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8"/>
  <workbookPr/>
  <mc:AlternateContent xmlns:mc="http://schemas.openxmlformats.org/markup-compatibility/2006">
    <mc:Choice Requires="x15">
      <x15ac:absPath xmlns:x15ac="http://schemas.microsoft.com/office/spreadsheetml/2010/11/ac" url="/Users/art/src/finance/finance/"/>
    </mc:Choice>
  </mc:AlternateContent>
  <xr:revisionPtr revIDLastSave="0" documentId="13_ncr:1_{963B117C-63EC-3E40-A462-F4C6B085DC24}" xr6:coauthVersionLast="47" xr6:coauthVersionMax="47" xr10:uidLastSave="{00000000-0000-0000-0000-000000000000}"/>
  <bookViews>
    <workbookView xWindow="0" yWindow="500" windowWidth="24740" windowHeight="15500" firstSheet="2" activeTab="10" xr2:uid="{00000000-000D-0000-FFFF-FFFF00000000}"/>
  </bookViews>
  <sheets>
    <sheet name="VAR intro" sheetId="21" r:id="rId1"/>
    <sheet name="VAR value" sheetId="20" r:id="rId2"/>
    <sheet name="VAR 20-year returns" sheetId="19" r:id="rId3"/>
    <sheet name="variable_alloc_parm" sheetId="17" r:id="rId4"/>
    <sheet name="variable_alloc" sheetId="16" r:id="rId5"/>
    <sheet name="Disclaimer" sheetId="9" r:id="rId6"/>
    <sheet name="Index Plot" sheetId="2" r:id="rId7"/>
    <sheet name="PE (CAPE) Plot" sheetId="4" r:id="rId8"/>
    <sheet name="Excess CAPE Yield (ECY)" sheetId="15" r:id="rId9"/>
    <sheet name="Data" sheetId="1" r:id="rId10"/>
    <sheet name="Sheet1" sheetId="22" r:id="rId11"/>
  </sheets>
  <definedNames>
    <definedName name="_Regression_Int">1</definedName>
    <definedName name="CIQWBGuid" hidden="1">"d5c96f1c-0b8a-4f1d-9499-e87469d8b72c"</definedName>
    <definedName name="IQ_ADDIN" hidden="1">"AUTO"</definedName>
    <definedName name="IQ_CH">110000</definedName>
    <definedName name="IQ_CONV_RATE" hidden="1">"c2192"</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43637.646724537</definedName>
    <definedName name="IQ_NTM">6000</definedName>
    <definedName name="IQ_OG_TOTAL_OIL_PRODUCTON" hidden="1">"c2059"</definedName>
    <definedName name="IQ_QTD" hidden="1">750000</definedName>
    <definedName name="IQ_SHAREOUTSTANDING" hidden="1">"c1347"</definedName>
    <definedName name="IQ_TODAY" hidden="1">0</definedName>
    <definedName name="IQ_WEEK">50000</definedName>
    <definedName name="IQ_YTD">3000</definedName>
    <definedName name="IQ_YTDMONTH" hidden="1">130000</definedName>
    <definedName name="_xlnm.Print_Area">Data!$A$1546:$N$1557</definedName>
    <definedName name="Print_Area_MI">Data!$A$1546:$N$1557</definedName>
    <definedName name="SPWS_WBID">"D59E1A16-371E-4D0F-A93D-481B765CD67C"</definedName>
    <definedName name="stock_max">_xlfn.LAMBDA(_xlpm.x,_xlpm.y,MAX(variable_alloc_parm!$E$35,MIN(variable_alloc_parm!$E$36,(_xlpm.x-(_xlpm.y-variable_alloc_parm!$B$7)-variable_alloc_parm!$B$1)/(variable_alloc_parm!$B$2-variable_alloc_parm!$B$1))))</definedName>
    <definedName name="stock_min">_xlfn.LAMBDA(_xlpm.x,_xlpm.z,MIN(_xlpm.z,MAX(variable_alloc_parm!$E$35,MIN(variable_alloc_parm!$E$36,(_xlpm.x-variable_alloc_parm!$B$1)/(variable_alloc_parm!$B$3-variable_alloc_parm!$B$1)))))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22" l="1"/>
  <c r="B2" i="22" a="1"/>
  <c r="B2" i="22" s="1"/>
  <c r="B1" i="22"/>
  <c r="AT1471" i="16"/>
  <c r="AT1470" i="16"/>
  <c r="AT1469" i="16"/>
  <c r="AT1468" i="16"/>
  <c r="AT1467" i="16"/>
  <c r="AT1466" i="16"/>
  <c r="AT1465" i="16"/>
  <c r="AT1464" i="16"/>
  <c r="AT1463" i="16"/>
  <c r="AT1462" i="16"/>
  <c r="AT1461" i="16"/>
  <c r="AT1460" i="16"/>
  <c r="AT1459" i="16"/>
  <c r="AT1458" i="16"/>
  <c r="AT1457" i="16"/>
  <c r="AT1456" i="16"/>
  <c r="AT1455" i="16"/>
  <c r="AT1454" i="16"/>
  <c r="AT1453" i="16"/>
  <c r="AT1452" i="16"/>
  <c r="AT1451" i="16"/>
  <c r="AT1450" i="16"/>
  <c r="AT1449" i="16"/>
  <c r="AT1448" i="16"/>
  <c r="AT1447" i="16"/>
  <c r="AT1446" i="16"/>
  <c r="AT1445" i="16"/>
  <c r="AT1444" i="16"/>
  <c r="AT1443" i="16"/>
  <c r="AT1442" i="16"/>
  <c r="AT1441" i="16"/>
  <c r="AT1440" i="16"/>
  <c r="AT1439" i="16"/>
  <c r="AT1438" i="16"/>
  <c r="AT1437" i="16"/>
  <c r="AT1436" i="16"/>
  <c r="AT1435" i="16"/>
  <c r="AT1434" i="16"/>
  <c r="AT1433" i="16"/>
  <c r="AT1432" i="16"/>
  <c r="AT1431" i="16"/>
  <c r="AT1430" i="16"/>
  <c r="AT1429" i="16"/>
  <c r="AT1428" i="16"/>
  <c r="AT1427" i="16"/>
  <c r="AT1426" i="16"/>
  <c r="AT1425" i="16"/>
  <c r="AT1424" i="16"/>
  <c r="AT1423" i="16"/>
  <c r="AT1422" i="16"/>
  <c r="AT1421" i="16"/>
  <c r="AT1420" i="16"/>
  <c r="AT1419" i="16"/>
  <c r="AT1418" i="16"/>
  <c r="AT1417" i="16"/>
  <c r="AT1416" i="16"/>
  <c r="AT1415" i="16"/>
  <c r="AT1414" i="16"/>
  <c r="AT1413" i="16"/>
  <c r="AT1412" i="16"/>
  <c r="AT1411" i="16"/>
  <c r="AT1410" i="16"/>
  <c r="AT1409" i="16"/>
  <c r="AT1408" i="16"/>
  <c r="AT1407" i="16"/>
  <c r="AT1406" i="16"/>
  <c r="AT1405" i="16"/>
  <c r="AT1404" i="16"/>
  <c r="AT1403" i="16"/>
  <c r="AT1402" i="16"/>
  <c r="AT1401" i="16"/>
  <c r="AT1400" i="16"/>
  <c r="AT1399" i="16"/>
  <c r="AT1398" i="16"/>
  <c r="AT1397" i="16"/>
  <c r="AT1396" i="16"/>
  <c r="AT1395" i="16"/>
  <c r="AT1394" i="16"/>
  <c r="AT1393" i="16"/>
  <c r="AT1392" i="16"/>
  <c r="AT1391" i="16"/>
  <c r="AT1390" i="16"/>
  <c r="AT1389" i="16"/>
  <c r="AT1388" i="16"/>
  <c r="AT1387" i="16"/>
  <c r="AT1386" i="16"/>
  <c r="AT1385" i="16"/>
  <c r="AT1384" i="16"/>
  <c r="AT1383" i="16"/>
  <c r="AT1382" i="16"/>
  <c r="AT1381" i="16"/>
  <c r="AT1380" i="16"/>
  <c r="AT1379" i="16"/>
  <c r="AT1378" i="16"/>
  <c r="AT1377" i="16"/>
  <c r="AT1376" i="16"/>
  <c r="AT1375" i="16"/>
  <c r="AT1374" i="16"/>
  <c r="AT1373" i="16"/>
  <c r="AT1372" i="16"/>
  <c r="AT1371" i="16"/>
  <c r="AT1370" i="16"/>
  <c r="AT1369" i="16"/>
  <c r="AT1368" i="16"/>
  <c r="AT1367" i="16"/>
  <c r="AT1366" i="16"/>
  <c r="AT1365" i="16"/>
  <c r="AT1364" i="16"/>
  <c r="AT1363" i="16"/>
  <c r="AT1362" i="16"/>
  <c r="AT1361" i="16"/>
  <c r="AT1360" i="16"/>
  <c r="AT1359" i="16"/>
  <c r="AT1358" i="16"/>
  <c r="AT1357" i="16"/>
  <c r="AT1356" i="16"/>
  <c r="AT1355" i="16"/>
  <c r="AT1354" i="16"/>
  <c r="AT1353" i="16"/>
  <c r="AT1352" i="16"/>
  <c r="AT1351" i="16"/>
  <c r="AT1350" i="16"/>
  <c r="AT1349" i="16"/>
  <c r="AT1348" i="16"/>
  <c r="AT1347" i="16"/>
  <c r="AT1346" i="16"/>
  <c r="AT1345" i="16"/>
  <c r="AT1344" i="16"/>
  <c r="AT1343" i="16"/>
  <c r="AT1342" i="16"/>
  <c r="AT1341" i="16"/>
  <c r="AT1340" i="16"/>
  <c r="AT1339" i="16"/>
  <c r="AT1338" i="16"/>
  <c r="AT1337" i="16"/>
  <c r="AT1336" i="16"/>
  <c r="AT1335" i="16"/>
  <c r="AT1334" i="16"/>
  <c r="AT1333" i="16"/>
  <c r="AT1332" i="16"/>
  <c r="AT1331" i="16"/>
  <c r="AT1330" i="16"/>
  <c r="AT1329" i="16"/>
  <c r="AT1328" i="16"/>
  <c r="AT1327" i="16"/>
  <c r="AT1326" i="16"/>
  <c r="AT1325" i="16"/>
  <c r="AT1324" i="16"/>
  <c r="AT1323" i="16"/>
  <c r="AT1322" i="16"/>
  <c r="AT1321" i="16"/>
  <c r="AT1320" i="16"/>
  <c r="AT1319" i="16"/>
  <c r="AT1318" i="16"/>
  <c r="AT1317" i="16"/>
  <c r="AT1316" i="16"/>
  <c r="AT1315" i="16"/>
  <c r="AT1314" i="16"/>
  <c r="AT1313" i="16"/>
  <c r="AT1312" i="16"/>
  <c r="AT1311" i="16"/>
  <c r="AT1310" i="16"/>
  <c r="AT1309" i="16"/>
  <c r="AT1308" i="16"/>
  <c r="AT1307" i="16"/>
  <c r="AT1306" i="16"/>
  <c r="AT1305" i="16"/>
  <c r="AT1304" i="16"/>
  <c r="AT1303" i="16"/>
  <c r="AT1302" i="16"/>
  <c r="AT1301" i="16"/>
  <c r="AT1300" i="16"/>
  <c r="AT1299" i="16"/>
  <c r="AT1298" i="16"/>
  <c r="AT1297" i="16"/>
  <c r="AT1296" i="16"/>
  <c r="AT1295" i="16"/>
  <c r="AT1294" i="16"/>
  <c r="AT1293" i="16"/>
  <c r="AT1292" i="16"/>
  <c r="AT1291" i="16"/>
  <c r="AT1290" i="16"/>
  <c r="AT1289" i="16"/>
  <c r="AT1288" i="16"/>
  <c r="AT1287" i="16"/>
  <c r="AT1286" i="16"/>
  <c r="AT1285" i="16"/>
  <c r="AT1284" i="16"/>
  <c r="AT1283" i="16"/>
  <c r="AT1282" i="16"/>
  <c r="AT1281" i="16"/>
  <c r="AT1280" i="16"/>
  <c r="AT1279" i="16"/>
  <c r="AT1278" i="16"/>
  <c r="AT1277" i="16"/>
  <c r="AT1276" i="16"/>
  <c r="AT1275" i="16"/>
  <c r="AT1274" i="16"/>
  <c r="AT1273" i="16"/>
  <c r="AT1272" i="16"/>
  <c r="AT1271" i="16"/>
  <c r="AT1270" i="16"/>
  <c r="AT1269" i="16"/>
  <c r="AT1268" i="16"/>
  <c r="AT1267" i="16"/>
  <c r="AT1266" i="16"/>
  <c r="AT1265" i="16"/>
  <c r="AT1264" i="16"/>
  <c r="AT1263" i="16"/>
  <c r="AT1262" i="16"/>
  <c r="AT1261" i="16"/>
  <c r="AT1260" i="16"/>
  <c r="AT1259" i="16"/>
  <c r="AT1258" i="16"/>
  <c r="AT1257" i="16"/>
  <c r="AT1256" i="16"/>
  <c r="AT1255" i="16"/>
  <c r="AT1254" i="16"/>
  <c r="AT1253" i="16"/>
  <c r="AT1252" i="16"/>
  <c r="AT1251" i="16"/>
  <c r="AT1250" i="16"/>
  <c r="AT1249" i="16"/>
  <c r="AT1248" i="16"/>
  <c r="AT1247" i="16"/>
  <c r="AT1246" i="16"/>
  <c r="AT1245" i="16"/>
  <c r="AT1244" i="16"/>
  <c r="AT1243" i="16"/>
  <c r="AT1242" i="16"/>
  <c r="AT1241" i="16"/>
  <c r="AT1240" i="16"/>
  <c r="AT1239" i="16"/>
  <c r="AT1238" i="16"/>
  <c r="AT1237" i="16"/>
  <c r="AT1236" i="16"/>
  <c r="AT1235" i="16"/>
  <c r="AT1234" i="16"/>
  <c r="AT1233" i="16"/>
  <c r="AT1232" i="16"/>
  <c r="AT1231" i="16"/>
  <c r="AT1230" i="16"/>
  <c r="AT1229" i="16"/>
  <c r="AT1228" i="16"/>
  <c r="AT1227" i="16"/>
  <c r="AT1226" i="16"/>
  <c r="AT1225" i="16"/>
  <c r="AT1224" i="16"/>
  <c r="AT1223" i="16"/>
  <c r="AT1222" i="16"/>
  <c r="AT1221" i="16"/>
  <c r="AT1220" i="16"/>
  <c r="AT1219" i="16"/>
  <c r="AT1218" i="16"/>
  <c r="AT1217" i="16"/>
  <c r="AT1216" i="16"/>
  <c r="AT1215" i="16"/>
  <c r="AT1214" i="16"/>
  <c r="AT1213" i="16"/>
  <c r="AT1212" i="16"/>
  <c r="AT1211" i="16"/>
  <c r="AT1210" i="16"/>
  <c r="AT1209" i="16"/>
  <c r="AT1208" i="16"/>
  <c r="AT1207" i="16"/>
  <c r="AT1206" i="16"/>
  <c r="AT1205" i="16"/>
  <c r="AT1204" i="16"/>
  <c r="AT1203" i="16"/>
  <c r="AT1202" i="16"/>
  <c r="AT1201" i="16"/>
  <c r="AT1200" i="16"/>
  <c r="AT1199" i="16"/>
  <c r="AT1198" i="16"/>
  <c r="AT1197" i="16"/>
  <c r="AT1196" i="16"/>
  <c r="AT1195" i="16"/>
  <c r="AT1194" i="16"/>
  <c r="AT1193" i="16"/>
  <c r="AT1192" i="16"/>
  <c r="AT1191" i="16"/>
  <c r="AT1190" i="16"/>
  <c r="AT1189" i="16"/>
  <c r="AT1188" i="16"/>
  <c r="AT1187" i="16"/>
  <c r="AT1186" i="16"/>
  <c r="AT1185" i="16"/>
  <c r="AT1184" i="16"/>
  <c r="AT1183" i="16"/>
  <c r="AT1182" i="16"/>
  <c r="AT1181" i="16"/>
  <c r="AT1180" i="16"/>
  <c r="AT1179" i="16"/>
  <c r="AT1178" i="16"/>
  <c r="AT1177" i="16"/>
  <c r="AT1176" i="16"/>
  <c r="AT1175" i="16"/>
  <c r="AT1174" i="16"/>
  <c r="AT1173" i="16"/>
  <c r="AT1172" i="16"/>
  <c r="AT1171" i="16"/>
  <c r="AT1170" i="16"/>
  <c r="AT1169" i="16"/>
  <c r="AT1168" i="16"/>
  <c r="AT1167" i="16"/>
  <c r="AT1166" i="16"/>
  <c r="AT1165" i="16"/>
  <c r="AT1164" i="16"/>
  <c r="AT1163" i="16"/>
  <c r="AT1162" i="16"/>
  <c r="AT1161" i="16"/>
  <c r="AT1160" i="16"/>
  <c r="AT1159" i="16"/>
  <c r="AT1158" i="16"/>
  <c r="AT1157" i="16"/>
  <c r="AT1156" i="16"/>
  <c r="AT1155" i="16"/>
  <c r="AT1154" i="16"/>
  <c r="AT1153" i="16"/>
  <c r="AT1152" i="16"/>
  <c r="AT1151" i="16"/>
  <c r="AT1150" i="16"/>
  <c r="AT1149" i="16"/>
  <c r="AT1148" i="16"/>
  <c r="AT1147" i="16"/>
  <c r="AT1146" i="16"/>
  <c r="AT1145" i="16"/>
  <c r="AT1144" i="16"/>
  <c r="AT1143" i="16"/>
  <c r="AT1142" i="16"/>
  <c r="AT1141" i="16"/>
  <c r="AT1140" i="16"/>
  <c r="AT1139" i="16"/>
  <c r="AT1138" i="16"/>
  <c r="AT1137" i="16"/>
  <c r="AT1136" i="16"/>
  <c r="AT1135" i="16"/>
  <c r="AT1134" i="16"/>
  <c r="AT1133" i="16"/>
  <c r="AT1132" i="16"/>
  <c r="AT1131" i="16"/>
  <c r="AT1130" i="16"/>
  <c r="AT1129" i="16"/>
  <c r="AT1128" i="16"/>
  <c r="AT1127" i="16"/>
  <c r="AT1126" i="16"/>
  <c r="AT1125" i="16"/>
  <c r="AT1124" i="16"/>
  <c r="AT1123" i="16"/>
  <c r="AT1122" i="16"/>
  <c r="AT1121" i="16"/>
  <c r="AT1120" i="16"/>
  <c r="AT1119" i="16"/>
  <c r="AT1118" i="16"/>
  <c r="AT1117" i="16"/>
  <c r="AT1116" i="16"/>
  <c r="AT1115" i="16"/>
  <c r="AT1114" i="16"/>
  <c r="AT1113" i="16"/>
  <c r="AT1112" i="16"/>
  <c r="AT1111" i="16"/>
  <c r="AT1110" i="16"/>
  <c r="AT1109" i="16"/>
  <c r="AT1108" i="16"/>
  <c r="AT1107" i="16"/>
  <c r="AT1106" i="16"/>
  <c r="AT1105" i="16"/>
  <c r="AT1104" i="16"/>
  <c r="AT1103" i="16"/>
  <c r="AT1102" i="16"/>
  <c r="AT1101" i="16"/>
  <c r="AT1100" i="16"/>
  <c r="AT1099" i="16"/>
  <c r="AT1098" i="16"/>
  <c r="AT1097" i="16"/>
  <c r="AT1096" i="16"/>
  <c r="AT1095" i="16"/>
  <c r="AT1094" i="16"/>
  <c r="AT1093" i="16"/>
  <c r="AT1092" i="16"/>
  <c r="AT1091" i="16"/>
  <c r="AT1090" i="16"/>
  <c r="AT1089" i="16"/>
  <c r="AT1088" i="16"/>
  <c r="AT1087" i="16"/>
  <c r="AT1086" i="16"/>
  <c r="AT1085" i="16"/>
  <c r="AT1084" i="16"/>
  <c r="AT1083" i="16"/>
  <c r="AT1082" i="16"/>
  <c r="AT1081" i="16"/>
  <c r="AT1080" i="16"/>
  <c r="AT1079" i="16"/>
  <c r="AT1078" i="16"/>
  <c r="AT1077" i="16"/>
  <c r="AT1076" i="16"/>
  <c r="AT1075" i="16"/>
  <c r="AT1074" i="16"/>
  <c r="AT1073" i="16"/>
  <c r="AT1072" i="16"/>
  <c r="AT1071" i="16"/>
  <c r="AT1070" i="16"/>
  <c r="AT1069" i="16"/>
  <c r="AT1068" i="16"/>
  <c r="AT1067" i="16"/>
  <c r="AT1066" i="16"/>
  <c r="AT1065" i="16"/>
  <c r="AT1064" i="16"/>
  <c r="AT1063" i="16"/>
  <c r="AT1062" i="16"/>
  <c r="AT1061" i="16"/>
  <c r="AT1060" i="16"/>
  <c r="AT1059" i="16"/>
  <c r="AT1058" i="16"/>
  <c r="AT1057" i="16"/>
  <c r="AT1056" i="16"/>
  <c r="AT1055" i="16"/>
  <c r="AT1054" i="16"/>
  <c r="AT1053" i="16"/>
  <c r="AT1052" i="16"/>
  <c r="AT1051" i="16"/>
  <c r="AT1050" i="16"/>
  <c r="AT1049" i="16"/>
  <c r="AT1048" i="16"/>
  <c r="AT1047" i="16"/>
  <c r="AT1046" i="16"/>
  <c r="AT1045" i="16"/>
  <c r="AT1044" i="16"/>
  <c r="AT1043" i="16"/>
  <c r="AT1042" i="16"/>
  <c r="AT1041" i="16"/>
  <c r="AT1040" i="16"/>
  <c r="AT1039" i="16"/>
  <c r="AT1038" i="16"/>
  <c r="AT1037" i="16"/>
  <c r="AT1036" i="16"/>
  <c r="AT1035" i="16"/>
  <c r="AT1034" i="16"/>
  <c r="AT1033" i="16"/>
  <c r="AT1032" i="16"/>
  <c r="AT1031" i="16"/>
  <c r="AT1030" i="16"/>
  <c r="AT1029" i="16"/>
  <c r="AT1028" i="16"/>
  <c r="AT1027" i="16"/>
  <c r="AT1026" i="16"/>
  <c r="AT1025" i="16"/>
  <c r="AT1024" i="16"/>
  <c r="AT1023" i="16"/>
  <c r="AT1022" i="16"/>
  <c r="AT1021" i="16"/>
  <c r="AT1020" i="16"/>
  <c r="AT1019" i="16"/>
  <c r="AT1018" i="16"/>
  <c r="AT1017" i="16"/>
  <c r="AT1016" i="16"/>
  <c r="AT1015" i="16"/>
  <c r="AT1014" i="16"/>
  <c r="AT1013" i="16"/>
  <c r="AT1012" i="16"/>
  <c r="AT1011" i="16"/>
  <c r="AT1010" i="16"/>
  <c r="AT1009" i="16"/>
  <c r="AT1008" i="16"/>
  <c r="AT1007" i="16"/>
  <c r="AT1006" i="16"/>
  <c r="AT1005" i="16"/>
  <c r="AT1004" i="16"/>
  <c r="AT1003" i="16"/>
  <c r="AT1002" i="16"/>
  <c r="AT1001" i="16"/>
  <c r="AT1000" i="16"/>
  <c r="AT999" i="16"/>
  <c r="AT998" i="16"/>
  <c r="AT997" i="16"/>
  <c r="AT996" i="16"/>
  <c r="AT995" i="16"/>
  <c r="AT994" i="16"/>
  <c r="AT993" i="16"/>
  <c r="AT992" i="16"/>
  <c r="AT991" i="16"/>
  <c r="AT990" i="16"/>
  <c r="AT989" i="16"/>
  <c r="AT988" i="16"/>
  <c r="AT987" i="16"/>
  <c r="AT986" i="16"/>
  <c r="AT985" i="16"/>
  <c r="AT984" i="16"/>
  <c r="AT983" i="16"/>
  <c r="AT982" i="16"/>
  <c r="AT981" i="16"/>
  <c r="AT980" i="16"/>
  <c r="AT979" i="16"/>
  <c r="AT978" i="16"/>
  <c r="AT977" i="16"/>
  <c r="AT976" i="16"/>
  <c r="AT975" i="16"/>
  <c r="AT974" i="16"/>
  <c r="AT973" i="16"/>
  <c r="AT972" i="16"/>
  <c r="AT971" i="16"/>
  <c r="AT970" i="16"/>
  <c r="AT969" i="16"/>
  <c r="AT968" i="16"/>
  <c r="AT967" i="16"/>
  <c r="AT966" i="16"/>
  <c r="AT965" i="16"/>
  <c r="AT964" i="16"/>
  <c r="AT963" i="16"/>
  <c r="AT962" i="16"/>
  <c r="AT961" i="16"/>
  <c r="AT960" i="16"/>
  <c r="AT959" i="16"/>
  <c r="AT958" i="16"/>
  <c r="AT957" i="16"/>
  <c r="AT956" i="16"/>
  <c r="AT955" i="16"/>
  <c r="AT954" i="16"/>
  <c r="AT953" i="16"/>
  <c r="AT952" i="16"/>
  <c r="AT951" i="16"/>
  <c r="AT950" i="16"/>
  <c r="AT949" i="16"/>
  <c r="AT948" i="16"/>
  <c r="AT947" i="16"/>
  <c r="AT946" i="16"/>
  <c r="AT945" i="16"/>
  <c r="AT944" i="16"/>
  <c r="AT943" i="16"/>
  <c r="AT942" i="16"/>
  <c r="AT941" i="16"/>
  <c r="AT940" i="16"/>
  <c r="AT939" i="16"/>
  <c r="AT938" i="16"/>
  <c r="AT937" i="16"/>
  <c r="AT936" i="16"/>
  <c r="AT935" i="16"/>
  <c r="AT934" i="16"/>
  <c r="AT933" i="16"/>
  <c r="AT932" i="16"/>
  <c r="AT931" i="16"/>
  <c r="AT930" i="16"/>
  <c r="AT929" i="16"/>
  <c r="AT928" i="16"/>
  <c r="AT927" i="16"/>
  <c r="AT926" i="16"/>
  <c r="AT925" i="16"/>
  <c r="AT924" i="16"/>
  <c r="AT923" i="16"/>
  <c r="AT922" i="16"/>
  <c r="AT921" i="16"/>
  <c r="AT920" i="16"/>
  <c r="AT919" i="16"/>
  <c r="AT918" i="16"/>
  <c r="AT917" i="16"/>
  <c r="AT916" i="16"/>
  <c r="AT915" i="16"/>
  <c r="AT914" i="16"/>
  <c r="AT913" i="16"/>
  <c r="AT912" i="16"/>
  <c r="AT911" i="16"/>
  <c r="AT910" i="16"/>
  <c r="AT909" i="16"/>
  <c r="AT908" i="16"/>
  <c r="AT907" i="16"/>
  <c r="AT906" i="16"/>
  <c r="AT905" i="16"/>
  <c r="AT904" i="16"/>
  <c r="AT903" i="16"/>
  <c r="AT902" i="16"/>
  <c r="AT901" i="16"/>
  <c r="AT900" i="16"/>
  <c r="AT899" i="16"/>
  <c r="AT898" i="16"/>
  <c r="AT897" i="16"/>
  <c r="AT896" i="16"/>
  <c r="AT895" i="16"/>
  <c r="AT894" i="16"/>
  <c r="AT893" i="16"/>
  <c r="AT892" i="16"/>
  <c r="AT891" i="16"/>
  <c r="AT890" i="16"/>
  <c r="AT889" i="16"/>
  <c r="AT888" i="16"/>
  <c r="AT887" i="16"/>
  <c r="AT886" i="16"/>
  <c r="AT885" i="16"/>
  <c r="AT884" i="16"/>
  <c r="AT883" i="16"/>
  <c r="AT882" i="16"/>
  <c r="AT881" i="16"/>
  <c r="AT880" i="16"/>
  <c r="AT879" i="16"/>
  <c r="AT878" i="16"/>
  <c r="AT877" i="16"/>
  <c r="AT876" i="16"/>
  <c r="AT875" i="16"/>
  <c r="AT874" i="16"/>
  <c r="AT873" i="16"/>
  <c r="AT872" i="16"/>
  <c r="AT871" i="16"/>
  <c r="AT870" i="16"/>
  <c r="AT869" i="16"/>
  <c r="AT868" i="16"/>
  <c r="AT867" i="16"/>
  <c r="AT866" i="16"/>
  <c r="AT865" i="16"/>
  <c r="AT864" i="16"/>
  <c r="AT863" i="16"/>
  <c r="AT862" i="16"/>
  <c r="AT861" i="16"/>
  <c r="AT860" i="16"/>
  <c r="AT859" i="16"/>
  <c r="AT858" i="16"/>
  <c r="AT857" i="16"/>
  <c r="AT856" i="16"/>
  <c r="AT855" i="16"/>
  <c r="AT854" i="16"/>
  <c r="AT853" i="16"/>
  <c r="AT852" i="16"/>
  <c r="AT851" i="16"/>
  <c r="AT850" i="16"/>
  <c r="AT849" i="16"/>
  <c r="AT848" i="16"/>
  <c r="AT847" i="16"/>
  <c r="AT846" i="16"/>
  <c r="AT845" i="16"/>
  <c r="AT844" i="16"/>
  <c r="AT843" i="16"/>
  <c r="AT842" i="16"/>
  <c r="AT841" i="16"/>
  <c r="AT840" i="16"/>
  <c r="AT839" i="16"/>
  <c r="AT838" i="16"/>
  <c r="AT837" i="16"/>
  <c r="AT836" i="16"/>
  <c r="AT835" i="16"/>
  <c r="AT834" i="16"/>
  <c r="AT833" i="16"/>
  <c r="AT832" i="16"/>
  <c r="AT831" i="16"/>
  <c r="AT830" i="16"/>
  <c r="AT829" i="16"/>
  <c r="AT828" i="16"/>
  <c r="AT827" i="16"/>
  <c r="AT826" i="16"/>
  <c r="AT825" i="16"/>
  <c r="AT824" i="16"/>
  <c r="AT823" i="16"/>
  <c r="AT822" i="16"/>
  <c r="AT821" i="16"/>
  <c r="AT820" i="16"/>
  <c r="AT819" i="16"/>
  <c r="AT818" i="16"/>
  <c r="AT817" i="16"/>
  <c r="AT816" i="16"/>
  <c r="AT815" i="16"/>
  <c r="AT814" i="16"/>
  <c r="AT813" i="16"/>
  <c r="AT812" i="16"/>
  <c r="AT811" i="16"/>
  <c r="AT810" i="16"/>
  <c r="AT809" i="16"/>
  <c r="AT808" i="16"/>
  <c r="AT807" i="16"/>
  <c r="AT806" i="16"/>
  <c r="AT805" i="16"/>
  <c r="AT804" i="16"/>
  <c r="AT803" i="16"/>
  <c r="AT802" i="16"/>
  <c r="AT801" i="16"/>
  <c r="AT800" i="16"/>
  <c r="AT799" i="16"/>
  <c r="AT798" i="16"/>
  <c r="AT797" i="16"/>
  <c r="AT796" i="16"/>
  <c r="AT795" i="16"/>
  <c r="AT794" i="16"/>
  <c r="AT793" i="16"/>
  <c r="AT792" i="16"/>
  <c r="AT791" i="16"/>
  <c r="AT790" i="16"/>
  <c r="AT789" i="16"/>
  <c r="AT788" i="16"/>
  <c r="AT787" i="16"/>
  <c r="AT786" i="16"/>
  <c r="AT785" i="16"/>
  <c r="AT784" i="16"/>
  <c r="AT783" i="16"/>
  <c r="AT782" i="16"/>
  <c r="AT781" i="16"/>
  <c r="AT780" i="16"/>
  <c r="AT779" i="16"/>
  <c r="AT778" i="16"/>
  <c r="AT777" i="16"/>
  <c r="AT776" i="16"/>
  <c r="AT775" i="16"/>
  <c r="AT774" i="16"/>
  <c r="AT773" i="16"/>
  <c r="AT772" i="16"/>
  <c r="AT771" i="16"/>
  <c r="AT770" i="16"/>
  <c r="AT769" i="16"/>
  <c r="AT768" i="16"/>
  <c r="AT767" i="16"/>
  <c r="AT766" i="16"/>
  <c r="AT765" i="16"/>
  <c r="AT764" i="16"/>
  <c r="AT763" i="16"/>
  <c r="AT762" i="16"/>
  <c r="AT761" i="16"/>
  <c r="AT760" i="16"/>
  <c r="AT759" i="16"/>
  <c r="AT758" i="16"/>
  <c r="AT757" i="16"/>
  <c r="AT756" i="16"/>
  <c r="AT755" i="16"/>
  <c r="AT754" i="16"/>
  <c r="AT753" i="16"/>
  <c r="AT752" i="16"/>
  <c r="AT751" i="16"/>
  <c r="AT750" i="16"/>
  <c r="AT749" i="16"/>
  <c r="AT748" i="16"/>
  <c r="AT747" i="16"/>
  <c r="AT746" i="16"/>
  <c r="AT745" i="16"/>
  <c r="AT744" i="16"/>
  <c r="AT743" i="16"/>
  <c r="AT742" i="16"/>
  <c r="AT741" i="16"/>
  <c r="AT740" i="16"/>
  <c r="AT739" i="16"/>
  <c r="AT738" i="16"/>
  <c r="AT737" i="16"/>
  <c r="AT736" i="16"/>
  <c r="AT735" i="16"/>
  <c r="AT734" i="16"/>
  <c r="AT733" i="16"/>
  <c r="AT732" i="16"/>
  <c r="AT731" i="16"/>
  <c r="AT730" i="16"/>
  <c r="AT729" i="16"/>
  <c r="AT728" i="16"/>
  <c r="AT727" i="16"/>
  <c r="AT726" i="16"/>
  <c r="AT725" i="16"/>
  <c r="AT724" i="16"/>
  <c r="AT723" i="16"/>
  <c r="AT722" i="16"/>
  <c r="AT721" i="16"/>
  <c r="AT720" i="16"/>
  <c r="AT719" i="16"/>
  <c r="AT718" i="16"/>
  <c r="AT717" i="16"/>
  <c r="AT716" i="16"/>
  <c r="AT715" i="16"/>
  <c r="AT714" i="16"/>
  <c r="AT713" i="16"/>
  <c r="AT712" i="16"/>
  <c r="AT711" i="16"/>
  <c r="AT710" i="16"/>
  <c r="AT709" i="16"/>
  <c r="AT708" i="16"/>
  <c r="AT707" i="16"/>
  <c r="AT706" i="16"/>
  <c r="AT705" i="16"/>
  <c r="AT704" i="16"/>
  <c r="AT703" i="16"/>
  <c r="AT702" i="16"/>
  <c r="AT701" i="16"/>
  <c r="AT700" i="16"/>
  <c r="AT699" i="16"/>
  <c r="AT698" i="16"/>
  <c r="AT697" i="16"/>
  <c r="AT696" i="16"/>
  <c r="AT695" i="16"/>
  <c r="AT694" i="16"/>
  <c r="AT693" i="16"/>
  <c r="AT692" i="16"/>
  <c r="AT691" i="16"/>
  <c r="AT690" i="16"/>
  <c r="AT689" i="16"/>
  <c r="AT688" i="16"/>
  <c r="AT687" i="16"/>
  <c r="AT686" i="16"/>
  <c r="AT685" i="16"/>
  <c r="AT684" i="16"/>
  <c r="AT683" i="16"/>
  <c r="AT682" i="16"/>
  <c r="AT681" i="16"/>
  <c r="AT680" i="16"/>
  <c r="AT679" i="16"/>
  <c r="AT678" i="16"/>
  <c r="AT677" i="16"/>
  <c r="AT676" i="16"/>
  <c r="AT675" i="16"/>
  <c r="AT674" i="16"/>
  <c r="AT673" i="16"/>
  <c r="AT672" i="16"/>
  <c r="AT671" i="16"/>
  <c r="AT670" i="16"/>
  <c r="AT669" i="16"/>
  <c r="AT668" i="16"/>
  <c r="AT667" i="16"/>
  <c r="AT666" i="16"/>
  <c r="AT665" i="16"/>
  <c r="AT664" i="16"/>
  <c r="AT663" i="16"/>
  <c r="AT662" i="16"/>
  <c r="AT661" i="16"/>
  <c r="AT660" i="16"/>
  <c r="AT659" i="16"/>
  <c r="AT658" i="16"/>
  <c r="AT657" i="16"/>
  <c r="AT656" i="16"/>
  <c r="AT655" i="16"/>
  <c r="AT654" i="16"/>
  <c r="AT653" i="16"/>
  <c r="AT652" i="16"/>
  <c r="AT651" i="16"/>
  <c r="AT650" i="16"/>
  <c r="AT649" i="16"/>
  <c r="AT648" i="16"/>
  <c r="AT647" i="16"/>
  <c r="AT646" i="16"/>
  <c r="AT645" i="16"/>
  <c r="AT644" i="16"/>
  <c r="AT643" i="16"/>
  <c r="AT642" i="16"/>
  <c r="AT641" i="16"/>
  <c r="AT640" i="16"/>
  <c r="AT639" i="16"/>
  <c r="AT638" i="16"/>
  <c r="AT637" i="16"/>
  <c r="AT636" i="16"/>
  <c r="AT635" i="16"/>
  <c r="AT634" i="16"/>
  <c r="AT633" i="16"/>
  <c r="AT632" i="16"/>
  <c r="AT631" i="16"/>
  <c r="AT630" i="16"/>
  <c r="AT629" i="16"/>
  <c r="AT628" i="16"/>
  <c r="AT627" i="16"/>
  <c r="AT626" i="16"/>
  <c r="AT625" i="16"/>
  <c r="AT624" i="16"/>
  <c r="AT623" i="16"/>
  <c r="AT622" i="16"/>
  <c r="AT621" i="16"/>
  <c r="AT620" i="16"/>
  <c r="AT619" i="16"/>
  <c r="AT618" i="16"/>
  <c r="AT617" i="16"/>
  <c r="AT616" i="16"/>
  <c r="AT615" i="16"/>
  <c r="AT614" i="16"/>
  <c r="AT613" i="16"/>
  <c r="AT612" i="16"/>
  <c r="AT611" i="16"/>
  <c r="AT610" i="16"/>
  <c r="AT609" i="16"/>
  <c r="AT608" i="16"/>
  <c r="AT607" i="16"/>
  <c r="AT606" i="16"/>
  <c r="AT605" i="16"/>
  <c r="AT604" i="16"/>
  <c r="AT603" i="16"/>
  <c r="AT602" i="16"/>
  <c r="AT601" i="16"/>
  <c r="AT600" i="16"/>
  <c r="AT599" i="16"/>
  <c r="AT598" i="16"/>
  <c r="AT597" i="16"/>
  <c r="AT596" i="16"/>
  <c r="AT595" i="16"/>
  <c r="AT594" i="16"/>
  <c r="AT593" i="16"/>
  <c r="AT592" i="16"/>
  <c r="AT591" i="16"/>
  <c r="AT590" i="16"/>
  <c r="AT589" i="16"/>
  <c r="AT588" i="16"/>
  <c r="AT587" i="16"/>
  <c r="AT586" i="16"/>
  <c r="AT585" i="16"/>
  <c r="AT584" i="16"/>
  <c r="AT583" i="16"/>
  <c r="AT582" i="16"/>
  <c r="AT581" i="16"/>
  <c r="AT580" i="16"/>
  <c r="AT579" i="16"/>
  <c r="AT578" i="16"/>
  <c r="AT577" i="16"/>
  <c r="AT576" i="16"/>
  <c r="AT575" i="16"/>
  <c r="AT574" i="16"/>
  <c r="AT573" i="16"/>
  <c r="AT572" i="16"/>
  <c r="AT571" i="16"/>
  <c r="AT570" i="16"/>
  <c r="AT569" i="16"/>
  <c r="AT568" i="16"/>
  <c r="AT567" i="16"/>
  <c r="AT566" i="16"/>
  <c r="AT565" i="16"/>
  <c r="AT564" i="16"/>
  <c r="AT563" i="16"/>
  <c r="AT562" i="16"/>
  <c r="AT561" i="16"/>
  <c r="AT560" i="16"/>
  <c r="AT559" i="16"/>
  <c r="AT558" i="16"/>
  <c r="AT557" i="16"/>
  <c r="AT556" i="16"/>
  <c r="AT555" i="16"/>
  <c r="AT554" i="16"/>
  <c r="AT553" i="16"/>
  <c r="AT552" i="16"/>
  <c r="AT551" i="16"/>
  <c r="AT550" i="16"/>
  <c r="AT549" i="16"/>
  <c r="AT548" i="16"/>
  <c r="AT547" i="16"/>
  <c r="AT546" i="16"/>
  <c r="AT545" i="16"/>
  <c r="AT544" i="16"/>
  <c r="AT543" i="16"/>
  <c r="AT542" i="16"/>
  <c r="AT541" i="16"/>
  <c r="AT540" i="16"/>
  <c r="AT539" i="16"/>
  <c r="AT538" i="16"/>
  <c r="AT537" i="16"/>
  <c r="AT536" i="16"/>
  <c r="AT535" i="16"/>
  <c r="AT534" i="16"/>
  <c r="AT533" i="16"/>
  <c r="AT532" i="16"/>
  <c r="AT531" i="16"/>
  <c r="AT530" i="16"/>
  <c r="AT529" i="16"/>
  <c r="AT528" i="16"/>
  <c r="AT527" i="16"/>
  <c r="AT526" i="16"/>
  <c r="AT525" i="16"/>
  <c r="AT524" i="16"/>
  <c r="AT523" i="16"/>
  <c r="AT522" i="16"/>
  <c r="AT521" i="16"/>
  <c r="AT520" i="16"/>
  <c r="AT519" i="16"/>
  <c r="AT518" i="16"/>
  <c r="AT517" i="16"/>
  <c r="AT516" i="16"/>
  <c r="AT515" i="16"/>
  <c r="AT514" i="16"/>
  <c r="AT513" i="16"/>
  <c r="AT512" i="16"/>
  <c r="AT511" i="16"/>
  <c r="AT510" i="16"/>
  <c r="AT509" i="16"/>
  <c r="AT508" i="16"/>
  <c r="AT507" i="16"/>
  <c r="AT506" i="16"/>
  <c r="AT505" i="16"/>
  <c r="AT504" i="16"/>
  <c r="AT503" i="16"/>
  <c r="AT502" i="16"/>
  <c r="AT501" i="16"/>
  <c r="AT500" i="16"/>
  <c r="AT499" i="16"/>
  <c r="AT498" i="16"/>
  <c r="AT497" i="16"/>
  <c r="AT496" i="16"/>
  <c r="AT495" i="16"/>
  <c r="AT494" i="16"/>
  <c r="AT493" i="16"/>
  <c r="AT492" i="16"/>
  <c r="AT491" i="16"/>
  <c r="AT490" i="16"/>
  <c r="AT489" i="16"/>
  <c r="AT488" i="16"/>
  <c r="AT487" i="16"/>
  <c r="AT486" i="16"/>
  <c r="AT485" i="16"/>
  <c r="AT484" i="16"/>
  <c r="AT483" i="16"/>
  <c r="AT482" i="16"/>
  <c r="AT481" i="16"/>
  <c r="AT480" i="16"/>
  <c r="AT479" i="16"/>
  <c r="AT478" i="16"/>
  <c r="AT477" i="16"/>
  <c r="AT476" i="16"/>
  <c r="AT475" i="16"/>
  <c r="AT474" i="16"/>
  <c r="AT473" i="16"/>
  <c r="AT472" i="16"/>
  <c r="AT471" i="16"/>
  <c r="AT470" i="16"/>
  <c r="AT469" i="16"/>
  <c r="AT468" i="16"/>
  <c r="AT467" i="16"/>
  <c r="AT466" i="16"/>
  <c r="AT465" i="16"/>
  <c r="AT464" i="16"/>
  <c r="AT463" i="16"/>
  <c r="AT462" i="16"/>
  <c r="AT461" i="16"/>
  <c r="AT460" i="16"/>
  <c r="AT459" i="16"/>
  <c r="AT458" i="16"/>
  <c r="AT457" i="16"/>
  <c r="AT456" i="16"/>
  <c r="AT455" i="16"/>
  <c r="AT454" i="16"/>
  <c r="AT453" i="16"/>
  <c r="AT452" i="16"/>
  <c r="AT451" i="16"/>
  <c r="AT450" i="16"/>
  <c r="AT449" i="16"/>
  <c r="AT448" i="16"/>
  <c r="AT447" i="16"/>
  <c r="AT446" i="16"/>
  <c r="AT445" i="16"/>
  <c r="AT444" i="16"/>
  <c r="AT443" i="16"/>
  <c r="AT442" i="16"/>
  <c r="AT441" i="16"/>
  <c r="AT440" i="16"/>
  <c r="AT439" i="16"/>
  <c r="AT438" i="16"/>
  <c r="AT437" i="16"/>
  <c r="AT436" i="16"/>
  <c r="AT435" i="16"/>
  <c r="AT434" i="16"/>
  <c r="AT433" i="16"/>
  <c r="AT432" i="16"/>
  <c r="AT431" i="16"/>
  <c r="AT430" i="16"/>
  <c r="AT429" i="16"/>
  <c r="AT428" i="16"/>
  <c r="AT427" i="16"/>
  <c r="AT426" i="16"/>
  <c r="AT425" i="16"/>
  <c r="AT424" i="16"/>
  <c r="AT423" i="16"/>
  <c r="AT422" i="16"/>
  <c r="AT421" i="16"/>
  <c r="AT420" i="16"/>
  <c r="AT419" i="16"/>
  <c r="AT418" i="16"/>
  <c r="AT417" i="16"/>
  <c r="AT416" i="16"/>
  <c r="AT415" i="16"/>
  <c r="AT414" i="16"/>
  <c r="AT413" i="16"/>
  <c r="AT412" i="16"/>
  <c r="AT411" i="16"/>
  <c r="AT410" i="16"/>
  <c r="AT409" i="16"/>
  <c r="AT408" i="16"/>
  <c r="AT407" i="16"/>
  <c r="AT406" i="16"/>
  <c r="AT405" i="16"/>
  <c r="AT404" i="16"/>
  <c r="AT403" i="16"/>
  <c r="AT402" i="16"/>
  <c r="AT401" i="16"/>
  <c r="AT400" i="16"/>
  <c r="AT399" i="16"/>
  <c r="AT398" i="16"/>
  <c r="AT397" i="16"/>
  <c r="AT396" i="16"/>
  <c r="AT395" i="16"/>
  <c r="AT394" i="16"/>
  <c r="AT393" i="16"/>
  <c r="AT392" i="16"/>
  <c r="AT391" i="16"/>
  <c r="AT390" i="16"/>
  <c r="AT389" i="16"/>
  <c r="AT388" i="16"/>
  <c r="AT387" i="16"/>
  <c r="AT386" i="16"/>
  <c r="AT385" i="16"/>
  <c r="AT384" i="16"/>
  <c r="AT383" i="16"/>
  <c r="AT382" i="16"/>
  <c r="AT381" i="16"/>
  <c r="AT380" i="16"/>
  <c r="AT379" i="16"/>
  <c r="AT378" i="16"/>
  <c r="AT377" i="16"/>
  <c r="AT376" i="16"/>
  <c r="AT375" i="16"/>
  <c r="AT374" i="16"/>
  <c r="AT373" i="16"/>
  <c r="AT372" i="16"/>
  <c r="AT371" i="16"/>
  <c r="AT370" i="16"/>
  <c r="AT369" i="16"/>
  <c r="AT368" i="16"/>
  <c r="AT367" i="16"/>
  <c r="AT366" i="16"/>
  <c r="AT365" i="16"/>
  <c r="AT364" i="16"/>
  <c r="AT363" i="16"/>
  <c r="AT362" i="16"/>
  <c r="AT361" i="16"/>
  <c r="AT360" i="16"/>
  <c r="AT359" i="16"/>
  <c r="AT358" i="16"/>
  <c r="AT357" i="16"/>
  <c r="AT356" i="16"/>
  <c r="AT355" i="16"/>
  <c r="AT354" i="16"/>
  <c r="AT353" i="16"/>
  <c r="AT352" i="16"/>
  <c r="AT351" i="16"/>
  <c r="AT350" i="16"/>
  <c r="AT349" i="16"/>
  <c r="AT348" i="16"/>
  <c r="AT347" i="16"/>
  <c r="AT346" i="16"/>
  <c r="AT345" i="16"/>
  <c r="AT344" i="16"/>
  <c r="AT343" i="16"/>
  <c r="AT342" i="16"/>
  <c r="AT341" i="16"/>
  <c r="AT340" i="16"/>
  <c r="AT339" i="16"/>
  <c r="AT338" i="16"/>
  <c r="AT337" i="16"/>
  <c r="AT336" i="16"/>
  <c r="AT335" i="16"/>
  <c r="AT334" i="16"/>
  <c r="AT333" i="16"/>
  <c r="AT332" i="16"/>
  <c r="AT331" i="16"/>
  <c r="AT330" i="16"/>
  <c r="AT329" i="16"/>
  <c r="AT328" i="16"/>
  <c r="AT327" i="16"/>
  <c r="AT326" i="16"/>
  <c r="AT325" i="16"/>
  <c r="AT324" i="16"/>
  <c r="AT323" i="16"/>
  <c r="AT322" i="16"/>
  <c r="AT321" i="16"/>
  <c r="AT320" i="16"/>
  <c r="AT319" i="16"/>
  <c r="AT318" i="16"/>
  <c r="AT317" i="16"/>
  <c r="AT316" i="16"/>
  <c r="AT315" i="16"/>
  <c r="AT314" i="16"/>
  <c r="AT313" i="16"/>
  <c r="AT312" i="16"/>
  <c r="AT311" i="16"/>
  <c r="AT310" i="16"/>
  <c r="AT309" i="16"/>
  <c r="AT308" i="16"/>
  <c r="AT307" i="16"/>
  <c r="AT306" i="16"/>
  <c r="AT305" i="16"/>
  <c r="AT304" i="16"/>
  <c r="AT303" i="16"/>
  <c r="AT302" i="16"/>
  <c r="AT301" i="16"/>
  <c r="AT300" i="16"/>
  <c r="AT299" i="16"/>
  <c r="AT298" i="16"/>
  <c r="AT297" i="16"/>
  <c r="AT296" i="16"/>
  <c r="AT295" i="16"/>
  <c r="AT294" i="16"/>
  <c r="AT293" i="16"/>
  <c r="AT292" i="16"/>
  <c r="AT291" i="16"/>
  <c r="AT290" i="16"/>
  <c r="AT289" i="16"/>
  <c r="AT288" i="16"/>
  <c r="AT287" i="16"/>
  <c r="AT286" i="16"/>
  <c r="AT285" i="16"/>
  <c r="AT284" i="16"/>
  <c r="AT283" i="16"/>
  <c r="AT282" i="16"/>
  <c r="AT281" i="16"/>
  <c r="AT280" i="16"/>
  <c r="AT279" i="16"/>
  <c r="AT278" i="16"/>
  <c r="AT277" i="16"/>
  <c r="AT276" i="16"/>
  <c r="AT275" i="16"/>
  <c r="AT274" i="16"/>
  <c r="AT273" i="16"/>
  <c r="AT272" i="16"/>
  <c r="AT271" i="16"/>
  <c r="AT270" i="16"/>
  <c r="AT269" i="16"/>
  <c r="AT268" i="16"/>
  <c r="AT267" i="16"/>
  <c r="AT266" i="16"/>
  <c r="AT265" i="16"/>
  <c r="AT264" i="16"/>
  <c r="AT263" i="16"/>
  <c r="AT262" i="16"/>
  <c r="AT261" i="16"/>
  <c r="AT260" i="16"/>
  <c r="AT259" i="16"/>
  <c r="AT258" i="16"/>
  <c r="AT257" i="16"/>
  <c r="AT256" i="16"/>
  <c r="AT255" i="16"/>
  <c r="AT254" i="16"/>
  <c r="AT253" i="16"/>
  <c r="AT252" i="16"/>
  <c r="AT251" i="16"/>
  <c r="AT250" i="16"/>
  <c r="AT249" i="16"/>
  <c r="AT248" i="16"/>
  <c r="AT247" i="16"/>
  <c r="AT246" i="16"/>
  <c r="AT245" i="16"/>
  <c r="AT244" i="16"/>
  <c r="AT243" i="16"/>
  <c r="AT242" i="16"/>
  <c r="AT241" i="16"/>
  <c r="AT240" i="16"/>
  <c r="AT239" i="16"/>
  <c r="AT238" i="16"/>
  <c r="AT237" i="16"/>
  <c r="AT236" i="16"/>
  <c r="AT235" i="16"/>
  <c r="AT234" i="16"/>
  <c r="AT233" i="16"/>
  <c r="AT232" i="16"/>
  <c r="AT231" i="16"/>
  <c r="AT230" i="16"/>
  <c r="AT229" i="16"/>
  <c r="AT228" i="16"/>
  <c r="AT227" i="16"/>
  <c r="AT226" i="16"/>
  <c r="AT225" i="16"/>
  <c r="AT224" i="16"/>
  <c r="AT223" i="16"/>
  <c r="AT222" i="16"/>
  <c r="AT221" i="16"/>
  <c r="AT220" i="16"/>
  <c r="AT219" i="16"/>
  <c r="AT218" i="16"/>
  <c r="AT217" i="16"/>
  <c r="AT216" i="16"/>
  <c r="AT215" i="16"/>
  <c r="AT214" i="16"/>
  <c r="AT213" i="16"/>
  <c r="AT212" i="16"/>
  <c r="AT211" i="16"/>
  <c r="AT210" i="16"/>
  <c r="AT209" i="16"/>
  <c r="AT208" i="16"/>
  <c r="AT207" i="16"/>
  <c r="AT206" i="16"/>
  <c r="AT205" i="16"/>
  <c r="AT204" i="16"/>
  <c r="AT203" i="16"/>
  <c r="AT202" i="16"/>
  <c r="AT201" i="16"/>
  <c r="AT200" i="16"/>
  <c r="AT199" i="16"/>
  <c r="AT198" i="16"/>
  <c r="AT197" i="16"/>
  <c r="AT196" i="16"/>
  <c r="AT195" i="16"/>
  <c r="AT194" i="16"/>
  <c r="AT193" i="16"/>
  <c r="AT192" i="16"/>
  <c r="AT191" i="16"/>
  <c r="AT190" i="16"/>
  <c r="AT189" i="16"/>
  <c r="AT188" i="16"/>
  <c r="AT187" i="16"/>
  <c r="AT186" i="16"/>
  <c r="AT185" i="16"/>
  <c r="AT184" i="16"/>
  <c r="AT183" i="16"/>
  <c r="AT182" i="16"/>
  <c r="AT181" i="16"/>
  <c r="AT180" i="16"/>
  <c r="AT179" i="16"/>
  <c r="AT178" i="16"/>
  <c r="AT177" i="16"/>
  <c r="AT176" i="16"/>
  <c r="AT175" i="16"/>
  <c r="AT174" i="16"/>
  <c r="AT173" i="16"/>
  <c r="AT172" i="16"/>
  <c r="AT171" i="16"/>
  <c r="AT170" i="16"/>
  <c r="AT169" i="16"/>
  <c r="AT168" i="16"/>
  <c r="AT167" i="16"/>
  <c r="AT166" i="16"/>
  <c r="AT165" i="16"/>
  <c r="AT164" i="16"/>
  <c r="AT163" i="16"/>
  <c r="AT162" i="16"/>
  <c r="AT161" i="16"/>
  <c r="AT160" i="16"/>
  <c r="AT159" i="16"/>
  <c r="AT158" i="16"/>
  <c r="AT157" i="16"/>
  <c r="AT156" i="16"/>
  <c r="AT155" i="16"/>
  <c r="AT154" i="16"/>
  <c r="AT153" i="16"/>
  <c r="AT152" i="16"/>
  <c r="AT151" i="16"/>
  <c r="AT150" i="16"/>
  <c r="AT149" i="16"/>
  <c r="AT148" i="16"/>
  <c r="AT147" i="16"/>
  <c r="AT146" i="16"/>
  <c r="AT145" i="16"/>
  <c r="AT144" i="16"/>
  <c r="AT143" i="16"/>
  <c r="AT142" i="16"/>
  <c r="AT141" i="16"/>
  <c r="AT140" i="16"/>
  <c r="AT139" i="16"/>
  <c r="AT138" i="16"/>
  <c r="AT137" i="16"/>
  <c r="AT136" i="16"/>
  <c r="AT135" i="16"/>
  <c r="AT134" i="16"/>
  <c r="AT133" i="16"/>
  <c r="AT132" i="16"/>
  <c r="AT131" i="16"/>
  <c r="AT130" i="16"/>
  <c r="AT129" i="16"/>
  <c r="AT128" i="16"/>
  <c r="AT127" i="16"/>
  <c r="AT126" i="16"/>
  <c r="AT125" i="16"/>
  <c r="AT124" i="16"/>
  <c r="AT123" i="16"/>
  <c r="AT122" i="16"/>
  <c r="AT121" i="16"/>
  <c r="AT120" i="16"/>
  <c r="AT119" i="16"/>
  <c r="AT118" i="16"/>
  <c r="AT117" i="16"/>
  <c r="AT116" i="16"/>
  <c r="AT115" i="16"/>
  <c r="AT114" i="16"/>
  <c r="AT113" i="16"/>
  <c r="AT112" i="16"/>
  <c r="AT111" i="16"/>
  <c r="AT110" i="16"/>
  <c r="AT109" i="16"/>
  <c r="AT108" i="16"/>
  <c r="AT107" i="16"/>
  <c r="AT106" i="16"/>
  <c r="AT105" i="16"/>
  <c r="AT104" i="16"/>
  <c r="AT103" i="16"/>
  <c r="AT102" i="16"/>
  <c r="AT101" i="16"/>
  <c r="AT100" i="16"/>
  <c r="AT99" i="16"/>
  <c r="AT98" i="16"/>
  <c r="AT97" i="16"/>
  <c r="AT96" i="16"/>
  <c r="AT95" i="16"/>
  <c r="AT94" i="16"/>
  <c r="AT93" i="16"/>
  <c r="AT92" i="16"/>
  <c r="AT91" i="16"/>
  <c r="AT90" i="16"/>
  <c r="AT89" i="16"/>
  <c r="AT88" i="16"/>
  <c r="AT87" i="16"/>
  <c r="AT86" i="16"/>
  <c r="AT85" i="16"/>
  <c r="AT84" i="16"/>
  <c r="AT83" i="16"/>
  <c r="AT82" i="16"/>
  <c r="AT81" i="16"/>
  <c r="AT80" i="16"/>
  <c r="AT79" i="16"/>
  <c r="AT78" i="16"/>
  <c r="AT77" i="16"/>
  <c r="AT76" i="16"/>
  <c r="AT75" i="16"/>
  <c r="AT74" i="16"/>
  <c r="AT73" i="16"/>
  <c r="AT72" i="16"/>
  <c r="AT71" i="16"/>
  <c r="AT70" i="16"/>
  <c r="AT69" i="16"/>
  <c r="AT68" i="16"/>
  <c r="AT67" i="16"/>
  <c r="AT66" i="16"/>
  <c r="AT65" i="16"/>
  <c r="AT64" i="16"/>
  <c r="AT63" i="16"/>
  <c r="AT62" i="16"/>
  <c r="AT61" i="16"/>
  <c r="AT60" i="16"/>
  <c r="AT59" i="16"/>
  <c r="AT58" i="16"/>
  <c r="AT57" i="16"/>
  <c r="AT56" i="16"/>
  <c r="AT55" i="16"/>
  <c r="AT54" i="16"/>
  <c r="AT53" i="16"/>
  <c r="AT52" i="16"/>
  <c r="AT51" i="16"/>
  <c r="AT50" i="16"/>
  <c r="AT49" i="16"/>
  <c r="AT48" i="16"/>
  <c r="AT47" i="16"/>
  <c r="AT46" i="16"/>
  <c r="AT45" i="16"/>
  <c r="AT44" i="16"/>
  <c r="AT43" i="16"/>
  <c r="AT42" i="16"/>
  <c r="AT41" i="16"/>
  <c r="AT40" i="16"/>
  <c r="AT39" i="16"/>
  <c r="AT38" i="16"/>
  <c r="AT37" i="16"/>
  <c r="AT36" i="16"/>
  <c r="AT35" i="16"/>
  <c r="AT34" i="16"/>
  <c r="AT33" i="16"/>
  <c r="AT32" i="16"/>
  <c r="AT31" i="16"/>
  <c r="AT30" i="16"/>
  <c r="AT29" i="16"/>
  <c r="AT28" i="16"/>
  <c r="AT27" i="16"/>
  <c r="AT26" i="16"/>
  <c r="AT25" i="16"/>
  <c r="AT24" i="16"/>
  <c r="AT23" i="16"/>
  <c r="AT22" i="16"/>
  <c r="AT21" i="16"/>
  <c r="AT20" i="16"/>
  <c r="AT19" i="16"/>
  <c r="AT18" i="16"/>
  <c r="AT17" i="16"/>
  <c r="AT16" i="16"/>
  <c r="AT15" i="16"/>
  <c r="AT14" i="16"/>
  <c r="AT13" i="16"/>
  <c r="AT12" i="16"/>
  <c r="AT11" i="16"/>
  <c r="AT10" i="16"/>
  <c r="AT9" i="16"/>
  <c r="AT8" i="16"/>
  <c r="AT7" i="16"/>
  <c r="AT6" i="16"/>
  <c r="AT5" i="16"/>
  <c r="AT4" i="16"/>
  <c r="AT3" i="16"/>
  <c r="AT1472" i="16"/>
  <c r="M3" i="16"/>
  <c r="L3" i="16"/>
  <c r="G30" i="17"/>
  <c r="E29" i="17" s="1"/>
  <c r="B10" i="17" l="1"/>
  <c r="AB2" i="16"/>
  <c r="AA2" i="16"/>
  <c r="AC2" i="16" s="1"/>
  <c r="R2" i="16"/>
  <c r="Q2" i="16"/>
  <c r="X2" i="16" s="1"/>
  <c r="AT1717" i="16"/>
  <c r="G1710" i="16"/>
  <c r="G1709" i="16"/>
  <c r="G1708" i="16"/>
  <c r="G1707" i="16"/>
  <c r="G1706" i="16"/>
  <c r="G1705" i="16"/>
  <c r="G1704" i="16"/>
  <c r="G1703" i="16"/>
  <c r="G1702" i="16"/>
  <c r="G1701" i="16"/>
  <c r="G1700" i="16"/>
  <c r="G1699" i="16"/>
  <c r="G1698" i="16"/>
  <c r="G1697" i="16"/>
  <c r="G1696" i="16"/>
  <c r="G1695" i="16"/>
  <c r="G1694" i="16"/>
  <c r="G1693" i="16"/>
  <c r="G1692" i="16"/>
  <c r="G1691" i="16"/>
  <c r="G1690" i="16"/>
  <c r="G1689" i="16"/>
  <c r="G1688" i="16"/>
  <c r="G1687" i="16"/>
  <c r="G1686" i="16"/>
  <c r="G1685" i="16"/>
  <c r="G1684" i="16"/>
  <c r="G1683" i="16"/>
  <c r="G1682" i="16"/>
  <c r="G1681" i="16"/>
  <c r="G1680" i="16"/>
  <c r="G1679" i="16"/>
  <c r="G1678" i="16"/>
  <c r="G1677" i="16"/>
  <c r="G1676" i="16"/>
  <c r="G1675" i="16"/>
  <c r="G1674" i="16"/>
  <c r="G1673" i="16"/>
  <c r="G1672" i="16"/>
  <c r="G1671" i="16"/>
  <c r="G1670" i="16"/>
  <c r="G1669" i="16"/>
  <c r="G1668" i="16"/>
  <c r="G1667" i="16"/>
  <c r="G1666" i="16"/>
  <c r="G1665" i="16"/>
  <c r="G1664" i="16"/>
  <c r="G1663" i="16"/>
  <c r="G1662" i="16"/>
  <c r="G1661" i="16"/>
  <c r="G1660" i="16"/>
  <c r="G1659" i="16"/>
  <c r="G1658" i="16"/>
  <c r="G1657" i="16"/>
  <c r="G1656" i="16"/>
  <c r="G1655" i="16"/>
  <c r="G1654" i="16"/>
  <c r="G1653" i="16"/>
  <c r="G1652" i="16"/>
  <c r="G1651" i="16"/>
  <c r="G1650" i="16"/>
  <c r="G1649" i="16"/>
  <c r="G1648" i="16"/>
  <c r="G1647" i="16"/>
  <c r="G1646" i="16"/>
  <c r="G1645" i="16"/>
  <c r="G1644" i="16"/>
  <c r="G1643" i="16"/>
  <c r="G1642" i="16"/>
  <c r="G1641" i="16"/>
  <c r="G1640" i="16"/>
  <c r="G1639" i="16"/>
  <c r="G1638" i="16"/>
  <c r="G1637" i="16"/>
  <c r="G1636" i="16"/>
  <c r="G1635" i="16"/>
  <c r="G1634" i="16"/>
  <c r="G1633" i="16"/>
  <c r="G1632" i="16"/>
  <c r="G1631" i="16"/>
  <c r="G1630" i="16"/>
  <c r="G1629" i="16"/>
  <c r="G1628" i="16"/>
  <c r="G1627" i="16"/>
  <c r="G1626" i="16"/>
  <c r="G1625" i="16"/>
  <c r="G1624" i="16"/>
  <c r="G1623" i="16"/>
  <c r="G1622" i="16"/>
  <c r="G1621" i="16"/>
  <c r="G1620" i="16"/>
  <c r="G1619" i="16"/>
  <c r="G1618" i="16"/>
  <c r="G1617" i="16"/>
  <c r="G1616" i="16"/>
  <c r="G1615" i="16"/>
  <c r="G1614" i="16"/>
  <c r="G1613" i="16"/>
  <c r="G1612" i="16"/>
  <c r="G1611" i="16"/>
  <c r="G1610" i="16"/>
  <c r="G1609" i="16"/>
  <c r="G1608" i="16"/>
  <c r="G1607" i="16"/>
  <c r="G1606" i="16"/>
  <c r="G1605" i="16"/>
  <c r="G1604" i="16"/>
  <c r="G1603" i="16"/>
  <c r="G1602" i="16"/>
  <c r="G1601" i="16"/>
  <c r="G1600" i="16"/>
  <c r="G1599" i="16"/>
  <c r="G1598" i="16"/>
  <c r="G1597" i="16"/>
  <c r="G1596" i="16"/>
  <c r="G1595" i="16"/>
  <c r="G1594" i="16"/>
  <c r="G1593" i="16"/>
  <c r="G1592" i="16"/>
  <c r="G1591" i="16"/>
  <c r="G1590" i="16"/>
  <c r="G1589" i="16"/>
  <c r="G1588" i="16"/>
  <c r="G1587" i="16"/>
  <c r="G1586" i="16"/>
  <c r="G1585" i="16"/>
  <c r="G1584" i="16"/>
  <c r="G1583" i="16"/>
  <c r="G1582" i="16"/>
  <c r="G1581" i="16"/>
  <c r="G1580" i="16"/>
  <c r="G1579" i="16"/>
  <c r="G1578" i="16"/>
  <c r="G1577" i="16"/>
  <c r="G1576" i="16"/>
  <c r="G1575" i="16"/>
  <c r="G1574" i="16"/>
  <c r="G1573" i="16"/>
  <c r="G1572" i="16"/>
  <c r="G1571" i="16"/>
  <c r="G1570" i="16"/>
  <c r="G1569" i="16"/>
  <c r="G1568" i="16"/>
  <c r="G1567" i="16"/>
  <c r="G1566" i="16"/>
  <c r="G1565" i="16"/>
  <c r="G1564" i="16"/>
  <c r="G1563" i="16"/>
  <c r="G1562" i="16"/>
  <c r="G1561" i="16"/>
  <c r="G1560" i="16"/>
  <c r="G1559" i="16"/>
  <c r="G1558" i="16"/>
  <c r="G1557" i="16"/>
  <c r="G1556" i="16"/>
  <c r="G1555" i="16"/>
  <c r="G1554" i="16"/>
  <c r="G1553" i="16"/>
  <c r="G1552" i="16"/>
  <c r="G1551" i="16"/>
  <c r="G1550" i="16"/>
  <c r="G1549" i="16"/>
  <c r="G1548" i="16"/>
  <c r="G1547" i="16"/>
  <c r="G1546" i="16"/>
  <c r="G1545" i="16"/>
  <c r="G1544" i="16"/>
  <c r="G1543" i="16"/>
  <c r="G1542" i="16"/>
  <c r="G1541" i="16"/>
  <c r="G1540" i="16"/>
  <c r="G1539" i="16"/>
  <c r="G1538" i="16"/>
  <c r="G1537" i="16"/>
  <c r="G1536" i="16"/>
  <c r="G1535" i="16"/>
  <c r="G1534" i="16"/>
  <c r="G1533" i="16"/>
  <c r="G1532" i="16"/>
  <c r="G1531" i="16"/>
  <c r="G1530" i="16"/>
  <c r="G1529" i="16"/>
  <c r="G1528" i="16"/>
  <c r="G1527" i="16"/>
  <c r="G1526" i="16"/>
  <c r="G1525" i="16"/>
  <c r="G1524" i="16"/>
  <c r="G1523" i="16"/>
  <c r="G1522" i="16"/>
  <c r="G1521" i="16"/>
  <c r="G1520" i="16"/>
  <c r="G1519" i="16"/>
  <c r="G1518" i="16"/>
  <c r="G1517" i="16"/>
  <c r="G1516" i="16"/>
  <c r="G1515" i="16"/>
  <c r="G1514" i="16"/>
  <c r="G1513" i="16"/>
  <c r="G1512" i="16"/>
  <c r="G1511" i="16"/>
  <c r="G1510" i="16"/>
  <c r="G1509" i="16"/>
  <c r="G1508" i="16"/>
  <c r="G1507" i="16"/>
  <c r="G1506" i="16"/>
  <c r="G1505" i="16"/>
  <c r="G1504" i="16"/>
  <c r="G1503" i="16"/>
  <c r="G1502" i="16"/>
  <c r="G1501" i="16"/>
  <c r="G1500" i="16"/>
  <c r="G1499" i="16"/>
  <c r="G1498" i="16"/>
  <c r="G1497" i="16"/>
  <c r="G1496" i="16"/>
  <c r="G1495" i="16"/>
  <c r="G1494" i="16"/>
  <c r="G1493" i="16"/>
  <c r="G1492" i="16"/>
  <c r="G1491" i="16"/>
  <c r="G1490" i="16"/>
  <c r="G1489" i="16"/>
  <c r="G1488" i="16"/>
  <c r="G1487" i="16"/>
  <c r="G1486" i="16"/>
  <c r="G1485" i="16"/>
  <c r="G1484" i="16"/>
  <c r="G1483" i="16"/>
  <c r="G1482" i="16"/>
  <c r="G1481" i="16"/>
  <c r="G1480" i="16"/>
  <c r="G1479" i="16"/>
  <c r="G1478" i="16"/>
  <c r="G1477" i="16"/>
  <c r="G1476" i="16"/>
  <c r="G1475" i="16"/>
  <c r="G1474" i="16"/>
  <c r="G1473" i="16"/>
  <c r="G1472" i="16"/>
  <c r="G1471" i="16"/>
  <c r="G1470" i="16"/>
  <c r="G1469" i="16"/>
  <c r="G1468" i="16"/>
  <c r="G1467" i="16"/>
  <c r="G1466" i="16"/>
  <c r="G1465" i="16"/>
  <c r="G1464" i="16"/>
  <c r="G1463" i="16"/>
  <c r="G1462" i="16"/>
  <c r="G1461" i="16"/>
  <c r="G1460" i="16"/>
  <c r="G1459" i="16"/>
  <c r="G1458" i="16"/>
  <c r="G1457" i="16"/>
  <c r="G1456" i="16"/>
  <c r="G1455" i="16"/>
  <c r="G1454" i="16"/>
  <c r="G1453" i="16"/>
  <c r="G1452" i="16"/>
  <c r="G1451" i="16"/>
  <c r="G1450" i="16"/>
  <c r="G1449" i="16"/>
  <c r="G1448" i="16"/>
  <c r="G1447" i="16"/>
  <c r="G1446" i="16"/>
  <c r="G1445" i="16"/>
  <c r="G1444" i="16"/>
  <c r="G1443" i="16"/>
  <c r="G1442" i="16"/>
  <c r="G1441" i="16"/>
  <c r="G1440" i="16"/>
  <c r="G1439" i="16"/>
  <c r="G1438" i="16"/>
  <c r="G1437" i="16"/>
  <c r="G1436" i="16"/>
  <c r="G1435" i="16"/>
  <c r="G1434" i="16"/>
  <c r="G1433" i="16"/>
  <c r="G1432" i="16"/>
  <c r="G1431" i="16"/>
  <c r="G1430" i="16"/>
  <c r="G1429" i="16"/>
  <c r="G1428" i="16"/>
  <c r="G1427" i="16"/>
  <c r="G1426" i="16"/>
  <c r="G1425" i="16"/>
  <c r="G1424" i="16"/>
  <c r="G1423" i="16"/>
  <c r="G1422" i="16"/>
  <c r="G1421" i="16"/>
  <c r="G1420" i="16"/>
  <c r="G1419" i="16"/>
  <c r="G1418" i="16"/>
  <c r="G1417" i="16"/>
  <c r="G1416" i="16"/>
  <c r="G1415" i="16"/>
  <c r="G1414" i="16"/>
  <c r="G1413" i="16"/>
  <c r="G1412" i="16"/>
  <c r="G1411" i="16"/>
  <c r="G1410" i="16"/>
  <c r="G1409" i="16"/>
  <c r="G1408" i="16"/>
  <c r="G1407" i="16"/>
  <c r="G1406" i="16"/>
  <c r="G1405" i="16"/>
  <c r="G1404" i="16"/>
  <c r="G1403" i="16"/>
  <c r="G1402" i="16"/>
  <c r="G1401" i="16"/>
  <c r="G1400" i="16"/>
  <c r="G1399" i="16"/>
  <c r="G1398" i="16"/>
  <c r="G1397" i="16"/>
  <c r="G1396" i="16"/>
  <c r="G1395" i="16"/>
  <c r="G1394" i="16"/>
  <c r="G1393" i="16"/>
  <c r="G1392" i="16"/>
  <c r="G1391" i="16"/>
  <c r="G1390" i="16"/>
  <c r="G1389" i="16"/>
  <c r="G1388" i="16"/>
  <c r="G1387" i="16"/>
  <c r="G1386" i="16"/>
  <c r="G1385" i="16"/>
  <c r="G1384" i="16"/>
  <c r="G1383" i="16"/>
  <c r="G1382" i="16"/>
  <c r="G1381" i="16"/>
  <c r="G1380" i="16"/>
  <c r="G1379" i="16"/>
  <c r="G1378" i="16"/>
  <c r="G1377" i="16"/>
  <c r="G1376" i="16"/>
  <c r="G1375" i="16"/>
  <c r="G1374" i="16"/>
  <c r="G1373" i="16"/>
  <c r="G1372" i="16"/>
  <c r="G1371" i="16"/>
  <c r="G1370" i="16"/>
  <c r="G1369" i="16"/>
  <c r="G1368" i="16"/>
  <c r="G1367" i="16"/>
  <c r="G1366" i="16"/>
  <c r="G1365" i="16"/>
  <c r="G1364" i="16"/>
  <c r="G1363" i="16"/>
  <c r="G1362" i="16"/>
  <c r="G1361" i="16"/>
  <c r="G1360" i="16"/>
  <c r="G1359" i="16"/>
  <c r="G1358" i="16"/>
  <c r="G1357" i="16"/>
  <c r="G1356" i="16"/>
  <c r="G1355" i="16"/>
  <c r="G1354" i="16"/>
  <c r="G1353" i="16"/>
  <c r="G1352" i="16"/>
  <c r="G1351" i="16"/>
  <c r="G1350" i="16"/>
  <c r="G1349" i="16"/>
  <c r="G1348" i="16"/>
  <c r="G1347" i="16"/>
  <c r="G1346" i="16"/>
  <c r="G1345" i="16"/>
  <c r="G1344" i="16"/>
  <c r="G1343" i="16"/>
  <c r="G1342" i="16"/>
  <c r="G1341" i="16"/>
  <c r="G1340" i="16"/>
  <c r="G1339" i="16"/>
  <c r="G1338" i="16"/>
  <c r="G1337" i="16"/>
  <c r="G1336" i="16"/>
  <c r="G1335" i="16"/>
  <c r="G1334" i="16"/>
  <c r="G1333" i="16"/>
  <c r="G1332" i="16"/>
  <c r="G1331" i="16"/>
  <c r="G1330" i="16"/>
  <c r="G1329" i="16"/>
  <c r="G1328" i="16"/>
  <c r="G1327" i="16"/>
  <c r="G1326" i="16"/>
  <c r="G1325" i="16"/>
  <c r="G1324" i="16"/>
  <c r="G1323" i="16"/>
  <c r="G1322" i="16"/>
  <c r="G1321" i="16"/>
  <c r="G1320" i="16"/>
  <c r="G1319" i="16"/>
  <c r="G1318" i="16"/>
  <c r="G1317" i="16"/>
  <c r="G1316" i="16"/>
  <c r="G1315" i="16"/>
  <c r="G1314" i="16"/>
  <c r="G1313" i="16"/>
  <c r="G1312" i="16"/>
  <c r="G1311" i="16"/>
  <c r="G1310" i="16"/>
  <c r="G1309" i="16"/>
  <c r="G1308" i="16"/>
  <c r="G1307" i="16"/>
  <c r="G1306" i="16"/>
  <c r="G1305" i="16"/>
  <c r="G1304" i="16"/>
  <c r="G1303" i="16"/>
  <c r="G1302" i="16"/>
  <c r="G1301" i="16"/>
  <c r="G1300" i="16"/>
  <c r="G1299" i="16"/>
  <c r="G1298" i="16"/>
  <c r="G1297" i="16"/>
  <c r="G1296" i="16"/>
  <c r="G1295" i="16"/>
  <c r="G1294" i="16"/>
  <c r="G1293" i="16"/>
  <c r="G1292" i="16"/>
  <c r="G1291" i="16"/>
  <c r="G1290" i="16"/>
  <c r="G1289" i="16"/>
  <c r="G1288" i="16"/>
  <c r="G1287" i="16"/>
  <c r="G1286" i="16"/>
  <c r="G1285" i="16"/>
  <c r="G1284" i="16"/>
  <c r="G1283" i="16"/>
  <c r="G1282" i="16"/>
  <c r="G1281" i="16"/>
  <c r="G1280" i="16"/>
  <c r="G1279" i="16"/>
  <c r="G1278" i="16"/>
  <c r="G1277" i="16"/>
  <c r="G1276" i="16"/>
  <c r="G1275" i="16"/>
  <c r="G1274" i="16"/>
  <c r="G1273" i="16"/>
  <c r="G1272" i="16"/>
  <c r="G1271" i="16"/>
  <c r="G1270" i="16"/>
  <c r="G1269" i="16"/>
  <c r="G1268" i="16"/>
  <c r="G1267" i="16"/>
  <c r="G1266" i="16"/>
  <c r="G1265" i="16"/>
  <c r="G1264" i="16"/>
  <c r="G1263" i="16"/>
  <c r="G1262" i="16"/>
  <c r="G1261" i="16"/>
  <c r="G1260" i="16"/>
  <c r="G1259" i="16"/>
  <c r="G1258" i="16"/>
  <c r="G1257" i="16"/>
  <c r="G1256" i="16"/>
  <c r="G1255" i="16"/>
  <c r="G1254" i="16"/>
  <c r="G1253" i="16"/>
  <c r="G1252" i="16"/>
  <c r="G1251" i="16"/>
  <c r="G1250" i="16"/>
  <c r="G1249" i="16"/>
  <c r="G1248" i="16"/>
  <c r="G1247" i="16"/>
  <c r="G1246" i="16"/>
  <c r="G1245" i="16"/>
  <c r="G1244" i="16"/>
  <c r="G1243" i="16"/>
  <c r="G1242" i="16"/>
  <c r="G1241" i="16"/>
  <c r="G1240" i="16"/>
  <c r="G1239" i="16"/>
  <c r="G1238" i="16"/>
  <c r="G1237" i="16"/>
  <c r="G1236" i="16"/>
  <c r="G1235" i="16"/>
  <c r="G1234" i="16"/>
  <c r="G1233" i="16"/>
  <c r="G1232" i="16"/>
  <c r="G1231" i="16"/>
  <c r="G1230" i="16"/>
  <c r="G1229" i="16"/>
  <c r="G1228" i="16"/>
  <c r="G1227" i="16"/>
  <c r="G1226" i="16"/>
  <c r="G1225" i="16"/>
  <c r="G1224" i="16"/>
  <c r="G1223" i="16"/>
  <c r="G1222" i="16"/>
  <c r="G1221" i="16"/>
  <c r="G1220" i="16"/>
  <c r="G1219" i="16"/>
  <c r="G1218" i="16"/>
  <c r="G1217" i="16"/>
  <c r="G1216" i="16"/>
  <c r="G1215" i="16"/>
  <c r="G1214" i="16"/>
  <c r="G1213" i="16"/>
  <c r="G1212" i="16"/>
  <c r="G1211" i="16"/>
  <c r="G1210" i="16"/>
  <c r="G1209" i="16"/>
  <c r="G1208" i="16"/>
  <c r="G1207" i="16"/>
  <c r="G1206" i="16"/>
  <c r="G1205" i="16"/>
  <c r="G1204" i="16"/>
  <c r="G1203" i="16"/>
  <c r="G1202" i="16"/>
  <c r="G1201" i="16"/>
  <c r="G1200" i="16"/>
  <c r="G1199" i="16"/>
  <c r="G1198" i="16"/>
  <c r="G1197" i="16"/>
  <c r="G1196" i="16"/>
  <c r="G1195" i="16"/>
  <c r="G1194" i="16"/>
  <c r="G1193" i="16"/>
  <c r="G1192" i="16"/>
  <c r="G1191" i="16"/>
  <c r="G1190" i="16"/>
  <c r="G1189" i="16"/>
  <c r="G1188" i="16"/>
  <c r="G1187" i="16"/>
  <c r="G1186" i="16"/>
  <c r="G1185" i="16"/>
  <c r="G1184" i="16"/>
  <c r="G1183" i="16"/>
  <c r="G1182" i="16"/>
  <c r="G1181" i="16"/>
  <c r="G1180" i="16"/>
  <c r="G1179" i="16"/>
  <c r="G1178" i="16"/>
  <c r="G1177" i="16"/>
  <c r="G1176" i="16"/>
  <c r="G1175" i="16"/>
  <c r="G1174" i="16"/>
  <c r="G1173" i="16"/>
  <c r="G1172" i="16"/>
  <c r="G1171" i="16"/>
  <c r="G1170" i="16"/>
  <c r="G1169" i="16"/>
  <c r="G1168" i="16"/>
  <c r="G1167" i="16"/>
  <c r="G1166" i="16"/>
  <c r="G1165" i="16"/>
  <c r="G1164" i="16"/>
  <c r="G1163" i="16"/>
  <c r="G1162" i="16"/>
  <c r="G1161" i="16"/>
  <c r="G1160" i="16"/>
  <c r="G1159" i="16"/>
  <c r="G1158" i="16"/>
  <c r="G1157" i="16"/>
  <c r="G1156" i="16"/>
  <c r="G1155" i="16"/>
  <c r="G1154" i="16"/>
  <c r="G1153" i="16"/>
  <c r="G1152" i="16"/>
  <c r="G1151" i="16"/>
  <c r="G1150" i="16"/>
  <c r="G1149" i="16"/>
  <c r="G1148" i="16"/>
  <c r="G1147" i="16"/>
  <c r="G1146" i="16"/>
  <c r="G1145" i="16"/>
  <c r="G1144" i="16"/>
  <c r="G1143" i="16"/>
  <c r="G1142" i="16"/>
  <c r="G1141" i="16"/>
  <c r="G1140" i="16"/>
  <c r="G1139" i="16"/>
  <c r="G1138" i="16"/>
  <c r="G1137" i="16"/>
  <c r="G1136" i="16"/>
  <c r="G1135" i="16"/>
  <c r="G1134" i="16"/>
  <c r="G1133" i="16"/>
  <c r="G1132" i="16"/>
  <c r="G1131" i="16"/>
  <c r="G1130" i="16"/>
  <c r="G1129" i="16"/>
  <c r="G1128" i="16"/>
  <c r="G1127" i="16"/>
  <c r="G1126" i="16"/>
  <c r="G1125" i="16"/>
  <c r="G1124" i="16"/>
  <c r="G1123" i="16"/>
  <c r="G1122" i="16"/>
  <c r="G1121" i="16"/>
  <c r="G1120" i="16"/>
  <c r="G1119" i="16"/>
  <c r="G1118" i="16"/>
  <c r="G1117" i="16"/>
  <c r="G1116" i="16"/>
  <c r="G1115" i="16"/>
  <c r="G1114" i="16"/>
  <c r="G1113" i="16"/>
  <c r="G1112" i="16"/>
  <c r="G1111" i="16"/>
  <c r="G1110" i="16"/>
  <c r="G1109" i="16"/>
  <c r="G1108" i="16"/>
  <c r="G1107" i="16"/>
  <c r="G1106" i="16"/>
  <c r="G1105" i="16"/>
  <c r="G1104" i="16"/>
  <c r="G1103" i="16"/>
  <c r="G1102" i="16"/>
  <c r="G1101" i="16"/>
  <c r="G1100" i="16"/>
  <c r="G1099" i="16"/>
  <c r="G1098" i="16"/>
  <c r="G1097" i="16"/>
  <c r="G1096" i="16"/>
  <c r="G1095" i="16"/>
  <c r="G1094" i="16"/>
  <c r="G1093" i="16"/>
  <c r="G1092" i="16"/>
  <c r="G1091" i="16"/>
  <c r="G1090" i="16"/>
  <c r="G1089" i="16"/>
  <c r="G1088" i="16"/>
  <c r="G1087" i="16"/>
  <c r="G1086" i="16"/>
  <c r="G1085" i="16"/>
  <c r="G1084" i="16"/>
  <c r="G1083" i="16"/>
  <c r="G1082" i="16"/>
  <c r="G1081" i="16"/>
  <c r="G1080" i="16"/>
  <c r="G1079" i="16"/>
  <c r="G1078" i="16"/>
  <c r="G1077" i="16"/>
  <c r="G1076" i="16"/>
  <c r="G1075" i="16"/>
  <c r="G1074" i="16"/>
  <c r="G1073" i="16"/>
  <c r="G1072" i="16"/>
  <c r="G1071" i="16"/>
  <c r="G1070" i="16"/>
  <c r="G1069" i="16"/>
  <c r="G1068" i="16"/>
  <c r="G1067" i="16"/>
  <c r="G1066" i="16"/>
  <c r="G1065" i="16"/>
  <c r="G1064" i="16"/>
  <c r="G1063" i="16"/>
  <c r="G1062" i="16"/>
  <c r="G1061" i="16"/>
  <c r="G1060" i="16"/>
  <c r="G1059" i="16"/>
  <c r="G1058" i="16"/>
  <c r="G1057" i="16"/>
  <c r="G1056" i="16"/>
  <c r="G1055" i="16"/>
  <c r="G1054" i="16"/>
  <c r="G1053" i="16"/>
  <c r="G1052" i="16"/>
  <c r="G1051" i="16"/>
  <c r="G1050" i="16"/>
  <c r="G1049" i="16"/>
  <c r="G1048" i="16"/>
  <c r="G1047" i="16"/>
  <c r="G1046" i="16"/>
  <c r="G1045" i="16"/>
  <c r="G1044" i="16"/>
  <c r="G1043" i="16"/>
  <c r="G1042" i="16"/>
  <c r="G1041" i="16"/>
  <c r="G1040" i="16"/>
  <c r="G1039" i="16"/>
  <c r="G1038" i="16"/>
  <c r="G1037" i="16"/>
  <c r="G1036" i="16"/>
  <c r="G1035" i="16"/>
  <c r="G1034" i="16"/>
  <c r="G1033" i="16"/>
  <c r="G1032" i="16"/>
  <c r="G1031" i="16"/>
  <c r="G1030" i="16"/>
  <c r="G1029" i="16"/>
  <c r="G1028" i="16"/>
  <c r="G1027" i="16"/>
  <c r="G1026" i="16"/>
  <c r="G1025" i="16"/>
  <c r="G1024" i="16"/>
  <c r="G1023" i="16"/>
  <c r="G1022" i="16"/>
  <c r="G1021" i="16"/>
  <c r="G1020" i="16"/>
  <c r="G1019" i="16"/>
  <c r="G1018" i="16"/>
  <c r="G1017" i="16"/>
  <c r="G1016" i="16"/>
  <c r="G1015" i="16"/>
  <c r="G1014" i="16"/>
  <c r="G1013" i="16"/>
  <c r="G1012" i="16"/>
  <c r="G1011" i="16"/>
  <c r="G1010" i="16"/>
  <c r="G1009" i="16"/>
  <c r="G1008" i="16"/>
  <c r="G1007" i="16"/>
  <c r="G1006" i="16"/>
  <c r="G1005" i="16"/>
  <c r="G1004" i="16"/>
  <c r="G1003" i="16"/>
  <c r="G1002" i="16"/>
  <c r="G1001" i="16"/>
  <c r="G1000" i="16"/>
  <c r="G999" i="16"/>
  <c r="G998" i="16"/>
  <c r="G997" i="16"/>
  <c r="G996" i="16"/>
  <c r="G995" i="16"/>
  <c r="G994" i="16"/>
  <c r="G993" i="16"/>
  <c r="G992" i="16"/>
  <c r="G991" i="16"/>
  <c r="G990" i="16"/>
  <c r="G989" i="16"/>
  <c r="G988" i="16"/>
  <c r="G987" i="16"/>
  <c r="G986" i="16"/>
  <c r="G985" i="16"/>
  <c r="G984" i="16"/>
  <c r="G983" i="16"/>
  <c r="G982" i="16"/>
  <c r="G981" i="16"/>
  <c r="G980" i="16"/>
  <c r="G979" i="16"/>
  <c r="G978" i="16"/>
  <c r="G977" i="16"/>
  <c r="G976" i="16"/>
  <c r="G975" i="16"/>
  <c r="G974" i="16"/>
  <c r="G973" i="16"/>
  <c r="G972" i="16"/>
  <c r="G971" i="16"/>
  <c r="G970" i="16"/>
  <c r="G969" i="16"/>
  <c r="G968" i="16"/>
  <c r="G967" i="16"/>
  <c r="G966" i="16"/>
  <c r="G965" i="16"/>
  <c r="G964" i="16"/>
  <c r="G963" i="16"/>
  <c r="G962" i="16"/>
  <c r="G961" i="16"/>
  <c r="G960" i="16"/>
  <c r="G959" i="16"/>
  <c r="G958" i="16"/>
  <c r="G957" i="16"/>
  <c r="G956" i="16"/>
  <c r="G955" i="16"/>
  <c r="G954" i="16"/>
  <c r="G953" i="16"/>
  <c r="G952" i="16"/>
  <c r="G951" i="16"/>
  <c r="G950" i="16"/>
  <c r="G949" i="16"/>
  <c r="G948" i="16"/>
  <c r="G947" i="16"/>
  <c r="G946" i="16"/>
  <c r="G945" i="16"/>
  <c r="G944" i="16"/>
  <c r="G943" i="16"/>
  <c r="G942" i="16"/>
  <c r="G941" i="16"/>
  <c r="G940" i="16"/>
  <c r="G939" i="16"/>
  <c r="G938" i="16"/>
  <c r="G937" i="16"/>
  <c r="G936" i="16"/>
  <c r="G935" i="16"/>
  <c r="G934" i="16"/>
  <c r="G933" i="16"/>
  <c r="G932" i="16"/>
  <c r="G931" i="16"/>
  <c r="G930" i="16"/>
  <c r="G929" i="16"/>
  <c r="G928" i="16"/>
  <c r="G927" i="16"/>
  <c r="G926" i="16"/>
  <c r="G925" i="16"/>
  <c r="G924" i="16"/>
  <c r="G923" i="16"/>
  <c r="G922" i="16"/>
  <c r="G921" i="16"/>
  <c r="G920" i="16"/>
  <c r="G919" i="16"/>
  <c r="G918" i="16"/>
  <c r="G917" i="16"/>
  <c r="G916" i="16"/>
  <c r="G915" i="16"/>
  <c r="G914" i="16"/>
  <c r="G913" i="16"/>
  <c r="G912" i="16"/>
  <c r="G911" i="16"/>
  <c r="G910" i="16"/>
  <c r="G909" i="16"/>
  <c r="G908" i="16"/>
  <c r="G907" i="16"/>
  <c r="G906" i="16"/>
  <c r="G905" i="16"/>
  <c r="G904" i="16"/>
  <c r="G903" i="16"/>
  <c r="G902" i="16"/>
  <c r="G901" i="16"/>
  <c r="G900" i="16"/>
  <c r="G899" i="16"/>
  <c r="G898" i="16"/>
  <c r="G897" i="16"/>
  <c r="G896" i="16"/>
  <c r="G895" i="16"/>
  <c r="G894" i="16"/>
  <c r="G893" i="16"/>
  <c r="G892" i="16"/>
  <c r="G891" i="16"/>
  <c r="G890" i="16"/>
  <c r="G889" i="16"/>
  <c r="G888" i="16"/>
  <c r="G887" i="16"/>
  <c r="G886" i="16"/>
  <c r="G885" i="16"/>
  <c r="G884" i="16"/>
  <c r="G883" i="16"/>
  <c r="G882" i="16"/>
  <c r="G881" i="16"/>
  <c r="G880" i="16"/>
  <c r="G879" i="16"/>
  <c r="G878" i="16"/>
  <c r="G877" i="16"/>
  <c r="G876" i="16"/>
  <c r="G875" i="16"/>
  <c r="G874" i="16"/>
  <c r="G873" i="16"/>
  <c r="G872" i="16"/>
  <c r="G871" i="16"/>
  <c r="G870" i="16"/>
  <c r="G869" i="16"/>
  <c r="G868" i="16"/>
  <c r="G867" i="16"/>
  <c r="G866" i="16"/>
  <c r="G865" i="16"/>
  <c r="G864" i="16"/>
  <c r="G863" i="16"/>
  <c r="G862" i="16"/>
  <c r="G861" i="16"/>
  <c r="G860" i="16"/>
  <c r="G859" i="16"/>
  <c r="G858" i="16"/>
  <c r="G857" i="16"/>
  <c r="G856" i="16"/>
  <c r="G855" i="16"/>
  <c r="G854" i="16"/>
  <c r="G853" i="16"/>
  <c r="G852" i="16"/>
  <c r="G851" i="16"/>
  <c r="G850" i="16"/>
  <c r="G849" i="16"/>
  <c r="G848" i="16"/>
  <c r="G847" i="16"/>
  <c r="G846" i="16"/>
  <c r="G845" i="16"/>
  <c r="G844" i="16"/>
  <c r="G843" i="16"/>
  <c r="G842" i="16"/>
  <c r="G841" i="16"/>
  <c r="G840" i="16"/>
  <c r="G839" i="16"/>
  <c r="G838" i="16"/>
  <c r="G837" i="16"/>
  <c r="G836" i="16"/>
  <c r="G835" i="16"/>
  <c r="G834" i="16"/>
  <c r="G833" i="16"/>
  <c r="G832" i="16"/>
  <c r="G831" i="16"/>
  <c r="G830" i="16"/>
  <c r="G829" i="16"/>
  <c r="G828" i="16"/>
  <c r="G827" i="16"/>
  <c r="G826" i="16"/>
  <c r="G825" i="16"/>
  <c r="G824" i="16"/>
  <c r="G823" i="16"/>
  <c r="G822" i="16"/>
  <c r="G821" i="16"/>
  <c r="G820" i="16"/>
  <c r="G819" i="16"/>
  <c r="G818" i="16"/>
  <c r="G817" i="16"/>
  <c r="G816" i="16"/>
  <c r="G815" i="16"/>
  <c r="G814" i="16"/>
  <c r="G813" i="16"/>
  <c r="G812" i="16"/>
  <c r="G811" i="16"/>
  <c r="G810" i="16"/>
  <c r="G809" i="16"/>
  <c r="G808" i="16"/>
  <c r="G807" i="16"/>
  <c r="G806" i="16"/>
  <c r="G805" i="16"/>
  <c r="G804" i="16"/>
  <c r="G803" i="16"/>
  <c r="G802" i="16"/>
  <c r="G801" i="16"/>
  <c r="G800" i="16"/>
  <c r="G799" i="16"/>
  <c r="G798" i="16"/>
  <c r="G797" i="16"/>
  <c r="G796" i="16"/>
  <c r="G795" i="16"/>
  <c r="G794" i="16"/>
  <c r="G793" i="16"/>
  <c r="G792" i="16"/>
  <c r="G791" i="16"/>
  <c r="G790" i="16"/>
  <c r="G789" i="16"/>
  <c r="G788" i="16"/>
  <c r="G787" i="16"/>
  <c r="G786" i="16"/>
  <c r="G785" i="16"/>
  <c r="G784" i="16"/>
  <c r="G783" i="16"/>
  <c r="G782" i="16"/>
  <c r="G781" i="16"/>
  <c r="G780" i="16"/>
  <c r="G779" i="16"/>
  <c r="G778" i="16"/>
  <c r="G777" i="16"/>
  <c r="G776" i="16"/>
  <c r="G775" i="16"/>
  <c r="G774" i="16"/>
  <c r="G773" i="16"/>
  <c r="G772" i="16"/>
  <c r="G771" i="16"/>
  <c r="G770" i="16"/>
  <c r="G769" i="16"/>
  <c r="G768" i="16"/>
  <c r="G767" i="16"/>
  <c r="G766" i="16"/>
  <c r="G765" i="16"/>
  <c r="G764" i="16"/>
  <c r="G763" i="16"/>
  <c r="G762" i="16"/>
  <c r="G761" i="16"/>
  <c r="G760" i="16"/>
  <c r="G759" i="16"/>
  <c r="G758" i="16"/>
  <c r="G757" i="16"/>
  <c r="G756" i="16"/>
  <c r="G755" i="16"/>
  <c r="G754" i="16"/>
  <c r="G753" i="16"/>
  <c r="G752" i="16"/>
  <c r="G751" i="16"/>
  <c r="G750" i="16"/>
  <c r="G749" i="16"/>
  <c r="G748" i="16"/>
  <c r="G747" i="16"/>
  <c r="G746" i="16"/>
  <c r="G745" i="16"/>
  <c r="G744" i="16"/>
  <c r="G743" i="16"/>
  <c r="G742" i="16"/>
  <c r="G741" i="16"/>
  <c r="G740" i="16"/>
  <c r="G739" i="16"/>
  <c r="G738" i="16"/>
  <c r="G737" i="16"/>
  <c r="G736" i="16"/>
  <c r="G735" i="16"/>
  <c r="G734" i="16"/>
  <c r="G733" i="16"/>
  <c r="G732" i="16"/>
  <c r="G731" i="16"/>
  <c r="G730" i="16"/>
  <c r="G729" i="16"/>
  <c r="G728" i="16"/>
  <c r="G727" i="16"/>
  <c r="G726" i="16"/>
  <c r="G725" i="16"/>
  <c r="G724" i="16"/>
  <c r="G723" i="16"/>
  <c r="G722" i="16"/>
  <c r="G721" i="16"/>
  <c r="G720" i="16"/>
  <c r="G719" i="16"/>
  <c r="G718" i="16"/>
  <c r="G717" i="16"/>
  <c r="G716" i="16"/>
  <c r="G715" i="16"/>
  <c r="G714" i="16"/>
  <c r="G713" i="16"/>
  <c r="G712" i="16"/>
  <c r="G711" i="16"/>
  <c r="G710" i="16"/>
  <c r="G709" i="16"/>
  <c r="G708" i="16"/>
  <c r="G707" i="16"/>
  <c r="G706" i="16"/>
  <c r="G705" i="16"/>
  <c r="G704" i="16"/>
  <c r="G703" i="16"/>
  <c r="G702" i="16"/>
  <c r="G701" i="16"/>
  <c r="G700" i="16"/>
  <c r="G699" i="16"/>
  <c r="G698" i="16"/>
  <c r="G697" i="16"/>
  <c r="G696" i="16"/>
  <c r="G695" i="16"/>
  <c r="G694" i="16"/>
  <c r="G693" i="16"/>
  <c r="G692" i="16"/>
  <c r="G691" i="16"/>
  <c r="G690" i="16"/>
  <c r="G689" i="16"/>
  <c r="G688" i="16"/>
  <c r="G687" i="16"/>
  <c r="G686" i="16"/>
  <c r="G685" i="16"/>
  <c r="G684" i="16"/>
  <c r="G683" i="16"/>
  <c r="G682" i="16"/>
  <c r="G681" i="16"/>
  <c r="G680" i="16"/>
  <c r="G679" i="16"/>
  <c r="G678" i="16"/>
  <c r="G677" i="16"/>
  <c r="G676" i="16"/>
  <c r="G675" i="16"/>
  <c r="G674" i="16"/>
  <c r="G673" i="16"/>
  <c r="G672" i="16"/>
  <c r="G671" i="16"/>
  <c r="G670" i="16"/>
  <c r="G669" i="16"/>
  <c r="G668" i="16"/>
  <c r="G667" i="16"/>
  <c r="G666" i="16"/>
  <c r="G665" i="16"/>
  <c r="G664" i="16"/>
  <c r="G663" i="16"/>
  <c r="G662" i="16"/>
  <c r="G661" i="16"/>
  <c r="G660" i="16"/>
  <c r="G659" i="16"/>
  <c r="G658" i="16"/>
  <c r="G657" i="16"/>
  <c r="G656" i="16"/>
  <c r="G655" i="16"/>
  <c r="G654" i="16"/>
  <c r="G653" i="16"/>
  <c r="G652" i="16"/>
  <c r="G651" i="16"/>
  <c r="G650" i="16"/>
  <c r="G649" i="16"/>
  <c r="G648" i="16"/>
  <c r="G647" i="16"/>
  <c r="G646" i="16"/>
  <c r="G645" i="16"/>
  <c r="G644" i="16"/>
  <c r="G643" i="16"/>
  <c r="G642" i="16"/>
  <c r="G641" i="16"/>
  <c r="G640" i="16"/>
  <c r="G639" i="16"/>
  <c r="G638" i="16"/>
  <c r="G637" i="16"/>
  <c r="G636" i="16"/>
  <c r="G635" i="16"/>
  <c r="G634" i="16"/>
  <c r="G633" i="16"/>
  <c r="G632" i="16"/>
  <c r="G631" i="16"/>
  <c r="G630" i="16"/>
  <c r="G629" i="16"/>
  <c r="G628" i="16"/>
  <c r="G627" i="16"/>
  <c r="G626" i="16"/>
  <c r="G625" i="16"/>
  <c r="G624" i="16"/>
  <c r="G623" i="16"/>
  <c r="G622" i="16"/>
  <c r="G621" i="16"/>
  <c r="G620" i="16"/>
  <c r="G619" i="16"/>
  <c r="G618" i="16"/>
  <c r="G617" i="16"/>
  <c r="G616" i="16"/>
  <c r="G615" i="16"/>
  <c r="G614" i="16"/>
  <c r="G613" i="16"/>
  <c r="G612" i="16"/>
  <c r="G611" i="16"/>
  <c r="G610" i="16"/>
  <c r="G609" i="16"/>
  <c r="G608" i="16"/>
  <c r="G607" i="16"/>
  <c r="G606" i="16"/>
  <c r="G605" i="16"/>
  <c r="G604" i="16"/>
  <c r="G603" i="16"/>
  <c r="G602" i="16"/>
  <c r="G601" i="16"/>
  <c r="G600" i="16"/>
  <c r="G599" i="16"/>
  <c r="G598" i="16"/>
  <c r="G597" i="16"/>
  <c r="G596" i="16"/>
  <c r="G595" i="16"/>
  <c r="G594" i="16"/>
  <c r="G593" i="16"/>
  <c r="G592" i="16"/>
  <c r="G591" i="16"/>
  <c r="G590" i="16"/>
  <c r="G589" i="16"/>
  <c r="G588" i="16"/>
  <c r="G587" i="16"/>
  <c r="G586" i="16"/>
  <c r="G585" i="16"/>
  <c r="G584" i="16"/>
  <c r="G583" i="16"/>
  <c r="G582" i="16"/>
  <c r="G581" i="16"/>
  <c r="G580" i="16"/>
  <c r="G579" i="16"/>
  <c r="G578" i="16"/>
  <c r="G577" i="16"/>
  <c r="G576" i="16"/>
  <c r="G575" i="16"/>
  <c r="G574" i="16"/>
  <c r="G573" i="16"/>
  <c r="G572" i="16"/>
  <c r="G571" i="16"/>
  <c r="G570" i="16"/>
  <c r="G569" i="16"/>
  <c r="G568" i="16"/>
  <c r="G567" i="16"/>
  <c r="G566" i="16"/>
  <c r="G565" i="16"/>
  <c r="G564" i="16"/>
  <c r="G563" i="16"/>
  <c r="G562" i="16"/>
  <c r="G561" i="16"/>
  <c r="G560" i="16"/>
  <c r="G559" i="16"/>
  <c r="G558" i="16"/>
  <c r="G557" i="16"/>
  <c r="G556" i="16"/>
  <c r="G555" i="16"/>
  <c r="G554" i="16"/>
  <c r="G553" i="16"/>
  <c r="G552" i="16"/>
  <c r="G551" i="16"/>
  <c r="G550" i="16"/>
  <c r="G549" i="16"/>
  <c r="G548" i="16"/>
  <c r="G547" i="16"/>
  <c r="G546" i="16"/>
  <c r="G545" i="16"/>
  <c r="G544" i="16"/>
  <c r="G543" i="16"/>
  <c r="G542" i="16"/>
  <c r="G541" i="16"/>
  <c r="G540" i="16"/>
  <c r="G539" i="16"/>
  <c r="G538" i="16"/>
  <c r="G537" i="16"/>
  <c r="G536" i="16"/>
  <c r="G535" i="16"/>
  <c r="G534" i="16"/>
  <c r="G533" i="16"/>
  <c r="G532" i="16"/>
  <c r="G531" i="16"/>
  <c r="G530" i="16"/>
  <c r="G529" i="16"/>
  <c r="G528" i="16"/>
  <c r="G527" i="16"/>
  <c r="G526" i="16"/>
  <c r="G525" i="16"/>
  <c r="G524" i="16"/>
  <c r="G523" i="16"/>
  <c r="G522" i="16"/>
  <c r="G521" i="16"/>
  <c r="G520" i="16"/>
  <c r="G519" i="16"/>
  <c r="G518" i="16"/>
  <c r="G517" i="16"/>
  <c r="G516" i="16"/>
  <c r="G515" i="16"/>
  <c r="G514" i="16"/>
  <c r="G513" i="16"/>
  <c r="G512" i="16"/>
  <c r="G511" i="16"/>
  <c r="G510" i="16"/>
  <c r="G509" i="16"/>
  <c r="G508" i="16"/>
  <c r="G507" i="16"/>
  <c r="G506" i="16"/>
  <c r="G505" i="16"/>
  <c r="G504" i="16"/>
  <c r="G503" i="16"/>
  <c r="G502" i="16"/>
  <c r="G501" i="16"/>
  <c r="G500" i="16"/>
  <c r="G499" i="16"/>
  <c r="G498" i="16"/>
  <c r="G497" i="16"/>
  <c r="G496" i="16"/>
  <c r="G495" i="16"/>
  <c r="G494" i="16"/>
  <c r="G493" i="16"/>
  <c r="G492" i="16"/>
  <c r="G491" i="16"/>
  <c r="G490" i="16"/>
  <c r="G489" i="16"/>
  <c r="G488" i="16"/>
  <c r="G487" i="16"/>
  <c r="G486" i="16"/>
  <c r="G485" i="16"/>
  <c r="G484" i="16"/>
  <c r="G483" i="16"/>
  <c r="G482" i="16"/>
  <c r="G481" i="16"/>
  <c r="G480" i="16"/>
  <c r="G479" i="16"/>
  <c r="G478" i="16"/>
  <c r="G477" i="16"/>
  <c r="G476" i="16"/>
  <c r="G475" i="16"/>
  <c r="G474" i="16"/>
  <c r="G473" i="16"/>
  <c r="G472" i="16"/>
  <c r="G471" i="16"/>
  <c r="G470" i="16"/>
  <c r="G469" i="16"/>
  <c r="G468" i="16"/>
  <c r="G467" i="16"/>
  <c r="G466" i="16"/>
  <c r="G465" i="16"/>
  <c r="G464" i="16"/>
  <c r="G463" i="16"/>
  <c r="G462" i="16"/>
  <c r="G461" i="16"/>
  <c r="G460" i="16"/>
  <c r="G459" i="16"/>
  <c r="G458" i="16"/>
  <c r="G457" i="16"/>
  <c r="G456" i="16"/>
  <c r="G455" i="16"/>
  <c r="G454" i="16"/>
  <c r="G453" i="16"/>
  <c r="G452" i="16"/>
  <c r="G451" i="16"/>
  <c r="G450" i="16"/>
  <c r="G449" i="16"/>
  <c r="G448" i="16"/>
  <c r="G447" i="16"/>
  <c r="G446" i="16"/>
  <c r="G445" i="16"/>
  <c r="G444" i="16"/>
  <c r="G443" i="16"/>
  <c r="G442" i="16"/>
  <c r="G441" i="16"/>
  <c r="G440" i="16"/>
  <c r="G439" i="16"/>
  <c r="G438" i="16"/>
  <c r="G437" i="16"/>
  <c r="G436" i="16"/>
  <c r="G435" i="16"/>
  <c r="G434" i="16"/>
  <c r="G433" i="16"/>
  <c r="G432" i="16"/>
  <c r="G431" i="16"/>
  <c r="G430" i="16"/>
  <c r="G429" i="16"/>
  <c r="G428" i="16"/>
  <c r="G427" i="16"/>
  <c r="G426" i="16"/>
  <c r="G425" i="16"/>
  <c r="G424" i="16"/>
  <c r="G423" i="16"/>
  <c r="G422" i="16"/>
  <c r="G421" i="16"/>
  <c r="G420" i="16"/>
  <c r="G419" i="16"/>
  <c r="G418" i="16"/>
  <c r="G417" i="16"/>
  <c r="G416" i="16"/>
  <c r="G415" i="16"/>
  <c r="G414" i="16"/>
  <c r="G413" i="16"/>
  <c r="G412" i="16"/>
  <c r="G411" i="16"/>
  <c r="G410" i="16"/>
  <c r="G409" i="16"/>
  <c r="G408" i="16"/>
  <c r="G407" i="16"/>
  <c r="G406" i="16"/>
  <c r="G405" i="16"/>
  <c r="G404" i="16"/>
  <c r="G403" i="16"/>
  <c r="G402" i="16"/>
  <c r="G401" i="16"/>
  <c r="G400" i="16"/>
  <c r="G399" i="16"/>
  <c r="G398" i="16"/>
  <c r="G397" i="16"/>
  <c r="G396" i="16"/>
  <c r="G395" i="16"/>
  <c r="G394" i="16"/>
  <c r="G393" i="16"/>
  <c r="G392" i="16"/>
  <c r="G391" i="16"/>
  <c r="G390" i="16"/>
  <c r="G389" i="16"/>
  <c r="G388" i="16"/>
  <c r="G387" i="16"/>
  <c r="G386" i="16"/>
  <c r="G385" i="16"/>
  <c r="G384" i="16"/>
  <c r="G383" i="16"/>
  <c r="G382" i="16"/>
  <c r="G381" i="16"/>
  <c r="G380" i="16"/>
  <c r="G379" i="16"/>
  <c r="G378" i="16"/>
  <c r="G377" i="16"/>
  <c r="G376" i="16"/>
  <c r="G375" i="16"/>
  <c r="G374" i="16"/>
  <c r="G373" i="16"/>
  <c r="G372" i="16"/>
  <c r="G371" i="16"/>
  <c r="G370" i="16"/>
  <c r="G369" i="16"/>
  <c r="G368" i="16"/>
  <c r="G367" i="16"/>
  <c r="G366" i="16"/>
  <c r="G365" i="16"/>
  <c r="G364" i="16"/>
  <c r="G363" i="16"/>
  <c r="G362" i="16"/>
  <c r="G361" i="16"/>
  <c r="G360" i="16"/>
  <c r="G359" i="16"/>
  <c r="G358" i="16"/>
  <c r="G357" i="16"/>
  <c r="G356" i="16"/>
  <c r="G355" i="16"/>
  <c r="G354" i="16"/>
  <c r="G353" i="16"/>
  <c r="G352" i="16"/>
  <c r="G351" i="16"/>
  <c r="G350" i="16"/>
  <c r="G349" i="16"/>
  <c r="G348" i="16"/>
  <c r="G347" i="16"/>
  <c r="G346" i="16"/>
  <c r="G345" i="16"/>
  <c r="G344" i="16"/>
  <c r="G343" i="16"/>
  <c r="G342" i="16"/>
  <c r="G341" i="16"/>
  <c r="G340" i="16"/>
  <c r="G339" i="16"/>
  <c r="G338" i="16"/>
  <c r="G337" i="16"/>
  <c r="G336" i="16"/>
  <c r="G335" i="16"/>
  <c r="G334" i="16"/>
  <c r="G333" i="16"/>
  <c r="G332" i="16"/>
  <c r="G331" i="16"/>
  <c r="G330" i="16"/>
  <c r="G329" i="16"/>
  <c r="G328" i="16"/>
  <c r="G327" i="16"/>
  <c r="G326" i="16"/>
  <c r="G325" i="16"/>
  <c r="G324" i="16"/>
  <c r="G323" i="16"/>
  <c r="G322" i="16"/>
  <c r="G321" i="16"/>
  <c r="G320" i="16"/>
  <c r="G319" i="16"/>
  <c r="G318" i="16"/>
  <c r="G317" i="16"/>
  <c r="G316" i="16"/>
  <c r="G315" i="16"/>
  <c r="G314" i="16"/>
  <c r="G313" i="16"/>
  <c r="G312" i="16"/>
  <c r="G311" i="16"/>
  <c r="G310" i="16"/>
  <c r="G309" i="16"/>
  <c r="G308" i="16"/>
  <c r="G307" i="16"/>
  <c r="G306" i="16"/>
  <c r="G305" i="16"/>
  <c r="G304" i="16"/>
  <c r="G303" i="16"/>
  <c r="G302" i="16"/>
  <c r="G301" i="16"/>
  <c r="G300" i="16"/>
  <c r="G299" i="16"/>
  <c r="G298" i="16"/>
  <c r="G297" i="16"/>
  <c r="G296" i="16"/>
  <c r="G295" i="16"/>
  <c r="G294" i="16"/>
  <c r="G293" i="16"/>
  <c r="G292" i="16"/>
  <c r="G291" i="16"/>
  <c r="G290" i="16"/>
  <c r="G289" i="16"/>
  <c r="G288" i="16"/>
  <c r="G287" i="16"/>
  <c r="G286" i="16"/>
  <c r="G285" i="16"/>
  <c r="G284" i="16"/>
  <c r="G283" i="16"/>
  <c r="G282" i="16"/>
  <c r="G281" i="16"/>
  <c r="G280" i="16"/>
  <c r="G279" i="16"/>
  <c r="G278" i="16"/>
  <c r="G277" i="16"/>
  <c r="G276" i="16"/>
  <c r="G275" i="16"/>
  <c r="G274" i="16"/>
  <c r="G273" i="16"/>
  <c r="G272" i="16"/>
  <c r="G271" i="16"/>
  <c r="G270" i="16"/>
  <c r="G269" i="16"/>
  <c r="G268" i="16"/>
  <c r="G267" i="16"/>
  <c r="G266" i="16"/>
  <c r="G265" i="16"/>
  <c r="G264" i="16"/>
  <c r="G263" i="16"/>
  <c r="G262" i="16"/>
  <c r="G261" i="16"/>
  <c r="G260" i="16"/>
  <c r="G259" i="16"/>
  <c r="G258" i="16"/>
  <c r="G257" i="16"/>
  <c r="G256" i="16"/>
  <c r="G255" i="16"/>
  <c r="G254" i="16"/>
  <c r="G253" i="16"/>
  <c r="G252" i="16"/>
  <c r="G251" i="16"/>
  <c r="G250" i="16"/>
  <c r="G249" i="16"/>
  <c r="G248" i="16"/>
  <c r="G247" i="16"/>
  <c r="G246" i="16"/>
  <c r="G245" i="16"/>
  <c r="G244" i="16"/>
  <c r="G243" i="16"/>
  <c r="G242" i="16"/>
  <c r="G241" i="16"/>
  <c r="G240" i="16"/>
  <c r="G239" i="16"/>
  <c r="G238" i="16"/>
  <c r="G237" i="16"/>
  <c r="G236" i="16"/>
  <c r="G235" i="16"/>
  <c r="G234" i="16"/>
  <c r="G233" i="16"/>
  <c r="G232" i="16"/>
  <c r="G231" i="16"/>
  <c r="G230" i="16"/>
  <c r="G229" i="16"/>
  <c r="G228" i="16"/>
  <c r="G227" i="16"/>
  <c r="G226" i="16"/>
  <c r="G225" i="16"/>
  <c r="G224" i="16"/>
  <c r="G223" i="16"/>
  <c r="G222" i="16"/>
  <c r="G221" i="16"/>
  <c r="G220" i="16"/>
  <c r="G219" i="16"/>
  <c r="G218" i="16"/>
  <c r="G217" i="16"/>
  <c r="G216" i="16"/>
  <c r="G215" i="16"/>
  <c r="G214" i="16"/>
  <c r="G213" i="16"/>
  <c r="G212" i="16"/>
  <c r="G211" i="16"/>
  <c r="G210" i="16"/>
  <c r="G209" i="16"/>
  <c r="G208" i="16"/>
  <c r="G207" i="16"/>
  <c r="G206" i="16"/>
  <c r="G205" i="16"/>
  <c r="G204" i="16"/>
  <c r="G203" i="16"/>
  <c r="G202" i="16"/>
  <c r="G201" i="16"/>
  <c r="G200" i="16"/>
  <c r="G199" i="16"/>
  <c r="G198" i="16"/>
  <c r="G197" i="16"/>
  <c r="G196" i="16"/>
  <c r="G195" i="16"/>
  <c r="G194" i="16"/>
  <c r="G193" i="16"/>
  <c r="G192" i="16"/>
  <c r="G191" i="16"/>
  <c r="G190" i="16"/>
  <c r="G189" i="16"/>
  <c r="G188" i="16"/>
  <c r="G187" i="16"/>
  <c r="G186" i="16"/>
  <c r="G185" i="16"/>
  <c r="G184" i="16"/>
  <c r="G183" i="16"/>
  <c r="G182" i="16"/>
  <c r="G181" i="16"/>
  <c r="G180" i="16"/>
  <c r="G179" i="16"/>
  <c r="G178" i="16"/>
  <c r="G177" i="16"/>
  <c r="G176" i="16"/>
  <c r="G175" i="16"/>
  <c r="G174" i="16"/>
  <c r="G173" i="16"/>
  <c r="G172" i="16"/>
  <c r="G171" i="16"/>
  <c r="G170" i="16"/>
  <c r="G169" i="16"/>
  <c r="G168" i="16"/>
  <c r="G167" i="16"/>
  <c r="G166" i="16"/>
  <c r="G165" i="16"/>
  <c r="G164" i="16"/>
  <c r="G163" i="16"/>
  <c r="G162" i="16"/>
  <c r="G161" i="16"/>
  <c r="G160" i="16"/>
  <c r="G159" i="16"/>
  <c r="G158" i="16"/>
  <c r="G157" i="16"/>
  <c r="G156" i="16"/>
  <c r="G155" i="16"/>
  <c r="G154" i="16"/>
  <c r="G153" i="16"/>
  <c r="G152" i="16"/>
  <c r="G151" i="16"/>
  <c r="G150" i="16"/>
  <c r="G149" i="16"/>
  <c r="G148" i="16"/>
  <c r="G147" i="16"/>
  <c r="G146" i="16"/>
  <c r="G145" i="16"/>
  <c r="G144" i="16"/>
  <c r="G143" i="16"/>
  <c r="G142" i="16"/>
  <c r="G141" i="16"/>
  <c r="G140" i="16"/>
  <c r="G139" i="16"/>
  <c r="G138" i="16"/>
  <c r="G137" i="16"/>
  <c r="G136" i="16"/>
  <c r="G135" i="16"/>
  <c r="G134" i="16"/>
  <c r="G133" i="16"/>
  <c r="G132" i="16"/>
  <c r="G131" i="16"/>
  <c r="G130" i="16"/>
  <c r="G129" i="16"/>
  <c r="G128" i="16"/>
  <c r="G127" i="16"/>
  <c r="G126" i="16"/>
  <c r="G125" i="16"/>
  <c r="G124" i="16"/>
  <c r="G123" i="16"/>
  <c r="G122" i="16"/>
  <c r="G121" i="16"/>
  <c r="G120" i="16"/>
  <c r="G119" i="16"/>
  <c r="G118" i="16"/>
  <c r="G117" i="16"/>
  <c r="G116" i="16"/>
  <c r="G115"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76" i="16"/>
  <c r="G75" i="16"/>
  <c r="G74" i="16"/>
  <c r="G73" i="16"/>
  <c r="G72" i="16"/>
  <c r="G71" i="16"/>
  <c r="G70" i="16"/>
  <c r="G69" i="16"/>
  <c r="G68" i="16"/>
  <c r="G67" i="16"/>
  <c r="G66" i="16"/>
  <c r="G65" i="16"/>
  <c r="G64" i="16"/>
  <c r="G63" i="16"/>
  <c r="G62" i="16"/>
  <c r="G61" i="16"/>
  <c r="G60" i="16"/>
  <c r="G59" i="16"/>
  <c r="G58" i="16"/>
  <c r="G57" i="16"/>
  <c r="G56" i="16"/>
  <c r="G55" i="16"/>
  <c r="G54" i="16"/>
  <c r="G53" i="16"/>
  <c r="G52" i="16"/>
  <c r="G51" i="16"/>
  <c r="G50" i="16"/>
  <c r="G49" i="16"/>
  <c r="G48" i="16"/>
  <c r="G47" i="16"/>
  <c r="G46" i="16"/>
  <c r="G45" i="16"/>
  <c r="G44" i="16"/>
  <c r="G43" i="16"/>
  <c r="G42" i="16"/>
  <c r="G41" i="16"/>
  <c r="G40" i="16"/>
  <c r="G39" i="16"/>
  <c r="G38" i="16"/>
  <c r="G37" i="16"/>
  <c r="G36" i="16"/>
  <c r="G35" i="16"/>
  <c r="G34" i="16"/>
  <c r="G33" i="16"/>
  <c r="G32" i="16"/>
  <c r="G31" i="16"/>
  <c r="G30" i="16"/>
  <c r="G29" i="16"/>
  <c r="G28" i="16"/>
  <c r="G27" i="16"/>
  <c r="G26" i="16"/>
  <c r="G25" i="16"/>
  <c r="G24" i="16"/>
  <c r="G23" i="16"/>
  <c r="G22" i="16"/>
  <c r="G21" i="16"/>
  <c r="G20" i="16"/>
  <c r="G19" i="16"/>
  <c r="G18" i="16"/>
  <c r="G17" i="16"/>
  <c r="G16" i="16"/>
  <c r="G15" i="16"/>
  <c r="G14" i="16"/>
  <c r="G13" i="16"/>
  <c r="G12" i="16"/>
  <c r="G11" i="16"/>
  <c r="G10" i="16"/>
  <c r="G9" i="16"/>
  <c r="G8" i="16"/>
  <c r="G7" i="16"/>
  <c r="G6" i="16"/>
  <c r="G5" i="16"/>
  <c r="G4" i="16"/>
  <c r="G3" i="16"/>
  <c r="B9" i="17"/>
  <c r="B8" i="17"/>
  <c r="G992" i="1"/>
  <c r="G991" i="1"/>
  <c r="G990" i="1"/>
  <c r="G989" i="1"/>
  <c r="G988" i="1"/>
  <c r="G987" i="1"/>
  <c r="G986" i="1"/>
  <c r="G985" i="1"/>
  <c r="G984" i="1"/>
  <c r="G983" i="1"/>
  <c r="G982" i="1"/>
  <c r="G980" i="1"/>
  <c r="G979" i="1"/>
  <c r="G978" i="1"/>
  <c r="G977" i="1"/>
  <c r="G976" i="1"/>
  <c r="G975" i="1"/>
  <c r="G974" i="1"/>
  <c r="G973" i="1"/>
  <c r="G972" i="1"/>
  <c r="G971" i="1"/>
  <c r="G970" i="1"/>
  <c r="G968" i="1"/>
  <c r="G967" i="1"/>
  <c r="G966" i="1"/>
  <c r="G965" i="1"/>
  <c r="G964" i="1"/>
  <c r="G963" i="1"/>
  <c r="G962" i="1"/>
  <c r="G961" i="1"/>
  <c r="G960" i="1"/>
  <c r="G959" i="1"/>
  <c r="G958" i="1"/>
  <c r="G956" i="1"/>
  <c r="G955" i="1"/>
  <c r="G954" i="1"/>
  <c r="G953" i="1"/>
  <c r="G952" i="1"/>
  <c r="G951" i="1"/>
  <c r="G950" i="1"/>
  <c r="G949" i="1"/>
  <c r="G948" i="1"/>
  <c r="G947" i="1"/>
  <c r="G946" i="1"/>
  <c r="G944" i="1"/>
  <c r="G943" i="1"/>
  <c r="G942" i="1"/>
  <c r="G941" i="1"/>
  <c r="G940" i="1"/>
  <c r="G939" i="1"/>
  <c r="G938" i="1"/>
  <c r="G937" i="1"/>
  <c r="G936" i="1"/>
  <c r="G935" i="1"/>
  <c r="G934" i="1"/>
  <c r="G932" i="1"/>
  <c r="G931" i="1"/>
  <c r="G930" i="1"/>
  <c r="G929" i="1"/>
  <c r="G928" i="1"/>
  <c r="G927" i="1"/>
  <c r="G926" i="1"/>
  <c r="G925" i="1"/>
  <c r="G924" i="1"/>
  <c r="G923" i="1"/>
  <c r="G922" i="1"/>
  <c r="G920" i="1"/>
  <c r="G919" i="1"/>
  <c r="G918" i="1"/>
  <c r="G917" i="1"/>
  <c r="G916" i="1"/>
  <c r="G915" i="1"/>
  <c r="G914" i="1"/>
  <c r="G913" i="1"/>
  <c r="G912" i="1"/>
  <c r="G911" i="1"/>
  <c r="G910" i="1"/>
  <c r="G908" i="1"/>
  <c r="G907" i="1"/>
  <c r="G906" i="1"/>
  <c r="G905" i="1"/>
  <c r="G904" i="1"/>
  <c r="G903" i="1"/>
  <c r="G902" i="1"/>
  <c r="G901" i="1"/>
  <c r="G900" i="1"/>
  <c r="G899" i="1"/>
  <c r="G898" i="1"/>
  <c r="G896" i="1"/>
  <c r="G895" i="1"/>
  <c r="G894" i="1"/>
  <c r="G893" i="1"/>
  <c r="G892" i="1"/>
  <c r="G891" i="1"/>
  <c r="G890" i="1"/>
  <c r="G889" i="1"/>
  <c r="G888" i="1"/>
  <c r="G887" i="1"/>
  <c r="G886" i="1"/>
  <c r="G884" i="1"/>
  <c r="G883" i="1"/>
  <c r="G882" i="1"/>
  <c r="G881" i="1"/>
  <c r="G880" i="1"/>
  <c r="G879" i="1"/>
  <c r="G878" i="1"/>
  <c r="G877" i="1"/>
  <c r="G876" i="1"/>
  <c r="G875" i="1"/>
  <c r="G874" i="1"/>
  <c r="G872" i="1"/>
  <c r="G871" i="1"/>
  <c r="G870" i="1"/>
  <c r="G869" i="1"/>
  <c r="G868" i="1"/>
  <c r="G867" i="1"/>
  <c r="G866" i="1"/>
  <c r="G865" i="1"/>
  <c r="G864" i="1"/>
  <c r="G863" i="1"/>
  <c r="G862" i="1"/>
  <c r="G860" i="1"/>
  <c r="G859" i="1"/>
  <c r="G858" i="1"/>
  <c r="G857" i="1"/>
  <c r="G856" i="1"/>
  <c r="G855" i="1"/>
  <c r="G854" i="1"/>
  <c r="G853" i="1"/>
  <c r="G852" i="1"/>
  <c r="G851" i="1"/>
  <c r="G850" i="1"/>
  <c r="G848" i="1"/>
  <c r="G847" i="1"/>
  <c r="G846" i="1"/>
  <c r="G845" i="1"/>
  <c r="G844" i="1"/>
  <c r="G843" i="1"/>
  <c r="G842" i="1"/>
  <c r="G841" i="1"/>
  <c r="G840" i="1"/>
  <c r="G839" i="1"/>
  <c r="G838" i="1"/>
  <c r="G836" i="1"/>
  <c r="G835" i="1"/>
  <c r="G834" i="1"/>
  <c r="G833" i="1"/>
  <c r="G832" i="1"/>
  <c r="G831" i="1"/>
  <c r="G830" i="1"/>
  <c r="G829" i="1"/>
  <c r="G828" i="1"/>
  <c r="G827" i="1"/>
  <c r="G826" i="1"/>
  <c r="G824" i="1"/>
  <c r="G823" i="1"/>
  <c r="G822" i="1"/>
  <c r="G821" i="1"/>
  <c r="G820" i="1"/>
  <c r="G819" i="1"/>
  <c r="G818" i="1"/>
  <c r="G817" i="1"/>
  <c r="G816" i="1"/>
  <c r="G815" i="1"/>
  <c r="G814" i="1"/>
  <c r="G812" i="1"/>
  <c r="G811" i="1"/>
  <c r="G810" i="1"/>
  <c r="G809" i="1"/>
  <c r="G808" i="1"/>
  <c r="G807" i="1"/>
  <c r="G806" i="1"/>
  <c r="G805" i="1"/>
  <c r="G804" i="1"/>
  <c r="G803" i="1"/>
  <c r="G802" i="1"/>
  <c r="G800" i="1"/>
  <c r="G799" i="1"/>
  <c r="G798" i="1"/>
  <c r="G797" i="1"/>
  <c r="G796" i="1"/>
  <c r="G795" i="1"/>
  <c r="G794" i="1"/>
  <c r="G793" i="1"/>
  <c r="G792" i="1"/>
  <c r="G791" i="1"/>
  <c r="G790" i="1"/>
  <c r="G788" i="1"/>
  <c r="G787" i="1"/>
  <c r="G786" i="1"/>
  <c r="G785" i="1"/>
  <c r="G784" i="1"/>
  <c r="G783" i="1"/>
  <c r="G782" i="1"/>
  <c r="G781" i="1"/>
  <c r="G780" i="1"/>
  <c r="G779" i="1"/>
  <c r="G778" i="1"/>
  <c r="G776" i="1"/>
  <c r="G775" i="1"/>
  <c r="G774" i="1"/>
  <c r="G773" i="1"/>
  <c r="G772" i="1"/>
  <c r="G771" i="1"/>
  <c r="G770" i="1"/>
  <c r="G769" i="1"/>
  <c r="G768" i="1"/>
  <c r="G767" i="1"/>
  <c r="G766" i="1"/>
  <c r="G764" i="1"/>
  <c r="G763" i="1"/>
  <c r="G762" i="1"/>
  <c r="G761" i="1"/>
  <c r="G760" i="1"/>
  <c r="G759" i="1"/>
  <c r="G758" i="1"/>
  <c r="G757" i="1"/>
  <c r="G756" i="1"/>
  <c r="G755" i="1"/>
  <c r="G754" i="1"/>
  <c r="G752" i="1"/>
  <c r="G751" i="1"/>
  <c r="G750" i="1"/>
  <c r="G749" i="1"/>
  <c r="G748" i="1"/>
  <c r="G747" i="1"/>
  <c r="G746" i="1"/>
  <c r="G745" i="1"/>
  <c r="G744" i="1"/>
  <c r="G743" i="1"/>
  <c r="G742" i="1"/>
  <c r="G740" i="1"/>
  <c r="G739" i="1"/>
  <c r="G738" i="1"/>
  <c r="G737" i="1"/>
  <c r="G736" i="1"/>
  <c r="G735" i="1"/>
  <c r="G734" i="1"/>
  <c r="G733" i="1"/>
  <c r="G732" i="1"/>
  <c r="G731" i="1"/>
  <c r="G730" i="1"/>
  <c r="G728" i="1"/>
  <c r="G727" i="1"/>
  <c r="G726" i="1"/>
  <c r="G725" i="1"/>
  <c r="G724" i="1"/>
  <c r="G723" i="1"/>
  <c r="G722" i="1"/>
  <c r="G721" i="1"/>
  <c r="G720" i="1"/>
  <c r="G719" i="1"/>
  <c r="G718" i="1"/>
  <c r="G716" i="1"/>
  <c r="G715" i="1"/>
  <c r="G714" i="1"/>
  <c r="G713" i="1"/>
  <c r="G712" i="1"/>
  <c r="G711" i="1"/>
  <c r="G710" i="1"/>
  <c r="G709" i="1"/>
  <c r="G708" i="1"/>
  <c r="G707" i="1"/>
  <c r="G706" i="1"/>
  <c r="G704" i="1"/>
  <c r="G703" i="1"/>
  <c r="G702" i="1"/>
  <c r="G701" i="1"/>
  <c r="G700" i="1"/>
  <c r="G699" i="1"/>
  <c r="G698" i="1"/>
  <c r="G697" i="1"/>
  <c r="G696" i="1"/>
  <c r="G695" i="1"/>
  <c r="G694" i="1"/>
  <c r="G692" i="1"/>
  <c r="G691" i="1"/>
  <c r="G690" i="1"/>
  <c r="G689" i="1"/>
  <c r="G688" i="1"/>
  <c r="G687" i="1"/>
  <c r="G686" i="1"/>
  <c r="G685" i="1"/>
  <c r="G684" i="1"/>
  <c r="G683" i="1"/>
  <c r="G682" i="1"/>
  <c r="G680" i="1"/>
  <c r="G679" i="1"/>
  <c r="G678" i="1"/>
  <c r="G677" i="1"/>
  <c r="G676" i="1"/>
  <c r="G675" i="1"/>
  <c r="G674" i="1"/>
  <c r="G673" i="1"/>
  <c r="G672" i="1"/>
  <c r="G671" i="1"/>
  <c r="G670" i="1"/>
  <c r="G668" i="1"/>
  <c r="G667" i="1"/>
  <c r="G666" i="1"/>
  <c r="G665" i="1"/>
  <c r="G664" i="1"/>
  <c r="G663" i="1"/>
  <c r="G662" i="1"/>
  <c r="G661" i="1"/>
  <c r="G660" i="1"/>
  <c r="G659" i="1"/>
  <c r="G658" i="1"/>
  <c r="G656" i="1"/>
  <c r="G655" i="1"/>
  <c r="G654" i="1"/>
  <c r="G653" i="1"/>
  <c r="G652" i="1"/>
  <c r="G651" i="1"/>
  <c r="G650" i="1"/>
  <c r="G649" i="1"/>
  <c r="G648" i="1"/>
  <c r="G647" i="1"/>
  <c r="G646" i="1"/>
  <c r="G644" i="1"/>
  <c r="G643" i="1"/>
  <c r="G642" i="1"/>
  <c r="G641" i="1"/>
  <c r="G640" i="1"/>
  <c r="G639" i="1"/>
  <c r="G638" i="1"/>
  <c r="G637" i="1"/>
  <c r="G636" i="1"/>
  <c r="G635" i="1"/>
  <c r="G634" i="1"/>
  <c r="G632" i="1"/>
  <c r="G631" i="1"/>
  <c r="G630" i="1"/>
  <c r="G629" i="1"/>
  <c r="G628" i="1"/>
  <c r="G627" i="1"/>
  <c r="G626" i="1"/>
  <c r="G625" i="1"/>
  <c r="G624" i="1"/>
  <c r="G623" i="1"/>
  <c r="G622" i="1"/>
  <c r="G620" i="1"/>
  <c r="G619" i="1"/>
  <c r="G618" i="1"/>
  <c r="G617" i="1"/>
  <c r="G616" i="1"/>
  <c r="G615" i="1"/>
  <c r="G614" i="1"/>
  <c r="G613" i="1"/>
  <c r="G612" i="1"/>
  <c r="G611" i="1"/>
  <c r="G610" i="1"/>
  <c r="G608" i="1"/>
  <c r="G607" i="1"/>
  <c r="G606" i="1"/>
  <c r="G605" i="1"/>
  <c r="G604" i="1"/>
  <c r="G603" i="1"/>
  <c r="G602" i="1"/>
  <c r="G601" i="1"/>
  <c r="G600" i="1"/>
  <c r="G599" i="1"/>
  <c r="G598" i="1"/>
  <c r="G596" i="1"/>
  <c r="G595" i="1"/>
  <c r="G594" i="1"/>
  <c r="G593" i="1"/>
  <c r="G592" i="1"/>
  <c r="G591" i="1"/>
  <c r="G590" i="1"/>
  <c r="G589" i="1"/>
  <c r="G588" i="1"/>
  <c r="G587" i="1"/>
  <c r="G586" i="1"/>
  <c r="G584" i="1"/>
  <c r="G583" i="1"/>
  <c r="G582" i="1"/>
  <c r="G581" i="1"/>
  <c r="G580" i="1"/>
  <c r="G579" i="1"/>
  <c r="G578" i="1"/>
  <c r="G577" i="1"/>
  <c r="G576" i="1"/>
  <c r="G575" i="1"/>
  <c r="G574" i="1"/>
  <c r="G572" i="1"/>
  <c r="G571" i="1"/>
  <c r="G570" i="1"/>
  <c r="G569" i="1"/>
  <c r="G568" i="1"/>
  <c r="G567" i="1"/>
  <c r="G566" i="1"/>
  <c r="G565" i="1"/>
  <c r="G564" i="1"/>
  <c r="G563" i="1"/>
  <c r="G562" i="1"/>
  <c r="G560" i="1"/>
  <c r="G559" i="1"/>
  <c r="G558" i="1"/>
  <c r="G557" i="1"/>
  <c r="G556" i="1"/>
  <c r="G555" i="1"/>
  <c r="G554" i="1"/>
  <c r="G553" i="1"/>
  <c r="G552" i="1"/>
  <c r="G551" i="1"/>
  <c r="G550" i="1"/>
  <c r="G548" i="1"/>
  <c r="G547" i="1"/>
  <c r="G546" i="1"/>
  <c r="G545" i="1"/>
  <c r="G544" i="1"/>
  <c r="G543" i="1"/>
  <c r="G542" i="1"/>
  <c r="G541" i="1"/>
  <c r="G540" i="1"/>
  <c r="G539" i="1"/>
  <c r="G538" i="1"/>
  <c r="G536" i="1"/>
  <c r="G535" i="1"/>
  <c r="G534" i="1"/>
  <c r="G533" i="1"/>
  <c r="G532" i="1"/>
  <c r="G531" i="1"/>
  <c r="G530" i="1"/>
  <c r="G529" i="1"/>
  <c r="G528" i="1"/>
  <c r="G527" i="1"/>
  <c r="G526" i="1"/>
  <c r="G524" i="1"/>
  <c r="G523" i="1"/>
  <c r="G522" i="1"/>
  <c r="G521" i="1"/>
  <c r="G520" i="1"/>
  <c r="G519" i="1"/>
  <c r="G518" i="1"/>
  <c r="G517" i="1"/>
  <c r="G516" i="1"/>
  <c r="G515" i="1"/>
  <c r="G514" i="1"/>
  <c r="G512" i="1"/>
  <c r="G511" i="1"/>
  <c r="G510" i="1"/>
  <c r="G509" i="1"/>
  <c r="G508" i="1"/>
  <c r="G507" i="1"/>
  <c r="G506" i="1"/>
  <c r="G505" i="1"/>
  <c r="G504" i="1"/>
  <c r="G503" i="1"/>
  <c r="G502" i="1"/>
  <c r="G500" i="1"/>
  <c r="G499" i="1"/>
  <c r="G498" i="1"/>
  <c r="G497" i="1"/>
  <c r="G496" i="1"/>
  <c r="G495" i="1"/>
  <c r="G494" i="1"/>
  <c r="G493" i="1"/>
  <c r="G492" i="1"/>
  <c r="G491" i="1"/>
  <c r="G490" i="1"/>
  <c r="G488" i="1"/>
  <c r="G487" i="1"/>
  <c r="G486" i="1"/>
  <c r="G485" i="1"/>
  <c r="G484" i="1"/>
  <c r="G483" i="1"/>
  <c r="G482" i="1"/>
  <c r="G481" i="1"/>
  <c r="G480" i="1"/>
  <c r="G479" i="1"/>
  <c r="G478" i="1"/>
  <c r="G476" i="1"/>
  <c r="G475" i="1"/>
  <c r="G474" i="1"/>
  <c r="G473" i="1"/>
  <c r="G472" i="1"/>
  <c r="G471" i="1"/>
  <c r="G470" i="1"/>
  <c r="G469" i="1"/>
  <c r="G468" i="1"/>
  <c r="G467" i="1"/>
  <c r="G466" i="1"/>
  <c r="G464" i="1"/>
  <c r="G463" i="1"/>
  <c r="G462" i="1"/>
  <c r="G461" i="1"/>
  <c r="G460" i="1"/>
  <c r="G459" i="1"/>
  <c r="G458" i="1"/>
  <c r="G457" i="1"/>
  <c r="G456" i="1"/>
  <c r="G455" i="1"/>
  <c r="G454" i="1"/>
  <c r="G452" i="1"/>
  <c r="G451" i="1"/>
  <c r="G450" i="1"/>
  <c r="G449" i="1"/>
  <c r="G448" i="1"/>
  <c r="G447" i="1"/>
  <c r="G446" i="1"/>
  <c r="G445" i="1"/>
  <c r="G444" i="1"/>
  <c r="G443" i="1"/>
  <c r="G442" i="1"/>
  <c r="G440" i="1"/>
  <c r="G439" i="1"/>
  <c r="G438" i="1"/>
  <c r="G437" i="1"/>
  <c r="G436" i="1"/>
  <c r="G435" i="1"/>
  <c r="G434" i="1"/>
  <c r="G433" i="1"/>
  <c r="G432" i="1"/>
  <c r="G431" i="1"/>
  <c r="G430" i="1"/>
  <c r="G428" i="1"/>
  <c r="G427" i="1"/>
  <c r="G426" i="1"/>
  <c r="G425" i="1"/>
  <c r="G424" i="1"/>
  <c r="G423" i="1"/>
  <c r="G422" i="1"/>
  <c r="G421" i="1"/>
  <c r="G420" i="1"/>
  <c r="G419" i="1"/>
  <c r="G418" i="1"/>
  <c r="G416" i="1"/>
  <c r="G415" i="1"/>
  <c r="G414" i="1"/>
  <c r="G413" i="1"/>
  <c r="G412" i="1"/>
  <c r="G411" i="1"/>
  <c r="G410" i="1"/>
  <c r="G409" i="1"/>
  <c r="G408" i="1"/>
  <c r="G407" i="1"/>
  <c r="G406" i="1"/>
  <c r="G404" i="1"/>
  <c r="G403" i="1"/>
  <c r="G402" i="1"/>
  <c r="G401" i="1"/>
  <c r="G400" i="1"/>
  <c r="G399" i="1"/>
  <c r="G398" i="1"/>
  <c r="G397" i="1"/>
  <c r="G396" i="1"/>
  <c r="G395" i="1"/>
  <c r="G394" i="1"/>
  <c r="G392" i="1"/>
  <c r="G391" i="1"/>
  <c r="G390" i="1"/>
  <c r="G389" i="1"/>
  <c r="G388" i="1"/>
  <c r="G387" i="1"/>
  <c r="G386" i="1"/>
  <c r="G385" i="1"/>
  <c r="G384" i="1"/>
  <c r="G383" i="1"/>
  <c r="G382" i="1"/>
  <c r="G380" i="1"/>
  <c r="G379" i="1"/>
  <c r="G378" i="1"/>
  <c r="G377" i="1"/>
  <c r="G376" i="1"/>
  <c r="G375" i="1"/>
  <c r="G374" i="1"/>
  <c r="G373" i="1"/>
  <c r="G372" i="1"/>
  <c r="G371" i="1"/>
  <c r="G370" i="1"/>
  <c r="G368" i="1"/>
  <c r="G367" i="1"/>
  <c r="G366" i="1"/>
  <c r="G365" i="1"/>
  <c r="G364" i="1"/>
  <c r="G363" i="1"/>
  <c r="G362" i="1"/>
  <c r="G361" i="1"/>
  <c r="G360" i="1"/>
  <c r="G359" i="1"/>
  <c r="G358" i="1"/>
  <c r="G356" i="1"/>
  <c r="G355" i="1"/>
  <c r="G354" i="1"/>
  <c r="G353" i="1"/>
  <c r="G352" i="1"/>
  <c r="G351" i="1"/>
  <c r="G350" i="1"/>
  <c r="G349" i="1"/>
  <c r="G348" i="1"/>
  <c r="G347" i="1"/>
  <c r="G346" i="1"/>
  <c r="G344" i="1"/>
  <c r="G343" i="1"/>
  <c r="G342" i="1"/>
  <c r="G341" i="1"/>
  <c r="G340" i="1"/>
  <c r="G339" i="1"/>
  <c r="G338" i="1"/>
  <c r="G337" i="1"/>
  <c r="G336" i="1"/>
  <c r="G335" i="1"/>
  <c r="G334" i="1"/>
  <c r="G332" i="1"/>
  <c r="G331" i="1"/>
  <c r="G330" i="1"/>
  <c r="G329" i="1"/>
  <c r="G328" i="1"/>
  <c r="G327" i="1"/>
  <c r="G326" i="1"/>
  <c r="G325" i="1"/>
  <c r="G324" i="1"/>
  <c r="G323" i="1"/>
  <c r="G322" i="1"/>
  <c r="G320" i="1"/>
  <c r="G319" i="1"/>
  <c r="G318" i="1"/>
  <c r="G317" i="1"/>
  <c r="G316" i="1"/>
  <c r="G315" i="1"/>
  <c r="G314" i="1"/>
  <c r="G313" i="1"/>
  <c r="G312" i="1"/>
  <c r="G311" i="1"/>
  <c r="G310" i="1"/>
  <c r="G308" i="1"/>
  <c r="G307" i="1"/>
  <c r="G306" i="1"/>
  <c r="G305" i="1"/>
  <c r="G304" i="1"/>
  <c r="G303" i="1"/>
  <c r="G302" i="1"/>
  <c r="G301" i="1"/>
  <c r="G300" i="1"/>
  <c r="G299" i="1"/>
  <c r="G298" i="1"/>
  <c r="G296" i="1"/>
  <c r="G295" i="1"/>
  <c r="G294" i="1"/>
  <c r="G293" i="1"/>
  <c r="G292" i="1"/>
  <c r="G291" i="1"/>
  <c r="G290" i="1"/>
  <c r="G289" i="1"/>
  <c r="G288" i="1"/>
  <c r="G287" i="1"/>
  <c r="G286" i="1"/>
  <c r="G284" i="1"/>
  <c r="G283" i="1"/>
  <c r="G282" i="1"/>
  <c r="G281" i="1"/>
  <c r="G280" i="1"/>
  <c r="G279" i="1"/>
  <c r="G278" i="1"/>
  <c r="G277" i="1"/>
  <c r="G276" i="1"/>
  <c r="G275" i="1"/>
  <c r="G274" i="1"/>
  <c r="G272" i="1"/>
  <c r="G271" i="1"/>
  <c r="G270" i="1"/>
  <c r="G269" i="1"/>
  <c r="G268" i="1"/>
  <c r="G267" i="1"/>
  <c r="G266" i="1"/>
  <c r="G265" i="1"/>
  <c r="G264" i="1"/>
  <c r="G263" i="1"/>
  <c r="G262" i="1"/>
  <c r="G260" i="1"/>
  <c r="G259" i="1"/>
  <c r="G258" i="1"/>
  <c r="G257" i="1"/>
  <c r="G256" i="1"/>
  <c r="G255" i="1"/>
  <c r="G254" i="1"/>
  <c r="G253" i="1"/>
  <c r="G252" i="1"/>
  <c r="G251" i="1"/>
  <c r="G250" i="1"/>
  <c r="G248" i="1"/>
  <c r="G247" i="1"/>
  <c r="G246" i="1"/>
  <c r="G245" i="1"/>
  <c r="G244" i="1"/>
  <c r="G243" i="1"/>
  <c r="G242" i="1"/>
  <c r="G241" i="1"/>
  <c r="G240" i="1"/>
  <c r="G239" i="1"/>
  <c r="G238" i="1"/>
  <c r="G236" i="1"/>
  <c r="G235" i="1"/>
  <c r="G234" i="1"/>
  <c r="G233" i="1"/>
  <c r="G232" i="1"/>
  <c r="G231" i="1"/>
  <c r="G230" i="1"/>
  <c r="G229" i="1"/>
  <c r="G228" i="1"/>
  <c r="G227" i="1"/>
  <c r="G226" i="1"/>
  <c r="G224" i="1"/>
  <c r="G223" i="1"/>
  <c r="G222" i="1"/>
  <c r="G221" i="1"/>
  <c r="G220" i="1"/>
  <c r="G219" i="1"/>
  <c r="G218" i="1"/>
  <c r="G217" i="1"/>
  <c r="G216" i="1"/>
  <c r="G215" i="1"/>
  <c r="G214" i="1"/>
  <c r="G212" i="1"/>
  <c r="G211" i="1"/>
  <c r="G210" i="1"/>
  <c r="G209" i="1"/>
  <c r="G208" i="1"/>
  <c r="G207" i="1"/>
  <c r="G206" i="1"/>
  <c r="G205" i="1"/>
  <c r="G204" i="1"/>
  <c r="G203" i="1"/>
  <c r="G202" i="1"/>
  <c r="G200" i="1"/>
  <c r="G199" i="1"/>
  <c r="G198" i="1"/>
  <c r="G197" i="1"/>
  <c r="G196" i="1"/>
  <c r="G195" i="1"/>
  <c r="G194" i="1"/>
  <c r="G193" i="1"/>
  <c r="G192" i="1"/>
  <c r="G191" i="1"/>
  <c r="G190" i="1"/>
  <c r="G188" i="1"/>
  <c r="G187" i="1"/>
  <c r="G186" i="1"/>
  <c r="G185" i="1"/>
  <c r="G184" i="1"/>
  <c r="G183" i="1"/>
  <c r="G182" i="1"/>
  <c r="G181" i="1"/>
  <c r="G180" i="1"/>
  <c r="G179" i="1"/>
  <c r="G178" i="1"/>
  <c r="G176" i="1"/>
  <c r="G175" i="1"/>
  <c r="G174" i="1"/>
  <c r="G173" i="1"/>
  <c r="G172" i="1"/>
  <c r="G171" i="1"/>
  <c r="G170" i="1"/>
  <c r="G169" i="1"/>
  <c r="G168" i="1"/>
  <c r="G167" i="1"/>
  <c r="G166" i="1"/>
  <c r="G164" i="1"/>
  <c r="G163" i="1"/>
  <c r="G162" i="1"/>
  <c r="G161" i="1"/>
  <c r="G160" i="1"/>
  <c r="G159" i="1"/>
  <c r="G158" i="1"/>
  <c r="G157" i="1"/>
  <c r="G156" i="1"/>
  <c r="G155" i="1"/>
  <c r="G154" i="1"/>
  <c r="G152" i="1"/>
  <c r="G151" i="1"/>
  <c r="G150" i="1"/>
  <c r="G149" i="1"/>
  <c r="G148" i="1"/>
  <c r="G147" i="1"/>
  <c r="G146" i="1"/>
  <c r="G145" i="1"/>
  <c r="G144" i="1"/>
  <c r="G143" i="1"/>
  <c r="G142" i="1"/>
  <c r="G140" i="1"/>
  <c r="G139" i="1"/>
  <c r="G138" i="1"/>
  <c r="G137" i="1"/>
  <c r="G136" i="1"/>
  <c r="G135" i="1"/>
  <c r="G134" i="1"/>
  <c r="G133" i="1"/>
  <c r="G132" i="1"/>
  <c r="G131" i="1"/>
  <c r="G130" i="1"/>
  <c r="G128" i="1"/>
  <c r="G127" i="1"/>
  <c r="G126" i="1"/>
  <c r="G125" i="1"/>
  <c r="G124" i="1"/>
  <c r="G123" i="1"/>
  <c r="G122" i="1"/>
  <c r="G121" i="1"/>
  <c r="G120" i="1"/>
  <c r="G119" i="1"/>
  <c r="G118" i="1"/>
  <c r="G116" i="1"/>
  <c r="G115" i="1"/>
  <c r="G114" i="1"/>
  <c r="G113" i="1"/>
  <c r="G112" i="1"/>
  <c r="G111" i="1"/>
  <c r="G110" i="1"/>
  <c r="G109" i="1"/>
  <c r="G108" i="1"/>
  <c r="G107" i="1"/>
  <c r="G106" i="1"/>
  <c r="G104" i="1"/>
  <c r="G103" i="1"/>
  <c r="G102" i="1"/>
  <c r="G101" i="1"/>
  <c r="G100" i="1"/>
  <c r="G99" i="1"/>
  <c r="G98" i="1"/>
  <c r="G97" i="1"/>
  <c r="G96" i="1"/>
  <c r="G95" i="1"/>
  <c r="G94" i="1"/>
  <c r="G92" i="1"/>
  <c r="G91" i="1"/>
  <c r="G90" i="1"/>
  <c r="G89" i="1"/>
  <c r="G88" i="1"/>
  <c r="G87" i="1"/>
  <c r="G86" i="1"/>
  <c r="G85" i="1"/>
  <c r="G84" i="1"/>
  <c r="G83" i="1"/>
  <c r="G82" i="1"/>
  <c r="G80" i="1"/>
  <c r="G79" i="1"/>
  <c r="G78" i="1"/>
  <c r="G77" i="1"/>
  <c r="G76" i="1"/>
  <c r="G75" i="1"/>
  <c r="G74" i="1"/>
  <c r="G73" i="1"/>
  <c r="G72" i="1"/>
  <c r="G71" i="1"/>
  <c r="G70" i="1"/>
  <c r="G68" i="1"/>
  <c r="G67" i="1"/>
  <c r="G66" i="1"/>
  <c r="G65" i="1"/>
  <c r="G64" i="1"/>
  <c r="G63" i="1"/>
  <c r="G62" i="1"/>
  <c r="G61" i="1"/>
  <c r="G60" i="1"/>
  <c r="G59" i="1"/>
  <c r="G58" i="1"/>
  <c r="G56" i="1"/>
  <c r="G55" i="1"/>
  <c r="G54" i="1"/>
  <c r="G53" i="1"/>
  <c r="G52" i="1"/>
  <c r="G51" i="1"/>
  <c r="G50" i="1"/>
  <c r="G49" i="1"/>
  <c r="G48" i="1"/>
  <c r="G47" i="1"/>
  <c r="G46" i="1"/>
  <c r="G44" i="1"/>
  <c r="G43" i="1"/>
  <c r="G42" i="1"/>
  <c r="G41" i="1"/>
  <c r="G40" i="1"/>
  <c r="G39" i="1"/>
  <c r="G38" i="1"/>
  <c r="G37" i="1"/>
  <c r="G36" i="1"/>
  <c r="G35" i="1"/>
  <c r="G34" i="1"/>
  <c r="G32" i="1"/>
  <c r="G31" i="1"/>
  <c r="G30" i="1"/>
  <c r="G29" i="1"/>
  <c r="G28" i="1"/>
  <c r="G27" i="1"/>
  <c r="G26" i="1"/>
  <c r="G25" i="1"/>
  <c r="G24" i="1"/>
  <c r="G23" i="1"/>
  <c r="G22" i="1"/>
  <c r="G20" i="1"/>
  <c r="G19" i="1"/>
  <c r="G18" i="1"/>
  <c r="G17" i="1"/>
  <c r="G16" i="1"/>
  <c r="G15" i="1"/>
  <c r="G14" i="1"/>
  <c r="G13" i="1"/>
  <c r="G12" i="1"/>
  <c r="G11" i="1"/>
  <c r="G10" i="1"/>
  <c r="P1" i="16"/>
  <c r="AL1" i="16" s="1"/>
  <c r="U2" i="16"/>
  <c r="B13" i="17"/>
  <c r="I671" i="1"/>
  <c r="I152" i="1"/>
  <c r="D1834" i="1"/>
  <c r="D1833" i="1"/>
  <c r="C1834" i="1"/>
  <c r="C1833" i="1"/>
  <c r="D1831" i="1"/>
  <c r="D1830" i="1"/>
  <c r="E1835" i="1"/>
  <c r="E1838" i="1"/>
  <c r="E1839" i="1"/>
  <c r="C1831" i="1"/>
  <c r="C1830" i="1"/>
  <c r="D1828" i="1"/>
  <c r="D1827" i="1"/>
  <c r="C1828" i="1"/>
  <c r="C1827" i="1"/>
  <c r="D1825" i="1"/>
  <c r="D1824" i="1"/>
  <c r="C1825" i="1"/>
  <c r="C1824" i="1"/>
  <c r="D1822" i="1"/>
  <c r="D1821" i="1"/>
  <c r="C1822" i="1"/>
  <c r="C1821" i="1"/>
  <c r="D1818" i="1"/>
  <c r="D1819" i="1"/>
  <c r="C1819" i="1"/>
  <c r="C1818" i="1"/>
  <c r="D1816" i="1"/>
  <c r="D1815" i="1"/>
  <c r="C1816" i="1"/>
  <c r="C1815" i="1"/>
  <c r="E1816" i="1"/>
  <c r="D1813" i="1"/>
  <c r="D1812" i="1"/>
  <c r="C1813" i="1"/>
  <c r="C1812" i="1"/>
  <c r="D1810" i="1"/>
  <c r="D1809" i="1"/>
  <c r="D1807" i="1"/>
  <c r="D1806" i="1"/>
  <c r="D1803" i="1"/>
  <c r="D1800" i="1"/>
  <c r="C1810" i="1"/>
  <c r="C1809" i="1"/>
  <c r="D1804" i="1"/>
  <c r="C1805" i="1"/>
  <c r="D1801" i="1"/>
  <c r="C1801" i="1"/>
  <c r="C1800" i="1"/>
  <c r="D1798" i="1"/>
  <c r="D1797" i="1"/>
  <c r="C1798" i="1"/>
  <c r="C1797" i="1"/>
  <c r="D1795" i="1"/>
  <c r="D1794" i="1"/>
  <c r="C1795" i="1"/>
  <c r="C1794" i="1"/>
  <c r="D1792" i="1"/>
  <c r="D1791" i="1"/>
  <c r="C1792" i="1"/>
  <c r="D1789" i="1"/>
  <c r="D1788" i="1"/>
  <c r="C1791" i="1"/>
  <c r="C1789" i="1"/>
  <c r="C1788" i="1"/>
  <c r="D1786" i="1"/>
  <c r="C1786" i="1"/>
  <c r="D1785" i="1"/>
  <c r="C1785" i="1"/>
  <c r="D1783" i="1"/>
  <c r="C1783" i="1"/>
  <c r="D1782" i="1"/>
  <c r="C1782" i="1"/>
  <c r="D1780" i="1"/>
  <c r="C1780" i="1"/>
  <c r="D1779" i="1"/>
  <c r="C1779" i="1"/>
  <c r="D1777" i="1"/>
  <c r="C1777" i="1"/>
  <c r="D1776" i="1"/>
  <c r="C1776" i="1"/>
  <c r="D1774" i="1"/>
  <c r="C1774" i="1"/>
  <c r="D1773" i="1"/>
  <c r="C1773" i="1"/>
  <c r="D1771" i="1"/>
  <c r="C1771" i="1"/>
  <c r="D1770" i="1"/>
  <c r="C1770" i="1"/>
  <c r="D1768" i="1"/>
  <c r="C1768" i="1"/>
  <c r="D1767" i="1"/>
  <c r="C1767" i="1"/>
  <c r="D1765" i="1"/>
  <c r="C1765" i="1"/>
  <c r="D1764" i="1"/>
  <c r="C1764" i="1"/>
  <c r="D1762" i="1"/>
  <c r="C1762" i="1"/>
  <c r="D1761" i="1"/>
  <c r="C1761" i="1"/>
  <c r="D1759" i="1"/>
  <c r="C1759" i="1"/>
  <c r="D1758" i="1"/>
  <c r="C1758" i="1"/>
  <c r="D1756" i="1"/>
  <c r="C1756" i="1"/>
  <c r="D1755" i="1"/>
  <c r="C1755" i="1"/>
  <c r="D1753" i="1"/>
  <c r="C1753" i="1"/>
  <c r="D1752" i="1"/>
  <c r="C1752" i="1"/>
  <c r="D1750" i="1"/>
  <c r="C1750" i="1"/>
  <c r="D1749" i="1"/>
  <c r="C1749" i="1"/>
  <c r="D1747" i="1"/>
  <c r="C1747" i="1"/>
  <c r="D1746" i="1"/>
  <c r="C1746" i="1"/>
  <c r="D1744" i="1"/>
  <c r="C1744" i="1"/>
  <c r="D1743" i="1"/>
  <c r="C1743" i="1"/>
  <c r="D1741" i="1"/>
  <c r="C1741" i="1"/>
  <c r="D1740" i="1"/>
  <c r="C1740" i="1"/>
  <c r="D1738" i="1"/>
  <c r="C1738" i="1"/>
  <c r="D1737" i="1"/>
  <c r="C1737" i="1"/>
  <c r="D1735" i="1"/>
  <c r="C1735" i="1"/>
  <c r="D1734" i="1"/>
  <c r="C1734" i="1"/>
  <c r="D1732" i="1"/>
  <c r="C1732" i="1"/>
  <c r="D1731" i="1"/>
  <c r="C1731" i="1"/>
  <c r="D1729" i="1"/>
  <c r="C1729" i="1"/>
  <c r="D1728" i="1"/>
  <c r="C1728" i="1"/>
  <c r="D1726" i="1"/>
  <c r="C1726" i="1"/>
  <c r="D1725" i="1"/>
  <c r="C1725" i="1"/>
  <c r="D1723" i="1"/>
  <c r="C1723" i="1"/>
  <c r="D1722" i="1"/>
  <c r="C1722" i="1"/>
  <c r="D1720" i="1"/>
  <c r="C1720" i="1"/>
  <c r="D1719" i="1"/>
  <c r="C1719" i="1"/>
  <c r="D1717" i="1"/>
  <c r="C1717" i="1"/>
  <c r="D1716" i="1"/>
  <c r="C1716" i="1"/>
  <c r="D1714" i="1"/>
  <c r="C1714" i="1"/>
  <c r="D1713" i="1"/>
  <c r="C1713" i="1"/>
  <c r="D1711" i="1"/>
  <c r="C1711" i="1"/>
  <c r="D1710" i="1"/>
  <c r="C1710" i="1"/>
  <c r="D1708" i="1"/>
  <c r="C1708" i="1"/>
  <c r="D1707" i="1"/>
  <c r="C1707" i="1"/>
  <c r="D1705" i="1"/>
  <c r="C1705" i="1"/>
  <c r="D1704" i="1"/>
  <c r="C1704" i="1"/>
  <c r="D1702" i="1"/>
  <c r="C1702" i="1"/>
  <c r="D1701" i="1"/>
  <c r="C1701" i="1"/>
  <c r="D1699" i="1"/>
  <c r="C1699" i="1"/>
  <c r="D1698" i="1"/>
  <c r="C1698" i="1"/>
  <c r="D1696" i="1"/>
  <c r="C1696" i="1"/>
  <c r="D1695" i="1"/>
  <c r="C1695" i="1"/>
  <c r="D1693" i="1"/>
  <c r="C1693" i="1"/>
  <c r="D1692" i="1"/>
  <c r="C1692" i="1"/>
  <c r="D1690" i="1"/>
  <c r="C1690" i="1"/>
  <c r="D1689" i="1"/>
  <c r="C1689" i="1"/>
  <c r="D1687" i="1"/>
  <c r="C1687" i="1"/>
  <c r="D1686" i="1"/>
  <c r="C1686" i="1"/>
  <c r="D1684" i="1"/>
  <c r="C1684" i="1"/>
  <c r="D1683" i="1"/>
  <c r="C1683" i="1"/>
  <c r="D1681" i="1"/>
  <c r="C1681" i="1"/>
  <c r="D1680" i="1"/>
  <c r="C1680" i="1"/>
  <c r="D1678" i="1"/>
  <c r="C1678" i="1"/>
  <c r="D1677" i="1"/>
  <c r="C1677" i="1"/>
  <c r="D1675" i="1"/>
  <c r="C1675" i="1"/>
  <c r="D1674" i="1"/>
  <c r="C1674" i="1"/>
  <c r="D1672" i="1"/>
  <c r="C1672" i="1"/>
  <c r="D1671" i="1"/>
  <c r="C1671" i="1"/>
  <c r="D1669" i="1"/>
  <c r="C1669" i="1"/>
  <c r="D1668" i="1"/>
  <c r="C1668" i="1"/>
  <c r="D1666" i="1"/>
  <c r="C1666" i="1"/>
  <c r="D1665" i="1"/>
  <c r="C1665" i="1"/>
  <c r="C1663" i="1"/>
  <c r="C1662" i="1"/>
  <c r="D1661" i="1"/>
  <c r="C1660" i="1"/>
  <c r="C1659" i="1"/>
  <c r="D1657" i="1"/>
  <c r="C1657" i="1"/>
  <c r="D1656" i="1"/>
  <c r="C1656" i="1"/>
  <c r="D1654" i="1"/>
  <c r="C1654" i="1"/>
  <c r="D1653" i="1"/>
  <c r="C1653" i="1"/>
  <c r="D1651" i="1"/>
  <c r="C1651" i="1"/>
  <c r="D1650" i="1"/>
  <c r="C1650" i="1"/>
  <c r="D1648" i="1"/>
  <c r="C1648" i="1"/>
  <c r="D1647" i="1"/>
  <c r="C1647" i="1"/>
  <c r="D1645" i="1"/>
  <c r="C1645" i="1"/>
  <c r="D1644" i="1"/>
  <c r="C1644" i="1"/>
  <c r="D1642" i="1"/>
  <c r="C1642" i="1"/>
  <c r="D1641" i="1"/>
  <c r="C1641" i="1"/>
  <c r="D1639" i="1"/>
  <c r="C1639" i="1"/>
  <c r="D1638" i="1"/>
  <c r="C1638" i="1"/>
  <c r="D1636" i="1"/>
  <c r="C1636" i="1"/>
  <c r="D1635" i="1"/>
  <c r="C1635" i="1"/>
  <c r="D1633" i="1"/>
  <c r="C1633" i="1"/>
  <c r="D1632" i="1"/>
  <c r="C1632" i="1"/>
  <c r="D1630" i="1"/>
  <c r="C1630" i="1"/>
  <c r="D1629" i="1"/>
  <c r="C1629" i="1"/>
  <c r="D1627" i="1"/>
  <c r="C1627" i="1"/>
  <c r="D1626" i="1"/>
  <c r="C1626" i="1"/>
  <c r="D1624" i="1"/>
  <c r="C1624" i="1"/>
  <c r="D1623" i="1"/>
  <c r="C1623" i="1"/>
  <c r="D1621" i="1"/>
  <c r="C1621" i="1"/>
  <c r="D1620" i="1"/>
  <c r="C1620" i="1"/>
  <c r="D1618" i="1"/>
  <c r="C1618" i="1"/>
  <c r="D1617" i="1"/>
  <c r="C1617" i="1"/>
  <c r="D1615" i="1"/>
  <c r="C1615" i="1"/>
  <c r="D1614" i="1"/>
  <c r="C1614" i="1"/>
  <c r="D1612" i="1"/>
  <c r="C1612" i="1"/>
  <c r="D1611" i="1"/>
  <c r="C1611" i="1"/>
  <c r="D1609" i="1"/>
  <c r="C1609" i="1"/>
  <c r="D1608" i="1"/>
  <c r="C1608" i="1"/>
  <c r="D1606" i="1"/>
  <c r="C1606" i="1"/>
  <c r="D1605" i="1"/>
  <c r="C1605" i="1"/>
  <c r="D1603" i="1"/>
  <c r="C1603" i="1"/>
  <c r="D1602" i="1"/>
  <c r="C1602" i="1"/>
  <c r="D1600" i="1"/>
  <c r="C1600" i="1"/>
  <c r="D1599" i="1"/>
  <c r="C1599" i="1"/>
  <c r="D1597" i="1"/>
  <c r="C1597" i="1"/>
  <c r="D1596" i="1"/>
  <c r="C1596" i="1"/>
  <c r="D1594" i="1"/>
  <c r="C1594" i="1"/>
  <c r="D1593" i="1"/>
  <c r="C1593" i="1"/>
  <c r="D1591" i="1"/>
  <c r="C1591" i="1"/>
  <c r="D1590" i="1"/>
  <c r="C1590" i="1"/>
  <c r="D1588" i="1"/>
  <c r="C1588" i="1"/>
  <c r="D1587" i="1"/>
  <c r="C1587" i="1"/>
  <c r="D1585" i="1"/>
  <c r="C1585" i="1"/>
  <c r="D1584" i="1"/>
  <c r="C1584" i="1"/>
  <c r="D1582" i="1"/>
  <c r="C1582" i="1"/>
  <c r="D1581" i="1"/>
  <c r="C1581" i="1"/>
  <c r="D1579" i="1"/>
  <c r="C1579" i="1"/>
  <c r="D1578" i="1"/>
  <c r="C1578" i="1"/>
  <c r="D1576" i="1"/>
  <c r="C1576" i="1"/>
  <c r="D1575" i="1"/>
  <c r="C1575" i="1"/>
  <c r="D1573" i="1"/>
  <c r="C1573" i="1"/>
  <c r="D1572" i="1"/>
  <c r="C1572" i="1"/>
  <c r="D1570" i="1"/>
  <c r="C1570" i="1"/>
  <c r="D1569" i="1"/>
  <c r="C1569" i="1"/>
  <c r="D1567" i="1"/>
  <c r="C1567" i="1"/>
  <c r="D1566" i="1"/>
  <c r="C1566" i="1"/>
  <c r="D1564" i="1"/>
  <c r="C1564" i="1"/>
  <c r="D1563" i="1"/>
  <c r="C1563" i="1"/>
  <c r="D1561" i="1"/>
  <c r="C1561" i="1"/>
  <c r="D1560" i="1"/>
  <c r="C1560" i="1"/>
  <c r="D1558" i="1"/>
  <c r="C1558" i="1"/>
  <c r="D1557" i="1"/>
  <c r="C1557" i="1"/>
  <c r="D1555" i="1"/>
  <c r="C1555" i="1"/>
  <c r="D1554" i="1"/>
  <c r="C1554" i="1"/>
  <c r="C1552" i="1"/>
  <c r="C1551" i="1"/>
  <c r="C1549" i="1"/>
  <c r="C1548" i="1"/>
  <c r="F9" i="1"/>
  <c r="F10" i="1" s="1"/>
  <c r="F11" i="1" s="1"/>
  <c r="F12" i="1" s="1"/>
  <c r="F13" i="1" s="1"/>
  <c r="F14" i="1" s="1"/>
  <c r="F15" i="1" s="1"/>
  <c r="F16" i="1" s="1"/>
  <c r="F17" i="1" s="1"/>
  <c r="F18" i="1" s="1"/>
  <c r="F19" i="1" s="1"/>
  <c r="F20" i="1" s="1"/>
  <c r="F21" i="1" s="1"/>
  <c r="F22" i="1" s="1"/>
  <c r="F23" i="1" s="1"/>
  <c r="F24" i="1" s="1"/>
  <c r="F25" i="1" s="1"/>
  <c r="F26" i="1" s="1"/>
  <c r="F27" i="1" s="1"/>
  <c r="F28" i="1" s="1"/>
  <c r="F29" i="1" s="1"/>
  <c r="F30" i="1" s="1"/>
  <c r="F31" i="1" s="1"/>
  <c r="F32" i="1" s="1"/>
  <c r="F33" i="1" s="1"/>
  <c r="F34" i="1" s="1"/>
  <c r="F35" i="1" s="1"/>
  <c r="F36" i="1" s="1"/>
  <c r="F37" i="1" s="1"/>
  <c r="F38" i="1" s="1"/>
  <c r="F39" i="1" s="1"/>
  <c r="F40" i="1" s="1"/>
  <c r="F41" i="1" s="1"/>
  <c r="F42" i="1" s="1"/>
  <c r="F43" i="1" s="1"/>
  <c r="F44" i="1" s="1"/>
  <c r="F45" i="1" s="1"/>
  <c r="F46" i="1" s="1"/>
  <c r="F47" i="1" s="1"/>
  <c r="F48" i="1" s="1"/>
  <c r="F49" i="1" s="1"/>
  <c r="F50" i="1" s="1"/>
  <c r="F51" i="1" s="1"/>
  <c r="F52" i="1" s="1"/>
  <c r="F53" i="1" s="1"/>
  <c r="F54" i="1" s="1"/>
  <c r="F55" i="1" s="1"/>
  <c r="F56" i="1" s="1"/>
  <c r="F57" i="1" s="1"/>
  <c r="F58" i="1" s="1"/>
  <c r="F59" i="1" s="1"/>
  <c r="F60" i="1" s="1"/>
  <c r="F61" i="1" s="1"/>
  <c r="F62" i="1" s="1"/>
  <c r="F63" i="1" s="1"/>
  <c r="F64" i="1" s="1"/>
  <c r="F65" i="1" s="1"/>
  <c r="F66" i="1" s="1"/>
  <c r="F67" i="1" s="1"/>
  <c r="F68" i="1" s="1"/>
  <c r="F69" i="1" s="1"/>
  <c r="F70" i="1" s="1"/>
  <c r="F71" i="1" s="1"/>
  <c r="F72" i="1" s="1"/>
  <c r="F73" i="1" s="1"/>
  <c r="F74" i="1" s="1"/>
  <c r="F75" i="1" s="1"/>
  <c r="F76" i="1" s="1"/>
  <c r="F77" i="1" s="1"/>
  <c r="F78" i="1" s="1"/>
  <c r="F79" i="1" s="1"/>
  <c r="F80" i="1" s="1"/>
  <c r="F81" i="1" s="1"/>
  <c r="F82" i="1" s="1"/>
  <c r="F83" i="1" s="1"/>
  <c r="F84" i="1" s="1"/>
  <c r="F85" i="1" s="1"/>
  <c r="F86" i="1" s="1"/>
  <c r="F87" i="1" s="1"/>
  <c r="F88" i="1" s="1"/>
  <c r="F89" i="1" s="1"/>
  <c r="F90" i="1" s="1"/>
  <c r="F91" i="1" s="1"/>
  <c r="F92" i="1" s="1"/>
  <c r="F93" i="1" s="1"/>
  <c r="F94" i="1" s="1"/>
  <c r="F95" i="1" s="1"/>
  <c r="F96" i="1" s="1"/>
  <c r="F97" i="1" s="1"/>
  <c r="F98" i="1" s="1"/>
  <c r="F99" i="1" s="1"/>
  <c r="F100" i="1" s="1"/>
  <c r="F101" i="1" s="1"/>
  <c r="F102" i="1" s="1"/>
  <c r="F103" i="1" s="1"/>
  <c r="F104" i="1" s="1"/>
  <c r="F105" i="1" s="1"/>
  <c r="F106" i="1" s="1"/>
  <c r="F107" i="1" s="1"/>
  <c r="F108" i="1" s="1"/>
  <c r="F109" i="1" s="1"/>
  <c r="F110" i="1" s="1"/>
  <c r="F111" i="1" s="1"/>
  <c r="F112" i="1" s="1"/>
  <c r="F113" i="1" s="1"/>
  <c r="F114" i="1" s="1"/>
  <c r="F115" i="1" s="1"/>
  <c r="F116" i="1" s="1"/>
  <c r="F117" i="1" s="1"/>
  <c r="F118" i="1" s="1"/>
  <c r="F119" i="1" s="1"/>
  <c r="F120" i="1" s="1"/>
  <c r="F121" i="1" s="1"/>
  <c r="F122" i="1" s="1"/>
  <c r="F123" i="1" s="1"/>
  <c r="F124" i="1" s="1"/>
  <c r="F125" i="1" s="1"/>
  <c r="F126" i="1" s="1"/>
  <c r="F127" i="1" s="1"/>
  <c r="F128" i="1" s="1"/>
  <c r="F129" i="1" s="1"/>
  <c r="C1807" i="1"/>
  <c r="C1804" i="1"/>
  <c r="C1806" i="1"/>
  <c r="C1803" i="1"/>
  <c r="L9" i="1"/>
  <c r="D1662" i="1"/>
  <c r="D1663" i="1"/>
  <c r="D1659" i="1"/>
  <c r="D1660" i="1"/>
  <c r="I145" i="1"/>
  <c r="I321" i="1"/>
  <c r="I589" i="1"/>
  <c r="I1269" i="1"/>
  <c r="I49" i="1"/>
  <c r="I220" i="1"/>
  <c r="I439" i="1"/>
  <c r="I885" i="1"/>
  <c r="I1780" i="1"/>
  <c r="I81" i="1"/>
  <c r="I256" i="1"/>
  <c r="I451" i="1"/>
  <c r="I1013" i="1"/>
  <c r="J461" i="1"/>
  <c r="I88" i="1"/>
  <c r="I285" i="1"/>
  <c r="I491" i="1"/>
  <c r="L1826" i="1"/>
  <c r="L1818" i="1"/>
  <c r="L1810" i="1"/>
  <c r="L1802" i="1"/>
  <c r="L1794" i="1"/>
  <c r="L1786" i="1"/>
  <c r="L1778" i="1"/>
  <c r="L1770" i="1"/>
  <c r="L1762" i="1"/>
  <c r="L1754" i="1"/>
  <c r="L1746" i="1"/>
  <c r="L1738" i="1"/>
  <c r="L1730" i="1"/>
  <c r="L1722" i="1"/>
  <c r="L1714" i="1"/>
  <c r="L1706" i="1"/>
  <c r="L1698" i="1"/>
  <c r="L1690" i="1"/>
  <c r="L1682" i="1"/>
  <c r="L1674" i="1"/>
  <c r="L1666" i="1"/>
  <c r="L1658" i="1"/>
  <c r="L1650" i="1"/>
  <c r="L1642" i="1"/>
  <c r="L1634" i="1"/>
  <c r="L1626" i="1"/>
  <c r="L1618" i="1"/>
  <c r="L1610" i="1"/>
  <c r="L1602" i="1"/>
  <c r="L1594" i="1"/>
  <c r="L1586" i="1"/>
  <c r="L1578" i="1"/>
  <c r="L1570" i="1"/>
  <c r="L1562" i="1"/>
  <c r="L1554" i="1"/>
  <c r="L1546" i="1"/>
  <c r="L1538" i="1"/>
  <c r="L1530" i="1"/>
  <c r="L1522" i="1"/>
  <c r="L1514" i="1"/>
  <c r="L1506" i="1"/>
  <c r="L1498" i="1"/>
  <c r="L1490" i="1"/>
  <c r="L1482" i="1"/>
  <c r="L1474" i="1"/>
  <c r="L1466" i="1"/>
  <c r="L1458" i="1"/>
  <c r="L1450" i="1"/>
  <c r="L1442" i="1"/>
  <c r="L1434" i="1"/>
  <c r="L1426" i="1"/>
  <c r="L1418" i="1"/>
  <c r="L1410" i="1"/>
  <c r="L1402" i="1"/>
  <c r="L1394" i="1"/>
  <c r="L1386" i="1"/>
  <c r="L1378" i="1"/>
  <c r="L1370" i="1"/>
  <c r="L1362" i="1"/>
  <c r="L1354" i="1"/>
  <c r="L1346" i="1"/>
  <c r="L1338" i="1"/>
  <c r="L1330" i="1"/>
  <c r="L1322" i="1"/>
  <c r="L1314" i="1"/>
  <c r="L1306" i="1"/>
  <c r="L1298" i="1"/>
  <c r="L1290" i="1"/>
  <c r="L1282" i="1"/>
  <c r="L1274" i="1"/>
  <c r="L1266" i="1"/>
  <c r="L1258" i="1"/>
  <c r="L1250" i="1"/>
  <c r="L1242" i="1"/>
  <c r="L1234" i="1"/>
  <c r="L1226" i="1"/>
  <c r="L1218" i="1"/>
  <c r="L1210" i="1"/>
  <c r="L1202" i="1"/>
  <c r="L1194" i="1"/>
  <c r="L1186" i="1"/>
  <c r="L1178" i="1"/>
  <c r="L1170" i="1"/>
  <c r="L1162" i="1"/>
  <c r="L1154" i="1"/>
  <c r="L1835" i="1"/>
  <c r="L1825" i="1"/>
  <c r="L1817" i="1"/>
  <c r="L1809" i="1"/>
  <c r="L1801" i="1"/>
  <c r="L1793" i="1"/>
  <c r="L1785" i="1"/>
  <c r="L1777" i="1"/>
  <c r="L1769" i="1"/>
  <c r="L1761" i="1"/>
  <c r="L1753" i="1"/>
  <c r="L1745" i="1"/>
  <c r="L1737" i="1"/>
  <c r="L1729" i="1"/>
  <c r="L1721" i="1"/>
  <c r="L1713" i="1"/>
  <c r="L1705" i="1"/>
  <c r="L1697" i="1"/>
  <c r="L1689" i="1"/>
  <c r="L1681" i="1"/>
  <c r="L1673" i="1"/>
  <c r="L1665" i="1"/>
  <c r="L1657" i="1"/>
  <c r="L1649" i="1"/>
  <c r="L1641" i="1"/>
  <c r="L1633" i="1"/>
  <c r="L1625" i="1"/>
  <c r="L1617" i="1"/>
  <c r="L1609" i="1"/>
  <c r="L1601" i="1"/>
  <c r="L1593" i="1"/>
  <c r="L1585" i="1"/>
  <c r="L1577" i="1"/>
  <c r="L1569" i="1"/>
  <c r="L1561" i="1"/>
  <c r="L1553" i="1"/>
  <c r="L1545" i="1"/>
  <c r="L1537" i="1"/>
  <c r="L1529" i="1"/>
  <c r="L1521" i="1"/>
  <c r="L1513" i="1"/>
  <c r="L1505" i="1"/>
  <c r="L1497" i="1"/>
  <c r="L1489" i="1"/>
  <c r="L1481" i="1"/>
  <c r="L1473" i="1"/>
  <c r="L1465" i="1"/>
  <c r="L1457" i="1"/>
  <c r="L1449" i="1"/>
  <c r="L1441" i="1"/>
  <c r="L1433" i="1"/>
  <c r="L1425" i="1"/>
  <c r="L1417" i="1"/>
  <c r="L1409" i="1"/>
  <c r="L1401" i="1"/>
  <c r="L1393" i="1"/>
  <c r="L1385" i="1"/>
  <c r="L1377" i="1"/>
  <c r="L1369" i="1"/>
  <c r="L1361" i="1"/>
  <c r="L1353" i="1"/>
  <c r="L1345" i="1"/>
  <c r="L1337" i="1"/>
  <c r="L1329" i="1"/>
  <c r="L1321" i="1"/>
  <c r="L1313" i="1"/>
  <c r="L1305" i="1"/>
  <c r="L1297" i="1"/>
  <c r="L1289" i="1"/>
  <c r="L1281" i="1"/>
  <c r="L1273" i="1"/>
  <c r="L1265" i="1"/>
  <c r="L1257" i="1"/>
  <c r="L1249" i="1"/>
  <c r="L1241" i="1"/>
  <c r="L1233" i="1"/>
  <c r="L1225" i="1"/>
  <c r="L1217" i="1"/>
  <c r="L1209" i="1"/>
  <c r="L1201" i="1"/>
  <c r="L1193" i="1"/>
  <c r="L1185" i="1"/>
  <c r="L1177" i="1"/>
  <c r="L1169" i="1"/>
  <c r="L1161" i="1"/>
  <c r="L1832" i="1"/>
  <c r="L1824" i="1"/>
  <c r="L1816" i="1"/>
  <c r="L1808" i="1"/>
  <c r="L1800" i="1"/>
  <c r="L1792" i="1"/>
  <c r="L1784" i="1"/>
  <c r="L1776" i="1"/>
  <c r="L1768" i="1"/>
  <c r="L1760" i="1"/>
  <c r="L1752" i="1"/>
  <c r="L1744" i="1"/>
  <c r="L1736" i="1"/>
  <c r="L1728" i="1"/>
  <c r="L1720" i="1"/>
  <c r="L1712" i="1"/>
  <c r="L1704" i="1"/>
  <c r="L1696" i="1"/>
  <c r="L1688" i="1"/>
  <c r="L1680" i="1"/>
  <c r="L1672" i="1"/>
  <c r="L1664" i="1"/>
  <c r="L1656" i="1"/>
  <c r="L1648" i="1"/>
  <c r="L1640" i="1"/>
  <c r="L1632" i="1"/>
  <c r="L1624" i="1"/>
  <c r="L1616" i="1"/>
  <c r="L1608" i="1"/>
  <c r="L1600" i="1"/>
  <c r="L1592" i="1"/>
  <c r="L1584" i="1"/>
  <c r="L1576" i="1"/>
  <c r="L1568" i="1"/>
  <c r="L1560" i="1"/>
  <c r="L1552" i="1"/>
  <c r="L1544" i="1"/>
  <c r="L1536" i="1"/>
  <c r="L1528" i="1"/>
  <c r="L1520" i="1"/>
  <c r="L1512" i="1"/>
  <c r="L1504" i="1"/>
  <c r="L1496" i="1"/>
  <c r="L1488" i="1"/>
  <c r="L1480" i="1"/>
  <c r="L1472" i="1"/>
  <c r="L1464" i="1"/>
  <c r="L1456" i="1"/>
  <c r="L1448" i="1"/>
  <c r="L1440" i="1"/>
  <c r="L1432" i="1"/>
  <c r="L1424" i="1"/>
  <c r="L1416" i="1"/>
  <c r="L1408" i="1"/>
  <c r="L1400" i="1"/>
  <c r="L1392" i="1"/>
  <c r="L1384" i="1"/>
  <c r="L1376" i="1"/>
  <c r="L1368" i="1"/>
  <c r="L1360" i="1"/>
  <c r="L1352" i="1"/>
  <c r="L1344" i="1"/>
  <c r="L1336" i="1"/>
  <c r="L1328" i="1"/>
  <c r="L1320" i="1"/>
  <c r="L1312" i="1"/>
  <c r="L1304" i="1"/>
  <c r="L1296" i="1"/>
  <c r="L1288" i="1"/>
  <c r="L1280" i="1"/>
  <c r="L1272" i="1"/>
  <c r="L1264" i="1"/>
  <c r="L1256" i="1"/>
  <c r="L1248" i="1"/>
  <c r="L1240" i="1"/>
  <c r="L1232" i="1"/>
  <c r="L1224" i="1"/>
  <c r="L1216" i="1"/>
  <c r="L1208" i="1"/>
  <c r="L1200" i="1"/>
  <c r="L1192" i="1"/>
  <c r="L1184" i="1"/>
  <c r="L1176" i="1"/>
  <c r="L1168" i="1"/>
  <c r="L1160" i="1"/>
  <c r="L1831" i="1"/>
  <c r="L1823" i="1"/>
  <c r="L1815" i="1"/>
  <c r="L1807" i="1"/>
  <c r="L1799" i="1"/>
  <c r="L1791" i="1"/>
  <c r="L1783" i="1"/>
  <c r="L1775" i="1"/>
  <c r="L1767" i="1"/>
  <c r="L1759" i="1"/>
  <c r="L1751" i="1"/>
  <c r="L1743" i="1"/>
  <c r="L1735" i="1"/>
  <c r="L1727" i="1"/>
  <c r="L1719" i="1"/>
  <c r="L1711" i="1"/>
  <c r="L1703" i="1"/>
  <c r="L1695" i="1"/>
  <c r="L1687" i="1"/>
  <c r="L1679" i="1"/>
  <c r="L1671" i="1"/>
  <c r="L1663" i="1"/>
  <c r="L1655" i="1"/>
  <c r="L1647" i="1"/>
  <c r="L1639" i="1"/>
  <c r="L1631" i="1"/>
  <c r="L1623" i="1"/>
  <c r="L1615" i="1"/>
  <c r="L1607" i="1"/>
  <c r="L1599" i="1"/>
  <c r="L1591" i="1"/>
  <c r="L1583" i="1"/>
  <c r="L1575" i="1"/>
  <c r="L1567" i="1"/>
  <c r="L1559" i="1"/>
  <c r="L1551" i="1"/>
  <c r="L1543" i="1"/>
  <c r="L1535" i="1"/>
  <c r="L1527" i="1"/>
  <c r="L1519" i="1"/>
  <c r="L1511" i="1"/>
  <c r="L1503" i="1"/>
  <c r="L1830" i="1"/>
  <c r="L1822" i="1"/>
  <c r="L1814" i="1"/>
  <c r="L1806" i="1"/>
  <c r="L1798" i="1"/>
  <c r="L1790" i="1"/>
  <c r="L1782" i="1"/>
  <c r="L1774" i="1"/>
  <c r="L1766" i="1"/>
  <c r="L1758" i="1"/>
  <c r="L1750" i="1"/>
  <c r="L1742" i="1"/>
  <c r="L1734" i="1"/>
  <c r="L1726" i="1"/>
  <c r="L1718" i="1"/>
  <c r="L1710" i="1"/>
  <c r="L1702" i="1"/>
  <c r="L1829" i="1"/>
  <c r="L1821" i="1"/>
  <c r="L1813" i="1"/>
  <c r="L1805" i="1"/>
  <c r="L1797" i="1"/>
  <c r="L1789" i="1"/>
  <c r="L1781" i="1"/>
  <c r="L1773" i="1"/>
  <c r="L1765" i="1"/>
  <c r="L1757" i="1"/>
  <c r="L1749" i="1"/>
  <c r="L1741" i="1"/>
  <c r="L1733" i="1"/>
  <c r="L1725" i="1"/>
  <c r="L1717" i="1"/>
  <c r="L1709" i="1"/>
  <c r="L1701" i="1"/>
  <c r="L1827" i="1"/>
  <c r="L1819" i="1"/>
  <c r="L1811" i="1"/>
  <c r="L1803" i="1"/>
  <c r="L1795" i="1"/>
  <c r="L1787" i="1"/>
  <c r="L1779" i="1"/>
  <c r="L1771" i="1"/>
  <c r="L1763" i="1"/>
  <c r="L1755" i="1"/>
  <c r="L1747" i="1"/>
  <c r="L1739" i="1"/>
  <c r="L1731" i="1"/>
  <c r="L1723" i="1"/>
  <c r="L1715" i="1"/>
  <c r="L1707" i="1"/>
  <c r="L1699" i="1"/>
  <c r="L1691" i="1"/>
  <c r="L1683" i="1"/>
  <c r="L1675" i="1"/>
  <c r="L1667" i="1"/>
  <c r="L1659" i="1"/>
  <c r="L1651" i="1"/>
  <c r="L1643" i="1"/>
  <c r="L1635" i="1"/>
  <c r="L1627" i="1"/>
  <c r="L1619" i="1"/>
  <c r="L1611" i="1"/>
  <c r="L1603" i="1"/>
  <c r="L1595" i="1"/>
  <c r="L1587" i="1"/>
  <c r="L1579" i="1"/>
  <c r="L1571" i="1"/>
  <c r="L1563" i="1"/>
  <c r="L1555" i="1"/>
  <c r="L1547" i="1"/>
  <c r="L1539" i="1"/>
  <c r="L1531" i="1"/>
  <c r="L1523" i="1"/>
  <c r="L1515" i="1"/>
  <c r="L1507" i="1"/>
  <c r="L1499" i="1"/>
  <c r="L1772" i="1"/>
  <c r="L1708" i="1"/>
  <c r="L1678" i="1"/>
  <c r="L1660" i="1"/>
  <c r="L1637" i="1"/>
  <c r="L1614" i="1"/>
  <c r="L1596" i="1"/>
  <c r="L1573" i="1"/>
  <c r="L1550" i="1"/>
  <c r="L1532" i="1"/>
  <c r="L1509" i="1"/>
  <c r="L1492" i="1"/>
  <c r="L1478" i="1"/>
  <c r="L1467" i="1"/>
  <c r="L1453" i="1"/>
  <c r="L1439" i="1"/>
  <c r="L1428" i="1"/>
  <c r="L1414" i="1"/>
  <c r="L1403" i="1"/>
  <c r="L1389" i="1"/>
  <c r="L1375" i="1"/>
  <c r="L1364" i="1"/>
  <c r="L1350" i="1"/>
  <c r="L1339" i="1"/>
  <c r="L1325" i="1"/>
  <c r="L1311" i="1"/>
  <c r="L1300" i="1"/>
  <c r="L1286" i="1"/>
  <c r="L1275" i="1"/>
  <c r="L1261" i="1"/>
  <c r="L1247" i="1"/>
  <c r="L1236" i="1"/>
  <c r="L1222" i="1"/>
  <c r="L1211" i="1"/>
  <c r="L1197" i="1"/>
  <c r="L1183" i="1"/>
  <c r="L1172" i="1"/>
  <c r="L1158" i="1"/>
  <c r="L1149" i="1"/>
  <c r="L1141" i="1"/>
  <c r="L1133" i="1"/>
  <c r="L1125" i="1"/>
  <c r="L1117" i="1"/>
  <c r="L1109" i="1"/>
  <c r="L1101" i="1"/>
  <c r="L1093" i="1"/>
  <c r="L1085" i="1"/>
  <c r="L1077" i="1"/>
  <c r="L1069" i="1"/>
  <c r="L1061" i="1"/>
  <c r="L1053" i="1"/>
  <c r="L1045" i="1"/>
  <c r="L1037" i="1"/>
  <c r="L1029" i="1"/>
  <c r="L1021" i="1"/>
  <c r="L1013" i="1"/>
  <c r="L1005" i="1"/>
  <c r="L997" i="1"/>
  <c r="L989" i="1"/>
  <c r="L981" i="1"/>
  <c r="L973" i="1"/>
  <c r="L965" i="1"/>
  <c r="L957" i="1"/>
  <c r="L949" i="1"/>
  <c r="L941" i="1"/>
  <c r="L933" i="1"/>
  <c r="L925" i="1"/>
  <c r="L917" i="1"/>
  <c r="L909" i="1"/>
  <c r="L901" i="1"/>
  <c r="L893" i="1"/>
  <c r="L885" i="1"/>
  <c r="L877" i="1"/>
  <c r="L869" i="1"/>
  <c r="L861" i="1"/>
  <c r="L853" i="1"/>
  <c r="L845" i="1"/>
  <c r="L837" i="1"/>
  <c r="L829" i="1"/>
  <c r="L821" i="1"/>
  <c r="L813" i="1"/>
  <c r="L805" i="1"/>
  <c r="L797" i="1"/>
  <c r="L789" i="1"/>
  <c r="L781" i="1"/>
  <c r="L773" i="1"/>
  <c r="L765" i="1"/>
  <c r="L757" i="1"/>
  <c r="L749" i="1"/>
  <c r="L741" i="1"/>
  <c r="L733" i="1"/>
  <c r="L1828" i="1"/>
  <c r="L1764" i="1"/>
  <c r="L1700" i="1"/>
  <c r="L1677" i="1"/>
  <c r="L1654" i="1"/>
  <c r="L1636" i="1"/>
  <c r="L1613" i="1"/>
  <c r="L1590" i="1"/>
  <c r="L1572" i="1"/>
  <c r="L1549" i="1"/>
  <c r="L1526" i="1"/>
  <c r="L1508" i="1"/>
  <c r="L1491" i="1"/>
  <c r="L1477" i="1"/>
  <c r="L1463" i="1"/>
  <c r="L1452" i="1"/>
  <c r="L1438" i="1"/>
  <c r="L1427" i="1"/>
  <c r="L1413" i="1"/>
  <c r="L1399" i="1"/>
  <c r="L1388" i="1"/>
  <c r="L1374" i="1"/>
  <c r="L1363" i="1"/>
  <c r="L1349" i="1"/>
  <c r="L1335" i="1"/>
  <c r="L1324" i="1"/>
  <c r="L1310" i="1"/>
  <c r="L1299" i="1"/>
  <c r="L1285" i="1"/>
  <c r="L1271" i="1"/>
  <c r="L1260" i="1"/>
  <c r="L1246" i="1"/>
  <c r="L1235" i="1"/>
  <c r="L1221" i="1"/>
  <c r="L1207" i="1"/>
  <c r="L1196" i="1"/>
  <c r="L1182" i="1"/>
  <c r="L1171" i="1"/>
  <c r="L1157" i="1"/>
  <c r="L1148" i="1"/>
  <c r="L1140" i="1"/>
  <c r="L1132" i="1"/>
  <c r="L1124" i="1"/>
  <c r="L1116" i="1"/>
  <c r="L1108" i="1"/>
  <c r="L1100" i="1"/>
  <c r="L1092" i="1"/>
  <c r="L1084" i="1"/>
  <c r="L1076" i="1"/>
  <c r="L1068" i="1"/>
  <c r="L1060" i="1"/>
  <c r="L1052" i="1"/>
  <c r="L1044" i="1"/>
  <c r="L1036" i="1"/>
  <c r="L1028" i="1"/>
  <c r="L1020" i="1"/>
  <c r="L1012" i="1"/>
  <c r="L1004" i="1"/>
  <c r="L996" i="1"/>
  <c r="L988" i="1"/>
  <c r="L980" i="1"/>
  <c r="L972" i="1"/>
  <c r="L964" i="1"/>
  <c r="L956" i="1"/>
  <c r="L948" i="1"/>
  <c r="L940" i="1"/>
  <c r="L932" i="1"/>
  <c r="L924" i="1"/>
  <c r="L916" i="1"/>
  <c r="L908" i="1"/>
  <c r="L900" i="1"/>
  <c r="L892" i="1"/>
  <c r="L884" i="1"/>
  <c r="L876" i="1"/>
  <c r="L868" i="1"/>
  <c r="L860" i="1"/>
  <c r="L852" i="1"/>
  <c r="L844" i="1"/>
  <c r="L836" i="1"/>
  <c r="L828" i="1"/>
  <c r="L820" i="1"/>
  <c r="L812" i="1"/>
  <c r="L804" i="1"/>
  <c r="L796" i="1"/>
  <c r="L788" i="1"/>
  <c r="L780" i="1"/>
  <c r="L772" i="1"/>
  <c r="L764" i="1"/>
  <c r="L756" i="1"/>
  <c r="L748" i="1"/>
  <c r="L740" i="1"/>
  <c r="L732" i="1"/>
  <c r="L1820" i="1"/>
  <c r="L1756" i="1"/>
  <c r="L1694" i="1"/>
  <c r="L1676" i="1"/>
  <c r="L1653" i="1"/>
  <c r="L1630" i="1"/>
  <c r="L1612" i="1"/>
  <c r="L1589" i="1"/>
  <c r="L1566" i="1"/>
  <c r="L1548" i="1"/>
  <c r="L1525" i="1"/>
  <c r="L1502" i="1"/>
  <c r="L1487" i="1"/>
  <c r="L1476" i="1"/>
  <c r="L1462" i="1"/>
  <c r="L1451" i="1"/>
  <c r="L1437" i="1"/>
  <c r="L1423" i="1"/>
  <c r="L1412" i="1"/>
  <c r="L1398" i="1"/>
  <c r="L1387" i="1"/>
  <c r="L1373" i="1"/>
  <c r="L1359" i="1"/>
  <c r="L1348" i="1"/>
  <c r="L1334" i="1"/>
  <c r="L1323" i="1"/>
  <c r="L1309" i="1"/>
  <c r="L1295" i="1"/>
  <c r="L1284" i="1"/>
  <c r="L1270" i="1"/>
  <c r="L1259" i="1"/>
  <c r="L1245" i="1"/>
  <c r="L1231" i="1"/>
  <c r="L1220" i="1"/>
  <c r="L1206" i="1"/>
  <c r="L1195" i="1"/>
  <c r="L1181" i="1"/>
  <c r="L1167" i="1"/>
  <c r="L1156" i="1"/>
  <c r="L1147" i="1"/>
  <c r="L1139" i="1"/>
  <c r="L1131" i="1"/>
  <c r="L1123" i="1"/>
  <c r="L1115" i="1"/>
  <c r="L1107" i="1"/>
  <c r="L1099" i="1"/>
  <c r="L1091" i="1"/>
  <c r="L1083" i="1"/>
  <c r="L1075" i="1"/>
  <c r="L1067" i="1"/>
  <c r="L1059" i="1"/>
  <c r="L1051" i="1"/>
  <c r="L1043" i="1"/>
  <c r="L1035" i="1"/>
  <c r="L1027" i="1"/>
  <c r="L1019" i="1"/>
  <c r="L1011" i="1"/>
  <c r="L1003" i="1"/>
  <c r="L995" i="1"/>
  <c r="L987" i="1"/>
  <c r="L979" i="1"/>
  <c r="L971" i="1"/>
  <c r="L963" i="1"/>
  <c r="L955" i="1"/>
  <c r="L947" i="1"/>
  <c r="L939" i="1"/>
  <c r="L931" i="1"/>
  <c r="L923" i="1"/>
  <c r="L915" i="1"/>
  <c r="L907" i="1"/>
  <c r="L899" i="1"/>
  <c r="L891" i="1"/>
  <c r="L883" i="1"/>
  <c r="L875" i="1"/>
  <c r="L867" i="1"/>
  <c r="L859" i="1"/>
  <c r="L851" i="1"/>
  <c r="L843" i="1"/>
  <c r="L835" i="1"/>
  <c r="L827" i="1"/>
  <c r="L819" i="1"/>
  <c r="L811" i="1"/>
  <c r="L803" i="1"/>
  <c r="L795" i="1"/>
  <c r="L787" i="1"/>
  <c r="L779" i="1"/>
  <c r="L771" i="1"/>
  <c r="L763" i="1"/>
  <c r="L755" i="1"/>
  <c r="L747" i="1"/>
  <c r="L739" i="1"/>
  <c r="L731" i="1"/>
  <c r="L723" i="1"/>
  <c r="L715" i="1"/>
  <c r="L707" i="1"/>
  <c r="L699" i="1"/>
  <c r="L691" i="1"/>
  <c r="L683" i="1"/>
  <c r="L675" i="1"/>
  <c r="L667" i="1"/>
  <c r="L659" i="1"/>
  <c r="L651" i="1"/>
  <c r="L643" i="1"/>
  <c r="L635" i="1"/>
  <c r="L627" i="1"/>
  <c r="L619" i="1"/>
  <c r="L611" i="1"/>
  <c r="L603" i="1"/>
  <c r="L595" i="1"/>
  <c r="L587" i="1"/>
  <c r="L579" i="1"/>
  <c r="L571" i="1"/>
  <c r="L563" i="1"/>
  <c r="L555" i="1"/>
  <c r="L547" i="1"/>
  <c r="L539" i="1"/>
  <c r="L531" i="1"/>
  <c r="L523" i="1"/>
  <c r="L515" i="1"/>
  <c r="L507" i="1"/>
  <c r="L499" i="1"/>
  <c r="L1812" i="1"/>
  <c r="L1748" i="1"/>
  <c r="L1693" i="1"/>
  <c r="L1670" i="1"/>
  <c r="L1652" i="1"/>
  <c r="L1629" i="1"/>
  <c r="L1606" i="1"/>
  <c r="L1588" i="1"/>
  <c r="L1565" i="1"/>
  <c r="L1542" i="1"/>
  <c r="L1524" i="1"/>
  <c r="L1501" i="1"/>
  <c r="L1486" i="1"/>
  <c r="L1475" i="1"/>
  <c r="L1461" i="1"/>
  <c r="L1447" i="1"/>
  <c r="L1436" i="1"/>
  <c r="L1422" i="1"/>
  <c r="L1411" i="1"/>
  <c r="L1397" i="1"/>
  <c r="L1383" i="1"/>
  <c r="L1372" i="1"/>
  <c r="L1358" i="1"/>
  <c r="L1347" i="1"/>
  <c r="L1333" i="1"/>
  <c r="L1319" i="1"/>
  <c r="L1308" i="1"/>
  <c r="L1294" i="1"/>
  <c r="L1283" i="1"/>
  <c r="L1269" i="1"/>
  <c r="L1255" i="1"/>
  <c r="L1244" i="1"/>
  <c r="L1230" i="1"/>
  <c r="L1219" i="1"/>
  <c r="L1205" i="1"/>
  <c r="L1191" i="1"/>
  <c r="L1180" i="1"/>
  <c r="L1166" i="1"/>
  <c r="L1155" i="1"/>
  <c r="L1146" i="1"/>
  <c r="L1138" i="1"/>
  <c r="L1130" i="1"/>
  <c r="L1122" i="1"/>
  <c r="L1114" i="1"/>
  <c r="L1106" i="1"/>
  <c r="L1098" i="1"/>
  <c r="L1090" i="1"/>
  <c r="L1082" i="1"/>
  <c r="L1074" i="1"/>
  <c r="L1066" i="1"/>
  <c r="L1058" i="1"/>
  <c r="L1050" i="1"/>
  <c r="L1042" i="1"/>
  <c r="L1034" i="1"/>
  <c r="L1026" i="1"/>
  <c r="L1018" i="1"/>
  <c r="L1010" i="1"/>
  <c r="L1002" i="1"/>
  <c r="L994" i="1"/>
  <c r="L986" i="1"/>
  <c r="L978" i="1"/>
  <c r="L970" i="1"/>
  <c r="L962" i="1"/>
  <c r="L954" i="1"/>
  <c r="L946" i="1"/>
  <c r="L938" i="1"/>
  <c r="L930" i="1"/>
  <c r="L922" i="1"/>
  <c r="L914" i="1"/>
  <c r="L906" i="1"/>
  <c r="L898" i="1"/>
  <c r="L890" i="1"/>
  <c r="L882" i="1"/>
  <c r="L874" i="1"/>
  <c r="L866" i="1"/>
  <c r="L858" i="1"/>
  <c r="L850" i="1"/>
  <c r="L842" i="1"/>
  <c r="L834" i="1"/>
  <c r="L826" i="1"/>
  <c r="L818" i="1"/>
  <c r="L810" i="1"/>
  <c r="L802" i="1"/>
  <c r="L794" i="1"/>
  <c r="L786" i="1"/>
  <c r="L1804" i="1"/>
  <c r="L1740" i="1"/>
  <c r="L1692" i="1"/>
  <c r="L1669" i="1"/>
  <c r="L1646" i="1"/>
  <c r="L1628" i="1"/>
  <c r="L1605" i="1"/>
  <c r="L1582" i="1"/>
  <c r="L1564" i="1"/>
  <c r="L1541" i="1"/>
  <c r="L1518" i="1"/>
  <c r="L1500" i="1"/>
  <c r="L1485" i="1"/>
  <c r="L1471" i="1"/>
  <c r="L1460" i="1"/>
  <c r="L1446" i="1"/>
  <c r="L1435" i="1"/>
  <c r="L1421" i="1"/>
  <c r="L1407" i="1"/>
  <c r="L1396" i="1"/>
  <c r="L1382" i="1"/>
  <c r="L1371" i="1"/>
  <c r="L1357" i="1"/>
  <c r="L1343" i="1"/>
  <c r="L1332" i="1"/>
  <c r="L1318" i="1"/>
  <c r="L1307" i="1"/>
  <c r="L1293" i="1"/>
  <c r="L1279" i="1"/>
  <c r="L1268" i="1"/>
  <c r="L1254" i="1"/>
  <c r="L1243" i="1"/>
  <c r="L1229" i="1"/>
  <c r="L1215" i="1"/>
  <c r="L1204" i="1"/>
  <c r="L1190" i="1"/>
  <c r="L1179" i="1"/>
  <c r="L1165" i="1"/>
  <c r="L1153" i="1"/>
  <c r="L1145" i="1"/>
  <c r="L1137" i="1"/>
  <c r="L1129" i="1"/>
  <c r="L1121" i="1"/>
  <c r="L1113" i="1"/>
  <c r="L1105" i="1"/>
  <c r="L1097" i="1"/>
  <c r="L1089" i="1"/>
  <c r="L1081" i="1"/>
  <c r="L1073" i="1"/>
  <c r="L1065" i="1"/>
  <c r="L1057" i="1"/>
  <c r="L1049" i="1"/>
  <c r="L1041" i="1"/>
  <c r="L1033" i="1"/>
  <c r="L1025" i="1"/>
  <c r="L1017" i="1"/>
  <c r="L1009" i="1"/>
  <c r="L1001" i="1"/>
  <c r="L993" i="1"/>
  <c r="L985" i="1"/>
  <c r="L977" i="1"/>
  <c r="L969" i="1"/>
  <c r="L961" i="1"/>
  <c r="L953" i="1"/>
  <c r="L945" i="1"/>
  <c r="L937" i="1"/>
  <c r="L929" i="1"/>
  <c r="L921" i="1"/>
  <c r="L913" i="1"/>
  <c r="L905" i="1"/>
  <c r="L897" i="1"/>
  <c r="L889" i="1"/>
  <c r="L881" i="1"/>
  <c r="L873" i="1"/>
  <c r="L865" i="1"/>
  <c r="L857" i="1"/>
  <c r="L849" i="1"/>
  <c r="L841" i="1"/>
  <c r="L1796" i="1"/>
  <c r="L1732" i="1"/>
  <c r="L1686" i="1"/>
  <c r="L1668" i="1"/>
  <c r="L1645" i="1"/>
  <c r="L1622" i="1"/>
  <c r="L1604" i="1"/>
  <c r="L1581" i="1"/>
  <c r="L1558" i="1"/>
  <c r="L1540" i="1"/>
  <c r="L1517" i="1"/>
  <c r="L1495" i="1"/>
  <c r="L1484" i="1"/>
  <c r="L1470" i="1"/>
  <c r="L1459" i="1"/>
  <c r="L1445" i="1"/>
  <c r="L1431" i="1"/>
  <c r="L1420" i="1"/>
  <c r="L1406" i="1"/>
  <c r="L1395" i="1"/>
  <c r="L1381" i="1"/>
  <c r="L1367" i="1"/>
  <c r="L1356" i="1"/>
  <c r="L1342" i="1"/>
  <c r="L1331" i="1"/>
  <c r="L1317" i="1"/>
  <c r="L1303" i="1"/>
  <c r="L1292" i="1"/>
  <c r="L1278" i="1"/>
  <c r="L1267" i="1"/>
  <c r="L1253" i="1"/>
  <c r="L1239" i="1"/>
  <c r="L1228" i="1"/>
  <c r="L1214" i="1"/>
  <c r="L1203" i="1"/>
  <c r="L1189" i="1"/>
  <c r="L1175" i="1"/>
  <c r="L1164" i="1"/>
  <c r="L1152" i="1"/>
  <c r="L1144" i="1"/>
  <c r="L1136" i="1"/>
  <c r="L1128" i="1"/>
  <c r="L1120" i="1"/>
  <c r="L1112" i="1"/>
  <c r="L1104" i="1"/>
  <c r="L1096" i="1"/>
  <c r="L1088" i="1"/>
  <c r="L1080" i="1"/>
  <c r="L1072" i="1"/>
  <c r="L1064" i="1"/>
  <c r="L1056" i="1"/>
  <c r="L1048" i="1"/>
  <c r="L1040" i="1"/>
  <c r="L1032" i="1"/>
  <c r="L1024" i="1"/>
  <c r="L1016" i="1"/>
  <c r="L1008" i="1"/>
  <c r="L1000" i="1"/>
  <c r="L992" i="1"/>
  <c r="L984" i="1"/>
  <c r="L976" i="1"/>
  <c r="L968" i="1"/>
  <c r="L960" i="1"/>
  <c r="L952" i="1"/>
  <c r="L944" i="1"/>
  <c r="L936" i="1"/>
  <c r="L928" i="1"/>
  <c r="L920" i="1"/>
  <c r="L912" i="1"/>
  <c r="L904" i="1"/>
  <c r="L896" i="1"/>
  <c r="L888" i="1"/>
  <c r="L880" i="1"/>
  <c r="L872" i="1"/>
  <c r="L864" i="1"/>
  <c r="L856" i="1"/>
  <c r="L848" i="1"/>
  <c r="L840" i="1"/>
  <c r="L1780" i="1"/>
  <c r="L1716" i="1"/>
  <c r="L1684" i="1"/>
  <c r="L1661" i="1"/>
  <c r="L1638" i="1"/>
  <c r="L1620" i="1"/>
  <c r="L1597" i="1"/>
  <c r="L1574" i="1"/>
  <c r="L1556" i="1"/>
  <c r="L1533" i="1"/>
  <c r="L1510" i="1"/>
  <c r="L1493" i="1"/>
  <c r="L1479" i="1"/>
  <c r="L1468" i="1"/>
  <c r="L1454" i="1"/>
  <c r="L1443" i="1"/>
  <c r="L1429" i="1"/>
  <c r="L1415" i="1"/>
  <c r="L1404" i="1"/>
  <c r="L1390" i="1"/>
  <c r="L1379" i="1"/>
  <c r="L1365" i="1"/>
  <c r="L1351" i="1"/>
  <c r="L1340" i="1"/>
  <c r="L1326" i="1"/>
  <c r="L1315" i="1"/>
  <c r="L1301" i="1"/>
  <c r="L1287" i="1"/>
  <c r="L1276" i="1"/>
  <c r="L1262" i="1"/>
  <c r="L1251" i="1"/>
  <c r="L1237" i="1"/>
  <c r="L1223" i="1"/>
  <c r="L1212" i="1"/>
  <c r="L1198" i="1"/>
  <c r="L1187" i="1"/>
  <c r="L1173" i="1"/>
  <c r="L1159" i="1"/>
  <c r="L1150" i="1"/>
  <c r="L1142" i="1"/>
  <c r="L1134" i="1"/>
  <c r="L1126" i="1"/>
  <c r="L1118" i="1"/>
  <c r="L1110" i="1"/>
  <c r="L1102" i="1"/>
  <c r="L1094" i="1"/>
  <c r="L1086" i="1"/>
  <c r="L1078" i="1"/>
  <c r="L1070" i="1"/>
  <c r="L1062" i="1"/>
  <c r="L1054" i="1"/>
  <c r="L1046" i="1"/>
  <c r="L1038" i="1"/>
  <c r="L1030" i="1"/>
  <c r="L1022" i="1"/>
  <c r="L1014" i="1"/>
  <c r="L1006" i="1"/>
  <c r="L998" i="1"/>
  <c r="L990" i="1"/>
  <c r="L982" i="1"/>
  <c r="L974" i="1"/>
  <c r="L966" i="1"/>
  <c r="L958" i="1"/>
  <c r="L950" i="1"/>
  <c r="L942" i="1"/>
  <c r="L934" i="1"/>
  <c r="L926" i="1"/>
  <c r="L918" i="1"/>
  <c r="L910" i="1"/>
  <c r="L902" i="1"/>
  <c r="L894" i="1"/>
  <c r="L886" i="1"/>
  <c r="L878" i="1"/>
  <c r="L870" i="1"/>
  <c r="L862" i="1"/>
  <c r="L854" i="1"/>
  <c r="L846" i="1"/>
  <c r="L838" i="1"/>
  <c r="L830" i="1"/>
  <c r="L822" i="1"/>
  <c r="L814" i="1"/>
  <c r="L806" i="1"/>
  <c r="L798" i="1"/>
  <c r="L790" i="1"/>
  <c r="L782" i="1"/>
  <c r="L1580" i="1"/>
  <c r="L1444" i="1"/>
  <c r="L1341" i="1"/>
  <c r="L1238" i="1"/>
  <c r="L1143" i="1"/>
  <c r="L1079" i="1"/>
  <c r="L1015" i="1"/>
  <c r="L951" i="1"/>
  <c r="L887" i="1"/>
  <c r="L832" i="1"/>
  <c r="L809" i="1"/>
  <c r="L791" i="1"/>
  <c r="L774" i="1"/>
  <c r="L760" i="1"/>
  <c r="L746" i="1"/>
  <c r="L735" i="1"/>
  <c r="L724" i="1"/>
  <c r="L714" i="1"/>
  <c r="L705" i="1"/>
  <c r="L696" i="1"/>
  <c r="L687" i="1"/>
  <c r="L678" i="1"/>
  <c r="L669" i="1"/>
  <c r="L660" i="1"/>
  <c r="L650" i="1"/>
  <c r="L641" i="1"/>
  <c r="L632" i="1"/>
  <c r="L623" i="1"/>
  <c r="L614" i="1"/>
  <c r="L605" i="1"/>
  <c r="L596" i="1"/>
  <c r="L586" i="1"/>
  <c r="L577" i="1"/>
  <c r="L568" i="1"/>
  <c r="L559" i="1"/>
  <c r="L550" i="1"/>
  <c r="L541" i="1"/>
  <c r="L532" i="1"/>
  <c r="L522" i="1"/>
  <c r="L513" i="1"/>
  <c r="L504" i="1"/>
  <c r="L495" i="1"/>
  <c r="L487" i="1"/>
  <c r="L479" i="1"/>
  <c r="L471" i="1"/>
  <c r="L463" i="1"/>
  <c r="L455" i="1"/>
  <c r="L447" i="1"/>
  <c r="L439" i="1"/>
  <c r="L431" i="1"/>
  <c r="L423" i="1"/>
  <c r="L415" i="1"/>
  <c r="L407" i="1"/>
  <c r="L399" i="1"/>
  <c r="L391" i="1"/>
  <c r="L383" i="1"/>
  <c r="L375" i="1"/>
  <c r="L367" i="1"/>
  <c r="L359" i="1"/>
  <c r="L351" i="1"/>
  <c r="L343" i="1"/>
  <c r="L335" i="1"/>
  <c r="L327" i="1"/>
  <c r="L319" i="1"/>
  <c r="L311" i="1"/>
  <c r="L303" i="1"/>
  <c r="L295" i="1"/>
  <c r="L287" i="1"/>
  <c r="L279" i="1"/>
  <c r="L271" i="1"/>
  <c r="L263" i="1"/>
  <c r="L255" i="1"/>
  <c r="L247" i="1"/>
  <c r="L239" i="1"/>
  <c r="L231" i="1"/>
  <c r="L223" i="1"/>
  <c r="L215" i="1"/>
  <c r="L207" i="1"/>
  <c r="L199" i="1"/>
  <c r="L191" i="1"/>
  <c r="L183" i="1"/>
  <c r="L175" i="1"/>
  <c r="L167" i="1"/>
  <c r="L159" i="1"/>
  <c r="L151" i="1"/>
  <c r="L143" i="1"/>
  <c r="L135" i="1"/>
  <c r="L127" i="1"/>
  <c r="L119" i="1"/>
  <c r="L111" i="1"/>
  <c r="L103" i="1"/>
  <c r="L95" i="1"/>
  <c r="L87" i="1"/>
  <c r="L79" i="1"/>
  <c r="L71" i="1"/>
  <c r="L63" i="1"/>
  <c r="L55" i="1"/>
  <c r="L47" i="1"/>
  <c r="L39" i="1"/>
  <c r="L31" i="1"/>
  <c r="L23" i="1"/>
  <c r="L15" i="1"/>
  <c r="J1833" i="1"/>
  <c r="J1825" i="1"/>
  <c r="J1817" i="1"/>
  <c r="J1809" i="1"/>
  <c r="J1801" i="1"/>
  <c r="J1793" i="1"/>
  <c r="J1785" i="1"/>
  <c r="J1777" i="1"/>
  <c r="J1769" i="1"/>
  <c r="J1761" i="1"/>
  <c r="J1753" i="1"/>
  <c r="J1745" i="1"/>
  <c r="J1737" i="1"/>
  <c r="J1729" i="1"/>
  <c r="J1721" i="1"/>
  <c r="J1713" i="1"/>
  <c r="J1705" i="1"/>
  <c r="J1697" i="1"/>
  <c r="J1689" i="1"/>
  <c r="J1681" i="1"/>
  <c r="J1673" i="1"/>
  <c r="J1665" i="1"/>
  <c r="L1788" i="1"/>
  <c r="L1557" i="1"/>
  <c r="L1430" i="1"/>
  <c r="L1327" i="1"/>
  <c r="L1227" i="1"/>
  <c r="L1135" i="1"/>
  <c r="L1071" i="1"/>
  <c r="L1007" i="1"/>
  <c r="L943" i="1"/>
  <c r="L879" i="1"/>
  <c r="L831" i="1"/>
  <c r="L808" i="1"/>
  <c r="L785" i="1"/>
  <c r="L770" i="1"/>
  <c r="L759" i="1"/>
  <c r="L745" i="1"/>
  <c r="L734" i="1"/>
  <c r="L722" i="1"/>
  <c r="L713" i="1"/>
  <c r="L704" i="1"/>
  <c r="L695" i="1"/>
  <c r="L686" i="1"/>
  <c r="L677" i="1"/>
  <c r="L668" i="1"/>
  <c r="L658" i="1"/>
  <c r="L649" i="1"/>
  <c r="L640" i="1"/>
  <c r="L631" i="1"/>
  <c r="L622" i="1"/>
  <c r="L613" i="1"/>
  <c r="L604" i="1"/>
  <c r="L594" i="1"/>
  <c r="L585" i="1"/>
  <c r="L576" i="1"/>
  <c r="L567" i="1"/>
  <c r="L558" i="1"/>
  <c r="L549" i="1"/>
  <c r="L540" i="1"/>
  <c r="L530" i="1"/>
  <c r="L521" i="1"/>
  <c r="L512" i="1"/>
  <c r="L503" i="1"/>
  <c r="L494" i="1"/>
  <c r="L486" i="1"/>
  <c r="L478" i="1"/>
  <c r="L470" i="1"/>
  <c r="L462" i="1"/>
  <c r="L454" i="1"/>
  <c r="L446" i="1"/>
  <c r="L438" i="1"/>
  <c r="L430" i="1"/>
  <c r="L422" i="1"/>
  <c r="L414" i="1"/>
  <c r="L406" i="1"/>
  <c r="L398" i="1"/>
  <c r="L390" i="1"/>
  <c r="L382" i="1"/>
  <c r="L374" i="1"/>
  <c r="L366" i="1"/>
  <c r="L358" i="1"/>
  <c r="L350" i="1"/>
  <c r="L342" i="1"/>
  <c r="L334" i="1"/>
  <c r="L326" i="1"/>
  <c r="L318" i="1"/>
  <c r="L310" i="1"/>
  <c r="L302" i="1"/>
  <c r="L294" i="1"/>
  <c r="L286" i="1"/>
  <c r="L278" i="1"/>
  <c r="L270" i="1"/>
  <c r="L262" i="1"/>
  <c r="L254" i="1"/>
  <c r="L246" i="1"/>
  <c r="L238" i="1"/>
  <c r="L230" i="1"/>
  <c r="L222" i="1"/>
  <c r="L214" i="1"/>
  <c r="L206" i="1"/>
  <c r="L198" i="1"/>
  <c r="L190" i="1"/>
  <c r="L182" i="1"/>
  <c r="L174" i="1"/>
  <c r="L166" i="1"/>
  <c r="L158" i="1"/>
  <c r="L150" i="1"/>
  <c r="L142" i="1"/>
  <c r="L134" i="1"/>
  <c r="L126" i="1"/>
  <c r="L118" i="1"/>
  <c r="L110" i="1"/>
  <c r="L102" i="1"/>
  <c r="L94" i="1"/>
  <c r="L86" i="1"/>
  <c r="L78" i="1"/>
  <c r="L70" i="1"/>
  <c r="L62" i="1"/>
  <c r="L54" i="1"/>
  <c r="L46" i="1"/>
  <c r="L38" i="1"/>
  <c r="L30" i="1"/>
  <c r="L22" i="1"/>
  <c r="L14" i="1"/>
  <c r="J1832" i="1"/>
  <c r="J1824" i="1"/>
  <c r="J1816" i="1"/>
  <c r="J1808" i="1"/>
  <c r="J1800" i="1"/>
  <c r="J1792" i="1"/>
  <c r="J1784" i="1"/>
  <c r="J1776" i="1"/>
  <c r="J1768" i="1"/>
  <c r="J1760" i="1"/>
  <c r="J1752" i="1"/>
  <c r="J1744" i="1"/>
  <c r="J1736" i="1"/>
  <c r="J1728" i="1"/>
  <c r="J1720" i="1"/>
  <c r="J1712" i="1"/>
  <c r="J1704" i="1"/>
  <c r="J1696" i="1"/>
  <c r="J1688" i="1"/>
  <c r="J1680" i="1"/>
  <c r="J1672" i="1"/>
  <c r="J1664" i="1"/>
  <c r="L1724" i="1"/>
  <c r="L1534" i="1"/>
  <c r="L1419" i="1"/>
  <c r="L1316" i="1"/>
  <c r="L1213" i="1"/>
  <c r="L1127" i="1"/>
  <c r="L1063" i="1"/>
  <c r="L999" i="1"/>
  <c r="L935" i="1"/>
  <c r="L871" i="1"/>
  <c r="L825" i="1"/>
  <c r="L807" i="1"/>
  <c r="L784" i="1"/>
  <c r="L769" i="1"/>
  <c r="L758" i="1"/>
  <c r="L744" i="1"/>
  <c r="L730" i="1"/>
  <c r="L721" i="1"/>
  <c r="L712" i="1"/>
  <c r="L703" i="1"/>
  <c r="L694" i="1"/>
  <c r="L685" i="1"/>
  <c r="L676" i="1"/>
  <c r="L666" i="1"/>
  <c r="L657" i="1"/>
  <c r="L648" i="1"/>
  <c r="L639" i="1"/>
  <c r="L630" i="1"/>
  <c r="L621" i="1"/>
  <c r="L612" i="1"/>
  <c r="L602" i="1"/>
  <c r="L593" i="1"/>
  <c r="L584" i="1"/>
  <c r="L575" i="1"/>
  <c r="L566" i="1"/>
  <c r="L557" i="1"/>
  <c r="L548" i="1"/>
  <c r="L538" i="1"/>
  <c r="L529" i="1"/>
  <c r="L520" i="1"/>
  <c r="L511" i="1"/>
  <c r="L502" i="1"/>
  <c r="L493" i="1"/>
  <c r="L485" i="1"/>
  <c r="L477" i="1"/>
  <c r="L469" i="1"/>
  <c r="L461" i="1"/>
  <c r="L453" i="1"/>
  <c r="L445" i="1"/>
  <c r="L437" i="1"/>
  <c r="L429" i="1"/>
  <c r="L421" i="1"/>
  <c r="L413" i="1"/>
  <c r="L405" i="1"/>
  <c r="L397" i="1"/>
  <c r="L389" i="1"/>
  <c r="L381" i="1"/>
  <c r="L373" i="1"/>
  <c r="L365" i="1"/>
  <c r="L357" i="1"/>
  <c r="L349" i="1"/>
  <c r="L341" i="1"/>
  <c r="L333" i="1"/>
  <c r="L325" i="1"/>
  <c r="L317" i="1"/>
  <c r="L309" i="1"/>
  <c r="L301" i="1"/>
  <c r="L293" i="1"/>
  <c r="L285" i="1"/>
  <c r="L277" i="1"/>
  <c r="L269" i="1"/>
  <c r="L261" i="1"/>
  <c r="L253" i="1"/>
  <c r="L245" i="1"/>
  <c r="L237" i="1"/>
  <c r="L229" i="1"/>
  <c r="L221" i="1"/>
  <c r="L213" i="1"/>
  <c r="L205" i="1"/>
  <c r="L197" i="1"/>
  <c r="L189" i="1"/>
  <c r="L181" i="1"/>
  <c r="L173" i="1"/>
  <c r="L165" i="1"/>
  <c r="L157" i="1"/>
  <c r="L149" i="1"/>
  <c r="L141" i="1"/>
  <c r="L133" i="1"/>
  <c r="L125" i="1"/>
  <c r="L117" i="1"/>
  <c r="L109" i="1"/>
  <c r="L101" i="1"/>
  <c r="L93" i="1"/>
  <c r="L85" i="1"/>
  <c r="L77" i="1"/>
  <c r="L69" i="1"/>
  <c r="L61" i="1"/>
  <c r="L53" i="1"/>
  <c r="L45" i="1"/>
  <c r="L37" i="1"/>
  <c r="L29" i="1"/>
  <c r="L21" i="1"/>
  <c r="L13" i="1"/>
  <c r="J1831" i="1"/>
  <c r="J1823" i="1"/>
  <c r="J1815" i="1"/>
  <c r="J1807" i="1"/>
  <c r="J1799" i="1"/>
  <c r="J1791" i="1"/>
  <c r="J1783" i="1"/>
  <c r="J1775" i="1"/>
  <c r="J1767" i="1"/>
  <c r="J1759" i="1"/>
  <c r="J1751" i="1"/>
  <c r="J1743" i="1"/>
  <c r="J1735" i="1"/>
  <c r="J1727" i="1"/>
  <c r="J1719" i="1"/>
  <c r="J1711" i="1"/>
  <c r="J1703" i="1"/>
  <c r="J1695" i="1"/>
  <c r="J1687" i="1"/>
  <c r="J1679" i="1"/>
  <c r="J1671" i="1"/>
  <c r="J1663" i="1"/>
  <c r="L1685" i="1"/>
  <c r="L1516" i="1"/>
  <c r="L1405" i="1"/>
  <c r="L1302" i="1"/>
  <c r="L1199" i="1"/>
  <c r="L1119" i="1"/>
  <c r="L1055" i="1"/>
  <c r="L991" i="1"/>
  <c r="L927" i="1"/>
  <c r="L863" i="1"/>
  <c r="L824" i="1"/>
  <c r="L801" i="1"/>
  <c r="L783" i="1"/>
  <c r="L768" i="1"/>
  <c r="L754" i="1"/>
  <c r="L743" i="1"/>
  <c r="L729" i="1"/>
  <c r="L720" i="1"/>
  <c r="L711" i="1"/>
  <c r="L702" i="1"/>
  <c r="L693" i="1"/>
  <c r="L684" i="1"/>
  <c r="L674" i="1"/>
  <c r="L665" i="1"/>
  <c r="L656" i="1"/>
  <c r="L647" i="1"/>
  <c r="L638" i="1"/>
  <c r="L629" i="1"/>
  <c r="L620" i="1"/>
  <c r="L610" i="1"/>
  <c r="L601" i="1"/>
  <c r="L592" i="1"/>
  <c r="L583" i="1"/>
  <c r="L574" i="1"/>
  <c r="L565" i="1"/>
  <c r="L556" i="1"/>
  <c r="L546" i="1"/>
  <c r="L537" i="1"/>
  <c r="L528" i="1"/>
  <c r="L519" i="1"/>
  <c r="L510" i="1"/>
  <c r="L501" i="1"/>
  <c r="L492" i="1"/>
  <c r="L484" i="1"/>
  <c r="L476" i="1"/>
  <c r="L468" i="1"/>
  <c r="L460" i="1"/>
  <c r="L452" i="1"/>
  <c r="L444" i="1"/>
  <c r="L436" i="1"/>
  <c r="L428" i="1"/>
  <c r="L420" i="1"/>
  <c r="L412" i="1"/>
  <c r="L404" i="1"/>
  <c r="L396" i="1"/>
  <c r="L388" i="1"/>
  <c r="L380" i="1"/>
  <c r="L372" i="1"/>
  <c r="L364" i="1"/>
  <c r="L356" i="1"/>
  <c r="L348" i="1"/>
  <c r="L340" i="1"/>
  <c r="L332" i="1"/>
  <c r="L324" i="1"/>
  <c r="L316" i="1"/>
  <c r="L308" i="1"/>
  <c r="L300" i="1"/>
  <c r="L292" i="1"/>
  <c r="L284" i="1"/>
  <c r="L276" i="1"/>
  <c r="L268" i="1"/>
  <c r="L260" i="1"/>
  <c r="L252" i="1"/>
  <c r="L244" i="1"/>
  <c r="L236" i="1"/>
  <c r="L228" i="1"/>
  <c r="L220" i="1"/>
  <c r="L212" i="1"/>
  <c r="L204" i="1"/>
  <c r="L196" i="1"/>
  <c r="L188" i="1"/>
  <c r="L180" i="1"/>
  <c r="L172" i="1"/>
  <c r="L164" i="1"/>
  <c r="L156" i="1"/>
  <c r="L148" i="1"/>
  <c r="L140" i="1"/>
  <c r="L132" i="1"/>
  <c r="L124" i="1"/>
  <c r="L116" i="1"/>
  <c r="L108" i="1"/>
  <c r="L100" i="1"/>
  <c r="L92" i="1"/>
  <c r="L84" i="1"/>
  <c r="L76" i="1"/>
  <c r="L68" i="1"/>
  <c r="L60" i="1"/>
  <c r="L52" i="1"/>
  <c r="L44" i="1"/>
  <c r="L36" i="1"/>
  <c r="L28" i="1"/>
  <c r="L20" i="1"/>
  <c r="L12" i="1"/>
  <c r="J1830" i="1"/>
  <c r="J1822" i="1"/>
  <c r="J1814" i="1"/>
  <c r="J1806" i="1"/>
  <c r="J1798" i="1"/>
  <c r="J1790" i="1"/>
  <c r="J1782" i="1"/>
  <c r="J1774" i="1"/>
  <c r="J1766" i="1"/>
  <c r="J1758" i="1"/>
  <c r="J1750" i="1"/>
  <c r="J1742" i="1"/>
  <c r="J1734" i="1"/>
  <c r="J1726" i="1"/>
  <c r="J1718" i="1"/>
  <c r="J1710" i="1"/>
  <c r="J1702" i="1"/>
  <c r="J1694" i="1"/>
  <c r="J1686" i="1"/>
  <c r="J1678" i="1"/>
  <c r="J1670" i="1"/>
  <c r="J1662" i="1"/>
  <c r="L1662" i="1"/>
  <c r="L1494" i="1"/>
  <c r="L1391" i="1"/>
  <c r="L1291" i="1"/>
  <c r="L1188" i="1"/>
  <c r="L1111" i="1"/>
  <c r="L1047" i="1"/>
  <c r="L983" i="1"/>
  <c r="L919" i="1"/>
  <c r="L855" i="1"/>
  <c r="L823" i="1"/>
  <c r="L800" i="1"/>
  <c r="L778" i="1"/>
  <c r="L767" i="1"/>
  <c r="L753" i="1"/>
  <c r="L742" i="1"/>
  <c r="L728" i="1"/>
  <c r="L719" i="1"/>
  <c r="L710" i="1"/>
  <c r="L701" i="1"/>
  <c r="L692" i="1"/>
  <c r="L682" i="1"/>
  <c r="L673" i="1"/>
  <c r="L664" i="1"/>
  <c r="L655" i="1"/>
  <c r="L646" i="1"/>
  <c r="L637" i="1"/>
  <c r="L628" i="1"/>
  <c r="L618" i="1"/>
  <c r="L609" i="1"/>
  <c r="L600" i="1"/>
  <c r="L591" i="1"/>
  <c r="L582" i="1"/>
  <c r="L573" i="1"/>
  <c r="L564" i="1"/>
  <c r="L554" i="1"/>
  <c r="L545" i="1"/>
  <c r="L536" i="1"/>
  <c r="L527" i="1"/>
  <c r="L518" i="1"/>
  <c r="L509" i="1"/>
  <c r="L500" i="1"/>
  <c r="L491" i="1"/>
  <c r="L483" i="1"/>
  <c r="L475" i="1"/>
  <c r="L467" i="1"/>
  <c r="L459" i="1"/>
  <c r="L451" i="1"/>
  <c r="L443" i="1"/>
  <c r="L435" i="1"/>
  <c r="L427" i="1"/>
  <c r="L419" i="1"/>
  <c r="L411" i="1"/>
  <c r="L403" i="1"/>
  <c r="L395" i="1"/>
  <c r="L387" i="1"/>
  <c r="L379" i="1"/>
  <c r="L371" i="1"/>
  <c r="L363" i="1"/>
  <c r="L355" i="1"/>
  <c r="L347" i="1"/>
  <c r="L339" i="1"/>
  <c r="L331" i="1"/>
  <c r="L323" i="1"/>
  <c r="L315" i="1"/>
  <c r="L307" i="1"/>
  <c r="L299" i="1"/>
  <c r="L291" i="1"/>
  <c r="L283" i="1"/>
  <c r="L275" i="1"/>
  <c r="L267" i="1"/>
  <c r="L259" i="1"/>
  <c r="L251" i="1"/>
  <c r="L243" i="1"/>
  <c r="L235" i="1"/>
  <c r="L227" i="1"/>
  <c r="L219" i="1"/>
  <c r="L211" i="1"/>
  <c r="L203" i="1"/>
  <c r="L195" i="1"/>
  <c r="L187" i="1"/>
  <c r="L179" i="1"/>
  <c r="L171" i="1"/>
  <c r="L163" i="1"/>
  <c r="L155" i="1"/>
  <c r="L1644" i="1"/>
  <c r="L1483" i="1"/>
  <c r="L1380" i="1"/>
  <c r="L1277" i="1"/>
  <c r="L1174" i="1"/>
  <c r="L1103" i="1"/>
  <c r="L1039" i="1"/>
  <c r="L975" i="1"/>
  <c r="L911" i="1"/>
  <c r="L847" i="1"/>
  <c r="L817" i="1"/>
  <c r="L799" i="1"/>
  <c r="L777" i="1"/>
  <c r="L766" i="1"/>
  <c r="L752" i="1"/>
  <c r="L738" i="1"/>
  <c r="L727" i="1"/>
  <c r="L718" i="1"/>
  <c r="L709" i="1"/>
  <c r="L700" i="1"/>
  <c r="L690" i="1"/>
  <c r="L681" i="1"/>
  <c r="L672" i="1"/>
  <c r="L663" i="1"/>
  <c r="L654" i="1"/>
  <c r="L645" i="1"/>
  <c r="L636" i="1"/>
  <c r="L626" i="1"/>
  <c r="L617" i="1"/>
  <c r="L608" i="1"/>
  <c r="L599" i="1"/>
  <c r="L590" i="1"/>
  <c r="L581" i="1"/>
  <c r="L572" i="1"/>
  <c r="L562" i="1"/>
  <c r="L553" i="1"/>
  <c r="L544" i="1"/>
  <c r="L535" i="1"/>
  <c r="L526" i="1"/>
  <c r="L517" i="1"/>
  <c r="L508" i="1"/>
  <c r="L498" i="1"/>
  <c r="L490" i="1"/>
  <c r="L482" i="1"/>
  <c r="L474" i="1"/>
  <c r="L466" i="1"/>
  <c r="L458" i="1"/>
  <c r="L450" i="1"/>
  <c r="L442" i="1"/>
  <c r="L434" i="1"/>
  <c r="L426" i="1"/>
  <c r="L418" i="1"/>
  <c r="L410" i="1"/>
  <c r="L402" i="1"/>
  <c r="L394" i="1"/>
  <c r="L386" i="1"/>
  <c r="L378" i="1"/>
  <c r="L370" i="1"/>
  <c r="L362" i="1"/>
  <c r="L354" i="1"/>
  <c r="L346" i="1"/>
  <c r="L338" i="1"/>
  <c r="L330" i="1"/>
  <c r="L322" i="1"/>
  <c r="L314" i="1"/>
  <c r="L306" i="1"/>
  <c r="L298" i="1"/>
  <c r="L290" i="1"/>
  <c r="L282" i="1"/>
  <c r="L274" i="1"/>
  <c r="L266" i="1"/>
  <c r="L258" i="1"/>
  <c r="L250" i="1"/>
  <c r="L242" i="1"/>
  <c r="L234" i="1"/>
  <c r="L226" i="1"/>
  <c r="L218" i="1"/>
  <c r="L210" i="1"/>
  <c r="L202" i="1"/>
  <c r="L194" i="1"/>
  <c r="L186" i="1"/>
  <c r="L178" i="1"/>
  <c r="L170" i="1"/>
  <c r="L162" i="1"/>
  <c r="L154" i="1"/>
  <c r="L1598" i="1"/>
  <c r="L1455" i="1"/>
  <c r="L1355" i="1"/>
  <c r="L1252" i="1"/>
  <c r="L1151" i="1"/>
  <c r="L1087" i="1"/>
  <c r="L1023" i="1"/>
  <c r="L959" i="1"/>
  <c r="L895" i="1"/>
  <c r="L833" i="1"/>
  <c r="L815" i="1"/>
  <c r="L792" i="1"/>
  <c r="L775" i="1"/>
  <c r="L761" i="1"/>
  <c r="L750" i="1"/>
  <c r="L736" i="1"/>
  <c r="L725" i="1"/>
  <c r="L716" i="1"/>
  <c r="L706" i="1"/>
  <c r="L697" i="1"/>
  <c r="L688" i="1"/>
  <c r="L679" i="1"/>
  <c r="L670" i="1"/>
  <c r="L661" i="1"/>
  <c r="L652" i="1"/>
  <c r="L642" i="1"/>
  <c r="L633" i="1"/>
  <c r="L624" i="1"/>
  <c r="L615" i="1"/>
  <c r="L606" i="1"/>
  <c r="L597" i="1"/>
  <c r="L588" i="1"/>
  <c r="L578" i="1"/>
  <c r="L569" i="1"/>
  <c r="L560" i="1"/>
  <c r="L551" i="1"/>
  <c r="L542" i="1"/>
  <c r="L533" i="1"/>
  <c r="L524" i="1"/>
  <c r="L514" i="1"/>
  <c r="L505" i="1"/>
  <c r="L496" i="1"/>
  <c r="L488" i="1"/>
  <c r="L480" i="1"/>
  <c r="L472" i="1"/>
  <c r="L464" i="1"/>
  <c r="L456" i="1"/>
  <c r="L448" i="1"/>
  <c r="L440" i="1"/>
  <c r="L432" i="1"/>
  <c r="L424" i="1"/>
  <c r="L416" i="1"/>
  <c r="L408" i="1"/>
  <c r="L400" i="1"/>
  <c r="L392" i="1"/>
  <c r="L384" i="1"/>
  <c r="L376" i="1"/>
  <c r="L368" i="1"/>
  <c r="L360" i="1"/>
  <c r="L352" i="1"/>
  <c r="L344" i="1"/>
  <c r="L336" i="1"/>
  <c r="L328" i="1"/>
  <c r="L320" i="1"/>
  <c r="L312" i="1"/>
  <c r="L304" i="1"/>
  <c r="L296" i="1"/>
  <c r="L288" i="1"/>
  <c r="L280" i="1"/>
  <c r="L272" i="1"/>
  <c r="L264" i="1"/>
  <c r="L256" i="1"/>
  <c r="L248" i="1"/>
  <c r="L240" i="1"/>
  <c r="L232" i="1"/>
  <c r="L224" i="1"/>
  <c r="L216" i="1"/>
  <c r="L208" i="1"/>
  <c r="L200" i="1"/>
  <c r="L192" i="1"/>
  <c r="L184" i="1"/>
  <c r="L176" i="1"/>
  <c r="L168" i="1"/>
  <c r="L160" i="1"/>
  <c r="L152" i="1"/>
  <c r="L144" i="1"/>
  <c r="L136" i="1"/>
  <c r="L128" i="1"/>
  <c r="L120" i="1"/>
  <c r="L112" i="1"/>
  <c r="L104" i="1"/>
  <c r="L96" i="1"/>
  <c r="L88" i="1"/>
  <c r="L80" i="1"/>
  <c r="L72" i="1"/>
  <c r="L64" i="1"/>
  <c r="L56" i="1"/>
  <c r="L48" i="1"/>
  <c r="L40" i="1"/>
  <c r="L32" i="1"/>
  <c r="L24" i="1"/>
  <c r="L16" i="1"/>
  <c r="J1834" i="1"/>
  <c r="J1826" i="1"/>
  <c r="J1818" i="1"/>
  <c r="J1810" i="1"/>
  <c r="J1802" i="1"/>
  <c r="J1794" i="1"/>
  <c r="J1786" i="1"/>
  <c r="J1778" i="1"/>
  <c r="J1770" i="1"/>
  <c r="J1762" i="1"/>
  <c r="J1754" i="1"/>
  <c r="J1746" i="1"/>
  <c r="J1738" i="1"/>
  <c r="J1730" i="1"/>
  <c r="J1722" i="1"/>
  <c r="J1714" i="1"/>
  <c r="J1706" i="1"/>
  <c r="J1698" i="1"/>
  <c r="J1690" i="1"/>
  <c r="J1682" i="1"/>
  <c r="J1674" i="1"/>
  <c r="J1666" i="1"/>
  <c r="J1658" i="1"/>
  <c r="L967" i="1"/>
  <c r="L737" i="1"/>
  <c r="L662" i="1"/>
  <c r="L589" i="1"/>
  <c r="L516" i="1"/>
  <c r="L449" i="1"/>
  <c r="L385" i="1"/>
  <c r="L321" i="1"/>
  <c r="L257" i="1"/>
  <c r="L193" i="1"/>
  <c r="L145" i="1"/>
  <c r="L122" i="1"/>
  <c r="L99" i="1"/>
  <c r="L81" i="1"/>
  <c r="L58" i="1"/>
  <c r="L35" i="1"/>
  <c r="L17" i="1"/>
  <c r="J1820" i="1"/>
  <c r="J1797" i="1"/>
  <c r="J1779" i="1"/>
  <c r="J1756" i="1"/>
  <c r="J1733" i="1"/>
  <c r="J1715" i="1"/>
  <c r="J1692" i="1"/>
  <c r="J1669" i="1"/>
  <c r="J1655" i="1"/>
  <c r="J1647" i="1"/>
  <c r="J1639" i="1"/>
  <c r="J1631" i="1"/>
  <c r="J1623" i="1"/>
  <c r="J1615" i="1"/>
  <c r="J1607" i="1"/>
  <c r="J1599" i="1"/>
  <c r="J1591" i="1"/>
  <c r="J1583" i="1"/>
  <c r="J1575" i="1"/>
  <c r="J1567" i="1"/>
  <c r="J1559" i="1"/>
  <c r="J1551" i="1"/>
  <c r="J1543" i="1"/>
  <c r="J1535" i="1"/>
  <c r="J1527" i="1"/>
  <c r="J1519" i="1"/>
  <c r="J1511" i="1"/>
  <c r="J1503" i="1"/>
  <c r="J1495" i="1"/>
  <c r="J1487" i="1"/>
  <c r="J1479" i="1"/>
  <c r="J1471" i="1"/>
  <c r="J1463" i="1"/>
  <c r="J1455" i="1"/>
  <c r="J1447" i="1"/>
  <c r="J1439" i="1"/>
  <c r="J1431" i="1"/>
  <c r="J1423" i="1"/>
  <c r="J1415" i="1"/>
  <c r="J1407" i="1"/>
  <c r="J1399" i="1"/>
  <c r="J1391" i="1"/>
  <c r="J1383" i="1"/>
  <c r="J1375" i="1"/>
  <c r="J1367" i="1"/>
  <c r="J1359" i="1"/>
  <c r="J1351" i="1"/>
  <c r="J1343" i="1"/>
  <c r="J1335" i="1"/>
  <c r="J1327" i="1"/>
  <c r="L1621" i="1"/>
  <c r="L903" i="1"/>
  <c r="L726" i="1"/>
  <c r="L653" i="1"/>
  <c r="L580" i="1"/>
  <c r="L506" i="1"/>
  <c r="L441" i="1"/>
  <c r="L377" i="1"/>
  <c r="L313" i="1"/>
  <c r="L249" i="1"/>
  <c r="L185" i="1"/>
  <c r="L139" i="1"/>
  <c r="L121" i="1"/>
  <c r="L98" i="1"/>
  <c r="L75" i="1"/>
  <c r="L57" i="1"/>
  <c r="L34" i="1"/>
  <c r="L11" i="1"/>
  <c r="J1819" i="1"/>
  <c r="J1796" i="1"/>
  <c r="J1773" i="1"/>
  <c r="J1755" i="1"/>
  <c r="J1732" i="1"/>
  <c r="J1709" i="1"/>
  <c r="J1691" i="1"/>
  <c r="J1668" i="1"/>
  <c r="J1654" i="1"/>
  <c r="J1646" i="1"/>
  <c r="J1638" i="1"/>
  <c r="J1630" i="1"/>
  <c r="J1622" i="1"/>
  <c r="J1614" i="1"/>
  <c r="J1606" i="1"/>
  <c r="J1598" i="1"/>
  <c r="J1590" i="1"/>
  <c r="J1582" i="1"/>
  <c r="J1574" i="1"/>
  <c r="J1566" i="1"/>
  <c r="J1558" i="1"/>
  <c r="J1550" i="1"/>
  <c r="J1542" i="1"/>
  <c r="J1534" i="1"/>
  <c r="J1526" i="1"/>
  <c r="J1518" i="1"/>
  <c r="J1510" i="1"/>
  <c r="J1502" i="1"/>
  <c r="J1494" i="1"/>
  <c r="J1486" i="1"/>
  <c r="J1478" i="1"/>
  <c r="J1470" i="1"/>
  <c r="J1462" i="1"/>
  <c r="J1454" i="1"/>
  <c r="J1446" i="1"/>
  <c r="J1438" i="1"/>
  <c r="J1430" i="1"/>
  <c r="J1422" i="1"/>
  <c r="J1414" i="1"/>
  <c r="J1406" i="1"/>
  <c r="J1398" i="1"/>
  <c r="J1390" i="1"/>
  <c r="J1382" i="1"/>
  <c r="J1374" i="1"/>
  <c r="J1366" i="1"/>
  <c r="J1358" i="1"/>
  <c r="J1350" i="1"/>
  <c r="J1342" i="1"/>
  <c r="J1334" i="1"/>
  <c r="J1326" i="1"/>
  <c r="J1318" i="1"/>
  <c r="J1310" i="1"/>
  <c r="J1302" i="1"/>
  <c r="J1294" i="1"/>
  <c r="J1286" i="1"/>
  <c r="J1278" i="1"/>
  <c r="J1270" i="1"/>
  <c r="J1262" i="1"/>
  <c r="J1254" i="1"/>
  <c r="J1246" i="1"/>
  <c r="J1238" i="1"/>
  <c r="J1230" i="1"/>
  <c r="J1222" i="1"/>
  <c r="J1214" i="1"/>
  <c r="J1206" i="1"/>
  <c r="J1198" i="1"/>
  <c r="J1190" i="1"/>
  <c r="J1182" i="1"/>
  <c r="J1174" i="1"/>
  <c r="J1166" i="1"/>
  <c r="J1158" i="1"/>
  <c r="J1150" i="1"/>
  <c r="J1142" i="1"/>
  <c r="J1134" i="1"/>
  <c r="J1126" i="1"/>
  <c r="J1118" i="1"/>
  <c r="J1110" i="1"/>
  <c r="J1102" i="1"/>
  <c r="J1094" i="1"/>
  <c r="J1086" i="1"/>
  <c r="J1078" i="1"/>
  <c r="J1070" i="1"/>
  <c r="J1062" i="1"/>
  <c r="J1054" i="1"/>
  <c r="J1046" i="1"/>
  <c r="J1038" i="1"/>
  <c r="J1030" i="1"/>
  <c r="J1022" i="1"/>
  <c r="J1014" i="1"/>
  <c r="J1006" i="1"/>
  <c r="J998" i="1"/>
  <c r="J990" i="1"/>
  <c r="J982" i="1"/>
  <c r="J974" i="1"/>
  <c r="J966" i="1"/>
  <c r="J958" i="1"/>
  <c r="J950" i="1"/>
  <c r="J942" i="1"/>
  <c r="J934" i="1"/>
  <c r="J926" i="1"/>
  <c r="J918" i="1"/>
  <c r="J910" i="1"/>
  <c r="J902" i="1"/>
  <c r="J894" i="1"/>
  <c r="J886" i="1"/>
  <c r="J878" i="1"/>
  <c r="J870" i="1"/>
  <c r="J862" i="1"/>
  <c r="J854" i="1"/>
  <c r="J846" i="1"/>
  <c r="J838" i="1"/>
  <c r="J830" i="1"/>
  <c r="J822" i="1"/>
  <c r="J814" i="1"/>
  <c r="J806" i="1"/>
  <c r="J798" i="1"/>
  <c r="J790" i="1"/>
  <c r="J782" i="1"/>
  <c r="J774" i="1"/>
  <c r="J766" i="1"/>
  <c r="J758" i="1"/>
  <c r="J750" i="1"/>
  <c r="J742" i="1"/>
  <c r="J734" i="1"/>
  <c r="J726" i="1"/>
  <c r="J718" i="1"/>
  <c r="J710" i="1"/>
  <c r="J702" i="1"/>
  <c r="J694" i="1"/>
  <c r="J686" i="1"/>
  <c r="J678" i="1"/>
  <c r="J670" i="1"/>
  <c r="J662" i="1"/>
  <c r="J654" i="1"/>
  <c r="J646" i="1"/>
  <c r="J638" i="1"/>
  <c r="J630" i="1"/>
  <c r="L1469" i="1"/>
  <c r="L839" i="1"/>
  <c r="L717" i="1"/>
  <c r="L644" i="1"/>
  <c r="L570" i="1"/>
  <c r="L497" i="1"/>
  <c r="L433" i="1"/>
  <c r="L369" i="1"/>
  <c r="L305" i="1"/>
  <c r="L241" i="1"/>
  <c r="L177" i="1"/>
  <c r="L138" i="1"/>
  <c r="L115" i="1"/>
  <c r="L97" i="1"/>
  <c r="L74" i="1"/>
  <c r="L51" i="1"/>
  <c r="L33" i="1"/>
  <c r="L10" i="1"/>
  <c r="J1813" i="1"/>
  <c r="J1795" i="1"/>
  <c r="J1772" i="1"/>
  <c r="J1749" i="1"/>
  <c r="J1731" i="1"/>
  <c r="J1708" i="1"/>
  <c r="J1685" i="1"/>
  <c r="J1667" i="1"/>
  <c r="J1653" i="1"/>
  <c r="J1645" i="1"/>
  <c r="J1637" i="1"/>
  <c r="J1629" i="1"/>
  <c r="J1621" i="1"/>
  <c r="J1613" i="1"/>
  <c r="J1605" i="1"/>
  <c r="J1597" i="1"/>
  <c r="J1589" i="1"/>
  <c r="J1581" i="1"/>
  <c r="J1573" i="1"/>
  <c r="J1565" i="1"/>
  <c r="J1557" i="1"/>
  <c r="J1549" i="1"/>
  <c r="J1541" i="1"/>
  <c r="J1533" i="1"/>
  <c r="J1525" i="1"/>
  <c r="J1517" i="1"/>
  <c r="J1509" i="1"/>
  <c r="J1501" i="1"/>
  <c r="J1493" i="1"/>
  <c r="J1485" i="1"/>
  <c r="J1477" i="1"/>
  <c r="J1469" i="1"/>
  <c r="J1461" i="1"/>
  <c r="J1453" i="1"/>
  <c r="J1445" i="1"/>
  <c r="J1437" i="1"/>
  <c r="J1429" i="1"/>
  <c r="J1421" i="1"/>
  <c r="J1413" i="1"/>
  <c r="J1405" i="1"/>
  <c r="J1397" i="1"/>
  <c r="J1389" i="1"/>
  <c r="J1381" i="1"/>
  <c r="J1373" i="1"/>
  <c r="J1365" i="1"/>
  <c r="J1357" i="1"/>
  <c r="J1349" i="1"/>
  <c r="J1341" i="1"/>
  <c r="J1333" i="1"/>
  <c r="J1325" i="1"/>
  <c r="J1317" i="1"/>
  <c r="J1309" i="1"/>
  <c r="J1301" i="1"/>
  <c r="J1293" i="1"/>
  <c r="J1285" i="1"/>
  <c r="J1277" i="1"/>
  <c r="J1269" i="1"/>
  <c r="J1261" i="1"/>
  <c r="J1253" i="1"/>
  <c r="J1245" i="1"/>
  <c r="J1237" i="1"/>
  <c r="J1229" i="1"/>
  <c r="J1221" i="1"/>
  <c r="J1213" i="1"/>
  <c r="J1205" i="1"/>
  <c r="J1197" i="1"/>
  <c r="J1189" i="1"/>
  <c r="J1181" i="1"/>
  <c r="J1173" i="1"/>
  <c r="J1165" i="1"/>
  <c r="J1157" i="1"/>
  <c r="J1149" i="1"/>
  <c r="J1141" i="1"/>
  <c r="J1133" i="1"/>
  <c r="J1125" i="1"/>
  <c r="J1117" i="1"/>
  <c r="J1109" i="1"/>
  <c r="J1101" i="1"/>
  <c r="J1093" i="1"/>
  <c r="J1085" i="1"/>
  <c r="J1077" i="1"/>
  <c r="J1069" i="1"/>
  <c r="J1061" i="1"/>
  <c r="J1053" i="1"/>
  <c r="J1045" i="1"/>
  <c r="J1037" i="1"/>
  <c r="J1029" i="1"/>
  <c r="J1021" i="1"/>
  <c r="J1013" i="1"/>
  <c r="J1005" i="1"/>
  <c r="J997" i="1"/>
  <c r="J989" i="1"/>
  <c r="J981" i="1"/>
  <c r="J973" i="1"/>
  <c r="J965" i="1"/>
  <c r="J957" i="1"/>
  <c r="J949" i="1"/>
  <c r="J941" i="1"/>
  <c r="J933" i="1"/>
  <c r="J925" i="1"/>
  <c r="J917" i="1"/>
  <c r="J909" i="1"/>
  <c r="J901" i="1"/>
  <c r="J893" i="1"/>
  <c r="J885" i="1"/>
  <c r="J877" i="1"/>
  <c r="J869" i="1"/>
  <c r="J861" i="1"/>
  <c r="J853" i="1"/>
  <c r="J845" i="1"/>
  <c r="J837" i="1"/>
  <c r="J829" i="1"/>
  <c r="J821" i="1"/>
  <c r="J813" i="1"/>
  <c r="J805" i="1"/>
  <c r="J797" i="1"/>
  <c r="J789" i="1"/>
  <c r="J781" i="1"/>
  <c r="J773" i="1"/>
  <c r="J765" i="1"/>
  <c r="J757" i="1"/>
  <c r="J749" i="1"/>
  <c r="J741" i="1"/>
  <c r="J733" i="1"/>
  <c r="J725" i="1"/>
  <c r="J717" i="1"/>
  <c r="J709" i="1"/>
  <c r="J701" i="1"/>
  <c r="J693" i="1"/>
  <c r="J685" i="1"/>
  <c r="J677" i="1"/>
  <c r="J669" i="1"/>
  <c r="J661" i="1"/>
  <c r="J653" i="1"/>
  <c r="J645" i="1"/>
  <c r="J637" i="1"/>
  <c r="J629" i="1"/>
  <c r="J621" i="1"/>
  <c r="J613" i="1"/>
  <c r="J605" i="1"/>
  <c r="J597" i="1"/>
  <c r="J589" i="1"/>
  <c r="J581" i="1"/>
  <c r="J573" i="1"/>
  <c r="J565" i="1"/>
  <c r="J557" i="1"/>
  <c r="J549" i="1"/>
  <c r="J541" i="1"/>
  <c r="J533" i="1"/>
  <c r="J525" i="1"/>
  <c r="J517" i="1"/>
  <c r="J509" i="1"/>
  <c r="L1366" i="1"/>
  <c r="L816" i="1"/>
  <c r="L708" i="1"/>
  <c r="L634" i="1"/>
  <c r="L561" i="1"/>
  <c r="L489" i="1"/>
  <c r="L425" i="1"/>
  <c r="L361" i="1"/>
  <c r="L297" i="1"/>
  <c r="L233" i="1"/>
  <c r="L169" i="1"/>
  <c r="L137" i="1"/>
  <c r="L114" i="1"/>
  <c r="L91" i="1"/>
  <c r="L73" i="1"/>
  <c r="L50" i="1"/>
  <c r="L27" i="1"/>
  <c r="J1835" i="1"/>
  <c r="J1812" i="1"/>
  <c r="J1789" i="1"/>
  <c r="J1771" i="1"/>
  <c r="J1748" i="1"/>
  <c r="J1725" i="1"/>
  <c r="J1707" i="1"/>
  <c r="J1684" i="1"/>
  <c r="J1661" i="1"/>
  <c r="J1652" i="1"/>
  <c r="J1644" i="1"/>
  <c r="J1636" i="1"/>
  <c r="J1628" i="1"/>
  <c r="J1620" i="1"/>
  <c r="J1612" i="1"/>
  <c r="J1604" i="1"/>
  <c r="J1596" i="1"/>
  <c r="J1588" i="1"/>
  <c r="J1580" i="1"/>
  <c r="J1572" i="1"/>
  <c r="J1564" i="1"/>
  <c r="J1556" i="1"/>
  <c r="J1548" i="1"/>
  <c r="J1540" i="1"/>
  <c r="J1532" i="1"/>
  <c r="J1524" i="1"/>
  <c r="J1516" i="1"/>
  <c r="J1508" i="1"/>
  <c r="J1500" i="1"/>
  <c r="J1492" i="1"/>
  <c r="J1484" i="1"/>
  <c r="J1476" i="1"/>
  <c r="J1468" i="1"/>
  <c r="J1460" i="1"/>
  <c r="J1452" i="1"/>
  <c r="J1444" i="1"/>
  <c r="J1436" i="1"/>
  <c r="J1428" i="1"/>
  <c r="J1420" i="1"/>
  <c r="J1412" i="1"/>
  <c r="J1404" i="1"/>
  <c r="J1396" i="1"/>
  <c r="J1388" i="1"/>
  <c r="J1380" i="1"/>
  <c r="J1372" i="1"/>
  <c r="J1364" i="1"/>
  <c r="J1356" i="1"/>
  <c r="J1348" i="1"/>
  <c r="J1340" i="1"/>
  <c r="J1332" i="1"/>
  <c r="J1324" i="1"/>
  <c r="J1316" i="1"/>
  <c r="J1308" i="1"/>
  <c r="J1300" i="1"/>
  <c r="J1292" i="1"/>
  <c r="J1284" i="1"/>
  <c r="J1276" i="1"/>
  <c r="J1268" i="1"/>
  <c r="J1260" i="1"/>
  <c r="J1252" i="1"/>
  <c r="J1244" i="1"/>
  <c r="J1236" i="1"/>
  <c r="J1228" i="1"/>
  <c r="J1220" i="1"/>
  <c r="J1212" i="1"/>
  <c r="J1204" i="1"/>
  <c r="J1196" i="1"/>
  <c r="J1188" i="1"/>
  <c r="J1180" i="1"/>
  <c r="J1172" i="1"/>
  <c r="J1164" i="1"/>
  <c r="J1156" i="1"/>
  <c r="J1148" i="1"/>
  <c r="J1140" i="1"/>
  <c r="J1132" i="1"/>
  <c r="J1124" i="1"/>
  <c r="J1116" i="1"/>
  <c r="J1108" i="1"/>
  <c r="J1100" i="1"/>
  <c r="J1092" i="1"/>
  <c r="J1084" i="1"/>
  <c r="J1076" i="1"/>
  <c r="J1068" i="1"/>
  <c r="J1060" i="1"/>
  <c r="J1052" i="1"/>
  <c r="J1044" i="1"/>
  <c r="J1036" i="1"/>
  <c r="J1028" i="1"/>
  <c r="J1020" i="1"/>
  <c r="J1012" i="1"/>
  <c r="J1004" i="1"/>
  <c r="J996" i="1"/>
  <c r="J988" i="1"/>
  <c r="J980" i="1"/>
  <c r="J972" i="1"/>
  <c r="J964" i="1"/>
  <c r="J956" i="1"/>
  <c r="J948" i="1"/>
  <c r="J940" i="1"/>
  <c r="J932" i="1"/>
  <c r="J924" i="1"/>
  <c r="J916" i="1"/>
  <c r="J908" i="1"/>
  <c r="J900" i="1"/>
  <c r="J892" i="1"/>
  <c r="J884" i="1"/>
  <c r="J876" i="1"/>
  <c r="J868" i="1"/>
  <c r="J860" i="1"/>
  <c r="J852" i="1"/>
  <c r="J844" i="1"/>
  <c r="J836" i="1"/>
  <c r="J828" i="1"/>
  <c r="J820" i="1"/>
  <c r="J812" i="1"/>
  <c r="J804" i="1"/>
  <c r="J796" i="1"/>
  <c r="J788" i="1"/>
  <c r="J780" i="1"/>
  <c r="J772" i="1"/>
  <c r="J764" i="1"/>
  <c r="J756" i="1"/>
  <c r="J748" i="1"/>
  <c r="J740" i="1"/>
  <c r="J732" i="1"/>
  <c r="J724" i="1"/>
  <c r="J716" i="1"/>
  <c r="J708" i="1"/>
  <c r="J700" i="1"/>
  <c r="J692" i="1"/>
  <c r="J684" i="1"/>
  <c r="J676" i="1"/>
  <c r="J668" i="1"/>
  <c r="J660" i="1"/>
  <c r="J652" i="1"/>
  <c r="J644" i="1"/>
  <c r="J636" i="1"/>
  <c r="J628" i="1"/>
  <c r="J620" i="1"/>
  <c r="J612" i="1"/>
  <c r="J604" i="1"/>
  <c r="J596" i="1"/>
  <c r="J588" i="1"/>
  <c r="J580" i="1"/>
  <c r="J572" i="1"/>
  <c r="J564" i="1"/>
  <c r="J556" i="1"/>
  <c r="L1263" i="1"/>
  <c r="L793" i="1"/>
  <c r="L698" i="1"/>
  <c r="L625" i="1"/>
  <c r="L552" i="1"/>
  <c r="L481" i="1"/>
  <c r="L417" i="1"/>
  <c r="L353" i="1"/>
  <c r="L289" i="1"/>
  <c r="L225" i="1"/>
  <c r="L161" i="1"/>
  <c r="L131" i="1"/>
  <c r="L113" i="1"/>
  <c r="L90" i="1"/>
  <c r="L67" i="1"/>
  <c r="L49" i="1"/>
  <c r="L26" i="1"/>
  <c r="J1829" i="1"/>
  <c r="J1811" i="1"/>
  <c r="J1788" i="1"/>
  <c r="J1765" i="1"/>
  <c r="J1747" i="1"/>
  <c r="J1724" i="1"/>
  <c r="J1701" i="1"/>
  <c r="J1683" i="1"/>
  <c r="J1660" i="1"/>
  <c r="J1651" i="1"/>
  <c r="J1643" i="1"/>
  <c r="J1635" i="1"/>
  <c r="J1627" i="1"/>
  <c r="J1619" i="1"/>
  <c r="J1611" i="1"/>
  <c r="J1603" i="1"/>
  <c r="J1595" i="1"/>
  <c r="J1587" i="1"/>
  <c r="J1579" i="1"/>
  <c r="J1571" i="1"/>
  <c r="J1563" i="1"/>
  <c r="J1555" i="1"/>
  <c r="J1547" i="1"/>
  <c r="J1539" i="1"/>
  <c r="J1531" i="1"/>
  <c r="J1523" i="1"/>
  <c r="J1515" i="1"/>
  <c r="J1507" i="1"/>
  <c r="J1499" i="1"/>
  <c r="J1491" i="1"/>
  <c r="J1483" i="1"/>
  <c r="J1475" i="1"/>
  <c r="J1467" i="1"/>
  <c r="J1459" i="1"/>
  <c r="J1451" i="1"/>
  <c r="J1443" i="1"/>
  <c r="J1435" i="1"/>
  <c r="J1427" i="1"/>
  <c r="J1419" i="1"/>
  <c r="J1411" i="1"/>
  <c r="J1403" i="1"/>
  <c r="J1395" i="1"/>
  <c r="J1387" i="1"/>
  <c r="J1379" i="1"/>
  <c r="J1371" i="1"/>
  <c r="J1363" i="1"/>
  <c r="J1355" i="1"/>
  <c r="J1347" i="1"/>
  <c r="J1339" i="1"/>
  <c r="J1331" i="1"/>
  <c r="J1323" i="1"/>
  <c r="J1315" i="1"/>
  <c r="J1307" i="1"/>
  <c r="J1299" i="1"/>
  <c r="J1291" i="1"/>
  <c r="J1283" i="1"/>
  <c r="J1275" i="1"/>
  <c r="J1267" i="1"/>
  <c r="J1259" i="1"/>
  <c r="J1251" i="1"/>
  <c r="J1243" i="1"/>
  <c r="J1235" i="1"/>
  <c r="J1227" i="1"/>
  <c r="J1219" i="1"/>
  <c r="J1211" i="1"/>
  <c r="J1203" i="1"/>
  <c r="J1195" i="1"/>
  <c r="J1187" i="1"/>
  <c r="J1179" i="1"/>
  <c r="J1171" i="1"/>
  <c r="J1163" i="1"/>
  <c r="J1155" i="1"/>
  <c r="J1147" i="1"/>
  <c r="J1139" i="1"/>
  <c r="J1131" i="1"/>
  <c r="J1123" i="1"/>
  <c r="J1115" i="1"/>
  <c r="J1107" i="1"/>
  <c r="J1099" i="1"/>
  <c r="J1091" i="1"/>
  <c r="J1083" i="1"/>
  <c r="J1075" i="1"/>
  <c r="J1067" i="1"/>
  <c r="J1059" i="1"/>
  <c r="J1051" i="1"/>
  <c r="J1043" i="1"/>
  <c r="J1035" i="1"/>
  <c r="J1027" i="1"/>
  <c r="J1019" i="1"/>
  <c r="J1011" i="1"/>
  <c r="J1003" i="1"/>
  <c r="J995" i="1"/>
  <c r="J987" i="1"/>
  <c r="J979" i="1"/>
  <c r="J971" i="1"/>
  <c r="J963" i="1"/>
  <c r="J955" i="1"/>
  <c r="J947" i="1"/>
  <c r="J939" i="1"/>
  <c r="J931" i="1"/>
  <c r="J923" i="1"/>
  <c r="J915" i="1"/>
  <c r="J907" i="1"/>
  <c r="J899" i="1"/>
  <c r="J891" i="1"/>
  <c r="J883" i="1"/>
  <c r="J875" i="1"/>
  <c r="J867" i="1"/>
  <c r="J859" i="1"/>
  <c r="J851" i="1"/>
  <c r="J843" i="1"/>
  <c r="J835" i="1"/>
  <c r="J827" i="1"/>
  <c r="J819" i="1"/>
  <c r="J811" i="1"/>
  <c r="J803" i="1"/>
  <c r="J795" i="1"/>
  <c r="J787" i="1"/>
  <c r="J779" i="1"/>
  <c r="J771" i="1"/>
  <c r="J763" i="1"/>
  <c r="J755" i="1"/>
  <c r="J747" i="1"/>
  <c r="J739" i="1"/>
  <c r="J731" i="1"/>
  <c r="J723" i="1"/>
  <c r="J715" i="1"/>
  <c r="J707" i="1"/>
  <c r="J699" i="1"/>
  <c r="J691" i="1"/>
  <c r="J683" i="1"/>
  <c r="J675" i="1"/>
  <c r="J667" i="1"/>
  <c r="J659" i="1"/>
  <c r="J651" i="1"/>
  <c r="J643" i="1"/>
  <c r="J635" i="1"/>
  <c r="L1163" i="1"/>
  <c r="L776" i="1"/>
  <c r="L689" i="1"/>
  <c r="L616" i="1"/>
  <c r="L543" i="1"/>
  <c r="L473" i="1"/>
  <c r="L409" i="1"/>
  <c r="L345" i="1"/>
  <c r="L281" i="1"/>
  <c r="L217" i="1"/>
  <c r="L153" i="1"/>
  <c r="L130" i="1"/>
  <c r="L107" i="1"/>
  <c r="L89" i="1"/>
  <c r="L66" i="1"/>
  <c r="L43" i="1"/>
  <c r="L25" i="1"/>
  <c r="J1828" i="1"/>
  <c r="J1805" i="1"/>
  <c r="J1787" i="1"/>
  <c r="J1764" i="1"/>
  <c r="J1741" i="1"/>
  <c r="J1723" i="1"/>
  <c r="J1700" i="1"/>
  <c r="J1677" i="1"/>
  <c r="J1659" i="1"/>
  <c r="J1650" i="1"/>
  <c r="J1642" i="1"/>
  <c r="J1634" i="1"/>
  <c r="J1626" i="1"/>
  <c r="J1618" i="1"/>
  <c r="J1610" i="1"/>
  <c r="J1602" i="1"/>
  <c r="J1594" i="1"/>
  <c r="J1586" i="1"/>
  <c r="J1578" i="1"/>
  <c r="J1570" i="1"/>
  <c r="J1562" i="1"/>
  <c r="J1554" i="1"/>
  <c r="J1546" i="1"/>
  <c r="J1538" i="1"/>
  <c r="J1530" i="1"/>
  <c r="J1522" i="1"/>
  <c r="J1514" i="1"/>
  <c r="J1506" i="1"/>
  <c r="J1498" i="1"/>
  <c r="J1490" i="1"/>
  <c r="J1482" i="1"/>
  <c r="J1474" i="1"/>
  <c r="J1466" i="1"/>
  <c r="J1458" i="1"/>
  <c r="J1450" i="1"/>
  <c r="J1442" i="1"/>
  <c r="J1434" i="1"/>
  <c r="J1426" i="1"/>
  <c r="J1418" i="1"/>
  <c r="J1410" i="1"/>
  <c r="J1402" i="1"/>
  <c r="J1394" i="1"/>
  <c r="J1386" i="1"/>
  <c r="J1378" i="1"/>
  <c r="J1370" i="1"/>
  <c r="J1362" i="1"/>
  <c r="J1354" i="1"/>
  <c r="J1346" i="1"/>
  <c r="J1338" i="1"/>
  <c r="J1330" i="1"/>
  <c r="J1322" i="1"/>
  <c r="J1314" i="1"/>
  <c r="J1306" i="1"/>
  <c r="J1298" i="1"/>
  <c r="J1290" i="1"/>
  <c r="J1282" i="1"/>
  <c r="J1274" i="1"/>
  <c r="J1266" i="1"/>
  <c r="J1258" i="1"/>
  <c r="J1250" i="1"/>
  <c r="J1242" i="1"/>
  <c r="J1234" i="1"/>
  <c r="J1226" i="1"/>
  <c r="J1218" i="1"/>
  <c r="J1210" i="1"/>
  <c r="J1202" i="1"/>
  <c r="J1194" i="1"/>
  <c r="J1186" i="1"/>
  <c r="J1178" i="1"/>
  <c r="J1170" i="1"/>
  <c r="J1162" i="1"/>
  <c r="J1154" i="1"/>
  <c r="J1146" i="1"/>
  <c r="J1138" i="1"/>
  <c r="J1130" i="1"/>
  <c r="J1122" i="1"/>
  <c r="J1114" i="1"/>
  <c r="J1106" i="1"/>
  <c r="J1098" i="1"/>
  <c r="J1090" i="1"/>
  <c r="J1082" i="1"/>
  <c r="J1074" i="1"/>
  <c r="J1066" i="1"/>
  <c r="J1058" i="1"/>
  <c r="J1050" i="1"/>
  <c r="J1042" i="1"/>
  <c r="J1034" i="1"/>
  <c r="J1026" i="1"/>
  <c r="J1018" i="1"/>
  <c r="J1010" i="1"/>
  <c r="J1002" i="1"/>
  <c r="J994" i="1"/>
  <c r="J986" i="1"/>
  <c r="J978" i="1"/>
  <c r="J970" i="1"/>
  <c r="J962" i="1"/>
  <c r="J954" i="1"/>
  <c r="J946" i="1"/>
  <c r="J938" i="1"/>
  <c r="J930" i="1"/>
  <c r="J922" i="1"/>
  <c r="J914" i="1"/>
  <c r="J906" i="1"/>
  <c r="J898" i="1"/>
  <c r="J890" i="1"/>
  <c r="J882" i="1"/>
  <c r="J874" i="1"/>
  <c r="J866" i="1"/>
  <c r="J858" i="1"/>
  <c r="J850" i="1"/>
  <c r="J842" i="1"/>
  <c r="J834" i="1"/>
  <c r="J826" i="1"/>
  <c r="J818" i="1"/>
  <c r="J810" i="1"/>
  <c r="J802" i="1"/>
  <c r="J794" i="1"/>
  <c r="J786" i="1"/>
  <c r="J778" i="1"/>
  <c r="J770" i="1"/>
  <c r="J762" i="1"/>
  <c r="J754" i="1"/>
  <c r="J746" i="1"/>
  <c r="J738" i="1"/>
  <c r="J730" i="1"/>
  <c r="J722" i="1"/>
  <c r="J714" i="1"/>
  <c r="J706" i="1"/>
  <c r="J698" i="1"/>
  <c r="J690" i="1"/>
  <c r="J682" i="1"/>
  <c r="J674" i="1"/>
  <c r="J666" i="1"/>
  <c r="J658" i="1"/>
  <c r="J650" i="1"/>
  <c r="J642" i="1"/>
  <c r="J634" i="1"/>
  <c r="L1031" i="1"/>
  <c r="L751" i="1"/>
  <c r="L671" i="1"/>
  <c r="L598" i="1"/>
  <c r="N671" i="1" s="1"/>
  <c r="L525" i="1"/>
  <c r="L457" i="1"/>
  <c r="L393" i="1"/>
  <c r="L329" i="1"/>
  <c r="L265" i="1"/>
  <c r="L201" i="1"/>
  <c r="L146" i="1"/>
  <c r="L123" i="1"/>
  <c r="L105" i="1"/>
  <c r="L82" i="1"/>
  <c r="L59" i="1"/>
  <c r="L41" i="1"/>
  <c r="L18" i="1"/>
  <c r="J1821" i="1"/>
  <c r="J1803" i="1"/>
  <c r="J1780" i="1"/>
  <c r="J1757" i="1"/>
  <c r="J1739" i="1"/>
  <c r="J1716" i="1"/>
  <c r="J1693" i="1"/>
  <c r="J1675" i="1"/>
  <c r="J1656" i="1"/>
  <c r="J1648" i="1"/>
  <c r="J1640" i="1"/>
  <c r="J1632" i="1"/>
  <c r="J1624" i="1"/>
  <c r="J1616" i="1"/>
  <c r="J1608" i="1"/>
  <c r="J1600" i="1"/>
  <c r="J1592" i="1"/>
  <c r="J1584" i="1"/>
  <c r="J1576" i="1"/>
  <c r="J1568" i="1"/>
  <c r="J1560" i="1"/>
  <c r="J1552" i="1"/>
  <c r="J1544" i="1"/>
  <c r="J1536" i="1"/>
  <c r="J1528" i="1"/>
  <c r="J1520" i="1"/>
  <c r="J1512" i="1"/>
  <c r="J1504" i="1"/>
  <c r="J1496" i="1"/>
  <c r="J1488" i="1"/>
  <c r="J1480" i="1"/>
  <c r="J1472" i="1"/>
  <c r="J1464" i="1"/>
  <c r="J1456" i="1"/>
  <c r="J1448" i="1"/>
  <c r="J1440" i="1"/>
  <c r="J1432" i="1"/>
  <c r="J1424" i="1"/>
  <c r="J1416" i="1"/>
  <c r="J1408" i="1"/>
  <c r="J1400" i="1"/>
  <c r="J1392" i="1"/>
  <c r="J1384" i="1"/>
  <c r="J1376" i="1"/>
  <c r="J1368" i="1"/>
  <c r="J1360" i="1"/>
  <c r="J1352" i="1"/>
  <c r="J1344" i="1"/>
  <c r="J1336" i="1"/>
  <c r="J1328" i="1"/>
  <c r="J1320" i="1"/>
  <c r="J1312" i="1"/>
  <c r="J1304" i="1"/>
  <c r="J1296" i="1"/>
  <c r="J1288" i="1"/>
  <c r="J1280" i="1"/>
  <c r="J1272" i="1"/>
  <c r="J1264" i="1"/>
  <c r="J1256" i="1"/>
  <c r="J1248" i="1"/>
  <c r="J1240" i="1"/>
  <c r="J1232" i="1"/>
  <c r="J1224" i="1"/>
  <c r="J1216" i="1"/>
  <c r="J1208" i="1"/>
  <c r="J1200" i="1"/>
  <c r="J1192" i="1"/>
  <c r="J1184" i="1"/>
  <c r="J1176" i="1"/>
  <c r="J1168" i="1"/>
  <c r="J1160" i="1"/>
  <c r="J1152" i="1"/>
  <c r="J1144" i="1"/>
  <c r="J1136" i="1"/>
  <c r="J1128" i="1"/>
  <c r="J1120" i="1"/>
  <c r="J1112" i="1"/>
  <c r="J1104" i="1"/>
  <c r="J1096" i="1"/>
  <c r="J1088" i="1"/>
  <c r="J1080" i="1"/>
  <c r="J1072" i="1"/>
  <c r="J1064" i="1"/>
  <c r="J1056" i="1"/>
  <c r="J1048" i="1"/>
  <c r="J1040" i="1"/>
  <c r="J1032" i="1"/>
  <c r="J1024" i="1"/>
  <c r="J1016" i="1"/>
  <c r="J1008" i="1"/>
  <c r="J1000" i="1"/>
  <c r="J992" i="1"/>
  <c r="J984" i="1"/>
  <c r="J976" i="1"/>
  <c r="J968" i="1"/>
  <c r="J960" i="1"/>
  <c r="J952" i="1"/>
  <c r="J944" i="1"/>
  <c r="J936" i="1"/>
  <c r="J928" i="1"/>
  <c r="J920" i="1"/>
  <c r="J912" i="1"/>
  <c r="J904" i="1"/>
  <c r="J896" i="1"/>
  <c r="J888" i="1"/>
  <c r="J880" i="1"/>
  <c r="J872" i="1"/>
  <c r="J864" i="1"/>
  <c r="J856" i="1"/>
  <c r="J848" i="1"/>
  <c r="J840" i="1"/>
  <c r="J832" i="1"/>
  <c r="J824" i="1"/>
  <c r="J816" i="1"/>
  <c r="J808" i="1"/>
  <c r="J800" i="1"/>
  <c r="J792" i="1"/>
  <c r="J784" i="1"/>
  <c r="J776" i="1"/>
  <c r="J768" i="1"/>
  <c r="J760" i="1"/>
  <c r="J752" i="1"/>
  <c r="J744" i="1"/>
  <c r="J736" i="1"/>
  <c r="J728" i="1"/>
  <c r="J720" i="1"/>
  <c r="J712" i="1"/>
  <c r="J704" i="1"/>
  <c r="J696" i="1"/>
  <c r="J688" i="1"/>
  <c r="J680" i="1"/>
  <c r="J672" i="1"/>
  <c r="J664" i="1"/>
  <c r="J656" i="1"/>
  <c r="J648" i="1"/>
  <c r="J640" i="1"/>
  <c r="J632" i="1"/>
  <c r="J624" i="1"/>
  <c r="J616" i="1"/>
  <c r="J608" i="1"/>
  <c r="J600" i="1"/>
  <c r="J592" i="1"/>
  <c r="J584" i="1"/>
  <c r="J576" i="1"/>
  <c r="J568" i="1"/>
  <c r="J560" i="1"/>
  <c r="L337" i="1"/>
  <c r="L42" i="1"/>
  <c r="J1699" i="1"/>
  <c r="J1609" i="1"/>
  <c r="J1545" i="1"/>
  <c r="J1481" i="1"/>
  <c r="J1417" i="1"/>
  <c r="J1353" i="1"/>
  <c r="J1305" i="1"/>
  <c r="J1273" i="1"/>
  <c r="J1241" i="1"/>
  <c r="J1209" i="1"/>
  <c r="J1177" i="1"/>
  <c r="J1145" i="1"/>
  <c r="J1113" i="1"/>
  <c r="J1081" i="1"/>
  <c r="J1049" i="1"/>
  <c r="J1017" i="1"/>
  <c r="J985" i="1"/>
  <c r="J953" i="1"/>
  <c r="J921" i="1"/>
  <c r="J889" i="1"/>
  <c r="J857" i="1"/>
  <c r="J825" i="1"/>
  <c r="J793" i="1"/>
  <c r="J761" i="1"/>
  <c r="J729" i="1"/>
  <c r="J697" i="1"/>
  <c r="J665" i="1"/>
  <c r="J633" i="1"/>
  <c r="J618" i="1"/>
  <c r="J606" i="1"/>
  <c r="J593" i="1"/>
  <c r="J579" i="1"/>
  <c r="J567" i="1"/>
  <c r="J554" i="1"/>
  <c r="J545" i="1"/>
  <c r="J536" i="1"/>
  <c r="J527" i="1"/>
  <c r="J518" i="1"/>
  <c r="J508" i="1"/>
  <c r="J500" i="1"/>
  <c r="J492" i="1"/>
  <c r="J484" i="1"/>
  <c r="J476" i="1"/>
  <c r="J468" i="1"/>
  <c r="J460" i="1"/>
  <c r="J452" i="1"/>
  <c r="J444" i="1"/>
  <c r="J436" i="1"/>
  <c r="J428" i="1"/>
  <c r="J420" i="1"/>
  <c r="J412" i="1"/>
  <c r="J404" i="1"/>
  <c r="J396" i="1"/>
  <c r="J388" i="1"/>
  <c r="J380" i="1"/>
  <c r="J372" i="1"/>
  <c r="J364" i="1"/>
  <c r="J356" i="1"/>
  <c r="J348" i="1"/>
  <c r="J340" i="1"/>
  <c r="J332" i="1"/>
  <c r="J324" i="1"/>
  <c r="J316" i="1"/>
  <c r="J308" i="1"/>
  <c r="J300" i="1"/>
  <c r="J292" i="1"/>
  <c r="J284" i="1"/>
  <c r="J276" i="1"/>
  <c r="J268" i="1"/>
  <c r="J260" i="1"/>
  <c r="J252" i="1"/>
  <c r="J244" i="1"/>
  <c r="J236" i="1"/>
  <c r="J228" i="1"/>
  <c r="J220" i="1"/>
  <c r="J212" i="1"/>
  <c r="J204" i="1"/>
  <c r="J196" i="1"/>
  <c r="J188" i="1"/>
  <c r="J180" i="1"/>
  <c r="J172" i="1"/>
  <c r="J164" i="1"/>
  <c r="J156" i="1"/>
  <c r="J148" i="1"/>
  <c r="J140" i="1"/>
  <c r="J132" i="1"/>
  <c r="J124" i="1"/>
  <c r="J116" i="1"/>
  <c r="J108" i="1"/>
  <c r="J100" i="1"/>
  <c r="J92" i="1"/>
  <c r="J84" i="1"/>
  <c r="J76" i="1"/>
  <c r="J68" i="1"/>
  <c r="J60" i="1"/>
  <c r="J52" i="1"/>
  <c r="J44" i="1"/>
  <c r="J36" i="1"/>
  <c r="J28" i="1"/>
  <c r="J20" i="1"/>
  <c r="J12" i="1"/>
  <c r="I1835" i="1"/>
  <c r="I1827" i="1"/>
  <c r="I1819" i="1"/>
  <c r="I1811" i="1"/>
  <c r="I1803" i="1"/>
  <c r="I1795" i="1"/>
  <c r="I1787" i="1"/>
  <c r="N1787" i="1" s="1"/>
  <c r="I1779" i="1"/>
  <c r="I1771" i="1"/>
  <c r="I1763" i="1"/>
  <c r="I1755" i="1"/>
  <c r="I1747" i="1"/>
  <c r="I1739" i="1"/>
  <c r="I1731" i="1"/>
  <c r="I1723" i="1"/>
  <c r="N1723" i="1"/>
  <c r="C1597" i="16" s="1"/>
  <c r="I1715" i="1"/>
  <c r="I1707" i="1"/>
  <c r="I1699" i="1"/>
  <c r="I1691" i="1"/>
  <c r="I1683" i="1"/>
  <c r="I1675" i="1"/>
  <c r="I1667" i="1"/>
  <c r="I1659" i="1"/>
  <c r="N1659" i="1" s="1"/>
  <c r="I1651" i="1"/>
  <c r="I1643" i="1"/>
  <c r="I1635" i="1"/>
  <c r="I1627" i="1"/>
  <c r="I1619" i="1"/>
  <c r="I1611" i="1"/>
  <c r="I1603" i="1"/>
  <c r="I1595" i="1"/>
  <c r="N1595" i="1"/>
  <c r="C1469" i="16" s="1"/>
  <c r="I1587" i="1"/>
  <c r="I1579" i="1"/>
  <c r="I1571" i="1"/>
  <c r="I1563" i="1"/>
  <c r="I1555" i="1"/>
  <c r="I1547" i="1"/>
  <c r="I1539" i="1"/>
  <c r="I1531" i="1"/>
  <c r="N1531" i="1" s="1"/>
  <c r="I1523" i="1"/>
  <c r="I1515" i="1"/>
  <c r="I1507" i="1"/>
  <c r="I1499" i="1"/>
  <c r="I1491" i="1"/>
  <c r="I1483" i="1"/>
  <c r="I1475" i="1"/>
  <c r="I1467" i="1"/>
  <c r="N1467" i="1"/>
  <c r="C1341" i="16" s="1"/>
  <c r="I1459" i="1"/>
  <c r="I1451" i="1"/>
  <c r="I1443" i="1"/>
  <c r="I1435" i="1"/>
  <c r="I1427" i="1"/>
  <c r="I1419" i="1"/>
  <c r="I1411" i="1"/>
  <c r="I1403" i="1"/>
  <c r="N1403" i="1" s="1"/>
  <c r="I1395" i="1"/>
  <c r="I1387" i="1"/>
  <c r="I1379" i="1"/>
  <c r="I1371" i="1"/>
  <c r="I1363" i="1"/>
  <c r="I1355" i="1"/>
  <c r="I1347" i="1"/>
  <c r="L1095" i="1"/>
  <c r="L273" i="1"/>
  <c r="L19" i="1"/>
  <c r="J1676" i="1"/>
  <c r="J1601" i="1"/>
  <c r="J1537" i="1"/>
  <c r="J1473" i="1"/>
  <c r="J1409" i="1"/>
  <c r="J1345" i="1"/>
  <c r="J1303" i="1"/>
  <c r="J1271" i="1"/>
  <c r="J1239" i="1"/>
  <c r="J1207" i="1"/>
  <c r="J1175" i="1"/>
  <c r="J1143" i="1"/>
  <c r="J1111" i="1"/>
  <c r="J1079" i="1"/>
  <c r="J1047" i="1"/>
  <c r="J1015" i="1"/>
  <c r="J983" i="1"/>
  <c r="J951" i="1"/>
  <c r="J919" i="1"/>
  <c r="J887" i="1"/>
  <c r="J855" i="1"/>
  <c r="J823" i="1"/>
  <c r="J791" i="1"/>
  <c r="J759" i="1"/>
  <c r="J727" i="1"/>
  <c r="J695" i="1"/>
  <c r="J663" i="1"/>
  <c r="J631" i="1"/>
  <c r="J617" i="1"/>
  <c r="J603" i="1"/>
  <c r="J591" i="1"/>
  <c r="J578" i="1"/>
  <c r="J566" i="1"/>
  <c r="J553" i="1"/>
  <c r="J544" i="1"/>
  <c r="J535" i="1"/>
  <c r="J526" i="1"/>
  <c r="J516" i="1"/>
  <c r="J507" i="1"/>
  <c r="J499" i="1"/>
  <c r="J491" i="1"/>
  <c r="J483" i="1"/>
  <c r="J475" i="1"/>
  <c r="J467" i="1"/>
  <c r="J459" i="1"/>
  <c r="J451" i="1"/>
  <c r="J443" i="1"/>
  <c r="J435" i="1"/>
  <c r="J427" i="1"/>
  <c r="J419" i="1"/>
  <c r="J411" i="1"/>
  <c r="J403" i="1"/>
  <c r="J395" i="1"/>
  <c r="J387" i="1"/>
  <c r="J379" i="1"/>
  <c r="J371" i="1"/>
  <c r="J363" i="1"/>
  <c r="J355" i="1"/>
  <c r="J347" i="1"/>
  <c r="J339" i="1"/>
  <c r="J331" i="1"/>
  <c r="J323" i="1"/>
  <c r="J315" i="1"/>
  <c r="J307" i="1"/>
  <c r="J299" i="1"/>
  <c r="J291" i="1"/>
  <c r="J283" i="1"/>
  <c r="J275" i="1"/>
  <c r="J267" i="1"/>
  <c r="J259" i="1"/>
  <c r="J251" i="1"/>
  <c r="J243" i="1"/>
  <c r="J235" i="1"/>
  <c r="J227" i="1"/>
  <c r="J219" i="1"/>
  <c r="J211" i="1"/>
  <c r="J203" i="1"/>
  <c r="J195" i="1"/>
  <c r="J187" i="1"/>
  <c r="J179" i="1"/>
  <c r="J171" i="1"/>
  <c r="J163" i="1"/>
  <c r="J155" i="1"/>
  <c r="J147" i="1"/>
  <c r="J139" i="1"/>
  <c r="J131" i="1"/>
  <c r="J123" i="1"/>
  <c r="J115" i="1"/>
  <c r="J107" i="1"/>
  <c r="J99" i="1"/>
  <c r="J91" i="1"/>
  <c r="J83" i="1"/>
  <c r="J75" i="1"/>
  <c r="J67" i="1"/>
  <c r="J59" i="1"/>
  <c r="J51" i="1"/>
  <c r="J43" i="1"/>
  <c r="J35" i="1"/>
  <c r="J27" i="1"/>
  <c r="J19" i="1"/>
  <c r="J11" i="1"/>
  <c r="I1834" i="1"/>
  <c r="I1826" i="1"/>
  <c r="I1818" i="1"/>
  <c r="I1810" i="1"/>
  <c r="I1802" i="1"/>
  <c r="I1794" i="1"/>
  <c r="I1786" i="1"/>
  <c r="I1778" i="1"/>
  <c r="I1770" i="1"/>
  <c r="N1770" i="1" s="1"/>
  <c r="I1762" i="1"/>
  <c r="I1754" i="1"/>
  <c r="I1746" i="1"/>
  <c r="I1738" i="1"/>
  <c r="I1730" i="1"/>
  <c r="I1722" i="1"/>
  <c r="I1714" i="1"/>
  <c r="I1706" i="1"/>
  <c r="N1706" i="1"/>
  <c r="C1580" i="16" s="1"/>
  <c r="I1698" i="1"/>
  <c r="I1690" i="1"/>
  <c r="I1682" i="1"/>
  <c r="I1674" i="1"/>
  <c r="I1666" i="1"/>
  <c r="I1658" i="1"/>
  <c r="I1650" i="1"/>
  <c r="I1642" i="1"/>
  <c r="N1642" i="1" s="1"/>
  <c r="I1634" i="1"/>
  <c r="I1626" i="1"/>
  <c r="I1618" i="1"/>
  <c r="I1610" i="1"/>
  <c r="I1602" i="1"/>
  <c r="I1594" i="1"/>
  <c r="I1586" i="1"/>
  <c r="I1578" i="1"/>
  <c r="N1578" i="1"/>
  <c r="C1452" i="16" s="1"/>
  <c r="I1570" i="1"/>
  <c r="I1562" i="1"/>
  <c r="I1554" i="1"/>
  <c r="I1546" i="1"/>
  <c r="I1538" i="1"/>
  <c r="I1530" i="1"/>
  <c r="I1522" i="1"/>
  <c r="I1514" i="1"/>
  <c r="N1514" i="1" s="1"/>
  <c r="I1506" i="1"/>
  <c r="I1498" i="1"/>
  <c r="I1490" i="1"/>
  <c r="I1482" i="1"/>
  <c r="I1474" i="1"/>
  <c r="I1466" i="1"/>
  <c r="I1458" i="1"/>
  <c r="I1450" i="1"/>
  <c r="N1450" i="1"/>
  <c r="C1324" i="16" s="1"/>
  <c r="I1442" i="1"/>
  <c r="I1434" i="1"/>
  <c r="I1426" i="1"/>
  <c r="I1418" i="1"/>
  <c r="I1410" i="1"/>
  <c r="I1402" i="1"/>
  <c r="I1394" i="1"/>
  <c r="I1386" i="1"/>
  <c r="N1386" i="1" s="1"/>
  <c r="I1378" i="1"/>
  <c r="I1370" i="1"/>
  <c r="I1362" i="1"/>
  <c r="I1354" i="1"/>
  <c r="I1346" i="1"/>
  <c r="L762" i="1"/>
  <c r="L209" i="1"/>
  <c r="J1827" i="1"/>
  <c r="J1657" i="1"/>
  <c r="J1593" i="1"/>
  <c r="J1529" i="1"/>
  <c r="J1465" i="1"/>
  <c r="J1401" i="1"/>
  <c r="J1337" i="1"/>
  <c r="J1297" i="1"/>
  <c r="J1265" i="1"/>
  <c r="J1233" i="1"/>
  <c r="J1201" i="1"/>
  <c r="J1169" i="1"/>
  <c r="J1137" i="1"/>
  <c r="J1105" i="1"/>
  <c r="J1073" i="1"/>
  <c r="J1041" i="1"/>
  <c r="J1009" i="1"/>
  <c r="J977" i="1"/>
  <c r="J945" i="1"/>
  <c r="J913" i="1"/>
  <c r="J881" i="1"/>
  <c r="J849" i="1"/>
  <c r="J817" i="1"/>
  <c r="J785" i="1"/>
  <c r="J753" i="1"/>
  <c r="J721" i="1"/>
  <c r="J689" i="1"/>
  <c r="J657" i="1"/>
  <c r="J627" i="1"/>
  <c r="J615" i="1"/>
  <c r="J602" i="1"/>
  <c r="J590" i="1"/>
  <c r="J577" i="1"/>
  <c r="J563" i="1"/>
  <c r="J552" i="1"/>
  <c r="J543" i="1"/>
  <c r="J534" i="1"/>
  <c r="J524" i="1"/>
  <c r="J515" i="1"/>
  <c r="J506" i="1"/>
  <c r="J498" i="1"/>
  <c r="J490" i="1"/>
  <c r="J482" i="1"/>
  <c r="J474" i="1"/>
  <c r="J466" i="1"/>
  <c r="J458" i="1"/>
  <c r="J450" i="1"/>
  <c r="J442" i="1"/>
  <c r="J434" i="1"/>
  <c r="J426" i="1"/>
  <c r="J418" i="1"/>
  <c r="J410" i="1"/>
  <c r="J402" i="1"/>
  <c r="J394" i="1"/>
  <c r="J386" i="1"/>
  <c r="J378" i="1"/>
  <c r="J370" i="1"/>
  <c r="J362" i="1"/>
  <c r="J354" i="1"/>
  <c r="J346" i="1"/>
  <c r="J338" i="1"/>
  <c r="J330" i="1"/>
  <c r="J322" i="1"/>
  <c r="J314" i="1"/>
  <c r="J306" i="1"/>
  <c r="J298" i="1"/>
  <c r="J290" i="1"/>
  <c r="J282" i="1"/>
  <c r="J274" i="1"/>
  <c r="J266" i="1"/>
  <c r="J258" i="1"/>
  <c r="J250" i="1"/>
  <c r="J242" i="1"/>
  <c r="J234" i="1"/>
  <c r="J226" i="1"/>
  <c r="J218" i="1"/>
  <c r="J210" i="1"/>
  <c r="J202" i="1"/>
  <c r="J194" i="1"/>
  <c r="J186" i="1"/>
  <c r="J178" i="1"/>
  <c r="J170" i="1"/>
  <c r="J162" i="1"/>
  <c r="J154" i="1"/>
  <c r="J146" i="1"/>
  <c r="J138" i="1"/>
  <c r="J130" i="1"/>
  <c r="J122" i="1"/>
  <c r="J114" i="1"/>
  <c r="J106" i="1"/>
  <c r="J98" i="1"/>
  <c r="J90" i="1"/>
  <c r="J82" i="1"/>
  <c r="J74" i="1"/>
  <c r="J66" i="1"/>
  <c r="J58" i="1"/>
  <c r="J50" i="1"/>
  <c r="J42" i="1"/>
  <c r="J34" i="1"/>
  <c r="J26" i="1"/>
  <c r="J18" i="1"/>
  <c r="J10" i="1"/>
  <c r="I1833" i="1"/>
  <c r="I1825" i="1"/>
  <c r="I1817" i="1"/>
  <c r="N1817" i="1"/>
  <c r="C1691" i="16" s="1"/>
  <c r="I1809" i="1"/>
  <c r="I1801" i="1"/>
  <c r="I1793" i="1"/>
  <c r="I1785" i="1"/>
  <c r="I1777" i="1"/>
  <c r="I1769" i="1"/>
  <c r="I1761" i="1"/>
  <c r="I1753" i="1"/>
  <c r="N1753" i="1" s="1"/>
  <c r="I1745" i="1"/>
  <c r="I1737" i="1"/>
  <c r="I1729" i="1"/>
  <c r="I1721" i="1"/>
  <c r="I1713" i="1"/>
  <c r="I1705" i="1"/>
  <c r="I1697" i="1"/>
  <c r="I1689" i="1"/>
  <c r="N1689" i="1"/>
  <c r="C1563" i="16" s="1"/>
  <c r="I1681" i="1"/>
  <c r="I1673" i="1"/>
  <c r="I1665" i="1"/>
  <c r="I1657" i="1"/>
  <c r="I1649" i="1"/>
  <c r="I1641" i="1"/>
  <c r="I1633" i="1"/>
  <c r="I1625" i="1"/>
  <c r="N1625" i="1" s="1"/>
  <c r="I1617" i="1"/>
  <c r="I1609" i="1"/>
  <c r="I1601" i="1"/>
  <c r="I1593" i="1"/>
  <c r="I1585" i="1"/>
  <c r="I1577" i="1"/>
  <c r="I1569" i="1"/>
  <c r="I1561" i="1"/>
  <c r="N1561" i="1"/>
  <c r="C1435" i="16" s="1"/>
  <c r="I1553" i="1"/>
  <c r="I1545" i="1"/>
  <c r="I1537" i="1"/>
  <c r="I1529" i="1"/>
  <c r="I1521" i="1"/>
  <c r="I1513" i="1"/>
  <c r="I1505" i="1"/>
  <c r="I1497" i="1"/>
  <c r="N1497" i="1" s="1"/>
  <c r="I1489" i="1"/>
  <c r="I1481" i="1"/>
  <c r="I1473" i="1"/>
  <c r="I1465" i="1"/>
  <c r="I1457" i="1"/>
  <c r="I1449" i="1"/>
  <c r="I1441" i="1"/>
  <c r="I1433" i="1"/>
  <c r="N1433" i="1"/>
  <c r="C1307" i="16" s="1"/>
  <c r="I1425" i="1"/>
  <c r="I1417" i="1"/>
  <c r="I1409" i="1"/>
  <c r="I1401" i="1"/>
  <c r="I1393" i="1"/>
  <c r="I1385" i="1"/>
  <c r="I1377" i="1"/>
  <c r="I1369" i="1"/>
  <c r="N1369" i="1" s="1"/>
  <c r="I1361" i="1"/>
  <c r="I1353" i="1"/>
  <c r="I1345" i="1"/>
  <c r="I1337" i="1"/>
  <c r="I1329" i="1"/>
  <c r="I1321" i="1"/>
  <c r="I1313" i="1"/>
  <c r="I1305" i="1"/>
  <c r="N1305" i="1"/>
  <c r="C1179" i="16" s="1"/>
  <c r="L680" i="1"/>
  <c r="L147" i="1"/>
  <c r="J1804" i="1"/>
  <c r="J1649" i="1"/>
  <c r="J1585" i="1"/>
  <c r="J1521" i="1"/>
  <c r="J1457" i="1"/>
  <c r="J1393" i="1"/>
  <c r="J1329" i="1"/>
  <c r="J1295" i="1"/>
  <c r="J1263" i="1"/>
  <c r="J1231" i="1"/>
  <c r="J1199" i="1"/>
  <c r="J1167" i="1"/>
  <c r="J1135" i="1"/>
  <c r="J1103" i="1"/>
  <c r="J1071" i="1"/>
  <c r="J1039" i="1"/>
  <c r="J1007" i="1"/>
  <c r="J975" i="1"/>
  <c r="J943" i="1"/>
  <c r="J911" i="1"/>
  <c r="J879" i="1"/>
  <c r="J847" i="1"/>
  <c r="J815" i="1"/>
  <c r="J783" i="1"/>
  <c r="J751" i="1"/>
  <c r="J719" i="1"/>
  <c r="J687" i="1"/>
  <c r="J655" i="1"/>
  <c r="J626" i="1"/>
  <c r="J614" i="1"/>
  <c r="J601" i="1"/>
  <c r="J587" i="1"/>
  <c r="J575" i="1"/>
  <c r="J562" i="1"/>
  <c r="J551" i="1"/>
  <c r="J542" i="1"/>
  <c r="J532" i="1"/>
  <c r="J523" i="1"/>
  <c r="J514" i="1"/>
  <c r="J505" i="1"/>
  <c r="J497" i="1"/>
  <c r="J489" i="1"/>
  <c r="J481" i="1"/>
  <c r="J473" i="1"/>
  <c r="J465" i="1"/>
  <c r="J457" i="1"/>
  <c r="J449" i="1"/>
  <c r="J441" i="1"/>
  <c r="J433" i="1"/>
  <c r="J425" i="1"/>
  <c r="J417" i="1"/>
  <c r="J409" i="1"/>
  <c r="J401" i="1"/>
  <c r="J393" i="1"/>
  <c r="J385" i="1"/>
  <c r="J377" i="1"/>
  <c r="J369" i="1"/>
  <c r="J361" i="1"/>
  <c r="J353" i="1"/>
  <c r="J345" i="1"/>
  <c r="J337" i="1"/>
  <c r="J329" i="1"/>
  <c r="J321" i="1"/>
  <c r="J313" i="1"/>
  <c r="J305" i="1"/>
  <c r="J297" i="1"/>
  <c r="J289" i="1"/>
  <c r="J281" i="1"/>
  <c r="J273" i="1"/>
  <c r="J265" i="1"/>
  <c r="J257" i="1"/>
  <c r="J249" i="1"/>
  <c r="J241" i="1"/>
  <c r="J233" i="1"/>
  <c r="J225" i="1"/>
  <c r="J217" i="1"/>
  <c r="J209" i="1"/>
  <c r="J201" i="1"/>
  <c r="J193" i="1"/>
  <c r="J185" i="1"/>
  <c r="J177" i="1"/>
  <c r="J169" i="1"/>
  <c r="J161" i="1"/>
  <c r="J153" i="1"/>
  <c r="J145" i="1"/>
  <c r="J137" i="1"/>
  <c r="J129" i="1"/>
  <c r="J121" i="1"/>
  <c r="J113" i="1"/>
  <c r="J105" i="1"/>
  <c r="J97" i="1"/>
  <c r="J89" i="1"/>
  <c r="J81" i="1"/>
  <c r="J73" i="1"/>
  <c r="J65" i="1"/>
  <c r="J57" i="1"/>
  <c r="J49" i="1"/>
  <c r="J41" i="1"/>
  <c r="J33" i="1"/>
  <c r="J25" i="1"/>
  <c r="J17" i="1"/>
  <c r="J9" i="1"/>
  <c r="I1832" i="1"/>
  <c r="I1824" i="1"/>
  <c r="I1816" i="1"/>
  <c r="I1808" i="1"/>
  <c r="I1800" i="1"/>
  <c r="I1792" i="1"/>
  <c r="I1784" i="1"/>
  <c r="I1776" i="1"/>
  <c r="N1776" i="1" s="1"/>
  <c r="L607" i="1"/>
  <c r="L129" i="1"/>
  <c r="J1781" i="1"/>
  <c r="J1641" i="1"/>
  <c r="J1577" i="1"/>
  <c r="J1513" i="1"/>
  <c r="J1449" i="1"/>
  <c r="J1385" i="1"/>
  <c r="J1321" i="1"/>
  <c r="J1289" i="1"/>
  <c r="J1257" i="1"/>
  <c r="J1225" i="1"/>
  <c r="J1193" i="1"/>
  <c r="J1161" i="1"/>
  <c r="J1129" i="1"/>
  <c r="J1097" i="1"/>
  <c r="J1065" i="1"/>
  <c r="J1033" i="1"/>
  <c r="J1001" i="1"/>
  <c r="J969" i="1"/>
  <c r="J937" i="1"/>
  <c r="J905" i="1"/>
  <c r="J873" i="1"/>
  <c r="J841" i="1"/>
  <c r="J809" i="1"/>
  <c r="J777" i="1"/>
  <c r="J745" i="1"/>
  <c r="J713" i="1"/>
  <c r="J681" i="1"/>
  <c r="J649" i="1"/>
  <c r="J625" i="1"/>
  <c r="J611" i="1"/>
  <c r="J599" i="1"/>
  <c r="J586" i="1"/>
  <c r="J574" i="1"/>
  <c r="J561" i="1"/>
  <c r="J550" i="1"/>
  <c r="J540" i="1"/>
  <c r="J531" i="1"/>
  <c r="J522" i="1"/>
  <c r="J513" i="1"/>
  <c r="J504" i="1"/>
  <c r="J496" i="1"/>
  <c r="J488" i="1"/>
  <c r="J480" i="1"/>
  <c r="J472" i="1"/>
  <c r="J464" i="1"/>
  <c r="J456" i="1"/>
  <c r="J448" i="1"/>
  <c r="J440" i="1"/>
  <c r="J432" i="1"/>
  <c r="J424" i="1"/>
  <c r="J416" i="1"/>
  <c r="J408" i="1"/>
  <c r="J400" i="1"/>
  <c r="J392" i="1"/>
  <c r="J384" i="1"/>
  <c r="J376" i="1"/>
  <c r="J368" i="1"/>
  <c r="J360" i="1"/>
  <c r="J352" i="1"/>
  <c r="J344" i="1"/>
  <c r="J336" i="1"/>
  <c r="J328" i="1"/>
  <c r="J320" i="1"/>
  <c r="J312" i="1"/>
  <c r="J304" i="1"/>
  <c r="J296" i="1"/>
  <c r="J288" i="1"/>
  <c r="J280" i="1"/>
  <c r="J272" i="1"/>
  <c r="J264" i="1"/>
  <c r="J256" i="1"/>
  <c r="J248" i="1"/>
  <c r="J240" i="1"/>
  <c r="J232" i="1"/>
  <c r="J224" i="1"/>
  <c r="J216" i="1"/>
  <c r="J208" i="1"/>
  <c r="J200" i="1"/>
  <c r="J192" i="1"/>
  <c r="J184" i="1"/>
  <c r="J176" i="1"/>
  <c r="J168" i="1"/>
  <c r="J160" i="1"/>
  <c r="J152" i="1"/>
  <c r="J144" i="1"/>
  <c r="J136" i="1"/>
  <c r="J128" i="1"/>
  <c r="J120" i="1"/>
  <c r="J112" i="1"/>
  <c r="J104" i="1"/>
  <c r="J96" i="1"/>
  <c r="J88" i="1"/>
  <c r="J80" i="1"/>
  <c r="J72" i="1"/>
  <c r="J64" i="1"/>
  <c r="J56" i="1"/>
  <c r="J48" i="1"/>
  <c r="J40" i="1"/>
  <c r="J32" i="1"/>
  <c r="J24" i="1"/>
  <c r="J16" i="1"/>
  <c r="I1839" i="1"/>
  <c r="I1831" i="1"/>
  <c r="I1823" i="1"/>
  <c r="I1815" i="1"/>
  <c r="I1807" i="1"/>
  <c r="I1799" i="1"/>
  <c r="I1791" i="1"/>
  <c r="I1783" i="1"/>
  <c r="I1775" i="1"/>
  <c r="N1775" i="1"/>
  <c r="C1649" i="16" s="1"/>
  <c r="I1767" i="1"/>
  <c r="I1759" i="1"/>
  <c r="I1751" i="1"/>
  <c r="I1743" i="1"/>
  <c r="I1735" i="1"/>
  <c r="I1727" i="1"/>
  <c r="I1719" i="1"/>
  <c r="I1711" i="1"/>
  <c r="N1711" i="1" s="1"/>
  <c r="I1703" i="1"/>
  <c r="I1695" i="1"/>
  <c r="I1687" i="1"/>
  <c r="I1679" i="1"/>
  <c r="I1671" i="1"/>
  <c r="I1663" i="1"/>
  <c r="I1655" i="1"/>
  <c r="I1647" i="1"/>
  <c r="N1647" i="1"/>
  <c r="C1521" i="16" s="1"/>
  <c r="I1639" i="1"/>
  <c r="I1631" i="1"/>
  <c r="I1623" i="1"/>
  <c r="I1615" i="1"/>
  <c r="I1607" i="1"/>
  <c r="I1599" i="1"/>
  <c r="I1591" i="1"/>
  <c r="I1583" i="1"/>
  <c r="N1583" i="1" s="1"/>
  <c r="I1575" i="1"/>
  <c r="I1567" i="1"/>
  <c r="I1559" i="1"/>
  <c r="I1551" i="1"/>
  <c r="I1543" i="1"/>
  <c r="I1535" i="1"/>
  <c r="I1527" i="1"/>
  <c r="I1519" i="1"/>
  <c r="N1519" i="1"/>
  <c r="C1393" i="16" s="1"/>
  <c r="I1511" i="1"/>
  <c r="I1503" i="1"/>
  <c r="I1495" i="1"/>
  <c r="I1487" i="1"/>
  <c r="I1479" i="1"/>
  <c r="I1471" i="1"/>
  <c r="I1463" i="1"/>
  <c r="I1455" i="1"/>
  <c r="N1455" i="1" s="1"/>
  <c r="I1447" i="1"/>
  <c r="I1439" i="1"/>
  <c r="I1431" i="1"/>
  <c r="I1423" i="1"/>
  <c r="I1415" i="1"/>
  <c r="I1407" i="1"/>
  <c r="I1399" i="1"/>
  <c r="I1391" i="1"/>
  <c r="N1391" i="1"/>
  <c r="C1265" i="16" s="1"/>
  <c r="I1383" i="1"/>
  <c r="I1375" i="1"/>
  <c r="I1367" i="1"/>
  <c r="I1359" i="1"/>
  <c r="I1351" i="1"/>
  <c r="I1343" i="1"/>
  <c r="I1335" i="1"/>
  <c r="I1327" i="1"/>
  <c r="N1327" i="1" s="1"/>
  <c r="I1319" i="1"/>
  <c r="I1311" i="1"/>
  <c r="L534" i="1"/>
  <c r="L106" i="1"/>
  <c r="J1763" i="1"/>
  <c r="J1633" i="1"/>
  <c r="J1569" i="1"/>
  <c r="J1505" i="1"/>
  <c r="J1441" i="1"/>
  <c r="J1377" i="1"/>
  <c r="J1319" i="1"/>
  <c r="J1287" i="1"/>
  <c r="J1255" i="1"/>
  <c r="J1223" i="1"/>
  <c r="J1191" i="1"/>
  <c r="J1159" i="1"/>
  <c r="J1127" i="1"/>
  <c r="J1095" i="1"/>
  <c r="J1063" i="1"/>
  <c r="J1031" i="1"/>
  <c r="J999" i="1"/>
  <c r="J967" i="1"/>
  <c r="J935" i="1"/>
  <c r="J903" i="1"/>
  <c r="J871" i="1"/>
  <c r="J839" i="1"/>
  <c r="J807" i="1"/>
  <c r="J775" i="1"/>
  <c r="J743" i="1"/>
  <c r="J711" i="1"/>
  <c r="J679" i="1"/>
  <c r="J647" i="1"/>
  <c r="J623" i="1"/>
  <c r="J610" i="1"/>
  <c r="J598" i="1"/>
  <c r="J585" i="1"/>
  <c r="J571" i="1"/>
  <c r="J559" i="1"/>
  <c r="J548" i="1"/>
  <c r="J539" i="1"/>
  <c r="J530" i="1"/>
  <c r="J521" i="1"/>
  <c r="J512" i="1"/>
  <c r="J503" i="1"/>
  <c r="J495" i="1"/>
  <c r="J487" i="1"/>
  <c r="J479" i="1"/>
  <c r="J471" i="1"/>
  <c r="J463" i="1"/>
  <c r="J455" i="1"/>
  <c r="J447" i="1"/>
  <c r="J439" i="1"/>
  <c r="J431" i="1"/>
  <c r="J423" i="1"/>
  <c r="J415" i="1"/>
  <c r="J407" i="1"/>
  <c r="J399" i="1"/>
  <c r="J391" i="1"/>
  <c r="J383" i="1"/>
  <c r="J375" i="1"/>
  <c r="J367" i="1"/>
  <c r="J359" i="1"/>
  <c r="J351" i="1"/>
  <c r="J343" i="1"/>
  <c r="J335" i="1"/>
  <c r="J327" i="1"/>
  <c r="J319" i="1"/>
  <c r="J311" i="1"/>
  <c r="J303" i="1"/>
  <c r="J295" i="1"/>
  <c r="J287" i="1"/>
  <c r="J279" i="1"/>
  <c r="J271" i="1"/>
  <c r="J263" i="1"/>
  <c r="J255" i="1"/>
  <c r="J247" i="1"/>
  <c r="J239" i="1"/>
  <c r="J231" i="1"/>
  <c r="J223" i="1"/>
  <c r="J215" i="1"/>
  <c r="J207" i="1"/>
  <c r="J199" i="1"/>
  <c r="J191" i="1"/>
  <c r="J183" i="1"/>
  <c r="J175" i="1"/>
  <c r="J167" i="1"/>
  <c r="J159" i="1"/>
  <c r="J151" i="1"/>
  <c r="J143" i="1"/>
  <c r="J135" i="1"/>
  <c r="J127" i="1"/>
  <c r="J119" i="1"/>
  <c r="J111" i="1"/>
  <c r="J103" i="1"/>
  <c r="J95" i="1"/>
  <c r="J87" i="1"/>
  <c r="J79" i="1"/>
  <c r="J71" i="1"/>
  <c r="J63" i="1"/>
  <c r="J55" i="1"/>
  <c r="J47" i="1"/>
  <c r="J39" i="1"/>
  <c r="J31" i="1"/>
  <c r="J23" i="1"/>
  <c r="J15" i="1"/>
  <c r="I1838" i="1"/>
  <c r="I1830" i="1"/>
  <c r="I1822" i="1"/>
  <c r="I1814" i="1"/>
  <c r="I1806" i="1"/>
  <c r="I1798" i="1"/>
  <c r="I1790" i="1"/>
  <c r="N1790" i="1"/>
  <c r="C1664" i="16" s="1"/>
  <c r="I1782" i="1"/>
  <c r="J1617" i="1"/>
  <c r="J1361" i="1"/>
  <c r="J1215" i="1"/>
  <c r="J1087" i="1"/>
  <c r="J959" i="1"/>
  <c r="J831" i="1"/>
  <c r="J703" i="1"/>
  <c r="J607" i="1"/>
  <c r="J555" i="1"/>
  <c r="J519" i="1"/>
  <c r="J485" i="1"/>
  <c r="J453" i="1"/>
  <c r="J421" i="1"/>
  <c r="J389" i="1"/>
  <c r="J357" i="1"/>
  <c r="J325" i="1"/>
  <c r="J293" i="1"/>
  <c r="J261" i="1"/>
  <c r="J229" i="1"/>
  <c r="J197" i="1"/>
  <c r="J165" i="1"/>
  <c r="J133" i="1"/>
  <c r="J101" i="1"/>
  <c r="J69" i="1"/>
  <c r="J37" i="1"/>
  <c r="I1836" i="1"/>
  <c r="I1804" i="1"/>
  <c r="I1773" i="1"/>
  <c r="I1757" i="1"/>
  <c r="I1741" i="1"/>
  <c r="I1725" i="1"/>
  <c r="N1725" i="1" s="1"/>
  <c r="I1709" i="1"/>
  <c r="I1693" i="1"/>
  <c r="I1677" i="1"/>
  <c r="I1661" i="1"/>
  <c r="I1645" i="1"/>
  <c r="I1629" i="1"/>
  <c r="I1613" i="1"/>
  <c r="I1597" i="1"/>
  <c r="N1597" i="1"/>
  <c r="C1471" i="16" s="1"/>
  <c r="I1581" i="1"/>
  <c r="I1565" i="1"/>
  <c r="I1549" i="1"/>
  <c r="I1533" i="1"/>
  <c r="I1517" i="1"/>
  <c r="I1501" i="1"/>
  <c r="I1485" i="1"/>
  <c r="I1469" i="1"/>
  <c r="N1469" i="1" s="1"/>
  <c r="I1453" i="1"/>
  <c r="I1437" i="1"/>
  <c r="I1421" i="1"/>
  <c r="I1405" i="1"/>
  <c r="I1389" i="1"/>
  <c r="I1373" i="1"/>
  <c r="I1357" i="1"/>
  <c r="I1341" i="1"/>
  <c r="N1341" i="1"/>
  <c r="C1215" i="16" s="1"/>
  <c r="I1331" i="1"/>
  <c r="I1320" i="1"/>
  <c r="I1309" i="1"/>
  <c r="I1300" i="1"/>
  <c r="I1292" i="1"/>
  <c r="I1284" i="1"/>
  <c r="I1276" i="1"/>
  <c r="I1268" i="1"/>
  <c r="N1268" i="1" s="1"/>
  <c r="I1260" i="1"/>
  <c r="I1252" i="1"/>
  <c r="I1244" i="1"/>
  <c r="I1236" i="1"/>
  <c r="I1228" i="1"/>
  <c r="I1220" i="1"/>
  <c r="I1212" i="1"/>
  <c r="I1204" i="1"/>
  <c r="N1204" i="1"/>
  <c r="C1078" i="16" s="1"/>
  <c r="I1196" i="1"/>
  <c r="I1188" i="1"/>
  <c r="I1180" i="1"/>
  <c r="I1172" i="1"/>
  <c r="I1164" i="1"/>
  <c r="I1156" i="1"/>
  <c r="I1148" i="1"/>
  <c r="I1140" i="1"/>
  <c r="N1140" i="1" s="1"/>
  <c r="I1132" i="1"/>
  <c r="I1124" i="1"/>
  <c r="I1116" i="1"/>
  <c r="I1108" i="1"/>
  <c r="I1100" i="1"/>
  <c r="I1092" i="1"/>
  <c r="I1084" i="1"/>
  <c r="I1076" i="1"/>
  <c r="N1076" i="1"/>
  <c r="C950" i="16" s="1"/>
  <c r="I1068" i="1"/>
  <c r="I1060" i="1"/>
  <c r="I1052" i="1"/>
  <c r="I1044" i="1"/>
  <c r="I1036" i="1"/>
  <c r="I1028" i="1"/>
  <c r="I1020" i="1"/>
  <c r="I1012" i="1"/>
  <c r="N1012" i="1" s="1"/>
  <c r="I1004" i="1"/>
  <c r="I996" i="1"/>
  <c r="I988" i="1"/>
  <c r="I980" i="1"/>
  <c r="I972" i="1"/>
  <c r="I964" i="1"/>
  <c r="I956" i="1"/>
  <c r="I948" i="1"/>
  <c r="N948" i="1"/>
  <c r="C822" i="16" s="1"/>
  <c r="I940" i="1"/>
  <c r="I932" i="1"/>
  <c r="I924" i="1"/>
  <c r="I916" i="1"/>
  <c r="I908" i="1"/>
  <c r="I900" i="1"/>
  <c r="I892" i="1"/>
  <c r="I884" i="1"/>
  <c r="N884" i="1" s="1"/>
  <c r="I876" i="1"/>
  <c r="I868" i="1"/>
  <c r="I860" i="1"/>
  <c r="I852" i="1"/>
  <c r="I844" i="1"/>
  <c r="I836" i="1"/>
  <c r="I828" i="1"/>
  <c r="I820" i="1"/>
  <c r="I812" i="1"/>
  <c r="I804" i="1"/>
  <c r="I796" i="1"/>
  <c r="I788" i="1"/>
  <c r="I780" i="1"/>
  <c r="I772" i="1"/>
  <c r="I764" i="1"/>
  <c r="I756" i="1"/>
  <c r="I748" i="1"/>
  <c r="I740" i="1"/>
  <c r="I732" i="1"/>
  <c r="I724" i="1"/>
  <c r="I716" i="1"/>
  <c r="I708" i="1"/>
  <c r="I700" i="1"/>
  <c r="I692" i="1"/>
  <c r="I684" i="1"/>
  <c r="I676" i="1"/>
  <c r="I668" i="1"/>
  <c r="I660" i="1"/>
  <c r="I652" i="1"/>
  <c r="I644" i="1"/>
  <c r="I636" i="1"/>
  <c r="I628" i="1"/>
  <c r="I620" i="1"/>
  <c r="I612" i="1"/>
  <c r="I604" i="1"/>
  <c r="I596" i="1"/>
  <c r="I588" i="1"/>
  <c r="I580" i="1"/>
  <c r="I572" i="1"/>
  <c r="I564" i="1"/>
  <c r="I556" i="1"/>
  <c r="I548" i="1"/>
  <c r="I540" i="1"/>
  <c r="I532" i="1"/>
  <c r="I524" i="1"/>
  <c r="I516" i="1"/>
  <c r="I508" i="1"/>
  <c r="I500" i="1"/>
  <c r="I492" i="1"/>
  <c r="I484" i="1"/>
  <c r="I476" i="1"/>
  <c r="I468" i="1"/>
  <c r="I460" i="1"/>
  <c r="I452" i="1"/>
  <c r="I444" i="1"/>
  <c r="I436" i="1"/>
  <c r="I428" i="1"/>
  <c r="I420" i="1"/>
  <c r="I412" i="1"/>
  <c r="L465" i="1"/>
  <c r="J1561" i="1"/>
  <c r="J1313" i="1"/>
  <c r="J1185" i="1"/>
  <c r="J1057" i="1"/>
  <c r="J929" i="1"/>
  <c r="J801" i="1"/>
  <c r="J673" i="1"/>
  <c r="J595" i="1"/>
  <c r="J547" i="1"/>
  <c r="J511" i="1"/>
  <c r="J478" i="1"/>
  <c r="J446" i="1"/>
  <c r="J414" i="1"/>
  <c r="J382" i="1"/>
  <c r="J350" i="1"/>
  <c r="J318" i="1"/>
  <c r="J286" i="1"/>
  <c r="J254" i="1"/>
  <c r="J222" i="1"/>
  <c r="J190" i="1"/>
  <c r="J158" i="1"/>
  <c r="J126" i="1"/>
  <c r="J94" i="1"/>
  <c r="J62" i="1"/>
  <c r="J30" i="1"/>
  <c r="I1829" i="1"/>
  <c r="I1797" i="1"/>
  <c r="I1772" i="1"/>
  <c r="N1772" i="1"/>
  <c r="C1646" i="16" s="1"/>
  <c r="I1756" i="1"/>
  <c r="I1740" i="1"/>
  <c r="I1724" i="1"/>
  <c r="I1708" i="1"/>
  <c r="I1692" i="1"/>
  <c r="I1676" i="1"/>
  <c r="I1660" i="1"/>
  <c r="I1644" i="1"/>
  <c r="N1644" i="1" s="1"/>
  <c r="I1628" i="1"/>
  <c r="I1612" i="1"/>
  <c r="I1596" i="1"/>
  <c r="I1580" i="1"/>
  <c r="I1564" i="1"/>
  <c r="I1548" i="1"/>
  <c r="I1532" i="1"/>
  <c r="I1516" i="1"/>
  <c r="N1516" i="1"/>
  <c r="C1390" i="16" s="1"/>
  <c r="I1500" i="1"/>
  <c r="I1484" i="1"/>
  <c r="I1468" i="1"/>
  <c r="I1452" i="1"/>
  <c r="I1436" i="1"/>
  <c r="I1420" i="1"/>
  <c r="I1404" i="1"/>
  <c r="I1388" i="1"/>
  <c r="N1388" i="1" s="1"/>
  <c r="I1372" i="1"/>
  <c r="I1356" i="1"/>
  <c r="I1340" i="1"/>
  <c r="I1330" i="1"/>
  <c r="I1318" i="1"/>
  <c r="I1308" i="1"/>
  <c r="I1299" i="1"/>
  <c r="I1291" i="1"/>
  <c r="N1291" i="1"/>
  <c r="C1165" i="16" s="1"/>
  <c r="I1283" i="1"/>
  <c r="I1275" i="1"/>
  <c r="I1267" i="1"/>
  <c r="I1259" i="1"/>
  <c r="I1251" i="1"/>
  <c r="I1243" i="1"/>
  <c r="I1235" i="1"/>
  <c r="I1227" i="1"/>
  <c r="N1227" i="1" s="1"/>
  <c r="I1219" i="1"/>
  <c r="I1211" i="1"/>
  <c r="I1203" i="1"/>
  <c r="I1195" i="1"/>
  <c r="I1187" i="1"/>
  <c r="I1179" i="1"/>
  <c r="I1171" i="1"/>
  <c r="I1163" i="1"/>
  <c r="N1163" i="1"/>
  <c r="C1037" i="16" s="1"/>
  <c r="I1155" i="1"/>
  <c r="I1147" i="1"/>
  <c r="I1139" i="1"/>
  <c r="I1131" i="1"/>
  <c r="I1123" i="1"/>
  <c r="I1115" i="1"/>
  <c r="I1107" i="1"/>
  <c r="I1099" i="1"/>
  <c r="N1099" i="1" s="1"/>
  <c r="I1091" i="1"/>
  <c r="I1083" i="1"/>
  <c r="I1075" i="1"/>
  <c r="I1067" i="1"/>
  <c r="I1059" i="1"/>
  <c r="I1051" i="1"/>
  <c r="I1043" i="1"/>
  <c r="I1035" i="1"/>
  <c r="N1035" i="1"/>
  <c r="C909" i="16" s="1"/>
  <c r="I1027" i="1"/>
  <c r="I1019" i="1"/>
  <c r="I1011" i="1"/>
  <c r="I1003" i="1"/>
  <c r="I995" i="1"/>
  <c r="I987" i="1"/>
  <c r="I979" i="1"/>
  <c r="I971" i="1"/>
  <c r="N971" i="1" s="1"/>
  <c r="I963" i="1"/>
  <c r="I955" i="1"/>
  <c r="I947" i="1"/>
  <c r="I939" i="1"/>
  <c r="I931" i="1"/>
  <c r="I923" i="1"/>
  <c r="I915" i="1"/>
  <c r="I907" i="1"/>
  <c r="N907" i="1"/>
  <c r="C781" i="16" s="1"/>
  <c r="I899" i="1"/>
  <c r="I891" i="1"/>
  <c r="I883" i="1"/>
  <c r="I875" i="1"/>
  <c r="I867" i="1"/>
  <c r="I859" i="1"/>
  <c r="I851" i="1"/>
  <c r="I843" i="1"/>
  <c r="I835" i="1"/>
  <c r="I827" i="1"/>
  <c r="I819" i="1"/>
  <c r="I811" i="1"/>
  <c r="I803" i="1"/>
  <c r="I795" i="1"/>
  <c r="I787" i="1"/>
  <c r="I779" i="1"/>
  <c r="I771" i="1"/>
  <c r="I763" i="1"/>
  <c r="I755" i="1"/>
  <c r="I747" i="1"/>
  <c r="I739" i="1"/>
  <c r="I731" i="1"/>
  <c r="I723" i="1"/>
  <c r="I715" i="1"/>
  <c r="I707" i="1"/>
  <c r="I699" i="1"/>
  <c r="I691" i="1"/>
  <c r="I683" i="1"/>
  <c r="I675" i="1"/>
  <c r="I667" i="1"/>
  <c r="I659" i="1"/>
  <c r="I651" i="1"/>
  <c r="I643" i="1"/>
  <c r="I635" i="1"/>
  <c r="I627" i="1"/>
  <c r="I619" i="1"/>
  <c r="I611" i="1"/>
  <c r="I603" i="1"/>
  <c r="I595" i="1"/>
  <c r="I587" i="1"/>
  <c r="I579" i="1"/>
  <c r="I571" i="1"/>
  <c r="I563" i="1"/>
  <c r="I555" i="1"/>
  <c r="I547" i="1"/>
  <c r="I539" i="1"/>
  <c r="I531" i="1"/>
  <c r="I523" i="1"/>
  <c r="I515" i="1"/>
  <c r="I507" i="1"/>
  <c r="L401" i="1"/>
  <c r="J1553" i="1"/>
  <c r="J1311" i="1"/>
  <c r="J1183" i="1"/>
  <c r="J1055" i="1"/>
  <c r="J927" i="1"/>
  <c r="J799" i="1"/>
  <c r="J671" i="1"/>
  <c r="J594" i="1"/>
  <c r="J546" i="1"/>
  <c r="J510" i="1"/>
  <c r="J477" i="1"/>
  <c r="J445" i="1"/>
  <c r="J413" i="1"/>
  <c r="J381" i="1"/>
  <c r="J349" i="1"/>
  <c r="J317" i="1"/>
  <c r="J285" i="1"/>
  <c r="J253" i="1"/>
  <c r="J221" i="1"/>
  <c r="J189" i="1"/>
  <c r="J157" i="1"/>
  <c r="J125" i="1"/>
  <c r="J93" i="1"/>
  <c r="J61" i="1"/>
  <c r="J29" i="1"/>
  <c r="I1828" i="1"/>
  <c r="I1796" i="1"/>
  <c r="I1768" i="1"/>
  <c r="I1752" i="1"/>
  <c r="N1752" i="1" s="1"/>
  <c r="I1736" i="1"/>
  <c r="I1720" i="1"/>
  <c r="I1704" i="1"/>
  <c r="I1688" i="1"/>
  <c r="I1672" i="1"/>
  <c r="I1656" i="1"/>
  <c r="I1640" i="1"/>
  <c r="I1624" i="1"/>
  <c r="N1624" i="1"/>
  <c r="C1498" i="16" s="1"/>
  <c r="I1608" i="1"/>
  <c r="I1592" i="1"/>
  <c r="I1576" i="1"/>
  <c r="I1560" i="1"/>
  <c r="I1544" i="1"/>
  <c r="I1528" i="1"/>
  <c r="I1512" i="1"/>
  <c r="I1496" i="1"/>
  <c r="N1496" i="1" s="1"/>
  <c r="I1480" i="1"/>
  <c r="I1464" i="1"/>
  <c r="I1448" i="1"/>
  <c r="I1432" i="1"/>
  <c r="I1416" i="1"/>
  <c r="I1400" i="1"/>
  <c r="I1384" i="1"/>
  <c r="I1368" i="1"/>
  <c r="N1368" i="1"/>
  <c r="C1242" i="16" s="1"/>
  <c r="I1352" i="1"/>
  <c r="I1339" i="1"/>
  <c r="I1328" i="1"/>
  <c r="I1317" i="1"/>
  <c r="I1307" i="1"/>
  <c r="I1298" i="1"/>
  <c r="I1290" i="1"/>
  <c r="I1282" i="1"/>
  <c r="N1282" i="1" s="1"/>
  <c r="I1274" i="1"/>
  <c r="I1266" i="1"/>
  <c r="I1258" i="1"/>
  <c r="I1250" i="1"/>
  <c r="I1242" i="1"/>
  <c r="I1234" i="1"/>
  <c r="I1226" i="1"/>
  <c r="I1218" i="1"/>
  <c r="N1218" i="1"/>
  <c r="C1092" i="16" s="1"/>
  <c r="I1210" i="1"/>
  <c r="I1202" i="1"/>
  <c r="I1194" i="1"/>
  <c r="I1186" i="1"/>
  <c r="I1178" i="1"/>
  <c r="I1170" i="1"/>
  <c r="I1162" i="1"/>
  <c r="I1154" i="1"/>
  <c r="N1154" i="1" s="1"/>
  <c r="I1146" i="1"/>
  <c r="I1138" i="1"/>
  <c r="I1130" i="1"/>
  <c r="I1122" i="1"/>
  <c r="I1114" i="1"/>
  <c r="I1106" i="1"/>
  <c r="I1098" i="1"/>
  <c r="I1090" i="1"/>
  <c r="N1090" i="1"/>
  <c r="C964" i="16" s="1"/>
  <c r="I1082" i="1"/>
  <c r="I1074" i="1"/>
  <c r="I1066" i="1"/>
  <c r="I1058" i="1"/>
  <c r="I1050" i="1"/>
  <c r="I1042" i="1"/>
  <c r="I1034" i="1"/>
  <c r="I1026" i="1"/>
  <c r="N1026" i="1" s="1"/>
  <c r="I1018" i="1"/>
  <c r="I1010" i="1"/>
  <c r="I1002" i="1"/>
  <c r="I994" i="1"/>
  <c r="I986" i="1"/>
  <c r="I978" i="1"/>
  <c r="I970" i="1"/>
  <c r="I962" i="1"/>
  <c r="N962" i="1"/>
  <c r="C836" i="16" s="1"/>
  <c r="I954" i="1"/>
  <c r="I946" i="1"/>
  <c r="I938" i="1"/>
  <c r="I930" i="1"/>
  <c r="I922" i="1"/>
  <c r="I914" i="1"/>
  <c r="I906" i="1"/>
  <c r="I898" i="1"/>
  <c r="N898" i="1" s="1"/>
  <c r="I890" i="1"/>
  <c r="I882" i="1"/>
  <c r="I874" i="1"/>
  <c r="I866" i="1"/>
  <c r="I858" i="1"/>
  <c r="I850" i="1"/>
  <c r="I842" i="1"/>
  <c r="I834" i="1"/>
  <c r="I826" i="1"/>
  <c r="I818" i="1"/>
  <c r="I810" i="1"/>
  <c r="I802" i="1"/>
  <c r="I794" i="1"/>
  <c r="I786" i="1"/>
  <c r="I778" i="1"/>
  <c r="I770" i="1"/>
  <c r="I762" i="1"/>
  <c r="I754" i="1"/>
  <c r="I746" i="1"/>
  <c r="I738" i="1"/>
  <c r="I730" i="1"/>
  <c r="I722" i="1"/>
  <c r="I714" i="1"/>
  <c r="I706" i="1"/>
  <c r="I698" i="1"/>
  <c r="I690" i="1"/>
  <c r="I682" i="1"/>
  <c r="I674" i="1"/>
  <c r="I666" i="1"/>
  <c r="I658" i="1"/>
  <c r="I650" i="1"/>
  <c r="I642" i="1"/>
  <c r="I634" i="1"/>
  <c r="I626" i="1"/>
  <c r="I618" i="1"/>
  <c r="I610" i="1"/>
  <c r="I602" i="1"/>
  <c r="I594" i="1"/>
  <c r="I586" i="1"/>
  <c r="I578" i="1"/>
  <c r="I570" i="1"/>
  <c r="I562" i="1"/>
  <c r="I554" i="1"/>
  <c r="I546" i="1"/>
  <c r="I538" i="1"/>
  <c r="I530" i="1"/>
  <c r="I522" i="1"/>
  <c r="I514" i="1"/>
  <c r="I506" i="1"/>
  <c r="I498" i="1"/>
  <c r="I490" i="1"/>
  <c r="I482" i="1"/>
  <c r="I474" i="1"/>
  <c r="I466" i="1"/>
  <c r="I458" i="1"/>
  <c r="I450" i="1"/>
  <c r="I442" i="1"/>
  <c r="I434" i="1"/>
  <c r="I426" i="1"/>
  <c r="I418" i="1"/>
  <c r="I410" i="1"/>
  <c r="I402" i="1"/>
  <c r="I394" i="1"/>
  <c r="I386" i="1"/>
  <c r="I378" i="1"/>
  <c r="I370" i="1"/>
  <c r="I362" i="1"/>
  <c r="I354" i="1"/>
  <c r="I346" i="1"/>
  <c r="I338" i="1"/>
  <c r="I330" i="1"/>
  <c r="I322" i="1"/>
  <c r="I314" i="1"/>
  <c r="I306" i="1"/>
  <c r="I298" i="1"/>
  <c r="I290" i="1"/>
  <c r="I282" i="1"/>
  <c r="I274" i="1"/>
  <c r="I266" i="1"/>
  <c r="I258" i="1"/>
  <c r="I250" i="1"/>
  <c r="I242" i="1"/>
  <c r="I234" i="1"/>
  <c r="I226" i="1"/>
  <c r="I218" i="1"/>
  <c r="I210" i="1"/>
  <c r="I202" i="1"/>
  <c r="I194" i="1"/>
  <c r="L83" i="1"/>
  <c r="N201" i="1" s="1"/>
  <c r="J1497" i="1"/>
  <c r="J1281" i="1"/>
  <c r="J1153" i="1"/>
  <c r="J1025" i="1"/>
  <c r="J897" i="1"/>
  <c r="J769" i="1"/>
  <c r="J641" i="1"/>
  <c r="J583" i="1"/>
  <c r="J538" i="1"/>
  <c r="J502" i="1"/>
  <c r="J470" i="1"/>
  <c r="J438" i="1"/>
  <c r="J406" i="1"/>
  <c r="J374" i="1"/>
  <c r="J342" i="1"/>
  <c r="J310" i="1"/>
  <c r="J278" i="1"/>
  <c r="J246" i="1"/>
  <c r="J214" i="1"/>
  <c r="J182" i="1"/>
  <c r="J150" i="1"/>
  <c r="J118" i="1"/>
  <c r="J86" i="1"/>
  <c r="J54" i="1"/>
  <c r="J22" i="1"/>
  <c r="I1821" i="1"/>
  <c r="I1789" i="1"/>
  <c r="I1766" i="1"/>
  <c r="I1750" i="1"/>
  <c r="I1734" i="1"/>
  <c r="I1718" i="1"/>
  <c r="N1718" i="1"/>
  <c r="C1592" i="16" s="1"/>
  <c r="I1702" i="1"/>
  <c r="I1686" i="1"/>
  <c r="I1670" i="1"/>
  <c r="I1654" i="1"/>
  <c r="I1638" i="1"/>
  <c r="I1622" i="1"/>
  <c r="I1606" i="1"/>
  <c r="I1590" i="1"/>
  <c r="N1590" i="1" s="1"/>
  <c r="I1574" i="1"/>
  <c r="I1558" i="1"/>
  <c r="I1542" i="1"/>
  <c r="I1526" i="1"/>
  <c r="I1510" i="1"/>
  <c r="I1494" i="1"/>
  <c r="I1478" i="1"/>
  <c r="I1462" i="1"/>
  <c r="N1462" i="1"/>
  <c r="C1336" i="16" s="1"/>
  <c r="I1446" i="1"/>
  <c r="I1430" i="1"/>
  <c r="I1414" i="1"/>
  <c r="I1398" i="1"/>
  <c r="I1382" i="1"/>
  <c r="I1366" i="1"/>
  <c r="I1350" i="1"/>
  <c r="I1338" i="1"/>
  <c r="N1338" i="1" s="1"/>
  <c r="I1326" i="1"/>
  <c r="I1316" i="1"/>
  <c r="I1306" i="1"/>
  <c r="I1297" i="1"/>
  <c r="I1289" i="1"/>
  <c r="I1281" i="1"/>
  <c r="I1273" i="1"/>
  <c r="I1265" i="1"/>
  <c r="N1265" i="1"/>
  <c r="C1139" i="16" s="1"/>
  <c r="I1257" i="1"/>
  <c r="I1249" i="1"/>
  <c r="I1241" i="1"/>
  <c r="I1233" i="1"/>
  <c r="I1225" i="1"/>
  <c r="I1217" i="1"/>
  <c r="I1209" i="1"/>
  <c r="I1201" i="1"/>
  <c r="N1201" i="1" s="1"/>
  <c r="I1193" i="1"/>
  <c r="I1185" i="1"/>
  <c r="I1177" i="1"/>
  <c r="I1169" i="1"/>
  <c r="I1161" i="1"/>
  <c r="I1153" i="1"/>
  <c r="I1145" i="1"/>
  <c r="I1137" i="1"/>
  <c r="N1137" i="1"/>
  <c r="C1011" i="16" s="1"/>
  <c r="I1129" i="1"/>
  <c r="I1121" i="1"/>
  <c r="I1113" i="1"/>
  <c r="I1105" i="1"/>
  <c r="I1097" i="1"/>
  <c r="I1089" i="1"/>
  <c r="I1081" i="1"/>
  <c r="I1073" i="1"/>
  <c r="N1073" i="1" s="1"/>
  <c r="I1065" i="1"/>
  <c r="I1057" i="1"/>
  <c r="I1049" i="1"/>
  <c r="I1041" i="1"/>
  <c r="I1033" i="1"/>
  <c r="I1025" i="1"/>
  <c r="I1017" i="1"/>
  <c r="I1009" i="1"/>
  <c r="N1009" i="1"/>
  <c r="C883" i="16" s="1"/>
  <c r="I1001" i="1"/>
  <c r="I993" i="1"/>
  <c r="I985" i="1"/>
  <c r="I977" i="1"/>
  <c r="I969" i="1"/>
  <c r="I961" i="1"/>
  <c r="I953" i="1"/>
  <c r="I945" i="1"/>
  <c r="N945" i="1" s="1"/>
  <c r="I937" i="1"/>
  <c r="I929" i="1"/>
  <c r="I921" i="1"/>
  <c r="I913" i="1"/>
  <c r="I905" i="1"/>
  <c r="I897" i="1"/>
  <c r="I889" i="1"/>
  <c r="I881" i="1"/>
  <c r="N881" i="1"/>
  <c r="C755" i="16" s="1"/>
  <c r="I873" i="1"/>
  <c r="I865" i="1"/>
  <c r="I857" i="1"/>
  <c r="I849" i="1"/>
  <c r="I841" i="1"/>
  <c r="I833" i="1"/>
  <c r="I825" i="1"/>
  <c r="I817" i="1"/>
  <c r="I809" i="1"/>
  <c r="I801" i="1"/>
  <c r="I793" i="1"/>
  <c r="I785" i="1"/>
  <c r="I777" i="1"/>
  <c r="I769" i="1"/>
  <c r="I761" i="1"/>
  <c r="I753" i="1"/>
  <c r="N753" i="1" s="1"/>
  <c r="I745" i="1"/>
  <c r="I737" i="1"/>
  <c r="I729" i="1"/>
  <c r="I721" i="1"/>
  <c r="I713" i="1"/>
  <c r="I705" i="1"/>
  <c r="I697" i="1"/>
  <c r="I689" i="1"/>
  <c r="N689" i="1"/>
  <c r="C563" i="16" s="1"/>
  <c r="I681" i="1"/>
  <c r="I673" i="1"/>
  <c r="I665" i="1"/>
  <c r="I657" i="1"/>
  <c r="I649" i="1"/>
  <c r="I641" i="1"/>
  <c r="I633" i="1"/>
  <c r="I625" i="1"/>
  <c r="N625" i="1" s="1"/>
  <c r="I617" i="1"/>
  <c r="I609" i="1"/>
  <c r="I601" i="1"/>
  <c r="I593" i="1"/>
  <c r="I585" i="1"/>
  <c r="I577" i="1"/>
  <c r="I569" i="1"/>
  <c r="I561" i="1"/>
  <c r="N561" i="1"/>
  <c r="C435" i="16" s="1"/>
  <c r="I553" i="1"/>
  <c r="I545" i="1"/>
  <c r="I537" i="1"/>
  <c r="I529" i="1"/>
  <c r="I521" i="1"/>
  <c r="I513" i="1"/>
  <c r="I505" i="1"/>
  <c r="I497" i="1"/>
  <c r="N497" i="1" s="1"/>
  <c r="I489" i="1"/>
  <c r="I481" i="1"/>
  <c r="I473" i="1"/>
  <c r="I465" i="1"/>
  <c r="I457" i="1"/>
  <c r="I449" i="1"/>
  <c r="I441" i="1"/>
  <c r="I433" i="1"/>
  <c r="N433" i="1"/>
  <c r="C307" i="16" s="1"/>
  <c r="I425" i="1"/>
  <c r="I417" i="1"/>
  <c r="L65" i="1"/>
  <c r="N185" i="1" s="1"/>
  <c r="J1489" i="1"/>
  <c r="J1279" i="1"/>
  <c r="J1151" i="1"/>
  <c r="J1023" i="1"/>
  <c r="J895" i="1"/>
  <c r="J767" i="1"/>
  <c r="J639" i="1"/>
  <c r="J582" i="1"/>
  <c r="J537" i="1"/>
  <c r="J501" i="1"/>
  <c r="J469" i="1"/>
  <c r="J437" i="1"/>
  <c r="J405" i="1"/>
  <c r="J373" i="1"/>
  <c r="J341" i="1"/>
  <c r="J309" i="1"/>
  <c r="J277" i="1"/>
  <c r="J245" i="1"/>
  <c r="J213" i="1"/>
  <c r="J181" i="1"/>
  <c r="J149" i="1"/>
  <c r="J117" i="1"/>
  <c r="J85" i="1"/>
  <c r="J53" i="1"/>
  <c r="J21" i="1"/>
  <c r="I1820" i="1"/>
  <c r="I1788" i="1"/>
  <c r="I1765" i="1"/>
  <c r="I1749" i="1"/>
  <c r="N1749" i="1" s="1"/>
  <c r="I1733" i="1"/>
  <c r="I1717" i="1"/>
  <c r="I1701" i="1"/>
  <c r="I1685" i="1"/>
  <c r="I1669" i="1"/>
  <c r="I1653" i="1"/>
  <c r="I1637" i="1"/>
  <c r="I1621" i="1"/>
  <c r="N1621" i="1"/>
  <c r="C1495" i="16" s="1"/>
  <c r="I1605" i="1"/>
  <c r="I1589" i="1"/>
  <c r="I1573" i="1"/>
  <c r="I1557" i="1"/>
  <c r="I1541" i="1"/>
  <c r="I1525" i="1"/>
  <c r="I1509" i="1"/>
  <c r="I1493" i="1"/>
  <c r="N1493" i="1" s="1"/>
  <c r="I1477" i="1"/>
  <c r="I1461" i="1"/>
  <c r="I1445" i="1"/>
  <c r="I1429" i="1"/>
  <c r="I1413" i="1"/>
  <c r="I1397" i="1"/>
  <c r="I1381" i="1"/>
  <c r="I1365" i="1"/>
  <c r="N1365" i="1"/>
  <c r="C1239" i="16" s="1"/>
  <c r="I1349" i="1"/>
  <c r="I1336" i="1"/>
  <c r="I1325" i="1"/>
  <c r="I1315" i="1"/>
  <c r="I1304" i="1"/>
  <c r="I1296" i="1"/>
  <c r="I1288" i="1"/>
  <c r="I1280" i="1"/>
  <c r="N1280" i="1" s="1"/>
  <c r="I1272" i="1"/>
  <c r="I1264" i="1"/>
  <c r="I1256" i="1"/>
  <c r="I1248" i="1"/>
  <c r="I1240" i="1"/>
  <c r="I1232" i="1"/>
  <c r="I1224" i="1"/>
  <c r="I1216" i="1"/>
  <c r="N1216" i="1"/>
  <c r="C1090" i="16" s="1"/>
  <c r="I1208" i="1"/>
  <c r="I1200" i="1"/>
  <c r="I1192" i="1"/>
  <c r="I1184" i="1"/>
  <c r="I1176" i="1"/>
  <c r="I1168" i="1"/>
  <c r="I1160" i="1"/>
  <c r="I1152" i="1"/>
  <c r="N1152" i="1" s="1"/>
  <c r="I1144" i="1"/>
  <c r="I1136" i="1"/>
  <c r="I1128" i="1"/>
  <c r="I1120" i="1"/>
  <c r="I1112" i="1"/>
  <c r="I1104" i="1"/>
  <c r="I1096" i="1"/>
  <c r="I1088" i="1"/>
  <c r="N1088" i="1"/>
  <c r="C962" i="16" s="1"/>
  <c r="I1080" i="1"/>
  <c r="I1072" i="1"/>
  <c r="I1064" i="1"/>
  <c r="I1056" i="1"/>
  <c r="I1048" i="1"/>
  <c r="I1040" i="1"/>
  <c r="I1032" i="1"/>
  <c r="I1024" i="1"/>
  <c r="N1024" i="1" s="1"/>
  <c r="I1016" i="1"/>
  <c r="I1008" i="1"/>
  <c r="I1000" i="1"/>
  <c r="I992" i="1"/>
  <c r="I984" i="1"/>
  <c r="I976" i="1"/>
  <c r="I968" i="1"/>
  <c r="I960" i="1"/>
  <c r="N960" i="1"/>
  <c r="C834" i="16" s="1"/>
  <c r="I952" i="1"/>
  <c r="I944" i="1"/>
  <c r="I936" i="1"/>
  <c r="I928" i="1"/>
  <c r="I920" i="1"/>
  <c r="I912" i="1"/>
  <c r="I904" i="1"/>
  <c r="I896" i="1"/>
  <c r="N896" i="1" s="1"/>
  <c r="I888" i="1"/>
  <c r="I880" i="1"/>
  <c r="I872" i="1"/>
  <c r="I864" i="1"/>
  <c r="I856" i="1"/>
  <c r="I848" i="1"/>
  <c r="I840" i="1"/>
  <c r="I832" i="1"/>
  <c r="N832" i="1"/>
  <c r="C706" i="16" s="1"/>
  <c r="I824" i="1"/>
  <c r="I816" i="1"/>
  <c r="I808" i="1"/>
  <c r="I800" i="1"/>
  <c r="I792" i="1"/>
  <c r="I784" i="1"/>
  <c r="I776" i="1"/>
  <c r="I768" i="1"/>
  <c r="N768" i="1" s="1"/>
  <c r="I760" i="1"/>
  <c r="I752" i="1"/>
  <c r="I744" i="1"/>
  <c r="I736" i="1"/>
  <c r="I728" i="1"/>
  <c r="I720" i="1"/>
  <c r="I712" i="1"/>
  <c r="I704" i="1"/>
  <c r="N704" i="1"/>
  <c r="C578" i="16" s="1"/>
  <c r="I696" i="1"/>
  <c r="I688" i="1"/>
  <c r="I680" i="1"/>
  <c r="I672" i="1"/>
  <c r="I664" i="1"/>
  <c r="I656" i="1"/>
  <c r="I648" i="1"/>
  <c r="N648" i="1" s="1"/>
  <c r="I640" i="1"/>
  <c r="N640" i="1" s="1"/>
  <c r="I632" i="1"/>
  <c r="I624" i="1"/>
  <c r="I616" i="1"/>
  <c r="I608" i="1"/>
  <c r="I600" i="1"/>
  <c r="I592" i="1"/>
  <c r="I584" i="1"/>
  <c r="I576" i="1"/>
  <c r="N576" i="1"/>
  <c r="C450" i="16" s="1"/>
  <c r="I568" i="1"/>
  <c r="I560" i="1"/>
  <c r="I552" i="1"/>
  <c r="I544" i="1"/>
  <c r="I536" i="1"/>
  <c r="I528" i="1"/>
  <c r="I520" i="1"/>
  <c r="N520" i="1" s="1"/>
  <c r="I512" i="1"/>
  <c r="N512" i="1" s="1"/>
  <c r="I504" i="1"/>
  <c r="J1740" i="1"/>
  <c r="J1433" i="1"/>
  <c r="J1249" i="1"/>
  <c r="J1121" i="1"/>
  <c r="J993" i="1"/>
  <c r="J865" i="1"/>
  <c r="J737" i="1"/>
  <c r="J622" i="1"/>
  <c r="J570" i="1"/>
  <c r="J529" i="1"/>
  <c r="J494" i="1"/>
  <c r="J462" i="1"/>
  <c r="J430" i="1"/>
  <c r="J398" i="1"/>
  <c r="J366" i="1"/>
  <c r="J334" i="1"/>
  <c r="J302" i="1"/>
  <c r="J270" i="1"/>
  <c r="J238" i="1"/>
  <c r="J206" i="1"/>
  <c r="J174" i="1"/>
  <c r="J142" i="1"/>
  <c r="J110" i="1"/>
  <c r="J78" i="1"/>
  <c r="J46" i="1"/>
  <c r="J14" i="1"/>
  <c r="I1813" i="1"/>
  <c r="I1781" i="1"/>
  <c r="I1764" i="1"/>
  <c r="I1748" i="1"/>
  <c r="I1732" i="1"/>
  <c r="N1732" i="1"/>
  <c r="C1606" i="16" s="1"/>
  <c r="I1716" i="1"/>
  <c r="I1700" i="1"/>
  <c r="I1684" i="1"/>
  <c r="I1668" i="1"/>
  <c r="I1652" i="1"/>
  <c r="I1636" i="1"/>
  <c r="I1620" i="1"/>
  <c r="N1620" i="1" s="1"/>
  <c r="I1604" i="1"/>
  <c r="N1604" i="1" s="1"/>
  <c r="I1588" i="1"/>
  <c r="I1572" i="1"/>
  <c r="I1556" i="1"/>
  <c r="I1540" i="1"/>
  <c r="I1524" i="1"/>
  <c r="I1508" i="1"/>
  <c r="I1492" i="1"/>
  <c r="I1476" i="1"/>
  <c r="N1476" i="1"/>
  <c r="C1350" i="16" s="1"/>
  <c r="I1460" i="1"/>
  <c r="I1444" i="1"/>
  <c r="I1428" i="1"/>
  <c r="I1412" i="1"/>
  <c r="I1396" i="1"/>
  <c r="I1380" i="1"/>
  <c r="I1364" i="1"/>
  <c r="N1364" i="1" s="1"/>
  <c r="I1348" i="1"/>
  <c r="N1348" i="1" s="1"/>
  <c r="I1334" i="1"/>
  <c r="I1324" i="1"/>
  <c r="I1314" i="1"/>
  <c r="I1303" i="1"/>
  <c r="I1295" i="1"/>
  <c r="I1287" i="1"/>
  <c r="I1279" i="1"/>
  <c r="I1271" i="1"/>
  <c r="N1271" i="1"/>
  <c r="C1145" i="16" s="1"/>
  <c r="I1263" i="1"/>
  <c r="I1255" i="1"/>
  <c r="I1247" i="1"/>
  <c r="I1239" i="1"/>
  <c r="I1231" i="1"/>
  <c r="I1223" i="1"/>
  <c r="I1215" i="1"/>
  <c r="N1215" i="1" s="1"/>
  <c r="I1207" i="1"/>
  <c r="N1207" i="1" s="1"/>
  <c r="I1199" i="1"/>
  <c r="I1191" i="1"/>
  <c r="I1183" i="1"/>
  <c r="I1175" i="1"/>
  <c r="I1167" i="1"/>
  <c r="I1159" i="1"/>
  <c r="I1151" i="1"/>
  <c r="I1143" i="1"/>
  <c r="N1143" i="1"/>
  <c r="C1017" i="16" s="1"/>
  <c r="I1135" i="1"/>
  <c r="I1127" i="1"/>
  <c r="I1119" i="1"/>
  <c r="I1111" i="1"/>
  <c r="I1103" i="1"/>
  <c r="I1095" i="1"/>
  <c r="I1087" i="1"/>
  <c r="N1087" i="1" s="1"/>
  <c r="I1079" i="1"/>
  <c r="N1079" i="1" s="1"/>
  <c r="I1071" i="1"/>
  <c r="I1063" i="1"/>
  <c r="I1055" i="1"/>
  <c r="I1047" i="1"/>
  <c r="I1039" i="1"/>
  <c r="I1031" i="1"/>
  <c r="I1023" i="1"/>
  <c r="I1015" i="1"/>
  <c r="N1015" i="1"/>
  <c r="C889" i="16" s="1"/>
  <c r="I1007" i="1"/>
  <c r="I999" i="1"/>
  <c r="I991" i="1"/>
  <c r="I983" i="1"/>
  <c r="I975" i="1"/>
  <c r="I967" i="1"/>
  <c r="I959" i="1"/>
  <c r="N959" i="1" s="1"/>
  <c r="I951" i="1"/>
  <c r="N951" i="1" s="1"/>
  <c r="I943" i="1"/>
  <c r="I935" i="1"/>
  <c r="I927" i="1"/>
  <c r="I919" i="1"/>
  <c r="I911" i="1"/>
  <c r="I903" i="1"/>
  <c r="I895" i="1"/>
  <c r="I887" i="1"/>
  <c r="N887" i="1"/>
  <c r="C761" i="16" s="1"/>
  <c r="I879" i="1"/>
  <c r="I871" i="1"/>
  <c r="I863" i="1"/>
  <c r="I855" i="1"/>
  <c r="I847" i="1"/>
  <c r="I839" i="1"/>
  <c r="I831" i="1"/>
  <c r="N831" i="1" s="1"/>
  <c r="I823" i="1"/>
  <c r="N823" i="1" s="1"/>
  <c r="I815" i="1"/>
  <c r="I807" i="1"/>
  <c r="I799" i="1"/>
  <c r="I791" i="1"/>
  <c r="I783" i="1"/>
  <c r="I775" i="1"/>
  <c r="I767" i="1"/>
  <c r="I759" i="1"/>
  <c r="N759" i="1"/>
  <c r="C633" i="16" s="1"/>
  <c r="I751" i="1"/>
  <c r="I743" i="1"/>
  <c r="I735" i="1"/>
  <c r="I727" i="1"/>
  <c r="I719" i="1"/>
  <c r="I711" i="1"/>
  <c r="J1089" i="1"/>
  <c r="J609" i="1"/>
  <c r="J454" i="1"/>
  <c r="J326" i="1"/>
  <c r="J198" i="1"/>
  <c r="J70" i="1"/>
  <c r="I1774" i="1"/>
  <c r="I1710" i="1"/>
  <c r="I1646" i="1"/>
  <c r="N1646" i="1" s="1"/>
  <c r="I1582" i="1"/>
  <c r="N1582" i="1" s="1"/>
  <c r="I1518" i="1"/>
  <c r="I1454" i="1"/>
  <c r="I1390" i="1"/>
  <c r="I1332" i="1"/>
  <c r="I1293" i="1"/>
  <c r="I1261" i="1"/>
  <c r="I1229" i="1"/>
  <c r="I1197" i="1"/>
  <c r="N1197" i="1"/>
  <c r="C1071" i="16" s="1"/>
  <c r="I1165" i="1"/>
  <c r="I1133" i="1"/>
  <c r="I1101" i="1"/>
  <c r="I1069" i="1"/>
  <c r="I1037" i="1"/>
  <c r="I1005" i="1"/>
  <c r="I973" i="1"/>
  <c r="N973" i="1" s="1"/>
  <c r="I941" i="1"/>
  <c r="N941" i="1" s="1"/>
  <c r="I909" i="1"/>
  <c r="I877" i="1"/>
  <c r="I845" i="1"/>
  <c r="I813" i="1"/>
  <c r="I781" i="1"/>
  <c r="I749" i="1"/>
  <c r="I717" i="1"/>
  <c r="I693" i="1"/>
  <c r="N693" i="1"/>
  <c r="C567" i="16" s="1"/>
  <c r="I670" i="1"/>
  <c r="I647" i="1"/>
  <c r="I629" i="1"/>
  <c r="N629" i="1" s="1"/>
  <c r="C503" i="16" s="1"/>
  <c r="I606" i="1"/>
  <c r="I583" i="1"/>
  <c r="I565" i="1"/>
  <c r="I542" i="1"/>
  <c r="I519" i="1"/>
  <c r="N519" i="1" s="1"/>
  <c r="I501" i="1"/>
  <c r="I487" i="1"/>
  <c r="I475" i="1"/>
  <c r="I462" i="1"/>
  <c r="I448" i="1"/>
  <c r="I437" i="1"/>
  <c r="I423" i="1"/>
  <c r="I411" i="1"/>
  <c r="N411" i="1"/>
  <c r="C285" i="16" s="1"/>
  <c r="I401" i="1"/>
  <c r="I392" i="1"/>
  <c r="I383" i="1"/>
  <c r="I374" i="1"/>
  <c r="I365" i="1"/>
  <c r="I356" i="1"/>
  <c r="I347" i="1"/>
  <c r="N347" i="1" s="1"/>
  <c r="I337" i="1"/>
  <c r="N337" i="1" s="1"/>
  <c r="I328" i="1"/>
  <c r="I319" i="1"/>
  <c r="I310" i="1"/>
  <c r="I301" i="1"/>
  <c r="I292" i="1"/>
  <c r="I283" i="1"/>
  <c r="I273" i="1"/>
  <c r="I264" i="1"/>
  <c r="N264" i="1"/>
  <c r="C138" i="16" s="1"/>
  <c r="I255" i="1"/>
  <c r="I246" i="1"/>
  <c r="I237" i="1"/>
  <c r="I228" i="1"/>
  <c r="I219" i="1"/>
  <c r="I209" i="1"/>
  <c r="I200" i="1"/>
  <c r="I191" i="1"/>
  <c r="N191" i="1" s="1"/>
  <c r="I183" i="1"/>
  <c r="I175" i="1"/>
  <c r="I167" i="1"/>
  <c r="I159" i="1"/>
  <c r="I151" i="1"/>
  <c r="I143" i="1"/>
  <c r="I135" i="1"/>
  <c r="I127" i="1"/>
  <c r="I119" i="1"/>
  <c r="I111" i="1"/>
  <c r="I103" i="1"/>
  <c r="I95" i="1"/>
  <c r="I87" i="1"/>
  <c r="I79" i="1"/>
  <c r="I71" i="1"/>
  <c r="I63" i="1"/>
  <c r="I55" i="1"/>
  <c r="I47" i="1"/>
  <c r="I39" i="1"/>
  <c r="I31" i="1"/>
  <c r="I23" i="1"/>
  <c r="I15" i="1"/>
  <c r="J1717" i="1"/>
  <c r="J991" i="1"/>
  <c r="J569" i="1"/>
  <c r="J429" i="1"/>
  <c r="J301" i="1"/>
  <c r="J173" i="1"/>
  <c r="J45" i="1"/>
  <c r="I1760" i="1"/>
  <c r="I1696" i="1"/>
  <c r="I1632" i="1"/>
  <c r="N1632" i="1"/>
  <c r="C1506" i="16" s="1"/>
  <c r="I1568" i="1"/>
  <c r="I1504" i="1"/>
  <c r="I1440" i="1"/>
  <c r="I1376" i="1"/>
  <c r="I1323" i="1"/>
  <c r="I1286" i="1"/>
  <c r="I1254" i="1"/>
  <c r="N1254" i="1" s="1"/>
  <c r="I1222" i="1"/>
  <c r="N1222" i="1" s="1"/>
  <c r="I1190" i="1"/>
  <c r="I1158" i="1"/>
  <c r="I1126" i="1"/>
  <c r="I1094" i="1"/>
  <c r="I1062" i="1"/>
  <c r="I1030" i="1"/>
  <c r="I998" i="1"/>
  <c r="I966" i="1"/>
  <c r="N966" i="1"/>
  <c r="C840" i="16" s="1"/>
  <c r="I934" i="1"/>
  <c r="I902" i="1"/>
  <c r="I870" i="1"/>
  <c r="I838" i="1"/>
  <c r="I806" i="1"/>
  <c r="I774" i="1"/>
  <c r="I742" i="1"/>
  <c r="N742" i="1" s="1"/>
  <c r="I710" i="1"/>
  <c r="N710" i="1" s="1"/>
  <c r="I687" i="1"/>
  <c r="I669" i="1"/>
  <c r="I646" i="1"/>
  <c r="I623" i="1"/>
  <c r="I605" i="1"/>
  <c r="I582" i="1"/>
  <c r="I559" i="1"/>
  <c r="I541" i="1"/>
  <c r="N541" i="1"/>
  <c r="C415" i="16" s="1"/>
  <c r="I518" i="1"/>
  <c r="I499" i="1"/>
  <c r="I486" i="1"/>
  <c r="I472" i="1"/>
  <c r="I461" i="1"/>
  <c r="I447" i="1"/>
  <c r="I435" i="1"/>
  <c r="N435" i="1" s="1"/>
  <c r="I422" i="1"/>
  <c r="N422" i="1" s="1"/>
  <c r="I409" i="1"/>
  <c r="I400" i="1"/>
  <c r="I391" i="1"/>
  <c r="I382" i="1"/>
  <c r="I373" i="1"/>
  <c r="I364" i="1"/>
  <c r="I355" i="1"/>
  <c r="I345" i="1"/>
  <c r="N345" i="1"/>
  <c r="C219" i="16" s="1"/>
  <c r="I336" i="1"/>
  <c r="I327" i="1"/>
  <c r="I318" i="1"/>
  <c r="I309" i="1"/>
  <c r="I300" i="1"/>
  <c r="I291" i="1"/>
  <c r="I281" i="1"/>
  <c r="N281" i="1" s="1"/>
  <c r="I272" i="1"/>
  <c r="N272" i="1" s="1"/>
  <c r="I263" i="1"/>
  <c r="I254" i="1"/>
  <c r="I245" i="1"/>
  <c r="I236" i="1"/>
  <c r="I227" i="1"/>
  <c r="I217" i="1"/>
  <c r="I208" i="1"/>
  <c r="I199" i="1"/>
  <c r="N199" i="1"/>
  <c r="C73" i="16" s="1"/>
  <c r="I190" i="1"/>
  <c r="I182" i="1"/>
  <c r="I174" i="1"/>
  <c r="N174" i="1" s="1"/>
  <c r="C48" i="16" s="1"/>
  <c r="I166" i="1"/>
  <c r="I158" i="1"/>
  <c r="I150" i="1"/>
  <c r="I142" i="1"/>
  <c r="I134" i="1"/>
  <c r="N134" i="1" s="1"/>
  <c r="I126" i="1"/>
  <c r="I118" i="1"/>
  <c r="I110" i="1"/>
  <c r="I102" i="1"/>
  <c r="I94" i="1"/>
  <c r="I86" i="1"/>
  <c r="I78" i="1"/>
  <c r="I70" i="1"/>
  <c r="I62" i="1"/>
  <c r="I54" i="1"/>
  <c r="I46" i="1"/>
  <c r="I38" i="1"/>
  <c r="I30" i="1"/>
  <c r="I22" i="1"/>
  <c r="I14" i="1"/>
  <c r="J1625" i="1"/>
  <c r="J961" i="1"/>
  <c r="J558" i="1"/>
  <c r="J422" i="1"/>
  <c r="J294" i="1"/>
  <c r="J166" i="1"/>
  <c r="J38" i="1"/>
  <c r="I1758" i="1"/>
  <c r="I1694" i="1"/>
  <c r="N1694" i="1"/>
  <c r="C1568" i="16" s="1"/>
  <c r="I1630" i="1"/>
  <c r="I1566" i="1"/>
  <c r="I1502" i="1"/>
  <c r="I1438" i="1"/>
  <c r="I1374" i="1"/>
  <c r="I1322" i="1"/>
  <c r="I1285" i="1"/>
  <c r="N1285" i="1" s="1"/>
  <c r="I1253" i="1"/>
  <c r="N1253" i="1" s="1"/>
  <c r="I1221" i="1"/>
  <c r="I1189" i="1"/>
  <c r="I1157" i="1"/>
  <c r="I1125" i="1"/>
  <c r="I1093" i="1"/>
  <c r="I1061" i="1"/>
  <c r="I1029" i="1"/>
  <c r="I997" i="1"/>
  <c r="N997" i="1"/>
  <c r="C871" i="16" s="1"/>
  <c r="I965" i="1"/>
  <c r="I933" i="1"/>
  <c r="I901" i="1"/>
  <c r="I869" i="1"/>
  <c r="I837" i="1"/>
  <c r="I805" i="1"/>
  <c r="I773" i="1"/>
  <c r="N773" i="1" s="1"/>
  <c r="I741" i="1"/>
  <c r="N741" i="1" s="1"/>
  <c r="I709" i="1"/>
  <c r="I686" i="1"/>
  <c r="I663" i="1"/>
  <c r="I645" i="1"/>
  <c r="I622" i="1"/>
  <c r="I599" i="1"/>
  <c r="I581" i="1"/>
  <c r="I558" i="1"/>
  <c r="N558" i="1"/>
  <c r="C432" i="16" s="1"/>
  <c r="I535" i="1"/>
  <c r="I517" i="1"/>
  <c r="I496" i="1"/>
  <c r="I485" i="1"/>
  <c r="I471" i="1"/>
  <c r="I459" i="1"/>
  <c r="I446" i="1"/>
  <c r="N446" i="1" s="1"/>
  <c r="I432" i="1"/>
  <c r="N432" i="1" s="1"/>
  <c r="I421" i="1"/>
  <c r="I408" i="1"/>
  <c r="I399" i="1"/>
  <c r="I390" i="1"/>
  <c r="I381" i="1"/>
  <c r="I372" i="1"/>
  <c r="I363" i="1"/>
  <c r="I353" i="1"/>
  <c r="N353" i="1"/>
  <c r="C227" i="16" s="1"/>
  <c r="I344" i="1"/>
  <c r="I335" i="1"/>
  <c r="I326" i="1"/>
  <c r="I317" i="1"/>
  <c r="I308" i="1"/>
  <c r="I299" i="1"/>
  <c r="I289" i="1"/>
  <c r="N289" i="1" s="1"/>
  <c r="I280" i="1"/>
  <c r="N280" i="1" s="1"/>
  <c r="I271" i="1"/>
  <c r="I262" i="1"/>
  <c r="I253" i="1"/>
  <c r="I244" i="1"/>
  <c r="I235" i="1"/>
  <c r="I225" i="1"/>
  <c r="I216" i="1"/>
  <c r="I207" i="1"/>
  <c r="N207" i="1"/>
  <c r="C81" i="16" s="1"/>
  <c r="I198" i="1"/>
  <c r="I189" i="1"/>
  <c r="I181" i="1"/>
  <c r="I173" i="1"/>
  <c r="I165" i="1"/>
  <c r="I157" i="1"/>
  <c r="I149" i="1"/>
  <c r="I141" i="1"/>
  <c r="N141" i="1" s="1"/>
  <c r="I133" i="1"/>
  <c r="I125" i="1"/>
  <c r="I117" i="1"/>
  <c r="I109" i="1"/>
  <c r="I101" i="1"/>
  <c r="I93" i="1"/>
  <c r="I85" i="1"/>
  <c r="I77" i="1"/>
  <c r="I69" i="1"/>
  <c r="I61" i="1"/>
  <c r="I53" i="1"/>
  <c r="I45" i="1"/>
  <c r="I37" i="1"/>
  <c r="I29" i="1"/>
  <c r="I21" i="1"/>
  <c r="I13" i="1"/>
  <c r="J1425" i="1"/>
  <c r="J863" i="1"/>
  <c r="J528" i="1"/>
  <c r="J397" i="1"/>
  <c r="J269" i="1"/>
  <c r="J141" i="1"/>
  <c r="J13" i="1"/>
  <c r="I1744" i="1"/>
  <c r="N1744" i="1"/>
  <c r="C1618" i="16" s="1"/>
  <c r="I1680" i="1"/>
  <c r="I1616" i="1"/>
  <c r="I1552" i="1"/>
  <c r="I1488" i="1"/>
  <c r="I1424" i="1"/>
  <c r="I1360" i="1"/>
  <c r="I1312" i="1"/>
  <c r="N1312" i="1" s="1"/>
  <c r="I1278" i="1"/>
  <c r="N1278" i="1" s="1"/>
  <c r="I1246" i="1"/>
  <c r="I1214" i="1"/>
  <c r="I1182" i="1"/>
  <c r="I1150" i="1"/>
  <c r="I1118" i="1"/>
  <c r="I1086" i="1"/>
  <c r="I1054" i="1"/>
  <c r="I1022" i="1"/>
  <c r="N1022" i="1"/>
  <c r="C896" i="16" s="1"/>
  <c r="I990" i="1"/>
  <c r="I958" i="1"/>
  <c r="I926" i="1"/>
  <c r="I894" i="1"/>
  <c r="I862" i="1"/>
  <c r="I830" i="1"/>
  <c r="I798" i="1"/>
  <c r="N798" i="1" s="1"/>
  <c r="I766" i="1"/>
  <c r="N766" i="1" s="1"/>
  <c r="I734" i="1"/>
  <c r="I703" i="1"/>
  <c r="I685" i="1"/>
  <c r="I662" i="1"/>
  <c r="I639" i="1"/>
  <c r="I621" i="1"/>
  <c r="I598" i="1"/>
  <c r="I575" i="1"/>
  <c r="N575" i="1"/>
  <c r="C449" i="16" s="1"/>
  <c r="I557" i="1"/>
  <c r="I534" i="1"/>
  <c r="I511" i="1"/>
  <c r="I495" i="1"/>
  <c r="I483" i="1"/>
  <c r="I470" i="1"/>
  <c r="I456" i="1"/>
  <c r="N456" i="1" s="1"/>
  <c r="I445" i="1"/>
  <c r="N445" i="1" s="1"/>
  <c r="I431" i="1"/>
  <c r="I419" i="1"/>
  <c r="I407" i="1"/>
  <c r="I398" i="1"/>
  <c r="I389" i="1"/>
  <c r="I380" i="1"/>
  <c r="I371" i="1"/>
  <c r="I361" i="1"/>
  <c r="N361" i="1"/>
  <c r="C235" i="16" s="1"/>
  <c r="I352" i="1"/>
  <c r="I343" i="1"/>
  <c r="I334" i="1"/>
  <c r="I325" i="1"/>
  <c r="I316" i="1"/>
  <c r="I307" i="1"/>
  <c r="I297" i="1"/>
  <c r="N297" i="1" s="1"/>
  <c r="I288" i="1"/>
  <c r="N288" i="1" s="1"/>
  <c r="I279" i="1"/>
  <c r="I270" i="1"/>
  <c r="I261" i="1"/>
  <c r="I252" i="1"/>
  <c r="I243" i="1"/>
  <c r="I233" i="1"/>
  <c r="I224" i="1"/>
  <c r="I215" i="1"/>
  <c r="N215" i="1"/>
  <c r="C89" i="16" s="1"/>
  <c r="I206" i="1"/>
  <c r="I197" i="1"/>
  <c r="I188" i="1"/>
  <c r="N188" i="1" s="1"/>
  <c r="C62" i="16" s="1"/>
  <c r="I180" i="1"/>
  <c r="I172" i="1"/>
  <c r="I164" i="1"/>
  <c r="I156" i="1"/>
  <c r="I148" i="1"/>
  <c r="N148" i="1" s="1"/>
  <c r="I140" i="1"/>
  <c r="I132" i="1"/>
  <c r="I124" i="1"/>
  <c r="I116" i="1"/>
  <c r="I108" i="1"/>
  <c r="I100" i="1"/>
  <c r="I92" i="1"/>
  <c r="I84" i="1"/>
  <c r="I76" i="1"/>
  <c r="I68" i="1"/>
  <c r="I60" i="1"/>
  <c r="I52" i="1"/>
  <c r="I44" i="1"/>
  <c r="I36" i="1"/>
  <c r="I28" i="1"/>
  <c r="I20" i="1"/>
  <c r="I12" i="1"/>
  <c r="J1369" i="1"/>
  <c r="J833" i="1"/>
  <c r="J520" i="1"/>
  <c r="J390" i="1"/>
  <c r="J262" i="1"/>
  <c r="J134" i="1"/>
  <c r="I1837" i="1"/>
  <c r="I1742" i="1"/>
  <c r="I1678" i="1"/>
  <c r="I1614" i="1"/>
  <c r="I1550" i="1"/>
  <c r="I1486" i="1"/>
  <c r="I1422" i="1"/>
  <c r="I1358" i="1"/>
  <c r="N1358" i="1" s="1"/>
  <c r="I1310" i="1"/>
  <c r="N1310" i="1" s="1"/>
  <c r="I1277" i="1"/>
  <c r="I1245" i="1"/>
  <c r="I1213" i="1"/>
  <c r="I1181" i="1"/>
  <c r="I1149" i="1"/>
  <c r="I1117" i="1"/>
  <c r="I1085" i="1"/>
  <c r="I1053" i="1"/>
  <c r="N1053" i="1"/>
  <c r="C927" i="16" s="1"/>
  <c r="I1021" i="1"/>
  <c r="I989" i="1"/>
  <c r="I957" i="1"/>
  <c r="I925" i="1"/>
  <c r="I893" i="1"/>
  <c r="I861" i="1"/>
  <c r="I829" i="1"/>
  <c r="N829" i="1" s="1"/>
  <c r="I797" i="1"/>
  <c r="N797" i="1" s="1"/>
  <c r="I765" i="1"/>
  <c r="I733" i="1"/>
  <c r="I702" i="1"/>
  <c r="I679" i="1"/>
  <c r="I661" i="1"/>
  <c r="I638" i="1"/>
  <c r="I615" i="1"/>
  <c r="I597" i="1"/>
  <c r="N597" i="1"/>
  <c r="C471" i="16" s="1"/>
  <c r="I574" i="1"/>
  <c r="I551" i="1"/>
  <c r="I533" i="1"/>
  <c r="I510" i="1"/>
  <c r="I494" i="1"/>
  <c r="I480" i="1"/>
  <c r="I469" i="1"/>
  <c r="N469" i="1" s="1"/>
  <c r="I455" i="1"/>
  <c r="N455" i="1" s="1"/>
  <c r="I443" i="1"/>
  <c r="I430" i="1"/>
  <c r="I416" i="1"/>
  <c r="I406" i="1"/>
  <c r="I397" i="1"/>
  <c r="I388" i="1"/>
  <c r="I379" i="1"/>
  <c r="I369" i="1"/>
  <c r="N369" i="1"/>
  <c r="C243" i="16" s="1"/>
  <c r="I360" i="1"/>
  <c r="I351" i="1"/>
  <c r="I342" i="1"/>
  <c r="I333" i="1"/>
  <c r="I324" i="1"/>
  <c r="I315" i="1"/>
  <c r="I305" i="1"/>
  <c r="N305" i="1" s="1"/>
  <c r="I296" i="1"/>
  <c r="N296" i="1" s="1"/>
  <c r="I287" i="1"/>
  <c r="I278" i="1"/>
  <c r="I269" i="1"/>
  <c r="I260" i="1"/>
  <c r="I251" i="1"/>
  <c r="I241" i="1"/>
  <c r="I232" i="1"/>
  <c r="I223" i="1"/>
  <c r="N223" i="1"/>
  <c r="C97" i="16" s="1"/>
  <c r="I214" i="1"/>
  <c r="I205" i="1"/>
  <c r="I196" i="1"/>
  <c r="I187" i="1"/>
  <c r="I179" i="1"/>
  <c r="I171" i="1"/>
  <c r="I163" i="1"/>
  <c r="N163" i="1" s="1"/>
  <c r="I155" i="1"/>
  <c r="N155" i="1" s="1"/>
  <c r="I147" i="1"/>
  <c r="I139" i="1"/>
  <c r="I131" i="1"/>
  <c r="I123" i="1"/>
  <c r="I115" i="1"/>
  <c r="I107" i="1"/>
  <c r="I99" i="1"/>
  <c r="I91" i="1"/>
  <c r="I83" i="1"/>
  <c r="I75" i="1"/>
  <c r="I67" i="1"/>
  <c r="I59" i="1"/>
  <c r="I51" i="1"/>
  <c r="I43" i="1"/>
  <c r="I35" i="1"/>
  <c r="I27" i="1"/>
  <c r="I19" i="1"/>
  <c r="I11" i="1"/>
  <c r="J1247" i="1"/>
  <c r="J735" i="1"/>
  <c r="J493" i="1"/>
  <c r="J365" i="1"/>
  <c r="J237" i="1"/>
  <c r="J109" i="1"/>
  <c r="I1812" i="1"/>
  <c r="I1728" i="1"/>
  <c r="I1664" i="1"/>
  <c r="I1600" i="1"/>
  <c r="I1536" i="1"/>
  <c r="I1472" i="1"/>
  <c r="I1408" i="1"/>
  <c r="I1344" i="1"/>
  <c r="N1344" i="1"/>
  <c r="C1218" i="16" s="1"/>
  <c r="I1302" i="1"/>
  <c r="I1270" i="1"/>
  <c r="I1238" i="1"/>
  <c r="I1206" i="1"/>
  <c r="I1174" i="1"/>
  <c r="I1142" i="1"/>
  <c r="I1110" i="1"/>
  <c r="N1110" i="1" s="1"/>
  <c r="I1078" i="1"/>
  <c r="N1078" i="1" s="1"/>
  <c r="I1046" i="1"/>
  <c r="I1014" i="1"/>
  <c r="I982" i="1"/>
  <c r="I950" i="1"/>
  <c r="I918" i="1"/>
  <c r="I886" i="1"/>
  <c r="I854" i="1"/>
  <c r="I822" i="1"/>
  <c r="N822" i="1"/>
  <c r="C696" i="16" s="1"/>
  <c r="I790" i="1"/>
  <c r="I758" i="1"/>
  <c r="I726" i="1"/>
  <c r="I701" i="1"/>
  <c r="I678" i="1"/>
  <c r="I655" i="1"/>
  <c r="I637" i="1"/>
  <c r="N637" i="1" s="1"/>
  <c r="I614" i="1"/>
  <c r="N614" i="1" s="1"/>
  <c r="I591" i="1"/>
  <c r="I573" i="1"/>
  <c r="I550" i="1"/>
  <c r="I527" i="1"/>
  <c r="I509" i="1"/>
  <c r="I493" i="1"/>
  <c r="I479" i="1"/>
  <c r="I467" i="1"/>
  <c r="N467" i="1"/>
  <c r="C341" i="16" s="1"/>
  <c r="I454" i="1"/>
  <c r="I440" i="1"/>
  <c r="I429" i="1"/>
  <c r="I415" i="1"/>
  <c r="I405" i="1"/>
  <c r="I396" i="1"/>
  <c r="I387" i="1"/>
  <c r="N387" i="1" s="1"/>
  <c r="I377" i="1"/>
  <c r="N377" i="1" s="1"/>
  <c r="I368" i="1"/>
  <c r="I359" i="1"/>
  <c r="I350" i="1"/>
  <c r="I341" i="1"/>
  <c r="I332" i="1"/>
  <c r="I323" i="1"/>
  <c r="I313" i="1"/>
  <c r="I304" i="1"/>
  <c r="N304" i="1"/>
  <c r="C178" i="16" s="1"/>
  <c r="I295" i="1"/>
  <c r="I286" i="1"/>
  <c r="I277" i="1"/>
  <c r="I268" i="1"/>
  <c r="I259" i="1"/>
  <c r="I249" i="1"/>
  <c r="I240" i="1"/>
  <c r="N240" i="1" s="1"/>
  <c r="I231" i="1"/>
  <c r="N231" i="1" s="1"/>
  <c r="I222" i="1"/>
  <c r="I213" i="1"/>
  <c r="I204" i="1"/>
  <c r="I195" i="1"/>
  <c r="I186" i="1"/>
  <c r="I178" i="1"/>
  <c r="I170" i="1"/>
  <c r="I162" i="1"/>
  <c r="N162" i="1"/>
  <c r="C36" i="16" s="1"/>
  <c r="I154" i="1"/>
  <c r="I146" i="1"/>
  <c r="I138" i="1"/>
  <c r="I130" i="1"/>
  <c r="I122" i="1"/>
  <c r="I114" i="1"/>
  <c r="I106" i="1"/>
  <c r="I98" i="1"/>
  <c r="I90" i="1"/>
  <c r="I82" i="1"/>
  <c r="I74" i="1"/>
  <c r="I66" i="1"/>
  <c r="I58" i="1"/>
  <c r="I50" i="1"/>
  <c r="I42" i="1"/>
  <c r="I34" i="1"/>
  <c r="I26" i="1"/>
  <c r="I18" i="1"/>
  <c r="I10" i="1"/>
  <c r="J333" i="1"/>
  <c r="I1712" i="1"/>
  <c r="I1456" i="1"/>
  <c r="I1262" i="1"/>
  <c r="N1262" i="1" s="1"/>
  <c r="I1134" i="1"/>
  <c r="N1134" i="1" s="1"/>
  <c r="I1006" i="1"/>
  <c r="I878" i="1"/>
  <c r="I750" i="1"/>
  <c r="I653" i="1"/>
  <c r="I566" i="1"/>
  <c r="I488" i="1"/>
  <c r="I438" i="1"/>
  <c r="I393" i="1"/>
  <c r="N393" i="1"/>
  <c r="C267" i="16" s="1"/>
  <c r="I357" i="1"/>
  <c r="I320" i="1"/>
  <c r="I284" i="1"/>
  <c r="I247" i="1"/>
  <c r="I211" i="1"/>
  <c r="I176" i="1"/>
  <c r="I144" i="1"/>
  <c r="N144" i="1" s="1"/>
  <c r="I112" i="1"/>
  <c r="I80" i="1"/>
  <c r="I48" i="1"/>
  <c r="I16" i="1"/>
  <c r="J1217" i="1"/>
  <c r="J230" i="1"/>
  <c r="I1662" i="1"/>
  <c r="I1406" i="1"/>
  <c r="N1406" i="1" s="1"/>
  <c r="I1237" i="1"/>
  <c r="N1237" i="1" s="1"/>
  <c r="I1109" i="1"/>
  <c r="I981" i="1"/>
  <c r="I853" i="1"/>
  <c r="I725" i="1"/>
  <c r="I631" i="1"/>
  <c r="N631" i="1" s="1"/>
  <c r="I549" i="1"/>
  <c r="I478" i="1"/>
  <c r="I427" i="1"/>
  <c r="N427" i="1"/>
  <c r="C301" i="16" s="1"/>
  <c r="I385" i="1"/>
  <c r="I349" i="1"/>
  <c r="I312" i="1"/>
  <c r="I276" i="1"/>
  <c r="I239" i="1"/>
  <c r="I203" i="1"/>
  <c r="I169" i="1"/>
  <c r="N169" i="1" s="1"/>
  <c r="I137" i="1"/>
  <c r="N137" i="1" s="1"/>
  <c r="I105" i="1"/>
  <c r="I73" i="1"/>
  <c r="I41" i="1"/>
  <c r="I9" i="1"/>
  <c r="K9" i="1"/>
  <c r="J1119" i="1"/>
  <c r="J205" i="1"/>
  <c r="I1648" i="1"/>
  <c r="I1392" i="1"/>
  <c r="N1392" i="1" s="1"/>
  <c r="I1230" i="1"/>
  <c r="I1102" i="1"/>
  <c r="I974" i="1"/>
  <c r="I846" i="1"/>
  <c r="I718" i="1"/>
  <c r="I630" i="1"/>
  <c r="N630" i="1" s="1"/>
  <c r="I543" i="1"/>
  <c r="I477" i="1"/>
  <c r="N477" i="1" s="1"/>
  <c r="I424" i="1"/>
  <c r="I384" i="1"/>
  <c r="I348" i="1"/>
  <c r="I311" i="1"/>
  <c r="I275" i="1"/>
  <c r="I238" i="1"/>
  <c r="I201" i="1"/>
  <c r="I168" i="1"/>
  <c r="N168" i="1" s="1"/>
  <c r="I136" i="1"/>
  <c r="I104" i="1"/>
  <c r="I72" i="1"/>
  <c r="I40" i="1"/>
  <c r="J705" i="1"/>
  <c r="J102" i="1"/>
  <c r="I1598" i="1"/>
  <c r="I1342" i="1"/>
  <c r="N1342" i="1" s="1"/>
  <c r="I1205" i="1"/>
  <c r="I1077" i="1"/>
  <c r="I949" i="1"/>
  <c r="I821" i="1"/>
  <c r="I695" i="1"/>
  <c r="I613" i="1"/>
  <c r="I526" i="1"/>
  <c r="I464" i="1"/>
  <c r="N464" i="1" s="1"/>
  <c r="I414" i="1"/>
  <c r="I376" i="1"/>
  <c r="I340" i="1"/>
  <c r="I303" i="1"/>
  <c r="I267" i="1"/>
  <c r="I230" i="1"/>
  <c r="N230" i="1" s="1"/>
  <c r="I193" i="1"/>
  <c r="N193" i="1" s="1"/>
  <c r="I161" i="1"/>
  <c r="N161" i="1" s="1"/>
  <c r="I129" i="1"/>
  <c r="I97" i="1"/>
  <c r="I65" i="1"/>
  <c r="I33" i="1"/>
  <c r="J619" i="1"/>
  <c r="J77" i="1"/>
  <c r="I1584" i="1"/>
  <c r="I1333" i="1"/>
  <c r="N1333" i="1" s="1"/>
  <c r="I1198" i="1"/>
  <c r="I1070" i="1"/>
  <c r="I942" i="1"/>
  <c r="I814" i="1"/>
  <c r="I694" i="1"/>
  <c r="I607" i="1"/>
  <c r="N607" i="1" s="1"/>
  <c r="I525" i="1"/>
  <c r="I463" i="1"/>
  <c r="N463" i="1" s="1"/>
  <c r="I413" i="1"/>
  <c r="I375" i="1"/>
  <c r="I339" i="1"/>
  <c r="I302" i="1"/>
  <c r="I265" i="1"/>
  <c r="I229" i="1"/>
  <c r="I192" i="1"/>
  <c r="I160" i="1"/>
  <c r="N160" i="1" s="1"/>
  <c r="I128" i="1"/>
  <c r="I96" i="1"/>
  <c r="I64" i="1"/>
  <c r="I32" i="1"/>
  <c r="J486" i="1"/>
  <c r="I1805" i="1"/>
  <c r="N1805" i="1" s="1"/>
  <c r="I1534" i="1"/>
  <c r="N1534" i="1" s="1"/>
  <c r="I1301" i="1"/>
  <c r="N1301" i="1" s="1"/>
  <c r="I1173" i="1"/>
  <c r="I1045" i="1"/>
  <c r="I917" i="1"/>
  <c r="I789" i="1"/>
  <c r="I677" i="1"/>
  <c r="I590" i="1"/>
  <c r="I503" i="1"/>
  <c r="I453" i="1"/>
  <c r="N453" i="1" s="1"/>
  <c r="I404" i="1"/>
  <c r="I367" i="1"/>
  <c r="I331" i="1"/>
  <c r="I294" i="1"/>
  <c r="I257" i="1"/>
  <c r="I221" i="1"/>
  <c r="N221" i="1" s="1"/>
  <c r="I185" i="1"/>
  <c r="I153" i="1"/>
  <c r="N153" i="1" s="1"/>
  <c r="I121" i="1"/>
  <c r="I89" i="1"/>
  <c r="I57" i="1"/>
  <c r="I25" i="1"/>
  <c r="I56" i="1"/>
  <c r="I184" i="1"/>
  <c r="I329" i="1"/>
  <c r="I502" i="1"/>
  <c r="N502" i="1" s="1"/>
  <c r="I910" i="1"/>
  <c r="I1520" i="1"/>
  <c r="I113" i="1"/>
  <c r="I248" i="1"/>
  <c r="I395" i="1"/>
  <c r="I654" i="1"/>
  <c r="I1141" i="1"/>
  <c r="J358" i="1"/>
  <c r="L1833" i="1"/>
  <c r="N1834" i="1" s="1"/>
  <c r="L1834" i="1"/>
  <c r="N1836" i="1" s="1"/>
  <c r="N439" i="1"/>
  <c r="C313" i="16" s="1"/>
  <c r="N525" i="1"/>
  <c r="C399" i="16" s="1"/>
  <c r="N526" i="1"/>
  <c r="C400" i="16" s="1"/>
  <c r="N1648" i="1"/>
  <c r="C1522" i="16" s="1"/>
  <c r="N478" i="1"/>
  <c r="C352" i="16" s="1"/>
  <c r="N438" i="1"/>
  <c r="C312" i="16" s="1"/>
  <c r="N313" i="1"/>
  <c r="C187" i="16" s="1"/>
  <c r="N479" i="1"/>
  <c r="C353" i="16" s="1"/>
  <c r="N854" i="1"/>
  <c r="C728" i="16" s="1"/>
  <c r="N1408" i="1"/>
  <c r="C1282" i="16" s="1"/>
  <c r="N232" i="1"/>
  <c r="C106" i="16" s="1"/>
  <c r="N379" i="1"/>
  <c r="C253" i="16" s="1"/>
  <c r="N1085" i="1"/>
  <c r="C959" i="16" s="1"/>
  <c r="N224" i="1"/>
  <c r="C98" i="16" s="1"/>
  <c r="N371" i="1"/>
  <c r="C245" i="16" s="1"/>
  <c r="N598" i="1"/>
  <c r="C472" i="16" s="1"/>
  <c r="N1054" i="1"/>
  <c r="C928" i="16" s="1"/>
  <c r="N216" i="1"/>
  <c r="C90" i="16" s="1"/>
  <c r="N1013" i="1"/>
  <c r="C887" i="16" s="1"/>
  <c r="N329" i="1"/>
  <c r="C203" i="16" s="1"/>
  <c r="N503" i="1"/>
  <c r="C377" i="16" s="1"/>
  <c r="N192" i="1"/>
  <c r="C66" i="16" s="1"/>
  <c r="N1584" i="1"/>
  <c r="C1458" i="16" s="1"/>
  <c r="N1598" i="1"/>
  <c r="C1472" i="16" s="1"/>
  <c r="N543" i="1"/>
  <c r="C417" i="16" s="1"/>
  <c r="N615" i="1"/>
  <c r="C489" i="16" s="1"/>
  <c r="N363" i="1"/>
  <c r="C237" i="16" s="1"/>
  <c r="N208" i="1"/>
  <c r="C82" i="16" s="1"/>
  <c r="N355" i="1"/>
  <c r="C229" i="16" s="1"/>
  <c r="N1696" i="1"/>
  <c r="C1570" i="16" s="1"/>
  <c r="N273" i="1"/>
  <c r="C147" i="16" s="1"/>
  <c r="N423" i="1"/>
  <c r="C297" i="16" s="1"/>
  <c r="N717" i="1"/>
  <c r="C591" i="16" s="1"/>
  <c r="N1229" i="1"/>
  <c r="C1103" i="16" s="1"/>
  <c r="N767" i="1"/>
  <c r="C641" i="16" s="1"/>
  <c r="N895" i="1"/>
  <c r="C769" i="16" s="1"/>
  <c r="N1023" i="1"/>
  <c r="C897" i="16" s="1"/>
  <c r="N1151" i="1"/>
  <c r="C1025" i="16" s="1"/>
  <c r="N1279" i="1"/>
  <c r="C1153" i="16" s="1"/>
  <c r="N1492" i="1"/>
  <c r="C1366" i="16" s="1"/>
  <c r="N1748" i="1"/>
  <c r="C1622" i="16" s="1"/>
  <c r="N584" i="1"/>
  <c r="C458" i="16" s="1"/>
  <c r="N712" i="1"/>
  <c r="C586" i="16" s="1"/>
  <c r="N776" i="1"/>
  <c r="C650" i="16" s="1"/>
  <c r="N840" i="1"/>
  <c r="C714" i="16" s="1"/>
  <c r="N904" i="1"/>
  <c r="C778" i="16" s="1"/>
  <c r="N968" i="1"/>
  <c r="C842" i="16" s="1"/>
  <c r="N1032" i="1"/>
  <c r="C906" i="16" s="1"/>
  <c r="N1096" i="1"/>
  <c r="C970" i="16" s="1"/>
  <c r="N1160" i="1"/>
  <c r="C1034" i="16" s="1"/>
  <c r="N1224" i="1"/>
  <c r="C1098" i="16" s="1"/>
  <c r="N1288" i="1"/>
  <c r="C1162" i="16" s="1"/>
  <c r="N1381" i="1"/>
  <c r="C1255" i="16" s="1"/>
  <c r="N1509" i="1"/>
  <c r="C1383" i="16" s="1"/>
  <c r="N1637" i="1"/>
  <c r="C1511" i="16" s="1"/>
  <c r="N1765" i="1"/>
  <c r="C1639" i="16" s="1"/>
  <c r="N441" i="1"/>
  <c r="C315" i="16" s="1"/>
  <c r="N505" i="1"/>
  <c r="C379" i="16" s="1"/>
  <c r="N569" i="1"/>
  <c r="C443" i="16" s="1"/>
  <c r="N633" i="1"/>
  <c r="C507" i="16" s="1"/>
  <c r="N697" i="1"/>
  <c r="C571" i="16" s="1"/>
  <c r="N761" i="1"/>
  <c r="C635" i="16" s="1"/>
  <c r="N825" i="1"/>
  <c r="C699" i="16" s="1"/>
  <c r="N889" i="1"/>
  <c r="C763" i="16" s="1"/>
  <c r="N953" i="1"/>
  <c r="C827" i="16" s="1"/>
  <c r="N1017" i="1"/>
  <c r="C891" i="16" s="1"/>
  <c r="N1081" i="1"/>
  <c r="C955" i="16" s="1"/>
  <c r="N1145" i="1"/>
  <c r="C1019" i="16" s="1"/>
  <c r="N1209" i="1"/>
  <c r="C1083" i="16" s="1"/>
  <c r="N1273" i="1"/>
  <c r="C1147" i="16" s="1"/>
  <c r="N1350" i="1"/>
  <c r="C1224" i="16" s="1"/>
  <c r="N1478" i="1"/>
  <c r="C1352" i="16" s="1"/>
  <c r="N1606" i="1"/>
  <c r="C1480" i="16" s="1"/>
  <c r="N1734" i="1"/>
  <c r="C1608" i="16" s="1"/>
  <c r="N266" i="1"/>
  <c r="C140" i="16" s="1"/>
  <c r="N330" i="1"/>
  <c r="C204" i="16" s="1"/>
  <c r="N394" i="1"/>
  <c r="C268" i="16" s="1"/>
  <c r="N458" i="1"/>
  <c r="C332" i="16" s="1"/>
  <c r="N522" i="1"/>
  <c r="C396" i="16" s="1"/>
  <c r="N586" i="1"/>
  <c r="C460" i="16" s="1"/>
  <c r="N842" i="1"/>
  <c r="C716" i="16" s="1"/>
  <c r="N906" i="1"/>
  <c r="C780" i="16" s="1"/>
  <c r="N970" i="1"/>
  <c r="C844" i="16" s="1"/>
  <c r="N1034" i="1"/>
  <c r="C908" i="16" s="1"/>
  <c r="N1098" i="1"/>
  <c r="C972" i="16" s="1"/>
  <c r="N1162" i="1"/>
  <c r="C1036" i="16" s="1"/>
  <c r="N1226" i="1"/>
  <c r="C1100" i="16" s="1"/>
  <c r="N1290" i="1"/>
  <c r="C1164" i="16" s="1"/>
  <c r="N1384" i="1"/>
  <c r="C1258" i="16" s="1"/>
  <c r="N1512" i="1"/>
  <c r="C1386" i="16" s="1"/>
  <c r="N1640" i="1"/>
  <c r="C1514" i="16" s="1"/>
  <c r="N1768" i="1"/>
  <c r="C1642" i="16" s="1"/>
  <c r="N892" i="1"/>
  <c r="C766" i="16" s="1"/>
  <c r="N1020" i="1"/>
  <c r="C894" i="16" s="1"/>
  <c r="N1269" i="1"/>
  <c r="C1143" i="16" s="1"/>
  <c r="N581" i="1"/>
  <c r="C455" i="16" s="1"/>
  <c r="N1029" i="1"/>
  <c r="C903" i="16" s="1"/>
  <c r="N1758" i="1"/>
  <c r="C1632" i="16" s="1"/>
  <c r="N559" i="1"/>
  <c r="C433" i="16" s="1"/>
  <c r="N998" i="1"/>
  <c r="C872" i="16" s="1"/>
  <c r="N542" i="1"/>
  <c r="C416" i="16" s="1"/>
  <c r="N531" i="1"/>
  <c r="C405" i="16" s="1"/>
  <c r="N1043" i="1"/>
  <c r="C917" i="16" s="1"/>
  <c r="N1235" i="1"/>
  <c r="C1109" i="16" s="1"/>
  <c r="N1797" i="1"/>
  <c r="C1671" i="16" s="1"/>
  <c r="N1084" i="1"/>
  <c r="C958" i="16" s="1"/>
  <c r="N1485" i="1"/>
  <c r="C1359" i="16" s="1"/>
  <c r="N1655" i="1"/>
  <c r="C1529" i="16" s="1"/>
  <c r="N1633" i="1"/>
  <c r="C1507" i="16" s="1"/>
  <c r="N1522" i="1"/>
  <c r="C1396" i="16" s="1"/>
  <c r="N1731" i="1"/>
  <c r="C1605" i="16" s="1"/>
  <c r="N915" i="1"/>
  <c r="C789" i="16" s="1"/>
  <c r="N1107" i="1"/>
  <c r="C981" i="16" s="1"/>
  <c r="N1299" i="1"/>
  <c r="C1173" i="16" s="1"/>
  <c r="N1532" i="1"/>
  <c r="C1406" i="16" s="1"/>
  <c r="N956" i="1"/>
  <c r="C830" i="16" s="1"/>
  <c r="N1212" i="1"/>
  <c r="C1086" i="16" s="1"/>
  <c r="N1357" i="1"/>
  <c r="C1231" i="16" s="1"/>
  <c r="N1613" i="1"/>
  <c r="C1487" i="16" s="1"/>
  <c r="N1335" i="1"/>
  <c r="C1209" i="16" s="1"/>
  <c r="N1463" i="1"/>
  <c r="C1337" i="16" s="1"/>
  <c r="N1591" i="1"/>
  <c r="C1465" i="16" s="1"/>
  <c r="N1783" i="1"/>
  <c r="C1657" i="16" s="1"/>
  <c r="N1784" i="1"/>
  <c r="C1658" i="16" s="1"/>
  <c r="N1377" i="1"/>
  <c r="C1251" i="16" s="1"/>
  <c r="N1505" i="1"/>
  <c r="C1379" i="16" s="1"/>
  <c r="N1697" i="1"/>
  <c r="C1571" i="16" s="1"/>
  <c r="N1825" i="1"/>
  <c r="C1699" i="16" s="1"/>
  <c r="N1394" i="1"/>
  <c r="C1268" i="16" s="1"/>
  <c r="N1586" i="1"/>
  <c r="C1460" i="16" s="1"/>
  <c r="N1714" i="1"/>
  <c r="C1588" i="16" s="1"/>
  <c r="N1411" i="1"/>
  <c r="C1285" i="16" s="1"/>
  <c r="N1539" i="1"/>
  <c r="C1413" i="16" s="1"/>
  <c r="N1667" i="1"/>
  <c r="C1541" i="16" s="1"/>
  <c r="N590" i="1"/>
  <c r="C464" i="16" s="1"/>
  <c r="N229" i="1"/>
  <c r="C103" i="16" s="1"/>
  <c r="N613" i="1"/>
  <c r="C487" i="16" s="1"/>
  <c r="N238" i="1"/>
  <c r="C112" i="16" s="1"/>
  <c r="N549" i="1"/>
  <c r="C423" i="16" s="1"/>
  <c r="N1662" i="1"/>
  <c r="C1536" i="16" s="1"/>
  <c r="N488" i="1"/>
  <c r="C362" i="16" s="1"/>
  <c r="N1456" i="1"/>
  <c r="C1330" i="16" s="1"/>
  <c r="N249" i="1"/>
  <c r="C123" i="16" s="1"/>
  <c r="N323" i="1"/>
  <c r="C197" i="16" s="1"/>
  <c r="N396" i="1"/>
  <c r="C270" i="16" s="1"/>
  <c r="N493" i="1"/>
  <c r="C367" i="16" s="1"/>
  <c r="N655" i="1"/>
  <c r="C529" i="16" s="1"/>
  <c r="N886" i="1"/>
  <c r="C760" i="16" s="1"/>
  <c r="N1142" i="1"/>
  <c r="C1016" i="16" s="1"/>
  <c r="N1472" i="1"/>
  <c r="C1346" i="16" s="1"/>
  <c r="N241" i="1"/>
  <c r="C115" i="16" s="1"/>
  <c r="N315" i="1"/>
  <c r="C189" i="16" s="1"/>
  <c r="N388" i="1"/>
  <c r="C262" i="16" s="1"/>
  <c r="N480" i="1"/>
  <c r="C354" i="16" s="1"/>
  <c r="N638" i="1"/>
  <c r="C512" i="16" s="1"/>
  <c r="N861" i="1"/>
  <c r="C735" i="16" s="1"/>
  <c r="N267" i="1"/>
  <c r="C141" i="16" s="1"/>
  <c r="N275" i="1"/>
  <c r="C149" i="16" s="1"/>
  <c r="N239" i="1"/>
  <c r="C113" i="16" s="1"/>
  <c r="N211" i="1"/>
  <c r="C85" i="16" s="1"/>
  <c r="N566" i="1"/>
  <c r="C440" i="16" s="1"/>
  <c r="N1712" i="1"/>
  <c r="C1586" i="16" s="1"/>
  <c r="N259" i="1"/>
  <c r="C133" i="16" s="1"/>
  <c r="N332" i="1"/>
  <c r="C206" i="16" s="1"/>
  <c r="N405" i="1"/>
  <c r="C279" i="16" s="1"/>
  <c r="N509" i="1"/>
  <c r="C383" i="16" s="1"/>
  <c r="N678" i="1"/>
  <c r="C552" i="16" s="1"/>
  <c r="N918" i="1"/>
  <c r="C792" i="16" s="1"/>
  <c r="N1174" i="1"/>
  <c r="C1048" i="16" s="1"/>
  <c r="N1536" i="1"/>
  <c r="C1410" i="16" s="1"/>
  <c r="N251" i="1"/>
  <c r="C125" i="16" s="1"/>
  <c r="N324" i="1"/>
  <c r="C198" i="16" s="1"/>
  <c r="N397" i="1"/>
  <c r="C271" i="16" s="1"/>
  <c r="N494" i="1"/>
  <c r="C368" i="16" s="1"/>
  <c r="N661" i="1"/>
  <c r="C535" i="16" s="1"/>
  <c r="N893" i="1"/>
  <c r="C767" i="16" s="1"/>
  <c r="N1149" i="1"/>
  <c r="C1023" i="16" s="1"/>
  <c r="N1486" i="1"/>
  <c r="C1360" i="16" s="1"/>
  <c r="N243" i="1"/>
  <c r="C117" i="16" s="1"/>
  <c r="N316" i="1"/>
  <c r="C190" i="16" s="1"/>
  <c r="N389" i="1"/>
  <c r="C263" i="16" s="1"/>
  <c r="N483" i="1"/>
  <c r="C357" i="16" s="1"/>
  <c r="N639" i="1"/>
  <c r="C513" i="16" s="1"/>
  <c r="N862" i="1"/>
  <c r="C736" i="16" s="1"/>
  <c r="N1118" i="1"/>
  <c r="C992" i="16" s="1"/>
  <c r="N1424" i="1"/>
  <c r="C1298" i="16" s="1"/>
  <c r="N235" i="1"/>
  <c r="C109" i="16" s="1"/>
  <c r="N308" i="1"/>
  <c r="C182" i="16" s="1"/>
  <c r="N381" i="1"/>
  <c r="C255" i="16" s="1"/>
  <c r="N471" i="1"/>
  <c r="C345" i="16" s="1"/>
  <c r="N622" i="1"/>
  <c r="C496" i="16" s="1"/>
  <c r="N837" i="1"/>
  <c r="C711" i="16" s="1"/>
  <c r="N1093" i="1"/>
  <c r="C967" i="16" s="1"/>
  <c r="N1374" i="1"/>
  <c r="C1248" i="16" s="1"/>
  <c r="N227" i="1"/>
  <c r="C101" i="16" s="1"/>
  <c r="N300" i="1"/>
  <c r="C174" i="16" s="1"/>
  <c r="N373" i="1"/>
  <c r="C247" i="16" s="1"/>
  <c r="N257" i="1"/>
  <c r="C131" i="16" s="1"/>
  <c r="N814" i="1"/>
  <c r="C688" i="16" s="1"/>
  <c r="N846" i="1"/>
  <c r="C720" i="16" s="1"/>
  <c r="N247" i="1"/>
  <c r="C121" i="16" s="1"/>
  <c r="N268" i="1"/>
  <c r="C142" i="16" s="1"/>
  <c r="N701" i="1"/>
  <c r="C575" i="16" s="1"/>
  <c r="N1600" i="1"/>
  <c r="C1474" i="16" s="1"/>
  <c r="N333" i="1"/>
  <c r="C207" i="16" s="1"/>
  <c r="N679" i="1"/>
  <c r="C553" i="16" s="1"/>
  <c r="N1181" i="1"/>
  <c r="C1055" i="16" s="1"/>
  <c r="N325" i="1"/>
  <c r="C199" i="16" s="1"/>
  <c r="N894" i="1"/>
  <c r="C768" i="16" s="1"/>
  <c r="N485" i="1"/>
  <c r="C359" i="16" s="1"/>
  <c r="N869" i="1"/>
  <c r="N309" i="1"/>
  <c r="C183" i="16" s="1"/>
  <c r="N382" i="1"/>
  <c r="N472" i="1"/>
  <c r="C346" i="16" s="1"/>
  <c r="N838" i="1"/>
  <c r="N1094" i="1"/>
  <c r="C968" i="16" s="1"/>
  <c r="N1376" i="1"/>
  <c r="N301" i="1"/>
  <c r="C175" i="16" s="1"/>
  <c r="N374" i="1"/>
  <c r="N462" i="1"/>
  <c r="C336" i="16" s="1"/>
  <c r="N606" i="1"/>
  <c r="N813" i="1"/>
  <c r="C687" i="16" s="1"/>
  <c r="N1069" i="1"/>
  <c r="N1332" i="1"/>
  <c r="C1206" i="16" s="1"/>
  <c r="N855" i="1"/>
  <c r="N919" i="1"/>
  <c r="C793" i="16" s="1"/>
  <c r="N983" i="1"/>
  <c r="N1047" i="1"/>
  <c r="C921" i="16" s="1"/>
  <c r="N1111" i="1"/>
  <c r="N1175" i="1"/>
  <c r="C1049" i="16" s="1"/>
  <c r="N1239" i="1"/>
  <c r="N1303" i="1"/>
  <c r="C1177" i="16" s="1"/>
  <c r="N694" i="1"/>
  <c r="N718" i="1"/>
  <c r="C592" i="16" s="1"/>
  <c r="N789" i="1"/>
  <c r="N303" i="1"/>
  <c r="C177" i="16" s="1"/>
  <c r="N311" i="1"/>
  <c r="N725" i="1"/>
  <c r="C599" i="16" s="1"/>
  <c r="N653" i="1"/>
  <c r="N341" i="1"/>
  <c r="C215" i="16" s="1"/>
  <c r="N527" i="1"/>
  <c r="N1206" i="1"/>
  <c r="C1080" i="16" s="1"/>
  <c r="N406" i="1"/>
  <c r="N925" i="1"/>
  <c r="C799" i="16" s="1"/>
  <c r="N252" i="1"/>
  <c r="N495" i="1"/>
  <c r="C369" i="16" s="1"/>
  <c r="N1150" i="1"/>
  <c r="N317" i="1"/>
  <c r="C191" i="16" s="1"/>
  <c r="N1438" i="1"/>
  <c r="N654" i="1"/>
  <c r="C528" i="16" s="1"/>
  <c r="N331" i="1"/>
  <c r="N339" i="1"/>
  <c r="C213" i="16" s="1"/>
  <c r="N340" i="1"/>
  <c r="N348" i="1"/>
  <c r="C222" i="16" s="1"/>
  <c r="N312" i="1"/>
  <c r="N284" i="1"/>
  <c r="C158" i="16" s="1"/>
  <c r="N204" i="1"/>
  <c r="N350" i="1"/>
  <c r="C224" i="16" s="1"/>
  <c r="N429" i="1"/>
  <c r="N550" i="1"/>
  <c r="C424" i="16" s="1"/>
  <c r="N726" i="1"/>
  <c r="N982" i="1"/>
  <c r="C856" i="16" s="1"/>
  <c r="N1238" i="1"/>
  <c r="N1664" i="1"/>
  <c r="C1538" i="16" s="1"/>
  <c r="N269" i="1"/>
  <c r="N342" i="1"/>
  <c r="C216" i="16" s="1"/>
  <c r="N416" i="1"/>
  <c r="N533" i="1"/>
  <c r="C407" i="16" s="1"/>
  <c r="N702" i="1"/>
  <c r="N595" i="1"/>
  <c r="C469" i="16" s="1"/>
  <c r="N851" i="1"/>
  <c r="N979" i="1"/>
  <c r="C853" i="16" s="1"/>
  <c r="N1171" i="1"/>
  <c r="N1404" i="1"/>
  <c r="C1278" i="16" s="1"/>
  <c r="N1660" i="1"/>
  <c r="N1148" i="1"/>
  <c r="C1022" i="16" s="1"/>
  <c r="N1276" i="1"/>
  <c r="N1741" i="1"/>
  <c r="C1615" i="16" s="1"/>
  <c r="N1798" i="1"/>
  <c r="N1399" i="1"/>
  <c r="C1273" i="16" s="1"/>
  <c r="N1527" i="1"/>
  <c r="N1719" i="1"/>
  <c r="C1593" i="16" s="1"/>
  <c r="N1313" i="1"/>
  <c r="N1441" i="1"/>
  <c r="C1315" i="16" s="1"/>
  <c r="N1569" i="1"/>
  <c r="N1761" i="1"/>
  <c r="C1635" i="16" s="1"/>
  <c r="N1458" i="1"/>
  <c r="N1650" i="1"/>
  <c r="C1524" i="16" s="1"/>
  <c r="N1778" i="1"/>
  <c r="N1347" i="1"/>
  <c r="C1221" i="16" s="1"/>
  <c r="N1475" i="1"/>
  <c r="N1603" i="1"/>
  <c r="C1477" i="16" s="1"/>
  <c r="N1795" i="1"/>
  <c r="N677" i="1"/>
  <c r="C551" i="16" s="1"/>
  <c r="N294" i="1"/>
  <c r="N415" i="1"/>
  <c r="C289" i="16" s="1"/>
  <c r="N950" i="1"/>
  <c r="N260" i="1"/>
  <c r="C134" i="16" s="1"/>
  <c r="N510" i="1"/>
  <c r="N1550" i="1"/>
  <c r="C1424" i="16" s="1"/>
  <c r="N398" i="1"/>
  <c r="N1488" i="1"/>
  <c r="C1362" i="16" s="1"/>
  <c r="N244" i="1"/>
  <c r="N390" i="1"/>
  <c r="C264" i="16" s="1"/>
  <c r="N1125" i="1"/>
  <c r="N236" i="1"/>
  <c r="C110" i="16" s="1"/>
  <c r="N228" i="1"/>
  <c r="N1839" i="1"/>
  <c r="N917" i="1"/>
  <c r="N942" i="1"/>
  <c r="C816" i="16" s="1"/>
  <c r="N949" i="1"/>
  <c r="N974" i="1"/>
  <c r="C848" i="16" s="1"/>
  <c r="N853" i="1"/>
  <c r="N750" i="1"/>
  <c r="C624" i="16" s="1"/>
  <c r="N277" i="1"/>
  <c r="N395" i="1"/>
  <c r="C269" i="16" s="1"/>
  <c r="N1520" i="1"/>
  <c r="N367" i="1"/>
  <c r="C241" i="16" s="1"/>
  <c r="N1045" i="1"/>
  <c r="N375" i="1"/>
  <c r="C249" i="16" s="1"/>
  <c r="N1070" i="1"/>
  <c r="N376" i="1"/>
  <c r="C250" i="16" s="1"/>
  <c r="N1077" i="1"/>
  <c r="N384" i="1"/>
  <c r="C258" i="16" s="1"/>
  <c r="N1102" i="1"/>
  <c r="N349" i="1"/>
  <c r="C223" i="16" s="1"/>
  <c r="N981" i="1"/>
  <c r="N320" i="1"/>
  <c r="C194" i="16" s="1"/>
  <c r="N878" i="1"/>
  <c r="N213" i="1"/>
  <c r="C87" i="16" s="1"/>
  <c r="N286" i="1"/>
  <c r="N359" i="1"/>
  <c r="C233" i="16" s="1"/>
  <c r="N440" i="1"/>
  <c r="N573" i="1"/>
  <c r="C447" i="16" s="1"/>
  <c r="N758" i="1"/>
  <c r="N1014" i="1"/>
  <c r="C888" i="16" s="1"/>
  <c r="N1270" i="1"/>
  <c r="N1728" i="1"/>
  <c r="C1602" i="16" s="1"/>
  <c r="N205" i="1"/>
  <c r="N278" i="1"/>
  <c r="C152" i="16" s="1"/>
  <c r="N351" i="1"/>
  <c r="N430" i="1"/>
  <c r="C304" i="16" s="1"/>
  <c r="N551" i="1"/>
  <c r="N733" i="1"/>
  <c r="C607" i="16" s="1"/>
  <c r="N989" i="1"/>
  <c r="N1245" i="1"/>
  <c r="C1119" i="16" s="1"/>
  <c r="N1678" i="1"/>
  <c r="N270" i="1"/>
  <c r="C144" i="16" s="1"/>
  <c r="N343" i="1"/>
  <c r="N419" i="1"/>
  <c r="C293" i="16" s="1"/>
  <c r="N534" i="1"/>
  <c r="N703" i="1"/>
  <c r="C577" i="16" s="1"/>
  <c r="N265" i="1"/>
  <c r="N695" i="1"/>
  <c r="C569" i="16" s="1"/>
  <c r="N1141" i="1"/>
  <c r="N302" i="1"/>
  <c r="C176" i="16" s="1"/>
  <c r="N821" i="1"/>
  <c r="N276" i="1"/>
  <c r="C150" i="16" s="1"/>
  <c r="N248" i="1"/>
  <c r="N910" i="1"/>
  <c r="C784" i="16" s="1"/>
  <c r="N404" i="1"/>
  <c r="N1173" i="1"/>
  <c r="C1047" i="16" s="1"/>
  <c r="N413" i="1"/>
  <c r="N1198" i="1"/>
  <c r="C1072" i="16" s="1"/>
  <c r="N129" i="1"/>
  <c r="N414" i="1"/>
  <c r="C288" i="16" s="1"/>
  <c r="N1205" i="1"/>
  <c r="N136" i="1"/>
  <c r="C10" i="16" s="1"/>
  <c r="N424" i="1"/>
  <c r="N1230" i="1"/>
  <c r="C1104" i="16" s="1"/>
  <c r="N385" i="1"/>
  <c r="N1109" i="1"/>
  <c r="C983" i="16" s="1"/>
  <c r="N357" i="1"/>
  <c r="N1006" i="1"/>
  <c r="C880" i="16" s="1"/>
  <c r="N154" i="1"/>
  <c r="N222" i="1"/>
  <c r="C96" i="16" s="1"/>
  <c r="N295" i="1"/>
  <c r="N368" i="1"/>
  <c r="C242" i="16" s="1"/>
  <c r="N454" i="1"/>
  <c r="N591" i="1"/>
  <c r="C465" i="16" s="1"/>
  <c r="N790" i="1"/>
  <c r="N1046" i="1"/>
  <c r="C920" i="16" s="1"/>
  <c r="N1302" i="1"/>
  <c r="N1812" i="1"/>
  <c r="C1686" i="16" s="1"/>
  <c r="N147" i="1"/>
  <c r="N214" i="1"/>
  <c r="C88" i="16" s="1"/>
  <c r="N287" i="1"/>
  <c r="N360" i="1"/>
  <c r="C234" i="16" s="1"/>
  <c r="N443" i="1"/>
  <c r="N574" i="1"/>
  <c r="C448" i="16" s="1"/>
  <c r="N765" i="1"/>
  <c r="N1021" i="1"/>
  <c r="C895" i="16" s="1"/>
  <c r="N1277" i="1"/>
  <c r="N1742" i="1"/>
  <c r="C1616" i="16" s="1"/>
  <c r="N140" i="1"/>
  <c r="N206" i="1"/>
  <c r="C80" i="16" s="1"/>
  <c r="N279" i="1"/>
  <c r="N352" i="1"/>
  <c r="C226" i="16" s="1"/>
  <c r="N431" i="1"/>
  <c r="N557" i="1"/>
  <c r="C431" i="16" s="1"/>
  <c r="N734" i="1"/>
  <c r="N990" i="1"/>
  <c r="C864" i="16" s="1"/>
  <c r="N1246" i="1"/>
  <c r="N1680" i="1"/>
  <c r="C1554" i="16" s="1"/>
  <c r="N133" i="1"/>
  <c r="N198" i="1"/>
  <c r="C72" i="16" s="1"/>
  <c r="N271" i="1"/>
  <c r="N1117" i="1"/>
  <c r="C991" i="16" s="1"/>
  <c r="N1422" i="1"/>
  <c r="N233" i="1"/>
  <c r="C107" i="16" s="1"/>
  <c r="N307" i="1"/>
  <c r="N380" i="1"/>
  <c r="C254" i="16" s="1"/>
  <c r="N470" i="1"/>
  <c r="N621" i="1"/>
  <c r="C495" i="16" s="1"/>
  <c r="N830" i="1"/>
  <c r="N1086" i="1"/>
  <c r="C960" i="16" s="1"/>
  <c r="N1360" i="1"/>
  <c r="N225" i="1"/>
  <c r="C99" i="16" s="1"/>
  <c r="N299" i="1"/>
  <c r="N372" i="1"/>
  <c r="C246" i="16" s="1"/>
  <c r="N459" i="1"/>
  <c r="N599" i="1"/>
  <c r="C473" i="16" s="1"/>
  <c r="N805" i="1"/>
  <c r="N1061" i="1"/>
  <c r="C935" i="16" s="1"/>
  <c r="N1322" i="1"/>
  <c r="N217" i="1"/>
  <c r="C91" i="16" s="1"/>
  <c r="N291" i="1"/>
  <c r="N364" i="1"/>
  <c r="C238" i="16" s="1"/>
  <c r="N447" i="1"/>
  <c r="N582" i="1"/>
  <c r="C456" i="16" s="1"/>
  <c r="N774" i="1"/>
  <c r="N1030" i="1"/>
  <c r="C904" i="16" s="1"/>
  <c r="N1286" i="1"/>
  <c r="N1760" i="1"/>
  <c r="C1634" i="16" s="1"/>
  <c r="N209" i="1"/>
  <c r="N283" i="1"/>
  <c r="C157" i="16" s="1"/>
  <c r="N356" i="1"/>
  <c r="N437" i="1"/>
  <c r="C311" i="16" s="1"/>
  <c r="N565" i="1"/>
  <c r="N749" i="1"/>
  <c r="C623" i="16" s="1"/>
  <c r="N1005" i="1"/>
  <c r="N1261" i="1"/>
  <c r="C1135" i="16" s="1"/>
  <c r="N1710" i="1"/>
  <c r="N711" i="1"/>
  <c r="C585" i="16" s="1"/>
  <c r="N775" i="1"/>
  <c r="N839" i="1"/>
  <c r="C713" i="16" s="1"/>
  <c r="N903" i="1"/>
  <c r="N967" i="1"/>
  <c r="C841" i="16" s="1"/>
  <c r="N1031" i="1"/>
  <c r="N1095" i="1"/>
  <c r="C969" i="16" s="1"/>
  <c r="N1159" i="1"/>
  <c r="N1223" i="1"/>
  <c r="C1097" i="16" s="1"/>
  <c r="N1287" i="1"/>
  <c r="N1380" i="1"/>
  <c r="C1254" i="16" s="1"/>
  <c r="N1508" i="1"/>
  <c r="N1636" i="1"/>
  <c r="C1510" i="16" s="1"/>
  <c r="N1764" i="1"/>
  <c r="N528" i="1"/>
  <c r="C402" i="16" s="1"/>
  <c r="N592" i="1"/>
  <c r="N656" i="1"/>
  <c r="C530" i="16" s="1"/>
  <c r="N720" i="1"/>
  <c r="N784" i="1"/>
  <c r="C658" i="16" s="1"/>
  <c r="N848" i="1"/>
  <c r="N912" i="1"/>
  <c r="C786" i="16" s="1"/>
  <c r="N976" i="1"/>
  <c r="N1040" i="1"/>
  <c r="C914" i="16" s="1"/>
  <c r="N1104" i="1"/>
  <c r="N1168" i="1"/>
  <c r="C1042" i="16" s="1"/>
  <c r="N1232" i="1"/>
  <c r="N1296" i="1"/>
  <c r="C1170" i="16" s="1"/>
  <c r="N1397" i="1"/>
  <c r="N1525" i="1"/>
  <c r="C1399" i="16" s="1"/>
  <c r="N1653" i="1"/>
  <c r="N1788" i="1"/>
  <c r="C1662" i="16" s="1"/>
  <c r="N449" i="1"/>
  <c r="N513" i="1"/>
  <c r="C387" i="16" s="1"/>
  <c r="N577" i="1"/>
  <c r="N833" i="1"/>
  <c r="C707" i="16" s="1"/>
  <c r="N897" i="1"/>
  <c r="N961" i="1"/>
  <c r="C835" i="16" s="1"/>
  <c r="N1025" i="1"/>
  <c r="N1089" i="1"/>
  <c r="C963" i="16" s="1"/>
  <c r="N1153" i="1"/>
  <c r="N1217" i="1"/>
  <c r="C1091" i="16" s="1"/>
  <c r="N1281" i="1"/>
  <c r="N1366" i="1"/>
  <c r="C1240" i="16" s="1"/>
  <c r="N1494" i="1"/>
  <c r="N1622" i="1"/>
  <c r="C1496" i="16" s="1"/>
  <c r="N1750" i="1"/>
  <c r="N210" i="1"/>
  <c r="C84" i="16" s="1"/>
  <c r="N274" i="1"/>
  <c r="N461" i="1"/>
  <c r="C335" i="16" s="1"/>
  <c r="N605" i="1"/>
  <c r="N806" i="1"/>
  <c r="C680" i="16" s="1"/>
  <c r="N1062" i="1"/>
  <c r="N1323" i="1"/>
  <c r="C1197" i="16" s="1"/>
  <c r="N219" i="1"/>
  <c r="N292" i="1"/>
  <c r="C166" i="16" s="1"/>
  <c r="N365" i="1"/>
  <c r="N448" i="1"/>
  <c r="C322" i="16" s="1"/>
  <c r="N583" i="1"/>
  <c r="N781" i="1"/>
  <c r="C655" i="16" s="1"/>
  <c r="N1037" i="1"/>
  <c r="N1293" i="1"/>
  <c r="C1167" i="16" s="1"/>
  <c r="N1774" i="1"/>
  <c r="N719" i="1"/>
  <c r="C593" i="16" s="1"/>
  <c r="N783" i="1"/>
  <c r="N847" i="1"/>
  <c r="C721" i="16" s="1"/>
  <c r="N911" i="1"/>
  <c r="N975" i="1"/>
  <c r="C849" i="16" s="1"/>
  <c r="N1039" i="1"/>
  <c r="N1103" i="1"/>
  <c r="C977" i="16" s="1"/>
  <c r="N1167" i="1"/>
  <c r="N1231" i="1"/>
  <c r="C1105" i="16" s="1"/>
  <c r="N1295" i="1"/>
  <c r="N1396" i="1"/>
  <c r="C1270" i="16" s="1"/>
  <c r="N1524" i="1"/>
  <c r="N1652" i="1"/>
  <c r="C1526" i="16" s="1"/>
  <c r="N1781" i="1"/>
  <c r="N536" i="1"/>
  <c r="C410" i="16" s="1"/>
  <c r="N600" i="1"/>
  <c r="N664" i="1"/>
  <c r="C538" i="16" s="1"/>
  <c r="N728" i="1"/>
  <c r="N792" i="1"/>
  <c r="C666" i="16" s="1"/>
  <c r="N856" i="1"/>
  <c r="N920" i="1"/>
  <c r="C794" i="16" s="1"/>
  <c r="N984" i="1"/>
  <c r="N1048" i="1"/>
  <c r="C922" i="16" s="1"/>
  <c r="N1112" i="1"/>
  <c r="N1176" i="1"/>
  <c r="C1050" i="16" s="1"/>
  <c r="N1240" i="1"/>
  <c r="N1304" i="1"/>
  <c r="C1178" i="16" s="1"/>
  <c r="N1413" i="1"/>
  <c r="N1541" i="1"/>
  <c r="C1415" i="16" s="1"/>
  <c r="N1669" i="1"/>
  <c r="N1820" i="1"/>
  <c r="C1694" i="16" s="1"/>
  <c r="N457" i="1"/>
  <c r="N521" i="1"/>
  <c r="C395" i="16" s="1"/>
  <c r="N585" i="1"/>
  <c r="N841" i="1"/>
  <c r="C715" i="16" s="1"/>
  <c r="N905" i="1"/>
  <c r="N969" i="1"/>
  <c r="C843" i="16" s="1"/>
  <c r="N1033" i="1"/>
  <c r="N1097" i="1"/>
  <c r="C971" i="16" s="1"/>
  <c r="N1161" i="1"/>
  <c r="N1225" i="1"/>
  <c r="C1099" i="16" s="1"/>
  <c r="N1289" i="1"/>
  <c r="N1382" i="1"/>
  <c r="C1256" i="16" s="1"/>
  <c r="N1510" i="1"/>
  <c r="N1638" i="1"/>
  <c r="C1512" i="16" s="1"/>
  <c r="N1766" i="1"/>
  <c r="N218" i="1"/>
  <c r="C92" i="16" s="1"/>
  <c r="N282" i="1"/>
  <c r="N346" i="1"/>
  <c r="C220" i="16" s="1"/>
  <c r="N410" i="1"/>
  <c r="N474" i="1"/>
  <c r="C348" i="16" s="1"/>
  <c r="N538" i="1"/>
  <c r="N602" i="1"/>
  <c r="C476" i="16" s="1"/>
  <c r="N858" i="1"/>
  <c r="N922" i="1"/>
  <c r="C796" i="16" s="1"/>
  <c r="N986" i="1"/>
  <c r="N1050" i="1"/>
  <c r="C924" i="16" s="1"/>
  <c r="N1114" i="1"/>
  <c r="N1178" i="1"/>
  <c r="C1052" i="16" s="1"/>
  <c r="N1242" i="1"/>
  <c r="N1307" i="1"/>
  <c r="C1181" i="16" s="1"/>
  <c r="N1416" i="1"/>
  <c r="N1544" i="1"/>
  <c r="C1418" i="16" s="1"/>
  <c r="N1672" i="1"/>
  <c r="N1828" i="1"/>
  <c r="C1702" i="16" s="1"/>
  <c r="N547" i="1"/>
  <c r="N931" i="1"/>
  <c r="C805" i="16" s="1"/>
  <c r="N995" i="1"/>
  <c r="N1059" i="1"/>
  <c r="C933" i="16" s="1"/>
  <c r="N1123" i="1"/>
  <c r="N1187" i="1"/>
  <c r="C1061" i="16" s="1"/>
  <c r="N1412" i="1"/>
  <c r="N1540" i="1"/>
  <c r="C1414" i="16" s="1"/>
  <c r="N1668" i="1"/>
  <c r="N1813" i="1"/>
  <c r="C1687" i="16" s="1"/>
  <c r="N928" i="1"/>
  <c r="N992" i="1"/>
  <c r="C866" i="16" s="1"/>
  <c r="N1056" i="1"/>
  <c r="N1120" i="1"/>
  <c r="C994" i="16" s="1"/>
  <c r="N1184" i="1"/>
  <c r="N1248" i="1"/>
  <c r="C1122" i="16" s="1"/>
  <c r="N1315" i="1"/>
  <c r="N1429" i="1"/>
  <c r="C1303" i="16" s="1"/>
  <c r="N1557" i="1"/>
  <c r="N1685" i="1"/>
  <c r="C1559" i="16" s="1"/>
  <c r="N913" i="1"/>
  <c r="N977" i="1"/>
  <c r="C851" i="16" s="1"/>
  <c r="N1041" i="1"/>
  <c r="N1105" i="1"/>
  <c r="C979" i="16" s="1"/>
  <c r="N1169" i="1"/>
  <c r="N1233" i="1"/>
  <c r="C1107" i="16" s="1"/>
  <c r="N1297" i="1"/>
  <c r="N1398" i="1"/>
  <c r="C1272" i="16" s="1"/>
  <c r="N1526" i="1"/>
  <c r="N1654" i="1"/>
  <c r="C1528" i="16" s="1"/>
  <c r="N1789" i="1"/>
  <c r="N930" i="1"/>
  <c r="C804" i="16" s="1"/>
  <c r="N994" i="1"/>
  <c r="N1058" i="1"/>
  <c r="C932" i="16" s="1"/>
  <c r="N1122" i="1"/>
  <c r="N1186" i="1"/>
  <c r="C1060" i="16" s="1"/>
  <c r="N1250" i="1"/>
  <c r="N1317" i="1"/>
  <c r="C1191" i="16" s="1"/>
  <c r="N1432" i="1"/>
  <c r="N1560" i="1"/>
  <c r="C1434" i="16" s="1"/>
  <c r="N1688" i="1"/>
  <c r="N875" i="1"/>
  <c r="C749" i="16" s="1"/>
  <c r="N939" i="1"/>
  <c r="N1003" i="1"/>
  <c r="C877" i="16" s="1"/>
  <c r="N1067" i="1"/>
  <c r="N1131" i="1"/>
  <c r="C1005" i="16" s="1"/>
  <c r="N1195" i="1"/>
  <c r="N957" i="1"/>
  <c r="C831" i="16" s="1"/>
  <c r="N1213" i="1"/>
  <c r="N1614" i="1"/>
  <c r="C1488" i="16" s="1"/>
  <c r="N261" i="1"/>
  <c r="N334" i="1"/>
  <c r="C208" i="16" s="1"/>
  <c r="N407" i="1"/>
  <c r="N511" i="1"/>
  <c r="C385" i="16" s="1"/>
  <c r="N685" i="1"/>
  <c r="N926" i="1"/>
  <c r="C800" i="16" s="1"/>
  <c r="N1182" i="1"/>
  <c r="N1552" i="1"/>
  <c r="C1426" i="16" s="1"/>
  <c r="N253" i="1"/>
  <c r="N326" i="1"/>
  <c r="C200" i="16" s="1"/>
  <c r="N399" i="1"/>
  <c r="N496" i="1"/>
  <c r="C370" i="16" s="1"/>
  <c r="N663" i="1"/>
  <c r="N901" i="1"/>
  <c r="C775" i="16" s="1"/>
  <c r="N1157" i="1"/>
  <c r="N1502" i="1"/>
  <c r="C1376" i="16" s="1"/>
  <c r="N245" i="1"/>
  <c r="N318" i="1"/>
  <c r="C192" i="16" s="1"/>
  <c r="N391" i="1"/>
  <c r="N486" i="1"/>
  <c r="C360" i="16" s="1"/>
  <c r="N646" i="1"/>
  <c r="N870" i="1"/>
  <c r="C744" i="16" s="1"/>
  <c r="N1126" i="1"/>
  <c r="N1440" i="1"/>
  <c r="C1314" i="16" s="1"/>
  <c r="N237" i="1"/>
  <c r="N310" i="1"/>
  <c r="C184" i="16" s="1"/>
  <c r="N383" i="1"/>
  <c r="N475" i="1"/>
  <c r="C349" i="16" s="1"/>
  <c r="N845" i="1"/>
  <c r="N1101" i="1"/>
  <c r="C975" i="16" s="1"/>
  <c r="N1390" i="1"/>
  <c r="N863" i="1"/>
  <c r="C737" i="16" s="1"/>
  <c r="N927" i="1"/>
  <c r="N991" i="1"/>
  <c r="C865" i="16" s="1"/>
  <c r="N1055" i="1"/>
  <c r="N1119" i="1"/>
  <c r="C993" i="16" s="1"/>
  <c r="N1183" i="1"/>
  <c r="N1247" i="1"/>
  <c r="C1121" i="16" s="1"/>
  <c r="N1314" i="1"/>
  <c r="N1428" i="1"/>
  <c r="C1302" i="16" s="1"/>
  <c r="N1556" i="1"/>
  <c r="N1684" i="1"/>
  <c r="C1558" i="16" s="1"/>
  <c r="N552" i="1"/>
  <c r="N808" i="1"/>
  <c r="C682" i="16" s="1"/>
  <c r="N872" i="1"/>
  <c r="N936" i="1"/>
  <c r="C810" i="16" s="1"/>
  <c r="N1000" i="1"/>
  <c r="N1064" i="1"/>
  <c r="C938" i="16" s="1"/>
  <c r="N1128" i="1"/>
  <c r="N1192" i="1"/>
  <c r="C1066" i="16" s="1"/>
  <c r="N1256" i="1"/>
  <c r="N1325" i="1"/>
  <c r="C1199" i="16" s="1"/>
  <c r="N1445" i="1"/>
  <c r="N1573" i="1"/>
  <c r="C1447" i="16" s="1"/>
  <c r="N1701" i="1"/>
  <c r="N473" i="1"/>
  <c r="C347" i="16" s="1"/>
  <c r="N537" i="1"/>
  <c r="N601" i="1"/>
  <c r="C475" i="16" s="1"/>
  <c r="N857" i="1"/>
  <c r="N958" i="1"/>
  <c r="C832" i="16" s="1"/>
  <c r="N1214" i="1"/>
  <c r="N1616" i="1"/>
  <c r="C1490" i="16" s="1"/>
  <c r="N262" i="1"/>
  <c r="N335" i="1"/>
  <c r="C209" i="16" s="1"/>
  <c r="N408" i="1"/>
  <c r="N517" i="1"/>
  <c r="C391" i="16" s="1"/>
  <c r="N686" i="1"/>
  <c r="N933" i="1"/>
  <c r="C807" i="16" s="1"/>
  <c r="N1189" i="1"/>
  <c r="N1566" i="1"/>
  <c r="C1440" i="16" s="1"/>
  <c r="N254" i="1"/>
  <c r="N327" i="1"/>
  <c r="C201" i="16" s="1"/>
  <c r="N400" i="1"/>
  <c r="N499" i="1"/>
  <c r="C373" i="16" s="1"/>
  <c r="N902" i="1"/>
  <c r="N1158" i="1"/>
  <c r="C1032" i="16" s="1"/>
  <c r="N1504" i="1"/>
  <c r="N246" i="1"/>
  <c r="C120" i="16" s="1"/>
  <c r="N319" i="1"/>
  <c r="N392" i="1"/>
  <c r="C266" i="16" s="1"/>
  <c r="N487" i="1"/>
  <c r="N877" i="1"/>
  <c r="C751" i="16" s="1"/>
  <c r="N1133" i="1"/>
  <c r="N1454" i="1"/>
  <c r="C1328" i="16" s="1"/>
  <c r="N807" i="1"/>
  <c r="N871" i="1"/>
  <c r="C745" i="16" s="1"/>
  <c r="N935" i="1"/>
  <c r="N999" i="1"/>
  <c r="C873" i="16" s="1"/>
  <c r="N1063" i="1"/>
  <c r="N1127" i="1"/>
  <c r="C1001" i="16" s="1"/>
  <c r="N1191" i="1"/>
  <c r="N1255" i="1"/>
  <c r="C1129" i="16" s="1"/>
  <c r="N1324" i="1"/>
  <c r="N1444" i="1"/>
  <c r="C1318" i="16" s="1"/>
  <c r="N1572" i="1"/>
  <c r="N1700" i="1"/>
  <c r="C1574" i="16" s="1"/>
  <c r="N560" i="1"/>
  <c r="N816" i="1"/>
  <c r="C690" i="16" s="1"/>
  <c r="N880" i="1"/>
  <c r="N944" i="1"/>
  <c r="C818" i="16" s="1"/>
  <c r="N1008" i="1"/>
  <c r="N1072" i="1"/>
  <c r="C946" i="16" s="1"/>
  <c r="N1136" i="1"/>
  <c r="N1200" i="1"/>
  <c r="C1074" i="16" s="1"/>
  <c r="N344" i="1"/>
  <c r="N421" i="1"/>
  <c r="C295" i="16" s="1"/>
  <c r="N535" i="1"/>
  <c r="N709" i="1"/>
  <c r="C583" i="16" s="1"/>
  <c r="N965" i="1"/>
  <c r="N1221" i="1"/>
  <c r="C1095" i="16" s="1"/>
  <c r="N1630" i="1"/>
  <c r="N190" i="1"/>
  <c r="C64" i="16" s="1"/>
  <c r="N263" i="1"/>
  <c r="N336" i="1"/>
  <c r="C210" i="16" s="1"/>
  <c r="N409" i="1"/>
  <c r="N518" i="1"/>
  <c r="C392" i="16" s="1"/>
  <c r="N687" i="1"/>
  <c r="N934" i="1"/>
  <c r="C808" i="16" s="1"/>
  <c r="N1190" i="1"/>
  <c r="N1568" i="1"/>
  <c r="C1442" i="16" s="1"/>
  <c r="N183" i="1"/>
  <c r="N255" i="1"/>
  <c r="C129" i="16" s="1"/>
  <c r="N328" i="1"/>
  <c r="N401" i="1"/>
  <c r="C275" i="16" s="1"/>
  <c r="N501" i="1"/>
  <c r="N670" i="1"/>
  <c r="C544" i="16" s="1"/>
  <c r="N909" i="1"/>
  <c r="N1165" i="1"/>
  <c r="C1039" i="16" s="1"/>
  <c r="N1518" i="1"/>
  <c r="N751" i="1"/>
  <c r="C625" i="16" s="1"/>
  <c r="N815" i="1"/>
  <c r="N879" i="1"/>
  <c r="C753" i="16" s="1"/>
  <c r="N943" i="1"/>
  <c r="N1007" i="1"/>
  <c r="C881" i="16" s="1"/>
  <c r="N1071" i="1"/>
  <c r="N1135" i="1"/>
  <c r="C1009" i="16" s="1"/>
  <c r="N1199" i="1"/>
  <c r="N1263" i="1"/>
  <c r="C1137" i="16" s="1"/>
  <c r="N1334" i="1"/>
  <c r="N1460" i="1"/>
  <c r="C1334" i="16" s="1"/>
  <c r="N1588" i="1"/>
  <c r="N1716" i="1"/>
  <c r="C1590" i="16" s="1"/>
  <c r="N504" i="1"/>
  <c r="N568" i="1"/>
  <c r="C442" i="16" s="1"/>
  <c r="N632" i="1"/>
  <c r="N696" i="1"/>
  <c r="C570" i="16" s="1"/>
  <c r="N760" i="1"/>
  <c r="N824" i="1"/>
  <c r="C698" i="16" s="1"/>
  <c r="N888" i="1"/>
  <c r="N952" i="1"/>
  <c r="C826" i="16" s="1"/>
  <c r="N1016" i="1"/>
  <c r="N1080" i="1"/>
  <c r="C954" i="16" s="1"/>
  <c r="N1144" i="1"/>
  <c r="N1208" i="1"/>
  <c r="C1082" i="16" s="1"/>
  <c r="N1272" i="1"/>
  <c r="N1349" i="1"/>
  <c r="C1223" i="16" s="1"/>
  <c r="N1477" i="1"/>
  <c r="N1605" i="1"/>
  <c r="C1479" i="16" s="1"/>
  <c r="N1733" i="1"/>
  <c r="N425" i="1"/>
  <c r="C299" i="16" s="1"/>
  <c r="N489" i="1"/>
  <c r="N553" i="1"/>
  <c r="C427" i="16" s="1"/>
  <c r="N617" i="1"/>
  <c r="N681" i="1"/>
  <c r="C555" i="16" s="1"/>
  <c r="N745" i="1"/>
  <c r="N809" i="1"/>
  <c r="C683" i="16" s="1"/>
  <c r="N873" i="1"/>
  <c r="N937" i="1"/>
  <c r="C811" i="16" s="1"/>
  <c r="N1001" i="1"/>
  <c r="N1065" i="1"/>
  <c r="C939" i="16" s="1"/>
  <c r="N1129" i="1"/>
  <c r="N1193" i="1"/>
  <c r="C1067" i="16" s="1"/>
  <c r="N1257" i="1"/>
  <c r="N1326" i="1"/>
  <c r="C1200" i="16" s="1"/>
  <c r="N1446" i="1"/>
  <c r="N1574" i="1"/>
  <c r="C1448" i="16" s="1"/>
  <c r="N1702" i="1"/>
  <c r="N250" i="1"/>
  <c r="C124" i="16" s="1"/>
  <c r="N314" i="1"/>
  <c r="N378" i="1"/>
  <c r="C252" i="16" s="1"/>
  <c r="N442" i="1"/>
  <c r="N506" i="1"/>
  <c r="C380" i="16" s="1"/>
  <c r="N570" i="1"/>
  <c r="N634" i="1"/>
  <c r="C508" i="16" s="1"/>
  <c r="N698" i="1"/>
  <c r="N338" i="1"/>
  <c r="C212" i="16" s="1"/>
  <c r="N402" i="1"/>
  <c r="N466" i="1"/>
  <c r="C340" i="16" s="1"/>
  <c r="N530" i="1"/>
  <c r="N594" i="1"/>
  <c r="C468" i="16" s="1"/>
  <c r="N850" i="1"/>
  <c r="N914" i="1"/>
  <c r="C788" i="16" s="1"/>
  <c r="N978" i="1"/>
  <c r="N1042" i="1"/>
  <c r="C916" i="16" s="1"/>
  <c r="N1106" i="1"/>
  <c r="N1170" i="1"/>
  <c r="C1044" i="16" s="1"/>
  <c r="N1234" i="1"/>
  <c r="N1298" i="1"/>
  <c r="C1172" i="16" s="1"/>
  <c r="N1400" i="1"/>
  <c r="N1528" i="1"/>
  <c r="C1402" i="16" s="1"/>
  <c r="N1656" i="1"/>
  <c r="N1796" i="1"/>
  <c r="C1670" i="16" s="1"/>
  <c r="N539" i="1"/>
  <c r="N603" i="1"/>
  <c r="C477" i="16" s="1"/>
  <c r="N923" i="1"/>
  <c r="N987" i="1"/>
  <c r="C861" i="16" s="1"/>
  <c r="N1051" i="1"/>
  <c r="N1115" i="1"/>
  <c r="C989" i="16" s="1"/>
  <c r="N1179" i="1"/>
  <c r="N1243" i="1"/>
  <c r="C1117" i="16" s="1"/>
  <c r="N1308" i="1"/>
  <c r="N1420" i="1"/>
  <c r="C1294" i="16" s="1"/>
  <c r="N1548" i="1"/>
  <c r="N1676" i="1"/>
  <c r="C1550" i="16" s="1"/>
  <c r="N1829" i="1"/>
  <c r="N900" i="1"/>
  <c r="C774" i="16" s="1"/>
  <c r="N964" i="1"/>
  <c r="N1028" i="1"/>
  <c r="C902" i="16" s="1"/>
  <c r="N1092" i="1"/>
  <c r="N1156" i="1"/>
  <c r="C1030" i="16" s="1"/>
  <c r="N1220" i="1"/>
  <c r="N1284" i="1"/>
  <c r="C1158" i="16" s="1"/>
  <c r="N1373" i="1"/>
  <c r="N1501" i="1"/>
  <c r="C1375" i="16" s="1"/>
  <c r="N1629" i="1"/>
  <c r="N1757" i="1"/>
  <c r="C1631" i="16" s="1"/>
  <c r="N1806" i="1"/>
  <c r="N1343" i="1"/>
  <c r="C1217" i="16" s="1"/>
  <c r="N1407" i="1"/>
  <c r="N1471" i="1"/>
  <c r="C1345" i="16" s="1"/>
  <c r="N1535" i="1"/>
  <c r="N1599" i="1"/>
  <c r="C1473" i="16" s="1"/>
  <c r="N1663" i="1"/>
  <c r="N1727" i="1"/>
  <c r="C1601" i="16" s="1"/>
  <c r="N1791" i="1"/>
  <c r="N1792" i="1"/>
  <c r="C1666" i="16" s="1"/>
  <c r="N1321" i="1"/>
  <c r="N1385" i="1"/>
  <c r="C1259" i="16" s="1"/>
  <c r="N1449" i="1"/>
  <c r="N1513" i="1"/>
  <c r="C1387" i="16" s="1"/>
  <c r="N1577" i="1"/>
  <c r="N1641" i="1"/>
  <c r="C1515" i="16" s="1"/>
  <c r="N1705" i="1"/>
  <c r="N1769" i="1"/>
  <c r="C1643" i="16" s="1"/>
  <c r="N1833" i="1"/>
  <c r="N1402" i="1"/>
  <c r="C1276" i="16" s="1"/>
  <c r="N1466" i="1"/>
  <c r="N1530" i="1"/>
  <c r="C1404" i="16" s="1"/>
  <c r="N1594" i="1"/>
  <c r="N1658" i="1"/>
  <c r="C1532" i="16" s="1"/>
  <c r="N1722" i="1"/>
  <c r="N1786" i="1"/>
  <c r="C1660" i="16" s="1"/>
  <c r="N1355" i="1"/>
  <c r="N1419" i="1"/>
  <c r="C1293" i="16" s="1"/>
  <c r="N1483" i="1"/>
  <c r="N1547" i="1"/>
  <c r="C1421" i="16" s="1"/>
  <c r="N1611" i="1"/>
  <c r="N1675" i="1"/>
  <c r="C1549" i="16" s="1"/>
  <c r="N1739" i="1"/>
  <c r="N1803" i="1"/>
  <c r="C1677" i="16" s="1"/>
  <c r="N1251" i="1"/>
  <c r="N1318" i="1"/>
  <c r="C1192" i="16" s="1"/>
  <c r="N1436" i="1"/>
  <c r="N1564" i="1"/>
  <c r="C1438" i="16" s="1"/>
  <c r="N1692" i="1"/>
  <c r="N908" i="1"/>
  <c r="C782" i="16" s="1"/>
  <c r="N972" i="1"/>
  <c r="N1036" i="1"/>
  <c r="C910" i="16" s="1"/>
  <c r="N1100" i="1"/>
  <c r="N1164" i="1"/>
  <c r="C1038" i="16" s="1"/>
  <c r="N1228" i="1"/>
  <c r="N1292" i="1"/>
  <c r="C1166" i="16" s="1"/>
  <c r="N1389" i="1"/>
  <c r="N1517" i="1"/>
  <c r="C1391" i="16" s="1"/>
  <c r="N1645" i="1"/>
  <c r="N1773" i="1"/>
  <c r="C1647" i="16" s="1"/>
  <c r="N1814" i="1"/>
  <c r="N1351" i="1"/>
  <c r="C1225" i="16" s="1"/>
  <c r="N1415" i="1"/>
  <c r="N1479" i="1"/>
  <c r="C1353" i="16" s="1"/>
  <c r="N1543" i="1"/>
  <c r="N1607" i="1"/>
  <c r="C1481" i="16" s="1"/>
  <c r="N1671" i="1"/>
  <c r="N1735" i="1"/>
  <c r="C1609" i="16" s="1"/>
  <c r="N1799" i="1"/>
  <c r="N1800" i="1"/>
  <c r="C1674" i="16" s="1"/>
  <c r="N1329" i="1"/>
  <c r="N1393" i="1"/>
  <c r="C1267" i="16" s="1"/>
  <c r="N1457" i="1"/>
  <c r="N1521" i="1"/>
  <c r="C1395" i="16" s="1"/>
  <c r="N1585" i="1"/>
  <c r="N1649" i="1"/>
  <c r="C1523" i="16" s="1"/>
  <c r="N1713" i="1"/>
  <c r="N1777" i="1"/>
  <c r="C1651" i="16" s="1"/>
  <c r="N1346" i="1"/>
  <c r="N1410" i="1"/>
  <c r="C1284" i="16" s="1"/>
  <c r="N1474" i="1"/>
  <c r="N1538" i="1"/>
  <c r="C1412" i="16" s="1"/>
  <c r="N1602" i="1"/>
  <c r="N1666" i="1"/>
  <c r="C1540" i="16" s="1"/>
  <c r="N1730" i="1"/>
  <c r="N1794" i="1"/>
  <c r="C1668" i="16" s="1"/>
  <c r="N1363" i="1"/>
  <c r="N1427" i="1"/>
  <c r="C1301" i="16" s="1"/>
  <c r="N1491" i="1"/>
  <c r="N1555" i="1"/>
  <c r="C1429" i="16" s="1"/>
  <c r="N1619" i="1"/>
  <c r="N1683" i="1"/>
  <c r="C1557" i="16" s="1"/>
  <c r="N1747" i="1"/>
  <c r="N1811" i="1"/>
  <c r="C1685" i="16" s="1"/>
  <c r="N1259" i="1"/>
  <c r="C1133" i="16" s="1"/>
  <c r="N1330" i="1"/>
  <c r="N1452" i="1"/>
  <c r="C1326" i="16" s="1"/>
  <c r="N1580" i="1"/>
  <c r="N1708" i="1"/>
  <c r="C1582" i="16" s="1"/>
  <c r="N916" i="1"/>
  <c r="N980" i="1"/>
  <c r="C854" i="16" s="1"/>
  <c r="N1044" i="1"/>
  <c r="N1108" i="1"/>
  <c r="C982" i="16" s="1"/>
  <c r="N1172" i="1"/>
  <c r="N1236" i="1"/>
  <c r="C1110" i="16" s="1"/>
  <c r="N1300" i="1"/>
  <c r="N1405" i="1"/>
  <c r="C1279" i="16" s="1"/>
  <c r="N1533" i="1"/>
  <c r="N1661" i="1"/>
  <c r="C1535" i="16" s="1"/>
  <c r="N1804" i="1"/>
  <c r="N1822" i="1"/>
  <c r="C1696" i="16" s="1"/>
  <c r="N1359" i="1"/>
  <c r="N1423" i="1"/>
  <c r="C1297" i="16" s="1"/>
  <c r="N1487" i="1"/>
  <c r="N1551" i="1"/>
  <c r="C1425" i="16" s="1"/>
  <c r="N1615" i="1"/>
  <c r="N1679" i="1"/>
  <c r="C1553" i="16" s="1"/>
  <c r="N1743" i="1"/>
  <c r="N1807" i="1"/>
  <c r="C1681" i="16" s="1"/>
  <c r="N1808" i="1"/>
  <c r="N1337" i="1"/>
  <c r="C1211" i="16" s="1"/>
  <c r="N1401" i="1"/>
  <c r="N1465" i="1"/>
  <c r="C1339" i="16" s="1"/>
  <c r="N1529" i="1"/>
  <c r="N1593" i="1"/>
  <c r="C1467" i="16" s="1"/>
  <c r="N1657" i="1"/>
  <c r="N1721" i="1"/>
  <c r="C1595" i="16" s="1"/>
  <c r="N1785" i="1"/>
  <c r="N1354" i="1"/>
  <c r="C1228" i="16" s="1"/>
  <c r="N1418" i="1"/>
  <c r="N1482" i="1"/>
  <c r="C1356" i="16" s="1"/>
  <c r="N1610" i="1"/>
  <c r="N1674" i="1"/>
  <c r="C1548" i="16" s="1"/>
  <c r="N1738" i="1"/>
  <c r="N1802" i="1"/>
  <c r="C1676" i="16" s="1"/>
  <c r="N1435" i="1"/>
  <c r="N1627" i="1"/>
  <c r="C1501" i="16" s="1"/>
  <c r="N921" i="1"/>
  <c r="N985" i="1"/>
  <c r="C859" i="16" s="1"/>
  <c r="N1049" i="1"/>
  <c r="N1113" i="1"/>
  <c r="C987" i="16" s="1"/>
  <c r="N1177" i="1"/>
  <c r="N1241" i="1"/>
  <c r="C1115" i="16" s="1"/>
  <c r="N1306" i="1"/>
  <c r="N1414" i="1"/>
  <c r="C1288" i="16" s="1"/>
  <c r="N1542" i="1"/>
  <c r="N1670" i="1"/>
  <c r="C1544" i="16" s="1"/>
  <c r="N1821" i="1"/>
  <c r="N234" i="1"/>
  <c r="C108" i="16" s="1"/>
  <c r="N298" i="1"/>
  <c r="N362" i="1"/>
  <c r="C236" i="16" s="1"/>
  <c r="N426" i="1"/>
  <c r="N490" i="1"/>
  <c r="C364" i="16" s="1"/>
  <c r="N554" i="1"/>
  <c r="N810" i="1"/>
  <c r="C684" i="16" s="1"/>
  <c r="N874" i="1"/>
  <c r="N938" i="1"/>
  <c r="C812" i="16" s="1"/>
  <c r="N1002" i="1"/>
  <c r="N1066" i="1"/>
  <c r="C940" i="16" s="1"/>
  <c r="N1130" i="1"/>
  <c r="N1194" i="1"/>
  <c r="C1068" i="16" s="1"/>
  <c r="N1258" i="1"/>
  <c r="N1328" i="1"/>
  <c r="C1202" i="16" s="1"/>
  <c r="N1448" i="1"/>
  <c r="N1576" i="1"/>
  <c r="C1450" i="16" s="1"/>
  <c r="N1704" i="1"/>
  <c r="N883" i="1"/>
  <c r="C757" i="16" s="1"/>
  <c r="N947" i="1"/>
  <c r="N1011" i="1"/>
  <c r="C885" i="16" s="1"/>
  <c r="N1075" i="1"/>
  <c r="N1139" i="1"/>
  <c r="C1013" i="16" s="1"/>
  <c r="N1203" i="1"/>
  <c r="N1267" i="1"/>
  <c r="C1141" i="16" s="1"/>
  <c r="N1340" i="1"/>
  <c r="N1468" i="1"/>
  <c r="C1342" i="16" s="1"/>
  <c r="N1596" i="1"/>
  <c r="N1724" i="1"/>
  <c r="C1598" i="16" s="1"/>
  <c r="N604" i="1"/>
  <c r="N924" i="1"/>
  <c r="C798" i="16" s="1"/>
  <c r="N988" i="1"/>
  <c r="N1052" i="1"/>
  <c r="C926" i="16" s="1"/>
  <c r="N1116" i="1"/>
  <c r="N1180" i="1"/>
  <c r="C1054" i="16" s="1"/>
  <c r="N1244" i="1"/>
  <c r="N1309" i="1"/>
  <c r="C1183" i="16" s="1"/>
  <c r="N1421" i="1"/>
  <c r="N1549" i="1"/>
  <c r="C1423" i="16" s="1"/>
  <c r="N1677" i="1"/>
  <c r="N1830" i="1"/>
  <c r="C1704" i="16" s="1"/>
  <c r="N1367" i="1"/>
  <c r="N1431" i="1"/>
  <c r="C1305" i="16" s="1"/>
  <c r="N1495" i="1"/>
  <c r="N1559" i="1"/>
  <c r="C1433" i="16" s="1"/>
  <c r="N1623" i="1"/>
  <c r="N1687" i="1"/>
  <c r="C1561" i="16" s="1"/>
  <c r="N1751" i="1"/>
  <c r="N1815" i="1"/>
  <c r="C1689" i="16" s="1"/>
  <c r="N1816" i="1"/>
  <c r="N1345" i="1"/>
  <c r="C1219" i="16" s="1"/>
  <c r="N1409" i="1"/>
  <c r="N1473" i="1"/>
  <c r="C1347" i="16" s="1"/>
  <c r="N1537" i="1"/>
  <c r="N1601" i="1"/>
  <c r="C1475" i="16" s="1"/>
  <c r="N1665" i="1"/>
  <c r="N1729" i="1"/>
  <c r="C1603" i="16" s="1"/>
  <c r="N1793" i="1"/>
  <c r="N1362" i="1"/>
  <c r="C1236" i="16" s="1"/>
  <c r="N1426" i="1"/>
  <c r="N1490" i="1"/>
  <c r="C1364" i="16" s="1"/>
  <c r="N1554" i="1"/>
  <c r="N1618" i="1"/>
  <c r="C1492" i="16" s="1"/>
  <c r="N1682" i="1"/>
  <c r="N1746" i="1"/>
  <c r="C1620" i="16" s="1"/>
  <c r="N1810" i="1"/>
  <c r="N1379" i="1"/>
  <c r="C1253" i="16" s="1"/>
  <c r="N1443" i="1"/>
  <c r="N1507" i="1"/>
  <c r="C1381" i="16" s="1"/>
  <c r="N1571" i="1"/>
  <c r="N1635" i="1"/>
  <c r="C1509" i="16" s="1"/>
  <c r="N1699" i="1"/>
  <c r="N1763" i="1"/>
  <c r="C1637" i="16" s="1"/>
  <c r="N1827" i="1"/>
  <c r="N1264" i="1"/>
  <c r="C1138" i="16" s="1"/>
  <c r="N1336" i="1"/>
  <c r="N1461" i="1"/>
  <c r="C1335" i="16" s="1"/>
  <c r="N1589" i="1"/>
  <c r="N1717" i="1"/>
  <c r="C1591" i="16" s="1"/>
  <c r="N929" i="1"/>
  <c r="N993" i="1"/>
  <c r="C867" i="16" s="1"/>
  <c r="N1057" i="1"/>
  <c r="N1121" i="1"/>
  <c r="C995" i="16" s="1"/>
  <c r="N1185" i="1"/>
  <c r="N1249" i="1"/>
  <c r="C1123" i="16" s="1"/>
  <c r="N1316" i="1"/>
  <c r="N1430" i="1"/>
  <c r="C1304" i="16" s="1"/>
  <c r="N1558" i="1"/>
  <c r="N1686" i="1"/>
  <c r="C1560" i="16" s="1"/>
  <c r="N882" i="1"/>
  <c r="N946" i="1"/>
  <c r="C820" i="16" s="1"/>
  <c r="N1010" i="1"/>
  <c r="N1074" i="1"/>
  <c r="C948" i="16" s="1"/>
  <c r="N1138" i="1"/>
  <c r="N1202" i="1"/>
  <c r="C1076" i="16" s="1"/>
  <c r="N1266" i="1"/>
  <c r="N1339" i="1"/>
  <c r="C1213" i="16" s="1"/>
  <c r="N1464" i="1"/>
  <c r="N1592" i="1"/>
  <c r="C1466" i="16" s="1"/>
  <c r="N1720" i="1"/>
  <c r="N891" i="1"/>
  <c r="C765" i="16" s="1"/>
  <c r="N955" i="1"/>
  <c r="N1019" i="1"/>
  <c r="C893" i="16" s="1"/>
  <c r="N1083" i="1"/>
  <c r="N1147" i="1"/>
  <c r="C1021" i="16" s="1"/>
  <c r="N1211" i="1"/>
  <c r="N1275" i="1"/>
  <c r="C1149" i="16" s="1"/>
  <c r="N1356" i="1"/>
  <c r="N1484" i="1"/>
  <c r="C1358" i="16" s="1"/>
  <c r="N1612" i="1"/>
  <c r="N1740" i="1"/>
  <c r="C1614" i="16" s="1"/>
  <c r="N932" i="1"/>
  <c r="N996" i="1"/>
  <c r="C870" i="16" s="1"/>
  <c r="N1060" i="1"/>
  <c r="N1124" i="1"/>
  <c r="C998" i="16" s="1"/>
  <c r="N1188" i="1"/>
  <c r="N1252" i="1"/>
  <c r="C1126" i="16" s="1"/>
  <c r="N1320" i="1"/>
  <c r="N1437" i="1"/>
  <c r="C1311" i="16" s="1"/>
  <c r="N1565" i="1"/>
  <c r="N1693" i="1"/>
  <c r="C1567" i="16" s="1"/>
  <c r="N1311" i="1"/>
  <c r="N1375" i="1"/>
  <c r="C1249" i="16" s="1"/>
  <c r="N1439" i="1"/>
  <c r="N1503" i="1"/>
  <c r="C1377" i="16" s="1"/>
  <c r="N1567" i="1"/>
  <c r="N1631" i="1"/>
  <c r="C1505" i="16" s="1"/>
  <c r="N1695" i="1"/>
  <c r="N1759" i="1"/>
  <c r="C1633" i="16" s="1"/>
  <c r="N1823" i="1"/>
  <c r="N1824" i="1"/>
  <c r="C1698" i="16" s="1"/>
  <c r="N1353" i="1"/>
  <c r="N1417" i="1"/>
  <c r="C1291" i="16" s="1"/>
  <c r="N1481" i="1"/>
  <c r="N1545" i="1"/>
  <c r="C1419" i="16" s="1"/>
  <c r="N1609" i="1"/>
  <c r="N1673" i="1"/>
  <c r="C1547" i="16" s="1"/>
  <c r="N1737" i="1"/>
  <c r="N1801" i="1"/>
  <c r="C1675" i="16" s="1"/>
  <c r="N1370" i="1"/>
  <c r="N1434" i="1"/>
  <c r="C1308" i="16" s="1"/>
  <c r="N1498" i="1"/>
  <c r="N1562" i="1"/>
  <c r="C1436" i="16" s="1"/>
  <c r="N1626" i="1"/>
  <c r="N1690" i="1"/>
  <c r="C1564" i="16" s="1"/>
  <c r="N1754" i="1"/>
  <c r="N1818" i="1"/>
  <c r="C1692" i="16" s="1"/>
  <c r="N1387" i="1"/>
  <c r="N1451" i="1"/>
  <c r="C1325" i="16" s="1"/>
  <c r="N1515" i="1"/>
  <c r="N1579" i="1"/>
  <c r="C1453" i="16" s="1"/>
  <c r="N1643" i="1"/>
  <c r="N1707" i="1"/>
  <c r="C1581" i="16" s="1"/>
  <c r="N1771" i="1"/>
  <c r="N762" i="1"/>
  <c r="C636" i="16" s="1"/>
  <c r="N826" i="1"/>
  <c r="N890" i="1"/>
  <c r="C764" i="16" s="1"/>
  <c r="N954" i="1"/>
  <c r="N1018" i="1"/>
  <c r="C892" i="16" s="1"/>
  <c r="N1082" i="1"/>
  <c r="N1146" i="1"/>
  <c r="C1020" i="16" s="1"/>
  <c r="N1210" i="1"/>
  <c r="N1274" i="1"/>
  <c r="C1148" i="16" s="1"/>
  <c r="N1352" i="1"/>
  <c r="N1480" i="1"/>
  <c r="C1354" i="16" s="1"/>
  <c r="N1608" i="1"/>
  <c r="N1736" i="1"/>
  <c r="C1610" i="16" s="1"/>
  <c r="N515" i="1"/>
  <c r="N579" i="1"/>
  <c r="C453" i="16" s="1"/>
  <c r="N643" i="1"/>
  <c r="N707" i="1"/>
  <c r="C581" i="16" s="1"/>
  <c r="N771" i="1"/>
  <c r="N835" i="1"/>
  <c r="C709" i="16" s="1"/>
  <c r="N899" i="1"/>
  <c r="N963" i="1"/>
  <c r="C837" i="16" s="1"/>
  <c r="N1027" i="1"/>
  <c r="N1091" i="1"/>
  <c r="C965" i="16" s="1"/>
  <c r="N1155" i="1"/>
  <c r="N1219" i="1"/>
  <c r="C1093" i="16" s="1"/>
  <c r="N1283" i="1"/>
  <c r="N1372" i="1"/>
  <c r="C1246" i="16" s="1"/>
  <c r="N1500" i="1"/>
  <c r="N1628" i="1"/>
  <c r="C1502" i="16" s="1"/>
  <c r="N1756" i="1"/>
  <c r="N428" i="1"/>
  <c r="C302" i="16" s="1"/>
  <c r="N492" i="1"/>
  <c r="N556" i="1"/>
  <c r="C430" i="16" s="1"/>
  <c r="N620" i="1"/>
  <c r="N684" i="1"/>
  <c r="C558" i="16" s="1"/>
  <c r="N748" i="1"/>
  <c r="N812" i="1"/>
  <c r="C686" i="16" s="1"/>
  <c r="N876" i="1"/>
  <c r="N940" i="1"/>
  <c r="C814" i="16" s="1"/>
  <c r="N1004" i="1"/>
  <c r="N1068" i="1"/>
  <c r="C942" i="16" s="1"/>
  <c r="N1132" i="1"/>
  <c r="N1196" i="1"/>
  <c r="C1070" i="16" s="1"/>
  <c r="N1260" i="1"/>
  <c r="N1331" i="1"/>
  <c r="N1453" i="1"/>
  <c r="N1581" i="1"/>
  <c r="C1455" i="16" s="1"/>
  <c r="N1709" i="1"/>
  <c r="N1782" i="1"/>
  <c r="C1656" i="16" s="1"/>
  <c r="N1319" i="1"/>
  <c r="N1383" i="1"/>
  <c r="C1257" i="16" s="1"/>
  <c r="N1447" i="1"/>
  <c r="N1511" i="1"/>
  <c r="N1575" i="1"/>
  <c r="N1639" i="1"/>
  <c r="C1513" i="16" s="1"/>
  <c r="N1703" i="1"/>
  <c r="N1767" i="1"/>
  <c r="C1641" i="16" s="1"/>
  <c r="N1831" i="1"/>
  <c r="N1832" i="1"/>
  <c r="C1706" i="16" s="1"/>
  <c r="N1361" i="1"/>
  <c r="N1425" i="1"/>
  <c r="N1489" i="1"/>
  <c r="N1553" i="1"/>
  <c r="C1427" i="16" s="1"/>
  <c r="N1617" i="1"/>
  <c r="N1681" i="1"/>
  <c r="C1555" i="16" s="1"/>
  <c r="N1745" i="1"/>
  <c r="N1809" i="1"/>
  <c r="C1683" i="16" s="1"/>
  <c r="N1378" i="1"/>
  <c r="N1442" i="1"/>
  <c r="N1506" i="1"/>
  <c r="N1570" i="1"/>
  <c r="C1444" i="16" s="1"/>
  <c r="N1634" i="1"/>
  <c r="N1698" i="1"/>
  <c r="C1572" i="16" s="1"/>
  <c r="N1762" i="1"/>
  <c r="N1826" i="1"/>
  <c r="C1700" i="16" s="1"/>
  <c r="N1395" i="1"/>
  <c r="N1459" i="1"/>
  <c r="N1523" i="1"/>
  <c r="N1587" i="1"/>
  <c r="C1461" i="16" s="1"/>
  <c r="N1651" i="1"/>
  <c r="N1715" i="1"/>
  <c r="C1589" i="16" s="1"/>
  <c r="N1779" i="1"/>
  <c r="N149" i="1"/>
  <c r="C23" i="16" s="1"/>
  <c r="N142" i="1"/>
  <c r="N135" i="1"/>
  <c r="N200" i="1"/>
  <c r="N202" i="1"/>
  <c r="C76" i="16" s="1"/>
  <c r="N650" i="1"/>
  <c r="N714" i="1"/>
  <c r="C588" i="16" s="1"/>
  <c r="N778" i="1"/>
  <c r="N659" i="1"/>
  <c r="C533" i="16" s="1"/>
  <c r="N723" i="1"/>
  <c r="N787" i="1"/>
  <c r="N164" i="1"/>
  <c r="N157" i="1"/>
  <c r="C31" i="16" s="1"/>
  <c r="N150" i="1"/>
  <c r="N143" i="1"/>
  <c r="C17" i="16" s="1"/>
  <c r="N641" i="1"/>
  <c r="N705" i="1"/>
  <c r="C579" i="16" s="1"/>
  <c r="N769" i="1"/>
  <c r="N658" i="1"/>
  <c r="N722" i="1"/>
  <c r="N786" i="1"/>
  <c r="C660" i="16" s="1"/>
  <c r="N171" i="1"/>
  <c r="N165" i="1"/>
  <c r="C39" i="16" s="1"/>
  <c r="N158" i="1"/>
  <c r="N151" i="1"/>
  <c r="C25" i="16" s="1"/>
  <c r="N649" i="1"/>
  <c r="N713" i="1"/>
  <c r="N777" i="1"/>
  <c r="N666" i="1"/>
  <c r="C540" i="16" s="1"/>
  <c r="N730" i="1"/>
  <c r="N794" i="1"/>
  <c r="C668" i="16" s="1"/>
  <c r="N156" i="1"/>
  <c r="N184" i="1"/>
  <c r="C58" i="16" s="1"/>
  <c r="N186" i="1"/>
  <c r="N179" i="1"/>
  <c r="N172" i="1"/>
  <c r="M9" i="1"/>
  <c r="K10" i="1"/>
  <c r="K11" i="1" s="1"/>
  <c r="N130" i="1"/>
  <c r="C4" i="16" s="1"/>
  <c r="N195" i="1"/>
  <c r="C69" i="16" s="1"/>
  <c r="N187" i="1"/>
  <c r="C61" i="16" s="1"/>
  <c r="N180" i="1"/>
  <c r="C54" i="16" s="1"/>
  <c r="N662" i="1"/>
  <c r="C536" i="16" s="1"/>
  <c r="N173" i="1"/>
  <c r="C47" i="16" s="1"/>
  <c r="N645" i="1"/>
  <c r="C519" i="16" s="1"/>
  <c r="N166" i="1"/>
  <c r="C40" i="16" s="1"/>
  <c r="N623" i="1"/>
  <c r="C497" i="16" s="1"/>
  <c r="N159" i="1"/>
  <c r="C33" i="16" s="1"/>
  <c r="N727" i="1"/>
  <c r="C601" i="16" s="1"/>
  <c r="N791" i="1"/>
  <c r="C665" i="16" s="1"/>
  <c r="N203" i="1"/>
  <c r="C77" i="16" s="1"/>
  <c r="N176" i="1"/>
  <c r="C50" i="16" s="1"/>
  <c r="N138" i="1"/>
  <c r="C12" i="16" s="1"/>
  <c r="N131" i="1"/>
  <c r="C5" i="16" s="1"/>
  <c r="N196" i="1"/>
  <c r="C70" i="16" s="1"/>
  <c r="N181" i="1"/>
  <c r="C55" i="16" s="1"/>
  <c r="N167" i="1"/>
  <c r="N735" i="1"/>
  <c r="C609" i="16" s="1"/>
  <c r="N799" i="1"/>
  <c r="C673" i="16" s="1"/>
  <c r="N616" i="1"/>
  <c r="C490" i="16" s="1"/>
  <c r="N680" i="1"/>
  <c r="C554" i="16" s="1"/>
  <c r="N744" i="1"/>
  <c r="C618" i="16" s="1"/>
  <c r="N665" i="1"/>
  <c r="C539" i="16" s="1"/>
  <c r="N729" i="1"/>
  <c r="C603" i="16" s="1"/>
  <c r="N793" i="1"/>
  <c r="C667" i="16" s="1"/>
  <c r="N618" i="1"/>
  <c r="C492" i="16" s="1"/>
  <c r="N682" i="1"/>
  <c r="C556" i="16" s="1"/>
  <c r="N746" i="1"/>
  <c r="C620" i="16" s="1"/>
  <c r="N178" i="1"/>
  <c r="C52" i="16" s="1"/>
  <c r="N146" i="1"/>
  <c r="C20" i="16" s="1"/>
  <c r="N139" i="1"/>
  <c r="C13" i="16" s="1"/>
  <c r="N132" i="1"/>
  <c r="C6" i="16" s="1"/>
  <c r="N197" i="1"/>
  <c r="C71" i="16" s="1"/>
  <c r="N189" i="1"/>
  <c r="C63" i="16" s="1"/>
  <c r="N182" i="1"/>
  <c r="C56" i="16" s="1"/>
  <c r="N669" i="1"/>
  <c r="C543" i="16" s="1"/>
  <c r="N175" i="1"/>
  <c r="C49" i="16" s="1"/>
  <c r="N647" i="1"/>
  <c r="C521" i="16" s="1"/>
  <c r="N743" i="1"/>
  <c r="C617" i="16" s="1"/>
  <c r="N624" i="1"/>
  <c r="C498" i="16" s="1"/>
  <c r="N688" i="1"/>
  <c r="C562" i="16" s="1"/>
  <c r="N752" i="1"/>
  <c r="C626" i="16" s="1"/>
  <c r="N321" i="1"/>
  <c r="C195" i="16" s="1"/>
  <c r="N817" i="1"/>
  <c r="N194" i="1"/>
  <c r="N258" i="1"/>
  <c r="N322" i="1"/>
  <c r="C196" i="16" s="1"/>
  <c r="N386" i="1"/>
  <c r="N450" i="1"/>
  <c r="C324" i="16" s="1"/>
  <c r="N514" i="1"/>
  <c r="N578" i="1"/>
  <c r="C452" i="16" s="1"/>
  <c r="N642" i="1"/>
  <c r="N706" i="1"/>
  <c r="N770" i="1"/>
  <c r="N834" i="1"/>
  <c r="C708" i="16" s="1"/>
  <c r="N523" i="1"/>
  <c r="N587" i="1"/>
  <c r="C461" i="16" s="1"/>
  <c r="N651" i="1"/>
  <c r="N715" i="1"/>
  <c r="C589" i="16" s="1"/>
  <c r="N779" i="1"/>
  <c r="N843" i="1"/>
  <c r="N436" i="1"/>
  <c r="N500" i="1"/>
  <c r="C374" i="16" s="1"/>
  <c r="N564" i="1"/>
  <c r="N628" i="1"/>
  <c r="C502" i="16" s="1"/>
  <c r="N692" i="1"/>
  <c r="N756" i="1"/>
  <c r="C630" i="16" s="1"/>
  <c r="N820" i="1"/>
  <c r="N444" i="1"/>
  <c r="N508" i="1"/>
  <c r="C382" i="16" s="1"/>
  <c r="N572" i="1"/>
  <c r="N636" i="1"/>
  <c r="C510" i="16" s="1"/>
  <c r="N700" i="1"/>
  <c r="N764" i="1"/>
  <c r="C638" i="16" s="1"/>
  <c r="N828" i="1"/>
  <c r="N451" i="1"/>
  <c r="C325" i="16" s="1"/>
  <c r="N220" i="1"/>
  <c r="C94" i="16" s="1"/>
  <c r="N667" i="1"/>
  <c r="C541" i="16" s="1"/>
  <c r="N731" i="1"/>
  <c r="C605" i="16" s="1"/>
  <c r="N795" i="1"/>
  <c r="C669" i="16" s="1"/>
  <c r="N859" i="1"/>
  <c r="C733" i="16" s="1"/>
  <c r="N452" i="1"/>
  <c r="C326" i="16" s="1"/>
  <c r="N516" i="1"/>
  <c r="N580" i="1"/>
  <c r="C454" i="16" s="1"/>
  <c r="N644" i="1"/>
  <c r="N708" i="1"/>
  <c r="C582" i="16" s="1"/>
  <c r="N772" i="1"/>
  <c r="N836" i="1"/>
  <c r="C710" i="16" s="1"/>
  <c r="N145" i="1"/>
  <c r="N152" i="1"/>
  <c r="C26" i="16" s="1"/>
  <c r="N885" i="1"/>
  <c r="N611" i="1"/>
  <c r="C485" i="16" s="1"/>
  <c r="N675" i="1"/>
  <c r="N739" i="1"/>
  <c r="C613" i="16" s="1"/>
  <c r="N803" i="1"/>
  <c r="N867" i="1"/>
  <c r="C741" i="16" s="1"/>
  <c r="N460" i="1"/>
  <c r="N524" i="1"/>
  <c r="C398" i="16" s="1"/>
  <c r="N588" i="1"/>
  <c r="N652" i="1"/>
  <c r="C526" i="16" s="1"/>
  <c r="N716" i="1"/>
  <c r="N780" i="1"/>
  <c r="C654" i="16" s="1"/>
  <c r="N844" i="1"/>
  <c r="N544" i="1"/>
  <c r="N608" i="1"/>
  <c r="N672" i="1"/>
  <c r="C546" i="16" s="1"/>
  <c r="N736" i="1"/>
  <c r="N800" i="1"/>
  <c r="N864" i="1"/>
  <c r="N465" i="1"/>
  <c r="C339" i="16" s="1"/>
  <c r="N529" i="1"/>
  <c r="N593" i="1"/>
  <c r="N657" i="1"/>
  <c r="N721" i="1"/>
  <c r="C595" i="16" s="1"/>
  <c r="N785" i="1"/>
  <c r="N849" i="1"/>
  <c r="N226" i="1"/>
  <c r="N290" i="1"/>
  <c r="C164" i="16" s="1"/>
  <c r="N354" i="1"/>
  <c r="N418" i="1"/>
  <c r="N482" i="1"/>
  <c r="N546" i="1"/>
  <c r="C420" i="16" s="1"/>
  <c r="N610" i="1"/>
  <c r="N674" i="1"/>
  <c r="N738" i="1"/>
  <c r="N802" i="1"/>
  <c r="C676" i="16" s="1"/>
  <c r="N866" i="1"/>
  <c r="N555" i="1"/>
  <c r="N619" i="1"/>
  <c r="N683" i="1"/>
  <c r="C557" i="16" s="1"/>
  <c r="N747" i="1"/>
  <c r="N811" i="1"/>
  <c r="N468" i="1"/>
  <c r="N532" i="1"/>
  <c r="C406" i="16" s="1"/>
  <c r="N596" i="1"/>
  <c r="N660" i="1"/>
  <c r="N724" i="1"/>
  <c r="N788" i="1"/>
  <c r="C662" i="16" s="1"/>
  <c r="N852" i="1"/>
  <c r="N1546" i="1"/>
  <c r="C1420" i="16" s="1"/>
  <c r="N1371" i="1"/>
  <c r="C1245" i="16" s="1"/>
  <c r="N1499" i="1"/>
  <c r="C1373" i="16" s="1"/>
  <c r="N1563" i="1"/>
  <c r="C1437" i="16" s="1"/>
  <c r="N1691" i="1"/>
  <c r="C1565" i="16" s="1"/>
  <c r="N1755" i="1"/>
  <c r="C1629" i="16" s="1"/>
  <c r="N1819" i="1"/>
  <c r="C1693" i="16" s="1"/>
  <c r="N563" i="1"/>
  <c r="C437" i="16" s="1"/>
  <c r="N627" i="1"/>
  <c r="N691" i="1"/>
  <c r="N755" i="1"/>
  <c r="N819" i="1"/>
  <c r="C693" i="16" s="1"/>
  <c r="N412" i="1"/>
  <c r="N476" i="1"/>
  <c r="N540" i="1"/>
  <c r="N668" i="1"/>
  <c r="C542" i="16" s="1"/>
  <c r="N732" i="1"/>
  <c r="N796" i="1"/>
  <c r="N860" i="1"/>
  <c r="N417" i="1"/>
  <c r="C291" i="16" s="1"/>
  <c r="N481" i="1"/>
  <c r="N545" i="1"/>
  <c r="C419" i="16" s="1"/>
  <c r="N609" i="1"/>
  <c r="N673" i="1"/>
  <c r="C547" i="16" s="1"/>
  <c r="N737" i="1"/>
  <c r="N801" i="1"/>
  <c r="C675" i="16" s="1"/>
  <c r="N865" i="1"/>
  <c r="N242" i="1"/>
  <c r="C116" i="16" s="1"/>
  <c r="N306" i="1"/>
  <c r="N370" i="1"/>
  <c r="C244" i="16" s="1"/>
  <c r="N434" i="1"/>
  <c r="N498" i="1"/>
  <c r="C372" i="16" s="1"/>
  <c r="N562" i="1"/>
  <c r="N626" i="1"/>
  <c r="C500" i="16" s="1"/>
  <c r="N690" i="1"/>
  <c r="N754" i="1"/>
  <c r="C628" i="16" s="1"/>
  <c r="N818" i="1"/>
  <c r="N507" i="1"/>
  <c r="C381" i="16" s="1"/>
  <c r="N571" i="1"/>
  <c r="N635" i="1"/>
  <c r="C509" i="16" s="1"/>
  <c r="N699" i="1"/>
  <c r="N763" i="1"/>
  <c r="C637" i="16" s="1"/>
  <c r="N827" i="1"/>
  <c r="N420" i="1"/>
  <c r="C294" i="16" s="1"/>
  <c r="N484" i="1"/>
  <c r="N548" i="1"/>
  <c r="C422" i="16" s="1"/>
  <c r="N612" i="1"/>
  <c r="N676" i="1"/>
  <c r="C550" i="16" s="1"/>
  <c r="N740" i="1"/>
  <c r="N804" i="1"/>
  <c r="C678" i="16" s="1"/>
  <c r="N868" i="1"/>
  <c r="N589" i="1"/>
  <c r="N1780" i="1"/>
  <c r="N285" i="1"/>
  <c r="N491" i="1"/>
  <c r="C365" i="16" s="1"/>
  <c r="N256" i="1"/>
  <c r="M10" i="1"/>
  <c r="H1041" i="1" l="1"/>
  <c r="D915" i="16" s="1"/>
  <c r="W2" i="16"/>
  <c r="H93" i="1"/>
  <c r="H29" i="1"/>
  <c r="H45" i="1"/>
  <c r="H109" i="1"/>
  <c r="H61" i="1"/>
  <c r="H125" i="1"/>
  <c r="H13" i="1"/>
  <c r="H77" i="1"/>
  <c r="H141" i="1"/>
  <c r="R141" i="1" s="1"/>
  <c r="H157" i="1"/>
  <c r="R157" i="1" s="1"/>
  <c r="H195" i="1"/>
  <c r="H237" i="1"/>
  <c r="D111" i="16" s="1"/>
  <c r="H280" i="1"/>
  <c r="H344" i="1"/>
  <c r="H387" i="1"/>
  <c r="D261" i="16" s="1"/>
  <c r="H443" i="1"/>
  <c r="D317" i="16" s="1"/>
  <c r="H608" i="1"/>
  <c r="H721" i="1"/>
  <c r="H14" i="1"/>
  <c r="H30" i="1"/>
  <c r="H46" i="1"/>
  <c r="H62" i="1"/>
  <c r="H78" i="1"/>
  <c r="H94" i="1"/>
  <c r="H110" i="1"/>
  <c r="H126" i="1"/>
  <c r="H142" i="1"/>
  <c r="R142" i="1" s="1"/>
  <c r="H158" i="1"/>
  <c r="D32" i="16" s="1"/>
  <c r="H175" i="1"/>
  <c r="H196" i="1"/>
  <c r="R196" i="1" s="1"/>
  <c r="H217" i="1"/>
  <c r="H239" i="1"/>
  <c r="H260" i="1"/>
  <c r="D134" i="16" s="1"/>
  <c r="H281" i="1"/>
  <c r="H303" i="1"/>
  <c r="H324" i="1"/>
  <c r="D198" i="16" s="1"/>
  <c r="H345" i="1"/>
  <c r="H367" i="1"/>
  <c r="H388" i="1"/>
  <c r="H409" i="1"/>
  <c r="D283" i="16" s="1"/>
  <c r="H447" i="1"/>
  <c r="H516" i="1"/>
  <c r="H615" i="1"/>
  <c r="H728" i="1"/>
  <c r="D602" i="16" s="1"/>
  <c r="H892" i="1"/>
  <c r="H173" i="1"/>
  <c r="H216" i="1"/>
  <c r="S216" i="1" s="1"/>
  <c r="H259" i="1"/>
  <c r="R259" i="1" s="1"/>
  <c r="H301" i="1"/>
  <c r="D175" i="16" s="1"/>
  <c r="H323" i="1"/>
  <c r="H365" i="1"/>
  <c r="H408" i="1"/>
  <c r="S408" i="1" s="1"/>
  <c r="H511" i="1"/>
  <c r="D385" i="16" s="1"/>
  <c r="H871" i="1"/>
  <c r="H21" i="1"/>
  <c r="H37" i="1"/>
  <c r="H53" i="1"/>
  <c r="H69" i="1"/>
  <c r="H85" i="1"/>
  <c r="H101" i="1"/>
  <c r="H117" i="1"/>
  <c r="H133" i="1"/>
  <c r="R133" i="1" s="1"/>
  <c r="H149" i="1"/>
  <c r="D23" i="16" s="1"/>
  <c r="H165" i="1"/>
  <c r="D39" i="16" s="1"/>
  <c r="H184" i="1"/>
  <c r="R184" i="1" s="1"/>
  <c r="H205" i="1"/>
  <c r="H227" i="1"/>
  <c r="H248" i="1"/>
  <c r="D122" i="16" s="1"/>
  <c r="H269" i="1"/>
  <c r="R269" i="1" s="1"/>
  <c r="H291" i="1"/>
  <c r="H312" i="1"/>
  <c r="H333" i="1"/>
  <c r="D207" i="16" s="1"/>
  <c r="H355" i="1"/>
  <c r="H376" i="1"/>
  <c r="H397" i="1"/>
  <c r="H419" i="1"/>
  <c r="H475" i="1"/>
  <c r="D349" i="16" s="1"/>
  <c r="H553" i="1"/>
  <c r="H664" i="1"/>
  <c r="H779" i="1"/>
  <c r="D653" i="16" s="1"/>
  <c r="H1489" i="1"/>
  <c r="D1363" i="16" s="1"/>
  <c r="H1344" i="1"/>
  <c r="H1285" i="1"/>
  <c r="H1233" i="1"/>
  <c r="D1107" i="16" s="1"/>
  <c r="H1189" i="1"/>
  <c r="R1189" i="1" s="1"/>
  <c r="H1154" i="1"/>
  <c r="H1144" i="1"/>
  <c r="R1144" i="1" s="1"/>
  <c r="H1133" i="1"/>
  <c r="D1007" i="16" s="1"/>
  <c r="H1122" i="1"/>
  <c r="H1112" i="1"/>
  <c r="H1101" i="1"/>
  <c r="H1090" i="1"/>
  <c r="D964" i="16" s="1"/>
  <c r="H1080" i="1"/>
  <c r="H1069" i="1"/>
  <c r="H1058" i="1"/>
  <c r="D932" i="16" s="1"/>
  <c r="H1048" i="1"/>
  <c r="D922" i="16" s="1"/>
  <c r="H1037" i="1"/>
  <c r="R1037" i="1" s="1"/>
  <c r="H1026" i="1"/>
  <c r="H1016" i="1"/>
  <c r="D890" i="16" s="1"/>
  <c r="H1005" i="1"/>
  <c r="D879" i="16" s="1"/>
  <c r="H994" i="1"/>
  <c r="D868" i="16" s="1"/>
  <c r="H984" i="1"/>
  <c r="H973" i="1"/>
  <c r="D847" i="16" s="1"/>
  <c r="H962" i="1"/>
  <c r="D836" i="16" s="1"/>
  <c r="H952" i="1"/>
  <c r="R952" i="1" s="1"/>
  <c r="H941" i="1"/>
  <c r="D815" i="16" s="1"/>
  <c r="H930" i="1"/>
  <c r="H920" i="1"/>
  <c r="R920" i="1" s="1"/>
  <c r="H909" i="1"/>
  <c r="H898" i="1"/>
  <c r="D772" i="16" s="1"/>
  <c r="H888" i="1"/>
  <c r="D762" i="16" s="1"/>
  <c r="H877" i="1"/>
  <c r="H868" i="1"/>
  <c r="D742" i="16" s="1"/>
  <c r="H860" i="1"/>
  <c r="D734" i="16" s="1"/>
  <c r="H852" i="1"/>
  <c r="D726" i="16" s="1"/>
  <c r="H844" i="1"/>
  <c r="D718" i="16" s="1"/>
  <c r="H836" i="1"/>
  <c r="H828" i="1"/>
  <c r="H820" i="1"/>
  <c r="H812" i="1"/>
  <c r="D686" i="16" s="1"/>
  <c r="H804" i="1"/>
  <c r="H796" i="1"/>
  <c r="H788" i="1"/>
  <c r="R788" i="1" s="1"/>
  <c r="H783" i="1"/>
  <c r="D657" i="16" s="1"/>
  <c r="H777" i="1"/>
  <c r="D651" i="16" s="1"/>
  <c r="H772" i="1"/>
  <c r="H767" i="1"/>
  <c r="H761" i="1"/>
  <c r="D635" i="16" s="1"/>
  <c r="H756" i="1"/>
  <c r="H751" i="1"/>
  <c r="H745" i="1"/>
  <c r="D619" i="16" s="1"/>
  <c r="H740" i="1"/>
  <c r="D614" i="16" s="1"/>
  <c r="H735" i="1"/>
  <c r="H729" i="1"/>
  <c r="H724" i="1"/>
  <c r="D598" i="16" s="1"/>
  <c r="H719" i="1"/>
  <c r="H713" i="1"/>
  <c r="H708" i="1"/>
  <c r="H703" i="1"/>
  <c r="R703" i="1" s="1"/>
  <c r="H697" i="1"/>
  <c r="H692" i="1"/>
  <c r="D566" i="16" s="1"/>
  <c r="H687" i="1"/>
  <c r="H681" i="1"/>
  <c r="H676" i="1"/>
  <c r="R676" i="1" s="1"/>
  <c r="H671" i="1"/>
  <c r="H665" i="1"/>
  <c r="H660" i="1"/>
  <c r="H655" i="1"/>
  <c r="H649" i="1"/>
  <c r="H644" i="1"/>
  <c r="H639" i="1"/>
  <c r="R639" i="1" s="1"/>
  <c r="H633" i="1"/>
  <c r="D507" i="16" s="1"/>
  <c r="H628" i="1"/>
  <c r="R628" i="1" s="1"/>
  <c r="H623" i="1"/>
  <c r="H617" i="1"/>
  <c r="D491" i="16" s="1"/>
  <c r="H612" i="1"/>
  <c r="D486" i="16" s="1"/>
  <c r="H607" i="1"/>
  <c r="R607" i="1" s="1"/>
  <c r="H601" i="1"/>
  <c r="H596" i="1"/>
  <c r="D470" i="16" s="1"/>
  <c r="H591" i="1"/>
  <c r="D465" i="16" s="1"/>
  <c r="H585" i="1"/>
  <c r="D459" i="16" s="1"/>
  <c r="H580" i="1"/>
  <c r="H575" i="1"/>
  <c r="R575" i="1" s="1"/>
  <c r="H569" i="1"/>
  <c r="H564" i="1"/>
  <c r="D438" i="16" s="1"/>
  <c r="H1446" i="1"/>
  <c r="D1320" i="16" s="1"/>
  <c r="H1338" i="1"/>
  <c r="H1280" i="1"/>
  <c r="D1154" i="16" s="1"/>
  <c r="H1225" i="1"/>
  <c r="H1185" i="1"/>
  <c r="H1153" i="1"/>
  <c r="D1027" i="16" s="1"/>
  <c r="H1142" i="1"/>
  <c r="H1132" i="1"/>
  <c r="H1121" i="1"/>
  <c r="H1110" i="1"/>
  <c r="R1110" i="1" s="1"/>
  <c r="H1100" i="1"/>
  <c r="D974" i="16" s="1"/>
  <c r="H1089" i="1"/>
  <c r="H1078" i="1"/>
  <c r="D952" i="16" s="1"/>
  <c r="H1068" i="1"/>
  <c r="R1068" i="1" s="1"/>
  <c r="H1057" i="1"/>
  <c r="R1057" i="1" s="1"/>
  <c r="H1046" i="1"/>
  <c r="D920" i="16" s="1"/>
  <c r="H1036" i="1"/>
  <c r="H1025" i="1"/>
  <c r="D899" i="16" s="1"/>
  <c r="H1014" i="1"/>
  <c r="D888" i="16" s="1"/>
  <c r="H1004" i="1"/>
  <c r="H993" i="1"/>
  <c r="H982" i="1"/>
  <c r="H972" i="1"/>
  <c r="R972" i="1" s="1"/>
  <c r="H961" i="1"/>
  <c r="R961" i="1" s="1"/>
  <c r="H950" i="1"/>
  <c r="H940" i="1"/>
  <c r="H929" i="1"/>
  <c r="R929" i="1" s="1"/>
  <c r="H918" i="1"/>
  <c r="H908" i="1"/>
  <c r="H897" i="1"/>
  <c r="R897" i="1" s="1"/>
  <c r="H886" i="1"/>
  <c r="D760" i="16" s="1"/>
  <c r="H876" i="1"/>
  <c r="H867" i="1"/>
  <c r="H859" i="1"/>
  <c r="R859" i="1" s="1"/>
  <c r="H851" i="1"/>
  <c r="D725" i="16" s="1"/>
  <c r="H843" i="1"/>
  <c r="R843" i="1" s="1"/>
  <c r="H1370" i="1"/>
  <c r="D1244" i="16" s="1"/>
  <c r="H1258" i="1"/>
  <c r="D1132" i="16" s="1"/>
  <c r="H1169" i="1"/>
  <c r="D1043" i="16" s="1"/>
  <c r="H1138" i="1"/>
  <c r="D1012" i="16" s="1"/>
  <c r="H1117" i="1"/>
  <c r="H1096" i="1"/>
  <c r="H1074" i="1"/>
  <c r="R1074" i="1" s="1"/>
  <c r="H1053" i="1"/>
  <c r="H1032" i="1"/>
  <c r="R1032" i="1" s="1"/>
  <c r="H1010" i="1"/>
  <c r="H989" i="1"/>
  <c r="D863" i="16" s="1"/>
  <c r="H968" i="1"/>
  <c r="H946" i="1"/>
  <c r="H925" i="1"/>
  <c r="H904" i="1"/>
  <c r="D778" i="16" s="1"/>
  <c r="H882" i="1"/>
  <c r="D756" i="16" s="1"/>
  <c r="H864" i="1"/>
  <c r="R864" i="1" s="1"/>
  <c r="H848" i="1"/>
  <c r="H835" i="1"/>
  <c r="H824" i="1"/>
  <c r="H815" i="1"/>
  <c r="H803" i="1"/>
  <c r="R803" i="1" s="1"/>
  <c r="H792" i="1"/>
  <c r="D666" i="16" s="1"/>
  <c r="H784" i="1"/>
  <c r="H776" i="1"/>
  <c r="H769" i="1"/>
  <c r="D643" i="16" s="1"/>
  <c r="H763" i="1"/>
  <c r="H755" i="1"/>
  <c r="H748" i="1"/>
  <c r="H741" i="1"/>
  <c r="R741" i="1" s="1"/>
  <c r="H733" i="1"/>
  <c r="D607" i="16" s="1"/>
  <c r="H727" i="1"/>
  <c r="R727" i="1" s="1"/>
  <c r="H720" i="1"/>
  <c r="H712" i="1"/>
  <c r="H705" i="1"/>
  <c r="H699" i="1"/>
  <c r="D573" i="16" s="1"/>
  <c r="H691" i="1"/>
  <c r="H684" i="1"/>
  <c r="R684" i="1" s="1"/>
  <c r="H677" i="1"/>
  <c r="H669" i="1"/>
  <c r="H663" i="1"/>
  <c r="H656" i="1"/>
  <c r="H648" i="1"/>
  <c r="R648" i="1" s="1"/>
  <c r="H641" i="1"/>
  <c r="D515" i="16" s="1"/>
  <c r="H635" i="1"/>
  <c r="H627" i="1"/>
  <c r="H620" i="1"/>
  <c r="D494" i="16" s="1"/>
  <c r="H613" i="1"/>
  <c r="H605" i="1"/>
  <c r="H599" i="1"/>
  <c r="H592" i="1"/>
  <c r="D466" i="16" s="1"/>
  <c r="H584" i="1"/>
  <c r="S584" i="1" s="1"/>
  <c r="H577" i="1"/>
  <c r="H571" i="1"/>
  <c r="D445" i="16" s="1"/>
  <c r="H563" i="1"/>
  <c r="H557" i="1"/>
  <c r="H552" i="1"/>
  <c r="D426" i="16" s="1"/>
  <c r="H547" i="1"/>
  <c r="R547" i="1" s="1"/>
  <c r="H541" i="1"/>
  <c r="D415" i="16" s="1"/>
  <c r="H536" i="1"/>
  <c r="H531" i="1"/>
  <c r="H525" i="1"/>
  <c r="D399" i="16" s="1"/>
  <c r="H520" i="1"/>
  <c r="D394" i="16" s="1"/>
  <c r="H515" i="1"/>
  <c r="H509" i="1"/>
  <c r="H504" i="1"/>
  <c r="R504" i="1" s="1"/>
  <c r="H499" i="1"/>
  <c r="H494" i="1"/>
  <c r="H490" i="1"/>
  <c r="H486" i="1"/>
  <c r="R486" i="1" s="1"/>
  <c r="H482" i="1"/>
  <c r="R482" i="1" s="1"/>
  <c r="H478" i="1"/>
  <c r="H474" i="1"/>
  <c r="H470" i="1"/>
  <c r="H466" i="1"/>
  <c r="R466" i="1" s="1"/>
  <c r="H462" i="1"/>
  <c r="H458" i="1"/>
  <c r="H454" i="1"/>
  <c r="D328" i="16" s="1"/>
  <c r="H450" i="1"/>
  <c r="R450" i="1" s="1"/>
  <c r="H446" i="1"/>
  <c r="H442" i="1"/>
  <c r="H438" i="1"/>
  <c r="H434" i="1"/>
  <c r="R434" i="1" s="1"/>
  <c r="H430" i="1"/>
  <c r="H426" i="1"/>
  <c r="R426" i="1" s="1"/>
  <c r="H422" i="1"/>
  <c r="R422" i="1" s="1"/>
  <c r="H418" i="1"/>
  <c r="R418" i="1" s="1"/>
  <c r="H414" i="1"/>
  <c r="H410" i="1"/>
  <c r="H406" i="1"/>
  <c r="R406" i="1" s="1"/>
  <c r="H402" i="1"/>
  <c r="D276" i="16" s="1"/>
  <c r="H398" i="1"/>
  <c r="H394" i="1"/>
  <c r="H390" i="1"/>
  <c r="R390" i="1" s="1"/>
  <c r="H386" i="1"/>
  <c r="R386" i="1" s="1"/>
  <c r="H382" i="1"/>
  <c r="D256" i="16" s="1"/>
  <c r="H378" i="1"/>
  <c r="H374" i="1"/>
  <c r="H370" i="1"/>
  <c r="H366" i="1"/>
  <c r="H362" i="1"/>
  <c r="H358" i="1"/>
  <c r="H354" i="1"/>
  <c r="D228" i="16" s="1"/>
  <c r="H350" i="1"/>
  <c r="H346" i="1"/>
  <c r="H342" i="1"/>
  <c r="R342" i="1" s="1"/>
  <c r="H338" i="1"/>
  <c r="H334" i="1"/>
  <c r="H330" i="1"/>
  <c r="H326" i="1"/>
  <c r="H322" i="1"/>
  <c r="H318" i="1"/>
  <c r="H314" i="1"/>
  <c r="H310" i="1"/>
  <c r="H306" i="1"/>
  <c r="R306" i="1" s="1"/>
  <c r="H302" i="1"/>
  <c r="D176" i="16" s="1"/>
  <c r="H298" i="1"/>
  <c r="H294" i="1"/>
  <c r="R294" i="1" s="1"/>
  <c r="H290" i="1"/>
  <c r="H286" i="1"/>
  <c r="H282" i="1"/>
  <c r="H278" i="1"/>
  <c r="H274" i="1"/>
  <c r="R274" i="1" s="1"/>
  <c r="H270" i="1"/>
  <c r="H266" i="1"/>
  <c r="H262" i="1"/>
  <c r="R262" i="1" s="1"/>
  <c r="H258" i="1"/>
  <c r="D132" i="16" s="1"/>
  <c r="H254" i="1"/>
  <c r="H250" i="1"/>
  <c r="H246" i="1"/>
  <c r="R246" i="1" s="1"/>
  <c r="H242" i="1"/>
  <c r="R242" i="1" s="1"/>
  <c r="H238" i="1"/>
  <c r="H234" i="1"/>
  <c r="H230" i="1"/>
  <c r="D104" i="16" s="1"/>
  <c r="H226" i="1"/>
  <c r="D100" i="16" s="1"/>
  <c r="H222" i="1"/>
  <c r="R222" i="1" s="1"/>
  <c r="H218" i="1"/>
  <c r="H214" i="1"/>
  <c r="H210" i="1"/>
  <c r="H206" i="1"/>
  <c r="H202" i="1"/>
  <c r="H198" i="1"/>
  <c r="H194" i="1"/>
  <c r="R194" i="1" s="1"/>
  <c r="H190" i="1"/>
  <c r="H186" i="1"/>
  <c r="H182" i="1"/>
  <c r="H178" i="1"/>
  <c r="H174" i="1"/>
  <c r="H1365" i="1"/>
  <c r="H1253" i="1"/>
  <c r="H1161" i="1"/>
  <c r="D1035" i="16" s="1"/>
  <c r="H1137" i="1"/>
  <c r="R1137" i="1" s="1"/>
  <c r="H1116" i="1"/>
  <c r="H1094" i="1"/>
  <c r="H1073" i="1"/>
  <c r="D947" i="16" s="1"/>
  <c r="H1052" i="1"/>
  <c r="S1052" i="1" s="1"/>
  <c r="H1030" i="1"/>
  <c r="D904" i="16" s="1"/>
  <c r="H1009" i="1"/>
  <c r="R1009" i="1" s="1"/>
  <c r="H988" i="1"/>
  <c r="R988" i="1" s="1"/>
  <c r="H966" i="1"/>
  <c r="D840" i="16" s="1"/>
  <c r="H945" i="1"/>
  <c r="H924" i="1"/>
  <c r="H902" i="1"/>
  <c r="D776" i="16" s="1"/>
  <c r="H881" i="1"/>
  <c r="H863" i="1"/>
  <c r="D737" i="16" s="1"/>
  <c r="H847" i="1"/>
  <c r="R847" i="1" s="1"/>
  <c r="H832" i="1"/>
  <c r="D706" i="16" s="1"/>
  <c r="H823" i="1"/>
  <c r="D697" i="16" s="1"/>
  <c r="H811" i="1"/>
  <c r="H800" i="1"/>
  <c r="H791" i="1"/>
  <c r="H781" i="1"/>
  <c r="H775" i="1"/>
  <c r="H768" i="1"/>
  <c r="R768" i="1" s="1"/>
  <c r="H760" i="1"/>
  <c r="R760" i="1" s="1"/>
  <c r="H753" i="1"/>
  <c r="D627" i="16" s="1"/>
  <c r="H747" i="1"/>
  <c r="H739" i="1"/>
  <c r="H732" i="1"/>
  <c r="D606" i="16" s="1"/>
  <c r="H725" i="1"/>
  <c r="H717" i="1"/>
  <c r="H711" i="1"/>
  <c r="S711" i="1" s="1"/>
  <c r="H704" i="1"/>
  <c r="D578" i="16" s="1"/>
  <c r="H696" i="1"/>
  <c r="H689" i="1"/>
  <c r="H683" i="1"/>
  <c r="S683" i="1" s="1"/>
  <c r="H675" i="1"/>
  <c r="D549" i="16" s="1"/>
  <c r="H668" i="1"/>
  <c r="H661" i="1"/>
  <c r="R661" i="1" s="1"/>
  <c r="H653" i="1"/>
  <c r="H647" i="1"/>
  <c r="S647" i="1" s="1"/>
  <c r="H640" i="1"/>
  <c r="H632" i="1"/>
  <c r="R632" i="1" s="1"/>
  <c r="H625" i="1"/>
  <c r="H619" i="1"/>
  <c r="D493" i="16" s="1"/>
  <c r="H611" i="1"/>
  <c r="H604" i="1"/>
  <c r="S604" i="1" s="1"/>
  <c r="H597" i="1"/>
  <c r="R597" i="1" s="1"/>
  <c r="H589" i="1"/>
  <c r="D463" i="16" s="1"/>
  <c r="H583" i="1"/>
  <c r="R583" i="1" s="1"/>
  <c r="H576" i="1"/>
  <c r="H568" i="1"/>
  <c r="R568" i="1" s="1"/>
  <c r="H561" i="1"/>
  <c r="D435" i="16" s="1"/>
  <c r="H556" i="1"/>
  <c r="H551" i="1"/>
  <c r="D425" i="16" s="1"/>
  <c r="H545" i="1"/>
  <c r="H540" i="1"/>
  <c r="D414" i="16" s="1"/>
  <c r="H535" i="1"/>
  <c r="D409" i="16" s="1"/>
  <c r="H529" i="1"/>
  <c r="D403" i="16" s="1"/>
  <c r="H524" i="1"/>
  <c r="S524" i="1" s="1"/>
  <c r="H519" i="1"/>
  <c r="D393" i="16" s="1"/>
  <c r="H513" i="1"/>
  <c r="H508" i="1"/>
  <c r="S508" i="1" s="1"/>
  <c r="H503" i="1"/>
  <c r="S503" i="1" s="1"/>
  <c r="H497" i="1"/>
  <c r="D371" i="16" s="1"/>
  <c r="H493" i="1"/>
  <c r="H489" i="1"/>
  <c r="R489" i="1" s="1"/>
  <c r="H485" i="1"/>
  <c r="S485" i="1" s="1"/>
  <c r="H481" i="1"/>
  <c r="D355" i="16" s="1"/>
  <c r="H477" i="1"/>
  <c r="R477" i="1" s="1"/>
  <c r="H473" i="1"/>
  <c r="H469" i="1"/>
  <c r="R469" i="1" s="1"/>
  <c r="H465" i="1"/>
  <c r="D339" i="16" s="1"/>
  <c r="H461" i="1"/>
  <c r="D335" i="16" s="1"/>
  <c r="H457" i="1"/>
  <c r="H453" i="1"/>
  <c r="D327" i="16" s="1"/>
  <c r="H449" i="1"/>
  <c r="D323" i="16" s="1"/>
  <c r="H445" i="1"/>
  <c r="R445" i="1" s="1"/>
  <c r="H441" i="1"/>
  <c r="H437" i="1"/>
  <c r="R437" i="1" s="1"/>
  <c r="H433" i="1"/>
  <c r="S433" i="1" s="1"/>
  <c r="H429" i="1"/>
  <c r="H425" i="1"/>
  <c r="D299" i="16" s="1"/>
  <c r="H1317" i="1"/>
  <c r="H1209" i="1"/>
  <c r="H1149" i="1"/>
  <c r="D1023" i="16" s="1"/>
  <c r="H1128" i="1"/>
  <c r="H1106" i="1"/>
  <c r="H1085" i="1"/>
  <c r="H1064" i="1"/>
  <c r="H1042" i="1"/>
  <c r="H1021" i="1"/>
  <c r="H1000" i="1"/>
  <c r="D874" i="16" s="1"/>
  <c r="H978" i="1"/>
  <c r="D852" i="16" s="1"/>
  <c r="H957" i="1"/>
  <c r="H936" i="1"/>
  <c r="H914" i="1"/>
  <c r="D788" i="16" s="1"/>
  <c r="H893" i="1"/>
  <c r="H872" i="1"/>
  <c r="H856" i="1"/>
  <c r="H840" i="1"/>
  <c r="H831" i="1"/>
  <c r="H819" i="1"/>
  <c r="H808" i="1"/>
  <c r="H799" i="1"/>
  <c r="H787" i="1"/>
  <c r="H780" i="1"/>
  <c r="H773" i="1"/>
  <c r="D647" i="16" s="1"/>
  <c r="H765" i="1"/>
  <c r="D639" i="16" s="1"/>
  <c r="H759" i="1"/>
  <c r="H752" i="1"/>
  <c r="H744" i="1"/>
  <c r="H737" i="1"/>
  <c r="D611" i="16" s="1"/>
  <c r="H731" i="1"/>
  <c r="D605" i="16" s="1"/>
  <c r="H723" i="1"/>
  <c r="H716" i="1"/>
  <c r="R716" i="1" s="1"/>
  <c r="H709" i="1"/>
  <c r="D583" i="16" s="1"/>
  <c r="H701" i="1"/>
  <c r="H695" i="1"/>
  <c r="H688" i="1"/>
  <c r="H680" i="1"/>
  <c r="R680" i="1" s="1"/>
  <c r="H673" i="1"/>
  <c r="H667" i="1"/>
  <c r="H659" i="1"/>
  <c r="S659" i="1" s="1"/>
  <c r="H652" i="1"/>
  <c r="H645" i="1"/>
  <c r="H637" i="1"/>
  <c r="H631" i="1"/>
  <c r="D505" i="16" s="1"/>
  <c r="H624" i="1"/>
  <c r="R624" i="1" s="1"/>
  <c r="H616" i="1"/>
  <c r="H609" i="1"/>
  <c r="D483" i="16" s="1"/>
  <c r="H603" i="1"/>
  <c r="R603" i="1" s="1"/>
  <c r="H595" i="1"/>
  <c r="H588" i="1"/>
  <c r="R588" i="1" s="1"/>
  <c r="H581" i="1"/>
  <c r="H573" i="1"/>
  <c r="H567" i="1"/>
  <c r="D441" i="16" s="1"/>
  <c r="H560" i="1"/>
  <c r="H555" i="1"/>
  <c r="R555" i="1" s="1"/>
  <c r="H549" i="1"/>
  <c r="H544" i="1"/>
  <c r="D418" i="16" s="1"/>
  <c r="H539" i="1"/>
  <c r="H533" i="1"/>
  <c r="D407" i="16" s="1"/>
  <c r="H528" i="1"/>
  <c r="D402" i="16" s="1"/>
  <c r="H523" i="1"/>
  <c r="D397" i="16" s="1"/>
  <c r="H517" i="1"/>
  <c r="H512" i="1"/>
  <c r="H507" i="1"/>
  <c r="H501" i="1"/>
  <c r="D375" i="16" s="1"/>
  <c r="H496" i="1"/>
  <c r="H492" i="1"/>
  <c r="H488" i="1"/>
  <c r="R488" i="1" s="1"/>
  <c r="H484" i="1"/>
  <c r="D358" i="16" s="1"/>
  <c r="H480" i="1"/>
  <c r="H476" i="1"/>
  <c r="H472" i="1"/>
  <c r="R472" i="1" s="1"/>
  <c r="H468" i="1"/>
  <c r="D342" i="16" s="1"/>
  <c r="H464" i="1"/>
  <c r="H460" i="1"/>
  <c r="H456" i="1"/>
  <c r="H452" i="1"/>
  <c r="D326" i="16" s="1"/>
  <c r="H448" i="1"/>
  <c r="H444" i="1"/>
  <c r="R444" i="1" s="1"/>
  <c r="H440" i="1"/>
  <c r="D314" i="16" s="1"/>
  <c r="H436" i="1"/>
  <c r="D310" i="16" s="1"/>
  <c r="H432" i="1"/>
  <c r="R432" i="1" s="1"/>
  <c r="H428" i="1"/>
  <c r="H424" i="1"/>
  <c r="H1306" i="1"/>
  <c r="D1180" i="16" s="1"/>
  <c r="H1105" i="1"/>
  <c r="H1020" i="1"/>
  <c r="H934" i="1"/>
  <c r="H855" i="1"/>
  <c r="R855" i="1" s="1"/>
  <c r="H807" i="1"/>
  <c r="D681" i="16" s="1"/>
  <c r="H771" i="1"/>
  <c r="D645" i="16" s="1"/>
  <c r="H743" i="1"/>
  <c r="S743" i="1" s="1"/>
  <c r="H715" i="1"/>
  <c r="H685" i="1"/>
  <c r="D559" i="16" s="1"/>
  <c r="H657" i="1"/>
  <c r="H629" i="1"/>
  <c r="H600" i="1"/>
  <c r="D474" i="16" s="1"/>
  <c r="H572" i="1"/>
  <c r="H548" i="1"/>
  <c r="H527" i="1"/>
  <c r="H505" i="1"/>
  <c r="D379" i="16" s="1"/>
  <c r="H487" i="1"/>
  <c r="H471" i="1"/>
  <c r="H455" i="1"/>
  <c r="S455" i="1" s="1"/>
  <c r="H439" i="1"/>
  <c r="H423" i="1"/>
  <c r="H417" i="1"/>
  <c r="H412" i="1"/>
  <c r="H407" i="1"/>
  <c r="D281" i="16" s="1"/>
  <c r="H401" i="1"/>
  <c r="H396" i="1"/>
  <c r="R396" i="1" s="1"/>
  <c r="H391" i="1"/>
  <c r="H385" i="1"/>
  <c r="D259" i="16" s="1"/>
  <c r="H380" i="1"/>
  <c r="H375" i="1"/>
  <c r="H369" i="1"/>
  <c r="D243" i="16" s="1"/>
  <c r="H364" i="1"/>
  <c r="D238" i="16" s="1"/>
  <c r="H359" i="1"/>
  <c r="D233" i="16" s="1"/>
  <c r="H353" i="1"/>
  <c r="H348" i="1"/>
  <c r="H343" i="1"/>
  <c r="D217" i="16" s="1"/>
  <c r="H337" i="1"/>
  <c r="H332" i="1"/>
  <c r="H327" i="1"/>
  <c r="H321" i="1"/>
  <c r="S321" i="1" s="1"/>
  <c r="H316" i="1"/>
  <c r="H311" i="1"/>
  <c r="H305" i="1"/>
  <c r="D179" i="16" s="1"/>
  <c r="H300" i="1"/>
  <c r="D174" i="16" s="1"/>
  <c r="H295" i="1"/>
  <c r="H289" i="1"/>
  <c r="H284" i="1"/>
  <c r="D158" i="16" s="1"/>
  <c r="H279" i="1"/>
  <c r="R279" i="1" s="1"/>
  <c r="H273" i="1"/>
  <c r="D147" i="16" s="1"/>
  <c r="H268" i="1"/>
  <c r="H263" i="1"/>
  <c r="D137" i="16" s="1"/>
  <c r="H257" i="1"/>
  <c r="R257" i="1" s="1"/>
  <c r="H252" i="1"/>
  <c r="D126" i="16" s="1"/>
  <c r="H247" i="1"/>
  <c r="H241" i="1"/>
  <c r="R241" i="1" s="1"/>
  <c r="H236" i="1"/>
  <c r="D110" i="16" s="1"/>
  <c r="H231" i="1"/>
  <c r="D105" i="16" s="1"/>
  <c r="H225" i="1"/>
  <c r="H220" i="1"/>
  <c r="H215" i="1"/>
  <c r="D89" i="16" s="1"/>
  <c r="H209" i="1"/>
  <c r="H204" i="1"/>
  <c r="H199" i="1"/>
  <c r="H193" i="1"/>
  <c r="D67" i="16" s="1"/>
  <c r="H188" i="1"/>
  <c r="H183" i="1"/>
  <c r="H177" i="1"/>
  <c r="H172" i="1"/>
  <c r="D46" i="16" s="1"/>
  <c r="H168" i="1"/>
  <c r="H164" i="1"/>
  <c r="H160" i="1"/>
  <c r="H156" i="1"/>
  <c r="D30" i="16" s="1"/>
  <c r="H152" i="1"/>
  <c r="H148" i="1"/>
  <c r="H144" i="1"/>
  <c r="D18" i="16" s="1"/>
  <c r="H140" i="1"/>
  <c r="D14" i="16" s="1"/>
  <c r="H136" i="1"/>
  <c r="H132" i="1"/>
  <c r="S132" i="1" s="1"/>
  <c r="H128" i="1"/>
  <c r="H124" i="1"/>
  <c r="H120" i="1"/>
  <c r="H116" i="1"/>
  <c r="H112" i="1"/>
  <c r="H108" i="1"/>
  <c r="S108" i="1" s="1"/>
  <c r="H104" i="1"/>
  <c r="H100" i="1"/>
  <c r="H96" i="1"/>
  <c r="H92" i="1"/>
  <c r="H88" i="1"/>
  <c r="H84" i="1"/>
  <c r="H80" i="1"/>
  <c r="H76" i="1"/>
  <c r="S76" i="1" s="1"/>
  <c r="H72" i="1"/>
  <c r="H68" i="1"/>
  <c r="S68" i="1" s="1"/>
  <c r="H64" i="1"/>
  <c r="H60" i="1"/>
  <c r="H56" i="1"/>
  <c r="H52" i="1"/>
  <c r="H48" i="1"/>
  <c r="H44" i="1"/>
  <c r="H40" i="1"/>
  <c r="H36" i="1"/>
  <c r="H32" i="1"/>
  <c r="H28" i="1"/>
  <c r="H24" i="1"/>
  <c r="H20" i="1"/>
  <c r="H16" i="1"/>
  <c r="H12" i="1"/>
  <c r="H1205" i="1"/>
  <c r="D1079" i="16" s="1"/>
  <c r="H1084" i="1"/>
  <c r="H998" i="1"/>
  <c r="H913" i="1"/>
  <c r="R913" i="1" s="1"/>
  <c r="H839" i="1"/>
  <c r="H795" i="1"/>
  <c r="H764" i="1"/>
  <c r="R764" i="1" s="1"/>
  <c r="H736" i="1"/>
  <c r="R736" i="1" s="1"/>
  <c r="H707" i="1"/>
  <c r="D581" i="16" s="1"/>
  <c r="H679" i="1"/>
  <c r="H651" i="1"/>
  <c r="H621" i="1"/>
  <c r="S620" i="1" s="1"/>
  <c r="H593" i="1"/>
  <c r="D467" i="16" s="1"/>
  <c r="H565" i="1"/>
  <c r="H543" i="1"/>
  <c r="H521" i="1"/>
  <c r="S520" i="1" s="1"/>
  <c r="H500" i="1"/>
  <c r="H483" i="1"/>
  <c r="H467" i="1"/>
  <c r="H451" i="1"/>
  <c r="H435" i="1"/>
  <c r="H421" i="1"/>
  <c r="H416" i="1"/>
  <c r="D290" i="16" s="1"/>
  <c r="H411" i="1"/>
  <c r="D285" i="16" s="1"/>
  <c r="H405" i="1"/>
  <c r="H400" i="1"/>
  <c r="H395" i="1"/>
  <c r="H389" i="1"/>
  <c r="D263" i="16" s="1"/>
  <c r="H384" i="1"/>
  <c r="H379" i="1"/>
  <c r="D253" i="16" s="1"/>
  <c r="H373" i="1"/>
  <c r="D247" i="16" s="1"/>
  <c r="H368" i="1"/>
  <c r="H363" i="1"/>
  <c r="H357" i="1"/>
  <c r="H352" i="1"/>
  <c r="H347" i="1"/>
  <c r="D221" i="16" s="1"/>
  <c r="H341" i="1"/>
  <c r="H336" i="1"/>
  <c r="H331" i="1"/>
  <c r="H325" i="1"/>
  <c r="S324" i="1" s="1"/>
  <c r="H320" i="1"/>
  <c r="D194" i="16" s="1"/>
  <c r="H315" i="1"/>
  <c r="R315" i="1" s="1"/>
  <c r="H309" i="1"/>
  <c r="H304" i="1"/>
  <c r="D178" i="16" s="1"/>
  <c r="H299" i="1"/>
  <c r="D173" i="16" s="1"/>
  <c r="H293" i="1"/>
  <c r="H288" i="1"/>
  <c r="R288" i="1" s="1"/>
  <c r="H283" i="1"/>
  <c r="D157" i="16" s="1"/>
  <c r="H277" i="1"/>
  <c r="H272" i="1"/>
  <c r="H267" i="1"/>
  <c r="H261" i="1"/>
  <c r="D135" i="16" s="1"/>
  <c r="H256" i="1"/>
  <c r="D130" i="16" s="1"/>
  <c r="H251" i="1"/>
  <c r="H245" i="1"/>
  <c r="H240" i="1"/>
  <c r="D114" i="16" s="1"/>
  <c r="H235" i="1"/>
  <c r="H229" i="1"/>
  <c r="H224" i="1"/>
  <c r="H219" i="1"/>
  <c r="D93" i="16" s="1"/>
  <c r="H213" i="1"/>
  <c r="R213" i="1" s="1"/>
  <c r="H208" i="1"/>
  <c r="H203" i="1"/>
  <c r="D77" i="16" s="1"/>
  <c r="H197" i="1"/>
  <c r="R197" i="1" s="1"/>
  <c r="H192" i="1"/>
  <c r="H187" i="1"/>
  <c r="D61" i="16" s="1"/>
  <c r="H181" i="1"/>
  <c r="D55" i="16" s="1"/>
  <c r="H176" i="1"/>
  <c r="R176" i="1" s="1"/>
  <c r="H171" i="1"/>
  <c r="R171" i="1" s="1"/>
  <c r="H167" i="1"/>
  <c r="H163" i="1"/>
  <c r="H159" i="1"/>
  <c r="S158" i="1" s="1"/>
  <c r="H155" i="1"/>
  <c r="D29" i="16" s="1"/>
  <c r="H151" i="1"/>
  <c r="H147" i="1"/>
  <c r="D21" i="16" s="1"/>
  <c r="H143" i="1"/>
  <c r="D17" i="16" s="1"/>
  <c r="H139" i="1"/>
  <c r="H135" i="1"/>
  <c r="H131" i="1"/>
  <c r="H127" i="1"/>
  <c r="H123" i="1"/>
  <c r="H119" i="1"/>
  <c r="H115" i="1"/>
  <c r="H111" i="1"/>
  <c r="H107" i="1"/>
  <c r="H103" i="1"/>
  <c r="H99" i="1"/>
  <c r="H95" i="1"/>
  <c r="H91" i="1"/>
  <c r="H87" i="1"/>
  <c r="H83" i="1"/>
  <c r="H79" i="1"/>
  <c r="H75" i="1"/>
  <c r="H71" i="1"/>
  <c r="H67" i="1"/>
  <c r="H63" i="1"/>
  <c r="H59" i="1"/>
  <c r="H55" i="1"/>
  <c r="H51" i="1"/>
  <c r="H47" i="1"/>
  <c r="H43" i="1"/>
  <c r="H39" i="1"/>
  <c r="H35" i="1"/>
  <c r="H31" i="1"/>
  <c r="H27" i="1"/>
  <c r="H23" i="1"/>
  <c r="H19" i="1"/>
  <c r="H15" i="1"/>
  <c r="H11" i="1"/>
  <c r="H1148" i="1"/>
  <c r="R1148" i="1" s="1"/>
  <c r="H977" i="1"/>
  <c r="R977" i="1" s="1"/>
  <c r="H827" i="1"/>
  <c r="R827" i="1" s="1"/>
  <c r="H757" i="1"/>
  <c r="D631" i="16" s="1"/>
  <c r="H700" i="1"/>
  <c r="H643" i="1"/>
  <c r="H587" i="1"/>
  <c r="R587" i="1" s="1"/>
  <c r="H537" i="1"/>
  <c r="D411" i="16" s="1"/>
  <c r="H495" i="1"/>
  <c r="H463" i="1"/>
  <c r="D337" i="16" s="1"/>
  <c r="H431" i="1"/>
  <c r="D305" i="16" s="1"/>
  <c r="H415" i="1"/>
  <c r="D289" i="16" s="1"/>
  <c r="H404" i="1"/>
  <c r="H393" i="1"/>
  <c r="D267" i="16" s="1"/>
  <c r="H383" i="1"/>
  <c r="D257" i="16" s="1"/>
  <c r="H372" i="1"/>
  <c r="R372" i="1" s="1"/>
  <c r="H361" i="1"/>
  <c r="R361" i="1" s="1"/>
  <c r="H351" i="1"/>
  <c r="H340" i="1"/>
  <c r="D214" i="16" s="1"/>
  <c r="H329" i="1"/>
  <c r="D203" i="16" s="1"/>
  <c r="H319" i="1"/>
  <c r="H308" i="1"/>
  <c r="R308" i="1" s="1"/>
  <c r="H297" i="1"/>
  <c r="D171" i="16" s="1"/>
  <c r="H287" i="1"/>
  <c r="H276" i="1"/>
  <c r="H265" i="1"/>
  <c r="H255" i="1"/>
  <c r="H244" i="1"/>
  <c r="H233" i="1"/>
  <c r="H223" i="1"/>
  <c r="S223" i="1" s="1"/>
  <c r="H212" i="1"/>
  <c r="D86" i="16" s="1"/>
  <c r="H201" i="1"/>
  <c r="D75" i="16" s="1"/>
  <c r="H191" i="1"/>
  <c r="H180" i="1"/>
  <c r="H170" i="1"/>
  <c r="H162" i="1"/>
  <c r="H154" i="1"/>
  <c r="R154" i="1" s="1"/>
  <c r="H146" i="1"/>
  <c r="S146" i="1" s="1"/>
  <c r="H138" i="1"/>
  <c r="R138" i="1" s="1"/>
  <c r="H130" i="1"/>
  <c r="R130" i="1" s="1"/>
  <c r="H122" i="1"/>
  <c r="H114" i="1"/>
  <c r="S114" i="1" s="1"/>
  <c r="H106" i="1"/>
  <c r="H98" i="1"/>
  <c r="H90" i="1"/>
  <c r="H82" i="1"/>
  <c r="S82" i="1" s="1"/>
  <c r="H74" i="1"/>
  <c r="H66" i="1"/>
  <c r="H58" i="1"/>
  <c r="H50" i="1"/>
  <c r="H42" i="1"/>
  <c r="H34" i="1"/>
  <c r="H26" i="1"/>
  <c r="H18" i="1"/>
  <c r="S18" i="1" s="1"/>
  <c r="H10" i="1"/>
  <c r="H1126" i="1"/>
  <c r="H956" i="1"/>
  <c r="D830" i="16" s="1"/>
  <c r="H816" i="1"/>
  <c r="H749" i="1"/>
  <c r="D623" i="16" s="1"/>
  <c r="H693" i="1"/>
  <c r="D567" i="16" s="1"/>
  <c r="H636" i="1"/>
  <c r="H579" i="1"/>
  <c r="H532" i="1"/>
  <c r="D406" i="16" s="1"/>
  <c r="H491" i="1"/>
  <c r="H459" i="1"/>
  <c r="D333" i="16" s="1"/>
  <c r="H427" i="1"/>
  <c r="D301" i="16" s="1"/>
  <c r="H413" i="1"/>
  <c r="D287" i="16" s="1"/>
  <c r="H403" i="1"/>
  <c r="H392" i="1"/>
  <c r="H381" i="1"/>
  <c r="D255" i="16" s="1"/>
  <c r="H371" i="1"/>
  <c r="H360" i="1"/>
  <c r="R360" i="1" s="1"/>
  <c r="H349" i="1"/>
  <c r="H339" i="1"/>
  <c r="H328" i="1"/>
  <c r="D202" i="16" s="1"/>
  <c r="H317" i="1"/>
  <c r="D191" i="16" s="1"/>
  <c r="H307" i="1"/>
  <c r="H296" i="1"/>
  <c r="R296" i="1" s="1"/>
  <c r="H285" i="1"/>
  <c r="D159" i="16" s="1"/>
  <c r="H275" i="1"/>
  <c r="D149" i="16" s="1"/>
  <c r="H264" i="1"/>
  <c r="H253" i="1"/>
  <c r="R253" i="1" s="1"/>
  <c r="H243" i="1"/>
  <c r="S242" i="1" s="1"/>
  <c r="H232" i="1"/>
  <c r="H221" i="1"/>
  <c r="R221" i="1" s="1"/>
  <c r="H211" i="1"/>
  <c r="H200" i="1"/>
  <c r="D74" i="16" s="1"/>
  <c r="H189" i="1"/>
  <c r="H179" i="1"/>
  <c r="H169" i="1"/>
  <c r="D43" i="16" s="1"/>
  <c r="H161" i="1"/>
  <c r="R161" i="1" s="1"/>
  <c r="H153" i="1"/>
  <c r="D27" i="16" s="1"/>
  <c r="H145" i="1"/>
  <c r="H137" i="1"/>
  <c r="D11" i="16" s="1"/>
  <c r="H129" i="1"/>
  <c r="D3" i="16" s="1"/>
  <c r="H121" i="1"/>
  <c r="H113" i="1"/>
  <c r="H105" i="1"/>
  <c r="H97" i="1"/>
  <c r="H89" i="1"/>
  <c r="H81" i="1"/>
  <c r="H73" i="1"/>
  <c r="H65" i="1"/>
  <c r="H57" i="1"/>
  <c r="S56" i="1" s="1"/>
  <c r="H49" i="1"/>
  <c r="H41" i="1"/>
  <c r="H33" i="1"/>
  <c r="H25" i="1"/>
  <c r="H17" i="1"/>
  <c r="H9" i="1"/>
  <c r="H22" i="1"/>
  <c r="H38" i="1"/>
  <c r="H54" i="1"/>
  <c r="S54" i="1" s="1"/>
  <c r="H70" i="1"/>
  <c r="H86" i="1"/>
  <c r="H102" i="1"/>
  <c r="H118" i="1"/>
  <c r="S118" i="1" s="1"/>
  <c r="H134" i="1"/>
  <c r="R134" i="1" s="1"/>
  <c r="H150" i="1"/>
  <c r="R150" i="1" s="1"/>
  <c r="H166" i="1"/>
  <c r="H185" i="1"/>
  <c r="H207" i="1"/>
  <c r="D81" i="16" s="1"/>
  <c r="H228" i="1"/>
  <c r="D102" i="16" s="1"/>
  <c r="H249" i="1"/>
  <c r="H271" i="1"/>
  <c r="D145" i="16" s="1"/>
  <c r="H292" i="1"/>
  <c r="D166" i="16" s="1"/>
  <c r="H313" i="1"/>
  <c r="D187" i="16" s="1"/>
  <c r="H335" i="1"/>
  <c r="D209" i="16" s="1"/>
  <c r="H356" i="1"/>
  <c r="H377" i="1"/>
  <c r="D251" i="16" s="1"/>
  <c r="H399" i="1"/>
  <c r="D273" i="16" s="1"/>
  <c r="H420" i="1"/>
  <c r="H479" i="1"/>
  <c r="H559" i="1"/>
  <c r="D433" i="16" s="1"/>
  <c r="H672" i="1"/>
  <c r="D546" i="16" s="1"/>
  <c r="H785" i="1"/>
  <c r="D659" i="16" s="1"/>
  <c r="H1062" i="1"/>
  <c r="D936" i="16" s="1"/>
  <c r="H1811" i="1"/>
  <c r="H1715" i="1"/>
  <c r="D1589" i="16" s="1"/>
  <c r="H1468" i="1"/>
  <c r="H1382" i="1"/>
  <c r="H1354" i="1"/>
  <c r="H1333" i="1"/>
  <c r="D1207" i="16" s="1"/>
  <c r="H1312" i="1"/>
  <c r="H1290" i="1"/>
  <c r="H1269" i="1"/>
  <c r="H1248" i="1"/>
  <c r="H1229" i="1"/>
  <c r="H1213" i="1"/>
  <c r="H1197" i="1"/>
  <c r="D1071" i="16" s="1"/>
  <c r="H1181" i="1"/>
  <c r="D1055" i="16" s="1"/>
  <c r="H1165" i="1"/>
  <c r="D1039" i="16" s="1"/>
  <c r="H1155" i="1"/>
  <c r="H1151" i="1"/>
  <c r="H1147" i="1"/>
  <c r="H1143" i="1"/>
  <c r="H1139" i="1"/>
  <c r="R1139" i="1" s="1"/>
  <c r="H1135" i="1"/>
  <c r="D1009" i="16" s="1"/>
  <c r="H1131" i="1"/>
  <c r="D1005" i="16" s="1"/>
  <c r="H1127" i="1"/>
  <c r="H1123" i="1"/>
  <c r="R1123" i="1" s="1"/>
  <c r="H1119" i="1"/>
  <c r="D993" i="16" s="1"/>
  <c r="H1115" i="1"/>
  <c r="D989" i="16" s="1"/>
  <c r="H1111" i="1"/>
  <c r="H1107" i="1"/>
  <c r="D981" i="16" s="1"/>
  <c r="H1103" i="1"/>
  <c r="D977" i="16" s="1"/>
  <c r="H1099" i="1"/>
  <c r="D973" i="16" s="1"/>
  <c r="H1095" i="1"/>
  <c r="H1091" i="1"/>
  <c r="H1087" i="1"/>
  <c r="D961" i="16" s="1"/>
  <c r="H1083" i="1"/>
  <c r="D957" i="16" s="1"/>
  <c r="H1079" i="1"/>
  <c r="H1075" i="1"/>
  <c r="H1071" i="1"/>
  <c r="D945" i="16" s="1"/>
  <c r="H1067" i="1"/>
  <c r="D941" i="16" s="1"/>
  <c r="H1063" i="1"/>
  <c r="R1063" i="1" s="1"/>
  <c r="H1059" i="1"/>
  <c r="H1055" i="1"/>
  <c r="D929" i="16" s="1"/>
  <c r="H1051" i="1"/>
  <c r="D925" i="16" s="1"/>
  <c r="H1047" i="1"/>
  <c r="H1043" i="1"/>
  <c r="H1039" i="1"/>
  <c r="D913" i="16" s="1"/>
  <c r="H1035" i="1"/>
  <c r="D909" i="16" s="1"/>
  <c r="H1031" i="1"/>
  <c r="H1027" i="1"/>
  <c r="R1027" i="1" s="1"/>
  <c r="H1023" i="1"/>
  <c r="H1019" i="1"/>
  <c r="D893" i="16" s="1"/>
  <c r="H1015" i="1"/>
  <c r="R1015" i="1" s="1"/>
  <c r="H1011" i="1"/>
  <c r="H1007" i="1"/>
  <c r="H1003" i="1"/>
  <c r="H999" i="1"/>
  <c r="R999" i="1" s="1"/>
  <c r="H995" i="1"/>
  <c r="R995" i="1" s="1"/>
  <c r="H991" i="1"/>
  <c r="H987" i="1"/>
  <c r="H983" i="1"/>
  <c r="R983" i="1" s="1"/>
  <c r="H979" i="1"/>
  <c r="H975" i="1"/>
  <c r="H971" i="1"/>
  <c r="D845" i="16" s="1"/>
  <c r="H967" i="1"/>
  <c r="R967" i="1" s="1"/>
  <c r="H963" i="1"/>
  <c r="H959" i="1"/>
  <c r="R959" i="1" s="1"/>
  <c r="H955" i="1"/>
  <c r="D829" i="16" s="1"/>
  <c r="H951" i="1"/>
  <c r="H947" i="1"/>
  <c r="D821" i="16" s="1"/>
  <c r="H943" i="1"/>
  <c r="D817" i="16" s="1"/>
  <c r="H939" i="1"/>
  <c r="R939" i="1" s="1"/>
  <c r="H935" i="1"/>
  <c r="R935" i="1" s="1"/>
  <c r="H931" i="1"/>
  <c r="R931" i="1" s="1"/>
  <c r="H927" i="1"/>
  <c r="D801" i="16" s="1"/>
  <c r="H923" i="1"/>
  <c r="D797" i="16" s="1"/>
  <c r="H919" i="1"/>
  <c r="H915" i="1"/>
  <c r="H911" i="1"/>
  <c r="D785" i="16" s="1"/>
  <c r="H907" i="1"/>
  <c r="R907" i="1" s="1"/>
  <c r="H903" i="1"/>
  <c r="R903" i="1" s="1"/>
  <c r="H899" i="1"/>
  <c r="H895" i="1"/>
  <c r="H891" i="1"/>
  <c r="H887" i="1"/>
  <c r="R887" i="1" s="1"/>
  <c r="H883" i="1"/>
  <c r="H879" i="1"/>
  <c r="D753" i="16" s="1"/>
  <c r="H875" i="1"/>
  <c r="D749" i="16" s="1"/>
  <c r="H1631" i="1"/>
  <c r="H1425" i="1"/>
  <c r="D1299" i="16" s="1"/>
  <c r="H1360" i="1"/>
  <c r="D1234" i="16" s="1"/>
  <c r="H1328" i="1"/>
  <c r="D1202" i="16" s="1"/>
  <c r="H1301" i="1"/>
  <c r="H1274" i="1"/>
  <c r="H1242" i="1"/>
  <c r="D1116" i="16" s="1"/>
  <c r="H1221" i="1"/>
  <c r="H1201" i="1"/>
  <c r="H1177" i="1"/>
  <c r="R1177" i="1" s="1"/>
  <c r="H1157" i="1"/>
  <c r="D1031" i="16" s="1"/>
  <c r="H1152" i="1"/>
  <c r="D1026" i="16" s="1"/>
  <c r="H1146" i="1"/>
  <c r="H1141" i="1"/>
  <c r="H1136" i="1"/>
  <c r="D1010" i="16" s="1"/>
  <c r="H1130" i="1"/>
  <c r="R1130" i="1" s="1"/>
  <c r="H1125" i="1"/>
  <c r="D999" i="16" s="1"/>
  <c r="H1120" i="1"/>
  <c r="H1114" i="1"/>
  <c r="R1114" i="1" s="1"/>
  <c r="H1109" i="1"/>
  <c r="D983" i="16" s="1"/>
  <c r="H1104" i="1"/>
  <c r="R1104" i="1" s="1"/>
  <c r="H1098" i="1"/>
  <c r="H1093" i="1"/>
  <c r="R1093" i="1" s="1"/>
  <c r="H1088" i="1"/>
  <c r="D962" i="16" s="1"/>
  <c r="H1082" i="1"/>
  <c r="R1082" i="1" s="1"/>
  <c r="H1077" i="1"/>
  <c r="R1077" i="1" s="1"/>
  <c r="H1072" i="1"/>
  <c r="H1066" i="1"/>
  <c r="R1066" i="1" s="1"/>
  <c r="H1061" i="1"/>
  <c r="H1056" i="1"/>
  <c r="R1056" i="1" s="1"/>
  <c r="H1050" i="1"/>
  <c r="H1045" i="1"/>
  <c r="D919" i="16" s="1"/>
  <c r="H1040" i="1"/>
  <c r="H1034" i="1"/>
  <c r="R1034" i="1" s="1"/>
  <c r="H1029" i="1"/>
  <c r="H1024" i="1"/>
  <c r="D898" i="16" s="1"/>
  <c r="H1018" i="1"/>
  <c r="H1013" i="1"/>
  <c r="H1008" i="1"/>
  <c r="D882" i="16" s="1"/>
  <c r="H1002" i="1"/>
  <c r="R1002" i="1" s="1"/>
  <c r="H997" i="1"/>
  <c r="H992" i="1"/>
  <c r="H986" i="1"/>
  <c r="R986" i="1" s="1"/>
  <c r="H981" i="1"/>
  <c r="D855" i="16" s="1"/>
  <c r="H976" i="1"/>
  <c r="H970" i="1"/>
  <c r="H965" i="1"/>
  <c r="R965" i="1" s="1"/>
  <c r="H960" i="1"/>
  <c r="D834" i="16" s="1"/>
  <c r="H954" i="1"/>
  <c r="D828" i="16" s="1"/>
  <c r="H949" i="1"/>
  <c r="R949" i="1" s="1"/>
  <c r="H944" i="1"/>
  <c r="D818" i="16" s="1"/>
  <c r="H938" i="1"/>
  <c r="H933" i="1"/>
  <c r="R933" i="1" s="1"/>
  <c r="H928" i="1"/>
  <c r="R928" i="1" s="1"/>
  <c r="H922" i="1"/>
  <c r="R922" i="1" s="1"/>
  <c r="H917" i="1"/>
  <c r="R917" i="1" s="1"/>
  <c r="H912" i="1"/>
  <c r="H906" i="1"/>
  <c r="H901" i="1"/>
  <c r="H896" i="1"/>
  <c r="D770" i="16" s="1"/>
  <c r="H890" i="1"/>
  <c r="H885" i="1"/>
  <c r="R885" i="1" s="1"/>
  <c r="H880" i="1"/>
  <c r="H874" i="1"/>
  <c r="R874" i="1" s="1"/>
  <c r="H870" i="1"/>
  <c r="H866" i="1"/>
  <c r="R866" i="1" s="1"/>
  <c r="H862" i="1"/>
  <c r="H858" i="1"/>
  <c r="R858" i="1" s="1"/>
  <c r="H854" i="1"/>
  <c r="H850" i="1"/>
  <c r="R850" i="1" s="1"/>
  <c r="H846" i="1"/>
  <c r="H842" i="1"/>
  <c r="H838" i="1"/>
  <c r="R838" i="1" s="1"/>
  <c r="H834" i="1"/>
  <c r="H830" i="1"/>
  <c r="R830" i="1" s="1"/>
  <c r="H826" i="1"/>
  <c r="R826" i="1" s="1"/>
  <c r="H822" i="1"/>
  <c r="R822" i="1" s="1"/>
  <c r="H818" i="1"/>
  <c r="R818" i="1" s="1"/>
  <c r="H814" i="1"/>
  <c r="D688" i="16" s="1"/>
  <c r="H810" i="1"/>
  <c r="D684" i="16" s="1"/>
  <c r="H806" i="1"/>
  <c r="H802" i="1"/>
  <c r="H798" i="1"/>
  <c r="R798" i="1" s="1"/>
  <c r="H794" i="1"/>
  <c r="R794" i="1" s="1"/>
  <c r="H790" i="1"/>
  <c r="R790" i="1" s="1"/>
  <c r="H786" i="1"/>
  <c r="H782" i="1"/>
  <c r="H778" i="1"/>
  <c r="R778" i="1" s="1"/>
  <c r="H774" i="1"/>
  <c r="R774" i="1" s="1"/>
  <c r="H770" i="1"/>
  <c r="R770" i="1" s="1"/>
  <c r="H766" i="1"/>
  <c r="R766" i="1" s="1"/>
  <c r="H762" i="1"/>
  <c r="R762" i="1" s="1"/>
  <c r="H758" i="1"/>
  <c r="H754" i="1"/>
  <c r="H750" i="1"/>
  <c r="H746" i="1"/>
  <c r="H742" i="1"/>
  <c r="R742" i="1" s="1"/>
  <c r="H738" i="1"/>
  <c r="R738" i="1" s="1"/>
  <c r="H734" i="1"/>
  <c r="R734" i="1" s="1"/>
  <c r="H730" i="1"/>
  <c r="R730" i="1" s="1"/>
  <c r="H726" i="1"/>
  <c r="H722" i="1"/>
  <c r="R722" i="1" s="1"/>
  <c r="H718" i="1"/>
  <c r="H714" i="1"/>
  <c r="R714" i="1" s="1"/>
  <c r="H710" i="1"/>
  <c r="R710" i="1" s="1"/>
  <c r="H706" i="1"/>
  <c r="R706" i="1" s="1"/>
  <c r="H702" i="1"/>
  <c r="R702" i="1" s="1"/>
  <c r="H698" i="1"/>
  <c r="R698" i="1" s="1"/>
  <c r="H694" i="1"/>
  <c r="R694" i="1" s="1"/>
  <c r="H690" i="1"/>
  <c r="R690" i="1" s="1"/>
  <c r="H686" i="1"/>
  <c r="R686" i="1" s="1"/>
  <c r="H682" i="1"/>
  <c r="H678" i="1"/>
  <c r="R678" i="1" s="1"/>
  <c r="H674" i="1"/>
  <c r="R674" i="1" s="1"/>
  <c r="H670" i="1"/>
  <c r="H666" i="1"/>
  <c r="H662" i="1"/>
  <c r="H658" i="1"/>
  <c r="R658" i="1" s="1"/>
  <c r="H654" i="1"/>
  <c r="H650" i="1"/>
  <c r="R650" i="1" s="1"/>
  <c r="H646" i="1"/>
  <c r="R646" i="1" s="1"/>
  <c r="H642" i="1"/>
  <c r="R642" i="1" s="1"/>
  <c r="H638" i="1"/>
  <c r="H634" i="1"/>
  <c r="H630" i="1"/>
  <c r="R630" i="1" s="1"/>
  <c r="H626" i="1"/>
  <c r="H622" i="1"/>
  <c r="R622" i="1" s="1"/>
  <c r="H618" i="1"/>
  <c r="H614" i="1"/>
  <c r="R614" i="1" s="1"/>
  <c r="H610" i="1"/>
  <c r="R610" i="1" s="1"/>
  <c r="H606" i="1"/>
  <c r="R606" i="1" s="1"/>
  <c r="H602" i="1"/>
  <c r="H598" i="1"/>
  <c r="H594" i="1"/>
  <c r="H590" i="1"/>
  <c r="H586" i="1"/>
  <c r="R586" i="1" s="1"/>
  <c r="H582" i="1"/>
  <c r="H578" i="1"/>
  <c r="H574" i="1"/>
  <c r="H570" i="1"/>
  <c r="R570" i="1" s="1"/>
  <c r="H566" i="1"/>
  <c r="R566" i="1" s="1"/>
  <c r="H562" i="1"/>
  <c r="R562" i="1" s="1"/>
  <c r="H558" i="1"/>
  <c r="R558" i="1" s="1"/>
  <c r="H554" i="1"/>
  <c r="R554" i="1" s="1"/>
  <c r="H550" i="1"/>
  <c r="H546" i="1"/>
  <c r="H542" i="1"/>
  <c r="H538" i="1"/>
  <c r="R538" i="1" s="1"/>
  <c r="H534" i="1"/>
  <c r="R534" i="1" s="1"/>
  <c r="H530" i="1"/>
  <c r="R530" i="1" s="1"/>
  <c r="H526" i="1"/>
  <c r="R526" i="1" s="1"/>
  <c r="H522" i="1"/>
  <c r="H518" i="1"/>
  <c r="R518" i="1" s="1"/>
  <c r="H514" i="1"/>
  <c r="H510" i="1"/>
  <c r="R510" i="1" s="1"/>
  <c r="H506" i="1"/>
  <c r="H502" i="1"/>
  <c r="R502" i="1" s="1"/>
  <c r="H498" i="1"/>
  <c r="H1543" i="1"/>
  <c r="D1417" i="16" s="1"/>
  <c r="H1404" i="1"/>
  <c r="D1278" i="16" s="1"/>
  <c r="H1349" i="1"/>
  <c r="H1322" i="1"/>
  <c r="D1196" i="16" s="1"/>
  <c r="H1296" i="1"/>
  <c r="H1264" i="1"/>
  <c r="D1138" i="16" s="1"/>
  <c r="H1237" i="1"/>
  <c r="H1217" i="1"/>
  <c r="D1091" i="16" s="1"/>
  <c r="H1193" i="1"/>
  <c r="D1067" i="16" s="1"/>
  <c r="H1173" i="1"/>
  <c r="H1156" i="1"/>
  <c r="D1030" i="16" s="1"/>
  <c r="H1150" i="1"/>
  <c r="R1150" i="1" s="1"/>
  <c r="H1145" i="1"/>
  <c r="D1019" i="16" s="1"/>
  <c r="H1140" i="1"/>
  <c r="D1014" i="16" s="1"/>
  <c r="H1134" i="1"/>
  <c r="R1134" i="1" s="1"/>
  <c r="H1129" i="1"/>
  <c r="H1124" i="1"/>
  <c r="D998" i="16" s="1"/>
  <c r="H1118" i="1"/>
  <c r="R1118" i="1" s="1"/>
  <c r="H1113" i="1"/>
  <c r="H1108" i="1"/>
  <c r="D982" i="16" s="1"/>
  <c r="H1102" i="1"/>
  <c r="R1102" i="1" s="1"/>
  <c r="H1097" i="1"/>
  <c r="D971" i="16" s="1"/>
  <c r="H1092" i="1"/>
  <c r="H1086" i="1"/>
  <c r="H1081" i="1"/>
  <c r="H1076" i="1"/>
  <c r="D950" i="16" s="1"/>
  <c r="H1070" i="1"/>
  <c r="R1070" i="1" s="1"/>
  <c r="H1065" i="1"/>
  <c r="H1060" i="1"/>
  <c r="D934" i="16" s="1"/>
  <c r="H1054" i="1"/>
  <c r="H1049" i="1"/>
  <c r="R1049" i="1" s="1"/>
  <c r="H1044" i="1"/>
  <c r="H1038" i="1"/>
  <c r="H1033" i="1"/>
  <c r="D907" i="16" s="1"/>
  <c r="H1028" i="1"/>
  <c r="H1022" i="1"/>
  <c r="H1017" i="1"/>
  <c r="D891" i="16" s="1"/>
  <c r="H1012" i="1"/>
  <c r="D886" i="16" s="1"/>
  <c r="H1006" i="1"/>
  <c r="H1001" i="1"/>
  <c r="H996" i="1"/>
  <c r="H990" i="1"/>
  <c r="S989" i="1" s="1"/>
  <c r="H985" i="1"/>
  <c r="R985" i="1" s="1"/>
  <c r="H980" i="1"/>
  <c r="H974" i="1"/>
  <c r="R974" i="1" s="1"/>
  <c r="H969" i="1"/>
  <c r="H964" i="1"/>
  <c r="H958" i="1"/>
  <c r="R958" i="1" s="1"/>
  <c r="H953" i="1"/>
  <c r="H948" i="1"/>
  <c r="D822" i="16" s="1"/>
  <c r="H942" i="1"/>
  <c r="H937" i="1"/>
  <c r="R937" i="1" s="1"/>
  <c r="H932" i="1"/>
  <c r="R932" i="1" s="1"/>
  <c r="H926" i="1"/>
  <c r="H921" i="1"/>
  <c r="R921" i="1" s="1"/>
  <c r="H916" i="1"/>
  <c r="H910" i="1"/>
  <c r="R910" i="1" s="1"/>
  <c r="H905" i="1"/>
  <c r="D779" i="16" s="1"/>
  <c r="H900" i="1"/>
  <c r="D774" i="16" s="1"/>
  <c r="H894" i="1"/>
  <c r="R894" i="1" s="1"/>
  <c r="H889" i="1"/>
  <c r="R889" i="1" s="1"/>
  <c r="H884" i="1"/>
  <c r="D758" i="16" s="1"/>
  <c r="H878" i="1"/>
  <c r="R878" i="1" s="1"/>
  <c r="H873" i="1"/>
  <c r="R873" i="1" s="1"/>
  <c r="H869" i="1"/>
  <c r="R869" i="1" s="1"/>
  <c r="H865" i="1"/>
  <c r="R865" i="1" s="1"/>
  <c r="H861" i="1"/>
  <c r="R861" i="1" s="1"/>
  <c r="H857" i="1"/>
  <c r="R857" i="1" s="1"/>
  <c r="H853" i="1"/>
  <c r="R853" i="1" s="1"/>
  <c r="H849" i="1"/>
  <c r="R849" i="1" s="1"/>
  <c r="H845" i="1"/>
  <c r="R845" i="1" s="1"/>
  <c r="H841" i="1"/>
  <c r="R841" i="1" s="1"/>
  <c r="H837" i="1"/>
  <c r="H833" i="1"/>
  <c r="S832" i="1" s="1"/>
  <c r="H829" i="1"/>
  <c r="H825" i="1"/>
  <c r="H821" i="1"/>
  <c r="R821" i="1" s="1"/>
  <c r="H817" i="1"/>
  <c r="R817" i="1" s="1"/>
  <c r="H813" i="1"/>
  <c r="H809" i="1"/>
  <c r="H805" i="1"/>
  <c r="R805" i="1" s="1"/>
  <c r="H801" i="1"/>
  <c r="H797" i="1"/>
  <c r="R797" i="1" s="1"/>
  <c r="H793" i="1"/>
  <c r="H789" i="1"/>
  <c r="R789" i="1" s="1"/>
  <c r="H1158" i="1"/>
  <c r="R1158" i="1" s="1"/>
  <c r="H1162" i="1"/>
  <c r="H1166" i="1"/>
  <c r="H1170" i="1"/>
  <c r="R1170" i="1" s="1"/>
  <c r="H1174" i="1"/>
  <c r="R1174" i="1" s="1"/>
  <c r="H1178" i="1"/>
  <c r="R1178" i="1" s="1"/>
  <c r="H1182" i="1"/>
  <c r="R1182" i="1" s="1"/>
  <c r="H1186" i="1"/>
  <c r="H1190" i="1"/>
  <c r="H1194" i="1"/>
  <c r="H1198" i="1"/>
  <c r="R1198" i="1" s="1"/>
  <c r="H1202" i="1"/>
  <c r="R1202" i="1" s="1"/>
  <c r="H1206" i="1"/>
  <c r="H1210" i="1"/>
  <c r="R1210" i="1" s="1"/>
  <c r="H1214" i="1"/>
  <c r="R1214" i="1" s="1"/>
  <c r="H1218" i="1"/>
  <c r="R1218" i="1" s="1"/>
  <c r="H1222" i="1"/>
  <c r="R1222" i="1" s="1"/>
  <c r="H1226" i="1"/>
  <c r="H1230" i="1"/>
  <c r="H1234" i="1"/>
  <c r="R1234" i="1" s="1"/>
  <c r="H1238" i="1"/>
  <c r="H1244" i="1"/>
  <c r="D1118" i="16" s="1"/>
  <c r="H1249" i="1"/>
  <c r="H1254" i="1"/>
  <c r="R1254" i="1" s="1"/>
  <c r="H1260" i="1"/>
  <c r="H1265" i="1"/>
  <c r="R1265" i="1" s="1"/>
  <c r="H1270" i="1"/>
  <c r="D1144" i="16" s="1"/>
  <c r="H1276" i="1"/>
  <c r="H1281" i="1"/>
  <c r="R1281" i="1" s="1"/>
  <c r="H1286" i="1"/>
  <c r="R1286" i="1" s="1"/>
  <c r="H1292" i="1"/>
  <c r="D1166" i="16" s="1"/>
  <c r="H1297" i="1"/>
  <c r="R1297" i="1" s="1"/>
  <c r="H1302" i="1"/>
  <c r="H1308" i="1"/>
  <c r="D1182" i="16" s="1"/>
  <c r="H1313" i="1"/>
  <c r="D1187" i="16" s="1"/>
  <c r="H1318" i="1"/>
  <c r="H1324" i="1"/>
  <c r="H1329" i="1"/>
  <c r="H1334" i="1"/>
  <c r="D1208" i="16" s="1"/>
  <c r="H1340" i="1"/>
  <c r="H1345" i="1"/>
  <c r="H1350" i="1"/>
  <c r="H1356" i="1"/>
  <c r="D1230" i="16" s="1"/>
  <c r="H1361" i="1"/>
  <c r="R1361" i="1" s="1"/>
  <c r="H1366" i="1"/>
  <c r="H1372" i="1"/>
  <c r="H1388" i="1"/>
  <c r="D1262" i="16" s="1"/>
  <c r="H1409" i="1"/>
  <c r="H1430" i="1"/>
  <c r="H1452" i="1"/>
  <c r="H1473" i="1"/>
  <c r="H1494" i="1"/>
  <c r="H1567" i="1"/>
  <c r="H1651" i="1"/>
  <c r="D1525" i="16" s="1"/>
  <c r="H1735" i="1"/>
  <c r="D1609" i="16" s="1"/>
  <c r="H1159" i="1"/>
  <c r="H1163" i="1"/>
  <c r="H1167" i="1"/>
  <c r="D1041" i="16" s="1"/>
  <c r="H1171" i="1"/>
  <c r="D1045" i="16" s="1"/>
  <c r="H1175" i="1"/>
  <c r="H1179" i="1"/>
  <c r="D1053" i="16" s="1"/>
  <c r="H1183" i="1"/>
  <c r="D1057" i="16" s="1"/>
  <c r="H1187" i="1"/>
  <c r="D1061" i="16" s="1"/>
  <c r="H1191" i="1"/>
  <c r="H1195" i="1"/>
  <c r="H1199" i="1"/>
  <c r="D1073" i="16" s="1"/>
  <c r="H1203" i="1"/>
  <c r="D1077" i="16" s="1"/>
  <c r="H1207" i="1"/>
  <c r="H1211" i="1"/>
  <c r="H1215" i="1"/>
  <c r="D1089" i="16" s="1"/>
  <c r="H1219" i="1"/>
  <c r="D1093" i="16" s="1"/>
  <c r="H1223" i="1"/>
  <c r="D1097" i="16" s="1"/>
  <c r="H1227" i="1"/>
  <c r="H1231" i="1"/>
  <c r="H1235" i="1"/>
  <c r="H1240" i="1"/>
  <c r="H1245" i="1"/>
  <c r="H1250" i="1"/>
  <c r="D1124" i="16" s="1"/>
  <c r="H1256" i="1"/>
  <c r="D1130" i="16" s="1"/>
  <c r="H1261" i="1"/>
  <c r="H1266" i="1"/>
  <c r="H1272" i="1"/>
  <c r="D1146" i="16" s="1"/>
  <c r="H1277" i="1"/>
  <c r="R1277" i="1" s="1"/>
  <c r="H1282" i="1"/>
  <c r="H1288" i="1"/>
  <c r="H1293" i="1"/>
  <c r="D1167" i="16" s="1"/>
  <c r="H1298" i="1"/>
  <c r="H1304" i="1"/>
  <c r="H1309" i="1"/>
  <c r="H1314" i="1"/>
  <c r="D1188" i="16" s="1"/>
  <c r="H1320" i="1"/>
  <c r="D1194" i="16" s="1"/>
  <c r="H1325" i="1"/>
  <c r="H1330" i="1"/>
  <c r="H1336" i="1"/>
  <c r="D1210" i="16" s="1"/>
  <c r="H1341" i="1"/>
  <c r="R1341" i="1" s="1"/>
  <c r="H1346" i="1"/>
  <c r="H1352" i="1"/>
  <c r="H1357" i="1"/>
  <c r="H1362" i="1"/>
  <c r="D1236" i="16" s="1"/>
  <c r="H1368" i="1"/>
  <c r="H1374" i="1"/>
  <c r="H1393" i="1"/>
  <c r="D1267" i="16" s="1"/>
  <c r="H1414" i="1"/>
  <c r="H1436" i="1"/>
  <c r="D1310" i="16" s="1"/>
  <c r="H1457" i="1"/>
  <c r="R1457" i="1" s="1"/>
  <c r="H1478" i="1"/>
  <c r="D1352" i="16" s="1"/>
  <c r="H1503" i="1"/>
  <c r="H1587" i="1"/>
  <c r="H1671" i="1"/>
  <c r="H1759" i="1"/>
  <c r="H1160" i="1"/>
  <c r="D1034" i="16" s="1"/>
  <c r="H1164" i="1"/>
  <c r="H1168" i="1"/>
  <c r="S1168" i="1" s="1"/>
  <c r="H1172" i="1"/>
  <c r="D1046" i="16" s="1"/>
  <c r="H1176" i="1"/>
  <c r="H1180" i="1"/>
  <c r="H1184" i="1"/>
  <c r="R1184" i="1" s="1"/>
  <c r="H1188" i="1"/>
  <c r="D1062" i="16" s="1"/>
  <c r="H1192" i="1"/>
  <c r="H1196" i="1"/>
  <c r="H1200" i="1"/>
  <c r="R1200" i="1" s="1"/>
  <c r="H1204" i="1"/>
  <c r="D1078" i="16" s="1"/>
  <c r="H1208" i="1"/>
  <c r="H1212" i="1"/>
  <c r="R1212" i="1" s="1"/>
  <c r="H1216" i="1"/>
  <c r="H1220" i="1"/>
  <c r="D1094" i="16" s="1"/>
  <c r="H1224" i="1"/>
  <c r="H1228" i="1"/>
  <c r="H1232" i="1"/>
  <c r="R1232" i="1" s="1"/>
  <c r="H1236" i="1"/>
  <c r="H1241" i="1"/>
  <c r="D1115" i="16" s="1"/>
  <c r="H1246" i="1"/>
  <c r="D1120" i="16" s="1"/>
  <c r="H1252" i="1"/>
  <c r="H1257" i="1"/>
  <c r="D1131" i="16" s="1"/>
  <c r="H1262" i="1"/>
  <c r="D1136" i="16" s="1"/>
  <c r="H1268" i="1"/>
  <c r="D1142" i="16" s="1"/>
  <c r="H1273" i="1"/>
  <c r="H1278" i="1"/>
  <c r="D1152" i="16" s="1"/>
  <c r="H1284" i="1"/>
  <c r="H1289" i="1"/>
  <c r="H1294" i="1"/>
  <c r="D1168" i="16" s="1"/>
  <c r="H1300" i="1"/>
  <c r="D1174" i="16" s="1"/>
  <c r="H1305" i="1"/>
  <c r="D1179" i="16" s="1"/>
  <c r="H1310" i="1"/>
  <c r="D1184" i="16" s="1"/>
  <c r="H1316" i="1"/>
  <c r="H1321" i="1"/>
  <c r="D1195" i="16" s="1"/>
  <c r="H1326" i="1"/>
  <c r="H1332" i="1"/>
  <c r="H1337" i="1"/>
  <c r="H1342" i="1"/>
  <c r="D1216" i="16" s="1"/>
  <c r="H1348" i="1"/>
  <c r="D1222" i="16" s="1"/>
  <c r="H1353" i="1"/>
  <c r="H1358" i="1"/>
  <c r="H1364" i="1"/>
  <c r="D1238" i="16" s="1"/>
  <c r="H1369" i="1"/>
  <c r="D1243" i="16" s="1"/>
  <c r="H1377" i="1"/>
  <c r="D1251" i="16" s="1"/>
  <c r="H1398" i="1"/>
  <c r="H1420" i="1"/>
  <c r="D1294" i="16" s="1"/>
  <c r="H1441" i="1"/>
  <c r="D1315" i="16" s="1"/>
  <c r="H1462" i="1"/>
  <c r="H1484" i="1"/>
  <c r="H1523" i="1"/>
  <c r="D1397" i="16" s="1"/>
  <c r="H1607" i="1"/>
  <c r="H1695" i="1"/>
  <c r="H1779" i="1"/>
  <c r="D1653" i="16" s="1"/>
  <c r="D143" i="16"/>
  <c r="H1373" i="1"/>
  <c r="R1373" i="1" s="1"/>
  <c r="H1378" i="1"/>
  <c r="D1252" i="16" s="1"/>
  <c r="H1384" i="1"/>
  <c r="H1389" i="1"/>
  <c r="H1394" i="1"/>
  <c r="R1394" i="1" s="1"/>
  <c r="H1400" i="1"/>
  <c r="H1405" i="1"/>
  <c r="H1410" i="1"/>
  <c r="D1284" i="16" s="1"/>
  <c r="H1416" i="1"/>
  <c r="D1290" i="16" s="1"/>
  <c r="H1421" i="1"/>
  <c r="R1421" i="1" s="1"/>
  <c r="H1426" i="1"/>
  <c r="D1300" i="16" s="1"/>
  <c r="H1432" i="1"/>
  <c r="D1306" i="16" s="1"/>
  <c r="H1437" i="1"/>
  <c r="H1442" i="1"/>
  <c r="H1448" i="1"/>
  <c r="H1453" i="1"/>
  <c r="H1458" i="1"/>
  <c r="D1332" i="16" s="1"/>
  <c r="H1464" i="1"/>
  <c r="H1469" i="1"/>
  <c r="R1469" i="1" s="1"/>
  <c r="H1474" i="1"/>
  <c r="D1348" i="16" s="1"/>
  <c r="H1480" i="1"/>
  <c r="H1485" i="1"/>
  <c r="R1485" i="1" s="1"/>
  <c r="H1490" i="1"/>
  <c r="H1496" i="1"/>
  <c r="D1370" i="16" s="1"/>
  <c r="H1507" i="1"/>
  <c r="H1527" i="1"/>
  <c r="H1551" i="1"/>
  <c r="D1425" i="16" s="1"/>
  <c r="H1571" i="1"/>
  <c r="D1445" i="16" s="1"/>
  <c r="H1591" i="1"/>
  <c r="H1615" i="1"/>
  <c r="D1489" i="16" s="1"/>
  <c r="H1635" i="1"/>
  <c r="D1509" i="16" s="1"/>
  <c r="H1655" i="1"/>
  <c r="H1679" i="1"/>
  <c r="H1699" i="1"/>
  <c r="H1719" i="1"/>
  <c r="H1743" i="1"/>
  <c r="D1617" i="16" s="1"/>
  <c r="H1763" i="1"/>
  <c r="H1787" i="1"/>
  <c r="D1661" i="16" s="1"/>
  <c r="H1380" i="1"/>
  <c r="H1385" i="1"/>
  <c r="H1390" i="1"/>
  <c r="D1264" i="16" s="1"/>
  <c r="H1396" i="1"/>
  <c r="D1270" i="16" s="1"/>
  <c r="H1401" i="1"/>
  <c r="D1275" i="16" s="1"/>
  <c r="H1406" i="1"/>
  <c r="D1280" i="16" s="1"/>
  <c r="H1412" i="1"/>
  <c r="D1286" i="16" s="1"/>
  <c r="H1417" i="1"/>
  <c r="H1422" i="1"/>
  <c r="D1296" i="16" s="1"/>
  <c r="H1428" i="1"/>
  <c r="D1302" i="16" s="1"/>
  <c r="H1433" i="1"/>
  <c r="D1307" i="16" s="1"/>
  <c r="H1438" i="1"/>
  <c r="D1312" i="16" s="1"/>
  <c r="H1444" i="1"/>
  <c r="H1449" i="1"/>
  <c r="H1454" i="1"/>
  <c r="D1328" i="16" s="1"/>
  <c r="H1460" i="1"/>
  <c r="D1334" i="16" s="1"/>
  <c r="H1465" i="1"/>
  <c r="D1339" i="16" s="1"/>
  <c r="H1470" i="1"/>
  <c r="D1344" i="16" s="1"/>
  <c r="H1476" i="1"/>
  <c r="D1350" i="16" s="1"/>
  <c r="H1481" i="1"/>
  <c r="D1355" i="16" s="1"/>
  <c r="H1486" i="1"/>
  <c r="H1492" i="1"/>
  <c r="H1497" i="1"/>
  <c r="D1371" i="16" s="1"/>
  <c r="H1511" i="1"/>
  <c r="D1385" i="16" s="1"/>
  <c r="H1535" i="1"/>
  <c r="D1409" i="16" s="1"/>
  <c r="H1555" i="1"/>
  <c r="H1575" i="1"/>
  <c r="D1449" i="16" s="1"/>
  <c r="H1599" i="1"/>
  <c r="D1473" i="16" s="1"/>
  <c r="H1619" i="1"/>
  <c r="D1493" i="16" s="1"/>
  <c r="H1639" i="1"/>
  <c r="H1663" i="1"/>
  <c r="D1537" i="16" s="1"/>
  <c r="H1683" i="1"/>
  <c r="D1557" i="16" s="1"/>
  <c r="H1703" i="1"/>
  <c r="H1727" i="1"/>
  <c r="H1747" i="1"/>
  <c r="D1621" i="16" s="1"/>
  <c r="H1767" i="1"/>
  <c r="D1641" i="16" s="1"/>
  <c r="H1803" i="1"/>
  <c r="D1677" i="16" s="1"/>
  <c r="H1376" i="1"/>
  <c r="H1381" i="1"/>
  <c r="H1386" i="1"/>
  <c r="D1260" i="16" s="1"/>
  <c r="H1392" i="1"/>
  <c r="D1266" i="16" s="1"/>
  <c r="H1397" i="1"/>
  <c r="D1271" i="16" s="1"/>
  <c r="H1402" i="1"/>
  <c r="H1408" i="1"/>
  <c r="D1282" i="16" s="1"/>
  <c r="H1413" i="1"/>
  <c r="D1287" i="16" s="1"/>
  <c r="H1418" i="1"/>
  <c r="D1292" i="16" s="1"/>
  <c r="H1424" i="1"/>
  <c r="H1429" i="1"/>
  <c r="D1303" i="16" s="1"/>
  <c r="H1434" i="1"/>
  <c r="H1440" i="1"/>
  <c r="H1445" i="1"/>
  <c r="D1319" i="16" s="1"/>
  <c r="H1450" i="1"/>
  <c r="D1324" i="16" s="1"/>
  <c r="H1456" i="1"/>
  <c r="D1330" i="16" s="1"/>
  <c r="H1461" i="1"/>
  <c r="H1466" i="1"/>
  <c r="D1340" i="16" s="1"/>
  <c r="H1472" i="1"/>
  <c r="D1346" i="16" s="1"/>
  <c r="H1477" i="1"/>
  <c r="D1351" i="16" s="1"/>
  <c r="H1482" i="1"/>
  <c r="D1356" i="16" s="1"/>
  <c r="H1488" i="1"/>
  <c r="H1493" i="1"/>
  <c r="D1367" i="16" s="1"/>
  <c r="H1499" i="1"/>
  <c r="H1519" i="1"/>
  <c r="D1393" i="16" s="1"/>
  <c r="H1539" i="1"/>
  <c r="D1413" i="16" s="1"/>
  <c r="H1559" i="1"/>
  <c r="H1583" i="1"/>
  <c r="D1457" i="16" s="1"/>
  <c r="H1603" i="1"/>
  <c r="H1623" i="1"/>
  <c r="D1497" i="16" s="1"/>
  <c r="H1647" i="1"/>
  <c r="D1521" i="16" s="1"/>
  <c r="H1667" i="1"/>
  <c r="H1687" i="1"/>
  <c r="D1561" i="16" s="1"/>
  <c r="H1711" i="1"/>
  <c r="D1585" i="16" s="1"/>
  <c r="H1731" i="1"/>
  <c r="D1605" i="16" s="1"/>
  <c r="H1751" i="1"/>
  <c r="H1775" i="1"/>
  <c r="H1836" i="1"/>
  <c r="H1795" i="1"/>
  <c r="H1771" i="1"/>
  <c r="D1645" i="16" s="1"/>
  <c r="H1755" i="1"/>
  <c r="H1739" i="1"/>
  <c r="D1613" i="16" s="1"/>
  <c r="H1723" i="1"/>
  <c r="H1707" i="1"/>
  <c r="H1691" i="1"/>
  <c r="H1675" i="1"/>
  <c r="H1659" i="1"/>
  <c r="H1643" i="1"/>
  <c r="D1517" i="16" s="1"/>
  <c r="H1627" i="1"/>
  <c r="H1611" i="1"/>
  <c r="H1595" i="1"/>
  <c r="H1579" i="1"/>
  <c r="D1453" i="16" s="1"/>
  <c r="H1563" i="1"/>
  <c r="H1547" i="1"/>
  <c r="D1421" i="16" s="1"/>
  <c r="H1531" i="1"/>
  <c r="D1405" i="16" s="1"/>
  <c r="H1515" i="1"/>
  <c r="D1389" i="16" s="1"/>
  <c r="H1500" i="1"/>
  <c r="D1374" i="16" s="1"/>
  <c r="H1495" i="1"/>
  <c r="R1495" i="1" s="1"/>
  <c r="H1491" i="1"/>
  <c r="R1491" i="1" s="1"/>
  <c r="H1487" i="1"/>
  <c r="R1487" i="1" s="1"/>
  <c r="H1483" i="1"/>
  <c r="H1479" i="1"/>
  <c r="R1479" i="1" s="1"/>
  <c r="H1475" i="1"/>
  <c r="R1475" i="1" s="1"/>
  <c r="H1471" i="1"/>
  <c r="H1467" i="1"/>
  <c r="R1467" i="1" s="1"/>
  <c r="H1463" i="1"/>
  <c r="R1463" i="1" s="1"/>
  <c r="H1459" i="1"/>
  <c r="R1459" i="1" s="1"/>
  <c r="H1455" i="1"/>
  <c r="R1455" i="1" s="1"/>
  <c r="H1451" i="1"/>
  <c r="H1447" i="1"/>
  <c r="R1447" i="1" s="1"/>
  <c r="H1443" i="1"/>
  <c r="R1443" i="1" s="1"/>
  <c r="H1439" i="1"/>
  <c r="R1439" i="1" s="1"/>
  <c r="H1435" i="1"/>
  <c r="R1435" i="1" s="1"/>
  <c r="H1431" i="1"/>
  <c r="R1431" i="1" s="1"/>
  <c r="H1427" i="1"/>
  <c r="H1423" i="1"/>
  <c r="H1419" i="1"/>
  <c r="H1415" i="1"/>
  <c r="R1415" i="1" s="1"/>
  <c r="H1411" i="1"/>
  <c r="H1407" i="1"/>
  <c r="H1403" i="1"/>
  <c r="R1403" i="1" s="1"/>
  <c r="H1399" i="1"/>
  <c r="H1395" i="1"/>
  <c r="R1395" i="1" s="1"/>
  <c r="H1391" i="1"/>
  <c r="R1391" i="1" s="1"/>
  <c r="H1387" i="1"/>
  <c r="R1387" i="1" s="1"/>
  <c r="H1383" i="1"/>
  <c r="H1379" i="1"/>
  <c r="R1379" i="1" s="1"/>
  <c r="H1375" i="1"/>
  <c r="R1375" i="1" s="1"/>
  <c r="H1371" i="1"/>
  <c r="H1367" i="1"/>
  <c r="R1367" i="1" s="1"/>
  <c r="H1363" i="1"/>
  <c r="H1359" i="1"/>
  <c r="R1359" i="1" s="1"/>
  <c r="H1355" i="1"/>
  <c r="R1355" i="1" s="1"/>
  <c r="H1351" i="1"/>
  <c r="H1347" i="1"/>
  <c r="H1343" i="1"/>
  <c r="H1339" i="1"/>
  <c r="H1335" i="1"/>
  <c r="H1331" i="1"/>
  <c r="R1331" i="1" s="1"/>
  <c r="H1327" i="1"/>
  <c r="R1327" i="1" s="1"/>
  <c r="H1323" i="1"/>
  <c r="R1323" i="1" s="1"/>
  <c r="H1319" i="1"/>
  <c r="H1315" i="1"/>
  <c r="H1311" i="1"/>
  <c r="R1311" i="1" s="1"/>
  <c r="H1307" i="1"/>
  <c r="H1303" i="1"/>
  <c r="H1299" i="1"/>
  <c r="H1295" i="1"/>
  <c r="R1295" i="1" s="1"/>
  <c r="H1291" i="1"/>
  <c r="R1291" i="1" s="1"/>
  <c r="H1287" i="1"/>
  <c r="R1287" i="1" s="1"/>
  <c r="H1283" i="1"/>
  <c r="R1283" i="1" s="1"/>
  <c r="H1279" i="1"/>
  <c r="S1279" i="1" s="1"/>
  <c r="H1275" i="1"/>
  <c r="H1271" i="1"/>
  <c r="H1267" i="1"/>
  <c r="H1263" i="1"/>
  <c r="H1259" i="1"/>
  <c r="R1259" i="1" s="1"/>
  <c r="H1255" i="1"/>
  <c r="H1251" i="1"/>
  <c r="H1247" i="1"/>
  <c r="H1243" i="1"/>
  <c r="H1239" i="1"/>
  <c r="R1239" i="1" s="1"/>
  <c r="H1827" i="1"/>
  <c r="D1701" i="16" s="1"/>
  <c r="H1791" i="1"/>
  <c r="H1807" i="1"/>
  <c r="D1681" i="16" s="1"/>
  <c r="H1783" i="1"/>
  <c r="D1657" i="16" s="1"/>
  <c r="H1799" i="1"/>
  <c r="D1673" i="16" s="1"/>
  <c r="H1815" i="1"/>
  <c r="H1831" i="1"/>
  <c r="D1705" i="16" s="1"/>
  <c r="H1819" i="1"/>
  <c r="H1835" i="1"/>
  <c r="H1823" i="1"/>
  <c r="D1697" i="16" s="1"/>
  <c r="H1501" i="1"/>
  <c r="H1505" i="1"/>
  <c r="H1509" i="1"/>
  <c r="H1513" i="1"/>
  <c r="D1387" i="16" s="1"/>
  <c r="H1517" i="1"/>
  <c r="H1521" i="1"/>
  <c r="H1525" i="1"/>
  <c r="H1529" i="1"/>
  <c r="D1403" i="16" s="1"/>
  <c r="H1533" i="1"/>
  <c r="D1407" i="16" s="1"/>
  <c r="H1537" i="1"/>
  <c r="H1541" i="1"/>
  <c r="H1545" i="1"/>
  <c r="D1419" i="16" s="1"/>
  <c r="H1549" i="1"/>
  <c r="D1423" i="16" s="1"/>
  <c r="H1553" i="1"/>
  <c r="H1557" i="1"/>
  <c r="D1431" i="16" s="1"/>
  <c r="H1561" i="1"/>
  <c r="D1435" i="16" s="1"/>
  <c r="H1565" i="1"/>
  <c r="D1439" i="16" s="1"/>
  <c r="H1569" i="1"/>
  <c r="D1443" i="16" s="1"/>
  <c r="H1573" i="1"/>
  <c r="H1577" i="1"/>
  <c r="D1451" i="16" s="1"/>
  <c r="H1581" i="1"/>
  <c r="H1585" i="1"/>
  <c r="H1589" i="1"/>
  <c r="H1593" i="1"/>
  <c r="H1597" i="1"/>
  <c r="D1471" i="16" s="1"/>
  <c r="H1601" i="1"/>
  <c r="D1475" i="16" s="1"/>
  <c r="H1605" i="1"/>
  <c r="H1609" i="1"/>
  <c r="D1483" i="16" s="1"/>
  <c r="H1613" i="1"/>
  <c r="D1487" i="16" s="1"/>
  <c r="H1617" i="1"/>
  <c r="D1491" i="16" s="1"/>
  <c r="H1621" i="1"/>
  <c r="H1625" i="1"/>
  <c r="D1499" i="16" s="1"/>
  <c r="H1629" i="1"/>
  <c r="D1503" i="16" s="1"/>
  <c r="H1633" i="1"/>
  <c r="H1637" i="1"/>
  <c r="H1641" i="1"/>
  <c r="H1645" i="1"/>
  <c r="D1519" i="16" s="1"/>
  <c r="H1649" i="1"/>
  <c r="D1523" i="16" s="1"/>
  <c r="H1653" i="1"/>
  <c r="D1527" i="16" s="1"/>
  <c r="H1657" i="1"/>
  <c r="D1531" i="16" s="1"/>
  <c r="H1661" i="1"/>
  <c r="H1665" i="1"/>
  <c r="D1539" i="16" s="1"/>
  <c r="H1669" i="1"/>
  <c r="D1543" i="16" s="1"/>
  <c r="H1673" i="1"/>
  <c r="H1677" i="1"/>
  <c r="D1551" i="16" s="1"/>
  <c r="H1681" i="1"/>
  <c r="D1555" i="16" s="1"/>
  <c r="H1685" i="1"/>
  <c r="H1689" i="1"/>
  <c r="D1563" i="16" s="1"/>
  <c r="H1693" i="1"/>
  <c r="H1697" i="1"/>
  <c r="H1701" i="1"/>
  <c r="D1575" i="16" s="1"/>
  <c r="H1705" i="1"/>
  <c r="D1579" i="16" s="1"/>
  <c r="H1709" i="1"/>
  <c r="D1583" i="16" s="1"/>
  <c r="H1713" i="1"/>
  <c r="H1717" i="1"/>
  <c r="D1591" i="16" s="1"/>
  <c r="H1721" i="1"/>
  <c r="D1595" i="16" s="1"/>
  <c r="H1725" i="1"/>
  <c r="H1729" i="1"/>
  <c r="H1733" i="1"/>
  <c r="H1737" i="1"/>
  <c r="D1611" i="16" s="1"/>
  <c r="H1741" i="1"/>
  <c r="H1745" i="1"/>
  <c r="D1619" i="16" s="1"/>
  <c r="H1749" i="1"/>
  <c r="D1623" i="16" s="1"/>
  <c r="H1753" i="1"/>
  <c r="D1627" i="16" s="1"/>
  <c r="H1757" i="1"/>
  <c r="H1761" i="1"/>
  <c r="H1765" i="1"/>
  <c r="D1639" i="16" s="1"/>
  <c r="H1769" i="1"/>
  <c r="D1643" i="16" s="1"/>
  <c r="H1773" i="1"/>
  <c r="D1647" i="16" s="1"/>
  <c r="H1777" i="1"/>
  <c r="H1781" i="1"/>
  <c r="D1655" i="16" s="1"/>
  <c r="H1785" i="1"/>
  <c r="D1659" i="16" s="1"/>
  <c r="H1789" i="1"/>
  <c r="D1663" i="16" s="1"/>
  <c r="H1793" i="1"/>
  <c r="D1667" i="16" s="1"/>
  <c r="H1797" i="1"/>
  <c r="D1671" i="16" s="1"/>
  <c r="H1801" i="1"/>
  <c r="D1675" i="16" s="1"/>
  <c r="H1805" i="1"/>
  <c r="D1679" i="16" s="1"/>
  <c r="H1809" i="1"/>
  <c r="H1813" i="1"/>
  <c r="D1687" i="16" s="1"/>
  <c r="H1817" i="1"/>
  <c r="D1691" i="16" s="1"/>
  <c r="H1821" i="1"/>
  <c r="D1695" i="16" s="1"/>
  <c r="H1825" i="1"/>
  <c r="H1829" i="1"/>
  <c r="H1833" i="1"/>
  <c r="D1707" i="16" s="1"/>
  <c r="H1838" i="1"/>
  <c r="D1712" i="16" s="1"/>
  <c r="H1498" i="1"/>
  <c r="R1498" i="1" s="1"/>
  <c r="H1502" i="1"/>
  <c r="R1502" i="1" s="1"/>
  <c r="H1506" i="1"/>
  <c r="H1510" i="1"/>
  <c r="R1510" i="1" s="1"/>
  <c r="H1514" i="1"/>
  <c r="R1514" i="1" s="1"/>
  <c r="H1518" i="1"/>
  <c r="R1518" i="1" s="1"/>
  <c r="H1522" i="1"/>
  <c r="H1526" i="1"/>
  <c r="H1530" i="1"/>
  <c r="H1534" i="1"/>
  <c r="R1534" i="1" s="1"/>
  <c r="H1538" i="1"/>
  <c r="H1542" i="1"/>
  <c r="R1542" i="1" s="1"/>
  <c r="H1546" i="1"/>
  <c r="H1550" i="1"/>
  <c r="R1550" i="1" s="1"/>
  <c r="H1554" i="1"/>
  <c r="R1554" i="1" s="1"/>
  <c r="H1558" i="1"/>
  <c r="H1562" i="1"/>
  <c r="R1562" i="1" s="1"/>
  <c r="H1566" i="1"/>
  <c r="H1570" i="1"/>
  <c r="H1574" i="1"/>
  <c r="R1574" i="1" s="1"/>
  <c r="H1578" i="1"/>
  <c r="R1578" i="1" s="1"/>
  <c r="H1582" i="1"/>
  <c r="R1582" i="1" s="1"/>
  <c r="H1586" i="1"/>
  <c r="H1590" i="1"/>
  <c r="R1590" i="1" s="1"/>
  <c r="H1594" i="1"/>
  <c r="R1594" i="1" s="1"/>
  <c r="H1598" i="1"/>
  <c r="R1598" i="1" s="1"/>
  <c r="H1602" i="1"/>
  <c r="R1602" i="1" s="1"/>
  <c r="H1606" i="1"/>
  <c r="H1610" i="1"/>
  <c r="R1610" i="1" s="1"/>
  <c r="H1614" i="1"/>
  <c r="R1614" i="1" s="1"/>
  <c r="H1618" i="1"/>
  <c r="R1618" i="1" s="1"/>
  <c r="H1622" i="1"/>
  <c r="H1626" i="1"/>
  <c r="R1626" i="1" s="1"/>
  <c r="H1630" i="1"/>
  <c r="R1630" i="1" s="1"/>
  <c r="H1634" i="1"/>
  <c r="H1638" i="1"/>
  <c r="H1642" i="1"/>
  <c r="R1642" i="1" s="1"/>
  <c r="H1646" i="1"/>
  <c r="R1646" i="1" s="1"/>
  <c r="H1650" i="1"/>
  <c r="R1650" i="1" s="1"/>
  <c r="H1654" i="1"/>
  <c r="H1658" i="1"/>
  <c r="H1662" i="1"/>
  <c r="R1662" i="1" s="1"/>
  <c r="H1666" i="1"/>
  <c r="H1670" i="1"/>
  <c r="R1670" i="1" s="1"/>
  <c r="H1674" i="1"/>
  <c r="H1678" i="1"/>
  <c r="R1678" i="1" s="1"/>
  <c r="H1682" i="1"/>
  <c r="R1682" i="1" s="1"/>
  <c r="H1686" i="1"/>
  <c r="H1690" i="1"/>
  <c r="H1694" i="1"/>
  <c r="R1694" i="1" s="1"/>
  <c r="H1698" i="1"/>
  <c r="R1698" i="1" s="1"/>
  <c r="H1702" i="1"/>
  <c r="H1706" i="1"/>
  <c r="R1706" i="1" s="1"/>
  <c r="H1710" i="1"/>
  <c r="R1710" i="1" s="1"/>
  <c r="H1714" i="1"/>
  <c r="R1714" i="1" s="1"/>
  <c r="H1718" i="1"/>
  <c r="H1722" i="1"/>
  <c r="R1722" i="1" s="1"/>
  <c r="H1726" i="1"/>
  <c r="H1730" i="1"/>
  <c r="R1730" i="1" s="1"/>
  <c r="H1734" i="1"/>
  <c r="R1734" i="1" s="1"/>
  <c r="H1738" i="1"/>
  <c r="R1738" i="1" s="1"/>
  <c r="H1742" i="1"/>
  <c r="H1746" i="1"/>
  <c r="H1750" i="1"/>
  <c r="R1750" i="1" s="1"/>
  <c r="H1754" i="1"/>
  <c r="R1754" i="1" s="1"/>
  <c r="H1758" i="1"/>
  <c r="R1758" i="1" s="1"/>
  <c r="H1762" i="1"/>
  <c r="R1762" i="1" s="1"/>
  <c r="H1766" i="1"/>
  <c r="R1766" i="1" s="1"/>
  <c r="H1770" i="1"/>
  <c r="R1770" i="1" s="1"/>
  <c r="H1774" i="1"/>
  <c r="R1774" i="1" s="1"/>
  <c r="H1778" i="1"/>
  <c r="R1778" i="1" s="1"/>
  <c r="H1782" i="1"/>
  <c r="R1782" i="1" s="1"/>
  <c r="H1786" i="1"/>
  <c r="H1790" i="1"/>
  <c r="R1790" i="1" s="1"/>
  <c r="H1794" i="1"/>
  <c r="H1798" i="1"/>
  <c r="R1798" i="1" s="1"/>
  <c r="H1802" i="1"/>
  <c r="R1802" i="1" s="1"/>
  <c r="H1806" i="1"/>
  <c r="R1806" i="1" s="1"/>
  <c r="H1810" i="1"/>
  <c r="R1810" i="1" s="1"/>
  <c r="H1814" i="1"/>
  <c r="H1818" i="1"/>
  <c r="R1818" i="1" s="1"/>
  <c r="H1822" i="1"/>
  <c r="R1822" i="1" s="1"/>
  <c r="H1826" i="1"/>
  <c r="H1830" i="1"/>
  <c r="H1834" i="1"/>
  <c r="R1834" i="1" s="1"/>
  <c r="H1504" i="1"/>
  <c r="D1378" i="16" s="1"/>
  <c r="H1508" i="1"/>
  <c r="R1508" i="1" s="1"/>
  <c r="H1512" i="1"/>
  <c r="R1512" i="1" s="1"/>
  <c r="H1516" i="1"/>
  <c r="R1516" i="1" s="1"/>
  <c r="H1520" i="1"/>
  <c r="D1394" i="16" s="1"/>
  <c r="H1524" i="1"/>
  <c r="R1524" i="1" s="1"/>
  <c r="H1528" i="1"/>
  <c r="R1528" i="1" s="1"/>
  <c r="H1532" i="1"/>
  <c r="R1532" i="1" s="1"/>
  <c r="H1536" i="1"/>
  <c r="H1540" i="1"/>
  <c r="H1544" i="1"/>
  <c r="R1544" i="1" s="1"/>
  <c r="H1548" i="1"/>
  <c r="R1548" i="1" s="1"/>
  <c r="H1552" i="1"/>
  <c r="D1426" i="16" s="1"/>
  <c r="H1556" i="1"/>
  <c r="R1556" i="1" s="1"/>
  <c r="H1560" i="1"/>
  <c r="H1564" i="1"/>
  <c r="R1564" i="1" s="1"/>
  <c r="H1568" i="1"/>
  <c r="H1572" i="1"/>
  <c r="H1576" i="1"/>
  <c r="H1580" i="1"/>
  <c r="R1580" i="1" s="1"/>
  <c r="H1584" i="1"/>
  <c r="H1588" i="1"/>
  <c r="R1588" i="1" s="1"/>
  <c r="H1592" i="1"/>
  <c r="R1592" i="1" s="1"/>
  <c r="H1596" i="1"/>
  <c r="R1596" i="1" s="1"/>
  <c r="H1600" i="1"/>
  <c r="H1604" i="1"/>
  <c r="R1604" i="1" s="1"/>
  <c r="H1608" i="1"/>
  <c r="R1608" i="1" s="1"/>
  <c r="H1612" i="1"/>
  <c r="R1612" i="1" s="1"/>
  <c r="H1616" i="1"/>
  <c r="H1620" i="1"/>
  <c r="R1620" i="1" s="1"/>
  <c r="H1624" i="1"/>
  <c r="R1624" i="1" s="1"/>
  <c r="H1628" i="1"/>
  <c r="R1628" i="1" s="1"/>
  <c r="H1632" i="1"/>
  <c r="D1506" i="16" s="1"/>
  <c r="H1636" i="1"/>
  <c r="R1636" i="1" s="1"/>
  <c r="H1640" i="1"/>
  <c r="H1644" i="1"/>
  <c r="R1644" i="1" s="1"/>
  <c r="H1648" i="1"/>
  <c r="R1648" i="1" s="1"/>
  <c r="H1652" i="1"/>
  <c r="H1656" i="1"/>
  <c r="R1656" i="1" s="1"/>
  <c r="H1660" i="1"/>
  <c r="R1660" i="1" s="1"/>
  <c r="H1664" i="1"/>
  <c r="H1668" i="1"/>
  <c r="R1668" i="1" s="1"/>
  <c r="H1672" i="1"/>
  <c r="R1672" i="1" s="1"/>
  <c r="H1676" i="1"/>
  <c r="H1680" i="1"/>
  <c r="H1684" i="1"/>
  <c r="H1688" i="1"/>
  <c r="R1688" i="1" s="1"/>
  <c r="H1692" i="1"/>
  <c r="R1692" i="1" s="1"/>
  <c r="H1696" i="1"/>
  <c r="H1700" i="1"/>
  <c r="R1700" i="1" s="1"/>
  <c r="H1704" i="1"/>
  <c r="R1704" i="1" s="1"/>
  <c r="H1708" i="1"/>
  <c r="R1708" i="1" s="1"/>
  <c r="H1712" i="1"/>
  <c r="H1716" i="1"/>
  <c r="H1720" i="1"/>
  <c r="R1720" i="1" s="1"/>
  <c r="H1724" i="1"/>
  <c r="H1728" i="1"/>
  <c r="H1732" i="1"/>
  <c r="R1732" i="1" s="1"/>
  <c r="H1736" i="1"/>
  <c r="R1736" i="1" s="1"/>
  <c r="H1740" i="1"/>
  <c r="R1740" i="1" s="1"/>
  <c r="H1744" i="1"/>
  <c r="D1618" i="16" s="1"/>
  <c r="H1748" i="1"/>
  <c r="H1752" i="1"/>
  <c r="R1752" i="1" s="1"/>
  <c r="H1756" i="1"/>
  <c r="R1756" i="1" s="1"/>
  <c r="H1760" i="1"/>
  <c r="H1764" i="1"/>
  <c r="R1764" i="1" s="1"/>
  <c r="H1768" i="1"/>
  <c r="R1768" i="1" s="1"/>
  <c r="H1772" i="1"/>
  <c r="R1772" i="1" s="1"/>
  <c r="H1776" i="1"/>
  <c r="D1650" i="16" s="1"/>
  <c r="H1780" i="1"/>
  <c r="R1780" i="1" s="1"/>
  <c r="H1784" i="1"/>
  <c r="H1788" i="1"/>
  <c r="H1792" i="1"/>
  <c r="D1666" i="16" s="1"/>
  <c r="H1796" i="1"/>
  <c r="H1800" i="1"/>
  <c r="H1804" i="1"/>
  <c r="R1804" i="1" s="1"/>
  <c r="H1808" i="1"/>
  <c r="H1812" i="1"/>
  <c r="R1812" i="1" s="1"/>
  <c r="H1816" i="1"/>
  <c r="R1816" i="1" s="1"/>
  <c r="H1820" i="1"/>
  <c r="D1694" i="16" s="1"/>
  <c r="H1824" i="1"/>
  <c r="D1698" i="16" s="1"/>
  <c r="H1828" i="1"/>
  <c r="H1832" i="1"/>
  <c r="H1837" i="1"/>
  <c r="D1711" i="16" s="1"/>
  <c r="H1839" i="1"/>
  <c r="C358" i="16"/>
  <c r="C692" i="16"/>
  <c r="C180" i="16"/>
  <c r="C355" i="16"/>
  <c r="C670" i="16"/>
  <c r="C414" i="16"/>
  <c r="C534" i="16"/>
  <c r="C342" i="16"/>
  <c r="C292" i="16"/>
  <c r="C100" i="16"/>
  <c r="C418" i="16"/>
  <c r="C718" i="16"/>
  <c r="C677" i="16"/>
  <c r="C646" i="16"/>
  <c r="C702" i="16"/>
  <c r="C717" i="16"/>
  <c r="C525" i="16"/>
  <c r="C68" i="16"/>
  <c r="C587" i="16"/>
  <c r="C32" i="16"/>
  <c r="R158" i="1"/>
  <c r="C661" i="16"/>
  <c r="C652" i="16"/>
  <c r="C1333" i="16"/>
  <c r="C1636" i="16"/>
  <c r="C1299" i="16"/>
  <c r="C1705" i="16"/>
  <c r="C1205" i="16"/>
  <c r="C486" i="16"/>
  <c r="C445" i="16"/>
  <c r="C308" i="16"/>
  <c r="C483" i="16"/>
  <c r="C350" i="16"/>
  <c r="C629" i="16"/>
  <c r="C685" i="16"/>
  <c r="C493" i="16"/>
  <c r="C723" i="16"/>
  <c r="C531" i="16"/>
  <c r="C334" i="16"/>
  <c r="C318" i="16"/>
  <c r="C614" i="16"/>
  <c r="C573" i="16"/>
  <c r="C436" i="16"/>
  <c r="C611" i="16"/>
  <c r="C565" i="16"/>
  <c r="C429" i="16"/>
  <c r="C612" i="16"/>
  <c r="C467" i="16"/>
  <c r="C738" i="16"/>
  <c r="C462" i="16"/>
  <c r="C759" i="16"/>
  <c r="C390" i="16"/>
  <c r="C446" i="16"/>
  <c r="C566" i="16"/>
  <c r="C580" i="16"/>
  <c r="C388" i="16"/>
  <c r="C53" i="16"/>
  <c r="C30" i="16"/>
  <c r="C532" i="16"/>
  <c r="C515" i="16"/>
  <c r="C9" i="16"/>
  <c r="C1653" i="16"/>
  <c r="C1316" i="16"/>
  <c r="C1619" i="16"/>
  <c r="C1385" i="16"/>
  <c r="C1193" i="16"/>
  <c r="C130" i="16"/>
  <c r="C1654" i="16"/>
  <c r="C463" i="16"/>
  <c r="C742" i="16"/>
  <c r="C701" i="16"/>
  <c r="C564" i="16"/>
  <c r="C739" i="16"/>
  <c r="C734" i="16"/>
  <c r="C598" i="16"/>
  <c r="C548" i="16"/>
  <c r="C356" i="16"/>
  <c r="C674" i="16"/>
  <c r="C482" i="16"/>
  <c r="C590" i="16"/>
  <c r="C549" i="16"/>
  <c r="C518" i="16"/>
  <c r="C574" i="16"/>
  <c r="C41" i="16"/>
  <c r="K12" i="1"/>
  <c r="M11" i="1"/>
  <c r="C310" i="16"/>
  <c r="C644" i="16"/>
  <c r="C132" i="16"/>
  <c r="C46" i="16"/>
  <c r="C651" i="16"/>
  <c r="C596" i="16"/>
  <c r="C38" i="16"/>
  <c r="C74" i="16"/>
  <c r="C1397" i="16"/>
  <c r="C1380" i="16"/>
  <c r="C1363" i="16"/>
  <c r="C1449" i="16"/>
  <c r="C1327" i="16"/>
  <c r="C750" i="16"/>
  <c r="C1630" i="16"/>
  <c r="C901" i="16"/>
  <c r="C389" i="16"/>
  <c r="C956" i="16"/>
  <c r="C1517" i="16"/>
  <c r="C1500" i="16"/>
  <c r="C1483" i="16"/>
  <c r="C1569" i="16"/>
  <c r="C1439" i="16"/>
  <c r="C806" i="16"/>
  <c r="C957" i="16"/>
  <c r="C1140" i="16"/>
  <c r="C1432" i="16"/>
  <c r="C803" i="16"/>
  <c r="C1573" i="16"/>
  <c r="C1556" i="16"/>
  <c r="C1539" i="16"/>
  <c r="C1625" i="16"/>
  <c r="C1551" i="16"/>
  <c r="C862" i="16"/>
  <c r="C1077" i="16"/>
  <c r="C1322" i="16"/>
  <c r="C748" i="16"/>
  <c r="C1695" i="16"/>
  <c r="C923" i="16"/>
  <c r="C1484" i="16"/>
  <c r="C1403" i="16"/>
  <c r="C1489" i="16"/>
  <c r="C1407" i="16"/>
  <c r="C790" i="16"/>
  <c r="C1621" i="16"/>
  <c r="C1604" i="16"/>
  <c r="C1587" i="16"/>
  <c r="C1673" i="16"/>
  <c r="C1688" i="16"/>
  <c r="C974" i="16"/>
  <c r="C1125" i="16"/>
  <c r="C1229" i="16"/>
  <c r="C1707" i="16"/>
  <c r="C1195" i="16"/>
  <c r="C1281" i="16"/>
  <c r="C1094" i="16"/>
  <c r="C1422" i="16"/>
  <c r="C797" i="16"/>
  <c r="C1108" i="16"/>
  <c r="C404" i="16"/>
  <c r="C316" i="16"/>
  <c r="C1131" i="16"/>
  <c r="C619" i="16"/>
  <c r="C1351" i="16"/>
  <c r="C762" i="16"/>
  <c r="C1462" i="16"/>
  <c r="C817" i="16"/>
  <c r="C375" i="16"/>
  <c r="C561" i="16"/>
  <c r="C839" i="16"/>
  <c r="C882" i="16"/>
  <c r="C1198" i="16"/>
  <c r="C681" i="16"/>
  <c r="C1378" i="16"/>
  <c r="C1063" i="16"/>
  <c r="C1088" i="16"/>
  <c r="C1319" i="16"/>
  <c r="C746" i="16"/>
  <c r="C1057" i="16"/>
  <c r="C719" i="16"/>
  <c r="C520" i="16"/>
  <c r="C537" i="16"/>
  <c r="C559" i="16"/>
  <c r="C1069" i="16"/>
  <c r="C1306" i="16"/>
  <c r="C1663" i="16"/>
  <c r="C915" i="16"/>
  <c r="C1058" i="16"/>
  <c r="C1286" i="16"/>
  <c r="C1546" i="16"/>
  <c r="C860" i="16"/>
  <c r="C156" i="16"/>
  <c r="C1035" i="16"/>
  <c r="C331" i="16"/>
  <c r="C986" i="16"/>
  <c r="C474" i="16"/>
  <c r="C1041" i="16"/>
  <c r="C1648" i="16"/>
  <c r="C93" i="16"/>
  <c r="C1624" i="16"/>
  <c r="C899" i="16"/>
  <c r="C1527" i="16"/>
  <c r="C850" i="16"/>
  <c r="C1638" i="16"/>
  <c r="C905" i="16"/>
  <c r="C879" i="16"/>
  <c r="C1160" i="16"/>
  <c r="C1196" i="16"/>
  <c r="C1234" i="16"/>
  <c r="C1296" i="16"/>
  <c r="C608" i="16"/>
  <c r="C1151" i="16"/>
  <c r="C21" i="16"/>
  <c r="C169" i="16"/>
  <c r="C298" i="16"/>
  <c r="C278" i="16"/>
  <c r="C139" i="16"/>
  <c r="C863" i="16"/>
  <c r="C1144" i="16"/>
  <c r="C752" i="16"/>
  <c r="C944" i="16"/>
  <c r="C727" i="16"/>
  <c r="C999" i="16"/>
  <c r="C824" i="16"/>
  <c r="C1652" i="16"/>
  <c r="C1401" i="16"/>
  <c r="C1045" i="16"/>
  <c r="C143" i="16"/>
  <c r="C78" i="16"/>
  <c r="C1312" i="16"/>
  <c r="C401" i="16"/>
  <c r="C568" i="16"/>
  <c r="C729" i="16"/>
  <c r="C1250" i="16"/>
  <c r="C1708" i="16"/>
  <c r="C1280" i="16"/>
  <c r="C18" i="16"/>
  <c r="C1008" i="16"/>
  <c r="C511" i="16"/>
  <c r="C952" i="16"/>
  <c r="C343" i="16"/>
  <c r="C671" i="16"/>
  <c r="C330" i="16"/>
  <c r="C640" i="16"/>
  <c r="C163" i="16"/>
  <c r="C306" i="16"/>
  <c r="C146" i="16"/>
  <c r="C1128" i="16"/>
  <c r="C65" i="16"/>
  <c r="C847" i="16"/>
  <c r="C1456" i="16"/>
  <c r="C961" i="16"/>
  <c r="C1081" i="16"/>
  <c r="C394" i="16"/>
  <c r="C514" i="16"/>
  <c r="C1026" i="16"/>
  <c r="C59" i="16"/>
  <c r="C371" i="16"/>
  <c r="C947" i="16"/>
  <c r="C772" i="16"/>
  <c r="C1370" i="16"/>
  <c r="C1101" i="16"/>
  <c r="C886" i="16"/>
  <c r="C1599" i="16"/>
  <c r="C1585" i="16"/>
  <c r="C1499" i="16"/>
  <c r="C1516" i="16"/>
  <c r="C159" i="16"/>
  <c r="C606" i="16"/>
  <c r="C501" i="16"/>
  <c r="C726" i="16"/>
  <c r="C621" i="16"/>
  <c r="C484" i="16"/>
  <c r="C659" i="16"/>
  <c r="C610" i="16"/>
  <c r="C438" i="16"/>
  <c r="C397" i="16"/>
  <c r="C260" i="16"/>
  <c r="C604" i="16"/>
  <c r="C45" i="16"/>
  <c r="C24" i="16"/>
  <c r="C524" i="16"/>
  <c r="C1525" i="16"/>
  <c r="C1508" i="16"/>
  <c r="C1491" i="16"/>
  <c r="C1577" i="16"/>
  <c r="C1583" i="16"/>
  <c r="C878" i="16"/>
  <c r="C366" i="16"/>
  <c r="C1029" i="16"/>
  <c r="C517" i="16"/>
  <c r="C1084" i="16"/>
  <c r="C1645" i="16"/>
  <c r="C1628" i="16"/>
  <c r="C1611" i="16"/>
  <c r="C1697" i="16"/>
  <c r="C1185" i="16"/>
  <c r="C934" i="16"/>
  <c r="C1085" i="16"/>
  <c r="C1338" i="16"/>
  <c r="C756" i="16"/>
  <c r="C931" i="16"/>
  <c r="C1701" i="16"/>
  <c r="C1684" i="16"/>
  <c r="C1667" i="16"/>
  <c r="C1690" i="16"/>
  <c r="C1241" i="16"/>
  <c r="C990" i="16"/>
  <c r="C1214" i="16"/>
  <c r="C1578" i="16"/>
  <c r="C876" i="16"/>
  <c r="C172" i="16"/>
  <c r="C1051" i="16"/>
  <c r="C1612" i="16"/>
  <c r="C1531" i="16"/>
  <c r="C1617" i="16"/>
  <c r="C1678" i="16"/>
  <c r="C918" i="16"/>
  <c r="C1237" i="16"/>
  <c r="C1220" i="16"/>
  <c r="C1203" i="16"/>
  <c r="C1289" i="16"/>
  <c r="C1102" i="16"/>
  <c r="C1310" i="16"/>
  <c r="C1357" i="16"/>
  <c r="C1340" i="16"/>
  <c r="C1323" i="16"/>
  <c r="C1409" i="16"/>
  <c r="C1247" i="16"/>
  <c r="C1703" i="16"/>
  <c r="C925" i="16"/>
  <c r="C1274" i="16"/>
  <c r="C724" i="16"/>
  <c r="C444" i="16"/>
  <c r="C1320" i="16"/>
  <c r="C747" i="16"/>
  <c r="C1607" i="16"/>
  <c r="C890" i="16"/>
  <c r="C378" i="16"/>
  <c r="C945" i="16"/>
  <c r="C783" i="16"/>
  <c r="C1064" i="16"/>
  <c r="C1504" i="16"/>
  <c r="C1010" i="16"/>
  <c r="C1446" i="16"/>
  <c r="C809" i="16"/>
  <c r="C193" i="16"/>
  <c r="C128" i="16"/>
  <c r="C136" i="16"/>
  <c r="C1575" i="16"/>
  <c r="C874" i="16"/>
  <c r="C1188" i="16"/>
  <c r="C1264" i="16"/>
  <c r="C1000" i="16"/>
  <c r="C1031" i="16"/>
  <c r="C1056" i="16"/>
  <c r="C1087" i="16"/>
  <c r="C1562" i="16"/>
  <c r="C868" i="16"/>
  <c r="C1043" i="16"/>
  <c r="C1189" i="16"/>
  <c r="C1542" i="16"/>
  <c r="C421" i="16"/>
  <c r="C988" i="16"/>
  <c r="C284" i="16"/>
  <c r="C1163" i="16"/>
  <c r="C459" i="16"/>
  <c r="C1114" i="16"/>
  <c r="C602" i="16"/>
  <c r="C1169" i="16"/>
  <c r="C657" i="16"/>
  <c r="C239" i="16"/>
  <c r="C148" i="16"/>
  <c r="C1027" i="16"/>
  <c r="C323" i="16"/>
  <c r="C978" i="16"/>
  <c r="C466" i="16"/>
  <c r="C1033" i="16"/>
  <c r="C1584" i="16"/>
  <c r="C83" i="16"/>
  <c r="C165" i="16"/>
  <c r="C173" i="16"/>
  <c r="C181" i="16"/>
  <c r="C1120" i="16"/>
  <c r="C14" i="16"/>
  <c r="C161" i="16"/>
  <c r="C328" i="16"/>
  <c r="C259" i="16"/>
  <c r="C287" i="16"/>
  <c r="C1015" i="16"/>
  <c r="C1552" i="16"/>
  <c r="C79" i="16"/>
  <c r="C160" i="16"/>
  <c r="C951" i="16"/>
  <c r="C151" i="16"/>
  <c r="C102" i="16"/>
  <c r="C384" i="16"/>
  <c r="C1349" i="16"/>
  <c r="C1187" i="16"/>
  <c r="C1534" i="16"/>
  <c r="C290" i="16"/>
  <c r="C303" i="16"/>
  <c r="C205" i="16"/>
  <c r="C280" i="16"/>
  <c r="C663" i="16"/>
  <c r="C857" i="16"/>
  <c r="C248" i="16"/>
  <c r="C743" i="16"/>
  <c r="C376" i="16"/>
  <c r="C27" i="16"/>
  <c r="C327" i="16"/>
  <c r="C1175" i="16"/>
  <c r="C34" i="16"/>
  <c r="C337" i="16"/>
  <c r="C1207" i="16"/>
  <c r="C35" i="16"/>
  <c r="C338" i="16"/>
  <c r="C1216" i="16"/>
  <c r="C42" i="16"/>
  <c r="C351" i="16"/>
  <c r="C1266" i="16"/>
  <c r="C1136" i="16"/>
  <c r="C105" i="16"/>
  <c r="C984" i="16"/>
  <c r="C29" i="16"/>
  <c r="C703" i="16"/>
  <c r="C1184" i="16"/>
  <c r="C22" i="16"/>
  <c r="C672" i="16"/>
  <c r="C1152" i="16"/>
  <c r="C320" i="16"/>
  <c r="C615" i="16"/>
  <c r="C155" i="16"/>
  <c r="C296" i="16"/>
  <c r="C211" i="16"/>
  <c r="C1520" i="16"/>
  <c r="C697" i="16"/>
  <c r="C1089" i="16"/>
  <c r="C1222" i="16"/>
  <c r="C522" i="16"/>
  <c r="C642" i="16"/>
  <c r="C1154" i="16"/>
  <c r="C499" i="16"/>
  <c r="C1075" i="16"/>
  <c r="C900" i="16"/>
  <c r="C1626" i="16"/>
  <c r="C1262" i="16"/>
  <c r="C1014" i="16"/>
  <c r="C1201" i="16"/>
  <c r="C1650" i="16"/>
  <c r="C1627" i="16"/>
  <c r="C1644" i="16"/>
  <c r="C1277" i="16"/>
  <c r="C1661" i="16"/>
  <c r="C1006" i="16"/>
  <c r="C494" i="16"/>
  <c r="C1157" i="16"/>
  <c r="C645" i="16"/>
  <c r="C1226" i="16"/>
  <c r="C700" i="16"/>
  <c r="C1261" i="16"/>
  <c r="C1244" i="16"/>
  <c r="C1227" i="16"/>
  <c r="C1313" i="16"/>
  <c r="C1062" i="16"/>
  <c r="C1230" i="16"/>
  <c r="C1594" i="16"/>
  <c r="C884" i="16"/>
  <c r="C1059" i="16"/>
  <c r="C1210" i="16"/>
  <c r="C1317" i="16"/>
  <c r="C1300" i="16"/>
  <c r="C1283" i="16"/>
  <c r="C1369" i="16"/>
  <c r="C1118" i="16"/>
  <c r="C1470" i="16"/>
  <c r="C821" i="16"/>
  <c r="C1004" i="16"/>
  <c r="C300" i="16"/>
  <c r="C1180" i="16"/>
  <c r="C1309" i="16"/>
  <c r="C1659" i="16"/>
  <c r="C1682" i="16"/>
  <c r="C1233" i="16"/>
  <c r="C1046" i="16"/>
  <c r="C1204" i="16"/>
  <c r="C1365" i="16"/>
  <c r="C1348" i="16"/>
  <c r="C1331" i="16"/>
  <c r="C1417" i="16"/>
  <c r="C1263" i="16"/>
  <c r="C1566" i="16"/>
  <c r="C1485" i="16"/>
  <c r="C1468" i="16"/>
  <c r="C1451" i="16"/>
  <c r="C1537" i="16"/>
  <c r="C1503" i="16"/>
  <c r="C838" i="16"/>
  <c r="C1053" i="16"/>
  <c r="C1530" i="16"/>
  <c r="C852" i="16"/>
  <c r="C572" i="16"/>
  <c r="C1576" i="16"/>
  <c r="C875" i="16"/>
  <c r="C363" i="16"/>
  <c r="C1018" i="16"/>
  <c r="C506" i="16"/>
  <c r="C1073" i="16"/>
  <c r="C1392" i="16"/>
  <c r="C57" i="16"/>
  <c r="C137" i="16"/>
  <c r="C218" i="16"/>
  <c r="C434" i="16"/>
  <c r="C937" i="16"/>
  <c r="C361" i="16"/>
  <c r="C274" i="16"/>
  <c r="C282" i="16"/>
  <c r="C411" i="16"/>
  <c r="C1002" i="16"/>
  <c r="C1430" i="16"/>
  <c r="C801" i="16"/>
  <c r="C111" i="16"/>
  <c r="C119" i="16"/>
  <c r="C127" i="16"/>
  <c r="C135" i="16"/>
  <c r="C813" i="16"/>
  <c r="C996" i="16"/>
  <c r="C1171" i="16"/>
  <c r="C1431" i="16"/>
  <c r="C802" i="16"/>
  <c r="C869" i="16"/>
  <c r="C1116" i="16"/>
  <c r="C412" i="16"/>
  <c r="C1384" i="16"/>
  <c r="C779" i="16"/>
  <c r="C1287" i="16"/>
  <c r="C730" i="16"/>
  <c r="C1398" i="16"/>
  <c r="C785" i="16"/>
  <c r="C457" i="16"/>
  <c r="C479" i="16"/>
  <c r="C1155" i="16"/>
  <c r="C451" i="16"/>
  <c r="C1106" i="16"/>
  <c r="C594" i="16"/>
  <c r="C1161" i="16"/>
  <c r="C649" i="16"/>
  <c r="C230" i="16"/>
  <c r="C321" i="16"/>
  <c r="C333" i="16"/>
  <c r="C344" i="16"/>
  <c r="C7" i="16"/>
  <c r="C153" i="16"/>
  <c r="C317" i="16"/>
  <c r="C664" i="16"/>
  <c r="C231" i="16"/>
  <c r="C3" i="16"/>
  <c r="C695" i="16"/>
  <c r="C217" i="16"/>
  <c r="C225" i="16"/>
  <c r="C314" i="16"/>
  <c r="C976" i="16"/>
  <c r="C1394" i="16"/>
  <c r="C791" i="16"/>
  <c r="C272" i="16"/>
  <c r="C1669" i="16"/>
  <c r="C1443" i="16"/>
  <c r="C1150" i="16"/>
  <c r="C576" i="16"/>
  <c r="C600" i="16"/>
  <c r="C214" i="16"/>
  <c r="C126" i="16"/>
  <c r="C185" i="16"/>
  <c r="C985" i="16"/>
  <c r="C480" i="16"/>
  <c r="C256" i="16"/>
  <c r="C1408" i="16"/>
  <c r="C67" i="16"/>
  <c r="C11" i="16"/>
  <c r="C505" i="16"/>
  <c r="C114" i="16"/>
  <c r="C251" i="16"/>
  <c r="C37" i="16"/>
  <c r="C170" i="16"/>
  <c r="C1232" i="16"/>
  <c r="C162" i="16"/>
  <c r="C1186" i="16"/>
  <c r="C15" i="16"/>
  <c r="C647" i="16"/>
  <c r="C1127" i="16"/>
  <c r="C309" i="16"/>
  <c r="C584" i="16"/>
  <c r="C221" i="16"/>
  <c r="C393" i="16"/>
  <c r="C705" i="16"/>
  <c r="C825" i="16"/>
  <c r="C1238" i="16"/>
  <c r="C1478" i="16"/>
  <c r="C770" i="16"/>
  <c r="C1367" i="16"/>
  <c r="C627" i="16"/>
  <c r="C1212" i="16"/>
  <c r="C1028" i="16"/>
  <c r="C845" i="16"/>
  <c r="C1518" i="16"/>
  <c r="C1142" i="16"/>
  <c r="C1329" i="16"/>
  <c r="C1243" i="16"/>
  <c r="C1260" i="16"/>
  <c r="C1405" i="16"/>
  <c r="C545" i="16"/>
  <c r="C286" i="16"/>
  <c r="C470" i="16"/>
  <c r="C740" i="16"/>
  <c r="C228" i="16"/>
  <c r="C403" i="16"/>
  <c r="C19" i="16"/>
  <c r="C694" i="16"/>
  <c r="C653" i="16"/>
  <c r="C516" i="16"/>
  <c r="C691" i="16"/>
  <c r="C60" i="16"/>
  <c r="C523" i="16"/>
  <c r="C643" i="16"/>
  <c r="C597" i="16"/>
  <c r="C16" i="16"/>
  <c r="C1269" i="16"/>
  <c r="C1252" i="16"/>
  <c r="C1235" i="16"/>
  <c r="C1321" i="16"/>
  <c r="C1134" i="16"/>
  <c r="C622" i="16"/>
  <c r="C1374" i="16"/>
  <c r="C773" i="16"/>
  <c r="C1482" i="16"/>
  <c r="C828" i="16"/>
  <c r="C1389" i="16"/>
  <c r="C1372" i="16"/>
  <c r="C1355" i="16"/>
  <c r="C1441" i="16"/>
  <c r="C1194" i="16"/>
  <c r="C1486" i="16"/>
  <c r="C829" i="16"/>
  <c r="C1012" i="16"/>
  <c r="C1190" i="16"/>
  <c r="C1463" i="16"/>
  <c r="C1445" i="16"/>
  <c r="C1428" i="16"/>
  <c r="C1411" i="16"/>
  <c r="C1497" i="16"/>
  <c r="C1295" i="16"/>
  <c r="C478" i="16"/>
  <c r="C949" i="16"/>
  <c r="C1132" i="16"/>
  <c r="C428" i="16"/>
  <c r="C1416" i="16"/>
  <c r="C795" i="16"/>
  <c r="C1292" i="16"/>
  <c r="C1275" i="16"/>
  <c r="C1361" i="16"/>
  <c r="C1174" i="16"/>
  <c r="C1454" i="16"/>
  <c r="C1493" i="16"/>
  <c r="C1476" i="16"/>
  <c r="C1459" i="16"/>
  <c r="C1545" i="16"/>
  <c r="C1519" i="16"/>
  <c r="C846" i="16"/>
  <c r="C1613" i="16"/>
  <c r="C1596" i="16"/>
  <c r="C1579" i="16"/>
  <c r="C1665" i="16"/>
  <c r="C1680" i="16"/>
  <c r="C966" i="16"/>
  <c r="C1182" i="16"/>
  <c r="C413" i="16"/>
  <c r="C980" i="16"/>
  <c r="C276" i="16"/>
  <c r="C188" i="16"/>
  <c r="C1003" i="16"/>
  <c r="C491" i="16"/>
  <c r="C1146" i="16"/>
  <c r="C634" i="16"/>
  <c r="C1208" i="16"/>
  <c r="C689" i="16"/>
  <c r="C202" i="16"/>
  <c r="C283" i="16"/>
  <c r="C409" i="16"/>
  <c r="C754" i="16"/>
  <c r="C1065" i="16"/>
  <c r="C1007" i="16"/>
  <c r="C776" i="16"/>
  <c r="C560" i="16"/>
  <c r="C731" i="16"/>
  <c r="C1130" i="16"/>
  <c r="C426" i="16"/>
  <c r="C929" i="16"/>
  <c r="C257" i="16"/>
  <c r="C265" i="16"/>
  <c r="C273" i="16"/>
  <c r="C281" i="16"/>
  <c r="C941" i="16"/>
  <c r="C1124" i="16"/>
  <c r="C1400" i="16"/>
  <c r="C787" i="16"/>
  <c r="C930" i="16"/>
  <c r="C997" i="16"/>
  <c r="C1290" i="16"/>
  <c r="C732" i="16"/>
  <c r="C1640" i="16"/>
  <c r="C907" i="16"/>
  <c r="C1543" i="16"/>
  <c r="C858" i="16"/>
  <c r="C1655" i="16"/>
  <c r="C913" i="16"/>
  <c r="C911" i="16"/>
  <c r="C936" i="16"/>
  <c r="C1368" i="16"/>
  <c r="C771" i="16"/>
  <c r="C1271" i="16"/>
  <c r="C722" i="16"/>
  <c r="C1382" i="16"/>
  <c r="C777" i="16"/>
  <c r="C439" i="16"/>
  <c r="C648" i="16"/>
  <c r="C679" i="16"/>
  <c r="C704" i="16"/>
  <c r="C145" i="16"/>
  <c r="C305" i="16"/>
  <c r="C639" i="16"/>
  <c r="C1176" i="16"/>
  <c r="C28" i="16"/>
  <c r="C1079" i="16"/>
  <c r="C122" i="16"/>
  <c r="C408" i="16"/>
  <c r="C425" i="16"/>
  <c r="C632" i="16"/>
  <c r="C855" i="16"/>
  <c r="C919" i="16"/>
  <c r="C823" i="16"/>
  <c r="C118" i="16"/>
  <c r="C168" i="16"/>
  <c r="C1332" i="16"/>
  <c r="C1672" i="16"/>
  <c r="C725" i="16"/>
  <c r="C1112" i="16"/>
  <c r="C186" i="16"/>
  <c r="C1024" i="16"/>
  <c r="C527" i="16"/>
  <c r="C1113" i="16"/>
  <c r="C943" i="16"/>
  <c r="C712" i="16"/>
  <c r="C1710" i="16"/>
  <c r="C95" i="16"/>
  <c r="C1679" i="16"/>
  <c r="C481" i="16"/>
  <c r="C104" i="16"/>
  <c r="C504" i="16"/>
  <c r="C43" i="16"/>
  <c r="C1111" i="16"/>
  <c r="C261" i="16"/>
  <c r="C488" i="16"/>
  <c r="C179" i="16"/>
  <c r="C329" i="16"/>
  <c r="C171" i="16"/>
  <c r="C319" i="16"/>
  <c r="C154" i="16"/>
  <c r="C1159" i="16"/>
  <c r="C8" i="16"/>
  <c r="C616" i="16"/>
  <c r="C1096" i="16"/>
  <c r="C815" i="16"/>
  <c r="C833" i="16"/>
  <c r="C953" i="16"/>
  <c r="C1494" i="16"/>
  <c r="C386" i="16"/>
  <c r="C898" i="16"/>
  <c r="C1623" i="16"/>
  <c r="C819" i="16"/>
  <c r="C1464" i="16"/>
  <c r="C75" i="16"/>
  <c r="C1156" i="16"/>
  <c r="C973" i="16"/>
  <c r="C758" i="16"/>
  <c r="C1343" i="16"/>
  <c r="C1457" i="16"/>
  <c r="C1371" i="16"/>
  <c r="C1388" i="16"/>
  <c r="C1533" i="16"/>
  <c r="A3" i="16"/>
  <c r="P3" i="16" s="1"/>
  <c r="AL3" i="16" s="1"/>
  <c r="F130" i="1"/>
  <c r="N170" i="1"/>
  <c r="N1835" i="1"/>
  <c r="N1838" i="1"/>
  <c r="N1837" i="1"/>
  <c r="I1726" i="1"/>
  <c r="N1726" i="1" s="1"/>
  <c r="I782" i="1"/>
  <c r="N782" i="1" s="1"/>
  <c r="I403" i="1"/>
  <c r="N403" i="1" s="1"/>
  <c r="I212" i="1"/>
  <c r="N212" i="1" s="1"/>
  <c r="I24" i="1"/>
  <c r="I1038" i="1"/>
  <c r="N1038" i="1" s="1"/>
  <c r="I1470" i="1"/>
  <c r="N1470" i="1" s="1"/>
  <c r="I757" i="1"/>
  <c r="N757" i="1" s="1"/>
  <c r="I366" i="1"/>
  <c r="N366" i="1" s="1"/>
  <c r="I177" i="1"/>
  <c r="N177" i="1" s="1"/>
  <c r="I17" i="1"/>
  <c r="I293" i="1"/>
  <c r="N293" i="1" s="1"/>
  <c r="I1166" i="1"/>
  <c r="N1166" i="1" s="1"/>
  <c r="I358" i="1"/>
  <c r="N358" i="1" s="1"/>
  <c r="I1294" i="1"/>
  <c r="N1294" i="1" s="1"/>
  <c r="I120" i="1"/>
  <c r="I567" i="1"/>
  <c r="N567" i="1" s="1"/>
  <c r="S2" i="16"/>
  <c r="S791" i="1" l="1"/>
  <c r="S451" i="1"/>
  <c r="R728" i="1"/>
  <c r="R1041" i="1"/>
  <c r="S1040" i="1"/>
  <c r="S92" i="1"/>
  <c r="S93" i="1"/>
  <c r="R248" i="1"/>
  <c r="R354" i="1"/>
  <c r="R904" i="1"/>
  <c r="D133" i="16"/>
  <c r="R783" i="1"/>
  <c r="R1100" i="1"/>
  <c r="R740" i="1"/>
  <c r="R1133" i="1"/>
  <c r="S248" i="1"/>
  <c r="R633" i="1"/>
  <c r="R1090" i="1"/>
  <c r="R409" i="1"/>
  <c r="R443" i="1"/>
  <c r="R620" i="1"/>
  <c r="R592" i="1"/>
  <c r="R520" i="1"/>
  <c r="S591" i="1"/>
  <c r="D282" i="16"/>
  <c r="R541" i="1"/>
  <c r="R1233" i="1"/>
  <c r="R237" i="1"/>
  <c r="R709" i="1"/>
  <c r="R564" i="1"/>
  <c r="R324" i="1"/>
  <c r="R335" i="1"/>
  <c r="D522" i="16"/>
  <c r="S50" i="1"/>
  <c r="D15" i="16"/>
  <c r="R333" i="1"/>
  <c r="R962" i="1"/>
  <c r="R165" i="1"/>
  <c r="R408" i="1"/>
  <c r="R733" i="1"/>
  <c r="R1048" i="1"/>
  <c r="R844" i="1"/>
  <c r="R301" i="1"/>
  <c r="R1169" i="1"/>
  <c r="R812" i="1"/>
  <c r="R1073" i="1"/>
  <c r="R989" i="1"/>
  <c r="R612" i="1"/>
  <c r="S519" i="1"/>
  <c r="D794" i="16"/>
  <c r="R761" i="1"/>
  <c r="S258" i="1"/>
  <c r="R519" i="1"/>
  <c r="S535" i="1"/>
  <c r="R886" i="1"/>
  <c r="R832" i="1"/>
  <c r="R851" i="1"/>
  <c r="R591" i="1"/>
  <c r="R792" i="1"/>
  <c r="R402" i="1"/>
  <c r="R779" i="1"/>
  <c r="R1280" i="1"/>
  <c r="R1014" i="1"/>
  <c r="R1005" i="1"/>
  <c r="R481" i="1"/>
  <c r="D550" i="16"/>
  <c r="S268" i="1"/>
  <c r="S475" i="1"/>
  <c r="S779" i="1"/>
  <c r="S301" i="1"/>
  <c r="S259" i="1"/>
  <c r="R1138" i="1"/>
  <c r="R155" i="1"/>
  <c r="D826" i="16"/>
  <c r="S152" i="1"/>
  <c r="R1107" i="1"/>
  <c r="R1205" i="1"/>
  <c r="R461" i="1"/>
  <c r="R1651" i="1"/>
  <c r="R1135" i="1"/>
  <c r="S732" i="1"/>
  <c r="R1161" i="1"/>
  <c r="R544" i="1"/>
  <c r="R540" i="1"/>
  <c r="S481" i="1"/>
  <c r="D116" i="16"/>
  <c r="R561" i="1"/>
  <c r="R902" i="1"/>
  <c r="R497" i="1"/>
  <c r="R675" i="1"/>
  <c r="R704" i="1"/>
  <c r="R732" i="1"/>
  <c r="R258" i="1"/>
  <c r="S704" i="1"/>
  <c r="S449" i="1"/>
  <c r="S619" i="1"/>
  <c r="R433" i="1"/>
  <c r="R765" i="1"/>
  <c r="R914" i="1"/>
  <c r="R619" i="1"/>
  <c r="R226" i="1"/>
  <c r="S1073" i="1"/>
  <c r="R1172" i="1"/>
  <c r="R1000" i="1"/>
  <c r="S273" i="1"/>
  <c r="R1145" i="1"/>
  <c r="S13" i="1"/>
  <c r="R1433" i="1"/>
  <c r="S385" i="1"/>
  <c r="R505" i="1"/>
  <c r="D153" i="16"/>
  <c r="R364" i="1"/>
  <c r="R407" i="1"/>
  <c r="R385" i="1"/>
  <c r="R215" i="1"/>
  <c r="R1306" i="1"/>
  <c r="R600" i="1"/>
  <c r="R501" i="1"/>
  <c r="S1208" i="1"/>
  <c r="S699" i="1"/>
  <c r="S257" i="1"/>
  <c r="D131" i="16"/>
  <c r="R411" i="1"/>
  <c r="R219" i="1"/>
  <c r="R143" i="1"/>
  <c r="R236" i="1"/>
  <c r="S10" i="1"/>
  <c r="R693" i="1"/>
  <c r="R1523" i="1"/>
  <c r="R641" i="1"/>
  <c r="R699" i="1"/>
  <c r="R468" i="1"/>
  <c r="S880" i="1"/>
  <c r="S739" i="1"/>
  <c r="S1173" i="1"/>
  <c r="S971" i="1"/>
  <c r="R389" i="1"/>
  <c r="R193" i="1"/>
  <c r="R340" i="1"/>
  <c r="D35" i="16"/>
  <c r="R261" i="1"/>
  <c r="S175" i="1"/>
  <c r="R399" i="1"/>
  <c r="R240" i="1"/>
  <c r="R200" i="1"/>
  <c r="R283" i="1"/>
  <c r="R1179" i="1"/>
  <c r="R413" i="1"/>
  <c r="R749" i="1"/>
  <c r="R156" i="1"/>
  <c r="S910" i="1"/>
  <c r="R1103" i="1"/>
  <c r="R1071" i="1"/>
  <c r="R911" i="1"/>
  <c r="R1242" i="1"/>
  <c r="R1197" i="1"/>
  <c r="S1280" i="1"/>
  <c r="S541" i="1"/>
  <c r="R431" i="1"/>
  <c r="R383" i="1"/>
  <c r="R523" i="1"/>
  <c r="S236" i="1"/>
  <c r="D498" i="16"/>
  <c r="S675" i="1"/>
  <c r="S495" i="1"/>
  <c r="S1007" i="1"/>
  <c r="S327" i="1"/>
  <c r="R1781" i="1"/>
  <c r="R1466" i="1"/>
  <c r="R1779" i="1"/>
  <c r="S60" i="1"/>
  <c r="S181" i="1"/>
  <c r="R1416" i="1"/>
  <c r="R1663" i="1"/>
  <c r="R1153" i="1"/>
  <c r="R1445" i="1"/>
  <c r="D754" i="16"/>
  <c r="S484" i="1"/>
  <c r="R542" i="1"/>
  <c r="R1055" i="1"/>
  <c r="R1390" i="1"/>
  <c r="R1060" i="1"/>
  <c r="R943" i="1"/>
  <c r="S230" i="1"/>
  <c r="R1476" i="1"/>
  <c r="R1157" i="1"/>
  <c r="R1454" i="1"/>
  <c r="R879" i="1"/>
  <c r="S436" i="1"/>
  <c r="D590" i="16"/>
  <c r="S676" i="1"/>
  <c r="S1161" i="1"/>
  <c r="S594" i="1"/>
  <c r="S834" i="1"/>
  <c r="D948" i="16"/>
  <c r="R243" i="1"/>
  <c r="R297" i="1"/>
  <c r="R1039" i="1"/>
  <c r="R347" i="1"/>
  <c r="R140" i="1"/>
  <c r="R285" i="1"/>
  <c r="R1087" i="1"/>
  <c r="R436" i="1"/>
  <c r="S1135" i="1"/>
  <c r="D195" i="16"/>
  <c r="S812" i="1"/>
  <c r="S919" i="1"/>
  <c r="S1047" i="1"/>
  <c r="S691" i="1"/>
  <c r="S867" i="1"/>
  <c r="S618" i="1"/>
  <c r="S633" i="1"/>
  <c r="S75" i="1"/>
  <c r="S500" i="1"/>
  <c r="S612" i="1"/>
  <c r="S783" i="1"/>
  <c r="R329" i="1"/>
  <c r="R1472" i="1"/>
  <c r="R960" i="1"/>
  <c r="R884" i="1"/>
  <c r="R1024" i="1"/>
  <c r="R1108" i="1"/>
  <c r="S299" i="1"/>
  <c r="R785" i="1"/>
  <c r="S1807" i="1"/>
  <c r="S1663" i="1"/>
  <c r="S1351" i="1"/>
  <c r="S153" i="1"/>
  <c r="S1151" i="1"/>
  <c r="R880" i="1"/>
  <c r="R944" i="1"/>
  <c r="R1008" i="1"/>
  <c r="S943" i="1"/>
  <c r="S879" i="1"/>
  <c r="S521" i="1"/>
  <c r="S814" i="1"/>
  <c r="S367" i="1"/>
  <c r="S435" i="1"/>
  <c r="S188" i="1"/>
  <c r="S316" i="1"/>
  <c r="S1063" i="1"/>
  <c r="S756" i="1"/>
  <c r="S354" i="1"/>
  <c r="S447" i="1"/>
  <c r="R1333" i="1"/>
  <c r="S1087" i="1"/>
  <c r="S1328" i="1"/>
  <c r="S256" i="1"/>
  <c r="S510" i="1"/>
  <c r="R1017" i="1"/>
  <c r="R275" i="1"/>
  <c r="R814" i="1"/>
  <c r="R1109" i="1"/>
  <c r="R1067" i="1"/>
  <c r="R535" i="1"/>
  <c r="R955" i="1"/>
  <c r="R1715" i="1"/>
  <c r="R731" i="1"/>
  <c r="R231" i="1"/>
  <c r="R475" i="1"/>
  <c r="R1193" i="1"/>
  <c r="R810" i="1"/>
  <c r="R882" i="1"/>
  <c r="R1360" i="1"/>
  <c r="S1209" i="1"/>
  <c r="S823" i="1"/>
  <c r="R260" i="1"/>
  <c r="S1251" i="1"/>
  <c r="S1315" i="1"/>
  <c r="S140" i="1"/>
  <c r="S1028" i="1"/>
  <c r="S726" i="1"/>
  <c r="S758" i="1"/>
  <c r="S951" i="1"/>
  <c r="S1079" i="1"/>
  <c r="S266" i="1"/>
  <c r="S655" i="1"/>
  <c r="S459" i="1"/>
  <c r="R981" i="1"/>
  <c r="R1204" i="1"/>
  <c r="R302" i="1"/>
  <c r="R1115" i="1"/>
  <c r="R1124" i="1"/>
  <c r="R707" i="1"/>
  <c r="R971" i="1"/>
  <c r="R1364" i="1"/>
  <c r="R252" i="1"/>
  <c r="R927" i="1"/>
  <c r="R537" i="1"/>
  <c r="R1543" i="1"/>
  <c r="R823" i="1"/>
  <c r="R415" i="1"/>
  <c r="R994" i="1"/>
  <c r="R511" i="1"/>
  <c r="R1119" i="1"/>
  <c r="R1136" i="1"/>
  <c r="R1019" i="1"/>
  <c r="R1167" i="1"/>
  <c r="R1183" i="1"/>
  <c r="R1321" i="1"/>
  <c r="R777" i="1"/>
  <c r="S868" i="1"/>
  <c r="S731" i="1"/>
  <c r="S1071" i="1"/>
  <c r="D58" i="16"/>
  <c r="S824" i="1"/>
  <c r="S735" i="1"/>
  <c r="S1380" i="1"/>
  <c r="S413" i="1"/>
  <c r="S344" i="1"/>
  <c r="S9" i="1"/>
  <c r="T10" i="1" s="1"/>
  <c r="T11" i="1" s="1"/>
  <c r="S197" i="1"/>
  <c r="S277" i="1"/>
  <c r="S303" i="1"/>
  <c r="S55" i="1"/>
  <c r="S1616" i="1"/>
  <c r="S1584" i="1"/>
  <c r="R617" i="1"/>
  <c r="S1152" i="1"/>
  <c r="R528" i="1"/>
  <c r="S261" i="1"/>
  <c r="R305" i="1"/>
  <c r="R203" i="1"/>
  <c r="S645" i="1"/>
  <c r="R427" i="1"/>
  <c r="R278" i="1"/>
  <c r="R1356" i="1"/>
  <c r="R1016" i="1"/>
  <c r="R1320" i="1"/>
  <c r="R377" i="1"/>
  <c r="R631" i="1"/>
  <c r="R416" i="1"/>
  <c r="R724" i="1"/>
  <c r="D471" i="16"/>
  <c r="S1024" i="1"/>
  <c r="D170" i="16"/>
  <c r="S981" i="1"/>
  <c r="S416" i="1"/>
  <c r="R1500" i="1"/>
  <c r="R1474" i="1"/>
  <c r="S996" i="1"/>
  <c r="S1301" i="1"/>
  <c r="S543" i="1"/>
  <c r="S16" i="1"/>
  <c r="S199" i="1"/>
  <c r="S347" i="1"/>
  <c r="S572" i="1"/>
  <c r="S800" i="1"/>
  <c r="S1252" i="1"/>
  <c r="S214" i="1"/>
  <c r="S438" i="1"/>
  <c r="S470" i="1"/>
  <c r="S599" i="1"/>
  <c r="S680" i="1"/>
  <c r="S1100" i="1"/>
  <c r="S312" i="1"/>
  <c r="S388" i="1"/>
  <c r="S302" i="1"/>
  <c r="S195" i="1"/>
  <c r="S679" i="1"/>
  <c r="S201" i="1"/>
  <c r="S218" i="1"/>
  <c r="S249" i="1"/>
  <c r="S707" i="1"/>
  <c r="S954" i="1"/>
  <c r="S252" i="1"/>
  <c r="S308" i="1"/>
  <c r="R525" i="1"/>
  <c r="R230" i="1"/>
  <c r="S1333" i="1"/>
  <c r="S888" i="1"/>
  <c r="R1058" i="1"/>
  <c r="R769" i="1"/>
  <c r="R1388" i="1"/>
  <c r="R1803" i="1"/>
  <c r="R1735" i="1"/>
  <c r="R852" i="1"/>
  <c r="R973" i="1"/>
  <c r="S453" i="1"/>
  <c r="S304" i="1"/>
  <c r="R381" i="1"/>
  <c r="R207" i="1"/>
  <c r="R369" i="1"/>
  <c r="R1099" i="1"/>
  <c r="R169" i="1"/>
  <c r="R1258" i="1"/>
  <c r="R596" i="1"/>
  <c r="R463" i="1"/>
  <c r="R453" i="1"/>
  <c r="R1097" i="1"/>
  <c r="R1314" i="1"/>
  <c r="R1329" i="1"/>
  <c r="D638" i="16"/>
  <c r="S920" i="1"/>
  <c r="S1101" i="1"/>
  <c r="S387" i="1"/>
  <c r="D162" i="16"/>
  <c r="S1291" i="1"/>
  <c r="S1324" i="1"/>
  <c r="S1260" i="1"/>
  <c r="S518" i="1"/>
  <c r="S454" i="1"/>
  <c r="R454" i="1"/>
  <c r="S844" i="1"/>
  <c r="S141" i="1"/>
  <c r="D662" i="16"/>
  <c r="S777" i="1"/>
  <c r="S596" i="1"/>
  <c r="S468" i="1"/>
  <c r="S284" i="1"/>
  <c r="S369" i="1"/>
  <c r="R1181" i="1"/>
  <c r="D120" i="16"/>
  <c r="R1035" i="1"/>
  <c r="R1088" i="1"/>
  <c r="R393" i="1"/>
  <c r="R387" i="1"/>
  <c r="R1045" i="1"/>
  <c r="R875" i="1"/>
  <c r="R900" i="1"/>
  <c r="R1410" i="1"/>
  <c r="R1401" i="1"/>
  <c r="R1264" i="1"/>
  <c r="R773" i="1"/>
  <c r="R726" i="1"/>
  <c r="R1336" i="1"/>
  <c r="R1140" i="1"/>
  <c r="R1262" i="1"/>
  <c r="R1051" i="1"/>
  <c r="R1078" i="1"/>
  <c r="R144" i="1"/>
  <c r="R147" i="1"/>
  <c r="R745" i="1"/>
  <c r="R571" i="1"/>
  <c r="S960" i="1"/>
  <c r="S1088" i="1"/>
  <c r="D362" i="16"/>
  <c r="S1269" i="1"/>
  <c r="S339" i="1"/>
  <c r="S64" i="1"/>
  <c r="S96" i="1"/>
  <c r="S716" i="1"/>
  <c r="S525" i="1"/>
  <c r="S698" i="1"/>
  <c r="R1076" i="1"/>
  <c r="R1272" i="1"/>
  <c r="R1308" i="1"/>
  <c r="R905" i="1"/>
  <c r="R1012" i="1"/>
  <c r="S1096" i="1"/>
  <c r="S895" i="1"/>
  <c r="R1429" i="1"/>
  <c r="R1393" i="1"/>
  <c r="R1300" i="1"/>
  <c r="R1404" i="1"/>
  <c r="R1199" i="1"/>
  <c r="R1244" i="1"/>
  <c r="R1215" i="1"/>
  <c r="R1717" i="1"/>
  <c r="S816" i="1"/>
  <c r="R1450" i="1"/>
  <c r="R1386" i="1"/>
  <c r="R1342" i="1"/>
  <c r="R1438" i="1"/>
  <c r="R1257" i="1"/>
  <c r="R1220" i="1"/>
  <c r="R1511" i="1"/>
  <c r="S1172" i="1"/>
  <c r="S1759" i="1"/>
  <c r="S1599" i="1"/>
  <c r="S1099" i="1"/>
  <c r="S1480" i="1"/>
  <c r="S1243" i="1"/>
  <c r="S1307" i="1"/>
  <c r="S1371" i="1"/>
  <c r="S1403" i="1"/>
  <c r="S1419" i="1"/>
  <c r="S1451" i="1"/>
  <c r="S1357" i="1"/>
  <c r="S1183" i="1"/>
  <c r="S1167" i="1"/>
  <c r="S1308" i="1"/>
  <c r="S20" i="1"/>
  <c r="R1731" i="1"/>
  <c r="R1478" i="1"/>
  <c r="R1162" i="1"/>
  <c r="R1689" i="1"/>
  <c r="R948" i="1"/>
  <c r="R1033" i="1"/>
  <c r="R1250" i="1"/>
  <c r="R634" i="1"/>
  <c r="R1599" i="1"/>
  <c r="R1547" i="1"/>
  <c r="R1481" i="1"/>
  <c r="R1767" i="1"/>
  <c r="R896" i="1"/>
  <c r="R1188" i="1"/>
  <c r="R1278" i="1"/>
  <c r="R1293" i="1"/>
  <c r="R1131" i="1"/>
  <c r="R1460" i="1"/>
  <c r="R1420" i="1"/>
  <c r="R1328" i="1"/>
  <c r="R1823" i="1"/>
  <c r="R1709" i="1"/>
  <c r="R1152" i="1"/>
  <c r="R923" i="1"/>
  <c r="R1083" i="1"/>
  <c r="S1220" i="1"/>
  <c r="S1171" i="1"/>
  <c r="S1023" i="1"/>
  <c r="R292" i="1"/>
  <c r="R284" i="1"/>
  <c r="S1247" i="1"/>
  <c r="S1263" i="1"/>
  <c r="S1332" i="1"/>
  <c r="S1180" i="1"/>
  <c r="S808" i="1"/>
  <c r="S642" i="1"/>
  <c r="S1033" i="1"/>
  <c r="S1075" i="1"/>
  <c r="S1320" i="1"/>
  <c r="S1215" i="1"/>
  <c r="S904" i="1"/>
  <c r="S896" i="1"/>
  <c r="D1599" i="16"/>
  <c r="R1725" i="1"/>
  <c r="D1263" i="16"/>
  <c r="R1389" i="1"/>
  <c r="R137" i="1"/>
  <c r="S137" i="1"/>
  <c r="D127" i="16"/>
  <c r="S253" i="1"/>
  <c r="R146" i="1"/>
  <c r="D20" i="16"/>
  <c r="R180" i="1"/>
  <c r="S180" i="1"/>
  <c r="D54" i="16"/>
  <c r="D97" i="16"/>
  <c r="R223" i="1"/>
  <c r="D139" i="16"/>
  <c r="R265" i="1"/>
  <c r="D225" i="16"/>
  <c r="R351" i="1"/>
  <c r="D517" i="16"/>
  <c r="R643" i="1"/>
  <c r="D37" i="16"/>
  <c r="R163" i="1"/>
  <c r="D119" i="16"/>
  <c r="R245" i="1"/>
  <c r="S244" i="1"/>
  <c r="R309" i="1"/>
  <c r="S309" i="1"/>
  <c r="D205" i="16"/>
  <c r="R331" i="1"/>
  <c r="R352" i="1"/>
  <c r="D226" i="16"/>
  <c r="D269" i="16"/>
  <c r="R395" i="1"/>
  <c r="D341" i="16"/>
  <c r="R467" i="1"/>
  <c r="D525" i="16"/>
  <c r="R651" i="1"/>
  <c r="D34" i="16"/>
  <c r="S160" i="1"/>
  <c r="R160" i="1"/>
  <c r="D51" i="16"/>
  <c r="S177" i="1"/>
  <c r="D73" i="16"/>
  <c r="R199" i="1"/>
  <c r="D94" i="16"/>
  <c r="R220" i="1"/>
  <c r="D201" i="16"/>
  <c r="R327" i="1"/>
  <c r="D265" i="16"/>
  <c r="R391" i="1"/>
  <c r="D286" i="16"/>
  <c r="R412" i="1"/>
  <c r="D329" i="16"/>
  <c r="R455" i="1"/>
  <c r="D401" i="16"/>
  <c r="R527" i="1"/>
  <c r="S527" i="1"/>
  <c r="D298" i="16"/>
  <c r="S424" i="1"/>
  <c r="D330" i="16"/>
  <c r="R456" i="1"/>
  <c r="D682" i="16"/>
  <c r="R808" i="1"/>
  <c r="D730" i="16"/>
  <c r="R856" i="1"/>
  <c r="R936" i="1"/>
  <c r="D810" i="16"/>
  <c r="D895" i="16"/>
  <c r="R1021" i="1"/>
  <c r="D980" i="16"/>
  <c r="R1106" i="1"/>
  <c r="D1191" i="16"/>
  <c r="R1317" i="1"/>
  <c r="D442" i="16"/>
  <c r="S568" i="1"/>
  <c r="S567" i="1"/>
  <c r="D499" i="16"/>
  <c r="R625" i="1"/>
  <c r="D527" i="16"/>
  <c r="R653" i="1"/>
  <c r="D585" i="16"/>
  <c r="R711" i="1"/>
  <c r="D674" i="16"/>
  <c r="R800" i="1"/>
  <c r="S923" i="1"/>
  <c r="R924" i="1"/>
  <c r="D883" i="16"/>
  <c r="S1009" i="1"/>
  <c r="S1008" i="1"/>
  <c r="D1127" i="16"/>
  <c r="R1253" i="1"/>
  <c r="R214" i="1"/>
  <c r="D88" i="16"/>
  <c r="D152" i="16"/>
  <c r="S278" i="1"/>
  <c r="D248" i="16"/>
  <c r="R374" i="1"/>
  <c r="D344" i="16"/>
  <c r="R470" i="1"/>
  <c r="D501" i="16"/>
  <c r="R627" i="1"/>
  <c r="D530" i="16"/>
  <c r="R656" i="1"/>
  <c r="D558" i="16"/>
  <c r="S684" i="1"/>
  <c r="D586" i="16"/>
  <c r="R712" i="1"/>
  <c r="D615" i="16"/>
  <c r="S740" i="1"/>
  <c r="D722" i="16"/>
  <c r="R848" i="1"/>
  <c r="S848" i="1"/>
  <c r="D884" i="16"/>
  <c r="R1010" i="1"/>
  <c r="D942" i="16"/>
  <c r="S1067" i="1"/>
  <c r="D984" i="16"/>
  <c r="S1109" i="1"/>
  <c r="D1212" i="16"/>
  <c r="R1338" i="1"/>
  <c r="D534" i="16"/>
  <c r="R660" i="1"/>
  <c r="D555" i="16"/>
  <c r="R681" i="1"/>
  <c r="D577" i="16"/>
  <c r="S703" i="1"/>
  <c r="S767" i="1"/>
  <c r="D694" i="16"/>
  <c r="R820" i="1"/>
  <c r="D1018" i="16"/>
  <c r="S1144" i="1"/>
  <c r="D1159" i="16"/>
  <c r="R1285" i="1"/>
  <c r="D186" i="16"/>
  <c r="R312" i="1"/>
  <c r="D262" i="16"/>
  <c r="R388" i="1"/>
  <c r="D41" i="16"/>
  <c r="R167" i="1"/>
  <c r="D274" i="16"/>
  <c r="S399" i="1"/>
  <c r="D249" i="16"/>
  <c r="R375" i="1"/>
  <c r="D991" i="16"/>
  <c r="R1117" i="1"/>
  <c r="S1117" i="1"/>
  <c r="D497" i="16"/>
  <c r="R623" i="1"/>
  <c r="D858" i="16"/>
  <c r="R984" i="1"/>
  <c r="D390" i="16"/>
  <c r="R516" i="1"/>
  <c r="S125" i="1"/>
  <c r="R1155" i="1"/>
  <c r="S1155" i="1"/>
  <c r="R559" i="1"/>
  <c r="R373" i="1"/>
  <c r="R1561" i="1"/>
  <c r="R1531" i="1"/>
  <c r="R440" i="1"/>
  <c r="R263" i="1"/>
  <c r="R424" i="1"/>
  <c r="R1025" i="1"/>
  <c r="R1432" i="1"/>
  <c r="R888" i="1"/>
  <c r="R1251" i="1"/>
  <c r="D378" i="16"/>
  <c r="S851" i="1"/>
  <c r="S245" i="1"/>
  <c r="S240" i="1"/>
  <c r="S763" i="1"/>
  <c r="S283" i="1"/>
  <c r="D183" i="16"/>
  <c r="S219" i="1"/>
  <c r="S368" i="1"/>
  <c r="D182" i="16"/>
  <c r="D1090" i="16"/>
  <c r="R1216" i="1"/>
  <c r="S1189" i="1"/>
  <c r="R1190" i="1"/>
  <c r="S437" i="1"/>
  <c r="D1111" i="16"/>
  <c r="S1236" i="1"/>
  <c r="R1237" i="1"/>
  <c r="S550" i="1"/>
  <c r="S597" i="1"/>
  <c r="S1095" i="1"/>
  <c r="S1111" i="1"/>
  <c r="R1143" i="1"/>
  <c r="S1143" i="1"/>
  <c r="R1456" i="1"/>
  <c r="R1413" i="1"/>
  <c r="R1407" i="1"/>
  <c r="S1407" i="1"/>
  <c r="S1163" i="1"/>
  <c r="S305" i="1"/>
  <c r="S1284" i="1"/>
  <c r="S615" i="1"/>
  <c r="S515" i="1"/>
  <c r="S1467" i="1"/>
  <c r="S820" i="1"/>
  <c r="S12" i="1"/>
  <c r="S28" i="1"/>
  <c r="S44" i="1"/>
  <c r="S124" i="1"/>
  <c r="S1257" i="1"/>
  <c r="S1496" i="1"/>
  <c r="S1235" i="1"/>
  <c r="S1472" i="1"/>
  <c r="S1249" i="1"/>
  <c r="D115" i="16"/>
  <c r="S780" i="1"/>
  <c r="R1575" i="1"/>
  <c r="S1293" i="1"/>
  <c r="S1372" i="1"/>
  <c r="S32" i="1"/>
  <c r="S169" i="1"/>
  <c r="S15" i="1"/>
  <c r="S31" i="1"/>
  <c r="S47" i="1"/>
  <c r="S63" i="1"/>
  <c r="S79" i="1"/>
  <c r="S95" i="1"/>
  <c r="S111" i="1"/>
  <c r="S127" i="1"/>
  <c r="S159" i="1"/>
  <c r="S176" i="1"/>
  <c r="S325" i="1"/>
  <c r="S439" i="1"/>
  <c r="S467" i="1"/>
  <c r="S595" i="1"/>
  <c r="S624" i="1"/>
  <c r="S651" i="1"/>
  <c r="S799" i="1"/>
  <c r="S77" i="1"/>
  <c r="R1241" i="1"/>
  <c r="R947" i="1"/>
  <c r="R228" i="1"/>
  <c r="R1270" i="1"/>
  <c r="S1391" i="1"/>
  <c r="S193" i="1"/>
  <c r="S43" i="1"/>
  <c r="S1219" i="1"/>
  <c r="S1203" i="1"/>
  <c r="S296" i="1"/>
  <c r="S1313" i="1"/>
  <c r="S1181" i="1"/>
  <c r="D50" i="16"/>
  <c r="S143" i="1"/>
  <c r="S260" i="1"/>
  <c r="R532" i="1"/>
  <c r="S523" i="1"/>
  <c r="R652" i="1"/>
  <c r="R321" i="1"/>
  <c r="S465" i="1"/>
  <c r="S407" i="1"/>
  <c r="S29" i="1"/>
  <c r="R1305" i="1"/>
  <c r="R1292" i="1"/>
  <c r="R1362" i="1"/>
  <c r="S721" i="1"/>
  <c r="S412" i="1"/>
  <c r="S30" i="1"/>
  <c r="R1744" i="1"/>
  <c r="R304" i="1"/>
  <c r="R1256" i="1"/>
  <c r="R328" i="1"/>
  <c r="R1334" i="1"/>
  <c r="R1513" i="1"/>
  <c r="R1418" i="1"/>
  <c r="R1219" i="1"/>
  <c r="R343" i="1"/>
  <c r="R129" i="1"/>
  <c r="R1577" i="1"/>
  <c r="R1808" i="1"/>
  <c r="R1313" i="1"/>
  <c r="R449" i="1"/>
  <c r="R1187" i="1"/>
  <c r="R1827" i="1"/>
  <c r="R1203" i="1"/>
  <c r="R172" i="1"/>
  <c r="R589" i="1"/>
  <c r="R737" i="1"/>
  <c r="R1425" i="1"/>
  <c r="R484" i="1"/>
  <c r="S14" i="1"/>
  <c r="S1000" i="1"/>
  <c r="S540" i="1"/>
  <c r="S1487" i="1"/>
  <c r="S1248" i="1"/>
  <c r="S1216" i="1"/>
  <c r="S1123" i="1"/>
  <c r="S504" i="1"/>
  <c r="S1217" i="1"/>
  <c r="S764" i="1"/>
  <c r="R300" i="1"/>
  <c r="S1292" i="1"/>
  <c r="D554" i="16"/>
  <c r="S1255" i="1"/>
  <c r="S1271" i="1"/>
  <c r="S1319" i="1"/>
  <c r="S1836" i="1"/>
  <c r="S464" i="1"/>
  <c r="R452" i="1"/>
  <c r="D71" i="16"/>
  <c r="S1244" i="1"/>
  <c r="R465" i="1"/>
  <c r="S275" i="1"/>
  <c r="S164" i="1"/>
  <c r="R1807" i="1"/>
  <c r="R1515" i="1"/>
  <c r="R1776" i="1"/>
  <c r="R1771" i="1"/>
  <c r="S948" i="1"/>
  <c r="S840" i="1"/>
  <c r="S671" i="1"/>
  <c r="S1160" i="1"/>
  <c r="S128" i="1"/>
  <c r="S227" i="1"/>
  <c r="S239" i="1"/>
  <c r="S384" i="1"/>
  <c r="S452" i="1"/>
  <c r="R181" i="1"/>
  <c r="S1081" i="1"/>
  <c r="S1072" i="1"/>
  <c r="S1811" i="1"/>
  <c r="D311" i="16"/>
  <c r="R1721" i="1"/>
  <c r="R1801" i="1"/>
  <c r="R1769" i="1"/>
  <c r="R1657" i="1"/>
  <c r="R1625" i="1"/>
  <c r="R1833" i="1"/>
  <c r="R1529" i="1"/>
  <c r="S1256" i="1"/>
  <c r="S672" i="1"/>
  <c r="S1195" i="1"/>
  <c r="S1261" i="1"/>
  <c r="S389" i="1"/>
  <c r="R313" i="1"/>
  <c r="D307" i="16"/>
  <c r="S89" i="1"/>
  <c r="S496" i="1"/>
  <c r="R1737" i="1"/>
  <c r="S1523" i="1"/>
  <c r="S1469" i="1"/>
  <c r="S1605" i="1"/>
  <c r="S1355" i="1"/>
  <c r="S927" i="1"/>
  <c r="S1059" i="1"/>
  <c r="S300" i="1"/>
  <c r="S211" i="1"/>
  <c r="S241" i="1"/>
  <c r="S544" i="1"/>
  <c r="R1817" i="1"/>
  <c r="R1705" i="1"/>
  <c r="R1785" i="1"/>
  <c r="R1255" i="1"/>
  <c r="R1171" i="1"/>
  <c r="R1609" i="1"/>
  <c r="S1312" i="1"/>
  <c r="S1187" i="1"/>
  <c r="S1136" i="1"/>
  <c r="S1039" i="1"/>
  <c r="S1016" i="1"/>
  <c r="S1421" i="1"/>
  <c r="S1305" i="1"/>
  <c r="S1193" i="1"/>
  <c r="R672" i="1"/>
  <c r="S1113" i="1"/>
  <c r="S805" i="1"/>
  <c r="S1145" i="1"/>
  <c r="S1229" i="1"/>
  <c r="S417" i="1"/>
  <c r="S85" i="1"/>
  <c r="S21" i="1"/>
  <c r="R1792" i="1"/>
  <c r="S1459" i="1"/>
  <c r="S1803" i="1"/>
  <c r="S1388" i="1"/>
  <c r="S1264" i="1"/>
  <c r="S1287" i="1"/>
  <c r="S1335" i="1"/>
  <c r="S1385" i="1"/>
  <c r="S411" i="1"/>
  <c r="S17" i="1"/>
  <c r="S81" i="1"/>
  <c r="S113" i="1"/>
  <c r="S26" i="1"/>
  <c r="S58" i="1"/>
  <c r="S90" i="1"/>
  <c r="S122" i="1"/>
  <c r="S276" i="1"/>
  <c r="S23" i="1"/>
  <c r="S39" i="1"/>
  <c r="S71" i="1"/>
  <c r="S87" i="1"/>
  <c r="S103" i="1"/>
  <c r="S119" i="1"/>
  <c r="S35" i="1"/>
  <c r="S51" i="1"/>
  <c r="S67" i="1"/>
  <c r="S83" i="1"/>
  <c r="S944" i="1"/>
  <c r="S531" i="1"/>
  <c r="S644" i="1"/>
  <c r="S1025" i="1"/>
  <c r="S69" i="1"/>
  <c r="S1444" i="1"/>
  <c r="S825" i="1"/>
  <c r="S1065" i="1"/>
  <c r="S801" i="1"/>
  <c r="S905" i="1"/>
  <c r="S1012" i="1"/>
  <c r="S1097" i="1"/>
  <c r="S1140" i="1"/>
  <c r="S883" i="1"/>
  <c r="S899" i="1"/>
  <c r="S963" i="1"/>
  <c r="S1091" i="1"/>
  <c r="S1139" i="1"/>
  <c r="S373" i="1"/>
  <c r="S34" i="1"/>
  <c r="S66" i="1"/>
  <c r="S98" i="1"/>
  <c r="S11" i="1"/>
  <c r="S27" i="1"/>
  <c r="S59" i="1"/>
  <c r="S91" i="1"/>
  <c r="S107" i="1"/>
  <c r="S123" i="1"/>
  <c r="S171" i="1"/>
  <c r="S24" i="1"/>
  <c r="S40" i="1"/>
  <c r="S72" i="1"/>
  <c r="S88" i="1"/>
  <c r="S104" i="1"/>
  <c r="S295" i="1"/>
  <c r="S380" i="1"/>
  <c r="S571" i="1"/>
  <c r="S628" i="1"/>
  <c r="S1423" i="1"/>
  <c r="S351" i="1"/>
  <c r="S126" i="1"/>
  <c r="S157" i="1"/>
  <c r="D1322" i="16"/>
  <c r="R1448" i="1"/>
  <c r="D1242" i="16"/>
  <c r="R1368" i="1"/>
  <c r="D1220" i="16"/>
  <c r="R1346" i="1"/>
  <c r="D1199" i="16"/>
  <c r="R1325" i="1"/>
  <c r="D1178" i="16"/>
  <c r="R1304" i="1"/>
  <c r="D1156" i="16"/>
  <c r="R1282" i="1"/>
  <c r="D1114" i="16"/>
  <c r="R1240" i="1"/>
  <c r="D1081" i="16"/>
  <c r="S1207" i="1"/>
  <c r="R1207" i="1"/>
  <c r="D1065" i="16"/>
  <c r="S1191" i="1"/>
  <c r="R1191" i="1"/>
  <c r="D1033" i="16"/>
  <c r="S1159" i="1"/>
  <c r="R1159" i="1"/>
  <c r="D1368" i="16"/>
  <c r="R1494" i="1"/>
  <c r="D1283" i="16"/>
  <c r="S1408" i="1"/>
  <c r="R1409" i="1"/>
  <c r="D1214" i="16"/>
  <c r="S1339" i="1"/>
  <c r="R1340" i="1"/>
  <c r="D875" i="16"/>
  <c r="R1001" i="1"/>
  <c r="S1021" i="1"/>
  <c r="R1022" i="1"/>
  <c r="S1085" i="1"/>
  <c r="R1086" i="1"/>
  <c r="D388" i="16"/>
  <c r="S514" i="1"/>
  <c r="R992" i="1"/>
  <c r="S992" i="1"/>
  <c r="D994" i="16"/>
  <c r="R1120" i="1"/>
  <c r="D1051" i="16"/>
  <c r="S1177" i="1"/>
  <c r="S1011" i="1"/>
  <c r="S1010" i="1"/>
  <c r="S1043" i="1"/>
  <c r="D949" i="16"/>
  <c r="S1074" i="1"/>
  <c r="D1087" i="16"/>
  <c r="R1213" i="1"/>
  <c r="D1164" i="16"/>
  <c r="R1290" i="1"/>
  <c r="D353" i="16"/>
  <c r="R479" i="1"/>
  <c r="S479" i="1"/>
  <c r="D230" i="16"/>
  <c r="S356" i="1"/>
  <c r="D19" i="16"/>
  <c r="S144" i="1"/>
  <c r="R145" i="1"/>
  <c r="S145" i="1"/>
  <c r="D53" i="16"/>
  <c r="R179" i="1"/>
  <c r="S179" i="1"/>
  <c r="S221" i="1"/>
  <c r="S220" i="1"/>
  <c r="D181" i="16"/>
  <c r="S307" i="1"/>
  <c r="S349" i="1"/>
  <c r="D223" i="16"/>
  <c r="R349" i="1"/>
  <c r="S348" i="1"/>
  <c r="D266" i="16"/>
  <c r="S391" i="1"/>
  <c r="S392" i="1"/>
  <c r="R392" i="1"/>
  <c r="D510" i="16"/>
  <c r="R636" i="1"/>
  <c r="S636" i="1"/>
  <c r="D65" i="16"/>
  <c r="S191" i="1"/>
  <c r="R191" i="1"/>
  <c r="D235" i="16"/>
  <c r="S361" i="1"/>
  <c r="D369" i="16"/>
  <c r="R495" i="1"/>
  <c r="D25" i="16"/>
  <c r="R151" i="1"/>
  <c r="S151" i="1"/>
  <c r="R483" i="1"/>
  <c r="D357" i="16"/>
  <c r="D553" i="16"/>
  <c r="R679" i="1"/>
  <c r="R1084" i="1"/>
  <c r="D958" i="16"/>
  <c r="S1083" i="1"/>
  <c r="S100" i="1"/>
  <c r="S99" i="1"/>
  <c r="S203" i="1"/>
  <c r="D78" i="16"/>
  <c r="D99" i="16"/>
  <c r="S224" i="1"/>
  <c r="S225" i="1"/>
  <c r="R225" i="1"/>
  <c r="D121" i="16"/>
  <c r="S246" i="1"/>
  <c r="S289" i="1"/>
  <c r="D163" i="16"/>
  <c r="R289" i="1"/>
  <c r="D206" i="16"/>
  <c r="R332" i="1"/>
  <c r="S332" i="1"/>
  <c r="S331" i="1"/>
  <c r="D227" i="16"/>
  <c r="S353" i="1"/>
  <c r="R353" i="1"/>
  <c r="S352" i="1"/>
  <c r="D270" i="16"/>
  <c r="S396" i="1"/>
  <c r="R471" i="1"/>
  <c r="D345" i="16"/>
  <c r="S471" i="1"/>
  <c r="D531" i="16"/>
  <c r="S656" i="1"/>
  <c r="D302" i="16"/>
  <c r="R428" i="1"/>
  <c r="S427" i="1"/>
  <c r="S428" i="1"/>
  <c r="D366" i="16"/>
  <c r="S492" i="1"/>
  <c r="R492" i="1"/>
  <c r="D569" i="16"/>
  <c r="R695" i="1"/>
  <c r="D597" i="16"/>
  <c r="S723" i="1"/>
  <c r="D693" i="16"/>
  <c r="R819" i="1"/>
  <c r="S819" i="1"/>
  <c r="D746" i="16"/>
  <c r="R872" i="1"/>
  <c r="D916" i="16"/>
  <c r="R1042" i="1"/>
  <c r="S1041" i="1"/>
  <c r="D1002" i="16"/>
  <c r="R1128" i="1"/>
  <c r="D315" i="16"/>
  <c r="S441" i="1"/>
  <c r="D347" i="16"/>
  <c r="R473" i="1"/>
  <c r="D591" i="16"/>
  <c r="R717" i="1"/>
  <c r="R186" i="1"/>
  <c r="D60" i="16"/>
  <c r="D108" i="16"/>
  <c r="S234" i="1"/>
  <c r="R234" i="1"/>
  <c r="R266" i="1"/>
  <c r="S265" i="1"/>
  <c r="D188" i="16"/>
  <c r="S313" i="1"/>
  <c r="R314" i="1"/>
  <c r="S314" i="1"/>
  <c r="D220" i="16"/>
  <c r="S346" i="1"/>
  <c r="R346" i="1"/>
  <c r="D252" i="16"/>
  <c r="S378" i="1"/>
  <c r="R378" i="1"/>
  <c r="S410" i="1"/>
  <c r="D284" i="16"/>
  <c r="S409" i="1"/>
  <c r="R410" i="1"/>
  <c r="D316" i="16"/>
  <c r="S442" i="1"/>
  <c r="R442" i="1"/>
  <c r="D383" i="16"/>
  <c r="R509" i="1"/>
  <c r="D479" i="16"/>
  <c r="R605" i="1"/>
  <c r="D565" i="16"/>
  <c r="R691" i="1"/>
  <c r="D622" i="16"/>
  <c r="S748" i="1"/>
  <c r="R748" i="1"/>
  <c r="D906" i="16"/>
  <c r="S1032" i="1"/>
  <c r="D741" i="16"/>
  <c r="R867" i="1"/>
  <c r="D824" i="16"/>
  <c r="R950" i="1"/>
  <c r="D867" i="16"/>
  <c r="S993" i="1"/>
  <c r="R993" i="1"/>
  <c r="S1036" i="1"/>
  <c r="D910" i="16"/>
  <c r="S1035" i="1"/>
  <c r="R1036" i="1"/>
  <c r="D995" i="16"/>
  <c r="S1121" i="1"/>
  <c r="D454" i="16"/>
  <c r="R580" i="1"/>
  <c r="S579" i="1"/>
  <c r="S580" i="1"/>
  <c r="D475" i="16"/>
  <c r="R601" i="1"/>
  <c r="D539" i="16"/>
  <c r="R665" i="1"/>
  <c r="D561" i="16"/>
  <c r="S687" i="1"/>
  <c r="D582" i="16"/>
  <c r="R708" i="1"/>
  <c r="D603" i="16"/>
  <c r="R729" i="1"/>
  <c r="S728" i="1"/>
  <c r="R751" i="1"/>
  <c r="D625" i="16"/>
  <c r="S751" i="1"/>
  <c r="D646" i="16"/>
  <c r="S772" i="1"/>
  <c r="D670" i="16"/>
  <c r="S796" i="1"/>
  <c r="R796" i="1"/>
  <c r="D702" i="16"/>
  <c r="R828" i="1"/>
  <c r="D943" i="16"/>
  <c r="R1069" i="1"/>
  <c r="D1028" i="16"/>
  <c r="S1153" i="1"/>
  <c r="D427" i="16"/>
  <c r="R553" i="1"/>
  <c r="D165" i="16"/>
  <c r="R291" i="1"/>
  <c r="S291" i="1"/>
  <c r="D197" i="16"/>
  <c r="S323" i="1"/>
  <c r="S377" i="1"/>
  <c r="S673" i="1"/>
  <c r="S186" i="1"/>
  <c r="R323" i="1"/>
  <c r="R247" i="1"/>
  <c r="D140" i="16"/>
  <c r="R1223" i="1"/>
  <c r="R356" i="1"/>
  <c r="R609" i="1"/>
  <c r="D1709" i="16"/>
  <c r="S1835" i="1"/>
  <c r="R1405" i="1"/>
  <c r="S1405" i="1"/>
  <c r="D1569" i="16"/>
  <c r="R1695" i="1"/>
  <c r="D1336" i="16"/>
  <c r="R1462" i="1"/>
  <c r="D1227" i="16"/>
  <c r="R1353" i="1"/>
  <c r="D1163" i="16"/>
  <c r="S1289" i="1"/>
  <c r="D1102" i="16"/>
  <c r="S1228" i="1"/>
  <c r="D1054" i="16"/>
  <c r="R1180" i="1"/>
  <c r="D1150" i="16"/>
  <c r="R1276" i="1"/>
  <c r="S1276" i="1"/>
  <c r="R916" i="1"/>
  <c r="S916" i="1"/>
  <c r="D918" i="16"/>
  <c r="S1044" i="1"/>
  <c r="D1003" i="16"/>
  <c r="S1129" i="1"/>
  <c r="D1148" i="16"/>
  <c r="R1274" i="1"/>
  <c r="D1256" i="16"/>
  <c r="R1382" i="1"/>
  <c r="D59" i="16"/>
  <c r="S184" i="1"/>
  <c r="R185" i="1"/>
  <c r="S49" i="1"/>
  <c r="S48" i="1"/>
  <c r="D138" i="16"/>
  <c r="R264" i="1"/>
  <c r="S263" i="1"/>
  <c r="R956" i="1"/>
  <c r="S956" i="1"/>
  <c r="S154" i="1"/>
  <c r="D28" i="16"/>
  <c r="D107" i="16"/>
  <c r="S233" i="1"/>
  <c r="D193" i="16"/>
  <c r="R319" i="1"/>
  <c r="S319" i="1"/>
  <c r="D278" i="16"/>
  <c r="R404" i="1"/>
  <c r="S404" i="1"/>
  <c r="D574" i="16"/>
  <c r="S700" i="1"/>
  <c r="R700" i="1"/>
  <c r="D1022" i="16"/>
  <c r="S1147" i="1"/>
  <c r="S1148" i="1"/>
  <c r="D9" i="16"/>
  <c r="R135" i="1"/>
  <c r="D82" i="16"/>
  <c r="S208" i="1"/>
  <c r="S207" i="1"/>
  <c r="D103" i="16"/>
  <c r="R229" i="1"/>
  <c r="S229" i="1"/>
  <c r="S228" i="1"/>
  <c r="D125" i="16"/>
  <c r="S251" i="1"/>
  <c r="R251" i="1"/>
  <c r="S272" i="1"/>
  <c r="D146" i="16"/>
  <c r="R272" i="1"/>
  <c r="D167" i="16"/>
  <c r="S293" i="1"/>
  <c r="S292" i="1"/>
  <c r="D189" i="16"/>
  <c r="S315" i="1"/>
  <c r="D210" i="16"/>
  <c r="S336" i="1"/>
  <c r="D231" i="16"/>
  <c r="S357" i="1"/>
  <c r="D295" i="16"/>
  <c r="S421" i="1"/>
  <c r="D669" i="16"/>
  <c r="R795" i="1"/>
  <c r="S131" i="1"/>
  <c r="R132" i="1"/>
  <c r="D6" i="16"/>
  <c r="D57" i="16"/>
  <c r="S183" i="1"/>
  <c r="D185" i="16"/>
  <c r="R311" i="1"/>
  <c r="S311" i="1"/>
  <c r="S310" i="1"/>
  <c r="D455" i="16"/>
  <c r="R581" i="1"/>
  <c r="R667" i="1"/>
  <c r="D541" i="16"/>
  <c r="D626" i="16"/>
  <c r="R752" i="1"/>
  <c r="D831" i="16"/>
  <c r="R957" i="1"/>
  <c r="D363" i="16"/>
  <c r="S488" i="1"/>
  <c r="D990" i="16"/>
  <c r="S1115" i="1"/>
  <c r="S1116" i="1"/>
  <c r="S202" i="1"/>
  <c r="D76" i="16"/>
  <c r="R202" i="1"/>
  <c r="R282" i="1"/>
  <c r="D156" i="16"/>
  <c r="D348" i="16"/>
  <c r="S474" i="1"/>
  <c r="S657" i="1"/>
  <c r="S551" i="1"/>
  <c r="S643" i="1"/>
  <c r="R533" i="1"/>
  <c r="R1129" i="1"/>
  <c r="R604" i="1"/>
  <c r="R723" i="1"/>
  <c r="R1322" i="1"/>
  <c r="R772" i="1"/>
  <c r="S695" i="1"/>
  <c r="S983" i="1"/>
  <c r="S708" i="1"/>
  <c r="S19" i="1"/>
  <c r="S1695" i="1"/>
  <c r="S1352" i="1"/>
  <c r="S1179" i="1"/>
  <c r="S1108" i="1"/>
  <c r="S1213" i="1"/>
  <c r="S1149" i="1"/>
  <c r="S1055" i="1"/>
  <c r="S863" i="1"/>
  <c r="S1296" i="1"/>
  <c r="R276" i="1"/>
  <c r="D1323" i="16"/>
  <c r="R1449" i="1"/>
  <c r="D1401" i="16"/>
  <c r="R1527" i="1"/>
  <c r="D1338" i="16"/>
  <c r="R1464" i="1"/>
  <c r="D1316" i="16"/>
  <c r="R1442" i="1"/>
  <c r="D1274" i="16"/>
  <c r="S1400" i="1"/>
  <c r="R421" i="1"/>
  <c r="S84" i="1"/>
  <c r="R829" i="1"/>
  <c r="S829" i="1"/>
  <c r="S912" i="1"/>
  <c r="R912" i="1"/>
  <c r="S911" i="1"/>
  <c r="D786" i="16"/>
  <c r="S1017" i="1"/>
  <c r="R1018" i="1"/>
  <c r="D1075" i="16"/>
  <c r="S1201" i="1"/>
  <c r="D1505" i="16"/>
  <c r="R1631" i="1"/>
  <c r="D1186" i="16"/>
  <c r="S1311" i="1"/>
  <c r="R1312" i="1"/>
  <c r="S267" i="1"/>
  <c r="D294" i="16"/>
  <c r="S420" i="1"/>
  <c r="D123" i="16"/>
  <c r="R249" i="1"/>
  <c r="D40" i="16"/>
  <c r="R166" i="1"/>
  <c r="S166" i="1"/>
  <c r="S38" i="1"/>
  <c r="S57" i="1"/>
  <c r="D63" i="16"/>
  <c r="S189" i="1"/>
  <c r="R189" i="1"/>
  <c r="R232" i="1"/>
  <c r="D106" i="16"/>
  <c r="R317" i="1"/>
  <c r="S317" i="1"/>
  <c r="D234" i="16"/>
  <c r="S360" i="1"/>
  <c r="D277" i="16"/>
  <c r="S402" i="1"/>
  <c r="R491" i="1"/>
  <c r="D365" i="16"/>
  <c r="S491" i="1"/>
  <c r="D1000" i="16"/>
  <c r="R1126" i="1"/>
  <c r="D161" i="16"/>
  <c r="S287" i="1"/>
  <c r="S192" i="1"/>
  <c r="D66" i="16"/>
  <c r="R192" i="1"/>
  <c r="D87" i="16"/>
  <c r="S213" i="1"/>
  <c r="D109" i="16"/>
  <c r="S235" i="1"/>
  <c r="R235" i="1"/>
  <c r="D151" i="16"/>
  <c r="R277" i="1"/>
  <c r="D237" i="16"/>
  <c r="R363" i="1"/>
  <c r="D258" i="16"/>
  <c r="S383" i="1"/>
  <c r="D279" i="16"/>
  <c r="R405" i="1"/>
  <c r="D374" i="16"/>
  <c r="S499" i="1"/>
  <c r="S839" i="1"/>
  <c r="R839" i="1"/>
  <c r="D713" i="16"/>
  <c r="D10" i="16"/>
  <c r="R136" i="1"/>
  <c r="S136" i="1"/>
  <c r="D26" i="16"/>
  <c r="R152" i="1"/>
  <c r="R188" i="1"/>
  <c r="D62" i="16"/>
  <c r="D83" i="16"/>
  <c r="S209" i="1"/>
  <c r="R209" i="1"/>
  <c r="D275" i="16"/>
  <c r="R401" i="1"/>
  <c r="D361" i="16"/>
  <c r="R487" i="1"/>
  <c r="D979" i="16"/>
  <c r="R1105" i="1"/>
  <c r="S1105" i="1"/>
  <c r="D322" i="16"/>
  <c r="S448" i="1"/>
  <c r="R448" i="1"/>
  <c r="D354" i="16"/>
  <c r="R480" i="1"/>
  <c r="S480" i="1"/>
  <c r="D391" i="16"/>
  <c r="R517" i="1"/>
  <c r="D434" i="16"/>
  <c r="S559" i="1"/>
  <c r="R560" i="1"/>
  <c r="D462" i="16"/>
  <c r="S588" i="1"/>
  <c r="D519" i="16"/>
  <c r="R645" i="1"/>
  <c r="D547" i="16"/>
  <c r="R673" i="1"/>
  <c r="D575" i="16"/>
  <c r="R701" i="1"/>
  <c r="D633" i="16"/>
  <c r="S759" i="1"/>
  <c r="R759" i="1"/>
  <c r="D705" i="16"/>
  <c r="R831" i="1"/>
  <c r="D938" i="16"/>
  <c r="R1064" i="1"/>
  <c r="D303" i="16"/>
  <c r="S429" i="1"/>
  <c r="D319" i="16"/>
  <c r="S445" i="1"/>
  <c r="D351" i="16"/>
  <c r="S477" i="1"/>
  <c r="D485" i="16"/>
  <c r="R611" i="1"/>
  <c r="S611" i="1"/>
  <c r="D514" i="16"/>
  <c r="S640" i="1"/>
  <c r="R640" i="1"/>
  <c r="D570" i="16"/>
  <c r="R696" i="1"/>
  <c r="S696" i="1"/>
  <c r="D599" i="16"/>
  <c r="R725" i="1"/>
  <c r="S724" i="1"/>
  <c r="D755" i="16"/>
  <c r="S881" i="1"/>
  <c r="R881" i="1"/>
  <c r="R1052" i="1"/>
  <c r="D926" i="16"/>
  <c r="D48" i="16"/>
  <c r="R174" i="1"/>
  <c r="S174" i="1"/>
  <c r="D64" i="16"/>
  <c r="S190" i="1"/>
  <c r="R190" i="1"/>
  <c r="S206" i="1"/>
  <c r="D80" i="16"/>
  <c r="R238" i="1"/>
  <c r="D112" i="16"/>
  <c r="S237" i="1"/>
  <c r="S238" i="1"/>
  <c r="D128" i="16"/>
  <c r="S254" i="1"/>
  <c r="D144" i="16"/>
  <c r="R270" i="1"/>
  <c r="S270" i="1"/>
  <c r="S286" i="1"/>
  <c r="D160" i="16"/>
  <c r="S285" i="1"/>
  <c r="D192" i="16"/>
  <c r="S318" i="1"/>
  <c r="R318" i="1"/>
  <c r="D208" i="16"/>
  <c r="S334" i="1"/>
  <c r="R334" i="1"/>
  <c r="S333" i="1"/>
  <c r="D224" i="16"/>
  <c r="R350" i="1"/>
  <c r="S350" i="1"/>
  <c r="S366" i="1"/>
  <c r="D240" i="16"/>
  <c r="S430" i="1"/>
  <c r="R430" i="1"/>
  <c r="D304" i="16"/>
  <c r="D698" i="16"/>
  <c r="R824" i="1"/>
  <c r="S876" i="1"/>
  <c r="S875" i="1"/>
  <c r="D835" i="16"/>
  <c r="S961" i="1"/>
  <c r="R1046" i="1"/>
  <c r="S1045" i="1"/>
  <c r="D963" i="16"/>
  <c r="R1089" i="1"/>
  <c r="S1089" i="1"/>
  <c r="D1099" i="16"/>
  <c r="R1225" i="1"/>
  <c r="S1225" i="1"/>
  <c r="D481" i="16"/>
  <c r="S607" i="1"/>
  <c r="D523" i="16"/>
  <c r="S648" i="1"/>
  <c r="R649" i="1"/>
  <c r="D545" i="16"/>
  <c r="R671" i="1"/>
  <c r="D609" i="16"/>
  <c r="R735" i="1"/>
  <c r="D678" i="16"/>
  <c r="R804" i="1"/>
  <c r="D710" i="16"/>
  <c r="R836" i="1"/>
  <c r="S836" i="1"/>
  <c r="D783" i="16"/>
  <c r="R909" i="1"/>
  <c r="D911" i="16"/>
  <c r="S1037" i="1"/>
  <c r="D954" i="16"/>
  <c r="S1080" i="1"/>
  <c r="R1080" i="1"/>
  <c r="D996" i="16"/>
  <c r="R1122" i="1"/>
  <c r="D1063" i="16"/>
  <c r="S1188" i="1"/>
  <c r="S872" i="1"/>
  <c r="S231" i="1"/>
  <c r="S593" i="1"/>
  <c r="S165" i="1"/>
  <c r="S382" i="1"/>
  <c r="D866" i="16"/>
  <c r="S419" i="1"/>
  <c r="S271" i="1"/>
  <c r="S771" i="1"/>
  <c r="S489" i="1"/>
  <c r="D45" i="16"/>
  <c r="R273" i="1"/>
  <c r="D150" i="16"/>
  <c r="R201" i="1"/>
  <c r="R359" i="1"/>
  <c r="R954" i="1"/>
  <c r="R899" i="1"/>
  <c r="R1154" i="1"/>
  <c r="R1111" i="1"/>
  <c r="R978" i="1"/>
  <c r="R320" i="1"/>
  <c r="R1030" i="1"/>
  <c r="R585" i="1"/>
  <c r="R1551" i="1"/>
  <c r="R1687" i="1"/>
  <c r="R1635" i="1"/>
  <c r="R692" i="1"/>
  <c r="D738" i="16"/>
  <c r="S375" i="1"/>
  <c r="S155" i="1"/>
  <c r="S328" i="1"/>
  <c r="S381" i="1"/>
  <c r="S1107" i="1"/>
  <c r="S1051" i="1"/>
  <c r="S1015" i="1"/>
  <c r="S947" i="1"/>
  <c r="D790" i="16"/>
  <c r="S363" i="1"/>
  <c r="S1409" i="1"/>
  <c r="D1554" i="16"/>
  <c r="R1680" i="1"/>
  <c r="D1522" i="16"/>
  <c r="S1647" i="1"/>
  <c r="D1442" i="16"/>
  <c r="R1568" i="1"/>
  <c r="D1495" i="16"/>
  <c r="R1621" i="1"/>
  <c r="D1399" i="16"/>
  <c r="R1525" i="1"/>
  <c r="S860" i="1"/>
  <c r="D1665" i="16"/>
  <c r="R1791" i="1"/>
  <c r="S1360" i="1"/>
  <c r="S264" i="1"/>
  <c r="D142" i="16"/>
  <c r="S1267" i="1"/>
  <c r="S1427" i="1"/>
  <c r="R1427" i="1"/>
  <c r="S1491" i="1"/>
  <c r="D1469" i="16"/>
  <c r="R1595" i="1"/>
  <c r="D1533" i="16"/>
  <c r="R1659" i="1"/>
  <c r="D1669" i="16"/>
  <c r="R1795" i="1"/>
  <c r="R420" i="1"/>
  <c r="D1625" i="16"/>
  <c r="R1751" i="1"/>
  <c r="D1577" i="16"/>
  <c r="R1703" i="1"/>
  <c r="S401" i="1"/>
  <c r="S112" i="1"/>
  <c r="S80" i="1"/>
  <c r="R441" i="1"/>
  <c r="S379" i="1"/>
  <c r="S405" i="1"/>
  <c r="D241" i="16"/>
  <c r="R367" i="1"/>
  <c r="D155" i="16"/>
  <c r="S281" i="1"/>
  <c r="D70" i="16"/>
  <c r="S196" i="1"/>
  <c r="S62" i="1"/>
  <c r="S61" i="1"/>
  <c r="D595" i="16"/>
  <c r="R721" i="1"/>
  <c r="D218" i="16"/>
  <c r="S343" i="1"/>
  <c r="D439" i="16"/>
  <c r="S565" i="1"/>
  <c r="S116" i="1"/>
  <c r="S115" i="1"/>
  <c r="D22" i="16"/>
  <c r="R148" i="1"/>
  <c r="S148" i="1"/>
  <c r="D291" i="16"/>
  <c r="R417" i="1"/>
  <c r="D422" i="16"/>
  <c r="R548" i="1"/>
  <c r="S548" i="1"/>
  <c r="D894" i="16"/>
  <c r="S1020" i="1"/>
  <c r="S443" i="1"/>
  <c r="S444" i="1"/>
  <c r="D334" i="16"/>
  <c r="R460" i="1"/>
  <c r="S460" i="1"/>
  <c r="R476" i="1"/>
  <c r="D350" i="16"/>
  <c r="D386" i="16"/>
  <c r="S511" i="1"/>
  <c r="S512" i="1"/>
  <c r="D429" i="16"/>
  <c r="S555" i="1"/>
  <c r="D511" i="16"/>
  <c r="R637" i="1"/>
  <c r="D654" i="16"/>
  <c r="R780" i="1"/>
  <c r="D331" i="16"/>
  <c r="S456" i="1"/>
  <c r="R457" i="1"/>
  <c r="D382" i="16"/>
  <c r="R508" i="1"/>
  <c r="S507" i="1"/>
  <c r="D450" i="16"/>
  <c r="S576" i="1"/>
  <c r="D506" i="16"/>
  <c r="S631" i="1"/>
  <c r="S632" i="1"/>
  <c r="D535" i="16"/>
  <c r="S660" i="1"/>
  <c r="D563" i="16"/>
  <c r="S689" i="1"/>
  <c r="R689" i="1"/>
  <c r="D621" i="16"/>
  <c r="S747" i="1"/>
  <c r="D649" i="16"/>
  <c r="S775" i="1"/>
  <c r="R775" i="1"/>
  <c r="D685" i="16"/>
  <c r="S811" i="1"/>
  <c r="R811" i="1"/>
  <c r="S810" i="1"/>
  <c r="D819" i="16"/>
  <c r="S945" i="1"/>
  <c r="D1239" i="16"/>
  <c r="S1364" i="1"/>
  <c r="R1365" i="1"/>
  <c r="S217" i="1"/>
  <c r="D92" i="16"/>
  <c r="D124" i="16"/>
  <c r="R250" i="1"/>
  <c r="S250" i="1"/>
  <c r="D172" i="16"/>
  <c r="S298" i="1"/>
  <c r="R298" i="1"/>
  <c r="S330" i="1"/>
  <c r="D204" i="16"/>
  <c r="S362" i="1"/>
  <c r="D236" i="16"/>
  <c r="R362" i="1"/>
  <c r="D268" i="16"/>
  <c r="S394" i="1"/>
  <c r="R394" i="1"/>
  <c r="D300" i="16"/>
  <c r="S426" i="1"/>
  <c r="D332" i="16"/>
  <c r="S458" i="1"/>
  <c r="R458" i="1"/>
  <c r="D364" i="16"/>
  <c r="S490" i="1"/>
  <c r="R490" i="1"/>
  <c r="D405" i="16"/>
  <c r="R531" i="1"/>
  <c r="D451" i="16"/>
  <c r="R577" i="1"/>
  <c r="S577" i="1"/>
  <c r="R635" i="1"/>
  <c r="D509" i="16"/>
  <c r="S635" i="1"/>
  <c r="D537" i="16"/>
  <c r="R663" i="1"/>
  <c r="S720" i="1"/>
  <c r="R720" i="1"/>
  <c r="D650" i="16"/>
  <c r="R776" i="1"/>
  <c r="D689" i="16"/>
  <c r="R815" i="1"/>
  <c r="S815" i="1"/>
  <c r="D820" i="16"/>
  <c r="S946" i="1"/>
  <c r="D782" i="16"/>
  <c r="S908" i="1"/>
  <c r="R908" i="1"/>
  <c r="D1059" i="16"/>
  <c r="R1185" i="1"/>
  <c r="D900" i="16"/>
  <c r="R1026" i="1"/>
  <c r="D986" i="16"/>
  <c r="S1112" i="1"/>
  <c r="D1218" i="16"/>
  <c r="S1344" i="1"/>
  <c r="R1344" i="1"/>
  <c r="D250" i="16"/>
  <c r="R376" i="1"/>
  <c r="D79" i="16"/>
  <c r="S205" i="1"/>
  <c r="S133" i="1"/>
  <c r="D7" i="16"/>
  <c r="S871" i="1"/>
  <c r="R871" i="1"/>
  <c r="D745" i="16"/>
  <c r="R173" i="1"/>
  <c r="S173" i="1"/>
  <c r="S774" i="1"/>
  <c r="S609" i="1"/>
  <c r="R208" i="1"/>
  <c r="R330" i="1"/>
  <c r="S187" i="1"/>
  <c r="R565" i="1"/>
  <c r="R425" i="1"/>
  <c r="R1121" i="1"/>
  <c r="R400" i="1"/>
  <c r="R307" i="1"/>
  <c r="R1446" i="1"/>
  <c r="R1436" i="1"/>
  <c r="R1112" i="1"/>
  <c r="S776" i="1"/>
  <c r="S663" i="1"/>
  <c r="S1196" i="1"/>
  <c r="D478" i="16"/>
  <c r="S476" i="1"/>
  <c r="S1119" i="1"/>
  <c r="S185" i="1"/>
  <c r="S204" i="1"/>
  <c r="D318" i="16"/>
  <c r="S355" i="1"/>
  <c r="D1649" i="16"/>
  <c r="R1775" i="1"/>
  <c r="D1477" i="16"/>
  <c r="R1603" i="1"/>
  <c r="D1314" i="16"/>
  <c r="R1440" i="1"/>
  <c r="D1250" i="16"/>
  <c r="R1376" i="1"/>
  <c r="D1573" i="16"/>
  <c r="R1699" i="1"/>
  <c r="S393" i="1"/>
  <c r="S52" i="1"/>
  <c r="S473" i="1"/>
  <c r="D838" i="16"/>
  <c r="R964" i="1"/>
  <c r="D966" i="16"/>
  <c r="S1092" i="1"/>
  <c r="R1092" i="1"/>
  <c r="D1223" i="16"/>
  <c r="R1349" i="1"/>
  <c r="R662" i="1"/>
  <c r="S662" i="1"/>
  <c r="S975" i="1"/>
  <c r="R976" i="1"/>
  <c r="D871" i="16"/>
  <c r="S997" i="1"/>
  <c r="D935" i="16"/>
  <c r="S1061" i="1"/>
  <c r="S1060" i="1"/>
  <c r="R1061" i="1"/>
  <c r="D978" i="16"/>
  <c r="S1103" i="1"/>
  <c r="S1104" i="1"/>
  <c r="D1175" i="16"/>
  <c r="S1300" i="1"/>
  <c r="S1031" i="1"/>
  <c r="R1031" i="1"/>
  <c r="S1127" i="1"/>
  <c r="D1342" i="16"/>
  <c r="R1468" i="1"/>
  <c r="S102" i="1"/>
  <c r="S25" i="1"/>
  <c r="S121" i="1"/>
  <c r="S130" i="1"/>
  <c r="D4" i="16"/>
  <c r="S129" i="1"/>
  <c r="D36" i="16"/>
  <c r="R162" i="1"/>
  <c r="D118" i="16"/>
  <c r="R244" i="1"/>
  <c r="S329" i="1"/>
  <c r="D246" i="16"/>
  <c r="S372" i="1"/>
  <c r="D13" i="16"/>
  <c r="R139" i="1"/>
  <c r="S139" i="1"/>
  <c r="D215" i="16"/>
  <c r="R341" i="1"/>
  <c r="S341" i="1"/>
  <c r="S340" i="1"/>
  <c r="D309" i="16"/>
  <c r="R435" i="1"/>
  <c r="S120" i="1"/>
  <c r="D42" i="16"/>
  <c r="R168" i="1"/>
  <c r="D169" i="16"/>
  <c r="R295" i="1"/>
  <c r="D190" i="16"/>
  <c r="R316" i="1"/>
  <c r="D211" i="16"/>
  <c r="S337" i="1"/>
  <c r="D254" i="16"/>
  <c r="R380" i="1"/>
  <c r="D297" i="16"/>
  <c r="R423" i="1"/>
  <c r="S423" i="1"/>
  <c r="D446" i="16"/>
  <c r="R572" i="1"/>
  <c r="D306" i="16"/>
  <c r="S432" i="1"/>
  <c r="S431" i="1"/>
  <c r="R464" i="1"/>
  <c r="S463" i="1"/>
  <c r="D370" i="16"/>
  <c r="R496" i="1"/>
  <c r="D413" i="16"/>
  <c r="S538" i="1"/>
  <c r="R616" i="1"/>
  <c r="D490" i="16"/>
  <c r="D661" i="16"/>
  <c r="S787" i="1"/>
  <c r="R787" i="1"/>
  <c r="D767" i="16"/>
  <c r="R893" i="1"/>
  <c r="D367" i="16"/>
  <c r="S493" i="1"/>
  <c r="R493" i="1"/>
  <c r="D387" i="16"/>
  <c r="S513" i="1"/>
  <c r="R513" i="1"/>
  <c r="D430" i="16"/>
  <c r="S556" i="1"/>
  <c r="R556" i="1"/>
  <c r="D457" i="16"/>
  <c r="S583" i="1"/>
  <c r="D542" i="16"/>
  <c r="R668" i="1"/>
  <c r="D655" i="16"/>
  <c r="R781" i="1"/>
  <c r="D1011" i="16"/>
  <c r="S1137" i="1"/>
  <c r="D96" i="16"/>
  <c r="S222" i="1"/>
  <c r="D272" i="16"/>
  <c r="S398" i="1"/>
  <c r="D288" i="16"/>
  <c r="R414" i="1"/>
  <c r="S414" i="1"/>
  <c r="S446" i="1"/>
  <c r="D320" i="16"/>
  <c r="S462" i="1"/>
  <c r="D336" i="16"/>
  <c r="R462" i="1"/>
  <c r="D352" i="16"/>
  <c r="S478" i="1"/>
  <c r="R478" i="1"/>
  <c r="S494" i="1"/>
  <c r="R494" i="1"/>
  <c r="D368" i="16"/>
  <c r="D389" i="16"/>
  <c r="R515" i="1"/>
  <c r="D410" i="16"/>
  <c r="S536" i="1"/>
  <c r="R536" i="1"/>
  <c r="D431" i="16"/>
  <c r="R557" i="1"/>
  <c r="D458" i="16"/>
  <c r="R584" i="1"/>
  <c r="D487" i="16"/>
  <c r="R613" i="1"/>
  <c r="S613" i="1"/>
  <c r="D543" i="16"/>
  <c r="R669" i="1"/>
  <c r="D601" i="16"/>
  <c r="S727" i="1"/>
  <c r="D629" i="16"/>
  <c r="S755" i="1"/>
  <c r="D658" i="16"/>
  <c r="S784" i="1"/>
  <c r="R784" i="1"/>
  <c r="R968" i="1"/>
  <c r="D842" i="16"/>
  <c r="S968" i="1"/>
  <c r="D927" i="16"/>
  <c r="R1053" i="1"/>
  <c r="D717" i="16"/>
  <c r="S843" i="1"/>
  <c r="D792" i="16"/>
  <c r="R918" i="1"/>
  <c r="D878" i="16"/>
  <c r="S1003" i="1"/>
  <c r="S1004" i="1"/>
  <c r="R1004" i="1"/>
  <c r="D1006" i="16"/>
  <c r="S1131" i="1"/>
  <c r="S1132" i="1"/>
  <c r="R1132" i="1"/>
  <c r="D502" i="16"/>
  <c r="S627" i="1"/>
  <c r="D587" i="16"/>
  <c r="S713" i="1"/>
  <c r="S712" i="1"/>
  <c r="R713" i="1"/>
  <c r="R756" i="1"/>
  <c r="D630" i="16"/>
  <c r="S288" i="1"/>
  <c r="S483" i="1"/>
  <c r="S457" i="1"/>
  <c r="S795" i="1"/>
  <c r="S552" i="1"/>
  <c r="S374" i="1"/>
  <c r="S664" i="1"/>
  <c r="R1043" i="1"/>
  <c r="S172" i="1"/>
  <c r="S53" i="1"/>
  <c r="R1519" i="1"/>
  <c r="R945" i="1"/>
  <c r="R551" i="1"/>
  <c r="R271" i="1"/>
  <c r="R1062" i="1"/>
  <c r="R1428" i="1"/>
  <c r="R883" i="1"/>
  <c r="R753" i="1"/>
  <c r="R382" i="1"/>
  <c r="R398" i="1"/>
  <c r="R459" i="1"/>
  <c r="R771" i="1"/>
  <c r="R429" i="1"/>
  <c r="R205" i="1"/>
  <c r="R287" i="1"/>
  <c r="R218" i="1"/>
  <c r="R254" i="1"/>
  <c r="R1156" i="1"/>
  <c r="R1482" i="1"/>
  <c r="R204" i="1"/>
  <c r="R687" i="1"/>
  <c r="R876" i="1"/>
  <c r="R164" i="1"/>
  <c r="R860" i="1"/>
  <c r="R868" i="1"/>
  <c r="R755" i="1"/>
  <c r="S1120" i="1"/>
  <c r="S668" i="1"/>
  <c r="S560" i="1"/>
  <c r="S692" i="1"/>
  <c r="S255" i="1"/>
  <c r="S561" i="1"/>
  <c r="S1551" i="1"/>
  <c r="S1340" i="1"/>
  <c r="S1027" i="1"/>
  <c r="S995" i="1"/>
  <c r="S935" i="1"/>
  <c r="S232" i="1"/>
  <c r="S1321" i="1"/>
  <c r="S1053" i="1"/>
  <c r="D1703" i="16"/>
  <c r="R1829" i="1"/>
  <c r="D1607" i="16"/>
  <c r="R1733" i="1"/>
  <c r="D1463" i="16"/>
  <c r="R1589" i="1"/>
  <c r="D1383" i="16"/>
  <c r="R1509" i="1"/>
  <c r="S36" i="1"/>
  <c r="S1019" i="1"/>
  <c r="S616" i="1"/>
  <c r="S440" i="1"/>
  <c r="S395" i="1"/>
  <c r="S964" i="1"/>
  <c r="S831" i="1"/>
  <c r="S608" i="1"/>
  <c r="S461" i="1"/>
  <c r="S371" i="1"/>
  <c r="S212" i="1"/>
  <c r="S539" i="1"/>
  <c r="S168" i="1"/>
  <c r="S162" i="1"/>
  <c r="S425" i="1"/>
  <c r="S403" i="1"/>
  <c r="S335" i="1"/>
  <c r="S247" i="1"/>
  <c r="S752" i="1"/>
  <c r="S606" i="1"/>
  <c r="S487" i="1"/>
  <c r="S282" i="1"/>
  <c r="S167" i="1"/>
  <c r="R379" i="1"/>
  <c r="R906" i="1"/>
  <c r="R1020" i="1"/>
  <c r="R1149" i="1"/>
  <c r="D95" i="16"/>
  <c r="D47" i="16"/>
  <c r="R576" i="1"/>
  <c r="R966" i="1"/>
  <c r="R997" i="1"/>
  <c r="R512" i="1"/>
  <c r="R1079" i="1"/>
  <c r="R941" i="1"/>
  <c r="R384" i="1"/>
  <c r="R758" i="1"/>
  <c r="R206" i="1"/>
  <c r="R1397" i="1"/>
  <c r="R1217" i="1"/>
  <c r="R474" i="1"/>
  <c r="R863" i="1"/>
  <c r="R552" i="1"/>
  <c r="R1165" i="1"/>
  <c r="R539" i="1"/>
  <c r="R1075" i="1"/>
  <c r="R946" i="1"/>
  <c r="R187" i="1"/>
  <c r="R529" i="1"/>
  <c r="R951" i="1"/>
  <c r="R357" i="1"/>
  <c r="R344" i="1"/>
  <c r="R183" i="1"/>
  <c r="R1426" i="1"/>
  <c r="R1370" i="1"/>
  <c r="R1201" i="1"/>
  <c r="R337" i="1"/>
  <c r="R281" i="1"/>
  <c r="R446" i="1"/>
  <c r="R1301" i="1"/>
  <c r="R153" i="1"/>
  <c r="R286" i="1"/>
  <c r="R1141" i="1"/>
  <c r="R299" i="1"/>
  <c r="R1315" i="1"/>
  <c r="R1228" i="1"/>
  <c r="R1044" i="1"/>
  <c r="R1116" i="1"/>
  <c r="R963" i="1"/>
  <c r="R747" i="1"/>
  <c r="R898" i="1"/>
  <c r="R1406" i="1"/>
  <c r="R1125" i="1"/>
  <c r="R685" i="1"/>
  <c r="R807" i="1"/>
  <c r="R1477" i="1"/>
  <c r="R1489" i="1"/>
  <c r="R644" i="1"/>
  <c r="R256" i="1"/>
  <c r="R514" i="1"/>
  <c r="R593" i="1"/>
  <c r="R657" i="1"/>
  <c r="S1128" i="1"/>
  <c r="S528" i="1"/>
  <c r="S900" i="1"/>
  <c r="S864" i="1"/>
  <c r="S807" i="1"/>
  <c r="S532" i="1"/>
  <c r="S163" i="1"/>
  <c r="D518" i="16"/>
  <c r="D31" i="16"/>
  <c r="S884" i="1"/>
  <c r="S856" i="1"/>
  <c r="S667" i="1"/>
  <c r="S592" i="1"/>
  <c r="S200" i="1"/>
  <c r="S400" i="1"/>
  <c r="S147" i="1"/>
  <c r="S516" i="1"/>
  <c r="S359" i="1"/>
  <c r="S156" i="1"/>
  <c r="S1204" i="1"/>
  <c r="S1156" i="1"/>
  <c r="S1124" i="1"/>
  <c r="S1076" i="1"/>
  <c r="S1068" i="1"/>
  <c r="S955" i="1"/>
  <c r="D750" i="16"/>
  <c r="D594" i="16"/>
  <c r="S623" i="1"/>
  <c r="S320" i="1"/>
  <c r="S1493" i="1"/>
  <c r="S1365" i="1"/>
  <c r="S1273" i="1"/>
  <c r="S1237" i="1"/>
  <c r="S1165" i="1"/>
  <c r="S1125" i="1"/>
  <c r="S1049" i="1"/>
  <c r="S1001" i="1"/>
  <c r="D1587" i="16"/>
  <c r="R1713" i="1"/>
  <c r="D1571" i="16"/>
  <c r="R1697" i="1"/>
  <c r="D1507" i="16"/>
  <c r="R1633" i="1"/>
  <c r="D1459" i="16"/>
  <c r="R1585" i="1"/>
  <c r="D1411" i="16"/>
  <c r="R1537" i="1"/>
  <c r="S999" i="1"/>
  <c r="D38" i="16"/>
  <c r="S297" i="1"/>
  <c r="R336" i="1"/>
  <c r="D338" i="16"/>
  <c r="S564" i="1"/>
  <c r="S376" i="1"/>
  <c r="S1399" i="1"/>
  <c r="D1485" i="16"/>
  <c r="R1611" i="1"/>
  <c r="D1710" i="16"/>
  <c r="R1836" i="1"/>
  <c r="S600" i="1"/>
  <c r="R268" i="1"/>
  <c r="R500" i="1"/>
  <c r="D1232" i="16"/>
  <c r="R1358" i="1"/>
  <c r="S1337" i="1"/>
  <c r="S1336" i="1"/>
  <c r="D1190" i="16"/>
  <c r="S1316" i="1"/>
  <c r="R1316" i="1"/>
  <c r="D1147" i="16"/>
  <c r="S1272" i="1"/>
  <c r="R1273" i="1"/>
  <c r="D1106" i="16"/>
  <c r="S1232" i="1"/>
  <c r="D1074" i="16"/>
  <c r="S1199" i="1"/>
  <c r="S1200" i="1"/>
  <c r="D1042" i="16"/>
  <c r="R1168" i="1"/>
  <c r="D1545" i="16"/>
  <c r="R1671" i="1"/>
  <c r="D1331" i="16"/>
  <c r="S1457" i="1"/>
  <c r="D1226" i="16"/>
  <c r="R1352" i="1"/>
  <c r="D1204" i="16"/>
  <c r="R1330" i="1"/>
  <c r="D1162" i="16"/>
  <c r="R1288" i="1"/>
  <c r="D1140" i="16"/>
  <c r="R1266" i="1"/>
  <c r="D1101" i="16"/>
  <c r="S1227" i="1"/>
  <c r="R1227" i="1"/>
  <c r="D1085" i="16"/>
  <c r="S1211" i="1"/>
  <c r="R1211" i="1"/>
  <c r="D1069" i="16"/>
  <c r="R1195" i="1"/>
  <c r="D1037" i="16"/>
  <c r="R1163" i="1"/>
  <c r="D1441" i="16"/>
  <c r="R1567" i="1"/>
  <c r="D1304" i="16"/>
  <c r="S1429" i="1"/>
  <c r="R1430" i="1"/>
  <c r="D1219" i="16"/>
  <c r="S1345" i="1"/>
  <c r="R1345" i="1"/>
  <c r="D1198" i="16"/>
  <c r="R1324" i="1"/>
  <c r="D1176" i="16"/>
  <c r="R1302" i="1"/>
  <c r="D1155" i="16"/>
  <c r="S1281" i="1"/>
  <c r="D1134" i="16"/>
  <c r="R1260" i="1"/>
  <c r="D1112" i="16"/>
  <c r="R1238" i="1"/>
  <c r="S280" i="1"/>
  <c r="R233" i="1"/>
  <c r="S415" i="1"/>
  <c r="S135" i="1"/>
  <c r="D538" i="16"/>
  <c r="R664" i="1"/>
  <c r="D271" i="16"/>
  <c r="S397" i="1"/>
  <c r="R397" i="1"/>
  <c r="D101" i="16"/>
  <c r="R227" i="1"/>
  <c r="S226" i="1"/>
  <c r="S149" i="1"/>
  <c r="R149" i="1"/>
  <c r="D239" i="16"/>
  <c r="S364" i="1"/>
  <c r="R365" i="1"/>
  <c r="S365" i="1"/>
  <c r="D90" i="16"/>
  <c r="R216" i="1"/>
  <c r="S215" i="1"/>
  <c r="D766" i="16"/>
  <c r="R892" i="1"/>
  <c r="S892" i="1"/>
  <c r="D321" i="16"/>
  <c r="R447" i="1"/>
  <c r="D219" i="16"/>
  <c r="S345" i="1"/>
  <c r="R345" i="1"/>
  <c r="D49" i="16"/>
  <c r="R175" i="1"/>
  <c r="S110" i="1"/>
  <c r="S109" i="1"/>
  <c r="S46" i="1"/>
  <c r="S45" i="1"/>
  <c r="D482" i="16"/>
  <c r="R608" i="1"/>
  <c r="D154" i="16"/>
  <c r="R280" i="1"/>
  <c r="S279" i="1"/>
  <c r="S1275" i="1"/>
  <c r="S1435" i="1"/>
  <c r="S1483" i="1"/>
  <c r="S1417" i="1"/>
  <c r="S1437" i="1"/>
  <c r="S1325" i="1"/>
  <c r="S1224" i="1"/>
  <c r="S1175" i="1"/>
  <c r="S1503" i="1"/>
  <c r="D24" i="16"/>
  <c r="S150" i="1"/>
  <c r="S86" i="1"/>
  <c r="S22" i="1"/>
  <c r="S33" i="1"/>
  <c r="S65" i="1"/>
  <c r="S97" i="1"/>
  <c r="S161" i="1"/>
  <c r="D117" i="16"/>
  <c r="S243" i="1"/>
  <c r="R371" i="1"/>
  <c r="D245" i="16"/>
  <c r="S42" i="1"/>
  <c r="S74" i="1"/>
  <c r="S106" i="1"/>
  <c r="D12" i="16"/>
  <c r="S138" i="1"/>
  <c r="D44" i="16"/>
  <c r="S170" i="1"/>
  <c r="R255" i="1"/>
  <c r="D129" i="16"/>
  <c r="D461" i="16"/>
  <c r="S587" i="1"/>
  <c r="S827" i="1"/>
  <c r="D701" i="16"/>
  <c r="R159" i="1"/>
  <c r="D33" i="16"/>
  <c r="D199" i="16"/>
  <c r="R325" i="1"/>
  <c r="D242" i="16"/>
  <c r="R368" i="1"/>
  <c r="D325" i="16"/>
  <c r="R451" i="1"/>
  <c r="D395" i="16"/>
  <c r="R521" i="1"/>
  <c r="D495" i="16"/>
  <c r="R621" i="1"/>
  <c r="D610" i="16"/>
  <c r="S736" i="1"/>
  <c r="D787" i="16"/>
  <c r="S913" i="1"/>
  <c r="R439" i="1"/>
  <c r="D313" i="16"/>
  <c r="R715" i="1"/>
  <c r="D589" i="16"/>
  <c r="S855" i="1"/>
  <c r="D729" i="16"/>
  <c r="D469" i="16"/>
  <c r="R595" i="1"/>
  <c r="D526" i="16"/>
  <c r="S652" i="1"/>
  <c r="D673" i="16"/>
  <c r="R799" i="1"/>
  <c r="D714" i="16"/>
  <c r="R840" i="1"/>
  <c r="S1084" i="1"/>
  <c r="D959" i="16"/>
  <c r="R1085" i="1"/>
  <c r="D1083" i="16"/>
  <c r="R1209" i="1"/>
  <c r="D521" i="16"/>
  <c r="R647" i="1"/>
  <c r="S760" i="1"/>
  <c r="D634" i="16"/>
  <c r="D665" i="16"/>
  <c r="R791" i="1"/>
  <c r="D862" i="16"/>
  <c r="S988" i="1"/>
  <c r="D52" i="16"/>
  <c r="R178" i="1"/>
  <c r="S178" i="1"/>
  <c r="S194" i="1"/>
  <c r="D68" i="16"/>
  <c r="D84" i="16"/>
  <c r="S210" i="1"/>
  <c r="R210" i="1"/>
  <c r="D148" i="16"/>
  <c r="S274" i="1"/>
  <c r="D164" i="16"/>
  <c r="S290" i="1"/>
  <c r="R290" i="1"/>
  <c r="S306" i="1"/>
  <c r="D180" i="16"/>
  <c r="S322" i="1"/>
  <c r="R322" i="1"/>
  <c r="D196" i="16"/>
  <c r="R338" i="1"/>
  <c r="D212" i="16"/>
  <c r="S338" i="1"/>
  <c r="R370" i="1"/>
  <c r="D244" i="16"/>
  <c r="S370" i="1"/>
  <c r="D260" i="16"/>
  <c r="S386" i="1"/>
  <c r="D292" i="16"/>
  <c r="S418" i="1"/>
  <c r="D308" i="16"/>
  <c r="S434" i="1"/>
  <c r="D324" i="16"/>
  <c r="S450" i="1"/>
  <c r="D340" i="16"/>
  <c r="S466" i="1"/>
  <c r="D356" i="16"/>
  <c r="S482" i="1"/>
  <c r="D373" i="16"/>
  <c r="R499" i="1"/>
  <c r="S563" i="1"/>
  <c r="D437" i="16"/>
  <c r="R563" i="1"/>
  <c r="D551" i="16"/>
  <c r="R677" i="1"/>
  <c r="D579" i="16"/>
  <c r="R705" i="1"/>
  <c r="D637" i="16"/>
  <c r="R763" i="1"/>
  <c r="D709" i="16"/>
  <c r="S835" i="1"/>
  <c r="R835" i="1"/>
  <c r="D803" i="16"/>
  <c r="S929" i="1"/>
  <c r="D846" i="16"/>
  <c r="S972" i="1"/>
  <c r="D931" i="16"/>
  <c r="S1057" i="1"/>
  <c r="D1016" i="16"/>
  <c r="R1142" i="1"/>
  <c r="D443" i="16"/>
  <c r="R569" i="1"/>
  <c r="D529" i="16"/>
  <c r="R655" i="1"/>
  <c r="D571" i="16"/>
  <c r="R697" i="1"/>
  <c r="S719" i="1"/>
  <c r="D593" i="16"/>
  <c r="R719" i="1"/>
  <c r="D751" i="16"/>
  <c r="R877" i="1"/>
  <c r="R355" i="1"/>
  <c r="D229" i="16"/>
  <c r="S269" i="1"/>
  <c r="S117" i="1"/>
  <c r="D113" i="16"/>
  <c r="R239" i="1"/>
  <c r="S94" i="1"/>
  <c r="S1343" i="1"/>
  <c r="S1488" i="1"/>
  <c r="S1424" i="1"/>
  <c r="D8" i="16"/>
  <c r="S134" i="1"/>
  <c r="S70" i="1"/>
  <c r="S41" i="1"/>
  <c r="S73" i="1"/>
  <c r="S105" i="1"/>
  <c r="R211" i="1"/>
  <c r="D85" i="16"/>
  <c r="D213" i="16"/>
  <c r="R339" i="1"/>
  <c r="D453" i="16"/>
  <c r="R579" i="1"/>
  <c r="D690" i="16"/>
  <c r="R816" i="1"/>
  <c r="D851" i="16"/>
  <c r="S977" i="1"/>
  <c r="R131" i="1"/>
  <c r="D5" i="16"/>
  <c r="D98" i="16"/>
  <c r="R224" i="1"/>
  <c r="D141" i="16"/>
  <c r="R267" i="1"/>
  <c r="D417" i="16"/>
  <c r="R543" i="1"/>
  <c r="R998" i="1"/>
  <c r="D872" i="16"/>
  <c r="D222" i="16"/>
  <c r="R348" i="1"/>
  <c r="D503" i="16"/>
  <c r="R629" i="1"/>
  <c r="D617" i="16"/>
  <c r="R743" i="1"/>
  <c r="D808" i="16"/>
  <c r="R934" i="1"/>
  <c r="D346" i="16"/>
  <c r="S472" i="1"/>
  <c r="R507" i="1"/>
  <c r="D381" i="16"/>
  <c r="D423" i="16"/>
  <c r="R549" i="1"/>
  <c r="D447" i="16"/>
  <c r="R573" i="1"/>
  <c r="S603" i="1"/>
  <c r="D477" i="16"/>
  <c r="D533" i="16"/>
  <c r="R659" i="1"/>
  <c r="D562" i="16"/>
  <c r="S688" i="1"/>
  <c r="R688" i="1"/>
  <c r="S715" i="1"/>
  <c r="D618" i="16"/>
  <c r="R744" i="1"/>
  <c r="S744" i="1"/>
  <c r="D343" i="16"/>
  <c r="S469" i="1"/>
  <c r="D359" i="16"/>
  <c r="R485" i="1"/>
  <c r="D377" i="16"/>
  <c r="R503" i="1"/>
  <c r="D398" i="16"/>
  <c r="R524" i="1"/>
  <c r="D419" i="16"/>
  <c r="R545" i="1"/>
  <c r="D557" i="16"/>
  <c r="R683" i="1"/>
  <c r="D613" i="16"/>
  <c r="R739" i="1"/>
  <c r="D642" i="16"/>
  <c r="S768" i="1"/>
  <c r="D721" i="16"/>
  <c r="S847" i="1"/>
  <c r="D798" i="16"/>
  <c r="S924" i="1"/>
  <c r="D968" i="16"/>
  <c r="R1094" i="1"/>
  <c r="R182" i="1"/>
  <c r="S182" i="1"/>
  <c r="D56" i="16"/>
  <c r="S198" i="1"/>
  <c r="R198" i="1"/>
  <c r="D72" i="16"/>
  <c r="S262" i="1"/>
  <c r="D136" i="16"/>
  <c r="S294" i="1"/>
  <c r="D168" i="16"/>
  <c r="D184" i="16"/>
  <c r="R310" i="1"/>
  <c r="D200" i="16"/>
  <c r="S326" i="1"/>
  <c r="R326" i="1"/>
  <c r="D216" i="16"/>
  <c r="S342" i="1"/>
  <c r="S358" i="1"/>
  <c r="D232" i="16"/>
  <c r="D264" i="16"/>
  <c r="S390" i="1"/>
  <c r="D280" i="16"/>
  <c r="S406" i="1"/>
  <c r="D296" i="16"/>
  <c r="S422" i="1"/>
  <c r="D312" i="16"/>
  <c r="R438" i="1"/>
  <c r="D360" i="16"/>
  <c r="S486" i="1"/>
  <c r="S547" i="1"/>
  <c r="D421" i="16"/>
  <c r="D473" i="16"/>
  <c r="R599" i="1"/>
  <c r="S803" i="1"/>
  <c r="D677" i="16"/>
  <c r="D799" i="16"/>
  <c r="R925" i="1"/>
  <c r="D970" i="16"/>
  <c r="R1096" i="1"/>
  <c r="S859" i="1"/>
  <c r="D733" i="16"/>
  <c r="D771" i="16"/>
  <c r="S897" i="1"/>
  <c r="D814" i="16"/>
  <c r="S940" i="1"/>
  <c r="R940" i="1"/>
  <c r="D856" i="16"/>
  <c r="R982" i="1"/>
  <c r="D449" i="16"/>
  <c r="S575" i="1"/>
  <c r="D513" i="16"/>
  <c r="S639" i="1"/>
  <c r="R767" i="1"/>
  <c r="D641" i="16"/>
  <c r="D804" i="16"/>
  <c r="R930" i="1"/>
  <c r="D975" i="16"/>
  <c r="R1101" i="1"/>
  <c r="D293" i="16"/>
  <c r="R419" i="1"/>
  <c r="S101" i="1"/>
  <c r="S37" i="1"/>
  <c r="D489" i="16"/>
  <c r="R615" i="1"/>
  <c r="R303" i="1"/>
  <c r="D177" i="16"/>
  <c r="D91" i="16"/>
  <c r="R217" i="1"/>
  <c r="D16" i="16"/>
  <c r="S142" i="1"/>
  <c r="S78" i="1"/>
  <c r="D69" i="16"/>
  <c r="R195" i="1"/>
  <c r="S797" i="1"/>
  <c r="D671" i="16"/>
  <c r="D687" i="16"/>
  <c r="S813" i="1"/>
  <c r="R813" i="1"/>
  <c r="S828" i="1"/>
  <c r="D703" i="16"/>
  <c r="S845" i="1"/>
  <c r="D719" i="16"/>
  <c r="D735" i="16"/>
  <c r="S861" i="1"/>
  <c r="D752" i="16"/>
  <c r="S878" i="1"/>
  <c r="S877" i="1"/>
  <c r="D795" i="16"/>
  <c r="S921" i="1"/>
  <c r="S941" i="1"/>
  <c r="R942" i="1"/>
  <c r="D816" i="16"/>
  <c r="S942" i="1"/>
  <c r="D859" i="16"/>
  <c r="S985" i="1"/>
  <c r="S984" i="1"/>
  <c r="D880" i="16"/>
  <c r="S1006" i="1"/>
  <c r="R1006" i="1"/>
  <c r="S1005" i="1"/>
  <c r="D902" i="16"/>
  <c r="R1028" i="1"/>
  <c r="D923" i="16"/>
  <c r="S1048" i="1"/>
  <c r="D944" i="16"/>
  <c r="S1069" i="1"/>
  <c r="S1070" i="1"/>
  <c r="D987" i="16"/>
  <c r="R1113" i="1"/>
  <c r="D1008" i="16"/>
  <c r="S1133" i="1"/>
  <c r="S1134" i="1"/>
  <c r="D376" i="16"/>
  <c r="S502" i="1"/>
  <c r="D392" i="16"/>
  <c r="S517" i="1"/>
  <c r="D408" i="16"/>
  <c r="S534" i="1"/>
  <c r="D424" i="16"/>
  <c r="S549" i="1"/>
  <c r="R550" i="1"/>
  <c r="S566" i="1"/>
  <c r="D440" i="16"/>
  <c r="D456" i="16"/>
  <c r="S582" i="1"/>
  <c r="R582" i="1"/>
  <c r="S581" i="1"/>
  <c r="S598" i="1"/>
  <c r="R598" i="1"/>
  <c r="D472" i="16"/>
  <c r="S614" i="1"/>
  <c r="D488" i="16"/>
  <c r="S629" i="1"/>
  <c r="S630" i="1"/>
  <c r="D504" i="16"/>
  <c r="S646" i="1"/>
  <c r="D520" i="16"/>
  <c r="D536" i="16"/>
  <c r="S661" i="1"/>
  <c r="S678" i="1"/>
  <c r="D552" i="16"/>
  <c r="S677" i="1"/>
  <c r="D568" i="16"/>
  <c r="S693" i="1"/>
  <c r="S694" i="1"/>
  <c r="D584" i="16"/>
  <c r="S710" i="1"/>
  <c r="S709" i="1"/>
  <c r="D600" i="16"/>
  <c r="S725" i="1"/>
  <c r="S741" i="1"/>
  <c r="D616" i="16"/>
  <c r="S742" i="1"/>
  <c r="D632" i="16"/>
  <c r="S757" i="1"/>
  <c r="S773" i="1"/>
  <c r="D648" i="16"/>
  <c r="S790" i="1"/>
  <c r="D664" i="16"/>
  <c r="R806" i="1"/>
  <c r="D680" i="16"/>
  <c r="S806" i="1"/>
  <c r="D696" i="16"/>
  <c r="S822" i="1"/>
  <c r="D712" i="16"/>
  <c r="S838" i="1"/>
  <c r="D728" i="16"/>
  <c r="S854" i="1"/>
  <c r="R854" i="1"/>
  <c r="D744" i="16"/>
  <c r="S870" i="1"/>
  <c r="R870" i="1"/>
  <c r="D764" i="16"/>
  <c r="S890" i="1"/>
  <c r="R890" i="1"/>
  <c r="D807" i="16"/>
  <c r="S933" i="1"/>
  <c r="D850" i="16"/>
  <c r="S976" i="1"/>
  <c r="D892" i="16"/>
  <c r="S1018" i="1"/>
  <c r="D914" i="16"/>
  <c r="R1040" i="1"/>
  <c r="D956" i="16"/>
  <c r="S1082" i="1"/>
  <c r="D1020" i="16"/>
  <c r="S1146" i="1"/>
  <c r="R1146" i="1"/>
  <c r="S886" i="1"/>
  <c r="D761" i="16"/>
  <c r="S887" i="1"/>
  <c r="S903" i="1"/>
  <c r="D777" i="16"/>
  <c r="S902" i="1"/>
  <c r="D793" i="16"/>
  <c r="R919" i="1"/>
  <c r="S918" i="1"/>
  <c r="S934" i="1"/>
  <c r="D809" i="16"/>
  <c r="D825" i="16"/>
  <c r="S950" i="1"/>
  <c r="S966" i="1"/>
  <c r="D841" i="16"/>
  <c r="S967" i="1"/>
  <c r="S982" i="1"/>
  <c r="D857" i="16"/>
  <c r="S998" i="1"/>
  <c r="D873" i="16"/>
  <c r="S1014" i="1"/>
  <c r="D889" i="16"/>
  <c r="D905" i="16"/>
  <c r="S1030" i="1"/>
  <c r="D921" i="16"/>
  <c r="R1047" i="1"/>
  <c r="S1062" i="1"/>
  <c r="D937" i="16"/>
  <c r="S1078" i="1"/>
  <c r="D953" i="16"/>
  <c r="S1094" i="1"/>
  <c r="D969" i="16"/>
  <c r="R1095" i="1"/>
  <c r="D985" i="16"/>
  <c r="S1110" i="1"/>
  <c r="S1126" i="1"/>
  <c r="D1001" i="16"/>
  <c r="R1127" i="1"/>
  <c r="S1142" i="1"/>
  <c r="D1017" i="16"/>
  <c r="D1103" i="16"/>
  <c r="R1229" i="1"/>
  <c r="S501" i="1"/>
  <c r="S1823" i="1"/>
  <c r="S1631" i="1"/>
  <c r="S1520" i="1"/>
  <c r="S1797" i="1"/>
  <c r="S1552" i="1"/>
  <c r="S1504" i="1"/>
  <c r="D675" i="16"/>
  <c r="R801" i="1"/>
  <c r="D691" i="16"/>
  <c r="S817" i="1"/>
  <c r="S833" i="1"/>
  <c r="R833" i="1"/>
  <c r="D707" i="16"/>
  <c r="D723" i="16"/>
  <c r="S849" i="1"/>
  <c r="D739" i="16"/>
  <c r="S865" i="1"/>
  <c r="D800" i="16"/>
  <c r="S926" i="1"/>
  <c r="R926" i="1"/>
  <c r="S925" i="1"/>
  <c r="D843" i="16"/>
  <c r="R969" i="1"/>
  <c r="S969" i="1"/>
  <c r="D864" i="16"/>
  <c r="S990" i="1"/>
  <c r="R990" i="1"/>
  <c r="D928" i="16"/>
  <c r="S1054" i="1"/>
  <c r="R1054" i="1"/>
  <c r="D992" i="16"/>
  <c r="S1118" i="1"/>
  <c r="D1047" i="16"/>
  <c r="R1173" i="1"/>
  <c r="D380" i="16"/>
  <c r="R506" i="1"/>
  <c r="S505" i="1"/>
  <c r="S506" i="1"/>
  <c r="S522" i="1"/>
  <c r="D396" i="16"/>
  <c r="R522" i="1"/>
  <c r="S537" i="1"/>
  <c r="D412" i="16"/>
  <c r="D428" i="16"/>
  <c r="S554" i="1"/>
  <c r="S553" i="1"/>
  <c r="D444" i="16"/>
  <c r="S569" i="1"/>
  <c r="S570" i="1"/>
  <c r="S585" i="1"/>
  <c r="S586" i="1"/>
  <c r="D460" i="16"/>
  <c r="D476" i="16"/>
  <c r="S601" i="1"/>
  <c r="R602" i="1"/>
  <c r="S602" i="1"/>
  <c r="D492" i="16"/>
  <c r="S617" i="1"/>
  <c r="R618" i="1"/>
  <c r="D508" i="16"/>
  <c r="S634" i="1"/>
  <c r="S650" i="1"/>
  <c r="S649" i="1"/>
  <c r="D524" i="16"/>
  <c r="S666" i="1"/>
  <c r="D540" i="16"/>
  <c r="S665" i="1"/>
  <c r="R666" i="1"/>
  <c r="S682" i="1"/>
  <c r="D556" i="16"/>
  <c r="S681" i="1"/>
  <c r="R682" i="1"/>
  <c r="D572" i="16"/>
  <c r="S697" i="1"/>
  <c r="S714" i="1"/>
  <c r="D588" i="16"/>
  <c r="D604" i="16"/>
  <c r="S729" i="1"/>
  <c r="S730" i="1"/>
  <c r="S745" i="1"/>
  <c r="D620" i="16"/>
  <c r="S746" i="1"/>
  <c r="R746" i="1"/>
  <c r="S762" i="1"/>
  <c r="D636" i="16"/>
  <c r="S761" i="1"/>
  <c r="D652" i="16"/>
  <c r="S778" i="1"/>
  <c r="D668" i="16"/>
  <c r="S794" i="1"/>
  <c r="D700" i="16"/>
  <c r="S826" i="1"/>
  <c r="D716" i="16"/>
  <c r="S842" i="1"/>
  <c r="R842" i="1"/>
  <c r="D732" i="16"/>
  <c r="S858" i="1"/>
  <c r="D748" i="16"/>
  <c r="S874" i="1"/>
  <c r="D791" i="16"/>
  <c r="S917" i="1"/>
  <c r="D812" i="16"/>
  <c r="S938" i="1"/>
  <c r="R938" i="1"/>
  <c r="D876" i="16"/>
  <c r="S1002" i="1"/>
  <c r="D940" i="16"/>
  <c r="S1066" i="1"/>
  <c r="D1004" i="16"/>
  <c r="S1130" i="1"/>
  <c r="R1221" i="1"/>
  <c r="D1095" i="16"/>
  <c r="D765" i="16"/>
  <c r="S891" i="1"/>
  <c r="R891" i="1"/>
  <c r="S907" i="1"/>
  <c r="D781" i="16"/>
  <c r="D813" i="16"/>
  <c r="S939" i="1"/>
  <c r="D861" i="16"/>
  <c r="S987" i="1"/>
  <c r="R987" i="1"/>
  <c r="D877" i="16"/>
  <c r="R1003" i="1"/>
  <c r="D1021" i="16"/>
  <c r="R1147" i="1"/>
  <c r="R1248" i="1"/>
  <c r="D1122" i="16"/>
  <c r="S1046" i="1"/>
  <c r="R1441" i="1"/>
  <c r="S1679" i="1"/>
  <c r="R1765" i="1"/>
  <c r="R1797" i="1"/>
  <c r="R1783" i="1"/>
  <c r="R1271" i="1"/>
  <c r="R1458" i="1"/>
  <c r="R1669" i="1"/>
  <c r="R1813" i="1"/>
  <c r="R1739" i="1"/>
  <c r="R1619" i="1"/>
  <c r="R1787" i="1"/>
  <c r="R1348" i="1"/>
  <c r="R1310" i="1"/>
  <c r="R1392" i="1"/>
  <c r="R1289" i="1"/>
  <c r="R1701" i="1"/>
  <c r="R1535" i="1"/>
  <c r="R1483" i="1"/>
  <c r="R1465" i="1"/>
  <c r="R1653" i="1"/>
  <c r="R1504" i="1"/>
  <c r="R1319" i="1"/>
  <c r="R1745" i="1"/>
  <c r="S1583" i="1"/>
  <c r="S1519" i="1"/>
  <c r="S1456" i="1"/>
  <c r="S1395" i="1"/>
  <c r="S1348" i="1"/>
  <c r="S1268" i="1"/>
  <c r="S1223" i="1"/>
  <c r="S1733" i="1"/>
  <c r="S1485" i="1"/>
  <c r="S1449" i="1"/>
  <c r="S1377" i="1"/>
  <c r="S1353" i="1"/>
  <c r="S1831" i="1"/>
  <c r="S1829" i="1"/>
  <c r="S1813" i="1"/>
  <c r="S1781" i="1"/>
  <c r="S1717" i="1"/>
  <c r="S1701" i="1"/>
  <c r="S1685" i="1"/>
  <c r="S1653" i="1"/>
  <c r="S1637" i="1"/>
  <c r="S1621" i="1"/>
  <c r="S1589" i="1"/>
  <c r="S1557" i="1"/>
  <c r="S1525" i="1"/>
  <c r="S1509" i="1"/>
  <c r="S1757" i="1"/>
  <c r="S1741" i="1"/>
  <c r="S1693" i="1"/>
  <c r="S1661" i="1"/>
  <c r="S1581" i="1"/>
  <c r="S1517" i="1"/>
  <c r="S1501" i="1"/>
  <c r="S1464" i="1"/>
  <c r="S1471" i="1"/>
  <c r="S1401" i="1"/>
  <c r="S1453" i="1"/>
  <c r="D663" i="16"/>
  <c r="S788" i="1"/>
  <c r="S789" i="1"/>
  <c r="D679" i="16"/>
  <c r="S804" i="1"/>
  <c r="D695" i="16"/>
  <c r="S821" i="1"/>
  <c r="R837" i="1"/>
  <c r="D711" i="16"/>
  <c r="S837" i="1"/>
  <c r="D727" i="16"/>
  <c r="S853" i="1"/>
  <c r="S852" i="1"/>
  <c r="D743" i="16"/>
  <c r="S869" i="1"/>
  <c r="D763" i="16"/>
  <c r="S889" i="1"/>
  <c r="D784" i="16"/>
  <c r="S909" i="1"/>
  <c r="D806" i="16"/>
  <c r="S932" i="1"/>
  <c r="D827" i="16"/>
  <c r="R953" i="1"/>
  <c r="S952" i="1"/>
  <c r="S953" i="1"/>
  <c r="S973" i="1"/>
  <c r="D848" i="16"/>
  <c r="S974" i="1"/>
  <c r="D870" i="16"/>
  <c r="R996" i="1"/>
  <c r="D912" i="16"/>
  <c r="S1038" i="1"/>
  <c r="D955" i="16"/>
  <c r="R1081" i="1"/>
  <c r="D976" i="16"/>
  <c r="S1102" i="1"/>
  <c r="R1296" i="1"/>
  <c r="D1170" i="16"/>
  <c r="D384" i="16"/>
  <c r="S509" i="1"/>
  <c r="D400" i="16"/>
  <c r="S526" i="1"/>
  <c r="D416" i="16"/>
  <c r="S542" i="1"/>
  <c r="S557" i="1"/>
  <c r="S558" i="1"/>
  <c r="D432" i="16"/>
  <c r="R574" i="1"/>
  <c r="S574" i="1"/>
  <c r="S573" i="1"/>
  <c r="D448" i="16"/>
  <c r="S589" i="1"/>
  <c r="D464" i="16"/>
  <c r="R590" i="1"/>
  <c r="S590" i="1"/>
  <c r="D480" i="16"/>
  <c r="S605" i="1"/>
  <c r="D496" i="16"/>
  <c r="S621" i="1"/>
  <c r="S622" i="1"/>
  <c r="S637" i="1"/>
  <c r="R638" i="1"/>
  <c r="D512" i="16"/>
  <c r="S638" i="1"/>
  <c r="D528" i="16"/>
  <c r="R654" i="1"/>
  <c r="S654" i="1"/>
  <c r="S653" i="1"/>
  <c r="S669" i="1"/>
  <c r="R670" i="1"/>
  <c r="S670" i="1"/>
  <c r="D544" i="16"/>
  <c r="S685" i="1"/>
  <c r="D560" i="16"/>
  <c r="S686" i="1"/>
  <c r="S701" i="1"/>
  <c r="D576" i="16"/>
  <c r="S702" i="1"/>
  <c r="D592" i="16"/>
  <c r="S717" i="1"/>
  <c r="S718" i="1"/>
  <c r="R718" i="1"/>
  <c r="S733" i="1"/>
  <c r="S734" i="1"/>
  <c r="D608" i="16"/>
  <c r="S749" i="1"/>
  <c r="D624" i="16"/>
  <c r="S750" i="1"/>
  <c r="R750" i="1"/>
  <c r="S766" i="1"/>
  <c r="D640" i="16"/>
  <c r="S765" i="1"/>
  <c r="S782" i="1"/>
  <c r="D656" i="16"/>
  <c r="S781" i="1"/>
  <c r="D672" i="16"/>
  <c r="S798" i="1"/>
  <c r="D704" i="16"/>
  <c r="S830" i="1"/>
  <c r="S846" i="1"/>
  <c r="D720" i="16"/>
  <c r="R846" i="1"/>
  <c r="D736" i="16"/>
  <c r="R862" i="1"/>
  <c r="S862" i="1"/>
  <c r="D775" i="16"/>
  <c r="R901" i="1"/>
  <c r="S901" i="1"/>
  <c r="D796" i="16"/>
  <c r="S922" i="1"/>
  <c r="D839" i="16"/>
  <c r="S965" i="1"/>
  <c r="D860" i="16"/>
  <c r="S986" i="1"/>
  <c r="S1029" i="1"/>
  <c r="D903" i="16"/>
  <c r="R1029" i="1"/>
  <c r="D924" i="16"/>
  <c r="S1050" i="1"/>
  <c r="R1050" i="1"/>
  <c r="D946" i="16"/>
  <c r="R1072" i="1"/>
  <c r="S1093" i="1"/>
  <c r="D967" i="16"/>
  <c r="D988" i="16"/>
  <c r="S1114" i="1"/>
  <c r="R895" i="1"/>
  <c r="D769" i="16"/>
  <c r="S959" i="1"/>
  <c r="D833" i="16"/>
  <c r="D849" i="16"/>
  <c r="R975" i="1"/>
  <c r="S991" i="1"/>
  <c r="D865" i="16"/>
  <c r="R991" i="1"/>
  <c r="D881" i="16"/>
  <c r="R1007" i="1"/>
  <c r="D897" i="16"/>
  <c r="R1023" i="1"/>
  <c r="D1025" i="16"/>
  <c r="R1151" i="1"/>
  <c r="D1143" i="16"/>
  <c r="R1269" i="1"/>
  <c r="R1354" i="1"/>
  <c r="D1228" i="16"/>
  <c r="D1685" i="16"/>
  <c r="R1811" i="1"/>
  <c r="R1408" i="1"/>
  <c r="R1160" i="1"/>
  <c r="R1377" i="1"/>
  <c r="R1647" i="1"/>
  <c r="R1632" i="1"/>
  <c r="R1583" i="1"/>
  <c r="R1749" i="1"/>
  <c r="R1396" i="1"/>
  <c r="R1552" i="1"/>
  <c r="R1275" i="1"/>
  <c r="R1824" i="1"/>
  <c r="R1378" i="1"/>
  <c r="R1369" i="1"/>
  <c r="R1268" i="1"/>
  <c r="R1493" i="1"/>
  <c r="R1569" i="1"/>
  <c r="R1520" i="1"/>
  <c r="R1557" i="1"/>
  <c r="R1246" i="1"/>
  <c r="R1400" i="1"/>
  <c r="R1649" i="1"/>
  <c r="R1683" i="1"/>
  <c r="R1437" i="1"/>
  <c r="R1617" i="1"/>
  <c r="R1422" i="1"/>
  <c r="R1615" i="1"/>
  <c r="S1443" i="1"/>
  <c r="S1743" i="1"/>
  <c r="S1648" i="1"/>
  <c r="S1615" i="1"/>
  <c r="S1567" i="1"/>
  <c r="S1455" i="1"/>
  <c r="S1396" i="1"/>
  <c r="S1288" i="1"/>
  <c r="S1669" i="1"/>
  <c r="S1481" i="1"/>
  <c r="S1369" i="1"/>
  <c r="S1241" i="1"/>
  <c r="S1507" i="1"/>
  <c r="S1356" i="1"/>
  <c r="S1304" i="1"/>
  <c r="S1283" i="1"/>
  <c r="S1299" i="1"/>
  <c r="S1331" i="1"/>
  <c r="S1347" i="1"/>
  <c r="S1363" i="1"/>
  <c r="S1379" i="1"/>
  <c r="D667" i="16"/>
  <c r="S793" i="1"/>
  <c r="R793" i="1"/>
  <c r="S792" i="1"/>
  <c r="S809" i="1"/>
  <c r="R809" i="1"/>
  <c r="D683" i="16"/>
  <c r="D699" i="16"/>
  <c r="R825" i="1"/>
  <c r="D715" i="16"/>
  <c r="S841" i="1"/>
  <c r="D731" i="16"/>
  <c r="S857" i="1"/>
  <c r="D747" i="16"/>
  <c r="S873" i="1"/>
  <c r="S893" i="1"/>
  <c r="S894" i="1"/>
  <c r="D768" i="16"/>
  <c r="D811" i="16"/>
  <c r="S937" i="1"/>
  <c r="S936" i="1"/>
  <c r="D832" i="16"/>
  <c r="S958" i="1"/>
  <c r="S957" i="1"/>
  <c r="D854" i="16"/>
  <c r="S980" i="1"/>
  <c r="R980" i="1"/>
  <c r="D896" i="16"/>
  <c r="S1022" i="1"/>
  <c r="D939" i="16"/>
  <c r="R1065" i="1"/>
  <c r="D960" i="16"/>
  <c r="S1086" i="1"/>
  <c r="D1024" i="16"/>
  <c r="S1150" i="1"/>
  <c r="D372" i="16"/>
  <c r="S497" i="1"/>
  <c r="S498" i="1"/>
  <c r="R498" i="1"/>
  <c r="S529" i="1"/>
  <c r="S530" i="1"/>
  <c r="D404" i="16"/>
  <c r="S546" i="1"/>
  <c r="D420" i="16"/>
  <c r="R546" i="1"/>
  <c r="S545" i="1"/>
  <c r="D436" i="16"/>
  <c r="S562" i="1"/>
  <c r="S578" i="1"/>
  <c r="D452" i="16"/>
  <c r="R578" i="1"/>
  <c r="D468" i="16"/>
  <c r="R594" i="1"/>
  <c r="D484" i="16"/>
  <c r="S610" i="1"/>
  <c r="S625" i="1"/>
  <c r="D500" i="16"/>
  <c r="S626" i="1"/>
  <c r="R626" i="1"/>
  <c r="D516" i="16"/>
  <c r="S641" i="1"/>
  <c r="S658" i="1"/>
  <c r="D532" i="16"/>
  <c r="D548" i="16"/>
  <c r="S674" i="1"/>
  <c r="S690" i="1"/>
  <c r="D564" i="16"/>
  <c r="D580" i="16"/>
  <c r="S705" i="1"/>
  <c r="S706" i="1"/>
  <c r="D596" i="16"/>
  <c r="S722" i="1"/>
  <c r="S738" i="1"/>
  <c r="D612" i="16"/>
  <c r="S737" i="1"/>
  <c r="D628" i="16"/>
  <c r="S753" i="1"/>
  <c r="S754" i="1"/>
  <c r="R754" i="1"/>
  <c r="S769" i="1"/>
  <c r="D644" i="16"/>
  <c r="S770" i="1"/>
  <c r="D660" i="16"/>
  <c r="S786" i="1"/>
  <c r="S785" i="1"/>
  <c r="R786" i="1"/>
  <c r="S802" i="1"/>
  <c r="D676" i="16"/>
  <c r="R802" i="1"/>
  <c r="S818" i="1"/>
  <c r="D692" i="16"/>
  <c r="D708" i="16"/>
  <c r="R834" i="1"/>
  <c r="D724" i="16"/>
  <c r="S850" i="1"/>
  <c r="D740" i="16"/>
  <c r="S866" i="1"/>
  <c r="D759" i="16"/>
  <c r="S885" i="1"/>
  <c r="S906" i="1"/>
  <c r="D780" i="16"/>
  <c r="D802" i="16"/>
  <c r="S928" i="1"/>
  <c r="D823" i="16"/>
  <c r="S949" i="1"/>
  <c r="R970" i="1"/>
  <c r="D844" i="16"/>
  <c r="S970" i="1"/>
  <c r="S1013" i="1"/>
  <c r="D887" i="16"/>
  <c r="R1013" i="1"/>
  <c r="D908" i="16"/>
  <c r="S1034" i="1"/>
  <c r="S1056" i="1"/>
  <c r="D930" i="16"/>
  <c r="D951" i="16"/>
  <c r="S1077" i="1"/>
  <c r="D972" i="16"/>
  <c r="S1098" i="1"/>
  <c r="R1098" i="1"/>
  <c r="D1015" i="16"/>
  <c r="S1141" i="1"/>
  <c r="D757" i="16"/>
  <c r="S882" i="1"/>
  <c r="S898" i="1"/>
  <c r="D773" i="16"/>
  <c r="S914" i="1"/>
  <c r="R915" i="1"/>
  <c r="D789" i="16"/>
  <c r="S915" i="1"/>
  <c r="S931" i="1"/>
  <c r="D805" i="16"/>
  <c r="S930" i="1"/>
  <c r="D837" i="16"/>
  <c r="S962" i="1"/>
  <c r="D853" i="16"/>
  <c r="S978" i="1"/>
  <c r="R979" i="1"/>
  <c r="S979" i="1"/>
  <c r="S994" i="1"/>
  <c r="D869" i="16"/>
  <c r="D885" i="16"/>
  <c r="R1011" i="1"/>
  <c r="S1026" i="1"/>
  <c r="D901" i="16"/>
  <c r="D917" i="16"/>
  <c r="S1042" i="1"/>
  <c r="D933" i="16"/>
  <c r="S1058" i="1"/>
  <c r="R1059" i="1"/>
  <c r="S1090" i="1"/>
  <c r="D965" i="16"/>
  <c r="R1091" i="1"/>
  <c r="S1122" i="1"/>
  <c r="D997" i="16"/>
  <c r="D1013" i="16"/>
  <c r="S1138" i="1"/>
  <c r="D1029" i="16"/>
  <c r="S1154" i="1"/>
  <c r="S533" i="1"/>
  <c r="S1106" i="1"/>
  <c r="S1064" i="1"/>
  <c r="D1110" i="16"/>
  <c r="R1236" i="1"/>
  <c r="D1633" i="16"/>
  <c r="R1759" i="1"/>
  <c r="R1357" i="1"/>
  <c r="D1231" i="16"/>
  <c r="S1231" i="1"/>
  <c r="D1105" i="16"/>
  <c r="R1231" i="1"/>
  <c r="D1326" i="16"/>
  <c r="R1452" i="1"/>
  <c r="D1246" i="16"/>
  <c r="R1372" i="1"/>
  <c r="D1224" i="16"/>
  <c r="R1350" i="1"/>
  <c r="S1349" i="1"/>
  <c r="D1203" i="16"/>
  <c r="S1329" i="1"/>
  <c r="D1160" i="16"/>
  <c r="S1285" i="1"/>
  <c r="D1139" i="16"/>
  <c r="S1265" i="1"/>
  <c r="R1226" i="1"/>
  <c r="D1100" i="16"/>
  <c r="S1226" i="1"/>
  <c r="S1210" i="1"/>
  <c r="D1084" i="16"/>
  <c r="R1194" i="1"/>
  <c r="D1068" i="16"/>
  <c r="S1194" i="1"/>
  <c r="S1178" i="1"/>
  <c r="D1052" i="16"/>
  <c r="S1162" i="1"/>
  <c r="D1036" i="16"/>
  <c r="S1541" i="1"/>
  <c r="R1526" i="1"/>
  <c r="R1501" i="1"/>
  <c r="R1623" i="1"/>
  <c r="R1654" i="1"/>
  <c r="R1343" i="1"/>
  <c r="R1412" i="1"/>
  <c r="R1747" i="1"/>
  <c r="S1327" i="1"/>
  <c r="S1711" i="1"/>
  <c r="S1789" i="1"/>
  <c r="S1725" i="1"/>
  <c r="S1597" i="1"/>
  <c r="S1533" i="1"/>
  <c r="S1465" i="1"/>
  <c r="S1445" i="1"/>
  <c r="S1827" i="1"/>
  <c r="S1571" i="1"/>
  <c r="S1539" i="1"/>
  <c r="S1432" i="1"/>
  <c r="S1411" i="1"/>
  <c r="S1475" i="1"/>
  <c r="R1484" i="1"/>
  <c r="D1358" i="16"/>
  <c r="R1398" i="1"/>
  <c r="D1272" i="16"/>
  <c r="D1211" i="16"/>
  <c r="R1337" i="1"/>
  <c r="D1126" i="16"/>
  <c r="R1252" i="1"/>
  <c r="D1058" i="16"/>
  <c r="S1184" i="1"/>
  <c r="R1374" i="1"/>
  <c r="D1248" i="16"/>
  <c r="R1309" i="1"/>
  <c r="S1309" i="1"/>
  <c r="D1183" i="16"/>
  <c r="D1119" i="16"/>
  <c r="R1245" i="1"/>
  <c r="S1245" i="1"/>
  <c r="D1240" i="16"/>
  <c r="R1366" i="1"/>
  <c r="S1221" i="1"/>
  <c r="S1222" i="1"/>
  <c r="D1096" i="16"/>
  <c r="R1206" i="1"/>
  <c r="D1080" i="16"/>
  <c r="S1206" i="1"/>
  <c r="S1205" i="1"/>
  <c r="S1190" i="1"/>
  <c r="D1064" i="16"/>
  <c r="S1174" i="1"/>
  <c r="D1048" i="16"/>
  <c r="S1158" i="1"/>
  <c r="D1032" i="16"/>
  <c r="S1157" i="1"/>
  <c r="R1539" i="1"/>
  <c r="R1497" i="1"/>
  <c r="R1805" i="1"/>
  <c r="R1645" i="1"/>
  <c r="R1571" i="1"/>
  <c r="R1702" i="1"/>
  <c r="R1629" i="1"/>
  <c r="R1753" i="1"/>
  <c r="R1622" i="1"/>
  <c r="R1363" i="1"/>
  <c r="R1743" i="1"/>
  <c r="R1545" i="1"/>
  <c r="R1711" i="1"/>
  <c r="R1496" i="1"/>
  <c r="R1821" i="1"/>
  <c r="R1453" i="1"/>
  <c r="S1820" i="1"/>
  <c r="S1765" i="1"/>
  <c r="S1573" i="1"/>
  <c r="S1389" i="1"/>
  <c r="S1476" i="1"/>
  <c r="S1416" i="1"/>
  <c r="S1368" i="1"/>
  <c r="S1240" i="1"/>
  <c r="S1383" i="1"/>
  <c r="D1206" i="16"/>
  <c r="R1332" i="1"/>
  <c r="D1086" i="16"/>
  <c r="S1212" i="1"/>
  <c r="D1070" i="16"/>
  <c r="R1196" i="1"/>
  <c r="D1038" i="16"/>
  <c r="S1164" i="1"/>
  <c r="R1164" i="1"/>
  <c r="D1461" i="16"/>
  <c r="R1587" i="1"/>
  <c r="D1135" i="16"/>
  <c r="R1261" i="1"/>
  <c r="R1175" i="1"/>
  <c r="D1049" i="16"/>
  <c r="D1235" i="16"/>
  <c r="S1361" i="1"/>
  <c r="D1192" i="16"/>
  <c r="R1318" i="1"/>
  <c r="S1317" i="1"/>
  <c r="D1171" i="16"/>
  <c r="S1297" i="1"/>
  <c r="S1253" i="1"/>
  <c r="D1128" i="16"/>
  <c r="S1233" i="1"/>
  <c r="D1108" i="16"/>
  <c r="S1234" i="1"/>
  <c r="S1218" i="1"/>
  <c r="D1092" i="16"/>
  <c r="S1202" i="1"/>
  <c r="D1076" i="16"/>
  <c r="S1186" i="1"/>
  <c r="D1060" i="16"/>
  <c r="R1186" i="1"/>
  <c r="S1185" i="1"/>
  <c r="S1170" i="1"/>
  <c r="S1169" i="1"/>
  <c r="D1044" i="16"/>
  <c r="R1613" i="1"/>
  <c r="R1597" i="1"/>
  <c r="R1718" i="1"/>
  <c r="R1549" i="1"/>
  <c r="R1579" i="1"/>
  <c r="R1814" i="1"/>
  <c r="R1643" i="1"/>
  <c r="S1821" i="1"/>
  <c r="S1629" i="1"/>
  <c r="S1565" i="1"/>
  <c r="S1473" i="1"/>
  <c r="S1433" i="1"/>
  <c r="S1412" i="1"/>
  <c r="D1481" i="16"/>
  <c r="R1607" i="1"/>
  <c r="D1200" i="16"/>
  <c r="R1326" i="1"/>
  <c r="D1158" i="16"/>
  <c r="R1284" i="1"/>
  <c r="D1098" i="16"/>
  <c r="R1224" i="1"/>
  <c r="D1082" i="16"/>
  <c r="R1208" i="1"/>
  <c r="D1066" i="16"/>
  <c r="S1192" i="1"/>
  <c r="R1192" i="1"/>
  <c r="D1050" i="16"/>
  <c r="R1176" i="1"/>
  <c r="S1176" i="1"/>
  <c r="D1377" i="16"/>
  <c r="R1503" i="1"/>
  <c r="D1288" i="16"/>
  <c r="R1414" i="1"/>
  <c r="D1215" i="16"/>
  <c r="S1341" i="1"/>
  <c r="D1172" i="16"/>
  <c r="R1298" i="1"/>
  <c r="D1151" i="16"/>
  <c r="S1277" i="1"/>
  <c r="D1109" i="16"/>
  <c r="R1235" i="1"/>
  <c r="D1347" i="16"/>
  <c r="R1473" i="1"/>
  <c r="D1123" i="16"/>
  <c r="R1249" i="1"/>
  <c r="D1104" i="16"/>
  <c r="S1230" i="1"/>
  <c r="R1230" i="1"/>
  <c r="D1088" i="16"/>
  <c r="S1214" i="1"/>
  <c r="S1198" i="1"/>
  <c r="S1197" i="1"/>
  <c r="D1072" i="16"/>
  <c r="S1182" i="1"/>
  <c r="D1056" i="16"/>
  <c r="S1166" i="1"/>
  <c r="D1040" i="16"/>
  <c r="D1335" i="16"/>
  <c r="R1461" i="1"/>
  <c r="D1601" i="16"/>
  <c r="R1727" i="1"/>
  <c r="D1513" i="16"/>
  <c r="R1639" i="1"/>
  <c r="D1429" i="16"/>
  <c r="R1555" i="1"/>
  <c r="D1366" i="16"/>
  <c r="R1492" i="1"/>
  <c r="D1259" i="16"/>
  <c r="R1385" i="1"/>
  <c r="D1593" i="16"/>
  <c r="R1719" i="1"/>
  <c r="D1364" i="16"/>
  <c r="R1490" i="1"/>
  <c r="D1343" i="16"/>
  <c r="S1468" i="1"/>
  <c r="D1279" i="16"/>
  <c r="S1404" i="1"/>
  <c r="D1258" i="16"/>
  <c r="R1384" i="1"/>
  <c r="D1541" i="16"/>
  <c r="R1667" i="1"/>
  <c r="D1373" i="16"/>
  <c r="R1499" i="1"/>
  <c r="D1308" i="16"/>
  <c r="R1434" i="1"/>
  <c r="D1360" i="16"/>
  <c r="R1486" i="1"/>
  <c r="D1318" i="16"/>
  <c r="R1444" i="1"/>
  <c r="D1254" i="16"/>
  <c r="R1380" i="1"/>
  <c r="S1484" i="1"/>
  <c r="D1359" i="16"/>
  <c r="S1420" i="1"/>
  <c r="D1295" i="16"/>
  <c r="R1773" i="1"/>
  <c r="R1799" i="1"/>
  <c r="R1558" i="1"/>
  <c r="R1565" i="1"/>
  <c r="R1831" i="1"/>
  <c r="S1791" i="1"/>
  <c r="S1727" i="1"/>
  <c r="S1664" i="1"/>
  <c r="S1632" i="1"/>
  <c r="S1600" i="1"/>
  <c r="S1568" i="1"/>
  <c r="S1536" i="1"/>
  <c r="S1440" i="1"/>
  <c r="S1375" i="1"/>
  <c r="S1749" i="1"/>
  <c r="S1477" i="1"/>
  <c r="S1461" i="1"/>
  <c r="S1413" i="1"/>
  <c r="S1397" i="1"/>
  <c r="S1555" i="1"/>
  <c r="S1665" i="1"/>
  <c r="S1649" i="1"/>
  <c r="S1633" i="1"/>
  <c r="S1601" i="1"/>
  <c r="S1585" i="1"/>
  <c r="S1569" i="1"/>
  <c r="S1553" i="1"/>
  <c r="S1537" i="1"/>
  <c r="S1521" i="1"/>
  <c r="S1505" i="1"/>
  <c r="S1492" i="1"/>
  <c r="S1460" i="1"/>
  <c r="S1428" i="1"/>
  <c r="S1392" i="1"/>
  <c r="S1499" i="1"/>
  <c r="D1433" i="16"/>
  <c r="R1559" i="1"/>
  <c r="D1291" i="16"/>
  <c r="R1417" i="1"/>
  <c r="D1637" i="16"/>
  <c r="R1763" i="1"/>
  <c r="D1553" i="16"/>
  <c r="R1679" i="1"/>
  <c r="D1465" i="16"/>
  <c r="R1591" i="1"/>
  <c r="D1381" i="16"/>
  <c r="R1507" i="1"/>
  <c r="D1354" i="16"/>
  <c r="R1480" i="1"/>
  <c r="S1436" i="1"/>
  <c r="D1311" i="16"/>
  <c r="D1268" i="16"/>
  <c r="S1393" i="1"/>
  <c r="S1373" i="1"/>
  <c r="D1247" i="16"/>
  <c r="R1601" i="1"/>
  <c r="R1789" i="1"/>
  <c r="R1533" i="1"/>
  <c r="R1677" i="1"/>
  <c r="R1665" i="1"/>
  <c r="S1775" i="1"/>
  <c r="S1535" i="1"/>
  <c r="S1439" i="1"/>
  <c r="S1384" i="1"/>
  <c r="S1376" i="1"/>
  <c r="S1837" i="1"/>
  <c r="S1805" i="1"/>
  <c r="S1773" i="1"/>
  <c r="S1709" i="1"/>
  <c r="S1677" i="1"/>
  <c r="S1645" i="1"/>
  <c r="S1613" i="1"/>
  <c r="S1549" i="1"/>
  <c r="S1489" i="1"/>
  <c r="S1441" i="1"/>
  <c r="S1425" i="1"/>
  <c r="S1838" i="1"/>
  <c r="S1448" i="1"/>
  <c r="D1362" i="16"/>
  <c r="R1488" i="1"/>
  <c r="D1298" i="16"/>
  <c r="R1424" i="1"/>
  <c r="D1276" i="16"/>
  <c r="R1402" i="1"/>
  <c r="D1255" i="16"/>
  <c r="S1381" i="1"/>
  <c r="R1381" i="1"/>
  <c r="D1529" i="16"/>
  <c r="R1655" i="1"/>
  <c r="D1327" i="16"/>
  <c r="S1452" i="1"/>
  <c r="D1125" i="16"/>
  <c r="S1250" i="1"/>
  <c r="D1141" i="16"/>
  <c r="S1266" i="1"/>
  <c r="R1267" i="1"/>
  <c r="D1157" i="16"/>
  <c r="S1282" i="1"/>
  <c r="D1173" i="16"/>
  <c r="R1299" i="1"/>
  <c r="S1298" i="1"/>
  <c r="D1189" i="16"/>
  <c r="S1314" i="1"/>
  <c r="D1205" i="16"/>
  <c r="S1330" i="1"/>
  <c r="D1221" i="16"/>
  <c r="S1346" i="1"/>
  <c r="R1347" i="1"/>
  <c r="D1237" i="16"/>
  <c r="S1362" i="1"/>
  <c r="D1253" i="16"/>
  <c r="S1378" i="1"/>
  <c r="D1269" i="16"/>
  <c r="S1394" i="1"/>
  <c r="D1285" i="16"/>
  <c r="R1411" i="1"/>
  <c r="S1410" i="1"/>
  <c r="D1301" i="16"/>
  <c r="S1426" i="1"/>
  <c r="D1317" i="16"/>
  <c r="S1442" i="1"/>
  <c r="D1333" i="16"/>
  <c r="S1458" i="1"/>
  <c r="D1349" i="16"/>
  <c r="S1474" i="1"/>
  <c r="D1365" i="16"/>
  <c r="S1490" i="1"/>
  <c r="D1597" i="16"/>
  <c r="R1723" i="1"/>
  <c r="D1113" i="16"/>
  <c r="S1239" i="1"/>
  <c r="S1238" i="1"/>
  <c r="D1129" i="16"/>
  <c r="S1254" i="1"/>
  <c r="D1145" i="16"/>
  <c r="S1270" i="1"/>
  <c r="D1161" i="16"/>
  <c r="S1286" i="1"/>
  <c r="D1177" i="16"/>
  <c r="S1302" i="1"/>
  <c r="S1303" i="1"/>
  <c r="R1303" i="1"/>
  <c r="D1193" i="16"/>
  <c r="S1318" i="1"/>
  <c r="D1209" i="16"/>
  <c r="S1334" i="1"/>
  <c r="R1335" i="1"/>
  <c r="D1225" i="16"/>
  <c r="R1351" i="1"/>
  <c r="S1350" i="1"/>
  <c r="D1241" i="16"/>
  <c r="S1366" i="1"/>
  <c r="S1367" i="1"/>
  <c r="D1257" i="16"/>
  <c r="S1382" i="1"/>
  <c r="R1383" i="1"/>
  <c r="D1273" i="16"/>
  <c r="R1399" i="1"/>
  <c r="S1398" i="1"/>
  <c r="D1289" i="16"/>
  <c r="S1415" i="1"/>
  <c r="S1414" i="1"/>
  <c r="D1305" i="16"/>
  <c r="S1430" i="1"/>
  <c r="S1431" i="1"/>
  <c r="D1321" i="16"/>
  <c r="S1447" i="1"/>
  <c r="S1446" i="1"/>
  <c r="D1337" i="16"/>
  <c r="S1462" i="1"/>
  <c r="S1463" i="1"/>
  <c r="D1353" i="16"/>
  <c r="S1479" i="1"/>
  <c r="S1478" i="1"/>
  <c r="D1369" i="16"/>
  <c r="S1494" i="1"/>
  <c r="S1495" i="1"/>
  <c r="D1549" i="16"/>
  <c r="R1675" i="1"/>
  <c r="D1117" i="16"/>
  <c r="S1242" i="1"/>
  <c r="R1243" i="1"/>
  <c r="D1133" i="16"/>
  <c r="S1259" i="1"/>
  <c r="S1258" i="1"/>
  <c r="D1149" i="16"/>
  <c r="S1274" i="1"/>
  <c r="D1165" i="16"/>
  <c r="S1290" i="1"/>
  <c r="D1181" i="16"/>
  <c r="R1307" i="1"/>
  <c r="S1306" i="1"/>
  <c r="D1197" i="16"/>
  <c r="S1322" i="1"/>
  <c r="S1323" i="1"/>
  <c r="D1213" i="16"/>
  <c r="R1339" i="1"/>
  <c r="S1338" i="1"/>
  <c r="D1229" i="16"/>
  <c r="S1354" i="1"/>
  <c r="D1245" i="16"/>
  <c r="S1370" i="1"/>
  <c r="R1371" i="1"/>
  <c r="D1261" i="16"/>
  <c r="S1386" i="1"/>
  <c r="S1387" i="1"/>
  <c r="D1277" i="16"/>
  <c r="S1402" i="1"/>
  <c r="D1293" i="16"/>
  <c r="R1419" i="1"/>
  <c r="S1418" i="1"/>
  <c r="D1309" i="16"/>
  <c r="S1434" i="1"/>
  <c r="D1325" i="16"/>
  <c r="S1450" i="1"/>
  <c r="R1451" i="1"/>
  <c r="D1341" i="16"/>
  <c r="S1466" i="1"/>
  <c r="D1357" i="16"/>
  <c r="S1482" i="1"/>
  <c r="D1437" i="16"/>
  <c r="R1563" i="1"/>
  <c r="D1501" i="16"/>
  <c r="R1627" i="1"/>
  <c r="D1565" i="16"/>
  <c r="R1691" i="1"/>
  <c r="D1629" i="16"/>
  <c r="R1755" i="1"/>
  <c r="D1121" i="16"/>
  <c r="R1247" i="1"/>
  <c r="S1246" i="1"/>
  <c r="D1137" i="16"/>
  <c r="R1263" i="1"/>
  <c r="S1262" i="1"/>
  <c r="D1153" i="16"/>
  <c r="R1279" i="1"/>
  <c r="S1278" i="1"/>
  <c r="D1169" i="16"/>
  <c r="S1294" i="1"/>
  <c r="S1295" i="1"/>
  <c r="D1185" i="16"/>
  <c r="S1310" i="1"/>
  <c r="D1201" i="16"/>
  <c r="S1326" i="1"/>
  <c r="D1217" i="16"/>
  <c r="S1342" i="1"/>
  <c r="D1233" i="16"/>
  <c r="S1358" i="1"/>
  <c r="S1359" i="1"/>
  <c r="D1249" i="16"/>
  <c r="S1374" i="1"/>
  <c r="D1265" i="16"/>
  <c r="S1390" i="1"/>
  <c r="D1281" i="16"/>
  <c r="S1406" i="1"/>
  <c r="D1297" i="16"/>
  <c r="S1422" i="1"/>
  <c r="R1423" i="1"/>
  <c r="D1313" i="16"/>
  <c r="S1438" i="1"/>
  <c r="D1329" i="16"/>
  <c r="S1454" i="1"/>
  <c r="D1345" i="16"/>
  <c r="R1471" i="1"/>
  <c r="S1470" i="1"/>
  <c r="D1361" i="16"/>
  <c r="S1486" i="1"/>
  <c r="D1581" i="16"/>
  <c r="R1707" i="1"/>
  <c r="R1572" i="1"/>
  <c r="R1634" i="1"/>
  <c r="R1506" i="1"/>
  <c r="S1828" i="1"/>
  <c r="R1815" i="1"/>
  <c r="D1689" i="16"/>
  <c r="S1825" i="1"/>
  <c r="S1809" i="1"/>
  <c r="S1777" i="1"/>
  <c r="S1761" i="1"/>
  <c r="S1729" i="1"/>
  <c r="D1693" i="16"/>
  <c r="R1819" i="1"/>
  <c r="R1681" i="1"/>
  <c r="R1820" i="1"/>
  <c r="R1666" i="1"/>
  <c r="R1793" i="1"/>
  <c r="S1824" i="1"/>
  <c r="S1792" i="1"/>
  <c r="S1760" i="1"/>
  <c r="S1728" i="1"/>
  <c r="S1696" i="1"/>
  <c r="S1793" i="1"/>
  <c r="S1745" i="1"/>
  <c r="S1713" i="1"/>
  <c r="S1697" i="1"/>
  <c r="S1681" i="1"/>
  <c r="S1617" i="1"/>
  <c r="D1682" i="16"/>
  <c r="S1808" i="1"/>
  <c r="D1634" i="16"/>
  <c r="R1760" i="1"/>
  <c r="D1602" i="16"/>
  <c r="R1728" i="1"/>
  <c r="D1586" i="16"/>
  <c r="R1712" i="1"/>
  <c r="D1570" i="16"/>
  <c r="R1696" i="1"/>
  <c r="D1538" i="16"/>
  <c r="R1664" i="1"/>
  <c r="D1490" i="16"/>
  <c r="R1616" i="1"/>
  <c r="D1474" i="16"/>
  <c r="R1600" i="1"/>
  <c r="D1458" i="16"/>
  <c r="R1584" i="1"/>
  <c r="D1410" i="16"/>
  <c r="R1536" i="1"/>
  <c r="S1822" i="1"/>
  <c r="D1696" i="16"/>
  <c r="S1806" i="1"/>
  <c r="D1680" i="16"/>
  <c r="S1790" i="1"/>
  <c r="D1664" i="16"/>
  <c r="S1774" i="1"/>
  <c r="D1648" i="16"/>
  <c r="S1758" i="1"/>
  <c r="D1632" i="16"/>
  <c r="S1742" i="1"/>
  <c r="D1616" i="16"/>
  <c r="R1742" i="1"/>
  <c r="S1726" i="1"/>
  <c r="D1600" i="16"/>
  <c r="S1710" i="1"/>
  <c r="D1584" i="16"/>
  <c r="S1694" i="1"/>
  <c r="D1568" i="16"/>
  <c r="S1678" i="1"/>
  <c r="D1552" i="16"/>
  <c r="S1662" i="1"/>
  <c r="D1536" i="16"/>
  <c r="S1646" i="1"/>
  <c r="D1520" i="16"/>
  <c r="S1630" i="1"/>
  <c r="D1504" i="16"/>
  <c r="S1614" i="1"/>
  <c r="D1488" i="16"/>
  <c r="S1598" i="1"/>
  <c r="D1472" i="16"/>
  <c r="S1582" i="1"/>
  <c r="D1456" i="16"/>
  <c r="D1440" i="16"/>
  <c r="S1566" i="1"/>
  <c r="R1566" i="1"/>
  <c r="S1550" i="1"/>
  <c r="D1424" i="16"/>
  <c r="D1408" i="16"/>
  <c r="S1534" i="1"/>
  <c r="S1518" i="1"/>
  <c r="D1392" i="16"/>
  <c r="D1376" i="16"/>
  <c r="S1502" i="1"/>
  <c r="R1685" i="1"/>
  <c r="D1559" i="16"/>
  <c r="D1511" i="16"/>
  <c r="R1637" i="1"/>
  <c r="D1479" i="16"/>
  <c r="R1605" i="1"/>
  <c r="D1447" i="16"/>
  <c r="R1573" i="1"/>
  <c r="R1541" i="1"/>
  <c r="D1415" i="16"/>
  <c r="D1678" i="16"/>
  <c r="S1804" i="1"/>
  <c r="S1787" i="1"/>
  <c r="D1662" i="16"/>
  <c r="S1788" i="1"/>
  <c r="R1788" i="1"/>
  <c r="S1771" i="1"/>
  <c r="D1646" i="16"/>
  <c r="S1772" i="1"/>
  <c r="S1755" i="1"/>
  <c r="D1630" i="16"/>
  <c r="S1756" i="1"/>
  <c r="S1739" i="1"/>
  <c r="D1614" i="16"/>
  <c r="S1740" i="1"/>
  <c r="S1723" i="1"/>
  <c r="D1598" i="16"/>
  <c r="S1724" i="1"/>
  <c r="R1724" i="1"/>
  <c r="S1707" i="1"/>
  <c r="D1582" i="16"/>
  <c r="S1708" i="1"/>
  <c r="S1691" i="1"/>
  <c r="D1566" i="16"/>
  <c r="S1692" i="1"/>
  <c r="S1675" i="1"/>
  <c r="D1550" i="16"/>
  <c r="S1676" i="1"/>
  <c r="R1676" i="1"/>
  <c r="S1659" i="1"/>
  <c r="D1534" i="16"/>
  <c r="S1660" i="1"/>
  <c r="S1643" i="1"/>
  <c r="D1518" i="16"/>
  <c r="S1644" i="1"/>
  <c r="S1627" i="1"/>
  <c r="D1502" i="16"/>
  <c r="S1628" i="1"/>
  <c r="S1611" i="1"/>
  <c r="D1486" i="16"/>
  <c r="S1612" i="1"/>
  <c r="S1595" i="1"/>
  <c r="D1470" i="16"/>
  <c r="S1596" i="1"/>
  <c r="S1579" i="1"/>
  <c r="D1454" i="16"/>
  <c r="S1580" i="1"/>
  <c r="S1563" i="1"/>
  <c r="D1438" i="16"/>
  <c r="S1564" i="1"/>
  <c r="S1547" i="1"/>
  <c r="D1422" i="16"/>
  <c r="S1548" i="1"/>
  <c r="S1531" i="1"/>
  <c r="D1406" i="16"/>
  <c r="S1532" i="1"/>
  <c r="S1515" i="1"/>
  <c r="D1390" i="16"/>
  <c r="S1516" i="1"/>
  <c r="D1708" i="16"/>
  <c r="S1834" i="1"/>
  <c r="D1692" i="16"/>
  <c r="S1818" i="1"/>
  <c r="D1676" i="16"/>
  <c r="S1802" i="1"/>
  <c r="D1660" i="16"/>
  <c r="S1786" i="1"/>
  <c r="D1644" i="16"/>
  <c r="S1770" i="1"/>
  <c r="D1628" i="16"/>
  <c r="S1754" i="1"/>
  <c r="D1612" i="16"/>
  <c r="S1738" i="1"/>
  <c r="D1596" i="16"/>
  <c r="S1722" i="1"/>
  <c r="D1580" i="16"/>
  <c r="S1706" i="1"/>
  <c r="R1690" i="1"/>
  <c r="D1564" i="16"/>
  <c r="S1690" i="1"/>
  <c r="R1674" i="1"/>
  <c r="D1548" i="16"/>
  <c r="S1674" i="1"/>
  <c r="R1658" i="1"/>
  <c r="D1532" i="16"/>
  <c r="S1658" i="1"/>
  <c r="D1516" i="16"/>
  <c r="S1642" i="1"/>
  <c r="D1500" i="16"/>
  <c r="S1626" i="1"/>
  <c r="D1484" i="16"/>
  <c r="S1610" i="1"/>
  <c r="D1468" i="16"/>
  <c r="S1594" i="1"/>
  <c r="D1452" i="16"/>
  <c r="S1578" i="1"/>
  <c r="S1562" i="1"/>
  <c r="D1436" i="16"/>
  <c r="D1420" i="16"/>
  <c r="S1546" i="1"/>
  <c r="R1546" i="1"/>
  <c r="S1530" i="1"/>
  <c r="D1404" i="16"/>
  <c r="D1388" i="16"/>
  <c r="S1514" i="1"/>
  <c r="S1498" i="1"/>
  <c r="D1372" i="16"/>
  <c r="R1825" i="1"/>
  <c r="D1699" i="16"/>
  <c r="D1683" i="16"/>
  <c r="R1809" i="1"/>
  <c r="D1651" i="16"/>
  <c r="R1777" i="1"/>
  <c r="R1761" i="1"/>
  <c r="D1635" i="16"/>
  <c r="R1729" i="1"/>
  <c r="D1603" i="16"/>
  <c r="R1553" i="1"/>
  <c r="D1427" i="16"/>
  <c r="R1521" i="1"/>
  <c r="D1395" i="16"/>
  <c r="R1505" i="1"/>
  <c r="D1379" i="16"/>
  <c r="R1530" i="1"/>
  <c r="R1786" i="1"/>
  <c r="S1819" i="1"/>
  <c r="S1776" i="1"/>
  <c r="S1744" i="1"/>
  <c r="S1712" i="1"/>
  <c r="S1680" i="1"/>
  <c r="S1833" i="1"/>
  <c r="S1817" i="1"/>
  <c r="S1801" i="1"/>
  <c r="S1785" i="1"/>
  <c r="S1769" i="1"/>
  <c r="S1753" i="1"/>
  <c r="S1737" i="1"/>
  <c r="S1721" i="1"/>
  <c r="S1705" i="1"/>
  <c r="S1689" i="1"/>
  <c r="S1673" i="1"/>
  <c r="S1657" i="1"/>
  <c r="S1641" i="1"/>
  <c r="S1625" i="1"/>
  <c r="S1609" i="1"/>
  <c r="S1593" i="1"/>
  <c r="S1577" i="1"/>
  <c r="S1561" i="1"/>
  <c r="S1545" i="1"/>
  <c r="S1529" i="1"/>
  <c r="S1513" i="1"/>
  <c r="S1497" i="1"/>
  <c r="D1706" i="16"/>
  <c r="R1832" i="1"/>
  <c r="S1832" i="1"/>
  <c r="S1816" i="1"/>
  <c r="D1690" i="16"/>
  <c r="S1815" i="1"/>
  <c r="D1674" i="16"/>
  <c r="S1799" i="1"/>
  <c r="S1800" i="1"/>
  <c r="R1800" i="1"/>
  <c r="D1658" i="16"/>
  <c r="S1783" i="1"/>
  <c r="R1784" i="1"/>
  <c r="S1784" i="1"/>
  <c r="D1642" i="16"/>
  <c r="S1767" i="1"/>
  <c r="S1768" i="1"/>
  <c r="D1626" i="16"/>
  <c r="S1751" i="1"/>
  <c r="S1752" i="1"/>
  <c r="D1610" i="16"/>
  <c r="S1735" i="1"/>
  <c r="S1736" i="1"/>
  <c r="D1594" i="16"/>
  <c r="S1719" i="1"/>
  <c r="S1720" i="1"/>
  <c r="D1578" i="16"/>
  <c r="S1703" i="1"/>
  <c r="S1704" i="1"/>
  <c r="D1562" i="16"/>
  <c r="S1687" i="1"/>
  <c r="S1688" i="1"/>
  <c r="D1546" i="16"/>
  <c r="S1671" i="1"/>
  <c r="S1672" i="1"/>
  <c r="D1530" i="16"/>
  <c r="S1655" i="1"/>
  <c r="S1656" i="1"/>
  <c r="D1514" i="16"/>
  <c r="S1639" i="1"/>
  <c r="R1640" i="1"/>
  <c r="S1640" i="1"/>
  <c r="D1498" i="16"/>
  <c r="S1623" i="1"/>
  <c r="S1624" i="1"/>
  <c r="D1482" i="16"/>
  <c r="S1607" i="1"/>
  <c r="S1608" i="1"/>
  <c r="D1466" i="16"/>
  <c r="S1591" i="1"/>
  <c r="S1592" i="1"/>
  <c r="S1576" i="1"/>
  <c r="D1450" i="16"/>
  <c r="R1576" i="1"/>
  <c r="S1575" i="1"/>
  <c r="S1560" i="1"/>
  <c r="D1434" i="16"/>
  <c r="S1559" i="1"/>
  <c r="R1560" i="1"/>
  <c r="S1544" i="1"/>
  <c r="D1418" i="16"/>
  <c r="S1543" i="1"/>
  <c r="S1528" i="1"/>
  <c r="D1402" i="16"/>
  <c r="S1527" i="1"/>
  <c r="S1512" i="1"/>
  <c r="D1386" i="16"/>
  <c r="S1511" i="1"/>
  <c r="D1704" i="16"/>
  <c r="S1830" i="1"/>
  <c r="R1830" i="1"/>
  <c r="D1688" i="16"/>
  <c r="S1814" i="1"/>
  <c r="D1672" i="16"/>
  <c r="S1798" i="1"/>
  <c r="D1656" i="16"/>
  <c r="S1782" i="1"/>
  <c r="D1640" i="16"/>
  <c r="S1766" i="1"/>
  <c r="D1624" i="16"/>
  <c r="S1750" i="1"/>
  <c r="D1608" i="16"/>
  <c r="S1734" i="1"/>
  <c r="D1592" i="16"/>
  <c r="S1718" i="1"/>
  <c r="D1576" i="16"/>
  <c r="S1702" i="1"/>
  <c r="D1560" i="16"/>
  <c r="R1686" i="1"/>
  <c r="S1686" i="1"/>
  <c r="D1544" i="16"/>
  <c r="S1670" i="1"/>
  <c r="D1528" i="16"/>
  <c r="S1654" i="1"/>
  <c r="R1638" i="1"/>
  <c r="D1512" i="16"/>
  <c r="S1638" i="1"/>
  <c r="D1496" i="16"/>
  <c r="S1622" i="1"/>
  <c r="D1480" i="16"/>
  <c r="R1606" i="1"/>
  <c r="S1606" i="1"/>
  <c r="D1464" i="16"/>
  <c r="S1590" i="1"/>
  <c r="S1574" i="1"/>
  <c r="D1448" i="16"/>
  <c r="D1432" i="16"/>
  <c r="S1558" i="1"/>
  <c r="S1542" i="1"/>
  <c r="D1416" i="16"/>
  <c r="D1400" i="16"/>
  <c r="S1526" i="1"/>
  <c r="S1510" i="1"/>
  <c r="D1384" i="16"/>
  <c r="R1757" i="1"/>
  <c r="D1631" i="16"/>
  <c r="D1615" i="16"/>
  <c r="R1741" i="1"/>
  <c r="R1693" i="1"/>
  <c r="D1567" i="16"/>
  <c r="R1661" i="1"/>
  <c r="D1535" i="16"/>
  <c r="R1581" i="1"/>
  <c r="D1455" i="16"/>
  <c r="R1517" i="1"/>
  <c r="D1391" i="16"/>
  <c r="S1500" i="1"/>
  <c r="D1375" i="16"/>
  <c r="D1702" i="16"/>
  <c r="R1828" i="1"/>
  <c r="D1686" i="16"/>
  <c r="S1812" i="1"/>
  <c r="S1796" i="1"/>
  <c r="D1670" i="16"/>
  <c r="R1796" i="1"/>
  <c r="S1795" i="1"/>
  <c r="S1780" i="1"/>
  <c r="D1654" i="16"/>
  <c r="S1779" i="1"/>
  <c r="S1764" i="1"/>
  <c r="D1638" i="16"/>
  <c r="S1763" i="1"/>
  <c r="S1748" i="1"/>
  <c r="D1622" i="16"/>
  <c r="S1747" i="1"/>
  <c r="R1748" i="1"/>
  <c r="S1732" i="1"/>
  <c r="D1606" i="16"/>
  <c r="S1731" i="1"/>
  <c r="S1716" i="1"/>
  <c r="D1590" i="16"/>
  <c r="S1715" i="1"/>
  <c r="R1716" i="1"/>
  <c r="S1700" i="1"/>
  <c r="D1574" i="16"/>
  <c r="S1699" i="1"/>
  <c r="S1684" i="1"/>
  <c r="D1558" i="16"/>
  <c r="R1684" i="1"/>
  <c r="S1683" i="1"/>
  <c r="S1668" i="1"/>
  <c r="D1542" i="16"/>
  <c r="S1667" i="1"/>
  <c r="S1652" i="1"/>
  <c r="D1526" i="16"/>
  <c r="R1652" i="1"/>
  <c r="S1651" i="1"/>
  <c r="S1636" i="1"/>
  <c r="D1510" i="16"/>
  <c r="S1635" i="1"/>
  <c r="S1620" i="1"/>
  <c r="D1494" i="16"/>
  <c r="S1619" i="1"/>
  <c r="S1604" i="1"/>
  <c r="D1478" i="16"/>
  <c r="S1603" i="1"/>
  <c r="S1588" i="1"/>
  <c r="D1462" i="16"/>
  <c r="S1587" i="1"/>
  <c r="S1572" i="1"/>
  <c r="D1446" i="16"/>
  <c r="S1556" i="1"/>
  <c r="D1430" i="16"/>
  <c r="S1540" i="1"/>
  <c r="D1414" i="16"/>
  <c r="R1540" i="1"/>
  <c r="S1524" i="1"/>
  <c r="D1398" i="16"/>
  <c r="S1508" i="1"/>
  <c r="D1382" i="16"/>
  <c r="S1826" i="1"/>
  <c r="R1826" i="1"/>
  <c r="D1700" i="16"/>
  <c r="D1684" i="16"/>
  <c r="S1810" i="1"/>
  <c r="S1794" i="1"/>
  <c r="R1794" i="1"/>
  <c r="D1668" i="16"/>
  <c r="S1778" i="1"/>
  <c r="D1652" i="16"/>
  <c r="S1762" i="1"/>
  <c r="D1636" i="16"/>
  <c r="R1746" i="1"/>
  <c r="D1620" i="16"/>
  <c r="S1746" i="1"/>
  <c r="S1730" i="1"/>
  <c r="D1604" i="16"/>
  <c r="S1714" i="1"/>
  <c r="D1588" i="16"/>
  <c r="S1698" i="1"/>
  <c r="D1572" i="16"/>
  <c r="S1682" i="1"/>
  <c r="D1556" i="16"/>
  <c r="S1666" i="1"/>
  <c r="D1540" i="16"/>
  <c r="S1650" i="1"/>
  <c r="D1524" i="16"/>
  <c r="S1634" i="1"/>
  <c r="D1508" i="16"/>
  <c r="S1618" i="1"/>
  <c r="D1492" i="16"/>
  <c r="S1602" i="1"/>
  <c r="D1476" i="16"/>
  <c r="S1586" i="1"/>
  <c r="D1460" i="16"/>
  <c r="R1586" i="1"/>
  <c r="R1570" i="1"/>
  <c r="D1444" i="16"/>
  <c r="S1570" i="1"/>
  <c r="D1428" i="16"/>
  <c r="S1554" i="1"/>
  <c r="R1538" i="1"/>
  <c r="D1412" i="16"/>
  <c r="S1538" i="1"/>
  <c r="S1522" i="1"/>
  <c r="D1396" i="16"/>
  <c r="R1522" i="1"/>
  <c r="D1380" i="16"/>
  <c r="S1506" i="1"/>
  <c r="R1673" i="1"/>
  <c r="D1547" i="16"/>
  <c r="R1641" i="1"/>
  <c r="D1515" i="16"/>
  <c r="R1593" i="1"/>
  <c r="D1467" i="16"/>
  <c r="R1839" i="1"/>
  <c r="C232" i="16"/>
  <c r="B7" i="16" s="1"/>
  <c r="R358" i="1"/>
  <c r="C51" i="16"/>
  <c r="R177" i="1"/>
  <c r="C912" i="16"/>
  <c r="R1038" i="1"/>
  <c r="C44" i="16"/>
  <c r="R170" i="1"/>
  <c r="K13" i="1"/>
  <c r="M12" i="1"/>
  <c r="C167" i="16"/>
  <c r="R293" i="1"/>
  <c r="C631" i="16"/>
  <c r="R757" i="1"/>
  <c r="C86" i="16"/>
  <c r="R212" i="1"/>
  <c r="C1711" i="16"/>
  <c r="R1837" i="1"/>
  <c r="C1712" i="16"/>
  <c r="R1838" i="1"/>
  <c r="C656" i="16"/>
  <c r="R782" i="1"/>
  <c r="C441" i="16"/>
  <c r="R567" i="1"/>
  <c r="C1040" i="16"/>
  <c r="R1166" i="1"/>
  <c r="C240" i="16"/>
  <c r="R366" i="1"/>
  <c r="C1600" i="16"/>
  <c r="R1726" i="1"/>
  <c r="A4" i="16"/>
  <c r="P4" i="16" s="1"/>
  <c r="AL4" i="16" s="1"/>
  <c r="F131" i="1"/>
  <c r="C1168" i="16"/>
  <c r="R1294" i="1"/>
  <c r="C1344" i="16"/>
  <c r="R1470" i="1"/>
  <c r="C277" i="16"/>
  <c r="R403" i="1"/>
  <c r="C1709" i="16"/>
  <c r="B1709" i="16" s="1"/>
  <c r="R1835" i="1"/>
  <c r="B190" i="16" l="1"/>
  <c r="B42" i="16"/>
  <c r="B82" i="16"/>
  <c r="B516" i="16"/>
  <c r="B1325" i="16"/>
  <c r="B819" i="16"/>
  <c r="T12" i="1"/>
  <c r="T13" i="1" s="1"/>
  <c r="T14" i="1" s="1"/>
  <c r="T15" i="1" s="1"/>
  <c r="T16" i="1" s="1"/>
  <c r="T17" i="1" s="1"/>
  <c r="T18" i="1" s="1"/>
  <c r="T19" i="1" s="1"/>
  <c r="T20" i="1" s="1"/>
  <c r="T21" i="1" s="1"/>
  <c r="T22" i="1" s="1"/>
  <c r="T23" i="1" s="1"/>
  <c r="T24" i="1" s="1"/>
  <c r="T25" i="1" s="1"/>
  <c r="T26" i="1" s="1"/>
  <c r="T27" i="1" s="1"/>
  <c r="T28" i="1" s="1"/>
  <c r="T29" i="1" s="1"/>
  <c r="T30" i="1" s="1"/>
  <c r="T31" i="1" s="1"/>
  <c r="T32" i="1" s="1"/>
  <c r="T33" i="1" s="1"/>
  <c r="T34" i="1" s="1"/>
  <c r="T35" i="1" s="1"/>
  <c r="T36" i="1" s="1"/>
  <c r="T37" i="1" s="1"/>
  <c r="T38" i="1" s="1"/>
  <c r="T39" i="1" s="1"/>
  <c r="T40" i="1" s="1"/>
  <c r="T41" i="1" s="1"/>
  <c r="T42" i="1" s="1"/>
  <c r="T43" i="1" s="1"/>
  <c r="T44" i="1" s="1"/>
  <c r="T45" i="1" s="1"/>
  <c r="T46" i="1" s="1"/>
  <c r="T47" i="1" s="1"/>
  <c r="T48" i="1" s="1"/>
  <c r="T49" i="1" s="1"/>
  <c r="T50" i="1" s="1"/>
  <c r="T51" i="1" s="1"/>
  <c r="T52" i="1" s="1"/>
  <c r="T53" i="1" s="1"/>
  <c r="T54" i="1" s="1"/>
  <c r="T55" i="1" s="1"/>
  <c r="T56" i="1" s="1"/>
  <c r="T57" i="1" s="1"/>
  <c r="T58" i="1" s="1"/>
  <c r="T59" i="1" s="1"/>
  <c r="T60" i="1" s="1"/>
  <c r="T61" i="1" s="1"/>
  <c r="T62" i="1" s="1"/>
  <c r="T63" i="1" s="1"/>
  <c r="T64" i="1" s="1"/>
  <c r="T65" i="1" s="1"/>
  <c r="T66" i="1" s="1"/>
  <c r="T67" i="1" s="1"/>
  <c r="T68" i="1" s="1"/>
  <c r="T69" i="1" s="1"/>
  <c r="T70" i="1" s="1"/>
  <c r="T71" i="1" s="1"/>
  <c r="T72" i="1" s="1"/>
  <c r="T73" i="1" s="1"/>
  <c r="T74" i="1" s="1"/>
  <c r="T75" i="1" s="1"/>
  <c r="T76" i="1" s="1"/>
  <c r="T77" i="1" s="1"/>
  <c r="T78" i="1" s="1"/>
  <c r="T79" i="1" s="1"/>
  <c r="T80" i="1" s="1"/>
  <c r="T81" i="1" s="1"/>
  <c r="T82" i="1" s="1"/>
  <c r="T83" i="1" s="1"/>
  <c r="T84" i="1" s="1"/>
  <c r="T85" i="1" s="1"/>
  <c r="T86" i="1" s="1"/>
  <c r="T87" i="1" s="1"/>
  <c r="T88" i="1" s="1"/>
  <c r="T89" i="1" s="1"/>
  <c r="T90" i="1" s="1"/>
  <c r="T91" i="1" s="1"/>
  <c r="T92" i="1" s="1"/>
  <c r="T93" i="1" s="1"/>
  <c r="T94" i="1" s="1"/>
  <c r="T95" i="1" s="1"/>
  <c r="T96" i="1" s="1"/>
  <c r="T97" i="1" s="1"/>
  <c r="T98" i="1" s="1"/>
  <c r="T99" i="1" s="1"/>
  <c r="T100" i="1" s="1"/>
  <c r="T101" i="1" s="1"/>
  <c r="T102" i="1" s="1"/>
  <c r="T103" i="1" s="1"/>
  <c r="T104" i="1" s="1"/>
  <c r="T105" i="1" s="1"/>
  <c r="T106" i="1" s="1"/>
  <c r="T107" i="1" s="1"/>
  <c r="T108" i="1" s="1"/>
  <c r="T109" i="1" s="1"/>
  <c r="T110" i="1" s="1"/>
  <c r="T111" i="1" s="1"/>
  <c r="T112" i="1" s="1"/>
  <c r="T113" i="1" s="1"/>
  <c r="T114" i="1" s="1"/>
  <c r="T115" i="1" s="1"/>
  <c r="T116" i="1" s="1"/>
  <c r="T117" i="1" s="1"/>
  <c r="T118" i="1" s="1"/>
  <c r="T119" i="1" s="1"/>
  <c r="T120" i="1" s="1"/>
  <c r="T121" i="1" s="1"/>
  <c r="T122" i="1" s="1"/>
  <c r="T123" i="1" s="1"/>
  <c r="T124" i="1" s="1"/>
  <c r="T125" i="1" s="1"/>
  <c r="T126" i="1" s="1"/>
  <c r="T127" i="1" s="1"/>
  <c r="T128" i="1" s="1"/>
  <c r="T129" i="1" s="1"/>
  <c r="B226" i="16"/>
  <c r="B84" i="16"/>
  <c r="B244" i="16"/>
  <c r="B361" i="16"/>
  <c r="B431" i="16"/>
  <c r="B503" i="16"/>
  <c r="B571" i="16"/>
  <c r="B655" i="16"/>
  <c r="B811" i="16"/>
  <c r="B887" i="16"/>
  <c r="B971" i="16"/>
  <c r="B1019" i="16"/>
  <c r="B1115" i="16"/>
  <c r="B1207" i="16"/>
  <c r="B1279" i="16"/>
  <c r="B1350" i="16"/>
  <c r="B18" i="16"/>
  <c r="B138" i="16"/>
  <c r="B273" i="16"/>
  <c r="B91" i="16"/>
  <c r="B251" i="16"/>
  <c r="B349" i="16"/>
  <c r="B381" i="16"/>
  <c r="B435" i="16"/>
  <c r="B471" i="16"/>
  <c r="B543" i="16"/>
  <c r="B591" i="16"/>
  <c r="B635" i="16"/>
  <c r="B715" i="16"/>
  <c r="B815" i="16"/>
  <c r="B907" i="16"/>
  <c r="B959" i="16"/>
  <c r="B991" i="16"/>
  <c r="B1059" i="16"/>
  <c r="B1119" i="16"/>
  <c r="B1187" i="16"/>
  <c r="B1227" i="16"/>
  <c r="B1283" i="16"/>
  <c r="B1354" i="16"/>
  <c r="B1402" i="16"/>
  <c r="B1490" i="16"/>
  <c r="B1538" i="16"/>
  <c r="B1595" i="16"/>
  <c r="B1681" i="16"/>
  <c r="B1252" i="16"/>
  <c r="B1391" i="16"/>
  <c r="B1495" i="16"/>
  <c r="B1608" i="16"/>
  <c r="B441" i="16"/>
  <c r="B133" i="16"/>
  <c r="B230" i="16"/>
  <c r="B23" i="16"/>
  <c r="B119" i="16"/>
  <c r="B216" i="16"/>
  <c r="B401" i="16"/>
  <c r="B351" i="16"/>
  <c r="B417" i="16"/>
  <c r="B469" i="16"/>
  <c r="B521" i="16"/>
  <c r="B569" i="16"/>
  <c r="B625" i="16"/>
  <c r="B673" i="16"/>
  <c r="B725" i="16"/>
  <c r="B789" i="16"/>
  <c r="B26" i="16"/>
  <c r="B98" i="16"/>
  <c r="B210" i="16"/>
  <c r="B290" i="16"/>
  <c r="B99" i="16"/>
  <c r="B196" i="16"/>
  <c r="B267" i="16"/>
  <c r="B329" i="16"/>
  <c r="B369" i="16"/>
  <c r="B403" i="16"/>
  <c r="B439" i="16"/>
  <c r="B475" i="16"/>
  <c r="B511" i="16"/>
  <c r="B547" i="16"/>
  <c r="B579" i="16"/>
  <c r="B611" i="16"/>
  <c r="B667" i="16"/>
  <c r="B735" i="16"/>
  <c r="B799" i="16"/>
  <c r="B843" i="16"/>
  <c r="B895" i="16"/>
  <c r="B927" i="16"/>
  <c r="B963" i="16"/>
  <c r="B995" i="16"/>
  <c r="B1027" i="16"/>
  <c r="B1063" i="16"/>
  <c r="B1107" i="16"/>
  <c r="B1143" i="16"/>
  <c r="B1191" i="16"/>
  <c r="B1231" i="16"/>
  <c r="B1271" i="16"/>
  <c r="B1307" i="16"/>
  <c r="B1339" i="16"/>
  <c r="B1386" i="16"/>
  <c r="B1422" i="16"/>
  <c r="B1474" i="16"/>
  <c r="B1514" i="16"/>
  <c r="B1562" i="16"/>
  <c r="B1603" i="16"/>
  <c r="B1660" i="16"/>
  <c r="B1144" i="16"/>
  <c r="B1272" i="16"/>
  <c r="B1367" i="16"/>
  <c r="B1431" i="16"/>
  <c r="B1503" i="16"/>
  <c r="B1575" i="16"/>
  <c r="B1653" i="16"/>
  <c r="B37" i="16"/>
  <c r="B110" i="16"/>
  <c r="B174" i="16"/>
  <c r="B238" i="16"/>
  <c r="B310" i="16"/>
  <c r="B64" i="16"/>
  <c r="B127" i="16"/>
  <c r="B159" i="16"/>
  <c r="B223" i="16"/>
  <c r="B295" i="16"/>
  <c r="B339" i="16"/>
  <c r="B371" i="16"/>
  <c r="B405" i="16"/>
  <c r="B437" i="16"/>
  <c r="B473" i="16"/>
  <c r="B505" i="16"/>
  <c r="B541" i="16"/>
  <c r="B573" i="16"/>
  <c r="B609" i="16"/>
  <c r="B645" i="16"/>
  <c r="B677" i="16"/>
  <c r="B697" i="16"/>
  <c r="B729" i="16"/>
  <c r="B761" i="16"/>
  <c r="B793" i="16"/>
  <c r="B825" i="16"/>
  <c r="B861" i="16"/>
  <c r="B897" i="16"/>
  <c r="B933" i="16"/>
  <c r="B1005" i="16"/>
  <c r="B1069" i="16"/>
  <c r="B1137" i="16"/>
  <c r="B1201" i="16"/>
  <c r="B1273" i="16"/>
  <c r="B1337" i="16"/>
  <c r="B1408" i="16"/>
  <c r="B1472" i="16"/>
  <c r="B1532" i="16"/>
  <c r="B1593" i="16"/>
  <c r="B1658" i="16"/>
  <c r="B656" i="16"/>
  <c r="B631" i="16"/>
  <c r="B52" i="16"/>
  <c r="B140" i="16"/>
  <c r="B212" i="16"/>
  <c r="B300" i="16"/>
  <c r="B93" i="16"/>
  <c r="B157" i="16"/>
  <c r="B222" i="16"/>
  <c r="B293" i="16"/>
  <c r="B358" i="16"/>
  <c r="B390" i="16"/>
  <c r="B432" i="16"/>
  <c r="B468" i="16"/>
  <c r="B564" i="16"/>
  <c r="B616" i="16"/>
  <c r="B672" i="16"/>
  <c r="B712" i="16"/>
  <c r="B756" i="16"/>
  <c r="B792" i="16"/>
  <c r="B828" i="16"/>
  <c r="B880" i="16"/>
  <c r="B1388" i="16"/>
  <c r="B1452" i="16"/>
  <c r="B1520" i="16"/>
  <c r="B1580" i="16"/>
  <c r="B1621" i="16"/>
  <c r="B1691" i="16"/>
  <c r="B652" i="16"/>
  <c r="B596" i="16"/>
  <c r="B1494" i="16"/>
  <c r="B277" i="16"/>
  <c r="B1168" i="16"/>
  <c r="B34" i="16"/>
  <c r="B65" i="16"/>
  <c r="B106" i="16"/>
  <c r="B162" i="16"/>
  <c r="B217" i="16"/>
  <c r="B250" i="16"/>
  <c r="B298" i="16"/>
  <c r="B76" i="16"/>
  <c r="B107" i="16"/>
  <c r="B139" i="16"/>
  <c r="B203" i="16"/>
  <c r="B235" i="16"/>
  <c r="B275" i="16"/>
  <c r="B315" i="16"/>
  <c r="B341" i="16"/>
  <c r="B357" i="16"/>
  <c r="B373" i="16"/>
  <c r="B389" i="16"/>
  <c r="B407" i="16"/>
  <c r="B427" i="16"/>
  <c r="B443" i="16"/>
  <c r="B459" i="16"/>
  <c r="B479" i="16"/>
  <c r="B499" i="16"/>
  <c r="B515" i="16"/>
  <c r="B535" i="16"/>
  <c r="B551" i="16"/>
  <c r="B567" i="16"/>
  <c r="B583" i="16"/>
  <c r="B599" i="16"/>
  <c r="B619" i="16"/>
  <c r="B651" i="16"/>
  <c r="B675" i="16"/>
  <c r="B707" i="16"/>
  <c r="B751" i="16"/>
  <c r="B771" i="16"/>
  <c r="B807" i="16"/>
  <c r="B827" i="16"/>
  <c r="B851" i="16"/>
  <c r="B883" i="16"/>
  <c r="B899" i="16"/>
  <c r="B915" i="16"/>
  <c r="B931" i="16"/>
  <c r="B951" i="16"/>
  <c r="B967" i="16"/>
  <c r="B983" i="16"/>
  <c r="B999" i="16"/>
  <c r="B1015" i="16"/>
  <c r="B1031" i="16"/>
  <c r="B1051" i="16"/>
  <c r="B1067" i="16"/>
  <c r="B1095" i="16"/>
  <c r="B1111" i="16"/>
  <c r="B1127" i="16"/>
  <c r="B1147" i="16"/>
  <c r="B1179" i="16"/>
  <c r="B1199" i="16"/>
  <c r="B1219" i="16"/>
  <c r="B1239" i="16"/>
  <c r="B1259" i="16"/>
  <c r="B1275" i="16"/>
  <c r="B1295" i="16"/>
  <c r="B1311" i="16"/>
  <c r="B1327" i="16"/>
  <c r="B1346" i="16"/>
  <c r="B1362" i="16"/>
  <c r="B1390" i="16"/>
  <c r="B1410" i="16"/>
  <c r="B1426" i="16"/>
  <c r="B1450" i="16"/>
  <c r="B1478" i="16"/>
  <c r="B1502" i="16"/>
  <c r="B1522" i="16"/>
  <c r="B1550" i="16"/>
  <c r="B1570" i="16"/>
  <c r="B1587" i="16"/>
  <c r="B1615" i="16"/>
  <c r="B1632" i="16"/>
  <c r="B1664" i="16"/>
  <c r="B1689" i="16"/>
  <c r="B1160" i="16"/>
  <c r="B1224" i="16"/>
  <c r="B1284" i="16"/>
  <c r="B1340" i="16"/>
  <c r="B1375" i="16"/>
  <c r="B1407" i="16"/>
  <c r="B1439" i="16"/>
  <c r="B1475" i="16"/>
  <c r="B1511" i="16"/>
  <c r="B1551" i="16"/>
  <c r="B1584" i="16"/>
  <c r="B1629" i="16"/>
  <c r="B1670" i="16"/>
  <c r="B1702" i="16"/>
  <c r="B1600" i="16"/>
  <c r="B1040" i="16"/>
  <c r="B13" i="16"/>
  <c r="B46" i="16"/>
  <c r="B77" i="16"/>
  <c r="B118" i="16"/>
  <c r="B150" i="16"/>
  <c r="B182" i="16"/>
  <c r="B214" i="16"/>
  <c r="B245" i="16"/>
  <c r="B285" i="16"/>
  <c r="B318" i="16"/>
  <c r="B39" i="16"/>
  <c r="B72" i="16"/>
  <c r="B103" i="16"/>
  <c r="B136" i="16"/>
  <c r="B168" i="16"/>
  <c r="B199" i="16"/>
  <c r="B231" i="16"/>
  <c r="B271" i="16"/>
  <c r="B303" i="16"/>
  <c r="B327" i="16"/>
  <c r="B343" i="16"/>
  <c r="B359" i="16"/>
  <c r="B375" i="16"/>
  <c r="B391" i="16"/>
  <c r="B409" i="16"/>
  <c r="B425" i="16"/>
  <c r="B445" i="16"/>
  <c r="B461" i="16"/>
  <c r="B477" i="16"/>
  <c r="B493" i="16"/>
  <c r="B509" i="16"/>
  <c r="B529" i="16"/>
  <c r="B545" i="16"/>
  <c r="B561" i="16"/>
  <c r="B577" i="16"/>
  <c r="B593" i="16"/>
  <c r="B617" i="16"/>
  <c r="B633" i="16"/>
  <c r="B649" i="16"/>
  <c r="B665" i="16"/>
  <c r="B681" i="16"/>
  <c r="B701" i="16"/>
  <c r="B717" i="16"/>
  <c r="B733" i="16"/>
  <c r="B749" i="16"/>
  <c r="B765" i="16"/>
  <c r="B781" i="16"/>
  <c r="B797" i="16"/>
  <c r="B813" i="16"/>
  <c r="B829" i="16"/>
  <c r="B849" i="16"/>
  <c r="B865" i="16"/>
  <c r="B885" i="16"/>
  <c r="B901" i="16"/>
  <c r="B917" i="16"/>
  <c r="B941" i="16"/>
  <c r="B981" i="16"/>
  <c r="B1013" i="16"/>
  <c r="B1045" i="16"/>
  <c r="B1077" i="16"/>
  <c r="B1113" i="16"/>
  <c r="B1145" i="16"/>
  <c r="B1177" i="16"/>
  <c r="B1209" i="16"/>
  <c r="B1249" i="16"/>
  <c r="B1281" i="16"/>
  <c r="B1313" i="16"/>
  <c r="B1352" i="16"/>
  <c r="B1384" i="16"/>
  <c r="B1416" i="16"/>
  <c r="B1448" i="16"/>
  <c r="B1480" i="16"/>
  <c r="B1508" i="16"/>
  <c r="B1540" i="16"/>
  <c r="B1568" i="16"/>
  <c r="B1601" i="16"/>
  <c r="B1634" i="16"/>
  <c r="B1667" i="16"/>
  <c r="B1703" i="16"/>
  <c r="B12" i="16"/>
  <c r="B59" i="16"/>
  <c r="B116" i="16"/>
  <c r="B147" i="16"/>
  <c r="B188" i="16"/>
  <c r="B219" i="16"/>
  <c r="B268" i="16"/>
  <c r="B316" i="16"/>
  <c r="B62" i="16"/>
  <c r="B101" i="16"/>
  <c r="B134" i="16"/>
  <c r="B166" i="16"/>
  <c r="B197" i="16"/>
  <c r="B229" i="16"/>
  <c r="B262" i="16"/>
  <c r="B301" i="16"/>
  <c r="B338" i="16"/>
  <c r="B362" i="16"/>
  <c r="B378" i="16"/>
  <c r="B398" i="16"/>
  <c r="B420" i="16"/>
  <c r="B440" i="16"/>
  <c r="B456" i="16"/>
  <c r="B472" i="16"/>
  <c r="B492" i="16"/>
  <c r="B508" i="16"/>
  <c r="B528" i="16"/>
  <c r="B548" i="16"/>
  <c r="B576" i="16"/>
  <c r="B600" i="16"/>
  <c r="B620" i="16"/>
  <c r="B660" i="16"/>
  <c r="B676" i="16"/>
  <c r="B696" i="16"/>
  <c r="B716" i="16"/>
  <c r="B740" i="16"/>
  <c r="B760" i="16"/>
  <c r="B780" i="16"/>
  <c r="B796" i="16"/>
  <c r="B812" i="16"/>
  <c r="B832" i="16"/>
  <c r="B848" i="16"/>
  <c r="B864" i="16"/>
  <c r="B888" i="16"/>
  <c r="B904" i="16"/>
  <c r="B924" i="16"/>
  <c r="B944" i="16"/>
  <c r="B968" i="16"/>
  <c r="B1000" i="16"/>
  <c r="B1024" i="16"/>
  <c r="B1048" i="16"/>
  <c r="B1068" i="16"/>
  <c r="B1092" i="16"/>
  <c r="B1124" i="16"/>
  <c r="B1176" i="16"/>
  <c r="B1228" i="16"/>
  <c r="B1268" i="16"/>
  <c r="B1320" i="16"/>
  <c r="B1363" i="16"/>
  <c r="B1403" i="16"/>
  <c r="B1443" i="16"/>
  <c r="B1483" i="16"/>
  <c r="B1523" i="16"/>
  <c r="B1555" i="16"/>
  <c r="B1588" i="16"/>
  <c r="B1641" i="16"/>
  <c r="B1674" i="16"/>
  <c r="B1706" i="16"/>
  <c r="B881" i="16"/>
  <c r="B977" i="16"/>
  <c r="B1009" i="16"/>
  <c r="B1041" i="16"/>
  <c r="B1073" i="16"/>
  <c r="B1109" i="16"/>
  <c r="B1141" i="16"/>
  <c r="B1173" i="16"/>
  <c r="B1205" i="16"/>
  <c r="B1237" i="16"/>
  <c r="B1269" i="16"/>
  <c r="B1301" i="16"/>
  <c r="B1333" i="16"/>
  <c r="B1364" i="16"/>
  <c r="B1396" i="16"/>
  <c r="B1428" i="16"/>
  <c r="B1460" i="16"/>
  <c r="B1492" i="16"/>
  <c r="B1528" i="16"/>
  <c r="B1556" i="16"/>
  <c r="B1589" i="16"/>
  <c r="B1630" i="16"/>
  <c r="B1662" i="16"/>
  <c r="B1699" i="16"/>
  <c r="B912" i="16"/>
  <c r="B232" i="16"/>
  <c r="B1705" i="16"/>
  <c r="B53" i="16"/>
  <c r="B956" i="16"/>
  <c r="B1131" i="16"/>
  <c r="B156" i="16"/>
  <c r="B863" i="16"/>
  <c r="B952" i="16"/>
  <c r="B1599" i="16"/>
  <c r="B172" i="16"/>
  <c r="B1087" i="16"/>
  <c r="B337" i="16"/>
  <c r="B1075" i="16"/>
  <c r="B1004" i="16"/>
  <c r="B1430" i="16"/>
  <c r="B317" i="16"/>
  <c r="B114" i="16"/>
  <c r="B228" i="16"/>
  <c r="B1596" i="16"/>
  <c r="B639" i="16"/>
  <c r="B1241" i="16"/>
  <c r="B988" i="16"/>
  <c r="B1235" i="16"/>
  <c r="B491" i="16"/>
  <c r="B1079" i="16"/>
  <c r="B179" i="16"/>
  <c r="B75" i="16"/>
  <c r="B1636" i="16"/>
  <c r="B612" i="16"/>
  <c r="B644" i="16"/>
  <c r="B1673" i="16"/>
  <c r="B1088" i="16"/>
  <c r="B1296" i="16"/>
  <c r="B568" i="16"/>
  <c r="B847" i="16"/>
  <c r="B524" i="16"/>
  <c r="B783" i="16"/>
  <c r="B743" i="16"/>
  <c r="B703" i="16"/>
  <c r="B884" i="16"/>
  <c r="B572" i="16"/>
  <c r="B1155" i="16"/>
  <c r="B185" i="16"/>
  <c r="B1028" i="16"/>
  <c r="B1132" i="16"/>
  <c r="B1640" i="16"/>
  <c r="B1701" i="16"/>
  <c r="B1056" i="16"/>
  <c r="B597" i="16"/>
  <c r="B980" i="16"/>
  <c r="B936" i="16"/>
  <c r="B1679" i="16"/>
  <c r="B833" i="16"/>
  <c r="B266" i="16"/>
  <c r="B164" i="16"/>
  <c r="B321" i="16"/>
  <c r="B393" i="16"/>
  <c r="B467" i="16"/>
  <c r="B539" i="16"/>
  <c r="B603" i="16"/>
  <c r="B711" i="16"/>
  <c r="B831" i="16"/>
  <c r="B919" i="16"/>
  <c r="B987" i="16"/>
  <c r="B1055" i="16"/>
  <c r="B1135" i="16"/>
  <c r="B1223" i="16"/>
  <c r="B1299" i="16"/>
  <c r="B1366" i="16"/>
  <c r="B1394" i="16"/>
  <c r="B1414" i="16"/>
  <c r="B1434" i="16"/>
  <c r="B1458" i="16"/>
  <c r="B1482" i="16"/>
  <c r="B1506" i="16"/>
  <c r="B1526" i="16"/>
  <c r="B1554" i="16"/>
  <c r="B1574" i="16"/>
  <c r="B1591" i="16"/>
  <c r="B1619" i="16"/>
  <c r="B1652" i="16"/>
  <c r="B1677" i="16"/>
  <c r="B1693" i="16"/>
  <c r="B1172" i="16"/>
  <c r="B1236" i="16"/>
  <c r="B1308" i="16"/>
  <c r="B1347" i="16"/>
  <c r="B1383" i="16"/>
  <c r="B1415" i="16"/>
  <c r="B1447" i="16"/>
  <c r="B1487" i="16"/>
  <c r="B1519" i="16"/>
  <c r="B1559" i="16"/>
  <c r="B1592" i="16"/>
  <c r="B1637" i="16"/>
  <c r="B1678" i="16"/>
  <c r="A5" i="16"/>
  <c r="P5" i="16" s="1"/>
  <c r="AL5" i="16" s="1"/>
  <c r="F132" i="1"/>
  <c r="B22" i="16"/>
  <c r="B54" i="16"/>
  <c r="B85" i="16"/>
  <c r="B126" i="16"/>
  <c r="B158" i="16"/>
  <c r="B221" i="16"/>
  <c r="B253" i="16"/>
  <c r="B294" i="16"/>
  <c r="B16" i="16"/>
  <c r="B47" i="16"/>
  <c r="B80" i="16"/>
  <c r="B111" i="16"/>
  <c r="B144" i="16"/>
  <c r="B175" i="16"/>
  <c r="B207" i="16"/>
  <c r="B248" i="16"/>
  <c r="B279" i="16"/>
  <c r="B312" i="16"/>
  <c r="B331" i="16"/>
  <c r="B347" i="16"/>
  <c r="B363" i="16"/>
  <c r="B379" i="16"/>
  <c r="B395" i="16"/>
  <c r="B413" i="16"/>
  <c r="B429" i="16"/>
  <c r="B449" i="16"/>
  <c r="B465" i="16"/>
  <c r="B481" i="16"/>
  <c r="B497" i="16"/>
  <c r="B513" i="16"/>
  <c r="B533" i="16"/>
  <c r="B549" i="16"/>
  <c r="B565" i="16"/>
  <c r="B581" i="16"/>
  <c r="B601" i="16"/>
  <c r="B621" i="16"/>
  <c r="B637" i="16"/>
  <c r="B653" i="16"/>
  <c r="B669" i="16"/>
  <c r="B685" i="16"/>
  <c r="B705" i="16"/>
  <c r="B721" i="16"/>
  <c r="B737" i="16"/>
  <c r="B753" i="16"/>
  <c r="B769" i="16"/>
  <c r="B785" i="16"/>
  <c r="B801" i="16"/>
  <c r="B817" i="16"/>
  <c r="B837" i="16"/>
  <c r="B853" i="16"/>
  <c r="B869" i="16"/>
  <c r="B889" i="16"/>
  <c r="B905" i="16"/>
  <c r="B921" i="16"/>
  <c r="B953" i="16"/>
  <c r="B989" i="16"/>
  <c r="B1021" i="16"/>
  <c r="B1053" i="16"/>
  <c r="B1089" i="16"/>
  <c r="B1121" i="16"/>
  <c r="B1153" i="16"/>
  <c r="B1185" i="16"/>
  <c r="B1217" i="16"/>
  <c r="B1257" i="16"/>
  <c r="B1289" i="16"/>
  <c r="B1321" i="16"/>
  <c r="B1360" i="16"/>
  <c r="B1392" i="16"/>
  <c r="B1424" i="16"/>
  <c r="B1456" i="16"/>
  <c r="B1488" i="16"/>
  <c r="B1516" i="16"/>
  <c r="B1544" i="16"/>
  <c r="B1576" i="16"/>
  <c r="B1609" i="16"/>
  <c r="B1642" i="16"/>
  <c r="B1675" i="16"/>
  <c r="B1707" i="16"/>
  <c r="B1712" i="16"/>
  <c r="B86" i="16"/>
  <c r="B167" i="16"/>
  <c r="B28" i="16"/>
  <c r="B67" i="16"/>
  <c r="B124" i="16"/>
  <c r="B155" i="16"/>
  <c r="B195" i="16"/>
  <c r="B236" i="16"/>
  <c r="B283" i="16"/>
  <c r="B21" i="16"/>
  <c r="B70" i="16"/>
  <c r="B109" i="16"/>
  <c r="B142" i="16"/>
  <c r="B173" i="16"/>
  <c r="B205" i="16"/>
  <c r="B237" i="16"/>
  <c r="B269" i="16"/>
  <c r="B322" i="16"/>
  <c r="B346" i="16"/>
  <c r="B366" i="16"/>
  <c r="B382" i="16"/>
  <c r="B408" i="16"/>
  <c r="B424" i="16"/>
  <c r="B444" i="16"/>
  <c r="B460" i="16"/>
  <c r="B476" i="16"/>
  <c r="B496" i="16"/>
  <c r="B512" i="16"/>
  <c r="B536" i="16"/>
  <c r="B552" i="16"/>
  <c r="B584" i="16"/>
  <c r="B604" i="16"/>
  <c r="B624" i="16"/>
  <c r="B664" i="16"/>
  <c r="B680" i="16"/>
  <c r="B704" i="16"/>
  <c r="B720" i="16"/>
  <c r="B744" i="16"/>
  <c r="B764" i="16"/>
  <c r="B784" i="16"/>
  <c r="B800" i="16"/>
  <c r="B816" i="16"/>
  <c r="B836" i="16"/>
  <c r="B852" i="16"/>
  <c r="B868" i="16"/>
  <c r="B892" i="16"/>
  <c r="B908" i="16"/>
  <c r="B928" i="16"/>
  <c r="B948" i="16"/>
  <c r="B972" i="16"/>
  <c r="B1012" i="16"/>
  <c r="B1032" i="16"/>
  <c r="B1052" i="16"/>
  <c r="B1072" i="16"/>
  <c r="B1100" i="16"/>
  <c r="B1148" i="16"/>
  <c r="B1184" i="16"/>
  <c r="B1240" i="16"/>
  <c r="B1276" i="16"/>
  <c r="B1328" i="16"/>
  <c r="B1379" i="16"/>
  <c r="B1419" i="16"/>
  <c r="B1451" i="16"/>
  <c r="B1491" i="16"/>
  <c r="B1535" i="16"/>
  <c r="B1563" i="16"/>
  <c r="B1612" i="16"/>
  <c r="B1649" i="16"/>
  <c r="B1682" i="16"/>
  <c r="B937" i="16"/>
  <c r="B985" i="16"/>
  <c r="B1017" i="16"/>
  <c r="B1049" i="16"/>
  <c r="B1081" i="16"/>
  <c r="B1117" i="16"/>
  <c r="B1149" i="16"/>
  <c r="B1181" i="16"/>
  <c r="B1213" i="16"/>
  <c r="B1245" i="16"/>
  <c r="B1277" i="16"/>
  <c r="B1309" i="16"/>
  <c r="B1341" i="16"/>
  <c r="B1372" i="16"/>
  <c r="B1404" i="16"/>
  <c r="B1436" i="16"/>
  <c r="B1468" i="16"/>
  <c r="B1504" i="16"/>
  <c r="B1536" i="16"/>
  <c r="B1564" i="16"/>
  <c r="B1597" i="16"/>
  <c r="B1638" i="16"/>
  <c r="B1671" i="16"/>
  <c r="B692" i="16"/>
  <c r="B723" i="16"/>
  <c r="B1316" i="16"/>
  <c r="B803" i="16"/>
  <c r="B1462" i="16"/>
  <c r="B1527" i="16"/>
  <c r="B727" i="16"/>
  <c r="B640" i="16"/>
  <c r="B659" i="16"/>
  <c r="B1247" i="16"/>
  <c r="B148" i="16"/>
  <c r="B1216" i="16"/>
  <c r="B1661" i="16"/>
  <c r="B1204" i="16"/>
  <c r="B1116" i="16"/>
  <c r="B976" i="16"/>
  <c r="B647" i="16"/>
  <c r="B60" i="16"/>
  <c r="B202" i="16"/>
  <c r="B855" i="16"/>
  <c r="B1531" i="16"/>
  <c r="B1120" i="16"/>
  <c r="B1411" i="16"/>
  <c r="B929" i="16"/>
  <c r="B527" i="16"/>
  <c r="B154" i="16"/>
  <c r="B1343" i="16"/>
  <c r="B308" i="16"/>
  <c r="B580" i="16"/>
  <c r="B74" i="16"/>
  <c r="B404" i="16"/>
  <c r="B1546" i="16"/>
  <c r="B169" i="16"/>
  <c r="B1008" i="16"/>
  <c r="B772" i="16"/>
  <c r="B1697" i="16"/>
  <c r="B1264" i="16"/>
  <c r="B1175" i="16"/>
  <c r="B615" i="16"/>
  <c r="B1470" i="16"/>
  <c r="B411" i="16"/>
  <c r="B1666" i="16"/>
  <c r="B11" i="16"/>
  <c r="B1260" i="16"/>
  <c r="B1454" i="16"/>
  <c r="B679" i="16"/>
  <c r="B876" i="16"/>
  <c r="B1043" i="16"/>
  <c r="B1374" i="16"/>
  <c r="B689" i="16"/>
  <c r="B648" i="16"/>
  <c r="B261" i="16"/>
  <c r="B178" i="16"/>
  <c r="B115" i="16"/>
  <c r="B291" i="16"/>
  <c r="B377" i="16"/>
  <c r="B447" i="16"/>
  <c r="B519" i="16"/>
  <c r="B587" i="16"/>
  <c r="B683" i="16"/>
  <c r="B775" i="16"/>
  <c r="B903" i="16"/>
  <c r="B955" i="16"/>
  <c r="B1035" i="16"/>
  <c r="B1099" i="16"/>
  <c r="B1183" i="16"/>
  <c r="B1263" i="16"/>
  <c r="B1331" i="16"/>
  <c r="B1344" i="16"/>
  <c r="B90" i="16"/>
  <c r="B234" i="16"/>
  <c r="B123" i="16"/>
  <c r="B220" i="16"/>
  <c r="B325" i="16"/>
  <c r="B397" i="16"/>
  <c r="B419" i="16"/>
  <c r="B487" i="16"/>
  <c r="B523" i="16"/>
  <c r="B575" i="16"/>
  <c r="B663" i="16"/>
  <c r="B763" i="16"/>
  <c r="B835" i="16"/>
  <c r="B891" i="16"/>
  <c r="B939" i="16"/>
  <c r="B1007" i="16"/>
  <c r="B1039" i="16"/>
  <c r="B1103" i="16"/>
  <c r="B1163" i="16"/>
  <c r="B1251" i="16"/>
  <c r="B1303" i="16"/>
  <c r="B1335" i="16"/>
  <c r="B1418" i="16"/>
  <c r="B1466" i="16"/>
  <c r="B1558" i="16"/>
  <c r="B1623" i="16"/>
  <c r="B1108" i="16"/>
  <c r="B1324" i="16"/>
  <c r="B1423" i="16"/>
  <c r="B1539" i="16"/>
  <c r="B1645" i="16"/>
  <c r="B30" i="16"/>
  <c r="B94" i="16"/>
  <c r="B198" i="16"/>
  <c r="B302" i="16"/>
  <c r="B88" i="16"/>
  <c r="B183" i="16"/>
  <c r="B288" i="16"/>
  <c r="B367" i="16"/>
  <c r="B399" i="16"/>
  <c r="B453" i="16"/>
  <c r="B501" i="16"/>
  <c r="B553" i="16"/>
  <c r="B605" i="16"/>
  <c r="B657" i="16"/>
  <c r="B709" i="16"/>
  <c r="B757" i="16"/>
  <c r="B773" i="16"/>
  <c r="B821" i="16"/>
  <c r="B841" i="16"/>
  <c r="B857" i="16"/>
  <c r="B873" i="16"/>
  <c r="B893" i="16"/>
  <c r="B909" i="16"/>
  <c r="B925" i="16"/>
  <c r="B961" i="16"/>
  <c r="B997" i="16"/>
  <c r="B1029" i="16"/>
  <c r="B1061" i="16"/>
  <c r="B1097" i="16"/>
  <c r="B1129" i="16"/>
  <c r="B1161" i="16"/>
  <c r="B1193" i="16"/>
  <c r="B1225" i="16"/>
  <c r="B1265" i="16"/>
  <c r="B1297" i="16"/>
  <c r="B1329" i="16"/>
  <c r="B1368" i="16"/>
  <c r="B1400" i="16"/>
  <c r="B1432" i="16"/>
  <c r="B1464" i="16"/>
  <c r="B1496" i="16"/>
  <c r="B1524" i="16"/>
  <c r="B1552" i="16"/>
  <c r="B1585" i="16"/>
  <c r="B1617" i="16"/>
  <c r="B1650" i="16"/>
  <c r="B1687" i="16"/>
  <c r="B3" i="16"/>
  <c r="B36" i="16"/>
  <c r="B92" i="16"/>
  <c r="B131" i="16"/>
  <c r="B163" i="16"/>
  <c r="B204" i="16"/>
  <c r="B243" i="16"/>
  <c r="B292" i="16"/>
  <c r="B29" i="16"/>
  <c r="B78" i="16"/>
  <c r="B117" i="16"/>
  <c r="B149" i="16"/>
  <c r="B181" i="16"/>
  <c r="B213" i="16"/>
  <c r="B246" i="16"/>
  <c r="B286" i="16"/>
  <c r="B326" i="16"/>
  <c r="B354" i="16"/>
  <c r="B370" i="16"/>
  <c r="B386" i="16"/>
  <c r="B412" i="16"/>
  <c r="B428" i="16"/>
  <c r="B448" i="16"/>
  <c r="B464" i="16"/>
  <c r="B484" i="16"/>
  <c r="B500" i="16"/>
  <c r="B540" i="16"/>
  <c r="B556" i="16"/>
  <c r="B588" i="16"/>
  <c r="B608" i="16"/>
  <c r="B628" i="16"/>
  <c r="B668" i="16"/>
  <c r="B684" i="16"/>
  <c r="B708" i="16"/>
  <c r="B728" i="16"/>
  <c r="B748" i="16"/>
  <c r="B768" i="16"/>
  <c r="B788" i="16"/>
  <c r="B804" i="16"/>
  <c r="B820" i="16"/>
  <c r="B840" i="16"/>
  <c r="B856" i="16"/>
  <c r="B872" i="16"/>
  <c r="B896" i="16"/>
  <c r="B916" i="16"/>
  <c r="B932" i="16"/>
  <c r="B960" i="16"/>
  <c r="B992" i="16"/>
  <c r="B1016" i="16"/>
  <c r="B1036" i="16"/>
  <c r="B1060" i="16"/>
  <c r="B1076" i="16"/>
  <c r="B1104" i="16"/>
  <c r="B1156" i="16"/>
  <c r="B1200" i="16"/>
  <c r="B1248" i="16"/>
  <c r="B1288" i="16"/>
  <c r="B1336" i="16"/>
  <c r="B1387" i="16"/>
  <c r="B1427" i="16"/>
  <c r="B1471" i="16"/>
  <c r="B1507" i="16"/>
  <c r="B1581" i="16"/>
  <c r="B1571" i="16"/>
  <c r="B1620" i="16"/>
  <c r="B1657" i="16"/>
  <c r="B1690" i="16"/>
  <c r="K14" i="1"/>
  <c r="M13" i="1"/>
  <c r="B957" i="16"/>
  <c r="B993" i="16"/>
  <c r="B1025" i="16"/>
  <c r="B1057" i="16"/>
  <c r="B1093" i="16"/>
  <c r="B1125" i="16"/>
  <c r="B1157" i="16"/>
  <c r="B1189" i="16"/>
  <c r="B1221" i="16"/>
  <c r="B1253" i="16"/>
  <c r="B1285" i="16"/>
  <c r="B1317" i="16"/>
  <c r="B1348" i="16"/>
  <c r="B1380" i="16"/>
  <c r="B1412" i="16"/>
  <c r="B1444" i="16"/>
  <c r="B1476" i="16"/>
  <c r="B1512" i="16"/>
  <c r="B1624" i="16"/>
  <c r="B1572" i="16"/>
  <c r="B1605" i="16"/>
  <c r="B1646" i="16"/>
  <c r="B1683" i="16"/>
  <c r="B319" i="16"/>
  <c r="B15" i="16"/>
  <c r="B32" i="16"/>
  <c r="B40" i="16"/>
  <c r="B56" i="16"/>
  <c r="B79" i="16"/>
  <c r="B96" i="16"/>
  <c r="B104" i="16"/>
  <c r="B128" i="16"/>
  <c r="B143" i="16"/>
  <c r="B160" i="16"/>
  <c r="B184" i="16"/>
  <c r="B200" i="16"/>
  <c r="B215" i="16"/>
  <c r="B239" i="16"/>
  <c r="B255" i="16"/>
  <c r="B272" i="16"/>
  <c r="B287" i="16"/>
  <c r="B304" i="16"/>
  <c r="B402" i="16"/>
  <c r="B25" i="16"/>
  <c r="B41" i="16"/>
  <c r="B57" i="16"/>
  <c r="B73" i="16"/>
  <c r="B89" i="16"/>
  <c r="B105" i="16"/>
  <c r="B121" i="16"/>
  <c r="B137" i="16"/>
  <c r="B153" i="16"/>
  <c r="B170" i="16"/>
  <c r="B186" i="16"/>
  <c r="B201" i="16"/>
  <c r="B218" i="16"/>
  <c r="B233" i="16"/>
  <c r="B249" i="16"/>
  <c r="B265" i="16"/>
  <c r="B282" i="16"/>
  <c r="B297" i="16"/>
  <c r="B314" i="16"/>
  <c r="B324" i="16"/>
  <c r="B332" i="16"/>
  <c r="B340" i="16"/>
  <c r="B348" i="16"/>
  <c r="B356" i="16"/>
  <c r="B364" i="16"/>
  <c r="B372" i="16"/>
  <c r="B384" i="16"/>
  <c r="B392" i="16"/>
  <c r="B396" i="16"/>
  <c r="B406" i="16"/>
  <c r="B418" i="16"/>
  <c r="B426" i="16"/>
  <c r="B434" i="16"/>
  <c r="B442" i="16"/>
  <c r="B450" i="16"/>
  <c r="B458" i="16"/>
  <c r="B466" i="16"/>
  <c r="B474" i="16"/>
  <c r="B482" i="16"/>
  <c r="B490" i="16"/>
  <c r="B498" i="16"/>
  <c r="B506" i="16"/>
  <c r="B514" i="16"/>
  <c r="B522" i="16"/>
  <c r="B530" i="16"/>
  <c r="B538" i="16"/>
  <c r="B546" i="16"/>
  <c r="B554" i="16"/>
  <c r="B562" i="16"/>
  <c r="B570" i="16"/>
  <c r="B578" i="16"/>
  <c r="B586" i="16"/>
  <c r="B590" i="16"/>
  <c r="B598" i="16"/>
  <c r="B606" i="16"/>
  <c r="B614" i="16"/>
  <c r="B622" i="16"/>
  <c r="B630" i="16"/>
  <c r="B638" i="16"/>
  <c r="B646" i="16"/>
  <c r="B654" i="16"/>
  <c r="B662" i="16"/>
  <c r="B670" i="16"/>
  <c r="B678" i="16"/>
  <c r="B686" i="16"/>
  <c r="B694" i="16"/>
  <c r="B702" i="16"/>
  <c r="B710" i="16"/>
  <c r="B718" i="16"/>
  <c r="B726" i="16"/>
  <c r="B734" i="16"/>
  <c r="B742" i="16"/>
  <c r="B750" i="16"/>
  <c r="B758" i="16"/>
  <c r="B766" i="16"/>
  <c r="B774" i="16"/>
  <c r="B782" i="16"/>
  <c r="B790" i="16"/>
  <c r="B798" i="16"/>
  <c r="B806" i="16"/>
  <c r="B814" i="16"/>
  <c r="B822" i="16"/>
  <c r="B830" i="16"/>
  <c r="B838" i="16"/>
  <c r="B846" i="16"/>
  <c r="B854" i="16"/>
  <c r="B862" i="16"/>
  <c r="B870" i="16"/>
  <c r="B878" i="16"/>
  <c r="B886" i="16"/>
  <c r="B894" i="16"/>
  <c r="B902" i="16"/>
  <c r="B910" i="16"/>
  <c r="B918" i="16"/>
  <c r="B926" i="16"/>
  <c r="B934" i="16"/>
  <c r="B942" i="16"/>
  <c r="B950" i="16"/>
  <c r="B958" i="16"/>
  <c r="B966" i="16"/>
  <c r="B974" i="16"/>
  <c r="B982" i="16"/>
  <c r="B990" i="16"/>
  <c r="B998" i="16"/>
  <c r="B1006" i="16"/>
  <c r="B1014" i="16"/>
  <c r="B1022" i="16"/>
  <c r="B1030" i="16"/>
  <c r="B1038" i="16"/>
  <c r="B1046" i="16"/>
  <c r="B1054" i="16"/>
  <c r="B1062" i="16"/>
  <c r="B1070" i="16"/>
  <c r="B1078" i="16"/>
  <c r="B1086" i="16"/>
  <c r="B1094" i="16"/>
  <c r="B1102" i="16"/>
  <c r="B1110" i="16"/>
  <c r="B1118" i="16"/>
  <c r="B1126" i="16"/>
  <c r="B1134" i="16"/>
  <c r="B1142" i="16"/>
  <c r="B1150" i="16"/>
  <c r="B1158" i="16"/>
  <c r="B1166" i="16"/>
  <c r="B1174" i="16"/>
  <c r="B1182" i="16"/>
  <c r="B1190" i="16"/>
  <c r="B1198" i="16"/>
  <c r="B1206" i="16"/>
  <c r="B1214" i="16"/>
  <c r="B1222" i="16"/>
  <c r="B1230" i="16"/>
  <c r="B1238" i="16"/>
  <c r="B1246" i="16"/>
  <c r="B1254" i="16"/>
  <c r="B1270" i="16"/>
  <c r="B1274" i="16"/>
  <c r="B1282" i="16"/>
  <c r="B1290" i="16"/>
  <c r="B1298" i="16"/>
  <c r="B1306" i="16"/>
  <c r="B1314" i="16"/>
  <c r="B1322" i="16"/>
  <c r="B1330" i="16"/>
  <c r="B1338" i="16"/>
  <c r="B1345" i="16"/>
  <c r="B1353" i="16"/>
  <c r="B1361" i="16"/>
  <c r="B1369" i="16"/>
  <c r="B1377" i="16"/>
  <c r="B1385" i="16"/>
  <c r="B1393" i="16"/>
  <c r="B1401" i="16"/>
  <c r="B1409" i="16"/>
  <c r="B1421" i="16"/>
  <c r="B1429" i="16"/>
  <c r="B1437" i="16"/>
  <c r="B1445" i="16"/>
  <c r="B1453" i="16"/>
  <c r="B1461" i="16"/>
  <c r="B1469" i="16"/>
  <c r="B1477" i="16"/>
  <c r="B1485" i="16"/>
  <c r="B1493" i="16"/>
  <c r="B1501" i="16"/>
  <c r="B1509" i="16"/>
  <c r="B1517" i="16"/>
  <c r="B1525" i="16"/>
  <c r="B1533" i="16"/>
  <c r="B1541" i="16"/>
  <c r="B1545" i="16"/>
  <c r="B1553" i="16"/>
  <c r="B1561" i="16"/>
  <c r="B1569" i="16"/>
  <c r="B1577" i="16"/>
  <c r="B1586" i="16"/>
  <c r="B1594" i="16"/>
  <c r="B1602" i="16"/>
  <c r="B1610" i="16"/>
  <c r="B1618" i="16"/>
  <c r="B1627" i="16"/>
  <c r="B1635" i="16"/>
  <c r="B1643" i="16"/>
  <c r="B1651" i="16"/>
  <c r="B1659" i="16"/>
  <c r="B1668" i="16"/>
  <c r="B1676" i="16"/>
  <c r="B1684" i="16"/>
  <c r="B1692" i="16"/>
  <c r="B1700" i="16"/>
  <c r="B1708" i="16"/>
  <c r="B44" i="16"/>
  <c r="B6" i="16"/>
  <c r="B10" i="16"/>
  <c r="B24" i="16"/>
  <c r="B48" i="16"/>
  <c r="B63" i="16"/>
  <c r="B71" i="16"/>
  <c r="B87" i="16"/>
  <c r="B112" i="16"/>
  <c r="B120" i="16"/>
  <c r="B135" i="16"/>
  <c r="B152" i="16"/>
  <c r="B176" i="16"/>
  <c r="B192" i="16"/>
  <c r="B208" i="16"/>
  <c r="B224" i="16"/>
  <c r="B247" i="16"/>
  <c r="B264" i="16"/>
  <c r="B280" i="16"/>
  <c r="B296" i="16"/>
  <c r="B311" i="16"/>
  <c r="B17" i="16"/>
  <c r="B33" i="16"/>
  <c r="B49" i="16"/>
  <c r="B66" i="16"/>
  <c r="B81" i="16"/>
  <c r="B97" i="16"/>
  <c r="B113" i="16"/>
  <c r="B130" i="16"/>
  <c r="B146" i="16"/>
  <c r="B161" i="16"/>
  <c r="B177" i="16"/>
  <c r="B194" i="16"/>
  <c r="B209" i="16"/>
  <c r="B225" i="16"/>
  <c r="B242" i="16"/>
  <c r="B258" i="16"/>
  <c r="B274" i="16"/>
  <c r="B289" i="16"/>
  <c r="B305" i="16"/>
  <c r="B320" i="16"/>
  <c r="B328" i="16"/>
  <c r="B336" i="16"/>
  <c r="B344" i="16"/>
  <c r="B352" i="16"/>
  <c r="B360" i="16"/>
  <c r="B368" i="16"/>
  <c r="B376" i="16"/>
  <c r="B380" i="16"/>
  <c r="B388" i="16"/>
  <c r="B400" i="16"/>
  <c r="B410" i="16"/>
  <c r="B414" i="16"/>
  <c r="B422" i="16"/>
  <c r="B430" i="16"/>
  <c r="B438" i="16"/>
  <c r="B446" i="16"/>
  <c r="B454" i="16"/>
  <c r="B462" i="16"/>
  <c r="B470" i="16"/>
  <c r="B478" i="16"/>
  <c r="B486" i="16"/>
  <c r="B494" i="16"/>
  <c r="B502" i="16"/>
  <c r="B510" i="16"/>
  <c r="B518" i="16"/>
  <c r="B526" i="16"/>
  <c r="B534" i="16"/>
  <c r="B542" i="16"/>
  <c r="B550" i="16"/>
  <c r="B558" i="16"/>
  <c r="B566" i="16"/>
  <c r="B574" i="16"/>
  <c r="B582" i="16"/>
  <c r="B594" i="16"/>
  <c r="B602" i="16"/>
  <c r="B610" i="16"/>
  <c r="B618" i="16"/>
  <c r="B626" i="16"/>
  <c r="B634" i="16"/>
  <c r="B642" i="16"/>
  <c r="B650" i="16"/>
  <c r="B658" i="16"/>
  <c r="B666" i="16"/>
  <c r="B674" i="16"/>
  <c r="B682" i="16"/>
  <c r="B690" i="16"/>
  <c r="B698" i="16"/>
  <c r="B706" i="16"/>
  <c r="B714" i="16"/>
  <c r="B722" i="16"/>
  <c r="B730" i="16"/>
  <c r="B738" i="16"/>
  <c r="B746" i="16"/>
  <c r="B754" i="16"/>
  <c r="B762" i="16"/>
  <c r="B770" i="16"/>
  <c r="B778" i="16"/>
  <c r="B786" i="16"/>
  <c r="B794" i="16"/>
  <c r="B802" i="16"/>
  <c r="B810" i="16"/>
  <c r="B818" i="16"/>
  <c r="B826" i="16"/>
  <c r="B834" i="16"/>
  <c r="B842" i="16"/>
  <c r="B850" i="16"/>
  <c r="B858" i="16"/>
  <c r="B866" i="16"/>
  <c r="B874" i="16"/>
  <c r="B882" i="16"/>
  <c r="B890" i="16"/>
  <c r="B898" i="16"/>
  <c r="B906" i="16"/>
  <c r="B914" i="16"/>
  <c r="B922" i="16"/>
  <c r="B930" i="16"/>
  <c r="B938" i="16"/>
  <c r="B946" i="16"/>
  <c r="B954" i="16"/>
  <c r="B962" i="16"/>
  <c r="B970" i="16"/>
  <c r="B978" i="16"/>
  <c r="B986" i="16"/>
  <c r="B994" i="16"/>
  <c r="B1002" i="16"/>
  <c r="B1010" i="16"/>
  <c r="B1018" i="16"/>
  <c r="B1026" i="16"/>
  <c r="B1034" i="16"/>
  <c r="B1042" i="16"/>
  <c r="B1050" i="16"/>
  <c r="B1058" i="16"/>
  <c r="B1066" i="16"/>
  <c r="B1074" i="16"/>
  <c r="B1082" i="16"/>
  <c r="B1090" i="16"/>
  <c r="B1098" i="16"/>
  <c r="B1106" i="16"/>
  <c r="B1114" i="16"/>
  <c r="B1122" i="16"/>
  <c r="B1130" i="16"/>
  <c r="B1138" i="16"/>
  <c r="B1146" i="16"/>
  <c r="B1154" i="16"/>
  <c r="B1162" i="16"/>
  <c r="B1170" i="16"/>
  <c r="B1178" i="16"/>
  <c r="B1186" i="16"/>
  <c r="B1194" i="16"/>
  <c r="B1202" i="16"/>
  <c r="B1210" i="16"/>
  <c r="B1218" i="16"/>
  <c r="B1226" i="16"/>
  <c r="B1234" i="16"/>
  <c r="B1242" i="16"/>
  <c r="B1250" i="16"/>
  <c r="B1258" i="16"/>
  <c r="B1262" i="16"/>
  <c r="B1266" i="16"/>
  <c r="B1278" i="16"/>
  <c r="B1286" i="16"/>
  <c r="B1294" i="16"/>
  <c r="B1302" i="16"/>
  <c r="B1310" i="16"/>
  <c r="B1318" i="16"/>
  <c r="B1326" i="16"/>
  <c r="B1334" i="16"/>
  <c r="B1342" i="16"/>
  <c r="B1349" i="16"/>
  <c r="B1357" i="16"/>
  <c r="B1365" i="16"/>
  <c r="B1373" i="16"/>
  <c r="B1381" i="16"/>
  <c r="B1389" i="16"/>
  <c r="B1397" i="16"/>
  <c r="B1405" i="16"/>
  <c r="B1413" i="16"/>
  <c r="B1417" i="16"/>
  <c r="B1425" i="16"/>
  <c r="B1433" i="16"/>
  <c r="B1441" i="16"/>
  <c r="B1449" i="16"/>
  <c r="B1457" i="16"/>
  <c r="B1465" i="16"/>
  <c r="B1473" i="16"/>
  <c r="B1481" i="16"/>
  <c r="B1489" i="16"/>
  <c r="B1497" i="16"/>
  <c r="B1505" i="16"/>
  <c r="B1513" i="16"/>
  <c r="B1521" i="16"/>
  <c r="B1529" i="16"/>
  <c r="B1537" i="16"/>
  <c r="B1549" i="16"/>
  <c r="B1557" i="16"/>
  <c r="B1565" i="16"/>
  <c r="B1573" i="16"/>
  <c r="B1582" i="16"/>
  <c r="B1590" i="16"/>
  <c r="B1598" i="16"/>
  <c r="B1606" i="16"/>
  <c r="B1614" i="16"/>
  <c r="B1622" i="16"/>
  <c r="B1631" i="16"/>
  <c r="B1639" i="16"/>
  <c r="B1647" i="16"/>
  <c r="B1655" i="16"/>
  <c r="B1663" i="16"/>
  <c r="B1672" i="16"/>
  <c r="B1680" i="16"/>
  <c r="B1688" i="16"/>
  <c r="B1696" i="16"/>
  <c r="B1704" i="16"/>
  <c r="B51" i="16"/>
  <c r="B68" i="16"/>
  <c r="B436" i="16"/>
  <c r="B739" i="16"/>
  <c r="B1604" i="16"/>
  <c r="B1378" i="16"/>
  <c r="B1196" i="16"/>
  <c r="B1312" i="16"/>
  <c r="B1128" i="16"/>
  <c r="B45" i="16"/>
  <c r="B1607" i="16"/>
  <c r="B1534" i="16"/>
  <c r="B984" i="16"/>
  <c r="B1244" i="16"/>
  <c r="B1530" i="16"/>
  <c r="B1398" i="16"/>
  <c r="B1669" i="16"/>
  <c r="B627" i="16"/>
  <c r="B1463" i="16"/>
  <c r="B257" i="16"/>
  <c r="B1611" i="16"/>
  <c r="B747" i="16"/>
  <c r="B259" i="16"/>
  <c r="B795" i="16"/>
  <c r="B281" i="16"/>
  <c r="B1710" i="16"/>
  <c r="B1096" i="16"/>
  <c r="B342" i="16"/>
  <c r="B350" i="16"/>
  <c r="B532" i="16"/>
  <c r="B1140" i="16"/>
  <c r="B1351" i="16"/>
  <c r="B1648" i="16"/>
  <c r="B752" i="16"/>
  <c r="B671" i="16"/>
  <c r="B1499" i="16"/>
  <c r="B1203" i="16"/>
  <c r="B284" i="16"/>
  <c r="B35" i="16"/>
  <c r="B1644" i="16"/>
  <c r="B1180" i="16"/>
  <c r="B1171" i="16"/>
  <c r="B695" i="16"/>
  <c r="B1232" i="16"/>
  <c r="B19" i="16"/>
  <c r="B276" i="16"/>
  <c r="B122" i="16"/>
  <c r="B1220" i="16"/>
  <c r="B83" i="16"/>
  <c r="B949" i="16"/>
  <c r="B560" i="16"/>
  <c r="B632" i="16"/>
  <c r="B171" i="16"/>
  <c r="B973" i="16"/>
  <c r="B129" i="16"/>
  <c r="B313" i="16"/>
  <c r="B211" i="16"/>
  <c r="B345" i="16"/>
  <c r="B415" i="16"/>
  <c r="B483" i="16"/>
  <c r="B555" i="16"/>
  <c r="B623" i="16"/>
  <c r="B755" i="16"/>
  <c r="B859" i="16"/>
  <c r="B935" i="16"/>
  <c r="B1003" i="16"/>
  <c r="B1071" i="16"/>
  <c r="B1159" i="16"/>
  <c r="B1243" i="16"/>
  <c r="B1315" i="16"/>
  <c r="B50" i="16"/>
  <c r="B193" i="16"/>
  <c r="B4" i="16"/>
  <c r="B187" i="16"/>
  <c r="B299" i="16"/>
  <c r="B365" i="16"/>
  <c r="B451" i="16"/>
  <c r="B507" i="16"/>
  <c r="B559" i="16"/>
  <c r="B607" i="16"/>
  <c r="B687" i="16"/>
  <c r="B779" i="16"/>
  <c r="B867" i="16"/>
  <c r="B923" i="16"/>
  <c r="B975" i="16"/>
  <c r="B1023" i="16"/>
  <c r="B1083" i="16"/>
  <c r="B1139" i="16"/>
  <c r="B1211" i="16"/>
  <c r="B1267" i="16"/>
  <c r="B1319" i="16"/>
  <c r="B1370" i="16"/>
  <c r="B1438" i="16"/>
  <c r="B1510" i="16"/>
  <c r="B1578" i="16"/>
  <c r="B1656" i="16"/>
  <c r="B1192" i="16"/>
  <c r="B1359" i="16"/>
  <c r="B1455" i="16"/>
  <c r="B1567" i="16"/>
  <c r="B1686" i="16"/>
  <c r="B240" i="16"/>
  <c r="B61" i="16"/>
  <c r="B165" i="16"/>
  <c r="B270" i="16"/>
  <c r="B55" i="16"/>
  <c r="B151" i="16"/>
  <c r="B256" i="16"/>
  <c r="B335" i="16"/>
  <c r="B383" i="16"/>
  <c r="B433" i="16"/>
  <c r="B485" i="16"/>
  <c r="B537" i="16"/>
  <c r="B585" i="16"/>
  <c r="B641" i="16"/>
  <c r="B693" i="16"/>
  <c r="B741" i="16"/>
  <c r="B805" i="16"/>
  <c r="B58" i="16"/>
  <c r="B145" i="16"/>
  <c r="B241" i="16"/>
  <c r="B20" i="16"/>
  <c r="B132" i="16"/>
  <c r="B227" i="16"/>
  <c r="B307" i="16"/>
  <c r="B353" i="16"/>
  <c r="B385" i="16"/>
  <c r="B423" i="16"/>
  <c r="B455" i="16"/>
  <c r="B495" i="16"/>
  <c r="B531" i="16"/>
  <c r="B563" i="16"/>
  <c r="B595" i="16"/>
  <c r="B643" i="16"/>
  <c r="B699" i="16"/>
  <c r="B767" i="16"/>
  <c r="B823" i="16"/>
  <c r="B871" i="16"/>
  <c r="B911" i="16"/>
  <c r="B947" i="16"/>
  <c r="B979" i="16"/>
  <c r="B1011" i="16"/>
  <c r="B1047" i="16"/>
  <c r="B1091" i="16"/>
  <c r="B1123" i="16"/>
  <c r="B1167" i="16"/>
  <c r="B1215" i="16"/>
  <c r="B1255" i="16"/>
  <c r="B1291" i="16"/>
  <c r="B1323" i="16"/>
  <c r="B1358" i="16"/>
  <c r="B1406" i="16"/>
  <c r="B1442" i="16"/>
  <c r="B1498" i="16"/>
  <c r="B1542" i="16"/>
  <c r="B1583" i="16"/>
  <c r="B1628" i="16"/>
  <c r="B1685" i="16"/>
  <c r="B1208" i="16"/>
  <c r="B1332" i="16"/>
  <c r="B1399" i="16"/>
  <c r="B1467" i="16"/>
  <c r="B1543" i="16"/>
  <c r="B1616" i="16"/>
  <c r="B1694" i="16"/>
  <c r="B9" i="16"/>
  <c r="B69" i="16"/>
  <c r="B141" i="16"/>
  <c r="B206" i="16"/>
  <c r="B278" i="16"/>
  <c r="B31" i="16"/>
  <c r="B95" i="16"/>
  <c r="B191" i="16"/>
  <c r="B263" i="16"/>
  <c r="B323" i="16"/>
  <c r="B355" i="16"/>
  <c r="B387" i="16"/>
  <c r="B421" i="16"/>
  <c r="B457" i="16"/>
  <c r="B489" i="16"/>
  <c r="B525" i="16"/>
  <c r="B557" i="16"/>
  <c r="B589" i="16"/>
  <c r="B629" i="16"/>
  <c r="B661" i="16"/>
  <c r="B713" i="16"/>
  <c r="B745" i="16"/>
  <c r="B777" i="16"/>
  <c r="B809" i="16"/>
  <c r="B845" i="16"/>
  <c r="B877" i="16"/>
  <c r="B913" i="16"/>
  <c r="B969" i="16"/>
  <c r="B1037" i="16"/>
  <c r="B1105" i="16"/>
  <c r="B1169" i="16"/>
  <c r="B1233" i="16"/>
  <c r="B1305" i="16"/>
  <c r="B1376" i="16"/>
  <c r="B1440" i="16"/>
  <c r="B1500" i="16"/>
  <c r="B1560" i="16"/>
  <c r="B1626" i="16"/>
  <c r="B1695" i="16"/>
  <c r="B1711" i="16"/>
  <c r="B8" i="16"/>
  <c r="B108" i="16"/>
  <c r="B180" i="16"/>
  <c r="B252" i="16"/>
  <c r="B38" i="16"/>
  <c r="B125" i="16"/>
  <c r="B189" i="16"/>
  <c r="B254" i="16"/>
  <c r="B330" i="16"/>
  <c r="B374" i="16"/>
  <c r="B416" i="16"/>
  <c r="B452" i="16"/>
  <c r="B488" i="16"/>
  <c r="B504" i="16"/>
  <c r="B520" i="16"/>
  <c r="B544" i="16"/>
  <c r="B592" i="16"/>
  <c r="B636" i="16"/>
  <c r="B688" i="16"/>
  <c r="B736" i="16"/>
  <c r="B776" i="16"/>
  <c r="B808" i="16"/>
  <c r="B844" i="16"/>
  <c r="B860" i="16"/>
  <c r="B900" i="16"/>
  <c r="B920" i="16"/>
  <c r="B940" i="16"/>
  <c r="B964" i="16"/>
  <c r="B996" i="16"/>
  <c r="B1020" i="16"/>
  <c r="B1044" i="16"/>
  <c r="B1064" i="16"/>
  <c r="B1080" i="16"/>
  <c r="B1112" i="16"/>
  <c r="B1164" i="16"/>
  <c r="B1212" i="16"/>
  <c r="B1256" i="16"/>
  <c r="B1304" i="16"/>
  <c r="B1355" i="16"/>
  <c r="B1395" i="16"/>
  <c r="B1435" i="16"/>
  <c r="B1479" i="16"/>
  <c r="B1515" i="16"/>
  <c r="B1547" i="16"/>
  <c r="B1579" i="16"/>
  <c r="B1633" i="16"/>
  <c r="B1665" i="16"/>
  <c r="B1698" i="16"/>
  <c r="B613" i="16"/>
  <c r="B965" i="16"/>
  <c r="B1001" i="16"/>
  <c r="B1033" i="16"/>
  <c r="B1065" i="16"/>
  <c r="B1101" i="16"/>
  <c r="B1133" i="16"/>
  <c r="B1165" i="16"/>
  <c r="B1197" i="16"/>
  <c r="B1229" i="16"/>
  <c r="B1261" i="16"/>
  <c r="B1293" i="16"/>
  <c r="B1356" i="16"/>
  <c r="B1420" i="16"/>
  <c r="B1484" i="16"/>
  <c r="B1548" i="16"/>
  <c r="B1654" i="16"/>
  <c r="B759" i="16"/>
  <c r="B1195" i="16"/>
  <c r="B719" i="16"/>
  <c r="B1151" i="16"/>
  <c r="B1280" i="16"/>
  <c r="B394" i="16"/>
  <c r="B1084" i="16"/>
  <c r="B1446" i="16"/>
  <c r="B27" i="16"/>
  <c r="B1152" i="16"/>
  <c r="B1300" i="16"/>
  <c r="B875" i="16"/>
  <c r="B333" i="16"/>
  <c r="B480" i="16"/>
  <c r="B1518" i="16"/>
  <c r="B1292" i="16"/>
  <c r="B1382" i="16"/>
  <c r="B1085" i="16"/>
  <c r="B1188" i="16"/>
  <c r="B691" i="16"/>
  <c r="B1613" i="16"/>
  <c r="B732" i="16"/>
  <c r="B43" i="16"/>
  <c r="B100" i="16"/>
  <c r="B334" i="16"/>
  <c r="B463" i="16"/>
  <c r="B1625" i="16"/>
  <c r="B839" i="16"/>
  <c r="B879" i="16"/>
  <c r="B824" i="16"/>
  <c r="B306" i="16"/>
  <c r="B260" i="16"/>
  <c r="B724" i="16"/>
  <c r="B14" i="16"/>
  <c r="B1136" i="16"/>
  <c r="B700" i="16"/>
  <c r="B1566" i="16"/>
  <c r="B1287" i="16"/>
  <c r="B791" i="16"/>
  <c r="B309" i="16"/>
  <c r="B1486" i="16"/>
  <c r="B731" i="16"/>
  <c r="B517" i="16"/>
  <c r="B945" i="16"/>
  <c r="B102" i="16"/>
  <c r="B1459" i="16"/>
  <c r="B787" i="16"/>
  <c r="B943" i="16"/>
  <c r="B5" i="16"/>
  <c r="B1371" i="16"/>
  <c r="T130" i="1" l="1"/>
  <c r="F3" i="16" s="1"/>
  <c r="V9" i="1"/>
  <c r="M14" i="1"/>
  <c r="K15" i="1"/>
  <c r="A6" i="16"/>
  <c r="P6" i="16" s="1"/>
  <c r="AL6" i="16" s="1"/>
  <c r="F133" i="1"/>
  <c r="T131" i="1" l="1"/>
  <c r="V11" i="1" s="1"/>
  <c r="V10" i="1"/>
  <c r="K16" i="1"/>
  <c r="M15" i="1"/>
  <c r="AA3" i="16"/>
  <c r="Q3" i="16"/>
  <c r="A7" i="16"/>
  <c r="P7" i="16" s="1"/>
  <c r="AL7" i="16" s="1"/>
  <c r="F134" i="1"/>
  <c r="F4" i="16" l="1"/>
  <c r="Q4" i="16" s="1"/>
  <c r="T132" i="1"/>
  <c r="V12" i="1" s="1"/>
  <c r="A8" i="16"/>
  <c r="P8" i="16" s="1"/>
  <c r="AL8" i="16" s="1"/>
  <c r="F135" i="1"/>
  <c r="AF3" i="16"/>
  <c r="M16" i="1"/>
  <c r="K17" i="1"/>
  <c r="T133" i="1" l="1"/>
  <c r="F6" i="16" s="1"/>
  <c r="F5" i="16"/>
  <c r="Q5" i="16" s="1"/>
  <c r="K18" i="1"/>
  <c r="M17" i="1"/>
  <c r="A9" i="16"/>
  <c r="P9" i="16" s="1"/>
  <c r="AL9" i="16" s="1"/>
  <c r="F136" i="1"/>
  <c r="AF4" i="16"/>
  <c r="T134" i="1" l="1"/>
  <c r="F7" i="16" s="1"/>
  <c r="V13" i="1"/>
  <c r="K19" i="1"/>
  <c r="M18" i="1"/>
  <c r="A10" i="16"/>
  <c r="P10" i="16" s="1"/>
  <c r="AL10" i="16" s="1"/>
  <c r="F137" i="1"/>
  <c r="Q6" i="16"/>
  <c r="AF5" i="16"/>
  <c r="V14" i="1" l="1"/>
  <c r="T135" i="1"/>
  <c r="T136" i="1" s="1"/>
  <c r="Q7" i="16"/>
  <c r="AF6" i="16"/>
  <c r="A11" i="16"/>
  <c r="P11" i="16" s="1"/>
  <c r="AL11" i="16" s="1"/>
  <c r="F138" i="1"/>
  <c r="K20" i="1"/>
  <c r="M19" i="1"/>
  <c r="F8" i="16" l="1"/>
  <c r="Q8" i="16" s="1"/>
  <c r="V15" i="1"/>
  <c r="A12" i="16"/>
  <c r="P12" i="16" s="1"/>
  <c r="AL12" i="16" s="1"/>
  <c r="F139" i="1"/>
  <c r="M20" i="1"/>
  <c r="K21" i="1"/>
  <c r="F9" i="16"/>
  <c r="V16" i="1"/>
  <c r="T137" i="1"/>
  <c r="AF7" i="16"/>
  <c r="AF8" i="16" l="1"/>
  <c r="Q9" i="16"/>
  <c r="M21" i="1"/>
  <c r="K22" i="1"/>
  <c r="A13" i="16"/>
  <c r="P13" i="16" s="1"/>
  <c r="AL13" i="16" s="1"/>
  <c r="F140" i="1"/>
  <c r="F10" i="16"/>
  <c r="T138" i="1"/>
  <c r="V17" i="1"/>
  <c r="M22" i="1" l="1"/>
  <c r="K23" i="1"/>
  <c r="A14" i="16"/>
  <c r="P14" i="16" s="1"/>
  <c r="AL14" i="16" s="1"/>
  <c r="F141" i="1"/>
  <c r="Q10" i="16"/>
  <c r="AF9" i="16"/>
  <c r="F11" i="16"/>
  <c r="T139" i="1"/>
  <c r="V18" i="1"/>
  <c r="F12" i="16" l="1"/>
  <c r="V19" i="1"/>
  <c r="T140" i="1"/>
  <c r="A15" i="16"/>
  <c r="P15" i="16" s="1"/>
  <c r="AL15" i="16" s="1"/>
  <c r="F142" i="1"/>
  <c r="K24" i="1"/>
  <c r="M23" i="1"/>
  <c r="AF10" i="16"/>
  <c r="Q11" i="16"/>
  <c r="F13" i="16" l="1"/>
  <c r="V20" i="1"/>
  <c r="T141" i="1"/>
  <c r="K25" i="1"/>
  <c r="M24" i="1"/>
  <c r="AF11" i="16"/>
  <c r="Q12" i="16"/>
  <c r="A16" i="16"/>
  <c r="P16" i="16" s="1"/>
  <c r="AL16" i="16" s="1"/>
  <c r="F143" i="1"/>
  <c r="AF12" i="16" l="1"/>
  <c r="Q13" i="16"/>
  <c r="F14" i="16"/>
  <c r="T142" i="1"/>
  <c r="V21" i="1"/>
  <c r="M25" i="1"/>
  <c r="K26" i="1"/>
  <c r="A17" i="16"/>
  <c r="P17" i="16" s="1"/>
  <c r="AL17" i="16" s="1"/>
  <c r="F144" i="1"/>
  <c r="Q14" i="16" l="1"/>
  <c r="AF13" i="16"/>
  <c r="A18" i="16"/>
  <c r="P18" i="16" s="1"/>
  <c r="AL18" i="16" s="1"/>
  <c r="F145" i="1"/>
  <c r="F15" i="16"/>
  <c r="T143" i="1"/>
  <c r="V22" i="1"/>
  <c r="K27" i="1"/>
  <c r="M26" i="1"/>
  <c r="A19" i="16" l="1"/>
  <c r="P19" i="16" s="1"/>
  <c r="AL19" i="16" s="1"/>
  <c r="F146" i="1"/>
  <c r="F16" i="16"/>
  <c r="V23" i="1"/>
  <c r="T144" i="1"/>
  <c r="K28" i="1"/>
  <c r="M27" i="1"/>
  <c r="Q15" i="16"/>
  <c r="AF14" i="16"/>
  <c r="Q16" i="16" l="1"/>
  <c r="AF15" i="16"/>
  <c r="M28" i="1"/>
  <c r="K29" i="1"/>
  <c r="A20" i="16"/>
  <c r="P20" i="16" s="1"/>
  <c r="AL20" i="16" s="1"/>
  <c r="F147" i="1"/>
  <c r="F17" i="16"/>
  <c r="V24" i="1"/>
  <c r="T145" i="1"/>
  <c r="F18" i="16" l="1"/>
  <c r="T146" i="1"/>
  <c r="V25" i="1"/>
  <c r="AF16" i="16"/>
  <c r="Q17" i="16"/>
  <c r="K30" i="1"/>
  <c r="M29" i="1"/>
  <c r="A21" i="16"/>
  <c r="P21" i="16" s="1"/>
  <c r="AL21" i="16" s="1"/>
  <c r="F148" i="1"/>
  <c r="M30" i="1" l="1"/>
  <c r="K31" i="1"/>
  <c r="F19" i="16"/>
  <c r="V26" i="1"/>
  <c r="T147" i="1"/>
  <c r="A22" i="16"/>
  <c r="P22" i="16" s="1"/>
  <c r="AL22" i="16" s="1"/>
  <c r="F149" i="1"/>
  <c r="Q18" i="16"/>
  <c r="AF17" i="16"/>
  <c r="F20" i="16" l="1"/>
  <c r="V27" i="1"/>
  <c r="T148" i="1"/>
  <c r="Q19" i="16"/>
  <c r="AF18" i="16"/>
  <c r="A23" i="16"/>
  <c r="P23" i="16" s="1"/>
  <c r="AL23" i="16" s="1"/>
  <c r="F150" i="1"/>
  <c r="K32" i="1"/>
  <c r="M31" i="1"/>
  <c r="K33" i="1" l="1"/>
  <c r="M32" i="1"/>
  <c r="Q20" i="16"/>
  <c r="AF19" i="16"/>
  <c r="A24" i="16"/>
  <c r="P24" i="16" s="1"/>
  <c r="AL24" i="16" s="1"/>
  <c r="F151" i="1"/>
  <c r="F21" i="16"/>
  <c r="T149" i="1"/>
  <c r="V28" i="1"/>
  <c r="Q21" i="16" l="1"/>
  <c r="AF20" i="16"/>
  <c r="A25" i="16"/>
  <c r="P25" i="16" s="1"/>
  <c r="AL25" i="16" s="1"/>
  <c r="F152" i="1"/>
  <c r="F22" i="16"/>
  <c r="V29" i="1"/>
  <c r="T150" i="1"/>
  <c r="M33" i="1"/>
  <c r="K34" i="1"/>
  <c r="A26" i="16" l="1"/>
  <c r="P26" i="16" s="1"/>
  <c r="AL26" i="16" s="1"/>
  <c r="F153" i="1"/>
  <c r="F23" i="16"/>
  <c r="V30" i="1"/>
  <c r="T151" i="1"/>
  <c r="K35" i="1"/>
  <c r="M34" i="1"/>
  <c r="Q22" i="16"/>
  <c r="AF21" i="16"/>
  <c r="Q23" i="16" l="1"/>
  <c r="AF22" i="16"/>
  <c r="K36" i="1"/>
  <c r="M35" i="1"/>
  <c r="A27" i="16"/>
  <c r="P27" i="16" s="1"/>
  <c r="AL27" i="16" s="1"/>
  <c r="F154" i="1"/>
  <c r="F24" i="16"/>
  <c r="T152" i="1"/>
  <c r="V31" i="1"/>
  <c r="M36" i="1" l="1"/>
  <c r="K37" i="1"/>
  <c r="A28" i="16"/>
  <c r="P28" i="16" s="1"/>
  <c r="AL28" i="16" s="1"/>
  <c r="F155" i="1"/>
  <c r="F25" i="16"/>
  <c r="T153" i="1"/>
  <c r="V32" i="1"/>
  <c r="AF23" i="16"/>
  <c r="Q24" i="16"/>
  <c r="Q25" i="16" l="1"/>
  <c r="AF24" i="16"/>
  <c r="A29" i="16"/>
  <c r="P29" i="16" s="1"/>
  <c r="AL29" i="16" s="1"/>
  <c r="F156" i="1"/>
  <c r="F26" i="16"/>
  <c r="T154" i="1"/>
  <c r="V33" i="1"/>
  <c r="M37" i="1"/>
  <c r="K38" i="1"/>
  <c r="F27" i="16" l="1"/>
  <c r="V34" i="1"/>
  <c r="T155" i="1"/>
  <c r="M38" i="1"/>
  <c r="K39" i="1"/>
  <c r="AF25" i="16"/>
  <c r="Q26" i="16"/>
  <c r="A30" i="16"/>
  <c r="P30" i="16" s="1"/>
  <c r="AL30" i="16" s="1"/>
  <c r="F157" i="1"/>
  <c r="Q27" i="16" l="1"/>
  <c r="AF26" i="16"/>
  <c r="F28" i="16"/>
  <c r="V35" i="1"/>
  <c r="T156" i="1"/>
  <c r="A31" i="16"/>
  <c r="P31" i="16" s="1"/>
  <c r="AL31" i="16" s="1"/>
  <c r="F158" i="1"/>
  <c r="K40" i="1"/>
  <c r="M39" i="1"/>
  <c r="K41" i="1" l="1"/>
  <c r="M40" i="1"/>
  <c r="A32" i="16"/>
  <c r="P32" i="16" s="1"/>
  <c r="AL32" i="16" s="1"/>
  <c r="F159" i="1"/>
  <c r="F29" i="16"/>
  <c r="V36" i="1"/>
  <c r="T157" i="1"/>
  <c r="AF27" i="16"/>
  <c r="Q28" i="16"/>
  <c r="A33" i="16" l="1"/>
  <c r="P33" i="16" s="1"/>
  <c r="AL33" i="16" s="1"/>
  <c r="F160" i="1"/>
  <c r="F30" i="16"/>
  <c r="T158" i="1"/>
  <c r="V37" i="1"/>
  <c r="AF28" i="16"/>
  <c r="Q29" i="16"/>
  <c r="M41" i="1"/>
  <c r="K42" i="1"/>
  <c r="F31" i="16" l="1"/>
  <c r="V38" i="1"/>
  <c r="T159" i="1"/>
  <c r="Q30" i="16"/>
  <c r="AF29" i="16"/>
  <c r="A34" i="16"/>
  <c r="P34" i="16" s="1"/>
  <c r="AL34" i="16" s="1"/>
  <c r="F161" i="1"/>
  <c r="M42" i="1"/>
  <c r="K43" i="1"/>
  <c r="A35" i="16" l="1"/>
  <c r="P35" i="16" s="1"/>
  <c r="AL35" i="16" s="1"/>
  <c r="F162" i="1"/>
  <c r="Q31" i="16"/>
  <c r="AF30" i="16"/>
  <c r="F32" i="16"/>
  <c r="V39" i="1"/>
  <c r="T160" i="1"/>
  <c r="K44" i="1"/>
  <c r="M43" i="1"/>
  <c r="A36" i="16" l="1"/>
  <c r="P36" i="16" s="1"/>
  <c r="AL36" i="16" s="1"/>
  <c r="F163" i="1"/>
  <c r="M44" i="1"/>
  <c r="K45" i="1"/>
  <c r="F33" i="16"/>
  <c r="V40" i="1"/>
  <c r="T161" i="1"/>
  <c r="Q32" i="16"/>
  <c r="AF31" i="16"/>
  <c r="K46" i="1" l="1"/>
  <c r="M45" i="1"/>
  <c r="F34" i="16"/>
  <c r="V41" i="1"/>
  <c r="T162" i="1"/>
  <c r="A37" i="16"/>
  <c r="P37" i="16" s="1"/>
  <c r="AL37" i="16" s="1"/>
  <c r="F164" i="1"/>
  <c r="Q33" i="16"/>
  <c r="AF32" i="16"/>
  <c r="M46" i="1" l="1"/>
  <c r="K47" i="1"/>
  <c r="Q34" i="16"/>
  <c r="AF33" i="16"/>
  <c r="A38" i="16"/>
  <c r="P38" i="16" s="1"/>
  <c r="AL38" i="16" s="1"/>
  <c r="F165" i="1"/>
  <c r="F35" i="16"/>
  <c r="T163" i="1"/>
  <c r="V42" i="1"/>
  <c r="AF34" i="16" l="1"/>
  <c r="Q35" i="16"/>
  <c r="A39" i="16"/>
  <c r="P39" i="16" s="1"/>
  <c r="AL39" i="16" s="1"/>
  <c r="F166" i="1"/>
  <c r="K48" i="1"/>
  <c r="M47" i="1"/>
  <c r="F36" i="16"/>
  <c r="T164" i="1"/>
  <c r="V43" i="1"/>
  <c r="K49" i="1" l="1"/>
  <c r="M48" i="1"/>
  <c r="F37" i="16"/>
  <c r="V44" i="1"/>
  <c r="T165" i="1"/>
  <c r="A40" i="16"/>
  <c r="P40" i="16" s="1"/>
  <c r="AL40" i="16" s="1"/>
  <c r="F167" i="1"/>
  <c r="Q36" i="16"/>
  <c r="AF35" i="16"/>
  <c r="F38" i="16" l="1"/>
  <c r="T166" i="1"/>
  <c r="V45" i="1"/>
  <c r="Q37" i="16"/>
  <c r="AF36" i="16"/>
  <c r="A41" i="16"/>
  <c r="P41" i="16" s="1"/>
  <c r="AL41" i="16" s="1"/>
  <c r="F168" i="1"/>
  <c r="M49" i="1"/>
  <c r="K50" i="1"/>
  <c r="A42" i="16" l="1"/>
  <c r="P42" i="16" s="1"/>
  <c r="AL42" i="16" s="1"/>
  <c r="F169" i="1"/>
  <c r="Q38" i="16"/>
  <c r="AF37" i="16"/>
  <c r="F39" i="16"/>
  <c r="V46" i="1"/>
  <c r="T167" i="1"/>
  <c r="K51" i="1"/>
  <c r="M50" i="1"/>
  <c r="K52" i="1" l="1"/>
  <c r="M51" i="1"/>
  <c r="F40" i="16"/>
  <c r="T168" i="1"/>
  <c r="V47" i="1"/>
  <c r="Q39" i="16"/>
  <c r="AF38" i="16"/>
  <c r="A43" i="16"/>
  <c r="P43" i="16" s="1"/>
  <c r="AL43" i="16" s="1"/>
  <c r="F170" i="1"/>
  <c r="A44" i="16" l="1"/>
  <c r="P44" i="16" s="1"/>
  <c r="AL44" i="16" s="1"/>
  <c r="F171" i="1"/>
  <c r="M52" i="1"/>
  <c r="K53" i="1"/>
  <c r="F41" i="16"/>
  <c r="V48" i="1"/>
  <c r="T169" i="1"/>
  <c r="AF39" i="16"/>
  <c r="Q40" i="16"/>
  <c r="K54" i="1" l="1"/>
  <c r="M53" i="1"/>
  <c r="F42" i="16"/>
  <c r="V49" i="1"/>
  <c r="T170" i="1"/>
  <c r="A45" i="16"/>
  <c r="P45" i="16" s="1"/>
  <c r="AL45" i="16" s="1"/>
  <c r="F172" i="1"/>
  <c r="Q41" i="16"/>
  <c r="AF40" i="16"/>
  <c r="Q42" i="16" l="1"/>
  <c r="AF41" i="16"/>
  <c r="A46" i="16"/>
  <c r="P46" i="16" s="1"/>
  <c r="AL46" i="16" s="1"/>
  <c r="F173" i="1"/>
  <c r="F43" i="16"/>
  <c r="V50" i="1"/>
  <c r="T171" i="1"/>
  <c r="M54" i="1"/>
  <c r="K55" i="1"/>
  <c r="A47" i="16" l="1"/>
  <c r="P47" i="16" s="1"/>
  <c r="AL47" i="16" s="1"/>
  <c r="F174" i="1"/>
  <c r="F44" i="16"/>
  <c r="V51" i="1"/>
  <c r="T172" i="1"/>
  <c r="K56" i="1"/>
  <c r="M55" i="1"/>
  <c r="Q43" i="16"/>
  <c r="AF42" i="16"/>
  <c r="Q44" i="16" l="1"/>
  <c r="AF43" i="16"/>
  <c r="K57" i="1"/>
  <c r="M56" i="1"/>
  <c r="A48" i="16"/>
  <c r="P48" i="16" s="1"/>
  <c r="AL48" i="16" s="1"/>
  <c r="F175" i="1"/>
  <c r="F45" i="16"/>
  <c r="V52" i="1"/>
  <c r="T173" i="1"/>
  <c r="M57" i="1" l="1"/>
  <c r="K58" i="1"/>
  <c r="A49" i="16"/>
  <c r="P49" i="16" s="1"/>
  <c r="AL49" i="16" s="1"/>
  <c r="F176" i="1"/>
  <c r="F46" i="16"/>
  <c r="T174" i="1"/>
  <c r="V53" i="1"/>
  <c r="Q45" i="16"/>
  <c r="AF44" i="16"/>
  <c r="Q46" i="16" l="1"/>
  <c r="AF45" i="16"/>
  <c r="A50" i="16"/>
  <c r="P50" i="16" s="1"/>
  <c r="AL50" i="16" s="1"/>
  <c r="F177" i="1"/>
  <c r="F47" i="16"/>
  <c r="V54" i="1"/>
  <c r="T175" i="1"/>
  <c r="K59" i="1"/>
  <c r="M58" i="1"/>
  <c r="K60" i="1" l="1"/>
  <c r="M59" i="1"/>
  <c r="A51" i="16"/>
  <c r="P51" i="16" s="1"/>
  <c r="AL51" i="16" s="1"/>
  <c r="F178" i="1"/>
  <c r="F48" i="16"/>
  <c r="T176" i="1"/>
  <c r="V55" i="1"/>
  <c r="Q47" i="16"/>
  <c r="AF46" i="16"/>
  <c r="F49" i="16" l="1"/>
  <c r="V56" i="1"/>
  <c r="T177" i="1"/>
  <c r="K61" i="1"/>
  <c r="M60" i="1"/>
  <c r="AF47" i="16"/>
  <c r="Q48" i="16"/>
  <c r="A52" i="16"/>
  <c r="P52" i="16" s="1"/>
  <c r="AL52" i="16" s="1"/>
  <c r="F179" i="1"/>
  <c r="K62" i="1" l="1"/>
  <c r="M61" i="1"/>
  <c r="Q49" i="16"/>
  <c r="AF48" i="16"/>
  <c r="F50" i="16"/>
  <c r="V57" i="1"/>
  <c r="T178" i="1"/>
  <c r="A53" i="16"/>
  <c r="P53" i="16" s="1"/>
  <c r="AL53" i="16" s="1"/>
  <c r="F180" i="1"/>
  <c r="A54" i="16" l="1"/>
  <c r="P54" i="16" s="1"/>
  <c r="AL54" i="16" s="1"/>
  <c r="F181" i="1"/>
  <c r="F51" i="16"/>
  <c r="T179" i="1"/>
  <c r="V58" i="1"/>
  <c r="Q50" i="16"/>
  <c r="AF49" i="16"/>
  <c r="M62" i="1"/>
  <c r="K63" i="1"/>
  <c r="Q51" i="16" l="1"/>
  <c r="AF50" i="16"/>
  <c r="A55" i="16"/>
  <c r="P55" i="16" s="1"/>
  <c r="AL55" i="16" s="1"/>
  <c r="F182" i="1"/>
  <c r="F52" i="16"/>
  <c r="V59" i="1"/>
  <c r="T180" i="1"/>
  <c r="K64" i="1"/>
  <c r="M63" i="1"/>
  <c r="M64" i="1" l="1"/>
  <c r="K65" i="1"/>
  <c r="A56" i="16"/>
  <c r="P56" i="16" s="1"/>
  <c r="AL56" i="16" s="1"/>
  <c r="F183" i="1"/>
  <c r="F53" i="16"/>
  <c r="V60" i="1"/>
  <c r="T181" i="1"/>
  <c r="Q52" i="16"/>
  <c r="AF51" i="16"/>
  <c r="AF52" i="16" l="1"/>
  <c r="Q53" i="16"/>
  <c r="F54" i="16"/>
  <c r="V61" i="1"/>
  <c r="T182" i="1"/>
  <c r="A57" i="16"/>
  <c r="P57" i="16" s="1"/>
  <c r="AL57" i="16" s="1"/>
  <c r="F184" i="1"/>
  <c r="K66" i="1"/>
  <c r="M65" i="1"/>
  <c r="A58" i="16" l="1"/>
  <c r="P58" i="16" s="1"/>
  <c r="AL58" i="16" s="1"/>
  <c r="F185" i="1"/>
  <c r="AF53" i="16"/>
  <c r="Q54" i="16"/>
  <c r="K67" i="1"/>
  <c r="M66" i="1"/>
  <c r="F55" i="16"/>
  <c r="T183" i="1"/>
  <c r="V62" i="1"/>
  <c r="F56" i="16" l="1"/>
  <c r="T184" i="1"/>
  <c r="V63" i="1"/>
  <c r="Q55" i="16"/>
  <c r="AF54" i="16"/>
  <c r="A59" i="16"/>
  <c r="P59" i="16" s="1"/>
  <c r="AL59" i="16" s="1"/>
  <c r="F186" i="1"/>
  <c r="K68" i="1"/>
  <c r="M67" i="1"/>
  <c r="F57" i="16" l="1"/>
  <c r="T185" i="1"/>
  <c r="V64" i="1"/>
  <c r="M68" i="1"/>
  <c r="K69" i="1"/>
  <c r="AF55" i="16"/>
  <c r="Q56" i="16"/>
  <c r="A60" i="16"/>
  <c r="P60" i="16" s="1"/>
  <c r="AL60" i="16" s="1"/>
  <c r="F187" i="1"/>
  <c r="AF56" i="16" l="1"/>
  <c r="Q57" i="16"/>
  <c r="F58" i="16"/>
  <c r="V65" i="1"/>
  <c r="T186" i="1"/>
  <c r="A61" i="16"/>
  <c r="P61" i="16" s="1"/>
  <c r="AL61" i="16" s="1"/>
  <c r="F188" i="1"/>
  <c r="M69" i="1"/>
  <c r="K70" i="1"/>
  <c r="A62" i="16" l="1"/>
  <c r="P62" i="16" s="1"/>
  <c r="AL62" i="16" s="1"/>
  <c r="F189" i="1"/>
  <c r="Q58" i="16"/>
  <c r="AF57" i="16"/>
  <c r="M70" i="1"/>
  <c r="K71" i="1"/>
  <c r="F59" i="16"/>
  <c r="V66" i="1"/>
  <c r="T187" i="1"/>
  <c r="Q59" i="16" l="1"/>
  <c r="AF58" i="16"/>
  <c r="K72" i="1"/>
  <c r="M71" i="1"/>
  <c r="A63" i="16"/>
  <c r="P63" i="16" s="1"/>
  <c r="AL63" i="16" s="1"/>
  <c r="F190" i="1"/>
  <c r="F60" i="16"/>
  <c r="V67" i="1"/>
  <c r="T188" i="1"/>
  <c r="M72" i="1" l="1"/>
  <c r="K73" i="1"/>
  <c r="A64" i="16"/>
  <c r="P64" i="16" s="1"/>
  <c r="AL64" i="16" s="1"/>
  <c r="F191" i="1"/>
  <c r="F61" i="16"/>
  <c r="T189" i="1"/>
  <c r="V68" i="1"/>
  <c r="Q60" i="16"/>
  <c r="AF59" i="16"/>
  <c r="A65" i="16" l="1"/>
  <c r="P65" i="16" s="1"/>
  <c r="AL65" i="16" s="1"/>
  <c r="F192" i="1"/>
  <c r="F62" i="16"/>
  <c r="T190" i="1"/>
  <c r="V69" i="1"/>
  <c r="K74" i="1"/>
  <c r="M73" i="1"/>
  <c r="Q61" i="16"/>
  <c r="AF60" i="16"/>
  <c r="Q62" i="16" l="1"/>
  <c r="AF61" i="16"/>
  <c r="F63" i="16"/>
  <c r="V70" i="1"/>
  <c r="T191" i="1"/>
  <c r="M74" i="1"/>
  <c r="K75" i="1"/>
  <c r="A66" i="16"/>
  <c r="P66" i="16" s="1"/>
  <c r="AL66" i="16" s="1"/>
  <c r="F193" i="1"/>
  <c r="K76" i="1" l="1"/>
  <c r="M75" i="1"/>
  <c r="A67" i="16"/>
  <c r="P67" i="16" s="1"/>
  <c r="AL67" i="16" s="1"/>
  <c r="F194" i="1"/>
  <c r="F64" i="16"/>
  <c r="T192" i="1"/>
  <c r="V71" i="1"/>
  <c r="Q63" i="16"/>
  <c r="AF62" i="16"/>
  <c r="Q64" i="16" l="1"/>
  <c r="AF63" i="16"/>
  <c r="A68" i="16"/>
  <c r="P68" i="16" s="1"/>
  <c r="AL68" i="16" s="1"/>
  <c r="F195" i="1"/>
  <c r="F65" i="16"/>
  <c r="T193" i="1"/>
  <c r="V72" i="1"/>
  <c r="M76" i="1"/>
  <c r="K77" i="1"/>
  <c r="F66" i="16" l="1"/>
  <c r="V73" i="1"/>
  <c r="T194" i="1"/>
  <c r="A69" i="16"/>
  <c r="P69" i="16" s="1"/>
  <c r="AL69" i="16" s="1"/>
  <c r="F196" i="1"/>
  <c r="K78" i="1"/>
  <c r="M77" i="1"/>
  <c r="Q65" i="16"/>
  <c r="AF64" i="16"/>
  <c r="F67" i="16" l="1"/>
  <c r="V74" i="1"/>
  <c r="T195" i="1"/>
  <c r="K79" i="1"/>
  <c r="M78" i="1"/>
  <c r="Q66" i="16"/>
  <c r="AF65" i="16"/>
  <c r="A70" i="16"/>
  <c r="P70" i="16" s="1"/>
  <c r="AL70" i="16" s="1"/>
  <c r="F197" i="1"/>
  <c r="K80" i="1" l="1"/>
  <c r="M79" i="1"/>
  <c r="F68" i="16"/>
  <c r="T196" i="1"/>
  <c r="V75" i="1"/>
  <c r="Q67" i="16"/>
  <c r="AF66" i="16"/>
  <c r="A71" i="16"/>
  <c r="P71" i="16" s="1"/>
  <c r="AL71" i="16" s="1"/>
  <c r="F198" i="1"/>
  <c r="F69" i="16" l="1"/>
  <c r="T197" i="1"/>
  <c r="V76" i="1"/>
  <c r="Q68" i="16"/>
  <c r="AF67" i="16"/>
  <c r="A72" i="16"/>
  <c r="P72" i="16" s="1"/>
  <c r="AL72" i="16" s="1"/>
  <c r="F199" i="1"/>
  <c r="K81" i="1"/>
  <c r="M80" i="1"/>
  <c r="K82" i="1" l="1"/>
  <c r="M81" i="1"/>
  <c r="Q69" i="16"/>
  <c r="AF68" i="16"/>
  <c r="A73" i="16"/>
  <c r="P73" i="16" s="1"/>
  <c r="AL73" i="16" s="1"/>
  <c r="F200" i="1"/>
  <c r="F70" i="16"/>
  <c r="V77" i="1"/>
  <c r="T198" i="1"/>
  <c r="Q70" i="16" l="1"/>
  <c r="AF69" i="16"/>
  <c r="A74" i="16"/>
  <c r="P74" i="16" s="1"/>
  <c r="AL74" i="16" s="1"/>
  <c r="F201" i="1"/>
  <c r="F71" i="16"/>
  <c r="V78" i="1"/>
  <c r="T199" i="1"/>
  <c r="M82" i="1"/>
  <c r="K83" i="1"/>
  <c r="F72" i="16" l="1"/>
  <c r="T200" i="1"/>
  <c r="V79" i="1"/>
  <c r="A75" i="16"/>
  <c r="P75" i="16" s="1"/>
  <c r="AL75" i="16" s="1"/>
  <c r="F202" i="1"/>
  <c r="K84" i="1"/>
  <c r="M83" i="1"/>
  <c r="Q71" i="16"/>
  <c r="AF70" i="16"/>
  <c r="Q72" i="16" l="1"/>
  <c r="AF71" i="16"/>
  <c r="M84" i="1"/>
  <c r="K85" i="1"/>
  <c r="F73" i="16"/>
  <c r="V80" i="1"/>
  <c r="T201" i="1"/>
  <c r="A76" i="16"/>
  <c r="P76" i="16" s="1"/>
  <c r="AL76" i="16" s="1"/>
  <c r="F203" i="1"/>
  <c r="M85" i="1" l="1"/>
  <c r="K86" i="1"/>
  <c r="F74" i="16"/>
  <c r="T202" i="1"/>
  <c r="V81" i="1"/>
  <c r="A77" i="16"/>
  <c r="P77" i="16" s="1"/>
  <c r="AL77" i="16" s="1"/>
  <c r="F204" i="1"/>
  <c r="Q73" i="16"/>
  <c r="AF72" i="16"/>
  <c r="Q74" i="16" l="1"/>
  <c r="AF73" i="16"/>
  <c r="F75" i="16"/>
  <c r="T203" i="1"/>
  <c r="V82" i="1"/>
  <c r="A78" i="16"/>
  <c r="P78" i="16" s="1"/>
  <c r="AL78" i="16" s="1"/>
  <c r="F205" i="1"/>
  <c r="K87" i="1"/>
  <c r="M86" i="1"/>
  <c r="F76" i="16" l="1"/>
  <c r="V83" i="1"/>
  <c r="T204" i="1"/>
  <c r="K88" i="1"/>
  <c r="M87" i="1"/>
  <c r="A79" i="16"/>
  <c r="P79" i="16" s="1"/>
  <c r="AL79" i="16" s="1"/>
  <c r="F206" i="1"/>
  <c r="Q75" i="16"/>
  <c r="AF74" i="16"/>
  <c r="Q76" i="16" l="1"/>
  <c r="AF75" i="16"/>
  <c r="K89" i="1"/>
  <c r="M88" i="1"/>
  <c r="A80" i="16"/>
  <c r="P80" i="16" s="1"/>
  <c r="AL80" i="16" s="1"/>
  <c r="F207" i="1"/>
  <c r="F77" i="16"/>
  <c r="T205" i="1"/>
  <c r="V84" i="1"/>
  <c r="M89" i="1" l="1"/>
  <c r="K90" i="1"/>
  <c r="F78" i="16"/>
  <c r="V85" i="1"/>
  <c r="T206" i="1"/>
  <c r="A81" i="16"/>
  <c r="P81" i="16" s="1"/>
  <c r="AL81" i="16" s="1"/>
  <c r="F208" i="1"/>
  <c r="AF76" i="16"/>
  <c r="Q77" i="16"/>
  <c r="M90" i="1" l="1"/>
  <c r="K91" i="1"/>
  <c r="A82" i="16"/>
  <c r="P82" i="16" s="1"/>
  <c r="AL82" i="16" s="1"/>
  <c r="F209" i="1"/>
  <c r="AF77" i="16"/>
  <c r="Q78" i="16"/>
  <c r="F79" i="16"/>
  <c r="T207" i="1"/>
  <c r="V86" i="1"/>
  <c r="F80" i="16" l="1"/>
  <c r="T208" i="1"/>
  <c r="V87" i="1"/>
  <c r="K92" i="1"/>
  <c r="M91" i="1"/>
  <c r="A83" i="16"/>
  <c r="P83" i="16" s="1"/>
  <c r="AL83" i="16" s="1"/>
  <c r="F210" i="1"/>
  <c r="Q79" i="16"/>
  <c r="AF78" i="16"/>
  <c r="AF79" i="16" l="1"/>
  <c r="Q80" i="16"/>
  <c r="F81" i="16"/>
  <c r="V88" i="1"/>
  <c r="T209" i="1"/>
  <c r="K93" i="1"/>
  <c r="M92" i="1"/>
  <c r="A84" i="16"/>
  <c r="P84" i="16" s="1"/>
  <c r="AL84" i="16" s="1"/>
  <c r="F211" i="1"/>
  <c r="K94" i="1" l="1"/>
  <c r="M93" i="1"/>
  <c r="Q81" i="16"/>
  <c r="AF80" i="16"/>
  <c r="A85" i="16"/>
  <c r="P85" i="16" s="1"/>
  <c r="AL85" i="16" s="1"/>
  <c r="F212" i="1"/>
  <c r="F82" i="16"/>
  <c r="T210" i="1"/>
  <c r="V89" i="1"/>
  <c r="Q82" i="16" l="1"/>
  <c r="AF81" i="16"/>
  <c r="F83" i="16"/>
  <c r="V90" i="1"/>
  <c r="T211" i="1"/>
  <c r="A86" i="16"/>
  <c r="P86" i="16" s="1"/>
  <c r="AL86" i="16" s="1"/>
  <c r="F213" i="1"/>
  <c r="M94" i="1"/>
  <c r="K95" i="1"/>
  <c r="A87" i="16" l="1"/>
  <c r="P87" i="16" s="1"/>
  <c r="AL87" i="16" s="1"/>
  <c r="F214" i="1"/>
  <c r="K96" i="1"/>
  <c r="M95" i="1"/>
  <c r="F84" i="16"/>
  <c r="V91" i="1"/>
  <c r="T212" i="1"/>
  <c r="AF82" i="16"/>
  <c r="Q83" i="16"/>
  <c r="M96" i="1" l="1"/>
  <c r="K97" i="1"/>
  <c r="A88" i="16"/>
  <c r="P88" i="16" s="1"/>
  <c r="AL88" i="16" s="1"/>
  <c r="F215" i="1"/>
  <c r="F85" i="16"/>
  <c r="V92" i="1"/>
  <c r="T213" i="1"/>
  <c r="Q84" i="16"/>
  <c r="AF83" i="16"/>
  <c r="AF84" i="16" l="1"/>
  <c r="Q85" i="16"/>
  <c r="A89" i="16"/>
  <c r="P89" i="16" s="1"/>
  <c r="AL89" i="16" s="1"/>
  <c r="F216" i="1"/>
  <c r="F86" i="16"/>
  <c r="V93" i="1"/>
  <c r="T214" i="1"/>
  <c r="M97" i="1"/>
  <c r="K98" i="1"/>
  <c r="F87" i="16" l="1"/>
  <c r="T215" i="1"/>
  <c r="V94" i="1"/>
  <c r="Q86" i="16"/>
  <c r="AF85" i="16"/>
  <c r="A90" i="16"/>
  <c r="P90" i="16" s="1"/>
  <c r="AL90" i="16" s="1"/>
  <c r="F217" i="1"/>
  <c r="K99" i="1"/>
  <c r="M98" i="1"/>
  <c r="K100" i="1" l="1"/>
  <c r="M99" i="1"/>
  <c r="Q87" i="16"/>
  <c r="AF86" i="16"/>
  <c r="A91" i="16"/>
  <c r="P91" i="16" s="1"/>
  <c r="AL91" i="16" s="1"/>
  <c r="F218" i="1"/>
  <c r="F88" i="16"/>
  <c r="T216" i="1"/>
  <c r="V95" i="1"/>
  <c r="AF87" i="16" l="1"/>
  <c r="Q88" i="16"/>
  <c r="F89" i="16"/>
  <c r="T217" i="1"/>
  <c r="V96" i="1"/>
  <c r="A92" i="16"/>
  <c r="P92" i="16" s="1"/>
  <c r="AL92" i="16" s="1"/>
  <c r="F219" i="1"/>
  <c r="M100" i="1"/>
  <c r="K101" i="1"/>
  <c r="F90" i="16" l="1"/>
  <c r="T218" i="1"/>
  <c r="V97" i="1"/>
  <c r="AF88" i="16"/>
  <c r="Q89" i="16"/>
  <c r="A93" i="16"/>
  <c r="P93" i="16" s="1"/>
  <c r="AL93" i="16" s="1"/>
  <c r="F220" i="1"/>
  <c r="K102" i="1"/>
  <c r="M101" i="1"/>
  <c r="M102" i="1" l="1"/>
  <c r="K103" i="1"/>
  <c r="A94" i="16"/>
  <c r="P94" i="16" s="1"/>
  <c r="AL94" i="16" s="1"/>
  <c r="F221" i="1"/>
  <c r="F91" i="16"/>
  <c r="V98" i="1"/>
  <c r="T219" i="1"/>
  <c r="AF89" i="16"/>
  <c r="Q90" i="16"/>
  <c r="K104" i="1" l="1"/>
  <c r="M103" i="1"/>
  <c r="A95" i="16"/>
  <c r="P95" i="16" s="1"/>
  <c r="AL95" i="16" s="1"/>
  <c r="F222" i="1"/>
  <c r="F92" i="16"/>
  <c r="V99" i="1"/>
  <c r="T220" i="1"/>
  <c r="AF90" i="16"/>
  <c r="Q91" i="16"/>
  <c r="F93" i="16" l="1"/>
  <c r="T221" i="1"/>
  <c r="V100" i="1"/>
  <c r="A96" i="16"/>
  <c r="P96" i="16" s="1"/>
  <c r="AL96" i="16" s="1"/>
  <c r="F223" i="1"/>
  <c r="Q92" i="16"/>
  <c r="AF91" i="16"/>
  <c r="M104" i="1"/>
  <c r="K105" i="1"/>
  <c r="Q93" i="16" l="1"/>
  <c r="AF92" i="16"/>
  <c r="F94" i="16"/>
  <c r="V101" i="1"/>
  <c r="T222" i="1"/>
  <c r="M105" i="1"/>
  <c r="K106" i="1"/>
  <c r="A97" i="16"/>
  <c r="P97" i="16" s="1"/>
  <c r="AL97" i="16" s="1"/>
  <c r="F224" i="1"/>
  <c r="K107" i="1" l="1"/>
  <c r="M106" i="1"/>
  <c r="A98" i="16"/>
  <c r="P98" i="16" s="1"/>
  <c r="AL98" i="16" s="1"/>
  <c r="F225" i="1"/>
  <c r="F95" i="16"/>
  <c r="V102" i="1"/>
  <c r="T223" i="1"/>
  <c r="Q94" i="16"/>
  <c r="AF93" i="16"/>
  <c r="A99" i="16" l="1"/>
  <c r="P99" i="16" s="1"/>
  <c r="AL99" i="16" s="1"/>
  <c r="F226" i="1"/>
  <c r="Q95" i="16"/>
  <c r="AF94" i="16"/>
  <c r="F96" i="16"/>
  <c r="T224" i="1"/>
  <c r="V103" i="1"/>
  <c r="K108" i="1"/>
  <c r="M107" i="1"/>
  <c r="K109" i="1" l="1"/>
  <c r="M108" i="1"/>
  <c r="Q96" i="16"/>
  <c r="AF95" i="16"/>
  <c r="F97" i="16"/>
  <c r="T225" i="1"/>
  <c r="V104" i="1"/>
  <c r="A100" i="16"/>
  <c r="P100" i="16" s="1"/>
  <c r="AL100" i="16" s="1"/>
  <c r="F227" i="1"/>
  <c r="Q97" i="16" l="1"/>
  <c r="AF96" i="16"/>
  <c r="F98" i="16"/>
  <c r="V105" i="1"/>
  <c r="T226" i="1"/>
  <c r="A101" i="16"/>
  <c r="P101" i="16" s="1"/>
  <c r="AL101" i="16" s="1"/>
  <c r="F228" i="1"/>
  <c r="K110" i="1"/>
  <c r="M109" i="1"/>
  <c r="M110" i="1" l="1"/>
  <c r="K111" i="1"/>
  <c r="A102" i="16"/>
  <c r="P102" i="16" s="1"/>
  <c r="AL102" i="16" s="1"/>
  <c r="F229" i="1"/>
  <c r="F99" i="16"/>
  <c r="V106" i="1"/>
  <c r="T227" i="1"/>
  <c r="Q98" i="16"/>
  <c r="AF97" i="16"/>
  <c r="Q99" i="16" l="1"/>
  <c r="AF98" i="16"/>
  <c r="K112" i="1"/>
  <c r="M111" i="1"/>
  <c r="A103" i="16"/>
  <c r="P103" i="16" s="1"/>
  <c r="AL103" i="16" s="1"/>
  <c r="F230" i="1"/>
  <c r="F100" i="16"/>
  <c r="T228" i="1"/>
  <c r="V107" i="1"/>
  <c r="F101" i="16" l="1"/>
  <c r="T229" i="1"/>
  <c r="V108" i="1"/>
  <c r="M112" i="1"/>
  <c r="K113" i="1"/>
  <c r="A104" i="16"/>
  <c r="P104" i="16" s="1"/>
  <c r="AL104" i="16" s="1"/>
  <c r="F231" i="1"/>
  <c r="Q100" i="16"/>
  <c r="AF99" i="16"/>
  <c r="Q101" i="16" l="1"/>
  <c r="AF100" i="16"/>
  <c r="A105" i="16"/>
  <c r="P105" i="16" s="1"/>
  <c r="AL105" i="16" s="1"/>
  <c r="F232" i="1"/>
  <c r="F102" i="16"/>
  <c r="T230" i="1"/>
  <c r="V109" i="1"/>
  <c r="M113" i="1"/>
  <c r="K114" i="1"/>
  <c r="A106" i="16" l="1"/>
  <c r="P106" i="16" s="1"/>
  <c r="AL106" i="16" s="1"/>
  <c r="F233" i="1"/>
  <c r="F103" i="16"/>
  <c r="T231" i="1"/>
  <c r="V110" i="1"/>
  <c r="K115" i="1"/>
  <c r="M114" i="1"/>
  <c r="Q102" i="16"/>
  <c r="AF101" i="16"/>
  <c r="Q103" i="16" l="1"/>
  <c r="AF102" i="16"/>
  <c r="F104" i="16"/>
  <c r="T232" i="1"/>
  <c r="V111" i="1"/>
  <c r="K116" i="1"/>
  <c r="M115" i="1"/>
  <c r="A107" i="16"/>
  <c r="P107" i="16" s="1"/>
  <c r="AL107" i="16" s="1"/>
  <c r="F234" i="1"/>
  <c r="F105" i="16" l="1"/>
  <c r="T233" i="1"/>
  <c r="V112" i="1"/>
  <c r="M116" i="1"/>
  <c r="K117" i="1"/>
  <c r="A108" i="16"/>
  <c r="P108" i="16" s="1"/>
  <c r="AL108" i="16" s="1"/>
  <c r="F235" i="1"/>
  <c r="Q104" i="16"/>
  <c r="AF103" i="16"/>
  <c r="Q105" i="16" l="1"/>
  <c r="AF104" i="16"/>
  <c r="A109" i="16"/>
  <c r="P109" i="16" s="1"/>
  <c r="AL109" i="16" s="1"/>
  <c r="F236" i="1"/>
  <c r="F106" i="16"/>
  <c r="V113" i="1"/>
  <c r="T234" i="1"/>
  <c r="K118" i="1"/>
  <c r="M117" i="1"/>
  <c r="M118" i="1" l="1"/>
  <c r="K119" i="1"/>
  <c r="A110" i="16"/>
  <c r="P110" i="16" s="1"/>
  <c r="AL110" i="16" s="1"/>
  <c r="F237" i="1"/>
  <c r="F107" i="16"/>
  <c r="T235" i="1"/>
  <c r="V114" i="1"/>
  <c r="Q106" i="16"/>
  <c r="AF105" i="16"/>
  <c r="AF106" i="16" l="1"/>
  <c r="Q107" i="16"/>
  <c r="A111" i="16"/>
  <c r="P111" i="16" s="1"/>
  <c r="AL111" i="16" s="1"/>
  <c r="F238" i="1"/>
  <c r="F108" i="16"/>
  <c r="V115" i="1"/>
  <c r="T236" i="1"/>
  <c r="K120" i="1"/>
  <c r="M119" i="1"/>
  <c r="A112" i="16" l="1"/>
  <c r="P112" i="16" s="1"/>
  <c r="AL112" i="16" s="1"/>
  <c r="F239" i="1"/>
  <c r="Q108" i="16"/>
  <c r="AF107" i="16"/>
  <c r="K121" i="1"/>
  <c r="M120" i="1"/>
  <c r="F109" i="16"/>
  <c r="V116" i="1"/>
  <c r="T237" i="1"/>
  <c r="Q109" i="16" l="1"/>
  <c r="AF108" i="16"/>
  <c r="A113" i="16"/>
  <c r="P113" i="16" s="1"/>
  <c r="AL113" i="16" s="1"/>
  <c r="F240" i="1"/>
  <c r="F110" i="16"/>
  <c r="V117" i="1"/>
  <c r="T238" i="1"/>
  <c r="M121" i="1"/>
  <c r="K122" i="1"/>
  <c r="A114" i="16" l="1"/>
  <c r="P114" i="16" s="1"/>
  <c r="AL114" i="16" s="1"/>
  <c r="F241" i="1"/>
  <c r="F111" i="16"/>
  <c r="V118" i="1"/>
  <c r="T239" i="1"/>
  <c r="K123" i="1"/>
  <c r="M122" i="1"/>
  <c r="Q110" i="16"/>
  <c r="AF109" i="16"/>
  <c r="Q111" i="16" l="1"/>
  <c r="AF110" i="16"/>
  <c r="K124" i="1"/>
  <c r="M123" i="1"/>
  <c r="A115" i="16"/>
  <c r="P115" i="16" s="1"/>
  <c r="AL115" i="16" s="1"/>
  <c r="F242" i="1"/>
  <c r="F112" i="16"/>
  <c r="V119" i="1"/>
  <c r="T240" i="1"/>
  <c r="M124" i="1" l="1"/>
  <c r="K125" i="1"/>
  <c r="A116" i="16"/>
  <c r="P116" i="16" s="1"/>
  <c r="AL116" i="16" s="1"/>
  <c r="F243" i="1"/>
  <c r="F113" i="16"/>
  <c r="T241" i="1"/>
  <c r="V120" i="1"/>
  <c r="Q112" i="16"/>
  <c r="AF111" i="16"/>
  <c r="A117" i="16" l="1"/>
  <c r="P117" i="16" s="1"/>
  <c r="AL117" i="16" s="1"/>
  <c r="F244" i="1"/>
  <c r="F114" i="16"/>
  <c r="T242" i="1"/>
  <c r="V121" i="1"/>
  <c r="K126" i="1"/>
  <c r="M125" i="1"/>
  <c r="Q113" i="16"/>
  <c r="AF112" i="16"/>
  <c r="Q114" i="16" l="1"/>
  <c r="AF113" i="16"/>
  <c r="F115" i="16"/>
  <c r="V122" i="1"/>
  <c r="T243" i="1"/>
  <c r="M126" i="1"/>
  <c r="K127" i="1"/>
  <c r="A118" i="16"/>
  <c r="P118" i="16" s="1"/>
  <c r="AL118" i="16" s="1"/>
  <c r="F245" i="1"/>
  <c r="K128" i="1" l="1"/>
  <c r="M127" i="1"/>
  <c r="A119" i="16"/>
  <c r="P119" i="16" s="1"/>
  <c r="AL119" i="16" s="1"/>
  <c r="F246" i="1"/>
  <c r="F116" i="16"/>
  <c r="T244" i="1"/>
  <c r="V123" i="1"/>
  <c r="Q115" i="16"/>
  <c r="AF114" i="16"/>
  <c r="Q116" i="16" l="1"/>
  <c r="AF115" i="16"/>
  <c r="A120" i="16"/>
  <c r="P120" i="16" s="1"/>
  <c r="AL120" i="16" s="1"/>
  <c r="F247" i="1"/>
  <c r="F117" i="16"/>
  <c r="T245" i="1"/>
  <c r="V124" i="1"/>
  <c r="K129" i="1"/>
  <c r="M128" i="1"/>
  <c r="M129" i="1" l="1"/>
  <c r="U9" i="1"/>
  <c r="W9" i="1" s="1"/>
  <c r="K130" i="1"/>
  <c r="P129" i="1"/>
  <c r="F118" i="16"/>
  <c r="T246" i="1"/>
  <c r="V125" i="1"/>
  <c r="A121" i="16"/>
  <c r="P121" i="16" s="1"/>
  <c r="AL121" i="16" s="1"/>
  <c r="F248" i="1"/>
  <c r="Q117" i="16"/>
  <c r="AF116" i="16"/>
  <c r="Q118" i="16" l="1"/>
  <c r="AF117" i="16"/>
  <c r="F119" i="16"/>
  <c r="V126" i="1"/>
  <c r="T247" i="1"/>
  <c r="E3" i="16"/>
  <c r="U10" i="1"/>
  <c r="W10" i="1" s="1"/>
  <c r="K131" i="1"/>
  <c r="P130" i="1"/>
  <c r="M130" i="1"/>
  <c r="A122" i="16"/>
  <c r="P122" i="16" s="1"/>
  <c r="AL122" i="16" s="1"/>
  <c r="F249" i="1"/>
  <c r="A123" i="16" l="1"/>
  <c r="P123" i="16" s="1"/>
  <c r="AL123" i="16" s="1"/>
  <c r="F250" i="1"/>
  <c r="AB3" i="16"/>
  <c r="R3" i="16"/>
  <c r="X3" i="16"/>
  <c r="W3" i="16"/>
  <c r="E4" i="16"/>
  <c r="K132" i="1"/>
  <c r="P131" i="1"/>
  <c r="U11" i="1"/>
  <c r="W11" i="1" s="1"/>
  <c r="M131" i="1"/>
  <c r="F120" i="16"/>
  <c r="V127" i="1"/>
  <c r="T248" i="1"/>
  <c r="Q119" i="16"/>
  <c r="AF118" i="16"/>
  <c r="U3" i="16" l="1"/>
  <c r="AJ3" i="16" s="1"/>
  <c r="AC3" i="16"/>
  <c r="R4" i="16"/>
  <c r="AG3" i="16"/>
  <c r="Q120" i="16"/>
  <c r="AF119" i="16"/>
  <c r="E5" i="16"/>
  <c r="P132" i="1"/>
  <c r="M132" i="1"/>
  <c r="K133" i="1"/>
  <c r="U12" i="1"/>
  <c r="W12" i="1" s="1"/>
  <c r="F121" i="16"/>
  <c r="V128" i="1"/>
  <c r="T249" i="1"/>
  <c r="X4" i="16"/>
  <c r="W4" i="16"/>
  <c r="S3" i="16"/>
  <c r="AH3" i="16" s="1"/>
  <c r="A124" i="16"/>
  <c r="P124" i="16" s="1"/>
  <c r="AL124" i="16" s="1"/>
  <c r="F251" i="1"/>
  <c r="W5" i="16" l="1"/>
  <c r="S4" i="16"/>
  <c r="AH4" i="16" s="1"/>
  <c r="X5" i="16"/>
  <c r="F122" i="16"/>
  <c r="T250" i="1"/>
  <c r="V129" i="1"/>
  <c r="E6" i="16"/>
  <c r="K134" i="1"/>
  <c r="U13" i="1"/>
  <c r="W13" i="1" s="1"/>
  <c r="M133" i="1"/>
  <c r="P133" i="1"/>
  <c r="Q121" i="16"/>
  <c r="AF120" i="16"/>
  <c r="A125" i="16"/>
  <c r="P125" i="16" s="1"/>
  <c r="AL125" i="16" s="1"/>
  <c r="F252" i="1"/>
  <c r="AG4" i="16"/>
  <c r="R5" i="16"/>
  <c r="E7" i="16" l="1"/>
  <c r="P134" i="1"/>
  <c r="M134" i="1"/>
  <c r="K135" i="1"/>
  <c r="U14" i="1"/>
  <c r="W14" i="1" s="1"/>
  <c r="A126" i="16"/>
  <c r="P126" i="16" s="1"/>
  <c r="AL126" i="16" s="1"/>
  <c r="F253" i="1"/>
  <c r="AF121" i="16"/>
  <c r="Q122" i="16"/>
  <c r="R6" i="16"/>
  <c r="AG5" i="16"/>
  <c r="F123" i="16"/>
  <c r="T251" i="1"/>
  <c r="V130" i="1"/>
  <c r="W6" i="16"/>
  <c r="X6" i="16"/>
  <c r="S5" i="16"/>
  <c r="AH5" i="16" s="1"/>
  <c r="E8" i="16" l="1"/>
  <c r="U15" i="1"/>
  <c r="W15" i="1" s="1"/>
  <c r="M135" i="1"/>
  <c r="K136" i="1"/>
  <c r="P135" i="1"/>
  <c r="X7" i="16"/>
  <c r="W7" i="16"/>
  <c r="S6" i="16"/>
  <c r="AH6" i="16" s="1"/>
  <c r="A127" i="16"/>
  <c r="P127" i="16" s="1"/>
  <c r="AL127" i="16" s="1"/>
  <c r="F254" i="1"/>
  <c r="R7" i="16"/>
  <c r="AG6" i="16"/>
  <c r="F124" i="16"/>
  <c r="T252" i="1"/>
  <c r="V131" i="1"/>
  <c r="AF122" i="16"/>
  <c r="Q123" i="16"/>
  <c r="E9" i="16" l="1"/>
  <c r="P136" i="1"/>
  <c r="M136" i="1"/>
  <c r="K137" i="1"/>
  <c r="U16" i="1"/>
  <c r="W16" i="1" s="1"/>
  <c r="AG7" i="16"/>
  <c r="R8" i="16"/>
  <c r="X8" i="16"/>
  <c r="S7" i="16"/>
  <c r="AH7" i="16" s="1"/>
  <c r="W8" i="16"/>
  <c r="F125" i="16"/>
  <c r="T253" i="1"/>
  <c r="V132" i="1"/>
  <c r="A128" i="16"/>
  <c r="P128" i="16" s="1"/>
  <c r="AL128" i="16" s="1"/>
  <c r="F255" i="1"/>
  <c r="Q124" i="16"/>
  <c r="AF123" i="16"/>
  <c r="Q125" i="16" l="1"/>
  <c r="AF124" i="16"/>
  <c r="F126" i="16"/>
  <c r="T254" i="1"/>
  <c r="V133" i="1"/>
  <c r="E10" i="16"/>
  <c r="P137" i="1"/>
  <c r="K138" i="1"/>
  <c r="U17" i="1"/>
  <c r="W17" i="1" s="1"/>
  <c r="M137" i="1"/>
  <c r="A129" i="16"/>
  <c r="P129" i="16" s="1"/>
  <c r="AL129" i="16" s="1"/>
  <c r="F256" i="1"/>
  <c r="R9" i="16"/>
  <c r="AG8" i="16"/>
  <c r="W9" i="16"/>
  <c r="S8" i="16"/>
  <c r="AH8" i="16" s="1"/>
  <c r="X9" i="16"/>
  <c r="A130" i="16" l="1"/>
  <c r="P130" i="16" s="1"/>
  <c r="AL130" i="16" s="1"/>
  <c r="F257" i="1"/>
  <c r="E11" i="16"/>
  <c r="U18" i="1"/>
  <c r="W18" i="1" s="1"/>
  <c r="K139" i="1"/>
  <c r="M138" i="1"/>
  <c r="P138" i="1"/>
  <c r="F127" i="16"/>
  <c r="T255" i="1"/>
  <c r="V134" i="1"/>
  <c r="X10" i="16"/>
  <c r="W10" i="16"/>
  <c r="S9" i="16"/>
  <c r="AH9" i="16" s="1"/>
  <c r="R10" i="16"/>
  <c r="AG9" i="16"/>
  <c r="Q126" i="16"/>
  <c r="AF125" i="16"/>
  <c r="Q127" i="16" l="1"/>
  <c r="AF126" i="16"/>
  <c r="W11" i="16"/>
  <c r="S10" i="16"/>
  <c r="AH10" i="16" s="1"/>
  <c r="X11" i="16"/>
  <c r="R11" i="16"/>
  <c r="AG10" i="16"/>
  <c r="A131" i="16"/>
  <c r="P131" i="16" s="1"/>
  <c r="AL131" i="16" s="1"/>
  <c r="F258" i="1"/>
  <c r="F128" i="16"/>
  <c r="V135" i="1"/>
  <c r="T256" i="1"/>
  <c r="E12" i="16"/>
  <c r="K140" i="1"/>
  <c r="P139" i="1"/>
  <c r="U19" i="1"/>
  <c r="W19" i="1" s="1"/>
  <c r="M139" i="1"/>
  <c r="W12" i="16" l="1"/>
  <c r="S11" i="16"/>
  <c r="AH11" i="16" s="1"/>
  <c r="X12" i="16"/>
  <c r="E13" i="16"/>
  <c r="U20" i="1"/>
  <c r="W20" i="1" s="1"/>
  <c r="M140" i="1"/>
  <c r="P140" i="1"/>
  <c r="K141" i="1"/>
  <c r="R12" i="16"/>
  <c r="AG11" i="16"/>
  <c r="F129" i="16"/>
  <c r="V136" i="1"/>
  <c r="T257" i="1"/>
  <c r="A132" i="16"/>
  <c r="P132" i="16" s="1"/>
  <c r="AL132" i="16" s="1"/>
  <c r="F259" i="1"/>
  <c r="Q128" i="16"/>
  <c r="AF127" i="16"/>
  <c r="Q129" i="16" l="1"/>
  <c r="AF128" i="16"/>
  <c r="E14" i="16"/>
  <c r="K142" i="1"/>
  <c r="M141" i="1"/>
  <c r="U21" i="1"/>
  <c r="W21" i="1" s="1"/>
  <c r="P141" i="1"/>
  <c r="A133" i="16"/>
  <c r="P133" i="16" s="1"/>
  <c r="AL133" i="16" s="1"/>
  <c r="F260" i="1"/>
  <c r="F130" i="16"/>
  <c r="V137" i="1"/>
  <c r="T258" i="1"/>
  <c r="R13" i="16"/>
  <c r="AG12" i="16"/>
  <c r="W13" i="16"/>
  <c r="X13" i="16"/>
  <c r="S12" i="16"/>
  <c r="AH12" i="16" s="1"/>
  <c r="F131" i="16" l="1"/>
  <c r="V138" i="1"/>
  <c r="T259" i="1"/>
  <c r="E15" i="16"/>
  <c r="U22" i="1"/>
  <c r="W22" i="1" s="1"/>
  <c r="M142" i="1"/>
  <c r="K143" i="1"/>
  <c r="P142" i="1"/>
  <c r="S13" i="16"/>
  <c r="AH13" i="16" s="1"/>
  <c r="X14" i="16"/>
  <c r="W14" i="16"/>
  <c r="R14" i="16"/>
  <c r="AG13" i="16"/>
  <c r="A134" i="16"/>
  <c r="P134" i="16" s="1"/>
  <c r="AL134" i="16" s="1"/>
  <c r="F261" i="1"/>
  <c r="Q130" i="16"/>
  <c r="AF129" i="16"/>
  <c r="Q131" i="16" l="1"/>
  <c r="AF130" i="16"/>
  <c r="R15" i="16"/>
  <c r="AG14" i="16"/>
  <c r="A135" i="16"/>
  <c r="P135" i="16" s="1"/>
  <c r="AL135" i="16" s="1"/>
  <c r="F262" i="1"/>
  <c r="W15" i="16"/>
  <c r="X15" i="16"/>
  <c r="S14" i="16"/>
  <c r="AH14" i="16" s="1"/>
  <c r="E16" i="16"/>
  <c r="K144" i="1"/>
  <c r="M143" i="1"/>
  <c r="U23" i="1"/>
  <c r="W23" i="1" s="1"/>
  <c r="P143" i="1"/>
  <c r="F132" i="16"/>
  <c r="T260" i="1"/>
  <c r="V139" i="1"/>
  <c r="F133" i="16" l="1"/>
  <c r="V140" i="1"/>
  <c r="T261" i="1"/>
  <c r="W16" i="16"/>
  <c r="S15" i="16"/>
  <c r="AH15" i="16" s="1"/>
  <c r="X16" i="16"/>
  <c r="A136" i="16"/>
  <c r="P136" i="16" s="1"/>
  <c r="AL136" i="16" s="1"/>
  <c r="F263" i="1"/>
  <c r="E17" i="16"/>
  <c r="P144" i="1"/>
  <c r="M144" i="1"/>
  <c r="U24" i="1"/>
  <c r="W24" i="1" s="1"/>
  <c r="K145" i="1"/>
  <c r="AG15" i="16"/>
  <c r="R16" i="16"/>
  <c r="Q132" i="16"/>
  <c r="AF131" i="16"/>
  <c r="Q133" i="16" l="1"/>
  <c r="AF132" i="16"/>
  <c r="A137" i="16"/>
  <c r="P137" i="16" s="1"/>
  <c r="AL137" i="16" s="1"/>
  <c r="F264" i="1"/>
  <c r="S16" i="16"/>
  <c r="AH16" i="16" s="1"/>
  <c r="W17" i="16"/>
  <c r="X17" i="16"/>
  <c r="R17" i="16"/>
  <c r="AG16" i="16"/>
  <c r="F134" i="16"/>
  <c r="V141" i="1"/>
  <c r="T262" i="1"/>
  <c r="E18" i="16"/>
  <c r="P145" i="1"/>
  <c r="U25" i="1"/>
  <c r="W25" i="1" s="1"/>
  <c r="K146" i="1"/>
  <c r="M145" i="1"/>
  <c r="F135" i="16" l="1"/>
  <c r="T263" i="1"/>
  <c r="V142" i="1"/>
  <c r="W18" i="16"/>
  <c r="X18" i="16"/>
  <c r="S17" i="16"/>
  <c r="AH17" i="16" s="1"/>
  <c r="E19" i="16"/>
  <c r="P146" i="1"/>
  <c r="U26" i="1"/>
  <c r="W26" i="1" s="1"/>
  <c r="K147" i="1"/>
  <c r="M146" i="1"/>
  <c r="R18" i="16"/>
  <c r="AG17" i="16"/>
  <c r="A138" i="16"/>
  <c r="P138" i="16" s="1"/>
  <c r="AL138" i="16" s="1"/>
  <c r="F265" i="1"/>
  <c r="Q134" i="16"/>
  <c r="AF133" i="16"/>
  <c r="A139" i="16" l="1"/>
  <c r="P139" i="16" s="1"/>
  <c r="AL139" i="16" s="1"/>
  <c r="F266" i="1"/>
  <c r="E20" i="16"/>
  <c r="U27" i="1"/>
  <c r="W27" i="1" s="1"/>
  <c r="P147" i="1"/>
  <c r="K148" i="1"/>
  <c r="M147" i="1"/>
  <c r="F136" i="16"/>
  <c r="V143" i="1"/>
  <c r="T264" i="1"/>
  <c r="Q135" i="16"/>
  <c r="AF134" i="16"/>
  <c r="R19" i="16"/>
  <c r="AG18" i="16"/>
  <c r="W19" i="16"/>
  <c r="X19" i="16"/>
  <c r="S18" i="16"/>
  <c r="AH18" i="16" s="1"/>
  <c r="S19" i="16" l="1"/>
  <c r="AH19" i="16" s="1"/>
  <c r="X20" i="16"/>
  <c r="W20" i="16"/>
  <c r="Q136" i="16"/>
  <c r="AF135" i="16"/>
  <c r="F137" i="16"/>
  <c r="V144" i="1"/>
  <c r="T265" i="1"/>
  <c r="E21" i="16"/>
  <c r="U28" i="1"/>
  <c r="W28" i="1" s="1"/>
  <c r="M148" i="1"/>
  <c r="P148" i="1"/>
  <c r="K149" i="1"/>
  <c r="A140" i="16"/>
  <c r="P140" i="16" s="1"/>
  <c r="AL140" i="16" s="1"/>
  <c r="F267" i="1"/>
  <c r="R20" i="16"/>
  <c r="AG19" i="16"/>
  <c r="AG20" i="16" l="1"/>
  <c r="R21" i="16"/>
  <c r="F138" i="16"/>
  <c r="V145" i="1"/>
  <c r="T266" i="1"/>
  <c r="AF136" i="16"/>
  <c r="Q137" i="16"/>
  <c r="A141" i="16"/>
  <c r="P141" i="16" s="1"/>
  <c r="AL141" i="16" s="1"/>
  <c r="F268" i="1"/>
  <c r="X21" i="16"/>
  <c r="W21" i="16"/>
  <c r="S20" i="16"/>
  <c r="AH20" i="16" s="1"/>
  <c r="E22" i="16"/>
  <c r="P149" i="1"/>
  <c r="M149" i="1"/>
  <c r="K150" i="1"/>
  <c r="U29" i="1"/>
  <c r="W29" i="1" s="1"/>
  <c r="E23" i="16" l="1"/>
  <c r="U30" i="1"/>
  <c r="W30" i="1" s="1"/>
  <c r="M150" i="1"/>
  <c r="K151" i="1"/>
  <c r="P150" i="1"/>
  <c r="Q138" i="16"/>
  <c r="AF137" i="16"/>
  <c r="AG21" i="16"/>
  <c r="R22" i="16"/>
  <c r="S21" i="16"/>
  <c r="AH21" i="16" s="1"/>
  <c r="W22" i="16"/>
  <c r="X22" i="16"/>
  <c r="A142" i="16"/>
  <c r="P142" i="16" s="1"/>
  <c r="AL142" i="16" s="1"/>
  <c r="F269" i="1"/>
  <c r="F139" i="16"/>
  <c r="V146" i="1"/>
  <c r="T267" i="1"/>
  <c r="E24" i="16" l="1"/>
  <c r="U31" i="1"/>
  <c r="W31" i="1" s="1"/>
  <c r="M151" i="1"/>
  <c r="K152" i="1"/>
  <c r="P151" i="1"/>
  <c r="S22" i="16"/>
  <c r="AH22" i="16" s="1"/>
  <c r="X23" i="16"/>
  <c r="W23" i="16"/>
  <c r="A143" i="16"/>
  <c r="P143" i="16" s="1"/>
  <c r="AL143" i="16" s="1"/>
  <c r="F270" i="1"/>
  <c r="AF138" i="16"/>
  <c r="Q139" i="16"/>
  <c r="F140" i="16"/>
  <c r="V147" i="1"/>
  <c r="T268" i="1"/>
  <c r="R23" i="16"/>
  <c r="AG22" i="16"/>
  <c r="R24" i="16" l="1"/>
  <c r="AG23" i="16"/>
  <c r="Q140" i="16"/>
  <c r="AF139" i="16"/>
  <c r="W24" i="16"/>
  <c r="S23" i="16"/>
  <c r="AH23" i="16" s="1"/>
  <c r="X24" i="16"/>
  <c r="E25" i="16"/>
  <c r="P152" i="1"/>
  <c r="M152" i="1"/>
  <c r="U32" i="1"/>
  <c r="W32" i="1" s="1"/>
  <c r="K153" i="1"/>
  <c r="F141" i="16"/>
  <c r="T269" i="1"/>
  <c r="V148" i="1"/>
  <c r="A144" i="16"/>
  <c r="P144" i="16" s="1"/>
  <c r="AL144" i="16" s="1"/>
  <c r="F271" i="1"/>
  <c r="E26" i="16" l="1"/>
  <c r="K154" i="1"/>
  <c r="P153" i="1"/>
  <c r="M153" i="1"/>
  <c r="U33" i="1"/>
  <c r="W33" i="1" s="1"/>
  <c r="Q141" i="16"/>
  <c r="AF140" i="16"/>
  <c r="F142" i="16"/>
  <c r="V149" i="1"/>
  <c r="T270" i="1"/>
  <c r="A145" i="16"/>
  <c r="P145" i="16" s="1"/>
  <c r="AL145" i="16" s="1"/>
  <c r="F272" i="1"/>
  <c r="W25" i="16"/>
  <c r="X25" i="16"/>
  <c r="S24" i="16"/>
  <c r="AH24" i="16" s="1"/>
  <c r="R25" i="16"/>
  <c r="AG24" i="16"/>
  <c r="AG25" i="16" l="1"/>
  <c r="R26" i="16"/>
  <c r="A146" i="16"/>
  <c r="P146" i="16" s="1"/>
  <c r="AL146" i="16" s="1"/>
  <c r="F273" i="1"/>
  <c r="F143" i="16"/>
  <c r="V150" i="1"/>
  <c r="T271" i="1"/>
  <c r="AF141" i="16"/>
  <c r="Q142" i="16"/>
  <c r="E27" i="16"/>
  <c r="P154" i="1"/>
  <c r="K155" i="1"/>
  <c r="U34" i="1"/>
  <c r="W34" i="1" s="1"/>
  <c r="M154" i="1"/>
  <c r="S25" i="16"/>
  <c r="AH25" i="16" s="1"/>
  <c r="X26" i="16"/>
  <c r="W26" i="16"/>
  <c r="E28" i="16" l="1"/>
  <c r="U35" i="1"/>
  <c r="W35" i="1" s="1"/>
  <c r="K156" i="1"/>
  <c r="P155" i="1"/>
  <c r="M155" i="1"/>
  <c r="A147" i="16"/>
  <c r="P147" i="16" s="1"/>
  <c r="AL147" i="16" s="1"/>
  <c r="F274" i="1"/>
  <c r="F144" i="16"/>
  <c r="V151" i="1"/>
  <c r="T272" i="1"/>
  <c r="AG26" i="16"/>
  <c r="R27" i="16"/>
  <c r="S26" i="16"/>
  <c r="AH26" i="16" s="1"/>
  <c r="W27" i="16"/>
  <c r="X27" i="16"/>
  <c r="Q143" i="16"/>
  <c r="AF142" i="16"/>
  <c r="Q144" i="16" l="1"/>
  <c r="AF143" i="16"/>
  <c r="R28" i="16"/>
  <c r="AG27" i="16"/>
  <c r="A148" i="16"/>
  <c r="P148" i="16" s="1"/>
  <c r="AL148" i="16" s="1"/>
  <c r="F275" i="1"/>
  <c r="E29" i="16"/>
  <c r="U36" i="1"/>
  <c r="W36" i="1" s="1"/>
  <c r="M156" i="1"/>
  <c r="P156" i="1"/>
  <c r="K157" i="1"/>
  <c r="S27" i="16"/>
  <c r="AH27" i="16" s="1"/>
  <c r="X28" i="16"/>
  <c r="W28" i="16"/>
  <c r="F145" i="16"/>
  <c r="V152" i="1"/>
  <c r="T273" i="1"/>
  <c r="E30" i="16" l="1"/>
  <c r="P157" i="1"/>
  <c r="M157" i="1"/>
  <c r="U37" i="1"/>
  <c r="W37" i="1" s="1"/>
  <c r="K158" i="1"/>
  <c r="R29" i="16"/>
  <c r="AG28" i="16"/>
  <c r="W29" i="16"/>
  <c r="S28" i="16"/>
  <c r="AH28" i="16" s="1"/>
  <c r="X29" i="16"/>
  <c r="A149" i="16"/>
  <c r="P149" i="16" s="1"/>
  <c r="AL149" i="16" s="1"/>
  <c r="F276" i="1"/>
  <c r="F146" i="16"/>
  <c r="V153" i="1"/>
  <c r="T274" i="1"/>
  <c r="Q145" i="16"/>
  <c r="AF144" i="16"/>
  <c r="Q146" i="16" l="1"/>
  <c r="AF145" i="16"/>
  <c r="A150" i="16"/>
  <c r="P150" i="16" s="1"/>
  <c r="AL150" i="16" s="1"/>
  <c r="F277" i="1"/>
  <c r="W30" i="16"/>
  <c r="X30" i="16"/>
  <c r="S29" i="16"/>
  <c r="AH29" i="16" s="1"/>
  <c r="F147" i="16"/>
  <c r="V154" i="1"/>
  <c r="T275" i="1"/>
  <c r="R30" i="16"/>
  <c r="AG29" i="16"/>
  <c r="E31" i="16"/>
  <c r="K159" i="1"/>
  <c r="M158" i="1"/>
  <c r="U38" i="1"/>
  <c r="W38" i="1" s="1"/>
  <c r="P158" i="1"/>
  <c r="A151" i="16" l="1"/>
  <c r="P151" i="16" s="1"/>
  <c r="AL151" i="16" s="1"/>
  <c r="F278" i="1"/>
  <c r="AG30" i="16"/>
  <c r="R31" i="16"/>
  <c r="E32" i="16"/>
  <c r="M159" i="1"/>
  <c r="K160" i="1"/>
  <c r="U39" i="1"/>
  <c r="W39" i="1" s="1"/>
  <c r="P159" i="1"/>
  <c r="F148" i="16"/>
  <c r="T276" i="1"/>
  <c r="V155" i="1"/>
  <c r="S30" i="16"/>
  <c r="AH30" i="16" s="1"/>
  <c r="W31" i="16"/>
  <c r="X31" i="16"/>
  <c r="Q147" i="16"/>
  <c r="AF146" i="16"/>
  <c r="AG31" i="16" l="1"/>
  <c r="R32" i="16"/>
  <c r="S31" i="16"/>
  <c r="AH31" i="16" s="1"/>
  <c r="W32" i="16"/>
  <c r="X32" i="16"/>
  <c r="Q148" i="16"/>
  <c r="AF147" i="16"/>
  <c r="F149" i="16"/>
  <c r="T277" i="1"/>
  <c r="V156" i="1"/>
  <c r="E33" i="16"/>
  <c r="P160" i="1"/>
  <c r="M160" i="1"/>
  <c r="U40" i="1"/>
  <c r="W40" i="1" s="1"/>
  <c r="K161" i="1"/>
  <c r="A152" i="16"/>
  <c r="P152" i="16" s="1"/>
  <c r="AL152" i="16" s="1"/>
  <c r="F279" i="1"/>
  <c r="E34" i="16" l="1"/>
  <c r="K162" i="1"/>
  <c r="U41" i="1"/>
  <c r="W41" i="1" s="1"/>
  <c r="P161" i="1"/>
  <c r="M161" i="1"/>
  <c r="AF148" i="16"/>
  <c r="Q149" i="16"/>
  <c r="R33" i="16"/>
  <c r="AG32" i="16"/>
  <c r="S32" i="16"/>
  <c r="AH32" i="16" s="1"/>
  <c r="W33" i="16"/>
  <c r="X33" i="16"/>
  <c r="A153" i="16"/>
  <c r="P153" i="16" s="1"/>
  <c r="AL153" i="16" s="1"/>
  <c r="F280" i="1"/>
  <c r="F150" i="16"/>
  <c r="T278" i="1"/>
  <c r="V157" i="1"/>
  <c r="W34" i="16" l="1"/>
  <c r="S33" i="16"/>
  <c r="AH33" i="16" s="1"/>
  <c r="X34" i="16"/>
  <c r="Q150" i="16"/>
  <c r="AF149" i="16"/>
  <c r="F151" i="16"/>
  <c r="T279" i="1"/>
  <c r="V158" i="1"/>
  <c r="R34" i="16"/>
  <c r="AG33" i="16"/>
  <c r="A154" i="16"/>
  <c r="P154" i="16" s="1"/>
  <c r="AL154" i="16" s="1"/>
  <c r="F281" i="1"/>
  <c r="E35" i="16"/>
  <c r="U42" i="1"/>
  <c r="W42" i="1" s="1"/>
  <c r="P162" i="1"/>
  <c r="K163" i="1"/>
  <c r="M162" i="1"/>
  <c r="F152" i="16" l="1"/>
  <c r="T280" i="1"/>
  <c r="V159" i="1"/>
  <c r="E36" i="16"/>
  <c r="U43" i="1"/>
  <c r="W43" i="1" s="1"/>
  <c r="P163" i="1"/>
  <c r="K164" i="1"/>
  <c r="M163" i="1"/>
  <c r="A155" i="16"/>
  <c r="P155" i="16" s="1"/>
  <c r="AL155" i="16" s="1"/>
  <c r="F282" i="1"/>
  <c r="Q151" i="16"/>
  <c r="AF150" i="16"/>
  <c r="R35" i="16"/>
  <c r="AG34" i="16"/>
  <c r="X35" i="16"/>
  <c r="S34" i="16"/>
  <c r="AH34" i="16" s="1"/>
  <c r="W35" i="16"/>
  <c r="Q152" i="16" l="1"/>
  <c r="AF151" i="16"/>
  <c r="E37" i="16"/>
  <c r="K165" i="1"/>
  <c r="M164" i="1"/>
  <c r="U44" i="1"/>
  <c r="W44" i="1" s="1"/>
  <c r="P164" i="1"/>
  <c r="A156" i="16"/>
  <c r="P156" i="16" s="1"/>
  <c r="AL156" i="16" s="1"/>
  <c r="F283" i="1"/>
  <c r="F153" i="16"/>
  <c r="V160" i="1"/>
  <c r="T281" i="1"/>
  <c r="X36" i="16"/>
  <c r="W36" i="16"/>
  <c r="S35" i="16"/>
  <c r="AH35" i="16" s="1"/>
  <c r="R36" i="16"/>
  <c r="AG35" i="16"/>
  <c r="AG36" i="16" l="1"/>
  <c r="R37" i="16"/>
  <c r="F154" i="16"/>
  <c r="V161" i="1"/>
  <c r="T282" i="1"/>
  <c r="E38" i="16"/>
  <c r="P165" i="1"/>
  <c r="M165" i="1"/>
  <c r="U45" i="1"/>
  <c r="W45" i="1" s="1"/>
  <c r="K166" i="1"/>
  <c r="W37" i="16"/>
  <c r="S36" i="16"/>
  <c r="AH36" i="16" s="1"/>
  <c r="X37" i="16"/>
  <c r="A157" i="16"/>
  <c r="P157" i="16" s="1"/>
  <c r="AL157" i="16" s="1"/>
  <c r="F284" i="1"/>
  <c r="Q153" i="16"/>
  <c r="AF152" i="16"/>
  <c r="Q154" i="16" l="1"/>
  <c r="AF153" i="16"/>
  <c r="E39" i="16"/>
  <c r="U46" i="1"/>
  <c r="W46" i="1" s="1"/>
  <c r="M166" i="1"/>
  <c r="K167" i="1"/>
  <c r="P166" i="1"/>
  <c r="R38" i="16"/>
  <c r="AG37" i="16"/>
  <c r="A158" i="16"/>
  <c r="P158" i="16" s="1"/>
  <c r="AL158" i="16" s="1"/>
  <c r="F285" i="1"/>
  <c r="S37" i="16"/>
  <c r="AH37" i="16" s="1"/>
  <c r="W38" i="16"/>
  <c r="X38" i="16"/>
  <c r="F155" i="16"/>
  <c r="V162" i="1"/>
  <c r="T283" i="1"/>
  <c r="R39" i="16" l="1"/>
  <c r="AG38" i="16"/>
  <c r="A159" i="16"/>
  <c r="P159" i="16" s="1"/>
  <c r="AL159" i="16" s="1"/>
  <c r="F286" i="1"/>
  <c r="E40" i="16"/>
  <c r="P167" i="1"/>
  <c r="U47" i="1"/>
  <c r="W47" i="1" s="1"/>
  <c r="M167" i="1"/>
  <c r="K168" i="1"/>
  <c r="F156" i="16"/>
  <c r="V163" i="1"/>
  <c r="T284" i="1"/>
  <c r="X39" i="16"/>
  <c r="W39" i="16"/>
  <c r="S38" i="16"/>
  <c r="AH38" i="16" s="1"/>
  <c r="AF154" i="16"/>
  <c r="Q155" i="16"/>
  <c r="F157" i="16" l="1"/>
  <c r="V164" i="1"/>
  <c r="T285" i="1"/>
  <c r="A160" i="16"/>
  <c r="P160" i="16" s="1"/>
  <c r="AL160" i="16" s="1"/>
  <c r="F287" i="1"/>
  <c r="S39" i="16"/>
  <c r="AH39" i="16" s="1"/>
  <c r="W40" i="16"/>
  <c r="X40" i="16"/>
  <c r="Q156" i="16"/>
  <c r="AF155" i="16"/>
  <c r="E41" i="16"/>
  <c r="K169" i="1"/>
  <c r="M168" i="1"/>
  <c r="P168" i="1"/>
  <c r="U48" i="1"/>
  <c r="W48" i="1" s="1"/>
  <c r="R40" i="16"/>
  <c r="AG39" i="16"/>
  <c r="R41" i="16" l="1"/>
  <c r="AG40" i="16"/>
  <c r="F158" i="16"/>
  <c r="T286" i="1"/>
  <c r="V165" i="1"/>
  <c r="E42" i="16"/>
  <c r="P169" i="1"/>
  <c r="K170" i="1"/>
  <c r="U49" i="1"/>
  <c r="W49" i="1" s="1"/>
  <c r="M169" i="1"/>
  <c r="S40" i="16"/>
  <c r="AH40" i="16" s="1"/>
  <c r="X41" i="16"/>
  <c r="W41" i="16"/>
  <c r="Q157" i="16"/>
  <c r="AF156" i="16"/>
  <c r="A161" i="16"/>
  <c r="P161" i="16" s="1"/>
  <c r="AL161" i="16" s="1"/>
  <c r="F288" i="1"/>
  <c r="E43" i="16" l="1"/>
  <c r="K171" i="1"/>
  <c r="P170" i="1"/>
  <c r="M170" i="1"/>
  <c r="U50" i="1"/>
  <c r="W50" i="1" s="1"/>
  <c r="F159" i="16"/>
  <c r="T287" i="1"/>
  <c r="V166" i="1"/>
  <c r="Q158" i="16"/>
  <c r="AF157" i="16"/>
  <c r="A162" i="16"/>
  <c r="P162" i="16" s="1"/>
  <c r="AL162" i="16" s="1"/>
  <c r="F289" i="1"/>
  <c r="S41" i="16"/>
  <c r="AH41" i="16" s="1"/>
  <c r="W42" i="16"/>
  <c r="X42" i="16"/>
  <c r="R42" i="16"/>
  <c r="AG41" i="16"/>
  <c r="A163" i="16" l="1"/>
  <c r="P163" i="16" s="1"/>
  <c r="AL163" i="16" s="1"/>
  <c r="F290" i="1"/>
  <c r="F160" i="16"/>
  <c r="V167" i="1"/>
  <c r="T288" i="1"/>
  <c r="S42" i="16"/>
  <c r="AH42" i="16" s="1"/>
  <c r="W43" i="16"/>
  <c r="X43" i="16"/>
  <c r="E44" i="16"/>
  <c r="P171" i="1"/>
  <c r="U51" i="1"/>
  <c r="W51" i="1" s="1"/>
  <c r="K172" i="1"/>
  <c r="M171" i="1"/>
  <c r="R43" i="16"/>
  <c r="AG42" i="16"/>
  <c r="Q159" i="16"/>
  <c r="AF158" i="16"/>
  <c r="AF159" i="16" l="1"/>
  <c r="Q160" i="16"/>
  <c r="E45" i="16"/>
  <c r="K173" i="1"/>
  <c r="M172" i="1"/>
  <c r="P172" i="1"/>
  <c r="U52" i="1"/>
  <c r="W52" i="1" s="1"/>
  <c r="S43" i="16"/>
  <c r="AH43" i="16" s="1"/>
  <c r="X44" i="16"/>
  <c r="W44" i="16"/>
  <c r="R44" i="16"/>
  <c r="AG43" i="16"/>
  <c r="A164" i="16"/>
  <c r="P164" i="16" s="1"/>
  <c r="AL164" i="16" s="1"/>
  <c r="F291" i="1"/>
  <c r="F161" i="16"/>
  <c r="V168" i="1"/>
  <c r="T289" i="1"/>
  <c r="E46" i="16" l="1"/>
  <c r="M173" i="1"/>
  <c r="K174" i="1"/>
  <c r="P173" i="1"/>
  <c r="U53" i="1"/>
  <c r="W53" i="1" s="1"/>
  <c r="R45" i="16"/>
  <c r="AG44" i="16"/>
  <c r="A165" i="16"/>
  <c r="P165" i="16" s="1"/>
  <c r="AL165" i="16" s="1"/>
  <c r="F292" i="1"/>
  <c r="W45" i="16"/>
  <c r="X45" i="16"/>
  <c r="S44" i="16"/>
  <c r="AH44" i="16" s="1"/>
  <c r="Q161" i="16"/>
  <c r="AF160" i="16"/>
  <c r="F162" i="16"/>
  <c r="V169" i="1"/>
  <c r="T290" i="1"/>
  <c r="E47" i="16" l="1"/>
  <c r="M174" i="1"/>
  <c r="U54" i="1"/>
  <c r="W54" i="1" s="1"/>
  <c r="K175" i="1"/>
  <c r="P174" i="1"/>
  <c r="S45" i="16"/>
  <c r="AH45" i="16" s="1"/>
  <c r="X46" i="16"/>
  <c r="W46" i="16"/>
  <c r="R46" i="16"/>
  <c r="AG45" i="16"/>
  <c r="F163" i="16"/>
  <c r="V170" i="1"/>
  <c r="T291" i="1"/>
  <c r="AF161" i="16"/>
  <c r="Q162" i="16"/>
  <c r="A166" i="16"/>
  <c r="P166" i="16" s="1"/>
  <c r="AL166" i="16" s="1"/>
  <c r="F293" i="1"/>
  <c r="X47" i="16" l="1"/>
  <c r="W47" i="16"/>
  <c r="S46" i="16"/>
  <c r="AH46" i="16" s="1"/>
  <c r="E48" i="16"/>
  <c r="K176" i="1"/>
  <c r="M175" i="1"/>
  <c r="U55" i="1"/>
  <c r="W55" i="1" s="1"/>
  <c r="P175" i="1"/>
  <c r="Q163" i="16"/>
  <c r="AF162" i="16"/>
  <c r="A167" i="16"/>
  <c r="P167" i="16" s="1"/>
  <c r="AL167" i="16" s="1"/>
  <c r="F294" i="1"/>
  <c r="F164" i="16"/>
  <c r="V171" i="1"/>
  <c r="T292" i="1"/>
  <c r="R47" i="16"/>
  <c r="AG46" i="16"/>
  <c r="F165" i="16" l="1"/>
  <c r="V172" i="1"/>
  <c r="T293" i="1"/>
  <c r="X48" i="16"/>
  <c r="W48" i="16"/>
  <c r="S47" i="16"/>
  <c r="AH47" i="16" s="1"/>
  <c r="R48" i="16"/>
  <c r="AG47" i="16"/>
  <c r="A168" i="16"/>
  <c r="P168" i="16" s="1"/>
  <c r="AL168" i="16" s="1"/>
  <c r="F295" i="1"/>
  <c r="Q164" i="16"/>
  <c r="AF163" i="16"/>
  <c r="E49" i="16"/>
  <c r="P176" i="1"/>
  <c r="M176" i="1"/>
  <c r="U56" i="1"/>
  <c r="W56" i="1" s="1"/>
  <c r="K177" i="1"/>
  <c r="R49" i="16" l="1"/>
  <c r="AG48" i="16"/>
  <c r="F166" i="16"/>
  <c r="V173" i="1"/>
  <c r="T294" i="1"/>
  <c r="Q165" i="16"/>
  <c r="AF164" i="16"/>
  <c r="A169" i="16"/>
  <c r="P169" i="16" s="1"/>
  <c r="AL169" i="16" s="1"/>
  <c r="F296" i="1"/>
  <c r="E50" i="16"/>
  <c r="K178" i="1"/>
  <c r="U57" i="1"/>
  <c r="W57" i="1" s="1"/>
  <c r="P177" i="1"/>
  <c r="M177" i="1"/>
  <c r="S48" i="16"/>
  <c r="AH48" i="16" s="1"/>
  <c r="W49" i="16"/>
  <c r="X49" i="16"/>
  <c r="Q166" i="16" l="1"/>
  <c r="AF165" i="16"/>
  <c r="W50" i="16"/>
  <c r="X50" i="16"/>
  <c r="S49" i="16"/>
  <c r="AH49" i="16" s="1"/>
  <c r="E51" i="16"/>
  <c r="P178" i="1"/>
  <c r="U58" i="1"/>
  <c r="W58" i="1" s="1"/>
  <c r="K179" i="1"/>
  <c r="M178" i="1"/>
  <c r="A170" i="16"/>
  <c r="P170" i="16" s="1"/>
  <c r="AL170" i="16" s="1"/>
  <c r="F297" i="1"/>
  <c r="F167" i="16"/>
  <c r="V174" i="1"/>
  <c r="T295" i="1"/>
  <c r="R50" i="16"/>
  <c r="AG49" i="16"/>
  <c r="AG50" i="16" l="1"/>
  <c r="R51" i="16"/>
  <c r="A171" i="16"/>
  <c r="P171" i="16" s="1"/>
  <c r="AL171" i="16" s="1"/>
  <c r="F298" i="1"/>
  <c r="F168" i="16"/>
  <c r="T296" i="1"/>
  <c r="V175" i="1"/>
  <c r="W51" i="16"/>
  <c r="S50" i="16"/>
  <c r="AH50" i="16" s="1"/>
  <c r="X51" i="16"/>
  <c r="E52" i="16"/>
  <c r="P179" i="1"/>
  <c r="K180" i="1"/>
  <c r="U59" i="1"/>
  <c r="W59" i="1" s="1"/>
  <c r="M179" i="1"/>
  <c r="AF166" i="16"/>
  <c r="Q167" i="16"/>
  <c r="X52" i="16" l="1"/>
  <c r="W52" i="16"/>
  <c r="S51" i="16"/>
  <c r="AH51" i="16" s="1"/>
  <c r="A172" i="16"/>
  <c r="P172" i="16" s="1"/>
  <c r="AL172" i="16" s="1"/>
  <c r="F299" i="1"/>
  <c r="F169" i="16"/>
  <c r="T297" i="1"/>
  <c r="V176" i="1"/>
  <c r="R52" i="16"/>
  <c r="AG51" i="16"/>
  <c r="AF167" i="16"/>
  <c r="Q168" i="16"/>
  <c r="E53" i="16"/>
  <c r="P180" i="1"/>
  <c r="M180" i="1"/>
  <c r="K181" i="1"/>
  <c r="U60" i="1"/>
  <c r="W60" i="1" s="1"/>
  <c r="AF168" i="16" l="1"/>
  <c r="Q169" i="16"/>
  <c r="F170" i="16"/>
  <c r="T298" i="1"/>
  <c r="V177" i="1"/>
  <c r="X53" i="16"/>
  <c r="W53" i="16"/>
  <c r="S52" i="16"/>
  <c r="AH52" i="16" s="1"/>
  <c r="E54" i="16"/>
  <c r="P181" i="1"/>
  <c r="U61" i="1"/>
  <c r="W61" i="1" s="1"/>
  <c r="M181" i="1"/>
  <c r="K182" i="1"/>
  <c r="R53" i="16"/>
  <c r="AG52" i="16"/>
  <c r="A173" i="16"/>
  <c r="P173" i="16" s="1"/>
  <c r="AL173" i="16" s="1"/>
  <c r="F300" i="1"/>
  <c r="F171" i="16" l="1"/>
  <c r="V178" i="1"/>
  <c r="T299" i="1"/>
  <c r="X54" i="16"/>
  <c r="S53" i="16"/>
  <c r="AH53" i="16" s="1"/>
  <c r="W54" i="16"/>
  <c r="AG53" i="16"/>
  <c r="R54" i="16"/>
  <c r="Q170" i="16"/>
  <c r="AF169" i="16"/>
  <c r="A174" i="16"/>
  <c r="P174" i="16" s="1"/>
  <c r="AL174" i="16" s="1"/>
  <c r="F301" i="1"/>
  <c r="E55" i="16"/>
  <c r="U62" i="1"/>
  <c r="W62" i="1" s="1"/>
  <c r="K183" i="1"/>
  <c r="M182" i="1"/>
  <c r="P182" i="1"/>
  <c r="AG54" i="16" l="1"/>
  <c r="R55" i="16"/>
  <c r="E56" i="16"/>
  <c r="P183" i="1"/>
  <c r="M183" i="1"/>
  <c r="K184" i="1"/>
  <c r="U63" i="1"/>
  <c r="W63" i="1" s="1"/>
  <c r="S54" i="16"/>
  <c r="AH54" i="16" s="1"/>
  <c r="W55" i="16"/>
  <c r="X55" i="16"/>
  <c r="A175" i="16"/>
  <c r="P175" i="16" s="1"/>
  <c r="AL175" i="16" s="1"/>
  <c r="F302" i="1"/>
  <c r="F172" i="16"/>
  <c r="T300" i="1"/>
  <c r="V179" i="1"/>
  <c r="Q171" i="16"/>
  <c r="AF170" i="16"/>
  <c r="Q172" i="16" l="1"/>
  <c r="AF171" i="16"/>
  <c r="F173" i="16"/>
  <c r="T301" i="1"/>
  <c r="V180" i="1"/>
  <c r="E57" i="16"/>
  <c r="K185" i="1"/>
  <c r="M184" i="1"/>
  <c r="U64" i="1"/>
  <c r="W64" i="1" s="1"/>
  <c r="P184" i="1"/>
  <c r="R56" i="16"/>
  <c r="AG55" i="16"/>
  <c r="A176" i="16"/>
  <c r="P176" i="16" s="1"/>
  <c r="AL176" i="16" s="1"/>
  <c r="F303" i="1"/>
  <c r="W56" i="16"/>
  <c r="S55" i="16"/>
  <c r="AH55" i="16" s="1"/>
  <c r="X56" i="16"/>
  <c r="E58" i="16" l="1"/>
  <c r="U65" i="1"/>
  <c r="W65" i="1" s="1"/>
  <c r="K186" i="1"/>
  <c r="M185" i="1"/>
  <c r="P185" i="1"/>
  <c r="A177" i="16"/>
  <c r="P177" i="16" s="1"/>
  <c r="AL177" i="16" s="1"/>
  <c r="F304" i="1"/>
  <c r="F174" i="16"/>
  <c r="V181" i="1"/>
  <c r="T302" i="1"/>
  <c r="S56" i="16"/>
  <c r="AH56" i="16" s="1"/>
  <c r="W57" i="16"/>
  <c r="X57" i="16"/>
  <c r="AG56" i="16"/>
  <c r="R57" i="16"/>
  <c r="Q173" i="16"/>
  <c r="AF172" i="16"/>
  <c r="Q174" i="16" l="1"/>
  <c r="AF173" i="16"/>
  <c r="R58" i="16"/>
  <c r="AG57" i="16"/>
  <c r="A178" i="16"/>
  <c r="P178" i="16" s="1"/>
  <c r="AL178" i="16" s="1"/>
  <c r="F305" i="1"/>
  <c r="E59" i="16"/>
  <c r="K187" i="1"/>
  <c r="P186" i="1"/>
  <c r="U66" i="1"/>
  <c r="W66" i="1" s="1"/>
  <c r="M186" i="1"/>
  <c r="X58" i="16"/>
  <c r="W58" i="16"/>
  <c r="S57" i="16"/>
  <c r="AH57" i="16" s="1"/>
  <c r="F175" i="16"/>
  <c r="V182" i="1"/>
  <c r="T303" i="1"/>
  <c r="E60" i="16" l="1"/>
  <c r="K188" i="1"/>
  <c r="U67" i="1"/>
  <c r="W67" i="1" s="1"/>
  <c r="M187" i="1"/>
  <c r="P187" i="1"/>
  <c r="A179" i="16"/>
  <c r="P179" i="16" s="1"/>
  <c r="AL179" i="16" s="1"/>
  <c r="F306" i="1"/>
  <c r="R59" i="16"/>
  <c r="AG58" i="16"/>
  <c r="F176" i="16"/>
  <c r="V183" i="1"/>
  <c r="T304" i="1"/>
  <c r="X59" i="16"/>
  <c r="W59" i="16"/>
  <c r="S58" i="16"/>
  <c r="AH58" i="16" s="1"/>
  <c r="Q175" i="16"/>
  <c r="AF174" i="16"/>
  <c r="Q176" i="16" l="1"/>
  <c r="AF175" i="16"/>
  <c r="AG59" i="16"/>
  <c r="R60" i="16"/>
  <c r="A180" i="16"/>
  <c r="P180" i="16" s="1"/>
  <c r="AL180" i="16" s="1"/>
  <c r="F307" i="1"/>
  <c r="E61" i="16"/>
  <c r="P188" i="1"/>
  <c r="M188" i="1"/>
  <c r="K189" i="1"/>
  <c r="U68" i="1"/>
  <c r="W68" i="1" s="1"/>
  <c r="F177" i="16"/>
  <c r="V184" i="1"/>
  <c r="T305" i="1"/>
  <c r="X60" i="16"/>
  <c r="S59" i="16"/>
  <c r="AH59" i="16" s="1"/>
  <c r="W60" i="16"/>
  <c r="R61" i="16" l="1"/>
  <c r="AG60" i="16"/>
  <c r="F178" i="16"/>
  <c r="T306" i="1"/>
  <c r="V185" i="1"/>
  <c r="E62" i="16"/>
  <c r="P189" i="1"/>
  <c r="M189" i="1"/>
  <c r="U69" i="1"/>
  <c r="W69" i="1" s="1"/>
  <c r="K190" i="1"/>
  <c r="A181" i="16"/>
  <c r="P181" i="16" s="1"/>
  <c r="AL181" i="16" s="1"/>
  <c r="F308" i="1"/>
  <c r="W61" i="16"/>
  <c r="X61" i="16"/>
  <c r="S60" i="16"/>
  <c r="AH60" i="16" s="1"/>
  <c r="Q177" i="16"/>
  <c r="AF176" i="16"/>
  <c r="AF177" i="16" l="1"/>
  <c r="Q178" i="16"/>
  <c r="A182" i="16"/>
  <c r="P182" i="16" s="1"/>
  <c r="AL182" i="16" s="1"/>
  <c r="F309" i="1"/>
  <c r="E63" i="16"/>
  <c r="U70" i="1"/>
  <c r="W70" i="1" s="1"/>
  <c r="M190" i="1"/>
  <c r="K191" i="1"/>
  <c r="P190" i="1"/>
  <c r="F179" i="16"/>
  <c r="V186" i="1"/>
  <c r="T307" i="1"/>
  <c r="S61" i="16"/>
  <c r="AH61" i="16" s="1"/>
  <c r="W62" i="16"/>
  <c r="X62" i="16"/>
  <c r="R62" i="16"/>
  <c r="AG61" i="16"/>
  <c r="AG62" i="16" l="1"/>
  <c r="R63" i="16"/>
  <c r="F180" i="16"/>
  <c r="V187" i="1"/>
  <c r="T308" i="1"/>
  <c r="E64" i="16"/>
  <c r="U71" i="1"/>
  <c r="W71" i="1" s="1"/>
  <c r="M191" i="1"/>
  <c r="P191" i="1"/>
  <c r="K192" i="1"/>
  <c r="A183" i="16"/>
  <c r="P183" i="16" s="1"/>
  <c r="AL183" i="16" s="1"/>
  <c r="F310" i="1"/>
  <c r="S62" i="16"/>
  <c r="AH62" i="16" s="1"/>
  <c r="X63" i="16"/>
  <c r="W63" i="16"/>
  <c r="Q179" i="16"/>
  <c r="AF178" i="16"/>
  <c r="Q180" i="16" l="1"/>
  <c r="AF179" i="16"/>
  <c r="A184" i="16"/>
  <c r="P184" i="16" s="1"/>
  <c r="AL184" i="16" s="1"/>
  <c r="F311" i="1"/>
  <c r="X64" i="16"/>
  <c r="W64" i="16"/>
  <c r="S63" i="16"/>
  <c r="AH63" i="16" s="1"/>
  <c r="E65" i="16"/>
  <c r="U72" i="1"/>
  <c r="W72" i="1" s="1"/>
  <c r="M192" i="1"/>
  <c r="P192" i="1"/>
  <c r="K193" i="1"/>
  <c r="R64" i="16"/>
  <c r="AG63" i="16"/>
  <c r="F181" i="16"/>
  <c r="T309" i="1"/>
  <c r="V188" i="1"/>
  <c r="F182" i="16" l="1"/>
  <c r="V189" i="1"/>
  <c r="T310" i="1"/>
  <c r="E66" i="16"/>
  <c r="K194" i="1"/>
  <c r="P193" i="1"/>
  <c r="U73" i="1"/>
  <c r="W73" i="1" s="1"/>
  <c r="M193" i="1"/>
  <c r="A185" i="16"/>
  <c r="P185" i="16" s="1"/>
  <c r="AL185" i="16" s="1"/>
  <c r="F312" i="1"/>
  <c r="S64" i="16"/>
  <c r="AH64" i="16" s="1"/>
  <c r="W65" i="16"/>
  <c r="X65" i="16"/>
  <c r="AG64" i="16"/>
  <c r="R65" i="16"/>
  <c r="AF180" i="16"/>
  <c r="Q181" i="16"/>
  <c r="S65" i="16" l="1"/>
  <c r="AH65" i="16" s="1"/>
  <c r="X66" i="16"/>
  <c r="W66" i="16"/>
  <c r="R66" i="16"/>
  <c r="AG65" i="16"/>
  <c r="F183" i="16"/>
  <c r="T311" i="1"/>
  <c r="V190" i="1"/>
  <c r="A186" i="16"/>
  <c r="P186" i="16" s="1"/>
  <c r="AL186" i="16" s="1"/>
  <c r="F313" i="1"/>
  <c r="AF181" i="16"/>
  <c r="Q182" i="16"/>
  <c r="E67" i="16"/>
  <c r="U74" i="1"/>
  <c r="W74" i="1" s="1"/>
  <c r="P194" i="1"/>
  <c r="K195" i="1"/>
  <c r="M194" i="1"/>
  <c r="E68" i="16" l="1"/>
  <c r="U75" i="1"/>
  <c r="W75" i="1" s="1"/>
  <c r="K196" i="1"/>
  <c r="P195" i="1"/>
  <c r="M195" i="1"/>
  <c r="Q183" i="16"/>
  <c r="AF182" i="16"/>
  <c r="R67" i="16"/>
  <c r="AG66" i="16"/>
  <c r="F184" i="16"/>
  <c r="V191" i="1"/>
  <c r="T312" i="1"/>
  <c r="S66" i="16"/>
  <c r="AH66" i="16" s="1"/>
  <c r="X67" i="16"/>
  <c r="W67" i="16"/>
  <c r="A187" i="16"/>
  <c r="P187" i="16" s="1"/>
  <c r="AL187" i="16" s="1"/>
  <c r="F314" i="1"/>
  <c r="F185" i="16" l="1"/>
  <c r="V192" i="1"/>
  <c r="T313" i="1"/>
  <c r="R68" i="16"/>
  <c r="AG67" i="16"/>
  <c r="W68" i="16"/>
  <c r="X68" i="16"/>
  <c r="S67" i="16"/>
  <c r="AH67" i="16" s="1"/>
  <c r="E69" i="16"/>
  <c r="P196" i="1"/>
  <c r="M196" i="1"/>
  <c r="U76" i="1"/>
  <c r="W76" i="1" s="1"/>
  <c r="K197" i="1"/>
  <c r="Q184" i="16"/>
  <c r="AF183" i="16"/>
  <c r="A188" i="16"/>
  <c r="P188" i="16" s="1"/>
  <c r="AL188" i="16" s="1"/>
  <c r="F315" i="1"/>
  <c r="AG68" i="16" l="1"/>
  <c r="R69" i="16"/>
  <c r="F186" i="16"/>
  <c r="V193" i="1"/>
  <c r="T314" i="1"/>
  <c r="Q185" i="16"/>
  <c r="AF184" i="16"/>
  <c r="S68" i="16"/>
  <c r="AH68" i="16" s="1"/>
  <c r="W69" i="16"/>
  <c r="X69" i="16"/>
  <c r="A189" i="16"/>
  <c r="P189" i="16" s="1"/>
  <c r="AL189" i="16" s="1"/>
  <c r="F316" i="1"/>
  <c r="E70" i="16"/>
  <c r="K198" i="1"/>
  <c r="M197" i="1"/>
  <c r="P197" i="1"/>
  <c r="U77" i="1"/>
  <c r="W77" i="1" s="1"/>
  <c r="A190" i="16" l="1"/>
  <c r="P190" i="16" s="1"/>
  <c r="AL190" i="16" s="1"/>
  <c r="F317" i="1"/>
  <c r="E71" i="16"/>
  <c r="U78" i="1"/>
  <c r="W78" i="1" s="1"/>
  <c r="K199" i="1"/>
  <c r="M198" i="1"/>
  <c r="P198" i="1"/>
  <c r="Q186" i="16"/>
  <c r="AF185" i="16"/>
  <c r="AG69" i="16"/>
  <c r="R70" i="16"/>
  <c r="S69" i="16"/>
  <c r="AH69" i="16" s="1"/>
  <c r="X70" i="16"/>
  <c r="W70" i="16"/>
  <c r="F187" i="16"/>
  <c r="T315" i="1"/>
  <c r="V194" i="1"/>
  <c r="Q187" i="16" l="1"/>
  <c r="AF186" i="16"/>
  <c r="R71" i="16"/>
  <c r="AG70" i="16"/>
  <c r="S70" i="16"/>
  <c r="AH70" i="16" s="1"/>
  <c r="X71" i="16"/>
  <c r="W71" i="16"/>
  <c r="F188" i="16"/>
  <c r="V195" i="1"/>
  <c r="T316" i="1"/>
  <c r="A191" i="16"/>
  <c r="P191" i="16" s="1"/>
  <c r="AL191" i="16" s="1"/>
  <c r="F318" i="1"/>
  <c r="E72" i="16"/>
  <c r="K200" i="1"/>
  <c r="M199" i="1"/>
  <c r="U79" i="1"/>
  <c r="W79" i="1" s="1"/>
  <c r="P199" i="1"/>
  <c r="A192" i="16" l="1"/>
  <c r="P192" i="16" s="1"/>
  <c r="AL192" i="16" s="1"/>
  <c r="F319" i="1"/>
  <c r="S71" i="16"/>
  <c r="AH71" i="16" s="1"/>
  <c r="W72" i="16"/>
  <c r="X72" i="16"/>
  <c r="AG71" i="16"/>
  <c r="R72" i="16"/>
  <c r="E73" i="16"/>
  <c r="K201" i="1"/>
  <c r="M200" i="1"/>
  <c r="P200" i="1"/>
  <c r="U80" i="1"/>
  <c r="W80" i="1" s="1"/>
  <c r="F189" i="16"/>
  <c r="V196" i="1"/>
  <c r="T317" i="1"/>
  <c r="Q188" i="16"/>
  <c r="AF187" i="16"/>
  <c r="Q189" i="16" l="1"/>
  <c r="AF188" i="16"/>
  <c r="X73" i="16"/>
  <c r="W73" i="16"/>
  <c r="S72" i="16"/>
  <c r="AH72" i="16" s="1"/>
  <c r="F190" i="16"/>
  <c r="V197" i="1"/>
  <c r="T318" i="1"/>
  <c r="R73" i="16"/>
  <c r="AG72" i="16"/>
  <c r="A193" i="16"/>
  <c r="P193" i="16" s="1"/>
  <c r="AL193" i="16" s="1"/>
  <c r="F320" i="1"/>
  <c r="E74" i="16"/>
  <c r="K202" i="1"/>
  <c r="P201" i="1"/>
  <c r="U81" i="1"/>
  <c r="W81" i="1" s="1"/>
  <c r="M201" i="1"/>
  <c r="A194" i="16" l="1"/>
  <c r="P194" i="16" s="1"/>
  <c r="AL194" i="16" s="1"/>
  <c r="F321" i="1"/>
  <c r="F191" i="16"/>
  <c r="V198" i="1"/>
  <c r="T319" i="1"/>
  <c r="X74" i="16"/>
  <c r="W74" i="16"/>
  <c r="S73" i="16"/>
  <c r="AH73" i="16" s="1"/>
  <c r="E75" i="16"/>
  <c r="P202" i="1"/>
  <c r="K203" i="1"/>
  <c r="U82" i="1"/>
  <c r="W82" i="1" s="1"/>
  <c r="M202" i="1"/>
  <c r="AG73" i="16"/>
  <c r="R74" i="16"/>
  <c r="Q190" i="16"/>
  <c r="AF189" i="16"/>
  <c r="Q191" i="16" l="1"/>
  <c r="AF190" i="16"/>
  <c r="R75" i="16"/>
  <c r="AG74" i="16"/>
  <c r="E76" i="16"/>
  <c r="K204" i="1"/>
  <c r="U83" i="1"/>
  <c r="W83" i="1" s="1"/>
  <c r="P203" i="1"/>
  <c r="M203" i="1"/>
  <c r="W75" i="16"/>
  <c r="X75" i="16"/>
  <c r="S74" i="16"/>
  <c r="AH74" i="16" s="1"/>
  <c r="A195" i="16"/>
  <c r="P195" i="16" s="1"/>
  <c r="AL195" i="16" s="1"/>
  <c r="F322" i="1"/>
  <c r="F192" i="16"/>
  <c r="V199" i="1"/>
  <c r="T320" i="1"/>
  <c r="E77" i="16" l="1"/>
  <c r="U84" i="1"/>
  <c r="W84" i="1" s="1"/>
  <c r="M204" i="1"/>
  <c r="P204" i="1"/>
  <c r="K205" i="1"/>
  <c r="R76" i="16"/>
  <c r="AG75" i="16"/>
  <c r="A196" i="16"/>
  <c r="P196" i="16" s="1"/>
  <c r="AL196" i="16" s="1"/>
  <c r="F323" i="1"/>
  <c r="S75" i="16"/>
  <c r="AH75" i="16" s="1"/>
  <c r="W76" i="16"/>
  <c r="X76" i="16"/>
  <c r="F193" i="16"/>
  <c r="T321" i="1"/>
  <c r="V200" i="1"/>
  <c r="AF191" i="16"/>
  <c r="Q192" i="16"/>
  <c r="S76" i="16" l="1"/>
  <c r="AH76" i="16" s="1"/>
  <c r="X77" i="16"/>
  <c r="W77" i="16"/>
  <c r="R77" i="16"/>
  <c r="AG76" i="16"/>
  <c r="F194" i="16"/>
  <c r="V201" i="1"/>
  <c r="T322" i="1"/>
  <c r="Q193" i="16"/>
  <c r="AF192" i="16"/>
  <c r="A197" i="16"/>
  <c r="P197" i="16" s="1"/>
  <c r="AL197" i="16" s="1"/>
  <c r="F324" i="1"/>
  <c r="E78" i="16"/>
  <c r="P205" i="1"/>
  <c r="M205" i="1"/>
  <c r="U85" i="1"/>
  <c r="W85" i="1" s="1"/>
  <c r="K206" i="1"/>
  <c r="F195" i="16" l="1"/>
  <c r="V202" i="1"/>
  <c r="T323" i="1"/>
  <c r="W78" i="16"/>
  <c r="S77" i="16"/>
  <c r="AH77" i="16" s="1"/>
  <c r="X78" i="16"/>
  <c r="A198" i="16"/>
  <c r="P198" i="16" s="1"/>
  <c r="AL198" i="16" s="1"/>
  <c r="F325" i="1"/>
  <c r="R78" i="16"/>
  <c r="AG77" i="16"/>
  <c r="E79" i="16"/>
  <c r="U86" i="1"/>
  <c r="W86" i="1" s="1"/>
  <c r="M206" i="1"/>
  <c r="P206" i="1"/>
  <c r="K207" i="1"/>
  <c r="Q194" i="16"/>
  <c r="AF193" i="16"/>
  <c r="Q195" i="16" l="1"/>
  <c r="AF194" i="16"/>
  <c r="E80" i="16"/>
  <c r="K208" i="1"/>
  <c r="M207" i="1"/>
  <c r="U87" i="1"/>
  <c r="W87" i="1" s="1"/>
  <c r="P207" i="1"/>
  <c r="A199" i="16"/>
  <c r="P199" i="16" s="1"/>
  <c r="AL199" i="16" s="1"/>
  <c r="F326" i="1"/>
  <c r="W79" i="16"/>
  <c r="X79" i="16"/>
  <c r="S78" i="16"/>
  <c r="AH78" i="16" s="1"/>
  <c r="F196" i="16"/>
  <c r="T324" i="1"/>
  <c r="V203" i="1"/>
  <c r="AG78" i="16"/>
  <c r="R79" i="16"/>
  <c r="E81" i="16" l="1"/>
  <c r="P208" i="1"/>
  <c r="M208" i="1"/>
  <c r="U88" i="1"/>
  <c r="W88" i="1" s="1"/>
  <c r="K209" i="1"/>
  <c r="F197" i="16"/>
  <c r="T325" i="1"/>
  <c r="V204" i="1"/>
  <c r="S79" i="16"/>
  <c r="AH79" i="16" s="1"/>
  <c r="W80" i="16"/>
  <c r="X80" i="16"/>
  <c r="AG79" i="16"/>
  <c r="R80" i="16"/>
  <c r="A200" i="16"/>
  <c r="P200" i="16" s="1"/>
  <c r="AL200" i="16" s="1"/>
  <c r="F327" i="1"/>
  <c r="Q196" i="16"/>
  <c r="AF195" i="16"/>
  <c r="A201" i="16" l="1"/>
  <c r="P201" i="16" s="1"/>
  <c r="AL201" i="16" s="1"/>
  <c r="F328" i="1"/>
  <c r="F198" i="16"/>
  <c r="V205" i="1"/>
  <c r="T326" i="1"/>
  <c r="X81" i="16"/>
  <c r="W81" i="16"/>
  <c r="S80" i="16"/>
  <c r="AH80" i="16" s="1"/>
  <c r="AF196" i="16"/>
  <c r="Q197" i="16"/>
  <c r="R81" i="16"/>
  <c r="AG80" i="16"/>
  <c r="E82" i="16"/>
  <c r="P209" i="1"/>
  <c r="K210" i="1"/>
  <c r="U89" i="1"/>
  <c r="W89" i="1" s="1"/>
  <c r="M209" i="1"/>
  <c r="E83" i="16" l="1"/>
  <c r="U90" i="1"/>
  <c r="W90" i="1" s="1"/>
  <c r="K211" i="1"/>
  <c r="P210" i="1"/>
  <c r="M210" i="1"/>
  <c r="R82" i="16"/>
  <c r="AG81" i="16"/>
  <c r="X82" i="16"/>
  <c r="W82" i="16"/>
  <c r="S81" i="16"/>
  <c r="AH81" i="16" s="1"/>
  <c r="Q198" i="16"/>
  <c r="AF197" i="16"/>
  <c r="A202" i="16"/>
  <c r="P202" i="16" s="1"/>
  <c r="AL202" i="16" s="1"/>
  <c r="F329" i="1"/>
  <c r="F199" i="16"/>
  <c r="V206" i="1"/>
  <c r="T327" i="1"/>
  <c r="Q199" i="16" l="1"/>
  <c r="AF198" i="16"/>
  <c r="E84" i="16"/>
  <c r="U91" i="1"/>
  <c r="W91" i="1" s="1"/>
  <c r="K212" i="1"/>
  <c r="P211" i="1"/>
  <c r="M211" i="1"/>
  <c r="A203" i="16"/>
  <c r="P203" i="16" s="1"/>
  <c r="AL203" i="16" s="1"/>
  <c r="F330" i="1"/>
  <c r="R83" i="16"/>
  <c r="AG82" i="16"/>
  <c r="F200" i="16"/>
  <c r="V207" i="1"/>
  <c r="T328" i="1"/>
  <c r="X83" i="16"/>
  <c r="W83" i="16"/>
  <c r="S82" i="16"/>
  <c r="AH82" i="16" s="1"/>
  <c r="X84" i="16" l="1"/>
  <c r="W84" i="16"/>
  <c r="S83" i="16"/>
  <c r="AH83" i="16" s="1"/>
  <c r="F201" i="16"/>
  <c r="T329" i="1"/>
  <c r="V208" i="1"/>
  <c r="R84" i="16"/>
  <c r="AG83" i="16"/>
  <c r="A204" i="16"/>
  <c r="P204" i="16" s="1"/>
  <c r="AL204" i="16" s="1"/>
  <c r="F331" i="1"/>
  <c r="E85" i="16"/>
  <c r="U92" i="1"/>
  <c r="W92" i="1" s="1"/>
  <c r="M212" i="1"/>
  <c r="K213" i="1"/>
  <c r="P212" i="1"/>
  <c r="Q200" i="16"/>
  <c r="AF199" i="16"/>
  <c r="Q201" i="16" l="1"/>
  <c r="AF200" i="16"/>
  <c r="R85" i="16"/>
  <c r="AG84" i="16"/>
  <c r="E86" i="16"/>
  <c r="K214" i="1"/>
  <c r="M213" i="1"/>
  <c r="U93" i="1"/>
  <c r="W93" i="1" s="1"/>
  <c r="P213" i="1"/>
  <c r="A205" i="16"/>
  <c r="P205" i="16" s="1"/>
  <c r="AL205" i="16" s="1"/>
  <c r="F332" i="1"/>
  <c r="W85" i="16"/>
  <c r="X85" i="16"/>
  <c r="S84" i="16"/>
  <c r="AH84" i="16" s="1"/>
  <c r="F202" i="16"/>
  <c r="V209" i="1"/>
  <c r="T330" i="1"/>
  <c r="E87" i="16" l="1"/>
  <c r="U94" i="1"/>
  <c r="W94" i="1" s="1"/>
  <c r="K215" i="1"/>
  <c r="M214" i="1"/>
  <c r="P214" i="1"/>
  <c r="S85" i="16"/>
  <c r="AH85" i="16" s="1"/>
  <c r="X86" i="16"/>
  <c r="W86" i="16"/>
  <c r="A206" i="16"/>
  <c r="P206" i="16" s="1"/>
  <c r="AL206" i="16" s="1"/>
  <c r="F333" i="1"/>
  <c r="AG85" i="16"/>
  <c r="R86" i="16"/>
  <c r="F203" i="16"/>
  <c r="V210" i="1"/>
  <c r="T331" i="1"/>
  <c r="Q202" i="16"/>
  <c r="AF201" i="16"/>
  <c r="A207" i="16" l="1"/>
  <c r="P207" i="16" s="1"/>
  <c r="AL207" i="16" s="1"/>
  <c r="F334" i="1"/>
  <c r="Q203" i="16"/>
  <c r="AF202" i="16"/>
  <c r="R87" i="16"/>
  <c r="AG86" i="16"/>
  <c r="X87" i="16"/>
  <c r="W87" i="16"/>
  <c r="S86" i="16"/>
  <c r="AH86" i="16" s="1"/>
  <c r="F204" i="16"/>
  <c r="V211" i="1"/>
  <c r="T332" i="1"/>
  <c r="E88" i="16"/>
  <c r="K216" i="1"/>
  <c r="U95" i="1"/>
  <c r="W95" i="1" s="1"/>
  <c r="M215" i="1"/>
  <c r="P215" i="1"/>
  <c r="A208" i="16" l="1"/>
  <c r="P208" i="16" s="1"/>
  <c r="AL208" i="16" s="1"/>
  <c r="F335" i="1"/>
  <c r="F205" i="16"/>
  <c r="V212" i="1"/>
  <c r="T333" i="1"/>
  <c r="S87" i="16"/>
  <c r="AH87" i="16" s="1"/>
  <c r="X88" i="16"/>
  <c r="W88" i="16"/>
  <c r="Q204" i="16"/>
  <c r="AF203" i="16"/>
  <c r="E89" i="16"/>
  <c r="U96" i="1"/>
  <c r="W96" i="1" s="1"/>
  <c r="M216" i="1"/>
  <c r="P216" i="1"/>
  <c r="K217" i="1"/>
  <c r="R88" i="16"/>
  <c r="AG87" i="16"/>
  <c r="R89" i="16" l="1"/>
  <c r="AG88" i="16"/>
  <c r="W89" i="16"/>
  <c r="S88" i="16"/>
  <c r="AH88" i="16" s="1"/>
  <c r="X89" i="16"/>
  <c r="E90" i="16"/>
  <c r="P217" i="1"/>
  <c r="K218" i="1"/>
  <c r="M217" i="1"/>
  <c r="U97" i="1"/>
  <c r="W97" i="1" s="1"/>
  <c r="A209" i="16"/>
  <c r="P209" i="16" s="1"/>
  <c r="AL209" i="16" s="1"/>
  <c r="F336" i="1"/>
  <c r="Q205" i="16"/>
  <c r="AF204" i="16"/>
  <c r="F206" i="16"/>
  <c r="V213" i="1"/>
  <c r="T334" i="1"/>
  <c r="A210" i="16" l="1"/>
  <c r="P210" i="16" s="1"/>
  <c r="AL210" i="16" s="1"/>
  <c r="F337" i="1"/>
  <c r="S89" i="16"/>
  <c r="AH89" i="16" s="1"/>
  <c r="X90" i="16"/>
  <c r="W90" i="16"/>
  <c r="E91" i="16"/>
  <c r="K219" i="1"/>
  <c r="P218" i="1"/>
  <c r="U98" i="1"/>
  <c r="W98" i="1" s="1"/>
  <c r="M218" i="1"/>
  <c r="F207" i="16"/>
  <c r="T335" i="1"/>
  <c r="V214" i="1"/>
  <c r="Q206" i="16"/>
  <c r="AF205" i="16"/>
  <c r="AG89" i="16"/>
  <c r="R90" i="16"/>
  <c r="F208" i="16" l="1"/>
  <c r="V215" i="1"/>
  <c r="T336" i="1"/>
  <c r="E92" i="16"/>
  <c r="K220" i="1"/>
  <c r="U99" i="1"/>
  <c r="W99" i="1" s="1"/>
  <c r="M219" i="1"/>
  <c r="P219" i="1"/>
  <c r="Q207" i="16"/>
  <c r="AF206" i="16"/>
  <c r="A211" i="16"/>
  <c r="P211" i="16" s="1"/>
  <c r="AL211" i="16" s="1"/>
  <c r="F338" i="1"/>
  <c r="R91" i="16"/>
  <c r="AG90" i="16"/>
  <c r="X91" i="16"/>
  <c r="S90" i="16"/>
  <c r="AH90" i="16" s="1"/>
  <c r="W91" i="16"/>
  <c r="A212" i="16" l="1"/>
  <c r="P212" i="16" s="1"/>
  <c r="AL212" i="16" s="1"/>
  <c r="F339" i="1"/>
  <c r="F209" i="16"/>
  <c r="V216" i="1"/>
  <c r="T337" i="1"/>
  <c r="X92" i="16"/>
  <c r="W92" i="16"/>
  <c r="S91" i="16"/>
  <c r="AH91" i="16" s="1"/>
  <c r="AG91" i="16"/>
  <c r="R92" i="16"/>
  <c r="Q208" i="16"/>
  <c r="AF207" i="16"/>
  <c r="E93" i="16"/>
  <c r="K221" i="1"/>
  <c r="M220" i="1"/>
  <c r="P220" i="1"/>
  <c r="U100" i="1"/>
  <c r="W100" i="1" s="1"/>
  <c r="E94" i="16" l="1"/>
  <c r="P221" i="1"/>
  <c r="M221" i="1"/>
  <c r="U101" i="1"/>
  <c r="W101" i="1" s="1"/>
  <c r="K222" i="1"/>
  <c r="AG92" i="16"/>
  <c r="R93" i="16"/>
  <c r="A213" i="16"/>
  <c r="P213" i="16" s="1"/>
  <c r="AL213" i="16" s="1"/>
  <c r="F340" i="1"/>
  <c r="Q209" i="16"/>
  <c r="AF208" i="16"/>
  <c r="X93" i="16"/>
  <c r="W93" i="16"/>
  <c r="S92" i="16"/>
  <c r="AH92" i="16" s="1"/>
  <c r="F210" i="16"/>
  <c r="V217" i="1"/>
  <c r="T338" i="1"/>
  <c r="AG93" i="16" l="1"/>
  <c r="R94" i="16"/>
  <c r="AF209" i="16"/>
  <c r="Q210" i="16"/>
  <c r="F211" i="16"/>
  <c r="T339" i="1"/>
  <c r="V218" i="1"/>
  <c r="X94" i="16"/>
  <c r="W94" i="16"/>
  <c r="S93" i="16"/>
  <c r="AH93" i="16" s="1"/>
  <c r="A214" i="16"/>
  <c r="P214" i="16" s="1"/>
  <c r="AL214" i="16" s="1"/>
  <c r="F341" i="1"/>
  <c r="E95" i="16"/>
  <c r="U102" i="1"/>
  <c r="W102" i="1" s="1"/>
  <c r="M222" i="1"/>
  <c r="P222" i="1"/>
  <c r="K223" i="1"/>
  <c r="A215" i="16" l="1"/>
  <c r="P215" i="16" s="1"/>
  <c r="AL215" i="16" s="1"/>
  <c r="F342" i="1"/>
  <c r="Q211" i="16"/>
  <c r="AF210" i="16"/>
  <c r="F212" i="16"/>
  <c r="V219" i="1"/>
  <c r="T340" i="1"/>
  <c r="R95" i="16"/>
  <c r="AG94" i="16"/>
  <c r="E96" i="16"/>
  <c r="U103" i="1"/>
  <c r="W103" i="1" s="1"/>
  <c r="M223" i="1"/>
  <c r="K224" i="1"/>
  <c r="P223" i="1"/>
  <c r="W95" i="16"/>
  <c r="X95" i="16"/>
  <c r="S94" i="16"/>
  <c r="AH94" i="16" s="1"/>
  <c r="R96" i="16" l="1"/>
  <c r="AG95" i="16"/>
  <c r="S95" i="16"/>
  <c r="AH95" i="16" s="1"/>
  <c r="W96" i="16"/>
  <c r="X96" i="16"/>
  <c r="F213" i="16"/>
  <c r="T341" i="1"/>
  <c r="V220" i="1"/>
  <c r="AF211" i="16"/>
  <c r="Q212" i="16"/>
  <c r="A216" i="16"/>
  <c r="P216" i="16" s="1"/>
  <c r="AL216" i="16" s="1"/>
  <c r="F343" i="1"/>
  <c r="E97" i="16"/>
  <c r="P224" i="1"/>
  <c r="M224" i="1"/>
  <c r="U104" i="1"/>
  <c r="W104" i="1" s="1"/>
  <c r="K225" i="1"/>
  <c r="A217" i="16" l="1"/>
  <c r="P217" i="16" s="1"/>
  <c r="AL217" i="16" s="1"/>
  <c r="F344" i="1"/>
  <c r="S96" i="16"/>
  <c r="AH96" i="16" s="1"/>
  <c r="W97" i="16"/>
  <c r="X97" i="16"/>
  <c r="F214" i="16"/>
  <c r="V221" i="1"/>
  <c r="T342" i="1"/>
  <c r="AF212" i="16"/>
  <c r="Q213" i="16"/>
  <c r="E98" i="16"/>
  <c r="K226" i="1"/>
  <c r="U105" i="1"/>
  <c r="W105" i="1" s="1"/>
  <c r="P225" i="1"/>
  <c r="M225" i="1"/>
  <c r="AG96" i="16"/>
  <c r="R97" i="16"/>
  <c r="E99" i="16" l="1"/>
  <c r="U106" i="1"/>
  <c r="W106" i="1" s="1"/>
  <c r="P226" i="1"/>
  <c r="K227" i="1"/>
  <c r="M226" i="1"/>
  <c r="F215" i="16"/>
  <c r="T343" i="1"/>
  <c r="V222" i="1"/>
  <c r="S97" i="16"/>
  <c r="AH97" i="16" s="1"/>
  <c r="W98" i="16"/>
  <c r="X98" i="16"/>
  <c r="Q214" i="16"/>
  <c r="AF213" i="16"/>
  <c r="A218" i="16"/>
  <c r="P218" i="16" s="1"/>
  <c r="AL218" i="16" s="1"/>
  <c r="F345" i="1"/>
  <c r="AG97" i="16"/>
  <c r="R98" i="16"/>
  <c r="Q215" i="16" l="1"/>
  <c r="AF214" i="16"/>
  <c r="E100" i="16"/>
  <c r="K228" i="1"/>
  <c r="P227" i="1"/>
  <c r="U107" i="1"/>
  <c r="W107" i="1" s="1"/>
  <c r="M227" i="1"/>
  <c r="W99" i="16"/>
  <c r="X99" i="16"/>
  <c r="S98" i="16"/>
  <c r="AH98" i="16" s="1"/>
  <c r="A219" i="16"/>
  <c r="P219" i="16" s="1"/>
  <c r="AL219" i="16" s="1"/>
  <c r="F346" i="1"/>
  <c r="F216" i="16"/>
  <c r="T344" i="1"/>
  <c r="V223" i="1"/>
  <c r="R99" i="16"/>
  <c r="AG98" i="16"/>
  <c r="R100" i="16" l="1"/>
  <c r="AG99" i="16"/>
  <c r="A220" i="16"/>
  <c r="P220" i="16" s="1"/>
  <c r="AL220" i="16" s="1"/>
  <c r="F347" i="1"/>
  <c r="X100" i="16"/>
  <c r="S99" i="16"/>
  <c r="AH99" i="16" s="1"/>
  <c r="W100" i="16"/>
  <c r="E101" i="16"/>
  <c r="P228" i="1"/>
  <c r="M228" i="1"/>
  <c r="K229" i="1"/>
  <c r="U108" i="1"/>
  <c r="W108" i="1" s="1"/>
  <c r="F217" i="16"/>
  <c r="T345" i="1"/>
  <c r="V224" i="1"/>
  <c r="Q216" i="16"/>
  <c r="AF215" i="16"/>
  <c r="E102" i="16" l="1"/>
  <c r="P229" i="1"/>
  <c r="M229" i="1"/>
  <c r="U109" i="1"/>
  <c r="W109" i="1" s="1"/>
  <c r="K230" i="1"/>
  <c r="W101" i="16"/>
  <c r="X101" i="16"/>
  <c r="S100" i="16"/>
  <c r="AH100" i="16" s="1"/>
  <c r="A221" i="16"/>
  <c r="P221" i="16" s="1"/>
  <c r="AL221" i="16" s="1"/>
  <c r="F348" i="1"/>
  <c r="F218" i="16"/>
  <c r="V225" i="1"/>
  <c r="T346" i="1"/>
  <c r="Q217" i="16"/>
  <c r="AF216" i="16"/>
  <c r="R101" i="16"/>
  <c r="AG100" i="16"/>
  <c r="AG101" i="16" l="1"/>
  <c r="R102" i="16"/>
  <c r="AF217" i="16"/>
  <c r="Q218" i="16"/>
  <c r="A222" i="16"/>
  <c r="P222" i="16" s="1"/>
  <c r="AL222" i="16" s="1"/>
  <c r="F349" i="1"/>
  <c r="X102" i="16"/>
  <c r="S101" i="16"/>
  <c r="AH101" i="16" s="1"/>
  <c r="W102" i="16"/>
  <c r="F219" i="16"/>
  <c r="T347" i="1"/>
  <c r="V226" i="1"/>
  <c r="E103" i="16"/>
  <c r="U110" i="1"/>
  <c r="W110" i="1" s="1"/>
  <c r="P230" i="1"/>
  <c r="M230" i="1"/>
  <c r="K231" i="1"/>
  <c r="Q219" i="16" l="1"/>
  <c r="AF218" i="16"/>
  <c r="F220" i="16"/>
  <c r="V227" i="1"/>
  <c r="T348" i="1"/>
  <c r="A223" i="16"/>
  <c r="P223" i="16" s="1"/>
  <c r="AL223" i="16" s="1"/>
  <c r="F350" i="1"/>
  <c r="R103" i="16"/>
  <c r="AG102" i="16"/>
  <c r="E104" i="16"/>
  <c r="K232" i="1"/>
  <c r="U111" i="1"/>
  <c r="W111" i="1" s="1"/>
  <c r="M231" i="1"/>
  <c r="P231" i="1"/>
  <c r="W103" i="16"/>
  <c r="X103" i="16"/>
  <c r="S102" i="16"/>
  <c r="AH102" i="16" s="1"/>
  <c r="R104" i="16" l="1"/>
  <c r="AG103" i="16"/>
  <c r="S103" i="16"/>
  <c r="AH103" i="16" s="1"/>
  <c r="X104" i="16"/>
  <c r="W104" i="16"/>
  <c r="E105" i="16"/>
  <c r="P232" i="1"/>
  <c r="M232" i="1"/>
  <c r="U112" i="1"/>
  <c r="W112" i="1" s="1"/>
  <c r="K233" i="1"/>
  <c r="A224" i="16"/>
  <c r="P224" i="16" s="1"/>
  <c r="AL224" i="16" s="1"/>
  <c r="F351" i="1"/>
  <c r="F221" i="16"/>
  <c r="V228" i="1"/>
  <c r="T349" i="1"/>
  <c r="Q220" i="16"/>
  <c r="AF219" i="16"/>
  <c r="Q221" i="16" l="1"/>
  <c r="AF220" i="16"/>
  <c r="F222" i="16"/>
  <c r="T350" i="1"/>
  <c r="V229" i="1"/>
  <c r="E106" i="16"/>
  <c r="P233" i="1"/>
  <c r="K234" i="1"/>
  <c r="U113" i="1"/>
  <c r="W113" i="1" s="1"/>
  <c r="M233" i="1"/>
  <c r="A225" i="16"/>
  <c r="P225" i="16" s="1"/>
  <c r="AL225" i="16" s="1"/>
  <c r="F352" i="1"/>
  <c r="W105" i="16"/>
  <c r="X105" i="16"/>
  <c r="S104" i="16"/>
  <c r="AH104" i="16" s="1"/>
  <c r="R105" i="16"/>
  <c r="AG104" i="16"/>
  <c r="F223" i="16" l="1"/>
  <c r="T351" i="1"/>
  <c r="V230" i="1"/>
  <c r="R106" i="16"/>
  <c r="AG105" i="16"/>
  <c r="A226" i="16"/>
  <c r="P226" i="16" s="1"/>
  <c r="AL226" i="16" s="1"/>
  <c r="F353" i="1"/>
  <c r="E107" i="16"/>
  <c r="K235" i="1"/>
  <c r="P234" i="1"/>
  <c r="U114" i="1"/>
  <c r="W114" i="1" s="1"/>
  <c r="M234" i="1"/>
  <c r="S105" i="16"/>
  <c r="AH105" i="16" s="1"/>
  <c r="X106" i="16"/>
  <c r="W106" i="16"/>
  <c r="AF221" i="16"/>
  <c r="Q222" i="16"/>
  <c r="F224" i="16" l="1"/>
  <c r="T352" i="1"/>
  <c r="V231" i="1"/>
  <c r="R107" i="16"/>
  <c r="AG106" i="16"/>
  <c r="S106" i="16"/>
  <c r="AH106" i="16" s="1"/>
  <c r="X107" i="16"/>
  <c r="W107" i="16"/>
  <c r="A227" i="16"/>
  <c r="P227" i="16" s="1"/>
  <c r="AL227" i="16" s="1"/>
  <c r="F354" i="1"/>
  <c r="Q223" i="16"/>
  <c r="AF222" i="16"/>
  <c r="E108" i="16"/>
  <c r="K236" i="1"/>
  <c r="U115" i="1"/>
  <c r="W115" i="1" s="1"/>
  <c r="P235" i="1"/>
  <c r="M235" i="1"/>
  <c r="F225" i="16" l="1"/>
  <c r="T353" i="1"/>
  <c r="V232" i="1"/>
  <c r="S107" i="16"/>
  <c r="AH107" i="16" s="1"/>
  <c r="X108" i="16"/>
  <c r="W108" i="16"/>
  <c r="R108" i="16"/>
  <c r="AG107" i="16"/>
  <c r="Q224" i="16"/>
  <c r="AF223" i="16"/>
  <c r="E109" i="16"/>
  <c r="P236" i="1"/>
  <c r="M236" i="1"/>
  <c r="K237" i="1"/>
  <c r="U116" i="1"/>
  <c r="W116" i="1" s="1"/>
  <c r="A228" i="16"/>
  <c r="P228" i="16" s="1"/>
  <c r="AL228" i="16" s="1"/>
  <c r="F355" i="1"/>
  <c r="R109" i="16" l="1"/>
  <c r="AG108" i="16"/>
  <c r="E110" i="16"/>
  <c r="P237" i="1"/>
  <c r="M237" i="1"/>
  <c r="U117" i="1"/>
  <c r="W117" i="1" s="1"/>
  <c r="K238" i="1"/>
  <c r="X109" i="16"/>
  <c r="W109" i="16"/>
  <c r="S108" i="16"/>
  <c r="AH108" i="16" s="1"/>
  <c r="F226" i="16"/>
  <c r="V233" i="1"/>
  <c r="T354" i="1"/>
  <c r="A229" i="16"/>
  <c r="P229" i="16" s="1"/>
  <c r="AL229" i="16" s="1"/>
  <c r="F356" i="1"/>
  <c r="Q225" i="16"/>
  <c r="AF224" i="16"/>
  <c r="Q226" i="16" l="1"/>
  <c r="AF225" i="16"/>
  <c r="A230" i="16"/>
  <c r="P230" i="16" s="1"/>
  <c r="AL230" i="16" s="1"/>
  <c r="F357" i="1"/>
  <c r="E111" i="16"/>
  <c r="M238" i="1"/>
  <c r="U118" i="1"/>
  <c r="W118" i="1" s="1"/>
  <c r="P238" i="1"/>
  <c r="K239" i="1"/>
  <c r="F227" i="16"/>
  <c r="T355" i="1"/>
  <c r="V234" i="1"/>
  <c r="W110" i="16"/>
  <c r="S109" i="16"/>
  <c r="AH109" i="16" s="1"/>
  <c r="X110" i="16"/>
  <c r="R110" i="16"/>
  <c r="AG109" i="16"/>
  <c r="AG110" i="16" l="1"/>
  <c r="R111" i="16"/>
  <c r="A231" i="16"/>
  <c r="P231" i="16" s="1"/>
  <c r="AL231" i="16" s="1"/>
  <c r="F358" i="1"/>
  <c r="F228" i="16"/>
  <c r="V235" i="1"/>
  <c r="T356" i="1"/>
  <c r="S110" i="16"/>
  <c r="AH110" i="16" s="1"/>
  <c r="X111" i="16"/>
  <c r="W111" i="16"/>
  <c r="E112" i="16"/>
  <c r="M239" i="1"/>
  <c r="K240" i="1"/>
  <c r="U119" i="1"/>
  <c r="W119" i="1" s="1"/>
  <c r="P239" i="1"/>
  <c r="Q227" i="16"/>
  <c r="AF226" i="16"/>
  <c r="Q228" i="16" l="1"/>
  <c r="AF227" i="16"/>
  <c r="F229" i="16"/>
  <c r="V236" i="1"/>
  <c r="T357" i="1"/>
  <c r="X112" i="16"/>
  <c r="S111" i="16"/>
  <c r="AH111" i="16" s="1"/>
  <c r="W112" i="16"/>
  <c r="AG111" i="16"/>
  <c r="R112" i="16"/>
  <c r="A232" i="16"/>
  <c r="P232" i="16" s="1"/>
  <c r="AL232" i="16" s="1"/>
  <c r="F359" i="1"/>
  <c r="E113" i="16"/>
  <c r="P240" i="1"/>
  <c r="M240" i="1"/>
  <c r="U120" i="1"/>
  <c r="W120" i="1" s="1"/>
  <c r="K241" i="1"/>
  <c r="A233" i="16" l="1"/>
  <c r="P233" i="16" s="1"/>
  <c r="AL233" i="16" s="1"/>
  <c r="F360" i="1"/>
  <c r="X113" i="16"/>
  <c r="W113" i="16"/>
  <c r="S112" i="16"/>
  <c r="AH112" i="16" s="1"/>
  <c r="R113" i="16"/>
  <c r="AG112" i="16"/>
  <c r="E114" i="16"/>
  <c r="P241" i="1"/>
  <c r="K242" i="1"/>
  <c r="U121" i="1"/>
  <c r="W121" i="1" s="1"/>
  <c r="M241" i="1"/>
  <c r="F230" i="16"/>
  <c r="T358" i="1"/>
  <c r="V237" i="1"/>
  <c r="Q229" i="16"/>
  <c r="AF228" i="16"/>
  <c r="AF229" i="16" l="1"/>
  <c r="Q230" i="16"/>
  <c r="W114" i="16"/>
  <c r="S113" i="16"/>
  <c r="AH113" i="16" s="1"/>
  <c r="X114" i="16"/>
  <c r="F231" i="16"/>
  <c r="T359" i="1"/>
  <c r="V238" i="1"/>
  <c r="E115" i="16"/>
  <c r="P242" i="1"/>
  <c r="U122" i="1"/>
  <c r="W122" i="1" s="1"/>
  <c r="K243" i="1"/>
  <c r="M242" i="1"/>
  <c r="R114" i="16"/>
  <c r="AG113" i="16"/>
  <c r="A234" i="16"/>
  <c r="P234" i="16" s="1"/>
  <c r="AL234" i="16" s="1"/>
  <c r="F361" i="1"/>
  <c r="Q231" i="16" l="1"/>
  <c r="AF230" i="16"/>
  <c r="E116" i="16"/>
  <c r="U123" i="1"/>
  <c r="W123" i="1" s="1"/>
  <c r="P243" i="1"/>
  <c r="K244" i="1"/>
  <c r="M243" i="1"/>
  <c r="F232" i="16"/>
  <c r="V239" i="1"/>
  <c r="T360" i="1"/>
  <c r="X115" i="16"/>
  <c r="S114" i="16"/>
  <c r="AH114" i="16" s="1"/>
  <c r="W115" i="16"/>
  <c r="R115" i="16"/>
  <c r="AG114" i="16"/>
  <c r="A235" i="16"/>
  <c r="P235" i="16" s="1"/>
  <c r="AL235" i="16" s="1"/>
  <c r="F362" i="1"/>
  <c r="R116" i="16" l="1"/>
  <c r="AG115" i="16"/>
  <c r="F233" i="16"/>
  <c r="V240" i="1"/>
  <c r="T361" i="1"/>
  <c r="E117" i="16"/>
  <c r="K245" i="1"/>
  <c r="M244" i="1"/>
  <c r="P244" i="1"/>
  <c r="U124" i="1"/>
  <c r="W124" i="1" s="1"/>
  <c r="A236" i="16"/>
  <c r="P236" i="16" s="1"/>
  <c r="AL236" i="16" s="1"/>
  <c r="F363" i="1"/>
  <c r="W116" i="16"/>
  <c r="X116" i="16"/>
  <c r="S115" i="16"/>
  <c r="AH115" i="16" s="1"/>
  <c r="Q232" i="16"/>
  <c r="AF231" i="16"/>
  <c r="E118" i="16" l="1"/>
  <c r="P245" i="1"/>
  <c r="M245" i="1"/>
  <c r="U125" i="1"/>
  <c r="W125" i="1" s="1"/>
  <c r="K246" i="1"/>
  <c r="Q233" i="16"/>
  <c r="AF232" i="16"/>
  <c r="A237" i="16"/>
  <c r="P237" i="16" s="1"/>
  <c r="AL237" i="16" s="1"/>
  <c r="F364" i="1"/>
  <c r="S116" i="16"/>
  <c r="AH116" i="16" s="1"/>
  <c r="X117" i="16"/>
  <c r="W117" i="16"/>
  <c r="F234" i="16"/>
  <c r="T362" i="1"/>
  <c r="V241" i="1"/>
  <c r="AG116" i="16"/>
  <c r="R117" i="16"/>
  <c r="X118" i="16" l="1"/>
  <c r="W118" i="16"/>
  <c r="S117" i="16"/>
  <c r="AH117" i="16" s="1"/>
  <c r="Q234" i="16"/>
  <c r="AF233" i="16"/>
  <c r="F235" i="16"/>
  <c r="V242" i="1"/>
  <c r="T363" i="1"/>
  <c r="R118" i="16"/>
  <c r="AG117" i="16"/>
  <c r="A238" i="16"/>
  <c r="P238" i="16" s="1"/>
  <c r="AL238" i="16" s="1"/>
  <c r="F365" i="1"/>
  <c r="E119" i="16"/>
  <c r="U126" i="1"/>
  <c r="W126" i="1" s="1"/>
  <c r="M246" i="1"/>
  <c r="K247" i="1"/>
  <c r="P246" i="1"/>
  <c r="E120" i="16" l="1"/>
  <c r="P247" i="1"/>
  <c r="U127" i="1"/>
  <c r="W127" i="1" s="1"/>
  <c r="M247" i="1"/>
  <c r="K248" i="1"/>
  <c r="F236" i="16"/>
  <c r="T364" i="1"/>
  <c r="V243" i="1"/>
  <c r="W119" i="16"/>
  <c r="X119" i="16"/>
  <c r="S118" i="16"/>
  <c r="AH118" i="16" s="1"/>
  <c r="A239" i="16"/>
  <c r="P239" i="16" s="1"/>
  <c r="AL239" i="16" s="1"/>
  <c r="F366" i="1"/>
  <c r="Q235" i="16"/>
  <c r="AF234" i="16"/>
  <c r="AG118" i="16"/>
  <c r="R119" i="16"/>
  <c r="F237" i="16" l="1"/>
  <c r="T365" i="1"/>
  <c r="V244" i="1"/>
  <c r="Q236" i="16"/>
  <c r="AF235" i="16"/>
  <c r="R120" i="16"/>
  <c r="AG119" i="16"/>
  <c r="A240" i="16"/>
  <c r="P240" i="16" s="1"/>
  <c r="AL240" i="16" s="1"/>
  <c r="F367" i="1"/>
  <c r="S119" i="16"/>
  <c r="AH119" i="16" s="1"/>
  <c r="W120" i="16"/>
  <c r="X120" i="16"/>
  <c r="E121" i="16"/>
  <c r="K249" i="1"/>
  <c r="M248" i="1"/>
  <c r="U128" i="1"/>
  <c r="W128" i="1" s="1"/>
  <c r="P248" i="1"/>
  <c r="AF236" i="16" l="1"/>
  <c r="Q237" i="16"/>
  <c r="X121" i="16"/>
  <c r="S120" i="16"/>
  <c r="AH120" i="16" s="1"/>
  <c r="W121" i="16"/>
  <c r="E122" i="16"/>
  <c r="P249" i="1"/>
  <c r="K250" i="1"/>
  <c r="U129" i="1"/>
  <c r="W129" i="1" s="1"/>
  <c r="M249" i="1"/>
  <c r="AG120" i="16"/>
  <c r="R121" i="16"/>
  <c r="F238" i="16"/>
  <c r="T366" i="1"/>
  <c r="V245" i="1"/>
  <c r="A241" i="16"/>
  <c r="P241" i="16" s="1"/>
  <c r="AL241" i="16" s="1"/>
  <c r="F368" i="1"/>
  <c r="R122" i="16" l="1"/>
  <c r="AG121" i="16"/>
  <c r="E123" i="16"/>
  <c r="K251" i="1"/>
  <c r="P250" i="1"/>
  <c r="U130" i="1"/>
  <c r="W130" i="1" s="1"/>
  <c r="M250" i="1"/>
  <c r="F239" i="16"/>
  <c r="T367" i="1"/>
  <c r="V246" i="1"/>
  <c r="Q238" i="16"/>
  <c r="AF237" i="16"/>
  <c r="A242" i="16"/>
  <c r="P242" i="16" s="1"/>
  <c r="AL242" i="16" s="1"/>
  <c r="F369" i="1"/>
  <c r="S121" i="16"/>
  <c r="AH121" i="16" s="1"/>
  <c r="X122" i="16"/>
  <c r="W122" i="16"/>
  <c r="E124" i="16" l="1"/>
  <c r="K252" i="1"/>
  <c r="P251" i="1"/>
  <c r="M251" i="1"/>
  <c r="U131" i="1"/>
  <c r="W131" i="1" s="1"/>
  <c r="AF238" i="16"/>
  <c r="Q239" i="16"/>
  <c r="A243" i="16"/>
  <c r="P243" i="16" s="1"/>
  <c r="AL243" i="16" s="1"/>
  <c r="F370" i="1"/>
  <c r="S122" i="16"/>
  <c r="AH122" i="16" s="1"/>
  <c r="X123" i="16"/>
  <c r="W123" i="16"/>
  <c r="F240" i="16"/>
  <c r="V247" i="1"/>
  <c r="T368" i="1"/>
  <c r="R123" i="16"/>
  <c r="AG122" i="16"/>
  <c r="S123" i="16" l="1"/>
  <c r="AH123" i="16" s="1"/>
  <c r="X124" i="16"/>
  <c r="W124" i="16"/>
  <c r="F241" i="16"/>
  <c r="V248" i="1"/>
  <c r="T369" i="1"/>
  <c r="Q240" i="16"/>
  <c r="AF239" i="16"/>
  <c r="E125" i="16"/>
  <c r="K253" i="1"/>
  <c r="M252" i="1"/>
  <c r="P252" i="1"/>
  <c r="U132" i="1"/>
  <c r="W132" i="1" s="1"/>
  <c r="AG123" i="16"/>
  <c r="R124" i="16"/>
  <c r="A244" i="16"/>
  <c r="P244" i="16" s="1"/>
  <c r="AL244" i="16" s="1"/>
  <c r="F371" i="1"/>
  <c r="AG124" i="16" l="1"/>
  <c r="R125" i="16"/>
  <c r="Q241" i="16"/>
  <c r="AF240" i="16"/>
  <c r="X125" i="16"/>
  <c r="S124" i="16"/>
  <c r="AH124" i="16" s="1"/>
  <c r="W125" i="16"/>
  <c r="E126" i="16"/>
  <c r="K254" i="1"/>
  <c r="M253" i="1"/>
  <c r="U133" i="1"/>
  <c r="W133" i="1" s="1"/>
  <c r="P253" i="1"/>
  <c r="F242" i="16"/>
  <c r="T370" i="1"/>
  <c r="V249" i="1"/>
  <c r="A245" i="16"/>
  <c r="P245" i="16" s="1"/>
  <c r="AL245" i="16" s="1"/>
  <c r="F372" i="1"/>
  <c r="X126" i="16" l="1"/>
  <c r="W126" i="16"/>
  <c r="S125" i="16"/>
  <c r="AH125" i="16" s="1"/>
  <c r="R126" i="16"/>
  <c r="AG125" i="16"/>
  <c r="Q242" i="16"/>
  <c r="AF241" i="16"/>
  <c r="F243" i="16"/>
  <c r="V250" i="1"/>
  <c r="T371" i="1"/>
  <c r="A246" i="16"/>
  <c r="P246" i="16" s="1"/>
  <c r="AL246" i="16" s="1"/>
  <c r="F373" i="1"/>
  <c r="E127" i="16"/>
  <c r="U134" i="1"/>
  <c r="W134" i="1" s="1"/>
  <c r="M254" i="1"/>
  <c r="P254" i="1"/>
  <c r="K255" i="1"/>
  <c r="A247" i="16" l="1"/>
  <c r="P247" i="16" s="1"/>
  <c r="AL247" i="16" s="1"/>
  <c r="F374" i="1"/>
  <c r="R127" i="16"/>
  <c r="AG126" i="16"/>
  <c r="F244" i="16"/>
  <c r="V251" i="1"/>
  <c r="T372" i="1"/>
  <c r="Q243" i="16"/>
  <c r="AM3" i="16" s="1"/>
  <c r="AF242" i="16"/>
  <c r="W127" i="16"/>
  <c r="X127" i="16"/>
  <c r="S126" i="16"/>
  <c r="AH126" i="16" s="1"/>
  <c r="E128" i="16"/>
  <c r="P255" i="1"/>
  <c r="M255" i="1"/>
  <c r="U135" i="1"/>
  <c r="W135" i="1" s="1"/>
  <c r="K256" i="1"/>
  <c r="AK3" i="16" l="1"/>
  <c r="F245" i="16"/>
  <c r="T373" i="1"/>
  <c r="V252" i="1"/>
  <c r="R128" i="16"/>
  <c r="AG127" i="16"/>
  <c r="W128" i="16"/>
  <c r="X128" i="16"/>
  <c r="S127" i="16"/>
  <c r="AH127" i="16" s="1"/>
  <c r="A248" i="16"/>
  <c r="P248" i="16" s="1"/>
  <c r="AL248" i="16" s="1"/>
  <c r="F375" i="1"/>
  <c r="Q244" i="16"/>
  <c r="AM4" i="16" s="1"/>
  <c r="AF243" i="16"/>
  <c r="E129" i="16"/>
  <c r="P256" i="1"/>
  <c r="M256" i="1"/>
  <c r="U136" i="1"/>
  <c r="W136" i="1" s="1"/>
  <c r="K257" i="1"/>
  <c r="AK4" i="16" l="1"/>
  <c r="Q245" i="16"/>
  <c r="AM5" i="16" s="1"/>
  <c r="AF244" i="16"/>
  <c r="E130" i="16"/>
  <c r="P257" i="1"/>
  <c r="U137" i="1"/>
  <c r="W137" i="1" s="1"/>
  <c r="K258" i="1"/>
  <c r="M257" i="1"/>
  <c r="A249" i="16"/>
  <c r="P249" i="16" s="1"/>
  <c r="AL249" i="16" s="1"/>
  <c r="F376" i="1"/>
  <c r="S128" i="16"/>
  <c r="AH128" i="16" s="1"/>
  <c r="X129" i="16"/>
  <c r="W129" i="16"/>
  <c r="F246" i="16"/>
  <c r="V253" i="1"/>
  <c r="T374" i="1"/>
  <c r="R129" i="16"/>
  <c r="AG128" i="16"/>
  <c r="AU4" i="16" l="1"/>
  <c r="AK5" i="16"/>
  <c r="Q246" i="16"/>
  <c r="AM6" i="16" s="1"/>
  <c r="AF245" i="16"/>
  <c r="F247" i="16"/>
  <c r="T375" i="1"/>
  <c r="V254" i="1"/>
  <c r="E131" i="16"/>
  <c r="U138" i="1"/>
  <c r="W138" i="1" s="1"/>
  <c r="P258" i="1"/>
  <c r="K259" i="1"/>
  <c r="M258" i="1"/>
  <c r="A250" i="16"/>
  <c r="P250" i="16" s="1"/>
  <c r="AL250" i="16" s="1"/>
  <c r="F377" i="1"/>
  <c r="R130" i="16"/>
  <c r="AG129" i="16"/>
  <c r="W130" i="16"/>
  <c r="S129" i="16"/>
  <c r="AH129" i="16" s="1"/>
  <c r="X130" i="16"/>
  <c r="AK6" i="16" l="1"/>
  <c r="AU5" i="16"/>
  <c r="AG130" i="16"/>
  <c r="R131" i="16"/>
  <c r="E132" i="16"/>
  <c r="U139" i="1"/>
  <c r="W139" i="1" s="1"/>
  <c r="P259" i="1"/>
  <c r="K260" i="1"/>
  <c r="M259" i="1"/>
  <c r="AF246" i="16"/>
  <c r="Q247" i="16"/>
  <c r="AM7" i="16" s="1"/>
  <c r="X131" i="16"/>
  <c r="S130" i="16"/>
  <c r="AH130" i="16" s="1"/>
  <c r="W131" i="16"/>
  <c r="A251" i="16"/>
  <c r="P251" i="16" s="1"/>
  <c r="AL251" i="16" s="1"/>
  <c r="F378" i="1"/>
  <c r="F248" i="16"/>
  <c r="V255" i="1"/>
  <c r="T376" i="1"/>
  <c r="AK7" i="16" l="1"/>
  <c r="AU6" i="16"/>
  <c r="A252" i="16"/>
  <c r="P252" i="16" s="1"/>
  <c r="AL252" i="16" s="1"/>
  <c r="F379" i="1"/>
  <c r="F249" i="16"/>
  <c r="T377" i="1"/>
  <c r="V256" i="1"/>
  <c r="Q248" i="16"/>
  <c r="AM8" i="16" s="1"/>
  <c r="AF247" i="16"/>
  <c r="E133" i="16"/>
  <c r="K261" i="1"/>
  <c r="M260" i="1"/>
  <c r="U140" i="1"/>
  <c r="W140" i="1" s="1"/>
  <c r="P260" i="1"/>
  <c r="R132" i="16"/>
  <c r="AG131" i="16"/>
  <c r="X132" i="16"/>
  <c r="S131" i="16"/>
  <c r="AH131" i="16" s="1"/>
  <c r="W132" i="16"/>
  <c r="AU7" i="16" l="1"/>
  <c r="AK8" i="16"/>
  <c r="F250" i="16"/>
  <c r="V257" i="1"/>
  <c r="T378" i="1"/>
  <c r="AF248" i="16"/>
  <c r="Q249" i="16"/>
  <c r="AM9" i="16" s="1"/>
  <c r="S132" i="16"/>
  <c r="AH132" i="16" s="1"/>
  <c r="X133" i="16"/>
  <c r="W133" i="16"/>
  <c r="R133" i="16"/>
  <c r="AG132" i="16"/>
  <c r="E134" i="16"/>
  <c r="P261" i="1"/>
  <c r="U141" i="1"/>
  <c r="W141" i="1" s="1"/>
  <c r="M261" i="1"/>
  <c r="K262" i="1"/>
  <c r="A253" i="16"/>
  <c r="P253" i="16" s="1"/>
  <c r="AL253" i="16" s="1"/>
  <c r="F380" i="1"/>
  <c r="AU8" i="16" l="1"/>
  <c r="AK9" i="16"/>
  <c r="F251" i="16"/>
  <c r="V258" i="1"/>
  <c r="T379" i="1"/>
  <c r="E135" i="16"/>
  <c r="U142" i="1"/>
  <c r="W142" i="1" s="1"/>
  <c r="K263" i="1"/>
  <c r="M262" i="1"/>
  <c r="P262" i="1"/>
  <c r="A254" i="16"/>
  <c r="P254" i="16" s="1"/>
  <c r="AL254" i="16" s="1"/>
  <c r="F381" i="1"/>
  <c r="R134" i="16"/>
  <c r="AG133" i="16"/>
  <c r="Q250" i="16"/>
  <c r="AM10" i="16" s="1"/>
  <c r="AF249" i="16"/>
  <c r="X134" i="16"/>
  <c r="W134" i="16"/>
  <c r="S133" i="16"/>
  <c r="AH133" i="16" s="1"/>
  <c r="AK10" i="16" l="1"/>
  <c r="AU9" i="16"/>
  <c r="R135" i="16"/>
  <c r="AG134" i="16"/>
  <c r="F252" i="16"/>
  <c r="V259" i="1"/>
  <c r="T380" i="1"/>
  <c r="AF250" i="16"/>
  <c r="Q251" i="16"/>
  <c r="AM11" i="16" s="1"/>
  <c r="A255" i="16"/>
  <c r="P255" i="16" s="1"/>
  <c r="AL255" i="16" s="1"/>
  <c r="F382" i="1"/>
  <c r="E136" i="16"/>
  <c r="K264" i="1"/>
  <c r="M263" i="1"/>
  <c r="U143" i="1"/>
  <c r="W143" i="1" s="1"/>
  <c r="P263" i="1"/>
  <c r="W135" i="16"/>
  <c r="X135" i="16"/>
  <c r="S134" i="16"/>
  <c r="AH134" i="16" s="1"/>
  <c r="AU10" i="16" l="1"/>
  <c r="AK11" i="16"/>
  <c r="S135" i="16"/>
  <c r="AH135" i="16" s="1"/>
  <c r="W136" i="16"/>
  <c r="X136" i="16"/>
  <c r="E137" i="16"/>
  <c r="P264" i="1"/>
  <c r="M264" i="1"/>
  <c r="U144" i="1"/>
  <c r="W144" i="1" s="1"/>
  <c r="K265" i="1"/>
  <c r="AF251" i="16"/>
  <c r="Q252" i="16"/>
  <c r="AM12" i="16" s="1"/>
  <c r="A256" i="16"/>
  <c r="P256" i="16" s="1"/>
  <c r="AL256" i="16" s="1"/>
  <c r="F383" i="1"/>
  <c r="F253" i="16"/>
  <c r="T381" i="1"/>
  <c r="V260" i="1"/>
  <c r="R136" i="16"/>
  <c r="AG135" i="16"/>
  <c r="AU11" i="16" l="1"/>
  <c r="AK12" i="16"/>
  <c r="E138" i="16"/>
  <c r="P265" i="1"/>
  <c r="K266" i="1"/>
  <c r="U145" i="1"/>
  <c r="W145" i="1" s="1"/>
  <c r="M265" i="1"/>
  <c r="F254" i="16"/>
  <c r="T382" i="1"/>
  <c r="V261" i="1"/>
  <c r="Q253" i="16"/>
  <c r="AM13" i="16" s="1"/>
  <c r="AF252" i="16"/>
  <c r="W137" i="16"/>
  <c r="X137" i="16"/>
  <c r="S136" i="16"/>
  <c r="AH136" i="16" s="1"/>
  <c r="AG136" i="16"/>
  <c r="R137" i="16"/>
  <c r="A257" i="16"/>
  <c r="P257" i="16" s="1"/>
  <c r="AL257" i="16" s="1"/>
  <c r="F384" i="1"/>
  <c r="AU12" i="16" l="1"/>
  <c r="AK13" i="16"/>
  <c r="R138" i="16"/>
  <c r="AG137" i="16"/>
  <c r="X138" i="16"/>
  <c r="S137" i="16"/>
  <c r="AH137" i="16" s="1"/>
  <c r="W138" i="16"/>
  <c r="F255" i="16"/>
  <c r="T383" i="1"/>
  <c r="V262" i="1"/>
  <c r="E139" i="16"/>
  <c r="U146" i="1"/>
  <c r="W146" i="1" s="1"/>
  <c r="K267" i="1"/>
  <c r="M266" i="1"/>
  <c r="P266" i="1"/>
  <c r="A258" i="16"/>
  <c r="P258" i="16" s="1"/>
  <c r="AL258" i="16" s="1"/>
  <c r="F385" i="1"/>
  <c r="Q254" i="16"/>
  <c r="AM14" i="16" s="1"/>
  <c r="AF253" i="16"/>
  <c r="AU13" i="16" l="1"/>
  <c r="AK14" i="16"/>
  <c r="A259" i="16"/>
  <c r="P259" i="16" s="1"/>
  <c r="AL259" i="16" s="1"/>
  <c r="F386" i="1"/>
  <c r="F256" i="16"/>
  <c r="T384" i="1"/>
  <c r="V263" i="1"/>
  <c r="E140" i="16"/>
  <c r="K268" i="1"/>
  <c r="U147" i="1"/>
  <c r="W147" i="1" s="1"/>
  <c r="P267" i="1"/>
  <c r="M267" i="1"/>
  <c r="AF254" i="16"/>
  <c r="Q255" i="16"/>
  <c r="AM15" i="16" s="1"/>
  <c r="S138" i="16"/>
  <c r="AH138" i="16" s="1"/>
  <c r="X139" i="16"/>
  <c r="W139" i="16"/>
  <c r="R139" i="16"/>
  <c r="AG138" i="16"/>
  <c r="AU14" i="16" l="1"/>
  <c r="AK15" i="16"/>
  <c r="F257" i="16"/>
  <c r="T385" i="1"/>
  <c r="V264" i="1"/>
  <c r="E141" i="16"/>
  <c r="K269" i="1"/>
  <c r="M268" i="1"/>
  <c r="P268" i="1"/>
  <c r="U148" i="1"/>
  <c r="W148" i="1" s="1"/>
  <c r="W140" i="16"/>
  <c r="X140" i="16"/>
  <c r="S139" i="16"/>
  <c r="AH139" i="16" s="1"/>
  <c r="A260" i="16"/>
  <c r="P260" i="16" s="1"/>
  <c r="AL260" i="16" s="1"/>
  <c r="F387" i="1"/>
  <c r="R140" i="16"/>
  <c r="AG139" i="16"/>
  <c r="AF255" i="16"/>
  <c r="Q256" i="16"/>
  <c r="AM16" i="16" s="1"/>
  <c r="AK16" i="16" l="1"/>
  <c r="AU15" i="16"/>
  <c r="Q257" i="16"/>
  <c r="AM17" i="16" s="1"/>
  <c r="AF256" i="16"/>
  <c r="R141" i="16"/>
  <c r="AG140" i="16"/>
  <c r="F258" i="16"/>
  <c r="T386" i="1"/>
  <c r="V265" i="1"/>
  <c r="A261" i="16"/>
  <c r="P261" i="16" s="1"/>
  <c r="AL261" i="16" s="1"/>
  <c r="F388" i="1"/>
  <c r="S140" i="16"/>
  <c r="AH140" i="16" s="1"/>
  <c r="W141" i="16"/>
  <c r="X141" i="16"/>
  <c r="E142" i="16"/>
  <c r="M269" i="1"/>
  <c r="K270" i="1"/>
  <c r="P269" i="1"/>
  <c r="U149" i="1"/>
  <c r="W149" i="1" s="1"/>
  <c r="AU16" i="16" l="1"/>
  <c r="AK17" i="16"/>
  <c r="E143" i="16"/>
  <c r="M270" i="1"/>
  <c r="U150" i="1"/>
  <c r="W150" i="1" s="1"/>
  <c r="P270" i="1"/>
  <c r="K271" i="1"/>
  <c r="A262" i="16"/>
  <c r="P262" i="16" s="1"/>
  <c r="AL262" i="16" s="1"/>
  <c r="F389" i="1"/>
  <c r="AF257" i="16"/>
  <c r="Q258" i="16"/>
  <c r="AM18" i="16" s="1"/>
  <c r="S141" i="16"/>
  <c r="AH141" i="16" s="1"/>
  <c r="X142" i="16"/>
  <c r="W142" i="16"/>
  <c r="AG141" i="16"/>
  <c r="R142" i="16"/>
  <c r="F259" i="16"/>
  <c r="V266" i="1"/>
  <c r="T387" i="1"/>
  <c r="AU17" i="16" l="1"/>
  <c r="AK18" i="16"/>
  <c r="A263" i="16"/>
  <c r="P263" i="16" s="1"/>
  <c r="AL263" i="16" s="1"/>
  <c r="F390" i="1"/>
  <c r="R143" i="16"/>
  <c r="AG142" i="16"/>
  <c r="F260" i="16"/>
  <c r="T388" i="1"/>
  <c r="V267" i="1"/>
  <c r="Q259" i="16"/>
  <c r="AM19" i="16" s="1"/>
  <c r="AF258" i="16"/>
  <c r="S142" i="16"/>
  <c r="AH142" i="16" s="1"/>
  <c r="X143" i="16"/>
  <c r="W143" i="16"/>
  <c r="E144" i="16"/>
  <c r="K272" i="1"/>
  <c r="M271" i="1"/>
  <c r="U151" i="1"/>
  <c r="W151" i="1" s="1"/>
  <c r="P271" i="1"/>
  <c r="AU18" i="16" l="1"/>
  <c r="AK19" i="16"/>
  <c r="R144" i="16"/>
  <c r="AG143" i="16"/>
  <c r="A264" i="16"/>
  <c r="P264" i="16" s="1"/>
  <c r="AL264" i="16" s="1"/>
  <c r="F391" i="1"/>
  <c r="E145" i="16"/>
  <c r="U152" i="1"/>
  <c r="W152" i="1" s="1"/>
  <c r="M272" i="1"/>
  <c r="K273" i="1"/>
  <c r="P272" i="1"/>
  <c r="F261" i="16"/>
  <c r="V268" i="1"/>
  <c r="T389" i="1"/>
  <c r="W144" i="16"/>
  <c r="X144" i="16"/>
  <c r="S143" i="16"/>
  <c r="AH143" i="16" s="1"/>
  <c r="AF259" i="16"/>
  <c r="Q260" i="16"/>
  <c r="AM20" i="16" s="1"/>
  <c r="AU19" i="16" l="1"/>
  <c r="AK20" i="16"/>
  <c r="F262" i="16"/>
  <c r="V269" i="1"/>
  <c r="T390" i="1"/>
  <c r="E146" i="16"/>
  <c r="P273" i="1"/>
  <c r="U153" i="1"/>
  <c r="W153" i="1" s="1"/>
  <c r="K274" i="1"/>
  <c r="M273" i="1"/>
  <c r="A265" i="16"/>
  <c r="P265" i="16" s="1"/>
  <c r="AL265" i="16" s="1"/>
  <c r="F392" i="1"/>
  <c r="AF260" i="16"/>
  <c r="Q261" i="16"/>
  <c r="AM21" i="16" s="1"/>
  <c r="S144" i="16"/>
  <c r="AH144" i="16" s="1"/>
  <c r="X145" i="16"/>
  <c r="W145" i="16"/>
  <c r="R145" i="16"/>
  <c r="AG144" i="16"/>
  <c r="AK21" i="16" l="1"/>
  <c r="AU20" i="16"/>
  <c r="X146" i="16"/>
  <c r="W146" i="16"/>
  <c r="S145" i="16"/>
  <c r="AH145" i="16" s="1"/>
  <c r="E147" i="16"/>
  <c r="K275" i="1"/>
  <c r="U154" i="1"/>
  <c r="W154" i="1" s="1"/>
  <c r="P274" i="1"/>
  <c r="M274" i="1"/>
  <c r="F263" i="16"/>
  <c r="V270" i="1"/>
  <c r="T391" i="1"/>
  <c r="A266" i="16"/>
  <c r="P266" i="16" s="1"/>
  <c r="AL266" i="16" s="1"/>
  <c r="F393" i="1"/>
  <c r="R146" i="16"/>
  <c r="AG145" i="16"/>
  <c r="AF261" i="16"/>
  <c r="Q262" i="16"/>
  <c r="AM22" i="16" s="1"/>
  <c r="AK22" i="16" l="1"/>
  <c r="AU21" i="16"/>
  <c r="F264" i="16"/>
  <c r="T392" i="1"/>
  <c r="V271" i="1"/>
  <c r="Q263" i="16"/>
  <c r="AM23" i="16" s="1"/>
  <c r="AF262" i="16"/>
  <c r="R147" i="16"/>
  <c r="AG146" i="16"/>
  <c r="X147" i="16"/>
  <c r="W147" i="16"/>
  <c r="S146" i="16"/>
  <c r="AH146" i="16" s="1"/>
  <c r="A267" i="16"/>
  <c r="P267" i="16" s="1"/>
  <c r="AL267" i="16" s="1"/>
  <c r="F394" i="1"/>
  <c r="E148" i="16"/>
  <c r="U155" i="1"/>
  <c r="W155" i="1" s="1"/>
  <c r="K276" i="1"/>
  <c r="P275" i="1"/>
  <c r="M275" i="1"/>
  <c r="AU22" i="16" l="1"/>
  <c r="AK23" i="16"/>
  <c r="E149" i="16"/>
  <c r="K277" i="1"/>
  <c r="M276" i="1"/>
  <c r="U156" i="1"/>
  <c r="W156" i="1" s="1"/>
  <c r="P276" i="1"/>
  <c r="R148" i="16"/>
  <c r="AG147" i="16"/>
  <c r="W148" i="16"/>
  <c r="S147" i="16"/>
  <c r="AH147" i="16" s="1"/>
  <c r="X148" i="16"/>
  <c r="F265" i="16"/>
  <c r="T393" i="1"/>
  <c r="V272" i="1"/>
  <c r="A268" i="16"/>
  <c r="P268" i="16" s="1"/>
  <c r="AL268" i="16" s="1"/>
  <c r="F395" i="1"/>
  <c r="AF263" i="16"/>
  <c r="Q264" i="16"/>
  <c r="AM24" i="16" s="1"/>
  <c r="AU23" i="16" l="1"/>
  <c r="AK24" i="16"/>
  <c r="F266" i="16"/>
  <c r="T394" i="1"/>
  <c r="V273" i="1"/>
  <c r="S148" i="16"/>
  <c r="AH148" i="16" s="1"/>
  <c r="X149" i="16"/>
  <c r="W149" i="16"/>
  <c r="A269" i="16"/>
  <c r="P269" i="16" s="1"/>
  <c r="AL269" i="16" s="1"/>
  <c r="F396" i="1"/>
  <c r="Q265" i="16"/>
  <c r="AM25" i="16" s="1"/>
  <c r="AF264" i="16"/>
  <c r="R149" i="16"/>
  <c r="AG148" i="16"/>
  <c r="E150" i="16"/>
  <c r="K278" i="1"/>
  <c r="M277" i="1"/>
  <c r="P277" i="1"/>
  <c r="U157" i="1"/>
  <c r="W157" i="1" s="1"/>
  <c r="AU24" i="16" l="1"/>
  <c r="AK25" i="16"/>
  <c r="AG149" i="16"/>
  <c r="R150" i="16"/>
  <c r="A270" i="16"/>
  <c r="P270" i="16" s="1"/>
  <c r="AL270" i="16" s="1"/>
  <c r="F397" i="1"/>
  <c r="E151" i="16"/>
  <c r="U158" i="1"/>
  <c r="W158" i="1" s="1"/>
  <c r="M278" i="1"/>
  <c r="K279" i="1"/>
  <c r="P278" i="1"/>
  <c r="Q266" i="16"/>
  <c r="AM26" i="16" s="1"/>
  <c r="AF265" i="16"/>
  <c r="X150" i="16"/>
  <c r="W150" i="16"/>
  <c r="S149" i="16"/>
  <c r="AH149" i="16" s="1"/>
  <c r="F267" i="16"/>
  <c r="V274" i="1"/>
  <c r="T395" i="1"/>
  <c r="AK26" i="16" l="1"/>
  <c r="AU25" i="16"/>
  <c r="AF266" i="16"/>
  <c r="Q267" i="16"/>
  <c r="AM27" i="16" s="1"/>
  <c r="E152" i="16"/>
  <c r="P279" i="1"/>
  <c r="U159" i="1"/>
  <c r="W159" i="1" s="1"/>
  <c r="M279" i="1"/>
  <c r="K280" i="1"/>
  <c r="A271" i="16"/>
  <c r="P271" i="16" s="1"/>
  <c r="AL271" i="16" s="1"/>
  <c r="F398" i="1"/>
  <c r="F268" i="16"/>
  <c r="V275" i="1"/>
  <c r="T396" i="1"/>
  <c r="W151" i="16"/>
  <c r="X151" i="16"/>
  <c r="S150" i="16"/>
  <c r="AH150" i="16" s="1"/>
  <c r="R151" i="16"/>
  <c r="AG150" i="16"/>
  <c r="AK27" i="16" l="1"/>
  <c r="AU26" i="16"/>
  <c r="E153" i="16"/>
  <c r="U160" i="1"/>
  <c r="W160" i="1" s="1"/>
  <c r="M280" i="1"/>
  <c r="K281" i="1"/>
  <c r="P280" i="1"/>
  <c r="AF267" i="16"/>
  <c r="Q268" i="16"/>
  <c r="AM28" i="16" s="1"/>
  <c r="W152" i="16"/>
  <c r="S151" i="16"/>
  <c r="AH151" i="16" s="1"/>
  <c r="X152" i="16"/>
  <c r="A272" i="16"/>
  <c r="P272" i="16" s="1"/>
  <c r="AL272" i="16" s="1"/>
  <c r="F399" i="1"/>
  <c r="R152" i="16"/>
  <c r="AG151" i="16"/>
  <c r="F269" i="16"/>
  <c r="V276" i="1"/>
  <c r="T397" i="1"/>
  <c r="AU27" i="16" l="1"/>
  <c r="AK28" i="16"/>
  <c r="F270" i="16"/>
  <c r="T398" i="1"/>
  <c r="V277" i="1"/>
  <c r="AG152" i="16"/>
  <c r="R153" i="16"/>
  <c r="Q269" i="16"/>
  <c r="AM29" i="16" s="1"/>
  <c r="AF268" i="16"/>
  <c r="E154" i="16"/>
  <c r="P281" i="1"/>
  <c r="K282" i="1"/>
  <c r="U161" i="1"/>
  <c r="W161" i="1" s="1"/>
  <c r="M281" i="1"/>
  <c r="A273" i="16"/>
  <c r="P273" i="16" s="1"/>
  <c r="AL273" i="16" s="1"/>
  <c r="F400" i="1"/>
  <c r="S152" i="16"/>
  <c r="AH152" i="16" s="1"/>
  <c r="W153" i="16"/>
  <c r="X153" i="16"/>
  <c r="AU28" i="16" l="1"/>
  <c r="AK29" i="16"/>
  <c r="A274" i="16"/>
  <c r="P274" i="16" s="1"/>
  <c r="AL274" i="16" s="1"/>
  <c r="F401" i="1"/>
  <c r="E155" i="16"/>
  <c r="P282" i="1"/>
  <c r="K283" i="1"/>
  <c r="U162" i="1"/>
  <c r="W162" i="1" s="1"/>
  <c r="M282" i="1"/>
  <c r="Q270" i="16"/>
  <c r="AM30" i="16" s="1"/>
  <c r="AF269" i="16"/>
  <c r="F271" i="16"/>
  <c r="V278" i="1"/>
  <c r="T399" i="1"/>
  <c r="S153" i="16"/>
  <c r="AH153" i="16" s="1"/>
  <c r="W154" i="16"/>
  <c r="X154" i="16"/>
  <c r="R154" i="16"/>
  <c r="AG153" i="16"/>
  <c r="AU29" i="16" l="1"/>
  <c r="AK30" i="16"/>
  <c r="S154" i="16"/>
  <c r="AH154" i="16" s="1"/>
  <c r="W155" i="16"/>
  <c r="X155" i="16"/>
  <c r="A275" i="16"/>
  <c r="P275" i="16" s="1"/>
  <c r="AL275" i="16" s="1"/>
  <c r="F402" i="1"/>
  <c r="R155" i="16"/>
  <c r="AG154" i="16"/>
  <c r="F272" i="16"/>
  <c r="V279" i="1"/>
  <c r="T400" i="1"/>
  <c r="AF270" i="16"/>
  <c r="Q271" i="16"/>
  <c r="AM31" i="16" s="1"/>
  <c r="E156" i="16"/>
  <c r="K284" i="1"/>
  <c r="U163" i="1"/>
  <c r="W163" i="1" s="1"/>
  <c r="M283" i="1"/>
  <c r="P283" i="1"/>
  <c r="AU30" i="16" l="1"/>
  <c r="AK31" i="16"/>
  <c r="E157" i="16"/>
  <c r="U164" i="1"/>
  <c r="W164" i="1" s="1"/>
  <c r="M284" i="1"/>
  <c r="K285" i="1"/>
  <c r="P284" i="1"/>
  <c r="F273" i="16"/>
  <c r="T401" i="1"/>
  <c r="V280" i="1"/>
  <c r="R156" i="16"/>
  <c r="AG155" i="16"/>
  <c r="S155" i="16"/>
  <c r="AH155" i="16" s="1"/>
  <c r="W156" i="16"/>
  <c r="X156" i="16"/>
  <c r="AF271" i="16"/>
  <c r="Q272" i="16"/>
  <c r="AM32" i="16" s="1"/>
  <c r="A276" i="16"/>
  <c r="P276" i="16" s="1"/>
  <c r="AL276" i="16" s="1"/>
  <c r="F403" i="1"/>
  <c r="AK32" i="16" l="1"/>
  <c r="AU31" i="16"/>
  <c r="Q273" i="16"/>
  <c r="AM33" i="16" s="1"/>
  <c r="AF272" i="16"/>
  <c r="S156" i="16"/>
  <c r="AH156" i="16" s="1"/>
  <c r="X157" i="16"/>
  <c r="W157" i="16"/>
  <c r="E158" i="16"/>
  <c r="P285" i="1"/>
  <c r="M285" i="1"/>
  <c r="U165" i="1"/>
  <c r="W165" i="1" s="1"/>
  <c r="K286" i="1"/>
  <c r="F274" i="16"/>
  <c r="V281" i="1"/>
  <c r="T402" i="1"/>
  <c r="A277" i="16"/>
  <c r="P277" i="16" s="1"/>
  <c r="AL277" i="16" s="1"/>
  <c r="F404" i="1"/>
  <c r="AG156" i="16"/>
  <c r="R157" i="16"/>
  <c r="AU32" i="16" l="1"/>
  <c r="AK33" i="16"/>
  <c r="A278" i="16"/>
  <c r="P278" i="16" s="1"/>
  <c r="AL278" i="16" s="1"/>
  <c r="F405" i="1"/>
  <c r="E159" i="16"/>
  <c r="M286" i="1"/>
  <c r="U166" i="1"/>
  <c r="W166" i="1" s="1"/>
  <c r="K287" i="1"/>
  <c r="P286" i="1"/>
  <c r="R158" i="16"/>
  <c r="AG157" i="16"/>
  <c r="F275" i="16"/>
  <c r="T403" i="1"/>
  <c r="V282" i="1"/>
  <c r="S157" i="16"/>
  <c r="AH157" i="16" s="1"/>
  <c r="X158" i="16"/>
  <c r="W158" i="16"/>
  <c r="AF273" i="16"/>
  <c r="Q274" i="16"/>
  <c r="AM34" i="16" s="1"/>
  <c r="AU33" i="16" l="1"/>
  <c r="AK34" i="16"/>
  <c r="AG158" i="16"/>
  <c r="R159" i="16"/>
  <c r="X159" i="16"/>
  <c r="W159" i="16"/>
  <c r="S158" i="16"/>
  <c r="AH158" i="16" s="1"/>
  <c r="F276" i="16"/>
  <c r="V283" i="1"/>
  <c r="T404" i="1"/>
  <c r="AF274" i="16"/>
  <c r="Q275" i="16"/>
  <c r="AM35" i="16" s="1"/>
  <c r="E160" i="16"/>
  <c r="P287" i="1"/>
  <c r="M287" i="1"/>
  <c r="U167" i="1"/>
  <c r="W167" i="1" s="1"/>
  <c r="K288" i="1"/>
  <c r="A279" i="16"/>
  <c r="P279" i="16" s="1"/>
  <c r="AL279" i="16" s="1"/>
  <c r="F406" i="1"/>
  <c r="AK35" i="16" l="1"/>
  <c r="AU34" i="16"/>
  <c r="F277" i="16"/>
  <c r="T405" i="1"/>
  <c r="V284" i="1"/>
  <c r="A280" i="16"/>
  <c r="P280" i="16" s="1"/>
  <c r="AL280" i="16" s="1"/>
  <c r="F407" i="1"/>
  <c r="R160" i="16"/>
  <c r="AG159" i="16"/>
  <c r="E161" i="16"/>
  <c r="P288" i="1"/>
  <c r="M288" i="1"/>
  <c r="U168" i="1"/>
  <c r="W168" i="1" s="1"/>
  <c r="K289" i="1"/>
  <c r="W160" i="16"/>
  <c r="X160" i="16"/>
  <c r="S159" i="16"/>
  <c r="AH159" i="16" s="1"/>
  <c r="Q276" i="16"/>
  <c r="AM36" i="16" s="1"/>
  <c r="AF275" i="16"/>
  <c r="AK36" i="16" l="1"/>
  <c r="AU35" i="16"/>
  <c r="E162" i="16"/>
  <c r="P289" i="1"/>
  <c r="U169" i="1"/>
  <c r="W169" i="1" s="1"/>
  <c r="K290" i="1"/>
  <c r="M289" i="1"/>
  <c r="R161" i="16"/>
  <c r="AG160" i="16"/>
  <c r="F278" i="16"/>
  <c r="T406" i="1"/>
  <c r="V285" i="1"/>
  <c r="AF276" i="16"/>
  <c r="Q277" i="16"/>
  <c r="AM37" i="16" s="1"/>
  <c r="S160" i="16"/>
  <c r="AH160" i="16" s="1"/>
  <c r="W161" i="16"/>
  <c r="X161" i="16"/>
  <c r="A281" i="16"/>
  <c r="P281" i="16" s="1"/>
  <c r="AL281" i="16" s="1"/>
  <c r="F408" i="1"/>
  <c r="AU36" i="16" l="1"/>
  <c r="AK37" i="16"/>
  <c r="X162" i="16"/>
  <c r="S161" i="16"/>
  <c r="AH161" i="16" s="1"/>
  <c r="W162" i="16"/>
  <c r="E163" i="16"/>
  <c r="U170" i="1"/>
  <c r="W170" i="1" s="1"/>
  <c r="K291" i="1"/>
  <c r="P290" i="1"/>
  <c r="M290" i="1"/>
  <c r="A282" i="16"/>
  <c r="P282" i="16" s="1"/>
  <c r="AL282" i="16" s="1"/>
  <c r="F409" i="1"/>
  <c r="R162" i="16"/>
  <c r="AG161" i="16"/>
  <c r="AF277" i="16"/>
  <c r="Q278" i="16"/>
  <c r="AM38" i="16" s="1"/>
  <c r="F279" i="16"/>
  <c r="V286" i="1"/>
  <c r="T407" i="1"/>
  <c r="AU37" i="16" l="1"/>
  <c r="AK38" i="16"/>
  <c r="A283" i="16"/>
  <c r="P283" i="16" s="1"/>
  <c r="AL283" i="16" s="1"/>
  <c r="F410" i="1"/>
  <c r="E164" i="16"/>
  <c r="K292" i="1"/>
  <c r="P291" i="1"/>
  <c r="U171" i="1"/>
  <c r="W171" i="1" s="1"/>
  <c r="M291" i="1"/>
  <c r="Q279" i="16"/>
  <c r="AM39" i="16" s="1"/>
  <c r="AF278" i="16"/>
  <c r="R163" i="16"/>
  <c r="AG162" i="16"/>
  <c r="W163" i="16"/>
  <c r="X163" i="16"/>
  <c r="S162" i="16"/>
  <c r="AH162" i="16" s="1"/>
  <c r="F280" i="16"/>
  <c r="T408" i="1"/>
  <c r="V287" i="1"/>
  <c r="AU38" i="16" l="1"/>
  <c r="AK39" i="16"/>
  <c r="R164" i="16"/>
  <c r="AG163" i="16"/>
  <c r="A284" i="16"/>
  <c r="P284" i="16" s="1"/>
  <c r="AL284" i="16" s="1"/>
  <c r="F411" i="1"/>
  <c r="E165" i="16"/>
  <c r="P292" i="1"/>
  <c r="M292" i="1"/>
  <c r="U172" i="1"/>
  <c r="W172" i="1" s="1"/>
  <c r="K293" i="1"/>
  <c r="F281" i="16"/>
  <c r="V288" i="1"/>
  <c r="T409" i="1"/>
  <c r="S163" i="16"/>
  <c r="AH163" i="16" s="1"/>
  <c r="W164" i="16"/>
  <c r="X164" i="16"/>
  <c r="AF279" i="16"/>
  <c r="Q280" i="16"/>
  <c r="AM40" i="16" s="1"/>
  <c r="AU39" i="16" l="1"/>
  <c r="AK40" i="16"/>
  <c r="F282" i="16"/>
  <c r="T410" i="1"/>
  <c r="V289" i="1"/>
  <c r="A285" i="16"/>
  <c r="P285" i="16" s="1"/>
  <c r="AL285" i="16" s="1"/>
  <c r="F412" i="1"/>
  <c r="Q281" i="16"/>
  <c r="AM41" i="16" s="1"/>
  <c r="AF280" i="16"/>
  <c r="X165" i="16"/>
  <c r="W165" i="16"/>
  <c r="S164" i="16"/>
  <c r="AH164" i="16" s="1"/>
  <c r="E166" i="16"/>
  <c r="K294" i="1"/>
  <c r="M293" i="1"/>
  <c r="U173" i="1"/>
  <c r="W173" i="1" s="1"/>
  <c r="P293" i="1"/>
  <c r="R165" i="16"/>
  <c r="AG164" i="16"/>
  <c r="AK41" i="16" l="1"/>
  <c r="AU40" i="16"/>
  <c r="Q282" i="16"/>
  <c r="AM42" i="16" s="1"/>
  <c r="AF281" i="16"/>
  <c r="W166" i="16"/>
  <c r="X166" i="16"/>
  <c r="S165" i="16"/>
  <c r="AH165" i="16" s="1"/>
  <c r="F283" i="16"/>
  <c r="T411" i="1"/>
  <c r="V290" i="1"/>
  <c r="R166" i="16"/>
  <c r="AG165" i="16"/>
  <c r="E167" i="16"/>
  <c r="U174" i="1"/>
  <c r="W174" i="1" s="1"/>
  <c r="P294" i="1"/>
  <c r="M294" i="1"/>
  <c r="K295" i="1"/>
  <c r="A286" i="16"/>
  <c r="P286" i="16" s="1"/>
  <c r="AL286" i="16" s="1"/>
  <c r="F413" i="1"/>
  <c r="AU41" i="16" l="1"/>
  <c r="AK42" i="16"/>
  <c r="F284" i="16"/>
  <c r="V291" i="1"/>
  <c r="T412" i="1"/>
  <c r="A287" i="16"/>
  <c r="P287" i="16" s="1"/>
  <c r="AL287" i="16" s="1"/>
  <c r="F414" i="1"/>
  <c r="AF282" i="16"/>
  <c r="Q283" i="16"/>
  <c r="AM43" i="16" s="1"/>
  <c r="E168" i="16"/>
  <c r="P295" i="1"/>
  <c r="M295" i="1"/>
  <c r="K296" i="1"/>
  <c r="U175" i="1"/>
  <c r="W175" i="1" s="1"/>
  <c r="S166" i="16"/>
  <c r="AH166" i="16" s="1"/>
  <c r="X167" i="16"/>
  <c r="W167" i="16"/>
  <c r="R167" i="16"/>
  <c r="AG166" i="16"/>
  <c r="AU42" i="16" l="1"/>
  <c r="AK43" i="16"/>
  <c r="E169" i="16"/>
  <c r="K297" i="1"/>
  <c r="M296" i="1"/>
  <c r="U176" i="1"/>
  <c r="W176" i="1" s="1"/>
  <c r="P296" i="1"/>
  <c r="F285" i="16"/>
  <c r="T413" i="1"/>
  <c r="V292" i="1"/>
  <c r="W168" i="16"/>
  <c r="X168" i="16"/>
  <c r="S167" i="16"/>
  <c r="AH167" i="16" s="1"/>
  <c r="Q284" i="16"/>
  <c r="AM44" i="16" s="1"/>
  <c r="AF283" i="16"/>
  <c r="R168" i="16"/>
  <c r="AG167" i="16"/>
  <c r="A288" i="16"/>
  <c r="P288" i="16" s="1"/>
  <c r="AL288" i="16" s="1"/>
  <c r="F415" i="1"/>
  <c r="AU43" i="16" l="1"/>
  <c r="AK44" i="16"/>
  <c r="F286" i="16"/>
  <c r="V293" i="1"/>
  <c r="T414" i="1"/>
  <c r="E170" i="16"/>
  <c r="K298" i="1"/>
  <c r="P297" i="1"/>
  <c r="U177" i="1"/>
  <c r="W177" i="1" s="1"/>
  <c r="M297" i="1"/>
  <c r="R169" i="16"/>
  <c r="AG168" i="16"/>
  <c r="A289" i="16"/>
  <c r="P289" i="16" s="1"/>
  <c r="AL289" i="16" s="1"/>
  <c r="F416" i="1"/>
  <c r="AF284" i="16"/>
  <c r="Q285" i="16"/>
  <c r="AM45" i="16" s="1"/>
  <c r="S168" i="16"/>
  <c r="AH168" i="16" s="1"/>
  <c r="X169" i="16"/>
  <c r="W169" i="16"/>
  <c r="AK45" i="16" l="1"/>
  <c r="AU44" i="16"/>
  <c r="A290" i="16"/>
  <c r="P290" i="16" s="1"/>
  <c r="AL290" i="16" s="1"/>
  <c r="F417" i="1"/>
  <c r="Q286" i="16"/>
  <c r="AM46" i="16" s="1"/>
  <c r="AF285" i="16"/>
  <c r="F287" i="16"/>
  <c r="V294" i="1"/>
  <c r="T415" i="1"/>
  <c r="S169" i="16"/>
  <c r="AH169" i="16" s="1"/>
  <c r="X170" i="16"/>
  <c r="W170" i="16"/>
  <c r="R170" i="16"/>
  <c r="AG169" i="16"/>
  <c r="E171" i="16"/>
  <c r="P298" i="1"/>
  <c r="K299" i="1"/>
  <c r="M298" i="1"/>
  <c r="U178" i="1"/>
  <c r="W178" i="1" s="1"/>
  <c r="AK46" i="16" l="1"/>
  <c r="AU45" i="16"/>
  <c r="AG170" i="16"/>
  <c r="R171" i="16"/>
  <c r="F288" i="16"/>
  <c r="V295" i="1"/>
  <c r="T416" i="1"/>
  <c r="AF286" i="16"/>
  <c r="Q287" i="16"/>
  <c r="AM47" i="16" s="1"/>
  <c r="W171" i="16"/>
  <c r="S170" i="16"/>
  <c r="AH170" i="16" s="1"/>
  <c r="X171" i="16"/>
  <c r="E172" i="16"/>
  <c r="K300" i="1"/>
  <c r="U179" i="1"/>
  <c r="W179" i="1" s="1"/>
  <c r="M299" i="1"/>
  <c r="P299" i="1"/>
  <c r="A291" i="16"/>
  <c r="P291" i="16" s="1"/>
  <c r="AL291" i="16" s="1"/>
  <c r="F418" i="1"/>
  <c r="AU46" i="16" l="1"/>
  <c r="AK47" i="16"/>
  <c r="A292" i="16"/>
  <c r="P292" i="16" s="1"/>
  <c r="AL292" i="16" s="1"/>
  <c r="F419" i="1"/>
  <c r="AG171" i="16"/>
  <c r="R172" i="16"/>
  <c r="Q288" i="16"/>
  <c r="AM48" i="16" s="1"/>
  <c r="AF287" i="16"/>
  <c r="E173" i="16"/>
  <c r="P300" i="1"/>
  <c r="M300" i="1"/>
  <c r="K301" i="1"/>
  <c r="U180" i="1"/>
  <c r="W180" i="1" s="1"/>
  <c r="W172" i="16"/>
  <c r="X172" i="16"/>
  <c r="S171" i="16"/>
  <c r="AH171" i="16" s="1"/>
  <c r="F289" i="16"/>
  <c r="T417" i="1"/>
  <c r="V296" i="1"/>
  <c r="AU47" i="16" l="1"/>
  <c r="AK48" i="16"/>
  <c r="AG172" i="16"/>
  <c r="R173" i="16"/>
  <c r="Q289" i="16"/>
  <c r="AM49" i="16" s="1"/>
  <c r="AF288" i="16"/>
  <c r="A293" i="16"/>
  <c r="P293" i="16" s="1"/>
  <c r="AL293" i="16" s="1"/>
  <c r="F420" i="1"/>
  <c r="E174" i="16"/>
  <c r="M301" i="1"/>
  <c r="K302" i="1"/>
  <c r="P301" i="1"/>
  <c r="U181" i="1"/>
  <c r="W181" i="1" s="1"/>
  <c r="F290" i="16"/>
  <c r="V297" i="1"/>
  <c r="T418" i="1"/>
  <c r="X173" i="16"/>
  <c r="W173" i="16"/>
  <c r="S172" i="16"/>
  <c r="AH172" i="16" s="1"/>
  <c r="AU48" i="16" l="1"/>
  <c r="AK49" i="16"/>
  <c r="E175" i="16"/>
  <c r="U182" i="1"/>
  <c r="W182" i="1" s="1"/>
  <c r="M302" i="1"/>
  <c r="P302" i="1"/>
  <c r="K303" i="1"/>
  <c r="R174" i="16"/>
  <c r="AG173" i="16"/>
  <c r="AF289" i="16"/>
  <c r="Q290" i="16"/>
  <c r="AM50" i="16" s="1"/>
  <c r="F291" i="16"/>
  <c r="T419" i="1"/>
  <c r="V298" i="1"/>
  <c r="A294" i="16"/>
  <c r="P294" i="16" s="1"/>
  <c r="AL294" i="16" s="1"/>
  <c r="F421" i="1"/>
  <c r="X174" i="16"/>
  <c r="W174" i="16"/>
  <c r="S173" i="16"/>
  <c r="AH173" i="16" s="1"/>
  <c r="AU49" i="16" l="1"/>
  <c r="AK50" i="16"/>
  <c r="A295" i="16"/>
  <c r="P295" i="16" s="1"/>
  <c r="AL295" i="16" s="1"/>
  <c r="F422" i="1"/>
  <c r="R175" i="16"/>
  <c r="AG174" i="16"/>
  <c r="F292" i="16"/>
  <c r="T420" i="1"/>
  <c r="V299" i="1"/>
  <c r="AF290" i="16"/>
  <c r="Q291" i="16"/>
  <c r="AM51" i="16" s="1"/>
  <c r="X175" i="16"/>
  <c r="S174" i="16"/>
  <c r="AH174" i="16" s="1"/>
  <c r="W175" i="16"/>
  <c r="E176" i="16"/>
  <c r="P303" i="1"/>
  <c r="M303" i="1"/>
  <c r="U183" i="1"/>
  <c r="W183" i="1" s="1"/>
  <c r="K304" i="1"/>
  <c r="AU50" i="16" l="1"/>
  <c r="AK51" i="16"/>
  <c r="R176" i="16"/>
  <c r="AG175" i="16"/>
  <c r="E177" i="16"/>
  <c r="K305" i="1"/>
  <c r="M304" i="1"/>
  <c r="U184" i="1"/>
  <c r="W184" i="1" s="1"/>
  <c r="P304" i="1"/>
  <c r="Q292" i="16"/>
  <c r="AM52" i="16" s="1"/>
  <c r="AF291" i="16"/>
  <c r="F293" i="16"/>
  <c r="V300" i="1"/>
  <c r="T421" i="1"/>
  <c r="A296" i="16"/>
  <c r="P296" i="16" s="1"/>
  <c r="AL296" i="16" s="1"/>
  <c r="F423" i="1"/>
  <c r="W176" i="16"/>
  <c r="X176" i="16"/>
  <c r="S175" i="16"/>
  <c r="AH175" i="16" s="1"/>
  <c r="AK52" i="16" l="1"/>
  <c r="AU51" i="16"/>
  <c r="A297" i="16"/>
  <c r="P297" i="16" s="1"/>
  <c r="AL297" i="16" s="1"/>
  <c r="F424" i="1"/>
  <c r="X177" i="16"/>
  <c r="W177" i="16"/>
  <c r="S176" i="16"/>
  <c r="AH176" i="16" s="1"/>
  <c r="E178" i="16"/>
  <c r="P305" i="1"/>
  <c r="K306" i="1"/>
  <c r="U185" i="1"/>
  <c r="W185" i="1" s="1"/>
  <c r="M305" i="1"/>
  <c r="F294" i="16"/>
  <c r="V301" i="1"/>
  <c r="T422" i="1"/>
  <c r="Q293" i="16"/>
  <c r="AM53" i="16" s="1"/>
  <c r="AF292" i="16"/>
  <c r="R177" i="16"/>
  <c r="AG176" i="16"/>
  <c r="AU52" i="16" l="1"/>
  <c r="AK53" i="16"/>
  <c r="X178" i="16"/>
  <c r="W178" i="16"/>
  <c r="S177" i="16"/>
  <c r="AH177" i="16" s="1"/>
  <c r="AF293" i="16"/>
  <c r="Q294" i="16"/>
  <c r="AM54" i="16" s="1"/>
  <c r="A298" i="16"/>
  <c r="P298" i="16" s="1"/>
  <c r="AL298" i="16" s="1"/>
  <c r="F425" i="1"/>
  <c r="E179" i="16"/>
  <c r="U186" i="1"/>
  <c r="W186" i="1" s="1"/>
  <c r="P306" i="1"/>
  <c r="K307" i="1"/>
  <c r="M306" i="1"/>
  <c r="R178" i="16"/>
  <c r="AG177" i="16"/>
  <c r="F295" i="16"/>
  <c r="V302" i="1"/>
  <c r="T423" i="1"/>
  <c r="AK54" i="16" l="1"/>
  <c r="AU53" i="16"/>
  <c r="E180" i="16"/>
  <c r="U187" i="1"/>
  <c r="W187" i="1" s="1"/>
  <c r="P307" i="1"/>
  <c r="K308" i="1"/>
  <c r="M307" i="1"/>
  <c r="A299" i="16"/>
  <c r="P299" i="16" s="1"/>
  <c r="AL299" i="16" s="1"/>
  <c r="F426" i="1"/>
  <c r="F296" i="16"/>
  <c r="V303" i="1"/>
  <c r="T424" i="1"/>
  <c r="AG178" i="16"/>
  <c r="R179" i="16"/>
  <c r="Q295" i="16"/>
  <c r="AM55" i="16" s="1"/>
  <c r="AF294" i="16"/>
  <c r="X179" i="16"/>
  <c r="W179" i="16"/>
  <c r="S178" i="16"/>
  <c r="AH178" i="16" s="1"/>
  <c r="AK55" i="16" l="1"/>
  <c r="AU54" i="16"/>
  <c r="R180" i="16"/>
  <c r="AG179" i="16"/>
  <c r="E181" i="16"/>
  <c r="P308" i="1"/>
  <c r="M308" i="1"/>
  <c r="K309" i="1"/>
  <c r="U188" i="1"/>
  <c r="W188" i="1" s="1"/>
  <c r="A300" i="16"/>
  <c r="P300" i="16" s="1"/>
  <c r="AL300" i="16" s="1"/>
  <c r="F427" i="1"/>
  <c r="Q296" i="16"/>
  <c r="AM56" i="16" s="1"/>
  <c r="AF295" i="16"/>
  <c r="F297" i="16"/>
  <c r="T425" i="1"/>
  <c r="V304" i="1"/>
  <c r="W180" i="16"/>
  <c r="S179" i="16"/>
  <c r="AH179" i="16" s="1"/>
  <c r="X180" i="16"/>
  <c r="AU55" i="16" l="1"/>
  <c r="AK56" i="16"/>
  <c r="W181" i="16"/>
  <c r="S180" i="16"/>
  <c r="AH180" i="16" s="1"/>
  <c r="X181" i="16"/>
  <c r="F298" i="16"/>
  <c r="V305" i="1"/>
  <c r="T426" i="1"/>
  <c r="E182" i="16"/>
  <c r="P309" i="1"/>
  <c r="M309" i="1"/>
  <c r="U189" i="1"/>
  <c r="W189" i="1" s="1"/>
  <c r="K310" i="1"/>
  <c r="Q297" i="16"/>
  <c r="AM57" i="16" s="1"/>
  <c r="AF296" i="16"/>
  <c r="A301" i="16"/>
  <c r="P301" i="16" s="1"/>
  <c r="AL301" i="16" s="1"/>
  <c r="F428" i="1"/>
  <c r="R181" i="16"/>
  <c r="AG180" i="16"/>
  <c r="AU56" i="16" l="1"/>
  <c r="AK57" i="16"/>
  <c r="A302" i="16"/>
  <c r="P302" i="16" s="1"/>
  <c r="AL302" i="16" s="1"/>
  <c r="F429" i="1"/>
  <c r="E183" i="16"/>
  <c r="U190" i="1"/>
  <c r="W190" i="1" s="1"/>
  <c r="P310" i="1"/>
  <c r="M310" i="1"/>
  <c r="K311" i="1"/>
  <c r="F299" i="16"/>
  <c r="V306" i="1"/>
  <c r="T427" i="1"/>
  <c r="R182" i="16"/>
  <c r="AG181" i="16"/>
  <c r="Q298" i="16"/>
  <c r="AM58" i="16" s="1"/>
  <c r="AF297" i="16"/>
  <c r="S181" i="16"/>
  <c r="AH181" i="16" s="1"/>
  <c r="X182" i="16"/>
  <c r="W182" i="16"/>
  <c r="AU57" i="16" l="1"/>
  <c r="AK58" i="16"/>
  <c r="R183" i="16"/>
  <c r="AG182" i="16"/>
  <c r="E184" i="16"/>
  <c r="K312" i="1"/>
  <c r="U191" i="1"/>
  <c r="W191" i="1" s="1"/>
  <c r="M311" i="1"/>
  <c r="P311" i="1"/>
  <c r="S182" i="16"/>
  <c r="AH182" i="16" s="1"/>
  <c r="X183" i="16"/>
  <c r="W183" i="16"/>
  <c r="AF298" i="16"/>
  <c r="Q299" i="16"/>
  <c r="AM59" i="16" s="1"/>
  <c r="F300" i="16"/>
  <c r="T428" i="1"/>
  <c r="V307" i="1"/>
  <c r="A303" i="16"/>
  <c r="P303" i="16" s="1"/>
  <c r="AL303" i="16" s="1"/>
  <c r="F430" i="1"/>
  <c r="AU58" i="16" l="1"/>
  <c r="AK59" i="16"/>
  <c r="E185" i="16"/>
  <c r="U192" i="1"/>
  <c r="W192" i="1" s="1"/>
  <c r="M312" i="1"/>
  <c r="P312" i="1"/>
  <c r="K313" i="1"/>
  <c r="F301" i="16"/>
  <c r="T429" i="1"/>
  <c r="V308" i="1"/>
  <c r="S183" i="16"/>
  <c r="AH183" i="16" s="1"/>
  <c r="X184" i="16"/>
  <c r="W184" i="16"/>
  <c r="A304" i="16"/>
  <c r="P304" i="16" s="1"/>
  <c r="AL304" i="16" s="1"/>
  <c r="F431" i="1"/>
  <c r="AF299" i="16"/>
  <c r="Q300" i="16"/>
  <c r="AM60" i="16" s="1"/>
  <c r="R184" i="16"/>
  <c r="AG183" i="16"/>
  <c r="AU59" i="16" l="1"/>
  <c r="AK60" i="16"/>
  <c r="Q301" i="16"/>
  <c r="AM61" i="16" s="1"/>
  <c r="AF300" i="16"/>
  <c r="X185" i="16"/>
  <c r="W185" i="16"/>
  <c r="S184" i="16"/>
  <c r="AH184" i="16" s="1"/>
  <c r="F302" i="16"/>
  <c r="V309" i="1"/>
  <c r="T430" i="1"/>
  <c r="R185" i="16"/>
  <c r="AG184" i="16"/>
  <c r="A305" i="16"/>
  <c r="P305" i="16" s="1"/>
  <c r="AL305" i="16" s="1"/>
  <c r="F432" i="1"/>
  <c r="E186" i="16"/>
  <c r="K314" i="1"/>
  <c r="P313" i="1"/>
  <c r="M313" i="1"/>
  <c r="U193" i="1"/>
  <c r="W193" i="1" s="1"/>
  <c r="AU60" i="16" l="1"/>
  <c r="AK61" i="16"/>
  <c r="E187" i="16"/>
  <c r="K315" i="1"/>
  <c r="P314" i="1"/>
  <c r="M314" i="1"/>
  <c r="U194" i="1"/>
  <c r="W194" i="1" s="1"/>
  <c r="AF301" i="16"/>
  <c r="Q302" i="16"/>
  <c r="AM62" i="16" s="1"/>
  <c r="R186" i="16"/>
  <c r="AG185" i="16"/>
  <c r="A306" i="16"/>
  <c r="P306" i="16" s="1"/>
  <c r="AL306" i="16" s="1"/>
  <c r="F433" i="1"/>
  <c r="F303" i="16"/>
  <c r="T431" i="1"/>
  <c r="V310" i="1"/>
  <c r="X186" i="16"/>
  <c r="W186" i="16"/>
  <c r="S185" i="16"/>
  <c r="AH185" i="16" s="1"/>
  <c r="AU61" i="16" l="1"/>
  <c r="AK62" i="16"/>
  <c r="A307" i="16"/>
  <c r="P307" i="16" s="1"/>
  <c r="AL307" i="16" s="1"/>
  <c r="F434" i="1"/>
  <c r="AF302" i="16"/>
  <c r="Q303" i="16"/>
  <c r="AM63" i="16" s="1"/>
  <c r="E188" i="16"/>
  <c r="K316" i="1"/>
  <c r="P315" i="1"/>
  <c r="M315" i="1"/>
  <c r="U195" i="1"/>
  <c r="W195" i="1" s="1"/>
  <c r="F304" i="16"/>
  <c r="T432" i="1"/>
  <c r="V311" i="1"/>
  <c r="X187" i="16"/>
  <c r="W187" i="16"/>
  <c r="S186" i="16"/>
  <c r="AH186" i="16" s="1"/>
  <c r="R187" i="16"/>
  <c r="AG186" i="16"/>
  <c r="AU62" i="16" l="1"/>
  <c r="AK63" i="16"/>
  <c r="W188" i="16"/>
  <c r="X188" i="16"/>
  <c r="S187" i="16"/>
  <c r="AH187" i="16" s="1"/>
  <c r="E189" i="16"/>
  <c r="U196" i="1"/>
  <c r="W196" i="1" s="1"/>
  <c r="M316" i="1"/>
  <c r="P316" i="1"/>
  <c r="K317" i="1"/>
  <c r="A308" i="16"/>
  <c r="P308" i="16" s="1"/>
  <c r="AL308" i="16" s="1"/>
  <c r="F435" i="1"/>
  <c r="F305" i="16"/>
  <c r="V312" i="1"/>
  <c r="T433" i="1"/>
  <c r="R188" i="16"/>
  <c r="AG187" i="16"/>
  <c r="Q304" i="16"/>
  <c r="AM64" i="16" s="1"/>
  <c r="AF303" i="16"/>
  <c r="AU63" i="16" l="1"/>
  <c r="AK64" i="16"/>
  <c r="R189" i="16"/>
  <c r="AG188" i="16"/>
  <c r="A309" i="16"/>
  <c r="P309" i="16" s="1"/>
  <c r="AL309" i="16" s="1"/>
  <c r="F436" i="1"/>
  <c r="E190" i="16"/>
  <c r="M317" i="1"/>
  <c r="P317" i="1"/>
  <c r="K318" i="1"/>
  <c r="U197" i="1"/>
  <c r="W197" i="1" s="1"/>
  <c r="Q305" i="16"/>
  <c r="AM65" i="16" s="1"/>
  <c r="AF304" i="16"/>
  <c r="F306" i="16"/>
  <c r="V313" i="1"/>
  <c r="T434" i="1"/>
  <c r="X189" i="16"/>
  <c r="W189" i="16"/>
  <c r="S188" i="16"/>
  <c r="AH188" i="16" s="1"/>
  <c r="AK65" i="16" l="1"/>
  <c r="AU64" i="16"/>
  <c r="E191" i="16"/>
  <c r="M318" i="1"/>
  <c r="U198" i="1"/>
  <c r="W198" i="1" s="1"/>
  <c r="K319" i="1"/>
  <c r="P318" i="1"/>
  <c r="F307" i="16"/>
  <c r="T435" i="1"/>
  <c r="V314" i="1"/>
  <c r="AF305" i="16"/>
  <c r="Q306" i="16"/>
  <c r="AM66" i="16" s="1"/>
  <c r="A310" i="16"/>
  <c r="P310" i="16" s="1"/>
  <c r="AL310" i="16" s="1"/>
  <c r="F437" i="1"/>
  <c r="X190" i="16"/>
  <c r="W190" i="16"/>
  <c r="S189" i="16"/>
  <c r="AH189" i="16" s="1"/>
  <c r="R190" i="16"/>
  <c r="AG189" i="16"/>
  <c r="AU65" i="16" l="1"/>
  <c r="AK66" i="16"/>
  <c r="E192" i="16"/>
  <c r="M319" i="1"/>
  <c r="K320" i="1"/>
  <c r="U199" i="1"/>
  <c r="W199" i="1" s="1"/>
  <c r="P319" i="1"/>
  <c r="AF306" i="16"/>
  <c r="Q307" i="16"/>
  <c r="AM67" i="16" s="1"/>
  <c r="F308" i="16"/>
  <c r="T436" i="1"/>
  <c r="V315" i="1"/>
  <c r="W191" i="16"/>
  <c r="S190" i="16"/>
  <c r="AH190" i="16" s="1"/>
  <c r="X191" i="16"/>
  <c r="R191" i="16"/>
  <c r="AG190" i="16"/>
  <c r="A311" i="16"/>
  <c r="P311" i="16" s="1"/>
  <c r="AL311" i="16" s="1"/>
  <c r="F438" i="1"/>
  <c r="AU66" i="16" l="1"/>
  <c r="AK67" i="16"/>
  <c r="S191" i="16"/>
  <c r="AH191" i="16" s="1"/>
  <c r="W192" i="16"/>
  <c r="X192" i="16"/>
  <c r="E193" i="16"/>
  <c r="K321" i="1"/>
  <c r="M320" i="1"/>
  <c r="U200" i="1"/>
  <c r="W200" i="1" s="1"/>
  <c r="P320" i="1"/>
  <c r="A312" i="16"/>
  <c r="P312" i="16" s="1"/>
  <c r="AL312" i="16" s="1"/>
  <c r="F439" i="1"/>
  <c r="F309" i="16"/>
  <c r="V316" i="1"/>
  <c r="T437" i="1"/>
  <c r="AF307" i="16"/>
  <c r="Q308" i="16"/>
  <c r="AM68" i="16" s="1"/>
  <c r="R192" i="16"/>
  <c r="AG191" i="16"/>
  <c r="AK68" i="16" l="1"/>
  <c r="AU67" i="16"/>
  <c r="A313" i="16"/>
  <c r="P313" i="16" s="1"/>
  <c r="AL313" i="16" s="1"/>
  <c r="F440" i="1"/>
  <c r="S192" i="16"/>
  <c r="AH192" i="16" s="1"/>
  <c r="X193" i="16"/>
  <c r="W193" i="16"/>
  <c r="Q309" i="16"/>
  <c r="AM69" i="16" s="1"/>
  <c r="AF308" i="16"/>
  <c r="AG192" i="16"/>
  <c r="R193" i="16"/>
  <c r="F310" i="16"/>
  <c r="T438" i="1"/>
  <c r="V317" i="1"/>
  <c r="E194" i="16"/>
  <c r="P321" i="1"/>
  <c r="K322" i="1"/>
  <c r="U201" i="1"/>
  <c r="W201" i="1" s="1"/>
  <c r="M321" i="1"/>
  <c r="AU68" i="16" l="1"/>
  <c r="AK69" i="16"/>
  <c r="F311" i="16"/>
  <c r="V318" i="1"/>
  <c r="T439" i="1"/>
  <c r="E195" i="16"/>
  <c r="U202" i="1"/>
  <c r="W202" i="1" s="1"/>
  <c r="K323" i="1"/>
  <c r="P322" i="1"/>
  <c r="M322" i="1"/>
  <c r="AF309" i="16"/>
  <c r="Q310" i="16"/>
  <c r="AM70" i="16" s="1"/>
  <c r="AG193" i="16"/>
  <c r="R194" i="16"/>
  <c r="A314" i="16"/>
  <c r="P314" i="16" s="1"/>
  <c r="AL314" i="16" s="1"/>
  <c r="F441" i="1"/>
  <c r="S193" i="16"/>
  <c r="AH193" i="16" s="1"/>
  <c r="X194" i="16"/>
  <c r="W194" i="16"/>
  <c r="AK70" i="16" l="1"/>
  <c r="AU69" i="16"/>
  <c r="A315" i="16"/>
  <c r="P315" i="16" s="1"/>
  <c r="AL315" i="16" s="1"/>
  <c r="F442" i="1"/>
  <c r="AF310" i="16"/>
  <c r="Q311" i="16"/>
  <c r="AM71" i="16" s="1"/>
  <c r="F312" i="16"/>
  <c r="T440" i="1"/>
  <c r="V319" i="1"/>
  <c r="X195" i="16"/>
  <c r="W195" i="16"/>
  <c r="S194" i="16"/>
  <c r="AH194" i="16" s="1"/>
  <c r="E196" i="16"/>
  <c r="U203" i="1"/>
  <c r="W203" i="1" s="1"/>
  <c r="P323" i="1"/>
  <c r="K324" i="1"/>
  <c r="M323" i="1"/>
  <c r="R195" i="16"/>
  <c r="AG194" i="16"/>
  <c r="AU70" i="16" l="1"/>
  <c r="AK71" i="16"/>
  <c r="E197" i="16"/>
  <c r="P324" i="1"/>
  <c r="M324" i="1"/>
  <c r="U204" i="1"/>
  <c r="W204" i="1" s="1"/>
  <c r="K325" i="1"/>
  <c r="F313" i="16"/>
  <c r="T441" i="1"/>
  <c r="V320" i="1"/>
  <c r="X196" i="16"/>
  <c r="W196" i="16"/>
  <c r="S195" i="16"/>
  <c r="AH195" i="16" s="1"/>
  <c r="A316" i="16"/>
  <c r="P316" i="16" s="1"/>
  <c r="AL316" i="16" s="1"/>
  <c r="F443" i="1"/>
  <c r="R196" i="16"/>
  <c r="AG195" i="16"/>
  <c r="AF311" i="16"/>
  <c r="Q312" i="16"/>
  <c r="AM72" i="16" s="1"/>
  <c r="AU71" i="16" l="1"/>
  <c r="AK72" i="16"/>
  <c r="F314" i="16"/>
  <c r="T442" i="1"/>
  <c r="V321" i="1"/>
  <c r="AF312" i="16"/>
  <c r="Q313" i="16"/>
  <c r="AM73" i="16" s="1"/>
  <c r="AG196" i="16"/>
  <c r="R197" i="16"/>
  <c r="X197" i="16"/>
  <c r="W197" i="16"/>
  <c r="S196" i="16"/>
  <c r="AH196" i="16" s="1"/>
  <c r="A317" i="16"/>
  <c r="P317" i="16" s="1"/>
  <c r="AL317" i="16" s="1"/>
  <c r="F444" i="1"/>
  <c r="E198" i="16"/>
  <c r="P325" i="1"/>
  <c r="M325" i="1"/>
  <c r="U205" i="1"/>
  <c r="W205" i="1" s="1"/>
  <c r="K326" i="1"/>
  <c r="AU72" i="16" l="1"/>
  <c r="AK73" i="16"/>
  <c r="R198" i="16"/>
  <c r="AG197" i="16"/>
  <c r="E199" i="16"/>
  <c r="K327" i="1"/>
  <c r="M326" i="1"/>
  <c r="P326" i="1"/>
  <c r="U206" i="1"/>
  <c r="W206" i="1" s="1"/>
  <c r="W198" i="16"/>
  <c r="S197" i="16"/>
  <c r="AH197" i="16" s="1"/>
  <c r="X198" i="16"/>
  <c r="Q314" i="16"/>
  <c r="AM74" i="16" s="1"/>
  <c r="AF313" i="16"/>
  <c r="F315" i="16"/>
  <c r="V322" i="1"/>
  <c r="T443" i="1"/>
  <c r="A318" i="16"/>
  <c r="P318" i="16" s="1"/>
  <c r="AL318" i="16" s="1"/>
  <c r="F445" i="1"/>
  <c r="AK74" i="16" l="1"/>
  <c r="AU73" i="16"/>
  <c r="F316" i="16"/>
  <c r="T444" i="1"/>
  <c r="V323" i="1"/>
  <c r="AF314" i="16"/>
  <c r="Q315" i="16"/>
  <c r="AM75" i="16" s="1"/>
  <c r="X199" i="16"/>
  <c r="W199" i="16"/>
  <c r="S198" i="16"/>
  <c r="AH198" i="16" s="1"/>
  <c r="E200" i="16"/>
  <c r="K328" i="1"/>
  <c r="M327" i="1"/>
  <c r="P327" i="1"/>
  <c r="U207" i="1"/>
  <c r="W207" i="1" s="1"/>
  <c r="A319" i="16"/>
  <c r="P319" i="16" s="1"/>
  <c r="AL319" i="16" s="1"/>
  <c r="F446" i="1"/>
  <c r="AG198" i="16"/>
  <c r="R199" i="16"/>
  <c r="AU74" i="16" l="1"/>
  <c r="AK75" i="16"/>
  <c r="A320" i="16"/>
  <c r="P320" i="16" s="1"/>
  <c r="AL320" i="16" s="1"/>
  <c r="F447" i="1"/>
  <c r="X200" i="16"/>
  <c r="S199" i="16"/>
  <c r="AH199" i="16" s="1"/>
  <c r="W200" i="16"/>
  <c r="E201" i="16"/>
  <c r="K329" i="1"/>
  <c r="M328" i="1"/>
  <c r="P328" i="1"/>
  <c r="U208" i="1"/>
  <c r="W208" i="1" s="1"/>
  <c r="AG199" i="16"/>
  <c r="R200" i="16"/>
  <c r="Q316" i="16"/>
  <c r="AM76" i="16" s="1"/>
  <c r="AF315" i="16"/>
  <c r="F317" i="16"/>
  <c r="T445" i="1"/>
  <c r="V324" i="1"/>
  <c r="AK76" i="16" l="1"/>
  <c r="AU75" i="16"/>
  <c r="R201" i="16"/>
  <c r="AG200" i="16"/>
  <c r="E202" i="16"/>
  <c r="P329" i="1"/>
  <c r="K330" i="1"/>
  <c r="M329" i="1"/>
  <c r="U209" i="1"/>
  <c r="W209" i="1" s="1"/>
  <c r="Q317" i="16"/>
  <c r="AM77" i="16" s="1"/>
  <c r="AF316" i="16"/>
  <c r="A321" i="16"/>
  <c r="P321" i="16" s="1"/>
  <c r="AL321" i="16" s="1"/>
  <c r="F448" i="1"/>
  <c r="F318" i="16"/>
  <c r="V325" i="1"/>
  <c r="T446" i="1"/>
  <c r="X201" i="16"/>
  <c r="W201" i="16"/>
  <c r="S200" i="16"/>
  <c r="AH200" i="16" s="1"/>
  <c r="AU76" i="16" l="1"/>
  <c r="AK77" i="16"/>
  <c r="A322" i="16"/>
  <c r="P322" i="16" s="1"/>
  <c r="AL322" i="16" s="1"/>
  <c r="F449" i="1"/>
  <c r="F319" i="16"/>
  <c r="T447" i="1"/>
  <c r="V326" i="1"/>
  <c r="X202" i="16"/>
  <c r="W202" i="16"/>
  <c r="S201" i="16"/>
  <c r="AH201" i="16" s="1"/>
  <c r="AF317" i="16"/>
  <c r="Q318" i="16"/>
  <c r="AM78" i="16" s="1"/>
  <c r="E203" i="16"/>
  <c r="U210" i="1"/>
  <c r="W210" i="1" s="1"/>
  <c r="P330" i="1"/>
  <c r="M330" i="1"/>
  <c r="K331" i="1"/>
  <c r="R202" i="16"/>
  <c r="AG201" i="16"/>
  <c r="AU77" i="16" l="1"/>
  <c r="AK78" i="16"/>
  <c r="F320" i="16"/>
  <c r="V327" i="1"/>
  <c r="T448" i="1"/>
  <c r="Q319" i="16"/>
  <c r="AM79" i="16" s="1"/>
  <c r="AF318" i="16"/>
  <c r="W203" i="16"/>
  <c r="X203" i="16"/>
  <c r="S202" i="16"/>
  <c r="AH202" i="16" s="1"/>
  <c r="E204" i="16"/>
  <c r="K332" i="1"/>
  <c r="P331" i="1"/>
  <c r="M331" i="1"/>
  <c r="U211" i="1"/>
  <c r="W211" i="1" s="1"/>
  <c r="A323" i="16"/>
  <c r="P323" i="16" s="1"/>
  <c r="AL323" i="16" s="1"/>
  <c r="F450" i="1"/>
  <c r="R203" i="16"/>
  <c r="AG202" i="16"/>
  <c r="AK79" i="16" l="1"/>
  <c r="AU78" i="16"/>
  <c r="S203" i="16"/>
  <c r="AH203" i="16" s="1"/>
  <c r="X204" i="16"/>
  <c r="W204" i="16"/>
  <c r="F321" i="16"/>
  <c r="V328" i="1"/>
  <c r="T449" i="1"/>
  <c r="A324" i="16"/>
  <c r="P324" i="16" s="1"/>
  <c r="AL324" i="16" s="1"/>
  <c r="F451" i="1"/>
  <c r="E205" i="16"/>
  <c r="U212" i="1"/>
  <c r="W212" i="1" s="1"/>
  <c r="M332" i="1"/>
  <c r="P332" i="1"/>
  <c r="K333" i="1"/>
  <c r="R204" i="16"/>
  <c r="AG203" i="16"/>
  <c r="AF319" i="16"/>
  <c r="Q320" i="16"/>
  <c r="AM80" i="16" s="1"/>
  <c r="AK80" i="16" l="1"/>
  <c r="AU79" i="16"/>
  <c r="X205" i="16"/>
  <c r="S204" i="16"/>
  <c r="AH204" i="16" s="1"/>
  <c r="W205" i="16"/>
  <c r="E206" i="16"/>
  <c r="K334" i="1"/>
  <c r="M333" i="1"/>
  <c r="U213" i="1"/>
  <c r="W213" i="1" s="1"/>
  <c r="P333" i="1"/>
  <c r="A325" i="16"/>
  <c r="P325" i="16" s="1"/>
  <c r="AL325" i="16" s="1"/>
  <c r="F452" i="1"/>
  <c r="Q321" i="16"/>
  <c r="AM81" i="16" s="1"/>
  <c r="AF320" i="16"/>
  <c r="R205" i="16"/>
  <c r="AG204" i="16"/>
  <c r="F322" i="16"/>
  <c r="V329" i="1"/>
  <c r="T450" i="1"/>
  <c r="AU80" i="16" l="1"/>
  <c r="AK81" i="16"/>
  <c r="AF321" i="16"/>
  <c r="Q322" i="16"/>
  <c r="AM82" i="16" s="1"/>
  <c r="W206" i="16"/>
  <c r="X206" i="16"/>
  <c r="S205" i="16"/>
  <c r="AH205" i="16" s="1"/>
  <c r="F323" i="16"/>
  <c r="T451" i="1"/>
  <c r="V330" i="1"/>
  <c r="R206" i="16"/>
  <c r="AG205" i="16"/>
  <c r="A326" i="16"/>
  <c r="P326" i="16" s="1"/>
  <c r="AL326" i="16" s="1"/>
  <c r="F453" i="1"/>
  <c r="E207" i="16"/>
  <c r="K335" i="1"/>
  <c r="M334" i="1"/>
  <c r="U214" i="1"/>
  <c r="W214" i="1" s="1"/>
  <c r="P334" i="1"/>
  <c r="AK82" i="16" l="1"/>
  <c r="AU81" i="16"/>
  <c r="F324" i="16"/>
  <c r="T452" i="1"/>
  <c r="V331" i="1"/>
  <c r="X207" i="16"/>
  <c r="S206" i="16"/>
  <c r="AH206" i="16" s="1"/>
  <c r="W207" i="16"/>
  <c r="E208" i="16"/>
  <c r="P335" i="1"/>
  <c r="M335" i="1"/>
  <c r="U215" i="1"/>
  <c r="W215" i="1" s="1"/>
  <c r="K336" i="1"/>
  <c r="R207" i="16"/>
  <c r="AG206" i="16"/>
  <c r="AF322" i="16"/>
  <c r="Q323" i="16"/>
  <c r="AM83" i="16" s="1"/>
  <c r="A327" i="16"/>
  <c r="P327" i="16" s="1"/>
  <c r="AL327" i="16" s="1"/>
  <c r="F454" i="1"/>
  <c r="AK83" i="16" l="1"/>
  <c r="AU82" i="16"/>
  <c r="E209" i="16"/>
  <c r="K337" i="1"/>
  <c r="M336" i="1"/>
  <c r="U216" i="1"/>
  <c r="W216" i="1" s="1"/>
  <c r="P336" i="1"/>
  <c r="A328" i="16"/>
  <c r="P328" i="16" s="1"/>
  <c r="AL328" i="16" s="1"/>
  <c r="F455" i="1"/>
  <c r="W208" i="16"/>
  <c r="S207" i="16"/>
  <c r="AH207" i="16" s="1"/>
  <c r="X208" i="16"/>
  <c r="F325" i="16"/>
  <c r="T453" i="1"/>
  <c r="V332" i="1"/>
  <c r="Q324" i="16"/>
  <c r="AM84" i="16" s="1"/>
  <c r="AF323" i="16"/>
  <c r="AG207" i="16"/>
  <c r="R208" i="16"/>
  <c r="AU83" i="16" l="1"/>
  <c r="AK84" i="16"/>
  <c r="F326" i="16"/>
  <c r="T454" i="1"/>
  <c r="V333" i="1"/>
  <c r="S208" i="16"/>
  <c r="AH208" i="16" s="1"/>
  <c r="W209" i="16"/>
  <c r="X209" i="16"/>
  <c r="Q325" i="16"/>
  <c r="AM85" i="16" s="1"/>
  <c r="AF324" i="16"/>
  <c r="A329" i="16"/>
  <c r="P329" i="16" s="1"/>
  <c r="AL329" i="16" s="1"/>
  <c r="F456" i="1"/>
  <c r="AG208" i="16"/>
  <c r="R209" i="16"/>
  <c r="E210" i="16"/>
  <c r="P337" i="1"/>
  <c r="K338" i="1"/>
  <c r="U217" i="1"/>
  <c r="W217" i="1" s="1"/>
  <c r="M337" i="1"/>
  <c r="AU84" i="16" l="1"/>
  <c r="AK85" i="16"/>
  <c r="E211" i="16"/>
  <c r="P338" i="1"/>
  <c r="U218" i="1"/>
  <c r="W218" i="1" s="1"/>
  <c r="K339" i="1"/>
  <c r="M338" i="1"/>
  <c r="Q326" i="16"/>
  <c r="AM86" i="16" s="1"/>
  <c r="AF325" i="16"/>
  <c r="A330" i="16"/>
  <c r="P330" i="16" s="1"/>
  <c r="AL330" i="16" s="1"/>
  <c r="F457" i="1"/>
  <c r="F327" i="16"/>
  <c r="V334" i="1"/>
  <c r="T455" i="1"/>
  <c r="R210" i="16"/>
  <c r="AG209" i="16"/>
  <c r="X210" i="16"/>
  <c r="W210" i="16"/>
  <c r="S209" i="16"/>
  <c r="AH209" i="16" s="1"/>
  <c r="AK86" i="16" l="1"/>
  <c r="AU85" i="16"/>
  <c r="E212" i="16"/>
  <c r="K340" i="1"/>
  <c r="P339" i="1"/>
  <c r="U219" i="1"/>
  <c r="W219" i="1" s="1"/>
  <c r="M339" i="1"/>
  <c r="AF326" i="16"/>
  <c r="Q327" i="16"/>
  <c r="AM87" i="16" s="1"/>
  <c r="R211" i="16"/>
  <c r="AG210" i="16"/>
  <c r="A331" i="16"/>
  <c r="P331" i="16" s="1"/>
  <c r="AL331" i="16" s="1"/>
  <c r="F458" i="1"/>
  <c r="W211" i="16"/>
  <c r="X211" i="16"/>
  <c r="S210" i="16"/>
  <c r="AH210" i="16" s="1"/>
  <c r="F328" i="16"/>
  <c r="V335" i="1"/>
  <c r="T456" i="1"/>
  <c r="AU86" i="16" l="1"/>
  <c r="AK87" i="16"/>
  <c r="F329" i="16"/>
  <c r="V336" i="1"/>
  <c r="T457" i="1"/>
  <c r="E213" i="16"/>
  <c r="U220" i="1"/>
  <c r="W220" i="1" s="1"/>
  <c r="M340" i="1"/>
  <c r="K341" i="1"/>
  <c r="P340" i="1"/>
  <c r="A332" i="16"/>
  <c r="P332" i="16" s="1"/>
  <c r="AL332" i="16" s="1"/>
  <c r="F459" i="1"/>
  <c r="Q328" i="16"/>
  <c r="AM88" i="16" s="1"/>
  <c r="AF327" i="16"/>
  <c r="X212" i="16"/>
  <c r="S211" i="16"/>
  <c r="AH211" i="16" s="1"/>
  <c r="W212" i="16"/>
  <c r="R212" i="16"/>
  <c r="AG211" i="16"/>
  <c r="AU87" i="16" l="1"/>
  <c r="AK88" i="16"/>
  <c r="E214" i="16"/>
  <c r="P341" i="1"/>
  <c r="M341" i="1"/>
  <c r="K342" i="1"/>
  <c r="U221" i="1"/>
  <c r="W221" i="1" s="1"/>
  <c r="F330" i="16"/>
  <c r="V337" i="1"/>
  <c r="T458" i="1"/>
  <c r="A333" i="16"/>
  <c r="P333" i="16" s="1"/>
  <c r="AL333" i="16" s="1"/>
  <c r="F460" i="1"/>
  <c r="X213" i="16"/>
  <c r="W213" i="16"/>
  <c r="S212" i="16"/>
  <c r="AH212" i="16" s="1"/>
  <c r="Q329" i="16"/>
  <c r="AM89" i="16" s="1"/>
  <c r="AF328" i="16"/>
  <c r="AG212" i="16"/>
  <c r="R213" i="16"/>
  <c r="AU88" i="16" l="1"/>
  <c r="AK89" i="16"/>
  <c r="S213" i="16"/>
  <c r="AH213" i="16" s="1"/>
  <c r="X214" i="16"/>
  <c r="W214" i="16"/>
  <c r="E215" i="16"/>
  <c r="U222" i="1"/>
  <c r="W222" i="1" s="1"/>
  <c r="M342" i="1"/>
  <c r="P342" i="1"/>
  <c r="K343" i="1"/>
  <c r="AF329" i="16"/>
  <c r="Q330" i="16"/>
  <c r="AM90" i="16" s="1"/>
  <c r="F331" i="16"/>
  <c r="T459" i="1"/>
  <c r="V338" i="1"/>
  <c r="R214" i="16"/>
  <c r="AG213" i="16"/>
  <c r="A334" i="16"/>
  <c r="P334" i="16" s="1"/>
  <c r="AL334" i="16" s="1"/>
  <c r="F461" i="1"/>
  <c r="AK90" i="16" l="1"/>
  <c r="AU89" i="16"/>
  <c r="E216" i="16"/>
  <c r="K344" i="1"/>
  <c r="U223" i="1"/>
  <c r="W223" i="1" s="1"/>
  <c r="M343" i="1"/>
  <c r="P343" i="1"/>
  <c r="R215" i="16"/>
  <c r="AG214" i="16"/>
  <c r="AF330" i="16"/>
  <c r="Q331" i="16"/>
  <c r="AM91" i="16" s="1"/>
  <c r="X215" i="16"/>
  <c r="W215" i="16"/>
  <c r="S214" i="16"/>
  <c r="AH214" i="16" s="1"/>
  <c r="A335" i="16"/>
  <c r="P335" i="16" s="1"/>
  <c r="AL335" i="16" s="1"/>
  <c r="F462" i="1"/>
  <c r="F332" i="16"/>
  <c r="T460" i="1"/>
  <c r="V339" i="1"/>
  <c r="AU90" i="16" l="1"/>
  <c r="AK91" i="16"/>
  <c r="W216" i="16"/>
  <c r="X216" i="16"/>
  <c r="S215" i="16"/>
  <c r="AH215" i="16" s="1"/>
  <c r="A336" i="16"/>
  <c r="P336" i="16" s="1"/>
  <c r="AL336" i="16" s="1"/>
  <c r="F463" i="1"/>
  <c r="Q332" i="16"/>
  <c r="AM92" i="16" s="1"/>
  <c r="AF331" i="16"/>
  <c r="R216" i="16"/>
  <c r="AG215" i="16"/>
  <c r="E217" i="16"/>
  <c r="K345" i="1"/>
  <c r="M344" i="1"/>
  <c r="P344" i="1"/>
  <c r="U224" i="1"/>
  <c r="W224" i="1" s="1"/>
  <c r="F333" i="16"/>
  <c r="T461" i="1"/>
  <c r="V340" i="1"/>
  <c r="AU91" i="16" l="1"/>
  <c r="AK92" i="16"/>
  <c r="E218" i="16"/>
  <c r="U225" i="1"/>
  <c r="W225" i="1" s="1"/>
  <c r="P345" i="1"/>
  <c r="M345" i="1"/>
  <c r="K346" i="1"/>
  <c r="Q333" i="16"/>
  <c r="AM93" i="16" s="1"/>
  <c r="AF332" i="16"/>
  <c r="F334" i="16"/>
  <c r="T462" i="1"/>
  <c r="V341" i="1"/>
  <c r="R217" i="16"/>
  <c r="AG216" i="16"/>
  <c r="A337" i="16"/>
  <c r="P337" i="16" s="1"/>
  <c r="AL337" i="16" s="1"/>
  <c r="F464" i="1"/>
  <c r="S216" i="16"/>
  <c r="AH216" i="16" s="1"/>
  <c r="X217" i="16"/>
  <c r="W217" i="16"/>
  <c r="AU92" i="16" l="1"/>
  <c r="AK93" i="16"/>
  <c r="R218" i="16"/>
  <c r="AG217" i="16"/>
  <c r="A338" i="16"/>
  <c r="P338" i="16" s="1"/>
  <c r="AL338" i="16" s="1"/>
  <c r="F465" i="1"/>
  <c r="Q334" i="16"/>
  <c r="AM94" i="16" s="1"/>
  <c r="AF333" i="16"/>
  <c r="X218" i="16"/>
  <c r="W218" i="16"/>
  <c r="S217" i="16"/>
  <c r="AH217" i="16" s="1"/>
  <c r="F335" i="16"/>
  <c r="V342" i="1"/>
  <c r="T463" i="1"/>
  <c r="E219" i="16"/>
  <c r="U226" i="1"/>
  <c r="W226" i="1" s="1"/>
  <c r="K347" i="1"/>
  <c r="M346" i="1"/>
  <c r="P346" i="1"/>
  <c r="AK94" i="16" l="1"/>
  <c r="AU93" i="16"/>
  <c r="E220" i="16"/>
  <c r="K348" i="1"/>
  <c r="P347" i="1"/>
  <c r="M347" i="1"/>
  <c r="U227" i="1"/>
  <c r="W227" i="1" s="1"/>
  <c r="A339" i="16"/>
  <c r="P339" i="16" s="1"/>
  <c r="AL339" i="16" s="1"/>
  <c r="F466" i="1"/>
  <c r="Q335" i="16"/>
  <c r="AM95" i="16" s="1"/>
  <c r="AF334" i="16"/>
  <c r="F336" i="16"/>
  <c r="T464" i="1"/>
  <c r="V343" i="1"/>
  <c r="W219" i="16"/>
  <c r="X219" i="16"/>
  <c r="S218" i="16"/>
  <c r="AH218" i="16" s="1"/>
  <c r="R219" i="16"/>
  <c r="AG218" i="16"/>
  <c r="AK95" i="16" l="1"/>
  <c r="AU94" i="16"/>
  <c r="F337" i="16"/>
  <c r="V344" i="1"/>
  <c r="T465" i="1"/>
  <c r="A340" i="16"/>
  <c r="P340" i="16" s="1"/>
  <c r="AL340" i="16" s="1"/>
  <c r="F467" i="1"/>
  <c r="W220" i="16"/>
  <c r="X220" i="16"/>
  <c r="S219" i="16"/>
  <c r="AH219" i="16" s="1"/>
  <c r="E221" i="16"/>
  <c r="U228" i="1"/>
  <c r="W228" i="1" s="1"/>
  <c r="M348" i="1"/>
  <c r="K349" i="1"/>
  <c r="P348" i="1"/>
  <c r="R220" i="16"/>
  <c r="AG219" i="16"/>
  <c r="Q336" i="16"/>
  <c r="AM96" i="16" s="1"/>
  <c r="AF335" i="16"/>
  <c r="AU95" i="16" l="1"/>
  <c r="AK96" i="16"/>
  <c r="E222" i="16"/>
  <c r="P349" i="1"/>
  <c r="M349" i="1"/>
  <c r="U229" i="1"/>
  <c r="W229" i="1" s="1"/>
  <c r="K350" i="1"/>
  <c r="AG220" i="16"/>
  <c r="R221" i="16"/>
  <c r="S220" i="16"/>
  <c r="AH220" i="16" s="1"/>
  <c r="W221" i="16"/>
  <c r="X221" i="16"/>
  <c r="F338" i="16"/>
  <c r="T466" i="1"/>
  <c r="V345" i="1"/>
  <c r="AF336" i="16"/>
  <c r="Q337" i="16"/>
  <c r="AM97" i="16" s="1"/>
  <c r="A341" i="16"/>
  <c r="P341" i="16" s="1"/>
  <c r="AL341" i="16" s="1"/>
  <c r="F468" i="1"/>
  <c r="AU96" i="16" l="1"/>
  <c r="AK97" i="16"/>
  <c r="Q338" i="16"/>
  <c r="AM98" i="16" s="1"/>
  <c r="AF337" i="16"/>
  <c r="F339" i="16"/>
  <c r="V346" i="1"/>
  <c r="T467" i="1"/>
  <c r="R222" i="16"/>
  <c r="AG221" i="16"/>
  <c r="A342" i="16"/>
  <c r="P342" i="16" s="1"/>
  <c r="AL342" i="16" s="1"/>
  <c r="F469" i="1"/>
  <c r="S221" i="16"/>
  <c r="AH221" i="16" s="1"/>
  <c r="X222" i="16"/>
  <c r="W222" i="16"/>
  <c r="E223" i="16"/>
  <c r="U230" i="1"/>
  <c r="W230" i="1" s="1"/>
  <c r="M350" i="1"/>
  <c r="K351" i="1"/>
  <c r="P350" i="1"/>
  <c r="AK98" i="16" l="1"/>
  <c r="AU97" i="16"/>
  <c r="AG222" i="16"/>
  <c r="R223" i="16"/>
  <c r="A343" i="16"/>
  <c r="P343" i="16" s="1"/>
  <c r="AL343" i="16" s="1"/>
  <c r="F470" i="1"/>
  <c r="F340" i="16"/>
  <c r="T468" i="1"/>
  <c r="V347" i="1"/>
  <c r="AF338" i="16"/>
  <c r="Q339" i="16"/>
  <c r="AM99" i="16" s="1"/>
  <c r="E224" i="16"/>
  <c r="M351" i="1"/>
  <c r="P351" i="1"/>
  <c r="U231" i="1"/>
  <c r="W231" i="1" s="1"/>
  <c r="K352" i="1"/>
  <c r="X223" i="16"/>
  <c r="W223" i="16"/>
  <c r="S222" i="16"/>
  <c r="AH222" i="16" s="1"/>
  <c r="AU98" i="16" l="1"/>
  <c r="AK99" i="16"/>
  <c r="A344" i="16"/>
  <c r="P344" i="16" s="1"/>
  <c r="AL344" i="16" s="1"/>
  <c r="F471" i="1"/>
  <c r="E225" i="16"/>
  <c r="U232" i="1"/>
  <c r="W232" i="1" s="1"/>
  <c r="M352" i="1"/>
  <c r="K353" i="1"/>
  <c r="P352" i="1"/>
  <c r="S223" i="16"/>
  <c r="AH223" i="16" s="1"/>
  <c r="X224" i="16"/>
  <c r="W224" i="16"/>
  <c r="AF339" i="16"/>
  <c r="Q340" i="16"/>
  <c r="AM100" i="16" s="1"/>
  <c r="F341" i="16"/>
  <c r="T469" i="1"/>
  <c r="V348" i="1"/>
  <c r="AG223" i="16"/>
  <c r="R224" i="16"/>
  <c r="AK100" i="16" l="1"/>
  <c r="AU99" i="16"/>
  <c r="F342" i="16"/>
  <c r="V349" i="1"/>
  <c r="T470" i="1"/>
  <c r="AG224" i="16"/>
  <c r="R225" i="16"/>
  <c r="X225" i="16"/>
  <c r="W225" i="16"/>
  <c r="S224" i="16"/>
  <c r="AH224" i="16" s="1"/>
  <c r="E226" i="16"/>
  <c r="P353" i="1"/>
  <c r="U233" i="1"/>
  <c r="W233" i="1" s="1"/>
  <c r="K354" i="1"/>
  <c r="M353" i="1"/>
  <c r="A345" i="16"/>
  <c r="P345" i="16" s="1"/>
  <c r="AL345" i="16" s="1"/>
  <c r="F472" i="1"/>
  <c r="AF340" i="16"/>
  <c r="Q341" i="16"/>
  <c r="AM101" i="16" s="1"/>
  <c r="AK101" i="16" l="1"/>
  <c r="AU100" i="16"/>
  <c r="E227" i="16"/>
  <c r="P354" i="1"/>
  <c r="U234" i="1"/>
  <c r="W234" i="1" s="1"/>
  <c r="K355" i="1"/>
  <c r="M354" i="1"/>
  <c r="A346" i="16"/>
  <c r="P346" i="16" s="1"/>
  <c r="AL346" i="16" s="1"/>
  <c r="F473" i="1"/>
  <c r="X226" i="16"/>
  <c r="W226" i="16"/>
  <c r="S225" i="16"/>
  <c r="AH225" i="16" s="1"/>
  <c r="F343" i="16"/>
  <c r="T471" i="1"/>
  <c r="V350" i="1"/>
  <c r="AF341" i="16"/>
  <c r="Q342" i="16"/>
  <c r="AM102" i="16" s="1"/>
  <c r="R226" i="16"/>
  <c r="AG225" i="16"/>
  <c r="AU101" i="16" l="1"/>
  <c r="AK102" i="16"/>
  <c r="A347" i="16"/>
  <c r="P347" i="16" s="1"/>
  <c r="AL347" i="16" s="1"/>
  <c r="F474" i="1"/>
  <c r="Q343" i="16"/>
  <c r="AM103" i="16" s="1"/>
  <c r="AF342" i="16"/>
  <c r="F344" i="16"/>
  <c r="V351" i="1"/>
  <c r="T472" i="1"/>
  <c r="E228" i="16"/>
  <c r="U235" i="1"/>
  <c r="W235" i="1" s="1"/>
  <c r="K356" i="1"/>
  <c r="P355" i="1"/>
  <c r="M355" i="1"/>
  <c r="R227" i="16"/>
  <c r="AG226" i="16"/>
  <c r="X227" i="16"/>
  <c r="W227" i="16"/>
  <c r="S226" i="16"/>
  <c r="AH226" i="16" s="1"/>
  <c r="AU102" i="16" l="1"/>
  <c r="AK103" i="16"/>
  <c r="W228" i="16"/>
  <c r="X228" i="16"/>
  <c r="S227" i="16"/>
  <c r="AH227" i="16" s="1"/>
  <c r="F345" i="16"/>
  <c r="V352" i="1"/>
  <c r="T473" i="1"/>
  <c r="AF343" i="16"/>
  <c r="Q344" i="16"/>
  <c r="AM104" i="16" s="1"/>
  <c r="E229" i="16"/>
  <c r="K357" i="1"/>
  <c r="M356" i="1"/>
  <c r="U236" i="1"/>
  <c r="W236" i="1" s="1"/>
  <c r="P356" i="1"/>
  <c r="R228" i="16"/>
  <c r="AG227" i="16"/>
  <c r="A348" i="16"/>
  <c r="P348" i="16" s="1"/>
  <c r="AL348" i="16" s="1"/>
  <c r="F475" i="1"/>
  <c r="AU103" i="16" l="1"/>
  <c r="AK104" i="16"/>
  <c r="F346" i="16"/>
  <c r="T474" i="1"/>
  <c r="V353" i="1"/>
  <c r="R229" i="16"/>
  <c r="AG228" i="16"/>
  <c r="E230" i="16"/>
  <c r="K358" i="1"/>
  <c r="M357" i="1"/>
  <c r="U237" i="1"/>
  <c r="W237" i="1" s="1"/>
  <c r="P357" i="1"/>
  <c r="A349" i="16"/>
  <c r="P349" i="16" s="1"/>
  <c r="AL349" i="16" s="1"/>
  <c r="F476" i="1"/>
  <c r="AF344" i="16"/>
  <c r="Q345" i="16"/>
  <c r="AM105" i="16" s="1"/>
  <c r="X229" i="16"/>
  <c r="W229" i="16"/>
  <c r="S228" i="16"/>
  <c r="AH228" i="16" s="1"/>
  <c r="AU104" i="16" l="1"/>
  <c r="AK105" i="16"/>
  <c r="F347" i="16"/>
  <c r="V354" i="1"/>
  <c r="T475" i="1"/>
  <c r="A350" i="16"/>
  <c r="P350" i="16" s="1"/>
  <c r="AL350" i="16" s="1"/>
  <c r="F477" i="1"/>
  <c r="AG229" i="16"/>
  <c r="R230" i="16"/>
  <c r="Q346" i="16"/>
  <c r="AM106" i="16" s="1"/>
  <c r="AF345" i="16"/>
  <c r="E231" i="16"/>
  <c r="U238" i="1"/>
  <c r="W238" i="1" s="1"/>
  <c r="M358" i="1"/>
  <c r="K359" i="1"/>
  <c r="P358" i="1"/>
  <c r="W230" i="16"/>
  <c r="S229" i="16"/>
  <c r="AH229" i="16" s="1"/>
  <c r="X230" i="16"/>
  <c r="AU105" i="16" l="1"/>
  <c r="AK106" i="16"/>
  <c r="X231" i="16"/>
  <c r="S230" i="16"/>
  <c r="AH230" i="16" s="1"/>
  <c r="W231" i="16"/>
  <c r="R231" i="16"/>
  <c r="AG230" i="16"/>
  <c r="F348" i="16"/>
  <c r="V355" i="1"/>
  <c r="T476" i="1"/>
  <c r="E232" i="16"/>
  <c r="U239" i="1"/>
  <c r="W239" i="1" s="1"/>
  <c r="M359" i="1"/>
  <c r="K360" i="1"/>
  <c r="P359" i="1"/>
  <c r="Q347" i="16"/>
  <c r="AM107" i="16" s="1"/>
  <c r="AF346" i="16"/>
  <c r="A351" i="16"/>
  <c r="P351" i="16" s="1"/>
  <c r="AL351" i="16" s="1"/>
  <c r="F478" i="1"/>
  <c r="AU106" i="16" l="1"/>
  <c r="AK107" i="16"/>
  <c r="E233" i="16"/>
  <c r="K361" i="1"/>
  <c r="M360" i="1"/>
  <c r="P360" i="1"/>
  <c r="U240" i="1"/>
  <c r="W240" i="1" s="1"/>
  <c r="F349" i="16"/>
  <c r="V356" i="1"/>
  <c r="T477" i="1"/>
  <c r="R232" i="16"/>
  <c r="AG231" i="16"/>
  <c r="Q348" i="16"/>
  <c r="AM108" i="16" s="1"/>
  <c r="AF347" i="16"/>
  <c r="W232" i="16"/>
  <c r="X232" i="16"/>
  <c r="S231" i="16"/>
  <c r="AH231" i="16" s="1"/>
  <c r="A352" i="16"/>
  <c r="P352" i="16" s="1"/>
  <c r="AL352" i="16" s="1"/>
  <c r="F479" i="1"/>
  <c r="AK108" i="16" l="1"/>
  <c r="AU107" i="16"/>
  <c r="AF348" i="16"/>
  <c r="Q349" i="16"/>
  <c r="AM109" i="16" s="1"/>
  <c r="F350" i="16"/>
  <c r="T478" i="1"/>
  <c r="V357" i="1"/>
  <c r="E234" i="16"/>
  <c r="K362" i="1"/>
  <c r="P361" i="1"/>
  <c r="M361" i="1"/>
  <c r="U241" i="1"/>
  <c r="W241" i="1" s="1"/>
  <c r="A353" i="16"/>
  <c r="P353" i="16" s="1"/>
  <c r="AL353" i="16" s="1"/>
  <c r="F480" i="1"/>
  <c r="X233" i="16"/>
  <c r="W233" i="16"/>
  <c r="S232" i="16"/>
  <c r="AH232" i="16" s="1"/>
  <c r="R233" i="16"/>
  <c r="AG232" i="16"/>
  <c r="AU108" i="16" l="1"/>
  <c r="AK109" i="16"/>
  <c r="X234" i="16"/>
  <c r="W234" i="16"/>
  <c r="S233" i="16"/>
  <c r="AH233" i="16" s="1"/>
  <c r="Q350" i="16"/>
  <c r="AM110" i="16" s="1"/>
  <c r="AF349" i="16"/>
  <c r="E235" i="16"/>
  <c r="K363" i="1"/>
  <c r="P362" i="1"/>
  <c r="M362" i="1"/>
  <c r="U242" i="1"/>
  <c r="W242" i="1" s="1"/>
  <c r="R234" i="16"/>
  <c r="AG233" i="16"/>
  <c r="A354" i="16"/>
  <c r="P354" i="16" s="1"/>
  <c r="AL354" i="16" s="1"/>
  <c r="F481" i="1"/>
  <c r="F351" i="16"/>
  <c r="T479" i="1"/>
  <c r="V358" i="1"/>
  <c r="AK110" i="16" l="1"/>
  <c r="AU109" i="16"/>
  <c r="E236" i="16"/>
  <c r="K364" i="1"/>
  <c r="P363" i="1"/>
  <c r="M363" i="1"/>
  <c r="U243" i="1"/>
  <c r="W243" i="1" s="1"/>
  <c r="A355" i="16"/>
  <c r="P355" i="16" s="1"/>
  <c r="AL355" i="16" s="1"/>
  <c r="F482" i="1"/>
  <c r="R235" i="16"/>
  <c r="AG234" i="16"/>
  <c r="X235" i="16"/>
  <c r="W235" i="16"/>
  <c r="S234" i="16"/>
  <c r="AH234" i="16" s="1"/>
  <c r="F352" i="16"/>
  <c r="T480" i="1"/>
  <c r="V359" i="1"/>
  <c r="Q351" i="16"/>
  <c r="AM111" i="16" s="1"/>
  <c r="AF350" i="16"/>
  <c r="AK111" i="16" l="1"/>
  <c r="AU110" i="16"/>
  <c r="R236" i="16"/>
  <c r="AG235" i="16"/>
  <c r="Q352" i="16"/>
  <c r="AM112" i="16" s="1"/>
  <c r="AF351" i="16"/>
  <c r="X236" i="16"/>
  <c r="S235" i="16"/>
  <c r="AH235" i="16" s="1"/>
  <c r="W236" i="16"/>
  <c r="A356" i="16"/>
  <c r="P356" i="16" s="1"/>
  <c r="AL356" i="16" s="1"/>
  <c r="F483" i="1"/>
  <c r="F353" i="16"/>
  <c r="T481" i="1"/>
  <c r="V360" i="1"/>
  <c r="E237" i="16"/>
  <c r="K365" i="1"/>
  <c r="M364" i="1"/>
  <c r="P364" i="1"/>
  <c r="U244" i="1"/>
  <c r="W244" i="1" s="1"/>
  <c r="AK112" i="16" l="1"/>
  <c r="AU111" i="16"/>
  <c r="A357" i="16"/>
  <c r="P357" i="16" s="1"/>
  <c r="AL357" i="16" s="1"/>
  <c r="F484" i="1"/>
  <c r="F354" i="16"/>
  <c r="T482" i="1"/>
  <c r="V361" i="1"/>
  <c r="S236" i="16"/>
  <c r="AH236" i="16" s="1"/>
  <c r="W237" i="16"/>
  <c r="X237" i="16"/>
  <c r="AF352" i="16"/>
  <c r="Q353" i="16"/>
  <c r="AM113" i="16" s="1"/>
  <c r="E238" i="16"/>
  <c r="M365" i="1"/>
  <c r="K366" i="1"/>
  <c r="P365" i="1"/>
  <c r="U245" i="1"/>
  <c r="W245" i="1" s="1"/>
  <c r="R237" i="16"/>
  <c r="AG236" i="16"/>
  <c r="AU112" i="16" l="1"/>
  <c r="AK113" i="16"/>
  <c r="Q354" i="16"/>
  <c r="AM114" i="16" s="1"/>
  <c r="AF353" i="16"/>
  <c r="X238" i="16"/>
  <c r="W238" i="16"/>
  <c r="S237" i="16"/>
  <c r="AH237" i="16" s="1"/>
  <c r="A358" i="16"/>
  <c r="P358" i="16" s="1"/>
  <c r="AL358" i="16" s="1"/>
  <c r="F485" i="1"/>
  <c r="F355" i="16"/>
  <c r="T483" i="1"/>
  <c r="V362" i="1"/>
  <c r="E239" i="16"/>
  <c r="U246" i="1"/>
  <c r="W246" i="1" s="1"/>
  <c r="M366" i="1"/>
  <c r="P366" i="1"/>
  <c r="K367" i="1"/>
  <c r="AG237" i="16"/>
  <c r="R238" i="16"/>
  <c r="AU113" i="16" l="1"/>
  <c r="AK114" i="16"/>
  <c r="E240" i="16"/>
  <c r="M367" i="1"/>
  <c r="P367" i="1"/>
  <c r="U247" i="1"/>
  <c r="W247" i="1" s="1"/>
  <c r="K368" i="1"/>
  <c r="A359" i="16"/>
  <c r="P359" i="16" s="1"/>
  <c r="AL359" i="16" s="1"/>
  <c r="F486" i="1"/>
  <c r="F356" i="16"/>
  <c r="T484" i="1"/>
  <c r="V363" i="1"/>
  <c r="Q355" i="16"/>
  <c r="AM115" i="16" s="1"/>
  <c r="AF354" i="16"/>
  <c r="R239" i="16"/>
  <c r="AG238" i="16"/>
  <c r="X239" i="16"/>
  <c r="S238" i="16"/>
  <c r="AH238" i="16" s="1"/>
  <c r="W239" i="16"/>
  <c r="AU114" i="16" l="1"/>
  <c r="AK115" i="16"/>
  <c r="A360" i="16"/>
  <c r="P360" i="16" s="1"/>
  <c r="AL360" i="16" s="1"/>
  <c r="F487" i="1"/>
  <c r="AF355" i="16"/>
  <c r="Q356" i="16"/>
  <c r="AM116" i="16" s="1"/>
  <c r="W240" i="16"/>
  <c r="X240" i="16"/>
  <c r="S239" i="16"/>
  <c r="AH239" i="16" s="1"/>
  <c r="R240" i="16"/>
  <c r="AG239" i="16"/>
  <c r="F357" i="16"/>
  <c r="T485" i="1"/>
  <c r="V364" i="1"/>
  <c r="E241" i="16"/>
  <c r="P368" i="1"/>
  <c r="M368" i="1"/>
  <c r="U248" i="1"/>
  <c r="W248" i="1" s="1"/>
  <c r="K369" i="1"/>
  <c r="AU115" i="16" l="1"/>
  <c r="AK116" i="16"/>
  <c r="X241" i="16"/>
  <c r="W241" i="16"/>
  <c r="S240" i="16"/>
  <c r="AH240" i="16" s="1"/>
  <c r="A361" i="16"/>
  <c r="P361" i="16" s="1"/>
  <c r="AL361" i="16" s="1"/>
  <c r="F488" i="1"/>
  <c r="F358" i="16"/>
  <c r="T486" i="1"/>
  <c r="V365" i="1"/>
  <c r="E242" i="16"/>
  <c r="K370" i="1"/>
  <c r="P369" i="1"/>
  <c r="U249" i="1"/>
  <c r="W249" i="1" s="1"/>
  <c r="M369" i="1"/>
  <c r="R241" i="16"/>
  <c r="AG240" i="16"/>
  <c r="Q357" i="16"/>
  <c r="AM117" i="16" s="1"/>
  <c r="AF356" i="16"/>
  <c r="AU116" i="16" l="1"/>
  <c r="AK117" i="16"/>
  <c r="F359" i="16"/>
  <c r="V366" i="1"/>
  <c r="T487" i="1"/>
  <c r="R242" i="16"/>
  <c r="AG241" i="16"/>
  <c r="E243" i="16"/>
  <c r="K371" i="1"/>
  <c r="U250" i="1"/>
  <c r="W250" i="1" s="1"/>
  <c r="P370" i="1"/>
  <c r="M370" i="1"/>
  <c r="X242" i="16"/>
  <c r="W242" i="16"/>
  <c r="S241" i="16"/>
  <c r="AH241" i="16" s="1"/>
  <c r="AF357" i="16"/>
  <c r="Q358" i="16"/>
  <c r="AM118" i="16" s="1"/>
  <c r="A362" i="16"/>
  <c r="P362" i="16" s="1"/>
  <c r="AL362" i="16" s="1"/>
  <c r="F489" i="1"/>
  <c r="AK118" i="16" l="1"/>
  <c r="AU117" i="16"/>
  <c r="E244" i="16"/>
  <c r="U251" i="1"/>
  <c r="W251" i="1" s="1"/>
  <c r="K372" i="1"/>
  <c r="P371" i="1"/>
  <c r="M371" i="1"/>
  <c r="F360" i="16"/>
  <c r="T488" i="1"/>
  <c r="V367" i="1"/>
  <c r="A363" i="16"/>
  <c r="P363" i="16" s="1"/>
  <c r="AL363" i="16" s="1"/>
  <c r="F490" i="1"/>
  <c r="Q359" i="16"/>
  <c r="AM119" i="16" s="1"/>
  <c r="AF358" i="16"/>
  <c r="X243" i="16"/>
  <c r="W243" i="16"/>
  <c r="S242" i="16"/>
  <c r="AH242" i="16" s="1"/>
  <c r="R243" i="16"/>
  <c r="AN3" i="16" s="1"/>
  <c r="AG242" i="16"/>
  <c r="AK119" i="16" l="1"/>
  <c r="AU118" i="16"/>
  <c r="R244" i="16"/>
  <c r="AG243" i="16"/>
  <c r="AF359" i="16"/>
  <c r="Q360" i="16"/>
  <c r="AM120" i="16" s="1"/>
  <c r="W244" i="16"/>
  <c r="X244" i="16"/>
  <c r="S243" i="16"/>
  <c r="AO3" i="16" s="1"/>
  <c r="F361" i="16"/>
  <c r="V368" i="1"/>
  <c r="T489" i="1"/>
  <c r="E245" i="16"/>
  <c r="K373" i="1"/>
  <c r="M372" i="1"/>
  <c r="U252" i="1"/>
  <c r="W252" i="1" s="1"/>
  <c r="P372" i="1"/>
  <c r="A364" i="16"/>
  <c r="P364" i="16" s="1"/>
  <c r="AL364" i="16" s="1"/>
  <c r="F491" i="1"/>
  <c r="AN4" i="16" l="1"/>
  <c r="AV4" i="16" s="1"/>
  <c r="AU119" i="16"/>
  <c r="AK120" i="16"/>
  <c r="F362" i="16"/>
  <c r="T490" i="1"/>
  <c r="V369" i="1"/>
  <c r="A365" i="16"/>
  <c r="P365" i="16" s="1"/>
  <c r="AL365" i="16" s="1"/>
  <c r="F492" i="1"/>
  <c r="X245" i="16"/>
  <c r="S244" i="16"/>
  <c r="AO4" i="16" s="1"/>
  <c r="W245" i="16"/>
  <c r="E246" i="16"/>
  <c r="K374" i="1"/>
  <c r="M373" i="1"/>
  <c r="U253" i="1"/>
  <c r="W253" i="1" s="1"/>
  <c r="P373" i="1"/>
  <c r="Q361" i="16"/>
  <c r="AM121" i="16" s="1"/>
  <c r="AF360" i="16"/>
  <c r="R245" i="16"/>
  <c r="AG244" i="16"/>
  <c r="AH243" i="16"/>
  <c r="AV5" i="16" l="1"/>
  <c r="AN5" i="16"/>
  <c r="AW4" i="16"/>
  <c r="AU120" i="16"/>
  <c r="AK121" i="16"/>
  <c r="AH244" i="16"/>
  <c r="R246" i="16"/>
  <c r="AG245" i="16"/>
  <c r="E247" i="16"/>
  <c r="U254" i="1"/>
  <c r="W254" i="1" s="1"/>
  <c r="K375" i="1"/>
  <c r="M374" i="1"/>
  <c r="P374" i="1"/>
  <c r="F363" i="16"/>
  <c r="T491" i="1"/>
  <c r="V370" i="1"/>
  <c r="S245" i="16"/>
  <c r="AO5" i="16" s="1"/>
  <c r="X246" i="16"/>
  <c r="W246" i="16"/>
  <c r="Q362" i="16"/>
  <c r="AM122" i="16" s="1"/>
  <c r="AF361" i="16"/>
  <c r="A366" i="16"/>
  <c r="P366" i="16" s="1"/>
  <c r="AL366" i="16" s="1"/>
  <c r="F493" i="1"/>
  <c r="AN6" i="16" l="1"/>
  <c r="AV6" i="16" s="1"/>
  <c r="AW5" i="16"/>
  <c r="AU121" i="16"/>
  <c r="AK122" i="16"/>
  <c r="Q363" i="16"/>
  <c r="AM123" i="16" s="1"/>
  <c r="AF362" i="16"/>
  <c r="AH245" i="16"/>
  <c r="W247" i="16"/>
  <c r="X247" i="16"/>
  <c r="S246" i="16"/>
  <c r="AO6" i="16" s="1"/>
  <c r="F364" i="16"/>
  <c r="V371" i="1"/>
  <c r="T492" i="1"/>
  <c r="E248" i="16"/>
  <c r="P375" i="1"/>
  <c r="M375" i="1"/>
  <c r="K376" i="1"/>
  <c r="U255" i="1"/>
  <c r="W255" i="1" s="1"/>
  <c r="R247" i="16"/>
  <c r="AG246" i="16"/>
  <c r="A367" i="16"/>
  <c r="P367" i="16" s="1"/>
  <c r="AL367" i="16" s="1"/>
  <c r="F494" i="1"/>
  <c r="AN7" i="16" l="1"/>
  <c r="AV7" i="16" s="1"/>
  <c r="AW6" i="16"/>
  <c r="AU122" i="16"/>
  <c r="AK123" i="16"/>
  <c r="F365" i="16"/>
  <c r="T493" i="1"/>
  <c r="V372" i="1"/>
  <c r="AH246" i="16"/>
  <c r="E249" i="16"/>
  <c r="P376" i="1"/>
  <c r="M376" i="1"/>
  <c r="K377" i="1"/>
  <c r="U256" i="1"/>
  <c r="W256" i="1" s="1"/>
  <c r="AG247" i="16"/>
  <c r="R248" i="16"/>
  <c r="S247" i="16"/>
  <c r="AO7" i="16" s="1"/>
  <c r="W248" i="16"/>
  <c r="X248" i="16"/>
  <c r="AF363" i="16"/>
  <c r="Q364" i="16"/>
  <c r="AM124" i="16" s="1"/>
  <c r="A368" i="16"/>
  <c r="P368" i="16" s="1"/>
  <c r="AL368" i="16" s="1"/>
  <c r="F495" i="1"/>
  <c r="AN8" i="16" l="1"/>
  <c r="AV8" i="16" s="1"/>
  <c r="AW7" i="16"/>
  <c r="AK124" i="16"/>
  <c r="AU123" i="16"/>
  <c r="Q365" i="16"/>
  <c r="AM125" i="16" s="1"/>
  <c r="AF364" i="16"/>
  <c r="S248" i="16"/>
  <c r="AO8" i="16" s="1"/>
  <c r="X249" i="16"/>
  <c r="W249" i="16"/>
  <c r="AH247" i="16"/>
  <c r="F366" i="16"/>
  <c r="T494" i="1"/>
  <c r="V373" i="1"/>
  <c r="A369" i="16"/>
  <c r="P369" i="16" s="1"/>
  <c r="AL369" i="16" s="1"/>
  <c r="F496" i="1"/>
  <c r="AG248" i="16"/>
  <c r="R249" i="16"/>
  <c r="E250" i="16"/>
  <c r="P377" i="1"/>
  <c r="K378" i="1"/>
  <c r="M377" i="1"/>
  <c r="U257" i="1"/>
  <c r="W257" i="1" s="1"/>
  <c r="AN9" i="16" l="1"/>
  <c r="AV9" i="16" s="1"/>
  <c r="AW8" i="16"/>
  <c r="AU124" i="16"/>
  <c r="AK125" i="16"/>
  <c r="AH248" i="16"/>
  <c r="E251" i="16"/>
  <c r="K379" i="1"/>
  <c r="P378" i="1"/>
  <c r="U258" i="1"/>
  <c r="W258" i="1" s="1"/>
  <c r="M378" i="1"/>
  <c r="Q366" i="16"/>
  <c r="AM126" i="16" s="1"/>
  <c r="AF365" i="16"/>
  <c r="AG249" i="16"/>
  <c r="R250" i="16"/>
  <c r="F367" i="16"/>
  <c r="T495" i="1"/>
  <c r="V374" i="1"/>
  <c r="S249" i="16"/>
  <c r="AO9" i="16" s="1"/>
  <c r="X250" i="16"/>
  <c r="W250" i="16"/>
  <c r="A370" i="16"/>
  <c r="P370" i="16" s="1"/>
  <c r="AL370" i="16" s="1"/>
  <c r="F497" i="1"/>
  <c r="AN10" i="16" l="1"/>
  <c r="AV10" i="16" s="1"/>
  <c r="AW9" i="16"/>
  <c r="AU125" i="16"/>
  <c r="AK126" i="16"/>
  <c r="E252" i="16"/>
  <c r="P379" i="1"/>
  <c r="K380" i="1"/>
  <c r="M379" i="1"/>
  <c r="U259" i="1"/>
  <c r="W259" i="1" s="1"/>
  <c r="A371" i="16"/>
  <c r="P371" i="16" s="1"/>
  <c r="AL371" i="16" s="1"/>
  <c r="F498" i="1"/>
  <c r="AH249" i="16"/>
  <c r="R251" i="16"/>
  <c r="AG250" i="16"/>
  <c r="S250" i="16"/>
  <c r="AO10" i="16" s="1"/>
  <c r="W251" i="16"/>
  <c r="X251" i="16"/>
  <c r="F368" i="16"/>
  <c r="T496" i="1"/>
  <c r="V375" i="1"/>
  <c r="Q367" i="16"/>
  <c r="AM127" i="16" s="1"/>
  <c r="AF366" i="16"/>
  <c r="AN11" i="16" l="1"/>
  <c r="AV11" i="16" s="1"/>
  <c r="AW10" i="16"/>
  <c r="AU126" i="16"/>
  <c r="AK127" i="16"/>
  <c r="AG251" i="16"/>
  <c r="R252" i="16"/>
  <c r="A372" i="16"/>
  <c r="P372" i="16" s="1"/>
  <c r="AL372" i="16" s="1"/>
  <c r="F499" i="1"/>
  <c r="E253" i="16"/>
  <c r="U260" i="1"/>
  <c r="W260" i="1" s="1"/>
  <c r="M380" i="1"/>
  <c r="P380" i="1"/>
  <c r="K381" i="1"/>
  <c r="S251" i="16"/>
  <c r="AO11" i="16" s="1"/>
  <c r="W252" i="16"/>
  <c r="X252" i="16"/>
  <c r="Q368" i="16"/>
  <c r="AM128" i="16" s="1"/>
  <c r="AF367" i="16"/>
  <c r="F369" i="16"/>
  <c r="T497" i="1"/>
  <c r="V376" i="1"/>
  <c r="AH250" i="16"/>
  <c r="AN12" i="16" l="1"/>
  <c r="AV12" i="16" s="1"/>
  <c r="AW11" i="16"/>
  <c r="AU127" i="16"/>
  <c r="AK128" i="16"/>
  <c r="S252" i="16"/>
  <c r="AO12" i="16" s="1"/>
  <c r="X253" i="16"/>
  <c r="W253" i="16"/>
  <c r="R253" i="16"/>
  <c r="AG252" i="16"/>
  <c r="Q369" i="16"/>
  <c r="AM129" i="16" s="1"/>
  <c r="AF368" i="16"/>
  <c r="AH251" i="16"/>
  <c r="F370" i="16"/>
  <c r="V377" i="1"/>
  <c r="T498" i="1"/>
  <c r="E254" i="16"/>
  <c r="K382" i="1"/>
  <c r="M381" i="1"/>
  <c r="U261" i="1"/>
  <c r="W261" i="1" s="1"/>
  <c r="P381" i="1"/>
  <c r="A373" i="16"/>
  <c r="P373" i="16" s="1"/>
  <c r="AL373" i="16" s="1"/>
  <c r="F500" i="1"/>
  <c r="AN13" i="16" l="1"/>
  <c r="AV13" i="16" s="1"/>
  <c r="AW12" i="16"/>
  <c r="AU128" i="16"/>
  <c r="AK129" i="16"/>
  <c r="E255" i="16"/>
  <c r="M382" i="1"/>
  <c r="U262" i="1"/>
  <c r="W262" i="1" s="1"/>
  <c r="P382" i="1"/>
  <c r="K383" i="1"/>
  <c r="Q370" i="16"/>
  <c r="AM130" i="16" s="1"/>
  <c r="AF369" i="16"/>
  <c r="S253" i="16"/>
  <c r="AO13" i="16" s="1"/>
  <c r="W254" i="16"/>
  <c r="X254" i="16"/>
  <c r="F371" i="16"/>
  <c r="V378" i="1"/>
  <c r="T499" i="1"/>
  <c r="A374" i="16"/>
  <c r="P374" i="16" s="1"/>
  <c r="AL374" i="16" s="1"/>
  <c r="F501" i="1"/>
  <c r="AG253" i="16"/>
  <c r="R254" i="16"/>
  <c r="AH252" i="16"/>
  <c r="AN14" i="16" l="1"/>
  <c r="AV14" i="16" s="1"/>
  <c r="AW13" i="16"/>
  <c r="AK130" i="16"/>
  <c r="AU129" i="16"/>
  <c r="A375" i="16"/>
  <c r="P375" i="16" s="1"/>
  <c r="AL375" i="16" s="1"/>
  <c r="F502" i="1"/>
  <c r="R255" i="16"/>
  <c r="AG254" i="16"/>
  <c r="AF370" i="16"/>
  <c r="Q371" i="16"/>
  <c r="AM131" i="16" s="1"/>
  <c r="F372" i="16"/>
  <c r="V379" i="1"/>
  <c r="T500" i="1"/>
  <c r="X255" i="16"/>
  <c r="S254" i="16"/>
  <c r="AO14" i="16" s="1"/>
  <c r="W255" i="16"/>
  <c r="AH253" i="16"/>
  <c r="E256" i="16"/>
  <c r="M383" i="1"/>
  <c r="K384" i="1"/>
  <c r="U263" i="1"/>
  <c r="W263" i="1" s="1"/>
  <c r="P383" i="1"/>
  <c r="AN15" i="16" l="1"/>
  <c r="AV15" i="16" s="1"/>
  <c r="AW14" i="16"/>
  <c r="AU130" i="16"/>
  <c r="AK131" i="16"/>
  <c r="E257" i="16"/>
  <c r="P384" i="1"/>
  <c r="M384" i="1"/>
  <c r="U264" i="1"/>
  <c r="W264" i="1" s="1"/>
  <c r="K385" i="1"/>
  <c r="AF371" i="16"/>
  <c r="Q372" i="16"/>
  <c r="AM132" i="16" s="1"/>
  <c r="F373" i="16"/>
  <c r="T501" i="1"/>
  <c r="V380" i="1"/>
  <c r="X256" i="16"/>
  <c r="S255" i="16"/>
  <c r="AO15" i="16" s="1"/>
  <c r="W256" i="16"/>
  <c r="A376" i="16"/>
  <c r="P376" i="16" s="1"/>
  <c r="AL376" i="16" s="1"/>
  <c r="F503" i="1"/>
  <c r="R256" i="16"/>
  <c r="AG255" i="16"/>
  <c r="AH254" i="16"/>
  <c r="AN16" i="16" l="1"/>
  <c r="AV16" i="16" s="1"/>
  <c r="AW15" i="16"/>
  <c r="AU131" i="16"/>
  <c r="AK132" i="16"/>
  <c r="A377" i="16"/>
  <c r="P377" i="16" s="1"/>
  <c r="AL377" i="16" s="1"/>
  <c r="F504" i="1"/>
  <c r="Q373" i="16"/>
  <c r="AM133" i="16" s="1"/>
  <c r="AF372" i="16"/>
  <c r="R257" i="16"/>
  <c r="AG256" i="16"/>
  <c r="W257" i="16"/>
  <c r="S256" i="16"/>
  <c r="AO16" i="16" s="1"/>
  <c r="X257" i="16"/>
  <c r="F374" i="16"/>
  <c r="V381" i="1"/>
  <c r="T502" i="1"/>
  <c r="AH255" i="16"/>
  <c r="E258" i="16"/>
  <c r="P385" i="1"/>
  <c r="K386" i="1"/>
  <c r="U265" i="1"/>
  <c r="W265" i="1" s="1"/>
  <c r="M385" i="1"/>
  <c r="AN17" i="16" l="1"/>
  <c r="AV17" i="16" s="1"/>
  <c r="AW16" i="16"/>
  <c r="AU132" i="16"/>
  <c r="AK133" i="16"/>
  <c r="AG257" i="16"/>
  <c r="R258" i="16"/>
  <c r="F375" i="16"/>
  <c r="V382" i="1"/>
  <c r="T503" i="1"/>
  <c r="AH256" i="16"/>
  <c r="A378" i="16"/>
  <c r="P378" i="16" s="1"/>
  <c r="AL378" i="16" s="1"/>
  <c r="F505" i="1"/>
  <c r="Q374" i="16"/>
  <c r="AM134" i="16" s="1"/>
  <c r="AF373" i="16"/>
  <c r="E259" i="16"/>
  <c r="U266" i="1"/>
  <c r="W266" i="1" s="1"/>
  <c r="P386" i="1"/>
  <c r="K387" i="1"/>
  <c r="M386" i="1"/>
  <c r="W258" i="16"/>
  <c r="X258" i="16"/>
  <c r="S257" i="16"/>
  <c r="AO17" i="16" s="1"/>
  <c r="AN18" i="16" l="1"/>
  <c r="AV18" i="16" s="1"/>
  <c r="AW17" i="16"/>
  <c r="AK134" i="16"/>
  <c r="AU133" i="16"/>
  <c r="A379" i="16"/>
  <c r="P379" i="16" s="1"/>
  <c r="AL379" i="16" s="1"/>
  <c r="F506" i="1"/>
  <c r="F376" i="16"/>
  <c r="V383" i="1"/>
  <c r="T504" i="1"/>
  <c r="Q375" i="16"/>
  <c r="AM135" i="16" s="1"/>
  <c r="AF374" i="16"/>
  <c r="W259" i="16"/>
  <c r="X259" i="16"/>
  <c r="S258" i="16"/>
  <c r="AO18" i="16" s="1"/>
  <c r="AG258" i="16"/>
  <c r="R259" i="16"/>
  <c r="AH257" i="16"/>
  <c r="E260" i="16"/>
  <c r="U267" i="1"/>
  <c r="W267" i="1" s="1"/>
  <c r="K388" i="1"/>
  <c r="P387" i="1"/>
  <c r="M387" i="1"/>
  <c r="AN19" i="16" l="1"/>
  <c r="AV19" i="16" s="1"/>
  <c r="AW18" i="16"/>
  <c r="AU134" i="16"/>
  <c r="AK135" i="16"/>
  <c r="AH258" i="16"/>
  <c r="Q376" i="16"/>
  <c r="AM136" i="16" s="1"/>
  <c r="AF375" i="16"/>
  <c r="AG259" i="16"/>
  <c r="R260" i="16"/>
  <c r="A380" i="16"/>
  <c r="P380" i="16" s="1"/>
  <c r="AL380" i="16" s="1"/>
  <c r="F507" i="1"/>
  <c r="E261" i="16"/>
  <c r="P388" i="1"/>
  <c r="M388" i="1"/>
  <c r="U268" i="1"/>
  <c r="W268" i="1" s="1"/>
  <c r="K389" i="1"/>
  <c r="S259" i="16"/>
  <c r="AO19" i="16" s="1"/>
  <c r="W260" i="16"/>
  <c r="X260" i="16"/>
  <c r="F377" i="16"/>
  <c r="T505" i="1"/>
  <c r="V384" i="1"/>
  <c r="AN20" i="16" l="1"/>
  <c r="AV20" i="16" s="1"/>
  <c r="AW19" i="16"/>
  <c r="AU135" i="16"/>
  <c r="AK136" i="16"/>
  <c r="W261" i="16"/>
  <c r="S260" i="16"/>
  <c r="AO20" i="16" s="1"/>
  <c r="X261" i="16"/>
  <c r="F378" i="16"/>
  <c r="T506" i="1"/>
  <c r="V385" i="1"/>
  <c r="AH259" i="16"/>
  <c r="AG260" i="16"/>
  <c r="R261" i="16"/>
  <c r="Q377" i="16"/>
  <c r="AM137" i="16" s="1"/>
  <c r="AF376" i="16"/>
  <c r="E262" i="16"/>
  <c r="K390" i="1"/>
  <c r="M389" i="1"/>
  <c r="U269" i="1"/>
  <c r="W269" i="1" s="1"/>
  <c r="P389" i="1"/>
  <c r="A381" i="16"/>
  <c r="P381" i="16" s="1"/>
  <c r="AL381" i="16" s="1"/>
  <c r="F508" i="1"/>
  <c r="AN21" i="16" l="1"/>
  <c r="AV21" i="16" s="1"/>
  <c r="AW20" i="16"/>
  <c r="AU136" i="16"/>
  <c r="AK137" i="16"/>
  <c r="AH260" i="16"/>
  <c r="E263" i="16"/>
  <c r="U270" i="1"/>
  <c r="W270" i="1" s="1"/>
  <c r="P390" i="1"/>
  <c r="M390" i="1"/>
  <c r="K391" i="1"/>
  <c r="R262" i="16"/>
  <c r="AG261" i="16"/>
  <c r="A382" i="16"/>
  <c r="P382" i="16" s="1"/>
  <c r="AL382" i="16" s="1"/>
  <c r="F509" i="1"/>
  <c r="Q378" i="16"/>
  <c r="AM138" i="16" s="1"/>
  <c r="AF377" i="16"/>
  <c r="F379" i="16"/>
  <c r="T507" i="1"/>
  <c r="V386" i="1"/>
  <c r="S261" i="16"/>
  <c r="AO21" i="16" s="1"/>
  <c r="X262" i="16"/>
  <c r="W262" i="16"/>
  <c r="AN22" i="16" l="1"/>
  <c r="AV22" i="16" s="1"/>
  <c r="AW21" i="16"/>
  <c r="AU137" i="16"/>
  <c r="AK138" i="16"/>
  <c r="A383" i="16"/>
  <c r="P383" i="16" s="1"/>
  <c r="AL383" i="16" s="1"/>
  <c r="F510" i="1"/>
  <c r="AH261" i="16"/>
  <c r="E264" i="16"/>
  <c r="U271" i="1"/>
  <c r="W271" i="1" s="1"/>
  <c r="M391" i="1"/>
  <c r="K392" i="1"/>
  <c r="P391" i="1"/>
  <c r="Q379" i="16"/>
  <c r="AM139" i="16" s="1"/>
  <c r="AF378" i="16"/>
  <c r="S262" i="16"/>
  <c r="AO22" i="16" s="1"/>
  <c r="W263" i="16"/>
  <c r="X263" i="16"/>
  <c r="F380" i="16"/>
  <c r="V387" i="1"/>
  <c r="T508" i="1"/>
  <c r="AG262" i="16"/>
  <c r="R263" i="16"/>
  <c r="AN23" i="16" l="1"/>
  <c r="AV23" i="16" s="1"/>
  <c r="AW22" i="16"/>
  <c r="AU138" i="16"/>
  <c r="AK139" i="16"/>
  <c r="E265" i="16"/>
  <c r="K393" i="1"/>
  <c r="M392" i="1"/>
  <c r="U272" i="1"/>
  <c r="W272" i="1" s="1"/>
  <c r="P392" i="1"/>
  <c r="Q380" i="16"/>
  <c r="AM140" i="16" s="1"/>
  <c r="AF379" i="16"/>
  <c r="F381" i="16"/>
  <c r="T509" i="1"/>
  <c r="V388" i="1"/>
  <c r="S263" i="16"/>
  <c r="AO23" i="16" s="1"/>
  <c r="W264" i="16"/>
  <c r="X264" i="16"/>
  <c r="A384" i="16"/>
  <c r="P384" i="16" s="1"/>
  <c r="AL384" i="16" s="1"/>
  <c r="F511" i="1"/>
  <c r="R264" i="16"/>
  <c r="AG263" i="16"/>
  <c r="AH262" i="16"/>
  <c r="AN24" i="16" l="1"/>
  <c r="AV24" i="16" s="1"/>
  <c r="AW23" i="16"/>
  <c r="AU139" i="16"/>
  <c r="AK140" i="16"/>
  <c r="Q381" i="16"/>
  <c r="AM141" i="16" s="1"/>
  <c r="AF380" i="16"/>
  <c r="AG264" i="16"/>
  <c r="R265" i="16"/>
  <c r="F382" i="16"/>
  <c r="T510" i="1"/>
  <c r="V389" i="1"/>
  <c r="E266" i="16"/>
  <c r="U273" i="1"/>
  <c r="W273" i="1" s="1"/>
  <c r="K394" i="1"/>
  <c r="M393" i="1"/>
  <c r="P393" i="1"/>
  <c r="A385" i="16"/>
  <c r="P385" i="16" s="1"/>
  <c r="AL385" i="16" s="1"/>
  <c r="F512" i="1"/>
  <c r="AH263" i="16"/>
  <c r="X265" i="16"/>
  <c r="S264" i="16"/>
  <c r="AO24" i="16" s="1"/>
  <c r="W265" i="16"/>
  <c r="AN25" i="16" l="1"/>
  <c r="AV25" i="16" s="1"/>
  <c r="AW24" i="16"/>
  <c r="AU140" i="16"/>
  <c r="AK141" i="16"/>
  <c r="AH264" i="16"/>
  <c r="A386" i="16"/>
  <c r="P386" i="16" s="1"/>
  <c r="AL386" i="16" s="1"/>
  <c r="F513" i="1"/>
  <c r="E267" i="16"/>
  <c r="P394" i="1"/>
  <c r="K395" i="1"/>
  <c r="M394" i="1"/>
  <c r="U274" i="1"/>
  <c r="W274" i="1" s="1"/>
  <c r="F383" i="16"/>
  <c r="T511" i="1"/>
  <c r="V390" i="1"/>
  <c r="R266" i="16"/>
  <c r="AG265" i="16"/>
  <c r="Q382" i="16"/>
  <c r="AM142" i="16" s="1"/>
  <c r="AF381" i="16"/>
  <c r="X266" i="16"/>
  <c r="S265" i="16"/>
  <c r="AO25" i="16" s="1"/>
  <c r="W266" i="16"/>
  <c r="AN26" i="16" l="1"/>
  <c r="AV26" i="16" s="1"/>
  <c r="AW25" i="16"/>
  <c r="AK142" i="16"/>
  <c r="AU141" i="16"/>
  <c r="AH265" i="16"/>
  <c r="A387" i="16"/>
  <c r="P387" i="16" s="1"/>
  <c r="AL387" i="16" s="1"/>
  <c r="F514" i="1"/>
  <c r="F384" i="16"/>
  <c r="V391" i="1"/>
  <c r="T512" i="1"/>
  <c r="E268" i="16"/>
  <c r="K396" i="1"/>
  <c r="P395" i="1"/>
  <c r="M395" i="1"/>
  <c r="U275" i="1"/>
  <c r="W275" i="1" s="1"/>
  <c r="R267" i="16"/>
  <c r="AG266" i="16"/>
  <c r="W267" i="16"/>
  <c r="S266" i="16"/>
  <c r="AO26" i="16" s="1"/>
  <c r="X267" i="16"/>
  <c r="Q383" i="16"/>
  <c r="AM143" i="16" s="1"/>
  <c r="AF382" i="16"/>
  <c r="AN27" i="16" l="1"/>
  <c r="AV27" i="16" s="1"/>
  <c r="AW26" i="16"/>
  <c r="AK143" i="16"/>
  <c r="AU142" i="16"/>
  <c r="Q384" i="16"/>
  <c r="AM144" i="16" s="1"/>
  <c r="AF383" i="16"/>
  <c r="X268" i="16"/>
  <c r="S267" i="16"/>
  <c r="AO27" i="16" s="1"/>
  <c r="W268" i="16"/>
  <c r="A388" i="16"/>
  <c r="P388" i="16" s="1"/>
  <c r="AL388" i="16" s="1"/>
  <c r="F515" i="1"/>
  <c r="F385" i="16"/>
  <c r="V392" i="1"/>
  <c r="T513" i="1"/>
  <c r="R268" i="16"/>
  <c r="AG267" i="16"/>
  <c r="AH266" i="16"/>
  <c r="E269" i="16"/>
  <c r="U276" i="1"/>
  <c r="W276" i="1" s="1"/>
  <c r="M396" i="1"/>
  <c r="P396" i="1"/>
  <c r="K397" i="1"/>
  <c r="AN28" i="16" l="1"/>
  <c r="AV28" i="16" s="1"/>
  <c r="AW27" i="16"/>
  <c r="AU143" i="16"/>
  <c r="AK144" i="16"/>
  <c r="A389" i="16"/>
  <c r="P389" i="16" s="1"/>
  <c r="AL389" i="16" s="1"/>
  <c r="F516" i="1"/>
  <c r="F386" i="16"/>
  <c r="V393" i="1"/>
  <c r="T514" i="1"/>
  <c r="X269" i="16"/>
  <c r="S268" i="16"/>
  <c r="AO28" i="16" s="1"/>
  <c r="W269" i="16"/>
  <c r="AF384" i="16"/>
  <c r="Q385" i="16"/>
  <c r="AM145" i="16" s="1"/>
  <c r="E270" i="16"/>
  <c r="M397" i="1"/>
  <c r="P397" i="1"/>
  <c r="K398" i="1"/>
  <c r="U277" i="1"/>
  <c r="W277" i="1" s="1"/>
  <c r="R269" i="16"/>
  <c r="AG268" i="16"/>
  <c r="AH267" i="16"/>
  <c r="AN29" i="16" l="1"/>
  <c r="AV29" i="16" s="1"/>
  <c r="AW28" i="16"/>
  <c r="AU144" i="16"/>
  <c r="AK145" i="16"/>
  <c r="A390" i="16"/>
  <c r="P390" i="16" s="1"/>
  <c r="AL390" i="16" s="1"/>
  <c r="F517" i="1"/>
  <c r="W270" i="16"/>
  <c r="X270" i="16"/>
  <c r="S269" i="16"/>
  <c r="AO29" i="16" s="1"/>
  <c r="E271" i="16"/>
  <c r="U278" i="1"/>
  <c r="W278" i="1" s="1"/>
  <c r="M398" i="1"/>
  <c r="P398" i="1"/>
  <c r="K399" i="1"/>
  <c r="Q386" i="16"/>
  <c r="AM146" i="16" s="1"/>
  <c r="AF385" i="16"/>
  <c r="AH268" i="16"/>
  <c r="AG269" i="16"/>
  <c r="R270" i="16"/>
  <c r="F387" i="16"/>
  <c r="V394" i="1"/>
  <c r="T515" i="1"/>
  <c r="AN30" i="16" l="1"/>
  <c r="AV30" i="16" s="1"/>
  <c r="AW29" i="16"/>
  <c r="AU145" i="16"/>
  <c r="AK146" i="16"/>
  <c r="Q387" i="16"/>
  <c r="AM147" i="16" s="1"/>
  <c r="AF386" i="16"/>
  <c r="S270" i="16"/>
  <c r="AO30" i="16" s="1"/>
  <c r="W271" i="16"/>
  <c r="X271" i="16"/>
  <c r="AG270" i="16"/>
  <c r="R271" i="16"/>
  <c r="E272" i="16"/>
  <c r="U279" i="1"/>
  <c r="W279" i="1" s="1"/>
  <c r="M399" i="1"/>
  <c r="P399" i="1"/>
  <c r="K400" i="1"/>
  <c r="A391" i="16"/>
  <c r="P391" i="16" s="1"/>
  <c r="AL391" i="16" s="1"/>
  <c r="F518" i="1"/>
  <c r="F388" i="16"/>
  <c r="V395" i="1"/>
  <c r="T516" i="1"/>
  <c r="AH269" i="16"/>
  <c r="AN31" i="16" l="1"/>
  <c r="AV31" i="16" s="1"/>
  <c r="AW30" i="16"/>
  <c r="AK147" i="16"/>
  <c r="AU146" i="16"/>
  <c r="A392" i="16"/>
  <c r="P392" i="16" s="1"/>
  <c r="AL392" i="16" s="1"/>
  <c r="F519" i="1"/>
  <c r="AH270" i="16"/>
  <c r="F389" i="16"/>
  <c r="T517" i="1"/>
  <c r="V396" i="1"/>
  <c r="E273" i="16"/>
  <c r="P400" i="1"/>
  <c r="M400" i="1"/>
  <c r="U280" i="1"/>
  <c r="W280" i="1" s="1"/>
  <c r="K401" i="1"/>
  <c r="AF387" i="16"/>
  <c r="Q388" i="16"/>
  <c r="AM148" i="16" s="1"/>
  <c r="R272" i="16"/>
  <c r="AG271" i="16"/>
  <c r="S271" i="16"/>
  <c r="AO31" i="16" s="1"/>
  <c r="X272" i="16"/>
  <c r="W272" i="16"/>
  <c r="AN32" i="16" l="1"/>
  <c r="AV32" i="16" s="1"/>
  <c r="AW31" i="16"/>
  <c r="AU147" i="16"/>
  <c r="AK148" i="16"/>
  <c r="E274" i="16"/>
  <c r="P401" i="1"/>
  <c r="K402" i="1"/>
  <c r="U281" i="1"/>
  <c r="W281" i="1" s="1"/>
  <c r="M401" i="1"/>
  <c r="AH271" i="16"/>
  <c r="Q389" i="16"/>
  <c r="AM149" i="16" s="1"/>
  <c r="AF388" i="16"/>
  <c r="F390" i="16"/>
  <c r="V397" i="1"/>
  <c r="T518" i="1"/>
  <c r="A393" i="16"/>
  <c r="P393" i="16" s="1"/>
  <c r="AL393" i="16" s="1"/>
  <c r="F520" i="1"/>
  <c r="W273" i="16"/>
  <c r="S272" i="16"/>
  <c r="AO32" i="16" s="1"/>
  <c r="X273" i="16"/>
  <c r="AG272" i="16"/>
  <c r="R273" i="16"/>
  <c r="AN33" i="16" l="1"/>
  <c r="AV33" i="16" s="1"/>
  <c r="AW32" i="16"/>
  <c r="AK149" i="16"/>
  <c r="AU148" i="16"/>
  <c r="W274" i="16"/>
  <c r="S273" i="16"/>
  <c r="AO33" i="16" s="1"/>
  <c r="X274" i="16"/>
  <c r="A394" i="16"/>
  <c r="P394" i="16" s="1"/>
  <c r="AL394" i="16" s="1"/>
  <c r="F521" i="1"/>
  <c r="E275" i="16"/>
  <c r="U282" i="1"/>
  <c r="W282" i="1" s="1"/>
  <c r="P402" i="1"/>
  <c r="K403" i="1"/>
  <c r="M402" i="1"/>
  <c r="R274" i="16"/>
  <c r="AG273" i="16"/>
  <c r="AH272" i="16"/>
  <c r="F391" i="16"/>
  <c r="V398" i="1"/>
  <c r="T519" i="1"/>
  <c r="Q390" i="16"/>
  <c r="AM150" i="16" s="1"/>
  <c r="AF389" i="16"/>
  <c r="AN34" i="16" l="1"/>
  <c r="AV34" i="16" s="1"/>
  <c r="AW33" i="16"/>
  <c r="AU149" i="16"/>
  <c r="AK150" i="16"/>
  <c r="Q391" i="16"/>
  <c r="AM151" i="16" s="1"/>
  <c r="AF390" i="16"/>
  <c r="R275" i="16"/>
  <c r="AG274" i="16"/>
  <c r="F392" i="16"/>
  <c r="V399" i="1"/>
  <c r="T520" i="1"/>
  <c r="AH273" i="16"/>
  <c r="E276" i="16"/>
  <c r="P403" i="1"/>
  <c r="K404" i="1"/>
  <c r="U283" i="1"/>
  <c r="W283" i="1" s="1"/>
  <c r="M403" i="1"/>
  <c r="A395" i="16"/>
  <c r="P395" i="16" s="1"/>
  <c r="AL395" i="16" s="1"/>
  <c r="F522" i="1"/>
  <c r="S274" i="16"/>
  <c r="AO34" i="16" s="1"/>
  <c r="X275" i="16"/>
  <c r="W275" i="16"/>
  <c r="AN35" i="16" l="1"/>
  <c r="AV35" i="16" s="1"/>
  <c r="AW34" i="16"/>
  <c r="AU150" i="16"/>
  <c r="AK151" i="16"/>
  <c r="AH274" i="16"/>
  <c r="A396" i="16"/>
  <c r="P396" i="16" s="1"/>
  <c r="AL396" i="16" s="1"/>
  <c r="F523" i="1"/>
  <c r="E277" i="16"/>
  <c r="U284" i="1"/>
  <c r="W284" i="1" s="1"/>
  <c r="M404" i="1"/>
  <c r="K405" i="1"/>
  <c r="P404" i="1"/>
  <c r="Q392" i="16"/>
  <c r="AM152" i="16" s="1"/>
  <c r="AF391" i="16"/>
  <c r="S275" i="16"/>
  <c r="AO35" i="16" s="1"/>
  <c r="W276" i="16"/>
  <c r="X276" i="16"/>
  <c r="F393" i="16"/>
  <c r="V400" i="1"/>
  <c r="T521" i="1"/>
  <c r="AG275" i="16"/>
  <c r="R276" i="16"/>
  <c r="AN36" i="16" l="1"/>
  <c r="AV36" i="16" s="1"/>
  <c r="AW35" i="16"/>
  <c r="AU151" i="16"/>
  <c r="AK152" i="16"/>
  <c r="E278" i="16"/>
  <c r="K406" i="1"/>
  <c r="U285" i="1"/>
  <c r="W285" i="1" s="1"/>
  <c r="M405" i="1"/>
  <c r="P405" i="1"/>
  <c r="A397" i="16"/>
  <c r="P397" i="16" s="1"/>
  <c r="AL397" i="16" s="1"/>
  <c r="F524" i="1"/>
  <c r="Q393" i="16"/>
  <c r="AM153" i="16" s="1"/>
  <c r="AF392" i="16"/>
  <c r="F394" i="16"/>
  <c r="T522" i="1"/>
  <c r="V401" i="1"/>
  <c r="W277" i="16"/>
  <c r="S276" i="16"/>
  <c r="AO36" i="16" s="1"/>
  <c r="X277" i="16"/>
  <c r="R277" i="16"/>
  <c r="AG276" i="16"/>
  <c r="AH275" i="16"/>
  <c r="AN37" i="16" l="1"/>
  <c r="AV37" i="16" s="1"/>
  <c r="AW36" i="16"/>
  <c r="AU152" i="16"/>
  <c r="AK153" i="16"/>
  <c r="F395" i="16"/>
  <c r="V402" i="1"/>
  <c r="T523" i="1"/>
  <c r="E279" i="16"/>
  <c r="U286" i="1"/>
  <c r="W286" i="1" s="1"/>
  <c r="M406" i="1"/>
  <c r="P406" i="1"/>
  <c r="K407" i="1"/>
  <c r="AH276" i="16"/>
  <c r="A398" i="16"/>
  <c r="P398" i="16" s="1"/>
  <c r="AL398" i="16" s="1"/>
  <c r="F525" i="1"/>
  <c r="R278" i="16"/>
  <c r="AG277" i="16"/>
  <c r="S277" i="16"/>
  <c r="AO37" i="16" s="1"/>
  <c r="X278" i="16"/>
  <c r="W278" i="16"/>
  <c r="Q394" i="16"/>
  <c r="AM154" i="16" s="1"/>
  <c r="AF393" i="16"/>
  <c r="AN38" i="16" l="1"/>
  <c r="AV38" i="16" s="1"/>
  <c r="AW37" i="16"/>
  <c r="AK154" i="16"/>
  <c r="AU153" i="16"/>
  <c r="AH277" i="16"/>
  <c r="A399" i="16"/>
  <c r="P399" i="16" s="1"/>
  <c r="AL399" i="16" s="1"/>
  <c r="F526" i="1"/>
  <c r="E280" i="16"/>
  <c r="K408" i="1"/>
  <c r="U287" i="1"/>
  <c r="W287" i="1" s="1"/>
  <c r="M407" i="1"/>
  <c r="P407" i="1"/>
  <c r="F396" i="16"/>
  <c r="V403" i="1"/>
  <c r="T524" i="1"/>
  <c r="Q395" i="16"/>
  <c r="AM155" i="16" s="1"/>
  <c r="AF394" i="16"/>
  <c r="S278" i="16"/>
  <c r="AO38" i="16" s="1"/>
  <c r="X279" i="16"/>
  <c r="W279" i="16"/>
  <c r="AG278" i="16"/>
  <c r="R279" i="16"/>
  <c r="AN39" i="16" l="1"/>
  <c r="AV39" i="16" s="1"/>
  <c r="AW38" i="16"/>
  <c r="AU154" i="16"/>
  <c r="AK155" i="16"/>
  <c r="F397" i="16"/>
  <c r="T525" i="1"/>
  <c r="V404" i="1"/>
  <c r="W280" i="16"/>
  <c r="X280" i="16"/>
  <c r="S279" i="16"/>
  <c r="AO39" i="16" s="1"/>
  <c r="AF395" i="16"/>
  <c r="Q396" i="16"/>
  <c r="AM156" i="16" s="1"/>
  <c r="E281" i="16"/>
  <c r="P408" i="1"/>
  <c r="M408" i="1"/>
  <c r="K409" i="1"/>
  <c r="U288" i="1"/>
  <c r="W288" i="1" s="1"/>
  <c r="AH278" i="16"/>
  <c r="A400" i="16"/>
  <c r="P400" i="16" s="1"/>
  <c r="AL400" i="16" s="1"/>
  <c r="F527" i="1"/>
  <c r="R280" i="16"/>
  <c r="AG279" i="16"/>
  <c r="AN40" i="16" l="1"/>
  <c r="AV40" i="16" s="1"/>
  <c r="AW39" i="16"/>
  <c r="AU155" i="16"/>
  <c r="AK156" i="16"/>
  <c r="X281" i="16"/>
  <c r="W281" i="16"/>
  <c r="S280" i="16"/>
  <c r="AO40" i="16" s="1"/>
  <c r="A401" i="16"/>
  <c r="P401" i="16" s="1"/>
  <c r="AL401" i="16" s="1"/>
  <c r="F528" i="1"/>
  <c r="AH279" i="16"/>
  <c r="F398" i="16"/>
  <c r="T526" i="1"/>
  <c r="V405" i="1"/>
  <c r="AG280" i="16"/>
  <c r="R281" i="16"/>
  <c r="E282" i="16"/>
  <c r="U289" i="1"/>
  <c r="W289" i="1" s="1"/>
  <c r="K410" i="1"/>
  <c r="M409" i="1"/>
  <c r="P409" i="1"/>
  <c r="Q397" i="16"/>
  <c r="AM157" i="16" s="1"/>
  <c r="AF396" i="16"/>
  <c r="AN41" i="16" l="1"/>
  <c r="AV41" i="16" s="1"/>
  <c r="AW40" i="16"/>
  <c r="AU156" i="16"/>
  <c r="AK157" i="16"/>
  <c r="AF397" i="16"/>
  <c r="Q398" i="16"/>
  <c r="AM158" i="16" s="1"/>
  <c r="E283" i="16"/>
  <c r="P410" i="1"/>
  <c r="K411" i="1"/>
  <c r="M410" i="1"/>
  <c r="U290" i="1"/>
  <c r="W290" i="1" s="1"/>
  <c r="AH280" i="16"/>
  <c r="W282" i="16"/>
  <c r="S281" i="16"/>
  <c r="AO41" i="16" s="1"/>
  <c r="X282" i="16"/>
  <c r="R282" i="16"/>
  <c r="AG281" i="16"/>
  <c r="F399" i="16"/>
  <c r="T527" i="1"/>
  <c r="V406" i="1"/>
  <c r="A402" i="16"/>
  <c r="P402" i="16" s="1"/>
  <c r="AL402" i="16" s="1"/>
  <c r="F529" i="1"/>
  <c r="AN42" i="16" l="1"/>
  <c r="AV42" i="16" s="1"/>
  <c r="AW41" i="16"/>
  <c r="AU157" i="16"/>
  <c r="AK158" i="16"/>
  <c r="AH281" i="16"/>
  <c r="R283" i="16"/>
  <c r="AG282" i="16"/>
  <c r="F400" i="16"/>
  <c r="V407" i="1"/>
  <c r="T528" i="1"/>
  <c r="E284" i="16"/>
  <c r="U291" i="1"/>
  <c r="W291" i="1" s="1"/>
  <c r="K412" i="1"/>
  <c r="P411" i="1"/>
  <c r="M411" i="1"/>
  <c r="W283" i="16"/>
  <c r="X283" i="16"/>
  <c r="S282" i="16"/>
  <c r="AO42" i="16" s="1"/>
  <c r="Q399" i="16"/>
  <c r="AM159" i="16" s="1"/>
  <c r="AF398" i="16"/>
  <c r="A403" i="16"/>
  <c r="P403" i="16" s="1"/>
  <c r="AL403" i="16" s="1"/>
  <c r="F530" i="1"/>
  <c r="AN43" i="16" l="1"/>
  <c r="AV43" i="16" s="1"/>
  <c r="AW42" i="16"/>
  <c r="AU158" i="16"/>
  <c r="AK159" i="16"/>
  <c r="AH282" i="16"/>
  <c r="E285" i="16"/>
  <c r="K413" i="1"/>
  <c r="M412" i="1"/>
  <c r="P412" i="1"/>
  <c r="U292" i="1"/>
  <c r="W292" i="1" s="1"/>
  <c r="Q400" i="16"/>
  <c r="AM160" i="16" s="1"/>
  <c r="AF399" i="16"/>
  <c r="S283" i="16"/>
  <c r="AO43" i="16" s="1"/>
  <c r="W284" i="16"/>
  <c r="X284" i="16"/>
  <c r="F401" i="16"/>
  <c r="T529" i="1"/>
  <c r="V408" i="1"/>
  <c r="R284" i="16"/>
  <c r="AG283" i="16"/>
  <c r="A404" i="16"/>
  <c r="P404" i="16" s="1"/>
  <c r="AL404" i="16" s="1"/>
  <c r="F531" i="1"/>
  <c r="AN44" i="16" l="1"/>
  <c r="AV44" i="16" s="1"/>
  <c r="AW43" i="16"/>
  <c r="AU159" i="16"/>
  <c r="AK160" i="16"/>
  <c r="F402" i="16"/>
  <c r="T530" i="1"/>
  <c r="V409" i="1"/>
  <c r="AH283" i="16"/>
  <c r="S284" i="16"/>
  <c r="AO44" i="16" s="1"/>
  <c r="X285" i="16"/>
  <c r="W285" i="16"/>
  <c r="E286" i="16"/>
  <c r="P413" i="1"/>
  <c r="M413" i="1"/>
  <c r="U293" i="1"/>
  <c r="W293" i="1" s="1"/>
  <c r="K414" i="1"/>
  <c r="AG284" i="16"/>
  <c r="R285" i="16"/>
  <c r="A405" i="16"/>
  <c r="P405" i="16" s="1"/>
  <c r="AL405" i="16" s="1"/>
  <c r="F532" i="1"/>
  <c r="Q401" i="16"/>
  <c r="AM161" i="16" s="1"/>
  <c r="AF400" i="16"/>
  <c r="AN45" i="16" l="1"/>
  <c r="AV45" i="16" s="1"/>
  <c r="AW44" i="16"/>
  <c r="AU160" i="16"/>
  <c r="AK161" i="16"/>
  <c r="Q402" i="16"/>
  <c r="AM162" i="16" s="1"/>
  <c r="AF401" i="16"/>
  <c r="AG285" i="16"/>
  <c r="R286" i="16"/>
  <c r="S285" i="16"/>
  <c r="AO45" i="16" s="1"/>
  <c r="W286" i="16"/>
  <c r="X286" i="16"/>
  <c r="A406" i="16"/>
  <c r="P406" i="16" s="1"/>
  <c r="AL406" i="16" s="1"/>
  <c r="F533" i="1"/>
  <c r="AH284" i="16"/>
  <c r="F403" i="16"/>
  <c r="V410" i="1"/>
  <c r="T531" i="1"/>
  <c r="E287" i="16"/>
  <c r="U294" i="1"/>
  <c r="W294" i="1" s="1"/>
  <c r="M414" i="1"/>
  <c r="K415" i="1"/>
  <c r="P414" i="1"/>
  <c r="AN46" i="16" l="1"/>
  <c r="AV46" i="16" s="1"/>
  <c r="AW45" i="16"/>
  <c r="AK162" i="16"/>
  <c r="AU161" i="16"/>
  <c r="E288" i="16"/>
  <c r="M415" i="1"/>
  <c r="P415" i="1"/>
  <c r="U295" i="1"/>
  <c r="W295" i="1" s="1"/>
  <c r="K416" i="1"/>
  <c r="F404" i="16"/>
  <c r="T532" i="1"/>
  <c r="V411" i="1"/>
  <c r="R287" i="16"/>
  <c r="AG286" i="16"/>
  <c r="Q403" i="16"/>
  <c r="AM163" i="16" s="1"/>
  <c r="AF402" i="16"/>
  <c r="S286" i="16"/>
  <c r="AO46" i="16" s="1"/>
  <c r="W287" i="16"/>
  <c r="X287" i="16"/>
  <c r="A407" i="16"/>
  <c r="P407" i="16" s="1"/>
  <c r="AL407" i="16" s="1"/>
  <c r="F534" i="1"/>
  <c r="AH285" i="16"/>
  <c r="AN47" i="16" l="1"/>
  <c r="AV47" i="16" s="1"/>
  <c r="AW46" i="16"/>
  <c r="AK163" i="16"/>
  <c r="AU162" i="16"/>
  <c r="X288" i="16"/>
  <c r="S287" i="16"/>
  <c r="AO47" i="16" s="1"/>
  <c r="W288" i="16"/>
  <c r="F405" i="16"/>
  <c r="T533" i="1"/>
  <c r="V412" i="1"/>
  <c r="A408" i="16"/>
  <c r="P408" i="16" s="1"/>
  <c r="AL408" i="16" s="1"/>
  <c r="F535" i="1"/>
  <c r="AH286" i="16"/>
  <c r="AG287" i="16"/>
  <c r="R288" i="16"/>
  <c r="Q404" i="16"/>
  <c r="AM164" i="16" s="1"/>
  <c r="AF403" i="16"/>
  <c r="E289" i="16"/>
  <c r="K417" i="1"/>
  <c r="M416" i="1"/>
  <c r="U296" i="1"/>
  <c r="W296" i="1" s="1"/>
  <c r="P416" i="1"/>
  <c r="AN48" i="16" l="1"/>
  <c r="AV48" i="16" s="1"/>
  <c r="AW47" i="16"/>
  <c r="AU163" i="16"/>
  <c r="AK164" i="16"/>
  <c r="A409" i="16"/>
  <c r="P409" i="16" s="1"/>
  <c r="AL409" i="16" s="1"/>
  <c r="F536" i="1"/>
  <c r="Q405" i="16"/>
  <c r="AM165" i="16" s="1"/>
  <c r="AF404" i="16"/>
  <c r="W289" i="16"/>
  <c r="S288" i="16"/>
  <c r="AO48" i="16" s="1"/>
  <c r="X289" i="16"/>
  <c r="E290" i="16"/>
  <c r="K418" i="1"/>
  <c r="U297" i="1"/>
  <c r="W297" i="1" s="1"/>
  <c r="P417" i="1"/>
  <c r="M417" i="1"/>
  <c r="AH287" i="16"/>
  <c r="R289" i="16"/>
  <c r="AG288" i="16"/>
  <c r="F406" i="16"/>
  <c r="V413" i="1"/>
  <c r="T534" i="1"/>
  <c r="AN49" i="16" l="1"/>
  <c r="AV49" i="16" s="1"/>
  <c r="AW48" i="16"/>
  <c r="AU164" i="16"/>
  <c r="AK165" i="16"/>
  <c r="Q406" i="16"/>
  <c r="AM166" i="16" s="1"/>
  <c r="AF405" i="16"/>
  <c r="AH288" i="16"/>
  <c r="E291" i="16"/>
  <c r="U298" i="1"/>
  <c r="W298" i="1" s="1"/>
  <c r="P418" i="1"/>
  <c r="K419" i="1"/>
  <c r="M418" i="1"/>
  <c r="W290" i="16"/>
  <c r="S289" i="16"/>
  <c r="AO49" i="16" s="1"/>
  <c r="X290" i="16"/>
  <c r="A410" i="16"/>
  <c r="P410" i="16" s="1"/>
  <c r="AL410" i="16" s="1"/>
  <c r="F537" i="1"/>
  <c r="F407" i="16"/>
  <c r="T535" i="1"/>
  <c r="V414" i="1"/>
  <c r="R290" i="16"/>
  <c r="AG289" i="16"/>
  <c r="AN50" i="16" l="1"/>
  <c r="AV50" i="16" s="1"/>
  <c r="AW49" i="16"/>
  <c r="AU165" i="16"/>
  <c r="AK166" i="16"/>
  <c r="R291" i="16"/>
  <c r="AG290" i="16"/>
  <c r="AH289" i="16"/>
  <c r="A411" i="16"/>
  <c r="P411" i="16" s="1"/>
  <c r="AL411" i="16" s="1"/>
  <c r="F538" i="1"/>
  <c r="S290" i="16"/>
  <c r="AO50" i="16" s="1"/>
  <c r="X291" i="16"/>
  <c r="W291" i="16"/>
  <c r="AF406" i="16"/>
  <c r="Q407" i="16"/>
  <c r="AM167" i="16" s="1"/>
  <c r="F408" i="16"/>
  <c r="V415" i="1"/>
  <c r="T536" i="1"/>
  <c r="E292" i="16"/>
  <c r="U299" i="1"/>
  <c r="W299" i="1" s="1"/>
  <c r="K420" i="1"/>
  <c r="P419" i="1"/>
  <c r="M419" i="1"/>
  <c r="AN51" i="16" l="1"/>
  <c r="AV51" i="16" s="1"/>
  <c r="AW50" i="16"/>
  <c r="AU166" i="16"/>
  <c r="AK167" i="16"/>
  <c r="X292" i="16"/>
  <c r="S291" i="16"/>
  <c r="AO51" i="16" s="1"/>
  <c r="W292" i="16"/>
  <c r="AG291" i="16"/>
  <c r="R292" i="16"/>
  <c r="F409" i="16"/>
  <c r="V416" i="1"/>
  <c r="T537" i="1"/>
  <c r="AH290" i="16"/>
  <c r="E293" i="16"/>
  <c r="K421" i="1"/>
  <c r="M420" i="1"/>
  <c r="U300" i="1"/>
  <c r="W300" i="1" s="1"/>
  <c r="P420" i="1"/>
  <c r="A412" i="16"/>
  <c r="P412" i="16" s="1"/>
  <c r="AL412" i="16" s="1"/>
  <c r="F539" i="1"/>
  <c r="Q408" i="16"/>
  <c r="AM168" i="16" s="1"/>
  <c r="AF407" i="16"/>
  <c r="AN52" i="16" l="1"/>
  <c r="AV52" i="16" s="1"/>
  <c r="AW51" i="16"/>
  <c r="AU167" i="16"/>
  <c r="AK168" i="16"/>
  <c r="A413" i="16"/>
  <c r="P413" i="16" s="1"/>
  <c r="AL413" i="16" s="1"/>
  <c r="F540" i="1"/>
  <c r="E294" i="16"/>
  <c r="P421" i="1"/>
  <c r="M421" i="1"/>
  <c r="U301" i="1"/>
  <c r="W301" i="1" s="1"/>
  <c r="K422" i="1"/>
  <c r="F410" i="16"/>
  <c r="T538" i="1"/>
  <c r="V417" i="1"/>
  <c r="Q409" i="16"/>
  <c r="AM169" i="16" s="1"/>
  <c r="AF408" i="16"/>
  <c r="X293" i="16"/>
  <c r="S292" i="16"/>
  <c r="AO52" i="16" s="1"/>
  <c r="W293" i="16"/>
  <c r="R293" i="16"/>
  <c r="AG292" i="16"/>
  <c r="AH291" i="16"/>
  <c r="AN53" i="16" l="1"/>
  <c r="AV53" i="16" s="1"/>
  <c r="AW52" i="16"/>
  <c r="AU168" i="16"/>
  <c r="AK169" i="16"/>
  <c r="X294" i="16"/>
  <c r="W294" i="16"/>
  <c r="S293" i="16"/>
  <c r="AO53" i="16" s="1"/>
  <c r="Q410" i="16"/>
  <c r="AM170" i="16" s="1"/>
  <c r="AF409" i="16"/>
  <c r="E295" i="16"/>
  <c r="U302" i="1"/>
  <c r="W302" i="1" s="1"/>
  <c r="K423" i="1"/>
  <c r="M422" i="1"/>
  <c r="P422" i="1"/>
  <c r="R294" i="16"/>
  <c r="AG293" i="16"/>
  <c r="A414" i="16"/>
  <c r="P414" i="16" s="1"/>
  <c r="AL414" i="16" s="1"/>
  <c r="F541" i="1"/>
  <c r="AH292" i="16"/>
  <c r="F411" i="16"/>
  <c r="T539" i="1"/>
  <c r="V418" i="1"/>
  <c r="AN54" i="16" l="1"/>
  <c r="AV54" i="16" s="1"/>
  <c r="AW53" i="16"/>
  <c r="AU169" i="16"/>
  <c r="AK170" i="16"/>
  <c r="W295" i="16"/>
  <c r="S294" i="16"/>
  <c r="AO54" i="16" s="1"/>
  <c r="X295" i="16"/>
  <c r="F412" i="16"/>
  <c r="V419" i="1"/>
  <c r="T540" i="1"/>
  <c r="A415" i="16"/>
  <c r="P415" i="16" s="1"/>
  <c r="AL415" i="16" s="1"/>
  <c r="F542" i="1"/>
  <c r="AH293" i="16"/>
  <c r="R295" i="16"/>
  <c r="AG294" i="16"/>
  <c r="E296" i="16"/>
  <c r="U303" i="1"/>
  <c r="W303" i="1" s="1"/>
  <c r="M423" i="1"/>
  <c r="P423" i="1"/>
  <c r="K424" i="1"/>
  <c r="Q411" i="16"/>
  <c r="AM171" i="16" s="1"/>
  <c r="AF410" i="16"/>
  <c r="AN55" i="16" l="1"/>
  <c r="AV55" i="16" s="1"/>
  <c r="AW54" i="16"/>
  <c r="AU170" i="16"/>
  <c r="AK171" i="16"/>
  <c r="AF411" i="16"/>
  <c r="Q412" i="16"/>
  <c r="AM172" i="16" s="1"/>
  <c r="AG295" i="16"/>
  <c r="R296" i="16"/>
  <c r="A416" i="16"/>
  <c r="P416" i="16" s="1"/>
  <c r="AL416" i="16" s="1"/>
  <c r="F543" i="1"/>
  <c r="E297" i="16"/>
  <c r="K425" i="1"/>
  <c r="M424" i="1"/>
  <c r="P424" i="1"/>
  <c r="U304" i="1"/>
  <c r="W304" i="1" s="1"/>
  <c r="F413" i="16"/>
  <c r="V420" i="1"/>
  <c r="T541" i="1"/>
  <c r="AH294" i="16"/>
  <c r="X296" i="16"/>
  <c r="S295" i="16"/>
  <c r="AO55" i="16" s="1"/>
  <c r="W296" i="16"/>
  <c r="AN56" i="16" l="1"/>
  <c r="AV56" i="16" s="1"/>
  <c r="AW55" i="16"/>
  <c r="AK172" i="16"/>
  <c r="AU171" i="16"/>
  <c r="E298" i="16"/>
  <c r="U305" i="1"/>
  <c r="W305" i="1" s="1"/>
  <c r="K426" i="1"/>
  <c r="M425" i="1"/>
  <c r="P425" i="1"/>
  <c r="R297" i="16"/>
  <c r="AG296" i="16"/>
  <c r="AH295" i="16"/>
  <c r="F414" i="16"/>
  <c r="V421" i="1"/>
  <c r="T542" i="1"/>
  <c r="A417" i="16"/>
  <c r="P417" i="16" s="1"/>
  <c r="AL417" i="16" s="1"/>
  <c r="F544" i="1"/>
  <c r="AF412" i="16"/>
  <c r="Q413" i="16"/>
  <c r="AM173" i="16" s="1"/>
  <c r="W297" i="16"/>
  <c r="S296" i="16"/>
  <c r="AO56" i="16" s="1"/>
  <c r="X297" i="16"/>
  <c r="AN57" i="16" l="1"/>
  <c r="AV57" i="16" s="1"/>
  <c r="AW56" i="16"/>
  <c r="AU172" i="16"/>
  <c r="AK173" i="16"/>
  <c r="A418" i="16"/>
  <c r="P418" i="16" s="1"/>
  <c r="AL418" i="16" s="1"/>
  <c r="F545" i="1"/>
  <c r="AG297" i="16"/>
  <c r="R298" i="16"/>
  <c r="E299" i="16"/>
  <c r="P426" i="1"/>
  <c r="K427" i="1"/>
  <c r="U306" i="1"/>
  <c r="W306" i="1" s="1"/>
  <c r="M426" i="1"/>
  <c r="AH296" i="16"/>
  <c r="W298" i="16"/>
  <c r="S297" i="16"/>
  <c r="AO57" i="16" s="1"/>
  <c r="X298" i="16"/>
  <c r="Q414" i="16"/>
  <c r="AM174" i="16" s="1"/>
  <c r="AF413" i="16"/>
  <c r="F415" i="16"/>
  <c r="V422" i="1"/>
  <c r="T543" i="1"/>
  <c r="AN58" i="16" l="1"/>
  <c r="AV58" i="16" s="1"/>
  <c r="AW57" i="16"/>
  <c r="AU173" i="16"/>
  <c r="AK174" i="16"/>
  <c r="E300" i="16"/>
  <c r="P427" i="1"/>
  <c r="U307" i="1"/>
  <c r="W307" i="1" s="1"/>
  <c r="M427" i="1"/>
  <c r="K428" i="1"/>
  <c r="AH297" i="16"/>
  <c r="A419" i="16"/>
  <c r="P419" i="16" s="1"/>
  <c r="AL419" i="16" s="1"/>
  <c r="F546" i="1"/>
  <c r="F416" i="16"/>
  <c r="T544" i="1"/>
  <c r="V423" i="1"/>
  <c r="Q415" i="16"/>
  <c r="AM175" i="16" s="1"/>
  <c r="AF414" i="16"/>
  <c r="S298" i="16"/>
  <c r="AO58" i="16" s="1"/>
  <c r="W299" i="16"/>
  <c r="X299" i="16"/>
  <c r="R299" i="16"/>
  <c r="AG298" i="16"/>
  <c r="AN59" i="16" l="1"/>
  <c r="AV59" i="16" s="1"/>
  <c r="AW58" i="16"/>
  <c r="AU174" i="16"/>
  <c r="AK175" i="16"/>
  <c r="AG299" i="16"/>
  <c r="R300" i="16"/>
  <c r="AH298" i="16"/>
  <c r="F417" i="16"/>
  <c r="T545" i="1"/>
  <c r="V424" i="1"/>
  <c r="Q416" i="16"/>
  <c r="AM176" i="16" s="1"/>
  <c r="AF415" i="16"/>
  <c r="X300" i="16"/>
  <c r="S299" i="16"/>
  <c r="AO59" i="16" s="1"/>
  <c r="W300" i="16"/>
  <c r="A420" i="16"/>
  <c r="P420" i="16" s="1"/>
  <c r="AL420" i="16" s="1"/>
  <c r="F547" i="1"/>
  <c r="E301" i="16"/>
  <c r="U308" i="1"/>
  <c r="W308" i="1" s="1"/>
  <c r="M428" i="1"/>
  <c r="K429" i="1"/>
  <c r="P428" i="1"/>
  <c r="AN60" i="16" l="1"/>
  <c r="AV60" i="16" s="1"/>
  <c r="AW59" i="16"/>
  <c r="AU175" i="16"/>
  <c r="AK176" i="16"/>
  <c r="E302" i="16"/>
  <c r="M429" i="1"/>
  <c r="K430" i="1"/>
  <c r="P429" i="1"/>
  <c r="U309" i="1"/>
  <c r="W309" i="1" s="1"/>
  <c r="A421" i="16"/>
  <c r="P421" i="16" s="1"/>
  <c r="AL421" i="16" s="1"/>
  <c r="F548" i="1"/>
  <c r="F418" i="16"/>
  <c r="T546" i="1"/>
  <c r="V425" i="1"/>
  <c r="R301" i="16"/>
  <c r="AG300" i="16"/>
  <c r="W301" i="16"/>
  <c r="S300" i="16"/>
  <c r="AO60" i="16" s="1"/>
  <c r="X301" i="16"/>
  <c r="Q417" i="16"/>
  <c r="AM177" i="16" s="1"/>
  <c r="AF416" i="16"/>
  <c r="AH299" i="16"/>
  <c r="AN61" i="16" l="1"/>
  <c r="AV61" i="16" s="1"/>
  <c r="AW60" i="16"/>
  <c r="AU176" i="16"/>
  <c r="AK177" i="16"/>
  <c r="R302" i="16"/>
  <c r="AG301" i="16"/>
  <c r="E303" i="16"/>
  <c r="M430" i="1"/>
  <c r="U310" i="1"/>
  <c r="W310" i="1" s="1"/>
  <c r="K431" i="1"/>
  <c r="P430" i="1"/>
  <c r="AH300" i="16"/>
  <c r="A422" i="16"/>
  <c r="P422" i="16" s="1"/>
  <c r="AL422" i="16" s="1"/>
  <c r="F549" i="1"/>
  <c r="Q418" i="16"/>
  <c r="AM178" i="16" s="1"/>
  <c r="AF417" i="16"/>
  <c r="W302" i="16"/>
  <c r="S301" i="16"/>
  <c r="AO61" i="16" s="1"/>
  <c r="X302" i="16"/>
  <c r="F419" i="16"/>
  <c r="V426" i="1"/>
  <c r="T547" i="1"/>
  <c r="AN62" i="16" l="1"/>
  <c r="AV62" i="16" s="1"/>
  <c r="AW61" i="16"/>
  <c r="AK178" i="16"/>
  <c r="AU177" i="16"/>
  <c r="S302" i="16"/>
  <c r="AO62" i="16" s="1"/>
  <c r="W303" i="16"/>
  <c r="X303" i="16"/>
  <c r="A423" i="16"/>
  <c r="P423" i="16" s="1"/>
  <c r="AL423" i="16" s="1"/>
  <c r="F550" i="1"/>
  <c r="E304" i="16"/>
  <c r="M431" i="1"/>
  <c r="K432" i="1"/>
  <c r="U311" i="1"/>
  <c r="W311" i="1" s="1"/>
  <c r="P431" i="1"/>
  <c r="Q419" i="16"/>
  <c r="AM179" i="16" s="1"/>
  <c r="AF418" i="16"/>
  <c r="AG302" i="16"/>
  <c r="R303" i="16"/>
  <c r="F420" i="16"/>
  <c r="T548" i="1"/>
  <c r="V427" i="1"/>
  <c r="AH301" i="16"/>
  <c r="AN63" i="16" l="1"/>
  <c r="AV63" i="16" s="1"/>
  <c r="AU178" i="16"/>
  <c r="AW62" i="16"/>
  <c r="AK179" i="16"/>
  <c r="AG303" i="16"/>
  <c r="R304" i="16"/>
  <c r="Q420" i="16"/>
  <c r="AM180" i="16" s="1"/>
  <c r="AF419" i="16"/>
  <c r="E305" i="16"/>
  <c r="P432" i="1"/>
  <c r="M432" i="1"/>
  <c r="U312" i="1"/>
  <c r="W312" i="1" s="1"/>
  <c r="K433" i="1"/>
  <c r="F421" i="16"/>
  <c r="V428" i="1"/>
  <c r="T549" i="1"/>
  <c r="X304" i="16"/>
  <c r="S303" i="16"/>
  <c r="AO63" i="16" s="1"/>
  <c r="W304" i="16"/>
  <c r="A424" i="16"/>
  <c r="P424" i="16" s="1"/>
  <c r="AL424" i="16" s="1"/>
  <c r="F551" i="1"/>
  <c r="AH302" i="16"/>
  <c r="AN64" i="16" l="1"/>
  <c r="AV64" i="16" s="1"/>
  <c r="AW63" i="16"/>
  <c r="AU179" i="16"/>
  <c r="AK180" i="16"/>
  <c r="AH303" i="16"/>
  <c r="A425" i="16"/>
  <c r="P425" i="16" s="1"/>
  <c r="AL425" i="16" s="1"/>
  <c r="F552" i="1"/>
  <c r="E306" i="16"/>
  <c r="K434" i="1"/>
  <c r="P433" i="1"/>
  <c r="U313" i="1"/>
  <c r="W313" i="1" s="1"/>
  <c r="M433" i="1"/>
  <c r="R305" i="16"/>
  <c r="AG304" i="16"/>
  <c r="F422" i="16"/>
  <c r="V429" i="1"/>
  <c r="T550" i="1"/>
  <c r="W305" i="16"/>
  <c r="S304" i="16"/>
  <c r="AO64" i="16" s="1"/>
  <c r="X305" i="16"/>
  <c r="Q421" i="16"/>
  <c r="AM181" i="16" s="1"/>
  <c r="AF420" i="16"/>
  <c r="AN65" i="16" l="1"/>
  <c r="AV65" i="16" s="1"/>
  <c r="AW64" i="16"/>
  <c r="AK181" i="16"/>
  <c r="AU180" i="16"/>
  <c r="A426" i="16"/>
  <c r="P426" i="16" s="1"/>
  <c r="AL426" i="16" s="1"/>
  <c r="F553" i="1"/>
  <c r="F423" i="16"/>
  <c r="T551" i="1"/>
  <c r="V430" i="1"/>
  <c r="AG305" i="16"/>
  <c r="R306" i="16"/>
  <c r="E307" i="16"/>
  <c r="K435" i="1"/>
  <c r="P434" i="1"/>
  <c r="U314" i="1"/>
  <c r="W314" i="1" s="1"/>
  <c r="M434" i="1"/>
  <c r="Q422" i="16"/>
  <c r="AM182" i="16" s="1"/>
  <c r="AF421" i="16"/>
  <c r="W306" i="16"/>
  <c r="S305" i="16"/>
  <c r="AO65" i="16" s="1"/>
  <c r="X306" i="16"/>
  <c r="AH304" i="16"/>
  <c r="AN66" i="16" l="1"/>
  <c r="AV66" i="16" s="1"/>
  <c r="AW65" i="16"/>
  <c r="AU181" i="16"/>
  <c r="AK182" i="16"/>
  <c r="R307" i="16"/>
  <c r="AG306" i="16"/>
  <c r="F424" i="16"/>
  <c r="V431" i="1"/>
  <c r="T552" i="1"/>
  <c r="Q423" i="16"/>
  <c r="AM183" i="16" s="1"/>
  <c r="AF422" i="16"/>
  <c r="AH305" i="16"/>
  <c r="E308" i="16"/>
  <c r="U315" i="1"/>
  <c r="W315" i="1" s="1"/>
  <c r="P435" i="1"/>
  <c r="K436" i="1"/>
  <c r="M435" i="1"/>
  <c r="A427" i="16"/>
  <c r="P427" i="16" s="1"/>
  <c r="AL427" i="16" s="1"/>
  <c r="F554" i="1"/>
  <c r="W307" i="16"/>
  <c r="S306" i="16"/>
  <c r="AO66" i="16" s="1"/>
  <c r="X307" i="16"/>
  <c r="AN67" i="16" l="1"/>
  <c r="AV67" i="16" s="1"/>
  <c r="AW66" i="16"/>
  <c r="AU182" i="16"/>
  <c r="AK183" i="16"/>
  <c r="E309" i="16"/>
  <c r="K437" i="1"/>
  <c r="M436" i="1"/>
  <c r="P436" i="1"/>
  <c r="U316" i="1"/>
  <c r="W316" i="1" s="1"/>
  <c r="AH306" i="16"/>
  <c r="S307" i="16"/>
  <c r="AO67" i="16" s="1"/>
  <c r="W308" i="16"/>
  <c r="X308" i="16"/>
  <c r="A428" i="16"/>
  <c r="P428" i="16" s="1"/>
  <c r="AL428" i="16" s="1"/>
  <c r="F555" i="1"/>
  <c r="F425" i="16"/>
  <c r="V432" i="1"/>
  <c r="T553" i="1"/>
  <c r="R308" i="16"/>
  <c r="AG307" i="16"/>
  <c r="Q424" i="16"/>
  <c r="AM184" i="16" s="1"/>
  <c r="AF423" i="16"/>
  <c r="AN68" i="16" l="1"/>
  <c r="AV68" i="16" s="1"/>
  <c r="AW67" i="16"/>
  <c r="AU183" i="16"/>
  <c r="AK184" i="16"/>
  <c r="E310" i="16"/>
  <c r="K438" i="1"/>
  <c r="M437" i="1"/>
  <c r="U317" i="1"/>
  <c r="W317" i="1" s="1"/>
  <c r="P437" i="1"/>
  <c r="AF424" i="16"/>
  <c r="Q425" i="16"/>
  <c r="AM185" i="16" s="1"/>
  <c r="A429" i="16"/>
  <c r="P429" i="16" s="1"/>
  <c r="AL429" i="16" s="1"/>
  <c r="F556" i="1"/>
  <c r="AH307" i="16"/>
  <c r="F426" i="16"/>
  <c r="V433" i="1"/>
  <c r="T554" i="1"/>
  <c r="AG308" i="16"/>
  <c r="R309" i="16"/>
  <c r="S308" i="16"/>
  <c r="AO68" i="16" s="1"/>
  <c r="X309" i="16"/>
  <c r="W309" i="16"/>
  <c r="AN69" i="16" l="1"/>
  <c r="AV69" i="16" s="1"/>
  <c r="AW68" i="16"/>
  <c r="AU184" i="16"/>
  <c r="AK185" i="16"/>
  <c r="AF425" i="16"/>
  <c r="Q426" i="16"/>
  <c r="AM186" i="16" s="1"/>
  <c r="AH308" i="16"/>
  <c r="F427" i="16"/>
  <c r="T555" i="1"/>
  <c r="V434" i="1"/>
  <c r="R310" i="16"/>
  <c r="AG309" i="16"/>
  <c r="A430" i="16"/>
  <c r="P430" i="16" s="1"/>
  <c r="AL430" i="16" s="1"/>
  <c r="F557" i="1"/>
  <c r="E311" i="16"/>
  <c r="U318" i="1"/>
  <c r="W318" i="1" s="1"/>
  <c r="M438" i="1"/>
  <c r="K439" i="1"/>
  <c r="P438" i="1"/>
  <c r="S309" i="16"/>
  <c r="AO69" i="16" s="1"/>
  <c r="W310" i="16"/>
  <c r="X310" i="16"/>
  <c r="AN70" i="16" l="1"/>
  <c r="AV70" i="16" s="1"/>
  <c r="AW69" i="16"/>
  <c r="AK186" i="16"/>
  <c r="AU185" i="16"/>
  <c r="W311" i="16"/>
  <c r="S310" i="16"/>
  <c r="AO70" i="16" s="1"/>
  <c r="X311" i="16"/>
  <c r="AH309" i="16"/>
  <c r="F428" i="16"/>
  <c r="V435" i="1"/>
  <c r="T556" i="1"/>
  <c r="Q427" i="16"/>
  <c r="AM187" i="16" s="1"/>
  <c r="AF426" i="16"/>
  <c r="AG310" i="16"/>
  <c r="R311" i="16"/>
  <c r="E312" i="16"/>
  <c r="U319" i="1"/>
  <c r="W319" i="1" s="1"/>
  <c r="M439" i="1"/>
  <c r="K440" i="1"/>
  <c r="P439" i="1"/>
  <c r="A431" i="16"/>
  <c r="P431" i="16" s="1"/>
  <c r="AL431" i="16" s="1"/>
  <c r="F558" i="1"/>
  <c r="AV71" i="16" l="1"/>
  <c r="AN71" i="16"/>
  <c r="AW70" i="16"/>
  <c r="AU186" i="16"/>
  <c r="AK187" i="16"/>
  <c r="F429" i="16"/>
  <c r="T557" i="1"/>
  <c r="V436" i="1"/>
  <c r="E313" i="16"/>
  <c r="K441" i="1"/>
  <c r="M440" i="1"/>
  <c r="U320" i="1"/>
  <c r="W320" i="1" s="1"/>
  <c r="P440" i="1"/>
  <c r="AG311" i="16"/>
  <c r="R312" i="16"/>
  <c r="Q428" i="16"/>
  <c r="AM188" i="16" s="1"/>
  <c r="AF427" i="16"/>
  <c r="AH310" i="16"/>
  <c r="A432" i="16"/>
  <c r="P432" i="16" s="1"/>
  <c r="AL432" i="16" s="1"/>
  <c r="F559" i="1"/>
  <c r="S311" i="16"/>
  <c r="AO71" i="16" s="1"/>
  <c r="W312" i="16"/>
  <c r="X312" i="16"/>
  <c r="AN72" i="16" l="1"/>
  <c r="AV72" i="16" s="1"/>
  <c r="AU187" i="16"/>
  <c r="AW71" i="16"/>
  <c r="AK188" i="16"/>
  <c r="S312" i="16"/>
  <c r="AO72" i="16" s="1"/>
  <c r="W313" i="16"/>
  <c r="X313" i="16"/>
  <c r="AH311" i="16"/>
  <c r="R313" i="16"/>
  <c r="AG312" i="16"/>
  <c r="A433" i="16"/>
  <c r="P433" i="16" s="1"/>
  <c r="AL433" i="16" s="1"/>
  <c r="F560" i="1"/>
  <c r="F430" i="16"/>
  <c r="V437" i="1"/>
  <c r="T558" i="1"/>
  <c r="AF428" i="16"/>
  <c r="Q429" i="16"/>
  <c r="AM189" i="16" s="1"/>
  <c r="E314" i="16"/>
  <c r="U321" i="1"/>
  <c r="W321" i="1" s="1"/>
  <c r="P441" i="1"/>
  <c r="M441" i="1"/>
  <c r="K442" i="1"/>
  <c r="AN73" i="16" l="1"/>
  <c r="AV73" i="16" s="1"/>
  <c r="AW72" i="16"/>
  <c r="AU188" i="16"/>
  <c r="AK189" i="16"/>
  <c r="Q430" i="16"/>
  <c r="AM190" i="16" s="1"/>
  <c r="AF429" i="16"/>
  <c r="AG313" i="16"/>
  <c r="R314" i="16"/>
  <c r="A434" i="16"/>
  <c r="P434" i="16" s="1"/>
  <c r="AL434" i="16" s="1"/>
  <c r="F561" i="1"/>
  <c r="S313" i="16"/>
  <c r="AO73" i="16" s="1"/>
  <c r="X314" i="16"/>
  <c r="W314" i="16"/>
  <c r="E315" i="16"/>
  <c r="P442" i="1"/>
  <c r="K443" i="1"/>
  <c r="U322" i="1"/>
  <c r="W322" i="1" s="1"/>
  <c r="M442" i="1"/>
  <c r="F431" i="16"/>
  <c r="V438" i="1"/>
  <c r="T559" i="1"/>
  <c r="AH312" i="16"/>
  <c r="AN74" i="16" l="1"/>
  <c r="AV74" i="16" s="1"/>
  <c r="AW73" i="16"/>
  <c r="AU189" i="16"/>
  <c r="AK190" i="16"/>
  <c r="A435" i="16"/>
  <c r="P435" i="16" s="1"/>
  <c r="AL435" i="16" s="1"/>
  <c r="F562" i="1"/>
  <c r="F432" i="16"/>
  <c r="V439" i="1"/>
  <c r="T560" i="1"/>
  <c r="S314" i="16"/>
  <c r="AO74" i="16" s="1"/>
  <c r="W315" i="16"/>
  <c r="X315" i="16"/>
  <c r="E316" i="16"/>
  <c r="P443" i="1"/>
  <c r="K444" i="1"/>
  <c r="M443" i="1"/>
  <c r="U323" i="1"/>
  <c r="W323" i="1" s="1"/>
  <c r="R315" i="16"/>
  <c r="AG314" i="16"/>
  <c r="Q431" i="16"/>
  <c r="AM191" i="16" s="1"/>
  <c r="AF430" i="16"/>
  <c r="AH313" i="16"/>
  <c r="AN75" i="16" l="1"/>
  <c r="AV75" i="16" s="1"/>
  <c r="AW74" i="16"/>
  <c r="AU190" i="16"/>
  <c r="AK191" i="16"/>
  <c r="AG315" i="16"/>
  <c r="R316" i="16"/>
  <c r="E317" i="16"/>
  <c r="U324" i="1"/>
  <c r="W324" i="1" s="1"/>
  <c r="M444" i="1"/>
  <c r="K445" i="1"/>
  <c r="P444" i="1"/>
  <c r="W316" i="16"/>
  <c r="S315" i="16"/>
  <c r="AO75" i="16" s="1"/>
  <c r="X316" i="16"/>
  <c r="Q432" i="16"/>
  <c r="AM192" i="16" s="1"/>
  <c r="AF431" i="16"/>
  <c r="AH314" i="16"/>
  <c r="A436" i="16"/>
  <c r="P436" i="16" s="1"/>
  <c r="AL436" i="16" s="1"/>
  <c r="F563" i="1"/>
  <c r="F433" i="16"/>
  <c r="T561" i="1"/>
  <c r="V440" i="1"/>
  <c r="AN76" i="16" l="1"/>
  <c r="AV76" i="16" s="1"/>
  <c r="AW75" i="16"/>
  <c r="AU191" i="16"/>
  <c r="AK192" i="16"/>
  <c r="F434" i="16"/>
  <c r="T562" i="1"/>
  <c r="V441" i="1"/>
  <c r="A437" i="16"/>
  <c r="P437" i="16" s="1"/>
  <c r="AL437" i="16" s="1"/>
  <c r="F564" i="1"/>
  <c r="E318" i="16"/>
  <c r="M445" i="1"/>
  <c r="K446" i="1"/>
  <c r="P445" i="1"/>
  <c r="U325" i="1"/>
  <c r="W325" i="1" s="1"/>
  <c r="AG316" i="16"/>
  <c r="R317" i="16"/>
  <c r="AH315" i="16"/>
  <c r="Q433" i="16"/>
  <c r="AM193" i="16" s="1"/>
  <c r="AF432" i="16"/>
  <c r="S316" i="16"/>
  <c r="AO76" i="16" s="1"/>
  <c r="W317" i="16"/>
  <c r="X317" i="16"/>
  <c r="AN77" i="16" l="1"/>
  <c r="AV77" i="16" s="1"/>
  <c r="AW76" i="16"/>
  <c r="AU192" i="16"/>
  <c r="AK193" i="16"/>
  <c r="E319" i="16"/>
  <c r="U326" i="1"/>
  <c r="W326" i="1" s="1"/>
  <c r="M446" i="1"/>
  <c r="P446" i="1"/>
  <c r="K447" i="1"/>
  <c r="AH316" i="16"/>
  <c r="F435" i="16"/>
  <c r="T563" i="1"/>
  <c r="V442" i="1"/>
  <c r="S317" i="16"/>
  <c r="AO77" i="16" s="1"/>
  <c r="X318" i="16"/>
  <c r="W318" i="16"/>
  <c r="Q434" i="16"/>
  <c r="AM194" i="16" s="1"/>
  <c r="AF433" i="16"/>
  <c r="R318" i="16"/>
  <c r="AG317" i="16"/>
  <c r="A438" i="16"/>
  <c r="P438" i="16" s="1"/>
  <c r="AL438" i="16" s="1"/>
  <c r="F565" i="1"/>
  <c r="AN78" i="16" l="1"/>
  <c r="AV78" i="16" s="1"/>
  <c r="AW77" i="16"/>
  <c r="AU193" i="16"/>
  <c r="AK194" i="16"/>
  <c r="AH317" i="16"/>
  <c r="Q435" i="16"/>
  <c r="AM195" i="16" s="1"/>
  <c r="AF434" i="16"/>
  <c r="AG318" i="16"/>
  <c r="R319" i="16"/>
  <c r="A439" i="16"/>
  <c r="P439" i="16" s="1"/>
  <c r="AL439" i="16" s="1"/>
  <c r="F566" i="1"/>
  <c r="S318" i="16"/>
  <c r="AO78" i="16" s="1"/>
  <c r="X319" i="16"/>
  <c r="W319" i="16"/>
  <c r="F436" i="16"/>
  <c r="T564" i="1"/>
  <c r="V443" i="1"/>
  <c r="E320" i="16"/>
  <c r="U327" i="1"/>
  <c r="W327" i="1" s="1"/>
  <c r="M447" i="1"/>
  <c r="K448" i="1"/>
  <c r="P447" i="1"/>
  <c r="AN79" i="16" l="1"/>
  <c r="AV79" i="16" s="1"/>
  <c r="AW78" i="16"/>
  <c r="AU194" i="16"/>
  <c r="AK195" i="16"/>
  <c r="E321" i="16"/>
  <c r="U328" i="1"/>
  <c r="W328" i="1" s="1"/>
  <c r="M448" i="1"/>
  <c r="P448" i="1"/>
  <c r="K449" i="1"/>
  <c r="R320" i="16"/>
  <c r="AG319" i="16"/>
  <c r="Q436" i="16"/>
  <c r="AM196" i="16" s="1"/>
  <c r="AF435" i="16"/>
  <c r="S319" i="16"/>
  <c r="AO79" i="16" s="1"/>
  <c r="W320" i="16"/>
  <c r="X320" i="16"/>
  <c r="F437" i="16"/>
  <c r="V444" i="1"/>
  <c r="T565" i="1"/>
  <c r="AH318" i="16"/>
  <c r="A440" i="16"/>
  <c r="P440" i="16" s="1"/>
  <c r="AL440" i="16" s="1"/>
  <c r="F567" i="1"/>
  <c r="AN80" i="16" l="1"/>
  <c r="AV80" i="16" s="1"/>
  <c r="AW79" i="16"/>
  <c r="AK196" i="16"/>
  <c r="AU195" i="16"/>
  <c r="AH319" i="16"/>
  <c r="AG320" i="16"/>
  <c r="R321" i="16"/>
  <c r="Q437" i="16"/>
  <c r="AM197" i="16" s="1"/>
  <c r="AF436" i="16"/>
  <c r="A441" i="16"/>
  <c r="P441" i="16" s="1"/>
  <c r="AL441" i="16" s="1"/>
  <c r="F568" i="1"/>
  <c r="F438" i="16"/>
  <c r="V445" i="1"/>
  <c r="T566" i="1"/>
  <c r="S320" i="16"/>
  <c r="AO80" i="16" s="1"/>
  <c r="W321" i="16"/>
  <c r="X321" i="16"/>
  <c r="E322" i="16"/>
  <c r="K450" i="1"/>
  <c r="U329" i="1"/>
  <c r="W329" i="1" s="1"/>
  <c r="P449" i="1"/>
  <c r="M449" i="1"/>
  <c r="AN81" i="16" l="1"/>
  <c r="AV81" i="16" s="1"/>
  <c r="AW80" i="16"/>
  <c r="AU196" i="16"/>
  <c r="AK197" i="16"/>
  <c r="S321" i="16"/>
  <c r="AO81" i="16" s="1"/>
  <c r="X322" i="16"/>
  <c r="W322" i="16"/>
  <c r="Q438" i="16"/>
  <c r="AM198" i="16" s="1"/>
  <c r="AF437" i="16"/>
  <c r="E323" i="16"/>
  <c r="P450" i="1"/>
  <c r="U330" i="1"/>
  <c r="W330" i="1" s="1"/>
  <c r="K451" i="1"/>
  <c r="M450" i="1"/>
  <c r="AH320" i="16"/>
  <c r="A442" i="16"/>
  <c r="P442" i="16" s="1"/>
  <c r="AL442" i="16" s="1"/>
  <c r="F569" i="1"/>
  <c r="F439" i="16"/>
  <c r="T567" i="1"/>
  <c r="V446" i="1"/>
  <c r="AG321" i="16"/>
  <c r="R322" i="16"/>
  <c r="AN82" i="16" l="1"/>
  <c r="AV82" i="16" s="1"/>
  <c r="AW81" i="16"/>
  <c r="AU197" i="16"/>
  <c r="AK198" i="16"/>
  <c r="A443" i="16"/>
  <c r="P443" i="16" s="1"/>
  <c r="AL443" i="16" s="1"/>
  <c r="F570" i="1"/>
  <c r="S322" i="16"/>
  <c r="AO82" i="16" s="1"/>
  <c r="X323" i="16"/>
  <c r="W323" i="16"/>
  <c r="E324" i="16"/>
  <c r="U331" i="1"/>
  <c r="W331" i="1" s="1"/>
  <c r="P451" i="1"/>
  <c r="K452" i="1"/>
  <c r="M451" i="1"/>
  <c r="AG322" i="16"/>
  <c r="R323" i="16"/>
  <c r="F440" i="16"/>
  <c r="T568" i="1"/>
  <c r="V447" i="1"/>
  <c r="Q439" i="16"/>
  <c r="AM199" i="16" s="1"/>
  <c r="AF438" i="16"/>
  <c r="AH321" i="16"/>
  <c r="AN83" i="16" l="1"/>
  <c r="AV83" i="16" s="1"/>
  <c r="AW82" i="16"/>
  <c r="AU198" i="16"/>
  <c r="AK199" i="16"/>
  <c r="F441" i="16"/>
  <c r="T569" i="1"/>
  <c r="V448" i="1"/>
  <c r="AH322" i="16"/>
  <c r="Q440" i="16"/>
  <c r="AM200" i="16" s="1"/>
  <c r="AF439" i="16"/>
  <c r="A444" i="16"/>
  <c r="P444" i="16" s="1"/>
  <c r="AL444" i="16" s="1"/>
  <c r="F571" i="1"/>
  <c r="R324" i="16"/>
  <c r="AG323" i="16"/>
  <c r="E325" i="16"/>
  <c r="K453" i="1"/>
  <c r="M452" i="1"/>
  <c r="P452" i="1"/>
  <c r="U332" i="1"/>
  <c r="W332" i="1" s="1"/>
  <c r="S323" i="16"/>
  <c r="AO83" i="16" s="1"/>
  <c r="W324" i="16"/>
  <c r="X324" i="16"/>
  <c r="AN84" i="16" l="1"/>
  <c r="AV84" i="16" s="1"/>
  <c r="AW83" i="16"/>
  <c r="AU199" i="16"/>
  <c r="AK200" i="16"/>
  <c r="X325" i="16"/>
  <c r="S324" i="16"/>
  <c r="AO84" i="16" s="1"/>
  <c r="W325" i="16"/>
  <c r="AG324" i="16"/>
  <c r="R325" i="16"/>
  <c r="AH323" i="16"/>
  <c r="E326" i="16"/>
  <c r="P453" i="1"/>
  <c r="U333" i="1"/>
  <c r="W333" i="1" s="1"/>
  <c r="M453" i="1"/>
  <c r="K454" i="1"/>
  <c r="Q441" i="16"/>
  <c r="AM201" i="16" s="1"/>
  <c r="AF440" i="16"/>
  <c r="A445" i="16"/>
  <c r="P445" i="16" s="1"/>
  <c r="AL445" i="16" s="1"/>
  <c r="F572" i="1"/>
  <c r="F442" i="16"/>
  <c r="T570" i="1"/>
  <c r="V449" i="1"/>
  <c r="AN85" i="16" l="1"/>
  <c r="AV85" i="16" s="1"/>
  <c r="AW84" i="16"/>
  <c r="AU200" i="16"/>
  <c r="AK201" i="16"/>
  <c r="F443" i="16"/>
  <c r="T571" i="1"/>
  <c r="V450" i="1"/>
  <c r="W326" i="16"/>
  <c r="S325" i="16"/>
  <c r="AO85" i="16" s="1"/>
  <c r="X326" i="16"/>
  <c r="A446" i="16"/>
  <c r="P446" i="16" s="1"/>
  <c r="AL446" i="16" s="1"/>
  <c r="F573" i="1"/>
  <c r="R326" i="16"/>
  <c r="AG325" i="16"/>
  <c r="AH324" i="16"/>
  <c r="Q442" i="16"/>
  <c r="AM202" i="16" s="1"/>
  <c r="AF441" i="16"/>
  <c r="E327" i="16"/>
  <c r="U334" i="1"/>
  <c r="W334" i="1" s="1"/>
  <c r="M454" i="1"/>
  <c r="P454" i="1"/>
  <c r="K455" i="1"/>
  <c r="AN86" i="16" l="1"/>
  <c r="AV86" i="16" s="1"/>
  <c r="AW85" i="16"/>
  <c r="AK202" i="16"/>
  <c r="AU201" i="16"/>
  <c r="AG326" i="16"/>
  <c r="R327" i="16"/>
  <c r="F444" i="16"/>
  <c r="V451" i="1"/>
  <c r="T572" i="1"/>
  <c r="A447" i="16"/>
  <c r="P447" i="16" s="1"/>
  <c r="AL447" i="16" s="1"/>
  <c r="F574" i="1"/>
  <c r="W327" i="16"/>
  <c r="S326" i="16"/>
  <c r="AO86" i="16" s="1"/>
  <c r="X327" i="16"/>
  <c r="Q443" i="16"/>
  <c r="AM203" i="16" s="1"/>
  <c r="AF442" i="16"/>
  <c r="E328" i="16"/>
  <c r="K456" i="1"/>
  <c r="U335" i="1"/>
  <c r="W335" i="1" s="1"/>
  <c r="M455" i="1"/>
  <c r="P455" i="1"/>
  <c r="AH325" i="16"/>
  <c r="AN87" i="16" l="1"/>
  <c r="AV87" i="16" s="1"/>
  <c r="AW86" i="16"/>
  <c r="AU202" i="16"/>
  <c r="AK203" i="16"/>
  <c r="E329" i="16"/>
  <c r="P456" i="1"/>
  <c r="M456" i="1"/>
  <c r="K457" i="1"/>
  <c r="U336" i="1"/>
  <c r="W336" i="1" s="1"/>
  <c r="A448" i="16"/>
  <c r="P448" i="16" s="1"/>
  <c r="AL448" i="16" s="1"/>
  <c r="F575" i="1"/>
  <c r="AG327" i="16"/>
  <c r="R328" i="16"/>
  <c r="AH326" i="16"/>
  <c r="F445" i="16"/>
  <c r="V452" i="1"/>
  <c r="T573" i="1"/>
  <c r="Q444" i="16"/>
  <c r="AM204" i="16" s="1"/>
  <c r="AF443" i="16"/>
  <c r="W328" i="16"/>
  <c r="X328" i="16"/>
  <c r="S327" i="16"/>
  <c r="AO87" i="16" s="1"/>
  <c r="AN88" i="16" l="1"/>
  <c r="AV88" i="16" s="1"/>
  <c r="AW87" i="16"/>
  <c r="AU203" i="16"/>
  <c r="AK204" i="16"/>
  <c r="E330" i="16"/>
  <c r="U337" i="1"/>
  <c r="W337" i="1" s="1"/>
  <c r="K458" i="1"/>
  <c r="M457" i="1"/>
  <c r="P457" i="1"/>
  <c r="W329" i="16"/>
  <c r="S328" i="16"/>
  <c r="AO88" i="16" s="1"/>
  <c r="X329" i="16"/>
  <c r="F446" i="16"/>
  <c r="T574" i="1"/>
  <c r="V453" i="1"/>
  <c r="A449" i="16"/>
  <c r="P449" i="16" s="1"/>
  <c r="AL449" i="16" s="1"/>
  <c r="F576" i="1"/>
  <c r="AG328" i="16"/>
  <c r="R329" i="16"/>
  <c r="AH327" i="16"/>
  <c r="AF444" i="16"/>
  <c r="Q445" i="16"/>
  <c r="AM205" i="16" s="1"/>
  <c r="AN89" i="16" l="1"/>
  <c r="AV89" i="16" s="1"/>
  <c r="AW88" i="16"/>
  <c r="AU204" i="16"/>
  <c r="AK205" i="16"/>
  <c r="AG329" i="16"/>
  <c r="R330" i="16"/>
  <c r="AH328" i="16"/>
  <c r="E331" i="16"/>
  <c r="P458" i="1"/>
  <c r="K459" i="1"/>
  <c r="M458" i="1"/>
  <c r="U338" i="1"/>
  <c r="W338" i="1" s="1"/>
  <c r="F447" i="16"/>
  <c r="T575" i="1"/>
  <c r="V454" i="1"/>
  <c r="S329" i="16"/>
  <c r="AO89" i="16" s="1"/>
  <c r="X330" i="16"/>
  <c r="W330" i="16"/>
  <c r="Q446" i="16"/>
  <c r="AM206" i="16" s="1"/>
  <c r="AF445" i="16"/>
  <c r="A450" i="16"/>
  <c r="P450" i="16" s="1"/>
  <c r="AL450" i="16" s="1"/>
  <c r="F577" i="1"/>
  <c r="AN90" i="16" l="1"/>
  <c r="AV90" i="16" s="1"/>
  <c r="AW89" i="16"/>
  <c r="AK206" i="16"/>
  <c r="AU205" i="16"/>
  <c r="R331" i="16"/>
  <c r="AG330" i="16"/>
  <c r="AH329" i="16"/>
  <c r="S330" i="16"/>
  <c r="AO90" i="16" s="1"/>
  <c r="W331" i="16"/>
  <c r="X331" i="16"/>
  <c r="F448" i="16"/>
  <c r="V455" i="1"/>
  <c r="T576" i="1"/>
  <c r="E332" i="16"/>
  <c r="P459" i="1"/>
  <c r="K460" i="1"/>
  <c r="M459" i="1"/>
  <c r="U339" i="1"/>
  <c r="W339" i="1" s="1"/>
  <c r="Q447" i="16"/>
  <c r="AM207" i="16" s="1"/>
  <c r="AF446" i="16"/>
  <c r="A451" i="16"/>
  <c r="P451" i="16" s="1"/>
  <c r="AL451" i="16" s="1"/>
  <c r="F578" i="1"/>
  <c r="AN91" i="16" l="1"/>
  <c r="AV91" i="16" s="1"/>
  <c r="AW90" i="16"/>
  <c r="AU206" i="16"/>
  <c r="AK207" i="16"/>
  <c r="F449" i="16"/>
  <c r="T577" i="1"/>
  <c r="V456" i="1"/>
  <c r="S331" i="16"/>
  <c r="AO91" i="16" s="1"/>
  <c r="X332" i="16"/>
  <c r="W332" i="16"/>
  <c r="AH330" i="16"/>
  <c r="AG331" i="16"/>
  <c r="R332" i="16"/>
  <c r="Q448" i="16"/>
  <c r="AM208" i="16" s="1"/>
  <c r="AF447" i="16"/>
  <c r="E333" i="16"/>
  <c r="U340" i="1"/>
  <c r="W340" i="1" s="1"/>
  <c r="M460" i="1"/>
  <c r="P460" i="1"/>
  <c r="K461" i="1"/>
  <c r="A452" i="16"/>
  <c r="P452" i="16" s="1"/>
  <c r="AL452" i="16" s="1"/>
  <c r="F579" i="1"/>
  <c r="AN92" i="16" l="1"/>
  <c r="AV92" i="16" s="1"/>
  <c r="AW91" i="16"/>
  <c r="AU207" i="16"/>
  <c r="AK208" i="16"/>
  <c r="AH331" i="16"/>
  <c r="E334" i="16"/>
  <c r="P461" i="1"/>
  <c r="M461" i="1"/>
  <c r="U341" i="1"/>
  <c r="W341" i="1" s="1"/>
  <c r="K462" i="1"/>
  <c r="R333" i="16"/>
  <c r="AG332" i="16"/>
  <c r="S332" i="16"/>
  <c r="AO92" i="16" s="1"/>
  <c r="W333" i="16"/>
  <c r="X333" i="16"/>
  <c r="F450" i="16"/>
  <c r="V457" i="1"/>
  <c r="T578" i="1"/>
  <c r="A453" i="16"/>
  <c r="P453" i="16" s="1"/>
  <c r="AL453" i="16" s="1"/>
  <c r="F580" i="1"/>
  <c r="Q449" i="16"/>
  <c r="AM209" i="16" s="1"/>
  <c r="AF448" i="16"/>
  <c r="AN93" i="16" l="1"/>
  <c r="AV93" i="16" s="1"/>
  <c r="AW92" i="16"/>
  <c r="AU208" i="16"/>
  <c r="AK209" i="16"/>
  <c r="AF449" i="16"/>
  <c r="Q450" i="16"/>
  <c r="AM210" i="16" s="1"/>
  <c r="AH332" i="16"/>
  <c r="E335" i="16"/>
  <c r="U342" i="1"/>
  <c r="W342" i="1" s="1"/>
  <c r="M462" i="1"/>
  <c r="P462" i="1"/>
  <c r="K463" i="1"/>
  <c r="F451" i="16"/>
  <c r="T579" i="1"/>
  <c r="V458" i="1"/>
  <c r="W334" i="16"/>
  <c r="S333" i="16"/>
  <c r="AO93" i="16" s="1"/>
  <c r="X334" i="16"/>
  <c r="A454" i="16"/>
  <c r="P454" i="16" s="1"/>
  <c r="AL454" i="16" s="1"/>
  <c r="F581" i="1"/>
  <c r="R334" i="16"/>
  <c r="AG333" i="16"/>
  <c r="AN94" i="16" l="1"/>
  <c r="AV94" i="16" s="1"/>
  <c r="AW93" i="16"/>
  <c r="AU209" i="16"/>
  <c r="AK210" i="16"/>
  <c r="F452" i="16"/>
  <c r="V459" i="1"/>
  <c r="T580" i="1"/>
  <c r="AG334" i="16"/>
  <c r="R335" i="16"/>
  <c r="AH333" i="16"/>
  <c r="Q451" i="16"/>
  <c r="AM211" i="16" s="1"/>
  <c r="AF450" i="16"/>
  <c r="A455" i="16"/>
  <c r="P455" i="16" s="1"/>
  <c r="AL455" i="16" s="1"/>
  <c r="F582" i="1"/>
  <c r="W335" i="16"/>
  <c r="S334" i="16"/>
  <c r="AO94" i="16" s="1"/>
  <c r="X335" i="16"/>
  <c r="E336" i="16"/>
  <c r="K464" i="1"/>
  <c r="M463" i="1"/>
  <c r="U343" i="1"/>
  <c r="W343" i="1" s="1"/>
  <c r="P463" i="1"/>
  <c r="AN95" i="16" l="1"/>
  <c r="AV95" i="16" s="1"/>
  <c r="AW94" i="16"/>
  <c r="AU210" i="16"/>
  <c r="AK211" i="16"/>
  <c r="AH334" i="16"/>
  <c r="E337" i="16"/>
  <c r="K465" i="1"/>
  <c r="M464" i="1"/>
  <c r="U344" i="1"/>
  <c r="W344" i="1" s="1"/>
  <c r="P464" i="1"/>
  <c r="S335" i="16"/>
  <c r="AO95" i="16" s="1"/>
  <c r="X336" i="16"/>
  <c r="W336" i="16"/>
  <c r="Q452" i="16"/>
  <c r="AM212" i="16" s="1"/>
  <c r="AF451" i="16"/>
  <c r="AG335" i="16"/>
  <c r="R336" i="16"/>
  <c r="F453" i="16"/>
  <c r="V460" i="1"/>
  <c r="T581" i="1"/>
  <c r="A456" i="16"/>
  <c r="P456" i="16" s="1"/>
  <c r="AL456" i="16" s="1"/>
  <c r="F583" i="1"/>
  <c r="AN96" i="16" l="1"/>
  <c r="AV96" i="16" s="1"/>
  <c r="AW95" i="16"/>
  <c r="AK212" i="16"/>
  <c r="AU211" i="16"/>
  <c r="S336" i="16"/>
  <c r="AO96" i="16" s="1"/>
  <c r="X337" i="16"/>
  <c r="W337" i="16"/>
  <c r="R337" i="16"/>
  <c r="AG336" i="16"/>
  <c r="Q453" i="16"/>
  <c r="AM213" i="16" s="1"/>
  <c r="AF452" i="16"/>
  <c r="AH335" i="16"/>
  <c r="E338" i="16"/>
  <c r="P465" i="1"/>
  <c r="K466" i="1"/>
  <c r="U345" i="1"/>
  <c r="W345" i="1" s="1"/>
  <c r="M465" i="1"/>
  <c r="F454" i="16"/>
  <c r="T582" i="1"/>
  <c r="V461" i="1"/>
  <c r="A457" i="16"/>
  <c r="P457" i="16" s="1"/>
  <c r="AL457" i="16" s="1"/>
  <c r="F584" i="1"/>
  <c r="AN97" i="16" l="1"/>
  <c r="AV97" i="16" s="1"/>
  <c r="AW96" i="16"/>
  <c r="AU212" i="16"/>
  <c r="AK213" i="16"/>
  <c r="Q454" i="16"/>
  <c r="AM214" i="16" s="1"/>
  <c r="AF453" i="16"/>
  <c r="S337" i="16"/>
  <c r="AO97" i="16" s="1"/>
  <c r="W338" i="16"/>
  <c r="X338" i="16"/>
  <c r="F455" i="16"/>
  <c r="T583" i="1"/>
  <c r="V462" i="1"/>
  <c r="E339" i="16"/>
  <c r="K467" i="1"/>
  <c r="P466" i="1"/>
  <c r="U346" i="1"/>
  <c r="W346" i="1" s="1"/>
  <c r="M466" i="1"/>
  <c r="A458" i="16"/>
  <c r="P458" i="16" s="1"/>
  <c r="AL458" i="16" s="1"/>
  <c r="F585" i="1"/>
  <c r="AG337" i="16"/>
  <c r="R338" i="16"/>
  <c r="AH336" i="16"/>
  <c r="AN98" i="16" l="1"/>
  <c r="AV98" i="16" s="1"/>
  <c r="AW97" i="16"/>
  <c r="AK214" i="16"/>
  <c r="AU213" i="16"/>
  <c r="Q455" i="16"/>
  <c r="AM215" i="16" s="1"/>
  <c r="AF454" i="16"/>
  <c r="A459" i="16"/>
  <c r="P459" i="16" s="1"/>
  <c r="AL459" i="16" s="1"/>
  <c r="F586" i="1"/>
  <c r="F456" i="16"/>
  <c r="T584" i="1"/>
  <c r="V463" i="1"/>
  <c r="AH337" i="16"/>
  <c r="R339" i="16"/>
  <c r="AG338" i="16"/>
  <c r="E340" i="16"/>
  <c r="U347" i="1"/>
  <c r="W347" i="1" s="1"/>
  <c r="P467" i="1"/>
  <c r="K468" i="1"/>
  <c r="M467" i="1"/>
  <c r="S338" i="16"/>
  <c r="AO98" i="16" s="1"/>
  <c r="X339" i="16"/>
  <c r="W339" i="16"/>
  <c r="AN99" i="16" l="1"/>
  <c r="AV99" i="16" s="1"/>
  <c r="AW98" i="16"/>
  <c r="AU214" i="16"/>
  <c r="AK215" i="16"/>
  <c r="S339" i="16"/>
  <c r="AO99" i="16" s="1"/>
  <c r="W340" i="16"/>
  <c r="X340" i="16"/>
  <c r="AG339" i="16"/>
  <c r="R340" i="16"/>
  <c r="AH338" i="16"/>
  <c r="F457" i="16"/>
  <c r="V464" i="1"/>
  <c r="T585" i="1"/>
  <c r="AF455" i="16"/>
  <c r="Q456" i="16"/>
  <c r="AM216" i="16" s="1"/>
  <c r="E341" i="16"/>
  <c r="K469" i="1"/>
  <c r="M468" i="1"/>
  <c r="U348" i="1"/>
  <c r="W348" i="1" s="1"/>
  <c r="P468" i="1"/>
  <c r="A460" i="16"/>
  <c r="P460" i="16" s="1"/>
  <c r="AL460" i="16" s="1"/>
  <c r="F587" i="1"/>
  <c r="AN100" i="16" l="1"/>
  <c r="AV100" i="16" s="1"/>
  <c r="AW99" i="16"/>
  <c r="AU215" i="16"/>
  <c r="AK216" i="16"/>
  <c r="F458" i="16"/>
  <c r="V465" i="1"/>
  <c r="T586" i="1"/>
  <c r="Q457" i="16"/>
  <c r="AM217" i="16" s="1"/>
  <c r="AF456" i="16"/>
  <c r="R341" i="16"/>
  <c r="AG340" i="16"/>
  <c r="W341" i="16"/>
  <c r="S340" i="16"/>
  <c r="AO100" i="16" s="1"/>
  <c r="X341" i="16"/>
  <c r="E342" i="16"/>
  <c r="K470" i="1"/>
  <c r="M469" i="1"/>
  <c r="U349" i="1"/>
  <c r="W349" i="1" s="1"/>
  <c r="P469" i="1"/>
  <c r="A461" i="16"/>
  <c r="P461" i="16" s="1"/>
  <c r="AL461" i="16" s="1"/>
  <c r="F588" i="1"/>
  <c r="AH339" i="16"/>
  <c r="AN101" i="16" l="1"/>
  <c r="AV101" i="16" s="1"/>
  <c r="AW100" i="16"/>
  <c r="AU216" i="16"/>
  <c r="AK217" i="16"/>
  <c r="R342" i="16"/>
  <c r="AG341" i="16"/>
  <c r="A462" i="16"/>
  <c r="P462" i="16" s="1"/>
  <c r="AL462" i="16" s="1"/>
  <c r="F589" i="1"/>
  <c r="AH340" i="16"/>
  <c r="F459" i="16"/>
  <c r="T587" i="1"/>
  <c r="V466" i="1"/>
  <c r="E343" i="16"/>
  <c r="U350" i="1"/>
  <c r="W350" i="1" s="1"/>
  <c r="P470" i="1"/>
  <c r="M470" i="1"/>
  <c r="K471" i="1"/>
  <c r="S341" i="16"/>
  <c r="AO101" i="16" s="1"/>
  <c r="W342" i="16"/>
  <c r="X342" i="16"/>
  <c r="Q458" i="16"/>
  <c r="AM218" i="16" s="1"/>
  <c r="AF457" i="16"/>
  <c r="AN102" i="16" l="1"/>
  <c r="AV102" i="16" s="1"/>
  <c r="AW101" i="16"/>
  <c r="AK218" i="16"/>
  <c r="AU217" i="16"/>
  <c r="AG342" i="16"/>
  <c r="R343" i="16"/>
  <c r="Q459" i="16"/>
  <c r="AM219" i="16" s="1"/>
  <c r="AF458" i="16"/>
  <c r="AH341" i="16"/>
  <c r="E344" i="16"/>
  <c r="P471" i="1"/>
  <c r="U351" i="1"/>
  <c r="W351" i="1" s="1"/>
  <c r="M471" i="1"/>
  <c r="K472" i="1"/>
  <c r="S342" i="16"/>
  <c r="AO102" i="16" s="1"/>
  <c r="W343" i="16"/>
  <c r="X343" i="16"/>
  <c r="F460" i="16"/>
  <c r="V467" i="1"/>
  <c r="T588" i="1"/>
  <c r="A463" i="16"/>
  <c r="P463" i="16" s="1"/>
  <c r="AL463" i="16" s="1"/>
  <c r="F590" i="1"/>
  <c r="AN103" i="16" l="1"/>
  <c r="AV103" i="16" s="1"/>
  <c r="AW102" i="16"/>
  <c r="AU218" i="16"/>
  <c r="AK219" i="16"/>
  <c r="F461" i="16"/>
  <c r="V468" i="1"/>
  <c r="T589" i="1"/>
  <c r="S343" i="16"/>
  <c r="AO103" i="16" s="1"/>
  <c r="X344" i="16"/>
  <c r="W344" i="16"/>
  <c r="AH342" i="16"/>
  <c r="AG343" i="16"/>
  <c r="R344" i="16"/>
  <c r="A464" i="16"/>
  <c r="P464" i="16" s="1"/>
  <c r="AL464" i="16" s="1"/>
  <c r="F591" i="1"/>
  <c r="E345" i="16"/>
  <c r="P472" i="1"/>
  <c r="M472" i="1"/>
  <c r="K473" i="1"/>
  <c r="U352" i="1"/>
  <c r="W352" i="1" s="1"/>
  <c r="Q460" i="16"/>
  <c r="AM220" i="16" s="1"/>
  <c r="AF459" i="16"/>
  <c r="AN104" i="16" l="1"/>
  <c r="AV104" i="16" s="1"/>
  <c r="AU219" i="16"/>
  <c r="AW103" i="16"/>
  <c r="AK220" i="16"/>
  <c r="S344" i="16"/>
  <c r="AO104" i="16" s="1"/>
  <c r="X345" i="16"/>
  <c r="W345" i="16"/>
  <c r="Q461" i="16"/>
  <c r="AM221" i="16" s="1"/>
  <c r="AF460" i="16"/>
  <c r="AH343" i="16"/>
  <c r="R345" i="16"/>
  <c r="AG344" i="16"/>
  <c r="F462" i="16"/>
  <c r="V469" i="1"/>
  <c r="T590" i="1"/>
  <c r="E346" i="16"/>
  <c r="K474" i="1"/>
  <c r="P473" i="1"/>
  <c r="M473" i="1"/>
  <c r="U353" i="1"/>
  <c r="W353" i="1" s="1"/>
  <c r="A465" i="16"/>
  <c r="P465" i="16" s="1"/>
  <c r="AL465" i="16" s="1"/>
  <c r="F592" i="1"/>
  <c r="AN105" i="16" l="1"/>
  <c r="AV105" i="16" s="1"/>
  <c r="AW104" i="16"/>
  <c r="AU220" i="16"/>
  <c r="AK221" i="16"/>
  <c r="E347" i="16"/>
  <c r="P474" i="1"/>
  <c r="K475" i="1"/>
  <c r="M474" i="1"/>
  <c r="U354" i="1"/>
  <c r="W354" i="1" s="1"/>
  <c r="S345" i="16"/>
  <c r="AO105" i="16" s="1"/>
  <c r="X346" i="16"/>
  <c r="W346" i="16"/>
  <c r="F463" i="16"/>
  <c r="V470" i="1"/>
  <c r="T591" i="1"/>
  <c r="AG345" i="16"/>
  <c r="R346" i="16"/>
  <c r="A466" i="16"/>
  <c r="P466" i="16" s="1"/>
  <c r="AL466" i="16" s="1"/>
  <c r="F593" i="1"/>
  <c r="AF461" i="16"/>
  <c r="Q462" i="16"/>
  <c r="AM222" i="16" s="1"/>
  <c r="AH344" i="16"/>
  <c r="AN106" i="16" l="1"/>
  <c r="AV106" i="16" s="1"/>
  <c r="AW105" i="16"/>
  <c r="AK222" i="16"/>
  <c r="AU221" i="16"/>
  <c r="A467" i="16"/>
  <c r="P467" i="16" s="1"/>
  <c r="AL467" i="16" s="1"/>
  <c r="F594" i="1"/>
  <c r="X347" i="16"/>
  <c r="W347" i="16"/>
  <c r="S346" i="16"/>
  <c r="AO106" i="16" s="1"/>
  <c r="Q463" i="16"/>
  <c r="AM223" i="16" s="1"/>
  <c r="AF462" i="16"/>
  <c r="F464" i="16"/>
  <c r="T592" i="1"/>
  <c r="V471" i="1"/>
  <c r="E348" i="16"/>
  <c r="K476" i="1"/>
  <c r="P475" i="1"/>
  <c r="M475" i="1"/>
  <c r="U355" i="1"/>
  <c r="W355" i="1" s="1"/>
  <c r="R347" i="16"/>
  <c r="AG346" i="16"/>
  <c r="AH345" i="16"/>
  <c r="AN107" i="16" l="1"/>
  <c r="AV107" i="16" s="1"/>
  <c r="AW106" i="16"/>
  <c r="AU222" i="16"/>
  <c r="AK223" i="16"/>
  <c r="S347" i="16"/>
  <c r="AO107" i="16" s="1"/>
  <c r="W348" i="16"/>
  <c r="X348" i="16"/>
  <c r="AG347" i="16"/>
  <c r="R348" i="16"/>
  <c r="Q464" i="16"/>
  <c r="AM224" i="16" s="1"/>
  <c r="AF463" i="16"/>
  <c r="F465" i="16"/>
  <c r="V472" i="1"/>
  <c r="T593" i="1"/>
  <c r="A468" i="16"/>
  <c r="P468" i="16" s="1"/>
  <c r="AL468" i="16" s="1"/>
  <c r="F595" i="1"/>
  <c r="E349" i="16"/>
  <c r="K477" i="1"/>
  <c r="M476" i="1"/>
  <c r="P476" i="1"/>
  <c r="U356" i="1"/>
  <c r="W356" i="1" s="1"/>
  <c r="AH346" i="16"/>
  <c r="AN108" i="16" l="1"/>
  <c r="AV108" i="16" s="1"/>
  <c r="AW107" i="16"/>
  <c r="AU223" i="16"/>
  <c r="AK224" i="16"/>
  <c r="E350" i="16"/>
  <c r="K478" i="1"/>
  <c r="M477" i="1"/>
  <c r="U357" i="1"/>
  <c r="W357" i="1" s="1"/>
  <c r="P477" i="1"/>
  <c r="F466" i="16"/>
  <c r="V473" i="1"/>
  <c r="T594" i="1"/>
  <c r="Q465" i="16"/>
  <c r="AM225" i="16" s="1"/>
  <c r="AF464" i="16"/>
  <c r="A469" i="16"/>
  <c r="P469" i="16" s="1"/>
  <c r="AL469" i="16" s="1"/>
  <c r="F596" i="1"/>
  <c r="R349" i="16"/>
  <c r="AG348" i="16"/>
  <c r="X349" i="16"/>
  <c r="W349" i="16"/>
  <c r="S348" i="16"/>
  <c r="AO108" i="16" s="1"/>
  <c r="AH347" i="16"/>
  <c r="AN109" i="16" l="1"/>
  <c r="AV109" i="16" s="1"/>
  <c r="AW108" i="16"/>
  <c r="AK225" i="16"/>
  <c r="AU224" i="16"/>
  <c r="W350" i="16"/>
  <c r="S349" i="16"/>
  <c r="AO109" i="16" s="1"/>
  <c r="X350" i="16"/>
  <c r="Q466" i="16"/>
  <c r="AM226" i="16" s="1"/>
  <c r="AF465" i="16"/>
  <c r="E351" i="16"/>
  <c r="M478" i="1"/>
  <c r="U358" i="1"/>
  <c r="W358" i="1" s="1"/>
  <c r="P478" i="1"/>
  <c r="K479" i="1"/>
  <c r="F467" i="16"/>
  <c r="V474" i="1"/>
  <c r="T595" i="1"/>
  <c r="AH348" i="16"/>
  <c r="R350" i="16"/>
  <c r="AG349" i="16"/>
  <c r="A470" i="16"/>
  <c r="P470" i="16" s="1"/>
  <c r="AL470" i="16" s="1"/>
  <c r="F597" i="1"/>
  <c r="AN110" i="16" l="1"/>
  <c r="AV110" i="16" s="1"/>
  <c r="AW109" i="16"/>
  <c r="AU225" i="16"/>
  <c r="AK226" i="16"/>
  <c r="AH349" i="16"/>
  <c r="E352" i="16"/>
  <c r="U359" i="1"/>
  <c r="W359" i="1" s="1"/>
  <c r="M479" i="1"/>
  <c r="P479" i="1"/>
  <c r="K480" i="1"/>
  <c r="AG350" i="16"/>
  <c r="R351" i="16"/>
  <c r="F468" i="16"/>
  <c r="T596" i="1"/>
  <c r="V475" i="1"/>
  <c r="A471" i="16"/>
  <c r="P471" i="16" s="1"/>
  <c r="AL471" i="16" s="1"/>
  <c r="F598" i="1"/>
  <c r="Q467" i="16"/>
  <c r="AM227" i="16" s="1"/>
  <c r="AF466" i="16"/>
  <c r="W351" i="16"/>
  <c r="X351" i="16"/>
  <c r="S350" i="16"/>
  <c r="AO110" i="16" s="1"/>
  <c r="AN111" i="16" l="1"/>
  <c r="AV111" i="16" s="1"/>
  <c r="AW110" i="16"/>
  <c r="AU226" i="16"/>
  <c r="AK227" i="16"/>
  <c r="S351" i="16"/>
  <c r="AO111" i="16" s="1"/>
  <c r="X352" i="16"/>
  <c r="W352" i="16"/>
  <c r="A472" i="16"/>
  <c r="P472" i="16" s="1"/>
  <c r="AL472" i="16" s="1"/>
  <c r="F599" i="1"/>
  <c r="E353" i="16"/>
  <c r="K481" i="1"/>
  <c r="M480" i="1"/>
  <c r="U360" i="1"/>
  <c r="W360" i="1" s="1"/>
  <c r="P480" i="1"/>
  <c r="AG351" i="16"/>
  <c r="R352" i="16"/>
  <c r="F469" i="16"/>
  <c r="T597" i="1"/>
  <c r="V476" i="1"/>
  <c r="AH350" i="16"/>
  <c r="Q468" i="16"/>
  <c r="AM228" i="16" s="1"/>
  <c r="AF467" i="16"/>
  <c r="AN112" i="16" l="1"/>
  <c r="AV112" i="16" s="1"/>
  <c r="AW111" i="16"/>
  <c r="AK228" i="16"/>
  <c r="AU227" i="16"/>
  <c r="F470" i="16"/>
  <c r="V477" i="1"/>
  <c r="T598" i="1"/>
  <c r="E354" i="16"/>
  <c r="P481" i="1"/>
  <c r="U361" i="1"/>
  <c r="W361" i="1" s="1"/>
  <c r="K482" i="1"/>
  <c r="M481" i="1"/>
  <c r="X353" i="16"/>
  <c r="S352" i="16"/>
  <c r="AO112" i="16" s="1"/>
  <c r="W353" i="16"/>
  <c r="Q469" i="16"/>
  <c r="AM229" i="16" s="1"/>
  <c r="AF468" i="16"/>
  <c r="R353" i="16"/>
  <c r="AG352" i="16"/>
  <c r="A473" i="16"/>
  <c r="P473" i="16" s="1"/>
  <c r="AL473" i="16" s="1"/>
  <c r="F600" i="1"/>
  <c r="AH351" i="16"/>
  <c r="AN113" i="16" l="1"/>
  <c r="AV113" i="16" s="1"/>
  <c r="AW112" i="16"/>
  <c r="AU228" i="16"/>
  <c r="AK229" i="16"/>
  <c r="AG353" i="16"/>
  <c r="R354" i="16"/>
  <c r="A474" i="16"/>
  <c r="P474" i="16" s="1"/>
  <c r="AL474" i="16" s="1"/>
  <c r="F601" i="1"/>
  <c r="W354" i="16"/>
  <c r="X354" i="16"/>
  <c r="S353" i="16"/>
  <c r="AO113" i="16" s="1"/>
  <c r="E355" i="16"/>
  <c r="U362" i="1"/>
  <c r="W362" i="1" s="1"/>
  <c r="K483" i="1"/>
  <c r="P482" i="1"/>
  <c r="M482" i="1"/>
  <c r="F471" i="16"/>
  <c r="V478" i="1"/>
  <c r="T599" i="1"/>
  <c r="AH352" i="16"/>
  <c r="Q470" i="16"/>
  <c r="AM230" i="16" s="1"/>
  <c r="AF469" i="16"/>
  <c r="AN114" i="16" l="1"/>
  <c r="AV114" i="16" s="1"/>
  <c r="AW113" i="16"/>
  <c r="AK230" i="16"/>
  <c r="AU229" i="16"/>
  <c r="AF470" i="16"/>
  <c r="Q471" i="16"/>
  <c r="AM231" i="16" s="1"/>
  <c r="F472" i="16"/>
  <c r="V479" i="1"/>
  <c r="T600" i="1"/>
  <c r="AH353" i="16"/>
  <c r="E356" i="16"/>
  <c r="U363" i="1"/>
  <c r="W363" i="1" s="1"/>
  <c r="P483" i="1"/>
  <c r="K484" i="1"/>
  <c r="M483" i="1"/>
  <c r="R355" i="16"/>
  <c r="AG354" i="16"/>
  <c r="X355" i="16"/>
  <c r="S354" i="16"/>
  <c r="AO114" i="16" s="1"/>
  <c r="W355" i="16"/>
  <c r="A475" i="16"/>
  <c r="P475" i="16" s="1"/>
  <c r="AL475" i="16" s="1"/>
  <c r="F602" i="1"/>
  <c r="AN115" i="16" l="1"/>
  <c r="AV115" i="16" s="1"/>
  <c r="AW114" i="16"/>
  <c r="AU230" i="16"/>
  <c r="AK231" i="16"/>
  <c r="AH354" i="16"/>
  <c r="F473" i="16"/>
  <c r="V480" i="1"/>
  <c r="T601" i="1"/>
  <c r="E357" i="16"/>
  <c r="K485" i="1"/>
  <c r="M484" i="1"/>
  <c r="P484" i="1"/>
  <c r="U364" i="1"/>
  <c r="W364" i="1" s="1"/>
  <c r="X356" i="16"/>
  <c r="S355" i="16"/>
  <c r="AO115" i="16" s="1"/>
  <c r="W356" i="16"/>
  <c r="AG355" i="16"/>
  <c r="R356" i="16"/>
  <c r="Q472" i="16"/>
  <c r="AM232" i="16" s="1"/>
  <c r="AF471" i="16"/>
  <c r="A476" i="16"/>
  <c r="P476" i="16" s="1"/>
  <c r="AL476" i="16" s="1"/>
  <c r="F603" i="1"/>
  <c r="AN116" i="16" l="1"/>
  <c r="AV116" i="16" s="1"/>
  <c r="AW115" i="16"/>
  <c r="AK232" i="16"/>
  <c r="AU231" i="16"/>
  <c r="R357" i="16"/>
  <c r="AG356" i="16"/>
  <c r="AH355" i="16"/>
  <c r="E358" i="16"/>
  <c r="P485" i="1"/>
  <c r="M485" i="1"/>
  <c r="K486" i="1"/>
  <c r="U365" i="1"/>
  <c r="W365" i="1" s="1"/>
  <c r="AF472" i="16"/>
  <c r="Q473" i="16"/>
  <c r="AM233" i="16" s="1"/>
  <c r="A477" i="16"/>
  <c r="P477" i="16" s="1"/>
  <c r="AL477" i="16" s="1"/>
  <c r="F604" i="1"/>
  <c r="W357" i="16"/>
  <c r="S356" i="16"/>
  <c r="AO116" i="16" s="1"/>
  <c r="X357" i="16"/>
  <c r="F474" i="16"/>
  <c r="V481" i="1"/>
  <c r="T602" i="1"/>
  <c r="AN117" i="16" l="1"/>
  <c r="AV117" i="16" s="1"/>
  <c r="AW116" i="16"/>
  <c r="AU232" i="16"/>
  <c r="AK233" i="16"/>
  <c r="S357" i="16"/>
  <c r="AO117" i="16" s="1"/>
  <c r="X358" i="16"/>
  <c r="W358" i="16"/>
  <c r="A478" i="16"/>
  <c r="P478" i="16" s="1"/>
  <c r="AL478" i="16" s="1"/>
  <c r="F605" i="1"/>
  <c r="AG357" i="16"/>
  <c r="R358" i="16"/>
  <c r="F475" i="16"/>
  <c r="V482" i="1"/>
  <c r="T603" i="1"/>
  <c r="AH356" i="16"/>
  <c r="Q474" i="16"/>
  <c r="AM234" i="16" s="1"/>
  <c r="AF473" i="16"/>
  <c r="E359" i="16"/>
  <c r="U366" i="1"/>
  <c r="W366" i="1" s="1"/>
  <c r="M486" i="1"/>
  <c r="K487" i="1"/>
  <c r="P486" i="1"/>
  <c r="AN118" i="16" l="1"/>
  <c r="AV118" i="16" s="1"/>
  <c r="AW117" i="16"/>
  <c r="AK234" i="16"/>
  <c r="AU233" i="16"/>
  <c r="E360" i="16"/>
  <c r="U367" i="1"/>
  <c r="W367" i="1" s="1"/>
  <c r="M487" i="1"/>
  <c r="P487" i="1"/>
  <c r="K488" i="1"/>
  <c r="AG358" i="16"/>
  <c r="R359" i="16"/>
  <c r="Q475" i="16"/>
  <c r="AM235" i="16" s="1"/>
  <c r="AF474" i="16"/>
  <c r="F476" i="16"/>
  <c r="T604" i="1"/>
  <c r="V483" i="1"/>
  <c r="S358" i="16"/>
  <c r="AO118" i="16" s="1"/>
  <c r="X359" i="16"/>
  <c r="W359" i="16"/>
  <c r="A479" i="16"/>
  <c r="P479" i="16" s="1"/>
  <c r="AL479" i="16" s="1"/>
  <c r="F606" i="1"/>
  <c r="AH357" i="16"/>
  <c r="AN119" i="16" l="1"/>
  <c r="AV119" i="16" s="1"/>
  <c r="AW118" i="16"/>
  <c r="AU234" i="16"/>
  <c r="AK235" i="16"/>
  <c r="AG359" i="16"/>
  <c r="R360" i="16"/>
  <c r="A480" i="16"/>
  <c r="P480" i="16" s="1"/>
  <c r="AL480" i="16" s="1"/>
  <c r="F607" i="1"/>
  <c r="AH358" i="16"/>
  <c r="Q476" i="16"/>
  <c r="AM236" i="16" s="1"/>
  <c r="AF475" i="16"/>
  <c r="S359" i="16"/>
  <c r="AO119" i="16" s="1"/>
  <c r="W360" i="16"/>
  <c r="X360" i="16"/>
  <c r="F477" i="16"/>
  <c r="T605" i="1"/>
  <c r="V484" i="1"/>
  <c r="E361" i="16"/>
  <c r="U368" i="1"/>
  <c r="W368" i="1" s="1"/>
  <c r="M488" i="1"/>
  <c r="P488" i="1"/>
  <c r="K489" i="1"/>
  <c r="AN120" i="16" l="1"/>
  <c r="AV120" i="16" s="1"/>
  <c r="AW119" i="16"/>
  <c r="AU235" i="16"/>
  <c r="AK236" i="16"/>
  <c r="X361" i="16"/>
  <c r="S360" i="16"/>
  <c r="AO120" i="16" s="1"/>
  <c r="W361" i="16"/>
  <c r="F478" i="16"/>
  <c r="T606" i="1"/>
  <c r="V485" i="1"/>
  <c r="AH359" i="16"/>
  <c r="AG360" i="16"/>
  <c r="R361" i="16"/>
  <c r="E362" i="16"/>
  <c r="K490" i="1"/>
  <c r="P489" i="1"/>
  <c r="U369" i="1"/>
  <c r="W369" i="1" s="1"/>
  <c r="M489" i="1"/>
  <c r="AF476" i="16"/>
  <c r="Q477" i="16"/>
  <c r="AM237" i="16" s="1"/>
  <c r="A481" i="16"/>
  <c r="P481" i="16" s="1"/>
  <c r="AL481" i="16" s="1"/>
  <c r="F608" i="1"/>
  <c r="AN121" i="16" l="1"/>
  <c r="AV121" i="16" s="1"/>
  <c r="AW120" i="16"/>
  <c r="AU236" i="16"/>
  <c r="AK237" i="16"/>
  <c r="W362" i="16"/>
  <c r="S361" i="16"/>
  <c r="AO121" i="16" s="1"/>
  <c r="X362" i="16"/>
  <c r="Q478" i="16"/>
  <c r="AM238" i="16" s="1"/>
  <c r="AF477" i="16"/>
  <c r="R362" i="16"/>
  <c r="AG361" i="16"/>
  <c r="AH360" i="16"/>
  <c r="A482" i="16"/>
  <c r="P482" i="16" s="1"/>
  <c r="AL482" i="16" s="1"/>
  <c r="F609" i="1"/>
  <c r="E363" i="16"/>
  <c r="U370" i="1"/>
  <c r="W370" i="1" s="1"/>
  <c r="K491" i="1"/>
  <c r="M490" i="1"/>
  <c r="P490" i="1"/>
  <c r="F479" i="16"/>
  <c r="T607" i="1"/>
  <c r="V486" i="1"/>
  <c r="AN122" i="16" l="1"/>
  <c r="AV122" i="16" s="1"/>
  <c r="AW121" i="16"/>
  <c r="AK238" i="16"/>
  <c r="AU237" i="16"/>
  <c r="F480" i="16"/>
  <c r="V487" i="1"/>
  <c r="T608" i="1"/>
  <c r="E364" i="16"/>
  <c r="P491" i="1"/>
  <c r="U371" i="1"/>
  <c r="W371" i="1" s="1"/>
  <c r="M491" i="1"/>
  <c r="K492" i="1"/>
  <c r="R363" i="16"/>
  <c r="AG362" i="16"/>
  <c r="AH361" i="16"/>
  <c r="A483" i="16"/>
  <c r="P483" i="16" s="1"/>
  <c r="AL483" i="16" s="1"/>
  <c r="F610" i="1"/>
  <c r="Q479" i="16"/>
  <c r="AM239" i="16" s="1"/>
  <c r="AF478" i="16"/>
  <c r="S362" i="16"/>
  <c r="AO122" i="16" s="1"/>
  <c r="X363" i="16"/>
  <c r="W363" i="16"/>
  <c r="AN123" i="16" l="1"/>
  <c r="AV123" i="16" s="1"/>
  <c r="AW122" i="16"/>
  <c r="AU238" i="16"/>
  <c r="AK239" i="16"/>
  <c r="E365" i="16"/>
  <c r="K493" i="1"/>
  <c r="M492" i="1"/>
  <c r="P492" i="1"/>
  <c r="U372" i="1"/>
  <c r="W372" i="1" s="1"/>
  <c r="AH362" i="16"/>
  <c r="A484" i="16"/>
  <c r="P484" i="16" s="1"/>
  <c r="AL484" i="16" s="1"/>
  <c r="F611" i="1"/>
  <c r="F481" i="16"/>
  <c r="T609" i="1"/>
  <c r="V488" i="1"/>
  <c r="AG363" i="16"/>
  <c r="R364" i="16"/>
  <c r="S363" i="16"/>
  <c r="AO123" i="16" s="1"/>
  <c r="W364" i="16"/>
  <c r="X364" i="16"/>
  <c r="AF479" i="16"/>
  <c r="Q480" i="16"/>
  <c r="AM240" i="16" s="1"/>
  <c r="AN124" i="16" l="1"/>
  <c r="AV124" i="16" s="1"/>
  <c r="AW123" i="16"/>
  <c r="AU239" i="16"/>
  <c r="AK240" i="16"/>
  <c r="AH363" i="16"/>
  <c r="R365" i="16"/>
  <c r="AG364" i="16"/>
  <c r="F482" i="16"/>
  <c r="T610" i="1"/>
  <c r="V489" i="1"/>
  <c r="E366" i="16"/>
  <c r="K494" i="1"/>
  <c r="M493" i="1"/>
  <c r="U373" i="1"/>
  <c r="W373" i="1" s="1"/>
  <c r="P493" i="1"/>
  <c r="Q481" i="16"/>
  <c r="AM241" i="16" s="1"/>
  <c r="AF480" i="16"/>
  <c r="S364" i="16"/>
  <c r="AO124" i="16" s="1"/>
  <c r="X365" i="16"/>
  <c r="W365" i="16"/>
  <c r="A485" i="16"/>
  <c r="P485" i="16" s="1"/>
  <c r="AL485" i="16" s="1"/>
  <c r="F612" i="1"/>
  <c r="AN125" i="16" l="1"/>
  <c r="AV125" i="16" s="1"/>
  <c r="AW124" i="16"/>
  <c r="AU240" i="16"/>
  <c r="AK241" i="16"/>
  <c r="R366" i="16"/>
  <c r="AG365" i="16"/>
  <c r="X366" i="16"/>
  <c r="W366" i="16"/>
  <c r="S365" i="16"/>
  <c r="AO125" i="16" s="1"/>
  <c r="Q482" i="16"/>
  <c r="AM242" i="16" s="1"/>
  <c r="AF481" i="16"/>
  <c r="F483" i="16"/>
  <c r="T611" i="1"/>
  <c r="V490" i="1"/>
  <c r="E367" i="16"/>
  <c r="P494" i="1"/>
  <c r="M494" i="1"/>
  <c r="U374" i="1"/>
  <c r="W374" i="1" s="1"/>
  <c r="K495" i="1"/>
  <c r="A486" i="16"/>
  <c r="P486" i="16" s="1"/>
  <c r="AL486" i="16" s="1"/>
  <c r="F613" i="1"/>
  <c r="AH364" i="16"/>
  <c r="AN126" i="16" l="1"/>
  <c r="AV126" i="16" s="1"/>
  <c r="AW125" i="16"/>
  <c r="AU241" i="16"/>
  <c r="AK242" i="16"/>
  <c r="AH365" i="16"/>
  <c r="AG366" i="16"/>
  <c r="R367" i="16"/>
  <c r="Q483" i="16"/>
  <c r="AM243" i="16" s="1"/>
  <c r="AF482" i="16"/>
  <c r="A487" i="16"/>
  <c r="P487" i="16" s="1"/>
  <c r="AL487" i="16" s="1"/>
  <c r="F614" i="1"/>
  <c r="F484" i="16"/>
  <c r="T612" i="1"/>
  <c r="V491" i="1"/>
  <c r="E368" i="16"/>
  <c r="U375" i="1"/>
  <c r="W375" i="1" s="1"/>
  <c r="M495" i="1"/>
  <c r="P495" i="1"/>
  <c r="K496" i="1"/>
  <c r="X367" i="16"/>
  <c r="W367" i="16"/>
  <c r="S366" i="16"/>
  <c r="AO126" i="16" s="1"/>
  <c r="AN127" i="16" l="1"/>
  <c r="AV127" i="16" s="1"/>
  <c r="AW126" i="16"/>
  <c r="AU242" i="16"/>
  <c r="AK243" i="16"/>
  <c r="Q484" i="16"/>
  <c r="AM244" i="16" s="1"/>
  <c r="AF483" i="16"/>
  <c r="E369" i="16"/>
  <c r="U376" i="1"/>
  <c r="W376" i="1" s="1"/>
  <c r="M496" i="1"/>
  <c r="K497" i="1"/>
  <c r="P496" i="1"/>
  <c r="A488" i="16"/>
  <c r="P488" i="16" s="1"/>
  <c r="AL488" i="16" s="1"/>
  <c r="F615" i="1"/>
  <c r="W368" i="16"/>
  <c r="S367" i="16"/>
  <c r="AO127" i="16" s="1"/>
  <c r="X368" i="16"/>
  <c r="F485" i="16"/>
  <c r="V492" i="1"/>
  <c r="T613" i="1"/>
  <c r="AH366" i="16"/>
  <c r="AG367" i="16"/>
  <c r="R368" i="16"/>
  <c r="AN128" i="16" l="1"/>
  <c r="AV128" i="16" s="1"/>
  <c r="AW127" i="16"/>
  <c r="AU243" i="16"/>
  <c r="AK244" i="16"/>
  <c r="F486" i="16"/>
  <c r="T614" i="1"/>
  <c r="V493" i="1"/>
  <c r="AH367" i="16"/>
  <c r="A489" i="16"/>
  <c r="P489" i="16" s="1"/>
  <c r="AL489" i="16" s="1"/>
  <c r="F616" i="1"/>
  <c r="Q485" i="16"/>
  <c r="AM245" i="16" s="1"/>
  <c r="AF484" i="16"/>
  <c r="W369" i="16"/>
  <c r="S368" i="16"/>
  <c r="AO128" i="16" s="1"/>
  <c r="X369" i="16"/>
  <c r="E370" i="16"/>
  <c r="P497" i="1"/>
  <c r="U377" i="1"/>
  <c r="W377" i="1" s="1"/>
  <c r="K498" i="1"/>
  <c r="M497" i="1"/>
  <c r="AG368" i="16"/>
  <c r="R369" i="16"/>
  <c r="AN129" i="16" l="1"/>
  <c r="AV129" i="16" s="1"/>
  <c r="AW128" i="16"/>
  <c r="AU244" i="16"/>
  <c r="AK245" i="16"/>
  <c r="X370" i="16"/>
  <c r="W370" i="16"/>
  <c r="S369" i="16"/>
  <c r="AO129" i="16" s="1"/>
  <c r="A490" i="16"/>
  <c r="P490" i="16" s="1"/>
  <c r="AL490" i="16" s="1"/>
  <c r="F617" i="1"/>
  <c r="F487" i="16"/>
  <c r="T615" i="1"/>
  <c r="V494" i="1"/>
  <c r="AH368" i="16"/>
  <c r="R370" i="16"/>
  <c r="AG369" i="16"/>
  <c r="E371" i="16"/>
  <c r="U378" i="1"/>
  <c r="W378" i="1" s="1"/>
  <c r="P498" i="1"/>
  <c r="K499" i="1"/>
  <c r="M498" i="1"/>
  <c r="AF485" i="16"/>
  <c r="Q486" i="16"/>
  <c r="AM246" i="16" s="1"/>
  <c r="AN130" i="16" l="1"/>
  <c r="AV130" i="16" s="1"/>
  <c r="AW129" i="16"/>
  <c r="AU245" i="16"/>
  <c r="AK246" i="16"/>
  <c r="R371" i="16"/>
  <c r="AG370" i="16"/>
  <c r="F488" i="16"/>
  <c r="T616" i="1"/>
  <c r="V495" i="1"/>
  <c r="AH369" i="16"/>
  <c r="X371" i="16"/>
  <c r="S370" i="16"/>
  <c r="AO130" i="16" s="1"/>
  <c r="W371" i="16"/>
  <c r="AF486" i="16"/>
  <c r="Q487" i="16"/>
  <c r="AM247" i="16" s="1"/>
  <c r="E372" i="16"/>
  <c r="U379" i="1"/>
  <c r="W379" i="1" s="1"/>
  <c r="K500" i="1"/>
  <c r="P499" i="1"/>
  <c r="M499" i="1"/>
  <c r="A491" i="16"/>
  <c r="P491" i="16" s="1"/>
  <c r="AL491" i="16" s="1"/>
  <c r="F618" i="1"/>
  <c r="AN131" i="16" l="1"/>
  <c r="AV131" i="16" s="1"/>
  <c r="AW130" i="16"/>
  <c r="AU246" i="16"/>
  <c r="AK247" i="16"/>
  <c r="AF487" i="16"/>
  <c r="Q488" i="16"/>
  <c r="AM248" i="16" s="1"/>
  <c r="AH370" i="16"/>
  <c r="R372" i="16"/>
  <c r="AG371" i="16"/>
  <c r="W372" i="16"/>
  <c r="X372" i="16"/>
  <c r="S371" i="16"/>
  <c r="AO131" i="16" s="1"/>
  <c r="A492" i="16"/>
  <c r="P492" i="16" s="1"/>
  <c r="AL492" i="16" s="1"/>
  <c r="F619" i="1"/>
  <c r="E373" i="16"/>
  <c r="U380" i="1"/>
  <c r="W380" i="1" s="1"/>
  <c r="M500" i="1"/>
  <c r="K501" i="1"/>
  <c r="P500" i="1"/>
  <c r="F489" i="16"/>
  <c r="V496" i="1"/>
  <c r="T617" i="1"/>
  <c r="AN132" i="16" l="1"/>
  <c r="AV132" i="16" s="1"/>
  <c r="AW131" i="16"/>
  <c r="AU247" i="16"/>
  <c r="AK248" i="16"/>
  <c r="AH371" i="16"/>
  <c r="R373" i="16"/>
  <c r="AG372" i="16"/>
  <c r="Q489" i="16"/>
  <c r="AM249" i="16" s="1"/>
  <c r="AF488" i="16"/>
  <c r="F490" i="16"/>
  <c r="V497" i="1"/>
  <c r="T618" i="1"/>
  <c r="E374" i="16"/>
  <c r="P501" i="1"/>
  <c r="U381" i="1"/>
  <c r="W381" i="1" s="1"/>
  <c r="M501" i="1"/>
  <c r="K502" i="1"/>
  <c r="A493" i="16"/>
  <c r="P493" i="16" s="1"/>
  <c r="AL493" i="16" s="1"/>
  <c r="F620" i="1"/>
  <c r="X373" i="16"/>
  <c r="W373" i="16"/>
  <c r="S372" i="16"/>
  <c r="AO132" i="16" s="1"/>
  <c r="AN133" i="16" l="1"/>
  <c r="AV133" i="16" s="1"/>
  <c r="AW132" i="16"/>
  <c r="AU248" i="16"/>
  <c r="AK249" i="16"/>
  <c r="X374" i="16"/>
  <c r="S373" i="16"/>
  <c r="AO133" i="16" s="1"/>
  <c r="W374" i="16"/>
  <c r="E375" i="16"/>
  <c r="U382" i="1"/>
  <c r="W382" i="1" s="1"/>
  <c r="M502" i="1"/>
  <c r="P502" i="1"/>
  <c r="K503" i="1"/>
  <c r="AG373" i="16"/>
  <c r="R374" i="16"/>
  <c r="F491" i="16"/>
  <c r="V498" i="1"/>
  <c r="T619" i="1"/>
  <c r="Q490" i="16"/>
  <c r="AM250" i="16" s="1"/>
  <c r="AF489" i="16"/>
  <c r="A494" i="16"/>
  <c r="P494" i="16" s="1"/>
  <c r="AL494" i="16" s="1"/>
  <c r="F621" i="1"/>
  <c r="AH372" i="16"/>
  <c r="AN134" i="16" l="1"/>
  <c r="AV134" i="16" s="1"/>
  <c r="AW133" i="16"/>
  <c r="AU249" i="16"/>
  <c r="AK250" i="16"/>
  <c r="X375" i="16"/>
  <c r="W375" i="16"/>
  <c r="S374" i="16"/>
  <c r="AO134" i="16" s="1"/>
  <c r="F492" i="16"/>
  <c r="T620" i="1"/>
  <c r="V499" i="1"/>
  <c r="Q491" i="16"/>
  <c r="AM251" i="16" s="1"/>
  <c r="AF490" i="16"/>
  <c r="E376" i="16"/>
  <c r="K504" i="1"/>
  <c r="U383" i="1"/>
  <c r="W383" i="1" s="1"/>
  <c r="M503" i="1"/>
  <c r="P503" i="1"/>
  <c r="A495" i="16"/>
  <c r="P495" i="16" s="1"/>
  <c r="AL495" i="16" s="1"/>
  <c r="F622" i="1"/>
  <c r="R375" i="16"/>
  <c r="AG374" i="16"/>
  <c r="AH373" i="16"/>
  <c r="AN135" i="16" l="1"/>
  <c r="AV135" i="16" s="1"/>
  <c r="AW134" i="16"/>
  <c r="AU250" i="16"/>
  <c r="AK251" i="16"/>
  <c r="A496" i="16"/>
  <c r="P496" i="16" s="1"/>
  <c r="AL496" i="16" s="1"/>
  <c r="F623" i="1"/>
  <c r="AF491" i="16"/>
  <c r="Q492" i="16"/>
  <c r="AM252" i="16" s="1"/>
  <c r="E377" i="16"/>
  <c r="P504" i="1"/>
  <c r="M504" i="1"/>
  <c r="U384" i="1"/>
  <c r="W384" i="1" s="1"/>
  <c r="K505" i="1"/>
  <c r="AH374" i="16"/>
  <c r="R376" i="16"/>
  <c r="AG375" i="16"/>
  <c r="W376" i="16"/>
  <c r="X376" i="16"/>
  <c r="S375" i="16"/>
  <c r="AO135" i="16" s="1"/>
  <c r="F493" i="16"/>
  <c r="V500" i="1"/>
  <c r="T621" i="1"/>
  <c r="AN136" i="16" l="1"/>
  <c r="AV136" i="16" s="1"/>
  <c r="AW135" i="16"/>
  <c r="AU251" i="16"/>
  <c r="AK252" i="16"/>
  <c r="X377" i="16"/>
  <c r="W377" i="16"/>
  <c r="S376" i="16"/>
  <c r="AO136" i="16" s="1"/>
  <c r="AG376" i="16"/>
  <c r="R377" i="16"/>
  <c r="E378" i="16"/>
  <c r="U385" i="1"/>
  <c r="W385" i="1" s="1"/>
  <c r="P505" i="1"/>
  <c r="M505" i="1"/>
  <c r="K506" i="1"/>
  <c r="A497" i="16"/>
  <c r="P497" i="16" s="1"/>
  <c r="AL497" i="16" s="1"/>
  <c r="F624" i="1"/>
  <c r="AH375" i="16"/>
  <c r="F494" i="16"/>
  <c r="V501" i="1"/>
  <c r="T622" i="1"/>
  <c r="Q493" i="16"/>
  <c r="AM253" i="16" s="1"/>
  <c r="AF492" i="16"/>
  <c r="AN137" i="16" l="1"/>
  <c r="AV137" i="16" s="1"/>
  <c r="AW136" i="16"/>
  <c r="AU252" i="16"/>
  <c r="AK253" i="16"/>
  <c r="R378" i="16"/>
  <c r="AG377" i="16"/>
  <c r="X378" i="16"/>
  <c r="W378" i="16"/>
  <c r="S377" i="16"/>
  <c r="AO137" i="16" s="1"/>
  <c r="Q494" i="16"/>
  <c r="AM254" i="16" s="1"/>
  <c r="AF493" i="16"/>
  <c r="E379" i="16"/>
  <c r="U386" i="1"/>
  <c r="W386" i="1" s="1"/>
  <c r="K507" i="1"/>
  <c r="M506" i="1"/>
  <c r="P506" i="1"/>
  <c r="AH376" i="16"/>
  <c r="F495" i="16"/>
  <c r="T623" i="1"/>
  <c r="V502" i="1"/>
  <c r="A498" i="16"/>
  <c r="P498" i="16" s="1"/>
  <c r="AL498" i="16" s="1"/>
  <c r="F625" i="1"/>
  <c r="AN138" i="16" l="1"/>
  <c r="AV138" i="16" s="1"/>
  <c r="AW137" i="16"/>
  <c r="AU253" i="16"/>
  <c r="AK254" i="16"/>
  <c r="A499" i="16"/>
  <c r="P499" i="16" s="1"/>
  <c r="AL499" i="16" s="1"/>
  <c r="F626" i="1"/>
  <c r="E380" i="16"/>
  <c r="U387" i="1"/>
  <c r="W387" i="1" s="1"/>
  <c r="K508" i="1"/>
  <c r="P507" i="1"/>
  <c r="M507" i="1"/>
  <c r="AF494" i="16"/>
  <c r="Q495" i="16"/>
  <c r="AM255" i="16" s="1"/>
  <c r="F496" i="16"/>
  <c r="V503" i="1"/>
  <c r="T624" i="1"/>
  <c r="AH377" i="16"/>
  <c r="AG378" i="16"/>
  <c r="R379" i="16"/>
  <c r="X379" i="16"/>
  <c r="W379" i="16"/>
  <c r="S378" i="16"/>
  <c r="AO138" i="16" s="1"/>
  <c r="AN139" i="16" l="1"/>
  <c r="AV139" i="16" s="1"/>
  <c r="AW138" i="16"/>
  <c r="AU254" i="16"/>
  <c r="AK255" i="16"/>
  <c r="F497" i="16"/>
  <c r="V504" i="1"/>
  <c r="T625" i="1"/>
  <c r="X380" i="16"/>
  <c r="S379" i="16"/>
  <c r="AO139" i="16" s="1"/>
  <c r="W380" i="16"/>
  <c r="R380" i="16"/>
  <c r="AG379" i="16"/>
  <c r="Q496" i="16"/>
  <c r="AM256" i="16" s="1"/>
  <c r="AF495" i="16"/>
  <c r="A500" i="16"/>
  <c r="P500" i="16" s="1"/>
  <c r="AL500" i="16" s="1"/>
  <c r="F627" i="1"/>
  <c r="AH378" i="16"/>
  <c r="E381" i="16"/>
  <c r="U388" i="1"/>
  <c r="W388" i="1" s="1"/>
  <c r="M508" i="1"/>
  <c r="P508" i="1"/>
  <c r="K509" i="1"/>
  <c r="AN140" i="16" l="1"/>
  <c r="AV140" i="16" s="1"/>
  <c r="AW139" i="16"/>
  <c r="AU255" i="16"/>
  <c r="AK256" i="16"/>
  <c r="R381" i="16"/>
  <c r="AG380" i="16"/>
  <c r="Q497" i="16"/>
  <c r="AM257" i="16" s="1"/>
  <c r="AF496" i="16"/>
  <c r="F498" i="16"/>
  <c r="V505" i="1"/>
  <c r="T626" i="1"/>
  <c r="A501" i="16"/>
  <c r="P501" i="16" s="1"/>
  <c r="AL501" i="16" s="1"/>
  <c r="F628" i="1"/>
  <c r="W381" i="16"/>
  <c r="S380" i="16"/>
  <c r="AO140" i="16" s="1"/>
  <c r="X381" i="16"/>
  <c r="E382" i="16"/>
  <c r="K510" i="1"/>
  <c r="M509" i="1"/>
  <c r="U389" i="1"/>
  <c r="W389" i="1" s="1"/>
  <c r="P509" i="1"/>
  <c r="AH379" i="16"/>
  <c r="AN141" i="16" l="1"/>
  <c r="AV141" i="16" s="1"/>
  <c r="AW140" i="16"/>
  <c r="AU256" i="16"/>
  <c r="AK257" i="16"/>
  <c r="E383" i="16"/>
  <c r="U390" i="1"/>
  <c r="W390" i="1" s="1"/>
  <c r="M510" i="1"/>
  <c r="K511" i="1"/>
  <c r="P510" i="1"/>
  <c r="S381" i="16"/>
  <c r="AO141" i="16" s="1"/>
  <c r="X382" i="16"/>
  <c r="W382" i="16"/>
  <c r="A502" i="16"/>
  <c r="P502" i="16" s="1"/>
  <c r="AL502" i="16" s="1"/>
  <c r="F629" i="1"/>
  <c r="R382" i="16"/>
  <c r="AG381" i="16"/>
  <c r="AH380" i="16"/>
  <c r="F499" i="16"/>
  <c r="T627" i="1"/>
  <c r="V506" i="1"/>
  <c r="Q498" i="16"/>
  <c r="AM258" i="16" s="1"/>
  <c r="AF497" i="16"/>
  <c r="AN142" i="16" l="1"/>
  <c r="AV142" i="16" s="1"/>
  <c r="AW141" i="16"/>
  <c r="AU257" i="16"/>
  <c r="AK258" i="16"/>
  <c r="Q499" i="16"/>
  <c r="AM259" i="16" s="1"/>
  <c r="AF498" i="16"/>
  <c r="R383" i="16"/>
  <c r="AG382" i="16"/>
  <c r="W383" i="16"/>
  <c r="X383" i="16"/>
  <c r="S382" i="16"/>
  <c r="AO142" i="16" s="1"/>
  <c r="E384" i="16"/>
  <c r="M511" i="1"/>
  <c r="K512" i="1"/>
  <c r="U391" i="1"/>
  <c r="W391" i="1" s="1"/>
  <c r="P511" i="1"/>
  <c r="A503" i="16"/>
  <c r="P503" i="16" s="1"/>
  <c r="AL503" i="16" s="1"/>
  <c r="F630" i="1"/>
  <c r="AH381" i="16"/>
  <c r="F500" i="16"/>
  <c r="T628" i="1"/>
  <c r="V507" i="1"/>
  <c r="AN143" i="16" l="1"/>
  <c r="AV143" i="16" s="1"/>
  <c r="AW142" i="16"/>
  <c r="AU258" i="16"/>
  <c r="AK259" i="16"/>
  <c r="F501" i="16"/>
  <c r="V508" i="1"/>
  <c r="T629" i="1"/>
  <c r="A504" i="16"/>
  <c r="P504" i="16" s="1"/>
  <c r="AL504" i="16" s="1"/>
  <c r="F631" i="1"/>
  <c r="E385" i="16"/>
  <c r="U392" i="1"/>
  <c r="W392" i="1" s="1"/>
  <c r="M512" i="1"/>
  <c r="K513" i="1"/>
  <c r="P512" i="1"/>
  <c r="W384" i="16"/>
  <c r="S383" i="16"/>
  <c r="AO143" i="16" s="1"/>
  <c r="X384" i="16"/>
  <c r="Q500" i="16"/>
  <c r="AM260" i="16" s="1"/>
  <c r="AF499" i="16"/>
  <c r="AH382" i="16"/>
  <c r="AG383" i="16"/>
  <c r="R384" i="16"/>
  <c r="AN144" i="16" l="1"/>
  <c r="AV144" i="16" s="1"/>
  <c r="AW143" i="16"/>
  <c r="AK260" i="16"/>
  <c r="AU259" i="16"/>
  <c r="AH383" i="16"/>
  <c r="Q501" i="16"/>
  <c r="AM261" i="16" s="1"/>
  <c r="AF500" i="16"/>
  <c r="X385" i="16"/>
  <c r="W385" i="16"/>
  <c r="S384" i="16"/>
  <c r="AO144" i="16" s="1"/>
  <c r="F502" i="16"/>
  <c r="T630" i="1"/>
  <c r="V509" i="1"/>
  <c r="R385" i="16"/>
  <c r="AG384" i="16"/>
  <c r="E386" i="16"/>
  <c r="P513" i="1"/>
  <c r="U393" i="1"/>
  <c r="W393" i="1" s="1"/>
  <c r="K514" i="1"/>
  <c r="M513" i="1"/>
  <c r="A505" i="16"/>
  <c r="P505" i="16" s="1"/>
  <c r="AL505" i="16" s="1"/>
  <c r="F632" i="1"/>
  <c r="AN145" i="16" l="1"/>
  <c r="AV145" i="16" s="1"/>
  <c r="AW144" i="16"/>
  <c r="AU260" i="16"/>
  <c r="AK261" i="16"/>
  <c r="A506" i="16"/>
  <c r="P506" i="16" s="1"/>
  <c r="AL506" i="16" s="1"/>
  <c r="F633" i="1"/>
  <c r="R386" i="16"/>
  <c r="AG385" i="16"/>
  <c r="AH384" i="16"/>
  <c r="Q502" i="16"/>
  <c r="AM262" i="16" s="1"/>
  <c r="AF501" i="16"/>
  <c r="W386" i="16"/>
  <c r="X386" i="16"/>
  <c r="S385" i="16"/>
  <c r="AO145" i="16" s="1"/>
  <c r="E387" i="16"/>
  <c r="P514" i="1"/>
  <c r="U394" i="1"/>
  <c r="W394" i="1" s="1"/>
  <c r="K515" i="1"/>
  <c r="M514" i="1"/>
  <c r="F503" i="16"/>
  <c r="V510" i="1"/>
  <c r="T631" i="1"/>
  <c r="AN146" i="16" l="1"/>
  <c r="AV146" i="16" s="1"/>
  <c r="AW145" i="16"/>
  <c r="AK262" i="16"/>
  <c r="AU261" i="16"/>
  <c r="S386" i="16"/>
  <c r="AO146" i="16" s="1"/>
  <c r="W387" i="16"/>
  <c r="X387" i="16"/>
  <c r="A507" i="16"/>
  <c r="P507" i="16" s="1"/>
  <c r="AL507" i="16" s="1"/>
  <c r="F634" i="1"/>
  <c r="AG386" i="16"/>
  <c r="R387" i="16"/>
  <c r="F504" i="16"/>
  <c r="V511" i="1"/>
  <c r="T632" i="1"/>
  <c r="E388" i="16"/>
  <c r="P515" i="1"/>
  <c r="K516" i="1"/>
  <c r="U395" i="1"/>
  <c r="W395" i="1" s="1"/>
  <c r="M515" i="1"/>
  <c r="AH385" i="16"/>
  <c r="Q503" i="16"/>
  <c r="AM263" i="16" s="1"/>
  <c r="AF502" i="16"/>
  <c r="AN147" i="16" l="1"/>
  <c r="AV147" i="16" s="1"/>
  <c r="AW146" i="16"/>
  <c r="AK263" i="16"/>
  <c r="AU262" i="16"/>
  <c r="R388" i="16"/>
  <c r="AG387" i="16"/>
  <c r="F505" i="16"/>
  <c r="T633" i="1"/>
  <c r="V512" i="1"/>
  <c r="E389" i="16"/>
  <c r="K517" i="1"/>
  <c r="M516" i="1"/>
  <c r="P516" i="1"/>
  <c r="U396" i="1"/>
  <c r="W396" i="1" s="1"/>
  <c r="S387" i="16"/>
  <c r="AO147" i="16" s="1"/>
  <c r="X388" i="16"/>
  <c r="W388" i="16"/>
  <c r="AF503" i="16"/>
  <c r="Q504" i="16"/>
  <c r="AM264" i="16" s="1"/>
  <c r="A508" i="16"/>
  <c r="P508" i="16" s="1"/>
  <c r="AL508" i="16" s="1"/>
  <c r="F635" i="1"/>
  <c r="AH386" i="16"/>
  <c r="AN148" i="16" l="1"/>
  <c r="AV148" i="16" s="1"/>
  <c r="AW147" i="16"/>
  <c r="AK264" i="16"/>
  <c r="AU263" i="16"/>
  <c r="S388" i="16"/>
  <c r="AO148" i="16" s="1"/>
  <c r="X389" i="16"/>
  <c r="W389" i="16"/>
  <c r="R389" i="16"/>
  <c r="AG388" i="16"/>
  <c r="AH387" i="16"/>
  <c r="E390" i="16"/>
  <c r="K518" i="1"/>
  <c r="M517" i="1"/>
  <c r="P517" i="1"/>
  <c r="U397" i="1"/>
  <c r="W397" i="1" s="1"/>
  <c r="A509" i="16"/>
  <c r="P509" i="16" s="1"/>
  <c r="AL509" i="16" s="1"/>
  <c r="F636" i="1"/>
  <c r="AF504" i="16"/>
  <c r="Q505" i="16"/>
  <c r="AM265" i="16" s="1"/>
  <c r="F506" i="16"/>
  <c r="T634" i="1"/>
  <c r="V513" i="1"/>
  <c r="AN149" i="16" l="1"/>
  <c r="AV149" i="16" s="1"/>
  <c r="AW148" i="16"/>
  <c r="AU264" i="16"/>
  <c r="AK265" i="16"/>
  <c r="F507" i="16"/>
  <c r="V514" i="1"/>
  <c r="T635" i="1"/>
  <c r="A510" i="16"/>
  <c r="P510" i="16" s="1"/>
  <c r="AL510" i="16" s="1"/>
  <c r="F637" i="1"/>
  <c r="S389" i="16"/>
  <c r="AO149" i="16" s="1"/>
  <c r="X390" i="16"/>
  <c r="W390" i="16"/>
  <c r="AF505" i="16"/>
  <c r="Q506" i="16"/>
  <c r="AM266" i="16" s="1"/>
  <c r="E391" i="16"/>
  <c r="K519" i="1"/>
  <c r="M518" i="1"/>
  <c r="P518" i="1"/>
  <c r="U398" i="1"/>
  <c r="W398" i="1" s="1"/>
  <c r="R390" i="16"/>
  <c r="AG389" i="16"/>
  <c r="AH388" i="16"/>
  <c r="AN150" i="16" l="1"/>
  <c r="AV150" i="16" s="1"/>
  <c r="AW149" i="16"/>
  <c r="AU265" i="16"/>
  <c r="AK266" i="16"/>
  <c r="X391" i="16"/>
  <c r="W391" i="16"/>
  <c r="S390" i="16"/>
  <c r="AO150" i="16" s="1"/>
  <c r="AF506" i="16"/>
  <c r="Q507" i="16"/>
  <c r="AM267" i="16" s="1"/>
  <c r="F508" i="16"/>
  <c r="T636" i="1"/>
  <c r="V515" i="1"/>
  <c r="R391" i="16"/>
  <c r="AG390" i="16"/>
  <c r="AH389" i="16"/>
  <c r="E392" i="16"/>
  <c r="U399" i="1"/>
  <c r="W399" i="1" s="1"/>
  <c r="M519" i="1"/>
  <c r="P519" i="1"/>
  <c r="K520" i="1"/>
  <c r="A511" i="16"/>
  <c r="P511" i="16" s="1"/>
  <c r="AL511" i="16" s="1"/>
  <c r="F638" i="1"/>
  <c r="AN151" i="16" l="1"/>
  <c r="AV151" i="16" s="1"/>
  <c r="AW150" i="16"/>
  <c r="AU266" i="16"/>
  <c r="AK267" i="16"/>
  <c r="AF507" i="16"/>
  <c r="Q508" i="16"/>
  <c r="AM268" i="16" s="1"/>
  <c r="X392" i="16"/>
  <c r="W392" i="16"/>
  <c r="S391" i="16"/>
  <c r="AO151" i="16" s="1"/>
  <c r="F509" i="16"/>
  <c r="V516" i="1"/>
  <c r="T637" i="1"/>
  <c r="E393" i="16"/>
  <c r="U400" i="1"/>
  <c r="W400" i="1" s="1"/>
  <c r="M520" i="1"/>
  <c r="P520" i="1"/>
  <c r="K521" i="1"/>
  <c r="R392" i="16"/>
  <c r="AG391" i="16"/>
  <c r="AH390" i="16"/>
  <c r="A512" i="16"/>
  <c r="P512" i="16" s="1"/>
  <c r="AL512" i="16" s="1"/>
  <c r="F639" i="1"/>
  <c r="AN152" i="16" l="1"/>
  <c r="AV152" i="16" s="1"/>
  <c r="AW151" i="16"/>
  <c r="AK268" i="16"/>
  <c r="AU267" i="16"/>
  <c r="Q509" i="16"/>
  <c r="AM269" i="16" s="1"/>
  <c r="AF508" i="16"/>
  <c r="R393" i="16"/>
  <c r="AG392" i="16"/>
  <c r="E394" i="16"/>
  <c r="P521" i="1"/>
  <c r="K522" i="1"/>
  <c r="U401" i="1"/>
  <c r="W401" i="1" s="1"/>
  <c r="M521" i="1"/>
  <c r="AH391" i="16"/>
  <c r="A513" i="16"/>
  <c r="P513" i="16" s="1"/>
  <c r="AL513" i="16" s="1"/>
  <c r="F640" i="1"/>
  <c r="F510" i="16"/>
  <c r="V517" i="1"/>
  <c r="T638" i="1"/>
  <c r="X393" i="16"/>
  <c r="W393" i="16"/>
  <c r="S392" i="16"/>
  <c r="AO152" i="16" s="1"/>
  <c r="AN153" i="16" l="1"/>
  <c r="AV153" i="16" s="1"/>
  <c r="AW152" i="16"/>
  <c r="AK269" i="16"/>
  <c r="AU268" i="16"/>
  <c r="X394" i="16"/>
  <c r="W394" i="16"/>
  <c r="S393" i="16"/>
  <c r="AO153" i="16" s="1"/>
  <c r="A514" i="16"/>
  <c r="P514" i="16" s="1"/>
  <c r="AL514" i="16" s="1"/>
  <c r="F641" i="1"/>
  <c r="Q510" i="16"/>
  <c r="AM270" i="16" s="1"/>
  <c r="AF509" i="16"/>
  <c r="F511" i="16"/>
  <c r="V518" i="1"/>
  <c r="T639" i="1"/>
  <c r="AH392" i="16"/>
  <c r="E395" i="16"/>
  <c r="P522" i="1"/>
  <c r="K523" i="1"/>
  <c r="M522" i="1"/>
  <c r="U402" i="1"/>
  <c r="W402" i="1" s="1"/>
  <c r="R394" i="16"/>
  <c r="AG393" i="16"/>
  <c r="AN154" i="16" l="1"/>
  <c r="AV154" i="16" s="1"/>
  <c r="AW153" i="16"/>
  <c r="AU269" i="16"/>
  <c r="AK270" i="16"/>
  <c r="F512" i="16"/>
  <c r="V519" i="1"/>
  <c r="T640" i="1"/>
  <c r="Q511" i="16"/>
  <c r="AM271" i="16" s="1"/>
  <c r="AF510" i="16"/>
  <c r="AH393" i="16"/>
  <c r="X395" i="16"/>
  <c r="W395" i="16"/>
  <c r="S394" i="16"/>
  <c r="AO154" i="16" s="1"/>
  <c r="R395" i="16"/>
  <c r="AG394" i="16"/>
  <c r="E396" i="16"/>
  <c r="K524" i="1"/>
  <c r="U403" i="1"/>
  <c r="W403" i="1" s="1"/>
  <c r="M523" i="1"/>
  <c r="P523" i="1"/>
  <c r="A515" i="16"/>
  <c r="P515" i="16" s="1"/>
  <c r="AL515" i="16" s="1"/>
  <c r="F642" i="1"/>
  <c r="AN155" i="16" l="1"/>
  <c r="AV155" i="16" s="1"/>
  <c r="AW154" i="16"/>
  <c r="AK271" i="16"/>
  <c r="AU270" i="16"/>
  <c r="E397" i="16"/>
  <c r="K525" i="1"/>
  <c r="M524" i="1"/>
  <c r="P524" i="1"/>
  <c r="U404" i="1"/>
  <c r="W404" i="1" s="1"/>
  <c r="AH394" i="16"/>
  <c r="F513" i="16"/>
  <c r="T641" i="1"/>
  <c r="V520" i="1"/>
  <c r="W396" i="16"/>
  <c r="S395" i="16"/>
  <c r="AO155" i="16" s="1"/>
  <c r="X396" i="16"/>
  <c r="A516" i="16"/>
  <c r="P516" i="16" s="1"/>
  <c r="AL516" i="16" s="1"/>
  <c r="F643" i="1"/>
  <c r="R396" i="16"/>
  <c r="AG395" i="16"/>
  <c r="Q512" i="16"/>
  <c r="AM272" i="16" s="1"/>
  <c r="AF511" i="16"/>
  <c r="AN156" i="16" l="1"/>
  <c r="AV156" i="16" s="1"/>
  <c r="AW155" i="16"/>
  <c r="AK272" i="16"/>
  <c r="AU271" i="16"/>
  <c r="Q513" i="16"/>
  <c r="AM273" i="16" s="1"/>
  <c r="AF512" i="16"/>
  <c r="AH395" i="16"/>
  <c r="A517" i="16"/>
  <c r="P517" i="16" s="1"/>
  <c r="AL517" i="16" s="1"/>
  <c r="F644" i="1"/>
  <c r="S396" i="16"/>
  <c r="AO156" i="16" s="1"/>
  <c r="W397" i="16"/>
  <c r="X397" i="16"/>
  <c r="E398" i="16"/>
  <c r="M525" i="1"/>
  <c r="P525" i="1"/>
  <c r="K526" i="1"/>
  <c r="U405" i="1"/>
  <c r="W405" i="1" s="1"/>
  <c r="R397" i="16"/>
  <c r="AG396" i="16"/>
  <c r="F514" i="16"/>
  <c r="T642" i="1"/>
  <c r="V521" i="1"/>
  <c r="AN157" i="16" l="1"/>
  <c r="AV157" i="16" s="1"/>
  <c r="AW156" i="16"/>
  <c r="AU272" i="16"/>
  <c r="AK273" i="16"/>
  <c r="A518" i="16"/>
  <c r="P518" i="16" s="1"/>
  <c r="AL518" i="16" s="1"/>
  <c r="F645" i="1"/>
  <c r="E399" i="16"/>
  <c r="U406" i="1"/>
  <c r="W406" i="1" s="1"/>
  <c r="M526" i="1"/>
  <c r="P526" i="1"/>
  <c r="K527" i="1"/>
  <c r="AF513" i="16"/>
  <c r="Q514" i="16"/>
  <c r="AM274" i="16" s="1"/>
  <c r="F515" i="16"/>
  <c r="T643" i="1"/>
  <c r="V522" i="1"/>
  <c r="AH396" i="16"/>
  <c r="AG397" i="16"/>
  <c r="R398" i="16"/>
  <c r="S397" i="16"/>
  <c r="AO157" i="16" s="1"/>
  <c r="W398" i="16"/>
  <c r="X398" i="16"/>
  <c r="AV158" i="16" l="1"/>
  <c r="AN158" i="16"/>
  <c r="AU273" i="16"/>
  <c r="AW157" i="16"/>
  <c r="AK274" i="16"/>
  <c r="R399" i="16"/>
  <c r="AG398" i="16"/>
  <c r="W399" i="16"/>
  <c r="X399" i="16"/>
  <c r="S398" i="16"/>
  <c r="AO158" i="16" s="1"/>
  <c r="F516" i="16"/>
  <c r="V523" i="1"/>
  <c r="T644" i="1"/>
  <c r="AH397" i="16"/>
  <c r="E400" i="16"/>
  <c r="M527" i="1"/>
  <c r="K528" i="1"/>
  <c r="U407" i="1"/>
  <c r="W407" i="1" s="1"/>
  <c r="P527" i="1"/>
  <c r="AF514" i="16"/>
  <c r="Q515" i="16"/>
  <c r="AM275" i="16" s="1"/>
  <c r="A519" i="16"/>
  <c r="P519" i="16" s="1"/>
  <c r="AL519" i="16" s="1"/>
  <c r="F646" i="1"/>
  <c r="AN159" i="16" l="1"/>
  <c r="AV159" i="16" s="1"/>
  <c r="AW158" i="16"/>
  <c r="AU274" i="16"/>
  <c r="AK275" i="16"/>
  <c r="X400" i="16"/>
  <c r="S399" i="16"/>
  <c r="AO159" i="16" s="1"/>
  <c r="W400" i="16"/>
  <c r="E401" i="16"/>
  <c r="U408" i="1"/>
  <c r="W408" i="1" s="1"/>
  <c r="M528" i="1"/>
  <c r="K529" i="1"/>
  <c r="P528" i="1"/>
  <c r="AF515" i="16"/>
  <c r="Q516" i="16"/>
  <c r="AM276" i="16" s="1"/>
  <c r="AH398" i="16"/>
  <c r="AG399" i="16"/>
  <c r="R400" i="16"/>
  <c r="A520" i="16"/>
  <c r="P520" i="16" s="1"/>
  <c r="AL520" i="16" s="1"/>
  <c r="F647" i="1"/>
  <c r="F517" i="16"/>
  <c r="V524" i="1"/>
  <c r="T645" i="1"/>
  <c r="AN160" i="16" l="1"/>
  <c r="AV160" i="16" s="1"/>
  <c r="AW159" i="16"/>
  <c r="AU275" i="16"/>
  <c r="AK276" i="16"/>
  <c r="AG400" i="16"/>
  <c r="R401" i="16"/>
  <c r="Q517" i="16"/>
  <c r="AM277" i="16" s="1"/>
  <c r="AF516" i="16"/>
  <c r="E402" i="16"/>
  <c r="P529" i="1"/>
  <c r="K530" i="1"/>
  <c r="U409" i="1"/>
  <c r="W409" i="1" s="1"/>
  <c r="M529" i="1"/>
  <c r="S400" i="16"/>
  <c r="AO160" i="16" s="1"/>
  <c r="X401" i="16"/>
  <c r="W401" i="16"/>
  <c r="AH399" i="16"/>
  <c r="A521" i="16"/>
  <c r="P521" i="16" s="1"/>
  <c r="AL521" i="16" s="1"/>
  <c r="F648" i="1"/>
  <c r="F518" i="16"/>
  <c r="V525" i="1"/>
  <c r="T646" i="1"/>
  <c r="AV161" i="16" l="1"/>
  <c r="AN161" i="16"/>
  <c r="AW160" i="16"/>
  <c r="AU276" i="16"/>
  <c r="AK277" i="16"/>
  <c r="R402" i="16"/>
  <c r="AG401" i="16"/>
  <c r="AH400" i="16"/>
  <c r="A522" i="16"/>
  <c r="P522" i="16" s="1"/>
  <c r="AL522" i="16" s="1"/>
  <c r="F649" i="1"/>
  <c r="S401" i="16"/>
  <c r="AO161" i="16" s="1"/>
  <c r="W402" i="16"/>
  <c r="X402" i="16"/>
  <c r="F519" i="16"/>
  <c r="T647" i="1"/>
  <c r="V526" i="1"/>
  <c r="E403" i="16"/>
  <c r="K531" i="1"/>
  <c r="U410" i="1"/>
  <c r="W410" i="1" s="1"/>
  <c r="P530" i="1"/>
  <c r="M530" i="1"/>
  <c r="Q518" i="16"/>
  <c r="AM278" i="16" s="1"/>
  <c r="AF517" i="16"/>
  <c r="AN162" i="16" l="1"/>
  <c r="AV162" i="16" s="1"/>
  <c r="AW161" i="16"/>
  <c r="AK278" i="16"/>
  <c r="AU277" i="16"/>
  <c r="AF518" i="16"/>
  <c r="Q519" i="16"/>
  <c r="AM279" i="16" s="1"/>
  <c r="F520" i="16"/>
  <c r="V527" i="1"/>
  <c r="T648" i="1"/>
  <c r="AH401" i="16"/>
  <c r="E404" i="16"/>
  <c r="P531" i="1"/>
  <c r="K532" i="1"/>
  <c r="U411" i="1"/>
  <c r="W411" i="1" s="1"/>
  <c r="M531" i="1"/>
  <c r="A523" i="16"/>
  <c r="P523" i="16" s="1"/>
  <c r="AL523" i="16" s="1"/>
  <c r="F650" i="1"/>
  <c r="AG402" i="16"/>
  <c r="R403" i="16"/>
  <c r="W403" i="16"/>
  <c r="S402" i="16"/>
  <c r="AO162" i="16" s="1"/>
  <c r="X403" i="16"/>
  <c r="AN163" i="16" l="1"/>
  <c r="AV163" i="16" s="1"/>
  <c r="AW162" i="16"/>
  <c r="AU278" i="16"/>
  <c r="AK279" i="16"/>
  <c r="S403" i="16"/>
  <c r="AO163" i="16" s="1"/>
  <c r="W404" i="16"/>
  <c r="X404" i="16"/>
  <c r="A524" i="16"/>
  <c r="P524" i="16" s="1"/>
  <c r="AL524" i="16" s="1"/>
  <c r="F651" i="1"/>
  <c r="E405" i="16"/>
  <c r="K533" i="1"/>
  <c r="M532" i="1"/>
  <c r="U412" i="1"/>
  <c r="W412" i="1" s="1"/>
  <c r="P532" i="1"/>
  <c r="Q520" i="16"/>
  <c r="AM280" i="16" s="1"/>
  <c r="AF519" i="16"/>
  <c r="AH402" i="16"/>
  <c r="R404" i="16"/>
  <c r="AG403" i="16"/>
  <c r="F521" i="16"/>
  <c r="T649" i="1"/>
  <c r="V528" i="1"/>
  <c r="AN164" i="16" l="1"/>
  <c r="AV164" i="16" s="1"/>
  <c r="AW163" i="16"/>
  <c r="AU279" i="16"/>
  <c r="AK280" i="16"/>
  <c r="F522" i="16"/>
  <c r="T650" i="1"/>
  <c r="V529" i="1"/>
  <c r="Q521" i="16"/>
  <c r="AM281" i="16" s="1"/>
  <c r="AF520" i="16"/>
  <c r="E406" i="16"/>
  <c r="K534" i="1"/>
  <c r="M533" i="1"/>
  <c r="U413" i="1"/>
  <c r="W413" i="1" s="1"/>
  <c r="P533" i="1"/>
  <c r="S404" i="16"/>
  <c r="AO164" i="16" s="1"/>
  <c r="X405" i="16"/>
  <c r="W405" i="16"/>
  <c r="R405" i="16"/>
  <c r="AG404" i="16"/>
  <c r="A525" i="16"/>
  <c r="P525" i="16" s="1"/>
  <c r="AL525" i="16" s="1"/>
  <c r="F652" i="1"/>
  <c r="AH403" i="16"/>
  <c r="AN165" i="16" l="1"/>
  <c r="AV165" i="16" s="1"/>
  <c r="AW164" i="16"/>
  <c r="AU280" i="16"/>
  <c r="AK281" i="16"/>
  <c r="AG405" i="16"/>
  <c r="R406" i="16"/>
  <c r="AH404" i="16"/>
  <c r="E407" i="16"/>
  <c r="U414" i="1"/>
  <c r="W414" i="1" s="1"/>
  <c r="P534" i="1"/>
  <c r="M534" i="1"/>
  <c r="K535" i="1"/>
  <c r="A526" i="16"/>
  <c r="P526" i="16" s="1"/>
  <c r="AL526" i="16" s="1"/>
  <c r="F653" i="1"/>
  <c r="F523" i="16"/>
  <c r="V530" i="1"/>
  <c r="T651" i="1"/>
  <c r="W406" i="16"/>
  <c r="X406" i="16"/>
  <c r="S405" i="16"/>
  <c r="AO165" i="16" s="1"/>
  <c r="Q522" i="16"/>
  <c r="AM282" i="16" s="1"/>
  <c r="AF521" i="16"/>
  <c r="AN166" i="16" l="1"/>
  <c r="AV166" i="16" s="1"/>
  <c r="AW165" i="16"/>
  <c r="AK282" i="16"/>
  <c r="AU281" i="16"/>
  <c r="F524" i="16"/>
  <c r="V531" i="1"/>
  <c r="T652" i="1"/>
  <c r="AG406" i="16"/>
  <c r="R407" i="16"/>
  <c r="W407" i="16"/>
  <c r="S406" i="16"/>
  <c r="AO166" i="16" s="1"/>
  <c r="X407" i="16"/>
  <c r="A527" i="16"/>
  <c r="P527" i="16" s="1"/>
  <c r="AL527" i="16" s="1"/>
  <c r="F654" i="1"/>
  <c r="E408" i="16"/>
  <c r="U415" i="1"/>
  <c r="W415" i="1" s="1"/>
  <c r="M535" i="1"/>
  <c r="P535" i="1"/>
  <c r="K536" i="1"/>
  <c r="Q523" i="16"/>
  <c r="AM283" i="16" s="1"/>
  <c r="AF522" i="16"/>
  <c r="AH405" i="16"/>
  <c r="AN167" i="16" l="1"/>
  <c r="AV167" i="16" s="1"/>
  <c r="AW166" i="16"/>
  <c r="AU282" i="16"/>
  <c r="AK283" i="16"/>
  <c r="E409" i="16"/>
  <c r="U416" i="1"/>
  <c r="W416" i="1" s="1"/>
  <c r="M536" i="1"/>
  <c r="K537" i="1"/>
  <c r="P536" i="1"/>
  <c r="AH406" i="16"/>
  <c r="A528" i="16"/>
  <c r="P528" i="16" s="1"/>
  <c r="AL528" i="16" s="1"/>
  <c r="F655" i="1"/>
  <c r="W408" i="16"/>
  <c r="X408" i="16"/>
  <c r="S407" i="16"/>
  <c r="AO167" i="16" s="1"/>
  <c r="F525" i="16"/>
  <c r="V532" i="1"/>
  <c r="T653" i="1"/>
  <c r="Q524" i="16"/>
  <c r="AM284" i="16" s="1"/>
  <c r="AF523" i="16"/>
  <c r="R408" i="16"/>
  <c r="AG407" i="16"/>
  <c r="AN168" i="16" l="1"/>
  <c r="AV168" i="16" s="1"/>
  <c r="AW167" i="16"/>
  <c r="AU283" i="16"/>
  <c r="AK284" i="16"/>
  <c r="R409" i="16"/>
  <c r="AG408" i="16"/>
  <c r="AH407" i="16"/>
  <c r="E410" i="16"/>
  <c r="U417" i="1"/>
  <c r="W417" i="1" s="1"/>
  <c r="K538" i="1"/>
  <c r="M537" i="1"/>
  <c r="P537" i="1"/>
  <c r="F526" i="16"/>
  <c r="V533" i="1"/>
  <c r="T654" i="1"/>
  <c r="S408" i="16"/>
  <c r="AO168" i="16" s="1"/>
  <c r="W409" i="16"/>
  <c r="X409" i="16"/>
  <c r="Q525" i="16"/>
  <c r="AM285" i="16" s="1"/>
  <c r="AF524" i="16"/>
  <c r="A529" i="16"/>
  <c r="P529" i="16" s="1"/>
  <c r="AL529" i="16" s="1"/>
  <c r="F656" i="1"/>
  <c r="AN169" i="16" l="1"/>
  <c r="AV169" i="16" s="1"/>
  <c r="AW168" i="16"/>
  <c r="AU284" i="16"/>
  <c r="AK285" i="16"/>
  <c r="S409" i="16"/>
  <c r="AO169" i="16" s="1"/>
  <c r="X410" i="16"/>
  <c r="W410" i="16"/>
  <c r="AG409" i="16"/>
  <c r="R410" i="16"/>
  <c r="E411" i="16"/>
  <c r="U418" i="1"/>
  <c r="W418" i="1" s="1"/>
  <c r="P538" i="1"/>
  <c r="M538" i="1"/>
  <c r="K539" i="1"/>
  <c r="AF525" i="16"/>
  <c r="Q526" i="16"/>
  <c r="AM286" i="16" s="1"/>
  <c r="AH408" i="16"/>
  <c r="A530" i="16"/>
  <c r="P530" i="16" s="1"/>
  <c r="AL530" i="16" s="1"/>
  <c r="F657" i="1"/>
  <c r="F527" i="16"/>
  <c r="V534" i="1"/>
  <c r="T655" i="1"/>
  <c r="AN170" i="16" l="1"/>
  <c r="AV170" i="16" s="1"/>
  <c r="AW169" i="16"/>
  <c r="AK286" i="16"/>
  <c r="AU285" i="16"/>
  <c r="F528" i="16"/>
  <c r="T656" i="1"/>
  <c r="V535" i="1"/>
  <c r="E412" i="16"/>
  <c r="U419" i="1"/>
  <c r="W419" i="1" s="1"/>
  <c r="P539" i="1"/>
  <c r="K540" i="1"/>
  <c r="M539" i="1"/>
  <c r="X411" i="16"/>
  <c r="W411" i="16"/>
  <c r="S410" i="16"/>
  <c r="AO170" i="16" s="1"/>
  <c r="A531" i="16"/>
  <c r="P531" i="16" s="1"/>
  <c r="AL531" i="16" s="1"/>
  <c r="F658" i="1"/>
  <c r="Q527" i="16"/>
  <c r="AM287" i="16" s="1"/>
  <c r="AF526" i="16"/>
  <c r="AG410" i="16"/>
  <c r="R411" i="16"/>
  <c r="AH409" i="16"/>
  <c r="AN171" i="16" l="1"/>
  <c r="AV171" i="16" s="1"/>
  <c r="AU286" i="16"/>
  <c r="AW170" i="16"/>
  <c r="AK287" i="16"/>
  <c r="R412" i="16"/>
  <c r="AG411" i="16"/>
  <c r="Q528" i="16"/>
  <c r="AM288" i="16" s="1"/>
  <c r="AF527" i="16"/>
  <c r="AH410" i="16"/>
  <c r="E413" i="16"/>
  <c r="U420" i="1"/>
  <c r="W420" i="1" s="1"/>
  <c r="M540" i="1"/>
  <c r="K541" i="1"/>
  <c r="P540" i="1"/>
  <c r="S411" i="16"/>
  <c r="AO171" i="16" s="1"/>
  <c r="X412" i="16"/>
  <c r="W412" i="16"/>
  <c r="F529" i="16"/>
  <c r="V536" i="1"/>
  <c r="T657" i="1"/>
  <c r="A532" i="16"/>
  <c r="P532" i="16" s="1"/>
  <c r="AL532" i="16" s="1"/>
  <c r="F659" i="1"/>
  <c r="AN172" i="16" l="1"/>
  <c r="AV172" i="16" s="1"/>
  <c r="AW171" i="16"/>
  <c r="AK288" i="16"/>
  <c r="AU287" i="16"/>
  <c r="E414" i="16"/>
  <c r="M541" i="1"/>
  <c r="P541" i="1"/>
  <c r="K542" i="1"/>
  <c r="U421" i="1"/>
  <c r="W421" i="1" s="1"/>
  <c r="F530" i="16"/>
  <c r="T658" i="1"/>
  <c r="V537" i="1"/>
  <c r="R413" i="16"/>
  <c r="AG412" i="16"/>
  <c r="X413" i="16"/>
  <c r="W413" i="16"/>
  <c r="S412" i="16"/>
  <c r="AO172" i="16" s="1"/>
  <c r="AH411" i="16"/>
  <c r="A533" i="16"/>
  <c r="P533" i="16" s="1"/>
  <c r="AL533" i="16" s="1"/>
  <c r="F660" i="1"/>
  <c r="Q529" i="16"/>
  <c r="AM289" i="16" s="1"/>
  <c r="AF528" i="16"/>
  <c r="AN173" i="16" l="1"/>
  <c r="AV173" i="16" s="1"/>
  <c r="AW172" i="16"/>
  <c r="AU288" i="16"/>
  <c r="AK289" i="16"/>
  <c r="F531" i="16"/>
  <c r="T659" i="1"/>
  <c r="V538" i="1"/>
  <c r="Q530" i="16"/>
  <c r="AM290" i="16" s="1"/>
  <c r="AF529" i="16"/>
  <c r="E415" i="16"/>
  <c r="U422" i="1"/>
  <c r="W422" i="1" s="1"/>
  <c r="M542" i="1"/>
  <c r="P542" i="1"/>
  <c r="K543" i="1"/>
  <c r="A534" i="16"/>
  <c r="P534" i="16" s="1"/>
  <c r="AL534" i="16" s="1"/>
  <c r="F661" i="1"/>
  <c r="AH412" i="16"/>
  <c r="AG413" i="16"/>
  <c r="R414" i="16"/>
  <c r="W414" i="16"/>
  <c r="X414" i="16"/>
  <c r="S413" i="16"/>
  <c r="AO173" i="16" s="1"/>
  <c r="AN174" i="16" l="1"/>
  <c r="AV174" i="16" s="1"/>
  <c r="AW173" i="16"/>
  <c r="AK290" i="16"/>
  <c r="AU289" i="16"/>
  <c r="S414" i="16"/>
  <c r="AO174" i="16" s="1"/>
  <c r="X415" i="16"/>
  <c r="W415" i="16"/>
  <c r="E416" i="16"/>
  <c r="M543" i="1"/>
  <c r="P543" i="1"/>
  <c r="U423" i="1"/>
  <c r="W423" i="1" s="1"/>
  <c r="K544" i="1"/>
  <c r="R415" i="16"/>
  <c r="AG414" i="16"/>
  <c r="F532" i="16"/>
  <c r="T660" i="1"/>
  <c r="V539" i="1"/>
  <c r="AH413" i="16"/>
  <c r="A535" i="16"/>
  <c r="P535" i="16" s="1"/>
  <c r="AL535" i="16" s="1"/>
  <c r="F662" i="1"/>
  <c r="Q531" i="16"/>
  <c r="AM291" i="16" s="1"/>
  <c r="AF530" i="16"/>
  <c r="AN175" i="16" l="1"/>
  <c r="AV175" i="16" s="1"/>
  <c r="AW174" i="16"/>
  <c r="AU290" i="16"/>
  <c r="AK291" i="16"/>
  <c r="E417" i="16"/>
  <c r="U424" i="1"/>
  <c r="W424" i="1" s="1"/>
  <c r="M544" i="1"/>
  <c r="K545" i="1"/>
  <c r="P544" i="1"/>
  <c r="S415" i="16"/>
  <c r="AO175" i="16" s="1"/>
  <c r="W416" i="16"/>
  <c r="X416" i="16"/>
  <c r="Q532" i="16"/>
  <c r="AM292" i="16" s="1"/>
  <c r="AF531" i="16"/>
  <c r="A536" i="16"/>
  <c r="P536" i="16" s="1"/>
  <c r="AL536" i="16" s="1"/>
  <c r="F663" i="1"/>
  <c r="R416" i="16"/>
  <c r="AG415" i="16"/>
  <c r="F533" i="16"/>
  <c r="V540" i="1"/>
  <c r="T661" i="1"/>
  <c r="AH414" i="16"/>
  <c r="AN176" i="16" l="1"/>
  <c r="AV176" i="16" s="1"/>
  <c r="AW175" i="16"/>
  <c r="AU291" i="16"/>
  <c r="AK292" i="16"/>
  <c r="E418" i="16"/>
  <c r="K546" i="1"/>
  <c r="P545" i="1"/>
  <c r="U425" i="1"/>
  <c r="W425" i="1" s="1"/>
  <c r="M545" i="1"/>
  <c r="W417" i="16"/>
  <c r="S416" i="16"/>
  <c r="AO176" i="16" s="1"/>
  <c r="X417" i="16"/>
  <c r="F534" i="16"/>
  <c r="V541" i="1"/>
  <c r="T662" i="1"/>
  <c r="R417" i="16"/>
  <c r="AG416" i="16"/>
  <c r="Q533" i="16"/>
  <c r="AM293" i="16" s="1"/>
  <c r="AF532" i="16"/>
  <c r="AH415" i="16"/>
  <c r="A537" i="16"/>
  <c r="P537" i="16" s="1"/>
  <c r="AL537" i="16" s="1"/>
  <c r="F664" i="1"/>
  <c r="AN177" i="16" l="1"/>
  <c r="AV177" i="16" s="1"/>
  <c r="AW176" i="16"/>
  <c r="AK293" i="16"/>
  <c r="AU292" i="16"/>
  <c r="Q534" i="16"/>
  <c r="AM294" i="16" s="1"/>
  <c r="AF533" i="16"/>
  <c r="F535" i="16"/>
  <c r="V542" i="1"/>
  <c r="T663" i="1"/>
  <c r="AH416" i="16"/>
  <c r="W418" i="16"/>
  <c r="X418" i="16"/>
  <c r="S417" i="16"/>
  <c r="AO177" i="16" s="1"/>
  <c r="E419" i="16"/>
  <c r="P546" i="1"/>
  <c r="U426" i="1"/>
  <c r="W426" i="1" s="1"/>
  <c r="K547" i="1"/>
  <c r="M546" i="1"/>
  <c r="A538" i="16"/>
  <c r="P538" i="16" s="1"/>
  <c r="AL538" i="16" s="1"/>
  <c r="F665" i="1"/>
  <c r="R418" i="16"/>
  <c r="AG417" i="16"/>
  <c r="AN178" i="16" l="1"/>
  <c r="AV178" i="16" s="1"/>
  <c r="AW177" i="16"/>
  <c r="AU293" i="16"/>
  <c r="AK294" i="16"/>
  <c r="R419" i="16"/>
  <c r="AG418" i="16"/>
  <c r="E420" i="16"/>
  <c r="P547" i="1"/>
  <c r="K548" i="1"/>
  <c r="U427" i="1"/>
  <c r="W427" i="1" s="1"/>
  <c r="M547" i="1"/>
  <c r="AH417" i="16"/>
  <c r="A539" i="16"/>
  <c r="P539" i="16" s="1"/>
  <c r="AL539" i="16" s="1"/>
  <c r="F666" i="1"/>
  <c r="F536" i="16"/>
  <c r="T664" i="1"/>
  <c r="V543" i="1"/>
  <c r="Q535" i="16"/>
  <c r="AM295" i="16" s="1"/>
  <c r="AF534" i="16"/>
  <c r="S418" i="16"/>
  <c r="AO178" i="16" s="1"/>
  <c r="X419" i="16"/>
  <c r="W419" i="16"/>
  <c r="AN179" i="16" l="1"/>
  <c r="AV179" i="16" s="1"/>
  <c r="AW178" i="16"/>
  <c r="AU294" i="16"/>
  <c r="AK295" i="16"/>
  <c r="A540" i="16"/>
  <c r="P540" i="16" s="1"/>
  <c r="AL540" i="16" s="1"/>
  <c r="F667" i="1"/>
  <c r="AH418" i="16"/>
  <c r="F537" i="16"/>
  <c r="T665" i="1"/>
  <c r="V544" i="1"/>
  <c r="E421" i="16"/>
  <c r="U428" i="1"/>
  <c r="W428" i="1" s="1"/>
  <c r="M548" i="1"/>
  <c r="P548" i="1"/>
  <c r="K549" i="1"/>
  <c r="R420" i="16"/>
  <c r="AG419" i="16"/>
  <c r="S419" i="16"/>
  <c r="AO179" i="16" s="1"/>
  <c r="X420" i="16"/>
  <c r="W420" i="16"/>
  <c r="Q536" i="16"/>
  <c r="AM296" i="16" s="1"/>
  <c r="AF535" i="16"/>
  <c r="AN180" i="16" l="1"/>
  <c r="AV180" i="16" s="1"/>
  <c r="AW179" i="16"/>
  <c r="AU295" i="16"/>
  <c r="AK296" i="16"/>
  <c r="R421" i="16"/>
  <c r="AG420" i="16"/>
  <c r="F538" i="16"/>
  <c r="V545" i="1"/>
  <c r="T666" i="1"/>
  <c r="A541" i="16"/>
  <c r="P541" i="16" s="1"/>
  <c r="AL541" i="16" s="1"/>
  <c r="F668" i="1"/>
  <c r="Q537" i="16"/>
  <c r="AM297" i="16" s="1"/>
  <c r="AF536" i="16"/>
  <c r="AH419" i="16"/>
  <c r="E422" i="16"/>
  <c r="P549" i="1"/>
  <c r="M549" i="1"/>
  <c r="K550" i="1"/>
  <c r="U429" i="1"/>
  <c r="W429" i="1" s="1"/>
  <c r="S420" i="16"/>
  <c r="AO180" i="16" s="1"/>
  <c r="X421" i="16"/>
  <c r="W421" i="16"/>
  <c r="AN181" i="16" l="1"/>
  <c r="AV181" i="16" s="1"/>
  <c r="AW180" i="16"/>
  <c r="AU296" i="16"/>
  <c r="AK297" i="16"/>
  <c r="AH420" i="16"/>
  <c r="A542" i="16"/>
  <c r="P542" i="16" s="1"/>
  <c r="AL542" i="16" s="1"/>
  <c r="F669" i="1"/>
  <c r="Q538" i="16"/>
  <c r="AM298" i="16" s="1"/>
  <c r="AF537" i="16"/>
  <c r="F539" i="16"/>
  <c r="T667" i="1"/>
  <c r="V546" i="1"/>
  <c r="AG421" i="16"/>
  <c r="R422" i="16"/>
  <c r="S421" i="16"/>
  <c r="AO181" i="16" s="1"/>
  <c r="X422" i="16"/>
  <c r="W422" i="16"/>
  <c r="E423" i="16"/>
  <c r="U430" i="1"/>
  <c r="W430" i="1" s="1"/>
  <c r="P550" i="1"/>
  <c r="M550" i="1"/>
  <c r="K551" i="1"/>
  <c r="AN182" i="16" l="1"/>
  <c r="AV182" i="16" s="1"/>
  <c r="AW181" i="16"/>
  <c r="AK298" i="16"/>
  <c r="AU297" i="16"/>
  <c r="S422" i="16"/>
  <c r="AO182" i="16" s="1"/>
  <c r="X423" i="16"/>
  <c r="W423" i="16"/>
  <c r="A543" i="16"/>
  <c r="P543" i="16" s="1"/>
  <c r="AL543" i="16" s="1"/>
  <c r="F670" i="1"/>
  <c r="AH421" i="16"/>
  <c r="Q539" i="16"/>
  <c r="AM299" i="16" s="1"/>
  <c r="AF538" i="16"/>
  <c r="E424" i="16"/>
  <c r="U431" i="1"/>
  <c r="W431" i="1" s="1"/>
  <c r="M551" i="1"/>
  <c r="K552" i="1"/>
  <c r="P551" i="1"/>
  <c r="R423" i="16"/>
  <c r="AG422" i="16"/>
  <c r="F540" i="16"/>
  <c r="T668" i="1"/>
  <c r="V547" i="1"/>
  <c r="AN183" i="16" l="1"/>
  <c r="AV183" i="16" s="1"/>
  <c r="AU298" i="16"/>
  <c r="AW182" i="16"/>
  <c r="AK299" i="16"/>
  <c r="F541" i="16"/>
  <c r="T669" i="1"/>
  <c r="V548" i="1"/>
  <c r="S423" i="16"/>
  <c r="AO183" i="16" s="1"/>
  <c r="X424" i="16"/>
  <c r="W424" i="16"/>
  <c r="E425" i="16"/>
  <c r="U432" i="1"/>
  <c r="W432" i="1" s="1"/>
  <c r="M552" i="1"/>
  <c r="P552" i="1"/>
  <c r="K553" i="1"/>
  <c r="R424" i="16"/>
  <c r="AG423" i="16"/>
  <c r="Q540" i="16"/>
  <c r="AM300" i="16" s="1"/>
  <c r="AF539" i="16"/>
  <c r="A544" i="16"/>
  <c r="P544" i="16" s="1"/>
  <c r="AL544" i="16" s="1"/>
  <c r="F671" i="1"/>
  <c r="AH422" i="16"/>
  <c r="AN184" i="16" l="1"/>
  <c r="AV184" i="16" s="1"/>
  <c r="AW183" i="16"/>
  <c r="AU299" i="16"/>
  <c r="AK300" i="16"/>
  <c r="F542" i="16"/>
  <c r="T670" i="1"/>
  <c r="V549" i="1"/>
  <c r="AF540" i="16"/>
  <c r="Q541" i="16"/>
  <c r="AM301" i="16" s="1"/>
  <c r="AH423" i="16"/>
  <c r="A545" i="16"/>
  <c r="P545" i="16" s="1"/>
  <c r="AL545" i="16" s="1"/>
  <c r="F672" i="1"/>
  <c r="E426" i="16"/>
  <c r="P553" i="1"/>
  <c r="K554" i="1"/>
  <c r="M553" i="1"/>
  <c r="U433" i="1"/>
  <c r="W433" i="1" s="1"/>
  <c r="W425" i="16"/>
  <c r="S424" i="16"/>
  <c r="AO184" i="16" s="1"/>
  <c r="X425" i="16"/>
  <c r="R425" i="16"/>
  <c r="AG424" i="16"/>
  <c r="AN185" i="16" l="1"/>
  <c r="AV185" i="16" s="1"/>
  <c r="AW184" i="16"/>
  <c r="AU300" i="16"/>
  <c r="AK301" i="16"/>
  <c r="AH424" i="16"/>
  <c r="E427" i="16"/>
  <c r="K555" i="1"/>
  <c r="P554" i="1"/>
  <c r="U434" i="1"/>
  <c r="W434" i="1" s="1"/>
  <c r="M554" i="1"/>
  <c r="R426" i="16"/>
  <c r="AG425" i="16"/>
  <c r="W426" i="16"/>
  <c r="X426" i="16"/>
  <c r="S425" i="16"/>
  <c r="AO185" i="16" s="1"/>
  <c r="A546" i="16"/>
  <c r="P546" i="16" s="1"/>
  <c r="AL546" i="16" s="1"/>
  <c r="F673" i="1"/>
  <c r="Q542" i="16"/>
  <c r="AM302" i="16" s="1"/>
  <c r="AF541" i="16"/>
  <c r="F543" i="16"/>
  <c r="T671" i="1"/>
  <c r="V550" i="1"/>
  <c r="AN186" i="16" l="1"/>
  <c r="AV186" i="16" s="1"/>
  <c r="AW185" i="16"/>
  <c r="AU301" i="16"/>
  <c r="AK302" i="16"/>
  <c r="Q543" i="16"/>
  <c r="AM303" i="16" s="1"/>
  <c r="AF542" i="16"/>
  <c r="R427" i="16"/>
  <c r="AG426" i="16"/>
  <c r="F544" i="16"/>
  <c r="V551" i="1"/>
  <c r="T672" i="1"/>
  <c r="E428" i="16"/>
  <c r="K556" i="1"/>
  <c r="P555" i="1"/>
  <c r="M555" i="1"/>
  <c r="U435" i="1"/>
  <c r="W435" i="1" s="1"/>
  <c r="AH425" i="16"/>
  <c r="A547" i="16"/>
  <c r="P547" i="16" s="1"/>
  <c r="AL547" i="16" s="1"/>
  <c r="F674" i="1"/>
  <c r="S426" i="16"/>
  <c r="AO186" i="16" s="1"/>
  <c r="X427" i="16"/>
  <c r="W427" i="16"/>
  <c r="AN187" i="16" l="1"/>
  <c r="AV187" i="16" s="1"/>
  <c r="AW186" i="16"/>
  <c r="AK303" i="16"/>
  <c r="AU302" i="16"/>
  <c r="Q544" i="16"/>
  <c r="AM304" i="16" s="1"/>
  <c r="AF543" i="16"/>
  <c r="AH426" i="16"/>
  <c r="E429" i="16"/>
  <c r="P556" i="1"/>
  <c r="M556" i="1"/>
  <c r="K557" i="1"/>
  <c r="U436" i="1"/>
  <c r="W436" i="1" s="1"/>
  <c r="A548" i="16"/>
  <c r="P548" i="16" s="1"/>
  <c r="AL548" i="16" s="1"/>
  <c r="F675" i="1"/>
  <c r="W428" i="16"/>
  <c r="X428" i="16"/>
  <c r="S427" i="16"/>
  <c r="AO187" i="16" s="1"/>
  <c r="F545" i="16"/>
  <c r="V552" i="1"/>
  <c r="T673" i="1"/>
  <c r="AG427" i="16"/>
  <c r="R428" i="16"/>
  <c r="AN188" i="16" l="1"/>
  <c r="AV188" i="16" s="1"/>
  <c r="AW187" i="16"/>
  <c r="AU303" i="16"/>
  <c r="AK304" i="16"/>
  <c r="AH427" i="16"/>
  <c r="F546" i="16"/>
  <c r="T674" i="1"/>
  <c r="V553" i="1"/>
  <c r="Q545" i="16"/>
  <c r="AM305" i="16" s="1"/>
  <c r="AF544" i="16"/>
  <c r="A549" i="16"/>
  <c r="P549" i="16" s="1"/>
  <c r="AL549" i="16" s="1"/>
  <c r="F676" i="1"/>
  <c r="R429" i="16"/>
  <c r="AG428" i="16"/>
  <c r="W429" i="16"/>
  <c r="S428" i="16"/>
  <c r="AO188" i="16" s="1"/>
  <c r="X429" i="16"/>
  <c r="E430" i="16"/>
  <c r="K558" i="1"/>
  <c r="M557" i="1"/>
  <c r="U437" i="1"/>
  <c r="W437" i="1" s="1"/>
  <c r="P557" i="1"/>
  <c r="AN189" i="16" l="1"/>
  <c r="AV189" i="16" s="1"/>
  <c r="AW188" i="16"/>
  <c r="AU304" i="16"/>
  <c r="AK305" i="16"/>
  <c r="F547" i="16"/>
  <c r="V554" i="1"/>
  <c r="T675" i="1"/>
  <c r="AH428" i="16"/>
  <c r="Q546" i="16"/>
  <c r="AM306" i="16" s="1"/>
  <c r="AF545" i="16"/>
  <c r="R430" i="16"/>
  <c r="AG429" i="16"/>
  <c r="E431" i="16"/>
  <c r="K559" i="1"/>
  <c r="M558" i="1"/>
  <c r="U438" i="1"/>
  <c r="W438" i="1" s="1"/>
  <c r="P558" i="1"/>
  <c r="X430" i="16"/>
  <c r="W430" i="16"/>
  <c r="S429" i="16"/>
  <c r="AO189" i="16" s="1"/>
  <c r="A550" i="16"/>
  <c r="P550" i="16" s="1"/>
  <c r="AL550" i="16" s="1"/>
  <c r="F677" i="1"/>
  <c r="AN190" i="16" l="1"/>
  <c r="AV190" i="16" s="1"/>
  <c r="AW189" i="16"/>
  <c r="AU305" i="16"/>
  <c r="AK306" i="16"/>
  <c r="AH429" i="16"/>
  <c r="AF546" i="16"/>
  <c r="Q547" i="16"/>
  <c r="AM307" i="16" s="1"/>
  <c r="F548" i="16"/>
  <c r="V555" i="1"/>
  <c r="T676" i="1"/>
  <c r="W431" i="16"/>
  <c r="X431" i="16"/>
  <c r="S430" i="16"/>
  <c r="AO190" i="16" s="1"/>
  <c r="R431" i="16"/>
  <c r="AG430" i="16"/>
  <c r="A551" i="16"/>
  <c r="P551" i="16" s="1"/>
  <c r="AL551" i="16" s="1"/>
  <c r="F678" i="1"/>
  <c r="E432" i="16"/>
  <c r="M559" i="1"/>
  <c r="K560" i="1"/>
  <c r="U439" i="1"/>
  <c r="W439" i="1" s="1"/>
  <c r="P559" i="1"/>
  <c r="AN191" i="16" l="1"/>
  <c r="AV191" i="16" s="1"/>
  <c r="AW190" i="16"/>
  <c r="AU306" i="16"/>
  <c r="AK307" i="16"/>
  <c r="A552" i="16"/>
  <c r="P552" i="16" s="1"/>
  <c r="AL552" i="16" s="1"/>
  <c r="F679" i="1"/>
  <c r="F549" i="16"/>
  <c r="T677" i="1"/>
  <c r="V556" i="1"/>
  <c r="E433" i="16"/>
  <c r="U440" i="1"/>
  <c r="W440" i="1" s="1"/>
  <c r="M560" i="1"/>
  <c r="P560" i="1"/>
  <c r="K561" i="1"/>
  <c r="AH430" i="16"/>
  <c r="R432" i="16"/>
  <c r="AG431" i="16"/>
  <c r="S431" i="16"/>
  <c r="AO191" i="16" s="1"/>
  <c r="X432" i="16"/>
  <c r="W432" i="16"/>
  <c r="Q548" i="16"/>
  <c r="AM308" i="16" s="1"/>
  <c r="AF547" i="16"/>
  <c r="AN192" i="16" l="1"/>
  <c r="AV192" i="16" s="1"/>
  <c r="AW191" i="16"/>
  <c r="AK308" i="16"/>
  <c r="AU307" i="16"/>
  <c r="X433" i="16"/>
  <c r="W433" i="16"/>
  <c r="S432" i="16"/>
  <c r="AO192" i="16" s="1"/>
  <c r="R433" i="16"/>
  <c r="AG432" i="16"/>
  <c r="E434" i="16"/>
  <c r="K562" i="1"/>
  <c r="U441" i="1"/>
  <c r="W441" i="1" s="1"/>
  <c r="P561" i="1"/>
  <c r="M561" i="1"/>
  <c r="A553" i="16"/>
  <c r="P553" i="16" s="1"/>
  <c r="AL553" i="16" s="1"/>
  <c r="F680" i="1"/>
  <c r="Q549" i="16"/>
  <c r="AM309" i="16" s="1"/>
  <c r="AF548" i="16"/>
  <c r="AH431" i="16"/>
  <c r="F550" i="16"/>
  <c r="V557" i="1"/>
  <c r="T678" i="1"/>
  <c r="AN193" i="16" l="1"/>
  <c r="AV193" i="16" s="1"/>
  <c r="AW192" i="16"/>
  <c r="AU308" i="16"/>
  <c r="AK309" i="16"/>
  <c r="AH432" i="16"/>
  <c r="W434" i="16"/>
  <c r="X434" i="16"/>
  <c r="S433" i="16"/>
  <c r="AO193" i="16" s="1"/>
  <c r="E435" i="16"/>
  <c r="K563" i="1"/>
  <c r="U442" i="1"/>
  <c r="W442" i="1" s="1"/>
  <c r="P562" i="1"/>
  <c r="M562" i="1"/>
  <c r="AF549" i="16"/>
  <c r="Q550" i="16"/>
  <c r="AM310" i="16" s="1"/>
  <c r="F551" i="16"/>
  <c r="V558" i="1"/>
  <c r="T679" i="1"/>
  <c r="A554" i="16"/>
  <c r="P554" i="16" s="1"/>
  <c r="AL554" i="16" s="1"/>
  <c r="F681" i="1"/>
  <c r="R434" i="16"/>
  <c r="AG433" i="16"/>
  <c r="AN194" i="16" l="1"/>
  <c r="AV194" i="16" s="1"/>
  <c r="AW193" i="16"/>
  <c r="AU309" i="16"/>
  <c r="AK310" i="16"/>
  <c r="R435" i="16"/>
  <c r="AG434" i="16"/>
  <c r="Q551" i="16"/>
  <c r="AM311" i="16" s="1"/>
  <c r="AF550" i="16"/>
  <c r="AH433" i="16"/>
  <c r="F552" i="16"/>
  <c r="T680" i="1"/>
  <c r="V559" i="1"/>
  <c r="E436" i="16"/>
  <c r="U443" i="1"/>
  <c r="W443" i="1" s="1"/>
  <c r="K564" i="1"/>
  <c r="P563" i="1"/>
  <c r="M563" i="1"/>
  <c r="S434" i="16"/>
  <c r="AO194" i="16" s="1"/>
  <c r="X435" i="16"/>
  <c r="W435" i="16"/>
  <c r="A555" i="16"/>
  <c r="P555" i="16" s="1"/>
  <c r="AL555" i="16" s="1"/>
  <c r="F682" i="1"/>
  <c r="AN195" i="16" l="1"/>
  <c r="AV195" i="16" s="1"/>
  <c r="AW194" i="16"/>
  <c r="AU310" i="16"/>
  <c r="AK311" i="16"/>
  <c r="X436" i="16"/>
  <c r="W436" i="16"/>
  <c r="S435" i="16"/>
  <c r="AO195" i="16" s="1"/>
  <c r="E437" i="16"/>
  <c r="P564" i="1"/>
  <c r="M564" i="1"/>
  <c r="K565" i="1"/>
  <c r="U444" i="1"/>
  <c r="W444" i="1" s="1"/>
  <c r="F553" i="16"/>
  <c r="T681" i="1"/>
  <c r="V560" i="1"/>
  <c r="R436" i="16"/>
  <c r="AG435" i="16"/>
  <c r="A556" i="16"/>
  <c r="P556" i="16" s="1"/>
  <c r="AL556" i="16" s="1"/>
  <c r="F683" i="1"/>
  <c r="AH434" i="16"/>
  <c r="AF551" i="16"/>
  <c r="Q552" i="16"/>
  <c r="AM312" i="16" s="1"/>
  <c r="AN196" i="16" l="1"/>
  <c r="AV196" i="16" s="1"/>
  <c r="AW195" i="16"/>
  <c r="AU311" i="16"/>
  <c r="AK312" i="16"/>
  <c r="A557" i="16"/>
  <c r="P557" i="16" s="1"/>
  <c r="AL557" i="16" s="1"/>
  <c r="F684" i="1"/>
  <c r="E438" i="16"/>
  <c r="P565" i="1"/>
  <c r="M565" i="1"/>
  <c r="K566" i="1"/>
  <c r="U445" i="1"/>
  <c r="W445" i="1" s="1"/>
  <c r="AH435" i="16"/>
  <c r="F554" i="16"/>
  <c r="V561" i="1"/>
  <c r="T682" i="1"/>
  <c r="W437" i="16"/>
  <c r="X437" i="16"/>
  <c r="S436" i="16"/>
  <c r="AO196" i="16" s="1"/>
  <c r="Q553" i="16"/>
  <c r="AM313" i="16" s="1"/>
  <c r="AF552" i="16"/>
  <c r="AG436" i="16"/>
  <c r="R437" i="16"/>
  <c r="AN197" i="16" l="1"/>
  <c r="AV197" i="16" s="1"/>
  <c r="AW196" i="16"/>
  <c r="AU312" i="16"/>
  <c r="AK313" i="16"/>
  <c r="F555" i="16"/>
  <c r="T683" i="1"/>
  <c r="V562" i="1"/>
  <c r="AH436" i="16"/>
  <c r="E439" i="16"/>
  <c r="K567" i="1"/>
  <c r="M566" i="1"/>
  <c r="P566" i="1"/>
  <c r="U446" i="1"/>
  <c r="W446" i="1" s="1"/>
  <c r="A558" i="16"/>
  <c r="P558" i="16" s="1"/>
  <c r="AL558" i="16" s="1"/>
  <c r="F685" i="1"/>
  <c r="R438" i="16"/>
  <c r="AG437" i="16"/>
  <c r="Q554" i="16"/>
  <c r="AM314" i="16" s="1"/>
  <c r="AF553" i="16"/>
  <c r="S437" i="16"/>
  <c r="AO197" i="16" s="1"/>
  <c r="X438" i="16"/>
  <c r="W438" i="16"/>
  <c r="AN198" i="16" l="1"/>
  <c r="AV198" i="16" s="1"/>
  <c r="AW197" i="16"/>
  <c r="AU313" i="16"/>
  <c r="AK314" i="16"/>
  <c r="A559" i="16"/>
  <c r="P559" i="16" s="1"/>
  <c r="AL559" i="16" s="1"/>
  <c r="F686" i="1"/>
  <c r="AH437" i="16"/>
  <c r="E440" i="16"/>
  <c r="K568" i="1"/>
  <c r="U447" i="1"/>
  <c r="W447" i="1" s="1"/>
  <c r="M567" i="1"/>
  <c r="P567" i="1"/>
  <c r="R439" i="16"/>
  <c r="AG438" i="16"/>
  <c r="F556" i="16"/>
  <c r="T684" i="1"/>
  <c r="V563" i="1"/>
  <c r="W439" i="16"/>
  <c r="X439" i="16"/>
  <c r="S438" i="16"/>
  <c r="AO198" i="16" s="1"/>
  <c r="Q555" i="16"/>
  <c r="AM315" i="16" s="1"/>
  <c r="AF554" i="16"/>
  <c r="AN199" i="16" l="1"/>
  <c r="AV199" i="16" s="1"/>
  <c r="AW198" i="16"/>
  <c r="AU314" i="16"/>
  <c r="AK315" i="16"/>
  <c r="Q556" i="16"/>
  <c r="AM316" i="16" s="1"/>
  <c r="AF555" i="16"/>
  <c r="X440" i="16"/>
  <c r="W440" i="16"/>
  <c r="S439" i="16"/>
  <c r="AO199" i="16" s="1"/>
  <c r="R440" i="16"/>
  <c r="AG439" i="16"/>
  <c r="AH438" i="16"/>
  <c r="F557" i="16"/>
  <c r="T685" i="1"/>
  <c r="V564" i="1"/>
  <c r="E441" i="16"/>
  <c r="K569" i="1"/>
  <c r="M568" i="1"/>
  <c r="U448" i="1"/>
  <c r="W448" i="1" s="1"/>
  <c r="P568" i="1"/>
  <c r="A560" i="16"/>
  <c r="P560" i="16" s="1"/>
  <c r="AL560" i="16" s="1"/>
  <c r="F687" i="1"/>
  <c r="AN200" i="16" l="1"/>
  <c r="AV200" i="16" s="1"/>
  <c r="AW199" i="16"/>
  <c r="AU315" i="16"/>
  <c r="AK316" i="16"/>
  <c r="E442" i="16"/>
  <c r="K570" i="1"/>
  <c r="P569" i="1"/>
  <c r="M569" i="1"/>
  <c r="U449" i="1"/>
  <c r="W449" i="1" s="1"/>
  <c r="R441" i="16"/>
  <c r="AG440" i="16"/>
  <c r="AH439" i="16"/>
  <c r="Q557" i="16"/>
  <c r="AM317" i="16" s="1"/>
  <c r="AF556" i="16"/>
  <c r="A561" i="16"/>
  <c r="P561" i="16" s="1"/>
  <c r="AL561" i="16" s="1"/>
  <c r="F688" i="1"/>
  <c r="F558" i="16"/>
  <c r="T686" i="1"/>
  <c r="V565" i="1"/>
  <c r="W441" i="16"/>
  <c r="S440" i="16"/>
  <c r="AO200" i="16" s="1"/>
  <c r="X441" i="16"/>
  <c r="AN201" i="16" l="1"/>
  <c r="AV201" i="16" s="1"/>
  <c r="AW200" i="16"/>
  <c r="AU316" i="16"/>
  <c r="AK317" i="16"/>
  <c r="F559" i="16"/>
  <c r="V566" i="1"/>
  <c r="T687" i="1"/>
  <c r="A562" i="16"/>
  <c r="P562" i="16" s="1"/>
  <c r="AL562" i="16" s="1"/>
  <c r="F689" i="1"/>
  <c r="R442" i="16"/>
  <c r="AG441" i="16"/>
  <c r="AH440" i="16"/>
  <c r="Q558" i="16"/>
  <c r="AM318" i="16" s="1"/>
  <c r="AF557" i="16"/>
  <c r="W442" i="16"/>
  <c r="X442" i="16"/>
  <c r="S441" i="16"/>
  <c r="AO201" i="16" s="1"/>
  <c r="E443" i="16"/>
  <c r="U450" i="1"/>
  <c r="W450" i="1" s="1"/>
  <c r="K571" i="1"/>
  <c r="M570" i="1"/>
  <c r="P570" i="1"/>
  <c r="AN202" i="16" l="1"/>
  <c r="AV202" i="16" s="1"/>
  <c r="AW201" i="16"/>
  <c r="AK318" i="16"/>
  <c r="AU317" i="16"/>
  <c r="E444" i="16"/>
  <c r="U451" i="1"/>
  <c r="W451" i="1" s="1"/>
  <c r="K572" i="1"/>
  <c r="P571" i="1"/>
  <c r="M571" i="1"/>
  <c r="R443" i="16"/>
  <c r="AG442" i="16"/>
  <c r="F560" i="16"/>
  <c r="V567" i="1"/>
  <c r="T688" i="1"/>
  <c r="AH441" i="16"/>
  <c r="Q559" i="16"/>
  <c r="AM319" i="16" s="1"/>
  <c r="AF558" i="16"/>
  <c r="S442" i="16"/>
  <c r="AO202" i="16" s="1"/>
  <c r="X443" i="16"/>
  <c r="W443" i="16"/>
  <c r="A563" i="16"/>
  <c r="P563" i="16" s="1"/>
  <c r="AL563" i="16" s="1"/>
  <c r="F690" i="1"/>
  <c r="AN203" i="16" l="1"/>
  <c r="AV203" i="16" s="1"/>
  <c r="AW202" i="16"/>
  <c r="AU318" i="16"/>
  <c r="AK319" i="16"/>
  <c r="X444" i="16"/>
  <c r="W444" i="16"/>
  <c r="S443" i="16"/>
  <c r="AO203" i="16" s="1"/>
  <c r="E445" i="16"/>
  <c r="P572" i="1"/>
  <c r="M572" i="1"/>
  <c r="K573" i="1"/>
  <c r="U452" i="1"/>
  <c r="W452" i="1" s="1"/>
  <c r="Q560" i="16"/>
  <c r="AM320" i="16" s="1"/>
  <c r="AF559" i="16"/>
  <c r="F561" i="16"/>
  <c r="V568" i="1"/>
  <c r="T689" i="1"/>
  <c r="R444" i="16"/>
  <c r="AG443" i="16"/>
  <c r="A564" i="16"/>
  <c r="P564" i="16" s="1"/>
  <c r="AL564" i="16" s="1"/>
  <c r="F691" i="1"/>
  <c r="AH442" i="16"/>
  <c r="AN204" i="16" l="1"/>
  <c r="AV204" i="16" s="1"/>
  <c r="AW203" i="16"/>
  <c r="AU319" i="16"/>
  <c r="AK320" i="16"/>
  <c r="E446" i="16"/>
  <c r="M573" i="1"/>
  <c r="K574" i="1"/>
  <c r="P573" i="1"/>
  <c r="U453" i="1"/>
  <c r="W453" i="1" s="1"/>
  <c r="AH443" i="16"/>
  <c r="F562" i="16"/>
  <c r="V569" i="1"/>
  <c r="T690" i="1"/>
  <c r="Q561" i="16"/>
  <c r="AM321" i="16" s="1"/>
  <c r="AF560" i="16"/>
  <c r="X445" i="16"/>
  <c r="W445" i="16"/>
  <c r="S444" i="16"/>
  <c r="AO204" i="16" s="1"/>
  <c r="R445" i="16"/>
  <c r="AG444" i="16"/>
  <c r="A565" i="16"/>
  <c r="P565" i="16" s="1"/>
  <c r="AL565" i="16" s="1"/>
  <c r="F692" i="1"/>
  <c r="AN205" i="16" l="1"/>
  <c r="AV205" i="16" s="1"/>
  <c r="AW204" i="16"/>
  <c r="AU320" i="16"/>
  <c r="AK321" i="16"/>
  <c r="AH444" i="16"/>
  <c r="AF561" i="16"/>
  <c r="Q562" i="16"/>
  <c r="AM322" i="16" s="1"/>
  <c r="W446" i="16"/>
  <c r="X446" i="16"/>
  <c r="S445" i="16"/>
  <c r="AO205" i="16" s="1"/>
  <c r="F563" i="16"/>
  <c r="T691" i="1"/>
  <c r="V570" i="1"/>
  <c r="E447" i="16"/>
  <c r="U454" i="1"/>
  <c r="W454" i="1" s="1"/>
  <c r="M574" i="1"/>
  <c r="K575" i="1"/>
  <c r="P574" i="1"/>
  <c r="AG445" i="16"/>
  <c r="R446" i="16"/>
  <c r="A566" i="16"/>
  <c r="P566" i="16" s="1"/>
  <c r="AL566" i="16" s="1"/>
  <c r="F693" i="1"/>
  <c r="AN206" i="16" l="1"/>
  <c r="AV206" i="16" s="1"/>
  <c r="AW205" i="16"/>
  <c r="AU321" i="16"/>
  <c r="AK322" i="16"/>
  <c r="AH445" i="16"/>
  <c r="AG446" i="16"/>
  <c r="R447" i="16"/>
  <c r="E448" i="16"/>
  <c r="M575" i="1"/>
  <c r="K576" i="1"/>
  <c r="U455" i="1"/>
  <c r="W455" i="1" s="1"/>
  <c r="P575" i="1"/>
  <c r="F564" i="16"/>
  <c r="V571" i="1"/>
  <c r="T692" i="1"/>
  <c r="S446" i="16"/>
  <c r="AO206" i="16" s="1"/>
  <c r="X447" i="16"/>
  <c r="W447" i="16"/>
  <c r="A567" i="16"/>
  <c r="P567" i="16" s="1"/>
  <c r="AL567" i="16" s="1"/>
  <c r="F694" i="1"/>
  <c r="Q563" i="16"/>
  <c r="AM323" i="16" s="1"/>
  <c r="AF562" i="16"/>
  <c r="AN207" i="16" l="1"/>
  <c r="AV207" i="16" s="1"/>
  <c r="AW206" i="16"/>
  <c r="AU322" i="16"/>
  <c r="AK323" i="16"/>
  <c r="F565" i="16"/>
  <c r="V572" i="1"/>
  <c r="T693" i="1"/>
  <c r="R448" i="16"/>
  <c r="AG447" i="16"/>
  <c r="AF563" i="16"/>
  <c r="Q564" i="16"/>
  <c r="AM324" i="16" s="1"/>
  <c r="X448" i="16"/>
  <c r="W448" i="16"/>
  <c r="S447" i="16"/>
  <c r="AO207" i="16" s="1"/>
  <c r="E449" i="16"/>
  <c r="U456" i="1"/>
  <c r="W456" i="1" s="1"/>
  <c r="M576" i="1"/>
  <c r="P576" i="1"/>
  <c r="K577" i="1"/>
  <c r="A568" i="16"/>
  <c r="P568" i="16" s="1"/>
  <c r="AL568" i="16" s="1"/>
  <c r="F695" i="1"/>
  <c r="AH446" i="16"/>
  <c r="AN208" i="16" l="1"/>
  <c r="AV208" i="16" s="1"/>
  <c r="AW207" i="16"/>
  <c r="AU323" i="16"/>
  <c r="AK324" i="16"/>
  <c r="F566" i="16"/>
  <c r="T694" i="1"/>
  <c r="V573" i="1"/>
  <c r="AH447" i="16"/>
  <c r="A569" i="16"/>
  <c r="P569" i="16" s="1"/>
  <c r="AL569" i="16" s="1"/>
  <c r="F696" i="1"/>
  <c r="X449" i="16"/>
  <c r="W449" i="16"/>
  <c r="S448" i="16"/>
  <c r="AO208" i="16" s="1"/>
  <c r="E450" i="16"/>
  <c r="P577" i="1"/>
  <c r="U457" i="1"/>
  <c r="W457" i="1" s="1"/>
  <c r="K578" i="1"/>
  <c r="M577" i="1"/>
  <c r="Q565" i="16"/>
  <c r="AM325" i="16" s="1"/>
  <c r="AF564" i="16"/>
  <c r="R449" i="16"/>
  <c r="AG448" i="16"/>
  <c r="AN209" i="16" l="1"/>
  <c r="AV209" i="16" s="1"/>
  <c r="AW208" i="16"/>
  <c r="AU324" i="16"/>
  <c r="AK325" i="16"/>
  <c r="A570" i="16"/>
  <c r="P570" i="16" s="1"/>
  <c r="AL570" i="16" s="1"/>
  <c r="F697" i="1"/>
  <c r="E451" i="16"/>
  <c r="U458" i="1"/>
  <c r="W458" i="1" s="1"/>
  <c r="K579" i="1"/>
  <c r="P578" i="1"/>
  <c r="M578" i="1"/>
  <c r="AH448" i="16"/>
  <c r="F567" i="16"/>
  <c r="T695" i="1"/>
  <c r="V574" i="1"/>
  <c r="R450" i="16"/>
  <c r="AG449" i="16"/>
  <c r="Q566" i="16"/>
  <c r="AM326" i="16" s="1"/>
  <c r="AF565" i="16"/>
  <c r="W450" i="16"/>
  <c r="X450" i="16"/>
  <c r="S449" i="16"/>
  <c r="AO209" i="16" s="1"/>
  <c r="AN210" i="16" l="1"/>
  <c r="AV210" i="16" s="1"/>
  <c r="AW209" i="16"/>
  <c r="AU325" i="16"/>
  <c r="AK326" i="16"/>
  <c r="X451" i="16"/>
  <c r="W451" i="16"/>
  <c r="S450" i="16"/>
  <c r="AO210" i="16" s="1"/>
  <c r="F568" i="16"/>
  <c r="T696" i="1"/>
  <c r="V575" i="1"/>
  <c r="R451" i="16"/>
  <c r="AG450" i="16"/>
  <c r="A571" i="16"/>
  <c r="P571" i="16" s="1"/>
  <c r="AL571" i="16" s="1"/>
  <c r="F698" i="1"/>
  <c r="AH449" i="16"/>
  <c r="Q567" i="16"/>
  <c r="AM327" i="16" s="1"/>
  <c r="AF566" i="16"/>
  <c r="E452" i="16"/>
  <c r="P579" i="1"/>
  <c r="K580" i="1"/>
  <c r="U459" i="1"/>
  <c r="W459" i="1" s="1"/>
  <c r="M579" i="1"/>
  <c r="AN211" i="16" l="1"/>
  <c r="AV211" i="16" s="1"/>
  <c r="AW210" i="16"/>
  <c r="AK327" i="16"/>
  <c r="AU326" i="16"/>
  <c r="AG451" i="16"/>
  <c r="R452" i="16"/>
  <c r="A572" i="16"/>
  <c r="P572" i="16" s="1"/>
  <c r="AL572" i="16" s="1"/>
  <c r="F699" i="1"/>
  <c r="AH450" i="16"/>
  <c r="E453" i="16"/>
  <c r="U460" i="1"/>
  <c r="W460" i="1" s="1"/>
  <c r="M580" i="1"/>
  <c r="P580" i="1"/>
  <c r="K581" i="1"/>
  <c r="AF567" i="16"/>
  <c r="Q568" i="16"/>
  <c r="AM328" i="16" s="1"/>
  <c r="X452" i="16"/>
  <c r="W452" i="16"/>
  <c r="S451" i="16"/>
  <c r="AO211" i="16" s="1"/>
  <c r="F569" i="16"/>
  <c r="V576" i="1"/>
  <c r="T697" i="1"/>
  <c r="AN212" i="16" l="1"/>
  <c r="AV212" i="16" s="1"/>
  <c r="AW211" i="16"/>
  <c r="AU327" i="16"/>
  <c r="AK328" i="16"/>
  <c r="AH451" i="16"/>
  <c r="E454" i="16"/>
  <c r="P581" i="1"/>
  <c r="M581" i="1"/>
  <c r="K582" i="1"/>
  <c r="U461" i="1"/>
  <c r="W461" i="1" s="1"/>
  <c r="Q569" i="16"/>
  <c r="AM329" i="16" s="1"/>
  <c r="AF568" i="16"/>
  <c r="R453" i="16"/>
  <c r="AG452" i="16"/>
  <c r="F570" i="16"/>
  <c r="T698" i="1"/>
  <c r="V577" i="1"/>
  <c r="X453" i="16"/>
  <c r="W453" i="16"/>
  <c r="S452" i="16"/>
  <c r="AO212" i="16" s="1"/>
  <c r="A573" i="16"/>
  <c r="P573" i="16" s="1"/>
  <c r="AL573" i="16" s="1"/>
  <c r="F700" i="1"/>
  <c r="AN213" i="16" l="1"/>
  <c r="AV213" i="16" s="1"/>
  <c r="AW212" i="16"/>
  <c r="AK329" i="16"/>
  <c r="AU328" i="16"/>
  <c r="R454" i="16"/>
  <c r="AG453" i="16"/>
  <c r="AH452" i="16"/>
  <c r="F571" i="16"/>
  <c r="V578" i="1"/>
  <c r="T699" i="1"/>
  <c r="E455" i="16"/>
  <c r="U462" i="1"/>
  <c r="W462" i="1" s="1"/>
  <c r="P582" i="1"/>
  <c r="M582" i="1"/>
  <c r="K583" i="1"/>
  <c r="W454" i="16"/>
  <c r="X454" i="16"/>
  <c r="S453" i="16"/>
  <c r="AO213" i="16" s="1"/>
  <c r="A574" i="16"/>
  <c r="P574" i="16" s="1"/>
  <c r="AL574" i="16" s="1"/>
  <c r="F701" i="1"/>
  <c r="Q570" i="16"/>
  <c r="AM330" i="16" s="1"/>
  <c r="AF569" i="16"/>
  <c r="AN214" i="16" l="1"/>
  <c r="AV214" i="16" s="1"/>
  <c r="AW213" i="16"/>
  <c r="AU329" i="16"/>
  <c r="AK330" i="16"/>
  <c r="AF570" i="16"/>
  <c r="Q571" i="16"/>
  <c r="AM331" i="16" s="1"/>
  <c r="AH453" i="16"/>
  <c r="F572" i="16"/>
  <c r="T700" i="1"/>
  <c r="V579" i="1"/>
  <c r="A575" i="16"/>
  <c r="P575" i="16" s="1"/>
  <c r="AL575" i="16" s="1"/>
  <c r="F702" i="1"/>
  <c r="S454" i="16"/>
  <c r="AO214" i="16" s="1"/>
  <c r="W455" i="16"/>
  <c r="X455" i="16"/>
  <c r="R455" i="16"/>
  <c r="AG454" i="16"/>
  <c r="E456" i="16"/>
  <c r="U463" i="1"/>
  <c r="W463" i="1" s="1"/>
  <c r="M583" i="1"/>
  <c r="K584" i="1"/>
  <c r="P583" i="1"/>
  <c r="AN215" i="16" l="1"/>
  <c r="AV215" i="16" s="1"/>
  <c r="AW214" i="16"/>
  <c r="AK331" i="16"/>
  <c r="AU330" i="16"/>
  <c r="E457" i="16"/>
  <c r="P584" i="1"/>
  <c r="M584" i="1"/>
  <c r="U464" i="1"/>
  <c r="W464" i="1" s="1"/>
  <c r="K585" i="1"/>
  <c r="AH454" i="16"/>
  <c r="W456" i="16"/>
  <c r="X456" i="16"/>
  <c r="S455" i="16"/>
  <c r="AO215" i="16" s="1"/>
  <c r="AG455" i="16"/>
  <c r="R456" i="16"/>
  <c r="F573" i="16"/>
  <c r="T701" i="1"/>
  <c r="V580" i="1"/>
  <c r="Q572" i="16"/>
  <c r="AM332" i="16" s="1"/>
  <c r="AF571" i="16"/>
  <c r="A576" i="16"/>
  <c r="P576" i="16" s="1"/>
  <c r="AL576" i="16" s="1"/>
  <c r="F703" i="1"/>
  <c r="AN216" i="16" l="1"/>
  <c r="AV216" i="16" s="1"/>
  <c r="AW215" i="16"/>
  <c r="AU331" i="16"/>
  <c r="AK332" i="16"/>
  <c r="S456" i="16"/>
  <c r="AO216" i="16" s="1"/>
  <c r="X457" i="16"/>
  <c r="W457" i="16"/>
  <c r="F574" i="16"/>
  <c r="V581" i="1"/>
  <c r="T702" i="1"/>
  <c r="Q573" i="16"/>
  <c r="AM333" i="16" s="1"/>
  <c r="AF572" i="16"/>
  <c r="AH455" i="16"/>
  <c r="A577" i="16"/>
  <c r="P577" i="16" s="1"/>
  <c r="AL577" i="16" s="1"/>
  <c r="F704" i="1"/>
  <c r="R457" i="16"/>
  <c r="AG456" i="16"/>
  <c r="E458" i="16"/>
  <c r="U465" i="1"/>
  <c r="W465" i="1" s="1"/>
  <c r="K586" i="1"/>
  <c r="M585" i="1"/>
  <c r="P585" i="1"/>
  <c r="AN217" i="16" l="1"/>
  <c r="AV217" i="16" s="1"/>
  <c r="AW216" i="16"/>
  <c r="AU332" i="16"/>
  <c r="AK333" i="16"/>
  <c r="Q574" i="16"/>
  <c r="AM334" i="16" s="1"/>
  <c r="AF573" i="16"/>
  <c r="E459" i="16"/>
  <c r="U466" i="1"/>
  <c r="W466" i="1" s="1"/>
  <c r="P586" i="1"/>
  <c r="M586" i="1"/>
  <c r="K587" i="1"/>
  <c r="R458" i="16"/>
  <c r="AG457" i="16"/>
  <c r="W458" i="16"/>
  <c r="X458" i="16"/>
  <c r="S457" i="16"/>
  <c r="AO217" i="16" s="1"/>
  <c r="F575" i="16"/>
  <c r="T703" i="1"/>
  <c r="V582" i="1"/>
  <c r="A578" i="16"/>
  <c r="P578" i="16" s="1"/>
  <c r="AL578" i="16" s="1"/>
  <c r="F705" i="1"/>
  <c r="AH456" i="16"/>
  <c r="AN218" i="16" l="1"/>
  <c r="AV218" i="16" s="1"/>
  <c r="AW217" i="16"/>
  <c r="AK334" i="16"/>
  <c r="AU333" i="16"/>
  <c r="AH457" i="16"/>
  <c r="R459" i="16"/>
  <c r="AG458" i="16"/>
  <c r="AF574" i="16"/>
  <c r="Q575" i="16"/>
  <c r="AM335" i="16" s="1"/>
  <c r="F576" i="16"/>
  <c r="T704" i="1"/>
  <c r="V583" i="1"/>
  <c r="S458" i="16"/>
  <c r="AO218" i="16" s="1"/>
  <c r="X459" i="16"/>
  <c r="W459" i="16"/>
  <c r="E460" i="16"/>
  <c r="U467" i="1"/>
  <c r="W467" i="1" s="1"/>
  <c r="P587" i="1"/>
  <c r="K588" i="1"/>
  <c r="M587" i="1"/>
  <c r="A579" i="16"/>
  <c r="P579" i="16" s="1"/>
  <c r="AL579" i="16" s="1"/>
  <c r="F706" i="1"/>
  <c r="AN219" i="16" l="1"/>
  <c r="AV219" i="16" s="1"/>
  <c r="AW218" i="16"/>
  <c r="AU334" i="16"/>
  <c r="AK335" i="16"/>
  <c r="A580" i="16"/>
  <c r="P580" i="16" s="1"/>
  <c r="AL580" i="16" s="1"/>
  <c r="F707" i="1"/>
  <c r="AH458" i="16"/>
  <c r="Q576" i="16"/>
  <c r="AM336" i="16" s="1"/>
  <c r="AF575" i="16"/>
  <c r="AG459" i="16"/>
  <c r="R460" i="16"/>
  <c r="E461" i="16"/>
  <c r="P588" i="1"/>
  <c r="M588" i="1"/>
  <c r="K589" i="1"/>
  <c r="U468" i="1"/>
  <c r="W468" i="1" s="1"/>
  <c r="W460" i="16"/>
  <c r="X460" i="16"/>
  <c r="S459" i="16"/>
  <c r="AO219" i="16" s="1"/>
  <c r="F577" i="16"/>
  <c r="V584" i="1"/>
  <c r="T705" i="1"/>
  <c r="AN220" i="16" l="1"/>
  <c r="AV220" i="16" s="1"/>
  <c r="AW219" i="16"/>
  <c r="AU335" i="16"/>
  <c r="AK336" i="16"/>
  <c r="W461" i="16"/>
  <c r="S460" i="16"/>
  <c r="AO220" i="16" s="1"/>
  <c r="X461" i="16"/>
  <c r="AH459" i="16"/>
  <c r="E462" i="16"/>
  <c r="K590" i="1"/>
  <c r="M589" i="1"/>
  <c r="U469" i="1"/>
  <c r="W469" i="1" s="1"/>
  <c r="P589" i="1"/>
  <c r="AG460" i="16"/>
  <c r="R461" i="16"/>
  <c r="Q577" i="16"/>
  <c r="AM337" i="16" s="1"/>
  <c r="AF576" i="16"/>
  <c r="A581" i="16"/>
  <c r="P581" i="16" s="1"/>
  <c r="AL581" i="16" s="1"/>
  <c r="F708" i="1"/>
  <c r="F578" i="16"/>
  <c r="V585" i="1"/>
  <c r="T706" i="1"/>
  <c r="AN221" i="16" l="1"/>
  <c r="AV221" i="16" s="1"/>
  <c r="AW220" i="16"/>
  <c r="AU336" i="16"/>
  <c r="AK337" i="16"/>
  <c r="AF577" i="16"/>
  <c r="Q578" i="16"/>
  <c r="AM338" i="16" s="1"/>
  <c r="E463" i="16"/>
  <c r="U470" i="1"/>
  <c r="W470" i="1" s="1"/>
  <c r="M590" i="1"/>
  <c r="P590" i="1"/>
  <c r="K591" i="1"/>
  <c r="A582" i="16"/>
  <c r="P582" i="16" s="1"/>
  <c r="AL582" i="16" s="1"/>
  <c r="F709" i="1"/>
  <c r="AH460" i="16"/>
  <c r="F579" i="16"/>
  <c r="V586" i="1"/>
  <c r="T707" i="1"/>
  <c r="AG461" i="16"/>
  <c r="R462" i="16"/>
  <c r="W462" i="16"/>
  <c r="S461" i="16"/>
  <c r="AO221" i="16" s="1"/>
  <c r="X462" i="16"/>
  <c r="AN222" i="16" l="1"/>
  <c r="AV222" i="16" s="1"/>
  <c r="AW221" i="16"/>
  <c r="AK338" i="16"/>
  <c r="AU337" i="16"/>
  <c r="AH461" i="16"/>
  <c r="E464" i="16"/>
  <c r="U471" i="1"/>
  <c r="W471" i="1" s="1"/>
  <c r="M591" i="1"/>
  <c r="K592" i="1"/>
  <c r="P591" i="1"/>
  <c r="X463" i="16"/>
  <c r="W463" i="16"/>
  <c r="S462" i="16"/>
  <c r="AO222" i="16" s="1"/>
  <c r="F580" i="16"/>
  <c r="V587" i="1"/>
  <c r="T708" i="1"/>
  <c r="Q579" i="16"/>
  <c r="AM339" i="16" s="1"/>
  <c r="AF578" i="16"/>
  <c r="R463" i="16"/>
  <c r="AG462" i="16"/>
  <c r="A583" i="16"/>
  <c r="P583" i="16" s="1"/>
  <c r="AL583" i="16" s="1"/>
  <c r="F710" i="1"/>
  <c r="AN223" i="16" l="1"/>
  <c r="AV223" i="16" s="1"/>
  <c r="AW222" i="16"/>
  <c r="AU338" i="16"/>
  <c r="AK339" i="16"/>
  <c r="AF579" i="16"/>
  <c r="Q580" i="16"/>
  <c r="AM340" i="16" s="1"/>
  <c r="R464" i="16"/>
  <c r="AG463" i="16"/>
  <c r="AH462" i="16"/>
  <c r="E465" i="16"/>
  <c r="U472" i="1"/>
  <c r="W472" i="1" s="1"/>
  <c r="M592" i="1"/>
  <c r="K593" i="1"/>
  <c r="P592" i="1"/>
  <c r="A584" i="16"/>
  <c r="P584" i="16" s="1"/>
  <c r="AL584" i="16" s="1"/>
  <c r="F711" i="1"/>
  <c r="F581" i="16"/>
  <c r="T709" i="1"/>
  <c r="V588" i="1"/>
  <c r="W464" i="16"/>
  <c r="X464" i="16"/>
  <c r="S463" i="16"/>
  <c r="AO223" i="16" s="1"/>
  <c r="AN224" i="16" l="1"/>
  <c r="AV224" i="16" s="1"/>
  <c r="AW223" i="16"/>
  <c r="AU339" i="16"/>
  <c r="AK340" i="16"/>
  <c r="E466" i="16"/>
  <c r="P593" i="1"/>
  <c r="U473" i="1"/>
  <c r="W473" i="1" s="1"/>
  <c r="K594" i="1"/>
  <c r="M593" i="1"/>
  <c r="S464" i="16"/>
  <c r="AO224" i="16" s="1"/>
  <c r="X465" i="16"/>
  <c r="W465" i="16"/>
  <c r="A585" i="16"/>
  <c r="P585" i="16" s="1"/>
  <c r="AL585" i="16" s="1"/>
  <c r="F712" i="1"/>
  <c r="Q581" i="16"/>
  <c r="AM341" i="16" s="1"/>
  <c r="AF580" i="16"/>
  <c r="AH463" i="16"/>
  <c r="F582" i="16"/>
  <c r="V589" i="1"/>
  <c r="T710" i="1"/>
  <c r="R465" i="16"/>
  <c r="AG464" i="16"/>
  <c r="AN225" i="16" l="1"/>
  <c r="AV225" i="16" s="1"/>
  <c r="AW224" i="16"/>
  <c r="AU340" i="16"/>
  <c r="AK341" i="16"/>
  <c r="Q582" i="16"/>
  <c r="AM342" i="16" s="1"/>
  <c r="AF581" i="16"/>
  <c r="W466" i="16"/>
  <c r="X466" i="16"/>
  <c r="S465" i="16"/>
  <c r="AO225" i="16" s="1"/>
  <c r="E467" i="16"/>
  <c r="K595" i="1"/>
  <c r="P594" i="1"/>
  <c r="U474" i="1"/>
  <c r="W474" i="1" s="1"/>
  <c r="M594" i="1"/>
  <c r="F583" i="16"/>
  <c r="V590" i="1"/>
  <c r="T711" i="1"/>
  <c r="AG465" i="16"/>
  <c r="R466" i="16"/>
  <c r="A586" i="16"/>
  <c r="P586" i="16" s="1"/>
  <c r="AL586" i="16" s="1"/>
  <c r="F713" i="1"/>
  <c r="AH464" i="16"/>
  <c r="AN226" i="16" l="1"/>
  <c r="AV226" i="16" s="1"/>
  <c r="AW225" i="16"/>
  <c r="AK342" i="16"/>
  <c r="AU341" i="16"/>
  <c r="E468" i="16"/>
  <c r="U475" i="1"/>
  <c r="W475" i="1" s="1"/>
  <c r="P595" i="1"/>
  <c r="K596" i="1"/>
  <c r="M595" i="1"/>
  <c r="W467" i="16"/>
  <c r="X467" i="16"/>
  <c r="S466" i="16"/>
  <c r="AO226" i="16" s="1"/>
  <c r="A587" i="16"/>
  <c r="P587" i="16" s="1"/>
  <c r="AL587" i="16" s="1"/>
  <c r="F714" i="1"/>
  <c r="AH465" i="16"/>
  <c r="Q583" i="16"/>
  <c r="AM343" i="16" s="1"/>
  <c r="AF582" i="16"/>
  <c r="F584" i="16"/>
  <c r="T712" i="1"/>
  <c r="V591" i="1"/>
  <c r="R467" i="16"/>
  <c r="AG466" i="16"/>
  <c r="AN227" i="16" l="1"/>
  <c r="AV227" i="16" s="1"/>
  <c r="AW226" i="16"/>
  <c r="AU342" i="16"/>
  <c r="AK343" i="16"/>
  <c r="R468" i="16"/>
  <c r="AG467" i="16"/>
  <c r="AH466" i="16"/>
  <c r="Q584" i="16"/>
  <c r="AM344" i="16" s="1"/>
  <c r="AF583" i="16"/>
  <c r="A588" i="16"/>
  <c r="P588" i="16" s="1"/>
  <c r="AL588" i="16" s="1"/>
  <c r="F715" i="1"/>
  <c r="X468" i="16"/>
  <c r="S467" i="16"/>
  <c r="AO227" i="16" s="1"/>
  <c r="W468" i="16"/>
  <c r="E469" i="16"/>
  <c r="K597" i="1"/>
  <c r="M596" i="1"/>
  <c r="P596" i="1"/>
  <c r="U476" i="1"/>
  <c r="W476" i="1" s="1"/>
  <c r="F585" i="16"/>
  <c r="T713" i="1"/>
  <c r="V592" i="1"/>
  <c r="AN228" i="16" l="1"/>
  <c r="AV228" i="16" s="1"/>
  <c r="AW227" i="16"/>
  <c r="AU343" i="16"/>
  <c r="AK344" i="16"/>
  <c r="E470" i="16"/>
  <c r="K598" i="1"/>
  <c r="M597" i="1"/>
  <c r="U477" i="1"/>
  <c r="W477" i="1" s="1"/>
  <c r="P597" i="1"/>
  <c r="AF584" i="16"/>
  <c r="Q585" i="16"/>
  <c r="AM345" i="16" s="1"/>
  <c r="F586" i="16"/>
  <c r="V593" i="1"/>
  <c r="T714" i="1"/>
  <c r="AH467" i="16"/>
  <c r="A589" i="16"/>
  <c r="P589" i="16" s="1"/>
  <c r="AL589" i="16" s="1"/>
  <c r="F716" i="1"/>
  <c r="AG468" i="16"/>
  <c r="R469" i="16"/>
  <c r="X469" i="16"/>
  <c r="S468" i="16"/>
  <c r="AO228" i="16" s="1"/>
  <c r="W469" i="16"/>
  <c r="AN229" i="16" l="1"/>
  <c r="AV229" i="16" s="1"/>
  <c r="AW228" i="16"/>
  <c r="AU344" i="16"/>
  <c r="AK345" i="16"/>
  <c r="AH468" i="16"/>
  <c r="R470" i="16"/>
  <c r="AG469" i="16"/>
  <c r="E471" i="16"/>
  <c r="U478" i="1"/>
  <c r="W478" i="1" s="1"/>
  <c r="P598" i="1"/>
  <c r="M598" i="1"/>
  <c r="K599" i="1"/>
  <c r="Q586" i="16"/>
  <c r="AM346" i="16" s="1"/>
  <c r="AF585" i="16"/>
  <c r="A590" i="16"/>
  <c r="P590" i="16" s="1"/>
  <c r="AL590" i="16" s="1"/>
  <c r="F717" i="1"/>
  <c r="F587" i="16"/>
  <c r="T715" i="1"/>
  <c r="V594" i="1"/>
  <c r="W470" i="16"/>
  <c r="X470" i="16"/>
  <c r="S469" i="16"/>
  <c r="AO229" i="16" s="1"/>
  <c r="AN230" i="16" l="1"/>
  <c r="AV230" i="16" s="1"/>
  <c r="AW229" i="16"/>
  <c r="AK346" i="16"/>
  <c r="AU345" i="16"/>
  <c r="Q587" i="16"/>
  <c r="AM347" i="16" s="1"/>
  <c r="AF586" i="16"/>
  <c r="R471" i="16"/>
  <c r="AG470" i="16"/>
  <c r="X471" i="16"/>
  <c r="W471" i="16"/>
  <c r="S470" i="16"/>
  <c r="AO230" i="16" s="1"/>
  <c r="A591" i="16"/>
  <c r="P591" i="16" s="1"/>
  <c r="AL591" i="16" s="1"/>
  <c r="F718" i="1"/>
  <c r="E472" i="16"/>
  <c r="P599" i="1"/>
  <c r="M599" i="1"/>
  <c r="K600" i="1"/>
  <c r="U479" i="1"/>
  <c r="W479" i="1" s="1"/>
  <c r="AH469" i="16"/>
  <c r="F588" i="16"/>
  <c r="T716" i="1"/>
  <c r="V595" i="1"/>
  <c r="AN231" i="16" l="1"/>
  <c r="AV231" i="16" s="1"/>
  <c r="AW230" i="16"/>
  <c r="AK347" i="16"/>
  <c r="AU346" i="16"/>
  <c r="F589" i="16"/>
  <c r="V596" i="1"/>
  <c r="T717" i="1"/>
  <c r="W472" i="16"/>
  <c r="X472" i="16"/>
  <c r="S471" i="16"/>
  <c r="AO231" i="16" s="1"/>
  <c r="E473" i="16"/>
  <c r="K601" i="1"/>
  <c r="M600" i="1"/>
  <c r="U480" i="1"/>
  <c r="W480" i="1" s="1"/>
  <c r="P600" i="1"/>
  <c r="A592" i="16"/>
  <c r="P592" i="16" s="1"/>
  <c r="AL592" i="16" s="1"/>
  <c r="F719" i="1"/>
  <c r="AF587" i="16"/>
  <c r="Q588" i="16"/>
  <c r="AM348" i="16" s="1"/>
  <c r="AH470" i="16"/>
  <c r="AG471" i="16"/>
  <c r="R472" i="16"/>
  <c r="AN232" i="16" l="1"/>
  <c r="AV232" i="16" s="1"/>
  <c r="AW231" i="16"/>
  <c r="AU347" i="16"/>
  <c r="AK348" i="16"/>
  <c r="AF588" i="16"/>
  <c r="Q589" i="16"/>
  <c r="AM349" i="16" s="1"/>
  <c r="E474" i="16"/>
  <c r="U481" i="1"/>
  <c r="W481" i="1" s="1"/>
  <c r="K602" i="1"/>
  <c r="M601" i="1"/>
  <c r="P601" i="1"/>
  <c r="X473" i="16"/>
  <c r="S472" i="16"/>
  <c r="AO232" i="16" s="1"/>
  <c r="W473" i="16"/>
  <c r="F590" i="16"/>
  <c r="V597" i="1"/>
  <c r="T718" i="1"/>
  <c r="AH471" i="16"/>
  <c r="R473" i="16"/>
  <c r="AG472" i="16"/>
  <c r="A593" i="16"/>
  <c r="P593" i="16" s="1"/>
  <c r="AL593" i="16" s="1"/>
  <c r="F720" i="1"/>
  <c r="AN233" i="16" l="1"/>
  <c r="AV233" i="16" s="1"/>
  <c r="AW232" i="16"/>
  <c r="AU348" i="16"/>
  <c r="AK349" i="16"/>
  <c r="W474" i="16"/>
  <c r="S473" i="16"/>
  <c r="AO233" i="16" s="1"/>
  <c r="X474" i="16"/>
  <c r="Q590" i="16"/>
  <c r="AM350" i="16" s="1"/>
  <c r="AF589" i="16"/>
  <c r="R474" i="16"/>
  <c r="AG473" i="16"/>
  <c r="F591" i="16"/>
  <c r="T719" i="1"/>
  <c r="V598" i="1"/>
  <c r="AH472" i="16"/>
  <c r="E475" i="16"/>
  <c r="U482" i="1"/>
  <c r="W482" i="1" s="1"/>
  <c r="K603" i="1"/>
  <c r="M602" i="1"/>
  <c r="P602" i="1"/>
  <c r="A594" i="16"/>
  <c r="P594" i="16" s="1"/>
  <c r="AL594" i="16" s="1"/>
  <c r="F721" i="1"/>
  <c r="AN234" i="16" l="1"/>
  <c r="AV234" i="16" s="1"/>
  <c r="AW233" i="16"/>
  <c r="AK350" i="16"/>
  <c r="AU349" i="16"/>
  <c r="A595" i="16"/>
  <c r="P595" i="16" s="1"/>
  <c r="AL595" i="16" s="1"/>
  <c r="F722" i="1"/>
  <c r="R475" i="16"/>
  <c r="AG474" i="16"/>
  <c r="F592" i="16"/>
  <c r="T720" i="1"/>
  <c r="V599" i="1"/>
  <c r="AH473" i="16"/>
  <c r="E476" i="16"/>
  <c r="U483" i="1"/>
  <c r="W483" i="1" s="1"/>
  <c r="P603" i="1"/>
  <c r="K604" i="1"/>
  <c r="M603" i="1"/>
  <c r="Q591" i="16"/>
  <c r="AM351" i="16" s="1"/>
  <c r="AF590" i="16"/>
  <c r="X475" i="16"/>
  <c r="W475" i="16"/>
  <c r="S474" i="16"/>
  <c r="AO234" i="16" s="1"/>
  <c r="AN235" i="16" l="1"/>
  <c r="AV235" i="16" s="1"/>
  <c r="AW234" i="16"/>
  <c r="AU350" i="16"/>
  <c r="AK351" i="16"/>
  <c r="W476" i="16"/>
  <c r="X476" i="16"/>
  <c r="S475" i="16"/>
  <c r="AO235" i="16" s="1"/>
  <c r="R476" i="16"/>
  <c r="AG475" i="16"/>
  <c r="F593" i="16"/>
  <c r="T721" i="1"/>
  <c r="V600" i="1"/>
  <c r="E477" i="16"/>
  <c r="K605" i="1"/>
  <c r="M604" i="1"/>
  <c r="P604" i="1"/>
  <c r="U484" i="1"/>
  <c r="W484" i="1" s="1"/>
  <c r="A596" i="16"/>
  <c r="P596" i="16" s="1"/>
  <c r="AL596" i="16" s="1"/>
  <c r="F723" i="1"/>
  <c r="AH474" i="16"/>
  <c r="Q592" i="16"/>
  <c r="AM352" i="16" s="1"/>
  <c r="AF591" i="16"/>
  <c r="AN236" i="16" l="1"/>
  <c r="AV236" i="16" s="1"/>
  <c r="AW235" i="16"/>
  <c r="AU351" i="16"/>
  <c r="AK352" i="16"/>
  <c r="Q593" i="16"/>
  <c r="AM353" i="16" s="1"/>
  <c r="AF592" i="16"/>
  <c r="A597" i="16"/>
  <c r="P597" i="16" s="1"/>
  <c r="AL597" i="16" s="1"/>
  <c r="F724" i="1"/>
  <c r="F594" i="16"/>
  <c r="V601" i="1"/>
  <c r="T722" i="1"/>
  <c r="E478" i="16"/>
  <c r="P605" i="1"/>
  <c r="M605" i="1"/>
  <c r="U485" i="1"/>
  <c r="W485" i="1" s="1"/>
  <c r="K606" i="1"/>
  <c r="AH475" i="16"/>
  <c r="R477" i="16"/>
  <c r="AG476" i="16"/>
  <c r="X477" i="16"/>
  <c r="W477" i="16"/>
  <c r="S476" i="16"/>
  <c r="AO236" i="16" s="1"/>
  <c r="AN237" i="16" l="1"/>
  <c r="AV237" i="16" s="1"/>
  <c r="AU352" i="16"/>
  <c r="AW236" i="16"/>
  <c r="AK353" i="16"/>
  <c r="W478" i="16"/>
  <c r="X478" i="16"/>
  <c r="S477" i="16"/>
  <c r="AO237" i="16" s="1"/>
  <c r="F595" i="16"/>
  <c r="V602" i="1"/>
  <c r="T723" i="1"/>
  <c r="Q594" i="16"/>
  <c r="AM354" i="16" s="1"/>
  <c r="AF593" i="16"/>
  <c r="AH476" i="16"/>
  <c r="AG477" i="16"/>
  <c r="R478" i="16"/>
  <c r="E479" i="16"/>
  <c r="U486" i="1"/>
  <c r="W486" i="1" s="1"/>
  <c r="M606" i="1"/>
  <c r="P606" i="1"/>
  <c r="K607" i="1"/>
  <c r="A598" i="16"/>
  <c r="P598" i="16" s="1"/>
  <c r="AL598" i="16" s="1"/>
  <c r="F725" i="1"/>
  <c r="AN238" i="16" l="1"/>
  <c r="AV238" i="16" s="1"/>
  <c r="AW237" i="16"/>
  <c r="AU353" i="16"/>
  <c r="AK354" i="16"/>
  <c r="A599" i="16"/>
  <c r="P599" i="16" s="1"/>
  <c r="AL599" i="16" s="1"/>
  <c r="F726" i="1"/>
  <c r="Q595" i="16"/>
  <c r="AM355" i="16" s="1"/>
  <c r="AF594" i="16"/>
  <c r="E480" i="16"/>
  <c r="K608" i="1"/>
  <c r="M607" i="1"/>
  <c r="U487" i="1"/>
  <c r="W487" i="1" s="1"/>
  <c r="P607" i="1"/>
  <c r="AH477" i="16"/>
  <c r="R479" i="16"/>
  <c r="AG478" i="16"/>
  <c r="F596" i="16"/>
  <c r="T724" i="1"/>
  <c r="V603" i="1"/>
  <c r="S478" i="16"/>
  <c r="AO238" i="16" s="1"/>
  <c r="X479" i="16"/>
  <c r="W479" i="16"/>
  <c r="AN239" i="16" l="1"/>
  <c r="AV239" i="16" s="1"/>
  <c r="AW238" i="16"/>
  <c r="AU354" i="16"/>
  <c r="AK355" i="16"/>
  <c r="Q596" i="16"/>
  <c r="AM356" i="16" s="1"/>
  <c r="AF595" i="16"/>
  <c r="AH478" i="16"/>
  <c r="E481" i="16"/>
  <c r="P608" i="1"/>
  <c r="M608" i="1"/>
  <c r="U488" i="1"/>
  <c r="W488" i="1" s="1"/>
  <c r="K609" i="1"/>
  <c r="R480" i="16"/>
  <c r="AG479" i="16"/>
  <c r="A600" i="16"/>
  <c r="P600" i="16" s="1"/>
  <c r="AL600" i="16" s="1"/>
  <c r="F727" i="1"/>
  <c r="W480" i="16"/>
  <c r="X480" i="16"/>
  <c r="S479" i="16"/>
  <c r="AO239" i="16" s="1"/>
  <c r="F597" i="16"/>
  <c r="T725" i="1"/>
  <c r="V604" i="1"/>
  <c r="AN240" i="16" l="1"/>
  <c r="AV240" i="16" s="1"/>
  <c r="AW239" i="16"/>
  <c r="AK356" i="16"/>
  <c r="AU355" i="16"/>
  <c r="F598" i="16"/>
  <c r="T726" i="1"/>
  <c r="V605" i="1"/>
  <c r="X481" i="16"/>
  <c r="W481" i="16"/>
  <c r="S480" i="16"/>
  <c r="AO240" i="16" s="1"/>
  <c r="R481" i="16"/>
  <c r="AG480" i="16"/>
  <c r="A601" i="16"/>
  <c r="P601" i="16" s="1"/>
  <c r="AL601" i="16" s="1"/>
  <c r="F728" i="1"/>
  <c r="AH479" i="16"/>
  <c r="E482" i="16"/>
  <c r="P609" i="1"/>
  <c r="U489" i="1"/>
  <c r="W489" i="1" s="1"/>
  <c r="K610" i="1"/>
  <c r="M609" i="1"/>
  <c r="Q597" i="16"/>
  <c r="AM357" i="16" s="1"/>
  <c r="AF596" i="16"/>
  <c r="AN241" i="16" l="1"/>
  <c r="AV241" i="16" s="1"/>
  <c r="AW240" i="16"/>
  <c r="AK357" i="16"/>
  <c r="AU356" i="16"/>
  <c r="Q598" i="16"/>
  <c r="AM358" i="16" s="1"/>
  <c r="AF597" i="16"/>
  <c r="AG481" i="16"/>
  <c r="R482" i="16"/>
  <c r="A602" i="16"/>
  <c r="P602" i="16" s="1"/>
  <c r="AL602" i="16" s="1"/>
  <c r="F729" i="1"/>
  <c r="AH480" i="16"/>
  <c r="F599" i="16"/>
  <c r="V606" i="1"/>
  <c r="T727" i="1"/>
  <c r="E483" i="16"/>
  <c r="U490" i="1"/>
  <c r="W490" i="1" s="1"/>
  <c r="P610" i="1"/>
  <c r="K611" i="1"/>
  <c r="M610" i="1"/>
  <c r="X482" i="16"/>
  <c r="S481" i="16"/>
  <c r="AO241" i="16" s="1"/>
  <c r="W482" i="16"/>
  <c r="AN242" i="16" l="1"/>
  <c r="AV242" i="16" s="1"/>
  <c r="AW241" i="16"/>
  <c r="AU357" i="16"/>
  <c r="AK358" i="16"/>
  <c r="AH481" i="16"/>
  <c r="A603" i="16"/>
  <c r="P603" i="16" s="1"/>
  <c r="AL603" i="16" s="1"/>
  <c r="F730" i="1"/>
  <c r="R483" i="16"/>
  <c r="AG482" i="16"/>
  <c r="Q599" i="16"/>
  <c r="AM359" i="16" s="1"/>
  <c r="AF598" i="16"/>
  <c r="W483" i="16"/>
  <c r="X483" i="16"/>
  <c r="S482" i="16"/>
  <c r="AO242" i="16" s="1"/>
  <c r="E484" i="16"/>
  <c r="P611" i="1"/>
  <c r="K612" i="1"/>
  <c r="U491" i="1"/>
  <c r="W491" i="1" s="1"/>
  <c r="M611" i="1"/>
  <c r="F600" i="16"/>
  <c r="T728" i="1"/>
  <c r="V607" i="1"/>
  <c r="AN243" i="16" l="1"/>
  <c r="AV243" i="16" s="1"/>
  <c r="AW242" i="16"/>
  <c r="AU358" i="16"/>
  <c r="AK359" i="16"/>
  <c r="R484" i="16"/>
  <c r="AG483" i="16"/>
  <c r="F601" i="16"/>
  <c r="T729" i="1"/>
  <c r="V608" i="1"/>
  <c r="E485" i="16"/>
  <c r="K613" i="1"/>
  <c r="M612" i="1"/>
  <c r="U492" i="1"/>
  <c r="W492" i="1" s="1"/>
  <c r="P612" i="1"/>
  <c r="A604" i="16"/>
  <c r="P604" i="16" s="1"/>
  <c r="AL604" i="16" s="1"/>
  <c r="F731" i="1"/>
  <c r="S483" i="16"/>
  <c r="AO243" i="16" s="1"/>
  <c r="X484" i="16"/>
  <c r="W484" i="16"/>
  <c r="AH482" i="16"/>
  <c r="Q600" i="16"/>
  <c r="AM360" i="16" s="1"/>
  <c r="AF599" i="16"/>
  <c r="AN244" i="16" l="1"/>
  <c r="AV244" i="16" s="1"/>
  <c r="AW243" i="16"/>
  <c r="AK360" i="16"/>
  <c r="AU359" i="16"/>
  <c r="E486" i="16"/>
  <c r="P613" i="1"/>
  <c r="U493" i="1"/>
  <c r="W493" i="1" s="1"/>
  <c r="M613" i="1"/>
  <c r="K614" i="1"/>
  <c r="Q601" i="16"/>
  <c r="AM361" i="16" s="1"/>
  <c r="AF600" i="16"/>
  <c r="X485" i="16"/>
  <c r="W485" i="16"/>
  <c r="S484" i="16"/>
  <c r="AO244" i="16" s="1"/>
  <c r="AH483" i="16"/>
  <c r="R485" i="16"/>
  <c r="AG484" i="16"/>
  <c r="A605" i="16"/>
  <c r="P605" i="16" s="1"/>
  <c r="AL605" i="16" s="1"/>
  <c r="F732" i="1"/>
  <c r="F602" i="16"/>
  <c r="T730" i="1"/>
  <c r="V609" i="1"/>
  <c r="AN245" i="16" l="1"/>
  <c r="AV245" i="16" s="1"/>
  <c r="AW244" i="16"/>
  <c r="AU360" i="16"/>
  <c r="AK361" i="16"/>
  <c r="F603" i="16"/>
  <c r="T731" i="1"/>
  <c r="V610" i="1"/>
  <c r="R486" i="16"/>
  <c r="AG485" i="16"/>
  <c r="AH484" i="16"/>
  <c r="Q602" i="16"/>
  <c r="AM362" i="16" s="1"/>
  <c r="AF601" i="16"/>
  <c r="A606" i="16"/>
  <c r="P606" i="16" s="1"/>
  <c r="AL606" i="16" s="1"/>
  <c r="F733" i="1"/>
  <c r="W486" i="16"/>
  <c r="X486" i="16"/>
  <c r="S485" i="16"/>
  <c r="AO245" i="16" s="1"/>
  <c r="E487" i="16"/>
  <c r="U494" i="1"/>
  <c r="W494" i="1" s="1"/>
  <c r="M614" i="1"/>
  <c r="P614" i="1"/>
  <c r="K615" i="1"/>
  <c r="AN246" i="16" l="1"/>
  <c r="AV246" i="16" s="1"/>
  <c r="AW245" i="16"/>
  <c r="AK362" i="16"/>
  <c r="AU361" i="16"/>
  <c r="AH485" i="16"/>
  <c r="F604" i="16"/>
  <c r="V611" i="1"/>
  <c r="T732" i="1"/>
  <c r="X487" i="16"/>
  <c r="S486" i="16"/>
  <c r="AO246" i="16" s="1"/>
  <c r="W487" i="16"/>
  <c r="Q603" i="16"/>
  <c r="AM363" i="16" s="1"/>
  <c r="AF602" i="16"/>
  <c r="E488" i="16"/>
  <c r="P615" i="1"/>
  <c r="U495" i="1"/>
  <c r="W495" i="1" s="1"/>
  <c r="M615" i="1"/>
  <c r="K616" i="1"/>
  <c r="A607" i="16"/>
  <c r="P607" i="16" s="1"/>
  <c r="AL607" i="16" s="1"/>
  <c r="F734" i="1"/>
  <c r="R487" i="16"/>
  <c r="AG486" i="16"/>
  <c r="AN247" i="16" l="1"/>
  <c r="AV247" i="16" s="1"/>
  <c r="AW246" i="16"/>
  <c r="AU362" i="16"/>
  <c r="AK363" i="16"/>
  <c r="AH486" i="16"/>
  <c r="AG487" i="16"/>
  <c r="R488" i="16"/>
  <c r="E489" i="16"/>
  <c r="U496" i="1"/>
  <c r="W496" i="1" s="1"/>
  <c r="M616" i="1"/>
  <c r="K617" i="1"/>
  <c r="P616" i="1"/>
  <c r="X488" i="16"/>
  <c r="W488" i="16"/>
  <c r="S487" i="16"/>
  <c r="AO247" i="16" s="1"/>
  <c r="A608" i="16"/>
  <c r="P608" i="16" s="1"/>
  <c r="AL608" i="16" s="1"/>
  <c r="F735" i="1"/>
  <c r="Q604" i="16"/>
  <c r="AM364" i="16" s="1"/>
  <c r="AF603" i="16"/>
  <c r="F605" i="16"/>
  <c r="V612" i="1"/>
  <c r="T733" i="1"/>
  <c r="AN248" i="16" l="1"/>
  <c r="AV248" i="16" s="1"/>
  <c r="AW247" i="16"/>
  <c r="AU363" i="16"/>
  <c r="AK364" i="16"/>
  <c r="A609" i="16"/>
  <c r="P609" i="16" s="1"/>
  <c r="AL609" i="16" s="1"/>
  <c r="F736" i="1"/>
  <c r="S488" i="16"/>
  <c r="AO248" i="16" s="1"/>
  <c r="W489" i="16"/>
  <c r="X489" i="16"/>
  <c r="F606" i="16"/>
  <c r="T734" i="1"/>
  <c r="V613" i="1"/>
  <c r="AF604" i="16"/>
  <c r="Q605" i="16"/>
  <c r="AM365" i="16" s="1"/>
  <c r="AH487" i="16"/>
  <c r="E490" i="16"/>
  <c r="K618" i="1"/>
  <c r="P617" i="1"/>
  <c r="M617" i="1"/>
  <c r="U497" i="1"/>
  <c r="W497" i="1" s="1"/>
  <c r="R489" i="16"/>
  <c r="AG488" i="16"/>
  <c r="AN249" i="16" l="1"/>
  <c r="AV249" i="16" s="1"/>
  <c r="AW248" i="16"/>
  <c r="AK365" i="16"/>
  <c r="AU364" i="16"/>
  <c r="AG489" i="16"/>
  <c r="R490" i="16"/>
  <c r="E491" i="16"/>
  <c r="U498" i="1"/>
  <c r="W498" i="1" s="1"/>
  <c r="P618" i="1"/>
  <c r="M618" i="1"/>
  <c r="K619" i="1"/>
  <c r="AF605" i="16"/>
  <c r="Q606" i="16"/>
  <c r="AM366" i="16" s="1"/>
  <c r="AH488" i="16"/>
  <c r="A610" i="16"/>
  <c r="P610" i="16" s="1"/>
  <c r="AL610" i="16" s="1"/>
  <c r="F737" i="1"/>
  <c r="S489" i="16"/>
  <c r="AO249" i="16" s="1"/>
  <c r="W490" i="16"/>
  <c r="X490" i="16"/>
  <c r="F607" i="16"/>
  <c r="V614" i="1"/>
  <c r="T735" i="1"/>
  <c r="AN250" i="16" l="1"/>
  <c r="AV250" i="16" s="1"/>
  <c r="AW249" i="16"/>
  <c r="AK366" i="16"/>
  <c r="AU365" i="16"/>
  <c r="E492" i="16"/>
  <c r="U499" i="1"/>
  <c r="W499" i="1" s="1"/>
  <c r="K620" i="1"/>
  <c r="P619" i="1"/>
  <c r="M619" i="1"/>
  <c r="A611" i="16"/>
  <c r="P611" i="16" s="1"/>
  <c r="AL611" i="16" s="1"/>
  <c r="F738" i="1"/>
  <c r="Q607" i="16"/>
  <c r="AM367" i="16" s="1"/>
  <c r="AF606" i="16"/>
  <c r="R491" i="16"/>
  <c r="AG490" i="16"/>
  <c r="AH489" i="16"/>
  <c r="F608" i="16"/>
  <c r="V615" i="1"/>
  <c r="T736" i="1"/>
  <c r="W491" i="16"/>
  <c r="X491" i="16"/>
  <c r="S490" i="16"/>
  <c r="AO250" i="16" s="1"/>
  <c r="AN251" i="16" l="1"/>
  <c r="AV251" i="16" s="1"/>
  <c r="AW250" i="16"/>
  <c r="AU366" i="16"/>
  <c r="AK367" i="16"/>
  <c r="F609" i="16"/>
  <c r="T737" i="1"/>
  <c r="V616" i="1"/>
  <c r="R492" i="16"/>
  <c r="AG491" i="16"/>
  <c r="S491" i="16"/>
  <c r="AO251" i="16" s="1"/>
  <c r="W492" i="16"/>
  <c r="X492" i="16"/>
  <c r="A612" i="16"/>
  <c r="P612" i="16" s="1"/>
  <c r="AL612" i="16" s="1"/>
  <c r="F739" i="1"/>
  <c r="E493" i="16"/>
  <c r="P620" i="1"/>
  <c r="M620" i="1"/>
  <c r="K621" i="1"/>
  <c r="U500" i="1"/>
  <c r="W500" i="1" s="1"/>
  <c r="AH490" i="16"/>
  <c r="Q608" i="16"/>
  <c r="AM368" i="16" s="1"/>
  <c r="AF607" i="16"/>
  <c r="AN252" i="16" l="1"/>
  <c r="AV252" i="16" s="1"/>
  <c r="AW251" i="16"/>
  <c r="AU367" i="16"/>
  <c r="AK368" i="16"/>
  <c r="Q609" i="16"/>
  <c r="AM369" i="16" s="1"/>
  <c r="AF608" i="16"/>
  <c r="S492" i="16"/>
  <c r="AO252" i="16" s="1"/>
  <c r="X493" i="16"/>
  <c r="W493" i="16"/>
  <c r="E494" i="16"/>
  <c r="P621" i="1"/>
  <c r="M621" i="1"/>
  <c r="U501" i="1"/>
  <c r="W501" i="1" s="1"/>
  <c r="K622" i="1"/>
  <c r="A613" i="16"/>
  <c r="P613" i="16" s="1"/>
  <c r="AL613" i="16" s="1"/>
  <c r="F740" i="1"/>
  <c r="AH491" i="16"/>
  <c r="F610" i="16"/>
  <c r="T738" i="1"/>
  <c r="V617" i="1"/>
  <c r="R493" i="16"/>
  <c r="AG492" i="16"/>
  <c r="AN253" i="16" l="1"/>
  <c r="AV253" i="16" s="1"/>
  <c r="AW252" i="16"/>
  <c r="AU368" i="16"/>
  <c r="AK369" i="16"/>
  <c r="AH492" i="16"/>
  <c r="E495" i="16"/>
  <c r="U502" i="1"/>
  <c r="W502" i="1" s="1"/>
  <c r="M622" i="1"/>
  <c r="P622" i="1"/>
  <c r="K623" i="1"/>
  <c r="W494" i="16"/>
  <c r="S493" i="16"/>
  <c r="AO253" i="16" s="1"/>
  <c r="X494" i="16"/>
  <c r="AF609" i="16"/>
  <c r="Q610" i="16"/>
  <c r="AM370" i="16" s="1"/>
  <c r="AG493" i="16"/>
  <c r="R494" i="16"/>
  <c r="F611" i="16"/>
  <c r="T739" i="1"/>
  <c r="V618" i="1"/>
  <c r="A614" i="16"/>
  <c r="P614" i="16" s="1"/>
  <c r="AL614" i="16" s="1"/>
  <c r="F741" i="1"/>
  <c r="AN254" i="16" l="1"/>
  <c r="AV254" i="16" s="1"/>
  <c r="AW253" i="16"/>
  <c r="AU369" i="16"/>
  <c r="AK370" i="16"/>
  <c r="R495" i="16"/>
  <c r="AG494" i="16"/>
  <c r="X495" i="16"/>
  <c r="S494" i="16"/>
  <c r="AO254" i="16" s="1"/>
  <c r="W495" i="16"/>
  <c r="E496" i="16"/>
  <c r="U503" i="1"/>
  <c r="W503" i="1" s="1"/>
  <c r="M623" i="1"/>
  <c r="P623" i="1"/>
  <c r="K624" i="1"/>
  <c r="F612" i="16"/>
  <c r="T740" i="1"/>
  <c r="V619" i="1"/>
  <c r="A615" i="16"/>
  <c r="P615" i="16" s="1"/>
  <c r="AL615" i="16" s="1"/>
  <c r="F742" i="1"/>
  <c r="AF610" i="16"/>
  <c r="Q611" i="16"/>
  <c r="AM371" i="16" s="1"/>
  <c r="AH493" i="16"/>
  <c r="AN255" i="16" l="1"/>
  <c r="AV255" i="16" s="1"/>
  <c r="AW254" i="16"/>
  <c r="AU370" i="16"/>
  <c r="AK371" i="16"/>
  <c r="A616" i="16"/>
  <c r="P616" i="16" s="1"/>
  <c r="AL616" i="16" s="1"/>
  <c r="F743" i="1"/>
  <c r="Q612" i="16"/>
  <c r="AM372" i="16" s="1"/>
  <c r="AF611" i="16"/>
  <c r="E497" i="16"/>
  <c r="U504" i="1"/>
  <c r="W504" i="1" s="1"/>
  <c r="M624" i="1"/>
  <c r="P624" i="1"/>
  <c r="K625" i="1"/>
  <c r="X496" i="16"/>
  <c r="S495" i="16"/>
  <c r="AO255" i="16" s="1"/>
  <c r="W496" i="16"/>
  <c r="R496" i="16"/>
  <c r="AG495" i="16"/>
  <c r="F613" i="16"/>
  <c r="T741" i="1"/>
  <c r="V620" i="1"/>
  <c r="AH494" i="16"/>
  <c r="AN256" i="16" l="1"/>
  <c r="AV256" i="16" s="1"/>
  <c r="AW255" i="16"/>
  <c r="AU371" i="16"/>
  <c r="AK372" i="16"/>
  <c r="AH495" i="16"/>
  <c r="Q613" i="16"/>
  <c r="AM373" i="16" s="1"/>
  <c r="AF612" i="16"/>
  <c r="R497" i="16"/>
  <c r="AG496" i="16"/>
  <c r="F614" i="16"/>
  <c r="T742" i="1"/>
  <c r="V621" i="1"/>
  <c r="E498" i="16"/>
  <c r="P625" i="1"/>
  <c r="U505" i="1"/>
  <c r="W505" i="1" s="1"/>
  <c r="K626" i="1"/>
  <c r="M625" i="1"/>
  <c r="A617" i="16"/>
  <c r="P617" i="16" s="1"/>
  <c r="AL617" i="16" s="1"/>
  <c r="F744" i="1"/>
  <c r="W497" i="16"/>
  <c r="X497" i="16"/>
  <c r="S496" i="16"/>
  <c r="AO256" i="16" s="1"/>
  <c r="AN257" i="16" l="1"/>
  <c r="AV257" i="16" s="1"/>
  <c r="AW256" i="16"/>
  <c r="AU372" i="16"/>
  <c r="AK373" i="16"/>
  <c r="Q614" i="16"/>
  <c r="AM374" i="16" s="1"/>
  <c r="AF613" i="16"/>
  <c r="W498" i="16"/>
  <c r="X498" i="16"/>
  <c r="S497" i="16"/>
  <c r="AO257" i="16" s="1"/>
  <c r="E499" i="16"/>
  <c r="P626" i="1"/>
  <c r="U506" i="1"/>
  <c r="W506" i="1" s="1"/>
  <c r="K627" i="1"/>
  <c r="M626" i="1"/>
  <c r="R498" i="16"/>
  <c r="AG497" i="16"/>
  <c r="A618" i="16"/>
  <c r="P618" i="16" s="1"/>
  <c r="AL618" i="16" s="1"/>
  <c r="F745" i="1"/>
  <c r="F615" i="16"/>
  <c r="T743" i="1"/>
  <c r="V622" i="1"/>
  <c r="AH496" i="16"/>
  <c r="AN258" i="16" l="1"/>
  <c r="AV258" i="16" s="1"/>
  <c r="AW257" i="16"/>
  <c r="AK374" i="16"/>
  <c r="AU373" i="16"/>
  <c r="A619" i="16"/>
  <c r="P619" i="16" s="1"/>
  <c r="AL619" i="16" s="1"/>
  <c r="F746" i="1"/>
  <c r="S498" i="16"/>
  <c r="AO258" i="16" s="1"/>
  <c r="X499" i="16"/>
  <c r="W499" i="16"/>
  <c r="E500" i="16"/>
  <c r="P627" i="1"/>
  <c r="K628" i="1"/>
  <c r="U507" i="1"/>
  <c r="W507" i="1" s="1"/>
  <c r="M627" i="1"/>
  <c r="AH497" i="16"/>
  <c r="Q615" i="16"/>
  <c r="AM375" i="16" s="1"/>
  <c r="AF614" i="16"/>
  <c r="F616" i="16"/>
  <c r="T744" i="1"/>
  <c r="V623" i="1"/>
  <c r="AG498" i="16"/>
  <c r="R499" i="16"/>
  <c r="AN259" i="16" l="1"/>
  <c r="AV259" i="16" s="1"/>
  <c r="AW258" i="16"/>
  <c r="AU374" i="16"/>
  <c r="AK375" i="16"/>
  <c r="A620" i="16"/>
  <c r="P620" i="16" s="1"/>
  <c r="AL620" i="16" s="1"/>
  <c r="F747" i="1"/>
  <c r="E501" i="16"/>
  <c r="U508" i="1"/>
  <c r="W508" i="1" s="1"/>
  <c r="M628" i="1"/>
  <c r="P628" i="1"/>
  <c r="K629" i="1"/>
  <c r="AH498" i="16"/>
  <c r="Q616" i="16"/>
  <c r="AM376" i="16" s="1"/>
  <c r="AF615" i="16"/>
  <c r="AG499" i="16"/>
  <c r="R500" i="16"/>
  <c r="F617" i="16"/>
  <c r="V624" i="1"/>
  <c r="T745" i="1"/>
  <c r="S499" i="16"/>
  <c r="AO259" i="16" s="1"/>
  <c r="X500" i="16"/>
  <c r="W500" i="16"/>
  <c r="AN260" i="16" l="1"/>
  <c r="AV260" i="16" s="1"/>
  <c r="AW259" i="16"/>
  <c r="AU375" i="16"/>
  <c r="AK376" i="16"/>
  <c r="AH499" i="16"/>
  <c r="R501" i="16"/>
  <c r="AG500" i="16"/>
  <c r="AF616" i="16"/>
  <c r="Q617" i="16"/>
  <c r="AM377" i="16" s="1"/>
  <c r="E502" i="16"/>
  <c r="K630" i="1"/>
  <c r="U509" i="1"/>
  <c r="W509" i="1" s="1"/>
  <c r="M629" i="1"/>
  <c r="P629" i="1"/>
  <c r="F618" i="16"/>
  <c r="V625" i="1"/>
  <c r="T746" i="1"/>
  <c r="A621" i="16"/>
  <c r="P621" i="16" s="1"/>
  <c r="AL621" i="16" s="1"/>
  <c r="F748" i="1"/>
  <c r="X501" i="16"/>
  <c r="W501" i="16"/>
  <c r="S500" i="16"/>
  <c r="AO260" i="16" s="1"/>
  <c r="AN261" i="16" l="1"/>
  <c r="AV261" i="16" s="1"/>
  <c r="AW260" i="16"/>
  <c r="AU376" i="16"/>
  <c r="AK377" i="16"/>
  <c r="W502" i="16"/>
  <c r="X502" i="16"/>
  <c r="S501" i="16"/>
  <c r="AO261" i="16" s="1"/>
  <c r="F619" i="16"/>
  <c r="V626" i="1"/>
  <c r="T747" i="1"/>
  <c r="AF617" i="16"/>
  <c r="Q618" i="16"/>
  <c r="AM378" i="16" s="1"/>
  <c r="R502" i="16"/>
  <c r="AG501" i="16"/>
  <c r="A622" i="16"/>
  <c r="P622" i="16" s="1"/>
  <c r="AL622" i="16" s="1"/>
  <c r="F749" i="1"/>
  <c r="E503" i="16"/>
  <c r="K631" i="1"/>
  <c r="M630" i="1"/>
  <c r="P630" i="1"/>
  <c r="U510" i="1"/>
  <c r="W510" i="1" s="1"/>
  <c r="AH500" i="16"/>
  <c r="AN262" i="16" l="1"/>
  <c r="AV262" i="16" s="1"/>
  <c r="AW261" i="16"/>
  <c r="AU377" i="16"/>
  <c r="AK378" i="16"/>
  <c r="E504" i="16"/>
  <c r="U511" i="1"/>
  <c r="W511" i="1" s="1"/>
  <c r="M631" i="1"/>
  <c r="K632" i="1"/>
  <c r="P631" i="1"/>
  <c r="R503" i="16"/>
  <c r="AG502" i="16"/>
  <c r="AH501" i="16"/>
  <c r="A623" i="16"/>
  <c r="P623" i="16" s="1"/>
  <c r="AL623" i="16" s="1"/>
  <c r="F750" i="1"/>
  <c r="F620" i="16"/>
  <c r="T748" i="1"/>
  <c r="V627" i="1"/>
  <c r="Q619" i="16"/>
  <c r="AM379" i="16" s="1"/>
  <c r="AF618" i="16"/>
  <c r="S502" i="16"/>
  <c r="AO262" i="16" s="1"/>
  <c r="W503" i="16"/>
  <c r="X503" i="16"/>
  <c r="AN263" i="16" l="1"/>
  <c r="AV263" i="16" s="1"/>
  <c r="AW262" i="16"/>
  <c r="AU378" i="16"/>
  <c r="AK379" i="16"/>
  <c r="A624" i="16"/>
  <c r="P624" i="16" s="1"/>
  <c r="AL624" i="16" s="1"/>
  <c r="F751" i="1"/>
  <c r="F621" i="16"/>
  <c r="T749" i="1"/>
  <c r="V628" i="1"/>
  <c r="S503" i="16"/>
  <c r="AO263" i="16" s="1"/>
  <c r="X504" i="16"/>
  <c r="W504" i="16"/>
  <c r="E505" i="16"/>
  <c r="P632" i="1"/>
  <c r="M632" i="1"/>
  <c r="U512" i="1"/>
  <c r="W512" i="1" s="1"/>
  <c r="K633" i="1"/>
  <c r="AH502" i="16"/>
  <c r="R504" i="16"/>
  <c r="AG503" i="16"/>
  <c r="Q620" i="16"/>
  <c r="AM380" i="16" s="1"/>
  <c r="AF619" i="16"/>
  <c r="AN264" i="16" l="1"/>
  <c r="AV264" i="16" s="1"/>
  <c r="AW263" i="16"/>
  <c r="AU379" i="16"/>
  <c r="AK380" i="16"/>
  <c r="F622" i="16"/>
  <c r="V629" i="1"/>
  <c r="T750" i="1"/>
  <c r="AH503" i="16"/>
  <c r="A625" i="16"/>
  <c r="P625" i="16" s="1"/>
  <c r="AL625" i="16" s="1"/>
  <c r="F752" i="1"/>
  <c r="Q621" i="16"/>
  <c r="AM381" i="16" s="1"/>
  <c r="AF620" i="16"/>
  <c r="S504" i="16"/>
  <c r="AO264" i="16" s="1"/>
  <c r="X505" i="16"/>
  <c r="W505" i="16"/>
  <c r="R505" i="16"/>
  <c r="AG504" i="16"/>
  <c r="E506" i="16"/>
  <c r="P633" i="1"/>
  <c r="K634" i="1"/>
  <c r="M633" i="1"/>
  <c r="U513" i="1"/>
  <c r="W513" i="1" s="1"/>
  <c r="AN265" i="16" l="1"/>
  <c r="AV265" i="16" s="1"/>
  <c r="AW264" i="16"/>
  <c r="AU380" i="16"/>
  <c r="AK381" i="16"/>
  <c r="E507" i="16"/>
  <c r="K635" i="1"/>
  <c r="P634" i="1"/>
  <c r="M634" i="1"/>
  <c r="U514" i="1"/>
  <c r="W514" i="1" s="1"/>
  <c r="R506" i="16"/>
  <c r="AG505" i="16"/>
  <c r="AH504" i="16"/>
  <c r="A626" i="16"/>
  <c r="P626" i="16" s="1"/>
  <c r="AL626" i="16" s="1"/>
  <c r="F753" i="1"/>
  <c r="F623" i="16"/>
  <c r="V630" i="1"/>
  <c r="T751" i="1"/>
  <c r="W506" i="16"/>
  <c r="S505" i="16"/>
  <c r="AO265" i="16" s="1"/>
  <c r="X506" i="16"/>
  <c r="Q622" i="16"/>
  <c r="AM382" i="16" s="1"/>
  <c r="AF621" i="16"/>
  <c r="AN266" i="16" l="1"/>
  <c r="AV266" i="16" s="1"/>
  <c r="AW265" i="16"/>
  <c r="AK382" i="16"/>
  <c r="AU381" i="16"/>
  <c r="Q623" i="16"/>
  <c r="AM383" i="16" s="1"/>
  <c r="AF622" i="16"/>
  <c r="S506" i="16"/>
  <c r="AO266" i="16" s="1"/>
  <c r="X507" i="16"/>
  <c r="W507" i="16"/>
  <c r="A627" i="16"/>
  <c r="P627" i="16" s="1"/>
  <c r="AL627" i="16" s="1"/>
  <c r="F754" i="1"/>
  <c r="F624" i="16"/>
  <c r="T752" i="1"/>
  <c r="V631" i="1"/>
  <c r="R507" i="16"/>
  <c r="AG506" i="16"/>
  <c r="E508" i="16"/>
  <c r="K636" i="1"/>
  <c r="P635" i="1"/>
  <c r="M635" i="1"/>
  <c r="U515" i="1"/>
  <c r="W515" i="1" s="1"/>
  <c r="AH505" i="16"/>
  <c r="AN267" i="16" l="1"/>
  <c r="AV267" i="16" s="1"/>
  <c r="AW266" i="16"/>
  <c r="AU382" i="16"/>
  <c r="AK383" i="16"/>
  <c r="E509" i="16"/>
  <c r="K637" i="1"/>
  <c r="M636" i="1"/>
  <c r="P636" i="1"/>
  <c r="U516" i="1"/>
  <c r="W516" i="1" s="1"/>
  <c r="A628" i="16"/>
  <c r="P628" i="16" s="1"/>
  <c r="AL628" i="16" s="1"/>
  <c r="F755" i="1"/>
  <c r="AH506" i="16"/>
  <c r="F625" i="16"/>
  <c r="T753" i="1"/>
  <c r="V632" i="1"/>
  <c r="S507" i="16"/>
  <c r="AO267" i="16" s="1"/>
  <c r="W508" i="16"/>
  <c r="X508" i="16"/>
  <c r="Q624" i="16"/>
  <c r="AM384" i="16" s="1"/>
  <c r="AF623" i="16"/>
  <c r="AG507" i="16"/>
  <c r="R508" i="16"/>
  <c r="AN268" i="16" l="1"/>
  <c r="AV268" i="16" s="1"/>
  <c r="AW267" i="16"/>
  <c r="AU383" i="16"/>
  <c r="AK384" i="16"/>
  <c r="F626" i="16"/>
  <c r="T754" i="1"/>
  <c r="V633" i="1"/>
  <c r="A629" i="16"/>
  <c r="P629" i="16" s="1"/>
  <c r="AL629" i="16" s="1"/>
  <c r="F756" i="1"/>
  <c r="X509" i="16"/>
  <c r="W509" i="16"/>
  <c r="S508" i="16"/>
  <c r="AO268" i="16" s="1"/>
  <c r="E510" i="16"/>
  <c r="M637" i="1"/>
  <c r="K638" i="1"/>
  <c r="P637" i="1"/>
  <c r="U517" i="1"/>
  <c r="W517" i="1" s="1"/>
  <c r="R509" i="16"/>
  <c r="AG508" i="16"/>
  <c r="Q625" i="16"/>
  <c r="AM385" i="16" s="1"/>
  <c r="AF624" i="16"/>
  <c r="AH507" i="16"/>
  <c r="AN269" i="16" l="1"/>
  <c r="AV269" i="16" s="1"/>
  <c r="AW268" i="16"/>
  <c r="AU384" i="16"/>
  <c r="AK385" i="16"/>
  <c r="AH508" i="16"/>
  <c r="R510" i="16"/>
  <c r="AG509" i="16"/>
  <c r="E511" i="16"/>
  <c r="U518" i="1"/>
  <c r="W518" i="1" s="1"/>
  <c r="M638" i="1"/>
  <c r="P638" i="1"/>
  <c r="K639" i="1"/>
  <c r="W510" i="16"/>
  <c r="X510" i="16"/>
  <c r="S509" i="16"/>
  <c r="AO269" i="16" s="1"/>
  <c r="Q626" i="16"/>
  <c r="AM386" i="16" s="1"/>
  <c r="AF625" i="16"/>
  <c r="F627" i="16"/>
  <c r="T755" i="1"/>
  <c r="V634" i="1"/>
  <c r="A630" i="16"/>
  <c r="P630" i="16" s="1"/>
  <c r="AL630" i="16" s="1"/>
  <c r="F757" i="1"/>
  <c r="AN270" i="16" l="1"/>
  <c r="AV270" i="16" s="1"/>
  <c r="AW269" i="16"/>
  <c r="AK386" i="16"/>
  <c r="AU385" i="16"/>
  <c r="R511" i="16"/>
  <c r="AG510" i="16"/>
  <c r="Q627" i="16"/>
  <c r="AM387" i="16" s="1"/>
  <c r="AF626" i="16"/>
  <c r="S510" i="16"/>
  <c r="AO270" i="16" s="1"/>
  <c r="X511" i="16"/>
  <c r="W511" i="16"/>
  <c r="F628" i="16"/>
  <c r="T756" i="1"/>
  <c r="V635" i="1"/>
  <c r="E512" i="16"/>
  <c r="K640" i="1"/>
  <c r="M639" i="1"/>
  <c r="U519" i="1"/>
  <c r="W519" i="1" s="1"/>
  <c r="P639" i="1"/>
  <c r="A631" i="16"/>
  <c r="P631" i="16" s="1"/>
  <c r="AL631" i="16" s="1"/>
  <c r="F758" i="1"/>
  <c r="AH509" i="16"/>
  <c r="AN271" i="16" l="1"/>
  <c r="AV271" i="16" s="1"/>
  <c r="AW270" i="16"/>
  <c r="AU386" i="16"/>
  <c r="AK387" i="16"/>
  <c r="A632" i="16"/>
  <c r="P632" i="16" s="1"/>
  <c r="AL632" i="16" s="1"/>
  <c r="F759" i="1"/>
  <c r="F629" i="16"/>
  <c r="T757" i="1"/>
  <c r="V636" i="1"/>
  <c r="AH510" i="16"/>
  <c r="R512" i="16"/>
  <c r="AG511" i="16"/>
  <c r="E513" i="16"/>
  <c r="P640" i="1"/>
  <c r="M640" i="1"/>
  <c r="U520" i="1"/>
  <c r="W520" i="1" s="1"/>
  <c r="K641" i="1"/>
  <c r="W512" i="16"/>
  <c r="S511" i="16"/>
  <c r="AO271" i="16" s="1"/>
  <c r="X512" i="16"/>
  <c r="Q628" i="16"/>
  <c r="AM388" i="16" s="1"/>
  <c r="AF627" i="16"/>
  <c r="AN272" i="16" l="1"/>
  <c r="AV272" i="16" s="1"/>
  <c r="AW271" i="16"/>
  <c r="AK388" i="16"/>
  <c r="AU387" i="16"/>
  <c r="E514" i="16"/>
  <c r="K642" i="1"/>
  <c r="P641" i="1"/>
  <c r="U521" i="1"/>
  <c r="W521" i="1" s="1"/>
  <c r="M641" i="1"/>
  <c r="Q629" i="16"/>
  <c r="AM389" i="16" s="1"/>
  <c r="AF628" i="16"/>
  <c r="S512" i="16"/>
  <c r="AO272" i="16" s="1"/>
  <c r="W513" i="16"/>
  <c r="X513" i="16"/>
  <c r="F630" i="16"/>
  <c r="T758" i="1"/>
  <c r="V637" i="1"/>
  <c r="A633" i="16"/>
  <c r="P633" i="16" s="1"/>
  <c r="AL633" i="16" s="1"/>
  <c r="F760" i="1"/>
  <c r="AH511" i="16"/>
  <c r="R513" i="16"/>
  <c r="AG512" i="16"/>
  <c r="AN273" i="16" l="1"/>
  <c r="AV273" i="16" s="1"/>
  <c r="AW272" i="16"/>
  <c r="AU388" i="16"/>
  <c r="AK389" i="16"/>
  <c r="R514" i="16"/>
  <c r="AG513" i="16"/>
  <c r="A634" i="16"/>
  <c r="P634" i="16" s="1"/>
  <c r="AL634" i="16" s="1"/>
  <c r="F761" i="1"/>
  <c r="Q630" i="16"/>
  <c r="AM390" i="16" s="1"/>
  <c r="AF629" i="16"/>
  <c r="S513" i="16"/>
  <c r="AO273" i="16" s="1"/>
  <c r="X514" i="16"/>
  <c r="W514" i="16"/>
  <c r="E515" i="16"/>
  <c r="K643" i="1"/>
  <c r="U522" i="1"/>
  <c r="W522" i="1" s="1"/>
  <c r="P642" i="1"/>
  <c r="M642" i="1"/>
  <c r="F631" i="16"/>
  <c r="V638" i="1"/>
  <c r="T759" i="1"/>
  <c r="AH512" i="16"/>
  <c r="AV274" i="16" l="1"/>
  <c r="AN274" i="16"/>
  <c r="AW273" i="16"/>
  <c r="AK390" i="16"/>
  <c r="AU389" i="16"/>
  <c r="W515" i="16"/>
  <c r="X515" i="16"/>
  <c r="S514" i="16"/>
  <c r="AO274" i="16" s="1"/>
  <c r="Q631" i="16"/>
  <c r="AM391" i="16" s="1"/>
  <c r="AF630" i="16"/>
  <c r="F632" i="16"/>
  <c r="T760" i="1"/>
  <c r="V639" i="1"/>
  <c r="R515" i="16"/>
  <c r="AG514" i="16"/>
  <c r="E516" i="16"/>
  <c r="U523" i="1"/>
  <c r="W523" i="1" s="1"/>
  <c r="K644" i="1"/>
  <c r="P643" i="1"/>
  <c r="M643" i="1"/>
  <c r="AH513" i="16"/>
  <c r="A635" i="16"/>
  <c r="P635" i="16" s="1"/>
  <c r="AL635" i="16" s="1"/>
  <c r="F762" i="1"/>
  <c r="AN275" i="16" l="1"/>
  <c r="AV275" i="16" s="1"/>
  <c r="AW274" i="16"/>
  <c r="AU390" i="16"/>
  <c r="AK391" i="16"/>
  <c r="F633" i="16"/>
  <c r="V640" i="1"/>
  <c r="T761" i="1"/>
  <c r="E517" i="16"/>
  <c r="P644" i="1"/>
  <c r="M644" i="1"/>
  <c r="K645" i="1"/>
  <c r="U524" i="1"/>
  <c r="W524" i="1" s="1"/>
  <c r="R516" i="16"/>
  <c r="AG515" i="16"/>
  <c r="AH514" i="16"/>
  <c r="A636" i="16"/>
  <c r="P636" i="16" s="1"/>
  <c r="AL636" i="16" s="1"/>
  <c r="F763" i="1"/>
  <c r="Q632" i="16"/>
  <c r="AM392" i="16" s="1"/>
  <c r="AF631" i="16"/>
  <c r="W516" i="16"/>
  <c r="X516" i="16"/>
  <c r="S515" i="16"/>
  <c r="AO275" i="16" s="1"/>
  <c r="AN276" i="16" l="1"/>
  <c r="AV276" i="16" s="1"/>
  <c r="AW275" i="16"/>
  <c r="AU391" i="16"/>
  <c r="AK392" i="16"/>
  <c r="R517" i="16"/>
  <c r="AG516" i="16"/>
  <c r="W517" i="16"/>
  <c r="X517" i="16"/>
  <c r="S516" i="16"/>
  <c r="AO276" i="16" s="1"/>
  <c r="A637" i="16"/>
  <c r="P637" i="16" s="1"/>
  <c r="AL637" i="16" s="1"/>
  <c r="F764" i="1"/>
  <c r="E518" i="16"/>
  <c r="P645" i="1"/>
  <c r="M645" i="1"/>
  <c r="U525" i="1"/>
  <c r="W525" i="1" s="1"/>
  <c r="K646" i="1"/>
  <c r="F634" i="16"/>
  <c r="T762" i="1"/>
  <c r="V641" i="1"/>
  <c r="AH515" i="16"/>
  <c r="Q633" i="16"/>
  <c r="AM393" i="16" s="1"/>
  <c r="AF632" i="16"/>
  <c r="AN277" i="16" l="1"/>
  <c r="AV277" i="16" s="1"/>
  <c r="AW276" i="16"/>
  <c r="AU392" i="16"/>
  <c r="AK393" i="16"/>
  <c r="AH516" i="16"/>
  <c r="R518" i="16"/>
  <c r="AG517" i="16"/>
  <c r="Q634" i="16"/>
  <c r="AM394" i="16" s="1"/>
  <c r="AF633" i="16"/>
  <c r="A638" i="16"/>
  <c r="P638" i="16" s="1"/>
  <c r="AL638" i="16" s="1"/>
  <c r="F765" i="1"/>
  <c r="S517" i="16"/>
  <c r="AO277" i="16" s="1"/>
  <c r="W518" i="16"/>
  <c r="X518" i="16"/>
  <c r="F635" i="16"/>
  <c r="V642" i="1"/>
  <c r="T763" i="1"/>
  <c r="E519" i="16"/>
  <c r="U526" i="1"/>
  <c r="W526" i="1" s="1"/>
  <c r="K647" i="1"/>
  <c r="M646" i="1"/>
  <c r="P646" i="1"/>
  <c r="AN278" i="16" l="1"/>
  <c r="AV278" i="16" s="1"/>
  <c r="AW277" i="16"/>
  <c r="AK394" i="16"/>
  <c r="AU393" i="16"/>
  <c r="R519" i="16"/>
  <c r="AG518" i="16"/>
  <c r="E520" i="16"/>
  <c r="K648" i="1"/>
  <c r="U527" i="1"/>
  <c r="W527" i="1" s="1"/>
  <c r="M647" i="1"/>
  <c r="P647" i="1"/>
  <c r="AH517" i="16"/>
  <c r="Q635" i="16"/>
  <c r="AM395" i="16" s="1"/>
  <c r="AF634" i="16"/>
  <c r="F636" i="16"/>
  <c r="V643" i="1"/>
  <c r="T764" i="1"/>
  <c r="S518" i="16"/>
  <c r="AO278" i="16" s="1"/>
  <c r="X519" i="16"/>
  <c r="W519" i="16"/>
  <c r="A639" i="16"/>
  <c r="P639" i="16" s="1"/>
  <c r="AL639" i="16" s="1"/>
  <c r="F766" i="1"/>
  <c r="AN279" i="16" l="1"/>
  <c r="AV279" i="16" s="1"/>
  <c r="AW278" i="16"/>
  <c r="AK395" i="16"/>
  <c r="AU394" i="16"/>
  <c r="A640" i="16"/>
  <c r="P640" i="16" s="1"/>
  <c r="AL640" i="16" s="1"/>
  <c r="F767" i="1"/>
  <c r="AH518" i="16"/>
  <c r="F637" i="16"/>
  <c r="V644" i="1"/>
  <c r="T765" i="1"/>
  <c r="Q636" i="16"/>
  <c r="AM396" i="16" s="1"/>
  <c r="AF635" i="16"/>
  <c r="S519" i="16"/>
  <c r="AO279" i="16" s="1"/>
  <c r="X520" i="16"/>
  <c r="W520" i="16"/>
  <c r="R520" i="16"/>
  <c r="AG519" i="16"/>
  <c r="E521" i="16"/>
  <c r="U528" i="1"/>
  <c r="W528" i="1" s="1"/>
  <c r="M648" i="1"/>
  <c r="K649" i="1"/>
  <c r="P648" i="1"/>
  <c r="AN280" i="16" l="1"/>
  <c r="AV280" i="16" s="1"/>
  <c r="AU395" i="16"/>
  <c r="AW279" i="16"/>
  <c r="AK396" i="16"/>
  <c r="E522" i="16"/>
  <c r="P649" i="1"/>
  <c r="K650" i="1"/>
  <c r="M649" i="1"/>
  <c r="U529" i="1"/>
  <c r="W529" i="1" s="1"/>
  <c r="AG520" i="16"/>
  <c r="R521" i="16"/>
  <c r="AH519" i="16"/>
  <c r="F638" i="16"/>
  <c r="V645" i="1"/>
  <c r="T766" i="1"/>
  <c r="A641" i="16"/>
  <c r="P641" i="16" s="1"/>
  <c r="AL641" i="16" s="1"/>
  <c r="F768" i="1"/>
  <c r="X521" i="16"/>
  <c r="W521" i="16"/>
  <c r="S520" i="16"/>
  <c r="AO280" i="16" s="1"/>
  <c r="Q637" i="16"/>
  <c r="AM397" i="16" s="1"/>
  <c r="AF636" i="16"/>
  <c r="AN281" i="16" l="1"/>
  <c r="AV281" i="16" s="1"/>
  <c r="AW280" i="16"/>
  <c r="AU396" i="16"/>
  <c r="AK397" i="16"/>
  <c r="AF637" i="16"/>
  <c r="Q638" i="16"/>
  <c r="AM398" i="16" s="1"/>
  <c r="R522" i="16"/>
  <c r="AG521" i="16"/>
  <c r="A642" i="16"/>
  <c r="P642" i="16" s="1"/>
  <c r="AL642" i="16" s="1"/>
  <c r="F769" i="1"/>
  <c r="E523" i="16"/>
  <c r="P650" i="1"/>
  <c r="K651" i="1"/>
  <c r="M650" i="1"/>
  <c r="U530" i="1"/>
  <c r="W530" i="1" s="1"/>
  <c r="AH520" i="16"/>
  <c r="X522" i="16"/>
  <c r="S521" i="16"/>
  <c r="AO281" i="16" s="1"/>
  <c r="W522" i="16"/>
  <c r="F639" i="16"/>
  <c r="T767" i="1"/>
  <c r="V646" i="1"/>
  <c r="AN282" i="16" l="1"/>
  <c r="AV282" i="16" s="1"/>
  <c r="AW281" i="16"/>
  <c r="AU397" i="16"/>
  <c r="AK398" i="16"/>
  <c r="F640" i="16"/>
  <c r="V647" i="1"/>
  <c r="T768" i="1"/>
  <c r="A643" i="16"/>
  <c r="P643" i="16" s="1"/>
  <c r="AL643" i="16" s="1"/>
  <c r="F770" i="1"/>
  <c r="E524" i="16"/>
  <c r="K652" i="1"/>
  <c r="P651" i="1"/>
  <c r="M651" i="1"/>
  <c r="U531" i="1"/>
  <c r="W531" i="1" s="1"/>
  <c r="Q639" i="16"/>
  <c r="AM399" i="16" s="1"/>
  <c r="AF638" i="16"/>
  <c r="X523" i="16"/>
  <c r="W523" i="16"/>
  <c r="S522" i="16"/>
  <c r="AO282" i="16" s="1"/>
  <c r="AH521" i="16"/>
  <c r="R523" i="16"/>
  <c r="AG522" i="16"/>
  <c r="AN283" i="16" l="1"/>
  <c r="AV283" i="16" s="1"/>
  <c r="AW282" i="16"/>
  <c r="AU398" i="16"/>
  <c r="AK399" i="16"/>
  <c r="AG523" i="16"/>
  <c r="R524" i="16"/>
  <c r="AH522" i="16"/>
  <c r="Q640" i="16"/>
  <c r="AM400" i="16" s="1"/>
  <c r="AF639" i="16"/>
  <c r="X524" i="16"/>
  <c r="W524" i="16"/>
  <c r="S523" i="16"/>
  <c r="AO283" i="16" s="1"/>
  <c r="E525" i="16"/>
  <c r="U532" i="1"/>
  <c r="W532" i="1" s="1"/>
  <c r="M652" i="1"/>
  <c r="P652" i="1"/>
  <c r="K653" i="1"/>
  <c r="F641" i="16"/>
  <c r="V648" i="1"/>
  <c r="T769" i="1"/>
  <c r="A644" i="16"/>
  <c r="P644" i="16" s="1"/>
  <c r="AL644" i="16" s="1"/>
  <c r="F771" i="1"/>
  <c r="AN284" i="16" l="1"/>
  <c r="AV284" i="16" s="1"/>
  <c r="AW283" i="16"/>
  <c r="AU399" i="16"/>
  <c r="AK400" i="16"/>
  <c r="E526" i="16"/>
  <c r="K654" i="1"/>
  <c r="M653" i="1"/>
  <c r="U533" i="1"/>
  <c r="W533" i="1" s="1"/>
  <c r="P653" i="1"/>
  <c r="F642" i="16"/>
  <c r="V649" i="1"/>
  <c r="T770" i="1"/>
  <c r="AH523" i="16"/>
  <c r="Q641" i="16"/>
  <c r="AM401" i="16" s="1"/>
  <c r="AF640" i="16"/>
  <c r="AG524" i="16"/>
  <c r="R525" i="16"/>
  <c r="W525" i="16"/>
  <c r="S524" i="16"/>
  <c r="AO284" i="16" s="1"/>
  <c r="X525" i="16"/>
  <c r="A645" i="16"/>
  <c r="P645" i="16" s="1"/>
  <c r="AL645" i="16" s="1"/>
  <c r="F772" i="1"/>
  <c r="AN285" i="16" l="1"/>
  <c r="AV285" i="16" s="1"/>
  <c r="AW284" i="16"/>
  <c r="AK401" i="16"/>
  <c r="AU400" i="16"/>
  <c r="R526" i="16"/>
  <c r="AG525" i="16"/>
  <c r="Q642" i="16"/>
  <c r="AM402" i="16" s="1"/>
  <c r="AF641" i="16"/>
  <c r="F643" i="16"/>
  <c r="T771" i="1"/>
  <c r="V650" i="1"/>
  <c r="AH524" i="16"/>
  <c r="E527" i="16"/>
  <c r="P654" i="1"/>
  <c r="M654" i="1"/>
  <c r="U534" i="1"/>
  <c r="W534" i="1" s="1"/>
  <c r="K655" i="1"/>
  <c r="A646" i="16"/>
  <c r="P646" i="16" s="1"/>
  <c r="AL646" i="16" s="1"/>
  <c r="F773" i="1"/>
  <c r="S525" i="16"/>
  <c r="AO285" i="16" s="1"/>
  <c r="W526" i="16"/>
  <c r="X526" i="16"/>
  <c r="AN286" i="16" l="1"/>
  <c r="AV286" i="16" s="1"/>
  <c r="AW285" i="16"/>
  <c r="AK402" i="16"/>
  <c r="AU401" i="16"/>
  <c r="E528" i="16"/>
  <c r="U535" i="1"/>
  <c r="W535" i="1" s="1"/>
  <c r="M655" i="1"/>
  <c r="P655" i="1"/>
  <c r="K656" i="1"/>
  <c r="F644" i="16"/>
  <c r="V651" i="1"/>
  <c r="T772" i="1"/>
  <c r="AH525" i="16"/>
  <c r="A647" i="16"/>
  <c r="P647" i="16" s="1"/>
  <c r="AL647" i="16" s="1"/>
  <c r="F774" i="1"/>
  <c r="R527" i="16"/>
  <c r="AG526" i="16"/>
  <c r="S526" i="16"/>
  <c r="AO286" i="16" s="1"/>
  <c r="W527" i="16"/>
  <c r="X527" i="16"/>
  <c r="Q643" i="16"/>
  <c r="AM403" i="16" s="1"/>
  <c r="AF642" i="16"/>
  <c r="AN287" i="16" l="1"/>
  <c r="AV287" i="16" s="1"/>
  <c r="AW286" i="16"/>
  <c r="AU402" i="16"/>
  <c r="AK403" i="16"/>
  <c r="R528" i="16"/>
  <c r="AG527" i="16"/>
  <c r="Q644" i="16"/>
  <c r="AM404" i="16" s="1"/>
  <c r="AF643" i="16"/>
  <c r="AH526" i="16"/>
  <c r="A648" i="16"/>
  <c r="P648" i="16" s="1"/>
  <c r="AL648" i="16" s="1"/>
  <c r="F775" i="1"/>
  <c r="F645" i="16"/>
  <c r="V652" i="1"/>
  <c r="T773" i="1"/>
  <c r="W528" i="16"/>
  <c r="S527" i="16"/>
  <c r="AO287" i="16" s="1"/>
  <c r="X528" i="16"/>
  <c r="E529" i="16"/>
  <c r="U536" i="1"/>
  <c r="W536" i="1" s="1"/>
  <c r="M656" i="1"/>
  <c r="K657" i="1"/>
  <c r="P656" i="1"/>
  <c r="AN288" i="16" l="1"/>
  <c r="AV288" i="16" s="1"/>
  <c r="AW287" i="16"/>
  <c r="AU403" i="16"/>
  <c r="AK404" i="16"/>
  <c r="X529" i="16"/>
  <c r="S528" i="16"/>
  <c r="AO288" i="16" s="1"/>
  <c r="W529" i="16"/>
  <c r="A649" i="16"/>
  <c r="P649" i="16" s="1"/>
  <c r="AL649" i="16" s="1"/>
  <c r="F776" i="1"/>
  <c r="E530" i="16"/>
  <c r="P657" i="1"/>
  <c r="K658" i="1"/>
  <c r="U537" i="1"/>
  <c r="W537" i="1" s="1"/>
  <c r="M657" i="1"/>
  <c r="AH527" i="16"/>
  <c r="R529" i="16"/>
  <c r="AG528" i="16"/>
  <c r="F646" i="16"/>
  <c r="T774" i="1"/>
  <c r="V653" i="1"/>
  <c r="Q645" i="16"/>
  <c r="AM405" i="16" s="1"/>
  <c r="AF644" i="16"/>
  <c r="AN289" i="16" l="1"/>
  <c r="AV289" i="16" s="1"/>
  <c r="AW288" i="16"/>
  <c r="AU404" i="16"/>
  <c r="AK405" i="16"/>
  <c r="E531" i="16"/>
  <c r="P658" i="1"/>
  <c r="K659" i="1"/>
  <c r="U538" i="1"/>
  <c r="W538" i="1" s="1"/>
  <c r="M658" i="1"/>
  <c r="X530" i="16"/>
  <c r="S529" i="16"/>
  <c r="AO289" i="16" s="1"/>
  <c r="W530" i="16"/>
  <c r="R530" i="16"/>
  <c r="AG529" i="16"/>
  <c r="AH528" i="16"/>
  <c r="AF645" i="16"/>
  <c r="Q646" i="16"/>
  <c r="AM406" i="16" s="1"/>
  <c r="F647" i="16"/>
  <c r="V654" i="1"/>
  <c r="T775" i="1"/>
  <c r="A650" i="16"/>
  <c r="P650" i="16" s="1"/>
  <c r="AL650" i="16" s="1"/>
  <c r="F777" i="1"/>
  <c r="AN290" i="16" l="1"/>
  <c r="AV290" i="16" s="1"/>
  <c r="AW289" i="16"/>
  <c r="AU405" i="16"/>
  <c r="AK406" i="16"/>
  <c r="S530" i="16"/>
  <c r="AO290" i="16" s="1"/>
  <c r="X531" i="16"/>
  <c r="W531" i="16"/>
  <c r="F648" i="16"/>
  <c r="V655" i="1"/>
  <c r="T776" i="1"/>
  <c r="AF646" i="16"/>
  <c r="Q647" i="16"/>
  <c r="AM407" i="16" s="1"/>
  <c r="AH529" i="16"/>
  <c r="E532" i="16"/>
  <c r="U539" i="1"/>
  <c r="W539" i="1" s="1"/>
  <c r="K660" i="1"/>
  <c r="P659" i="1"/>
  <c r="M659" i="1"/>
  <c r="R531" i="16"/>
  <c r="AG530" i="16"/>
  <c r="A651" i="16"/>
  <c r="P651" i="16" s="1"/>
  <c r="AL651" i="16" s="1"/>
  <c r="F778" i="1"/>
  <c r="AN291" i="16" l="1"/>
  <c r="AV291" i="16" s="1"/>
  <c r="AW290" i="16"/>
  <c r="AU406" i="16"/>
  <c r="AK407" i="16"/>
  <c r="S531" i="16"/>
  <c r="AO291" i="16" s="1"/>
  <c r="X532" i="16"/>
  <c r="W532" i="16"/>
  <c r="F649" i="16"/>
  <c r="V656" i="1"/>
  <c r="T777" i="1"/>
  <c r="R532" i="16"/>
  <c r="AG531" i="16"/>
  <c r="E533" i="16"/>
  <c r="U540" i="1"/>
  <c r="W540" i="1" s="1"/>
  <c r="M660" i="1"/>
  <c r="P660" i="1"/>
  <c r="K661" i="1"/>
  <c r="A652" i="16"/>
  <c r="P652" i="16" s="1"/>
  <c r="AL652" i="16" s="1"/>
  <c r="F779" i="1"/>
  <c r="Q648" i="16"/>
  <c r="AM408" i="16" s="1"/>
  <c r="AF647" i="16"/>
  <c r="AH530" i="16"/>
  <c r="AN292" i="16" l="1"/>
  <c r="AV292" i="16" s="1"/>
  <c r="AW291" i="16"/>
  <c r="AU407" i="16"/>
  <c r="AK408" i="16"/>
  <c r="W533" i="16"/>
  <c r="S532" i="16"/>
  <c r="AO292" i="16" s="1"/>
  <c r="X533" i="16"/>
  <c r="Q649" i="16"/>
  <c r="AM409" i="16" s="1"/>
  <c r="AF648" i="16"/>
  <c r="E534" i="16"/>
  <c r="K662" i="1"/>
  <c r="U541" i="1"/>
  <c r="W541" i="1" s="1"/>
  <c r="M661" i="1"/>
  <c r="P661" i="1"/>
  <c r="F650" i="16"/>
  <c r="T778" i="1"/>
  <c r="V657" i="1"/>
  <c r="A653" i="16"/>
  <c r="P653" i="16" s="1"/>
  <c r="AL653" i="16" s="1"/>
  <c r="F780" i="1"/>
  <c r="R533" i="16"/>
  <c r="AG532" i="16"/>
  <c r="AH531" i="16"/>
  <c r="AN293" i="16" l="1"/>
  <c r="AV293" i="16" s="1"/>
  <c r="AW292" i="16"/>
  <c r="AU408" i="16"/>
  <c r="AK409" i="16"/>
  <c r="A654" i="16"/>
  <c r="P654" i="16" s="1"/>
  <c r="AL654" i="16" s="1"/>
  <c r="F781" i="1"/>
  <c r="E535" i="16"/>
  <c r="K663" i="1"/>
  <c r="M662" i="1"/>
  <c r="P662" i="1"/>
  <c r="U542" i="1"/>
  <c r="W542" i="1" s="1"/>
  <c r="AH532" i="16"/>
  <c r="AG533" i="16"/>
  <c r="R534" i="16"/>
  <c r="F651" i="16"/>
  <c r="T779" i="1"/>
  <c r="V658" i="1"/>
  <c r="Q650" i="16"/>
  <c r="AM410" i="16" s="1"/>
  <c r="AF649" i="16"/>
  <c r="W534" i="16"/>
  <c r="X534" i="16"/>
  <c r="S533" i="16"/>
  <c r="AO293" i="16" s="1"/>
  <c r="AN294" i="16" l="1"/>
  <c r="AV294" i="16" s="1"/>
  <c r="AW293" i="16"/>
  <c r="AK410" i="16"/>
  <c r="AU409" i="16"/>
  <c r="AG534" i="16"/>
  <c r="R535" i="16"/>
  <c r="E536" i="16"/>
  <c r="P663" i="1"/>
  <c r="U543" i="1"/>
  <c r="W543" i="1" s="1"/>
  <c r="M663" i="1"/>
  <c r="K664" i="1"/>
  <c r="S534" i="16"/>
  <c r="AO294" i="16" s="1"/>
  <c r="X535" i="16"/>
  <c r="W535" i="16"/>
  <c r="F652" i="16"/>
  <c r="T780" i="1"/>
  <c r="V659" i="1"/>
  <c r="A655" i="16"/>
  <c r="P655" i="16" s="1"/>
  <c r="AL655" i="16" s="1"/>
  <c r="F782" i="1"/>
  <c r="AH533" i="16"/>
  <c r="AF650" i="16"/>
  <c r="Q651" i="16"/>
  <c r="AM411" i="16" s="1"/>
  <c r="AN295" i="16" l="1"/>
  <c r="AV295" i="16" s="1"/>
  <c r="AW294" i="16"/>
  <c r="AK411" i="16"/>
  <c r="AU410" i="16"/>
  <c r="A656" i="16"/>
  <c r="P656" i="16" s="1"/>
  <c r="AL656" i="16" s="1"/>
  <c r="F783" i="1"/>
  <c r="E537" i="16"/>
  <c r="P664" i="1"/>
  <c r="M664" i="1"/>
  <c r="U544" i="1"/>
  <c r="W544" i="1" s="1"/>
  <c r="K665" i="1"/>
  <c r="X536" i="16"/>
  <c r="W536" i="16"/>
  <c r="S535" i="16"/>
  <c r="AO295" i="16" s="1"/>
  <c r="R536" i="16"/>
  <c r="AG535" i="16"/>
  <c r="AF651" i="16"/>
  <c r="Q652" i="16"/>
  <c r="AM412" i="16" s="1"/>
  <c r="F653" i="16"/>
  <c r="T781" i="1"/>
  <c r="V660" i="1"/>
  <c r="AH534" i="16"/>
  <c r="AN296" i="16" l="1"/>
  <c r="AV296" i="16" s="1"/>
  <c r="AW295" i="16"/>
  <c r="AU411" i="16"/>
  <c r="AK412" i="16"/>
  <c r="E538" i="16"/>
  <c r="K666" i="1"/>
  <c r="P665" i="1"/>
  <c r="M665" i="1"/>
  <c r="U545" i="1"/>
  <c r="W545" i="1" s="1"/>
  <c r="AF652" i="16"/>
  <c r="Q653" i="16"/>
  <c r="AM413" i="16" s="1"/>
  <c r="R537" i="16"/>
  <c r="AG536" i="16"/>
  <c r="F654" i="16"/>
  <c r="T782" i="1"/>
  <c r="V661" i="1"/>
  <c r="AH535" i="16"/>
  <c r="A657" i="16"/>
  <c r="P657" i="16" s="1"/>
  <c r="AL657" i="16" s="1"/>
  <c r="F784" i="1"/>
  <c r="X537" i="16"/>
  <c r="W537" i="16"/>
  <c r="S536" i="16"/>
  <c r="AO296" i="16" s="1"/>
  <c r="AN297" i="16" l="1"/>
  <c r="AV297" i="16" s="1"/>
  <c r="AW296" i="16"/>
  <c r="AU412" i="16"/>
  <c r="AK413" i="16"/>
  <c r="S537" i="16"/>
  <c r="AO297" i="16" s="1"/>
  <c r="X538" i="16"/>
  <c r="W538" i="16"/>
  <c r="AF653" i="16"/>
  <c r="Q654" i="16"/>
  <c r="AM414" i="16" s="1"/>
  <c r="A658" i="16"/>
  <c r="P658" i="16" s="1"/>
  <c r="AL658" i="16" s="1"/>
  <c r="F785" i="1"/>
  <c r="R538" i="16"/>
  <c r="AG537" i="16"/>
  <c r="E539" i="16"/>
  <c r="U546" i="1"/>
  <c r="W546" i="1" s="1"/>
  <c r="P666" i="1"/>
  <c r="M666" i="1"/>
  <c r="K667" i="1"/>
  <c r="AH536" i="16"/>
  <c r="F655" i="16"/>
  <c r="T783" i="1"/>
  <c r="V662" i="1"/>
  <c r="AN298" i="16" l="1"/>
  <c r="AV298" i="16" s="1"/>
  <c r="AW297" i="16"/>
  <c r="AU413" i="16"/>
  <c r="AK414" i="16"/>
  <c r="F656" i="16"/>
  <c r="T784" i="1"/>
  <c r="V663" i="1"/>
  <c r="E540" i="16"/>
  <c r="U547" i="1"/>
  <c r="W547" i="1" s="1"/>
  <c r="K668" i="1"/>
  <c r="P667" i="1"/>
  <c r="M667" i="1"/>
  <c r="A659" i="16"/>
  <c r="P659" i="16" s="1"/>
  <c r="AL659" i="16" s="1"/>
  <c r="F786" i="1"/>
  <c r="W539" i="16"/>
  <c r="X539" i="16"/>
  <c r="S538" i="16"/>
  <c r="AO298" i="16" s="1"/>
  <c r="R539" i="16"/>
  <c r="AG538" i="16"/>
  <c r="Q655" i="16"/>
  <c r="AM415" i="16" s="1"/>
  <c r="AF654" i="16"/>
  <c r="AH537" i="16"/>
  <c r="AN299" i="16" l="1"/>
  <c r="AV299" i="16" s="1"/>
  <c r="AW298" i="16"/>
  <c r="AU414" i="16"/>
  <c r="AK415" i="16"/>
  <c r="Q656" i="16"/>
  <c r="AM416" i="16" s="1"/>
  <c r="AF655" i="16"/>
  <c r="A660" i="16"/>
  <c r="P660" i="16" s="1"/>
  <c r="AL660" i="16" s="1"/>
  <c r="F787" i="1"/>
  <c r="E541" i="16"/>
  <c r="K669" i="1"/>
  <c r="M668" i="1"/>
  <c r="P668" i="1"/>
  <c r="U548" i="1"/>
  <c r="W548" i="1" s="1"/>
  <c r="F657" i="16"/>
  <c r="V664" i="1"/>
  <c r="T785" i="1"/>
  <c r="R540" i="16"/>
  <c r="AG539" i="16"/>
  <c r="W540" i="16"/>
  <c r="X540" i="16"/>
  <c r="S539" i="16"/>
  <c r="AO299" i="16" s="1"/>
  <c r="AH538" i="16"/>
  <c r="AN300" i="16" l="1"/>
  <c r="AV300" i="16" s="1"/>
  <c r="AW299" i="16"/>
  <c r="AU415" i="16"/>
  <c r="AK416" i="16"/>
  <c r="Q657" i="16"/>
  <c r="AM417" i="16" s="1"/>
  <c r="AF656" i="16"/>
  <c r="AH539" i="16"/>
  <c r="R541" i="16"/>
  <c r="AG540" i="16"/>
  <c r="E542" i="16"/>
  <c r="M669" i="1"/>
  <c r="P669" i="1"/>
  <c r="K670" i="1"/>
  <c r="U549" i="1"/>
  <c r="W549" i="1" s="1"/>
  <c r="S540" i="16"/>
  <c r="AO300" i="16" s="1"/>
  <c r="X541" i="16"/>
  <c r="W541" i="16"/>
  <c r="F658" i="16"/>
  <c r="V665" i="1"/>
  <c r="T786" i="1"/>
  <c r="A661" i="16"/>
  <c r="P661" i="16" s="1"/>
  <c r="AL661" i="16" s="1"/>
  <c r="F788" i="1"/>
  <c r="AN301" i="16" l="1"/>
  <c r="AV301" i="16" s="1"/>
  <c r="AW300" i="16"/>
  <c r="AU416" i="16"/>
  <c r="AK417" i="16"/>
  <c r="W542" i="16"/>
  <c r="S541" i="16"/>
  <c r="AO301" i="16" s="1"/>
  <c r="X542" i="16"/>
  <c r="E543" i="16"/>
  <c r="K671" i="1"/>
  <c r="M670" i="1"/>
  <c r="U550" i="1"/>
  <c r="W550" i="1" s="1"/>
  <c r="P670" i="1"/>
  <c r="F659" i="16"/>
  <c r="V666" i="1"/>
  <c r="T787" i="1"/>
  <c r="R542" i="16"/>
  <c r="AG541" i="16"/>
  <c r="AH540" i="16"/>
  <c r="Q658" i="16"/>
  <c r="AM418" i="16" s="1"/>
  <c r="AF657" i="16"/>
  <c r="A662" i="16"/>
  <c r="P662" i="16" s="1"/>
  <c r="AL662" i="16" s="1"/>
  <c r="F789" i="1"/>
  <c r="AN302" i="16" l="1"/>
  <c r="AV302" i="16" s="1"/>
  <c r="AW301" i="16"/>
  <c r="AU417" i="16"/>
  <c r="AK418" i="16"/>
  <c r="AH541" i="16"/>
  <c r="F660" i="16"/>
  <c r="T788" i="1"/>
  <c r="V667" i="1"/>
  <c r="Q659" i="16"/>
  <c r="AM419" i="16" s="1"/>
  <c r="AF658" i="16"/>
  <c r="A663" i="16"/>
  <c r="P663" i="16" s="1"/>
  <c r="AL663" i="16" s="1"/>
  <c r="F790" i="1"/>
  <c r="R543" i="16"/>
  <c r="AG542" i="16"/>
  <c r="E544" i="16"/>
  <c r="U551" i="1"/>
  <c r="W551" i="1" s="1"/>
  <c r="M671" i="1"/>
  <c r="P671" i="1"/>
  <c r="K672" i="1"/>
  <c r="X543" i="16"/>
  <c r="W543" i="16"/>
  <c r="S542" i="16"/>
  <c r="AO302" i="16" s="1"/>
  <c r="AN303" i="16" l="1"/>
  <c r="AV303" i="16" s="1"/>
  <c r="AW302" i="16"/>
  <c r="AU418" i="16"/>
  <c r="AK419" i="16"/>
  <c r="W544" i="16"/>
  <c r="X544" i="16"/>
  <c r="S543" i="16"/>
  <c r="AO303" i="16" s="1"/>
  <c r="R544" i="16"/>
  <c r="AG543" i="16"/>
  <c r="F661" i="16"/>
  <c r="T789" i="1"/>
  <c r="V668" i="1"/>
  <c r="AF659" i="16"/>
  <c r="Q660" i="16"/>
  <c r="AM420" i="16" s="1"/>
  <c r="E545" i="16"/>
  <c r="P672" i="1"/>
  <c r="M672" i="1"/>
  <c r="U552" i="1"/>
  <c r="W552" i="1" s="1"/>
  <c r="K673" i="1"/>
  <c r="A664" i="16"/>
  <c r="P664" i="16" s="1"/>
  <c r="AL664" i="16" s="1"/>
  <c r="F791" i="1"/>
  <c r="AH542" i="16"/>
  <c r="AN304" i="16" l="1"/>
  <c r="AV304" i="16" s="1"/>
  <c r="AW303" i="16"/>
  <c r="AU419" i="16"/>
  <c r="AK420" i="16"/>
  <c r="Q661" i="16"/>
  <c r="AM421" i="16" s="1"/>
  <c r="AF660" i="16"/>
  <c r="F662" i="16"/>
  <c r="V669" i="1"/>
  <c r="T790" i="1"/>
  <c r="AH543" i="16"/>
  <c r="A665" i="16"/>
  <c r="P665" i="16" s="1"/>
  <c r="AL665" i="16" s="1"/>
  <c r="F792" i="1"/>
  <c r="E546" i="16"/>
  <c r="P673" i="1"/>
  <c r="K674" i="1"/>
  <c r="U553" i="1"/>
  <c r="W553" i="1" s="1"/>
  <c r="M673" i="1"/>
  <c r="R545" i="16"/>
  <c r="AG544" i="16"/>
  <c r="W545" i="16"/>
  <c r="X545" i="16"/>
  <c r="S544" i="16"/>
  <c r="AO304" i="16" s="1"/>
  <c r="AN305" i="16" l="1"/>
  <c r="AV305" i="16" s="1"/>
  <c r="AW304" i="16"/>
  <c r="AU420" i="16"/>
  <c r="AK421" i="16"/>
  <c r="W546" i="16"/>
  <c r="S545" i="16"/>
  <c r="AO305" i="16" s="1"/>
  <c r="X546" i="16"/>
  <c r="A666" i="16"/>
  <c r="P666" i="16" s="1"/>
  <c r="AL666" i="16" s="1"/>
  <c r="F793" i="1"/>
  <c r="F663" i="16"/>
  <c r="T791" i="1"/>
  <c r="V670" i="1"/>
  <c r="Q662" i="16"/>
  <c r="AM422" i="16" s="1"/>
  <c r="AF661" i="16"/>
  <c r="AH544" i="16"/>
  <c r="AG545" i="16"/>
  <c r="R546" i="16"/>
  <c r="E547" i="16"/>
  <c r="U554" i="1"/>
  <c r="W554" i="1" s="1"/>
  <c r="P674" i="1"/>
  <c r="K675" i="1"/>
  <c r="M674" i="1"/>
  <c r="AN306" i="16" l="1"/>
  <c r="AV306" i="16" s="1"/>
  <c r="AW305" i="16"/>
  <c r="AU421" i="16"/>
  <c r="AK422" i="16"/>
  <c r="E548" i="16"/>
  <c r="P675" i="1"/>
  <c r="K676" i="1"/>
  <c r="U555" i="1"/>
  <c r="W555" i="1" s="1"/>
  <c r="M675" i="1"/>
  <c r="R547" i="16"/>
  <c r="AG546" i="16"/>
  <c r="F664" i="16"/>
  <c r="V671" i="1"/>
  <c r="T792" i="1"/>
  <c r="Q663" i="16"/>
  <c r="AM423" i="16" s="1"/>
  <c r="AF662" i="16"/>
  <c r="AH545" i="16"/>
  <c r="A667" i="16"/>
  <c r="P667" i="16" s="1"/>
  <c r="AL667" i="16" s="1"/>
  <c r="F794" i="1"/>
  <c r="S546" i="16"/>
  <c r="AO306" i="16" s="1"/>
  <c r="W547" i="16"/>
  <c r="X547" i="16"/>
  <c r="AN307" i="16" l="1"/>
  <c r="AV307" i="16" s="1"/>
  <c r="AW306" i="16"/>
  <c r="AU422" i="16"/>
  <c r="AK423" i="16"/>
  <c r="F665" i="16"/>
  <c r="T793" i="1"/>
  <c r="V672" i="1"/>
  <c r="R548" i="16"/>
  <c r="AG547" i="16"/>
  <c r="E549" i="16"/>
  <c r="K677" i="1"/>
  <c r="M676" i="1"/>
  <c r="P676" i="1"/>
  <c r="U556" i="1"/>
  <c r="W556" i="1" s="1"/>
  <c r="A668" i="16"/>
  <c r="P668" i="16" s="1"/>
  <c r="AL668" i="16" s="1"/>
  <c r="F795" i="1"/>
  <c r="S547" i="16"/>
  <c r="AO307" i="16" s="1"/>
  <c r="X548" i="16"/>
  <c r="W548" i="16"/>
  <c r="AH546" i="16"/>
  <c r="AF663" i="16"/>
  <c r="Q664" i="16"/>
  <c r="AM424" i="16" s="1"/>
  <c r="AN308" i="16" l="1"/>
  <c r="AV308" i="16" s="1"/>
  <c r="AW307" i="16"/>
  <c r="AU423" i="16"/>
  <c r="AK424" i="16"/>
  <c r="E550" i="16"/>
  <c r="K678" i="1"/>
  <c r="U557" i="1"/>
  <c r="W557" i="1" s="1"/>
  <c r="M677" i="1"/>
  <c r="P677" i="1"/>
  <c r="AH547" i="16"/>
  <c r="F666" i="16"/>
  <c r="V673" i="1"/>
  <c r="T794" i="1"/>
  <c r="W549" i="16"/>
  <c r="S548" i="16"/>
  <c r="AO308" i="16" s="1"/>
  <c r="X549" i="16"/>
  <c r="Q665" i="16"/>
  <c r="AM425" i="16" s="1"/>
  <c r="AF664" i="16"/>
  <c r="A669" i="16"/>
  <c r="P669" i="16" s="1"/>
  <c r="AL669" i="16" s="1"/>
  <c r="F796" i="1"/>
  <c r="AG548" i="16"/>
  <c r="R549" i="16"/>
  <c r="AN309" i="16" l="1"/>
  <c r="AV309" i="16" s="1"/>
  <c r="AW308" i="16"/>
  <c r="AU424" i="16"/>
  <c r="AK425" i="16"/>
  <c r="E551" i="16"/>
  <c r="U558" i="1"/>
  <c r="W558" i="1" s="1"/>
  <c r="P678" i="1"/>
  <c r="M678" i="1"/>
  <c r="K679" i="1"/>
  <c r="AH548" i="16"/>
  <c r="Q666" i="16"/>
  <c r="AM426" i="16" s="1"/>
  <c r="AF665" i="16"/>
  <c r="W550" i="16"/>
  <c r="X550" i="16"/>
  <c r="S549" i="16"/>
  <c r="AO309" i="16" s="1"/>
  <c r="A670" i="16"/>
  <c r="P670" i="16" s="1"/>
  <c r="AL670" i="16" s="1"/>
  <c r="F797" i="1"/>
  <c r="F667" i="16"/>
  <c r="T795" i="1"/>
  <c r="V674" i="1"/>
  <c r="R550" i="16"/>
  <c r="AG549" i="16"/>
  <c r="AN310" i="16" l="1"/>
  <c r="AV310" i="16" s="1"/>
  <c r="AW309" i="16"/>
  <c r="AU425" i="16"/>
  <c r="AK426" i="16"/>
  <c r="R551" i="16"/>
  <c r="AG550" i="16"/>
  <c r="A671" i="16"/>
  <c r="P671" i="16" s="1"/>
  <c r="AL671" i="16" s="1"/>
  <c r="F798" i="1"/>
  <c r="S550" i="16"/>
  <c r="AO310" i="16" s="1"/>
  <c r="X551" i="16"/>
  <c r="W551" i="16"/>
  <c r="F668" i="16"/>
  <c r="V675" i="1"/>
  <c r="T796" i="1"/>
  <c r="AH549" i="16"/>
  <c r="Q667" i="16"/>
  <c r="AM427" i="16" s="1"/>
  <c r="AF666" i="16"/>
  <c r="E552" i="16"/>
  <c r="K680" i="1"/>
  <c r="U559" i="1"/>
  <c r="W559" i="1" s="1"/>
  <c r="M679" i="1"/>
  <c r="P679" i="1"/>
  <c r="AN311" i="16" l="1"/>
  <c r="AV311" i="16" s="1"/>
  <c r="AW310" i="16"/>
  <c r="AU426" i="16"/>
  <c r="AK427" i="16"/>
  <c r="X552" i="16"/>
  <c r="S551" i="16"/>
  <c r="AO311" i="16" s="1"/>
  <c r="W552" i="16"/>
  <c r="Q668" i="16"/>
  <c r="AM428" i="16" s="1"/>
  <c r="AF667" i="16"/>
  <c r="F669" i="16"/>
  <c r="T797" i="1"/>
  <c r="V676" i="1"/>
  <c r="E553" i="16"/>
  <c r="K681" i="1"/>
  <c r="M680" i="1"/>
  <c r="U560" i="1"/>
  <c r="W560" i="1" s="1"/>
  <c r="P680" i="1"/>
  <c r="AH550" i="16"/>
  <c r="R552" i="16"/>
  <c r="AG551" i="16"/>
  <c r="A672" i="16"/>
  <c r="P672" i="16" s="1"/>
  <c r="AL672" i="16" s="1"/>
  <c r="F799" i="1"/>
  <c r="AN312" i="16" l="1"/>
  <c r="AV312" i="16" s="1"/>
  <c r="AW311" i="16"/>
  <c r="AU427" i="16"/>
  <c r="AK428" i="16"/>
  <c r="F670" i="16"/>
  <c r="T798" i="1"/>
  <c r="V677" i="1"/>
  <c r="E554" i="16"/>
  <c r="U561" i="1"/>
  <c r="W561" i="1" s="1"/>
  <c r="P681" i="1"/>
  <c r="M681" i="1"/>
  <c r="K682" i="1"/>
  <c r="X553" i="16"/>
  <c r="W553" i="16"/>
  <c r="S552" i="16"/>
  <c r="AO312" i="16" s="1"/>
  <c r="R553" i="16"/>
  <c r="AG552" i="16"/>
  <c r="AH551" i="16"/>
  <c r="A673" i="16"/>
  <c r="P673" i="16" s="1"/>
  <c r="AL673" i="16" s="1"/>
  <c r="F800" i="1"/>
  <c r="Q669" i="16"/>
  <c r="AM429" i="16" s="1"/>
  <c r="AF668" i="16"/>
  <c r="AN313" i="16" l="1"/>
  <c r="AV313" i="16" s="1"/>
  <c r="AW312" i="16"/>
  <c r="AU428" i="16"/>
  <c r="AK429" i="16"/>
  <c r="W554" i="16"/>
  <c r="X554" i="16"/>
  <c r="S553" i="16"/>
  <c r="AO313" i="16" s="1"/>
  <c r="F671" i="16"/>
  <c r="T799" i="1"/>
  <c r="V678" i="1"/>
  <c r="AF669" i="16"/>
  <c r="Q670" i="16"/>
  <c r="AM430" i="16" s="1"/>
  <c r="E555" i="16"/>
  <c r="U562" i="1"/>
  <c r="W562" i="1" s="1"/>
  <c r="K683" i="1"/>
  <c r="M682" i="1"/>
  <c r="P682" i="1"/>
  <c r="AH552" i="16"/>
  <c r="A674" i="16"/>
  <c r="P674" i="16" s="1"/>
  <c r="AL674" i="16" s="1"/>
  <c r="F801" i="1"/>
  <c r="R554" i="16"/>
  <c r="AG553" i="16"/>
  <c r="AN314" i="16" l="1"/>
  <c r="AV314" i="16" s="1"/>
  <c r="AW313" i="16"/>
  <c r="AU429" i="16"/>
  <c r="AK430" i="16"/>
  <c r="R555" i="16"/>
  <c r="AG554" i="16"/>
  <c r="E556" i="16"/>
  <c r="K684" i="1"/>
  <c r="P683" i="1"/>
  <c r="M683" i="1"/>
  <c r="U563" i="1"/>
  <c r="W563" i="1" s="1"/>
  <c r="AH553" i="16"/>
  <c r="A675" i="16"/>
  <c r="P675" i="16" s="1"/>
  <c r="AL675" i="16" s="1"/>
  <c r="F802" i="1"/>
  <c r="AF670" i="16"/>
  <c r="Q671" i="16"/>
  <c r="AM431" i="16" s="1"/>
  <c r="F672" i="16"/>
  <c r="T800" i="1"/>
  <c r="V679" i="1"/>
  <c r="S554" i="16"/>
  <c r="AO314" i="16" s="1"/>
  <c r="X555" i="16"/>
  <c r="W555" i="16"/>
  <c r="AN315" i="16" l="1"/>
  <c r="AV315" i="16" s="1"/>
  <c r="AW314" i="16"/>
  <c r="AU430" i="16"/>
  <c r="AK431" i="16"/>
  <c r="A676" i="16"/>
  <c r="P676" i="16" s="1"/>
  <c r="AL676" i="16" s="1"/>
  <c r="F803" i="1"/>
  <c r="AH554" i="16"/>
  <c r="Q672" i="16"/>
  <c r="AM432" i="16" s="1"/>
  <c r="AF671" i="16"/>
  <c r="R556" i="16"/>
  <c r="AG555" i="16"/>
  <c r="X556" i="16"/>
  <c r="W556" i="16"/>
  <c r="S555" i="16"/>
  <c r="AO315" i="16" s="1"/>
  <c r="F673" i="16"/>
  <c r="V680" i="1"/>
  <c r="T801" i="1"/>
  <c r="E557" i="16"/>
  <c r="P684" i="1"/>
  <c r="M684" i="1"/>
  <c r="K685" i="1"/>
  <c r="U564" i="1"/>
  <c r="W564" i="1" s="1"/>
  <c r="AN316" i="16" l="1"/>
  <c r="AV316" i="16" s="1"/>
  <c r="AW315" i="16"/>
  <c r="AU431" i="16"/>
  <c r="AK432" i="16"/>
  <c r="E558" i="16"/>
  <c r="M685" i="1"/>
  <c r="K686" i="1"/>
  <c r="P685" i="1"/>
  <c r="U565" i="1"/>
  <c r="W565" i="1" s="1"/>
  <c r="F674" i="16"/>
  <c r="V681" i="1"/>
  <c r="T802" i="1"/>
  <c r="X557" i="16"/>
  <c r="W557" i="16"/>
  <c r="S556" i="16"/>
  <c r="AO316" i="16" s="1"/>
  <c r="A677" i="16"/>
  <c r="P677" i="16" s="1"/>
  <c r="AL677" i="16" s="1"/>
  <c r="F804" i="1"/>
  <c r="AF672" i="16"/>
  <c r="Q673" i="16"/>
  <c r="AM433" i="16" s="1"/>
  <c r="AH555" i="16"/>
  <c r="R557" i="16"/>
  <c r="AG556" i="16"/>
  <c r="AN317" i="16" l="1"/>
  <c r="AV317" i="16" s="1"/>
  <c r="AW316" i="16"/>
  <c r="AU432" i="16"/>
  <c r="AK433" i="16"/>
  <c r="R558" i="16"/>
  <c r="AG557" i="16"/>
  <c r="Q674" i="16"/>
  <c r="AM434" i="16" s="1"/>
  <c r="AF673" i="16"/>
  <c r="F675" i="16"/>
  <c r="T803" i="1"/>
  <c r="V682" i="1"/>
  <c r="AH556" i="16"/>
  <c r="E559" i="16"/>
  <c r="U566" i="1"/>
  <c r="W566" i="1" s="1"/>
  <c r="M686" i="1"/>
  <c r="P686" i="1"/>
  <c r="K687" i="1"/>
  <c r="W558" i="16"/>
  <c r="X558" i="16"/>
  <c r="S557" i="16"/>
  <c r="AO317" i="16" s="1"/>
  <c r="A678" i="16"/>
  <c r="P678" i="16" s="1"/>
  <c r="AL678" i="16" s="1"/>
  <c r="F805" i="1"/>
  <c r="AN318" i="16" l="1"/>
  <c r="AV318" i="16" s="1"/>
  <c r="AW317" i="16"/>
  <c r="AU433" i="16"/>
  <c r="AK434" i="16"/>
  <c r="E560" i="16"/>
  <c r="M687" i="1"/>
  <c r="K688" i="1"/>
  <c r="U567" i="1"/>
  <c r="W567" i="1" s="1"/>
  <c r="P687" i="1"/>
  <c r="AH557" i="16"/>
  <c r="R559" i="16"/>
  <c r="AG558" i="16"/>
  <c r="F676" i="16"/>
  <c r="T804" i="1"/>
  <c r="V683" i="1"/>
  <c r="A679" i="16"/>
  <c r="P679" i="16" s="1"/>
  <c r="AL679" i="16" s="1"/>
  <c r="F806" i="1"/>
  <c r="W559" i="16"/>
  <c r="X559" i="16"/>
  <c r="S558" i="16"/>
  <c r="AO318" i="16" s="1"/>
  <c r="Q675" i="16"/>
  <c r="AM435" i="16" s="1"/>
  <c r="AF674" i="16"/>
  <c r="AN319" i="16" l="1"/>
  <c r="AV319" i="16" s="1"/>
  <c r="AW318" i="16"/>
  <c r="AU434" i="16"/>
  <c r="AK435" i="16"/>
  <c r="Q676" i="16"/>
  <c r="AM436" i="16" s="1"/>
  <c r="AF675" i="16"/>
  <c r="X560" i="16"/>
  <c r="W560" i="16"/>
  <c r="S559" i="16"/>
  <c r="AO319" i="16" s="1"/>
  <c r="F677" i="16"/>
  <c r="V684" i="1"/>
  <c r="T805" i="1"/>
  <c r="A680" i="16"/>
  <c r="P680" i="16" s="1"/>
  <c r="AL680" i="16" s="1"/>
  <c r="F807" i="1"/>
  <c r="E561" i="16"/>
  <c r="K689" i="1"/>
  <c r="M688" i="1"/>
  <c r="U568" i="1"/>
  <c r="W568" i="1" s="1"/>
  <c r="P688" i="1"/>
  <c r="AH558" i="16"/>
  <c r="R560" i="16"/>
  <c r="AG559" i="16"/>
  <c r="AN320" i="16" l="1"/>
  <c r="AV320" i="16" s="1"/>
  <c r="AW319" i="16"/>
  <c r="AU435" i="16"/>
  <c r="AK436" i="16"/>
  <c r="AG560" i="16"/>
  <c r="R561" i="16"/>
  <c r="A681" i="16"/>
  <c r="P681" i="16" s="1"/>
  <c r="AL681" i="16" s="1"/>
  <c r="F808" i="1"/>
  <c r="AH559" i="16"/>
  <c r="Q677" i="16"/>
  <c r="AM437" i="16" s="1"/>
  <c r="AF676" i="16"/>
  <c r="E562" i="16"/>
  <c r="K690" i="1"/>
  <c r="U569" i="1"/>
  <c r="W569" i="1" s="1"/>
  <c r="P689" i="1"/>
  <c r="M689" i="1"/>
  <c r="F678" i="16"/>
  <c r="V685" i="1"/>
  <c r="T806" i="1"/>
  <c r="W561" i="16"/>
  <c r="S560" i="16"/>
  <c r="AO320" i="16" s="1"/>
  <c r="X561" i="16"/>
  <c r="AN321" i="16" l="1"/>
  <c r="AV321" i="16" s="1"/>
  <c r="AW320" i="16"/>
  <c r="AK437" i="16"/>
  <c r="AU436" i="16"/>
  <c r="AH560" i="16"/>
  <c r="E563" i="16"/>
  <c r="K691" i="1"/>
  <c r="P690" i="1"/>
  <c r="U570" i="1"/>
  <c r="W570" i="1" s="1"/>
  <c r="M690" i="1"/>
  <c r="W562" i="16"/>
  <c r="X562" i="16"/>
  <c r="S561" i="16"/>
  <c r="AO321" i="16" s="1"/>
  <c r="R562" i="16"/>
  <c r="AG561" i="16"/>
  <c r="F679" i="16"/>
  <c r="V686" i="1"/>
  <c r="T807" i="1"/>
  <c r="AF677" i="16"/>
  <c r="Q678" i="16"/>
  <c r="AM438" i="16" s="1"/>
  <c r="A682" i="16"/>
  <c r="P682" i="16" s="1"/>
  <c r="AL682" i="16" s="1"/>
  <c r="F809" i="1"/>
  <c r="AN322" i="16" l="1"/>
  <c r="AV322" i="16" s="1"/>
  <c r="AW321" i="16"/>
  <c r="AK438" i="16"/>
  <c r="AU437" i="16"/>
  <c r="F680" i="16"/>
  <c r="V687" i="1"/>
  <c r="T808" i="1"/>
  <c r="R563" i="16"/>
  <c r="AG562" i="16"/>
  <c r="X563" i="16"/>
  <c r="W563" i="16"/>
  <c r="S562" i="16"/>
  <c r="AO322" i="16" s="1"/>
  <c r="E564" i="16"/>
  <c r="P691" i="1"/>
  <c r="K692" i="1"/>
  <c r="U571" i="1"/>
  <c r="W571" i="1" s="1"/>
  <c r="M691" i="1"/>
  <c r="Q679" i="16"/>
  <c r="AM439" i="16" s="1"/>
  <c r="AF678" i="16"/>
  <c r="AH561" i="16"/>
  <c r="A683" i="16"/>
  <c r="P683" i="16" s="1"/>
  <c r="AL683" i="16" s="1"/>
  <c r="F810" i="1"/>
  <c r="AN323" i="16" l="1"/>
  <c r="AV323" i="16" s="1"/>
  <c r="AW322" i="16"/>
  <c r="AU438" i="16"/>
  <c r="AK439" i="16"/>
  <c r="AF679" i="16"/>
  <c r="Q680" i="16"/>
  <c r="AM440" i="16" s="1"/>
  <c r="E565" i="16"/>
  <c r="K693" i="1"/>
  <c r="M692" i="1"/>
  <c r="P692" i="1"/>
  <c r="U572" i="1"/>
  <c r="W572" i="1" s="1"/>
  <c r="X564" i="16"/>
  <c r="W564" i="16"/>
  <c r="S563" i="16"/>
  <c r="AO323" i="16" s="1"/>
  <c r="F681" i="16"/>
  <c r="T809" i="1"/>
  <c r="V688" i="1"/>
  <c r="A684" i="16"/>
  <c r="P684" i="16" s="1"/>
  <c r="AL684" i="16" s="1"/>
  <c r="F811" i="1"/>
  <c r="AH562" i="16"/>
  <c r="R564" i="16"/>
  <c r="AG563" i="16"/>
  <c r="AN324" i="16" l="1"/>
  <c r="AV324" i="16" s="1"/>
  <c r="AW323" i="16"/>
  <c r="AU439" i="16"/>
  <c r="AK440" i="16"/>
  <c r="X565" i="16"/>
  <c r="W565" i="16"/>
  <c r="S564" i="16"/>
  <c r="AO324" i="16" s="1"/>
  <c r="R565" i="16"/>
  <c r="AG564" i="16"/>
  <c r="A685" i="16"/>
  <c r="P685" i="16" s="1"/>
  <c r="AL685" i="16" s="1"/>
  <c r="F812" i="1"/>
  <c r="AH563" i="16"/>
  <c r="Q681" i="16"/>
  <c r="AM441" i="16" s="1"/>
  <c r="AF680" i="16"/>
  <c r="F682" i="16"/>
  <c r="T810" i="1"/>
  <c r="V689" i="1"/>
  <c r="E566" i="16"/>
  <c r="P693" i="1"/>
  <c r="M693" i="1"/>
  <c r="U573" i="1"/>
  <c r="W573" i="1" s="1"/>
  <c r="K694" i="1"/>
  <c r="AN325" i="16" l="1"/>
  <c r="AV325" i="16" s="1"/>
  <c r="AW324" i="16"/>
  <c r="AU440" i="16"/>
  <c r="AK441" i="16"/>
  <c r="W566" i="16"/>
  <c r="X566" i="16"/>
  <c r="S565" i="16"/>
  <c r="AO325" i="16" s="1"/>
  <c r="Q682" i="16"/>
  <c r="AM442" i="16" s="1"/>
  <c r="AF681" i="16"/>
  <c r="A686" i="16"/>
  <c r="P686" i="16" s="1"/>
  <c r="AL686" i="16" s="1"/>
  <c r="F813" i="1"/>
  <c r="F683" i="16"/>
  <c r="V690" i="1"/>
  <c r="T811" i="1"/>
  <c r="AH564" i="16"/>
  <c r="E567" i="16"/>
  <c r="P694" i="1"/>
  <c r="M694" i="1"/>
  <c r="K695" i="1"/>
  <c r="U574" i="1"/>
  <c r="W574" i="1" s="1"/>
  <c r="R566" i="16"/>
  <c r="AG565" i="16"/>
  <c r="AN326" i="16" l="1"/>
  <c r="AV326" i="16" s="1"/>
  <c r="AW325" i="16"/>
  <c r="AK442" i="16"/>
  <c r="AU441" i="16"/>
  <c r="R567" i="16"/>
  <c r="AG566" i="16"/>
  <c r="F684" i="16"/>
  <c r="V691" i="1"/>
  <c r="T812" i="1"/>
  <c r="AH565" i="16"/>
  <c r="A687" i="16"/>
  <c r="P687" i="16" s="1"/>
  <c r="AL687" i="16" s="1"/>
  <c r="F814" i="1"/>
  <c r="E568" i="16"/>
  <c r="K696" i="1"/>
  <c r="M695" i="1"/>
  <c r="P695" i="1"/>
  <c r="U575" i="1"/>
  <c r="W575" i="1" s="1"/>
  <c r="Q683" i="16"/>
  <c r="AM443" i="16" s="1"/>
  <c r="AF682" i="16"/>
  <c r="S566" i="16"/>
  <c r="AO326" i="16" s="1"/>
  <c r="W567" i="16"/>
  <c r="X567" i="16"/>
  <c r="AN327" i="16" l="1"/>
  <c r="AV327" i="16" s="1"/>
  <c r="AW326" i="16"/>
  <c r="AK443" i="16"/>
  <c r="AU442" i="16"/>
  <c r="AH566" i="16"/>
  <c r="S567" i="16"/>
  <c r="AO327" i="16" s="1"/>
  <c r="X568" i="16"/>
  <c r="W568" i="16"/>
  <c r="E569" i="16"/>
  <c r="U576" i="1"/>
  <c r="W576" i="1" s="1"/>
  <c r="M696" i="1"/>
  <c r="P696" i="1"/>
  <c r="K697" i="1"/>
  <c r="A688" i="16"/>
  <c r="P688" i="16" s="1"/>
  <c r="AL688" i="16" s="1"/>
  <c r="F815" i="1"/>
  <c r="F685" i="16"/>
  <c r="T813" i="1"/>
  <c r="V692" i="1"/>
  <c r="R568" i="16"/>
  <c r="AG567" i="16"/>
  <c r="AF683" i="16"/>
  <c r="Q684" i="16"/>
  <c r="AM444" i="16" s="1"/>
  <c r="AN328" i="16" l="1"/>
  <c r="AV328" i="16" s="1"/>
  <c r="AW327" i="16"/>
  <c r="AU443" i="16"/>
  <c r="AK444" i="16"/>
  <c r="F686" i="16"/>
  <c r="V693" i="1"/>
  <c r="T814" i="1"/>
  <c r="E570" i="16"/>
  <c r="P697" i="1"/>
  <c r="U577" i="1"/>
  <c r="W577" i="1" s="1"/>
  <c r="K698" i="1"/>
  <c r="M697" i="1"/>
  <c r="A689" i="16"/>
  <c r="P689" i="16" s="1"/>
  <c r="AL689" i="16" s="1"/>
  <c r="F816" i="1"/>
  <c r="AH567" i="16"/>
  <c r="Q685" i="16"/>
  <c r="AM445" i="16" s="1"/>
  <c r="AF684" i="16"/>
  <c r="AG568" i="16"/>
  <c r="R569" i="16"/>
  <c r="S568" i="16"/>
  <c r="AO328" i="16" s="1"/>
  <c r="W569" i="16"/>
  <c r="X569" i="16"/>
  <c r="AN329" i="16" l="1"/>
  <c r="AV329" i="16" s="1"/>
  <c r="AW328" i="16"/>
  <c r="AU444" i="16"/>
  <c r="AK445" i="16"/>
  <c r="X570" i="16"/>
  <c r="S569" i="16"/>
  <c r="AO329" i="16" s="1"/>
  <c r="W570" i="16"/>
  <c r="AH568" i="16"/>
  <c r="E571" i="16"/>
  <c r="P698" i="1"/>
  <c r="M698" i="1"/>
  <c r="U578" i="1"/>
  <c r="W578" i="1" s="1"/>
  <c r="K699" i="1"/>
  <c r="F687" i="16"/>
  <c r="T815" i="1"/>
  <c r="V694" i="1"/>
  <c r="R570" i="16"/>
  <c r="AG569" i="16"/>
  <c r="Q686" i="16"/>
  <c r="AM446" i="16" s="1"/>
  <c r="AF685" i="16"/>
  <c r="A690" i="16"/>
  <c r="P690" i="16" s="1"/>
  <c r="AL690" i="16" s="1"/>
  <c r="F817" i="1"/>
  <c r="AN330" i="16" l="1"/>
  <c r="AV330" i="16" s="1"/>
  <c r="AW329" i="16"/>
  <c r="AU445" i="16"/>
  <c r="AK446" i="16"/>
  <c r="F688" i="16"/>
  <c r="V695" i="1"/>
  <c r="T816" i="1"/>
  <c r="R571" i="16"/>
  <c r="AG570" i="16"/>
  <c r="W571" i="16"/>
  <c r="X571" i="16"/>
  <c r="S570" i="16"/>
  <c r="AO330" i="16" s="1"/>
  <c r="AF686" i="16"/>
  <c r="Q687" i="16"/>
  <c r="AM447" i="16" s="1"/>
  <c r="E572" i="16"/>
  <c r="U579" i="1"/>
  <c r="W579" i="1" s="1"/>
  <c r="P699" i="1"/>
  <c r="K700" i="1"/>
  <c r="M699" i="1"/>
  <c r="AH569" i="16"/>
  <c r="A691" i="16"/>
  <c r="P691" i="16" s="1"/>
  <c r="AL691" i="16" s="1"/>
  <c r="F818" i="1"/>
  <c r="AN331" i="16" l="1"/>
  <c r="AV331" i="16" s="1"/>
  <c r="AW330" i="16"/>
  <c r="AU446" i="16"/>
  <c r="AK447" i="16"/>
  <c r="E573" i="16"/>
  <c r="K701" i="1"/>
  <c r="M700" i="1"/>
  <c r="P700" i="1"/>
  <c r="U580" i="1"/>
  <c r="W580" i="1" s="1"/>
  <c r="Q688" i="16"/>
  <c r="AM448" i="16" s="1"/>
  <c r="AF687" i="16"/>
  <c r="W572" i="16"/>
  <c r="X572" i="16"/>
  <c r="S571" i="16"/>
  <c r="AO331" i="16" s="1"/>
  <c r="F689" i="16"/>
  <c r="T817" i="1"/>
  <c r="V696" i="1"/>
  <c r="A692" i="16"/>
  <c r="P692" i="16" s="1"/>
  <c r="AL692" i="16" s="1"/>
  <c r="F819" i="1"/>
  <c r="AH570" i="16"/>
  <c r="R572" i="16"/>
  <c r="AG571" i="16"/>
  <c r="AN332" i="16" l="1"/>
  <c r="AV332" i="16" s="1"/>
  <c r="AW331" i="16"/>
  <c r="AU447" i="16"/>
  <c r="AK448" i="16"/>
  <c r="AG572" i="16"/>
  <c r="R573" i="16"/>
  <c r="A693" i="16"/>
  <c r="P693" i="16" s="1"/>
  <c r="AL693" i="16" s="1"/>
  <c r="F820" i="1"/>
  <c r="AH571" i="16"/>
  <c r="Q689" i="16"/>
  <c r="AM449" i="16" s="1"/>
  <c r="AF688" i="16"/>
  <c r="E574" i="16"/>
  <c r="K702" i="1"/>
  <c r="M701" i="1"/>
  <c r="P701" i="1"/>
  <c r="U581" i="1"/>
  <c r="W581" i="1" s="1"/>
  <c r="F690" i="16"/>
  <c r="T818" i="1"/>
  <c r="V697" i="1"/>
  <c r="S572" i="16"/>
  <c r="AO332" i="16" s="1"/>
  <c r="X573" i="16"/>
  <c r="W573" i="16"/>
  <c r="AN333" i="16" l="1"/>
  <c r="AV333" i="16" s="1"/>
  <c r="AW332" i="16"/>
  <c r="AK449" i="16"/>
  <c r="AU448" i="16"/>
  <c r="E575" i="16"/>
  <c r="U582" i="1"/>
  <c r="W582" i="1" s="1"/>
  <c r="P702" i="1"/>
  <c r="M702" i="1"/>
  <c r="K703" i="1"/>
  <c r="AH572" i="16"/>
  <c r="AG573" i="16"/>
  <c r="R574" i="16"/>
  <c r="S573" i="16"/>
  <c r="AO333" i="16" s="1"/>
  <c r="W574" i="16"/>
  <c r="X574" i="16"/>
  <c r="F691" i="16"/>
  <c r="V698" i="1"/>
  <c r="T819" i="1"/>
  <c r="Q690" i="16"/>
  <c r="AM450" i="16" s="1"/>
  <c r="AF689" i="16"/>
  <c r="A694" i="16"/>
  <c r="P694" i="16" s="1"/>
  <c r="AL694" i="16" s="1"/>
  <c r="F821" i="1"/>
  <c r="AN334" i="16" l="1"/>
  <c r="AV334" i="16" s="1"/>
  <c r="AW333" i="16"/>
  <c r="AU449" i="16"/>
  <c r="AK450" i="16"/>
  <c r="F692" i="16"/>
  <c r="V699" i="1"/>
  <c r="T820" i="1"/>
  <c r="S574" i="16"/>
  <c r="AO334" i="16" s="1"/>
  <c r="W575" i="16"/>
  <c r="X575" i="16"/>
  <c r="AH573" i="16"/>
  <c r="Q691" i="16"/>
  <c r="AM451" i="16" s="1"/>
  <c r="AF690" i="16"/>
  <c r="R575" i="16"/>
  <c r="AG574" i="16"/>
  <c r="A695" i="16"/>
  <c r="P695" i="16" s="1"/>
  <c r="AL695" i="16" s="1"/>
  <c r="F822" i="1"/>
  <c r="E576" i="16"/>
  <c r="K704" i="1"/>
  <c r="U583" i="1"/>
  <c r="W583" i="1" s="1"/>
  <c r="P703" i="1"/>
  <c r="M703" i="1"/>
  <c r="AN335" i="16" l="1"/>
  <c r="AV335" i="16" s="1"/>
  <c r="AW334" i="16"/>
  <c r="AK451" i="16"/>
  <c r="AU450" i="16"/>
  <c r="F693" i="16"/>
  <c r="V700" i="1"/>
  <c r="T821" i="1"/>
  <c r="E577" i="16"/>
  <c r="U584" i="1"/>
  <c r="W584" i="1" s="1"/>
  <c r="M704" i="1"/>
  <c r="K705" i="1"/>
  <c r="P704" i="1"/>
  <c r="Q692" i="16"/>
  <c r="AM452" i="16" s="1"/>
  <c r="AF691" i="16"/>
  <c r="A696" i="16"/>
  <c r="P696" i="16" s="1"/>
  <c r="AL696" i="16" s="1"/>
  <c r="F823" i="1"/>
  <c r="AH574" i="16"/>
  <c r="AG575" i="16"/>
  <c r="R576" i="16"/>
  <c r="X576" i="16"/>
  <c r="S575" i="16"/>
  <c r="AO335" i="16" s="1"/>
  <c r="W576" i="16"/>
  <c r="AN336" i="16" l="1"/>
  <c r="AV336" i="16" s="1"/>
  <c r="AW335" i="16"/>
  <c r="AU451" i="16"/>
  <c r="AK452" i="16"/>
  <c r="E578" i="16"/>
  <c r="K706" i="1"/>
  <c r="U585" i="1"/>
  <c r="W585" i="1" s="1"/>
  <c r="M705" i="1"/>
  <c r="P705" i="1"/>
  <c r="F694" i="16"/>
  <c r="T822" i="1"/>
  <c r="V701" i="1"/>
  <c r="R577" i="16"/>
  <c r="AG576" i="16"/>
  <c r="Q693" i="16"/>
  <c r="AM453" i="16" s="1"/>
  <c r="AF692" i="16"/>
  <c r="AH575" i="16"/>
  <c r="X577" i="16"/>
  <c r="W577" i="16"/>
  <c r="S576" i="16"/>
  <c r="AO336" i="16" s="1"/>
  <c r="A697" i="16"/>
  <c r="P697" i="16" s="1"/>
  <c r="AL697" i="16" s="1"/>
  <c r="F824" i="1"/>
  <c r="AN337" i="16" l="1"/>
  <c r="AV337" i="16" s="1"/>
  <c r="AW336" i="16"/>
  <c r="AU452" i="16"/>
  <c r="AK453" i="16"/>
  <c r="AH576" i="16"/>
  <c r="F695" i="16"/>
  <c r="V702" i="1"/>
  <c r="T823" i="1"/>
  <c r="W578" i="16"/>
  <c r="X578" i="16"/>
  <c r="S577" i="16"/>
  <c r="AO337" i="16" s="1"/>
  <c r="R578" i="16"/>
  <c r="AG577" i="16"/>
  <c r="E579" i="16"/>
  <c r="K707" i="1"/>
  <c r="P706" i="1"/>
  <c r="U586" i="1"/>
  <c r="W586" i="1" s="1"/>
  <c r="M706" i="1"/>
  <c r="A698" i="16"/>
  <c r="P698" i="16" s="1"/>
  <c r="AL698" i="16" s="1"/>
  <c r="F825" i="1"/>
  <c r="Q694" i="16"/>
  <c r="AM454" i="16" s="1"/>
  <c r="AF693" i="16"/>
  <c r="AN338" i="16" l="1"/>
  <c r="AV338" i="16" s="1"/>
  <c r="AW337" i="16"/>
  <c r="AU453" i="16"/>
  <c r="AK454" i="16"/>
  <c r="AH577" i="16"/>
  <c r="A699" i="16"/>
  <c r="P699" i="16" s="1"/>
  <c r="AL699" i="16" s="1"/>
  <c r="F826" i="1"/>
  <c r="AG578" i="16"/>
  <c r="R579" i="16"/>
  <c r="S578" i="16"/>
  <c r="AO338" i="16" s="1"/>
  <c r="W579" i="16"/>
  <c r="X579" i="16"/>
  <c r="Q695" i="16"/>
  <c r="AM455" i="16" s="1"/>
  <c r="AF694" i="16"/>
  <c r="E580" i="16"/>
  <c r="K708" i="1"/>
  <c r="U587" i="1"/>
  <c r="W587" i="1" s="1"/>
  <c r="P707" i="1"/>
  <c r="M707" i="1"/>
  <c r="F696" i="16"/>
  <c r="V703" i="1"/>
  <c r="T824" i="1"/>
  <c r="AN339" i="16" l="1"/>
  <c r="AV339" i="16" s="1"/>
  <c r="AW338" i="16"/>
  <c r="AU454" i="16"/>
  <c r="AK455" i="16"/>
  <c r="Q696" i="16"/>
  <c r="AM456" i="16" s="1"/>
  <c r="AF695" i="16"/>
  <c r="A700" i="16"/>
  <c r="P700" i="16" s="1"/>
  <c r="AL700" i="16" s="1"/>
  <c r="F827" i="1"/>
  <c r="F697" i="16"/>
  <c r="T825" i="1"/>
  <c r="V704" i="1"/>
  <c r="AH578" i="16"/>
  <c r="E581" i="16"/>
  <c r="K709" i="1"/>
  <c r="M708" i="1"/>
  <c r="P708" i="1"/>
  <c r="U588" i="1"/>
  <c r="W588" i="1" s="1"/>
  <c r="R580" i="16"/>
  <c r="AG579" i="16"/>
  <c r="S579" i="16"/>
  <c r="AO339" i="16" s="1"/>
  <c r="X580" i="16"/>
  <c r="W580" i="16"/>
  <c r="AN340" i="16" l="1"/>
  <c r="AV340" i="16" s="1"/>
  <c r="AW339" i="16"/>
  <c r="AU455" i="16"/>
  <c r="AK456" i="16"/>
  <c r="E582" i="16"/>
  <c r="P709" i="1"/>
  <c r="M709" i="1"/>
  <c r="U589" i="1"/>
  <c r="W589" i="1" s="1"/>
  <c r="K710" i="1"/>
  <c r="AH579" i="16"/>
  <c r="F698" i="16"/>
  <c r="V705" i="1"/>
  <c r="T826" i="1"/>
  <c r="Q697" i="16"/>
  <c r="AM457" i="16" s="1"/>
  <c r="AF696" i="16"/>
  <c r="S580" i="16"/>
  <c r="AO340" i="16" s="1"/>
  <c r="X581" i="16"/>
  <c r="W581" i="16"/>
  <c r="R581" i="16"/>
  <c r="AG580" i="16"/>
  <c r="A701" i="16"/>
  <c r="P701" i="16" s="1"/>
  <c r="AL701" i="16" s="1"/>
  <c r="F828" i="1"/>
  <c r="AN341" i="16" l="1"/>
  <c r="AV341" i="16" s="1"/>
  <c r="AW340" i="16"/>
  <c r="AK457" i="16"/>
  <c r="AU456" i="16"/>
  <c r="R582" i="16"/>
  <c r="AG581" i="16"/>
  <c r="A702" i="16"/>
  <c r="P702" i="16" s="1"/>
  <c r="AL702" i="16" s="1"/>
  <c r="F829" i="1"/>
  <c r="S581" i="16"/>
  <c r="AO341" i="16" s="1"/>
  <c r="X582" i="16"/>
  <c r="W582" i="16"/>
  <c r="AF697" i="16"/>
  <c r="Q698" i="16"/>
  <c r="AM458" i="16" s="1"/>
  <c r="AH580" i="16"/>
  <c r="F699" i="16"/>
  <c r="V706" i="1"/>
  <c r="T827" i="1"/>
  <c r="E583" i="16"/>
  <c r="U590" i="1"/>
  <c r="W590" i="1" s="1"/>
  <c r="M710" i="1"/>
  <c r="K711" i="1"/>
  <c r="P710" i="1"/>
  <c r="AN342" i="16" l="1"/>
  <c r="AV342" i="16" s="1"/>
  <c r="AW341" i="16"/>
  <c r="AK458" i="16"/>
  <c r="AU457" i="16"/>
  <c r="E584" i="16"/>
  <c r="U591" i="1"/>
  <c r="W591" i="1" s="1"/>
  <c r="M711" i="1"/>
  <c r="P711" i="1"/>
  <c r="K712" i="1"/>
  <c r="F700" i="16"/>
  <c r="V707" i="1"/>
  <c r="T828" i="1"/>
  <c r="AH581" i="16"/>
  <c r="AG582" i="16"/>
  <c r="R583" i="16"/>
  <c r="X583" i="16"/>
  <c r="W583" i="16"/>
  <c r="S582" i="16"/>
  <c r="AO342" i="16" s="1"/>
  <c r="Q699" i="16"/>
  <c r="AM459" i="16" s="1"/>
  <c r="AF698" i="16"/>
  <c r="A703" i="16"/>
  <c r="P703" i="16" s="1"/>
  <c r="AL703" i="16" s="1"/>
  <c r="F830" i="1"/>
  <c r="AN343" i="16" l="1"/>
  <c r="AV343" i="16" s="1"/>
  <c r="AW342" i="16"/>
  <c r="AU458" i="16"/>
  <c r="AK459" i="16"/>
  <c r="AH582" i="16"/>
  <c r="X584" i="16"/>
  <c r="W584" i="16"/>
  <c r="S583" i="16"/>
  <c r="AO343" i="16" s="1"/>
  <c r="Q700" i="16"/>
  <c r="AM460" i="16" s="1"/>
  <c r="AF699" i="16"/>
  <c r="F701" i="16"/>
  <c r="T829" i="1"/>
  <c r="V708" i="1"/>
  <c r="A704" i="16"/>
  <c r="P704" i="16" s="1"/>
  <c r="AL704" i="16" s="1"/>
  <c r="F831" i="1"/>
  <c r="R584" i="16"/>
  <c r="AG583" i="16"/>
  <c r="E585" i="16"/>
  <c r="U592" i="1"/>
  <c r="W592" i="1" s="1"/>
  <c r="M712" i="1"/>
  <c r="P712" i="1"/>
  <c r="K713" i="1"/>
  <c r="AN344" i="16" l="1"/>
  <c r="AV344" i="16" s="1"/>
  <c r="AW343" i="16"/>
  <c r="AU459" i="16"/>
  <c r="AK460" i="16"/>
  <c r="S584" i="16"/>
  <c r="AO344" i="16" s="1"/>
  <c r="X585" i="16"/>
  <c r="W585" i="16"/>
  <c r="R585" i="16"/>
  <c r="AG584" i="16"/>
  <c r="AF700" i="16"/>
  <c r="Q701" i="16"/>
  <c r="AM461" i="16" s="1"/>
  <c r="F702" i="16"/>
  <c r="T830" i="1"/>
  <c r="V709" i="1"/>
  <c r="E586" i="16"/>
  <c r="K714" i="1"/>
  <c r="P713" i="1"/>
  <c r="U593" i="1"/>
  <c r="W593" i="1" s="1"/>
  <c r="M713" i="1"/>
  <c r="A705" i="16"/>
  <c r="P705" i="16" s="1"/>
  <c r="AL705" i="16" s="1"/>
  <c r="F832" i="1"/>
  <c r="AH583" i="16"/>
  <c r="AN345" i="16" l="1"/>
  <c r="AV345" i="16" s="1"/>
  <c r="AW344" i="16"/>
  <c r="AU460" i="16"/>
  <c r="AK461" i="16"/>
  <c r="A706" i="16"/>
  <c r="P706" i="16" s="1"/>
  <c r="AL706" i="16" s="1"/>
  <c r="F833" i="1"/>
  <c r="F703" i="16"/>
  <c r="T831" i="1"/>
  <c r="V710" i="1"/>
  <c r="W586" i="16"/>
  <c r="X586" i="16"/>
  <c r="S585" i="16"/>
  <c r="AO345" i="16" s="1"/>
  <c r="E587" i="16"/>
  <c r="K715" i="1"/>
  <c r="P714" i="1"/>
  <c r="U594" i="1"/>
  <c r="W594" i="1" s="1"/>
  <c r="M714" i="1"/>
  <c r="Q702" i="16"/>
  <c r="AM462" i="16" s="1"/>
  <c r="AF701" i="16"/>
  <c r="R586" i="16"/>
  <c r="AG585" i="16"/>
  <c r="AH584" i="16"/>
  <c r="AN346" i="16" l="1"/>
  <c r="AV346" i="16" s="1"/>
  <c r="AW345" i="16"/>
  <c r="AK462" i="16"/>
  <c r="AU461" i="16"/>
  <c r="Q703" i="16"/>
  <c r="AM463" i="16" s="1"/>
  <c r="AF702" i="16"/>
  <c r="R587" i="16"/>
  <c r="AG586" i="16"/>
  <c r="E588" i="16"/>
  <c r="K716" i="1"/>
  <c r="P715" i="1"/>
  <c r="M715" i="1"/>
  <c r="U595" i="1"/>
  <c r="W595" i="1" s="1"/>
  <c r="X587" i="16"/>
  <c r="W587" i="16"/>
  <c r="S586" i="16"/>
  <c r="AO346" i="16" s="1"/>
  <c r="A707" i="16"/>
  <c r="P707" i="16" s="1"/>
  <c r="AL707" i="16" s="1"/>
  <c r="F834" i="1"/>
  <c r="AH585" i="16"/>
  <c r="F704" i="16"/>
  <c r="T832" i="1"/>
  <c r="V711" i="1"/>
  <c r="AN347" i="16" l="1"/>
  <c r="AV347" i="16" s="1"/>
  <c r="AW346" i="16"/>
  <c r="AU462" i="16"/>
  <c r="AK463" i="16"/>
  <c r="AH586" i="16"/>
  <c r="F705" i="16"/>
  <c r="V712" i="1"/>
  <c r="T833" i="1"/>
  <c r="A708" i="16"/>
  <c r="P708" i="16" s="1"/>
  <c r="AL708" i="16" s="1"/>
  <c r="F835" i="1"/>
  <c r="E589" i="16"/>
  <c r="U596" i="1"/>
  <c r="W596" i="1" s="1"/>
  <c r="M716" i="1"/>
  <c r="K717" i="1"/>
  <c r="P716" i="1"/>
  <c r="Q704" i="16"/>
  <c r="AM464" i="16" s="1"/>
  <c r="AF703" i="16"/>
  <c r="X588" i="16"/>
  <c r="W588" i="16"/>
  <c r="S587" i="16"/>
  <c r="AO347" i="16" s="1"/>
  <c r="R588" i="16"/>
  <c r="AG587" i="16"/>
  <c r="AN348" i="16" l="1"/>
  <c r="AV348" i="16" s="1"/>
  <c r="AW347" i="16"/>
  <c r="AU463" i="16"/>
  <c r="AK464" i="16"/>
  <c r="E590" i="16"/>
  <c r="P717" i="1"/>
  <c r="U597" i="1"/>
  <c r="W597" i="1" s="1"/>
  <c r="K718" i="1"/>
  <c r="M717" i="1"/>
  <c r="A709" i="16"/>
  <c r="P709" i="16" s="1"/>
  <c r="AL709" i="16" s="1"/>
  <c r="F836" i="1"/>
  <c r="X589" i="16"/>
  <c r="W589" i="16"/>
  <c r="S588" i="16"/>
  <c r="AO348" i="16" s="1"/>
  <c r="R589" i="16"/>
  <c r="AG588" i="16"/>
  <c r="AH587" i="16"/>
  <c r="Q705" i="16"/>
  <c r="AM465" i="16" s="1"/>
  <c r="AF704" i="16"/>
  <c r="F706" i="16"/>
  <c r="T834" i="1"/>
  <c r="V713" i="1"/>
  <c r="AN349" i="16" l="1"/>
  <c r="AV349" i="16" s="1"/>
  <c r="AW348" i="16"/>
  <c r="AU464" i="16"/>
  <c r="AK465" i="16"/>
  <c r="F707" i="16"/>
  <c r="T835" i="1"/>
  <c r="V714" i="1"/>
  <c r="R590" i="16"/>
  <c r="AG589" i="16"/>
  <c r="E591" i="16"/>
  <c r="P718" i="1"/>
  <c r="M718" i="1"/>
  <c r="U598" i="1"/>
  <c r="W598" i="1" s="1"/>
  <c r="K719" i="1"/>
  <c r="A710" i="16"/>
  <c r="P710" i="16" s="1"/>
  <c r="AL710" i="16" s="1"/>
  <c r="F837" i="1"/>
  <c r="AH588" i="16"/>
  <c r="AF705" i="16"/>
  <c r="Q706" i="16"/>
  <c r="AM466" i="16" s="1"/>
  <c r="W590" i="16"/>
  <c r="X590" i="16"/>
  <c r="S589" i="16"/>
  <c r="AO349" i="16" s="1"/>
  <c r="AN350" i="16" l="1"/>
  <c r="AV350" i="16" s="1"/>
  <c r="AW349" i="16"/>
  <c r="AK466" i="16"/>
  <c r="AU465" i="16"/>
  <c r="S590" i="16"/>
  <c r="AO350" i="16" s="1"/>
  <c r="X591" i="16"/>
  <c r="W591" i="16"/>
  <c r="E592" i="16"/>
  <c r="P719" i="1"/>
  <c r="K720" i="1"/>
  <c r="M719" i="1"/>
  <c r="U599" i="1"/>
  <c r="W599" i="1" s="1"/>
  <c r="Q707" i="16"/>
  <c r="AM467" i="16" s="1"/>
  <c r="AF706" i="16"/>
  <c r="F708" i="16"/>
  <c r="V715" i="1"/>
  <c r="T836" i="1"/>
  <c r="AH589" i="16"/>
  <c r="A711" i="16"/>
  <c r="P711" i="16" s="1"/>
  <c r="AL711" i="16" s="1"/>
  <c r="F838" i="1"/>
  <c r="R591" i="16"/>
  <c r="AG590" i="16"/>
  <c r="AN351" i="16" l="1"/>
  <c r="AV351" i="16" s="1"/>
  <c r="AW350" i="16"/>
  <c r="AU466" i="16"/>
  <c r="AK467" i="16"/>
  <c r="X592" i="16"/>
  <c r="W592" i="16"/>
  <c r="S591" i="16"/>
  <c r="AO351" i="16" s="1"/>
  <c r="A712" i="16"/>
  <c r="P712" i="16" s="1"/>
  <c r="AL712" i="16" s="1"/>
  <c r="F839" i="1"/>
  <c r="F709" i="16"/>
  <c r="V716" i="1"/>
  <c r="T837" i="1"/>
  <c r="Q708" i="16"/>
  <c r="AM468" i="16" s="1"/>
  <c r="AF707" i="16"/>
  <c r="E593" i="16"/>
  <c r="P720" i="1"/>
  <c r="M720" i="1"/>
  <c r="U600" i="1"/>
  <c r="W600" i="1" s="1"/>
  <c r="K721" i="1"/>
  <c r="R592" i="16"/>
  <c r="AG591" i="16"/>
  <c r="AH590" i="16"/>
  <c r="AN352" i="16" l="1"/>
  <c r="AV352" i="16" s="1"/>
  <c r="AW351" i="16"/>
  <c r="AU467" i="16"/>
  <c r="AK468" i="16"/>
  <c r="AH591" i="16"/>
  <c r="R593" i="16"/>
  <c r="AG592" i="16"/>
  <c r="Q709" i="16"/>
  <c r="AM469" i="16" s="1"/>
  <c r="AF708" i="16"/>
  <c r="X593" i="16"/>
  <c r="W593" i="16"/>
  <c r="S592" i="16"/>
  <c r="AO352" i="16" s="1"/>
  <c r="E594" i="16"/>
  <c r="U601" i="1"/>
  <c r="W601" i="1" s="1"/>
  <c r="M721" i="1"/>
  <c r="K722" i="1"/>
  <c r="P721" i="1"/>
  <c r="F710" i="16"/>
  <c r="T838" i="1"/>
  <c r="V717" i="1"/>
  <c r="A713" i="16"/>
  <c r="P713" i="16" s="1"/>
  <c r="AL713" i="16" s="1"/>
  <c r="F840" i="1"/>
  <c r="AN353" i="16" l="1"/>
  <c r="AV353" i="16" s="1"/>
  <c r="AW352" i="16"/>
  <c r="AU468" i="16"/>
  <c r="AK469" i="16"/>
  <c r="R594" i="16"/>
  <c r="AG593" i="16"/>
  <c r="E595" i="16"/>
  <c r="K723" i="1"/>
  <c r="U602" i="1"/>
  <c r="W602" i="1" s="1"/>
  <c r="M722" i="1"/>
  <c r="P722" i="1"/>
  <c r="AH592" i="16"/>
  <c r="Q710" i="16"/>
  <c r="AM470" i="16" s="1"/>
  <c r="AF709" i="16"/>
  <c r="F711" i="16"/>
  <c r="V718" i="1"/>
  <c r="T839" i="1"/>
  <c r="W594" i="16"/>
  <c r="X594" i="16"/>
  <c r="S593" i="16"/>
  <c r="AO353" i="16" s="1"/>
  <c r="A714" i="16"/>
  <c r="P714" i="16" s="1"/>
  <c r="AL714" i="16" s="1"/>
  <c r="F841" i="1"/>
  <c r="AN354" i="16" l="1"/>
  <c r="AV354" i="16" s="1"/>
  <c r="AW353" i="16"/>
  <c r="AU469" i="16"/>
  <c r="AK470" i="16"/>
  <c r="A715" i="16"/>
  <c r="P715" i="16" s="1"/>
  <c r="AL715" i="16" s="1"/>
  <c r="F842" i="1"/>
  <c r="X595" i="16"/>
  <c r="W595" i="16"/>
  <c r="S594" i="16"/>
  <c r="AO354" i="16" s="1"/>
  <c r="F712" i="16"/>
  <c r="T840" i="1"/>
  <c r="V719" i="1"/>
  <c r="Q711" i="16"/>
  <c r="AM471" i="16" s="1"/>
  <c r="AF710" i="16"/>
  <c r="AH593" i="16"/>
  <c r="R595" i="16"/>
  <c r="AG594" i="16"/>
  <c r="E596" i="16"/>
  <c r="U603" i="1"/>
  <c r="W603" i="1" s="1"/>
  <c r="P723" i="1"/>
  <c r="K724" i="1"/>
  <c r="M723" i="1"/>
  <c r="AN355" i="16" l="1"/>
  <c r="AV355" i="16" s="1"/>
  <c r="AW354" i="16"/>
  <c r="AU470" i="16"/>
  <c r="AK471" i="16"/>
  <c r="Q712" i="16"/>
  <c r="AM472" i="16" s="1"/>
  <c r="AF711" i="16"/>
  <c r="E597" i="16"/>
  <c r="P724" i="1"/>
  <c r="M724" i="1"/>
  <c r="K725" i="1"/>
  <c r="U604" i="1"/>
  <c r="W604" i="1" s="1"/>
  <c r="X596" i="16"/>
  <c r="W596" i="16"/>
  <c r="S595" i="16"/>
  <c r="AO355" i="16" s="1"/>
  <c r="R596" i="16"/>
  <c r="AG595" i="16"/>
  <c r="F713" i="16"/>
  <c r="V720" i="1"/>
  <c r="T841" i="1"/>
  <c r="A716" i="16"/>
  <c r="P716" i="16" s="1"/>
  <c r="AL716" i="16" s="1"/>
  <c r="F843" i="1"/>
  <c r="AH594" i="16"/>
  <c r="AN356" i="16" l="1"/>
  <c r="AV356" i="16" s="1"/>
  <c r="AW355" i="16"/>
  <c r="AU471" i="16"/>
  <c r="AK472" i="16"/>
  <c r="X597" i="16"/>
  <c r="W597" i="16"/>
  <c r="S596" i="16"/>
  <c r="AO356" i="16" s="1"/>
  <c r="Q713" i="16"/>
  <c r="AM473" i="16" s="1"/>
  <c r="AF712" i="16"/>
  <c r="A717" i="16"/>
  <c r="P717" i="16" s="1"/>
  <c r="AL717" i="16" s="1"/>
  <c r="F844" i="1"/>
  <c r="AH595" i="16"/>
  <c r="E598" i="16"/>
  <c r="K726" i="1"/>
  <c r="M725" i="1"/>
  <c r="U605" i="1"/>
  <c r="W605" i="1" s="1"/>
  <c r="P725" i="1"/>
  <c r="F714" i="16"/>
  <c r="T842" i="1"/>
  <c r="V721" i="1"/>
  <c r="R597" i="16"/>
  <c r="AG596" i="16"/>
  <c r="AN357" i="16" l="1"/>
  <c r="AV357" i="16" s="1"/>
  <c r="AW356" i="16"/>
  <c r="AU472" i="16"/>
  <c r="AK473" i="16"/>
  <c r="R598" i="16"/>
  <c r="AG597" i="16"/>
  <c r="E599" i="16"/>
  <c r="U606" i="1"/>
  <c r="W606" i="1" s="1"/>
  <c r="M726" i="1"/>
  <c r="P726" i="1"/>
  <c r="K727" i="1"/>
  <c r="A718" i="16"/>
  <c r="P718" i="16" s="1"/>
  <c r="AL718" i="16" s="1"/>
  <c r="F845" i="1"/>
  <c r="AH596" i="16"/>
  <c r="S597" i="16"/>
  <c r="AO357" i="16" s="1"/>
  <c r="W598" i="16"/>
  <c r="X598" i="16"/>
  <c r="F715" i="16"/>
  <c r="T843" i="1"/>
  <c r="V722" i="1"/>
  <c r="Q714" i="16"/>
  <c r="AM474" i="16" s="1"/>
  <c r="AF713" i="16"/>
  <c r="AN358" i="16" l="1"/>
  <c r="AV358" i="16" s="1"/>
  <c r="AW357" i="16"/>
  <c r="AK474" i="16"/>
  <c r="AU473" i="16"/>
  <c r="Q715" i="16"/>
  <c r="AM475" i="16" s="1"/>
  <c r="AF714" i="16"/>
  <c r="E600" i="16"/>
  <c r="K728" i="1"/>
  <c r="M727" i="1"/>
  <c r="U607" i="1"/>
  <c r="W607" i="1" s="1"/>
  <c r="P727" i="1"/>
  <c r="X599" i="16"/>
  <c r="W599" i="16"/>
  <c r="S598" i="16"/>
  <c r="AO358" i="16" s="1"/>
  <c r="A719" i="16"/>
  <c r="P719" i="16" s="1"/>
  <c r="AL719" i="16" s="1"/>
  <c r="F846" i="1"/>
  <c r="R599" i="16"/>
  <c r="AG598" i="16"/>
  <c r="F716" i="16"/>
  <c r="V723" i="1"/>
  <c r="T844" i="1"/>
  <c r="AH597" i="16"/>
  <c r="AN359" i="16" l="1"/>
  <c r="AV359" i="16" s="1"/>
  <c r="AW358" i="16"/>
  <c r="AU474" i="16"/>
  <c r="AK475" i="16"/>
  <c r="W600" i="16"/>
  <c r="X600" i="16"/>
  <c r="S599" i="16"/>
  <c r="AO359" i="16" s="1"/>
  <c r="Q716" i="16"/>
  <c r="AM476" i="16" s="1"/>
  <c r="AF715" i="16"/>
  <c r="F717" i="16"/>
  <c r="T845" i="1"/>
  <c r="V724" i="1"/>
  <c r="R600" i="16"/>
  <c r="AG599" i="16"/>
  <c r="AH598" i="16"/>
  <c r="A720" i="16"/>
  <c r="P720" i="16" s="1"/>
  <c r="AL720" i="16" s="1"/>
  <c r="F847" i="1"/>
  <c r="E601" i="16"/>
  <c r="U608" i="1"/>
  <c r="W608" i="1" s="1"/>
  <c r="M728" i="1"/>
  <c r="P728" i="1"/>
  <c r="K729" i="1"/>
  <c r="AN360" i="16" l="1"/>
  <c r="AV360" i="16" s="1"/>
  <c r="AW359" i="16"/>
  <c r="AU475" i="16"/>
  <c r="AK476" i="16"/>
  <c r="A721" i="16"/>
  <c r="P721" i="16" s="1"/>
  <c r="AL721" i="16" s="1"/>
  <c r="F848" i="1"/>
  <c r="F718" i="16"/>
  <c r="T846" i="1"/>
  <c r="V725" i="1"/>
  <c r="R601" i="16"/>
  <c r="AG600" i="16"/>
  <c r="AH599" i="16"/>
  <c r="E602" i="16"/>
  <c r="P729" i="1"/>
  <c r="U609" i="1"/>
  <c r="W609" i="1" s="1"/>
  <c r="K730" i="1"/>
  <c r="M729" i="1"/>
  <c r="Q717" i="16"/>
  <c r="AM477" i="16" s="1"/>
  <c r="AF716" i="16"/>
  <c r="W601" i="16"/>
  <c r="S600" i="16"/>
  <c r="AO360" i="16" s="1"/>
  <c r="X601" i="16"/>
  <c r="AN361" i="16" l="1"/>
  <c r="AV361" i="16" s="1"/>
  <c r="AW360" i="16"/>
  <c r="AU476" i="16"/>
  <c r="AK477" i="16"/>
  <c r="AH600" i="16"/>
  <c r="F719" i="16"/>
  <c r="V726" i="1"/>
  <c r="T847" i="1"/>
  <c r="W602" i="16"/>
  <c r="X602" i="16"/>
  <c r="S601" i="16"/>
  <c r="AO361" i="16" s="1"/>
  <c r="R602" i="16"/>
  <c r="AG601" i="16"/>
  <c r="E603" i="16"/>
  <c r="U610" i="1"/>
  <c r="W610" i="1" s="1"/>
  <c r="K731" i="1"/>
  <c r="P730" i="1"/>
  <c r="M730" i="1"/>
  <c r="A722" i="16"/>
  <c r="P722" i="16" s="1"/>
  <c r="AL722" i="16" s="1"/>
  <c r="F849" i="1"/>
  <c r="Q718" i="16"/>
  <c r="AM478" i="16" s="1"/>
  <c r="AF717" i="16"/>
  <c r="AN362" i="16" l="1"/>
  <c r="AV362" i="16" s="1"/>
  <c r="AW361" i="16"/>
  <c r="AU477" i="16"/>
  <c r="AK478" i="16"/>
  <c r="AF718" i="16"/>
  <c r="Q719" i="16"/>
  <c r="AM479" i="16" s="1"/>
  <c r="AH601" i="16"/>
  <c r="A723" i="16"/>
  <c r="P723" i="16" s="1"/>
  <c r="AL723" i="16" s="1"/>
  <c r="F850" i="1"/>
  <c r="E604" i="16"/>
  <c r="P731" i="1"/>
  <c r="K732" i="1"/>
  <c r="U611" i="1"/>
  <c r="W611" i="1" s="1"/>
  <c r="M731" i="1"/>
  <c r="R603" i="16"/>
  <c r="AG602" i="16"/>
  <c r="S602" i="16"/>
  <c r="AO362" i="16" s="1"/>
  <c r="X603" i="16"/>
  <c r="W603" i="16"/>
  <c r="F720" i="16"/>
  <c r="V727" i="1"/>
  <c r="T848" i="1"/>
  <c r="AN363" i="16" l="1"/>
  <c r="AV363" i="16" s="1"/>
  <c r="AW362" i="16"/>
  <c r="AU478" i="16"/>
  <c r="AK479" i="16"/>
  <c r="AH602" i="16"/>
  <c r="A724" i="16"/>
  <c r="P724" i="16" s="1"/>
  <c r="AL724" i="16" s="1"/>
  <c r="F851" i="1"/>
  <c r="Q720" i="16"/>
  <c r="AM480" i="16" s="1"/>
  <c r="AF719" i="16"/>
  <c r="X604" i="16"/>
  <c r="W604" i="16"/>
  <c r="S603" i="16"/>
  <c r="AO363" i="16" s="1"/>
  <c r="R604" i="16"/>
  <c r="AG603" i="16"/>
  <c r="E605" i="16"/>
  <c r="U612" i="1"/>
  <c r="W612" i="1" s="1"/>
  <c r="M732" i="1"/>
  <c r="K733" i="1"/>
  <c r="P732" i="1"/>
  <c r="F721" i="16"/>
  <c r="V728" i="1"/>
  <c r="T849" i="1"/>
  <c r="AN364" i="16" l="1"/>
  <c r="AV364" i="16" s="1"/>
  <c r="AW363" i="16"/>
  <c r="AU479" i="16"/>
  <c r="AK480" i="16"/>
  <c r="R605" i="16"/>
  <c r="AG604" i="16"/>
  <c r="AH603" i="16"/>
  <c r="Q721" i="16"/>
  <c r="AM481" i="16" s="1"/>
  <c r="AF720" i="16"/>
  <c r="A725" i="16"/>
  <c r="P725" i="16" s="1"/>
  <c r="AL725" i="16" s="1"/>
  <c r="F852" i="1"/>
  <c r="F722" i="16"/>
  <c r="V729" i="1"/>
  <c r="T850" i="1"/>
  <c r="E606" i="16"/>
  <c r="K734" i="1"/>
  <c r="P733" i="1"/>
  <c r="M733" i="1"/>
  <c r="U613" i="1"/>
  <c r="W613" i="1" s="1"/>
  <c r="X605" i="16"/>
  <c r="W605" i="16"/>
  <c r="S604" i="16"/>
  <c r="AO364" i="16" s="1"/>
  <c r="AN365" i="16" l="1"/>
  <c r="AV365" i="16" s="1"/>
  <c r="AW364" i="16"/>
  <c r="AK481" i="16"/>
  <c r="AU480" i="16"/>
  <c r="A726" i="16"/>
  <c r="P726" i="16" s="1"/>
  <c r="AL726" i="16" s="1"/>
  <c r="F853" i="1"/>
  <c r="R606" i="16"/>
  <c r="AG605" i="16"/>
  <c r="W606" i="16"/>
  <c r="X606" i="16"/>
  <c r="S605" i="16"/>
  <c r="AO365" i="16" s="1"/>
  <c r="E607" i="16"/>
  <c r="U614" i="1"/>
  <c r="W614" i="1" s="1"/>
  <c r="K735" i="1"/>
  <c r="P734" i="1"/>
  <c r="M734" i="1"/>
  <c r="Q722" i="16"/>
  <c r="AM482" i="16" s="1"/>
  <c r="AF721" i="16"/>
  <c r="AH604" i="16"/>
  <c r="F723" i="16"/>
  <c r="V730" i="1"/>
  <c r="T851" i="1"/>
  <c r="AN366" i="16" l="1"/>
  <c r="AV366" i="16" s="1"/>
  <c r="AW365" i="16"/>
  <c r="AK482" i="16"/>
  <c r="AU481" i="16"/>
  <c r="AH605" i="16"/>
  <c r="R607" i="16"/>
  <c r="AG606" i="16"/>
  <c r="AF722" i="16"/>
  <c r="Q723" i="16"/>
  <c r="AM483" i="16" s="1"/>
  <c r="E608" i="16"/>
  <c r="U615" i="1"/>
  <c r="W615" i="1" s="1"/>
  <c r="M735" i="1"/>
  <c r="P735" i="1"/>
  <c r="K736" i="1"/>
  <c r="W607" i="16"/>
  <c r="X607" i="16"/>
  <c r="S606" i="16"/>
  <c r="AO366" i="16" s="1"/>
  <c r="A727" i="16"/>
  <c r="P727" i="16" s="1"/>
  <c r="AL727" i="16" s="1"/>
  <c r="F854" i="1"/>
  <c r="F724" i="16"/>
  <c r="T852" i="1"/>
  <c r="V731" i="1"/>
  <c r="AN367" i="16" l="1"/>
  <c r="AV367" i="16" s="1"/>
  <c r="AW366" i="16"/>
  <c r="AU482" i="16"/>
  <c r="AK483" i="16"/>
  <c r="E609" i="16"/>
  <c r="P736" i="1"/>
  <c r="M736" i="1"/>
  <c r="K737" i="1"/>
  <c r="U616" i="1"/>
  <c r="W616" i="1" s="1"/>
  <c r="F725" i="16"/>
  <c r="T853" i="1"/>
  <c r="V732" i="1"/>
  <c r="AH606" i="16"/>
  <c r="AF723" i="16"/>
  <c r="Q724" i="16"/>
  <c r="AM484" i="16" s="1"/>
  <c r="AG607" i="16"/>
  <c r="R608" i="16"/>
  <c r="A728" i="16"/>
  <c r="P728" i="16" s="1"/>
  <c r="AL728" i="16" s="1"/>
  <c r="F855" i="1"/>
  <c r="S607" i="16"/>
  <c r="AO367" i="16" s="1"/>
  <c r="W608" i="16"/>
  <c r="X608" i="16"/>
  <c r="AN368" i="16" l="1"/>
  <c r="AV368" i="16" s="1"/>
  <c r="AW367" i="16"/>
  <c r="AU483" i="16"/>
  <c r="AK484" i="16"/>
  <c r="W609" i="16"/>
  <c r="X609" i="16"/>
  <c r="S608" i="16"/>
  <c r="AO368" i="16" s="1"/>
  <c r="R609" i="16"/>
  <c r="AG608" i="16"/>
  <c r="F726" i="16"/>
  <c r="V733" i="1"/>
  <c r="T854" i="1"/>
  <c r="A729" i="16"/>
  <c r="P729" i="16" s="1"/>
  <c r="AL729" i="16" s="1"/>
  <c r="F856" i="1"/>
  <c r="E610" i="16"/>
  <c r="P737" i="1"/>
  <c r="U617" i="1"/>
  <c r="W617" i="1" s="1"/>
  <c r="K738" i="1"/>
  <c r="M737" i="1"/>
  <c r="AH607" i="16"/>
  <c r="Q725" i="16"/>
  <c r="AM485" i="16" s="1"/>
  <c r="AF724" i="16"/>
  <c r="AN369" i="16" l="1"/>
  <c r="AV369" i="16" s="1"/>
  <c r="AW368" i="16"/>
  <c r="AK485" i="16"/>
  <c r="AU484" i="16"/>
  <c r="Q726" i="16"/>
  <c r="AM486" i="16" s="1"/>
  <c r="AF725" i="16"/>
  <c r="E611" i="16"/>
  <c r="K739" i="1"/>
  <c r="P738" i="1"/>
  <c r="M738" i="1"/>
  <c r="U618" i="1"/>
  <c r="W618" i="1" s="1"/>
  <c r="A730" i="16"/>
  <c r="P730" i="16" s="1"/>
  <c r="AL730" i="16" s="1"/>
  <c r="F857" i="1"/>
  <c r="AH608" i="16"/>
  <c r="F727" i="16"/>
  <c r="V734" i="1"/>
  <c r="T855" i="1"/>
  <c r="R610" i="16"/>
  <c r="AG609" i="16"/>
  <c r="S609" i="16"/>
  <c r="AO369" i="16" s="1"/>
  <c r="X610" i="16"/>
  <c r="W610" i="16"/>
  <c r="AN370" i="16" l="1"/>
  <c r="AV370" i="16" s="1"/>
  <c r="AW369" i="16"/>
  <c r="AU485" i="16"/>
  <c r="AK486" i="16"/>
  <c r="AH609" i="16"/>
  <c r="F728" i="16"/>
  <c r="V735" i="1"/>
  <c r="T856" i="1"/>
  <c r="A731" i="16"/>
  <c r="P731" i="16" s="1"/>
  <c r="AL731" i="16" s="1"/>
  <c r="F858" i="1"/>
  <c r="Q727" i="16"/>
  <c r="AM487" i="16" s="1"/>
  <c r="AF726" i="16"/>
  <c r="X611" i="16"/>
  <c r="S610" i="16"/>
  <c r="AO370" i="16" s="1"/>
  <c r="W611" i="16"/>
  <c r="R611" i="16"/>
  <c r="AG610" i="16"/>
  <c r="E612" i="16"/>
  <c r="K740" i="1"/>
  <c r="U619" i="1"/>
  <c r="W619" i="1" s="1"/>
  <c r="M739" i="1"/>
  <c r="P739" i="1"/>
  <c r="AN371" i="16" l="1"/>
  <c r="AV371" i="16" s="1"/>
  <c r="AW370" i="16"/>
  <c r="AU486" i="16"/>
  <c r="AK487" i="16"/>
  <c r="AH610" i="16"/>
  <c r="R612" i="16"/>
  <c r="AG611" i="16"/>
  <c r="A732" i="16"/>
  <c r="P732" i="16" s="1"/>
  <c r="AL732" i="16" s="1"/>
  <c r="F859" i="1"/>
  <c r="E613" i="16"/>
  <c r="P740" i="1"/>
  <c r="M740" i="1"/>
  <c r="K741" i="1"/>
  <c r="U620" i="1"/>
  <c r="W620" i="1" s="1"/>
  <c r="X612" i="16"/>
  <c r="S611" i="16"/>
  <c r="AO371" i="16" s="1"/>
  <c r="W612" i="16"/>
  <c r="Q728" i="16"/>
  <c r="AM488" i="16" s="1"/>
  <c r="AF727" i="16"/>
  <c r="F729" i="16"/>
  <c r="T857" i="1"/>
  <c r="V736" i="1"/>
  <c r="AN372" i="16" l="1"/>
  <c r="AV372" i="16" s="1"/>
  <c r="AW371" i="16"/>
  <c r="AU487" i="16"/>
  <c r="AK488" i="16"/>
  <c r="F730" i="16"/>
  <c r="T858" i="1"/>
  <c r="V737" i="1"/>
  <c r="AG612" i="16"/>
  <c r="R613" i="16"/>
  <c r="X613" i="16"/>
  <c r="W613" i="16"/>
  <c r="S612" i="16"/>
  <c r="AO372" i="16" s="1"/>
  <c r="E614" i="16"/>
  <c r="M741" i="1"/>
  <c r="U621" i="1"/>
  <c r="W621" i="1" s="1"/>
  <c r="K742" i="1"/>
  <c r="P741" i="1"/>
  <c r="A733" i="16"/>
  <c r="P733" i="16" s="1"/>
  <c r="AL733" i="16" s="1"/>
  <c r="F860" i="1"/>
  <c r="AH611" i="16"/>
  <c r="Q729" i="16"/>
  <c r="AM489" i="16" s="1"/>
  <c r="AF728" i="16"/>
  <c r="AN373" i="16" l="1"/>
  <c r="AV373" i="16" s="1"/>
  <c r="AW372" i="16"/>
  <c r="AU488" i="16"/>
  <c r="AK489" i="16"/>
  <c r="AH612" i="16"/>
  <c r="Q730" i="16"/>
  <c r="AM490" i="16" s="1"/>
  <c r="AF729" i="16"/>
  <c r="A734" i="16"/>
  <c r="P734" i="16" s="1"/>
  <c r="AL734" i="16" s="1"/>
  <c r="F861" i="1"/>
  <c r="E615" i="16"/>
  <c r="K743" i="1"/>
  <c r="M742" i="1"/>
  <c r="P742" i="1"/>
  <c r="U622" i="1"/>
  <c r="W622" i="1" s="1"/>
  <c r="W614" i="16"/>
  <c r="X614" i="16"/>
  <c r="S613" i="16"/>
  <c r="AO373" i="16" s="1"/>
  <c r="R614" i="16"/>
  <c r="AG613" i="16"/>
  <c r="F731" i="16"/>
  <c r="T859" i="1"/>
  <c r="V738" i="1"/>
  <c r="AN374" i="16" l="1"/>
  <c r="AV374" i="16" s="1"/>
  <c r="AW373" i="16"/>
  <c r="AU489" i="16"/>
  <c r="AK490" i="16"/>
  <c r="R615" i="16"/>
  <c r="AG614" i="16"/>
  <c r="S614" i="16"/>
  <c r="AO374" i="16" s="1"/>
  <c r="X615" i="16"/>
  <c r="W615" i="16"/>
  <c r="F732" i="16"/>
  <c r="T860" i="1"/>
  <c r="V739" i="1"/>
  <c r="AF730" i="16"/>
  <c r="Q731" i="16"/>
  <c r="AM491" i="16" s="1"/>
  <c r="AH613" i="16"/>
  <c r="A735" i="16"/>
  <c r="P735" i="16" s="1"/>
  <c r="AL735" i="16" s="1"/>
  <c r="F862" i="1"/>
  <c r="E616" i="16"/>
  <c r="K744" i="1"/>
  <c r="M743" i="1"/>
  <c r="P743" i="1"/>
  <c r="U623" i="1"/>
  <c r="W623" i="1" s="1"/>
  <c r="AN375" i="16" l="1"/>
  <c r="AV375" i="16" s="1"/>
  <c r="AW374" i="16"/>
  <c r="AU490" i="16"/>
  <c r="AK491" i="16"/>
  <c r="E617" i="16"/>
  <c r="P744" i="1"/>
  <c r="M744" i="1"/>
  <c r="U624" i="1"/>
  <c r="W624" i="1" s="1"/>
  <c r="K745" i="1"/>
  <c r="W616" i="16"/>
  <c r="X616" i="16"/>
  <c r="S615" i="16"/>
  <c r="AO375" i="16" s="1"/>
  <c r="R616" i="16"/>
  <c r="AG615" i="16"/>
  <c r="A736" i="16"/>
  <c r="P736" i="16" s="1"/>
  <c r="AL736" i="16" s="1"/>
  <c r="F863" i="1"/>
  <c r="Q732" i="16"/>
  <c r="AM492" i="16" s="1"/>
  <c r="AF731" i="16"/>
  <c r="F733" i="16"/>
  <c r="V740" i="1"/>
  <c r="T861" i="1"/>
  <c r="AH614" i="16"/>
  <c r="AN376" i="16" l="1"/>
  <c r="AV376" i="16" s="1"/>
  <c r="AW375" i="16"/>
  <c r="AU491" i="16"/>
  <c r="AK492" i="16"/>
  <c r="AH615" i="16"/>
  <c r="F734" i="16"/>
  <c r="T862" i="1"/>
  <c r="V741" i="1"/>
  <c r="R617" i="16"/>
  <c r="AG616" i="16"/>
  <c r="W617" i="16"/>
  <c r="S616" i="16"/>
  <c r="AO376" i="16" s="1"/>
  <c r="X617" i="16"/>
  <c r="Q733" i="16"/>
  <c r="AM493" i="16" s="1"/>
  <c r="AF732" i="16"/>
  <c r="A737" i="16"/>
  <c r="P737" i="16" s="1"/>
  <c r="AL737" i="16" s="1"/>
  <c r="F864" i="1"/>
  <c r="E618" i="16"/>
  <c r="P745" i="1"/>
  <c r="U625" i="1"/>
  <c r="W625" i="1" s="1"/>
  <c r="M745" i="1"/>
  <c r="K746" i="1"/>
  <c r="AN377" i="16" l="1"/>
  <c r="AV377" i="16" s="1"/>
  <c r="AW376" i="16"/>
  <c r="AU492" i="16"/>
  <c r="AK493" i="16"/>
  <c r="F735" i="16"/>
  <c r="T863" i="1"/>
  <c r="V742" i="1"/>
  <c r="E619" i="16"/>
  <c r="P746" i="1"/>
  <c r="U626" i="1"/>
  <c r="W626" i="1" s="1"/>
  <c r="K747" i="1"/>
  <c r="M746" i="1"/>
  <c r="AF733" i="16"/>
  <c r="Q734" i="16"/>
  <c r="AM494" i="16" s="1"/>
  <c r="W618" i="16"/>
  <c r="X618" i="16"/>
  <c r="S617" i="16"/>
  <c r="AO377" i="16" s="1"/>
  <c r="A738" i="16"/>
  <c r="P738" i="16" s="1"/>
  <c r="AL738" i="16" s="1"/>
  <c r="F865" i="1"/>
  <c r="R618" i="16"/>
  <c r="AG617" i="16"/>
  <c r="AH616" i="16"/>
  <c r="AN378" i="16" l="1"/>
  <c r="AV378" i="16" s="1"/>
  <c r="AW377" i="16"/>
  <c r="AK494" i="16"/>
  <c r="AU493" i="16"/>
  <c r="A739" i="16"/>
  <c r="P739" i="16" s="1"/>
  <c r="AL739" i="16" s="1"/>
  <c r="F866" i="1"/>
  <c r="S618" i="16"/>
  <c r="AO378" i="16" s="1"/>
  <c r="W619" i="16"/>
  <c r="X619" i="16"/>
  <c r="Q735" i="16"/>
  <c r="AM495" i="16" s="1"/>
  <c r="AF734" i="16"/>
  <c r="E620" i="16"/>
  <c r="U627" i="1"/>
  <c r="W627" i="1" s="1"/>
  <c r="P747" i="1"/>
  <c r="M747" i="1"/>
  <c r="K748" i="1"/>
  <c r="AG618" i="16"/>
  <c r="R619" i="16"/>
  <c r="AH617" i="16"/>
  <c r="F736" i="16"/>
  <c r="V743" i="1"/>
  <c r="T864" i="1"/>
  <c r="AN379" i="16" l="1"/>
  <c r="AV379" i="16" s="1"/>
  <c r="AW378" i="16"/>
  <c r="AU494" i="16"/>
  <c r="AK495" i="16"/>
  <c r="R620" i="16"/>
  <c r="AG619" i="16"/>
  <c r="S619" i="16"/>
  <c r="AO379" i="16" s="1"/>
  <c r="X620" i="16"/>
  <c r="W620" i="16"/>
  <c r="AF735" i="16"/>
  <c r="Q736" i="16"/>
  <c r="AM496" i="16" s="1"/>
  <c r="AH618" i="16"/>
  <c r="A740" i="16"/>
  <c r="P740" i="16" s="1"/>
  <c r="AL740" i="16" s="1"/>
  <c r="F867" i="1"/>
  <c r="F737" i="16"/>
  <c r="V744" i="1"/>
  <c r="T865" i="1"/>
  <c r="E621" i="16"/>
  <c r="U628" i="1"/>
  <c r="W628" i="1" s="1"/>
  <c r="M748" i="1"/>
  <c r="P748" i="1"/>
  <c r="K749" i="1"/>
  <c r="AN380" i="16" l="1"/>
  <c r="AV380" i="16" s="1"/>
  <c r="AW379" i="16"/>
  <c r="AU495" i="16"/>
  <c r="AK496" i="16"/>
  <c r="F738" i="16"/>
  <c r="T866" i="1"/>
  <c r="V745" i="1"/>
  <c r="AH619" i="16"/>
  <c r="W621" i="16"/>
  <c r="X621" i="16"/>
  <c r="S620" i="16"/>
  <c r="AO380" i="16" s="1"/>
  <c r="R621" i="16"/>
  <c r="AG620" i="16"/>
  <c r="E622" i="16"/>
  <c r="P749" i="1"/>
  <c r="U629" i="1"/>
  <c r="W629" i="1" s="1"/>
  <c r="M749" i="1"/>
  <c r="K750" i="1"/>
  <c r="A741" i="16"/>
  <c r="P741" i="16" s="1"/>
  <c r="AL741" i="16" s="1"/>
  <c r="F868" i="1"/>
  <c r="Q737" i="16"/>
  <c r="AM497" i="16" s="1"/>
  <c r="AF736" i="16"/>
  <c r="AN381" i="16" l="1"/>
  <c r="AV381" i="16" s="1"/>
  <c r="AW380" i="16"/>
  <c r="AU496" i="16"/>
  <c r="AK497" i="16"/>
  <c r="Q738" i="16"/>
  <c r="AM498" i="16" s="1"/>
  <c r="AF737" i="16"/>
  <c r="E623" i="16"/>
  <c r="P750" i="1"/>
  <c r="U630" i="1"/>
  <c r="W630" i="1" s="1"/>
  <c r="M750" i="1"/>
  <c r="K751" i="1"/>
  <c r="AH620" i="16"/>
  <c r="A742" i="16"/>
  <c r="P742" i="16" s="1"/>
  <c r="AL742" i="16" s="1"/>
  <c r="F869" i="1"/>
  <c r="AG621" i="16"/>
  <c r="R622" i="16"/>
  <c r="S621" i="16"/>
  <c r="AO381" i="16" s="1"/>
  <c r="X622" i="16"/>
  <c r="W622" i="16"/>
  <c r="F739" i="16"/>
  <c r="V746" i="1"/>
  <c r="T867" i="1"/>
  <c r="AN382" i="16" l="1"/>
  <c r="AV382" i="16" s="1"/>
  <c r="AW381" i="16"/>
  <c r="AK498" i="16"/>
  <c r="AU497" i="16"/>
  <c r="E624" i="16"/>
  <c r="K752" i="1"/>
  <c r="P751" i="1"/>
  <c r="U631" i="1"/>
  <c r="W631" i="1" s="1"/>
  <c r="M751" i="1"/>
  <c r="Q739" i="16"/>
  <c r="AM499" i="16" s="1"/>
  <c r="AF738" i="16"/>
  <c r="AH621" i="16"/>
  <c r="A743" i="16"/>
  <c r="P743" i="16" s="1"/>
  <c r="AL743" i="16" s="1"/>
  <c r="F870" i="1"/>
  <c r="R623" i="16"/>
  <c r="AG622" i="16"/>
  <c r="X623" i="16"/>
  <c r="W623" i="16"/>
  <c r="S622" i="16"/>
  <c r="AO382" i="16" s="1"/>
  <c r="F740" i="16"/>
  <c r="V747" i="1"/>
  <c r="T868" i="1"/>
  <c r="AN383" i="16" l="1"/>
  <c r="AV383" i="16" s="1"/>
  <c r="AW382" i="16"/>
  <c r="AU498" i="16"/>
  <c r="AK499" i="16"/>
  <c r="A744" i="16"/>
  <c r="P744" i="16" s="1"/>
  <c r="AL744" i="16" s="1"/>
  <c r="F871" i="1"/>
  <c r="Q740" i="16"/>
  <c r="AM500" i="16" s="1"/>
  <c r="AF739" i="16"/>
  <c r="AH622" i="16"/>
  <c r="R624" i="16"/>
  <c r="AG623" i="16"/>
  <c r="E625" i="16"/>
  <c r="K753" i="1"/>
  <c r="M752" i="1"/>
  <c r="U632" i="1"/>
  <c r="W632" i="1" s="1"/>
  <c r="P752" i="1"/>
  <c r="F741" i="16"/>
  <c r="V748" i="1"/>
  <c r="T869" i="1"/>
  <c r="W624" i="16"/>
  <c r="S623" i="16"/>
  <c r="AO383" i="16" s="1"/>
  <c r="X624" i="16"/>
  <c r="AN384" i="16" l="1"/>
  <c r="AV384" i="16" s="1"/>
  <c r="AW383" i="16"/>
  <c r="AU499" i="16"/>
  <c r="AK500" i="16"/>
  <c r="R625" i="16"/>
  <c r="AG624" i="16"/>
  <c r="AH623" i="16"/>
  <c r="E626" i="16"/>
  <c r="U633" i="1"/>
  <c r="W633" i="1" s="1"/>
  <c r="K754" i="1"/>
  <c r="M753" i="1"/>
  <c r="P753" i="1"/>
  <c r="Q741" i="16"/>
  <c r="AM501" i="16" s="1"/>
  <c r="AF740" i="16"/>
  <c r="W625" i="16"/>
  <c r="X625" i="16"/>
  <c r="S624" i="16"/>
  <c r="AO384" i="16" s="1"/>
  <c r="F742" i="16"/>
  <c r="V749" i="1"/>
  <c r="T870" i="1"/>
  <c r="A745" i="16"/>
  <c r="P745" i="16" s="1"/>
  <c r="AL745" i="16" s="1"/>
  <c r="F872" i="1"/>
  <c r="AN385" i="16" l="1"/>
  <c r="AV385" i="16" s="1"/>
  <c r="AW384" i="16"/>
  <c r="AK501" i="16"/>
  <c r="AU500" i="16"/>
  <c r="AH624" i="16"/>
  <c r="Q742" i="16"/>
  <c r="AM502" i="16" s="1"/>
  <c r="AF741" i="16"/>
  <c r="E627" i="16"/>
  <c r="K755" i="1"/>
  <c r="U634" i="1"/>
  <c r="W634" i="1" s="1"/>
  <c r="P754" i="1"/>
  <c r="M754" i="1"/>
  <c r="S625" i="16"/>
  <c r="AO385" i="16" s="1"/>
  <c r="W626" i="16"/>
  <c r="X626" i="16"/>
  <c r="AG625" i="16"/>
  <c r="R626" i="16"/>
  <c r="F743" i="16"/>
  <c r="V750" i="1"/>
  <c r="T871" i="1"/>
  <c r="A746" i="16"/>
  <c r="P746" i="16" s="1"/>
  <c r="AL746" i="16" s="1"/>
  <c r="F873" i="1"/>
  <c r="AN386" i="16" l="1"/>
  <c r="AV386" i="16" s="1"/>
  <c r="AW385" i="16"/>
  <c r="AK502" i="16"/>
  <c r="AU501" i="16"/>
  <c r="R627" i="16"/>
  <c r="AG626" i="16"/>
  <c r="X627" i="16"/>
  <c r="W627" i="16"/>
  <c r="S626" i="16"/>
  <c r="AO386" i="16" s="1"/>
  <c r="AF742" i="16"/>
  <c r="Q743" i="16"/>
  <c r="AM503" i="16" s="1"/>
  <c r="F744" i="16"/>
  <c r="V751" i="1"/>
  <c r="T872" i="1"/>
  <c r="AH625" i="16"/>
  <c r="E628" i="16"/>
  <c r="K756" i="1"/>
  <c r="M755" i="1"/>
  <c r="P755" i="1"/>
  <c r="U635" i="1"/>
  <c r="W635" i="1" s="1"/>
  <c r="A747" i="16"/>
  <c r="P747" i="16" s="1"/>
  <c r="AL747" i="16" s="1"/>
  <c r="F874" i="1"/>
  <c r="AN387" i="16" l="1"/>
  <c r="AV387" i="16" s="1"/>
  <c r="AW386" i="16"/>
  <c r="AU502" i="16"/>
  <c r="AK503" i="16"/>
  <c r="E629" i="16"/>
  <c r="P756" i="1"/>
  <c r="M756" i="1"/>
  <c r="U636" i="1"/>
  <c r="W636" i="1" s="1"/>
  <c r="K757" i="1"/>
  <c r="F745" i="16"/>
  <c r="V752" i="1"/>
  <c r="T873" i="1"/>
  <c r="AH626" i="16"/>
  <c r="R628" i="16"/>
  <c r="AG627" i="16"/>
  <c r="A748" i="16"/>
  <c r="P748" i="16" s="1"/>
  <c r="AL748" i="16" s="1"/>
  <c r="F875" i="1"/>
  <c r="Q744" i="16"/>
  <c r="AM504" i="16" s="1"/>
  <c r="AF743" i="16"/>
  <c r="X628" i="16"/>
  <c r="W628" i="16"/>
  <c r="S627" i="16"/>
  <c r="AO387" i="16" s="1"/>
  <c r="AN388" i="16" l="1"/>
  <c r="AV388" i="16" s="1"/>
  <c r="AW387" i="16"/>
  <c r="AK504" i="16"/>
  <c r="AU503" i="16"/>
  <c r="AH627" i="16"/>
  <c r="Q745" i="16"/>
  <c r="AM505" i="16" s="1"/>
  <c r="AF744" i="16"/>
  <c r="X629" i="16"/>
  <c r="W629" i="16"/>
  <c r="S628" i="16"/>
  <c r="AO388" i="16" s="1"/>
  <c r="R629" i="16"/>
  <c r="AG628" i="16"/>
  <c r="F746" i="16"/>
  <c r="T874" i="1"/>
  <c r="V753" i="1"/>
  <c r="A749" i="16"/>
  <c r="P749" i="16" s="1"/>
  <c r="AL749" i="16" s="1"/>
  <c r="F876" i="1"/>
  <c r="E630" i="16"/>
  <c r="M757" i="1"/>
  <c r="K758" i="1"/>
  <c r="P757" i="1"/>
  <c r="U637" i="1"/>
  <c r="W637" i="1" s="1"/>
  <c r="AN389" i="16" l="1"/>
  <c r="AV389" i="16" s="1"/>
  <c r="AW388" i="16"/>
  <c r="AU504" i="16"/>
  <c r="AK505" i="16"/>
  <c r="S629" i="16"/>
  <c r="AO389" i="16" s="1"/>
  <c r="W630" i="16"/>
  <c r="X630" i="16"/>
  <c r="F747" i="16"/>
  <c r="T875" i="1"/>
  <c r="V754" i="1"/>
  <c r="A750" i="16"/>
  <c r="P750" i="16" s="1"/>
  <c r="AL750" i="16" s="1"/>
  <c r="F877" i="1"/>
  <c r="AH628" i="16"/>
  <c r="Q746" i="16"/>
  <c r="AM506" i="16" s="1"/>
  <c r="AF745" i="16"/>
  <c r="E631" i="16"/>
  <c r="M758" i="1"/>
  <c r="K759" i="1"/>
  <c r="P758" i="1"/>
  <c r="U638" i="1"/>
  <c r="W638" i="1" s="1"/>
  <c r="R630" i="16"/>
  <c r="AG629" i="16"/>
  <c r="AN390" i="16" l="1"/>
  <c r="AV390" i="16" s="1"/>
  <c r="AW389" i="16"/>
  <c r="AU505" i="16"/>
  <c r="AK506" i="16"/>
  <c r="R631" i="16"/>
  <c r="AG630" i="16"/>
  <c r="E632" i="16"/>
  <c r="K760" i="1"/>
  <c r="M759" i="1"/>
  <c r="P759" i="1"/>
  <c r="U639" i="1"/>
  <c r="W639" i="1" s="1"/>
  <c r="Q747" i="16"/>
  <c r="AM507" i="16" s="1"/>
  <c r="AF746" i="16"/>
  <c r="A751" i="16"/>
  <c r="P751" i="16" s="1"/>
  <c r="AL751" i="16" s="1"/>
  <c r="F878" i="1"/>
  <c r="W631" i="16"/>
  <c r="X631" i="16"/>
  <c r="S630" i="16"/>
  <c r="AO390" i="16" s="1"/>
  <c r="F748" i="16"/>
  <c r="T876" i="1"/>
  <c r="V755" i="1"/>
  <c r="AH629" i="16"/>
  <c r="AN391" i="16" l="1"/>
  <c r="AV391" i="16" s="1"/>
  <c r="AW390" i="16"/>
  <c r="AU506" i="16"/>
  <c r="AK507" i="16"/>
  <c r="F749" i="16"/>
  <c r="T877" i="1"/>
  <c r="V756" i="1"/>
  <c r="Q748" i="16"/>
  <c r="AM508" i="16" s="1"/>
  <c r="AF747" i="16"/>
  <c r="R632" i="16"/>
  <c r="AG631" i="16"/>
  <c r="AH630" i="16"/>
  <c r="S631" i="16"/>
  <c r="AO391" i="16" s="1"/>
  <c r="X632" i="16"/>
  <c r="W632" i="16"/>
  <c r="A752" i="16"/>
  <c r="P752" i="16" s="1"/>
  <c r="AL752" i="16" s="1"/>
  <c r="F879" i="1"/>
  <c r="E633" i="16"/>
  <c r="M760" i="1"/>
  <c r="U640" i="1"/>
  <c r="W640" i="1" s="1"/>
  <c r="P760" i="1"/>
  <c r="K761" i="1"/>
  <c r="AN392" i="16" l="1"/>
  <c r="AV392" i="16" s="1"/>
  <c r="AW391" i="16"/>
  <c r="AK508" i="16"/>
  <c r="AU507" i="16"/>
  <c r="A753" i="16"/>
  <c r="P753" i="16" s="1"/>
  <c r="AL753" i="16" s="1"/>
  <c r="F880" i="1"/>
  <c r="AH631" i="16"/>
  <c r="R633" i="16"/>
  <c r="AG632" i="16"/>
  <c r="W633" i="16"/>
  <c r="X633" i="16"/>
  <c r="S632" i="16"/>
  <c r="AO392" i="16" s="1"/>
  <c r="F750" i="16"/>
  <c r="T878" i="1"/>
  <c r="V757" i="1"/>
  <c r="E634" i="16"/>
  <c r="U641" i="1"/>
  <c r="W641" i="1" s="1"/>
  <c r="M761" i="1"/>
  <c r="P761" i="1"/>
  <c r="K762" i="1"/>
  <c r="Q749" i="16"/>
  <c r="AM509" i="16" s="1"/>
  <c r="AF748" i="16"/>
  <c r="AN393" i="16" l="1"/>
  <c r="AV393" i="16" s="1"/>
  <c r="AW392" i="16"/>
  <c r="AU508" i="16"/>
  <c r="AK509" i="16"/>
  <c r="Q750" i="16"/>
  <c r="AM510" i="16" s="1"/>
  <c r="AF749" i="16"/>
  <c r="F751" i="16"/>
  <c r="T879" i="1"/>
  <c r="V758" i="1"/>
  <c r="S633" i="16"/>
  <c r="AO393" i="16" s="1"/>
  <c r="W634" i="16"/>
  <c r="X634" i="16"/>
  <c r="E635" i="16"/>
  <c r="U642" i="1"/>
  <c r="W642" i="1" s="1"/>
  <c r="M762" i="1"/>
  <c r="K763" i="1"/>
  <c r="P762" i="1"/>
  <c r="AH632" i="16"/>
  <c r="R634" i="16"/>
  <c r="AG633" i="16"/>
  <c r="A754" i="16"/>
  <c r="P754" i="16" s="1"/>
  <c r="AL754" i="16" s="1"/>
  <c r="F881" i="1"/>
  <c r="AN394" i="16" l="1"/>
  <c r="AV394" i="16" s="1"/>
  <c r="AW393" i="16"/>
  <c r="AK510" i="16"/>
  <c r="AU509" i="16"/>
  <c r="AH633" i="16"/>
  <c r="S634" i="16"/>
  <c r="AO394" i="16" s="1"/>
  <c r="W635" i="16"/>
  <c r="X635" i="16"/>
  <c r="AG634" i="16"/>
  <c r="R635" i="16"/>
  <c r="Q751" i="16"/>
  <c r="AM511" i="16" s="1"/>
  <c r="AF750" i="16"/>
  <c r="A755" i="16"/>
  <c r="P755" i="16" s="1"/>
  <c r="AL755" i="16" s="1"/>
  <c r="F882" i="1"/>
  <c r="E636" i="16"/>
  <c r="P763" i="1"/>
  <c r="U643" i="1"/>
  <c r="W643" i="1" s="1"/>
  <c r="M763" i="1"/>
  <c r="K764" i="1"/>
  <c r="F752" i="16"/>
  <c r="V759" i="1"/>
  <c r="T880" i="1"/>
  <c r="AN395" i="16" l="1"/>
  <c r="AV395" i="16" s="1"/>
  <c r="AW394" i="16"/>
  <c r="AU510" i="16"/>
  <c r="AK511" i="16"/>
  <c r="AH634" i="16"/>
  <c r="E637" i="16"/>
  <c r="K765" i="1"/>
  <c r="U644" i="1"/>
  <c r="W644" i="1" s="1"/>
  <c r="P764" i="1"/>
  <c r="M764" i="1"/>
  <c r="Q752" i="16"/>
  <c r="AM512" i="16" s="1"/>
  <c r="AF751" i="16"/>
  <c r="R636" i="16"/>
  <c r="AG635" i="16"/>
  <c r="S635" i="16"/>
  <c r="AO395" i="16" s="1"/>
  <c r="X636" i="16"/>
  <c r="W636" i="16"/>
  <c r="F753" i="16"/>
  <c r="T881" i="1"/>
  <c r="V760" i="1"/>
  <c r="A756" i="16"/>
  <c r="P756" i="16" s="1"/>
  <c r="AL756" i="16" s="1"/>
  <c r="F883" i="1"/>
  <c r="AN396" i="16" l="1"/>
  <c r="AV396" i="16" s="1"/>
  <c r="AW395" i="16"/>
  <c r="AU511" i="16"/>
  <c r="AK512" i="16"/>
  <c r="AF752" i="16"/>
  <c r="Q753" i="16"/>
  <c r="AM513" i="16" s="1"/>
  <c r="W637" i="16"/>
  <c r="S636" i="16"/>
  <c r="AO396" i="16" s="1"/>
  <c r="X637" i="16"/>
  <c r="AG636" i="16"/>
  <c r="R637" i="16"/>
  <c r="E638" i="16"/>
  <c r="U645" i="1"/>
  <c r="W645" i="1" s="1"/>
  <c r="P765" i="1"/>
  <c r="K766" i="1"/>
  <c r="M765" i="1"/>
  <c r="F754" i="16"/>
  <c r="V761" i="1"/>
  <c r="T882" i="1"/>
  <c r="AH635" i="16"/>
  <c r="A757" i="16"/>
  <c r="P757" i="16" s="1"/>
  <c r="AL757" i="16" s="1"/>
  <c r="F884" i="1"/>
  <c r="AN397" i="16" l="1"/>
  <c r="AV397" i="16" s="1"/>
  <c r="AW396" i="16"/>
  <c r="AU512" i="16"/>
  <c r="AK513" i="16"/>
  <c r="S637" i="16"/>
  <c r="AO397" i="16" s="1"/>
  <c r="W638" i="16"/>
  <c r="X638" i="16"/>
  <c r="Q754" i="16"/>
  <c r="AM514" i="16" s="1"/>
  <c r="AF753" i="16"/>
  <c r="A758" i="16"/>
  <c r="P758" i="16" s="1"/>
  <c r="AL758" i="16" s="1"/>
  <c r="F885" i="1"/>
  <c r="F755" i="16"/>
  <c r="T883" i="1"/>
  <c r="V762" i="1"/>
  <c r="E639" i="16"/>
  <c r="K767" i="1"/>
  <c r="M766" i="1"/>
  <c r="P766" i="1"/>
  <c r="U646" i="1"/>
  <c r="W646" i="1" s="1"/>
  <c r="AG637" i="16"/>
  <c r="R638" i="16"/>
  <c r="AH636" i="16"/>
  <c r="AN398" i="16" l="1"/>
  <c r="AV398" i="16" s="1"/>
  <c r="AW397" i="16"/>
  <c r="AU513" i="16"/>
  <c r="AK514" i="16"/>
  <c r="A759" i="16"/>
  <c r="P759" i="16" s="1"/>
  <c r="AL759" i="16" s="1"/>
  <c r="F886" i="1"/>
  <c r="AG638" i="16"/>
  <c r="R639" i="16"/>
  <c r="F756" i="16"/>
  <c r="V763" i="1"/>
  <c r="T884" i="1"/>
  <c r="S638" i="16"/>
  <c r="AO398" i="16" s="1"/>
  <c r="X639" i="16"/>
  <c r="W639" i="16"/>
  <c r="E640" i="16"/>
  <c r="K768" i="1"/>
  <c r="M767" i="1"/>
  <c r="U647" i="1"/>
  <c r="W647" i="1" s="1"/>
  <c r="P767" i="1"/>
  <c r="Q755" i="16"/>
  <c r="AM515" i="16" s="1"/>
  <c r="AF754" i="16"/>
  <c r="AH637" i="16"/>
  <c r="AN399" i="16" l="1"/>
  <c r="AV399" i="16" s="1"/>
  <c r="AW398" i="16"/>
  <c r="AU514" i="16"/>
  <c r="AK515" i="16"/>
  <c r="F757" i="16"/>
  <c r="V764" i="1"/>
  <c r="T885" i="1"/>
  <c r="X640" i="16"/>
  <c r="W640" i="16"/>
  <c r="S639" i="16"/>
  <c r="AO399" i="16" s="1"/>
  <c r="Q756" i="16"/>
  <c r="AM516" i="16" s="1"/>
  <c r="AF755" i="16"/>
  <c r="A760" i="16"/>
  <c r="P760" i="16" s="1"/>
  <c r="AL760" i="16" s="1"/>
  <c r="F887" i="1"/>
  <c r="E641" i="16"/>
  <c r="U648" i="1"/>
  <c r="W648" i="1" s="1"/>
  <c r="K769" i="1"/>
  <c r="M768" i="1"/>
  <c r="P768" i="1"/>
  <c r="AH638" i="16"/>
  <c r="R640" i="16"/>
  <c r="AG639" i="16"/>
  <c r="AN400" i="16" l="1"/>
  <c r="AV400" i="16" s="1"/>
  <c r="AW399" i="16"/>
  <c r="AU515" i="16"/>
  <c r="AK516" i="16"/>
  <c r="R641" i="16"/>
  <c r="AG640" i="16"/>
  <c r="AF756" i="16"/>
  <c r="Q757" i="16"/>
  <c r="AM517" i="16" s="1"/>
  <c r="A761" i="16"/>
  <c r="P761" i="16" s="1"/>
  <c r="AL761" i="16" s="1"/>
  <c r="F888" i="1"/>
  <c r="F758" i="16"/>
  <c r="V765" i="1"/>
  <c r="T886" i="1"/>
  <c r="E642" i="16"/>
  <c r="P769" i="1"/>
  <c r="U649" i="1"/>
  <c r="W649" i="1" s="1"/>
  <c r="M769" i="1"/>
  <c r="K770" i="1"/>
  <c r="AH639" i="16"/>
  <c r="W641" i="16"/>
  <c r="X641" i="16"/>
  <c r="S640" i="16"/>
  <c r="AO400" i="16" s="1"/>
  <c r="AN401" i="16" l="1"/>
  <c r="AV401" i="16" s="1"/>
  <c r="AW400" i="16"/>
  <c r="AK517" i="16"/>
  <c r="AU516" i="16"/>
  <c r="AH640" i="16"/>
  <c r="E643" i="16"/>
  <c r="P770" i="1"/>
  <c r="M770" i="1"/>
  <c r="U650" i="1"/>
  <c r="W650" i="1" s="1"/>
  <c r="K771" i="1"/>
  <c r="A762" i="16"/>
  <c r="P762" i="16" s="1"/>
  <c r="AL762" i="16" s="1"/>
  <c r="F889" i="1"/>
  <c r="W642" i="16"/>
  <c r="X642" i="16"/>
  <c r="S641" i="16"/>
  <c r="AO401" i="16" s="1"/>
  <c r="F759" i="16"/>
  <c r="T887" i="1"/>
  <c r="V766" i="1"/>
  <c r="Q758" i="16"/>
  <c r="AM518" i="16" s="1"/>
  <c r="AF757" i="16"/>
  <c r="R642" i="16"/>
  <c r="AG641" i="16"/>
  <c r="AN402" i="16" l="1"/>
  <c r="AV402" i="16" s="1"/>
  <c r="AW401" i="16"/>
  <c r="AK518" i="16"/>
  <c r="AU517" i="16"/>
  <c r="Q759" i="16"/>
  <c r="AM519" i="16" s="1"/>
  <c r="AF758" i="16"/>
  <c r="A763" i="16"/>
  <c r="P763" i="16" s="1"/>
  <c r="AL763" i="16" s="1"/>
  <c r="F890" i="1"/>
  <c r="R643" i="16"/>
  <c r="AG642" i="16"/>
  <c r="AH641" i="16"/>
  <c r="E644" i="16"/>
  <c r="U651" i="1"/>
  <c r="W651" i="1" s="1"/>
  <c r="K772" i="1"/>
  <c r="P771" i="1"/>
  <c r="M771" i="1"/>
  <c r="F760" i="16"/>
  <c r="V767" i="1"/>
  <c r="T888" i="1"/>
  <c r="X643" i="16"/>
  <c r="S642" i="16"/>
  <c r="AO402" i="16" s="1"/>
  <c r="W643" i="16"/>
  <c r="AN403" i="16" l="1"/>
  <c r="AV403" i="16" s="1"/>
  <c r="AW402" i="16"/>
  <c r="AU518" i="16"/>
  <c r="AK519" i="16"/>
  <c r="R644" i="16"/>
  <c r="AG643" i="16"/>
  <c r="Q760" i="16"/>
  <c r="AM520" i="16" s="1"/>
  <c r="AF759" i="16"/>
  <c r="AH642" i="16"/>
  <c r="F761" i="16"/>
  <c r="V768" i="1"/>
  <c r="T889" i="1"/>
  <c r="S643" i="16"/>
  <c r="AO403" i="16" s="1"/>
  <c r="X644" i="16"/>
  <c r="W644" i="16"/>
  <c r="E645" i="16"/>
  <c r="U652" i="1"/>
  <c r="W652" i="1" s="1"/>
  <c r="P772" i="1"/>
  <c r="K773" i="1"/>
  <c r="M772" i="1"/>
  <c r="A764" i="16"/>
  <c r="P764" i="16" s="1"/>
  <c r="AL764" i="16" s="1"/>
  <c r="F891" i="1"/>
  <c r="AN404" i="16" l="1"/>
  <c r="AV404" i="16" s="1"/>
  <c r="AW403" i="16"/>
  <c r="AU519" i="16"/>
  <c r="AK520" i="16"/>
  <c r="W645" i="16"/>
  <c r="X645" i="16"/>
  <c r="S644" i="16"/>
  <c r="AO404" i="16" s="1"/>
  <c r="AH643" i="16"/>
  <c r="R645" i="16"/>
  <c r="AG644" i="16"/>
  <c r="F762" i="16"/>
  <c r="T890" i="1"/>
  <c r="V769" i="1"/>
  <c r="E646" i="16"/>
  <c r="U653" i="1"/>
  <c r="W653" i="1" s="1"/>
  <c r="P773" i="1"/>
  <c r="K774" i="1"/>
  <c r="M773" i="1"/>
  <c r="A765" i="16"/>
  <c r="P765" i="16" s="1"/>
  <c r="AL765" i="16" s="1"/>
  <c r="F892" i="1"/>
  <c r="Q761" i="16"/>
  <c r="AM521" i="16" s="1"/>
  <c r="AF760" i="16"/>
  <c r="AN405" i="16" l="1"/>
  <c r="AV405" i="16" s="1"/>
  <c r="AW404" i="16"/>
  <c r="AU520" i="16"/>
  <c r="AK521" i="16"/>
  <c r="Q762" i="16"/>
  <c r="AM522" i="16" s="1"/>
  <c r="AF761" i="16"/>
  <c r="E647" i="16"/>
  <c r="P774" i="1"/>
  <c r="M774" i="1"/>
  <c r="K775" i="1"/>
  <c r="U654" i="1"/>
  <c r="W654" i="1" s="1"/>
  <c r="R646" i="16"/>
  <c r="AG645" i="16"/>
  <c r="AH644" i="16"/>
  <c r="A766" i="16"/>
  <c r="P766" i="16" s="1"/>
  <c r="AL766" i="16" s="1"/>
  <c r="F893" i="1"/>
  <c r="F763" i="16"/>
  <c r="V770" i="1"/>
  <c r="T891" i="1"/>
  <c r="S645" i="16"/>
  <c r="AO405" i="16" s="1"/>
  <c r="X646" i="16"/>
  <c r="W646" i="16"/>
  <c r="AN406" i="16" l="1"/>
  <c r="AV406" i="16" s="1"/>
  <c r="AW405" i="16"/>
  <c r="AK522" i="16"/>
  <c r="AU521" i="16"/>
  <c r="AH645" i="16"/>
  <c r="A767" i="16"/>
  <c r="P767" i="16" s="1"/>
  <c r="AL767" i="16" s="1"/>
  <c r="F894" i="1"/>
  <c r="E648" i="16"/>
  <c r="M775" i="1"/>
  <c r="K776" i="1"/>
  <c r="U655" i="1"/>
  <c r="W655" i="1" s="1"/>
  <c r="P775" i="1"/>
  <c r="F764" i="16"/>
  <c r="T892" i="1"/>
  <c r="V771" i="1"/>
  <c r="AG646" i="16"/>
  <c r="R647" i="16"/>
  <c r="Q763" i="16"/>
  <c r="AM523" i="16" s="1"/>
  <c r="AF762" i="16"/>
  <c r="W647" i="16"/>
  <c r="X647" i="16"/>
  <c r="S646" i="16"/>
  <c r="AO406" i="16" s="1"/>
  <c r="AN407" i="16" l="1"/>
  <c r="AV407" i="16" s="1"/>
  <c r="AW406" i="16"/>
  <c r="AU522" i="16"/>
  <c r="AK523" i="16"/>
  <c r="A768" i="16"/>
  <c r="P768" i="16" s="1"/>
  <c r="AL768" i="16" s="1"/>
  <c r="F895" i="1"/>
  <c r="W648" i="16"/>
  <c r="X648" i="16"/>
  <c r="S647" i="16"/>
  <c r="AO407" i="16" s="1"/>
  <c r="R648" i="16"/>
  <c r="AG647" i="16"/>
  <c r="F765" i="16"/>
  <c r="V772" i="1"/>
  <c r="T893" i="1"/>
  <c r="E649" i="16"/>
  <c r="M776" i="1"/>
  <c r="U656" i="1"/>
  <c r="W656" i="1" s="1"/>
  <c r="P776" i="1"/>
  <c r="K777" i="1"/>
  <c r="AH646" i="16"/>
  <c r="Q764" i="16"/>
  <c r="AM524" i="16" s="1"/>
  <c r="AF763" i="16"/>
  <c r="AN408" i="16" l="1"/>
  <c r="AV408" i="16" s="1"/>
  <c r="AW407" i="16"/>
  <c r="AU523" i="16"/>
  <c r="AK524" i="16"/>
  <c r="F766" i="16"/>
  <c r="V773" i="1"/>
  <c r="T894" i="1"/>
  <c r="AG648" i="16"/>
  <c r="R649" i="16"/>
  <c r="X649" i="16"/>
  <c r="S648" i="16"/>
  <c r="AO408" i="16" s="1"/>
  <c r="W649" i="16"/>
  <c r="Q765" i="16"/>
  <c r="AM525" i="16" s="1"/>
  <c r="AF764" i="16"/>
  <c r="E650" i="16"/>
  <c r="P777" i="1"/>
  <c r="M777" i="1"/>
  <c r="U657" i="1"/>
  <c r="W657" i="1" s="1"/>
  <c r="K778" i="1"/>
  <c r="A769" i="16"/>
  <c r="P769" i="16" s="1"/>
  <c r="AL769" i="16" s="1"/>
  <c r="F896" i="1"/>
  <c r="AH647" i="16"/>
  <c r="AN409" i="16" l="1"/>
  <c r="AV409" i="16" s="1"/>
  <c r="AW408" i="16"/>
  <c r="AU524" i="16"/>
  <c r="AK525" i="16"/>
  <c r="AH648" i="16"/>
  <c r="A770" i="16"/>
  <c r="P770" i="16" s="1"/>
  <c r="AL770" i="16" s="1"/>
  <c r="F897" i="1"/>
  <c r="Q766" i="16"/>
  <c r="AM526" i="16" s="1"/>
  <c r="AF765" i="16"/>
  <c r="F767" i="16"/>
  <c r="V774" i="1"/>
  <c r="T895" i="1"/>
  <c r="R650" i="16"/>
  <c r="AG649" i="16"/>
  <c r="E651" i="16"/>
  <c r="K779" i="1"/>
  <c r="M778" i="1"/>
  <c r="U658" i="1"/>
  <c r="W658" i="1" s="1"/>
  <c r="P778" i="1"/>
  <c r="X650" i="16"/>
  <c r="W650" i="16"/>
  <c r="S649" i="16"/>
  <c r="AO409" i="16" s="1"/>
  <c r="AN410" i="16" l="1"/>
  <c r="AV410" i="16" s="1"/>
  <c r="AW409" i="16"/>
  <c r="AK526" i="16"/>
  <c r="AU525" i="16"/>
  <c r="AH649" i="16"/>
  <c r="X651" i="16"/>
  <c r="W651" i="16"/>
  <c r="S650" i="16"/>
  <c r="AO410" i="16" s="1"/>
  <c r="R651" i="16"/>
  <c r="AG650" i="16"/>
  <c r="A771" i="16"/>
  <c r="P771" i="16" s="1"/>
  <c r="AL771" i="16" s="1"/>
  <c r="F898" i="1"/>
  <c r="E652" i="16"/>
  <c r="P779" i="1"/>
  <c r="U659" i="1"/>
  <c r="W659" i="1" s="1"/>
  <c r="M779" i="1"/>
  <c r="K780" i="1"/>
  <c r="F768" i="16"/>
  <c r="T896" i="1"/>
  <c r="V775" i="1"/>
  <c r="Q767" i="16"/>
  <c r="AM527" i="16" s="1"/>
  <c r="AF766" i="16"/>
  <c r="AN411" i="16" l="1"/>
  <c r="AV411" i="16" s="1"/>
  <c r="AW410" i="16"/>
  <c r="AU526" i="16"/>
  <c r="AK527" i="16"/>
  <c r="X652" i="16"/>
  <c r="W652" i="16"/>
  <c r="S651" i="16"/>
  <c r="AO411" i="16" s="1"/>
  <c r="E653" i="16"/>
  <c r="K781" i="1"/>
  <c r="U660" i="1"/>
  <c r="W660" i="1" s="1"/>
  <c r="P780" i="1"/>
  <c r="M780" i="1"/>
  <c r="R652" i="16"/>
  <c r="AG651" i="16"/>
  <c r="F769" i="16"/>
  <c r="T897" i="1"/>
  <c r="V776" i="1"/>
  <c r="AH650" i="16"/>
  <c r="AF767" i="16"/>
  <c r="Q768" i="16"/>
  <c r="AM528" i="16" s="1"/>
  <c r="A772" i="16"/>
  <c r="P772" i="16" s="1"/>
  <c r="AL772" i="16" s="1"/>
  <c r="F899" i="1"/>
  <c r="AN412" i="16" l="1"/>
  <c r="AV412" i="16" s="1"/>
  <c r="AW411" i="16"/>
  <c r="AU527" i="16"/>
  <c r="AK528" i="16"/>
  <c r="AF768" i="16"/>
  <c r="Q769" i="16"/>
  <c r="AM529" i="16" s="1"/>
  <c r="AH651" i="16"/>
  <c r="R653" i="16"/>
  <c r="AG652" i="16"/>
  <c r="W653" i="16"/>
  <c r="X653" i="16"/>
  <c r="S652" i="16"/>
  <c r="AO412" i="16" s="1"/>
  <c r="A773" i="16"/>
  <c r="P773" i="16" s="1"/>
  <c r="AL773" i="16" s="1"/>
  <c r="F900" i="1"/>
  <c r="F770" i="16"/>
  <c r="V777" i="1"/>
  <c r="T898" i="1"/>
  <c r="E654" i="16"/>
  <c r="P781" i="1"/>
  <c r="K782" i="1"/>
  <c r="M781" i="1"/>
  <c r="U661" i="1"/>
  <c r="W661" i="1" s="1"/>
  <c r="AN413" i="16" l="1"/>
  <c r="AV413" i="16" s="1"/>
  <c r="AU528" i="16"/>
  <c r="AW412" i="16"/>
  <c r="AK529" i="16"/>
  <c r="E655" i="16"/>
  <c r="U662" i="1"/>
  <c r="W662" i="1" s="1"/>
  <c r="M782" i="1"/>
  <c r="K783" i="1"/>
  <c r="P782" i="1"/>
  <c r="AH652" i="16"/>
  <c r="R654" i="16"/>
  <c r="AG653" i="16"/>
  <c r="Q770" i="16"/>
  <c r="AM530" i="16" s="1"/>
  <c r="AF769" i="16"/>
  <c r="F771" i="16"/>
  <c r="T899" i="1"/>
  <c r="V778" i="1"/>
  <c r="A774" i="16"/>
  <c r="P774" i="16" s="1"/>
  <c r="AL774" i="16" s="1"/>
  <c r="F901" i="1"/>
  <c r="W654" i="16"/>
  <c r="X654" i="16"/>
  <c r="S653" i="16"/>
  <c r="AO413" i="16" s="1"/>
  <c r="AN414" i="16" l="1"/>
  <c r="AV414" i="16" s="1"/>
  <c r="AW413" i="16"/>
  <c r="AK530" i="16"/>
  <c r="AU529" i="16"/>
  <c r="AF770" i="16"/>
  <c r="Q771" i="16"/>
  <c r="AM531" i="16" s="1"/>
  <c r="E656" i="16"/>
  <c r="K784" i="1"/>
  <c r="M783" i="1"/>
  <c r="P783" i="1"/>
  <c r="U663" i="1"/>
  <c r="W663" i="1" s="1"/>
  <c r="X655" i="16"/>
  <c r="W655" i="16"/>
  <c r="S654" i="16"/>
  <c r="AO414" i="16" s="1"/>
  <c r="F772" i="16"/>
  <c r="V779" i="1"/>
  <c r="T900" i="1"/>
  <c r="A775" i="16"/>
  <c r="P775" i="16" s="1"/>
  <c r="AL775" i="16" s="1"/>
  <c r="F902" i="1"/>
  <c r="AH653" i="16"/>
  <c r="R655" i="16"/>
  <c r="AG654" i="16"/>
  <c r="AN415" i="16" l="1"/>
  <c r="AV415" i="16" s="1"/>
  <c r="AW414" i="16"/>
  <c r="AU530" i="16"/>
  <c r="AK531" i="16"/>
  <c r="AG655" i="16"/>
  <c r="R656" i="16"/>
  <c r="A776" i="16"/>
  <c r="P776" i="16" s="1"/>
  <c r="AL776" i="16" s="1"/>
  <c r="F903" i="1"/>
  <c r="AH654" i="16"/>
  <c r="AF771" i="16"/>
  <c r="Q772" i="16"/>
  <c r="AM532" i="16" s="1"/>
  <c r="F773" i="16"/>
  <c r="V780" i="1"/>
  <c r="T901" i="1"/>
  <c r="X656" i="16"/>
  <c r="S655" i="16"/>
  <c r="AO415" i="16" s="1"/>
  <c r="W656" i="16"/>
  <c r="E657" i="16"/>
  <c r="U664" i="1"/>
  <c r="W664" i="1" s="1"/>
  <c r="M784" i="1"/>
  <c r="P784" i="1"/>
  <c r="K785" i="1"/>
  <c r="AN416" i="16" l="1"/>
  <c r="AV416" i="16" s="1"/>
  <c r="AU531" i="16"/>
  <c r="AW415" i="16"/>
  <c r="AK532" i="16"/>
  <c r="X657" i="16"/>
  <c r="W657" i="16"/>
  <c r="S656" i="16"/>
  <c r="AO416" i="16" s="1"/>
  <c r="AH655" i="16"/>
  <c r="R657" i="16"/>
  <c r="AG656" i="16"/>
  <c r="Q773" i="16"/>
  <c r="AM533" i="16" s="1"/>
  <c r="AF772" i="16"/>
  <c r="E658" i="16"/>
  <c r="K786" i="1"/>
  <c r="U665" i="1"/>
  <c r="W665" i="1" s="1"/>
  <c r="M785" i="1"/>
  <c r="P785" i="1"/>
  <c r="F774" i="16"/>
  <c r="T902" i="1"/>
  <c r="V781" i="1"/>
  <c r="A777" i="16"/>
  <c r="P777" i="16" s="1"/>
  <c r="AL777" i="16" s="1"/>
  <c r="F904" i="1"/>
  <c r="AN417" i="16" l="1"/>
  <c r="AV417" i="16" s="1"/>
  <c r="AW416" i="16"/>
  <c r="AU532" i="16"/>
  <c r="AK533" i="16"/>
  <c r="R658" i="16"/>
  <c r="AG657" i="16"/>
  <c r="AH656" i="16"/>
  <c r="F775" i="16"/>
  <c r="T903" i="1"/>
  <c r="V782" i="1"/>
  <c r="Q774" i="16"/>
  <c r="AM534" i="16" s="1"/>
  <c r="AF773" i="16"/>
  <c r="W658" i="16"/>
  <c r="X658" i="16"/>
  <c r="S657" i="16"/>
  <c r="AO417" i="16" s="1"/>
  <c r="A778" i="16"/>
  <c r="P778" i="16" s="1"/>
  <c r="AL778" i="16" s="1"/>
  <c r="F905" i="1"/>
  <c r="E659" i="16"/>
  <c r="P786" i="1"/>
  <c r="M786" i="1"/>
  <c r="U666" i="1"/>
  <c r="W666" i="1" s="1"/>
  <c r="K787" i="1"/>
  <c r="AN418" i="16" l="1"/>
  <c r="AV418" i="16" s="1"/>
  <c r="AW417" i="16"/>
  <c r="AU533" i="16"/>
  <c r="AK534" i="16"/>
  <c r="A779" i="16"/>
  <c r="P779" i="16" s="1"/>
  <c r="AL779" i="16" s="1"/>
  <c r="F906" i="1"/>
  <c r="X659" i="16"/>
  <c r="W659" i="16"/>
  <c r="S658" i="16"/>
  <c r="AO418" i="16" s="1"/>
  <c r="F776" i="16"/>
  <c r="T904" i="1"/>
  <c r="V783" i="1"/>
  <c r="AH657" i="16"/>
  <c r="Q775" i="16"/>
  <c r="AM535" i="16" s="1"/>
  <c r="AF774" i="16"/>
  <c r="R659" i="16"/>
  <c r="AG658" i="16"/>
  <c r="E660" i="16"/>
  <c r="P787" i="1"/>
  <c r="K788" i="1"/>
  <c r="U667" i="1"/>
  <c r="W667" i="1" s="1"/>
  <c r="M787" i="1"/>
  <c r="AN419" i="16" l="1"/>
  <c r="AV419" i="16" s="1"/>
  <c r="AW418" i="16"/>
  <c r="AU534" i="16"/>
  <c r="AK535" i="16"/>
  <c r="Q776" i="16"/>
  <c r="AM536" i="16" s="1"/>
  <c r="AF775" i="16"/>
  <c r="X660" i="16"/>
  <c r="W660" i="16"/>
  <c r="S659" i="16"/>
  <c r="AO419" i="16" s="1"/>
  <c r="E661" i="16"/>
  <c r="U668" i="1"/>
  <c r="W668" i="1" s="1"/>
  <c r="K789" i="1"/>
  <c r="P788" i="1"/>
  <c r="M788" i="1"/>
  <c r="R660" i="16"/>
  <c r="AG659" i="16"/>
  <c r="F777" i="16"/>
  <c r="V784" i="1"/>
  <c r="T905" i="1"/>
  <c r="A780" i="16"/>
  <c r="P780" i="16" s="1"/>
  <c r="AL780" i="16" s="1"/>
  <c r="F907" i="1"/>
  <c r="AH658" i="16"/>
  <c r="AN420" i="16" l="1"/>
  <c r="AV420" i="16" s="1"/>
  <c r="AW419" i="16"/>
  <c r="AU535" i="16"/>
  <c r="AK536" i="16"/>
  <c r="A781" i="16"/>
  <c r="P781" i="16" s="1"/>
  <c r="AL781" i="16" s="1"/>
  <c r="F908" i="1"/>
  <c r="AH659" i="16"/>
  <c r="Q777" i="16"/>
  <c r="AM537" i="16" s="1"/>
  <c r="AF776" i="16"/>
  <c r="F778" i="16"/>
  <c r="V785" i="1"/>
  <c r="T906" i="1"/>
  <c r="R661" i="16"/>
  <c r="AG660" i="16"/>
  <c r="E662" i="16"/>
  <c r="U669" i="1"/>
  <c r="W669" i="1" s="1"/>
  <c r="K790" i="1"/>
  <c r="P789" i="1"/>
  <c r="M789" i="1"/>
  <c r="X661" i="16"/>
  <c r="W661" i="16"/>
  <c r="S660" i="16"/>
  <c r="AO420" i="16" s="1"/>
  <c r="AN421" i="16" l="1"/>
  <c r="AV421" i="16" s="1"/>
  <c r="AW420" i="16"/>
  <c r="AU536" i="16"/>
  <c r="AK537" i="16"/>
  <c r="E663" i="16"/>
  <c r="K791" i="1"/>
  <c r="M790" i="1"/>
  <c r="P790" i="1"/>
  <c r="U670" i="1"/>
  <c r="W670" i="1" s="1"/>
  <c r="R662" i="16"/>
  <c r="AG661" i="16"/>
  <c r="F779" i="16"/>
  <c r="V786" i="1"/>
  <c r="T907" i="1"/>
  <c r="Q778" i="16"/>
  <c r="AM538" i="16" s="1"/>
  <c r="AF777" i="16"/>
  <c r="A782" i="16"/>
  <c r="P782" i="16" s="1"/>
  <c r="AL782" i="16" s="1"/>
  <c r="F909" i="1"/>
  <c r="W662" i="16"/>
  <c r="X662" i="16"/>
  <c r="S661" i="16"/>
  <c r="AO421" i="16" s="1"/>
  <c r="AH660" i="16"/>
  <c r="AN422" i="16" l="1"/>
  <c r="AV422" i="16" s="1"/>
  <c r="AW421" i="16"/>
  <c r="AU537" i="16"/>
  <c r="AK538" i="16"/>
  <c r="A783" i="16"/>
  <c r="P783" i="16" s="1"/>
  <c r="AL783" i="16" s="1"/>
  <c r="F910" i="1"/>
  <c r="E664" i="16"/>
  <c r="K792" i="1"/>
  <c r="M791" i="1"/>
  <c r="U671" i="1"/>
  <c r="W671" i="1" s="1"/>
  <c r="P791" i="1"/>
  <c r="AH661" i="16"/>
  <c r="F780" i="16"/>
  <c r="V787" i="1"/>
  <c r="T908" i="1"/>
  <c r="AG662" i="16"/>
  <c r="R663" i="16"/>
  <c r="S662" i="16"/>
  <c r="AO422" i="16" s="1"/>
  <c r="W663" i="16"/>
  <c r="X663" i="16"/>
  <c r="Q779" i="16"/>
  <c r="AM539" i="16" s="1"/>
  <c r="AF778" i="16"/>
  <c r="AN423" i="16" l="1"/>
  <c r="AV423" i="16" s="1"/>
  <c r="AW422" i="16"/>
  <c r="AK539" i="16"/>
  <c r="AU538" i="16"/>
  <c r="Q780" i="16"/>
  <c r="AM540" i="16" s="1"/>
  <c r="AF779" i="16"/>
  <c r="AH662" i="16"/>
  <c r="F781" i="16"/>
  <c r="V788" i="1"/>
  <c r="T909" i="1"/>
  <c r="A784" i="16"/>
  <c r="P784" i="16" s="1"/>
  <c r="AL784" i="16" s="1"/>
  <c r="F911" i="1"/>
  <c r="E665" i="16"/>
  <c r="M792" i="1"/>
  <c r="U672" i="1"/>
  <c r="W672" i="1" s="1"/>
  <c r="P792" i="1"/>
  <c r="K793" i="1"/>
  <c r="R664" i="16"/>
  <c r="AG663" i="16"/>
  <c r="S663" i="16"/>
  <c r="AO423" i="16" s="1"/>
  <c r="X664" i="16"/>
  <c r="W664" i="16"/>
  <c r="AN424" i="16" l="1"/>
  <c r="AV424" i="16" s="1"/>
  <c r="AW423" i="16"/>
  <c r="AU539" i="16"/>
  <c r="AK540" i="16"/>
  <c r="F782" i="16"/>
  <c r="T910" i="1"/>
  <c r="V789" i="1"/>
  <c r="AH663" i="16"/>
  <c r="E666" i="16"/>
  <c r="K794" i="1"/>
  <c r="M793" i="1"/>
  <c r="U673" i="1"/>
  <c r="W673" i="1" s="1"/>
  <c r="P793" i="1"/>
  <c r="A785" i="16"/>
  <c r="P785" i="16" s="1"/>
  <c r="AL785" i="16" s="1"/>
  <c r="F912" i="1"/>
  <c r="Q781" i="16"/>
  <c r="AM541" i="16" s="1"/>
  <c r="AF780" i="16"/>
  <c r="S664" i="16"/>
  <c r="AO424" i="16" s="1"/>
  <c r="W665" i="16"/>
  <c r="X665" i="16"/>
  <c r="R665" i="16"/>
  <c r="AG664" i="16"/>
  <c r="AN425" i="16" l="1"/>
  <c r="AV425" i="16" s="1"/>
  <c r="AW424" i="16"/>
  <c r="AK541" i="16"/>
  <c r="AU540" i="16"/>
  <c r="R666" i="16"/>
  <c r="AG665" i="16"/>
  <c r="AH664" i="16"/>
  <c r="A786" i="16"/>
  <c r="P786" i="16" s="1"/>
  <c r="AL786" i="16" s="1"/>
  <c r="F913" i="1"/>
  <c r="E667" i="16"/>
  <c r="K795" i="1"/>
  <c r="M794" i="1"/>
  <c r="U674" i="1"/>
  <c r="W674" i="1" s="1"/>
  <c r="P794" i="1"/>
  <c r="Q782" i="16"/>
  <c r="AM542" i="16" s="1"/>
  <c r="AF781" i="16"/>
  <c r="F783" i="16"/>
  <c r="T911" i="1"/>
  <c r="V790" i="1"/>
  <c r="W666" i="16"/>
  <c r="X666" i="16"/>
  <c r="S665" i="16"/>
  <c r="AO425" i="16" s="1"/>
  <c r="AN426" i="16" l="1"/>
  <c r="AV426" i="16" s="1"/>
  <c r="AW425" i="16"/>
  <c r="AU541" i="16"/>
  <c r="AK542" i="16"/>
  <c r="X667" i="16"/>
  <c r="S666" i="16"/>
  <c r="AO426" i="16" s="1"/>
  <c r="W667" i="16"/>
  <c r="A787" i="16"/>
  <c r="P787" i="16" s="1"/>
  <c r="AL787" i="16" s="1"/>
  <c r="F914" i="1"/>
  <c r="Q783" i="16"/>
  <c r="AM543" i="16" s="1"/>
  <c r="AF782" i="16"/>
  <c r="AG666" i="16"/>
  <c r="R667" i="16"/>
  <c r="AH665" i="16"/>
  <c r="F784" i="16"/>
  <c r="T912" i="1"/>
  <c r="V791" i="1"/>
  <c r="E668" i="16"/>
  <c r="K796" i="1"/>
  <c r="U675" i="1"/>
  <c r="W675" i="1" s="1"/>
  <c r="M795" i="1"/>
  <c r="P795" i="1"/>
  <c r="AN427" i="16" l="1"/>
  <c r="AV427" i="16" s="1"/>
  <c r="AW426" i="16"/>
  <c r="AU542" i="16"/>
  <c r="AK543" i="16"/>
  <c r="F785" i="16"/>
  <c r="V792" i="1"/>
  <c r="T913" i="1"/>
  <c r="R668" i="16"/>
  <c r="AG667" i="16"/>
  <c r="Q784" i="16"/>
  <c r="AM544" i="16" s="1"/>
  <c r="AF783" i="16"/>
  <c r="X668" i="16"/>
  <c r="W668" i="16"/>
  <c r="S667" i="16"/>
  <c r="AO427" i="16" s="1"/>
  <c r="E669" i="16"/>
  <c r="U676" i="1"/>
  <c r="W676" i="1" s="1"/>
  <c r="P796" i="1"/>
  <c r="M796" i="1"/>
  <c r="K797" i="1"/>
  <c r="AH666" i="16"/>
  <c r="A788" i="16"/>
  <c r="P788" i="16" s="1"/>
  <c r="AL788" i="16" s="1"/>
  <c r="F915" i="1"/>
  <c r="AN428" i="16" l="1"/>
  <c r="AV428" i="16" s="1"/>
  <c r="AW427" i="16"/>
  <c r="AU543" i="16"/>
  <c r="AK544" i="16"/>
  <c r="A789" i="16"/>
  <c r="P789" i="16" s="1"/>
  <c r="AL789" i="16" s="1"/>
  <c r="F916" i="1"/>
  <c r="E670" i="16"/>
  <c r="U677" i="1"/>
  <c r="W677" i="1" s="1"/>
  <c r="P797" i="1"/>
  <c r="M797" i="1"/>
  <c r="K798" i="1"/>
  <c r="AH667" i="16"/>
  <c r="Q785" i="16"/>
  <c r="AM545" i="16" s="1"/>
  <c r="AF784" i="16"/>
  <c r="W669" i="16"/>
  <c r="X669" i="16"/>
  <c r="S668" i="16"/>
  <c r="AO428" i="16" s="1"/>
  <c r="F786" i="16"/>
  <c r="T914" i="1"/>
  <c r="V793" i="1"/>
  <c r="R669" i="16"/>
  <c r="AG668" i="16"/>
  <c r="AN429" i="16" l="1"/>
  <c r="AV429" i="16" s="1"/>
  <c r="AW428" i="16"/>
  <c r="AU544" i="16"/>
  <c r="AK545" i="16"/>
  <c r="E671" i="16"/>
  <c r="U678" i="1"/>
  <c r="W678" i="1" s="1"/>
  <c r="M798" i="1"/>
  <c r="K799" i="1"/>
  <c r="P798" i="1"/>
  <c r="AH668" i="16"/>
  <c r="AF785" i="16"/>
  <c r="Q786" i="16"/>
  <c r="AM546" i="16" s="1"/>
  <c r="A790" i="16"/>
  <c r="P790" i="16" s="1"/>
  <c r="AL790" i="16" s="1"/>
  <c r="F917" i="1"/>
  <c r="R670" i="16"/>
  <c r="AG669" i="16"/>
  <c r="F787" i="16"/>
  <c r="V794" i="1"/>
  <c r="T915" i="1"/>
  <c r="S669" i="16"/>
  <c r="AO429" i="16" s="1"/>
  <c r="W670" i="16"/>
  <c r="X670" i="16"/>
  <c r="AN430" i="16" l="1"/>
  <c r="AV430" i="16" s="1"/>
  <c r="AW429" i="16"/>
  <c r="AU545" i="16"/>
  <c r="AK546" i="16"/>
  <c r="S670" i="16"/>
  <c r="AO430" i="16" s="1"/>
  <c r="X671" i="16"/>
  <c r="W671" i="16"/>
  <c r="A791" i="16"/>
  <c r="P791" i="16" s="1"/>
  <c r="AL791" i="16" s="1"/>
  <c r="F918" i="1"/>
  <c r="E672" i="16"/>
  <c r="K800" i="1"/>
  <c r="M799" i="1"/>
  <c r="P799" i="1"/>
  <c r="U679" i="1"/>
  <c r="W679" i="1" s="1"/>
  <c r="AH669" i="16"/>
  <c r="F788" i="16"/>
  <c r="T916" i="1"/>
  <c r="V795" i="1"/>
  <c r="AG670" i="16"/>
  <c r="R671" i="16"/>
  <c r="Q787" i="16"/>
  <c r="AM547" i="16" s="1"/>
  <c r="AF786" i="16"/>
  <c r="AN431" i="16" l="1"/>
  <c r="AV431" i="16" s="1"/>
  <c r="AW430" i="16"/>
  <c r="AK547" i="16"/>
  <c r="AU546" i="16"/>
  <c r="AF787" i="16"/>
  <c r="Q788" i="16"/>
  <c r="AM548" i="16" s="1"/>
  <c r="E673" i="16"/>
  <c r="U680" i="1"/>
  <c r="W680" i="1" s="1"/>
  <c r="M800" i="1"/>
  <c r="K801" i="1"/>
  <c r="P800" i="1"/>
  <c r="S671" i="16"/>
  <c r="AO431" i="16" s="1"/>
  <c r="W672" i="16"/>
  <c r="X672" i="16"/>
  <c r="R672" i="16"/>
  <c r="AG671" i="16"/>
  <c r="F789" i="16"/>
  <c r="T917" i="1"/>
  <c r="V796" i="1"/>
  <c r="A792" i="16"/>
  <c r="P792" i="16" s="1"/>
  <c r="AL792" i="16" s="1"/>
  <c r="F919" i="1"/>
  <c r="AH670" i="16"/>
  <c r="AN432" i="16" l="1"/>
  <c r="AV432" i="16" s="1"/>
  <c r="AW431" i="16"/>
  <c r="AU547" i="16"/>
  <c r="AK548" i="16"/>
  <c r="F790" i="16"/>
  <c r="T918" i="1"/>
  <c r="V797" i="1"/>
  <c r="A793" i="16"/>
  <c r="P793" i="16" s="1"/>
  <c r="AL793" i="16" s="1"/>
  <c r="F920" i="1"/>
  <c r="E674" i="16"/>
  <c r="U681" i="1"/>
  <c r="W681" i="1" s="1"/>
  <c r="M801" i="1"/>
  <c r="K802" i="1"/>
  <c r="P801" i="1"/>
  <c r="AF788" i="16"/>
  <c r="Q789" i="16"/>
  <c r="AM549" i="16" s="1"/>
  <c r="S672" i="16"/>
  <c r="AO432" i="16" s="1"/>
  <c r="X673" i="16"/>
  <c r="W673" i="16"/>
  <c r="R673" i="16"/>
  <c r="AG672" i="16"/>
  <c r="AH671" i="16"/>
  <c r="AN433" i="16" l="1"/>
  <c r="AV433" i="16" s="1"/>
  <c r="AW432" i="16"/>
  <c r="AU548" i="16"/>
  <c r="AK549" i="16"/>
  <c r="W674" i="16"/>
  <c r="X674" i="16"/>
  <c r="S673" i="16"/>
  <c r="AO433" i="16" s="1"/>
  <c r="AG673" i="16"/>
  <c r="R674" i="16"/>
  <c r="AH672" i="16"/>
  <c r="F791" i="16"/>
  <c r="V798" i="1"/>
  <c r="T919" i="1"/>
  <c r="Q790" i="16"/>
  <c r="AM550" i="16" s="1"/>
  <c r="AF789" i="16"/>
  <c r="E675" i="16"/>
  <c r="P802" i="1"/>
  <c r="M802" i="1"/>
  <c r="U682" i="1"/>
  <c r="W682" i="1" s="1"/>
  <c r="K803" i="1"/>
  <c r="A794" i="16"/>
  <c r="P794" i="16" s="1"/>
  <c r="AL794" i="16" s="1"/>
  <c r="F921" i="1"/>
  <c r="AN434" i="16" l="1"/>
  <c r="AV434" i="16" s="1"/>
  <c r="AW433" i="16"/>
  <c r="AK550" i="16"/>
  <c r="AU549" i="16"/>
  <c r="E676" i="16"/>
  <c r="K804" i="1"/>
  <c r="P803" i="1"/>
  <c r="U683" i="1"/>
  <c r="W683" i="1" s="1"/>
  <c r="M803" i="1"/>
  <c r="F792" i="16"/>
  <c r="T920" i="1"/>
  <c r="V799" i="1"/>
  <c r="AH673" i="16"/>
  <c r="R675" i="16"/>
  <c r="AG674" i="16"/>
  <c r="A795" i="16"/>
  <c r="P795" i="16" s="1"/>
  <c r="AL795" i="16" s="1"/>
  <c r="F922" i="1"/>
  <c r="Q791" i="16"/>
  <c r="AM551" i="16" s="1"/>
  <c r="AF790" i="16"/>
  <c r="X675" i="16"/>
  <c r="W675" i="16"/>
  <c r="S674" i="16"/>
  <c r="AO434" i="16" s="1"/>
  <c r="AN435" i="16" l="1"/>
  <c r="AV435" i="16" s="1"/>
  <c r="AW434" i="16"/>
  <c r="AK551" i="16"/>
  <c r="AU550" i="16"/>
  <c r="W676" i="16"/>
  <c r="X676" i="16"/>
  <c r="S675" i="16"/>
  <c r="AO435" i="16" s="1"/>
  <c r="F793" i="16"/>
  <c r="T921" i="1"/>
  <c r="V800" i="1"/>
  <c r="E677" i="16"/>
  <c r="U684" i="1"/>
  <c r="W684" i="1" s="1"/>
  <c r="K805" i="1"/>
  <c r="P804" i="1"/>
  <c r="M804" i="1"/>
  <c r="R676" i="16"/>
  <c r="AG675" i="16"/>
  <c r="A796" i="16"/>
  <c r="P796" i="16" s="1"/>
  <c r="AL796" i="16" s="1"/>
  <c r="F923" i="1"/>
  <c r="AH674" i="16"/>
  <c r="AF791" i="16"/>
  <c r="Q792" i="16"/>
  <c r="AM552" i="16" s="1"/>
  <c r="AN436" i="16" l="1"/>
  <c r="AV436" i="16" s="1"/>
  <c r="AW435" i="16"/>
  <c r="AU551" i="16"/>
  <c r="AK552" i="16"/>
  <c r="A797" i="16"/>
  <c r="P797" i="16" s="1"/>
  <c r="AL797" i="16" s="1"/>
  <c r="F924" i="1"/>
  <c r="AH675" i="16"/>
  <c r="Q793" i="16"/>
  <c r="AM553" i="16" s="1"/>
  <c r="AF792" i="16"/>
  <c r="R677" i="16"/>
  <c r="AG676" i="16"/>
  <c r="E678" i="16"/>
  <c r="U685" i="1"/>
  <c r="W685" i="1" s="1"/>
  <c r="P805" i="1"/>
  <c r="K806" i="1"/>
  <c r="M805" i="1"/>
  <c r="F794" i="16"/>
  <c r="V801" i="1"/>
  <c r="T922" i="1"/>
  <c r="S676" i="16"/>
  <c r="AO436" i="16" s="1"/>
  <c r="W677" i="16"/>
  <c r="X677" i="16"/>
  <c r="AN437" i="16" l="1"/>
  <c r="AV437" i="16" s="1"/>
  <c r="AW436" i="16"/>
  <c r="AU552" i="16"/>
  <c r="AK553" i="16"/>
  <c r="S677" i="16"/>
  <c r="AO437" i="16" s="1"/>
  <c r="X678" i="16"/>
  <c r="W678" i="16"/>
  <c r="AH676" i="16"/>
  <c r="Q794" i="16"/>
  <c r="AM554" i="16" s="1"/>
  <c r="AF793" i="16"/>
  <c r="A798" i="16"/>
  <c r="P798" i="16" s="1"/>
  <c r="AL798" i="16" s="1"/>
  <c r="F925" i="1"/>
  <c r="F795" i="16"/>
  <c r="V802" i="1"/>
  <c r="T923" i="1"/>
  <c r="E679" i="16"/>
  <c r="U686" i="1"/>
  <c r="W686" i="1" s="1"/>
  <c r="M806" i="1"/>
  <c r="P806" i="1"/>
  <c r="K807" i="1"/>
  <c r="AG677" i="16"/>
  <c r="R678" i="16"/>
  <c r="AN438" i="16" l="1"/>
  <c r="AV438" i="16" s="1"/>
  <c r="AW437" i="16"/>
  <c r="AU553" i="16"/>
  <c r="AK554" i="16"/>
  <c r="Q795" i="16"/>
  <c r="AM555" i="16" s="1"/>
  <c r="AF794" i="16"/>
  <c r="S678" i="16"/>
  <c r="AO438" i="16" s="1"/>
  <c r="W679" i="16"/>
  <c r="X679" i="16"/>
  <c r="E680" i="16"/>
  <c r="P807" i="1"/>
  <c r="M807" i="1"/>
  <c r="K808" i="1"/>
  <c r="U687" i="1"/>
  <c r="W687" i="1" s="1"/>
  <c r="A799" i="16"/>
  <c r="P799" i="16" s="1"/>
  <c r="AL799" i="16" s="1"/>
  <c r="F926" i="1"/>
  <c r="AG678" i="16"/>
  <c r="R679" i="16"/>
  <c r="F796" i="16"/>
  <c r="V803" i="1"/>
  <c r="T924" i="1"/>
  <c r="AH677" i="16"/>
  <c r="AN439" i="16" l="1"/>
  <c r="AV439" i="16" s="1"/>
  <c r="AW438" i="16"/>
  <c r="AU554" i="16"/>
  <c r="AK555" i="16"/>
  <c r="R680" i="16"/>
  <c r="AG679" i="16"/>
  <c r="AH678" i="16"/>
  <c r="F797" i="16"/>
  <c r="T925" i="1"/>
  <c r="V804" i="1"/>
  <c r="E681" i="16"/>
  <c r="U688" i="1"/>
  <c r="W688" i="1" s="1"/>
  <c r="M808" i="1"/>
  <c r="P808" i="1"/>
  <c r="K809" i="1"/>
  <c r="AF795" i="16"/>
  <c r="Q796" i="16"/>
  <c r="AM556" i="16" s="1"/>
  <c r="A800" i="16"/>
  <c r="P800" i="16" s="1"/>
  <c r="AL800" i="16" s="1"/>
  <c r="F927" i="1"/>
  <c r="S679" i="16"/>
  <c r="AO439" i="16" s="1"/>
  <c r="W680" i="16"/>
  <c r="X680" i="16"/>
  <c r="AN440" i="16" l="1"/>
  <c r="AV440" i="16" s="1"/>
  <c r="AW439" i="16"/>
  <c r="AU555" i="16"/>
  <c r="AK556" i="16"/>
  <c r="X681" i="16"/>
  <c r="S680" i="16"/>
  <c r="AO440" i="16" s="1"/>
  <c r="W681" i="16"/>
  <c r="Q797" i="16"/>
  <c r="AM557" i="16" s="1"/>
  <c r="AF796" i="16"/>
  <c r="AH679" i="16"/>
  <c r="A801" i="16"/>
  <c r="P801" i="16" s="1"/>
  <c r="AL801" i="16" s="1"/>
  <c r="F928" i="1"/>
  <c r="AG680" i="16"/>
  <c r="R681" i="16"/>
  <c r="F798" i="16"/>
  <c r="V805" i="1"/>
  <c r="T926" i="1"/>
  <c r="E682" i="16"/>
  <c r="K810" i="1"/>
  <c r="M809" i="1"/>
  <c r="U689" i="1"/>
  <c r="W689" i="1" s="1"/>
  <c r="P809" i="1"/>
  <c r="AN441" i="16" l="1"/>
  <c r="AV441" i="16" s="1"/>
  <c r="AW440" i="16"/>
  <c r="AU556" i="16"/>
  <c r="AK557" i="16"/>
  <c r="AH680" i="16"/>
  <c r="F799" i="16"/>
  <c r="V806" i="1"/>
  <c r="T927" i="1"/>
  <c r="S681" i="16"/>
  <c r="AO441" i="16" s="1"/>
  <c r="W682" i="16"/>
  <c r="X682" i="16"/>
  <c r="E683" i="16"/>
  <c r="U690" i="1"/>
  <c r="W690" i="1" s="1"/>
  <c r="M810" i="1"/>
  <c r="P810" i="1"/>
  <c r="K811" i="1"/>
  <c r="A802" i="16"/>
  <c r="P802" i="16" s="1"/>
  <c r="AL802" i="16" s="1"/>
  <c r="F929" i="1"/>
  <c r="AG681" i="16"/>
  <c r="R682" i="16"/>
  <c r="Q798" i="16"/>
  <c r="AM558" i="16" s="1"/>
  <c r="AF797" i="16"/>
  <c r="AN442" i="16" l="1"/>
  <c r="AV442" i="16" s="1"/>
  <c r="AU557" i="16"/>
  <c r="AW441" i="16"/>
  <c r="AK558" i="16"/>
  <c r="E684" i="16"/>
  <c r="P811" i="1"/>
  <c r="U691" i="1"/>
  <c r="W691" i="1" s="1"/>
  <c r="K812" i="1"/>
  <c r="M811" i="1"/>
  <c r="F800" i="16"/>
  <c r="T928" i="1"/>
  <c r="V807" i="1"/>
  <c r="Q799" i="16"/>
  <c r="AM559" i="16" s="1"/>
  <c r="AF798" i="16"/>
  <c r="A803" i="16"/>
  <c r="P803" i="16" s="1"/>
  <c r="AL803" i="16" s="1"/>
  <c r="F930" i="1"/>
  <c r="X683" i="16"/>
  <c r="S682" i="16"/>
  <c r="AO442" i="16" s="1"/>
  <c r="W683" i="16"/>
  <c r="AG682" i="16"/>
  <c r="R683" i="16"/>
  <c r="AH681" i="16"/>
  <c r="AN443" i="16" l="1"/>
  <c r="AV443" i="16" s="1"/>
  <c r="AW442" i="16"/>
  <c r="AU558" i="16"/>
  <c r="AK559" i="16"/>
  <c r="W684" i="16"/>
  <c r="S683" i="16"/>
  <c r="AO443" i="16" s="1"/>
  <c r="X684" i="16"/>
  <c r="E685" i="16"/>
  <c r="P812" i="1"/>
  <c r="K813" i="1"/>
  <c r="M812" i="1"/>
  <c r="U692" i="1"/>
  <c r="W692" i="1" s="1"/>
  <c r="R684" i="16"/>
  <c r="AG683" i="16"/>
  <c r="AH682" i="16"/>
  <c r="Q800" i="16"/>
  <c r="AM560" i="16" s="1"/>
  <c r="AF799" i="16"/>
  <c r="F801" i="16"/>
  <c r="V808" i="1"/>
  <c r="T929" i="1"/>
  <c r="A804" i="16"/>
  <c r="P804" i="16" s="1"/>
  <c r="AL804" i="16" s="1"/>
  <c r="F931" i="1"/>
  <c r="AN444" i="16" l="1"/>
  <c r="AV444" i="16" s="1"/>
  <c r="AW443" i="16"/>
  <c r="AU559" i="16"/>
  <c r="AK560" i="16"/>
  <c r="F802" i="16"/>
  <c r="V809" i="1"/>
  <c r="T930" i="1"/>
  <c r="AF800" i="16"/>
  <c r="Q801" i="16"/>
  <c r="AM561" i="16" s="1"/>
  <c r="R685" i="16"/>
  <c r="AG684" i="16"/>
  <c r="E686" i="16"/>
  <c r="U693" i="1"/>
  <c r="W693" i="1" s="1"/>
  <c r="P813" i="1"/>
  <c r="M813" i="1"/>
  <c r="K814" i="1"/>
  <c r="AH683" i="16"/>
  <c r="A805" i="16"/>
  <c r="P805" i="16" s="1"/>
  <c r="AL805" i="16" s="1"/>
  <c r="F932" i="1"/>
  <c r="X685" i="16"/>
  <c r="W685" i="16"/>
  <c r="S684" i="16"/>
  <c r="AO444" i="16" s="1"/>
  <c r="AN445" i="16" l="1"/>
  <c r="AV445" i="16" s="1"/>
  <c r="AW444" i="16"/>
  <c r="AK561" i="16"/>
  <c r="AU560" i="16"/>
  <c r="W686" i="16"/>
  <c r="X686" i="16"/>
  <c r="S685" i="16"/>
  <c r="AO445" i="16" s="1"/>
  <c r="R686" i="16"/>
  <c r="AG685" i="16"/>
  <c r="F803" i="16"/>
  <c r="T931" i="1"/>
  <c r="V810" i="1"/>
  <c r="A806" i="16"/>
  <c r="P806" i="16" s="1"/>
  <c r="AL806" i="16" s="1"/>
  <c r="F933" i="1"/>
  <c r="E687" i="16"/>
  <c r="K815" i="1"/>
  <c r="M814" i="1"/>
  <c r="U694" i="1"/>
  <c r="W694" i="1" s="1"/>
  <c r="P814" i="1"/>
  <c r="Q802" i="16"/>
  <c r="AM562" i="16" s="1"/>
  <c r="AF801" i="16"/>
  <c r="AH684" i="16"/>
  <c r="AN446" i="16" l="1"/>
  <c r="AV446" i="16" s="1"/>
  <c r="AW445" i="16"/>
  <c r="AU561" i="16"/>
  <c r="AK562" i="16"/>
  <c r="F804" i="16"/>
  <c r="V811" i="1"/>
  <c r="T932" i="1"/>
  <c r="A807" i="16"/>
  <c r="P807" i="16" s="1"/>
  <c r="AL807" i="16" s="1"/>
  <c r="F934" i="1"/>
  <c r="AH685" i="16"/>
  <c r="Q803" i="16"/>
  <c r="AM563" i="16" s="1"/>
  <c r="AF802" i="16"/>
  <c r="E688" i="16"/>
  <c r="K816" i="1"/>
  <c r="U695" i="1"/>
  <c r="W695" i="1" s="1"/>
  <c r="M815" i="1"/>
  <c r="P815" i="1"/>
  <c r="R687" i="16"/>
  <c r="AG686" i="16"/>
  <c r="W687" i="16"/>
  <c r="X687" i="16"/>
  <c r="S686" i="16"/>
  <c r="AO446" i="16" s="1"/>
  <c r="AN447" i="16" l="1"/>
  <c r="AV447" i="16" s="1"/>
  <c r="AW446" i="16"/>
  <c r="AU562" i="16"/>
  <c r="AK563" i="16"/>
  <c r="E689" i="16"/>
  <c r="U696" i="1"/>
  <c r="W696" i="1" s="1"/>
  <c r="P816" i="1"/>
  <c r="M816" i="1"/>
  <c r="K817" i="1"/>
  <c r="X688" i="16"/>
  <c r="W688" i="16"/>
  <c r="S687" i="16"/>
  <c r="AO447" i="16" s="1"/>
  <c r="F805" i="16"/>
  <c r="V812" i="1"/>
  <c r="T933" i="1"/>
  <c r="AH686" i="16"/>
  <c r="R688" i="16"/>
  <c r="AG687" i="16"/>
  <c r="Q804" i="16"/>
  <c r="AM564" i="16" s="1"/>
  <c r="AF803" i="16"/>
  <c r="A808" i="16"/>
  <c r="P808" i="16" s="1"/>
  <c r="AL808" i="16" s="1"/>
  <c r="F935" i="1"/>
  <c r="AN448" i="16" l="1"/>
  <c r="AV448" i="16" s="1"/>
  <c r="AW447" i="16"/>
  <c r="AU563" i="16"/>
  <c r="AK564" i="16"/>
  <c r="R689" i="16"/>
  <c r="AG688" i="16"/>
  <c r="X689" i="16"/>
  <c r="S688" i="16"/>
  <c r="AO448" i="16" s="1"/>
  <c r="W689" i="16"/>
  <c r="AH687" i="16"/>
  <c r="F806" i="16"/>
  <c r="T934" i="1"/>
  <c r="V813" i="1"/>
  <c r="AF804" i="16"/>
  <c r="Q805" i="16"/>
  <c r="AM565" i="16" s="1"/>
  <c r="A809" i="16"/>
  <c r="P809" i="16" s="1"/>
  <c r="AL809" i="16" s="1"/>
  <c r="F936" i="1"/>
  <c r="E690" i="16"/>
  <c r="K818" i="1"/>
  <c r="U697" i="1"/>
  <c r="W697" i="1" s="1"/>
  <c r="M817" i="1"/>
  <c r="P817" i="1"/>
  <c r="AN449" i="16" l="1"/>
  <c r="AV449" i="16" s="1"/>
  <c r="AW448" i="16"/>
  <c r="AU564" i="16"/>
  <c r="AK565" i="16"/>
  <c r="E691" i="16"/>
  <c r="K819" i="1"/>
  <c r="M818" i="1"/>
  <c r="U698" i="1"/>
  <c r="W698" i="1" s="1"/>
  <c r="P818" i="1"/>
  <c r="Q806" i="16"/>
  <c r="AM566" i="16" s="1"/>
  <c r="AF805" i="16"/>
  <c r="F807" i="16"/>
  <c r="V814" i="1"/>
  <c r="T935" i="1"/>
  <c r="S689" i="16"/>
  <c r="AO449" i="16" s="1"/>
  <c r="W690" i="16"/>
  <c r="X690" i="16"/>
  <c r="R690" i="16"/>
  <c r="AG689" i="16"/>
  <c r="A810" i="16"/>
  <c r="P810" i="16" s="1"/>
  <c r="AL810" i="16" s="1"/>
  <c r="F937" i="1"/>
  <c r="AH688" i="16"/>
  <c r="AN450" i="16" l="1"/>
  <c r="AV450" i="16" s="1"/>
  <c r="AW449" i="16"/>
  <c r="AU565" i="16"/>
  <c r="AK566" i="16"/>
  <c r="AG690" i="16"/>
  <c r="R691" i="16"/>
  <c r="AH689" i="16"/>
  <c r="A811" i="16"/>
  <c r="P811" i="16" s="1"/>
  <c r="AL811" i="16" s="1"/>
  <c r="F938" i="1"/>
  <c r="F808" i="16"/>
  <c r="V815" i="1"/>
  <c r="T936" i="1"/>
  <c r="Q807" i="16"/>
  <c r="AM567" i="16" s="1"/>
  <c r="AF806" i="16"/>
  <c r="E692" i="16"/>
  <c r="P819" i="1"/>
  <c r="K820" i="1"/>
  <c r="U699" i="1"/>
  <c r="W699" i="1" s="1"/>
  <c r="M819" i="1"/>
  <c r="S690" i="16"/>
  <c r="AO450" i="16" s="1"/>
  <c r="X691" i="16"/>
  <c r="W691" i="16"/>
  <c r="AN451" i="16" l="1"/>
  <c r="AV451" i="16" s="1"/>
  <c r="AW450" i="16"/>
  <c r="AU566" i="16"/>
  <c r="AK567" i="16"/>
  <c r="AH690" i="16"/>
  <c r="A812" i="16"/>
  <c r="P812" i="16" s="1"/>
  <c r="AL812" i="16" s="1"/>
  <c r="F939" i="1"/>
  <c r="R692" i="16"/>
  <c r="AG691" i="16"/>
  <c r="F809" i="16"/>
  <c r="V816" i="1"/>
  <c r="T937" i="1"/>
  <c r="E693" i="16"/>
  <c r="P820" i="1"/>
  <c r="K821" i="1"/>
  <c r="U700" i="1"/>
  <c r="W700" i="1" s="1"/>
  <c r="M820" i="1"/>
  <c r="AF807" i="16"/>
  <c r="Q808" i="16"/>
  <c r="AM568" i="16" s="1"/>
  <c r="S691" i="16"/>
  <c r="AO451" i="16" s="1"/>
  <c r="X692" i="16"/>
  <c r="W692" i="16"/>
  <c r="AN452" i="16" l="1"/>
  <c r="AV452" i="16" s="1"/>
  <c r="AW451" i="16"/>
  <c r="AK568" i="16"/>
  <c r="AU567" i="16"/>
  <c r="X693" i="16"/>
  <c r="W693" i="16"/>
  <c r="S692" i="16"/>
  <c r="AO452" i="16" s="1"/>
  <c r="A813" i="16"/>
  <c r="P813" i="16" s="1"/>
  <c r="AL813" i="16" s="1"/>
  <c r="F940" i="1"/>
  <c r="AH691" i="16"/>
  <c r="Q809" i="16"/>
  <c r="AM569" i="16" s="1"/>
  <c r="AF808" i="16"/>
  <c r="F810" i="16"/>
  <c r="V817" i="1"/>
  <c r="T938" i="1"/>
  <c r="R693" i="16"/>
  <c r="AG692" i="16"/>
  <c r="E694" i="16"/>
  <c r="K822" i="1"/>
  <c r="U701" i="1"/>
  <c r="W701" i="1" s="1"/>
  <c r="P821" i="1"/>
  <c r="M821" i="1"/>
  <c r="AN453" i="16" l="1"/>
  <c r="AV453" i="16" s="1"/>
  <c r="AW452" i="16"/>
  <c r="AU568" i="16"/>
  <c r="AK569" i="16"/>
  <c r="E695" i="16"/>
  <c r="P822" i="1"/>
  <c r="M822" i="1"/>
  <c r="K823" i="1"/>
  <c r="U702" i="1"/>
  <c r="W702" i="1" s="1"/>
  <c r="W694" i="16"/>
  <c r="X694" i="16"/>
  <c r="S693" i="16"/>
  <c r="AO453" i="16" s="1"/>
  <c r="R694" i="16"/>
  <c r="AG693" i="16"/>
  <c r="AH692" i="16"/>
  <c r="F811" i="16"/>
  <c r="V818" i="1"/>
  <c r="T939" i="1"/>
  <c r="Q810" i="16"/>
  <c r="AM570" i="16" s="1"/>
  <c r="AF809" i="16"/>
  <c r="A814" i="16"/>
  <c r="P814" i="16" s="1"/>
  <c r="AL814" i="16" s="1"/>
  <c r="F941" i="1"/>
  <c r="AN454" i="16" l="1"/>
  <c r="AV454" i="16" s="1"/>
  <c r="AW453" i="16"/>
  <c r="AU569" i="16"/>
  <c r="AK570" i="16"/>
  <c r="AH693" i="16"/>
  <c r="E696" i="16"/>
  <c r="P823" i="1"/>
  <c r="M823" i="1"/>
  <c r="U703" i="1"/>
  <c r="W703" i="1" s="1"/>
  <c r="K824" i="1"/>
  <c r="AF810" i="16"/>
  <c r="Q811" i="16"/>
  <c r="AM571" i="16" s="1"/>
  <c r="R695" i="16"/>
  <c r="AG694" i="16"/>
  <c r="X695" i="16"/>
  <c r="W695" i="16"/>
  <c r="S694" i="16"/>
  <c r="AO454" i="16" s="1"/>
  <c r="F812" i="16"/>
  <c r="V819" i="1"/>
  <c r="T940" i="1"/>
  <c r="A815" i="16"/>
  <c r="P815" i="16" s="1"/>
  <c r="AL815" i="16" s="1"/>
  <c r="F942" i="1"/>
  <c r="AN455" i="16" l="1"/>
  <c r="AV455" i="16" s="1"/>
  <c r="AW454" i="16"/>
  <c r="AU570" i="16"/>
  <c r="AK571" i="16"/>
  <c r="AH694" i="16"/>
  <c r="AG695" i="16"/>
  <c r="R696" i="16"/>
  <c r="F813" i="16"/>
  <c r="T941" i="1"/>
  <c r="V820" i="1"/>
  <c r="X696" i="16"/>
  <c r="S695" i="16"/>
  <c r="AO455" i="16" s="1"/>
  <c r="W696" i="16"/>
  <c r="E697" i="16"/>
  <c r="M824" i="1"/>
  <c r="U704" i="1"/>
  <c r="W704" i="1" s="1"/>
  <c r="P824" i="1"/>
  <c r="K825" i="1"/>
  <c r="Q812" i="16"/>
  <c r="AM572" i="16" s="1"/>
  <c r="AF811" i="16"/>
  <c r="A816" i="16"/>
  <c r="P816" i="16" s="1"/>
  <c r="AL816" i="16" s="1"/>
  <c r="F943" i="1"/>
  <c r="AN456" i="16" l="1"/>
  <c r="AV456" i="16" s="1"/>
  <c r="AW455" i="16"/>
  <c r="AU571" i="16"/>
  <c r="AK572" i="16"/>
  <c r="E698" i="16"/>
  <c r="K826" i="1"/>
  <c r="M825" i="1"/>
  <c r="U705" i="1"/>
  <c r="W705" i="1" s="1"/>
  <c r="P825" i="1"/>
  <c r="X697" i="16"/>
  <c r="W697" i="16"/>
  <c r="S696" i="16"/>
  <c r="AO456" i="16" s="1"/>
  <c r="F814" i="16"/>
  <c r="V821" i="1"/>
  <c r="T942" i="1"/>
  <c r="AF812" i="16"/>
  <c r="Q813" i="16"/>
  <c r="AM573" i="16" s="1"/>
  <c r="AH695" i="16"/>
  <c r="A817" i="16"/>
  <c r="P817" i="16" s="1"/>
  <c r="AL817" i="16" s="1"/>
  <c r="F944" i="1"/>
  <c r="R697" i="16"/>
  <c r="AG696" i="16"/>
  <c r="AN457" i="16" l="1"/>
  <c r="AV457" i="16" s="1"/>
  <c r="AW456" i="16"/>
  <c r="AU572" i="16"/>
  <c r="AK573" i="16"/>
  <c r="F815" i="16"/>
  <c r="T943" i="1"/>
  <c r="V822" i="1"/>
  <c r="W698" i="16"/>
  <c r="S697" i="16"/>
  <c r="AO457" i="16" s="1"/>
  <c r="X698" i="16"/>
  <c r="A818" i="16"/>
  <c r="P818" i="16" s="1"/>
  <c r="AL818" i="16" s="1"/>
  <c r="F945" i="1"/>
  <c r="Q814" i="16"/>
  <c r="AM574" i="16" s="1"/>
  <c r="AF813" i="16"/>
  <c r="E699" i="16"/>
  <c r="P826" i="1"/>
  <c r="M826" i="1"/>
  <c r="K827" i="1"/>
  <c r="U706" i="1"/>
  <c r="W706" i="1" s="1"/>
  <c r="R698" i="16"/>
  <c r="AG697" i="16"/>
  <c r="AH696" i="16"/>
  <c r="AN458" i="16" l="1"/>
  <c r="AV458" i="16" s="1"/>
  <c r="AW457" i="16"/>
  <c r="AU573" i="16"/>
  <c r="AK574" i="16"/>
  <c r="A819" i="16"/>
  <c r="P819" i="16" s="1"/>
  <c r="AL819" i="16" s="1"/>
  <c r="F946" i="1"/>
  <c r="W699" i="16"/>
  <c r="X699" i="16"/>
  <c r="S698" i="16"/>
  <c r="AO458" i="16" s="1"/>
  <c r="E700" i="16"/>
  <c r="P827" i="1"/>
  <c r="U707" i="1"/>
  <c r="W707" i="1" s="1"/>
  <c r="K828" i="1"/>
  <c r="M827" i="1"/>
  <c r="Q815" i="16"/>
  <c r="AM575" i="16" s="1"/>
  <c r="AF814" i="16"/>
  <c r="F816" i="16"/>
  <c r="V823" i="1"/>
  <c r="T944" i="1"/>
  <c r="AG698" i="16"/>
  <c r="R699" i="16"/>
  <c r="AH697" i="16"/>
  <c r="AN459" i="16" l="1"/>
  <c r="AV459" i="16" s="1"/>
  <c r="AW458" i="16"/>
  <c r="AU574" i="16"/>
  <c r="AK575" i="16"/>
  <c r="F817" i="16"/>
  <c r="T945" i="1"/>
  <c r="V824" i="1"/>
  <c r="R700" i="16"/>
  <c r="AG699" i="16"/>
  <c r="X700" i="16"/>
  <c r="W700" i="16"/>
  <c r="S699" i="16"/>
  <c r="AO459" i="16" s="1"/>
  <c r="A820" i="16"/>
  <c r="P820" i="16" s="1"/>
  <c r="AL820" i="16" s="1"/>
  <c r="F947" i="1"/>
  <c r="Q816" i="16"/>
  <c r="AM576" i="16" s="1"/>
  <c r="AF815" i="16"/>
  <c r="E701" i="16"/>
  <c r="P828" i="1"/>
  <c r="K829" i="1"/>
  <c r="M828" i="1"/>
  <c r="U708" i="1"/>
  <c r="W708" i="1" s="1"/>
  <c r="AH698" i="16"/>
  <c r="AN460" i="16" l="1"/>
  <c r="AV460" i="16" s="1"/>
  <c r="AW459" i="16"/>
  <c r="AU575" i="16"/>
  <c r="AK576" i="16"/>
  <c r="F818" i="16"/>
  <c r="V825" i="1"/>
  <c r="T946" i="1"/>
  <c r="S700" i="16"/>
  <c r="AO460" i="16" s="1"/>
  <c r="W701" i="16"/>
  <c r="X701" i="16"/>
  <c r="A821" i="16"/>
  <c r="P821" i="16" s="1"/>
  <c r="AL821" i="16" s="1"/>
  <c r="F948" i="1"/>
  <c r="E702" i="16"/>
  <c r="P829" i="1"/>
  <c r="K830" i="1"/>
  <c r="M829" i="1"/>
  <c r="U709" i="1"/>
  <c r="W709" i="1" s="1"/>
  <c r="Q817" i="16"/>
  <c r="AM577" i="16" s="1"/>
  <c r="AF816" i="16"/>
  <c r="AH699" i="16"/>
  <c r="R701" i="16"/>
  <c r="AG700" i="16"/>
  <c r="AN461" i="16" l="1"/>
  <c r="AV461" i="16" s="1"/>
  <c r="AW460" i="16"/>
  <c r="AU576" i="16"/>
  <c r="AK577" i="16"/>
  <c r="R702" i="16"/>
  <c r="AG701" i="16"/>
  <c r="A822" i="16"/>
  <c r="P822" i="16" s="1"/>
  <c r="AL822" i="16" s="1"/>
  <c r="F949" i="1"/>
  <c r="Q818" i="16"/>
  <c r="AM578" i="16" s="1"/>
  <c r="AF817" i="16"/>
  <c r="E703" i="16"/>
  <c r="U710" i="1"/>
  <c r="W710" i="1" s="1"/>
  <c r="M830" i="1"/>
  <c r="P830" i="1"/>
  <c r="K831" i="1"/>
  <c r="F819" i="16"/>
  <c r="V826" i="1"/>
  <c r="T947" i="1"/>
  <c r="AH700" i="16"/>
  <c r="S701" i="16"/>
  <c r="AO461" i="16" s="1"/>
  <c r="X702" i="16"/>
  <c r="W702" i="16"/>
  <c r="AN462" i="16" l="1"/>
  <c r="AV462" i="16" s="1"/>
  <c r="AW461" i="16"/>
  <c r="AU577" i="16"/>
  <c r="AK578" i="16"/>
  <c r="F820" i="16"/>
  <c r="V827" i="1"/>
  <c r="T948" i="1"/>
  <c r="R703" i="16"/>
  <c r="AG702" i="16"/>
  <c r="AH701" i="16"/>
  <c r="Q819" i="16"/>
  <c r="AM579" i="16" s="1"/>
  <c r="AF818" i="16"/>
  <c r="X703" i="16"/>
  <c r="S702" i="16"/>
  <c r="AO462" i="16" s="1"/>
  <c r="W703" i="16"/>
  <c r="E704" i="16"/>
  <c r="K832" i="1"/>
  <c r="M831" i="1"/>
  <c r="P831" i="1"/>
  <c r="U711" i="1"/>
  <c r="W711" i="1" s="1"/>
  <c r="A823" i="16"/>
  <c r="P823" i="16" s="1"/>
  <c r="AL823" i="16" s="1"/>
  <c r="F950" i="1"/>
  <c r="AN463" i="16" l="1"/>
  <c r="AV463" i="16" s="1"/>
  <c r="AW462" i="16"/>
  <c r="AU578" i="16"/>
  <c r="AK579" i="16"/>
  <c r="E705" i="16"/>
  <c r="U712" i="1"/>
  <c r="W712" i="1" s="1"/>
  <c r="M832" i="1"/>
  <c r="K833" i="1"/>
  <c r="P832" i="1"/>
  <c r="X704" i="16"/>
  <c r="S703" i="16"/>
  <c r="AO463" i="16" s="1"/>
  <c r="W704" i="16"/>
  <c r="Q820" i="16"/>
  <c r="AM580" i="16" s="1"/>
  <c r="AF819" i="16"/>
  <c r="F821" i="16"/>
  <c r="V828" i="1"/>
  <c r="T949" i="1"/>
  <c r="A824" i="16"/>
  <c r="P824" i="16" s="1"/>
  <c r="AL824" i="16" s="1"/>
  <c r="F951" i="1"/>
  <c r="AH702" i="16"/>
  <c r="AG703" i="16"/>
  <c r="R704" i="16"/>
  <c r="AN464" i="16" l="1"/>
  <c r="AV464" i="16" s="1"/>
  <c r="AW463" i="16"/>
  <c r="AU579" i="16"/>
  <c r="AK580" i="16"/>
  <c r="AH703" i="16"/>
  <c r="F822" i="16"/>
  <c r="T950" i="1"/>
  <c r="V829" i="1"/>
  <c r="Q821" i="16"/>
  <c r="AM581" i="16" s="1"/>
  <c r="AF820" i="16"/>
  <c r="A825" i="16"/>
  <c r="P825" i="16" s="1"/>
  <c r="AL825" i="16" s="1"/>
  <c r="F952" i="1"/>
  <c r="X705" i="16"/>
  <c r="W705" i="16"/>
  <c r="S704" i="16"/>
  <c r="AO464" i="16" s="1"/>
  <c r="E706" i="16"/>
  <c r="K834" i="1"/>
  <c r="U713" i="1"/>
  <c r="W713" i="1" s="1"/>
  <c r="M833" i="1"/>
  <c r="P833" i="1"/>
  <c r="R705" i="16"/>
  <c r="AG704" i="16"/>
  <c r="AN465" i="16" l="1"/>
  <c r="AV465" i="16" s="1"/>
  <c r="AW464" i="16"/>
  <c r="AK581" i="16"/>
  <c r="AU580" i="16"/>
  <c r="R706" i="16"/>
  <c r="AG705" i="16"/>
  <c r="W706" i="16"/>
  <c r="S705" i="16"/>
  <c r="AO465" i="16" s="1"/>
  <c r="X706" i="16"/>
  <c r="F823" i="16"/>
  <c r="V830" i="1"/>
  <c r="T951" i="1"/>
  <c r="E707" i="16"/>
  <c r="K835" i="1"/>
  <c r="M834" i="1"/>
  <c r="U714" i="1"/>
  <c r="W714" i="1" s="1"/>
  <c r="P834" i="1"/>
  <c r="AF821" i="16"/>
  <c r="Q822" i="16"/>
  <c r="AM582" i="16" s="1"/>
  <c r="A826" i="16"/>
  <c r="P826" i="16" s="1"/>
  <c r="AL826" i="16" s="1"/>
  <c r="F953" i="1"/>
  <c r="AH704" i="16"/>
  <c r="AN466" i="16" l="1"/>
  <c r="AV466" i="16" s="1"/>
  <c r="AW465" i="16"/>
  <c r="AK582" i="16"/>
  <c r="AU581" i="16"/>
  <c r="X707" i="16"/>
  <c r="W707" i="16"/>
  <c r="S706" i="16"/>
  <c r="AO466" i="16" s="1"/>
  <c r="A827" i="16"/>
  <c r="P827" i="16" s="1"/>
  <c r="AL827" i="16" s="1"/>
  <c r="F954" i="1"/>
  <c r="E708" i="16"/>
  <c r="P835" i="1"/>
  <c r="K836" i="1"/>
  <c r="U715" i="1"/>
  <c r="W715" i="1" s="1"/>
  <c r="M835" i="1"/>
  <c r="R707" i="16"/>
  <c r="AG706" i="16"/>
  <c r="Q823" i="16"/>
  <c r="AM583" i="16" s="1"/>
  <c r="AF822" i="16"/>
  <c r="F824" i="16"/>
  <c r="V831" i="1"/>
  <c r="T952" i="1"/>
  <c r="AH705" i="16"/>
  <c r="AN467" i="16" l="1"/>
  <c r="AV467" i="16" s="1"/>
  <c r="AW466" i="16"/>
  <c r="AU582" i="16"/>
  <c r="AK583" i="16"/>
  <c r="R708" i="16"/>
  <c r="AG707" i="16"/>
  <c r="E709" i="16"/>
  <c r="K837" i="1"/>
  <c r="P836" i="1"/>
  <c r="U716" i="1"/>
  <c r="W716" i="1" s="1"/>
  <c r="M836" i="1"/>
  <c r="F825" i="16"/>
  <c r="V832" i="1"/>
  <c r="T953" i="1"/>
  <c r="Q824" i="16"/>
  <c r="AM584" i="16" s="1"/>
  <c r="AF823" i="16"/>
  <c r="AH706" i="16"/>
  <c r="W708" i="16"/>
  <c r="S707" i="16"/>
  <c r="AO467" i="16" s="1"/>
  <c r="X708" i="16"/>
  <c r="A828" i="16"/>
  <c r="P828" i="16" s="1"/>
  <c r="AL828" i="16" s="1"/>
  <c r="F955" i="1"/>
  <c r="AN468" i="16" l="1"/>
  <c r="AV468" i="16" s="1"/>
  <c r="AW467" i="16"/>
  <c r="AK584" i="16"/>
  <c r="AU583" i="16"/>
  <c r="F826" i="16"/>
  <c r="T954" i="1"/>
  <c r="V833" i="1"/>
  <c r="R709" i="16"/>
  <c r="AG708" i="16"/>
  <c r="AH707" i="16"/>
  <c r="A829" i="16"/>
  <c r="P829" i="16" s="1"/>
  <c r="AL829" i="16" s="1"/>
  <c r="F956" i="1"/>
  <c r="W709" i="16"/>
  <c r="X709" i="16"/>
  <c r="S708" i="16"/>
  <c r="AO468" i="16" s="1"/>
  <c r="Q825" i="16"/>
  <c r="AM585" i="16" s="1"/>
  <c r="AF824" i="16"/>
  <c r="E710" i="16"/>
  <c r="U717" i="1"/>
  <c r="W717" i="1" s="1"/>
  <c r="K838" i="1"/>
  <c r="P837" i="1"/>
  <c r="M837" i="1"/>
  <c r="AN469" i="16" l="1"/>
  <c r="AV469" i="16" s="1"/>
  <c r="AW468" i="16"/>
  <c r="AU584" i="16"/>
  <c r="AK585" i="16"/>
  <c r="Q826" i="16"/>
  <c r="AM586" i="16" s="1"/>
  <c r="AF825" i="16"/>
  <c r="A830" i="16"/>
  <c r="P830" i="16" s="1"/>
  <c r="AL830" i="16" s="1"/>
  <c r="F957" i="1"/>
  <c r="E711" i="16"/>
  <c r="K839" i="1"/>
  <c r="M838" i="1"/>
  <c r="P838" i="1"/>
  <c r="U718" i="1"/>
  <c r="W718" i="1" s="1"/>
  <c r="W710" i="16"/>
  <c r="X710" i="16"/>
  <c r="S709" i="16"/>
  <c r="AO469" i="16" s="1"/>
  <c r="F827" i="16"/>
  <c r="T955" i="1"/>
  <c r="V834" i="1"/>
  <c r="AH708" i="16"/>
  <c r="R710" i="16"/>
  <c r="AG709" i="16"/>
  <c r="AN470" i="16" l="1"/>
  <c r="AV470" i="16" s="1"/>
  <c r="AW469" i="16"/>
  <c r="AU585" i="16"/>
  <c r="AK586" i="16"/>
  <c r="R711" i="16"/>
  <c r="AG710" i="16"/>
  <c r="F828" i="16"/>
  <c r="V835" i="1"/>
  <c r="T956" i="1"/>
  <c r="X711" i="16"/>
  <c r="W711" i="16"/>
  <c r="S710" i="16"/>
  <c r="AO470" i="16" s="1"/>
  <c r="E712" i="16"/>
  <c r="M839" i="1"/>
  <c r="P839" i="1"/>
  <c r="U719" i="1"/>
  <c r="W719" i="1" s="1"/>
  <c r="K840" i="1"/>
  <c r="Q827" i="16"/>
  <c r="AM587" i="16" s="1"/>
  <c r="AF826" i="16"/>
  <c r="AH709" i="16"/>
  <c r="A831" i="16"/>
  <c r="P831" i="16" s="1"/>
  <c r="AL831" i="16" s="1"/>
  <c r="F958" i="1"/>
  <c r="AN471" i="16" l="1"/>
  <c r="AV471" i="16" s="1"/>
  <c r="AW470" i="16"/>
  <c r="AU586" i="16"/>
  <c r="AK587" i="16"/>
  <c r="Q828" i="16"/>
  <c r="AM588" i="16" s="1"/>
  <c r="AF827" i="16"/>
  <c r="X712" i="16"/>
  <c r="S711" i="16"/>
  <c r="AO471" i="16" s="1"/>
  <c r="W712" i="16"/>
  <c r="E713" i="16"/>
  <c r="K841" i="1"/>
  <c r="M840" i="1"/>
  <c r="P840" i="1"/>
  <c r="U720" i="1"/>
  <c r="W720" i="1" s="1"/>
  <c r="F829" i="16"/>
  <c r="V836" i="1"/>
  <c r="T957" i="1"/>
  <c r="AG711" i="16"/>
  <c r="R712" i="16"/>
  <c r="A832" i="16"/>
  <c r="P832" i="16" s="1"/>
  <c r="AL832" i="16" s="1"/>
  <c r="F959" i="1"/>
  <c r="AH710" i="16"/>
  <c r="AN472" i="16" l="1"/>
  <c r="AV472" i="16" s="1"/>
  <c r="AW471" i="16"/>
  <c r="AU587" i="16"/>
  <c r="AK588" i="16"/>
  <c r="A833" i="16"/>
  <c r="P833" i="16" s="1"/>
  <c r="AL833" i="16" s="1"/>
  <c r="F960" i="1"/>
  <c r="E714" i="16"/>
  <c r="M841" i="1"/>
  <c r="K842" i="1"/>
  <c r="P841" i="1"/>
  <c r="U721" i="1"/>
  <c r="W721" i="1" s="1"/>
  <c r="F830" i="16"/>
  <c r="V837" i="1"/>
  <c r="T958" i="1"/>
  <c r="X713" i="16"/>
  <c r="S712" i="16"/>
  <c r="AO472" i="16" s="1"/>
  <c r="W713" i="16"/>
  <c r="Q829" i="16"/>
  <c r="AM589" i="16" s="1"/>
  <c r="AF828" i="16"/>
  <c r="AG712" i="16"/>
  <c r="R713" i="16"/>
  <c r="AH711" i="16"/>
  <c r="AN473" i="16" l="1"/>
  <c r="AV473" i="16" s="1"/>
  <c r="AW472" i="16"/>
  <c r="AU588" i="16"/>
  <c r="AK589" i="16"/>
  <c r="AH712" i="16"/>
  <c r="R714" i="16"/>
  <c r="AG713" i="16"/>
  <c r="Q830" i="16"/>
  <c r="AM590" i="16" s="1"/>
  <c r="AF829" i="16"/>
  <c r="F831" i="16"/>
  <c r="T959" i="1"/>
  <c r="V838" i="1"/>
  <c r="A834" i="16"/>
  <c r="P834" i="16" s="1"/>
  <c r="AL834" i="16" s="1"/>
  <c r="F961" i="1"/>
  <c r="W714" i="16"/>
  <c r="S713" i="16"/>
  <c r="AO473" i="16" s="1"/>
  <c r="X714" i="16"/>
  <c r="E715" i="16"/>
  <c r="P842" i="1"/>
  <c r="M842" i="1"/>
  <c r="U722" i="1"/>
  <c r="W722" i="1" s="1"/>
  <c r="K843" i="1"/>
  <c r="AN474" i="16" l="1"/>
  <c r="AV474" i="16" s="1"/>
  <c r="AW473" i="16"/>
  <c r="AK590" i="16"/>
  <c r="AU589" i="16"/>
  <c r="E716" i="16"/>
  <c r="P843" i="1"/>
  <c r="K844" i="1"/>
  <c r="M843" i="1"/>
  <c r="U723" i="1"/>
  <c r="W723" i="1" s="1"/>
  <c r="R715" i="16"/>
  <c r="AG714" i="16"/>
  <c r="AH713" i="16"/>
  <c r="Q831" i="16"/>
  <c r="AM591" i="16" s="1"/>
  <c r="AF830" i="16"/>
  <c r="X715" i="16"/>
  <c r="W715" i="16"/>
  <c r="S714" i="16"/>
  <c r="AO474" i="16" s="1"/>
  <c r="F832" i="16"/>
  <c r="V839" i="1"/>
  <c r="T960" i="1"/>
  <c r="A835" i="16"/>
  <c r="P835" i="16" s="1"/>
  <c r="AL835" i="16" s="1"/>
  <c r="F962" i="1"/>
  <c r="AN475" i="16" l="1"/>
  <c r="AV475" i="16" s="1"/>
  <c r="AW474" i="16"/>
  <c r="AU590" i="16"/>
  <c r="AK591" i="16"/>
  <c r="AH714" i="16"/>
  <c r="AF831" i="16"/>
  <c r="Q832" i="16"/>
  <c r="AM592" i="16" s="1"/>
  <c r="F833" i="16"/>
  <c r="V840" i="1"/>
  <c r="T961" i="1"/>
  <c r="X716" i="16"/>
  <c r="W716" i="16"/>
  <c r="S715" i="16"/>
  <c r="AO475" i="16" s="1"/>
  <c r="R716" i="16"/>
  <c r="AG715" i="16"/>
  <c r="E717" i="16"/>
  <c r="U724" i="1"/>
  <c r="W724" i="1" s="1"/>
  <c r="K845" i="1"/>
  <c r="M844" i="1"/>
  <c r="P844" i="1"/>
  <c r="A836" i="16"/>
  <c r="P836" i="16" s="1"/>
  <c r="AL836" i="16" s="1"/>
  <c r="F963" i="1"/>
  <c r="AN476" i="16" l="1"/>
  <c r="AV476" i="16" s="1"/>
  <c r="AW475" i="16"/>
  <c r="AK592" i="16"/>
  <c r="AU591" i="16"/>
  <c r="F834" i="16"/>
  <c r="V841" i="1"/>
  <c r="T962" i="1"/>
  <c r="AH715" i="16"/>
  <c r="X717" i="16"/>
  <c r="S716" i="16"/>
  <c r="AO476" i="16" s="1"/>
  <c r="W717" i="16"/>
  <c r="A837" i="16"/>
  <c r="P837" i="16" s="1"/>
  <c r="AL837" i="16" s="1"/>
  <c r="F964" i="1"/>
  <c r="E718" i="16"/>
  <c r="P845" i="1"/>
  <c r="K846" i="1"/>
  <c r="M845" i="1"/>
  <c r="U725" i="1"/>
  <c r="W725" i="1" s="1"/>
  <c r="R717" i="16"/>
  <c r="AG716" i="16"/>
  <c r="Q833" i="16"/>
  <c r="AM593" i="16" s="1"/>
  <c r="AF832" i="16"/>
  <c r="AN477" i="16" l="1"/>
  <c r="AV477" i="16" s="1"/>
  <c r="AW476" i="16"/>
  <c r="AU592" i="16"/>
  <c r="AK593" i="16"/>
  <c r="Q834" i="16"/>
  <c r="AM594" i="16" s="1"/>
  <c r="AF833" i="16"/>
  <c r="S717" i="16"/>
  <c r="AO477" i="16" s="1"/>
  <c r="W718" i="16"/>
  <c r="X718" i="16"/>
  <c r="AH716" i="16"/>
  <c r="F835" i="16"/>
  <c r="T963" i="1"/>
  <c r="V842" i="1"/>
  <c r="A838" i="16"/>
  <c r="P838" i="16" s="1"/>
  <c r="AL838" i="16" s="1"/>
  <c r="F965" i="1"/>
  <c r="R718" i="16"/>
  <c r="AG717" i="16"/>
  <c r="E719" i="16"/>
  <c r="P846" i="1"/>
  <c r="M846" i="1"/>
  <c r="U726" i="1"/>
  <c r="W726" i="1" s="1"/>
  <c r="K847" i="1"/>
  <c r="AN478" i="16" l="1"/>
  <c r="AV478" i="16" s="1"/>
  <c r="AW477" i="16"/>
  <c r="AU593" i="16"/>
  <c r="AK594" i="16"/>
  <c r="AH717" i="16"/>
  <c r="R719" i="16"/>
  <c r="AG718" i="16"/>
  <c r="F836" i="16"/>
  <c r="T964" i="1"/>
  <c r="V843" i="1"/>
  <c r="Q835" i="16"/>
  <c r="AM595" i="16" s="1"/>
  <c r="AF834" i="16"/>
  <c r="E720" i="16"/>
  <c r="K848" i="1"/>
  <c r="M847" i="1"/>
  <c r="P847" i="1"/>
  <c r="U727" i="1"/>
  <c r="W727" i="1" s="1"/>
  <c r="A839" i="16"/>
  <c r="P839" i="16" s="1"/>
  <c r="AL839" i="16" s="1"/>
  <c r="F966" i="1"/>
  <c r="S718" i="16"/>
  <c r="AO478" i="16" s="1"/>
  <c r="W719" i="16"/>
  <c r="X719" i="16"/>
  <c r="AN479" i="16" l="1"/>
  <c r="AV479" i="16" s="1"/>
  <c r="AW478" i="16"/>
  <c r="AU594" i="16"/>
  <c r="AK595" i="16"/>
  <c r="W720" i="16"/>
  <c r="X720" i="16"/>
  <c r="S719" i="16"/>
  <c r="AO479" i="16" s="1"/>
  <c r="R720" i="16"/>
  <c r="AG719" i="16"/>
  <c r="AH718" i="16"/>
  <c r="F837" i="16"/>
  <c r="V844" i="1"/>
  <c r="T965" i="1"/>
  <c r="A840" i="16"/>
  <c r="P840" i="16" s="1"/>
  <c r="AL840" i="16" s="1"/>
  <c r="F967" i="1"/>
  <c r="Q836" i="16"/>
  <c r="AM596" i="16" s="1"/>
  <c r="AF835" i="16"/>
  <c r="E721" i="16"/>
  <c r="U728" i="1"/>
  <c r="W728" i="1" s="1"/>
  <c r="M848" i="1"/>
  <c r="K849" i="1"/>
  <c r="P848" i="1"/>
  <c r="AN480" i="16" l="1"/>
  <c r="AV480" i="16" s="1"/>
  <c r="AW479" i="16"/>
  <c r="AU595" i="16"/>
  <c r="AK596" i="16"/>
  <c r="AF836" i="16"/>
  <c r="Q837" i="16"/>
  <c r="AM597" i="16" s="1"/>
  <c r="F838" i="16"/>
  <c r="T966" i="1"/>
  <c r="V845" i="1"/>
  <c r="E722" i="16"/>
  <c r="U729" i="1"/>
  <c r="W729" i="1" s="1"/>
  <c r="M849" i="1"/>
  <c r="P849" i="1"/>
  <c r="K850" i="1"/>
  <c r="AH719" i="16"/>
  <c r="A841" i="16"/>
  <c r="P841" i="16" s="1"/>
  <c r="AL841" i="16" s="1"/>
  <c r="F968" i="1"/>
  <c r="R721" i="16"/>
  <c r="AG720" i="16"/>
  <c r="X721" i="16"/>
  <c r="W721" i="16"/>
  <c r="S720" i="16"/>
  <c r="AO480" i="16" s="1"/>
  <c r="AN481" i="16" l="1"/>
  <c r="AV481" i="16" s="1"/>
  <c r="AW480" i="16"/>
  <c r="AU596" i="16"/>
  <c r="AK597" i="16"/>
  <c r="W722" i="16"/>
  <c r="X722" i="16"/>
  <c r="S721" i="16"/>
  <c r="AO481" i="16" s="1"/>
  <c r="A842" i="16"/>
  <c r="P842" i="16" s="1"/>
  <c r="AL842" i="16" s="1"/>
  <c r="F969" i="1"/>
  <c r="E723" i="16"/>
  <c r="U730" i="1"/>
  <c r="W730" i="1" s="1"/>
  <c r="M850" i="1"/>
  <c r="K851" i="1"/>
  <c r="P850" i="1"/>
  <c r="Q838" i="16"/>
  <c r="AM598" i="16" s="1"/>
  <c r="AF837" i="16"/>
  <c r="AH720" i="16"/>
  <c r="R722" i="16"/>
  <c r="AG721" i="16"/>
  <c r="F839" i="16"/>
  <c r="T967" i="1"/>
  <c r="V846" i="1"/>
  <c r="AN482" i="16" l="1"/>
  <c r="AV482" i="16" s="1"/>
  <c r="AW481" i="16"/>
  <c r="AU597" i="16"/>
  <c r="AK598" i="16"/>
  <c r="R723" i="16"/>
  <c r="AG722" i="16"/>
  <c r="F840" i="16"/>
  <c r="T968" i="1"/>
  <c r="V847" i="1"/>
  <c r="Q839" i="16"/>
  <c r="AM599" i="16" s="1"/>
  <c r="AF838" i="16"/>
  <c r="AH721" i="16"/>
  <c r="E724" i="16"/>
  <c r="K852" i="1"/>
  <c r="P851" i="1"/>
  <c r="U731" i="1"/>
  <c r="W731" i="1" s="1"/>
  <c r="M851" i="1"/>
  <c r="A843" i="16"/>
  <c r="P843" i="16" s="1"/>
  <c r="AL843" i="16" s="1"/>
  <c r="F970" i="1"/>
  <c r="S722" i="16"/>
  <c r="AO482" i="16" s="1"/>
  <c r="W723" i="16"/>
  <c r="X723" i="16"/>
  <c r="AN483" i="16" l="1"/>
  <c r="AV483" i="16" s="1"/>
  <c r="AW482" i="16"/>
  <c r="AU598" i="16"/>
  <c r="AK599" i="16"/>
  <c r="X724" i="16"/>
  <c r="S723" i="16"/>
  <c r="AO483" i="16" s="1"/>
  <c r="W724" i="16"/>
  <c r="Q840" i="16"/>
  <c r="AM600" i="16" s="1"/>
  <c r="AF839" i="16"/>
  <c r="AH722" i="16"/>
  <c r="AG723" i="16"/>
  <c r="R724" i="16"/>
  <c r="A844" i="16"/>
  <c r="P844" i="16" s="1"/>
  <c r="AL844" i="16" s="1"/>
  <c r="F971" i="1"/>
  <c r="E725" i="16"/>
  <c r="P852" i="1"/>
  <c r="K853" i="1"/>
  <c r="U732" i="1"/>
  <c r="W732" i="1" s="1"/>
  <c r="M852" i="1"/>
  <c r="F841" i="16"/>
  <c r="V848" i="1"/>
  <c r="T969" i="1"/>
  <c r="AN484" i="16" l="1"/>
  <c r="AV484" i="16" s="1"/>
  <c r="AW483" i="16"/>
  <c r="AU599" i="16"/>
  <c r="AK600" i="16"/>
  <c r="X725" i="16"/>
  <c r="W725" i="16"/>
  <c r="S724" i="16"/>
  <c r="AO484" i="16" s="1"/>
  <c r="E726" i="16"/>
  <c r="P853" i="1"/>
  <c r="U733" i="1"/>
  <c r="W733" i="1" s="1"/>
  <c r="K854" i="1"/>
  <c r="M853" i="1"/>
  <c r="R725" i="16"/>
  <c r="AG724" i="16"/>
  <c r="AH723" i="16"/>
  <c r="F842" i="16"/>
  <c r="T970" i="1"/>
  <c r="V849" i="1"/>
  <c r="A845" i="16"/>
  <c r="P845" i="16" s="1"/>
  <c r="AL845" i="16" s="1"/>
  <c r="F972" i="1"/>
  <c r="Q841" i="16"/>
  <c r="AM601" i="16" s="1"/>
  <c r="AF840" i="16"/>
  <c r="AN485" i="16" l="1"/>
  <c r="AV485" i="16" s="1"/>
  <c r="AW484" i="16"/>
  <c r="AU600" i="16"/>
  <c r="AK601" i="16"/>
  <c r="E727" i="16"/>
  <c r="P854" i="1"/>
  <c r="M854" i="1"/>
  <c r="K855" i="1"/>
  <c r="U734" i="1"/>
  <c r="W734" i="1" s="1"/>
  <c r="AH724" i="16"/>
  <c r="F843" i="16"/>
  <c r="V850" i="1"/>
  <c r="T971" i="1"/>
  <c r="A846" i="16"/>
  <c r="P846" i="16" s="1"/>
  <c r="AL846" i="16" s="1"/>
  <c r="F973" i="1"/>
  <c r="AG725" i="16"/>
  <c r="R726" i="16"/>
  <c r="W726" i="16"/>
  <c r="X726" i="16"/>
  <c r="S725" i="16"/>
  <c r="AO485" i="16" s="1"/>
  <c r="Q842" i="16"/>
  <c r="AM602" i="16" s="1"/>
  <c r="AF841" i="16"/>
  <c r="AN486" i="16" l="1"/>
  <c r="AV486" i="16" s="1"/>
  <c r="AW485" i="16"/>
  <c r="AU601" i="16"/>
  <c r="AK602" i="16"/>
  <c r="Q843" i="16"/>
  <c r="AM603" i="16" s="1"/>
  <c r="AF842" i="16"/>
  <c r="S726" i="16"/>
  <c r="AO486" i="16" s="1"/>
  <c r="X727" i="16"/>
  <c r="W727" i="16"/>
  <c r="A847" i="16"/>
  <c r="P847" i="16" s="1"/>
  <c r="AL847" i="16" s="1"/>
  <c r="F974" i="1"/>
  <c r="E728" i="16"/>
  <c r="K856" i="1"/>
  <c r="M855" i="1"/>
  <c r="P855" i="1"/>
  <c r="U735" i="1"/>
  <c r="W735" i="1" s="1"/>
  <c r="AG726" i="16"/>
  <c r="R727" i="16"/>
  <c r="AH725" i="16"/>
  <c r="F844" i="16"/>
  <c r="T972" i="1"/>
  <c r="V851" i="1"/>
  <c r="AN487" i="16" l="1"/>
  <c r="AV487" i="16" s="1"/>
  <c r="AW486" i="16"/>
  <c r="AU602" i="16"/>
  <c r="AK603" i="16"/>
  <c r="F845" i="16"/>
  <c r="T973" i="1"/>
  <c r="V852" i="1"/>
  <c r="AG727" i="16"/>
  <c r="R728" i="16"/>
  <c r="A848" i="16"/>
  <c r="P848" i="16" s="1"/>
  <c r="AL848" i="16" s="1"/>
  <c r="F975" i="1"/>
  <c r="AH726" i="16"/>
  <c r="E729" i="16"/>
  <c r="P856" i="1"/>
  <c r="M856" i="1"/>
  <c r="K857" i="1"/>
  <c r="U736" i="1"/>
  <c r="W736" i="1" s="1"/>
  <c r="X728" i="16"/>
  <c r="W728" i="16"/>
  <c r="S727" i="16"/>
  <c r="AO487" i="16" s="1"/>
  <c r="Q844" i="16"/>
  <c r="AM604" i="16" s="1"/>
  <c r="AF843" i="16"/>
  <c r="AN488" i="16" l="1"/>
  <c r="AV488" i="16" s="1"/>
  <c r="AW487" i="16"/>
  <c r="AU603" i="16"/>
  <c r="AK604" i="16"/>
  <c r="AF844" i="16"/>
  <c r="Q845" i="16"/>
  <c r="AM605" i="16" s="1"/>
  <c r="A849" i="16"/>
  <c r="P849" i="16" s="1"/>
  <c r="AL849" i="16" s="1"/>
  <c r="F976" i="1"/>
  <c r="AH727" i="16"/>
  <c r="E730" i="16"/>
  <c r="K858" i="1"/>
  <c r="M857" i="1"/>
  <c r="U737" i="1"/>
  <c r="W737" i="1" s="1"/>
  <c r="P857" i="1"/>
  <c r="R729" i="16"/>
  <c r="AG728" i="16"/>
  <c r="F846" i="16"/>
  <c r="V853" i="1"/>
  <c r="T974" i="1"/>
  <c r="X729" i="16"/>
  <c r="S728" i="16"/>
  <c r="AO488" i="16" s="1"/>
  <c r="W729" i="16"/>
  <c r="AN489" i="16" l="1"/>
  <c r="AV489" i="16" s="1"/>
  <c r="AW488" i="16"/>
  <c r="AU604" i="16"/>
  <c r="AK605" i="16"/>
  <c r="Q846" i="16"/>
  <c r="AM606" i="16" s="1"/>
  <c r="AF845" i="16"/>
  <c r="AH728" i="16"/>
  <c r="F847" i="16"/>
  <c r="T975" i="1"/>
  <c r="V854" i="1"/>
  <c r="R730" i="16"/>
  <c r="AG729" i="16"/>
  <c r="S729" i="16"/>
  <c r="AO489" i="16" s="1"/>
  <c r="X730" i="16"/>
  <c r="W730" i="16"/>
  <c r="E731" i="16"/>
  <c r="P858" i="1"/>
  <c r="M858" i="1"/>
  <c r="U738" i="1"/>
  <c r="W738" i="1" s="1"/>
  <c r="K859" i="1"/>
  <c r="A850" i="16"/>
  <c r="P850" i="16" s="1"/>
  <c r="AL850" i="16" s="1"/>
  <c r="F977" i="1"/>
  <c r="AN490" i="16" l="1"/>
  <c r="AV490" i="16" s="1"/>
  <c r="AW489" i="16"/>
  <c r="AU605" i="16"/>
  <c r="AK606" i="16"/>
  <c r="AH729" i="16"/>
  <c r="F848" i="16"/>
  <c r="V855" i="1"/>
  <c r="T976" i="1"/>
  <c r="X731" i="16"/>
  <c r="S730" i="16"/>
  <c r="AO490" i="16" s="1"/>
  <c r="W731" i="16"/>
  <c r="R731" i="16"/>
  <c r="AG730" i="16"/>
  <c r="Q847" i="16"/>
  <c r="AM607" i="16" s="1"/>
  <c r="AF846" i="16"/>
  <c r="E732" i="16"/>
  <c r="P859" i="1"/>
  <c r="U739" i="1"/>
  <c r="W739" i="1" s="1"/>
  <c r="K860" i="1"/>
  <c r="M859" i="1"/>
  <c r="A851" i="16"/>
  <c r="P851" i="16" s="1"/>
  <c r="AL851" i="16" s="1"/>
  <c r="F978" i="1"/>
  <c r="AN491" i="16" l="1"/>
  <c r="AV491" i="16" s="1"/>
  <c r="AW490" i="16"/>
  <c r="AU606" i="16"/>
  <c r="AK607" i="16"/>
  <c r="X732" i="16"/>
  <c r="W732" i="16"/>
  <c r="S731" i="16"/>
  <c r="AO491" i="16" s="1"/>
  <c r="E733" i="16"/>
  <c r="P860" i="1"/>
  <c r="K861" i="1"/>
  <c r="M860" i="1"/>
  <c r="U740" i="1"/>
  <c r="W740" i="1" s="1"/>
  <c r="R732" i="16"/>
  <c r="AG731" i="16"/>
  <c r="AH730" i="16"/>
  <c r="A852" i="16"/>
  <c r="P852" i="16" s="1"/>
  <c r="AL852" i="16" s="1"/>
  <c r="F979" i="1"/>
  <c r="Q848" i="16"/>
  <c r="AM608" i="16" s="1"/>
  <c r="AF847" i="16"/>
  <c r="F849" i="16"/>
  <c r="V856" i="1"/>
  <c r="T977" i="1"/>
  <c r="AN492" i="16" l="1"/>
  <c r="AV492" i="16" s="1"/>
  <c r="AW491" i="16"/>
  <c r="AU607" i="16"/>
  <c r="AK608" i="16"/>
  <c r="A853" i="16"/>
  <c r="P853" i="16" s="1"/>
  <c r="AL853" i="16" s="1"/>
  <c r="F980" i="1"/>
  <c r="AH731" i="16"/>
  <c r="R733" i="16"/>
  <c r="AG732" i="16"/>
  <c r="E734" i="16"/>
  <c r="K862" i="1"/>
  <c r="P861" i="1"/>
  <c r="M861" i="1"/>
  <c r="U741" i="1"/>
  <c r="W741" i="1" s="1"/>
  <c r="X733" i="16"/>
  <c r="W733" i="16"/>
  <c r="S732" i="16"/>
  <c r="AO492" i="16" s="1"/>
  <c r="F850" i="16"/>
  <c r="T978" i="1"/>
  <c r="V857" i="1"/>
  <c r="Q849" i="16"/>
  <c r="AM609" i="16" s="1"/>
  <c r="AF848" i="16"/>
  <c r="AN493" i="16" l="1"/>
  <c r="AV493" i="16" s="1"/>
  <c r="AW492" i="16"/>
  <c r="AU608" i="16"/>
  <c r="AK609" i="16"/>
  <c r="AF849" i="16"/>
  <c r="Q850" i="16"/>
  <c r="AM610" i="16" s="1"/>
  <c r="AH732" i="16"/>
  <c r="W734" i="16"/>
  <c r="S733" i="16"/>
  <c r="AO493" i="16" s="1"/>
  <c r="X734" i="16"/>
  <c r="R734" i="16"/>
  <c r="AG733" i="16"/>
  <c r="A854" i="16"/>
  <c r="P854" i="16" s="1"/>
  <c r="AL854" i="16" s="1"/>
  <c r="F981" i="1"/>
  <c r="F851" i="16"/>
  <c r="T979" i="1"/>
  <c r="V858" i="1"/>
  <c r="E735" i="16"/>
  <c r="U742" i="1"/>
  <c r="W742" i="1" s="1"/>
  <c r="M862" i="1"/>
  <c r="P862" i="1"/>
  <c r="K863" i="1"/>
  <c r="AN494" i="16" l="1"/>
  <c r="AV494" i="16" s="1"/>
  <c r="AW493" i="16"/>
  <c r="AU609" i="16"/>
  <c r="AK610" i="16"/>
  <c r="F852" i="16"/>
  <c r="V859" i="1"/>
  <c r="T980" i="1"/>
  <c r="AH733" i="16"/>
  <c r="Q851" i="16"/>
  <c r="AM611" i="16" s="1"/>
  <c r="AF850" i="16"/>
  <c r="R735" i="16"/>
  <c r="AG734" i="16"/>
  <c r="W735" i="16"/>
  <c r="X735" i="16"/>
  <c r="S734" i="16"/>
  <c r="AO494" i="16" s="1"/>
  <c r="E736" i="16"/>
  <c r="K864" i="1"/>
  <c r="M863" i="1"/>
  <c r="P863" i="1"/>
  <c r="U743" i="1"/>
  <c r="W743" i="1" s="1"/>
  <c r="A855" i="16"/>
  <c r="P855" i="16" s="1"/>
  <c r="AL855" i="16" s="1"/>
  <c r="F982" i="1"/>
  <c r="AN495" i="16" l="1"/>
  <c r="AV495" i="16" s="1"/>
  <c r="AW494" i="16"/>
  <c r="AU610" i="16"/>
  <c r="AK611" i="16"/>
  <c r="E737" i="16"/>
  <c r="U744" i="1"/>
  <c r="W744" i="1" s="1"/>
  <c r="P864" i="1"/>
  <c r="M864" i="1"/>
  <c r="K865" i="1"/>
  <c r="S735" i="16"/>
  <c r="AO495" i="16" s="1"/>
  <c r="X736" i="16"/>
  <c r="W736" i="16"/>
  <c r="Q852" i="16"/>
  <c r="AM612" i="16" s="1"/>
  <c r="AF851" i="16"/>
  <c r="F853" i="16"/>
  <c r="T981" i="1"/>
  <c r="V860" i="1"/>
  <c r="AH734" i="16"/>
  <c r="R736" i="16"/>
  <c r="AG735" i="16"/>
  <c r="A856" i="16"/>
  <c r="P856" i="16" s="1"/>
  <c r="AL856" i="16" s="1"/>
  <c r="F983" i="1"/>
  <c r="AN496" i="16" l="1"/>
  <c r="AV496" i="16" s="1"/>
  <c r="AW495" i="16"/>
  <c r="AU611" i="16"/>
  <c r="AK612" i="16"/>
  <c r="W737" i="16"/>
  <c r="X737" i="16"/>
  <c r="S736" i="16"/>
  <c r="AO496" i="16" s="1"/>
  <c r="R737" i="16"/>
  <c r="AG736" i="16"/>
  <c r="Q853" i="16"/>
  <c r="AM613" i="16" s="1"/>
  <c r="AF852" i="16"/>
  <c r="AH735" i="16"/>
  <c r="A857" i="16"/>
  <c r="P857" i="16" s="1"/>
  <c r="AL857" i="16" s="1"/>
  <c r="F984" i="1"/>
  <c r="F854" i="16"/>
  <c r="T982" i="1"/>
  <c r="V861" i="1"/>
  <c r="E738" i="16"/>
  <c r="U745" i="1"/>
  <c r="W745" i="1" s="1"/>
  <c r="M865" i="1"/>
  <c r="P865" i="1"/>
  <c r="K866" i="1"/>
  <c r="AN497" i="16" l="1"/>
  <c r="AV497" i="16" s="1"/>
  <c r="AU612" i="16"/>
  <c r="AW496" i="16"/>
  <c r="AK613" i="16"/>
  <c r="E739" i="16"/>
  <c r="U746" i="1"/>
  <c r="W746" i="1" s="1"/>
  <c r="M866" i="1"/>
  <c r="K867" i="1"/>
  <c r="P866" i="1"/>
  <c r="A858" i="16"/>
  <c r="P858" i="16" s="1"/>
  <c r="AL858" i="16" s="1"/>
  <c r="F985" i="1"/>
  <c r="AF853" i="16"/>
  <c r="Q854" i="16"/>
  <c r="AM614" i="16" s="1"/>
  <c r="F855" i="16"/>
  <c r="V862" i="1"/>
  <c r="T983" i="1"/>
  <c r="AH736" i="16"/>
  <c r="AG737" i="16"/>
  <c r="R738" i="16"/>
  <c r="S737" i="16"/>
  <c r="AO497" i="16" s="1"/>
  <c r="X738" i="16"/>
  <c r="W738" i="16"/>
  <c r="AN498" i="16" l="1"/>
  <c r="AV498" i="16" s="1"/>
  <c r="AW497" i="16"/>
  <c r="AU613" i="16"/>
  <c r="AK614" i="16"/>
  <c r="F856" i="16"/>
  <c r="T984" i="1"/>
  <c r="V863" i="1"/>
  <c r="E740" i="16"/>
  <c r="P867" i="1"/>
  <c r="K868" i="1"/>
  <c r="U747" i="1"/>
  <c r="W747" i="1" s="1"/>
  <c r="M867" i="1"/>
  <c r="AH737" i="16"/>
  <c r="A859" i="16"/>
  <c r="P859" i="16" s="1"/>
  <c r="AL859" i="16" s="1"/>
  <c r="F986" i="1"/>
  <c r="S738" i="16"/>
  <c r="AO498" i="16" s="1"/>
  <c r="X739" i="16"/>
  <c r="W739" i="16"/>
  <c r="R739" i="16"/>
  <c r="AG738" i="16"/>
  <c r="AF854" i="16"/>
  <c r="Q855" i="16"/>
  <c r="AM615" i="16" s="1"/>
  <c r="AN499" i="16" l="1"/>
  <c r="AV499" i="16" s="1"/>
  <c r="AW498" i="16"/>
  <c r="AU614" i="16"/>
  <c r="AK615" i="16"/>
  <c r="A860" i="16"/>
  <c r="P860" i="16" s="1"/>
  <c r="AL860" i="16" s="1"/>
  <c r="F987" i="1"/>
  <c r="Q856" i="16"/>
  <c r="AM616" i="16" s="1"/>
  <c r="AF855" i="16"/>
  <c r="R740" i="16"/>
  <c r="AG739" i="16"/>
  <c r="AH738" i="16"/>
  <c r="W740" i="16"/>
  <c r="X740" i="16"/>
  <c r="S739" i="16"/>
  <c r="AO499" i="16" s="1"/>
  <c r="E741" i="16"/>
  <c r="K869" i="1"/>
  <c r="P868" i="1"/>
  <c r="U748" i="1"/>
  <c r="W748" i="1" s="1"/>
  <c r="M868" i="1"/>
  <c r="F857" i="16"/>
  <c r="V864" i="1"/>
  <c r="T985" i="1"/>
  <c r="AN500" i="16" l="1"/>
  <c r="AV500" i="16" s="1"/>
  <c r="AW499" i="16"/>
  <c r="AU615" i="16"/>
  <c r="AK616" i="16"/>
  <c r="F858" i="16"/>
  <c r="T986" i="1"/>
  <c r="V865" i="1"/>
  <c r="E742" i="16"/>
  <c r="U749" i="1"/>
  <c r="W749" i="1" s="1"/>
  <c r="P869" i="1"/>
  <c r="K870" i="1"/>
  <c r="M869" i="1"/>
  <c r="X741" i="16"/>
  <c r="W741" i="16"/>
  <c r="S740" i="16"/>
  <c r="AO500" i="16" s="1"/>
  <c r="AG740" i="16"/>
  <c r="R741" i="16"/>
  <c r="Q857" i="16"/>
  <c r="AM617" i="16" s="1"/>
  <c r="AF856" i="16"/>
  <c r="A861" i="16"/>
  <c r="P861" i="16" s="1"/>
  <c r="AL861" i="16" s="1"/>
  <c r="F988" i="1"/>
  <c r="AH739" i="16"/>
  <c r="AN501" i="16" l="1"/>
  <c r="AV501" i="16" s="1"/>
  <c r="AW500" i="16"/>
  <c r="AU616" i="16"/>
  <c r="AK617" i="16"/>
  <c r="Q858" i="16"/>
  <c r="AM618" i="16" s="1"/>
  <c r="AF857" i="16"/>
  <c r="E743" i="16"/>
  <c r="K871" i="1"/>
  <c r="M870" i="1"/>
  <c r="P870" i="1"/>
  <c r="U750" i="1"/>
  <c r="W750" i="1" s="1"/>
  <c r="A862" i="16"/>
  <c r="P862" i="16" s="1"/>
  <c r="AL862" i="16" s="1"/>
  <c r="F989" i="1"/>
  <c r="AH740" i="16"/>
  <c r="R742" i="16"/>
  <c r="AG741" i="16"/>
  <c r="X742" i="16"/>
  <c r="W742" i="16"/>
  <c r="S741" i="16"/>
  <c r="AO501" i="16" s="1"/>
  <c r="F859" i="16"/>
  <c r="V866" i="1"/>
  <c r="T987" i="1"/>
  <c r="AN502" i="16" l="1"/>
  <c r="AV502" i="16" s="1"/>
  <c r="AW501" i="16"/>
  <c r="AU617" i="16"/>
  <c r="AK618" i="16"/>
  <c r="AH741" i="16"/>
  <c r="R743" i="16"/>
  <c r="AG742" i="16"/>
  <c r="A863" i="16"/>
  <c r="P863" i="16" s="1"/>
  <c r="AL863" i="16" s="1"/>
  <c r="F990" i="1"/>
  <c r="Q859" i="16"/>
  <c r="AM619" i="16" s="1"/>
  <c r="AF858" i="16"/>
  <c r="F860" i="16"/>
  <c r="V867" i="1"/>
  <c r="T988" i="1"/>
  <c r="X743" i="16"/>
  <c r="W743" i="16"/>
  <c r="S742" i="16"/>
  <c r="AO502" i="16" s="1"/>
  <c r="E744" i="16"/>
  <c r="M871" i="1"/>
  <c r="K872" i="1"/>
  <c r="U751" i="1"/>
  <c r="W751" i="1" s="1"/>
  <c r="P871" i="1"/>
  <c r="AN503" i="16" l="1"/>
  <c r="AV503" i="16" s="1"/>
  <c r="AW502" i="16"/>
  <c r="AK619" i="16"/>
  <c r="AU618" i="16"/>
  <c r="F861" i="16"/>
  <c r="T989" i="1"/>
  <c r="V868" i="1"/>
  <c r="AF859" i="16"/>
  <c r="Q860" i="16"/>
  <c r="AM620" i="16" s="1"/>
  <c r="AH742" i="16"/>
  <c r="R744" i="16"/>
  <c r="AG743" i="16"/>
  <c r="E745" i="16"/>
  <c r="M872" i="1"/>
  <c r="U752" i="1"/>
  <c r="W752" i="1" s="1"/>
  <c r="P872" i="1"/>
  <c r="K873" i="1"/>
  <c r="X744" i="16"/>
  <c r="S743" i="16"/>
  <c r="AO503" i="16" s="1"/>
  <c r="W744" i="16"/>
  <c r="A864" i="16"/>
  <c r="P864" i="16" s="1"/>
  <c r="AL864" i="16" s="1"/>
  <c r="F991" i="1"/>
  <c r="AN504" i="16" l="1"/>
  <c r="AV504" i="16" s="1"/>
  <c r="AW503" i="16"/>
  <c r="AK620" i="16"/>
  <c r="AU619" i="16"/>
  <c r="A865" i="16"/>
  <c r="P865" i="16" s="1"/>
  <c r="AL865" i="16" s="1"/>
  <c r="F992" i="1"/>
  <c r="E746" i="16"/>
  <c r="P873" i="1"/>
  <c r="M873" i="1"/>
  <c r="U753" i="1"/>
  <c r="W753" i="1" s="1"/>
  <c r="K874" i="1"/>
  <c r="W745" i="16"/>
  <c r="S744" i="16"/>
  <c r="AO504" i="16" s="1"/>
  <c r="X745" i="16"/>
  <c r="AH743" i="16"/>
  <c r="R745" i="16"/>
  <c r="AG744" i="16"/>
  <c r="Q861" i="16"/>
  <c r="AM621" i="16" s="1"/>
  <c r="AF860" i="16"/>
  <c r="F862" i="16"/>
  <c r="V869" i="1"/>
  <c r="T990" i="1"/>
  <c r="AN505" i="16" l="1"/>
  <c r="AV505" i="16" s="1"/>
  <c r="AW504" i="16"/>
  <c r="AK621" i="16"/>
  <c r="AU620" i="16"/>
  <c r="E747" i="16"/>
  <c r="U754" i="1"/>
  <c r="W754" i="1" s="1"/>
  <c r="M874" i="1"/>
  <c r="P874" i="1"/>
  <c r="K875" i="1"/>
  <c r="S745" i="16"/>
  <c r="AO505" i="16" s="1"/>
  <c r="W746" i="16"/>
  <c r="X746" i="16"/>
  <c r="AG745" i="16"/>
  <c r="R746" i="16"/>
  <c r="A866" i="16"/>
  <c r="P866" i="16" s="1"/>
  <c r="AL866" i="16" s="1"/>
  <c r="F993" i="1"/>
  <c r="F863" i="16"/>
  <c r="T991" i="1"/>
  <c r="V870" i="1"/>
  <c r="Q862" i="16"/>
  <c r="AM622" i="16" s="1"/>
  <c r="AF861" i="16"/>
  <c r="AH744" i="16"/>
  <c r="AN506" i="16" l="1"/>
  <c r="AV506" i="16" s="1"/>
  <c r="AW505" i="16"/>
  <c r="AU621" i="16"/>
  <c r="AK622" i="16"/>
  <c r="F864" i="16"/>
  <c r="T992" i="1"/>
  <c r="V871" i="1"/>
  <c r="AG746" i="16"/>
  <c r="R747" i="16"/>
  <c r="S746" i="16"/>
  <c r="AO506" i="16" s="1"/>
  <c r="W747" i="16"/>
  <c r="X747" i="16"/>
  <c r="AH745" i="16"/>
  <c r="AF862" i="16"/>
  <c r="Q863" i="16"/>
  <c r="AM623" i="16" s="1"/>
  <c r="A867" i="16"/>
  <c r="P867" i="16" s="1"/>
  <c r="AL867" i="16" s="1"/>
  <c r="F994" i="1"/>
  <c r="E748" i="16"/>
  <c r="K876" i="1"/>
  <c r="U755" i="1"/>
  <c r="W755" i="1" s="1"/>
  <c r="P875" i="1"/>
  <c r="M875" i="1"/>
  <c r="AN507" i="16" l="1"/>
  <c r="AV507" i="16" s="1"/>
  <c r="AW506" i="16"/>
  <c r="AU622" i="16"/>
  <c r="AK623" i="16"/>
  <c r="A868" i="16"/>
  <c r="P868" i="16" s="1"/>
  <c r="AL868" i="16" s="1"/>
  <c r="F995" i="1"/>
  <c r="S747" i="16"/>
  <c r="AO507" i="16" s="1"/>
  <c r="X748" i="16"/>
  <c r="W748" i="16"/>
  <c r="AH746" i="16"/>
  <c r="E749" i="16"/>
  <c r="U756" i="1"/>
  <c r="W756" i="1" s="1"/>
  <c r="P876" i="1"/>
  <c r="M876" i="1"/>
  <c r="K877" i="1"/>
  <c r="Q864" i="16"/>
  <c r="AM624" i="16" s="1"/>
  <c r="AF863" i="16"/>
  <c r="AG747" i="16"/>
  <c r="R748" i="16"/>
  <c r="F865" i="16"/>
  <c r="V872" i="1"/>
  <c r="T993" i="1"/>
  <c r="AN508" i="16" l="1"/>
  <c r="AV508" i="16" s="1"/>
  <c r="AW507" i="16"/>
  <c r="AK624" i="16"/>
  <c r="AU623" i="16"/>
  <c r="E750" i="16"/>
  <c r="U757" i="1"/>
  <c r="W757" i="1" s="1"/>
  <c r="P877" i="1"/>
  <c r="M877" i="1"/>
  <c r="K878" i="1"/>
  <c r="AH747" i="16"/>
  <c r="R749" i="16"/>
  <c r="AG748" i="16"/>
  <c r="AF864" i="16"/>
  <c r="Q865" i="16"/>
  <c r="AM625" i="16" s="1"/>
  <c r="A869" i="16"/>
  <c r="P869" i="16" s="1"/>
  <c r="AL869" i="16" s="1"/>
  <c r="F996" i="1"/>
  <c r="F866" i="16"/>
  <c r="V873" i="1"/>
  <c r="T994" i="1"/>
  <c r="W749" i="16"/>
  <c r="S748" i="16"/>
  <c r="AO508" i="16" s="1"/>
  <c r="X749" i="16"/>
  <c r="AN509" i="16" l="1"/>
  <c r="AV509" i="16" s="1"/>
  <c r="AW508" i="16"/>
  <c r="AU624" i="16"/>
  <c r="AK625" i="16"/>
  <c r="AH748" i="16"/>
  <c r="X750" i="16"/>
  <c r="S749" i="16"/>
  <c r="AO509" i="16" s="1"/>
  <c r="W750" i="16"/>
  <c r="A870" i="16"/>
  <c r="P870" i="16" s="1"/>
  <c r="AL870" i="16" s="1"/>
  <c r="F997" i="1"/>
  <c r="F867" i="16"/>
  <c r="T995" i="1"/>
  <c r="V874" i="1"/>
  <c r="Q866" i="16"/>
  <c r="AM626" i="16" s="1"/>
  <c r="AF865" i="16"/>
  <c r="R750" i="16"/>
  <c r="AG749" i="16"/>
  <c r="E751" i="16"/>
  <c r="P878" i="1"/>
  <c r="M878" i="1"/>
  <c r="K879" i="1"/>
  <c r="U758" i="1"/>
  <c r="W758" i="1" s="1"/>
  <c r="AN510" i="16" l="1"/>
  <c r="AV510" i="16" s="1"/>
  <c r="AU625" i="16"/>
  <c r="AW509" i="16"/>
  <c r="AK626" i="16"/>
  <c r="E752" i="16"/>
  <c r="P879" i="1"/>
  <c r="U759" i="1"/>
  <c r="W759" i="1" s="1"/>
  <c r="M879" i="1"/>
  <c r="K880" i="1"/>
  <c r="Q867" i="16"/>
  <c r="AM627" i="16" s="1"/>
  <c r="AF866" i="16"/>
  <c r="AH749" i="16"/>
  <c r="R751" i="16"/>
  <c r="AG750" i="16"/>
  <c r="A871" i="16"/>
  <c r="P871" i="16" s="1"/>
  <c r="AL871" i="16" s="1"/>
  <c r="F998" i="1"/>
  <c r="F868" i="16"/>
  <c r="T996" i="1"/>
  <c r="V875" i="1"/>
  <c r="X751" i="16"/>
  <c r="W751" i="16"/>
  <c r="S750" i="16"/>
  <c r="AO510" i="16" s="1"/>
  <c r="AN511" i="16" l="1"/>
  <c r="AV511" i="16" s="1"/>
  <c r="AW510" i="16"/>
  <c r="AK627" i="16"/>
  <c r="AU626" i="16"/>
  <c r="W752" i="16"/>
  <c r="X752" i="16"/>
  <c r="S751" i="16"/>
  <c r="AO511" i="16" s="1"/>
  <c r="R752" i="16"/>
  <c r="AG751" i="16"/>
  <c r="A872" i="16"/>
  <c r="P872" i="16" s="1"/>
  <c r="AL872" i="16" s="1"/>
  <c r="F999" i="1"/>
  <c r="Q868" i="16"/>
  <c r="AM628" i="16" s="1"/>
  <c r="AF867" i="16"/>
  <c r="AH750" i="16"/>
  <c r="F869" i="16"/>
  <c r="V876" i="1"/>
  <c r="T997" i="1"/>
  <c r="E753" i="16"/>
  <c r="U760" i="1"/>
  <c r="W760" i="1" s="1"/>
  <c r="P880" i="1"/>
  <c r="M880" i="1"/>
  <c r="K881" i="1"/>
  <c r="AN512" i="16" l="1"/>
  <c r="AV512" i="16" s="1"/>
  <c r="AW511" i="16"/>
  <c r="AK628" i="16"/>
  <c r="AU627" i="16"/>
  <c r="F870" i="16"/>
  <c r="V877" i="1"/>
  <c r="T998" i="1"/>
  <c r="A873" i="16"/>
  <c r="P873" i="16" s="1"/>
  <c r="AL873" i="16" s="1"/>
  <c r="F1000" i="1"/>
  <c r="AH751" i="16"/>
  <c r="Q869" i="16"/>
  <c r="AM629" i="16" s="1"/>
  <c r="AF868" i="16"/>
  <c r="E754" i="16"/>
  <c r="K882" i="1"/>
  <c r="U761" i="1"/>
  <c r="W761" i="1" s="1"/>
  <c r="M881" i="1"/>
  <c r="P881" i="1"/>
  <c r="R753" i="16"/>
  <c r="AG752" i="16"/>
  <c r="S752" i="16"/>
  <c r="AO512" i="16" s="1"/>
  <c r="X753" i="16"/>
  <c r="W753" i="16"/>
  <c r="AN513" i="16" l="1"/>
  <c r="AV513" i="16" s="1"/>
  <c r="AW512" i="16"/>
  <c r="AK629" i="16"/>
  <c r="AU628" i="16"/>
  <c r="E755" i="16"/>
  <c r="K883" i="1"/>
  <c r="M882" i="1"/>
  <c r="U762" i="1"/>
  <c r="W762" i="1" s="1"/>
  <c r="P882" i="1"/>
  <c r="AH752" i="16"/>
  <c r="F871" i="16"/>
  <c r="V878" i="1"/>
  <c r="T999" i="1"/>
  <c r="W754" i="16"/>
  <c r="X754" i="16"/>
  <c r="S753" i="16"/>
  <c r="AO513" i="16" s="1"/>
  <c r="R754" i="16"/>
  <c r="AG753" i="16"/>
  <c r="Q870" i="16"/>
  <c r="AM630" i="16" s="1"/>
  <c r="AF869" i="16"/>
  <c r="A874" i="16"/>
  <c r="P874" i="16" s="1"/>
  <c r="AL874" i="16" s="1"/>
  <c r="F1001" i="1"/>
  <c r="AN514" i="16" l="1"/>
  <c r="AV514" i="16" s="1"/>
  <c r="AU629" i="16"/>
  <c r="AW513" i="16"/>
  <c r="AK630" i="16"/>
  <c r="AG754" i="16"/>
  <c r="R755" i="16"/>
  <c r="X755" i="16"/>
  <c r="S754" i="16"/>
  <c r="AO514" i="16" s="1"/>
  <c r="W755" i="16"/>
  <c r="Q871" i="16"/>
  <c r="AM631" i="16" s="1"/>
  <c r="AF870" i="16"/>
  <c r="F872" i="16"/>
  <c r="V879" i="1"/>
  <c r="T1000" i="1"/>
  <c r="E756" i="16"/>
  <c r="K884" i="1"/>
  <c r="P883" i="1"/>
  <c r="U763" i="1"/>
  <c r="W763" i="1" s="1"/>
  <c r="M883" i="1"/>
  <c r="A875" i="16"/>
  <c r="P875" i="16" s="1"/>
  <c r="AL875" i="16" s="1"/>
  <c r="F1002" i="1"/>
  <c r="AH753" i="16"/>
  <c r="AN515" i="16" l="1"/>
  <c r="AV515" i="16" s="1"/>
  <c r="AW514" i="16"/>
  <c r="AK631" i="16"/>
  <c r="AU630" i="16"/>
  <c r="F873" i="16"/>
  <c r="V880" i="1"/>
  <c r="T1001" i="1"/>
  <c r="Q872" i="16"/>
  <c r="AM632" i="16" s="1"/>
  <c r="AF871" i="16"/>
  <c r="A876" i="16"/>
  <c r="P876" i="16" s="1"/>
  <c r="AL876" i="16" s="1"/>
  <c r="F1003" i="1"/>
  <c r="R756" i="16"/>
  <c r="AG755" i="16"/>
  <c r="E757" i="16"/>
  <c r="K885" i="1"/>
  <c r="P884" i="1"/>
  <c r="U764" i="1"/>
  <c r="W764" i="1" s="1"/>
  <c r="M884" i="1"/>
  <c r="X756" i="16"/>
  <c r="W756" i="16"/>
  <c r="S755" i="16"/>
  <c r="AO515" i="16" s="1"/>
  <c r="AH754" i="16"/>
  <c r="AN516" i="16" l="1"/>
  <c r="AV516" i="16" s="1"/>
  <c r="AW515" i="16"/>
  <c r="AU631" i="16"/>
  <c r="AK632" i="16"/>
  <c r="A877" i="16"/>
  <c r="P877" i="16" s="1"/>
  <c r="AL877" i="16" s="1"/>
  <c r="F1004" i="1"/>
  <c r="AH755" i="16"/>
  <c r="F874" i="16"/>
  <c r="T1002" i="1"/>
  <c r="V881" i="1"/>
  <c r="X757" i="16"/>
  <c r="S756" i="16"/>
  <c r="AO516" i="16" s="1"/>
  <c r="W757" i="16"/>
  <c r="R757" i="16"/>
  <c r="AG756" i="16"/>
  <c r="E758" i="16"/>
  <c r="K886" i="1"/>
  <c r="P885" i="1"/>
  <c r="U765" i="1"/>
  <c r="W765" i="1" s="1"/>
  <c r="M885" i="1"/>
  <c r="Q873" i="16"/>
  <c r="AM633" i="16" s="1"/>
  <c r="AF872" i="16"/>
  <c r="AN517" i="16" l="1"/>
  <c r="AV517" i="16" s="1"/>
  <c r="AW516" i="16"/>
  <c r="AK633" i="16"/>
  <c r="AU632" i="16"/>
  <c r="Q874" i="16"/>
  <c r="AM634" i="16" s="1"/>
  <c r="AF873" i="16"/>
  <c r="R758" i="16"/>
  <c r="AG757" i="16"/>
  <c r="E759" i="16"/>
  <c r="P886" i="1"/>
  <c r="M886" i="1"/>
  <c r="K887" i="1"/>
  <c r="U766" i="1"/>
  <c r="W766" i="1" s="1"/>
  <c r="X758" i="16"/>
  <c r="W758" i="16"/>
  <c r="S757" i="16"/>
  <c r="AO517" i="16" s="1"/>
  <c r="F875" i="16"/>
  <c r="T1003" i="1"/>
  <c r="V882" i="1"/>
  <c r="A878" i="16"/>
  <c r="P878" i="16" s="1"/>
  <c r="AL878" i="16" s="1"/>
  <c r="F1005" i="1"/>
  <c r="AH756" i="16"/>
  <c r="AN518" i="16" l="1"/>
  <c r="AV518" i="16" s="1"/>
  <c r="AW517" i="16"/>
  <c r="AK634" i="16"/>
  <c r="AU633" i="16"/>
  <c r="F876" i="16"/>
  <c r="T1004" i="1"/>
  <c r="V883" i="1"/>
  <c r="A879" i="16"/>
  <c r="P879" i="16" s="1"/>
  <c r="AL879" i="16" s="1"/>
  <c r="F1006" i="1"/>
  <c r="AH757" i="16"/>
  <c r="E760" i="16"/>
  <c r="P887" i="1"/>
  <c r="M887" i="1"/>
  <c r="K888" i="1"/>
  <c r="U767" i="1"/>
  <c r="W767" i="1" s="1"/>
  <c r="Q875" i="16"/>
  <c r="AM635" i="16" s="1"/>
  <c r="AF874" i="16"/>
  <c r="X759" i="16"/>
  <c r="W759" i="16"/>
  <c r="S758" i="16"/>
  <c r="AO518" i="16" s="1"/>
  <c r="R759" i="16"/>
  <c r="AG758" i="16"/>
  <c r="AN519" i="16" l="1"/>
  <c r="AV519" i="16" s="1"/>
  <c r="AW518" i="16"/>
  <c r="AU634" i="16"/>
  <c r="AK635" i="16"/>
  <c r="R760" i="16"/>
  <c r="AG759" i="16"/>
  <c r="E761" i="16"/>
  <c r="U768" i="1"/>
  <c r="W768" i="1" s="1"/>
  <c r="M888" i="1"/>
  <c r="P888" i="1"/>
  <c r="K889" i="1"/>
  <c r="AH758" i="16"/>
  <c r="Q876" i="16"/>
  <c r="AM636" i="16" s="1"/>
  <c r="AF875" i="16"/>
  <c r="F877" i="16"/>
  <c r="T1005" i="1"/>
  <c r="V884" i="1"/>
  <c r="W760" i="16"/>
  <c r="S759" i="16"/>
  <c r="AO519" i="16" s="1"/>
  <c r="X760" i="16"/>
  <c r="A880" i="16"/>
  <c r="P880" i="16" s="1"/>
  <c r="AL880" i="16" s="1"/>
  <c r="F1007" i="1"/>
  <c r="AN520" i="16" l="1"/>
  <c r="AV520" i="16" s="1"/>
  <c r="AW519" i="16"/>
  <c r="AU635" i="16"/>
  <c r="AK636" i="16"/>
  <c r="Q877" i="16"/>
  <c r="AM637" i="16" s="1"/>
  <c r="AF876" i="16"/>
  <c r="E762" i="16"/>
  <c r="M889" i="1"/>
  <c r="K890" i="1"/>
  <c r="P889" i="1"/>
  <c r="U769" i="1"/>
  <c r="W769" i="1" s="1"/>
  <c r="F878" i="16"/>
  <c r="V885" i="1"/>
  <c r="T1006" i="1"/>
  <c r="AH759" i="16"/>
  <c r="R761" i="16"/>
  <c r="AG760" i="16"/>
  <c r="A881" i="16"/>
  <c r="P881" i="16" s="1"/>
  <c r="AL881" i="16" s="1"/>
  <c r="F1008" i="1"/>
  <c r="X761" i="16"/>
  <c r="S760" i="16"/>
  <c r="AO520" i="16" s="1"/>
  <c r="W761" i="16"/>
  <c r="AN521" i="16" l="1"/>
  <c r="AV521" i="16" s="1"/>
  <c r="AW520" i="16"/>
  <c r="AU636" i="16"/>
  <c r="AK637" i="16"/>
  <c r="AH760" i="16"/>
  <c r="R762" i="16"/>
  <c r="AG761" i="16"/>
  <c r="F879" i="16"/>
  <c r="T1007" i="1"/>
  <c r="V886" i="1"/>
  <c r="A882" i="16"/>
  <c r="P882" i="16" s="1"/>
  <c r="AL882" i="16" s="1"/>
  <c r="F1009" i="1"/>
  <c r="E763" i="16"/>
  <c r="P890" i="1"/>
  <c r="M890" i="1"/>
  <c r="K891" i="1"/>
  <c r="U770" i="1"/>
  <c r="W770" i="1" s="1"/>
  <c r="Q878" i="16"/>
  <c r="AM638" i="16" s="1"/>
  <c r="AF877" i="16"/>
  <c r="S761" i="16"/>
  <c r="AO521" i="16" s="1"/>
  <c r="W762" i="16"/>
  <c r="X762" i="16"/>
  <c r="AN522" i="16" l="1"/>
  <c r="AV522" i="16" s="1"/>
  <c r="AW521" i="16"/>
  <c r="AU637" i="16"/>
  <c r="AK638" i="16"/>
  <c r="S762" i="16"/>
  <c r="AO522" i="16" s="1"/>
  <c r="W763" i="16"/>
  <c r="X763" i="16"/>
  <c r="AG762" i="16"/>
  <c r="R763" i="16"/>
  <c r="AH761" i="16"/>
  <c r="F880" i="16"/>
  <c r="V887" i="1"/>
  <c r="T1008" i="1"/>
  <c r="E764" i="16"/>
  <c r="K892" i="1"/>
  <c r="U771" i="1"/>
  <c r="W771" i="1" s="1"/>
  <c r="M891" i="1"/>
  <c r="P891" i="1"/>
  <c r="A883" i="16"/>
  <c r="P883" i="16" s="1"/>
  <c r="AL883" i="16" s="1"/>
  <c r="F1010" i="1"/>
  <c r="Q879" i="16"/>
  <c r="AM639" i="16" s="1"/>
  <c r="AF878" i="16"/>
  <c r="AN523" i="16" l="1"/>
  <c r="AV523" i="16" s="1"/>
  <c r="AW522" i="16"/>
  <c r="AU638" i="16"/>
  <c r="AK639" i="16"/>
  <c r="Q880" i="16"/>
  <c r="AM640" i="16" s="1"/>
  <c r="AF879" i="16"/>
  <c r="F881" i="16"/>
  <c r="T1009" i="1"/>
  <c r="V888" i="1"/>
  <c r="A884" i="16"/>
  <c r="P884" i="16" s="1"/>
  <c r="AL884" i="16" s="1"/>
  <c r="F1011" i="1"/>
  <c r="R764" i="16"/>
  <c r="AG763" i="16"/>
  <c r="W764" i="16"/>
  <c r="X764" i="16"/>
  <c r="S763" i="16"/>
  <c r="AO523" i="16" s="1"/>
  <c r="E765" i="16"/>
  <c r="K893" i="1"/>
  <c r="P892" i="1"/>
  <c r="M892" i="1"/>
  <c r="U772" i="1"/>
  <c r="W772" i="1" s="1"/>
  <c r="AH762" i="16"/>
  <c r="AN524" i="16" l="1"/>
  <c r="AV524" i="16" s="1"/>
  <c r="AW523" i="16"/>
  <c r="AU639" i="16"/>
  <c r="AK640" i="16"/>
  <c r="E766" i="16"/>
  <c r="U773" i="1"/>
  <c r="W773" i="1" s="1"/>
  <c r="K894" i="1"/>
  <c r="M893" i="1"/>
  <c r="P893" i="1"/>
  <c r="S764" i="16"/>
  <c r="AO524" i="16" s="1"/>
  <c r="X765" i="16"/>
  <c r="W765" i="16"/>
  <c r="A885" i="16"/>
  <c r="P885" i="16" s="1"/>
  <c r="AL885" i="16" s="1"/>
  <c r="F1012" i="1"/>
  <c r="AH763" i="16"/>
  <c r="R765" i="16"/>
  <c r="AG764" i="16"/>
  <c r="AF880" i="16"/>
  <c r="Q881" i="16"/>
  <c r="AM641" i="16" s="1"/>
  <c r="F882" i="16"/>
  <c r="V889" i="1"/>
  <c r="T1010" i="1"/>
  <c r="AN525" i="16" l="1"/>
  <c r="AV525" i="16" s="1"/>
  <c r="AW524" i="16"/>
  <c r="AU640" i="16"/>
  <c r="AK641" i="16"/>
  <c r="S765" i="16"/>
  <c r="AO525" i="16" s="1"/>
  <c r="W766" i="16"/>
  <c r="X766" i="16"/>
  <c r="E767" i="16"/>
  <c r="K895" i="1"/>
  <c r="M894" i="1"/>
  <c r="P894" i="1"/>
  <c r="U774" i="1"/>
  <c r="W774" i="1" s="1"/>
  <c r="Q882" i="16"/>
  <c r="AM642" i="16" s="1"/>
  <c r="AF881" i="16"/>
  <c r="AG765" i="16"/>
  <c r="R766" i="16"/>
  <c r="A886" i="16"/>
  <c r="P886" i="16" s="1"/>
  <c r="AL886" i="16" s="1"/>
  <c r="F1013" i="1"/>
  <c r="AH764" i="16"/>
  <c r="F883" i="16"/>
  <c r="T1011" i="1"/>
  <c r="V890" i="1"/>
  <c r="AN526" i="16" l="1"/>
  <c r="AV526" i="16" s="1"/>
  <c r="AW525" i="16"/>
  <c r="AU641" i="16"/>
  <c r="AK642" i="16"/>
  <c r="F884" i="16"/>
  <c r="T1012" i="1"/>
  <c r="V891" i="1"/>
  <c r="A887" i="16"/>
  <c r="P887" i="16" s="1"/>
  <c r="AL887" i="16" s="1"/>
  <c r="F1014" i="1"/>
  <c r="AG766" i="16"/>
  <c r="R767" i="16"/>
  <c r="Q883" i="16"/>
  <c r="AM643" i="16" s="1"/>
  <c r="AF882" i="16"/>
  <c r="S766" i="16"/>
  <c r="AO526" i="16" s="1"/>
  <c r="X767" i="16"/>
  <c r="W767" i="16"/>
  <c r="E768" i="16"/>
  <c r="K896" i="1"/>
  <c r="U775" i="1"/>
  <c r="W775" i="1" s="1"/>
  <c r="M895" i="1"/>
  <c r="P895" i="1"/>
  <c r="AH765" i="16"/>
  <c r="AN527" i="16" l="1"/>
  <c r="AV527" i="16" s="1"/>
  <c r="AW526" i="16"/>
  <c r="AU642" i="16"/>
  <c r="AK643" i="16"/>
  <c r="E769" i="16"/>
  <c r="U776" i="1"/>
  <c r="W776" i="1" s="1"/>
  <c r="P896" i="1"/>
  <c r="M896" i="1"/>
  <c r="K897" i="1"/>
  <c r="AH766" i="16"/>
  <c r="AG767" i="16"/>
  <c r="R768" i="16"/>
  <c r="S767" i="16"/>
  <c r="AO527" i="16" s="1"/>
  <c r="X768" i="16"/>
  <c r="W768" i="16"/>
  <c r="Q884" i="16"/>
  <c r="AM644" i="16" s="1"/>
  <c r="AF883" i="16"/>
  <c r="F885" i="16"/>
  <c r="V892" i="1"/>
  <c r="T1013" i="1"/>
  <c r="A888" i="16"/>
  <c r="P888" i="16" s="1"/>
  <c r="AL888" i="16" s="1"/>
  <c r="F1015" i="1"/>
  <c r="AN528" i="16" l="1"/>
  <c r="AV528" i="16" s="1"/>
  <c r="AW527" i="16"/>
  <c r="AU643" i="16"/>
  <c r="AK644" i="16"/>
  <c r="F886" i="16"/>
  <c r="T1014" i="1"/>
  <c r="V893" i="1"/>
  <c r="Q885" i="16"/>
  <c r="AM645" i="16" s="1"/>
  <c r="AF884" i="16"/>
  <c r="AH767" i="16"/>
  <c r="R769" i="16"/>
  <c r="AG768" i="16"/>
  <c r="A889" i="16"/>
  <c r="P889" i="16" s="1"/>
  <c r="AL889" i="16" s="1"/>
  <c r="F1016" i="1"/>
  <c r="S768" i="16"/>
  <c r="AO528" i="16" s="1"/>
  <c r="W769" i="16"/>
  <c r="X769" i="16"/>
  <c r="E770" i="16"/>
  <c r="U777" i="1"/>
  <c r="W777" i="1" s="1"/>
  <c r="M897" i="1"/>
  <c r="K898" i="1"/>
  <c r="P897" i="1"/>
  <c r="AN529" i="16" l="1"/>
  <c r="AV529" i="16" s="1"/>
  <c r="AW528" i="16"/>
  <c r="AK645" i="16"/>
  <c r="AU644" i="16"/>
  <c r="E771" i="16"/>
  <c r="U778" i="1"/>
  <c r="W778" i="1" s="1"/>
  <c r="M898" i="1"/>
  <c r="P898" i="1"/>
  <c r="K899" i="1"/>
  <c r="X770" i="16"/>
  <c r="S769" i="16"/>
  <c r="AO529" i="16" s="1"/>
  <c r="W770" i="16"/>
  <c r="AH768" i="16"/>
  <c r="R770" i="16"/>
  <c r="AG769" i="16"/>
  <c r="F887" i="16"/>
  <c r="T1015" i="1"/>
  <c r="V894" i="1"/>
  <c r="A890" i="16"/>
  <c r="P890" i="16" s="1"/>
  <c r="AL890" i="16" s="1"/>
  <c r="F1017" i="1"/>
  <c r="Q886" i="16"/>
  <c r="AM646" i="16" s="1"/>
  <c r="AF885" i="16"/>
  <c r="AN530" i="16" l="1"/>
  <c r="AV530" i="16" s="1"/>
  <c r="AW529" i="16"/>
  <c r="AU645" i="16"/>
  <c r="AK646" i="16"/>
  <c r="Q887" i="16"/>
  <c r="AM647" i="16" s="1"/>
  <c r="AF886" i="16"/>
  <c r="AG770" i="16"/>
  <c r="R771" i="16"/>
  <c r="S770" i="16"/>
  <c r="AO530" i="16" s="1"/>
  <c r="W771" i="16"/>
  <c r="X771" i="16"/>
  <c r="F888" i="16"/>
  <c r="T1016" i="1"/>
  <c r="V895" i="1"/>
  <c r="AH769" i="16"/>
  <c r="A891" i="16"/>
  <c r="P891" i="16" s="1"/>
  <c r="AL891" i="16" s="1"/>
  <c r="F1018" i="1"/>
  <c r="E772" i="16"/>
  <c r="U779" i="1"/>
  <c r="W779" i="1" s="1"/>
  <c r="K900" i="1"/>
  <c r="P899" i="1"/>
  <c r="M899" i="1"/>
  <c r="AN531" i="16" l="1"/>
  <c r="AV531" i="16" s="1"/>
  <c r="AW530" i="16"/>
  <c r="AU646" i="16"/>
  <c r="AK647" i="16"/>
  <c r="A892" i="16"/>
  <c r="P892" i="16" s="1"/>
  <c r="AL892" i="16" s="1"/>
  <c r="F1019" i="1"/>
  <c r="X772" i="16"/>
  <c r="W772" i="16"/>
  <c r="S771" i="16"/>
  <c r="AO531" i="16" s="1"/>
  <c r="E773" i="16"/>
  <c r="K901" i="1"/>
  <c r="P900" i="1"/>
  <c r="U780" i="1"/>
  <c r="W780" i="1" s="1"/>
  <c r="M900" i="1"/>
  <c r="F889" i="16"/>
  <c r="V896" i="1"/>
  <c r="T1017" i="1"/>
  <c r="AH770" i="16"/>
  <c r="R772" i="16"/>
  <c r="AG771" i="16"/>
  <c r="Q888" i="16"/>
  <c r="AM648" i="16" s="1"/>
  <c r="AF887" i="16"/>
  <c r="AN532" i="16" l="1"/>
  <c r="AV532" i="16" s="1"/>
  <c r="AW531" i="16"/>
  <c r="AU647" i="16"/>
  <c r="AK648" i="16"/>
  <c r="Q889" i="16"/>
  <c r="AM649" i="16" s="1"/>
  <c r="AF888" i="16"/>
  <c r="X773" i="16"/>
  <c r="S772" i="16"/>
  <c r="AO532" i="16" s="1"/>
  <c r="W773" i="16"/>
  <c r="E774" i="16"/>
  <c r="U781" i="1"/>
  <c r="W781" i="1" s="1"/>
  <c r="K902" i="1"/>
  <c r="P901" i="1"/>
  <c r="M901" i="1"/>
  <c r="A893" i="16"/>
  <c r="P893" i="16" s="1"/>
  <c r="AL893" i="16" s="1"/>
  <c r="F1020" i="1"/>
  <c r="AG772" i="16"/>
  <c r="R773" i="16"/>
  <c r="F890" i="16"/>
  <c r="V897" i="1"/>
  <c r="T1018" i="1"/>
  <c r="AH771" i="16"/>
  <c r="AN533" i="16" l="1"/>
  <c r="AV533" i="16" s="1"/>
  <c r="AW532" i="16"/>
  <c r="AU648" i="16"/>
  <c r="AK649" i="16"/>
  <c r="R774" i="16"/>
  <c r="AG773" i="16"/>
  <c r="F891" i="16"/>
  <c r="V898" i="1"/>
  <c r="T1019" i="1"/>
  <c r="W774" i="16"/>
  <c r="X774" i="16"/>
  <c r="S773" i="16"/>
  <c r="AO533" i="16" s="1"/>
  <c r="Q890" i="16"/>
  <c r="AM650" i="16" s="1"/>
  <c r="AF889" i="16"/>
  <c r="A894" i="16"/>
  <c r="P894" i="16" s="1"/>
  <c r="AL894" i="16" s="1"/>
  <c r="F1021" i="1"/>
  <c r="E775" i="16"/>
  <c r="P902" i="1"/>
  <c r="M902" i="1"/>
  <c r="K903" i="1"/>
  <c r="U782" i="1"/>
  <c r="W782" i="1" s="1"/>
  <c r="AH772" i="16"/>
  <c r="AN534" i="16" l="1"/>
  <c r="AV534" i="16" s="1"/>
  <c r="AW533" i="16"/>
  <c r="AU649" i="16"/>
  <c r="AK650" i="16"/>
  <c r="Q891" i="16"/>
  <c r="AM651" i="16" s="1"/>
  <c r="AF890" i="16"/>
  <c r="S774" i="16"/>
  <c r="AO534" i="16" s="1"/>
  <c r="X775" i="16"/>
  <c r="W775" i="16"/>
  <c r="E776" i="16"/>
  <c r="M903" i="1"/>
  <c r="P903" i="1"/>
  <c r="U783" i="1"/>
  <c r="W783" i="1" s="1"/>
  <c r="K904" i="1"/>
  <c r="A895" i="16"/>
  <c r="P895" i="16" s="1"/>
  <c r="AL895" i="16" s="1"/>
  <c r="F1022" i="1"/>
  <c r="F892" i="16"/>
  <c r="V899" i="1"/>
  <c r="T1020" i="1"/>
  <c r="R775" i="16"/>
  <c r="AG774" i="16"/>
  <c r="AH773" i="16"/>
  <c r="AN535" i="16" l="1"/>
  <c r="AV535" i="16" s="1"/>
  <c r="AW534" i="16"/>
  <c r="AU650" i="16"/>
  <c r="AK651" i="16"/>
  <c r="F893" i="16"/>
  <c r="T1021" i="1"/>
  <c r="V900" i="1"/>
  <c r="AH774" i="16"/>
  <c r="E777" i="16"/>
  <c r="U784" i="1"/>
  <c r="W784" i="1" s="1"/>
  <c r="M904" i="1"/>
  <c r="K905" i="1"/>
  <c r="P904" i="1"/>
  <c r="R776" i="16"/>
  <c r="AG775" i="16"/>
  <c r="X776" i="16"/>
  <c r="W776" i="16"/>
  <c r="S775" i="16"/>
  <c r="AO535" i="16" s="1"/>
  <c r="Q892" i="16"/>
  <c r="AM652" i="16" s="1"/>
  <c r="AF891" i="16"/>
  <c r="A896" i="16"/>
  <c r="P896" i="16" s="1"/>
  <c r="AL896" i="16" s="1"/>
  <c r="F1023" i="1"/>
  <c r="AN536" i="16" l="1"/>
  <c r="AV536" i="16" s="1"/>
  <c r="AW535" i="16"/>
  <c r="AU651" i="16"/>
  <c r="AK652" i="16"/>
  <c r="AH775" i="16"/>
  <c r="R777" i="16"/>
  <c r="AG776" i="16"/>
  <c r="W777" i="16"/>
  <c r="X777" i="16"/>
  <c r="S776" i="16"/>
  <c r="AO536" i="16" s="1"/>
  <c r="Q893" i="16"/>
  <c r="AM653" i="16" s="1"/>
  <c r="AF892" i="16"/>
  <c r="F894" i="16"/>
  <c r="V901" i="1"/>
  <c r="T1022" i="1"/>
  <c r="A897" i="16"/>
  <c r="P897" i="16" s="1"/>
  <c r="AL897" i="16" s="1"/>
  <c r="F1024" i="1"/>
  <c r="E778" i="16"/>
  <c r="U785" i="1"/>
  <c r="W785" i="1" s="1"/>
  <c r="M905" i="1"/>
  <c r="K906" i="1"/>
  <c r="P905" i="1"/>
  <c r="AN537" i="16" l="1"/>
  <c r="AV537" i="16" s="1"/>
  <c r="AW536" i="16"/>
  <c r="AU652" i="16"/>
  <c r="AK653" i="16"/>
  <c r="E779" i="16"/>
  <c r="K907" i="1"/>
  <c r="M906" i="1"/>
  <c r="P906" i="1"/>
  <c r="U786" i="1"/>
  <c r="W786" i="1" s="1"/>
  <c r="A898" i="16"/>
  <c r="P898" i="16" s="1"/>
  <c r="AL898" i="16" s="1"/>
  <c r="F1025" i="1"/>
  <c r="AH776" i="16"/>
  <c r="AG777" i="16"/>
  <c r="R778" i="16"/>
  <c r="F895" i="16"/>
  <c r="V902" i="1"/>
  <c r="T1023" i="1"/>
  <c r="Q894" i="16"/>
  <c r="AM654" i="16" s="1"/>
  <c r="AF893" i="16"/>
  <c r="S777" i="16"/>
  <c r="AO537" i="16" s="1"/>
  <c r="W778" i="16"/>
  <c r="X778" i="16"/>
  <c r="AN538" i="16" l="1"/>
  <c r="AV538" i="16" s="1"/>
  <c r="AW537" i="16"/>
  <c r="AU653" i="16"/>
  <c r="AK654" i="16"/>
  <c r="X779" i="16"/>
  <c r="S778" i="16"/>
  <c r="AO538" i="16" s="1"/>
  <c r="W779" i="16"/>
  <c r="R779" i="16"/>
  <c r="AG778" i="16"/>
  <c r="AH777" i="16"/>
  <c r="F896" i="16"/>
  <c r="V903" i="1"/>
  <c r="T1024" i="1"/>
  <c r="A899" i="16"/>
  <c r="P899" i="16" s="1"/>
  <c r="AL899" i="16" s="1"/>
  <c r="F1026" i="1"/>
  <c r="E780" i="16"/>
  <c r="P907" i="1"/>
  <c r="U787" i="1"/>
  <c r="W787" i="1" s="1"/>
  <c r="K908" i="1"/>
  <c r="M907" i="1"/>
  <c r="Q895" i="16"/>
  <c r="AM655" i="16" s="1"/>
  <c r="AF894" i="16"/>
  <c r="AN539" i="16" l="1"/>
  <c r="AV539" i="16" s="1"/>
  <c r="AW538" i="16"/>
  <c r="AU654" i="16"/>
  <c r="AK655" i="16"/>
  <c r="Q896" i="16"/>
  <c r="AM656" i="16" s="1"/>
  <c r="AF895" i="16"/>
  <c r="F897" i="16"/>
  <c r="T1025" i="1"/>
  <c r="V904" i="1"/>
  <c r="S779" i="16"/>
  <c r="AO539" i="16" s="1"/>
  <c r="X780" i="16"/>
  <c r="W780" i="16"/>
  <c r="AH778" i="16"/>
  <c r="E781" i="16"/>
  <c r="U788" i="1"/>
  <c r="W788" i="1" s="1"/>
  <c r="P908" i="1"/>
  <c r="M908" i="1"/>
  <c r="K909" i="1"/>
  <c r="A900" i="16"/>
  <c r="P900" i="16" s="1"/>
  <c r="AL900" i="16" s="1"/>
  <c r="F1027" i="1"/>
  <c r="R780" i="16"/>
  <c r="AG779" i="16"/>
  <c r="AN540" i="16" l="1"/>
  <c r="AV540" i="16" s="1"/>
  <c r="AW539" i="16"/>
  <c r="AK656" i="16"/>
  <c r="AU655" i="16"/>
  <c r="R781" i="16"/>
  <c r="AG780" i="16"/>
  <c r="E782" i="16"/>
  <c r="P909" i="1"/>
  <c r="K910" i="1"/>
  <c r="M909" i="1"/>
  <c r="U789" i="1"/>
  <c r="W789" i="1" s="1"/>
  <c r="AH779" i="16"/>
  <c r="A901" i="16"/>
  <c r="P901" i="16" s="1"/>
  <c r="AL901" i="16" s="1"/>
  <c r="F1028" i="1"/>
  <c r="Q897" i="16"/>
  <c r="AM657" i="16" s="1"/>
  <c r="AF896" i="16"/>
  <c r="X781" i="16"/>
  <c r="W781" i="16"/>
  <c r="S780" i="16"/>
  <c r="AO540" i="16" s="1"/>
  <c r="F898" i="16"/>
  <c r="T1026" i="1"/>
  <c r="V905" i="1"/>
  <c r="AN541" i="16" l="1"/>
  <c r="AV541" i="16" s="1"/>
  <c r="AW540" i="16"/>
  <c r="AU656" i="16"/>
  <c r="AK657" i="16"/>
  <c r="F899" i="16"/>
  <c r="T1027" i="1"/>
  <c r="V906" i="1"/>
  <c r="A902" i="16"/>
  <c r="P902" i="16" s="1"/>
  <c r="AL902" i="16" s="1"/>
  <c r="F1029" i="1"/>
  <c r="AH780" i="16"/>
  <c r="Q898" i="16"/>
  <c r="AM658" i="16" s="1"/>
  <c r="AF897" i="16"/>
  <c r="E783" i="16"/>
  <c r="K911" i="1"/>
  <c r="M910" i="1"/>
  <c r="P910" i="1"/>
  <c r="U790" i="1"/>
  <c r="W790" i="1" s="1"/>
  <c r="R782" i="16"/>
  <c r="AG781" i="16"/>
  <c r="W782" i="16"/>
  <c r="X782" i="16"/>
  <c r="S781" i="16"/>
  <c r="AO541" i="16" s="1"/>
  <c r="AN542" i="16" l="1"/>
  <c r="AV542" i="16" s="1"/>
  <c r="AW541" i="16"/>
  <c r="AK658" i="16"/>
  <c r="AU657" i="16"/>
  <c r="E784" i="16"/>
  <c r="K912" i="1"/>
  <c r="U791" i="1"/>
  <c r="W791" i="1" s="1"/>
  <c r="M911" i="1"/>
  <c r="P911" i="1"/>
  <c r="X783" i="16"/>
  <c r="S782" i="16"/>
  <c r="AO542" i="16" s="1"/>
  <c r="W783" i="16"/>
  <c r="F900" i="16"/>
  <c r="V907" i="1"/>
  <c r="T1028" i="1"/>
  <c r="AH781" i="16"/>
  <c r="R783" i="16"/>
  <c r="AG782" i="16"/>
  <c r="Q899" i="16"/>
  <c r="AM659" i="16" s="1"/>
  <c r="AF898" i="16"/>
  <c r="A903" i="16"/>
  <c r="P903" i="16" s="1"/>
  <c r="AL903" i="16" s="1"/>
  <c r="F1030" i="1"/>
  <c r="AN543" i="16" l="1"/>
  <c r="AV543" i="16" s="1"/>
  <c r="AW542" i="16"/>
  <c r="AK659" i="16"/>
  <c r="AU658" i="16"/>
  <c r="X784" i="16"/>
  <c r="W784" i="16"/>
  <c r="S783" i="16"/>
  <c r="AO543" i="16" s="1"/>
  <c r="R784" i="16"/>
  <c r="AG783" i="16"/>
  <c r="F901" i="16"/>
  <c r="T1029" i="1"/>
  <c r="V908" i="1"/>
  <c r="AH782" i="16"/>
  <c r="Q900" i="16"/>
  <c r="AM660" i="16" s="1"/>
  <c r="AF899" i="16"/>
  <c r="E785" i="16"/>
  <c r="U792" i="1"/>
  <c r="W792" i="1" s="1"/>
  <c r="K913" i="1"/>
  <c r="M912" i="1"/>
  <c r="P912" i="1"/>
  <c r="A904" i="16"/>
  <c r="P904" i="16" s="1"/>
  <c r="AL904" i="16" s="1"/>
  <c r="F1031" i="1"/>
  <c r="AN544" i="16" l="1"/>
  <c r="AV544" i="16" s="1"/>
  <c r="AW543" i="16"/>
  <c r="AU659" i="16"/>
  <c r="AK660" i="16"/>
  <c r="F902" i="16"/>
  <c r="T1030" i="1"/>
  <c r="V909" i="1"/>
  <c r="AH783" i="16"/>
  <c r="X785" i="16"/>
  <c r="W785" i="16"/>
  <c r="S784" i="16"/>
  <c r="AO544" i="16" s="1"/>
  <c r="A905" i="16"/>
  <c r="P905" i="16" s="1"/>
  <c r="AL905" i="16" s="1"/>
  <c r="F1032" i="1"/>
  <c r="E786" i="16"/>
  <c r="P913" i="1"/>
  <c r="M913" i="1"/>
  <c r="U793" i="1"/>
  <c r="W793" i="1" s="1"/>
  <c r="K914" i="1"/>
  <c r="Q901" i="16"/>
  <c r="AM661" i="16" s="1"/>
  <c r="AF900" i="16"/>
  <c r="R785" i="16"/>
  <c r="AG784" i="16"/>
  <c r="AN545" i="16" l="1"/>
  <c r="AV545" i="16" s="1"/>
  <c r="AW544" i="16"/>
  <c r="AU660" i="16"/>
  <c r="AK661" i="16"/>
  <c r="R786" i="16"/>
  <c r="AG785" i="16"/>
  <c r="AH784" i="16"/>
  <c r="E787" i="16"/>
  <c r="K915" i="1"/>
  <c r="M914" i="1"/>
  <c r="U794" i="1"/>
  <c r="W794" i="1" s="1"/>
  <c r="P914" i="1"/>
  <c r="W786" i="16"/>
  <c r="X786" i="16"/>
  <c r="S785" i="16"/>
  <c r="AO545" i="16" s="1"/>
  <c r="A906" i="16"/>
  <c r="P906" i="16" s="1"/>
  <c r="AL906" i="16" s="1"/>
  <c r="F1033" i="1"/>
  <c r="F903" i="16"/>
  <c r="V910" i="1"/>
  <c r="T1031" i="1"/>
  <c r="Q902" i="16"/>
  <c r="AM662" i="16" s="1"/>
  <c r="AF901" i="16"/>
  <c r="AN546" i="16" l="1"/>
  <c r="AV546" i="16" s="1"/>
  <c r="AW545" i="16"/>
  <c r="AU661" i="16"/>
  <c r="AK662" i="16"/>
  <c r="AF902" i="16"/>
  <c r="Q903" i="16"/>
  <c r="AM663" i="16" s="1"/>
  <c r="A907" i="16"/>
  <c r="P907" i="16" s="1"/>
  <c r="AL907" i="16" s="1"/>
  <c r="F1034" i="1"/>
  <c r="W787" i="16"/>
  <c r="S786" i="16"/>
  <c r="AO546" i="16" s="1"/>
  <c r="X787" i="16"/>
  <c r="E788" i="16"/>
  <c r="P915" i="1"/>
  <c r="K916" i="1"/>
  <c r="U795" i="1"/>
  <c r="W795" i="1" s="1"/>
  <c r="M915" i="1"/>
  <c r="F904" i="16"/>
  <c r="V911" i="1"/>
  <c r="T1032" i="1"/>
  <c r="R787" i="16"/>
  <c r="AG786" i="16"/>
  <c r="AH785" i="16"/>
  <c r="AN547" i="16" l="1"/>
  <c r="AV547" i="16" s="1"/>
  <c r="AW546" i="16"/>
  <c r="AU662" i="16"/>
  <c r="AK663" i="16"/>
  <c r="F905" i="16"/>
  <c r="T1033" i="1"/>
  <c r="V912" i="1"/>
  <c r="E789" i="16"/>
  <c r="K917" i="1"/>
  <c r="P916" i="1"/>
  <c r="U796" i="1"/>
  <c r="W796" i="1" s="1"/>
  <c r="M916" i="1"/>
  <c r="AH786" i="16"/>
  <c r="Q904" i="16"/>
  <c r="AM664" i="16" s="1"/>
  <c r="AF903" i="16"/>
  <c r="R788" i="16"/>
  <c r="AG787" i="16"/>
  <c r="X788" i="16"/>
  <c r="S787" i="16"/>
  <c r="AO547" i="16" s="1"/>
  <c r="W788" i="16"/>
  <c r="A908" i="16"/>
  <c r="P908" i="16" s="1"/>
  <c r="AL908" i="16" s="1"/>
  <c r="F1035" i="1"/>
  <c r="AN548" i="16" l="1"/>
  <c r="AV548" i="16" s="1"/>
  <c r="AW547" i="16"/>
  <c r="AU663" i="16"/>
  <c r="AK664" i="16"/>
  <c r="Q905" i="16"/>
  <c r="AM665" i="16" s="1"/>
  <c r="AF904" i="16"/>
  <c r="S788" i="16"/>
  <c r="AO548" i="16" s="1"/>
  <c r="X789" i="16"/>
  <c r="W789" i="16"/>
  <c r="R789" i="16"/>
  <c r="AG788" i="16"/>
  <c r="AH787" i="16"/>
  <c r="F906" i="16"/>
  <c r="V913" i="1"/>
  <c r="T1034" i="1"/>
  <c r="A909" i="16"/>
  <c r="P909" i="16" s="1"/>
  <c r="AL909" i="16" s="1"/>
  <c r="F1036" i="1"/>
  <c r="E790" i="16"/>
  <c r="P917" i="1"/>
  <c r="K918" i="1"/>
  <c r="U797" i="1"/>
  <c r="W797" i="1" s="1"/>
  <c r="M917" i="1"/>
  <c r="AN549" i="16" l="1"/>
  <c r="AV549" i="16" s="1"/>
  <c r="AW548" i="16"/>
  <c r="AU664" i="16"/>
  <c r="AK665" i="16"/>
  <c r="A910" i="16"/>
  <c r="P910" i="16" s="1"/>
  <c r="AL910" i="16" s="1"/>
  <c r="F1037" i="1"/>
  <c r="R790" i="16"/>
  <c r="AG789" i="16"/>
  <c r="AH788" i="16"/>
  <c r="E791" i="16"/>
  <c r="K919" i="1"/>
  <c r="M918" i="1"/>
  <c r="P918" i="1"/>
  <c r="U798" i="1"/>
  <c r="W798" i="1" s="1"/>
  <c r="F907" i="16"/>
  <c r="T1035" i="1"/>
  <c r="V914" i="1"/>
  <c r="X790" i="16"/>
  <c r="S789" i="16"/>
  <c r="AO549" i="16" s="1"/>
  <c r="W790" i="16"/>
  <c r="Q906" i="16"/>
  <c r="AM666" i="16" s="1"/>
  <c r="AF905" i="16"/>
  <c r="AN550" i="16" l="1"/>
  <c r="AV550" i="16" s="1"/>
  <c r="AW549" i="16"/>
  <c r="AU665" i="16"/>
  <c r="AK666" i="16"/>
  <c r="Q907" i="16"/>
  <c r="AM667" i="16" s="1"/>
  <c r="AF906" i="16"/>
  <c r="R791" i="16"/>
  <c r="AG790" i="16"/>
  <c r="W791" i="16"/>
  <c r="X791" i="16"/>
  <c r="S790" i="16"/>
  <c r="AO550" i="16" s="1"/>
  <c r="F908" i="16"/>
  <c r="T1036" i="1"/>
  <c r="V915" i="1"/>
  <c r="A911" i="16"/>
  <c r="P911" i="16" s="1"/>
  <c r="AL911" i="16" s="1"/>
  <c r="F1038" i="1"/>
  <c r="AH789" i="16"/>
  <c r="E792" i="16"/>
  <c r="M919" i="1"/>
  <c r="K920" i="1"/>
  <c r="U799" i="1"/>
  <c r="W799" i="1" s="1"/>
  <c r="P919" i="1"/>
  <c r="AN551" i="16" l="1"/>
  <c r="AV551" i="16" s="1"/>
  <c r="AW550" i="16"/>
  <c r="AU666" i="16"/>
  <c r="AK667" i="16"/>
  <c r="E793" i="16"/>
  <c r="P920" i="1"/>
  <c r="M920" i="1"/>
  <c r="K921" i="1"/>
  <c r="U800" i="1"/>
  <c r="W800" i="1" s="1"/>
  <c r="F909" i="16"/>
  <c r="T1037" i="1"/>
  <c r="V916" i="1"/>
  <c r="X792" i="16"/>
  <c r="W792" i="16"/>
  <c r="S791" i="16"/>
  <c r="AO551" i="16" s="1"/>
  <c r="A912" i="16"/>
  <c r="P912" i="16" s="1"/>
  <c r="AL912" i="16" s="1"/>
  <c r="F1039" i="1"/>
  <c r="Q908" i="16"/>
  <c r="AM668" i="16" s="1"/>
  <c r="AF907" i="16"/>
  <c r="AH790" i="16"/>
  <c r="R792" i="16"/>
  <c r="AG791" i="16"/>
  <c r="AN552" i="16" l="1"/>
  <c r="AV552" i="16" s="1"/>
  <c r="AW551" i="16"/>
  <c r="AU667" i="16"/>
  <c r="AK668" i="16"/>
  <c r="R793" i="16"/>
  <c r="AG792" i="16"/>
  <c r="E794" i="16"/>
  <c r="M921" i="1"/>
  <c r="P921" i="1"/>
  <c r="K922" i="1"/>
  <c r="U801" i="1"/>
  <c r="W801" i="1" s="1"/>
  <c r="AF908" i="16"/>
  <c r="Q909" i="16"/>
  <c r="AM669" i="16" s="1"/>
  <c r="AH791" i="16"/>
  <c r="F910" i="16"/>
  <c r="T1038" i="1"/>
  <c r="V917" i="1"/>
  <c r="X793" i="16"/>
  <c r="W793" i="16"/>
  <c r="S792" i="16"/>
  <c r="AO552" i="16" s="1"/>
  <c r="A913" i="16"/>
  <c r="P913" i="16" s="1"/>
  <c r="AL913" i="16" s="1"/>
  <c r="F1040" i="1"/>
  <c r="AN553" i="16" l="1"/>
  <c r="AV553" i="16" s="1"/>
  <c r="AW552" i="16"/>
  <c r="AU668" i="16"/>
  <c r="AK669" i="16"/>
  <c r="AH792" i="16"/>
  <c r="F911" i="16"/>
  <c r="T1039" i="1"/>
  <c r="V918" i="1"/>
  <c r="Q910" i="16"/>
  <c r="AM670" i="16" s="1"/>
  <c r="AF909" i="16"/>
  <c r="E795" i="16"/>
  <c r="P922" i="1"/>
  <c r="M922" i="1"/>
  <c r="U802" i="1"/>
  <c r="W802" i="1" s="1"/>
  <c r="K923" i="1"/>
  <c r="W794" i="16"/>
  <c r="X794" i="16"/>
  <c r="S793" i="16"/>
  <c r="AO553" i="16" s="1"/>
  <c r="R794" i="16"/>
  <c r="AG793" i="16"/>
  <c r="A914" i="16"/>
  <c r="P914" i="16" s="1"/>
  <c r="AL914" i="16" s="1"/>
  <c r="F1041" i="1"/>
  <c r="AN554" i="16" l="1"/>
  <c r="AV554" i="16" s="1"/>
  <c r="AW553" i="16"/>
  <c r="AU669" i="16"/>
  <c r="AK670" i="16"/>
  <c r="AH793" i="16"/>
  <c r="F912" i="16"/>
  <c r="T1040" i="1"/>
  <c r="V919" i="1"/>
  <c r="Q911" i="16"/>
  <c r="AM671" i="16" s="1"/>
  <c r="AF910" i="16"/>
  <c r="R795" i="16"/>
  <c r="AG794" i="16"/>
  <c r="X795" i="16"/>
  <c r="S794" i="16"/>
  <c r="AO554" i="16" s="1"/>
  <c r="W795" i="16"/>
  <c r="A915" i="16"/>
  <c r="P915" i="16" s="1"/>
  <c r="AL915" i="16" s="1"/>
  <c r="F1042" i="1"/>
  <c r="E796" i="16"/>
  <c r="K924" i="1"/>
  <c r="U803" i="1"/>
  <c r="W803" i="1" s="1"/>
  <c r="M923" i="1"/>
  <c r="P923" i="1"/>
  <c r="AN555" i="16" l="1"/>
  <c r="AV555" i="16" s="1"/>
  <c r="AW554" i="16"/>
  <c r="AU670" i="16"/>
  <c r="AK671" i="16"/>
  <c r="A916" i="16"/>
  <c r="P916" i="16" s="1"/>
  <c r="AL916" i="16" s="1"/>
  <c r="F1043" i="1"/>
  <c r="F913" i="16"/>
  <c r="V920" i="1"/>
  <c r="T1041" i="1"/>
  <c r="Q912" i="16"/>
  <c r="AM672" i="16" s="1"/>
  <c r="AF911" i="16"/>
  <c r="E797" i="16"/>
  <c r="K925" i="1"/>
  <c r="P924" i="1"/>
  <c r="M924" i="1"/>
  <c r="U804" i="1"/>
  <c r="W804" i="1" s="1"/>
  <c r="X796" i="16"/>
  <c r="S795" i="16"/>
  <c r="AO555" i="16" s="1"/>
  <c r="W796" i="16"/>
  <c r="AG795" i="16"/>
  <c r="R796" i="16"/>
  <c r="AH794" i="16"/>
  <c r="AN556" i="16" l="1"/>
  <c r="AV556" i="16" s="1"/>
  <c r="AW555" i="16"/>
  <c r="AU671" i="16"/>
  <c r="AK672" i="16"/>
  <c r="X797" i="16"/>
  <c r="W797" i="16"/>
  <c r="S796" i="16"/>
  <c r="AO556" i="16" s="1"/>
  <c r="AG796" i="16"/>
  <c r="R797" i="16"/>
  <c r="AH795" i="16"/>
  <c r="Q913" i="16"/>
  <c r="AM673" i="16" s="1"/>
  <c r="AF912" i="16"/>
  <c r="E798" i="16"/>
  <c r="U805" i="1"/>
  <c r="W805" i="1" s="1"/>
  <c r="K926" i="1"/>
  <c r="M925" i="1"/>
  <c r="P925" i="1"/>
  <c r="A917" i="16"/>
  <c r="P917" i="16" s="1"/>
  <c r="AL917" i="16" s="1"/>
  <c r="F1044" i="1"/>
  <c r="F914" i="16"/>
  <c r="T1042" i="1"/>
  <c r="V921" i="1"/>
  <c r="AN557" i="16" l="1"/>
  <c r="AV557" i="16" s="1"/>
  <c r="AU672" i="16"/>
  <c r="AW556" i="16"/>
  <c r="AK673" i="16"/>
  <c r="F915" i="16"/>
  <c r="V922" i="1"/>
  <c r="T1043" i="1"/>
  <c r="AH796" i="16"/>
  <c r="A918" i="16"/>
  <c r="P918" i="16" s="1"/>
  <c r="AL918" i="16" s="1"/>
  <c r="F1045" i="1"/>
  <c r="E799" i="16"/>
  <c r="U806" i="1"/>
  <c r="W806" i="1" s="1"/>
  <c r="M926" i="1"/>
  <c r="K927" i="1"/>
  <c r="P926" i="1"/>
  <c r="Q914" i="16"/>
  <c r="AM674" i="16" s="1"/>
  <c r="AF913" i="16"/>
  <c r="R798" i="16"/>
  <c r="AG797" i="16"/>
  <c r="W798" i="16"/>
  <c r="X798" i="16"/>
  <c r="S797" i="16"/>
  <c r="AO557" i="16" s="1"/>
  <c r="AN558" i="16" l="1"/>
  <c r="AV558" i="16" s="1"/>
  <c r="AW557" i="16"/>
  <c r="AU673" i="16"/>
  <c r="AK674" i="16"/>
  <c r="W799" i="16"/>
  <c r="S798" i="16"/>
  <c r="AO558" i="16" s="1"/>
  <c r="X799" i="16"/>
  <c r="E800" i="16"/>
  <c r="P927" i="1"/>
  <c r="M927" i="1"/>
  <c r="K928" i="1"/>
  <c r="U807" i="1"/>
  <c r="W807" i="1" s="1"/>
  <c r="A919" i="16"/>
  <c r="P919" i="16" s="1"/>
  <c r="AL919" i="16" s="1"/>
  <c r="F1046" i="1"/>
  <c r="F916" i="16"/>
  <c r="T1044" i="1"/>
  <c r="V923" i="1"/>
  <c r="Q915" i="16"/>
  <c r="AM675" i="16" s="1"/>
  <c r="AF914" i="16"/>
  <c r="AH797" i="16"/>
  <c r="AG798" i="16"/>
  <c r="R799" i="16"/>
  <c r="AN559" i="16" l="1"/>
  <c r="AV559" i="16" s="1"/>
  <c r="AW558" i="16"/>
  <c r="AK675" i="16"/>
  <c r="AU674" i="16"/>
  <c r="F917" i="16"/>
  <c r="V924" i="1"/>
  <c r="T1045" i="1"/>
  <c r="Q916" i="16"/>
  <c r="AM676" i="16" s="1"/>
  <c r="AF915" i="16"/>
  <c r="E801" i="16"/>
  <c r="U808" i="1"/>
  <c r="W808" i="1" s="1"/>
  <c r="K929" i="1"/>
  <c r="M928" i="1"/>
  <c r="P928" i="1"/>
  <c r="A920" i="16"/>
  <c r="P920" i="16" s="1"/>
  <c r="AL920" i="16" s="1"/>
  <c r="F1047" i="1"/>
  <c r="AH798" i="16"/>
  <c r="R800" i="16"/>
  <c r="AG799" i="16"/>
  <c r="W800" i="16"/>
  <c r="S799" i="16"/>
  <c r="AO559" i="16" s="1"/>
  <c r="X800" i="16"/>
  <c r="AN560" i="16" l="1"/>
  <c r="AV560" i="16" s="1"/>
  <c r="AW559" i="16"/>
  <c r="AU675" i="16"/>
  <c r="AK676" i="16"/>
  <c r="AH799" i="16"/>
  <c r="F918" i="16"/>
  <c r="T1046" i="1"/>
  <c r="V925" i="1"/>
  <c r="S800" i="16"/>
  <c r="AO560" i="16" s="1"/>
  <c r="W801" i="16"/>
  <c r="X801" i="16"/>
  <c r="R801" i="16"/>
  <c r="AG800" i="16"/>
  <c r="A921" i="16"/>
  <c r="P921" i="16" s="1"/>
  <c r="AL921" i="16" s="1"/>
  <c r="F1048" i="1"/>
  <c r="E802" i="16"/>
  <c r="U809" i="1"/>
  <c r="W809" i="1" s="1"/>
  <c r="M929" i="1"/>
  <c r="K930" i="1"/>
  <c r="P929" i="1"/>
  <c r="Q917" i="16"/>
  <c r="AM677" i="16" s="1"/>
  <c r="AF916" i="16"/>
  <c r="AN561" i="16" l="1"/>
  <c r="AV561" i="16" s="1"/>
  <c r="AW560" i="16"/>
  <c r="AK677" i="16"/>
  <c r="AU676" i="16"/>
  <c r="X802" i="16"/>
  <c r="S801" i="16"/>
  <c r="AO561" i="16" s="1"/>
  <c r="W802" i="16"/>
  <c r="E803" i="16"/>
  <c r="P930" i="1"/>
  <c r="M930" i="1"/>
  <c r="U810" i="1"/>
  <c r="W810" i="1" s="1"/>
  <c r="K931" i="1"/>
  <c r="A922" i="16"/>
  <c r="P922" i="16" s="1"/>
  <c r="AL922" i="16" s="1"/>
  <c r="F1049" i="1"/>
  <c r="Q918" i="16"/>
  <c r="AM678" i="16" s="1"/>
  <c r="AF917" i="16"/>
  <c r="F919" i="16"/>
  <c r="V926" i="1"/>
  <c r="T1047" i="1"/>
  <c r="R802" i="16"/>
  <c r="AG801" i="16"/>
  <c r="AH800" i="16"/>
  <c r="AN562" i="16" l="1"/>
  <c r="AV562" i="16" s="1"/>
  <c r="AW561" i="16"/>
  <c r="AU677" i="16"/>
  <c r="AK678" i="16"/>
  <c r="F920" i="16"/>
  <c r="V927" i="1"/>
  <c r="T1048" i="1"/>
  <c r="Q919" i="16"/>
  <c r="AM679" i="16" s="1"/>
  <c r="AF918" i="16"/>
  <c r="E804" i="16"/>
  <c r="K932" i="1"/>
  <c r="P931" i="1"/>
  <c r="U811" i="1"/>
  <c r="W811" i="1" s="1"/>
  <c r="M931" i="1"/>
  <c r="S802" i="16"/>
  <c r="AO562" i="16" s="1"/>
  <c r="W803" i="16"/>
  <c r="X803" i="16"/>
  <c r="AG802" i="16"/>
  <c r="R803" i="16"/>
  <c r="A923" i="16"/>
  <c r="P923" i="16" s="1"/>
  <c r="AL923" i="16" s="1"/>
  <c r="F1050" i="1"/>
  <c r="AH801" i="16"/>
  <c r="AN563" i="16" l="1"/>
  <c r="AV563" i="16" s="1"/>
  <c r="AW562" i="16"/>
  <c r="AU678" i="16"/>
  <c r="AK679" i="16"/>
  <c r="E805" i="16"/>
  <c r="P932" i="1"/>
  <c r="K933" i="1"/>
  <c r="U812" i="1"/>
  <c r="W812" i="1" s="1"/>
  <c r="M932" i="1"/>
  <c r="AH802" i="16"/>
  <c r="A924" i="16"/>
  <c r="P924" i="16" s="1"/>
  <c r="AL924" i="16" s="1"/>
  <c r="F1051" i="1"/>
  <c r="F921" i="16"/>
  <c r="V928" i="1"/>
  <c r="T1049" i="1"/>
  <c r="R804" i="16"/>
  <c r="AG803" i="16"/>
  <c r="X804" i="16"/>
  <c r="S803" i="16"/>
  <c r="AO563" i="16" s="1"/>
  <c r="W804" i="16"/>
  <c r="Q920" i="16"/>
  <c r="AM680" i="16" s="1"/>
  <c r="AF919" i="16"/>
  <c r="AN564" i="16" l="1"/>
  <c r="AV564" i="16" s="1"/>
  <c r="AW563" i="16"/>
  <c r="AU679" i="16"/>
  <c r="AK680" i="16"/>
  <c r="X805" i="16"/>
  <c r="S804" i="16"/>
  <c r="AO564" i="16" s="1"/>
  <c r="W805" i="16"/>
  <c r="R805" i="16"/>
  <c r="AG804" i="16"/>
  <c r="Q921" i="16"/>
  <c r="AM681" i="16" s="1"/>
  <c r="AF920" i="16"/>
  <c r="F922" i="16"/>
  <c r="T1050" i="1"/>
  <c r="V929" i="1"/>
  <c r="E806" i="16"/>
  <c r="U813" i="1"/>
  <c r="W813" i="1" s="1"/>
  <c r="P933" i="1"/>
  <c r="K934" i="1"/>
  <c r="M933" i="1"/>
  <c r="AH803" i="16"/>
  <c r="A925" i="16"/>
  <c r="P925" i="16" s="1"/>
  <c r="AL925" i="16" s="1"/>
  <c r="F1052" i="1"/>
  <c r="AN565" i="16" l="1"/>
  <c r="AV565" i="16" s="1"/>
  <c r="AW564" i="16"/>
  <c r="AU680" i="16"/>
  <c r="AK681" i="16"/>
  <c r="AH804" i="16"/>
  <c r="E807" i="16"/>
  <c r="K935" i="1"/>
  <c r="M934" i="1"/>
  <c r="P934" i="1"/>
  <c r="U814" i="1"/>
  <c r="W814" i="1" s="1"/>
  <c r="Q922" i="16"/>
  <c r="AM682" i="16" s="1"/>
  <c r="AF921" i="16"/>
  <c r="F923" i="16"/>
  <c r="T1051" i="1"/>
  <c r="V930" i="1"/>
  <c r="W806" i="16"/>
  <c r="X806" i="16"/>
  <c r="S805" i="16"/>
  <c r="AO565" i="16" s="1"/>
  <c r="A926" i="16"/>
  <c r="P926" i="16" s="1"/>
  <c r="AL926" i="16" s="1"/>
  <c r="F1053" i="1"/>
  <c r="AG805" i="16"/>
  <c r="R806" i="16"/>
  <c r="AN566" i="16" l="1"/>
  <c r="AV566" i="16" s="1"/>
  <c r="AW565" i="16"/>
  <c r="AU681" i="16"/>
  <c r="AK682" i="16"/>
  <c r="A927" i="16"/>
  <c r="P927" i="16" s="1"/>
  <c r="AL927" i="16" s="1"/>
  <c r="F1054" i="1"/>
  <c r="W807" i="16"/>
  <c r="X807" i="16"/>
  <c r="S806" i="16"/>
  <c r="AO566" i="16" s="1"/>
  <c r="R807" i="16"/>
  <c r="AG806" i="16"/>
  <c r="AH805" i="16"/>
  <c r="F924" i="16"/>
  <c r="V931" i="1"/>
  <c r="T1052" i="1"/>
  <c r="E808" i="16"/>
  <c r="M935" i="1"/>
  <c r="P935" i="1"/>
  <c r="U815" i="1"/>
  <c r="W815" i="1" s="1"/>
  <c r="K936" i="1"/>
  <c r="Q923" i="16"/>
  <c r="AM683" i="16" s="1"/>
  <c r="AF922" i="16"/>
  <c r="AN567" i="16" l="1"/>
  <c r="AV567" i="16" s="1"/>
  <c r="AW566" i="16"/>
  <c r="AK683" i="16"/>
  <c r="AU682" i="16"/>
  <c r="F925" i="16"/>
  <c r="V932" i="1"/>
  <c r="T1053" i="1"/>
  <c r="AF923" i="16"/>
  <c r="Q924" i="16"/>
  <c r="AM684" i="16" s="1"/>
  <c r="R808" i="16"/>
  <c r="AG807" i="16"/>
  <c r="S807" i="16"/>
  <c r="AO567" i="16" s="1"/>
  <c r="W808" i="16"/>
  <c r="X808" i="16"/>
  <c r="E809" i="16"/>
  <c r="U816" i="1"/>
  <c r="W816" i="1" s="1"/>
  <c r="M936" i="1"/>
  <c r="K937" i="1"/>
  <c r="P936" i="1"/>
  <c r="A928" i="16"/>
  <c r="P928" i="16" s="1"/>
  <c r="AL928" i="16" s="1"/>
  <c r="F1055" i="1"/>
  <c r="AH806" i="16"/>
  <c r="AN568" i="16" l="1"/>
  <c r="AV568" i="16" s="1"/>
  <c r="AW567" i="16"/>
  <c r="AU683" i="16"/>
  <c r="AK684" i="16"/>
  <c r="E810" i="16"/>
  <c r="U817" i="1"/>
  <c r="W817" i="1" s="1"/>
  <c r="M937" i="1"/>
  <c r="K938" i="1"/>
  <c r="P937" i="1"/>
  <c r="R809" i="16"/>
  <c r="AG808" i="16"/>
  <c r="A929" i="16"/>
  <c r="P929" i="16" s="1"/>
  <c r="AL929" i="16" s="1"/>
  <c r="F1056" i="1"/>
  <c r="W809" i="16"/>
  <c r="X809" i="16"/>
  <c r="S808" i="16"/>
  <c r="AO568" i="16" s="1"/>
  <c r="F926" i="16"/>
  <c r="T1054" i="1"/>
  <c r="V933" i="1"/>
  <c r="AH807" i="16"/>
  <c r="AF924" i="16"/>
  <c r="Q925" i="16"/>
  <c r="AM685" i="16" s="1"/>
  <c r="AN569" i="16" l="1"/>
  <c r="AV569" i="16" s="1"/>
  <c r="AW568" i="16"/>
  <c r="AU684" i="16"/>
  <c r="AK685" i="16"/>
  <c r="E811" i="16"/>
  <c r="U818" i="1"/>
  <c r="W818" i="1" s="1"/>
  <c r="M938" i="1"/>
  <c r="P938" i="1"/>
  <c r="K939" i="1"/>
  <c r="F927" i="16"/>
  <c r="V934" i="1"/>
  <c r="T1055" i="1"/>
  <c r="X810" i="16"/>
  <c r="S809" i="16"/>
  <c r="AO569" i="16" s="1"/>
  <c r="W810" i="16"/>
  <c r="AG809" i="16"/>
  <c r="R810" i="16"/>
  <c r="Q926" i="16"/>
  <c r="AM686" i="16" s="1"/>
  <c r="AF925" i="16"/>
  <c r="A930" i="16"/>
  <c r="P930" i="16" s="1"/>
  <c r="AL930" i="16" s="1"/>
  <c r="F1057" i="1"/>
  <c r="AH808" i="16"/>
  <c r="AN570" i="16" l="1"/>
  <c r="AV570" i="16" s="1"/>
  <c r="AW569" i="16"/>
  <c r="AK686" i="16"/>
  <c r="AU685" i="16"/>
  <c r="Q927" i="16"/>
  <c r="AM687" i="16" s="1"/>
  <c r="AF926" i="16"/>
  <c r="F928" i="16"/>
  <c r="V935" i="1"/>
  <c r="T1056" i="1"/>
  <c r="A931" i="16"/>
  <c r="P931" i="16" s="1"/>
  <c r="AL931" i="16" s="1"/>
  <c r="F1058" i="1"/>
  <c r="X811" i="16"/>
  <c r="S810" i="16"/>
  <c r="AO570" i="16" s="1"/>
  <c r="W811" i="16"/>
  <c r="R811" i="16"/>
  <c r="AG810" i="16"/>
  <c r="AH809" i="16"/>
  <c r="E812" i="16"/>
  <c r="K940" i="1"/>
  <c r="P939" i="1"/>
  <c r="M939" i="1"/>
  <c r="U819" i="1"/>
  <c r="W819" i="1" s="1"/>
  <c r="AN571" i="16" l="1"/>
  <c r="AV571" i="16" s="1"/>
  <c r="AW570" i="16"/>
  <c r="AU686" i="16"/>
  <c r="AK687" i="16"/>
  <c r="W812" i="16"/>
  <c r="S811" i="16"/>
  <c r="AO571" i="16" s="1"/>
  <c r="X812" i="16"/>
  <c r="AH810" i="16"/>
  <c r="F929" i="16"/>
  <c r="T1057" i="1"/>
  <c r="V936" i="1"/>
  <c r="Q928" i="16"/>
  <c r="AM688" i="16" s="1"/>
  <c r="AF927" i="16"/>
  <c r="A932" i="16"/>
  <c r="P932" i="16" s="1"/>
  <c r="AL932" i="16" s="1"/>
  <c r="F1059" i="1"/>
  <c r="E813" i="16"/>
  <c r="U820" i="1"/>
  <c r="W820" i="1" s="1"/>
  <c r="K941" i="1"/>
  <c r="M940" i="1"/>
  <c r="P940" i="1"/>
  <c r="R812" i="16"/>
  <c r="AG811" i="16"/>
  <c r="AN572" i="16" l="1"/>
  <c r="AV572" i="16" s="1"/>
  <c r="AW571" i="16"/>
  <c r="AK688" i="16"/>
  <c r="AU687" i="16"/>
  <c r="F930" i="16"/>
  <c r="V937" i="1"/>
  <c r="T1058" i="1"/>
  <c r="R813" i="16"/>
  <c r="AG812" i="16"/>
  <c r="E814" i="16"/>
  <c r="U821" i="1"/>
  <c r="W821" i="1" s="1"/>
  <c r="P941" i="1"/>
  <c r="K942" i="1"/>
  <c r="M941" i="1"/>
  <c r="Q929" i="16"/>
  <c r="AM689" i="16" s="1"/>
  <c r="AF928" i="16"/>
  <c r="AH811" i="16"/>
  <c r="A933" i="16"/>
  <c r="P933" i="16" s="1"/>
  <c r="AL933" i="16" s="1"/>
  <c r="F1060" i="1"/>
  <c r="W813" i="16"/>
  <c r="X813" i="16"/>
  <c r="S812" i="16"/>
  <c r="AO572" i="16" s="1"/>
  <c r="AN573" i="16" l="1"/>
  <c r="AV573" i="16" s="1"/>
  <c r="AW572" i="16"/>
  <c r="AU688" i="16"/>
  <c r="AK689" i="16"/>
  <c r="X814" i="16"/>
  <c r="S813" i="16"/>
  <c r="AO573" i="16" s="1"/>
  <c r="W814" i="16"/>
  <c r="F931" i="16"/>
  <c r="T1059" i="1"/>
  <c r="V938" i="1"/>
  <c r="A934" i="16"/>
  <c r="P934" i="16" s="1"/>
  <c r="AL934" i="16" s="1"/>
  <c r="F1061" i="1"/>
  <c r="E815" i="16"/>
  <c r="U822" i="1"/>
  <c r="W822" i="1" s="1"/>
  <c r="M942" i="1"/>
  <c r="K943" i="1"/>
  <c r="P942" i="1"/>
  <c r="AH812" i="16"/>
  <c r="Q930" i="16"/>
  <c r="AM690" i="16" s="1"/>
  <c r="AF929" i="16"/>
  <c r="AG813" i="16"/>
  <c r="R814" i="16"/>
  <c r="AN574" i="16" l="1"/>
  <c r="AV574" i="16" s="1"/>
  <c r="AW573" i="16"/>
  <c r="AU689" i="16"/>
  <c r="AK690" i="16"/>
  <c r="E816" i="16"/>
  <c r="P943" i="1"/>
  <c r="M943" i="1"/>
  <c r="U823" i="1"/>
  <c r="W823" i="1" s="1"/>
  <c r="K944" i="1"/>
  <c r="A935" i="16"/>
  <c r="P935" i="16" s="1"/>
  <c r="AL935" i="16" s="1"/>
  <c r="F1062" i="1"/>
  <c r="S814" i="16"/>
  <c r="AO574" i="16" s="1"/>
  <c r="X815" i="16"/>
  <c r="W815" i="16"/>
  <c r="AH813" i="16"/>
  <c r="AG814" i="16"/>
  <c r="R815" i="16"/>
  <c r="Q931" i="16"/>
  <c r="AM691" i="16" s="1"/>
  <c r="AF930" i="16"/>
  <c r="F932" i="16"/>
  <c r="V939" i="1"/>
  <c r="T1060" i="1"/>
  <c r="AN575" i="16" l="1"/>
  <c r="AV575" i="16" s="1"/>
  <c r="AU690" i="16"/>
  <c r="AW574" i="16"/>
  <c r="AK691" i="16"/>
  <c r="AH814" i="16"/>
  <c r="R816" i="16"/>
  <c r="AG815" i="16"/>
  <c r="A936" i="16"/>
  <c r="P936" i="16" s="1"/>
  <c r="AL936" i="16" s="1"/>
  <c r="F1063" i="1"/>
  <c r="W816" i="16"/>
  <c r="X816" i="16"/>
  <c r="S815" i="16"/>
  <c r="AO575" i="16" s="1"/>
  <c r="F933" i="16"/>
  <c r="V940" i="1"/>
  <c r="T1061" i="1"/>
  <c r="AF931" i="16"/>
  <c r="Q932" i="16"/>
  <c r="AM692" i="16" s="1"/>
  <c r="E817" i="16"/>
  <c r="U824" i="1"/>
  <c r="W824" i="1" s="1"/>
  <c r="P944" i="1"/>
  <c r="M944" i="1"/>
  <c r="K945" i="1"/>
  <c r="AN576" i="16" l="1"/>
  <c r="AV576" i="16" s="1"/>
  <c r="AW575" i="16"/>
  <c r="AU691" i="16"/>
  <c r="AK692" i="16"/>
  <c r="Q933" i="16"/>
  <c r="AM693" i="16" s="1"/>
  <c r="AF932" i="16"/>
  <c r="W817" i="16"/>
  <c r="X817" i="16"/>
  <c r="S816" i="16"/>
  <c r="AO576" i="16" s="1"/>
  <c r="R817" i="16"/>
  <c r="AG816" i="16"/>
  <c r="A937" i="16"/>
  <c r="P937" i="16" s="1"/>
  <c r="AL937" i="16" s="1"/>
  <c r="F1064" i="1"/>
  <c r="E818" i="16"/>
  <c r="K946" i="1"/>
  <c r="U825" i="1"/>
  <c r="W825" i="1" s="1"/>
  <c r="M945" i="1"/>
  <c r="P945" i="1"/>
  <c r="F934" i="16"/>
  <c r="T1062" i="1"/>
  <c r="V941" i="1"/>
  <c r="AH815" i="16"/>
  <c r="AN577" i="16" l="1"/>
  <c r="AV577" i="16" s="1"/>
  <c r="AW576" i="16"/>
  <c r="AK693" i="16"/>
  <c r="AU692" i="16"/>
  <c r="AG817" i="16"/>
  <c r="R818" i="16"/>
  <c r="A938" i="16"/>
  <c r="P938" i="16" s="1"/>
  <c r="AL938" i="16" s="1"/>
  <c r="F1065" i="1"/>
  <c r="F935" i="16"/>
  <c r="T1063" i="1"/>
  <c r="V942" i="1"/>
  <c r="AH816" i="16"/>
  <c r="Q934" i="16"/>
  <c r="AM694" i="16" s="1"/>
  <c r="AF933" i="16"/>
  <c r="S817" i="16"/>
  <c r="AO577" i="16" s="1"/>
  <c r="X818" i="16"/>
  <c r="W818" i="16"/>
  <c r="E819" i="16"/>
  <c r="U826" i="1"/>
  <c r="W826" i="1" s="1"/>
  <c r="M946" i="1"/>
  <c r="K947" i="1"/>
  <c r="P946" i="1"/>
  <c r="AN578" i="16" l="1"/>
  <c r="AV578" i="16" s="1"/>
  <c r="AW577" i="16"/>
  <c r="AU693" i="16"/>
  <c r="AK694" i="16"/>
  <c r="E820" i="16"/>
  <c r="P947" i="1"/>
  <c r="K948" i="1"/>
  <c r="U827" i="1"/>
  <c r="W827" i="1" s="1"/>
  <c r="M947" i="1"/>
  <c r="W819" i="16"/>
  <c r="X819" i="16"/>
  <c r="S818" i="16"/>
  <c r="AO578" i="16" s="1"/>
  <c r="Q935" i="16"/>
  <c r="AM695" i="16" s="1"/>
  <c r="AF934" i="16"/>
  <c r="F936" i="16"/>
  <c r="V943" i="1"/>
  <c r="T1064" i="1"/>
  <c r="R819" i="16"/>
  <c r="AG818" i="16"/>
  <c r="AH817" i="16"/>
  <c r="A939" i="16"/>
  <c r="P939" i="16" s="1"/>
  <c r="AL939" i="16" s="1"/>
  <c r="F1066" i="1"/>
  <c r="AN579" i="16" l="1"/>
  <c r="AV579" i="16" s="1"/>
  <c r="AW578" i="16"/>
  <c r="AK695" i="16"/>
  <c r="AU694" i="16"/>
  <c r="R820" i="16"/>
  <c r="AG819" i="16"/>
  <c r="AH818" i="16"/>
  <c r="E821" i="16"/>
  <c r="P948" i="1"/>
  <c r="K949" i="1"/>
  <c r="U828" i="1"/>
  <c r="W828" i="1" s="1"/>
  <c r="M948" i="1"/>
  <c r="F937" i="16"/>
  <c r="T1065" i="1"/>
  <c r="V944" i="1"/>
  <c r="Q936" i="16"/>
  <c r="AM696" i="16" s="1"/>
  <c r="AF935" i="16"/>
  <c r="W820" i="16"/>
  <c r="X820" i="16"/>
  <c r="S819" i="16"/>
  <c r="AO579" i="16" s="1"/>
  <c r="A940" i="16"/>
  <c r="P940" i="16" s="1"/>
  <c r="AL940" i="16" s="1"/>
  <c r="F1067" i="1"/>
  <c r="AN580" i="16" l="1"/>
  <c r="AV580" i="16" s="1"/>
  <c r="AW579" i="16"/>
  <c r="AU695" i="16"/>
  <c r="AK696" i="16"/>
  <c r="F938" i="16"/>
  <c r="V945" i="1"/>
  <c r="T1066" i="1"/>
  <c r="E822" i="16"/>
  <c r="K950" i="1"/>
  <c r="U829" i="1"/>
  <c r="W829" i="1" s="1"/>
  <c r="P949" i="1"/>
  <c r="M949" i="1"/>
  <c r="AH819" i="16"/>
  <c r="AF936" i="16"/>
  <c r="Q937" i="16"/>
  <c r="AM697" i="16" s="1"/>
  <c r="R821" i="16"/>
  <c r="AG820" i="16"/>
  <c r="A941" i="16"/>
  <c r="P941" i="16" s="1"/>
  <c r="AL941" i="16" s="1"/>
  <c r="F1068" i="1"/>
  <c r="W821" i="16"/>
  <c r="X821" i="16"/>
  <c r="S820" i="16"/>
  <c r="AO580" i="16" s="1"/>
  <c r="AN581" i="16" l="1"/>
  <c r="AV581" i="16" s="1"/>
  <c r="AW580" i="16"/>
  <c r="AK697" i="16"/>
  <c r="AU696" i="16"/>
  <c r="W822" i="16"/>
  <c r="X822" i="16"/>
  <c r="S821" i="16"/>
  <c r="AO581" i="16" s="1"/>
  <c r="R822" i="16"/>
  <c r="AG821" i="16"/>
  <c r="F939" i="16"/>
  <c r="V946" i="1"/>
  <c r="T1067" i="1"/>
  <c r="A942" i="16"/>
  <c r="P942" i="16" s="1"/>
  <c r="AL942" i="16" s="1"/>
  <c r="F1069" i="1"/>
  <c r="AH820" i="16"/>
  <c r="Q938" i="16"/>
  <c r="AM698" i="16" s="1"/>
  <c r="AF937" i="16"/>
  <c r="E823" i="16"/>
  <c r="K951" i="1"/>
  <c r="M950" i="1"/>
  <c r="P950" i="1"/>
  <c r="U830" i="1"/>
  <c r="W830" i="1" s="1"/>
  <c r="AN582" i="16" l="1"/>
  <c r="AV582" i="16" s="1"/>
  <c r="AW581" i="16"/>
  <c r="AU697" i="16"/>
  <c r="AK698" i="16"/>
  <c r="Q939" i="16"/>
  <c r="AM699" i="16" s="1"/>
  <c r="AF938" i="16"/>
  <c r="A943" i="16"/>
  <c r="P943" i="16" s="1"/>
  <c r="AL943" i="16" s="1"/>
  <c r="F1070" i="1"/>
  <c r="AH821" i="16"/>
  <c r="E824" i="16"/>
  <c r="P951" i="1"/>
  <c r="M951" i="1"/>
  <c r="U831" i="1"/>
  <c r="W831" i="1" s="1"/>
  <c r="K952" i="1"/>
  <c r="F940" i="16"/>
  <c r="T1068" i="1"/>
  <c r="V947" i="1"/>
  <c r="R823" i="16"/>
  <c r="AG822" i="16"/>
  <c r="W823" i="16"/>
  <c r="X823" i="16"/>
  <c r="S822" i="16"/>
  <c r="AO582" i="16" s="1"/>
  <c r="AN583" i="16" l="1"/>
  <c r="AV583" i="16" s="1"/>
  <c r="AW582" i="16"/>
  <c r="AU698" i="16"/>
  <c r="AK699" i="16"/>
  <c r="E825" i="16"/>
  <c r="U832" i="1"/>
  <c r="W832" i="1" s="1"/>
  <c r="M952" i="1"/>
  <c r="K953" i="1"/>
  <c r="P952" i="1"/>
  <c r="X824" i="16"/>
  <c r="S823" i="16"/>
  <c r="AO583" i="16" s="1"/>
  <c r="W824" i="16"/>
  <c r="Q940" i="16"/>
  <c r="AM700" i="16" s="1"/>
  <c r="AF939" i="16"/>
  <c r="F941" i="16"/>
  <c r="V948" i="1"/>
  <c r="T1069" i="1"/>
  <c r="AH822" i="16"/>
  <c r="R824" i="16"/>
  <c r="AG823" i="16"/>
  <c r="A944" i="16"/>
  <c r="P944" i="16" s="1"/>
  <c r="AL944" i="16" s="1"/>
  <c r="F1071" i="1"/>
  <c r="AN584" i="16" l="1"/>
  <c r="AV584" i="16" s="1"/>
  <c r="AW583" i="16"/>
  <c r="AU699" i="16"/>
  <c r="AK700" i="16"/>
  <c r="W825" i="16"/>
  <c r="X825" i="16"/>
  <c r="S824" i="16"/>
  <c r="AO584" i="16" s="1"/>
  <c r="AH823" i="16"/>
  <c r="R825" i="16"/>
  <c r="AG824" i="16"/>
  <c r="F942" i="16"/>
  <c r="T1070" i="1"/>
  <c r="V949" i="1"/>
  <c r="Q941" i="16"/>
  <c r="AM701" i="16" s="1"/>
  <c r="AF940" i="16"/>
  <c r="E826" i="16"/>
  <c r="U833" i="1"/>
  <c r="W833" i="1" s="1"/>
  <c r="M953" i="1"/>
  <c r="P953" i="1"/>
  <c r="K954" i="1"/>
  <c r="A945" i="16"/>
  <c r="P945" i="16" s="1"/>
  <c r="AL945" i="16" s="1"/>
  <c r="F1072" i="1"/>
  <c r="AN585" i="16" l="1"/>
  <c r="AV585" i="16" s="1"/>
  <c r="AW584" i="16"/>
  <c r="AU700" i="16"/>
  <c r="AK701" i="16"/>
  <c r="R826" i="16"/>
  <c r="AG825" i="16"/>
  <c r="AH824" i="16"/>
  <c r="F943" i="16"/>
  <c r="T1071" i="1"/>
  <c r="V950" i="1"/>
  <c r="E827" i="16"/>
  <c r="U834" i="1"/>
  <c r="W834" i="1" s="1"/>
  <c r="M954" i="1"/>
  <c r="P954" i="1"/>
  <c r="K955" i="1"/>
  <c r="A946" i="16"/>
  <c r="P946" i="16" s="1"/>
  <c r="AL946" i="16" s="1"/>
  <c r="F1073" i="1"/>
  <c r="Q942" i="16"/>
  <c r="AM702" i="16" s="1"/>
  <c r="AF941" i="16"/>
  <c r="S825" i="16"/>
  <c r="AO585" i="16" s="1"/>
  <c r="W826" i="16"/>
  <c r="X826" i="16"/>
  <c r="AN586" i="16" l="1"/>
  <c r="AV586" i="16" s="1"/>
  <c r="AW585" i="16"/>
  <c r="AU701" i="16"/>
  <c r="AK702" i="16"/>
  <c r="S826" i="16"/>
  <c r="AO586" i="16" s="1"/>
  <c r="W827" i="16"/>
  <c r="X827" i="16"/>
  <c r="R827" i="16"/>
  <c r="AG826" i="16"/>
  <c r="AH825" i="16"/>
  <c r="A947" i="16"/>
  <c r="P947" i="16" s="1"/>
  <c r="AL947" i="16" s="1"/>
  <c r="F1074" i="1"/>
  <c r="F944" i="16"/>
  <c r="T1072" i="1"/>
  <c r="V951" i="1"/>
  <c r="Q943" i="16"/>
  <c r="AM703" i="16" s="1"/>
  <c r="AF942" i="16"/>
  <c r="E828" i="16"/>
  <c r="K956" i="1"/>
  <c r="U835" i="1"/>
  <c r="W835" i="1" s="1"/>
  <c r="P955" i="1"/>
  <c r="M955" i="1"/>
  <c r="AN587" i="16" l="1"/>
  <c r="AV587" i="16" s="1"/>
  <c r="AW586" i="16"/>
  <c r="AU702" i="16"/>
  <c r="AK703" i="16"/>
  <c r="F945" i="16"/>
  <c r="T1073" i="1"/>
  <c r="V952" i="1"/>
  <c r="Q944" i="16"/>
  <c r="AM704" i="16" s="1"/>
  <c r="AF943" i="16"/>
  <c r="S827" i="16"/>
  <c r="AO587" i="16" s="1"/>
  <c r="W828" i="16"/>
  <c r="X828" i="16"/>
  <c r="E829" i="16"/>
  <c r="K957" i="1"/>
  <c r="P956" i="1"/>
  <c r="M956" i="1"/>
  <c r="U836" i="1"/>
  <c r="W836" i="1" s="1"/>
  <c r="A948" i="16"/>
  <c r="P948" i="16" s="1"/>
  <c r="AL948" i="16" s="1"/>
  <c r="F1075" i="1"/>
  <c r="R828" i="16"/>
  <c r="AG827" i="16"/>
  <c r="AH826" i="16"/>
  <c r="AN588" i="16" l="1"/>
  <c r="AV588" i="16" s="1"/>
  <c r="AW587" i="16"/>
  <c r="AU703" i="16"/>
  <c r="AK704" i="16"/>
  <c r="A949" i="16"/>
  <c r="P949" i="16" s="1"/>
  <c r="AL949" i="16" s="1"/>
  <c r="F1076" i="1"/>
  <c r="S828" i="16"/>
  <c r="AO588" i="16" s="1"/>
  <c r="W829" i="16"/>
  <c r="X829" i="16"/>
  <c r="AH827" i="16"/>
  <c r="E830" i="16"/>
  <c r="K958" i="1"/>
  <c r="P957" i="1"/>
  <c r="M957" i="1"/>
  <c r="U837" i="1"/>
  <c r="W837" i="1" s="1"/>
  <c r="AG828" i="16"/>
  <c r="R829" i="16"/>
  <c r="F946" i="16"/>
  <c r="T1074" i="1"/>
  <c r="V953" i="1"/>
  <c r="Q945" i="16"/>
  <c r="AM705" i="16" s="1"/>
  <c r="AF944" i="16"/>
  <c r="AN589" i="16" l="1"/>
  <c r="AV589" i="16" s="1"/>
  <c r="AW588" i="16"/>
  <c r="AU704" i="16"/>
  <c r="AK705" i="16"/>
  <c r="Q946" i="16"/>
  <c r="AM706" i="16" s="1"/>
  <c r="AF945" i="16"/>
  <c r="W830" i="16"/>
  <c r="S829" i="16"/>
  <c r="AO589" i="16" s="1"/>
  <c r="X830" i="16"/>
  <c r="R830" i="16"/>
  <c r="AG829" i="16"/>
  <c r="AH828" i="16"/>
  <c r="A950" i="16"/>
  <c r="P950" i="16" s="1"/>
  <c r="AL950" i="16" s="1"/>
  <c r="F1077" i="1"/>
  <c r="F947" i="16"/>
  <c r="T1075" i="1"/>
  <c r="V954" i="1"/>
  <c r="E831" i="16"/>
  <c r="K959" i="1"/>
  <c r="M958" i="1"/>
  <c r="P958" i="1"/>
  <c r="U838" i="1"/>
  <c r="W838" i="1" s="1"/>
  <c r="AN590" i="16" l="1"/>
  <c r="AV590" i="16" s="1"/>
  <c r="AW589" i="16"/>
  <c r="AU705" i="16"/>
  <c r="AK706" i="16"/>
  <c r="Q947" i="16"/>
  <c r="AM707" i="16" s="1"/>
  <c r="AF946" i="16"/>
  <c r="R831" i="16"/>
  <c r="AG830" i="16"/>
  <c r="X831" i="16"/>
  <c r="W831" i="16"/>
  <c r="S830" i="16"/>
  <c r="AO590" i="16" s="1"/>
  <c r="F948" i="16"/>
  <c r="T1076" i="1"/>
  <c r="V955" i="1"/>
  <c r="E832" i="16"/>
  <c r="K960" i="1"/>
  <c r="U839" i="1"/>
  <c r="W839" i="1" s="1"/>
  <c r="M959" i="1"/>
  <c r="P959" i="1"/>
  <c r="A951" i="16"/>
  <c r="P951" i="16" s="1"/>
  <c r="AL951" i="16" s="1"/>
  <c r="F1078" i="1"/>
  <c r="AH829" i="16"/>
  <c r="AN591" i="16" l="1"/>
  <c r="AV591" i="16" s="1"/>
  <c r="AW590" i="16"/>
  <c r="AU706" i="16"/>
  <c r="AK707" i="16"/>
  <c r="W832" i="16"/>
  <c r="X832" i="16"/>
  <c r="S831" i="16"/>
  <c r="AO591" i="16" s="1"/>
  <c r="A952" i="16"/>
  <c r="P952" i="16" s="1"/>
  <c r="AL952" i="16" s="1"/>
  <c r="F1079" i="1"/>
  <c r="F949" i="16"/>
  <c r="V956" i="1"/>
  <c r="T1077" i="1"/>
  <c r="Q948" i="16"/>
  <c r="AM708" i="16" s="1"/>
  <c r="AF947" i="16"/>
  <c r="E833" i="16"/>
  <c r="U840" i="1"/>
  <c r="W840" i="1" s="1"/>
  <c r="M960" i="1"/>
  <c r="K961" i="1"/>
  <c r="P960" i="1"/>
  <c r="AH830" i="16"/>
  <c r="R832" i="16"/>
  <c r="AG831" i="16"/>
  <c r="AN592" i="16" l="1"/>
  <c r="AV592" i="16" s="1"/>
  <c r="AW591" i="16"/>
  <c r="AU707" i="16"/>
  <c r="AK708" i="16"/>
  <c r="AG832" i="16"/>
  <c r="R833" i="16"/>
  <c r="F950" i="16"/>
  <c r="T1078" i="1"/>
  <c r="V957" i="1"/>
  <c r="E834" i="16"/>
  <c r="P961" i="1"/>
  <c r="U841" i="1"/>
  <c r="W841" i="1" s="1"/>
  <c r="M961" i="1"/>
  <c r="K962" i="1"/>
  <c r="AH831" i="16"/>
  <c r="AF948" i="16"/>
  <c r="Q949" i="16"/>
  <c r="AM709" i="16" s="1"/>
  <c r="A953" i="16"/>
  <c r="P953" i="16" s="1"/>
  <c r="AL953" i="16" s="1"/>
  <c r="F1080" i="1"/>
  <c r="S832" i="16"/>
  <c r="AO592" i="16" s="1"/>
  <c r="X833" i="16"/>
  <c r="W833" i="16"/>
  <c r="AN593" i="16" l="1"/>
  <c r="AV593" i="16" s="1"/>
  <c r="AW592" i="16"/>
  <c r="AU708" i="16"/>
  <c r="AK709" i="16"/>
  <c r="AH832" i="16"/>
  <c r="Q950" i="16"/>
  <c r="AM710" i="16" s="1"/>
  <c r="AF949" i="16"/>
  <c r="E835" i="16"/>
  <c r="U842" i="1"/>
  <c r="W842" i="1" s="1"/>
  <c r="M962" i="1"/>
  <c r="K963" i="1"/>
  <c r="P962" i="1"/>
  <c r="AG833" i="16"/>
  <c r="R834" i="16"/>
  <c r="A954" i="16"/>
  <c r="P954" i="16" s="1"/>
  <c r="AL954" i="16" s="1"/>
  <c r="F1081" i="1"/>
  <c r="S833" i="16"/>
  <c r="AO593" i="16" s="1"/>
  <c r="W834" i="16"/>
  <c r="X834" i="16"/>
  <c r="F951" i="16"/>
  <c r="V958" i="1"/>
  <c r="T1079" i="1"/>
  <c r="AN594" i="16" l="1"/>
  <c r="AV594" i="16" s="1"/>
  <c r="AW593" i="16"/>
  <c r="AK710" i="16"/>
  <c r="AU709" i="16"/>
  <c r="S834" i="16"/>
  <c r="AO594" i="16" s="1"/>
  <c r="X835" i="16"/>
  <c r="W835" i="16"/>
  <c r="E836" i="16"/>
  <c r="K964" i="1"/>
  <c r="P963" i="1"/>
  <c r="U843" i="1"/>
  <c r="W843" i="1" s="1"/>
  <c r="M963" i="1"/>
  <c r="Q951" i="16"/>
  <c r="AM711" i="16" s="1"/>
  <c r="AF950" i="16"/>
  <c r="A955" i="16"/>
  <c r="P955" i="16" s="1"/>
  <c r="AL955" i="16" s="1"/>
  <c r="F1082" i="1"/>
  <c r="AH833" i="16"/>
  <c r="F952" i="16"/>
  <c r="T1080" i="1"/>
  <c r="V959" i="1"/>
  <c r="AG834" i="16"/>
  <c r="R835" i="16"/>
  <c r="AN595" i="16" l="1"/>
  <c r="AV595" i="16" s="1"/>
  <c r="AW594" i="16"/>
  <c r="AU710" i="16"/>
  <c r="AK711" i="16"/>
  <c r="W836" i="16"/>
  <c r="X836" i="16"/>
  <c r="S835" i="16"/>
  <c r="AO595" i="16" s="1"/>
  <c r="AF951" i="16"/>
  <c r="Q952" i="16"/>
  <c r="AM712" i="16" s="1"/>
  <c r="R836" i="16"/>
  <c r="AG835" i="16"/>
  <c r="F953" i="16"/>
  <c r="T1081" i="1"/>
  <c r="V960" i="1"/>
  <c r="A956" i="16"/>
  <c r="P956" i="16" s="1"/>
  <c r="AL956" i="16" s="1"/>
  <c r="F1083" i="1"/>
  <c r="E837" i="16"/>
  <c r="P964" i="1"/>
  <c r="K965" i="1"/>
  <c r="U844" i="1"/>
  <c r="W844" i="1" s="1"/>
  <c r="M964" i="1"/>
  <c r="AH834" i="16"/>
  <c r="AN596" i="16" l="1"/>
  <c r="AV596" i="16" s="1"/>
  <c r="AW595" i="16"/>
  <c r="AU711" i="16"/>
  <c r="AK712" i="16"/>
  <c r="E838" i="16"/>
  <c r="U845" i="1"/>
  <c r="W845" i="1" s="1"/>
  <c r="P965" i="1"/>
  <c r="K966" i="1"/>
  <c r="M965" i="1"/>
  <c r="R837" i="16"/>
  <c r="AG836" i="16"/>
  <c r="F954" i="16"/>
  <c r="T1082" i="1"/>
  <c r="V961" i="1"/>
  <c r="AH835" i="16"/>
  <c r="A957" i="16"/>
  <c r="P957" i="16" s="1"/>
  <c r="AL957" i="16" s="1"/>
  <c r="F1084" i="1"/>
  <c r="Q953" i="16"/>
  <c r="AM713" i="16" s="1"/>
  <c r="AF952" i="16"/>
  <c r="S836" i="16"/>
  <c r="AO596" i="16" s="1"/>
  <c r="X837" i="16"/>
  <c r="W837" i="16"/>
  <c r="AN597" i="16" l="1"/>
  <c r="AV597" i="16" s="1"/>
  <c r="AW596" i="16"/>
  <c r="AU712" i="16"/>
  <c r="AK713" i="16"/>
  <c r="E839" i="16"/>
  <c r="P966" i="1"/>
  <c r="M966" i="1"/>
  <c r="K967" i="1"/>
  <c r="U846" i="1"/>
  <c r="W846" i="1" s="1"/>
  <c r="AH836" i="16"/>
  <c r="A958" i="16"/>
  <c r="P958" i="16" s="1"/>
  <c r="AL958" i="16" s="1"/>
  <c r="F1085" i="1"/>
  <c r="R838" i="16"/>
  <c r="AG837" i="16"/>
  <c r="F955" i="16"/>
  <c r="V962" i="1"/>
  <c r="T1083" i="1"/>
  <c r="W838" i="16"/>
  <c r="X838" i="16"/>
  <c r="S837" i="16"/>
  <c r="AO597" i="16" s="1"/>
  <c r="AF953" i="16"/>
  <c r="Q954" i="16"/>
  <c r="AM714" i="16" s="1"/>
  <c r="AN598" i="16" l="1"/>
  <c r="AV598" i="16" s="1"/>
  <c r="AW597" i="16"/>
  <c r="AU713" i="16"/>
  <c r="AK714" i="16"/>
  <c r="E840" i="16"/>
  <c r="M967" i="1"/>
  <c r="K968" i="1"/>
  <c r="U847" i="1"/>
  <c r="W847" i="1" s="1"/>
  <c r="P967" i="1"/>
  <c r="S838" i="16"/>
  <c r="AO598" i="16" s="1"/>
  <c r="W839" i="16"/>
  <c r="X839" i="16"/>
  <c r="F956" i="16"/>
  <c r="T1084" i="1"/>
  <c r="V963" i="1"/>
  <c r="R839" i="16"/>
  <c r="AG838" i="16"/>
  <c r="AH837" i="16"/>
  <c r="Q955" i="16"/>
  <c r="AM715" i="16" s="1"/>
  <c r="AF954" i="16"/>
  <c r="A959" i="16"/>
  <c r="P959" i="16" s="1"/>
  <c r="AL959" i="16" s="1"/>
  <c r="F1086" i="1"/>
  <c r="AN599" i="16" l="1"/>
  <c r="AV599" i="16" s="1"/>
  <c r="AW598" i="16"/>
  <c r="AU714" i="16"/>
  <c r="AK715" i="16"/>
  <c r="S839" i="16"/>
  <c r="AO599" i="16" s="1"/>
  <c r="W840" i="16"/>
  <c r="X840" i="16"/>
  <c r="E841" i="16"/>
  <c r="U848" i="1"/>
  <c r="W848" i="1" s="1"/>
  <c r="M968" i="1"/>
  <c r="P968" i="1"/>
  <c r="K969" i="1"/>
  <c r="Q956" i="16"/>
  <c r="AM716" i="16" s="1"/>
  <c r="AF955" i="16"/>
  <c r="AH838" i="16"/>
  <c r="F957" i="16"/>
  <c r="T1085" i="1"/>
  <c r="V964" i="1"/>
  <c r="A960" i="16"/>
  <c r="P960" i="16" s="1"/>
  <c r="AL960" i="16" s="1"/>
  <c r="F1087" i="1"/>
  <c r="AG839" i="16"/>
  <c r="R840" i="16"/>
  <c r="AN600" i="16" l="1"/>
  <c r="AV600" i="16" s="1"/>
  <c r="AW599" i="16"/>
  <c r="AU715" i="16"/>
  <c r="AK716" i="16"/>
  <c r="F958" i="16"/>
  <c r="T1086" i="1"/>
  <c r="V965" i="1"/>
  <c r="Q957" i="16"/>
  <c r="AM717" i="16" s="1"/>
  <c r="AF956" i="16"/>
  <c r="W841" i="16"/>
  <c r="X841" i="16"/>
  <c r="S840" i="16"/>
  <c r="AO600" i="16" s="1"/>
  <c r="E842" i="16"/>
  <c r="U849" i="1"/>
  <c r="W849" i="1" s="1"/>
  <c r="M969" i="1"/>
  <c r="P969" i="1"/>
  <c r="K970" i="1"/>
  <c r="A961" i="16"/>
  <c r="P961" i="16" s="1"/>
  <c r="AL961" i="16" s="1"/>
  <c r="F1088" i="1"/>
  <c r="R841" i="16"/>
  <c r="AG840" i="16"/>
  <c r="AH839" i="16"/>
  <c r="AN601" i="16" l="1"/>
  <c r="AV601" i="16" s="1"/>
  <c r="AW600" i="16"/>
  <c r="AK717" i="16"/>
  <c r="AU716" i="16"/>
  <c r="A962" i="16"/>
  <c r="P962" i="16" s="1"/>
  <c r="AL962" i="16" s="1"/>
  <c r="F1089" i="1"/>
  <c r="X842" i="16"/>
  <c r="W842" i="16"/>
  <c r="S841" i="16"/>
  <c r="AO601" i="16" s="1"/>
  <c r="F959" i="16"/>
  <c r="T1087" i="1"/>
  <c r="V966" i="1"/>
  <c r="AG841" i="16"/>
  <c r="R842" i="16"/>
  <c r="E843" i="16"/>
  <c r="K971" i="1"/>
  <c r="M970" i="1"/>
  <c r="P970" i="1"/>
  <c r="U850" i="1"/>
  <c r="W850" i="1" s="1"/>
  <c r="AH840" i="16"/>
  <c r="Q958" i="16"/>
  <c r="AM718" i="16" s="1"/>
  <c r="AF957" i="16"/>
  <c r="AN602" i="16" l="1"/>
  <c r="AV602" i="16" s="1"/>
  <c r="AW601" i="16"/>
  <c r="AU717" i="16"/>
  <c r="AK718" i="16"/>
  <c r="Q959" i="16"/>
  <c r="AM719" i="16" s="1"/>
  <c r="AF958" i="16"/>
  <c r="S842" i="16"/>
  <c r="AO602" i="16" s="1"/>
  <c r="W843" i="16"/>
  <c r="X843" i="16"/>
  <c r="R843" i="16"/>
  <c r="AG842" i="16"/>
  <c r="F960" i="16"/>
  <c r="T1088" i="1"/>
  <c r="V967" i="1"/>
  <c r="A963" i="16"/>
  <c r="P963" i="16" s="1"/>
  <c r="AL963" i="16" s="1"/>
  <c r="F1090" i="1"/>
  <c r="E844" i="16"/>
  <c r="P971" i="1"/>
  <c r="U851" i="1"/>
  <c r="W851" i="1" s="1"/>
  <c r="M971" i="1"/>
  <c r="K972" i="1"/>
  <c r="AH841" i="16"/>
  <c r="AN603" i="16" l="1"/>
  <c r="AV603" i="16" s="1"/>
  <c r="AU718" i="16"/>
  <c r="AW602" i="16"/>
  <c r="AK719" i="16"/>
  <c r="AG843" i="16"/>
  <c r="R844" i="16"/>
  <c r="AH842" i="16"/>
  <c r="E845" i="16"/>
  <c r="U852" i="1"/>
  <c r="W852" i="1" s="1"/>
  <c r="K973" i="1"/>
  <c r="M972" i="1"/>
  <c r="P972" i="1"/>
  <c r="F961" i="16"/>
  <c r="T1089" i="1"/>
  <c r="V968" i="1"/>
  <c r="A964" i="16"/>
  <c r="P964" i="16" s="1"/>
  <c r="AL964" i="16" s="1"/>
  <c r="F1091" i="1"/>
  <c r="Q960" i="16"/>
  <c r="AM720" i="16" s="1"/>
  <c r="AF959" i="16"/>
  <c r="S843" i="16"/>
  <c r="AO603" i="16" s="1"/>
  <c r="W844" i="16"/>
  <c r="X844" i="16"/>
  <c r="AN604" i="16" l="1"/>
  <c r="AV604" i="16" s="1"/>
  <c r="AW603" i="16"/>
  <c r="AU719" i="16"/>
  <c r="AK720" i="16"/>
  <c r="W845" i="16"/>
  <c r="S844" i="16"/>
  <c r="AO604" i="16" s="1"/>
  <c r="X845" i="16"/>
  <c r="F962" i="16"/>
  <c r="T1090" i="1"/>
  <c r="V969" i="1"/>
  <c r="E846" i="16"/>
  <c r="U853" i="1"/>
  <c r="W853" i="1" s="1"/>
  <c r="K974" i="1"/>
  <c r="P973" i="1"/>
  <c r="M973" i="1"/>
  <c r="AH843" i="16"/>
  <c r="A965" i="16"/>
  <c r="P965" i="16" s="1"/>
  <c r="AL965" i="16" s="1"/>
  <c r="F1092" i="1"/>
  <c r="R845" i="16"/>
  <c r="AG844" i="16"/>
  <c r="AF960" i="16"/>
  <c r="Q961" i="16"/>
  <c r="AM721" i="16" s="1"/>
  <c r="AN605" i="16" l="1"/>
  <c r="AV605" i="16" s="1"/>
  <c r="AW604" i="16"/>
  <c r="AU720" i="16"/>
  <c r="AK721" i="16"/>
  <c r="A966" i="16"/>
  <c r="P966" i="16" s="1"/>
  <c r="AL966" i="16" s="1"/>
  <c r="F1093" i="1"/>
  <c r="AH844" i="16"/>
  <c r="AF961" i="16"/>
  <c r="Q962" i="16"/>
  <c r="AM722" i="16" s="1"/>
  <c r="R846" i="16"/>
  <c r="AG845" i="16"/>
  <c r="E847" i="16"/>
  <c r="P974" i="1"/>
  <c r="M974" i="1"/>
  <c r="K975" i="1"/>
  <c r="U854" i="1"/>
  <c r="W854" i="1" s="1"/>
  <c r="F963" i="16"/>
  <c r="T1091" i="1"/>
  <c r="V970" i="1"/>
  <c r="X846" i="16"/>
  <c r="W846" i="16"/>
  <c r="S845" i="16"/>
  <c r="AO605" i="16" s="1"/>
  <c r="AN606" i="16" l="1"/>
  <c r="AV606" i="16" s="1"/>
  <c r="AW605" i="16"/>
  <c r="AU721" i="16"/>
  <c r="AK722" i="16"/>
  <c r="W847" i="16"/>
  <c r="X847" i="16"/>
  <c r="S846" i="16"/>
  <c r="AO606" i="16" s="1"/>
  <c r="Q963" i="16"/>
  <c r="AM723" i="16" s="1"/>
  <c r="AF962" i="16"/>
  <c r="E848" i="16"/>
  <c r="K976" i="1"/>
  <c r="M975" i="1"/>
  <c r="U855" i="1"/>
  <c r="W855" i="1" s="1"/>
  <c r="P975" i="1"/>
  <c r="A967" i="16"/>
  <c r="P967" i="16" s="1"/>
  <c r="AL967" i="16" s="1"/>
  <c r="F1094" i="1"/>
  <c r="AH845" i="16"/>
  <c r="F964" i="16"/>
  <c r="V971" i="1"/>
  <c r="T1092" i="1"/>
  <c r="R847" i="16"/>
  <c r="AG846" i="16"/>
  <c r="AN607" i="16" l="1"/>
  <c r="AV607" i="16" s="1"/>
  <c r="AW606" i="16"/>
  <c r="AU722" i="16"/>
  <c r="AK723" i="16"/>
  <c r="AG847" i="16"/>
  <c r="R848" i="16"/>
  <c r="E849" i="16"/>
  <c r="U856" i="1"/>
  <c r="W856" i="1" s="1"/>
  <c r="P976" i="1"/>
  <c r="M976" i="1"/>
  <c r="K977" i="1"/>
  <c r="AH846" i="16"/>
  <c r="F965" i="16"/>
  <c r="T1093" i="1"/>
  <c r="V972" i="1"/>
  <c r="A968" i="16"/>
  <c r="P968" i="16" s="1"/>
  <c r="AL968" i="16" s="1"/>
  <c r="F1095" i="1"/>
  <c r="Q964" i="16"/>
  <c r="AM724" i="16" s="1"/>
  <c r="AF963" i="16"/>
  <c r="S847" i="16"/>
  <c r="AO607" i="16" s="1"/>
  <c r="X848" i="16"/>
  <c r="W848" i="16"/>
  <c r="AN608" i="16" l="1"/>
  <c r="AV608" i="16" s="1"/>
  <c r="AW607" i="16"/>
  <c r="AU723" i="16"/>
  <c r="AK724" i="16"/>
  <c r="F966" i="16"/>
  <c r="V973" i="1"/>
  <c r="T1094" i="1"/>
  <c r="E850" i="16"/>
  <c r="P977" i="1"/>
  <c r="M977" i="1"/>
  <c r="U857" i="1"/>
  <c r="W857" i="1" s="1"/>
  <c r="K978" i="1"/>
  <c r="AH847" i="16"/>
  <c r="A969" i="16"/>
  <c r="P969" i="16" s="1"/>
  <c r="AL969" i="16" s="1"/>
  <c r="F1096" i="1"/>
  <c r="R849" i="16"/>
  <c r="AG848" i="16"/>
  <c r="X849" i="16"/>
  <c r="W849" i="16"/>
  <c r="S848" i="16"/>
  <c r="AO608" i="16" s="1"/>
  <c r="Q965" i="16"/>
  <c r="AM725" i="16" s="1"/>
  <c r="AF964" i="16"/>
  <c r="AN609" i="16" l="1"/>
  <c r="AV609" i="16" s="1"/>
  <c r="AW608" i="16"/>
  <c r="AU724" i="16"/>
  <c r="AK725" i="16"/>
  <c r="X850" i="16"/>
  <c r="W850" i="16"/>
  <c r="S849" i="16"/>
  <c r="AO609" i="16" s="1"/>
  <c r="Q966" i="16"/>
  <c r="AM726" i="16" s="1"/>
  <c r="AF965" i="16"/>
  <c r="A970" i="16"/>
  <c r="P970" i="16" s="1"/>
  <c r="AL970" i="16" s="1"/>
  <c r="F1097" i="1"/>
  <c r="E851" i="16"/>
  <c r="U858" i="1"/>
  <c r="W858" i="1" s="1"/>
  <c r="M978" i="1"/>
  <c r="P978" i="1"/>
  <c r="K979" i="1"/>
  <c r="F967" i="16"/>
  <c r="T1095" i="1"/>
  <c r="V974" i="1"/>
  <c r="AH848" i="16"/>
  <c r="R850" i="16"/>
  <c r="AG849" i="16"/>
  <c r="AN610" i="16" l="1"/>
  <c r="AV610" i="16" s="1"/>
  <c r="AW609" i="16"/>
  <c r="AU725" i="16"/>
  <c r="AK726" i="16"/>
  <c r="R851" i="16"/>
  <c r="AG850" i="16"/>
  <c r="A971" i="16"/>
  <c r="P971" i="16" s="1"/>
  <c r="AL971" i="16" s="1"/>
  <c r="F1098" i="1"/>
  <c r="F968" i="16"/>
  <c r="V975" i="1"/>
  <c r="T1096" i="1"/>
  <c r="AH849" i="16"/>
  <c r="W851" i="16"/>
  <c r="X851" i="16"/>
  <c r="S850" i="16"/>
  <c r="AO610" i="16" s="1"/>
  <c r="E852" i="16"/>
  <c r="U859" i="1"/>
  <c r="W859" i="1" s="1"/>
  <c r="P979" i="1"/>
  <c r="K980" i="1"/>
  <c r="M979" i="1"/>
  <c r="Q967" i="16"/>
  <c r="AM727" i="16" s="1"/>
  <c r="AF966" i="16"/>
  <c r="AN611" i="16" l="1"/>
  <c r="AV611" i="16" s="1"/>
  <c r="AW610" i="16"/>
  <c r="AU726" i="16"/>
  <c r="AK727" i="16"/>
  <c r="Q968" i="16"/>
  <c r="AM728" i="16" s="1"/>
  <c r="AF967" i="16"/>
  <c r="F969" i="16"/>
  <c r="V976" i="1"/>
  <c r="T1097" i="1"/>
  <c r="S851" i="16"/>
  <c r="AO611" i="16" s="1"/>
  <c r="W852" i="16"/>
  <c r="X852" i="16"/>
  <c r="R852" i="16"/>
  <c r="AG851" i="16"/>
  <c r="E853" i="16"/>
  <c r="U860" i="1"/>
  <c r="W860" i="1" s="1"/>
  <c r="P980" i="1"/>
  <c r="K981" i="1"/>
  <c r="M980" i="1"/>
  <c r="AH850" i="16"/>
  <c r="A972" i="16"/>
  <c r="P972" i="16" s="1"/>
  <c r="AL972" i="16" s="1"/>
  <c r="F1099" i="1"/>
  <c r="AN612" i="16" l="1"/>
  <c r="AV612" i="16" s="1"/>
  <c r="AW611" i="16"/>
  <c r="AU727" i="16"/>
  <c r="AK728" i="16"/>
  <c r="E854" i="16"/>
  <c r="K982" i="1"/>
  <c r="P981" i="1"/>
  <c r="U861" i="1"/>
  <c r="W861" i="1" s="1"/>
  <c r="M981" i="1"/>
  <c r="S852" i="16"/>
  <c r="AO612" i="16" s="1"/>
  <c r="X853" i="16"/>
  <c r="W853" i="16"/>
  <c r="AG852" i="16"/>
  <c r="R853" i="16"/>
  <c r="AH851" i="16"/>
  <c r="F970" i="16"/>
  <c r="T1098" i="1"/>
  <c r="V977" i="1"/>
  <c r="Q969" i="16"/>
  <c r="AM729" i="16" s="1"/>
  <c r="AF968" i="16"/>
  <c r="A973" i="16"/>
  <c r="P973" i="16" s="1"/>
  <c r="AL973" i="16" s="1"/>
  <c r="F1100" i="1"/>
  <c r="AV613" i="16" l="1"/>
  <c r="AN613" i="16"/>
  <c r="AW612" i="16"/>
  <c r="AU728" i="16"/>
  <c r="AK729" i="16"/>
  <c r="S853" i="16"/>
  <c r="AO613" i="16" s="1"/>
  <c r="X854" i="16"/>
  <c r="W854" i="16"/>
  <c r="F971" i="16"/>
  <c r="T1099" i="1"/>
  <c r="V978" i="1"/>
  <c r="R854" i="16"/>
  <c r="AG853" i="16"/>
  <c r="AH852" i="16"/>
  <c r="E855" i="16"/>
  <c r="U862" i="1"/>
  <c r="W862" i="1" s="1"/>
  <c r="M982" i="1"/>
  <c r="P982" i="1"/>
  <c r="K983" i="1"/>
  <c r="AF969" i="16"/>
  <c r="Q970" i="16"/>
  <c r="AM730" i="16" s="1"/>
  <c r="A974" i="16"/>
  <c r="P974" i="16" s="1"/>
  <c r="AL974" i="16" s="1"/>
  <c r="F1101" i="1"/>
  <c r="AN614" i="16" l="1"/>
  <c r="AV614" i="16" s="1"/>
  <c r="AW613" i="16"/>
  <c r="AU729" i="16"/>
  <c r="AK730" i="16"/>
  <c r="E856" i="16"/>
  <c r="P983" i="1"/>
  <c r="M983" i="1"/>
  <c r="U863" i="1"/>
  <c r="W863" i="1" s="1"/>
  <c r="K984" i="1"/>
  <c r="R855" i="16"/>
  <c r="AG854" i="16"/>
  <c r="AF970" i="16"/>
  <c r="Q971" i="16"/>
  <c r="AM731" i="16" s="1"/>
  <c r="S854" i="16"/>
  <c r="AO614" i="16" s="1"/>
  <c r="W855" i="16"/>
  <c r="X855" i="16"/>
  <c r="A975" i="16"/>
  <c r="P975" i="16" s="1"/>
  <c r="AL975" i="16" s="1"/>
  <c r="F1102" i="1"/>
  <c r="F972" i="16"/>
  <c r="T1100" i="1"/>
  <c r="V979" i="1"/>
  <c r="AH853" i="16"/>
  <c r="AN615" i="16" l="1"/>
  <c r="AV615" i="16" s="1"/>
  <c r="AW614" i="16"/>
  <c r="AU730" i="16"/>
  <c r="AK731" i="16"/>
  <c r="A976" i="16"/>
  <c r="P976" i="16" s="1"/>
  <c r="AL976" i="16" s="1"/>
  <c r="F1103" i="1"/>
  <c r="AH854" i="16"/>
  <c r="AF971" i="16"/>
  <c r="Q972" i="16"/>
  <c r="AM732" i="16" s="1"/>
  <c r="R856" i="16"/>
  <c r="AG855" i="16"/>
  <c r="F973" i="16"/>
  <c r="V980" i="1"/>
  <c r="T1101" i="1"/>
  <c r="S855" i="16"/>
  <c r="AO615" i="16" s="1"/>
  <c r="W856" i="16"/>
  <c r="X856" i="16"/>
  <c r="E857" i="16"/>
  <c r="U864" i="1"/>
  <c r="W864" i="1" s="1"/>
  <c r="M984" i="1"/>
  <c r="P984" i="1"/>
  <c r="K985" i="1"/>
  <c r="AN616" i="16" l="1"/>
  <c r="AV616" i="16" s="1"/>
  <c r="AW615" i="16"/>
  <c r="AU731" i="16"/>
  <c r="AK732" i="16"/>
  <c r="S856" i="16"/>
  <c r="AO616" i="16" s="1"/>
  <c r="W857" i="16"/>
  <c r="X857" i="16"/>
  <c r="Q973" i="16"/>
  <c r="AM733" i="16" s="1"/>
  <c r="AF972" i="16"/>
  <c r="A977" i="16"/>
  <c r="P977" i="16" s="1"/>
  <c r="AL977" i="16" s="1"/>
  <c r="F1104" i="1"/>
  <c r="AH855" i="16"/>
  <c r="E858" i="16"/>
  <c r="M985" i="1"/>
  <c r="P985" i="1"/>
  <c r="K986" i="1"/>
  <c r="U865" i="1"/>
  <c r="W865" i="1" s="1"/>
  <c r="F974" i="16"/>
  <c r="V981" i="1"/>
  <c r="T1102" i="1"/>
  <c r="R857" i="16"/>
  <c r="AG856" i="16"/>
  <c r="AN617" i="16" l="1"/>
  <c r="AV617" i="16" s="1"/>
  <c r="AW616" i="16"/>
  <c r="AU732" i="16"/>
  <c r="AK733" i="16"/>
  <c r="F975" i="16"/>
  <c r="V982" i="1"/>
  <c r="T1103" i="1"/>
  <c r="E859" i="16"/>
  <c r="U866" i="1"/>
  <c r="W866" i="1" s="1"/>
  <c r="M986" i="1"/>
  <c r="K987" i="1"/>
  <c r="P986" i="1"/>
  <c r="AG857" i="16"/>
  <c r="R858" i="16"/>
  <c r="A978" i="16"/>
  <c r="P978" i="16" s="1"/>
  <c r="AL978" i="16" s="1"/>
  <c r="F1105" i="1"/>
  <c r="S857" i="16"/>
  <c r="AO617" i="16" s="1"/>
  <c r="X858" i="16"/>
  <c r="W858" i="16"/>
  <c r="Q974" i="16"/>
  <c r="AM734" i="16" s="1"/>
  <c r="AF973" i="16"/>
  <c r="AH856" i="16"/>
  <c r="AN618" i="16" l="1"/>
  <c r="AV618" i="16" s="1"/>
  <c r="AW617" i="16"/>
  <c r="AU733" i="16"/>
  <c r="AK734" i="16"/>
  <c r="AG858" i="16"/>
  <c r="R859" i="16"/>
  <c r="F976" i="16"/>
  <c r="V983" i="1"/>
  <c r="T1104" i="1"/>
  <c r="S858" i="16"/>
  <c r="AO618" i="16" s="1"/>
  <c r="W859" i="16"/>
  <c r="X859" i="16"/>
  <c r="E860" i="16"/>
  <c r="K988" i="1"/>
  <c r="U867" i="1"/>
  <c r="W867" i="1" s="1"/>
  <c r="P987" i="1"/>
  <c r="M987" i="1"/>
  <c r="Q975" i="16"/>
  <c r="AM735" i="16" s="1"/>
  <c r="AF974" i="16"/>
  <c r="AH857" i="16"/>
  <c r="A979" i="16"/>
  <c r="P979" i="16" s="1"/>
  <c r="AL979" i="16" s="1"/>
  <c r="F1106" i="1"/>
  <c r="AN619" i="16" l="1"/>
  <c r="AV619" i="16" s="1"/>
  <c r="AW618" i="16"/>
  <c r="AK735" i="16"/>
  <c r="AU734" i="16"/>
  <c r="A980" i="16"/>
  <c r="P980" i="16" s="1"/>
  <c r="AL980" i="16" s="1"/>
  <c r="F1107" i="1"/>
  <c r="Q976" i="16"/>
  <c r="AM736" i="16" s="1"/>
  <c r="AF975" i="16"/>
  <c r="S859" i="16"/>
  <c r="AO619" i="16" s="1"/>
  <c r="X860" i="16"/>
  <c r="W860" i="16"/>
  <c r="F977" i="16"/>
  <c r="V984" i="1"/>
  <c r="T1105" i="1"/>
  <c r="E861" i="16"/>
  <c r="U868" i="1"/>
  <c r="W868" i="1" s="1"/>
  <c r="K989" i="1"/>
  <c r="M988" i="1"/>
  <c r="P988" i="1"/>
  <c r="AH858" i="16"/>
  <c r="R860" i="16"/>
  <c r="AG859" i="16"/>
  <c r="AN620" i="16" l="1"/>
  <c r="AV620" i="16" s="1"/>
  <c r="AW619" i="16"/>
  <c r="AU735" i="16"/>
  <c r="AK736" i="16"/>
  <c r="AG860" i="16"/>
  <c r="R861" i="16"/>
  <c r="X861" i="16"/>
  <c r="W861" i="16"/>
  <c r="S860" i="16"/>
  <c r="AO620" i="16" s="1"/>
  <c r="Q977" i="16"/>
  <c r="AM737" i="16" s="1"/>
  <c r="AF976" i="16"/>
  <c r="F978" i="16"/>
  <c r="V985" i="1"/>
  <c r="T1106" i="1"/>
  <c r="E862" i="16"/>
  <c r="K990" i="1"/>
  <c r="P989" i="1"/>
  <c r="M989" i="1"/>
  <c r="U869" i="1"/>
  <c r="W869" i="1" s="1"/>
  <c r="AH859" i="16"/>
  <c r="A981" i="16"/>
  <c r="P981" i="16" s="1"/>
  <c r="AL981" i="16" s="1"/>
  <c r="F1108" i="1"/>
  <c r="AN621" i="16" l="1"/>
  <c r="AV621" i="16" s="1"/>
  <c r="AW620" i="16"/>
  <c r="AU736" i="16"/>
  <c r="AK737" i="16"/>
  <c r="F979" i="16"/>
  <c r="V986" i="1"/>
  <c r="T1107" i="1"/>
  <c r="Q978" i="16"/>
  <c r="AM738" i="16" s="1"/>
  <c r="AF977" i="16"/>
  <c r="R862" i="16"/>
  <c r="AG861" i="16"/>
  <c r="E863" i="16"/>
  <c r="U870" i="1"/>
  <c r="W870" i="1" s="1"/>
  <c r="M990" i="1"/>
  <c r="P990" i="1"/>
  <c r="K991" i="1"/>
  <c r="AH860" i="16"/>
  <c r="A982" i="16"/>
  <c r="P982" i="16" s="1"/>
  <c r="AL982" i="16" s="1"/>
  <c r="F1109" i="1"/>
  <c r="X862" i="16"/>
  <c r="S861" i="16"/>
  <c r="AO621" i="16" s="1"/>
  <c r="W862" i="16"/>
  <c r="AN622" i="16" l="1"/>
  <c r="AV622" i="16" s="1"/>
  <c r="AW621" i="16"/>
  <c r="AU737" i="16"/>
  <c r="AK738" i="16"/>
  <c r="AH861" i="16"/>
  <c r="R863" i="16"/>
  <c r="AG862" i="16"/>
  <c r="F980" i="16"/>
  <c r="T1108" i="1"/>
  <c r="V987" i="1"/>
  <c r="E864" i="16"/>
  <c r="P991" i="1"/>
  <c r="M991" i="1"/>
  <c r="K992" i="1"/>
  <c r="U871" i="1"/>
  <c r="W871" i="1" s="1"/>
  <c r="A983" i="16"/>
  <c r="P983" i="16" s="1"/>
  <c r="AL983" i="16" s="1"/>
  <c r="F1110" i="1"/>
  <c r="S862" i="16"/>
  <c r="AO622" i="16" s="1"/>
  <c r="X863" i="16"/>
  <c r="W863" i="16"/>
  <c r="Q979" i="16"/>
  <c r="AM739" i="16" s="1"/>
  <c r="AF978" i="16"/>
  <c r="AN623" i="16" l="1"/>
  <c r="AV623" i="16" s="1"/>
  <c r="AW622" i="16"/>
  <c r="AU738" i="16"/>
  <c r="AK739" i="16"/>
  <c r="R864" i="16"/>
  <c r="AG863" i="16"/>
  <c r="AH862" i="16"/>
  <c r="E865" i="16"/>
  <c r="U872" i="1"/>
  <c r="W872" i="1" s="1"/>
  <c r="K993" i="1"/>
  <c r="M992" i="1"/>
  <c r="P992" i="1"/>
  <c r="A984" i="16"/>
  <c r="P984" i="16" s="1"/>
  <c r="AL984" i="16" s="1"/>
  <c r="F1111" i="1"/>
  <c r="F981" i="16"/>
  <c r="V988" i="1"/>
  <c r="T1109" i="1"/>
  <c r="Q980" i="16"/>
  <c r="AM740" i="16" s="1"/>
  <c r="AF979" i="16"/>
  <c r="W864" i="16"/>
  <c r="S863" i="16"/>
  <c r="AO623" i="16" s="1"/>
  <c r="X864" i="16"/>
  <c r="AN624" i="16" l="1"/>
  <c r="AV624" i="16" s="1"/>
  <c r="AW623" i="16"/>
  <c r="AK740" i="16"/>
  <c r="AU739" i="16"/>
  <c r="AH863" i="16"/>
  <c r="A985" i="16"/>
  <c r="P985" i="16" s="1"/>
  <c r="AL985" i="16" s="1"/>
  <c r="F1112" i="1"/>
  <c r="E866" i="16"/>
  <c r="U873" i="1"/>
  <c r="W873" i="1" s="1"/>
  <c r="M993" i="1"/>
  <c r="K994" i="1"/>
  <c r="P993" i="1"/>
  <c r="R865" i="16"/>
  <c r="AG864" i="16"/>
  <c r="X865" i="16"/>
  <c r="S864" i="16"/>
  <c r="AO624" i="16" s="1"/>
  <c r="W865" i="16"/>
  <c r="F982" i="16"/>
  <c r="V989" i="1"/>
  <c r="T1110" i="1"/>
  <c r="Q981" i="16"/>
  <c r="AM741" i="16" s="1"/>
  <c r="AF980" i="16"/>
  <c r="AN625" i="16" l="1"/>
  <c r="AV625" i="16" s="1"/>
  <c r="AW624" i="16"/>
  <c r="AU740" i="16"/>
  <c r="AK741" i="16"/>
  <c r="E867" i="16"/>
  <c r="U874" i="1"/>
  <c r="W874" i="1" s="1"/>
  <c r="M994" i="1"/>
  <c r="K995" i="1"/>
  <c r="P994" i="1"/>
  <c r="A986" i="16"/>
  <c r="P986" i="16" s="1"/>
  <c r="AL986" i="16" s="1"/>
  <c r="F1113" i="1"/>
  <c r="X866" i="16"/>
  <c r="W866" i="16"/>
  <c r="S865" i="16"/>
  <c r="AO625" i="16" s="1"/>
  <c r="R866" i="16"/>
  <c r="AG865" i="16"/>
  <c r="Q982" i="16"/>
  <c r="AM742" i="16" s="1"/>
  <c r="AF981" i="16"/>
  <c r="F983" i="16"/>
  <c r="V990" i="1"/>
  <c r="T1111" i="1"/>
  <c r="AH864" i="16"/>
  <c r="AN626" i="16" l="1"/>
  <c r="AV626" i="16" s="1"/>
  <c r="AW625" i="16"/>
  <c r="AU741" i="16"/>
  <c r="AK742" i="16"/>
  <c r="R867" i="16"/>
  <c r="AG866" i="16"/>
  <c r="E868" i="16"/>
  <c r="P995" i="1"/>
  <c r="K996" i="1"/>
  <c r="U875" i="1"/>
  <c r="W875" i="1" s="1"/>
  <c r="M995" i="1"/>
  <c r="F984" i="16"/>
  <c r="V991" i="1"/>
  <c r="T1112" i="1"/>
  <c r="AF982" i="16"/>
  <c r="Q983" i="16"/>
  <c r="AM743" i="16" s="1"/>
  <c r="A987" i="16"/>
  <c r="P987" i="16" s="1"/>
  <c r="AL987" i="16" s="1"/>
  <c r="F1114" i="1"/>
  <c r="AH865" i="16"/>
  <c r="X867" i="16"/>
  <c r="S866" i="16"/>
  <c r="AO626" i="16" s="1"/>
  <c r="W867" i="16"/>
  <c r="AN627" i="16" l="1"/>
  <c r="AV627" i="16" s="1"/>
  <c r="AW626" i="16"/>
  <c r="AU742" i="16"/>
  <c r="AK743" i="16"/>
  <c r="S867" i="16"/>
  <c r="AO627" i="16" s="1"/>
  <c r="X868" i="16"/>
  <c r="W868" i="16"/>
  <c r="AH866" i="16"/>
  <c r="A988" i="16"/>
  <c r="P988" i="16" s="1"/>
  <c r="AL988" i="16" s="1"/>
  <c r="F1115" i="1"/>
  <c r="F985" i="16"/>
  <c r="V992" i="1"/>
  <c r="T1113" i="1"/>
  <c r="Q984" i="16"/>
  <c r="AM744" i="16" s="1"/>
  <c r="AF983" i="16"/>
  <c r="E869" i="16"/>
  <c r="K997" i="1"/>
  <c r="P996" i="1"/>
  <c r="U876" i="1"/>
  <c r="W876" i="1" s="1"/>
  <c r="M996" i="1"/>
  <c r="R868" i="16"/>
  <c r="AG867" i="16"/>
  <c r="AN628" i="16" l="1"/>
  <c r="AV628" i="16" s="1"/>
  <c r="AW627" i="16"/>
  <c r="AU743" i="16"/>
  <c r="AK744" i="16"/>
  <c r="R869" i="16"/>
  <c r="AG868" i="16"/>
  <c r="Q985" i="16"/>
  <c r="AM745" i="16" s="1"/>
  <c r="AF984" i="16"/>
  <c r="E870" i="16"/>
  <c r="K998" i="1"/>
  <c r="P997" i="1"/>
  <c r="U877" i="1"/>
  <c r="W877" i="1" s="1"/>
  <c r="M997" i="1"/>
  <c r="A989" i="16"/>
  <c r="P989" i="16" s="1"/>
  <c r="AL989" i="16" s="1"/>
  <c r="F1116" i="1"/>
  <c r="X869" i="16"/>
  <c r="W869" i="16"/>
  <c r="S868" i="16"/>
  <c r="AO628" i="16" s="1"/>
  <c r="F986" i="16"/>
  <c r="T1114" i="1"/>
  <c r="V993" i="1"/>
  <c r="AH867" i="16"/>
  <c r="AN629" i="16" l="1"/>
  <c r="AV629" i="16" s="1"/>
  <c r="AW628" i="16"/>
  <c r="AU744" i="16"/>
  <c r="AK745" i="16"/>
  <c r="AH868" i="16"/>
  <c r="E871" i="16"/>
  <c r="P998" i="1"/>
  <c r="M998" i="1"/>
  <c r="K999" i="1"/>
  <c r="U878" i="1"/>
  <c r="W878" i="1" s="1"/>
  <c r="X870" i="16"/>
  <c r="W870" i="16"/>
  <c r="S869" i="16"/>
  <c r="AO629" i="16" s="1"/>
  <c r="F987" i="16"/>
  <c r="T1115" i="1"/>
  <c r="V994" i="1"/>
  <c r="R870" i="16"/>
  <c r="AG869" i="16"/>
  <c r="A990" i="16"/>
  <c r="P990" i="16" s="1"/>
  <c r="AL990" i="16" s="1"/>
  <c r="F1117" i="1"/>
  <c r="Q986" i="16"/>
  <c r="AM746" i="16" s="1"/>
  <c r="AF985" i="16"/>
  <c r="AN630" i="16" l="1"/>
  <c r="AV630" i="16" s="1"/>
  <c r="AW629" i="16"/>
  <c r="AU745" i="16"/>
  <c r="AK746" i="16"/>
  <c r="X871" i="16"/>
  <c r="W871" i="16"/>
  <c r="S870" i="16"/>
  <c r="AO630" i="16" s="1"/>
  <c r="Q987" i="16"/>
  <c r="AM747" i="16" s="1"/>
  <c r="AF986" i="16"/>
  <c r="F988" i="16"/>
  <c r="V995" i="1"/>
  <c r="T1116" i="1"/>
  <c r="R871" i="16"/>
  <c r="AG870" i="16"/>
  <c r="A991" i="16"/>
  <c r="P991" i="16" s="1"/>
  <c r="AL991" i="16" s="1"/>
  <c r="F1118" i="1"/>
  <c r="AH869" i="16"/>
  <c r="E872" i="16"/>
  <c r="M999" i="1"/>
  <c r="K1000" i="1"/>
  <c r="U879" i="1"/>
  <c r="W879" i="1" s="1"/>
  <c r="P999" i="1"/>
  <c r="AN631" i="16" l="1"/>
  <c r="AV631" i="16" s="1"/>
  <c r="AW630" i="16"/>
  <c r="AU746" i="16"/>
  <c r="AK747" i="16"/>
  <c r="R872" i="16"/>
  <c r="AG871" i="16"/>
  <c r="AH870" i="16"/>
  <c r="A992" i="16"/>
  <c r="P992" i="16" s="1"/>
  <c r="AL992" i="16" s="1"/>
  <c r="F1119" i="1"/>
  <c r="E873" i="16"/>
  <c r="U880" i="1"/>
  <c r="W880" i="1" s="1"/>
  <c r="M1000" i="1"/>
  <c r="P1000" i="1"/>
  <c r="K1001" i="1"/>
  <c r="X872" i="16"/>
  <c r="W872" i="16"/>
  <c r="S871" i="16"/>
  <c r="AO631" i="16" s="1"/>
  <c r="F989" i="16"/>
  <c r="T1117" i="1"/>
  <c r="V996" i="1"/>
  <c r="Q988" i="16"/>
  <c r="AM748" i="16" s="1"/>
  <c r="AF987" i="16"/>
  <c r="AN632" i="16" l="1"/>
  <c r="AV632" i="16" s="1"/>
  <c r="AW631" i="16"/>
  <c r="AU747" i="16"/>
  <c r="AK748" i="16"/>
  <c r="Q989" i="16"/>
  <c r="AM749" i="16" s="1"/>
  <c r="AF988" i="16"/>
  <c r="E874" i="16"/>
  <c r="M1001" i="1"/>
  <c r="K1002" i="1"/>
  <c r="P1001" i="1"/>
  <c r="U881" i="1"/>
  <c r="W881" i="1" s="1"/>
  <c r="AH871" i="16"/>
  <c r="A993" i="16"/>
  <c r="P993" i="16" s="1"/>
  <c r="AL993" i="16" s="1"/>
  <c r="F1120" i="1"/>
  <c r="X873" i="16"/>
  <c r="W873" i="16"/>
  <c r="S872" i="16"/>
  <c r="AO632" i="16" s="1"/>
  <c r="R873" i="16"/>
  <c r="AG872" i="16"/>
  <c r="F990" i="16"/>
  <c r="T1118" i="1"/>
  <c r="V997" i="1"/>
  <c r="AN633" i="16" l="1"/>
  <c r="AV633" i="16" s="1"/>
  <c r="AW632" i="16"/>
  <c r="AU748" i="16"/>
  <c r="AK749" i="16"/>
  <c r="AH872" i="16"/>
  <c r="R874" i="16"/>
  <c r="AG873" i="16"/>
  <c r="F991" i="16"/>
  <c r="T1119" i="1"/>
  <c r="V998" i="1"/>
  <c r="A994" i="16"/>
  <c r="P994" i="16" s="1"/>
  <c r="AL994" i="16" s="1"/>
  <c r="F1121" i="1"/>
  <c r="X874" i="16"/>
  <c r="W874" i="16"/>
  <c r="S873" i="16"/>
  <c r="AO633" i="16" s="1"/>
  <c r="E875" i="16"/>
  <c r="P1002" i="1"/>
  <c r="M1002" i="1"/>
  <c r="U882" i="1"/>
  <c r="W882" i="1" s="1"/>
  <c r="K1003" i="1"/>
  <c r="AF989" i="16"/>
  <c r="Q990" i="16"/>
  <c r="AM750" i="16" s="1"/>
  <c r="AN634" i="16" l="1"/>
  <c r="AV634" i="16" s="1"/>
  <c r="AU749" i="16"/>
  <c r="AW633" i="16"/>
  <c r="AK750" i="16"/>
  <c r="W875" i="16"/>
  <c r="X875" i="16"/>
  <c r="S874" i="16"/>
  <c r="AO634" i="16" s="1"/>
  <c r="R875" i="16"/>
  <c r="AG874" i="16"/>
  <c r="F992" i="16"/>
  <c r="T1120" i="1"/>
  <c r="V999" i="1"/>
  <c r="AF990" i="16"/>
  <c r="Q991" i="16"/>
  <c r="AM751" i="16" s="1"/>
  <c r="AH873" i="16"/>
  <c r="E876" i="16"/>
  <c r="P1003" i="1"/>
  <c r="U883" i="1"/>
  <c r="W883" i="1" s="1"/>
  <c r="K1004" i="1"/>
  <c r="M1003" i="1"/>
  <c r="A995" i="16"/>
  <c r="P995" i="16" s="1"/>
  <c r="AL995" i="16" s="1"/>
  <c r="F1122" i="1"/>
  <c r="AN635" i="16" l="1"/>
  <c r="AV635" i="16" s="1"/>
  <c r="AW634" i="16"/>
  <c r="AK751" i="16"/>
  <c r="AU750" i="16"/>
  <c r="AH874" i="16"/>
  <c r="E877" i="16"/>
  <c r="P1004" i="1"/>
  <c r="K1005" i="1"/>
  <c r="M1004" i="1"/>
  <c r="U884" i="1"/>
  <c r="W884" i="1" s="1"/>
  <c r="Q992" i="16"/>
  <c r="AM752" i="16" s="1"/>
  <c r="AF991" i="16"/>
  <c r="F993" i="16"/>
  <c r="V1000" i="1"/>
  <c r="T1121" i="1"/>
  <c r="A996" i="16"/>
  <c r="P996" i="16" s="1"/>
  <c r="AL996" i="16" s="1"/>
  <c r="F1123" i="1"/>
  <c r="R876" i="16"/>
  <c r="AG875" i="16"/>
  <c r="S875" i="16"/>
  <c r="AO635" i="16" s="1"/>
  <c r="W876" i="16"/>
  <c r="X876" i="16"/>
  <c r="AN636" i="16" l="1"/>
  <c r="AV636" i="16" s="1"/>
  <c r="AW635" i="16"/>
  <c r="AU751" i="16"/>
  <c r="AK752" i="16"/>
  <c r="S876" i="16"/>
  <c r="AO636" i="16" s="1"/>
  <c r="X877" i="16"/>
  <c r="W877" i="16"/>
  <c r="AH875" i="16"/>
  <c r="A997" i="16"/>
  <c r="P997" i="16" s="1"/>
  <c r="AL997" i="16" s="1"/>
  <c r="F1124" i="1"/>
  <c r="AG876" i="16"/>
  <c r="R877" i="16"/>
  <c r="F994" i="16"/>
  <c r="V1001" i="1"/>
  <c r="T1122" i="1"/>
  <c r="Q993" i="16"/>
  <c r="AM753" i="16" s="1"/>
  <c r="AF992" i="16"/>
  <c r="E878" i="16"/>
  <c r="U885" i="1"/>
  <c r="W885" i="1" s="1"/>
  <c r="P1005" i="1"/>
  <c r="K1006" i="1"/>
  <c r="M1005" i="1"/>
  <c r="AN637" i="16" l="1"/>
  <c r="AV637" i="16" s="1"/>
  <c r="AW636" i="16"/>
  <c r="AU752" i="16"/>
  <c r="AK753" i="16"/>
  <c r="F995" i="16"/>
  <c r="V1002" i="1"/>
  <c r="T1123" i="1"/>
  <c r="E879" i="16"/>
  <c r="P1006" i="1"/>
  <c r="M1006" i="1"/>
  <c r="U886" i="1"/>
  <c r="W886" i="1" s="1"/>
  <c r="K1007" i="1"/>
  <c r="A998" i="16"/>
  <c r="P998" i="16" s="1"/>
  <c r="AL998" i="16" s="1"/>
  <c r="F1125" i="1"/>
  <c r="X878" i="16"/>
  <c r="W878" i="16"/>
  <c r="S877" i="16"/>
  <c r="AO637" i="16" s="1"/>
  <c r="Q994" i="16"/>
  <c r="AM754" i="16" s="1"/>
  <c r="AF993" i="16"/>
  <c r="R878" i="16"/>
  <c r="AG877" i="16"/>
  <c r="AH876" i="16"/>
  <c r="AN638" i="16" l="1"/>
  <c r="AV638" i="16" s="1"/>
  <c r="AW637" i="16"/>
  <c r="AU753" i="16"/>
  <c r="AK754" i="16"/>
  <c r="AF994" i="16"/>
  <c r="Q995" i="16"/>
  <c r="AM755" i="16" s="1"/>
  <c r="F996" i="16"/>
  <c r="V1003" i="1"/>
  <c r="T1124" i="1"/>
  <c r="R879" i="16"/>
  <c r="AG878" i="16"/>
  <c r="A999" i="16"/>
  <c r="P999" i="16" s="1"/>
  <c r="AL999" i="16" s="1"/>
  <c r="F1126" i="1"/>
  <c r="W879" i="16"/>
  <c r="X879" i="16"/>
  <c r="S878" i="16"/>
  <c r="AO638" i="16" s="1"/>
  <c r="E880" i="16"/>
  <c r="K1008" i="1"/>
  <c r="U887" i="1"/>
  <c r="W887" i="1" s="1"/>
  <c r="M1007" i="1"/>
  <c r="P1007" i="1"/>
  <c r="AH877" i="16"/>
  <c r="AN639" i="16" l="1"/>
  <c r="AV639" i="16" s="1"/>
  <c r="AW638" i="16"/>
  <c r="AU754" i="16"/>
  <c r="AK755" i="16"/>
  <c r="E881" i="16"/>
  <c r="U888" i="1"/>
  <c r="W888" i="1" s="1"/>
  <c r="M1008" i="1"/>
  <c r="K1009" i="1"/>
  <c r="P1008" i="1"/>
  <c r="S879" i="16"/>
  <c r="AO639" i="16" s="1"/>
  <c r="X880" i="16"/>
  <c r="W880" i="16"/>
  <c r="R880" i="16"/>
  <c r="AG879" i="16"/>
  <c r="A1000" i="16"/>
  <c r="P1000" i="16" s="1"/>
  <c r="AL1000" i="16" s="1"/>
  <c r="F1127" i="1"/>
  <c r="AF995" i="16"/>
  <c r="Q996" i="16"/>
  <c r="AM756" i="16" s="1"/>
  <c r="AH878" i="16"/>
  <c r="F997" i="16"/>
  <c r="V1004" i="1"/>
  <c r="T1125" i="1"/>
  <c r="AN640" i="16" l="1"/>
  <c r="AV640" i="16" s="1"/>
  <c r="AW639" i="16"/>
  <c r="AK756" i="16"/>
  <c r="AU755" i="16"/>
  <c r="Q997" i="16"/>
  <c r="AM757" i="16" s="1"/>
  <c r="AF996" i="16"/>
  <c r="S880" i="16"/>
  <c r="AO640" i="16" s="1"/>
  <c r="X881" i="16"/>
  <c r="W881" i="16"/>
  <c r="E882" i="16"/>
  <c r="P1009" i="1"/>
  <c r="M1009" i="1"/>
  <c r="U889" i="1"/>
  <c r="W889" i="1" s="1"/>
  <c r="K1010" i="1"/>
  <c r="R881" i="16"/>
  <c r="AG880" i="16"/>
  <c r="AH879" i="16"/>
  <c r="F998" i="16"/>
  <c r="T1126" i="1"/>
  <c r="V1005" i="1"/>
  <c r="A1001" i="16"/>
  <c r="P1001" i="16" s="1"/>
  <c r="AL1001" i="16" s="1"/>
  <c r="F1128" i="1"/>
  <c r="AN641" i="16" l="1"/>
  <c r="AV641" i="16" s="1"/>
  <c r="AW640" i="16"/>
  <c r="AU756" i="16"/>
  <c r="AK757" i="16"/>
  <c r="E883" i="16"/>
  <c r="U890" i="1"/>
  <c r="W890" i="1" s="1"/>
  <c r="M1010" i="1"/>
  <c r="K1011" i="1"/>
  <c r="P1010" i="1"/>
  <c r="F999" i="16"/>
  <c r="T1127" i="1"/>
  <c r="V1006" i="1"/>
  <c r="AH880" i="16"/>
  <c r="S881" i="16"/>
  <c r="AO641" i="16" s="1"/>
  <c r="X882" i="16"/>
  <c r="W882" i="16"/>
  <c r="AF997" i="16"/>
  <c r="Q998" i="16"/>
  <c r="AM758" i="16" s="1"/>
  <c r="A1002" i="16"/>
  <c r="P1002" i="16" s="1"/>
  <c r="AL1002" i="16" s="1"/>
  <c r="F1129" i="1"/>
  <c r="R882" i="16"/>
  <c r="AG881" i="16"/>
  <c r="AN642" i="16" l="1"/>
  <c r="AV642" i="16" s="1"/>
  <c r="AW641" i="16"/>
  <c r="AU757" i="16"/>
  <c r="AK758" i="16"/>
  <c r="W883" i="16"/>
  <c r="X883" i="16"/>
  <c r="S882" i="16"/>
  <c r="AO642" i="16" s="1"/>
  <c r="R883" i="16"/>
  <c r="AG882" i="16"/>
  <c r="AF998" i="16"/>
  <c r="Q999" i="16"/>
  <c r="AM759" i="16" s="1"/>
  <c r="E884" i="16"/>
  <c r="P1011" i="1"/>
  <c r="K1012" i="1"/>
  <c r="U891" i="1"/>
  <c r="W891" i="1" s="1"/>
  <c r="M1011" i="1"/>
  <c r="AH881" i="16"/>
  <c r="F1000" i="16"/>
  <c r="V1007" i="1"/>
  <c r="T1128" i="1"/>
  <c r="A1003" i="16"/>
  <c r="P1003" i="16" s="1"/>
  <c r="AL1003" i="16" s="1"/>
  <c r="F1130" i="1"/>
  <c r="AN643" i="16" l="1"/>
  <c r="AV643" i="16" s="1"/>
  <c r="AW642" i="16"/>
  <c r="AU758" i="16"/>
  <c r="AK759" i="16"/>
  <c r="E885" i="16"/>
  <c r="U892" i="1"/>
  <c r="W892" i="1" s="1"/>
  <c r="K1013" i="1"/>
  <c r="P1012" i="1"/>
  <c r="M1012" i="1"/>
  <c r="F1001" i="16"/>
  <c r="V1008" i="1"/>
  <c r="T1129" i="1"/>
  <c r="AH882" i="16"/>
  <c r="A1004" i="16"/>
  <c r="P1004" i="16" s="1"/>
  <c r="AL1004" i="16" s="1"/>
  <c r="F1131" i="1"/>
  <c r="Q1000" i="16"/>
  <c r="AM760" i="16" s="1"/>
  <c r="AF999" i="16"/>
  <c r="R884" i="16"/>
  <c r="AG883" i="16"/>
  <c r="S883" i="16"/>
  <c r="AO643" i="16" s="1"/>
  <c r="X884" i="16"/>
  <c r="W884" i="16"/>
  <c r="AN644" i="16" l="1"/>
  <c r="AV644" i="16" s="1"/>
  <c r="AW643" i="16"/>
  <c r="AK760" i="16"/>
  <c r="AU759" i="16"/>
  <c r="AH883" i="16"/>
  <c r="W885" i="16"/>
  <c r="X885" i="16"/>
  <c r="S884" i="16"/>
  <c r="AO644" i="16" s="1"/>
  <c r="R885" i="16"/>
  <c r="AG884" i="16"/>
  <c r="A1005" i="16"/>
  <c r="P1005" i="16" s="1"/>
  <c r="AL1005" i="16" s="1"/>
  <c r="F1132" i="1"/>
  <c r="F1002" i="16"/>
  <c r="V1009" i="1"/>
  <c r="T1130" i="1"/>
  <c r="E886" i="16"/>
  <c r="P1013" i="1"/>
  <c r="U893" i="1"/>
  <c r="W893" i="1" s="1"/>
  <c r="K1014" i="1"/>
  <c r="M1013" i="1"/>
  <c r="Q1001" i="16"/>
  <c r="AM761" i="16" s="1"/>
  <c r="AF1000" i="16"/>
  <c r="AN645" i="16" l="1"/>
  <c r="AV645" i="16" s="1"/>
  <c r="AW644" i="16"/>
  <c r="AU760" i="16"/>
  <c r="AK761" i="16"/>
  <c r="E887" i="16"/>
  <c r="K1015" i="1"/>
  <c r="M1014" i="1"/>
  <c r="P1014" i="1"/>
  <c r="U894" i="1"/>
  <c r="W894" i="1" s="1"/>
  <c r="S885" i="16"/>
  <c r="AO645" i="16" s="1"/>
  <c r="X886" i="16"/>
  <c r="W886" i="16"/>
  <c r="F1003" i="16"/>
  <c r="T1131" i="1"/>
  <c r="V1010" i="1"/>
  <c r="AH884" i="16"/>
  <c r="Q1002" i="16"/>
  <c r="AM762" i="16" s="1"/>
  <c r="AF1001" i="16"/>
  <c r="R886" i="16"/>
  <c r="AG885" i="16"/>
  <c r="A1006" i="16"/>
  <c r="P1006" i="16" s="1"/>
  <c r="AL1006" i="16" s="1"/>
  <c r="F1133" i="1"/>
  <c r="AN646" i="16" l="1"/>
  <c r="AV646" i="16" s="1"/>
  <c r="AW645" i="16"/>
  <c r="AU761" i="16"/>
  <c r="AK762" i="16"/>
  <c r="W887" i="16"/>
  <c r="X887" i="16"/>
  <c r="S886" i="16"/>
  <c r="AO646" i="16" s="1"/>
  <c r="Q1003" i="16"/>
  <c r="AM763" i="16" s="1"/>
  <c r="AF1002" i="16"/>
  <c r="R887" i="16"/>
  <c r="AG886" i="16"/>
  <c r="F1004" i="16"/>
  <c r="T1132" i="1"/>
  <c r="V1011" i="1"/>
  <c r="AH885" i="16"/>
  <c r="E888" i="16"/>
  <c r="M1015" i="1"/>
  <c r="K1016" i="1"/>
  <c r="U895" i="1"/>
  <c r="W895" i="1" s="1"/>
  <c r="P1015" i="1"/>
  <c r="A1007" i="16"/>
  <c r="P1007" i="16" s="1"/>
  <c r="AL1007" i="16" s="1"/>
  <c r="F1134" i="1"/>
  <c r="AN647" i="16" l="1"/>
  <c r="AV647" i="16" s="1"/>
  <c r="AW646" i="16"/>
  <c r="AU762" i="16"/>
  <c r="AK763" i="16"/>
  <c r="A1008" i="16"/>
  <c r="P1008" i="16" s="1"/>
  <c r="AL1008" i="16" s="1"/>
  <c r="F1135" i="1"/>
  <c r="R888" i="16"/>
  <c r="AG887" i="16"/>
  <c r="F1005" i="16"/>
  <c r="V1012" i="1"/>
  <c r="T1133" i="1"/>
  <c r="AH886" i="16"/>
  <c r="E889" i="16"/>
  <c r="P1016" i="1"/>
  <c r="M1016" i="1"/>
  <c r="K1017" i="1"/>
  <c r="U896" i="1"/>
  <c r="W896" i="1" s="1"/>
  <c r="AF1003" i="16"/>
  <c r="Q1004" i="16"/>
  <c r="AM764" i="16" s="1"/>
  <c r="W888" i="16"/>
  <c r="X888" i="16"/>
  <c r="S887" i="16"/>
  <c r="AO647" i="16" s="1"/>
  <c r="AN648" i="16" l="1"/>
  <c r="AV648" i="16" s="1"/>
  <c r="AW647" i="16"/>
  <c r="AU763" i="16"/>
  <c r="AK764" i="16"/>
  <c r="F1006" i="16"/>
  <c r="T1134" i="1"/>
  <c r="V1013" i="1"/>
  <c r="R889" i="16"/>
  <c r="AG888" i="16"/>
  <c r="AH887" i="16"/>
  <c r="X889" i="16"/>
  <c r="W889" i="16"/>
  <c r="S888" i="16"/>
  <c r="AO648" i="16" s="1"/>
  <c r="Q1005" i="16"/>
  <c r="AM765" i="16" s="1"/>
  <c r="AF1004" i="16"/>
  <c r="E890" i="16"/>
  <c r="P1017" i="1"/>
  <c r="M1017" i="1"/>
  <c r="U897" i="1"/>
  <c r="W897" i="1" s="1"/>
  <c r="K1018" i="1"/>
  <c r="A1009" i="16"/>
  <c r="P1009" i="16" s="1"/>
  <c r="AL1009" i="16" s="1"/>
  <c r="F1136" i="1"/>
  <c r="AN649" i="16" l="1"/>
  <c r="AV649" i="16" s="1"/>
  <c r="AW648" i="16"/>
  <c r="AU764" i="16"/>
  <c r="AK765" i="16"/>
  <c r="E891" i="16"/>
  <c r="K1019" i="1"/>
  <c r="M1018" i="1"/>
  <c r="U898" i="1"/>
  <c r="W898" i="1" s="1"/>
  <c r="P1018" i="1"/>
  <c r="AH888" i="16"/>
  <c r="F1007" i="16"/>
  <c r="V1014" i="1"/>
  <c r="T1135" i="1"/>
  <c r="X890" i="16"/>
  <c r="W890" i="16"/>
  <c r="S889" i="16"/>
  <c r="AO649" i="16" s="1"/>
  <c r="A1010" i="16"/>
  <c r="P1010" i="16" s="1"/>
  <c r="AL1010" i="16" s="1"/>
  <c r="F1137" i="1"/>
  <c r="AF1005" i="16"/>
  <c r="Q1006" i="16"/>
  <c r="AM766" i="16" s="1"/>
  <c r="R890" i="16"/>
  <c r="AG889" i="16"/>
  <c r="AV650" i="16" l="1"/>
  <c r="AN650" i="16"/>
  <c r="AW649" i="16"/>
  <c r="AU765" i="16"/>
  <c r="AK766" i="16"/>
  <c r="AF1006" i="16"/>
  <c r="Q1007" i="16"/>
  <c r="AM767" i="16" s="1"/>
  <c r="F1008" i="16"/>
  <c r="T1136" i="1"/>
  <c r="V1015" i="1"/>
  <c r="R891" i="16"/>
  <c r="AG890" i="16"/>
  <c r="W891" i="16"/>
  <c r="X891" i="16"/>
  <c r="S890" i="16"/>
  <c r="AO650" i="16" s="1"/>
  <c r="A1011" i="16"/>
  <c r="P1011" i="16" s="1"/>
  <c r="AL1011" i="16" s="1"/>
  <c r="F1138" i="1"/>
  <c r="E892" i="16"/>
  <c r="P1019" i="1"/>
  <c r="U899" i="1"/>
  <c r="W899" i="1" s="1"/>
  <c r="M1019" i="1"/>
  <c r="K1020" i="1"/>
  <c r="AH889" i="16"/>
  <c r="AN651" i="16" l="1"/>
  <c r="AV651" i="16" s="1"/>
  <c r="AW650" i="16"/>
  <c r="AK767" i="16"/>
  <c r="AU766" i="16"/>
  <c r="F1009" i="16"/>
  <c r="T1137" i="1"/>
  <c r="V1016" i="1"/>
  <c r="AH890" i="16"/>
  <c r="R892" i="16"/>
  <c r="AG891" i="16"/>
  <c r="E893" i="16"/>
  <c r="K1021" i="1"/>
  <c r="U900" i="1"/>
  <c r="W900" i="1" s="1"/>
  <c r="P1020" i="1"/>
  <c r="M1020" i="1"/>
  <c r="Q1008" i="16"/>
  <c r="AM768" i="16" s="1"/>
  <c r="AF1007" i="16"/>
  <c r="A1012" i="16"/>
  <c r="P1012" i="16" s="1"/>
  <c r="AL1012" i="16" s="1"/>
  <c r="F1139" i="1"/>
  <c r="W892" i="16"/>
  <c r="X892" i="16"/>
  <c r="S891" i="16"/>
  <c r="AO651" i="16" s="1"/>
  <c r="AN652" i="16" l="1"/>
  <c r="AV652" i="16" s="1"/>
  <c r="AW651" i="16"/>
  <c r="AU767" i="16"/>
  <c r="AK768" i="16"/>
  <c r="AF1008" i="16"/>
  <c r="Q1009" i="16"/>
  <c r="AM769" i="16" s="1"/>
  <c r="F1010" i="16"/>
  <c r="V1017" i="1"/>
  <c r="T1138" i="1"/>
  <c r="S892" i="16"/>
  <c r="AO652" i="16" s="1"/>
  <c r="X893" i="16"/>
  <c r="W893" i="16"/>
  <c r="R893" i="16"/>
  <c r="AG892" i="16"/>
  <c r="A1013" i="16"/>
  <c r="P1013" i="16" s="1"/>
  <c r="AL1013" i="16" s="1"/>
  <c r="F1140" i="1"/>
  <c r="E894" i="16"/>
  <c r="U901" i="1"/>
  <c r="W901" i="1" s="1"/>
  <c r="K1022" i="1"/>
  <c r="P1021" i="1"/>
  <c r="M1021" i="1"/>
  <c r="AH891" i="16"/>
  <c r="AN653" i="16" l="1"/>
  <c r="AV653" i="16" s="1"/>
  <c r="AW652" i="16"/>
  <c r="AU768" i="16"/>
  <c r="AK769" i="16"/>
  <c r="R894" i="16"/>
  <c r="AG893" i="16"/>
  <c r="AH892" i="16"/>
  <c r="Q1010" i="16"/>
  <c r="AM770" i="16" s="1"/>
  <c r="AF1009" i="16"/>
  <c r="A1014" i="16"/>
  <c r="P1014" i="16" s="1"/>
  <c r="AL1014" i="16" s="1"/>
  <c r="F1141" i="1"/>
  <c r="F1011" i="16"/>
  <c r="T1139" i="1"/>
  <c r="V1018" i="1"/>
  <c r="E895" i="16"/>
  <c r="P1022" i="1"/>
  <c r="M1022" i="1"/>
  <c r="K1023" i="1"/>
  <c r="U902" i="1"/>
  <c r="W902" i="1" s="1"/>
  <c r="X894" i="16"/>
  <c r="W894" i="16"/>
  <c r="S893" i="16"/>
  <c r="AO653" i="16" s="1"/>
  <c r="AN654" i="16" l="1"/>
  <c r="AV654" i="16" s="1"/>
  <c r="AW653" i="16"/>
  <c r="AK770" i="16"/>
  <c r="AU769" i="16"/>
  <c r="X895" i="16"/>
  <c r="W895" i="16"/>
  <c r="S894" i="16"/>
  <c r="AO654" i="16" s="1"/>
  <c r="F1012" i="16"/>
  <c r="T1140" i="1"/>
  <c r="V1019" i="1"/>
  <c r="A1015" i="16"/>
  <c r="P1015" i="16" s="1"/>
  <c r="AL1015" i="16" s="1"/>
  <c r="F1142" i="1"/>
  <c r="R895" i="16"/>
  <c r="AG894" i="16"/>
  <c r="Q1011" i="16"/>
  <c r="AM771" i="16" s="1"/>
  <c r="AF1010" i="16"/>
  <c r="AH893" i="16"/>
  <c r="E896" i="16"/>
  <c r="K1024" i="1"/>
  <c r="M1023" i="1"/>
  <c r="U903" i="1"/>
  <c r="W903" i="1" s="1"/>
  <c r="P1023" i="1"/>
  <c r="AN655" i="16" l="1"/>
  <c r="AV655" i="16" s="1"/>
  <c r="AW654" i="16"/>
  <c r="AU770" i="16"/>
  <c r="AK771" i="16"/>
  <c r="A1016" i="16"/>
  <c r="P1016" i="16" s="1"/>
  <c r="AL1016" i="16" s="1"/>
  <c r="F1143" i="1"/>
  <c r="AH894" i="16"/>
  <c r="R896" i="16"/>
  <c r="AG895" i="16"/>
  <c r="X896" i="16"/>
  <c r="W896" i="16"/>
  <c r="S895" i="16"/>
  <c r="AO655" i="16" s="1"/>
  <c r="E897" i="16"/>
  <c r="U904" i="1"/>
  <c r="W904" i="1" s="1"/>
  <c r="M1024" i="1"/>
  <c r="K1025" i="1"/>
  <c r="P1024" i="1"/>
  <c r="AF1011" i="16"/>
  <c r="Q1012" i="16"/>
  <c r="AM772" i="16" s="1"/>
  <c r="F1013" i="16"/>
  <c r="T1141" i="1"/>
  <c r="V1020" i="1"/>
  <c r="AN656" i="16" l="1"/>
  <c r="AV656" i="16" s="1"/>
  <c r="AW655" i="16"/>
  <c r="AU771" i="16"/>
  <c r="AK772" i="16"/>
  <c r="F1014" i="16"/>
  <c r="V1021" i="1"/>
  <c r="T1142" i="1"/>
  <c r="Q1013" i="16"/>
  <c r="AM773" i="16" s="1"/>
  <c r="AF1012" i="16"/>
  <c r="E898" i="16"/>
  <c r="U905" i="1"/>
  <c r="W905" i="1" s="1"/>
  <c r="M1025" i="1"/>
  <c r="K1026" i="1"/>
  <c r="P1025" i="1"/>
  <c r="AH895" i="16"/>
  <c r="R897" i="16"/>
  <c r="AG896" i="16"/>
  <c r="A1017" i="16"/>
  <c r="P1017" i="16" s="1"/>
  <c r="AL1017" i="16" s="1"/>
  <c r="F1144" i="1"/>
  <c r="X897" i="16"/>
  <c r="W897" i="16"/>
  <c r="S896" i="16"/>
  <c r="AO656" i="16" s="1"/>
  <c r="AN657" i="16" l="1"/>
  <c r="AV657" i="16" s="1"/>
  <c r="AW656" i="16"/>
  <c r="AU772" i="16"/>
  <c r="AK773" i="16"/>
  <c r="X898" i="16"/>
  <c r="W898" i="16"/>
  <c r="S897" i="16"/>
  <c r="AO657" i="16" s="1"/>
  <c r="R898" i="16"/>
  <c r="AG897" i="16"/>
  <c r="F1015" i="16"/>
  <c r="T1143" i="1"/>
  <c r="V1022" i="1"/>
  <c r="A1018" i="16"/>
  <c r="P1018" i="16" s="1"/>
  <c r="AL1018" i="16" s="1"/>
  <c r="F1145" i="1"/>
  <c r="E899" i="16"/>
  <c r="U906" i="1"/>
  <c r="W906" i="1" s="1"/>
  <c r="M1026" i="1"/>
  <c r="K1027" i="1"/>
  <c r="P1026" i="1"/>
  <c r="AH896" i="16"/>
  <c r="Q1014" i="16"/>
  <c r="AM774" i="16" s="1"/>
  <c r="AF1013" i="16"/>
  <c r="AN658" i="16" l="1"/>
  <c r="AV658" i="16" s="1"/>
  <c r="AW657" i="16"/>
  <c r="AU773" i="16"/>
  <c r="AK774" i="16"/>
  <c r="AF1014" i="16"/>
  <c r="Q1015" i="16"/>
  <c r="AM775" i="16" s="1"/>
  <c r="F1016" i="16"/>
  <c r="V1023" i="1"/>
  <c r="T1144" i="1"/>
  <c r="E900" i="16"/>
  <c r="U907" i="1"/>
  <c r="W907" i="1" s="1"/>
  <c r="K1028" i="1"/>
  <c r="P1027" i="1"/>
  <c r="M1027" i="1"/>
  <c r="A1019" i="16"/>
  <c r="P1019" i="16" s="1"/>
  <c r="AL1019" i="16" s="1"/>
  <c r="F1146" i="1"/>
  <c r="AH897" i="16"/>
  <c r="W899" i="16"/>
  <c r="X899" i="16"/>
  <c r="S898" i="16"/>
  <c r="AO658" i="16" s="1"/>
  <c r="R899" i="16"/>
  <c r="AG898" i="16"/>
  <c r="AN659" i="16" l="1"/>
  <c r="AV659" i="16" s="1"/>
  <c r="AW658" i="16"/>
  <c r="AU774" i="16"/>
  <c r="AK775" i="16"/>
  <c r="F1017" i="16"/>
  <c r="T1145" i="1"/>
  <c r="V1024" i="1"/>
  <c r="R900" i="16"/>
  <c r="AG899" i="16"/>
  <c r="S899" i="16"/>
  <c r="AO659" i="16" s="1"/>
  <c r="W900" i="16"/>
  <c r="X900" i="16"/>
  <c r="Q1016" i="16"/>
  <c r="AM776" i="16" s="1"/>
  <c r="AF1015" i="16"/>
  <c r="AH898" i="16"/>
  <c r="A1020" i="16"/>
  <c r="P1020" i="16" s="1"/>
  <c r="AL1020" i="16" s="1"/>
  <c r="F1147" i="1"/>
  <c r="E901" i="16"/>
  <c r="U908" i="1"/>
  <c r="W908" i="1" s="1"/>
  <c r="P1028" i="1"/>
  <c r="K1029" i="1"/>
  <c r="M1028" i="1"/>
  <c r="AN660" i="16" l="1"/>
  <c r="AV660" i="16" s="1"/>
  <c r="AW659" i="16"/>
  <c r="AU775" i="16"/>
  <c r="AK776" i="16"/>
  <c r="S900" i="16"/>
  <c r="AO660" i="16" s="1"/>
  <c r="X901" i="16"/>
  <c r="W901" i="16"/>
  <c r="E902" i="16"/>
  <c r="K1030" i="1"/>
  <c r="U909" i="1"/>
  <c r="W909" i="1" s="1"/>
  <c r="P1029" i="1"/>
  <c r="M1029" i="1"/>
  <c r="A1021" i="16"/>
  <c r="P1021" i="16" s="1"/>
  <c r="AL1021" i="16" s="1"/>
  <c r="F1148" i="1"/>
  <c r="Q1017" i="16"/>
  <c r="AM777" i="16" s="1"/>
  <c r="AF1016" i="16"/>
  <c r="AH899" i="16"/>
  <c r="F1018" i="16"/>
  <c r="V1025" i="1"/>
  <c r="T1146" i="1"/>
  <c r="AG900" i="16"/>
  <c r="R901" i="16"/>
  <c r="AN661" i="16" l="1"/>
  <c r="AV661" i="16" s="1"/>
  <c r="AW660" i="16"/>
  <c r="AU776" i="16"/>
  <c r="AK777" i="16"/>
  <c r="Q1018" i="16"/>
  <c r="AM778" i="16" s="1"/>
  <c r="AF1017" i="16"/>
  <c r="F1019" i="16"/>
  <c r="T1147" i="1"/>
  <c r="V1026" i="1"/>
  <c r="R902" i="16"/>
  <c r="AG901" i="16"/>
  <c r="S901" i="16"/>
  <c r="AO661" i="16" s="1"/>
  <c r="W902" i="16"/>
  <c r="X902" i="16"/>
  <c r="A1022" i="16"/>
  <c r="P1022" i="16" s="1"/>
  <c r="AL1022" i="16" s="1"/>
  <c r="F1149" i="1"/>
  <c r="E903" i="16"/>
  <c r="U910" i="1"/>
  <c r="W910" i="1" s="1"/>
  <c r="M1030" i="1"/>
  <c r="K1031" i="1"/>
  <c r="P1030" i="1"/>
  <c r="AH900" i="16"/>
  <c r="AN662" i="16" l="1"/>
  <c r="AV662" i="16" s="1"/>
  <c r="AW661" i="16"/>
  <c r="AU777" i="16"/>
  <c r="AK778" i="16"/>
  <c r="R903" i="16"/>
  <c r="AG902" i="16"/>
  <c r="S902" i="16"/>
  <c r="AO662" i="16" s="1"/>
  <c r="X903" i="16"/>
  <c r="W903" i="16"/>
  <c r="E904" i="16"/>
  <c r="M1031" i="1"/>
  <c r="K1032" i="1"/>
  <c r="U911" i="1"/>
  <c r="W911" i="1" s="1"/>
  <c r="P1031" i="1"/>
  <c r="A1023" i="16"/>
  <c r="P1023" i="16" s="1"/>
  <c r="AL1023" i="16" s="1"/>
  <c r="F1150" i="1"/>
  <c r="AH901" i="16"/>
  <c r="Q1019" i="16"/>
  <c r="AM779" i="16" s="1"/>
  <c r="AF1018" i="16"/>
  <c r="F1020" i="16"/>
  <c r="T1148" i="1"/>
  <c r="V1027" i="1"/>
  <c r="AN663" i="16" l="1"/>
  <c r="AV663" i="16" s="1"/>
  <c r="AW662" i="16"/>
  <c r="AU778" i="16"/>
  <c r="AK779" i="16"/>
  <c r="F1021" i="16"/>
  <c r="V1028" i="1"/>
  <c r="T1149" i="1"/>
  <c r="AH902" i="16"/>
  <c r="S903" i="16"/>
  <c r="AO663" i="16" s="1"/>
  <c r="X904" i="16"/>
  <c r="W904" i="16"/>
  <c r="R904" i="16"/>
  <c r="AG903" i="16"/>
  <c r="Q1020" i="16"/>
  <c r="AM780" i="16" s="1"/>
  <c r="AF1019" i="16"/>
  <c r="A1024" i="16"/>
  <c r="P1024" i="16" s="1"/>
  <c r="AL1024" i="16" s="1"/>
  <c r="F1151" i="1"/>
  <c r="E905" i="16"/>
  <c r="U912" i="1"/>
  <c r="W912" i="1" s="1"/>
  <c r="M1032" i="1"/>
  <c r="K1033" i="1"/>
  <c r="P1032" i="1"/>
  <c r="AN664" i="16" l="1"/>
  <c r="AV664" i="16" s="1"/>
  <c r="AW663" i="16"/>
  <c r="AU779" i="16"/>
  <c r="AK780" i="16"/>
  <c r="F1022" i="16"/>
  <c r="V1029" i="1"/>
  <c r="T1150" i="1"/>
  <c r="R905" i="16"/>
  <c r="AG904" i="16"/>
  <c r="AH903" i="16"/>
  <c r="E906" i="16"/>
  <c r="U913" i="1"/>
  <c r="W913" i="1" s="1"/>
  <c r="M1033" i="1"/>
  <c r="P1033" i="1"/>
  <c r="K1034" i="1"/>
  <c r="A1025" i="16"/>
  <c r="P1025" i="16" s="1"/>
  <c r="AL1025" i="16" s="1"/>
  <c r="F1152" i="1"/>
  <c r="X905" i="16"/>
  <c r="W905" i="16"/>
  <c r="S904" i="16"/>
  <c r="AO664" i="16" s="1"/>
  <c r="Q1021" i="16"/>
  <c r="AM781" i="16" s="1"/>
  <c r="AF1020" i="16"/>
  <c r="AN665" i="16" l="1"/>
  <c r="AV665" i="16" s="1"/>
  <c r="AW664" i="16"/>
  <c r="AU780" i="16"/>
  <c r="AK781" i="16"/>
  <c r="AF1021" i="16"/>
  <c r="Q1022" i="16"/>
  <c r="AM782" i="16" s="1"/>
  <c r="A1026" i="16"/>
  <c r="P1026" i="16" s="1"/>
  <c r="AL1026" i="16" s="1"/>
  <c r="F1153" i="1"/>
  <c r="F1023" i="16"/>
  <c r="V1030" i="1"/>
  <c r="T1151" i="1"/>
  <c r="AH904" i="16"/>
  <c r="X906" i="16"/>
  <c r="W906" i="16"/>
  <c r="S905" i="16"/>
  <c r="AO665" i="16" s="1"/>
  <c r="E907" i="16"/>
  <c r="U914" i="1"/>
  <c r="W914" i="1" s="1"/>
  <c r="M1034" i="1"/>
  <c r="K1035" i="1"/>
  <c r="P1034" i="1"/>
  <c r="R906" i="16"/>
  <c r="AG905" i="16"/>
  <c r="AN666" i="16" l="1"/>
  <c r="AV666" i="16" s="1"/>
  <c r="AW665" i="16"/>
  <c r="AU781" i="16"/>
  <c r="AK782" i="16"/>
  <c r="E908" i="16"/>
  <c r="P1035" i="1"/>
  <c r="K1036" i="1"/>
  <c r="M1035" i="1"/>
  <c r="U915" i="1"/>
  <c r="W915" i="1" s="1"/>
  <c r="AH905" i="16"/>
  <c r="R907" i="16"/>
  <c r="AG906" i="16"/>
  <c r="W907" i="16"/>
  <c r="X907" i="16"/>
  <c r="S906" i="16"/>
  <c r="AO666" i="16" s="1"/>
  <c r="F1024" i="16"/>
  <c r="V1031" i="1"/>
  <c r="T1152" i="1"/>
  <c r="Q1023" i="16"/>
  <c r="AM783" i="16" s="1"/>
  <c r="AF1022" i="16"/>
  <c r="A1027" i="16"/>
  <c r="P1027" i="16" s="1"/>
  <c r="AL1027" i="16" s="1"/>
  <c r="F1154" i="1"/>
  <c r="AN667" i="16" l="1"/>
  <c r="AV667" i="16" s="1"/>
  <c r="AW666" i="16"/>
  <c r="AU782" i="16"/>
  <c r="AK783" i="16"/>
  <c r="F1025" i="16"/>
  <c r="V1032" i="1"/>
  <c r="T1153" i="1"/>
  <c r="S907" i="16"/>
  <c r="AO667" i="16" s="1"/>
  <c r="W908" i="16"/>
  <c r="X908" i="16"/>
  <c r="E909" i="16"/>
  <c r="K1037" i="1"/>
  <c r="P1036" i="1"/>
  <c r="M1036" i="1"/>
  <c r="U916" i="1"/>
  <c r="W916" i="1" s="1"/>
  <c r="Q1024" i="16"/>
  <c r="AM784" i="16" s="1"/>
  <c r="AF1023" i="16"/>
  <c r="A1028" i="16"/>
  <c r="P1028" i="16" s="1"/>
  <c r="AL1028" i="16" s="1"/>
  <c r="F1155" i="1"/>
  <c r="AH906" i="16"/>
  <c r="R908" i="16"/>
  <c r="AG907" i="16"/>
  <c r="AN668" i="16" l="1"/>
  <c r="AV668" i="16" s="1"/>
  <c r="AW667" i="16"/>
  <c r="AU783" i="16"/>
  <c r="AK784" i="16"/>
  <c r="R909" i="16"/>
  <c r="AG908" i="16"/>
  <c r="A1029" i="16"/>
  <c r="P1029" i="16" s="1"/>
  <c r="AL1029" i="16" s="1"/>
  <c r="F1156" i="1"/>
  <c r="E910" i="16"/>
  <c r="P1037" i="1"/>
  <c r="K1038" i="1"/>
  <c r="M1037" i="1"/>
  <c r="U917" i="1"/>
  <c r="W917" i="1" s="1"/>
  <c r="AH907" i="16"/>
  <c r="Q1025" i="16"/>
  <c r="AM785" i="16" s="1"/>
  <c r="AF1024" i="16"/>
  <c r="F1026" i="16"/>
  <c r="V1033" i="1"/>
  <c r="T1154" i="1"/>
  <c r="S908" i="16"/>
  <c r="AO668" i="16" s="1"/>
  <c r="X909" i="16"/>
  <c r="W909" i="16"/>
  <c r="AN669" i="16" l="1"/>
  <c r="AV669" i="16" s="1"/>
  <c r="AW668" i="16"/>
  <c r="AU784" i="16"/>
  <c r="AK785" i="16"/>
  <c r="E911" i="16"/>
  <c r="U918" i="1"/>
  <c r="W918" i="1" s="1"/>
  <c r="M1038" i="1"/>
  <c r="P1038" i="1"/>
  <c r="K1039" i="1"/>
  <c r="AH908" i="16"/>
  <c r="R910" i="16"/>
  <c r="AG909" i="16"/>
  <c r="F1027" i="16"/>
  <c r="T1155" i="1"/>
  <c r="V1034" i="1"/>
  <c r="Q1026" i="16"/>
  <c r="AM786" i="16" s="1"/>
  <c r="AF1025" i="16"/>
  <c r="S909" i="16"/>
  <c r="AO669" i="16" s="1"/>
  <c r="X910" i="16"/>
  <c r="W910" i="16"/>
  <c r="A1030" i="16"/>
  <c r="P1030" i="16" s="1"/>
  <c r="AL1030" i="16" s="1"/>
  <c r="F1157" i="1"/>
  <c r="AN670" i="16" l="1"/>
  <c r="AV670" i="16" s="1"/>
  <c r="AW669" i="16"/>
  <c r="AK786" i="16"/>
  <c r="AU785" i="16"/>
  <c r="F1028" i="16"/>
  <c r="T1156" i="1"/>
  <c r="V1035" i="1"/>
  <c r="W911" i="16"/>
  <c r="X911" i="16"/>
  <c r="S910" i="16"/>
  <c r="AO670" i="16" s="1"/>
  <c r="AF1026" i="16"/>
  <c r="Q1027" i="16"/>
  <c r="AM787" i="16" s="1"/>
  <c r="A1031" i="16"/>
  <c r="P1031" i="16" s="1"/>
  <c r="AL1031" i="16" s="1"/>
  <c r="F1158" i="1"/>
  <c r="AH909" i="16"/>
  <c r="R911" i="16"/>
  <c r="AG910" i="16"/>
  <c r="E912" i="16"/>
  <c r="P1039" i="1"/>
  <c r="M1039" i="1"/>
  <c r="K1040" i="1"/>
  <c r="U919" i="1"/>
  <c r="W919" i="1" s="1"/>
  <c r="AN671" i="16" l="1"/>
  <c r="AV671" i="16" s="1"/>
  <c r="AW670" i="16"/>
  <c r="AU786" i="16"/>
  <c r="AK787" i="16"/>
  <c r="X912" i="16"/>
  <c r="W912" i="16"/>
  <c r="S911" i="16"/>
  <c r="AO671" i="16" s="1"/>
  <c r="R912" i="16"/>
  <c r="AG911" i="16"/>
  <c r="A1032" i="16"/>
  <c r="P1032" i="16" s="1"/>
  <c r="AL1032" i="16" s="1"/>
  <c r="F1159" i="1"/>
  <c r="E913" i="16"/>
  <c r="U920" i="1"/>
  <c r="W920" i="1" s="1"/>
  <c r="M1040" i="1"/>
  <c r="K1041" i="1"/>
  <c r="P1040" i="1"/>
  <c r="AH910" i="16"/>
  <c r="F1029" i="16"/>
  <c r="V1036" i="1"/>
  <c r="T1157" i="1"/>
  <c r="Q1028" i="16"/>
  <c r="AM788" i="16" s="1"/>
  <c r="AF1027" i="16"/>
  <c r="AN672" i="16" l="1"/>
  <c r="AV672" i="16" s="1"/>
  <c r="AW671" i="16"/>
  <c r="AU787" i="16"/>
  <c r="AK788" i="16"/>
  <c r="Q1029" i="16"/>
  <c r="AM789" i="16" s="1"/>
  <c r="AF1028" i="16"/>
  <c r="E914" i="16"/>
  <c r="U921" i="1"/>
  <c r="W921" i="1" s="1"/>
  <c r="M1041" i="1"/>
  <c r="P1041" i="1"/>
  <c r="K1042" i="1"/>
  <c r="A1033" i="16"/>
  <c r="P1033" i="16" s="1"/>
  <c r="AL1033" i="16" s="1"/>
  <c r="F1160" i="1"/>
  <c r="F1030" i="16"/>
  <c r="V1037" i="1"/>
  <c r="T1158" i="1"/>
  <c r="AH911" i="16"/>
  <c r="W913" i="16"/>
  <c r="X913" i="16"/>
  <c r="S912" i="16"/>
  <c r="AO672" i="16" s="1"/>
  <c r="R913" i="16"/>
  <c r="AG912" i="16"/>
  <c r="AN673" i="16" l="1"/>
  <c r="AV673" i="16" s="1"/>
  <c r="AW672" i="16"/>
  <c r="AU788" i="16"/>
  <c r="AK789" i="16"/>
  <c r="AH912" i="16"/>
  <c r="R914" i="16"/>
  <c r="AG913" i="16"/>
  <c r="S913" i="16"/>
  <c r="AO673" i="16" s="1"/>
  <c r="X914" i="16"/>
  <c r="W914" i="16"/>
  <c r="E915" i="16"/>
  <c r="K1043" i="1"/>
  <c r="M1042" i="1"/>
  <c r="U922" i="1"/>
  <c r="W922" i="1" s="1"/>
  <c r="P1042" i="1"/>
  <c r="A1034" i="16"/>
  <c r="P1034" i="16" s="1"/>
  <c r="AL1034" i="16" s="1"/>
  <c r="F1161" i="1"/>
  <c r="Q1030" i="16"/>
  <c r="AM790" i="16" s="1"/>
  <c r="AF1029" i="16"/>
  <c r="F1031" i="16"/>
  <c r="V1038" i="1"/>
  <c r="T1159" i="1"/>
  <c r="AN674" i="16" l="1"/>
  <c r="AV674" i="16" s="1"/>
  <c r="AW673" i="16"/>
  <c r="AU789" i="16"/>
  <c r="AK790" i="16"/>
  <c r="F1032" i="16"/>
  <c r="V1039" i="1"/>
  <c r="T1160" i="1"/>
  <c r="AF1030" i="16"/>
  <c r="Q1031" i="16"/>
  <c r="AM791" i="16" s="1"/>
  <c r="W915" i="16"/>
  <c r="X915" i="16"/>
  <c r="S914" i="16"/>
  <c r="AO674" i="16" s="1"/>
  <c r="R915" i="16"/>
  <c r="AG914" i="16"/>
  <c r="A1035" i="16"/>
  <c r="P1035" i="16" s="1"/>
  <c r="AL1035" i="16" s="1"/>
  <c r="F1162" i="1"/>
  <c r="E916" i="16"/>
  <c r="K1044" i="1"/>
  <c r="P1043" i="1"/>
  <c r="U923" i="1"/>
  <c r="W923" i="1" s="1"/>
  <c r="M1043" i="1"/>
  <c r="AH913" i="16"/>
  <c r="AN675" i="16" l="1"/>
  <c r="AV675" i="16" s="1"/>
  <c r="AW674" i="16"/>
  <c r="AK791" i="16"/>
  <c r="AU790" i="16"/>
  <c r="AH914" i="16"/>
  <c r="E917" i="16"/>
  <c r="U924" i="1"/>
  <c r="W924" i="1" s="1"/>
  <c r="P1044" i="1"/>
  <c r="K1045" i="1"/>
  <c r="M1044" i="1"/>
  <c r="R916" i="16"/>
  <c r="AG915" i="16"/>
  <c r="S915" i="16"/>
  <c r="AO675" i="16" s="1"/>
  <c r="X916" i="16"/>
  <c r="W916" i="16"/>
  <c r="F1033" i="16"/>
  <c r="V1040" i="1"/>
  <c r="T1161" i="1"/>
  <c r="A1036" i="16"/>
  <c r="P1036" i="16" s="1"/>
  <c r="AL1036" i="16" s="1"/>
  <c r="F1163" i="1"/>
  <c r="AF1031" i="16"/>
  <c r="Q1032" i="16"/>
  <c r="AM792" i="16" s="1"/>
  <c r="AN676" i="16" l="1"/>
  <c r="AV676" i="16" s="1"/>
  <c r="AW675" i="16"/>
  <c r="AK792" i="16"/>
  <c r="AU791" i="16"/>
  <c r="F1034" i="16"/>
  <c r="T1162" i="1"/>
  <c r="V1041" i="1"/>
  <c r="A1037" i="16"/>
  <c r="P1037" i="16" s="1"/>
  <c r="AL1037" i="16" s="1"/>
  <c r="F1164" i="1"/>
  <c r="AF1032" i="16"/>
  <c r="Q1033" i="16"/>
  <c r="AM793" i="16" s="1"/>
  <c r="S916" i="16"/>
  <c r="AO676" i="16" s="1"/>
  <c r="W917" i="16"/>
  <c r="X917" i="16"/>
  <c r="AG916" i="16"/>
  <c r="R917" i="16"/>
  <c r="AH915" i="16"/>
  <c r="E918" i="16"/>
  <c r="P1045" i="1"/>
  <c r="K1046" i="1"/>
  <c r="U925" i="1"/>
  <c r="W925" i="1" s="1"/>
  <c r="M1045" i="1"/>
  <c r="AN677" i="16" l="1"/>
  <c r="AV677" i="16" s="1"/>
  <c r="AW676" i="16"/>
  <c r="AU792" i="16"/>
  <c r="AK793" i="16"/>
  <c r="E919" i="16"/>
  <c r="K1047" i="1"/>
  <c r="M1046" i="1"/>
  <c r="P1046" i="1"/>
  <c r="U926" i="1"/>
  <c r="W926" i="1" s="1"/>
  <c r="AF1033" i="16"/>
  <c r="Q1034" i="16"/>
  <c r="AM794" i="16" s="1"/>
  <c r="R918" i="16"/>
  <c r="AG917" i="16"/>
  <c r="S917" i="16"/>
  <c r="AO677" i="16" s="1"/>
  <c r="W918" i="16"/>
  <c r="X918" i="16"/>
  <c r="F1035" i="16"/>
  <c r="T1163" i="1"/>
  <c r="V1042" i="1"/>
  <c r="AH916" i="16"/>
  <c r="A1038" i="16"/>
  <c r="P1038" i="16" s="1"/>
  <c r="AL1038" i="16" s="1"/>
  <c r="F1165" i="1"/>
  <c r="AN678" i="16" l="1"/>
  <c r="AV678" i="16" s="1"/>
  <c r="AW677" i="16"/>
  <c r="AU793" i="16"/>
  <c r="AK794" i="16"/>
  <c r="A1039" i="16"/>
  <c r="P1039" i="16" s="1"/>
  <c r="AL1039" i="16" s="1"/>
  <c r="F1166" i="1"/>
  <c r="F1036" i="16"/>
  <c r="V1043" i="1"/>
  <c r="T1164" i="1"/>
  <c r="AH917" i="16"/>
  <c r="Q1035" i="16"/>
  <c r="AM795" i="16" s="1"/>
  <c r="AF1034" i="16"/>
  <c r="AG918" i="16"/>
  <c r="R919" i="16"/>
  <c r="E920" i="16"/>
  <c r="M1047" i="1"/>
  <c r="P1047" i="1"/>
  <c r="U927" i="1"/>
  <c r="W927" i="1" s="1"/>
  <c r="K1048" i="1"/>
  <c r="S918" i="16"/>
  <c r="AO678" i="16" s="1"/>
  <c r="W919" i="16"/>
  <c r="X919" i="16"/>
  <c r="AN679" i="16" l="1"/>
  <c r="AV679" i="16" s="1"/>
  <c r="AW678" i="16"/>
  <c r="AU794" i="16"/>
  <c r="AK795" i="16"/>
  <c r="E921" i="16"/>
  <c r="U928" i="1"/>
  <c r="W928" i="1" s="1"/>
  <c r="M1048" i="1"/>
  <c r="K1049" i="1"/>
  <c r="P1048" i="1"/>
  <c r="S919" i="16"/>
  <c r="AO679" i="16" s="1"/>
  <c r="X920" i="16"/>
  <c r="W920" i="16"/>
  <c r="AH918" i="16"/>
  <c r="A1040" i="16"/>
  <c r="P1040" i="16" s="1"/>
  <c r="AL1040" i="16" s="1"/>
  <c r="F1167" i="1"/>
  <c r="R920" i="16"/>
  <c r="AG919" i="16"/>
  <c r="Q1036" i="16"/>
  <c r="AM796" i="16" s="1"/>
  <c r="AF1035" i="16"/>
  <c r="F1037" i="16"/>
  <c r="T1165" i="1"/>
  <c r="V1044" i="1"/>
  <c r="AN680" i="16" l="1"/>
  <c r="AV680" i="16" s="1"/>
  <c r="AW679" i="16"/>
  <c r="AU795" i="16"/>
  <c r="AK796" i="16"/>
  <c r="Q1037" i="16"/>
  <c r="AM797" i="16" s="1"/>
  <c r="AF1036" i="16"/>
  <c r="F1038" i="16"/>
  <c r="T1166" i="1"/>
  <c r="V1045" i="1"/>
  <c r="A1041" i="16"/>
  <c r="P1041" i="16" s="1"/>
  <c r="AL1041" i="16" s="1"/>
  <c r="F1168" i="1"/>
  <c r="S920" i="16"/>
  <c r="AO680" i="16" s="1"/>
  <c r="X921" i="16"/>
  <c r="W921" i="16"/>
  <c r="E922" i="16"/>
  <c r="M1049" i="1"/>
  <c r="P1049" i="1"/>
  <c r="K1050" i="1"/>
  <c r="U929" i="1"/>
  <c r="W929" i="1" s="1"/>
  <c r="R921" i="16"/>
  <c r="AG920" i="16"/>
  <c r="AH919" i="16"/>
  <c r="AN681" i="16" l="1"/>
  <c r="AV681" i="16" s="1"/>
  <c r="AW680" i="16"/>
  <c r="AU796" i="16"/>
  <c r="AK797" i="16"/>
  <c r="A1042" i="16"/>
  <c r="P1042" i="16" s="1"/>
  <c r="AL1042" i="16" s="1"/>
  <c r="F1169" i="1"/>
  <c r="E923" i="16"/>
  <c r="U930" i="1"/>
  <c r="W930" i="1" s="1"/>
  <c r="M1050" i="1"/>
  <c r="K1051" i="1"/>
  <c r="P1050" i="1"/>
  <c r="R922" i="16"/>
  <c r="AG921" i="16"/>
  <c r="AF1037" i="16"/>
  <c r="Q1038" i="16"/>
  <c r="AM798" i="16" s="1"/>
  <c r="W922" i="16"/>
  <c r="S921" i="16"/>
  <c r="AO681" i="16" s="1"/>
  <c r="X922" i="16"/>
  <c r="AH920" i="16"/>
  <c r="F1039" i="16"/>
  <c r="V1046" i="1"/>
  <c r="T1167" i="1"/>
  <c r="AN682" i="16" l="1"/>
  <c r="AV682" i="16" s="1"/>
  <c r="AW681" i="16"/>
  <c r="AK798" i="16"/>
  <c r="AU797" i="16"/>
  <c r="AH921" i="16"/>
  <c r="W923" i="16"/>
  <c r="X923" i="16"/>
  <c r="S922" i="16"/>
  <c r="AO682" i="16" s="1"/>
  <c r="E924" i="16"/>
  <c r="K1052" i="1"/>
  <c r="U931" i="1"/>
  <c r="W931" i="1" s="1"/>
  <c r="M1051" i="1"/>
  <c r="P1051" i="1"/>
  <c r="A1043" i="16"/>
  <c r="P1043" i="16" s="1"/>
  <c r="AL1043" i="16" s="1"/>
  <c r="F1170" i="1"/>
  <c r="F1040" i="16"/>
  <c r="T1168" i="1"/>
  <c r="V1047" i="1"/>
  <c r="AF1038" i="16"/>
  <c r="Q1039" i="16"/>
  <c r="AM799" i="16" s="1"/>
  <c r="AG922" i="16"/>
  <c r="R923" i="16"/>
  <c r="AN683" i="16" l="1"/>
  <c r="AV683" i="16" s="1"/>
  <c r="AW682" i="16"/>
  <c r="AU798" i="16"/>
  <c r="AK799" i="16"/>
  <c r="A1044" i="16"/>
  <c r="P1044" i="16" s="1"/>
  <c r="AL1044" i="16" s="1"/>
  <c r="F1171" i="1"/>
  <c r="AH922" i="16"/>
  <c r="E925" i="16"/>
  <c r="P1052" i="1"/>
  <c r="K1053" i="1"/>
  <c r="M1052" i="1"/>
  <c r="U932" i="1"/>
  <c r="W932" i="1" s="1"/>
  <c r="X924" i="16"/>
  <c r="S923" i="16"/>
  <c r="AO683" i="16" s="1"/>
  <c r="W924" i="16"/>
  <c r="R924" i="16"/>
  <c r="AG923" i="16"/>
  <c r="AF1039" i="16"/>
  <c r="Q1040" i="16"/>
  <c r="AM800" i="16" s="1"/>
  <c r="F1041" i="16"/>
  <c r="V1048" i="1"/>
  <c r="T1169" i="1"/>
  <c r="AN684" i="16" l="1"/>
  <c r="AV684" i="16" s="1"/>
  <c r="AW683" i="16"/>
  <c r="AU799" i="16"/>
  <c r="AK800" i="16"/>
  <c r="F1042" i="16"/>
  <c r="T1170" i="1"/>
  <c r="V1049" i="1"/>
  <c r="S924" i="16"/>
  <c r="AO684" i="16" s="1"/>
  <c r="W925" i="16"/>
  <c r="X925" i="16"/>
  <c r="AH923" i="16"/>
  <c r="E926" i="16"/>
  <c r="K1054" i="1"/>
  <c r="P1053" i="1"/>
  <c r="M1053" i="1"/>
  <c r="U933" i="1"/>
  <c r="W933" i="1" s="1"/>
  <c r="AF1040" i="16"/>
  <c r="Q1041" i="16"/>
  <c r="AM801" i="16" s="1"/>
  <c r="R925" i="16"/>
  <c r="AG924" i="16"/>
  <c r="A1045" i="16"/>
  <c r="P1045" i="16" s="1"/>
  <c r="AL1045" i="16" s="1"/>
  <c r="F1172" i="1"/>
  <c r="AN685" i="16" l="1"/>
  <c r="AV685" i="16" s="1"/>
  <c r="AW684" i="16"/>
  <c r="AU800" i="16"/>
  <c r="AK801" i="16"/>
  <c r="Q1042" i="16"/>
  <c r="AM802" i="16" s="1"/>
  <c r="AF1041" i="16"/>
  <c r="AH924" i="16"/>
  <c r="R926" i="16"/>
  <c r="AG925" i="16"/>
  <c r="E927" i="16"/>
  <c r="U934" i="1"/>
  <c r="W934" i="1" s="1"/>
  <c r="M1054" i="1"/>
  <c r="P1054" i="1"/>
  <c r="K1055" i="1"/>
  <c r="F1043" i="16"/>
  <c r="V1050" i="1"/>
  <c r="T1171" i="1"/>
  <c r="A1046" i="16"/>
  <c r="P1046" i="16" s="1"/>
  <c r="AL1046" i="16" s="1"/>
  <c r="F1173" i="1"/>
  <c r="W926" i="16"/>
  <c r="S925" i="16"/>
  <c r="AO685" i="16" s="1"/>
  <c r="X926" i="16"/>
  <c r="AN686" i="16" l="1"/>
  <c r="AV686" i="16" s="1"/>
  <c r="AW685" i="16"/>
  <c r="AU801" i="16"/>
  <c r="AK802" i="16"/>
  <c r="W927" i="16"/>
  <c r="X927" i="16"/>
  <c r="S926" i="16"/>
  <c r="AO686" i="16" s="1"/>
  <c r="R927" i="16"/>
  <c r="AG926" i="16"/>
  <c r="A1047" i="16"/>
  <c r="P1047" i="16" s="1"/>
  <c r="AL1047" i="16" s="1"/>
  <c r="F1174" i="1"/>
  <c r="Q1043" i="16"/>
  <c r="AM803" i="16" s="1"/>
  <c r="AF1042" i="16"/>
  <c r="AH925" i="16"/>
  <c r="F1044" i="16"/>
  <c r="T1172" i="1"/>
  <c r="V1051" i="1"/>
  <c r="E928" i="16"/>
  <c r="K1056" i="1"/>
  <c r="U935" i="1"/>
  <c r="W935" i="1" s="1"/>
  <c r="M1055" i="1"/>
  <c r="P1055" i="1"/>
  <c r="AV687" i="16" l="1"/>
  <c r="AN687" i="16"/>
  <c r="AW686" i="16"/>
  <c r="AK803" i="16"/>
  <c r="AU802" i="16"/>
  <c r="A1048" i="16"/>
  <c r="P1048" i="16" s="1"/>
  <c r="AL1048" i="16" s="1"/>
  <c r="F1175" i="1"/>
  <c r="AH926" i="16"/>
  <c r="F1045" i="16"/>
  <c r="V1052" i="1"/>
  <c r="T1173" i="1"/>
  <c r="E929" i="16"/>
  <c r="U936" i="1"/>
  <c r="W936" i="1" s="1"/>
  <c r="M1056" i="1"/>
  <c r="K1057" i="1"/>
  <c r="P1056" i="1"/>
  <c r="Q1044" i="16"/>
  <c r="AM804" i="16" s="1"/>
  <c r="AF1043" i="16"/>
  <c r="AG927" i="16"/>
  <c r="R928" i="16"/>
  <c r="S927" i="16"/>
  <c r="AO687" i="16" s="1"/>
  <c r="X928" i="16"/>
  <c r="W928" i="16"/>
  <c r="AN688" i="16" l="1"/>
  <c r="AV688" i="16" s="1"/>
  <c r="AW687" i="16"/>
  <c r="AU803" i="16"/>
  <c r="AK804" i="16"/>
  <c r="F1046" i="16"/>
  <c r="T1174" i="1"/>
  <c r="V1053" i="1"/>
  <c r="R929" i="16"/>
  <c r="AG928" i="16"/>
  <c r="AF1044" i="16"/>
  <c r="Q1045" i="16"/>
  <c r="AM805" i="16" s="1"/>
  <c r="A1049" i="16"/>
  <c r="P1049" i="16" s="1"/>
  <c r="AL1049" i="16" s="1"/>
  <c r="F1176" i="1"/>
  <c r="S928" i="16"/>
  <c r="AO688" i="16" s="1"/>
  <c r="W929" i="16"/>
  <c r="X929" i="16"/>
  <c r="AH927" i="16"/>
  <c r="E930" i="16"/>
  <c r="K1058" i="1"/>
  <c r="M1057" i="1"/>
  <c r="U937" i="1"/>
  <c r="W937" i="1" s="1"/>
  <c r="P1057" i="1"/>
  <c r="AN689" i="16" l="1"/>
  <c r="AV689" i="16" s="1"/>
  <c r="AW688" i="16"/>
  <c r="AU804" i="16"/>
  <c r="AK805" i="16"/>
  <c r="F1047" i="16"/>
  <c r="T1175" i="1"/>
  <c r="V1054" i="1"/>
  <c r="AH928" i="16"/>
  <c r="A1050" i="16"/>
  <c r="P1050" i="16" s="1"/>
  <c r="AL1050" i="16" s="1"/>
  <c r="F1177" i="1"/>
  <c r="E931" i="16"/>
  <c r="U938" i="1"/>
  <c r="W938" i="1" s="1"/>
  <c r="M1058" i="1"/>
  <c r="K1059" i="1"/>
  <c r="P1058" i="1"/>
  <c r="X930" i="16"/>
  <c r="S929" i="16"/>
  <c r="AO689" i="16" s="1"/>
  <c r="W930" i="16"/>
  <c r="AF1045" i="16"/>
  <c r="Q1046" i="16"/>
  <c r="AM806" i="16" s="1"/>
  <c r="R930" i="16"/>
  <c r="AG929" i="16"/>
  <c r="AN690" i="16" l="1"/>
  <c r="AV690" i="16" s="1"/>
  <c r="AW689" i="16"/>
  <c r="AK806" i="16"/>
  <c r="AU805" i="16"/>
  <c r="R931" i="16"/>
  <c r="AG930" i="16"/>
  <c r="E932" i="16"/>
  <c r="K1060" i="1"/>
  <c r="P1059" i="1"/>
  <c r="U939" i="1"/>
  <c r="W939" i="1" s="1"/>
  <c r="M1059" i="1"/>
  <c r="A1051" i="16"/>
  <c r="P1051" i="16" s="1"/>
  <c r="AL1051" i="16" s="1"/>
  <c r="F1178" i="1"/>
  <c r="W931" i="16"/>
  <c r="X931" i="16"/>
  <c r="S930" i="16"/>
  <c r="AO690" i="16" s="1"/>
  <c r="Q1047" i="16"/>
  <c r="AM807" i="16" s="1"/>
  <c r="AF1046" i="16"/>
  <c r="AH929" i="16"/>
  <c r="F1048" i="16"/>
  <c r="T1176" i="1"/>
  <c r="V1055" i="1"/>
  <c r="AN691" i="16" l="1"/>
  <c r="AV691" i="16" s="1"/>
  <c r="AW690" i="16"/>
  <c r="AU806" i="16"/>
  <c r="AK807" i="16"/>
  <c r="F1049" i="16"/>
  <c r="V1056" i="1"/>
  <c r="T1177" i="1"/>
  <c r="Q1048" i="16"/>
  <c r="AM808" i="16" s="1"/>
  <c r="AF1047" i="16"/>
  <c r="S931" i="16"/>
  <c r="AO691" i="16" s="1"/>
  <c r="X932" i="16"/>
  <c r="W932" i="16"/>
  <c r="A1052" i="16"/>
  <c r="P1052" i="16" s="1"/>
  <c r="AL1052" i="16" s="1"/>
  <c r="F1179" i="1"/>
  <c r="R932" i="16"/>
  <c r="AG931" i="16"/>
  <c r="AH930" i="16"/>
  <c r="E933" i="16"/>
  <c r="U940" i="1"/>
  <c r="W940" i="1" s="1"/>
  <c r="P1060" i="1"/>
  <c r="K1061" i="1"/>
  <c r="M1060" i="1"/>
  <c r="AN692" i="16" l="1"/>
  <c r="AV692" i="16" s="1"/>
  <c r="AW691" i="16"/>
  <c r="AU807" i="16"/>
  <c r="AK808" i="16"/>
  <c r="E934" i="16"/>
  <c r="P1061" i="1"/>
  <c r="K1062" i="1"/>
  <c r="U941" i="1"/>
  <c r="W941" i="1" s="1"/>
  <c r="M1061" i="1"/>
  <c r="A1053" i="16"/>
  <c r="P1053" i="16" s="1"/>
  <c r="AL1053" i="16" s="1"/>
  <c r="F1180" i="1"/>
  <c r="AH931" i="16"/>
  <c r="F1050" i="16"/>
  <c r="T1178" i="1"/>
  <c r="V1057" i="1"/>
  <c r="R933" i="16"/>
  <c r="AG932" i="16"/>
  <c r="X933" i="16"/>
  <c r="W933" i="16"/>
  <c r="S932" i="16"/>
  <c r="AO692" i="16" s="1"/>
  <c r="Q1049" i="16"/>
  <c r="AM809" i="16" s="1"/>
  <c r="AF1048" i="16"/>
  <c r="AN693" i="16" l="1"/>
  <c r="AV693" i="16" s="1"/>
  <c r="AU808" i="16"/>
  <c r="AW692" i="16"/>
  <c r="AK809" i="16"/>
  <c r="Q1050" i="16"/>
  <c r="AM810" i="16" s="1"/>
  <c r="AF1049" i="16"/>
  <c r="E935" i="16"/>
  <c r="P1062" i="1"/>
  <c r="M1062" i="1"/>
  <c r="K1063" i="1"/>
  <c r="U942" i="1"/>
  <c r="W942" i="1" s="1"/>
  <c r="F1051" i="16"/>
  <c r="V1058" i="1"/>
  <c r="T1179" i="1"/>
  <c r="A1054" i="16"/>
  <c r="P1054" i="16" s="1"/>
  <c r="AL1054" i="16" s="1"/>
  <c r="F1181" i="1"/>
  <c r="AH932" i="16"/>
  <c r="R934" i="16"/>
  <c r="AG933" i="16"/>
  <c r="X934" i="16"/>
  <c r="W934" i="16"/>
  <c r="S933" i="16"/>
  <c r="AO693" i="16" s="1"/>
  <c r="AN694" i="16" l="1"/>
  <c r="AV694" i="16" s="1"/>
  <c r="AW693" i="16"/>
  <c r="AU809" i="16"/>
  <c r="AK810" i="16"/>
  <c r="F1052" i="16"/>
  <c r="V1059" i="1"/>
  <c r="T1180" i="1"/>
  <c r="E936" i="16"/>
  <c r="P1063" i="1"/>
  <c r="M1063" i="1"/>
  <c r="U943" i="1"/>
  <c r="W943" i="1" s="1"/>
  <c r="K1064" i="1"/>
  <c r="AH933" i="16"/>
  <c r="X935" i="16"/>
  <c r="W935" i="16"/>
  <c r="S934" i="16"/>
  <c r="AO694" i="16" s="1"/>
  <c r="Q1051" i="16"/>
  <c r="AM811" i="16" s="1"/>
  <c r="AF1050" i="16"/>
  <c r="AG934" i="16"/>
  <c r="R935" i="16"/>
  <c r="A1055" i="16"/>
  <c r="P1055" i="16" s="1"/>
  <c r="AL1055" i="16" s="1"/>
  <c r="F1182" i="1"/>
  <c r="AN695" i="16" l="1"/>
  <c r="AV695" i="16" s="1"/>
  <c r="AW694" i="16"/>
  <c r="AU810" i="16"/>
  <c r="AK811" i="16"/>
  <c r="R936" i="16"/>
  <c r="AG935" i="16"/>
  <c r="AF1051" i="16"/>
  <c r="Q1052" i="16"/>
  <c r="AM812" i="16" s="1"/>
  <c r="F1053" i="16"/>
  <c r="V1060" i="1"/>
  <c r="T1181" i="1"/>
  <c r="A1056" i="16"/>
  <c r="P1056" i="16" s="1"/>
  <c r="AL1056" i="16" s="1"/>
  <c r="F1183" i="1"/>
  <c r="AH934" i="16"/>
  <c r="W936" i="16"/>
  <c r="X936" i="16"/>
  <c r="S935" i="16"/>
  <c r="AO695" i="16" s="1"/>
  <c r="E937" i="16"/>
  <c r="U944" i="1"/>
  <c r="W944" i="1" s="1"/>
  <c r="M1064" i="1"/>
  <c r="K1065" i="1"/>
  <c r="P1064" i="1"/>
  <c r="AN696" i="16" l="1"/>
  <c r="AV696" i="16" s="1"/>
  <c r="AW695" i="16"/>
  <c r="AU811" i="16"/>
  <c r="AK812" i="16"/>
  <c r="F1054" i="16"/>
  <c r="T1182" i="1"/>
  <c r="V1061" i="1"/>
  <c r="E938" i="16"/>
  <c r="P1065" i="1"/>
  <c r="M1065" i="1"/>
  <c r="U945" i="1"/>
  <c r="W945" i="1" s="1"/>
  <c r="K1066" i="1"/>
  <c r="AH935" i="16"/>
  <c r="A1057" i="16"/>
  <c r="P1057" i="16" s="1"/>
  <c r="AL1057" i="16" s="1"/>
  <c r="F1184" i="1"/>
  <c r="W937" i="16"/>
  <c r="S936" i="16"/>
  <c r="AO696" i="16" s="1"/>
  <c r="X937" i="16"/>
  <c r="Q1053" i="16"/>
  <c r="AM813" i="16" s="1"/>
  <c r="AF1052" i="16"/>
  <c r="R937" i="16"/>
  <c r="AG936" i="16"/>
  <c r="AN697" i="16" l="1"/>
  <c r="AV697" i="16" s="1"/>
  <c r="AW696" i="16"/>
  <c r="AK813" i="16"/>
  <c r="AU812" i="16"/>
  <c r="Q1054" i="16"/>
  <c r="AM814" i="16" s="1"/>
  <c r="AF1053" i="16"/>
  <c r="A1058" i="16"/>
  <c r="P1058" i="16" s="1"/>
  <c r="AL1058" i="16" s="1"/>
  <c r="F1185" i="1"/>
  <c r="E939" i="16"/>
  <c r="P1066" i="1"/>
  <c r="M1066" i="1"/>
  <c r="K1067" i="1"/>
  <c r="U946" i="1"/>
  <c r="W946" i="1" s="1"/>
  <c r="S937" i="16"/>
  <c r="AO697" i="16" s="1"/>
  <c r="X938" i="16"/>
  <c r="W938" i="16"/>
  <c r="R938" i="16"/>
  <c r="AG937" i="16"/>
  <c r="AH936" i="16"/>
  <c r="F1055" i="16"/>
  <c r="V1062" i="1"/>
  <c r="T1183" i="1"/>
  <c r="AN698" i="16" l="1"/>
  <c r="AV698" i="16" s="1"/>
  <c r="AW697" i="16"/>
  <c r="AU813" i="16"/>
  <c r="AK814" i="16"/>
  <c r="F1056" i="16"/>
  <c r="T1184" i="1"/>
  <c r="V1063" i="1"/>
  <c r="R939" i="16"/>
  <c r="AG938" i="16"/>
  <c r="AH937" i="16"/>
  <c r="AF1054" i="16"/>
  <c r="Q1055" i="16"/>
  <c r="AM815" i="16" s="1"/>
  <c r="X939" i="16"/>
  <c r="W939" i="16"/>
  <c r="S938" i="16"/>
  <c r="AO698" i="16" s="1"/>
  <c r="E940" i="16"/>
  <c r="P1067" i="1"/>
  <c r="K1068" i="1"/>
  <c r="M1067" i="1"/>
  <c r="U947" i="1"/>
  <c r="W947" i="1" s="1"/>
  <c r="A1059" i="16"/>
  <c r="P1059" i="16" s="1"/>
  <c r="AL1059" i="16" s="1"/>
  <c r="F1186" i="1"/>
  <c r="AN699" i="16" l="1"/>
  <c r="AV699" i="16" s="1"/>
  <c r="AW698" i="16"/>
  <c r="AU814" i="16"/>
  <c r="AK815" i="16"/>
  <c r="Q1056" i="16"/>
  <c r="AM816" i="16" s="1"/>
  <c r="AF1055" i="16"/>
  <c r="AH938" i="16"/>
  <c r="F1057" i="16"/>
  <c r="T1185" i="1"/>
  <c r="V1064" i="1"/>
  <c r="A1060" i="16"/>
  <c r="P1060" i="16" s="1"/>
  <c r="AL1060" i="16" s="1"/>
  <c r="F1187" i="1"/>
  <c r="E941" i="16"/>
  <c r="U948" i="1"/>
  <c r="W948" i="1" s="1"/>
  <c r="P1068" i="1"/>
  <c r="M1068" i="1"/>
  <c r="K1069" i="1"/>
  <c r="W940" i="16"/>
  <c r="X940" i="16"/>
  <c r="S939" i="16"/>
  <c r="AO699" i="16" s="1"/>
  <c r="R940" i="16"/>
  <c r="AG939" i="16"/>
  <c r="AN700" i="16" l="1"/>
  <c r="AV700" i="16" s="1"/>
  <c r="AW699" i="16"/>
  <c r="AU815" i="16"/>
  <c r="AK816" i="16"/>
  <c r="R941" i="16"/>
  <c r="AG940" i="16"/>
  <c r="S940" i="16"/>
  <c r="AO700" i="16" s="1"/>
  <c r="X941" i="16"/>
  <c r="W941" i="16"/>
  <c r="E942" i="16"/>
  <c r="U949" i="1"/>
  <c r="W949" i="1" s="1"/>
  <c r="K1070" i="1"/>
  <c r="M1069" i="1"/>
  <c r="P1069" i="1"/>
  <c r="F1058" i="16"/>
  <c r="V1065" i="1"/>
  <c r="T1186" i="1"/>
  <c r="AH939" i="16"/>
  <c r="A1061" i="16"/>
  <c r="P1061" i="16" s="1"/>
  <c r="AL1061" i="16" s="1"/>
  <c r="F1188" i="1"/>
  <c r="AF1056" i="16"/>
  <c r="Q1057" i="16"/>
  <c r="AM817" i="16" s="1"/>
  <c r="AN701" i="16" l="1"/>
  <c r="AV701" i="16" s="1"/>
  <c r="AW700" i="16"/>
  <c r="AK817" i="16"/>
  <c r="AU816" i="16"/>
  <c r="A1062" i="16"/>
  <c r="P1062" i="16" s="1"/>
  <c r="AL1062" i="16" s="1"/>
  <c r="F1189" i="1"/>
  <c r="F1059" i="16"/>
  <c r="V1066" i="1"/>
  <c r="T1187" i="1"/>
  <c r="X942" i="16"/>
  <c r="W942" i="16"/>
  <c r="S941" i="16"/>
  <c r="AO701" i="16" s="1"/>
  <c r="R942" i="16"/>
  <c r="AG941" i="16"/>
  <c r="AH940" i="16"/>
  <c r="AF1057" i="16"/>
  <c r="Q1058" i="16"/>
  <c r="AM818" i="16" s="1"/>
  <c r="E943" i="16"/>
  <c r="U950" i="1"/>
  <c r="W950" i="1" s="1"/>
  <c r="M1070" i="1"/>
  <c r="P1070" i="1"/>
  <c r="K1071" i="1"/>
  <c r="AN702" i="16" l="1"/>
  <c r="AV702" i="16" s="1"/>
  <c r="AW701" i="16"/>
  <c r="AU817" i="16"/>
  <c r="AK818" i="16"/>
  <c r="AH941" i="16"/>
  <c r="R943" i="16"/>
  <c r="AG942" i="16"/>
  <c r="A1063" i="16"/>
  <c r="P1063" i="16" s="1"/>
  <c r="AL1063" i="16" s="1"/>
  <c r="F1190" i="1"/>
  <c r="Q1059" i="16"/>
  <c r="AM819" i="16" s="1"/>
  <c r="AF1058" i="16"/>
  <c r="X943" i="16"/>
  <c r="W943" i="16"/>
  <c r="S942" i="16"/>
  <c r="AO702" i="16" s="1"/>
  <c r="E944" i="16"/>
  <c r="P1071" i="1"/>
  <c r="U951" i="1"/>
  <c r="W951" i="1" s="1"/>
  <c r="M1071" i="1"/>
  <c r="K1072" i="1"/>
  <c r="F1060" i="16"/>
  <c r="T1188" i="1"/>
  <c r="V1067" i="1"/>
  <c r="AN703" i="16" l="1"/>
  <c r="AV703" i="16" s="1"/>
  <c r="AW702" i="16"/>
  <c r="AU818" i="16"/>
  <c r="AK819" i="16"/>
  <c r="F1061" i="16"/>
  <c r="T1189" i="1"/>
  <c r="V1068" i="1"/>
  <c r="X944" i="16"/>
  <c r="W944" i="16"/>
  <c r="S943" i="16"/>
  <c r="AO703" i="16" s="1"/>
  <c r="AG943" i="16"/>
  <c r="R944" i="16"/>
  <c r="E945" i="16"/>
  <c r="U952" i="1"/>
  <c r="W952" i="1" s="1"/>
  <c r="M1072" i="1"/>
  <c r="K1073" i="1"/>
  <c r="P1072" i="1"/>
  <c r="AH942" i="16"/>
  <c r="Q1060" i="16"/>
  <c r="AM820" i="16" s="1"/>
  <c r="AF1059" i="16"/>
  <c r="A1064" i="16"/>
  <c r="P1064" i="16" s="1"/>
  <c r="AL1064" i="16" s="1"/>
  <c r="F1191" i="1"/>
  <c r="AN704" i="16" l="1"/>
  <c r="AV704" i="16" s="1"/>
  <c r="AW703" i="16"/>
  <c r="AK820" i="16"/>
  <c r="AU819" i="16"/>
  <c r="AH943" i="16"/>
  <c r="F1062" i="16"/>
  <c r="T1190" i="1"/>
  <c r="V1069" i="1"/>
  <c r="AF1060" i="16"/>
  <c r="Q1061" i="16"/>
  <c r="AM821" i="16" s="1"/>
  <c r="A1065" i="16"/>
  <c r="P1065" i="16" s="1"/>
  <c r="AL1065" i="16" s="1"/>
  <c r="F1192" i="1"/>
  <c r="E946" i="16"/>
  <c r="K1074" i="1"/>
  <c r="M1073" i="1"/>
  <c r="U953" i="1"/>
  <c r="W953" i="1" s="1"/>
  <c r="P1073" i="1"/>
  <c r="R945" i="16"/>
  <c r="AG944" i="16"/>
  <c r="W945" i="16"/>
  <c r="X945" i="16"/>
  <c r="S944" i="16"/>
  <c r="AO704" i="16" s="1"/>
  <c r="AN705" i="16" l="1"/>
  <c r="AV705" i="16" s="1"/>
  <c r="AW704" i="16"/>
  <c r="AK821" i="16"/>
  <c r="AU820" i="16"/>
  <c r="E947" i="16"/>
  <c r="U954" i="1"/>
  <c r="W954" i="1" s="1"/>
  <c r="M1074" i="1"/>
  <c r="P1074" i="1"/>
  <c r="K1075" i="1"/>
  <c r="Q1062" i="16"/>
  <c r="AM822" i="16" s="1"/>
  <c r="AF1061" i="16"/>
  <c r="F1063" i="16"/>
  <c r="T1191" i="1"/>
  <c r="V1070" i="1"/>
  <c r="S945" i="16"/>
  <c r="AO705" i="16" s="1"/>
  <c r="X946" i="16"/>
  <c r="W946" i="16"/>
  <c r="A1066" i="16"/>
  <c r="P1066" i="16" s="1"/>
  <c r="AL1066" i="16" s="1"/>
  <c r="F1193" i="1"/>
  <c r="AH944" i="16"/>
  <c r="R946" i="16"/>
  <c r="AG945" i="16"/>
  <c r="AN706" i="16" l="1"/>
  <c r="AV706" i="16" s="1"/>
  <c r="AW705" i="16"/>
  <c r="AK822" i="16"/>
  <c r="AU821" i="16"/>
  <c r="R947" i="16"/>
  <c r="AG946" i="16"/>
  <c r="A1067" i="16"/>
  <c r="P1067" i="16" s="1"/>
  <c r="AL1067" i="16" s="1"/>
  <c r="F1194" i="1"/>
  <c r="AH945" i="16"/>
  <c r="AF1062" i="16"/>
  <c r="Q1063" i="16"/>
  <c r="AM823" i="16" s="1"/>
  <c r="W947" i="16"/>
  <c r="X947" i="16"/>
  <c r="S946" i="16"/>
  <c r="AO706" i="16" s="1"/>
  <c r="F1064" i="16"/>
  <c r="V1071" i="1"/>
  <c r="T1192" i="1"/>
  <c r="E948" i="16"/>
  <c r="U955" i="1"/>
  <c r="W955" i="1" s="1"/>
  <c r="K1076" i="1"/>
  <c r="P1075" i="1"/>
  <c r="M1075" i="1"/>
  <c r="AN707" i="16" l="1"/>
  <c r="AV707" i="16" s="1"/>
  <c r="AW706" i="16"/>
  <c r="AU822" i="16"/>
  <c r="AK823" i="16"/>
  <c r="F1065" i="16"/>
  <c r="T1193" i="1"/>
  <c r="V1072" i="1"/>
  <c r="E949" i="16"/>
  <c r="U956" i="1"/>
  <c r="W956" i="1" s="1"/>
  <c r="K1077" i="1"/>
  <c r="P1076" i="1"/>
  <c r="M1076" i="1"/>
  <c r="S947" i="16"/>
  <c r="AO707" i="16" s="1"/>
  <c r="X948" i="16"/>
  <c r="W948" i="16"/>
  <c r="Q1064" i="16"/>
  <c r="AM824" i="16" s="1"/>
  <c r="AF1063" i="16"/>
  <c r="R948" i="16"/>
  <c r="AG947" i="16"/>
  <c r="AH946" i="16"/>
  <c r="A1068" i="16"/>
  <c r="P1068" i="16" s="1"/>
  <c r="AL1068" i="16" s="1"/>
  <c r="F1195" i="1"/>
  <c r="AN708" i="16" l="1"/>
  <c r="AV708" i="16" s="1"/>
  <c r="AW707" i="16"/>
  <c r="AU823" i="16"/>
  <c r="AK824" i="16"/>
  <c r="A1069" i="16"/>
  <c r="P1069" i="16" s="1"/>
  <c r="AL1069" i="16" s="1"/>
  <c r="F1196" i="1"/>
  <c r="R949" i="16"/>
  <c r="AG948" i="16"/>
  <c r="S948" i="16"/>
  <c r="AO708" i="16" s="1"/>
  <c r="X949" i="16"/>
  <c r="W949" i="16"/>
  <c r="E950" i="16"/>
  <c r="K1078" i="1"/>
  <c r="U957" i="1"/>
  <c r="W957" i="1" s="1"/>
  <c r="P1077" i="1"/>
  <c r="M1077" i="1"/>
  <c r="F1066" i="16"/>
  <c r="V1073" i="1"/>
  <c r="T1194" i="1"/>
  <c r="AF1064" i="16"/>
  <c r="Q1065" i="16"/>
  <c r="AM825" i="16" s="1"/>
  <c r="AH947" i="16"/>
  <c r="AN709" i="16" l="1"/>
  <c r="AV709" i="16" s="1"/>
  <c r="AW708" i="16"/>
  <c r="AU824" i="16"/>
  <c r="AK825" i="16"/>
  <c r="R950" i="16"/>
  <c r="AG949" i="16"/>
  <c r="Q1066" i="16"/>
  <c r="AM826" i="16" s="1"/>
  <c r="AF1065" i="16"/>
  <c r="E951" i="16"/>
  <c r="K1079" i="1"/>
  <c r="M1078" i="1"/>
  <c r="P1078" i="1"/>
  <c r="U958" i="1"/>
  <c r="W958" i="1" s="1"/>
  <c r="AH948" i="16"/>
  <c r="A1070" i="16"/>
  <c r="P1070" i="16" s="1"/>
  <c r="AL1070" i="16" s="1"/>
  <c r="F1197" i="1"/>
  <c r="F1067" i="16"/>
  <c r="T1195" i="1"/>
  <c r="V1074" i="1"/>
  <c r="X950" i="16"/>
  <c r="W950" i="16"/>
  <c r="S949" i="16"/>
  <c r="AO709" i="16" s="1"/>
  <c r="AN710" i="16" l="1"/>
  <c r="AV710" i="16" s="1"/>
  <c r="AW709" i="16"/>
  <c r="AU825" i="16"/>
  <c r="AK826" i="16"/>
  <c r="W951" i="16"/>
  <c r="X951" i="16"/>
  <c r="S950" i="16"/>
  <c r="AO710" i="16" s="1"/>
  <c r="E952" i="16"/>
  <c r="K1080" i="1"/>
  <c r="M1079" i="1"/>
  <c r="P1079" i="1"/>
  <c r="U959" i="1"/>
  <c r="W959" i="1" s="1"/>
  <c r="R951" i="16"/>
  <c r="AG950" i="16"/>
  <c r="A1071" i="16"/>
  <c r="P1071" i="16" s="1"/>
  <c r="AL1071" i="16" s="1"/>
  <c r="F1198" i="1"/>
  <c r="AH949" i="16"/>
  <c r="F1068" i="16"/>
  <c r="V1075" i="1"/>
  <c r="T1196" i="1"/>
  <c r="AF1066" i="16"/>
  <c r="Q1067" i="16"/>
  <c r="AM827" i="16" s="1"/>
  <c r="AN711" i="16" l="1"/>
  <c r="AV711" i="16" s="1"/>
  <c r="AW710" i="16"/>
  <c r="AU826" i="16"/>
  <c r="AK827" i="16"/>
  <c r="AH950" i="16"/>
  <c r="F1069" i="16"/>
  <c r="T1197" i="1"/>
  <c r="V1076" i="1"/>
  <c r="R952" i="16"/>
  <c r="AG951" i="16"/>
  <c r="AF1067" i="16"/>
  <c r="Q1068" i="16"/>
  <c r="AM828" i="16" s="1"/>
  <c r="A1072" i="16"/>
  <c r="P1072" i="16" s="1"/>
  <c r="AL1072" i="16" s="1"/>
  <c r="F1199" i="1"/>
  <c r="E953" i="16"/>
  <c r="U960" i="1"/>
  <c r="W960" i="1" s="1"/>
  <c r="M1080" i="1"/>
  <c r="P1080" i="1"/>
  <c r="K1081" i="1"/>
  <c r="S951" i="16"/>
  <c r="AO711" i="16" s="1"/>
  <c r="X952" i="16"/>
  <c r="W952" i="16"/>
  <c r="AN712" i="16" l="1"/>
  <c r="AV712" i="16" s="1"/>
  <c r="AW711" i="16"/>
  <c r="AU827" i="16"/>
  <c r="AK828" i="16"/>
  <c r="F1070" i="16"/>
  <c r="V1077" i="1"/>
  <c r="T1198" i="1"/>
  <c r="AH951" i="16"/>
  <c r="Q1069" i="16"/>
  <c r="AM829" i="16" s="1"/>
  <c r="AF1068" i="16"/>
  <c r="AG952" i="16"/>
  <c r="R953" i="16"/>
  <c r="E954" i="16"/>
  <c r="P1081" i="1"/>
  <c r="M1081" i="1"/>
  <c r="U961" i="1"/>
  <c r="W961" i="1" s="1"/>
  <c r="K1082" i="1"/>
  <c r="X953" i="16"/>
  <c r="W953" i="16"/>
  <c r="S952" i="16"/>
  <c r="AO712" i="16" s="1"/>
  <c r="A1073" i="16"/>
  <c r="P1073" i="16" s="1"/>
  <c r="AL1073" i="16" s="1"/>
  <c r="F1200" i="1"/>
  <c r="AN713" i="16" l="1"/>
  <c r="AV713" i="16" s="1"/>
  <c r="AW712" i="16"/>
  <c r="AK829" i="16"/>
  <c r="AU828" i="16"/>
  <c r="AH952" i="16"/>
  <c r="R954" i="16"/>
  <c r="AG953" i="16"/>
  <c r="AF1069" i="16"/>
  <c r="Q1070" i="16"/>
  <c r="AM830" i="16" s="1"/>
  <c r="F1071" i="16"/>
  <c r="V1078" i="1"/>
  <c r="T1199" i="1"/>
  <c r="E955" i="16"/>
  <c r="K1083" i="1"/>
  <c r="M1082" i="1"/>
  <c r="P1082" i="1"/>
  <c r="U962" i="1"/>
  <c r="W962" i="1" s="1"/>
  <c r="W954" i="16"/>
  <c r="S953" i="16"/>
  <c r="AO713" i="16" s="1"/>
  <c r="X954" i="16"/>
  <c r="A1074" i="16"/>
  <c r="P1074" i="16" s="1"/>
  <c r="AL1074" i="16" s="1"/>
  <c r="F1201" i="1"/>
  <c r="AN714" i="16" l="1"/>
  <c r="AV714" i="16" s="1"/>
  <c r="AW713" i="16"/>
  <c r="AU829" i="16"/>
  <c r="AK830" i="16"/>
  <c r="Q1071" i="16"/>
  <c r="AM831" i="16" s="1"/>
  <c r="AF1070" i="16"/>
  <c r="R955" i="16"/>
  <c r="AG954" i="16"/>
  <c r="A1075" i="16"/>
  <c r="P1075" i="16" s="1"/>
  <c r="AL1075" i="16" s="1"/>
  <c r="F1202" i="1"/>
  <c r="X955" i="16"/>
  <c r="W955" i="16"/>
  <c r="S954" i="16"/>
  <c r="AO714" i="16" s="1"/>
  <c r="E956" i="16"/>
  <c r="K1084" i="1"/>
  <c r="P1083" i="1"/>
  <c r="M1083" i="1"/>
  <c r="U963" i="1"/>
  <c r="W963" i="1" s="1"/>
  <c r="F1072" i="16"/>
  <c r="T1200" i="1"/>
  <c r="V1079" i="1"/>
  <c r="AH953" i="16"/>
  <c r="AN715" i="16" l="1"/>
  <c r="AV715" i="16" s="1"/>
  <c r="AW714" i="16"/>
  <c r="AU830" i="16"/>
  <c r="AK831" i="16"/>
  <c r="A1076" i="16"/>
  <c r="P1076" i="16" s="1"/>
  <c r="AL1076" i="16" s="1"/>
  <c r="F1203" i="1"/>
  <c r="Q1072" i="16"/>
  <c r="AM832" i="16" s="1"/>
  <c r="AF1071" i="16"/>
  <c r="AH954" i="16"/>
  <c r="F1073" i="16"/>
  <c r="T1201" i="1"/>
  <c r="V1080" i="1"/>
  <c r="W956" i="16"/>
  <c r="S955" i="16"/>
  <c r="AO715" i="16" s="1"/>
  <c r="X956" i="16"/>
  <c r="E957" i="16"/>
  <c r="U964" i="1"/>
  <c r="W964" i="1" s="1"/>
  <c r="P1084" i="1"/>
  <c r="M1084" i="1"/>
  <c r="K1085" i="1"/>
  <c r="R956" i="16"/>
  <c r="AG955" i="16"/>
  <c r="AN716" i="16" l="1"/>
  <c r="AV716" i="16" s="1"/>
  <c r="AW715" i="16"/>
  <c r="AK832" i="16"/>
  <c r="AU831" i="16"/>
  <c r="AH955" i="16"/>
  <c r="AF1072" i="16"/>
  <c r="Q1073" i="16"/>
  <c r="AM833" i="16" s="1"/>
  <c r="E958" i="16"/>
  <c r="K1086" i="1"/>
  <c r="P1085" i="1"/>
  <c r="M1085" i="1"/>
  <c r="U965" i="1"/>
  <c r="W965" i="1" s="1"/>
  <c r="F1074" i="16"/>
  <c r="V1081" i="1"/>
  <c r="T1202" i="1"/>
  <c r="R957" i="16"/>
  <c r="AG956" i="16"/>
  <c r="X957" i="16"/>
  <c r="W957" i="16"/>
  <c r="S956" i="16"/>
  <c r="AO716" i="16" s="1"/>
  <c r="A1077" i="16"/>
  <c r="P1077" i="16" s="1"/>
  <c r="AL1077" i="16" s="1"/>
  <c r="F1204" i="1"/>
  <c r="AN717" i="16" l="1"/>
  <c r="AV717" i="16" s="1"/>
  <c r="AW716" i="16"/>
  <c r="AU832" i="16"/>
  <c r="AK833" i="16"/>
  <c r="A1078" i="16"/>
  <c r="P1078" i="16" s="1"/>
  <c r="AL1078" i="16" s="1"/>
  <c r="F1205" i="1"/>
  <c r="F1075" i="16"/>
  <c r="V1082" i="1"/>
  <c r="T1203" i="1"/>
  <c r="AF1073" i="16"/>
  <c r="Q1074" i="16"/>
  <c r="AM834" i="16" s="1"/>
  <c r="E959" i="16"/>
  <c r="K1087" i="1"/>
  <c r="M1086" i="1"/>
  <c r="U966" i="1"/>
  <c r="W966" i="1" s="1"/>
  <c r="P1086" i="1"/>
  <c r="AH956" i="16"/>
  <c r="R958" i="16"/>
  <c r="AG957" i="16"/>
  <c r="X958" i="16"/>
  <c r="W958" i="16"/>
  <c r="S957" i="16"/>
  <c r="AO717" i="16" s="1"/>
  <c r="AN718" i="16" l="1"/>
  <c r="AV718" i="16" s="1"/>
  <c r="AW717" i="16"/>
  <c r="AU833" i="16"/>
  <c r="AK834" i="16"/>
  <c r="W959" i="16"/>
  <c r="X959" i="16"/>
  <c r="S958" i="16"/>
  <c r="AO718" i="16" s="1"/>
  <c r="Q1075" i="16"/>
  <c r="AM835" i="16" s="1"/>
  <c r="AF1074" i="16"/>
  <c r="E960" i="16"/>
  <c r="K1088" i="1"/>
  <c r="U967" i="1"/>
  <c r="W967" i="1" s="1"/>
  <c r="M1087" i="1"/>
  <c r="P1087" i="1"/>
  <c r="A1079" i="16"/>
  <c r="P1079" i="16" s="1"/>
  <c r="AL1079" i="16" s="1"/>
  <c r="F1206" i="1"/>
  <c r="AH957" i="16"/>
  <c r="R959" i="16"/>
  <c r="AG958" i="16"/>
  <c r="F1076" i="16"/>
  <c r="V1083" i="1"/>
  <c r="T1204" i="1"/>
  <c r="AN719" i="16" l="1"/>
  <c r="AV719" i="16" s="1"/>
  <c r="AW718" i="16"/>
  <c r="AU834" i="16"/>
  <c r="AK835" i="16"/>
  <c r="E961" i="16"/>
  <c r="U968" i="1"/>
  <c r="W968" i="1" s="1"/>
  <c r="K1089" i="1"/>
  <c r="M1088" i="1"/>
  <c r="P1088" i="1"/>
  <c r="AH958" i="16"/>
  <c r="F1077" i="16"/>
  <c r="V1084" i="1"/>
  <c r="T1205" i="1"/>
  <c r="R960" i="16"/>
  <c r="AG959" i="16"/>
  <c r="A1080" i="16"/>
  <c r="P1080" i="16" s="1"/>
  <c r="AL1080" i="16" s="1"/>
  <c r="F1207" i="1"/>
  <c r="AF1075" i="16"/>
  <c r="Q1076" i="16"/>
  <c r="AM836" i="16" s="1"/>
  <c r="X960" i="16"/>
  <c r="S959" i="16"/>
  <c r="AO719" i="16" s="1"/>
  <c r="W960" i="16"/>
  <c r="AN720" i="16" l="1"/>
  <c r="AV720" i="16" s="1"/>
  <c r="AW719" i="16"/>
  <c r="AU835" i="16"/>
  <c r="AK836" i="16"/>
  <c r="X961" i="16"/>
  <c r="W961" i="16"/>
  <c r="S960" i="16"/>
  <c r="AO720" i="16" s="1"/>
  <c r="AH959" i="16"/>
  <c r="R961" i="16"/>
  <c r="AG960" i="16"/>
  <c r="A1081" i="16"/>
  <c r="P1081" i="16" s="1"/>
  <c r="AL1081" i="16" s="1"/>
  <c r="F1208" i="1"/>
  <c r="E962" i="16"/>
  <c r="K1090" i="1"/>
  <c r="U969" i="1"/>
  <c r="W969" i="1" s="1"/>
  <c r="M1089" i="1"/>
  <c r="P1089" i="1"/>
  <c r="Q1077" i="16"/>
  <c r="AM837" i="16" s="1"/>
  <c r="AF1076" i="16"/>
  <c r="F1078" i="16"/>
  <c r="V1085" i="1"/>
  <c r="T1206" i="1"/>
  <c r="AN721" i="16" l="1"/>
  <c r="AV721" i="16" s="1"/>
  <c r="AW720" i="16"/>
  <c r="AU836" i="16"/>
  <c r="AK837" i="16"/>
  <c r="E963" i="16"/>
  <c r="U970" i="1"/>
  <c r="W970" i="1" s="1"/>
  <c r="M1090" i="1"/>
  <c r="P1090" i="1"/>
  <c r="K1091" i="1"/>
  <c r="A1082" i="16"/>
  <c r="P1082" i="16" s="1"/>
  <c r="AL1082" i="16" s="1"/>
  <c r="F1209" i="1"/>
  <c r="X962" i="16"/>
  <c r="W962" i="16"/>
  <c r="S961" i="16"/>
  <c r="AO721" i="16" s="1"/>
  <c r="R962" i="16"/>
  <c r="AG961" i="16"/>
  <c r="AH960" i="16"/>
  <c r="F1079" i="16"/>
  <c r="V1086" i="1"/>
  <c r="T1207" i="1"/>
  <c r="Q1078" i="16"/>
  <c r="AM838" i="16" s="1"/>
  <c r="AF1077" i="16"/>
  <c r="AN722" i="16" l="1"/>
  <c r="AV722" i="16" s="1"/>
  <c r="AW721" i="16"/>
  <c r="AU837" i="16"/>
  <c r="AK838" i="16"/>
  <c r="Q1079" i="16"/>
  <c r="AM839" i="16" s="1"/>
  <c r="AF1078" i="16"/>
  <c r="R963" i="16"/>
  <c r="AG962" i="16"/>
  <c r="F1080" i="16"/>
  <c r="V1087" i="1"/>
  <c r="T1208" i="1"/>
  <c r="A1083" i="16"/>
  <c r="P1083" i="16" s="1"/>
  <c r="AL1083" i="16" s="1"/>
  <c r="F1210" i="1"/>
  <c r="AH961" i="16"/>
  <c r="X963" i="16"/>
  <c r="S962" i="16"/>
  <c r="AO722" i="16" s="1"/>
  <c r="W963" i="16"/>
  <c r="E964" i="16"/>
  <c r="P1091" i="1"/>
  <c r="K1092" i="1"/>
  <c r="U971" i="1"/>
  <c r="W971" i="1" s="1"/>
  <c r="M1091" i="1"/>
  <c r="AN723" i="16" l="1"/>
  <c r="AV723" i="16" s="1"/>
  <c r="AW722" i="16"/>
  <c r="AU838" i="16"/>
  <c r="AK839" i="16"/>
  <c r="E965" i="16"/>
  <c r="U972" i="1"/>
  <c r="W972" i="1" s="1"/>
  <c r="K1093" i="1"/>
  <c r="P1092" i="1"/>
  <c r="M1092" i="1"/>
  <c r="AH962" i="16"/>
  <c r="A1084" i="16"/>
  <c r="P1084" i="16" s="1"/>
  <c r="AL1084" i="16" s="1"/>
  <c r="F1211" i="1"/>
  <c r="S963" i="16"/>
  <c r="AO723" i="16" s="1"/>
  <c r="X964" i="16"/>
  <c r="W964" i="16"/>
  <c r="Q1080" i="16"/>
  <c r="AM840" i="16" s="1"/>
  <c r="AF1079" i="16"/>
  <c r="F1081" i="16"/>
  <c r="T1209" i="1"/>
  <c r="V1088" i="1"/>
  <c r="R964" i="16"/>
  <c r="AG963" i="16"/>
  <c r="AN724" i="16" l="1"/>
  <c r="AV724" i="16" s="1"/>
  <c r="AW723" i="16"/>
  <c r="AU839" i="16"/>
  <c r="AK840" i="16"/>
  <c r="E966" i="16"/>
  <c r="P1093" i="1"/>
  <c r="K1094" i="1"/>
  <c r="U973" i="1"/>
  <c r="W973" i="1" s="1"/>
  <c r="M1093" i="1"/>
  <c r="Q1081" i="16"/>
  <c r="AM841" i="16" s="1"/>
  <c r="AF1080" i="16"/>
  <c r="AH963" i="16"/>
  <c r="R965" i="16"/>
  <c r="AG964" i="16"/>
  <c r="X965" i="16"/>
  <c r="W965" i="16"/>
  <c r="S964" i="16"/>
  <c r="AO724" i="16" s="1"/>
  <c r="F1082" i="16"/>
  <c r="T1210" i="1"/>
  <c r="V1089" i="1"/>
  <c r="A1085" i="16"/>
  <c r="P1085" i="16" s="1"/>
  <c r="AL1085" i="16" s="1"/>
  <c r="F1212" i="1"/>
  <c r="AN725" i="16" l="1"/>
  <c r="AV725" i="16" s="1"/>
  <c r="AW724" i="16"/>
  <c r="AU840" i="16"/>
  <c r="AK841" i="16"/>
  <c r="A1086" i="16"/>
  <c r="P1086" i="16" s="1"/>
  <c r="AL1086" i="16" s="1"/>
  <c r="F1213" i="1"/>
  <c r="AH964" i="16"/>
  <c r="R966" i="16"/>
  <c r="AG965" i="16"/>
  <c r="X966" i="16"/>
  <c r="W966" i="16"/>
  <c r="S965" i="16"/>
  <c r="AO725" i="16" s="1"/>
  <c r="Q1082" i="16"/>
  <c r="AM842" i="16" s="1"/>
  <c r="AF1081" i="16"/>
  <c r="E967" i="16"/>
  <c r="P1094" i="1"/>
  <c r="M1094" i="1"/>
  <c r="K1095" i="1"/>
  <c r="U974" i="1"/>
  <c r="W974" i="1" s="1"/>
  <c r="F1083" i="16"/>
  <c r="V1090" i="1"/>
  <c r="T1211" i="1"/>
  <c r="AN726" i="16" l="1"/>
  <c r="AV726" i="16" s="1"/>
  <c r="AW725" i="16"/>
  <c r="AU841" i="16"/>
  <c r="AK842" i="16"/>
  <c r="F1084" i="16"/>
  <c r="V1091" i="1"/>
  <c r="T1212" i="1"/>
  <c r="E968" i="16"/>
  <c r="M1095" i="1"/>
  <c r="P1095" i="1"/>
  <c r="U975" i="1"/>
  <c r="W975" i="1" s="1"/>
  <c r="K1096" i="1"/>
  <c r="Q1083" i="16"/>
  <c r="AM843" i="16" s="1"/>
  <c r="AF1082" i="16"/>
  <c r="AH965" i="16"/>
  <c r="R967" i="16"/>
  <c r="AG966" i="16"/>
  <c r="A1087" i="16"/>
  <c r="P1087" i="16" s="1"/>
  <c r="AL1087" i="16" s="1"/>
  <c r="F1214" i="1"/>
  <c r="W967" i="16"/>
  <c r="X967" i="16"/>
  <c r="S966" i="16"/>
  <c r="AO726" i="16" s="1"/>
  <c r="AN727" i="16" l="1"/>
  <c r="AV727" i="16" s="1"/>
  <c r="AW726" i="16"/>
  <c r="AU842" i="16"/>
  <c r="AK843" i="16"/>
  <c r="E969" i="16"/>
  <c r="M1096" i="1"/>
  <c r="U976" i="1"/>
  <c r="W976" i="1" s="1"/>
  <c r="P1096" i="1"/>
  <c r="K1097" i="1"/>
  <c r="F1085" i="16"/>
  <c r="V1092" i="1"/>
  <c r="T1213" i="1"/>
  <c r="X968" i="16"/>
  <c r="W968" i="16"/>
  <c r="S967" i="16"/>
  <c r="AO727" i="16" s="1"/>
  <c r="R968" i="16"/>
  <c r="AG967" i="16"/>
  <c r="A1088" i="16"/>
  <c r="P1088" i="16" s="1"/>
  <c r="AL1088" i="16" s="1"/>
  <c r="F1215" i="1"/>
  <c r="Q1084" i="16"/>
  <c r="AM844" i="16" s="1"/>
  <c r="AF1083" i="16"/>
  <c r="AH966" i="16"/>
  <c r="AN728" i="16" l="1"/>
  <c r="AV728" i="16" s="1"/>
  <c r="AU843" i="16"/>
  <c r="AW727" i="16"/>
  <c r="AK844" i="16"/>
  <c r="AH967" i="16"/>
  <c r="A1089" i="16"/>
  <c r="P1089" i="16" s="1"/>
  <c r="AL1089" i="16" s="1"/>
  <c r="F1216" i="1"/>
  <c r="F1086" i="16"/>
  <c r="V1093" i="1"/>
  <c r="T1214" i="1"/>
  <c r="Q1085" i="16"/>
  <c r="AM845" i="16" s="1"/>
  <c r="AF1084" i="16"/>
  <c r="W969" i="16"/>
  <c r="S968" i="16"/>
  <c r="AO728" i="16" s="1"/>
  <c r="X969" i="16"/>
  <c r="R969" i="16"/>
  <c r="AG968" i="16"/>
  <c r="E970" i="16"/>
  <c r="U977" i="1"/>
  <c r="W977" i="1" s="1"/>
  <c r="M1097" i="1"/>
  <c r="K1098" i="1"/>
  <c r="P1097" i="1"/>
  <c r="AN729" i="16" l="1"/>
  <c r="AV729" i="16" s="1"/>
  <c r="AW728" i="16"/>
  <c r="AU844" i="16"/>
  <c r="AK845" i="16"/>
  <c r="E971" i="16"/>
  <c r="K1099" i="1"/>
  <c r="M1098" i="1"/>
  <c r="U978" i="1"/>
  <c r="W978" i="1" s="1"/>
  <c r="P1098" i="1"/>
  <c r="AH968" i="16"/>
  <c r="A1090" i="16"/>
  <c r="P1090" i="16" s="1"/>
  <c r="AL1090" i="16" s="1"/>
  <c r="F1217" i="1"/>
  <c r="R970" i="16"/>
  <c r="AG969" i="16"/>
  <c r="W970" i="16"/>
  <c r="X970" i="16"/>
  <c r="S969" i="16"/>
  <c r="AO729" i="16" s="1"/>
  <c r="F1087" i="16"/>
  <c r="V1094" i="1"/>
  <c r="T1215" i="1"/>
  <c r="Q1086" i="16"/>
  <c r="AM846" i="16" s="1"/>
  <c r="AF1085" i="16"/>
  <c r="AN730" i="16" l="1"/>
  <c r="AV730" i="16" s="1"/>
  <c r="AW729" i="16"/>
  <c r="AU845" i="16"/>
  <c r="AK846" i="16"/>
  <c r="AH969" i="16"/>
  <c r="R971" i="16"/>
  <c r="AG970" i="16"/>
  <c r="F1088" i="16"/>
  <c r="V1095" i="1"/>
  <c r="T1216" i="1"/>
  <c r="E972" i="16"/>
  <c r="P1099" i="1"/>
  <c r="K1100" i="1"/>
  <c r="M1099" i="1"/>
  <c r="U979" i="1"/>
  <c r="W979" i="1" s="1"/>
  <c r="Q1087" i="16"/>
  <c r="AM847" i="16" s="1"/>
  <c r="AF1086" i="16"/>
  <c r="S970" i="16"/>
  <c r="AO730" i="16" s="1"/>
  <c r="W971" i="16"/>
  <c r="X971" i="16"/>
  <c r="A1091" i="16"/>
  <c r="P1091" i="16" s="1"/>
  <c r="AL1091" i="16" s="1"/>
  <c r="F1218" i="1"/>
  <c r="AN731" i="16" l="1"/>
  <c r="AV731" i="16" s="1"/>
  <c r="AW730" i="16"/>
  <c r="AU846" i="16"/>
  <c r="AK847" i="16"/>
  <c r="A1092" i="16"/>
  <c r="P1092" i="16" s="1"/>
  <c r="AL1092" i="16" s="1"/>
  <c r="F1219" i="1"/>
  <c r="AH970" i="16"/>
  <c r="F1089" i="16"/>
  <c r="V1096" i="1"/>
  <c r="T1217" i="1"/>
  <c r="AG971" i="16"/>
  <c r="R972" i="16"/>
  <c r="Q1088" i="16"/>
  <c r="AM848" i="16" s="1"/>
  <c r="AF1087" i="16"/>
  <c r="E973" i="16"/>
  <c r="P1100" i="1"/>
  <c r="K1101" i="1"/>
  <c r="M1100" i="1"/>
  <c r="U980" i="1"/>
  <c r="W980" i="1" s="1"/>
  <c r="X972" i="16"/>
  <c r="W972" i="16"/>
  <c r="S971" i="16"/>
  <c r="AO731" i="16" s="1"/>
  <c r="AN732" i="16" l="1"/>
  <c r="AV732" i="16" s="1"/>
  <c r="AW731" i="16"/>
  <c r="AU847" i="16"/>
  <c r="AK848" i="16"/>
  <c r="AH971" i="16"/>
  <c r="S972" i="16"/>
  <c r="AO732" i="16" s="1"/>
  <c r="X973" i="16"/>
  <c r="W973" i="16"/>
  <c r="E974" i="16"/>
  <c r="K1102" i="1"/>
  <c r="P1101" i="1"/>
  <c r="M1101" i="1"/>
  <c r="U981" i="1"/>
  <c r="W981" i="1" s="1"/>
  <c r="Q1089" i="16"/>
  <c r="AM849" i="16" s="1"/>
  <c r="AF1088" i="16"/>
  <c r="F1090" i="16"/>
  <c r="T1218" i="1"/>
  <c r="V1097" i="1"/>
  <c r="R973" i="16"/>
  <c r="AG972" i="16"/>
  <c r="A1093" i="16"/>
  <c r="P1093" i="16" s="1"/>
  <c r="AL1093" i="16" s="1"/>
  <c r="F1220" i="1"/>
  <c r="AN733" i="16" l="1"/>
  <c r="AV733" i="16" s="1"/>
  <c r="AW732" i="16"/>
  <c r="AU848" i="16"/>
  <c r="AK849" i="16"/>
  <c r="F1091" i="16"/>
  <c r="T1219" i="1"/>
  <c r="V1098" i="1"/>
  <c r="E975" i="16"/>
  <c r="K1103" i="1"/>
  <c r="M1102" i="1"/>
  <c r="P1102" i="1"/>
  <c r="U982" i="1"/>
  <c r="W982" i="1" s="1"/>
  <c r="AH972" i="16"/>
  <c r="AF1089" i="16"/>
  <c r="Q1090" i="16"/>
  <c r="AM850" i="16" s="1"/>
  <c r="R974" i="16"/>
  <c r="AG973" i="16"/>
  <c r="A1094" i="16"/>
  <c r="P1094" i="16" s="1"/>
  <c r="AL1094" i="16" s="1"/>
  <c r="F1221" i="1"/>
  <c r="X974" i="16"/>
  <c r="W974" i="16"/>
  <c r="S973" i="16"/>
  <c r="AO733" i="16" s="1"/>
  <c r="AN734" i="16" l="1"/>
  <c r="AV734" i="16" s="1"/>
  <c r="AW733" i="16"/>
  <c r="AK850" i="16"/>
  <c r="AU849" i="16"/>
  <c r="AG974" i="16"/>
  <c r="R975" i="16"/>
  <c r="A1095" i="16"/>
  <c r="P1095" i="16" s="1"/>
  <c r="AL1095" i="16" s="1"/>
  <c r="F1222" i="1"/>
  <c r="F1092" i="16"/>
  <c r="V1099" i="1"/>
  <c r="T1220" i="1"/>
  <c r="X975" i="16"/>
  <c r="S974" i="16"/>
  <c r="AO734" i="16" s="1"/>
  <c r="W975" i="16"/>
  <c r="AH973" i="16"/>
  <c r="Q1091" i="16"/>
  <c r="AM851" i="16" s="1"/>
  <c r="AF1090" i="16"/>
  <c r="E976" i="16"/>
  <c r="K1104" i="1"/>
  <c r="U983" i="1"/>
  <c r="W983" i="1" s="1"/>
  <c r="M1103" i="1"/>
  <c r="P1103" i="1"/>
  <c r="AN735" i="16" l="1"/>
  <c r="AV735" i="16" s="1"/>
  <c r="AW734" i="16"/>
  <c r="AU850" i="16"/>
  <c r="AK851" i="16"/>
  <c r="W976" i="16"/>
  <c r="X976" i="16"/>
  <c r="S975" i="16"/>
  <c r="AO735" i="16" s="1"/>
  <c r="R976" i="16"/>
  <c r="AG975" i="16"/>
  <c r="F1093" i="16"/>
  <c r="V1100" i="1"/>
  <c r="T1221" i="1"/>
  <c r="Q1092" i="16"/>
  <c r="AM852" i="16" s="1"/>
  <c r="AF1091" i="16"/>
  <c r="E977" i="16"/>
  <c r="P1104" i="1"/>
  <c r="M1104" i="1"/>
  <c r="U984" i="1"/>
  <c r="W984" i="1" s="1"/>
  <c r="K1105" i="1"/>
  <c r="AH974" i="16"/>
  <c r="A1096" i="16"/>
  <c r="P1096" i="16" s="1"/>
  <c r="AL1096" i="16" s="1"/>
  <c r="F1223" i="1"/>
  <c r="AN736" i="16" l="1"/>
  <c r="AV736" i="16" s="1"/>
  <c r="AW735" i="16"/>
  <c r="AU851" i="16"/>
  <c r="AK852" i="16"/>
  <c r="Q1093" i="16"/>
  <c r="AM853" i="16" s="1"/>
  <c r="AF1092" i="16"/>
  <c r="AH975" i="16"/>
  <c r="A1097" i="16"/>
  <c r="P1097" i="16" s="1"/>
  <c r="AL1097" i="16" s="1"/>
  <c r="F1224" i="1"/>
  <c r="E978" i="16"/>
  <c r="U985" i="1"/>
  <c r="W985" i="1" s="1"/>
  <c r="M1105" i="1"/>
  <c r="K1106" i="1"/>
  <c r="P1105" i="1"/>
  <c r="F1094" i="16"/>
  <c r="V1101" i="1"/>
  <c r="T1222" i="1"/>
  <c r="R977" i="16"/>
  <c r="AG976" i="16"/>
  <c r="X977" i="16"/>
  <c r="W977" i="16"/>
  <c r="S976" i="16"/>
  <c r="AO736" i="16" s="1"/>
  <c r="AN737" i="16" l="1"/>
  <c r="AV737" i="16" s="1"/>
  <c r="AW736" i="16"/>
  <c r="AU852" i="16"/>
  <c r="AK853" i="16"/>
  <c r="W978" i="16"/>
  <c r="S977" i="16"/>
  <c r="AO737" i="16" s="1"/>
  <c r="X978" i="16"/>
  <c r="F1095" i="16"/>
  <c r="V1102" i="1"/>
  <c r="T1223" i="1"/>
  <c r="E979" i="16"/>
  <c r="U986" i="1"/>
  <c r="W986" i="1" s="1"/>
  <c r="M1106" i="1"/>
  <c r="K1107" i="1"/>
  <c r="P1106" i="1"/>
  <c r="A1098" i="16"/>
  <c r="P1098" i="16" s="1"/>
  <c r="AL1098" i="16" s="1"/>
  <c r="F1225" i="1"/>
  <c r="Q1094" i="16"/>
  <c r="AM854" i="16" s="1"/>
  <c r="AF1093" i="16"/>
  <c r="AH976" i="16"/>
  <c r="AG977" i="16"/>
  <c r="R978" i="16"/>
  <c r="AN738" i="16" l="1"/>
  <c r="AV738" i="16" s="1"/>
  <c r="AW737" i="16"/>
  <c r="AU853" i="16"/>
  <c r="AK854" i="16"/>
  <c r="R979" i="16"/>
  <c r="AG978" i="16"/>
  <c r="Q1095" i="16"/>
  <c r="AM855" i="16" s="1"/>
  <c r="AF1094" i="16"/>
  <c r="E980" i="16"/>
  <c r="K1108" i="1"/>
  <c r="P1107" i="1"/>
  <c r="U987" i="1"/>
  <c r="W987" i="1" s="1"/>
  <c r="M1107" i="1"/>
  <c r="F1096" i="16"/>
  <c r="V1103" i="1"/>
  <c r="T1224" i="1"/>
  <c r="AH977" i="16"/>
  <c r="A1099" i="16"/>
  <c r="P1099" i="16" s="1"/>
  <c r="AL1099" i="16" s="1"/>
  <c r="F1226" i="1"/>
  <c r="X979" i="16"/>
  <c r="W979" i="16"/>
  <c r="S978" i="16"/>
  <c r="AO738" i="16" s="1"/>
  <c r="AN739" i="16" l="1"/>
  <c r="AV739" i="16" s="1"/>
  <c r="AW738" i="16"/>
  <c r="AU854" i="16"/>
  <c r="AK855" i="16"/>
  <c r="A1100" i="16"/>
  <c r="P1100" i="16" s="1"/>
  <c r="AL1100" i="16" s="1"/>
  <c r="F1227" i="1"/>
  <c r="AH978" i="16"/>
  <c r="W980" i="16"/>
  <c r="X980" i="16"/>
  <c r="S979" i="16"/>
  <c r="AO739" i="16" s="1"/>
  <c r="E981" i="16"/>
  <c r="K1109" i="1"/>
  <c r="P1108" i="1"/>
  <c r="U988" i="1"/>
  <c r="W988" i="1" s="1"/>
  <c r="M1108" i="1"/>
  <c r="R980" i="16"/>
  <c r="AG979" i="16"/>
  <c r="F1097" i="16"/>
  <c r="T1225" i="1"/>
  <c r="V1104" i="1"/>
  <c r="Q1096" i="16"/>
  <c r="AM856" i="16" s="1"/>
  <c r="AF1095" i="16"/>
  <c r="AN740" i="16" l="1"/>
  <c r="AV740" i="16" s="1"/>
  <c r="AW739" i="16"/>
  <c r="AU855" i="16"/>
  <c r="AK856" i="16"/>
  <c r="Q1097" i="16"/>
  <c r="AM857" i="16" s="1"/>
  <c r="AF1096" i="16"/>
  <c r="A1101" i="16"/>
  <c r="P1101" i="16" s="1"/>
  <c r="AL1101" i="16" s="1"/>
  <c r="F1228" i="1"/>
  <c r="AH979" i="16"/>
  <c r="R981" i="16"/>
  <c r="AG980" i="16"/>
  <c r="F1098" i="16"/>
  <c r="V1105" i="1"/>
  <c r="T1226" i="1"/>
  <c r="E982" i="16"/>
  <c r="K1110" i="1"/>
  <c r="P1109" i="1"/>
  <c r="U989" i="1"/>
  <c r="W989" i="1" s="1"/>
  <c r="M1109" i="1"/>
  <c r="S980" i="16"/>
  <c r="AO740" i="16" s="1"/>
  <c r="W981" i="16"/>
  <c r="X981" i="16"/>
  <c r="AN741" i="16" l="1"/>
  <c r="AV741" i="16" s="1"/>
  <c r="AW740" i="16"/>
  <c r="AU856" i="16"/>
  <c r="AK857" i="16"/>
  <c r="AH980" i="16"/>
  <c r="E983" i="16"/>
  <c r="U990" i="1"/>
  <c r="W990" i="1" s="1"/>
  <c r="M1110" i="1"/>
  <c r="P1110" i="1"/>
  <c r="K1111" i="1"/>
  <c r="S981" i="16"/>
  <c r="AO741" i="16" s="1"/>
  <c r="X982" i="16"/>
  <c r="W982" i="16"/>
  <c r="Q1098" i="16"/>
  <c r="AM858" i="16" s="1"/>
  <c r="AF1097" i="16"/>
  <c r="F1099" i="16"/>
  <c r="T1227" i="1"/>
  <c r="V1106" i="1"/>
  <c r="AG981" i="16"/>
  <c r="R982" i="16"/>
  <c r="A1102" i="16"/>
  <c r="P1102" i="16" s="1"/>
  <c r="AL1102" i="16" s="1"/>
  <c r="F1229" i="1"/>
  <c r="AN742" i="16" l="1"/>
  <c r="AV742" i="16" s="1"/>
  <c r="AW741" i="16"/>
  <c r="AU857" i="16"/>
  <c r="AK858" i="16"/>
  <c r="AF1098" i="16"/>
  <c r="Q1099" i="16"/>
  <c r="AM859" i="16" s="1"/>
  <c r="AH981" i="16"/>
  <c r="A1103" i="16"/>
  <c r="P1103" i="16" s="1"/>
  <c r="AL1103" i="16" s="1"/>
  <c r="F1230" i="1"/>
  <c r="AG982" i="16"/>
  <c r="R983" i="16"/>
  <c r="F1100" i="16"/>
  <c r="T1228" i="1"/>
  <c r="V1107" i="1"/>
  <c r="E984" i="16"/>
  <c r="M1111" i="1"/>
  <c r="P1111" i="1"/>
  <c r="U991" i="1"/>
  <c r="W991" i="1" s="1"/>
  <c r="K1112" i="1"/>
  <c r="S982" i="16"/>
  <c r="AO742" i="16" s="1"/>
  <c r="X983" i="16"/>
  <c r="W983" i="16"/>
  <c r="AN743" i="16" l="1"/>
  <c r="AV743" i="16" s="1"/>
  <c r="AW742" i="16"/>
  <c r="AU858" i="16"/>
  <c r="AK859" i="16"/>
  <c r="F1101" i="16"/>
  <c r="V1108" i="1"/>
  <c r="T1229" i="1"/>
  <c r="Q1100" i="16"/>
  <c r="AM860" i="16" s="1"/>
  <c r="AF1099" i="16"/>
  <c r="E985" i="16"/>
  <c r="M1112" i="1"/>
  <c r="U992" i="1"/>
  <c r="W992" i="1" s="1"/>
  <c r="K1113" i="1"/>
  <c r="P1112" i="1"/>
  <c r="R984" i="16"/>
  <c r="AG983" i="16"/>
  <c r="AH982" i="16"/>
  <c r="A1104" i="16"/>
  <c r="P1104" i="16" s="1"/>
  <c r="AL1104" i="16" s="1"/>
  <c r="F1231" i="1"/>
  <c r="X984" i="16"/>
  <c r="W984" i="16"/>
  <c r="S983" i="16"/>
  <c r="AO743" i="16" s="1"/>
  <c r="AN744" i="16" l="1"/>
  <c r="AV744" i="16" s="1"/>
  <c r="AW743" i="16"/>
  <c r="AK860" i="16"/>
  <c r="AU859" i="16"/>
  <c r="F1102" i="16"/>
  <c r="T1230" i="1"/>
  <c r="V1109" i="1"/>
  <c r="W985" i="16"/>
  <c r="S984" i="16"/>
  <c r="AO744" i="16" s="1"/>
  <c r="X985" i="16"/>
  <c r="A1105" i="16"/>
  <c r="P1105" i="16" s="1"/>
  <c r="AL1105" i="16" s="1"/>
  <c r="F1232" i="1"/>
  <c r="E986" i="16"/>
  <c r="K1114" i="1"/>
  <c r="M1113" i="1"/>
  <c r="U993" i="1"/>
  <c r="W993" i="1" s="1"/>
  <c r="P1113" i="1"/>
  <c r="AH983" i="16"/>
  <c r="AG984" i="16"/>
  <c r="R985" i="16"/>
  <c r="AF1100" i="16"/>
  <c r="Q1101" i="16"/>
  <c r="AM861" i="16" s="1"/>
  <c r="AN745" i="16" l="1"/>
  <c r="AV745" i="16" s="1"/>
  <c r="AW744" i="16"/>
  <c r="AU860" i="16"/>
  <c r="AK861" i="16"/>
  <c r="A1106" i="16"/>
  <c r="P1106" i="16" s="1"/>
  <c r="AL1106" i="16" s="1"/>
  <c r="F1233" i="1"/>
  <c r="X986" i="16"/>
  <c r="S985" i="16"/>
  <c r="AO745" i="16" s="1"/>
  <c r="W986" i="16"/>
  <c r="R986" i="16"/>
  <c r="AG985" i="16"/>
  <c r="AF1101" i="16"/>
  <c r="Q1102" i="16"/>
  <c r="AM862" i="16" s="1"/>
  <c r="E987" i="16"/>
  <c r="P1114" i="1"/>
  <c r="M1114" i="1"/>
  <c r="U994" i="1"/>
  <c r="W994" i="1" s="1"/>
  <c r="K1115" i="1"/>
  <c r="F1103" i="16"/>
  <c r="V1110" i="1"/>
  <c r="T1231" i="1"/>
  <c r="AH984" i="16"/>
  <c r="AN746" i="16" l="1"/>
  <c r="AV746" i="16" s="1"/>
  <c r="AW745" i="16"/>
  <c r="AU861" i="16"/>
  <c r="AK862" i="16"/>
  <c r="E988" i="16"/>
  <c r="P1115" i="1"/>
  <c r="U995" i="1"/>
  <c r="W995" i="1" s="1"/>
  <c r="K1116" i="1"/>
  <c r="M1115" i="1"/>
  <c r="AH985" i="16"/>
  <c r="F1104" i="16"/>
  <c r="V1111" i="1"/>
  <c r="T1232" i="1"/>
  <c r="Q1103" i="16"/>
  <c r="AM863" i="16" s="1"/>
  <c r="AF1102" i="16"/>
  <c r="R987" i="16"/>
  <c r="AG986" i="16"/>
  <c r="A1107" i="16"/>
  <c r="P1107" i="16" s="1"/>
  <c r="AL1107" i="16" s="1"/>
  <c r="F1234" i="1"/>
  <c r="W987" i="16"/>
  <c r="S986" i="16"/>
  <c r="AO746" i="16" s="1"/>
  <c r="X987" i="16"/>
  <c r="AN747" i="16" l="1"/>
  <c r="AV747" i="16" s="1"/>
  <c r="AW746" i="16"/>
  <c r="AU862" i="16"/>
  <c r="AK863" i="16"/>
  <c r="AH986" i="16"/>
  <c r="A1108" i="16"/>
  <c r="P1108" i="16" s="1"/>
  <c r="AL1108" i="16" s="1"/>
  <c r="F1235" i="1"/>
  <c r="F1105" i="16"/>
  <c r="V1112" i="1"/>
  <c r="T1233" i="1"/>
  <c r="Q1104" i="16"/>
  <c r="AM864" i="16" s="1"/>
  <c r="AF1103" i="16"/>
  <c r="E989" i="16"/>
  <c r="U996" i="1"/>
  <c r="W996" i="1" s="1"/>
  <c r="K1117" i="1"/>
  <c r="M1116" i="1"/>
  <c r="P1116" i="1"/>
  <c r="W988" i="16"/>
  <c r="X988" i="16"/>
  <c r="S987" i="16"/>
  <c r="AO747" i="16" s="1"/>
  <c r="R988" i="16"/>
  <c r="AG987" i="16"/>
  <c r="AN748" i="16" l="1"/>
  <c r="AV748" i="16" s="1"/>
  <c r="AW747" i="16"/>
  <c r="AK864" i="16"/>
  <c r="AU863" i="16"/>
  <c r="E990" i="16"/>
  <c r="P1117" i="1"/>
  <c r="K1118" i="1"/>
  <c r="M1117" i="1"/>
  <c r="U997" i="1"/>
  <c r="W997" i="1" s="1"/>
  <c r="Q1105" i="16"/>
  <c r="AM865" i="16" s="1"/>
  <c r="AF1104" i="16"/>
  <c r="R989" i="16"/>
  <c r="AG988" i="16"/>
  <c r="X989" i="16"/>
  <c r="W989" i="16"/>
  <c r="S988" i="16"/>
  <c r="AO748" i="16" s="1"/>
  <c r="A1109" i="16"/>
  <c r="P1109" i="16" s="1"/>
  <c r="AL1109" i="16" s="1"/>
  <c r="F1236" i="1"/>
  <c r="AH987" i="16"/>
  <c r="F1106" i="16"/>
  <c r="V1113" i="1"/>
  <c r="T1234" i="1"/>
  <c r="AN749" i="16" l="1"/>
  <c r="AV749" i="16" s="1"/>
  <c r="AW748" i="16"/>
  <c r="AU864" i="16"/>
  <c r="AK865" i="16"/>
  <c r="A1110" i="16"/>
  <c r="P1110" i="16" s="1"/>
  <c r="AL1110" i="16" s="1"/>
  <c r="F1237" i="1"/>
  <c r="Q1106" i="16"/>
  <c r="AM866" i="16" s="1"/>
  <c r="AF1105" i="16"/>
  <c r="E991" i="16"/>
  <c r="P1118" i="1"/>
  <c r="M1118" i="1"/>
  <c r="K1119" i="1"/>
  <c r="U998" i="1"/>
  <c r="W998" i="1" s="1"/>
  <c r="AH988" i="16"/>
  <c r="R990" i="16"/>
  <c r="AG989" i="16"/>
  <c r="F1107" i="16"/>
  <c r="V1114" i="1"/>
  <c r="T1235" i="1"/>
  <c r="W990" i="16"/>
  <c r="S989" i="16"/>
  <c r="AO749" i="16" s="1"/>
  <c r="X990" i="16"/>
  <c r="AN750" i="16" l="1"/>
  <c r="AV750" i="16" s="1"/>
  <c r="AW749" i="16"/>
  <c r="AU865" i="16"/>
  <c r="AK866" i="16"/>
  <c r="AF1106" i="16"/>
  <c r="Q1107" i="16"/>
  <c r="AM867" i="16" s="1"/>
  <c r="X991" i="16"/>
  <c r="W991" i="16"/>
  <c r="S990" i="16"/>
  <c r="AO750" i="16" s="1"/>
  <c r="AH989" i="16"/>
  <c r="F1108" i="16"/>
  <c r="T1236" i="1"/>
  <c r="V1115" i="1"/>
  <c r="R991" i="16"/>
  <c r="AG990" i="16"/>
  <c r="A1111" i="16"/>
  <c r="P1111" i="16" s="1"/>
  <c r="AL1111" i="16" s="1"/>
  <c r="F1238" i="1"/>
  <c r="E992" i="16"/>
  <c r="K1120" i="1"/>
  <c r="U999" i="1"/>
  <c r="W999" i="1" s="1"/>
  <c r="M1119" i="1"/>
  <c r="P1119" i="1"/>
  <c r="AN751" i="16" l="1"/>
  <c r="AV751" i="16" s="1"/>
  <c r="AW750" i="16"/>
  <c r="AU866" i="16"/>
  <c r="AK867" i="16"/>
  <c r="E993" i="16"/>
  <c r="U1000" i="1"/>
  <c r="W1000" i="1" s="1"/>
  <c r="M1120" i="1"/>
  <c r="P1120" i="1"/>
  <c r="K1121" i="1"/>
  <c r="A1112" i="16"/>
  <c r="P1112" i="16" s="1"/>
  <c r="AL1112" i="16" s="1"/>
  <c r="F1239" i="1"/>
  <c r="Q1108" i="16"/>
  <c r="AM868" i="16" s="1"/>
  <c r="AF1107" i="16"/>
  <c r="F1109" i="16"/>
  <c r="T1237" i="1"/>
  <c r="V1116" i="1"/>
  <c r="AH990" i="16"/>
  <c r="R992" i="16"/>
  <c r="AG991" i="16"/>
  <c r="W992" i="16"/>
  <c r="S991" i="16"/>
  <c r="AO751" i="16" s="1"/>
  <c r="X992" i="16"/>
  <c r="AN752" i="16" l="1"/>
  <c r="AV752" i="16" s="1"/>
  <c r="AW751" i="16"/>
  <c r="AU867" i="16"/>
  <c r="AK868" i="16"/>
  <c r="AH991" i="16"/>
  <c r="F1110" i="16"/>
  <c r="V1117" i="1"/>
  <c r="T1238" i="1"/>
  <c r="S992" i="16"/>
  <c r="AO752" i="16" s="1"/>
  <c r="W993" i="16"/>
  <c r="X993" i="16"/>
  <c r="A1113" i="16"/>
  <c r="P1113" i="16" s="1"/>
  <c r="AL1113" i="16" s="1"/>
  <c r="F1240" i="1"/>
  <c r="AG992" i="16"/>
  <c r="R993" i="16"/>
  <c r="AF1108" i="16"/>
  <c r="Q1109" i="16"/>
  <c r="AM869" i="16" s="1"/>
  <c r="E994" i="16"/>
  <c r="U1001" i="1"/>
  <c r="W1001" i="1" s="1"/>
  <c r="M1121" i="1"/>
  <c r="P1121" i="1"/>
  <c r="K1122" i="1"/>
  <c r="AN753" i="16" l="1"/>
  <c r="AV753" i="16" s="1"/>
  <c r="AW752" i="16"/>
  <c r="AU868" i="16"/>
  <c r="AK869" i="16"/>
  <c r="Q1110" i="16"/>
  <c r="AM870" i="16" s="1"/>
  <c r="AF1109" i="16"/>
  <c r="S993" i="16"/>
  <c r="AO753" i="16" s="1"/>
  <c r="W994" i="16"/>
  <c r="X994" i="16"/>
  <c r="A1114" i="16"/>
  <c r="P1114" i="16" s="1"/>
  <c r="AL1114" i="16" s="1"/>
  <c r="F1241" i="1"/>
  <c r="AH992" i="16"/>
  <c r="E995" i="16"/>
  <c r="K1123" i="1"/>
  <c r="M1122" i="1"/>
  <c r="U1002" i="1"/>
  <c r="W1002" i="1" s="1"/>
  <c r="P1122" i="1"/>
  <c r="AG993" i="16"/>
  <c r="R994" i="16"/>
  <c r="F1111" i="16"/>
  <c r="T1239" i="1"/>
  <c r="V1118" i="1"/>
  <c r="AN754" i="16" l="1"/>
  <c r="AV754" i="16" s="1"/>
  <c r="AW753" i="16"/>
  <c r="AU869" i="16"/>
  <c r="AK870" i="16"/>
  <c r="F1112" i="16"/>
  <c r="V1119" i="1"/>
  <c r="T1240" i="1"/>
  <c r="E996" i="16"/>
  <c r="U1003" i="1"/>
  <c r="W1003" i="1" s="1"/>
  <c r="K1124" i="1"/>
  <c r="P1123" i="1"/>
  <c r="M1123" i="1"/>
  <c r="A1115" i="16"/>
  <c r="P1115" i="16" s="1"/>
  <c r="AL1115" i="16" s="1"/>
  <c r="F1242" i="1"/>
  <c r="AH993" i="16"/>
  <c r="AG994" i="16"/>
  <c r="R995" i="16"/>
  <c r="Q1111" i="16"/>
  <c r="AM871" i="16" s="1"/>
  <c r="AF1110" i="16"/>
  <c r="S994" i="16"/>
  <c r="AO754" i="16" s="1"/>
  <c r="W995" i="16"/>
  <c r="X995" i="16"/>
  <c r="AV755" i="16" l="1"/>
  <c r="AN755" i="16"/>
  <c r="AW754" i="16"/>
  <c r="AU870" i="16"/>
  <c r="AK871" i="16"/>
  <c r="AH994" i="16"/>
  <c r="F1113" i="16"/>
  <c r="V1120" i="1"/>
  <c r="T1241" i="1"/>
  <c r="X996" i="16"/>
  <c r="S995" i="16"/>
  <c r="AO755" i="16" s="1"/>
  <c r="W996" i="16"/>
  <c r="R996" i="16"/>
  <c r="AG995" i="16"/>
  <c r="A1116" i="16"/>
  <c r="P1116" i="16" s="1"/>
  <c r="AL1116" i="16" s="1"/>
  <c r="F1243" i="1"/>
  <c r="E997" i="16"/>
  <c r="P1124" i="1"/>
  <c r="K1125" i="1"/>
  <c r="U1004" i="1"/>
  <c r="W1004" i="1" s="1"/>
  <c r="M1124" i="1"/>
  <c r="Q1112" i="16"/>
  <c r="AM872" i="16" s="1"/>
  <c r="AF1111" i="16"/>
  <c r="AN756" i="16" l="1"/>
  <c r="AV756" i="16" s="1"/>
  <c r="AW755" i="16"/>
  <c r="AU871" i="16"/>
  <c r="AK872" i="16"/>
  <c r="AH995" i="16"/>
  <c r="R997" i="16"/>
  <c r="AG996" i="16"/>
  <c r="A1117" i="16"/>
  <c r="P1117" i="16" s="1"/>
  <c r="AL1117" i="16" s="1"/>
  <c r="F1244" i="1"/>
  <c r="F1114" i="16"/>
  <c r="V1121" i="1"/>
  <c r="T1242" i="1"/>
  <c r="AF1112" i="16"/>
  <c r="Q1113" i="16"/>
  <c r="AM873" i="16" s="1"/>
  <c r="E998" i="16"/>
  <c r="K1126" i="1"/>
  <c r="P1125" i="1"/>
  <c r="U1005" i="1"/>
  <c r="W1005" i="1" s="1"/>
  <c r="M1125" i="1"/>
  <c r="X997" i="16"/>
  <c r="S996" i="16"/>
  <c r="AO756" i="16" s="1"/>
  <c r="W997" i="16"/>
  <c r="AN757" i="16" l="1"/>
  <c r="AV757" i="16" s="1"/>
  <c r="AW756" i="16"/>
  <c r="AK873" i="16"/>
  <c r="AU872" i="16"/>
  <c r="R998" i="16"/>
  <c r="AG997" i="16"/>
  <c r="X998" i="16"/>
  <c r="S997" i="16"/>
  <c r="AO757" i="16" s="1"/>
  <c r="W998" i="16"/>
  <c r="AF1113" i="16"/>
  <c r="Q1114" i="16"/>
  <c r="AM874" i="16" s="1"/>
  <c r="E999" i="16"/>
  <c r="U1006" i="1"/>
  <c r="W1006" i="1" s="1"/>
  <c r="M1126" i="1"/>
  <c r="K1127" i="1"/>
  <c r="P1126" i="1"/>
  <c r="A1118" i="16"/>
  <c r="P1118" i="16" s="1"/>
  <c r="AL1118" i="16" s="1"/>
  <c r="F1245" i="1"/>
  <c r="AH996" i="16"/>
  <c r="F1115" i="16"/>
  <c r="T1243" i="1"/>
  <c r="V1122" i="1"/>
  <c r="AN758" i="16" l="1"/>
  <c r="AV758" i="16" s="1"/>
  <c r="AW757" i="16"/>
  <c r="AK874" i="16"/>
  <c r="AU873" i="16"/>
  <c r="F1116" i="16"/>
  <c r="T1244" i="1"/>
  <c r="V1123" i="1"/>
  <c r="A1119" i="16"/>
  <c r="P1119" i="16" s="1"/>
  <c r="AL1119" i="16" s="1"/>
  <c r="F1246" i="1"/>
  <c r="X999" i="16"/>
  <c r="W999" i="16"/>
  <c r="S998" i="16"/>
  <c r="AO758" i="16" s="1"/>
  <c r="R999" i="16"/>
  <c r="AG998" i="16"/>
  <c r="E1000" i="16"/>
  <c r="M1127" i="1"/>
  <c r="K1128" i="1"/>
  <c r="U1007" i="1"/>
  <c r="W1007" i="1" s="1"/>
  <c r="P1127" i="1"/>
  <c r="Q1115" i="16"/>
  <c r="AM875" i="16" s="1"/>
  <c r="AF1114" i="16"/>
  <c r="AH997" i="16"/>
  <c r="AN759" i="16" l="1"/>
  <c r="AV759" i="16" s="1"/>
  <c r="AW758" i="16"/>
  <c r="AK875" i="16"/>
  <c r="AU874" i="16"/>
  <c r="AH998" i="16"/>
  <c r="X1000" i="16"/>
  <c r="W1000" i="16"/>
  <c r="S999" i="16"/>
  <c r="AO759" i="16" s="1"/>
  <c r="AF1115" i="16"/>
  <c r="Q1116" i="16"/>
  <c r="AM876" i="16" s="1"/>
  <c r="E1001" i="16"/>
  <c r="M1128" i="1"/>
  <c r="U1008" i="1"/>
  <c r="W1008" i="1" s="1"/>
  <c r="P1128" i="1"/>
  <c r="K1129" i="1"/>
  <c r="R1000" i="16"/>
  <c r="AG999" i="16"/>
  <c r="F1117" i="16"/>
  <c r="T1245" i="1"/>
  <c r="V1124" i="1"/>
  <c r="A1120" i="16"/>
  <c r="P1120" i="16" s="1"/>
  <c r="AL1120" i="16" s="1"/>
  <c r="F1247" i="1"/>
  <c r="AN760" i="16" l="1"/>
  <c r="AV760" i="16" s="1"/>
  <c r="AW759" i="16"/>
  <c r="AU875" i="16"/>
  <c r="AK876" i="16"/>
  <c r="AG1000" i="16"/>
  <c r="R1001" i="16"/>
  <c r="F1118" i="16"/>
  <c r="V1125" i="1"/>
  <c r="T1246" i="1"/>
  <c r="A1121" i="16"/>
  <c r="P1121" i="16" s="1"/>
  <c r="AL1121" i="16" s="1"/>
  <c r="F1248" i="1"/>
  <c r="Q1117" i="16"/>
  <c r="AM877" i="16" s="1"/>
  <c r="AF1116" i="16"/>
  <c r="X1001" i="16"/>
  <c r="S1000" i="16"/>
  <c r="AO760" i="16" s="1"/>
  <c r="W1001" i="16"/>
  <c r="E1002" i="16"/>
  <c r="U1009" i="1"/>
  <c r="W1009" i="1" s="1"/>
  <c r="M1129" i="1"/>
  <c r="P1129" i="1"/>
  <c r="K1130" i="1"/>
  <c r="AH999" i="16"/>
  <c r="AN761" i="16" l="1"/>
  <c r="AV761" i="16" s="1"/>
  <c r="AW760" i="16"/>
  <c r="AU876" i="16"/>
  <c r="AK877" i="16"/>
  <c r="A1122" i="16"/>
  <c r="P1122" i="16" s="1"/>
  <c r="AL1122" i="16" s="1"/>
  <c r="F1249" i="1"/>
  <c r="E1003" i="16"/>
  <c r="P1130" i="1"/>
  <c r="M1130" i="1"/>
  <c r="U1010" i="1"/>
  <c r="W1010" i="1" s="1"/>
  <c r="K1131" i="1"/>
  <c r="R1002" i="16"/>
  <c r="AG1001" i="16"/>
  <c r="X1002" i="16"/>
  <c r="W1002" i="16"/>
  <c r="S1001" i="16"/>
  <c r="AO761" i="16" s="1"/>
  <c r="Q1118" i="16"/>
  <c r="AM878" i="16" s="1"/>
  <c r="AF1117" i="16"/>
  <c r="F1119" i="16"/>
  <c r="V1126" i="1"/>
  <c r="T1247" i="1"/>
  <c r="AH1000" i="16"/>
  <c r="AN762" i="16" l="1"/>
  <c r="AV762" i="16" s="1"/>
  <c r="AW761" i="16"/>
  <c r="AU877" i="16"/>
  <c r="AK878" i="16"/>
  <c r="S1002" i="16"/>
  <c r="AO762" i="16" s="1"/>
  <c r="X1003" i="16"/>
  <c r="W1003" i="16"/>
  <c r="F1120" i="16"/>
  <c r="T1248" i="1"/>
  <c r="V1127" i="1"/>
  <c r="AF1118" i="16"/>
  <c r="Q1119" i="16"/>
  <c r="AM879" i="16" s="1"/>
  <c r="E1004" i="16"/>
  <c r="P1131" i="1"/>
  <c r="K1132" i="1"/>
  <c r="M1131" i="1"/>
  <c r="U1011" i="1"/>
  <c r="W1011" i="1" s="1"/>
  <c r="A1123" i="16"/>
  <c r="P1123" i="16" s="1"/>
  <c r="AL1123" i="16" s="1"/>
  <c r="F1250" i="1"/>
  <c r="AH1001" i="16"/>
  <c r="R1003" i="16"/>
  <c r="AG1002" i="16"/>
  <c r="AN763" i="16" l="1"/>
  <c r="AV763" i="16" s="1"/>
  <c r="AW762" i="16"/>
  <c r="AK879" i="16"/>
  <c r="AU878" i="16"/>
  <c r="R1004" i="16"/>
  <c r="AG1003" i="16"/>
  <c r="A1124" i="16"/>
  <c r="P1124" i="16" s="1"/>
  <c r="AL1124" i="16" s="1"/>
  <c r="F1251" i="1"/>
  <c r="E1005" i="16"/>
  <c r="U1012" i="1"/>
  <c r="W1012" i="1" s="1"/>
  <c r="K1133" i="1"/>
  <c r="M1132" i="1"/>
  <c r="P1132" i="1"/>
  <c r="S1003" i="16"/>
  <c r="AO763" i="16" s="1"/>
  <c r="X1004" i="16"/>
  <c r="W1004" i="16"/>
  <c r="AF1119" i="16"/>
  <c r="Q1120" i="16"/>
  <c r="AM880" i="16" s="1"/>
  <c r="F1121" i="16"/>
  <c r="V1128" i="1"/>
  <c r="T1249" i="1"/>
  <c r="AH1002" i="16"/>
  <c r="AN764" i="16" l="1"/>
  <c r="AV764" i="16" s="1"/>
  <c r="AW763" i="16"/>
  <c r="AU879" i="16"/>
  <c r="AK880" i="16"/>
  <c r="AG1004" i="16"/>
  <c r="R1005" i="16"/>
  <c r="AF1120" i="16"/>
  <c r="Q1121" i="16"/>
  <c r="AM881" i="16" s="1"/>
  <c r="E1006" i="16"/>
  <c r="U1013" i="1"/>
  <c r="W1013" i="1" s="1"/>
  <c r="K1134" i="1"/>
  <c r="P1133" i="1"/>
  <c r="M1133" i="1"/>
  <c r="F1122" i="16"/>
  <c r="V1129" i="1"/>
  <c r="T1250" i="1"/>
  <c r="AH1003" i="16"/>
  <c r="W1005" i="16"/>
  <c r="S1004" i="16"/>
  <c r="AO764" i="16" s="1"/>
  <c r="X1005" i="16"/>
  <c r="A1125" i="16"/>
  <c r="P1125" i="16" s="1"/>
  <c r="AL1125" i="16" s="1"/>
  <c r="F1252" i="1"/>
  <c r="AN765" i="16" l="1"/>
  <c r="AV765" i="16" s="1"/>
  <c r="AW764" i="16"/>
  <c r="AU880" i="16"/>
  <c r="AK881" i="16"/>
  <c r="AH1004" i="16"/>
  <c r="F1123" i="16"/>
  <c r="V1130" i="1"/>
  <c r="T1251" i="1"/>
  <c r="AF1121" i="16"/>
  <c r="Q1122" i="16"/>
  <c r="AM882" i="16" s="1"/>
  <c r="A1126" i="16"/>
  <c r="P1126" i="16" s="1"/>
  <c r="AL1126" i="16" s="1"/>
  <c r="F1253" i="1"/>
  <c r="X1006" i="16"/>
  <c r="S1005" i="16"/>
  <c r="AO765" i="16" s="1"/>
  <c r="W1006" i="16"/>
  <c r="E1007" i="16"/>
  <c r="U1014" i="1"/>
  <c r="W1014" i="1" s="1"/>
  <c r="M1134" i="1"/>
  <c r="P1134" i="1"/>
  <c r="K1135" i="1"/>
  <c r="R1006" i="16"/>
  <c r="AG1005" i="16"/>
  <c r="AN766" i="16" l="1"/>
  <c r="AV766" i="16" s="1"/>
  <c r="AW765" i="16"/>
  <c r="AU881" i="16"/>
  <c r="AK882" i="16"/>
  <c r="W1007" i="16"/>
  <c r="S1006" i="16"/>
  <c r="AO766" i="16" s="1"/>
  <c r="X1007" i="16"/>
  <c r="F1124" i="16"/>
  <c r="V1131" i="1"/>
  <c r="T1252" i="1"/>
  <c r="R1007" i="16"/>
  <c r="AG1006" i="16"/>
  <c r="AH1005" i="16"/>
  <c r="AF1122" i="16"/>
  <c r="Q1123" i="16"/>
  <c r="AM883" i="16" s="1"/>
  <c r="E1008" i="16"/>
  <c r="K1136" i="1"/>
  <c r="M1135" i="1"/>
  <c r="P1135" i="1"/>
  <c r="U1015" i="1"/>
  <c r="W1015" i="1" s="1"/>
  <c r="A1127" i="16"/>
  <c r="P1127" i="16" s="1"/>
  <c r="AL1127" i="16" s="1"/>
  <c r="F1254" i="1"/>
  <c r="AN767" i="16" l="1"/>
  <c r="AV767" i="16" s="1"/>
  <c r="AW766" i="16"/>
  <c r="AU882" i="16"/>
  <c r="AK883" i="16"/>
  <c r="E1009" i="16"/>
  <c r="U1016" i="1"/>
  <c r="W1016" i="1" s="1"/>
  <c r="P1136" i="1"/>
  <c r="M1136" i="1"/>
  <c r="K1137" i="1"/>
  <c r="AG1007" i="16"/>
  <c r="R1008" i="16"/>
  <c r="AF1123" i="16"/>
  <c r="Q1124" i="16"/>
  <c r="AM884" i="16" s="1"/>
  <c r="A1128" i="16"/>
  <c r="P1128" i="16" s="1"/>
  <c r="AL1128" i="16" s="1"/>
  <c r="F1255" i="1"/>
  <c r="F1125" i="16"/>
  <c r="V1132" i="1"/>
  <c r="T1253" i="1"/>
  <c r="AH1006" i="16"/>
  <c r="S1007" i="16"/>
  <c r="AO767" i="16" s="1"/>
  <c r="W1008" i="16"/>
  <c r="X1008" i="16"/>
  <c r="AN768" i="16" l="1"/>
  <c r="AV768" i="16" s="1"/>
  <c r="AW767" i="16"/>
  <c r="AU883" i="16"/>
  <c r="AK884" i="16"/>
  <c r="S1008" i="16"/>
  <c r="AO768" i="16" s="1"/>
  <c r="W1009" i="16"/>
  <c r="X1009" i="16"/>
  <c r="F1126" i="16"/>
  <c r="V1133" i="1"/>
  <c r="T1254" i="1"/>
  <c r="AG1008" i="16"/>
  <c r="R1009" i="16"/>
  <c r="AH1007" i="16"/>
  <c r="AF1124" i="16"/>
  <c r="Q1125" i="16"/>
  <c r="AM885" i="16" s="1"/>
  <c r="A1129" i="16"/>
  <c r="P1129" i="16" s="1"/>
  <c r="AL1129" i="16" s="1"/>
  <c r="F1256" i="1"/>
  <c r="E1010" i="16"/>
  <c r="K1138" i="1"/>
  <c r="U1017" i="1"/>
  <c r="W1017" i="1" s="1"/>
  <c r="M1137" i="1"/>
  <c r="P1137" i="1"/>
  <c r="AN769" i="16" l="1"/>
  <c r="AV769" i="16" s="1"/>
  <c r="AW768" i="16"/>
  <c r="AK885" i="16"/>
  <c r="AU884" i="16"/>
  <c r="E1011" i="16"/>
  <c r="P1138" i="1"/>
  <c r="M1138" i="1"/>
  <c r="U1018" i="1"/>
  <c r="W1018" i="1" s="1"/>
  <c r="K1139" i="1"/>
  <c r="AF1125" i="16"/>
  <c r="Q1126" i="16"/>
  <c r="AM886" i="16" s="1"/>
  <c r="A1130" i="16"/>
  <c r="P1130" i="16" s="1"/>
  <c r="AL1130" i="16" s="1"/>
  <c r="F1257" i="1"/>
  <c r="F1127" i="16"/>
  <c r="V1134" i="1"/>
  <c r="T1255" i="1"/>
  <c r="W1010" i="16"/>
  <c r="X1010" i="16"/>
  <c r="S1009" i="16"/>
  <c r="AO769" i="16" s="1"/>
  <c r="R1010" i="16"/>
  <c r="AG1009" i="16"/>
  <c r="AH1008" i="16"/>
  <c r="AN770" i="16" l="1"/>
  <c r="AV770" i="16" s="1"/>
  <c r="AW769" i="16"/>
  <c r="AU885" i="16"/>
  <c r="AK886" i="16"/>
  <c r="AH1009" i="16"/>
  <c r="Q1127" i="16"/>
  <c r="AM887" i="16" s="1"/>
  <c r="AF1126" i="16"/>
  <c r="R1011" i="16"/>
  <c r="AG1010" i="16"/>
  <c r="A1131" i="16"/>
  <c r="P1131" i="16" s="1"/>
  <c r="AL1131" i="16" s="1"/>
  <c r="F1258" i="1"/>
  <c r="S1010" i="16"/>
  <c r="AO770" i="16" s="1"/>
  <c r="X1011" i="16"/>
  <c r="W1011" i="16"/>
  <c r="F1128" i="16"/>
  <c r="V1135" i="1"/>
  <c r="T1256" i="1"/>
  <c r="E1012" i="16"/>
  <c r="K1140" i="1"/>
  <c r="P1139" i="1"/>
  <c r="U1019" i="1"/>
  <c r="W1019" i="1" s="1"/>
  <c r="M1139" i="1"/>
  <c r="AN771" i="16" l="1"/>
  <c r="AV771" i="16" s="1"/>
  <c r="AW770" i="16"/>
  <c r="AU886" i="16"/>
  <c r="AK887" i="16"/>
  <c r="Q1128" i="16"/>
  <c r="AM888" i="16" s="1"/>
  <c r="AF1127" i="16"/>
  <c r="AH1010" i="16"/>
  <c r="R1012" i="16"/>
  <c r="AG1011" i="16"/>
  <c r="W1012" i="16"/>
  <c r="S1011" i="16"/>
  <c r="AO771" i="16" s="1"/>
  <c r="X1012" i="16"/>
  <c r="F1129" i="16"/>
  <c r="T1257" i="1"/>
  <c r="V1136" i="1"/>
  <c r="E1013" i="16"/>
  <c r="U1020" i="1"/>
  <c r="W1020" i="1" s="1"/>
  <c r="P1140" i="1"/>
  <c r="K1141" i="1"/>
  <c r="M1140" i="1"/>
  <c r="A1132" i="16"/>
  <c r="P1132" i="16" s="1"/>
  <c r="AL1132" i="16" s="1"/>
  <c r="F1259" i="1"/>
  <c r="AN772" i="16" l="1"/>
  <c r="AV772" i="16" s="1"/>
  <c r="AW771" i="16"/>
  <c r="AU887" i="16"/>
  <c r="AK888" i="16"/>
  <c r="R1013" i="16"/>
  <c r="AG1012" i="16"/>
  <c r="E1014" i="16"/>
  <c r="P1141" i="1"/>
  <c r="K1142" i="1"/>
  <c r="U1021" i="1"/>
  <c r="W1021" i="1" s="1"/>
  <c r="M1141" i="1"/>
  <c r="AH1011" i="16"/>
  <c r="Q1129" i="16"/>
  <c r="AM889" i="16" s="1"/>
  <c r="AF1128" i="16"/>
  <c r="A1133" i="16"/>
  <c r="P1133" i="16" s="1"/>
  <c r="AL1133" i="16" s="1"/>
  <c r="F1260" i="1"/>
  <c r="F1130" i="16"/>
  <c r="T1258" i="1"/>
  <c r="V1137" i="1"/>
  <c r="X1013" i="16"/>
  <c r="W1013" i="16"/>
  <c r="S1012" i="16"/>
  <c r="AO772" i="16" s="1"/>
  <c r="AN773" i="16" l="1"/>
  <c r="AV773" i="16" s="1"/>
  <c r="AW772" i="16"/>
  <c r="AU888" i="16"/>
  <c r="AK889" i="16"/>
  <c r="X1014" i="16"/>
  <c r="W1014" i="16"/>
  <c r="S1013" i="16"/>
  <c r="AO773" i="16" s="1"/>
  <c r="AF1129" i="16"/>
  <c r="Q1130" i="16"/>
  <c r="AM890" i="16" s="1"/>
  <c r="AH1012" i="16"/>
  <c r="F1131" i="16"/>
  <c r="T1259" i="1"/>
  <c r="V1138" i="1"/>
  <c r="A1134" i="16"/>
  <c r="P1134" i="16" s="1"/>
  <c r="AL1134" i="16" s="1"/>
  <c r="F1261" i="1"/>
  <c r="E1015" i="16"/>
  <c r="K1143" i="1"/>
  <c r="M1142" i="1"/>
  <c r="P1142" i="1"/>
  <c r="U1022" i="1"/>
  <c r="W1022" i="1" s="1"/>
  <c r="R1014" i="16"/>
  <c r="AG1013" i="16"/>
  <c r="AN774" i="16" l="1"/>
  <c r="AV774" i="16" s="1"/>
  <c r="AW773" i="16"/>
  <c r="AK890" i="16"/>
  <c r="AU889" i="16"/>
  <c r="A1135" i="16"/>
  <c r="P1135" i="16" s="1"/>
  <c r="AL1135" i="16" s="1"/>
  <c r="F1262" i="1"/>
  <c r="R1015" i="16"/>
  <c r="AG1014" i="16"/>
  <c r="AH1013" i="16"/>
  <c r="E1016" i="16"/>
  <c r="M1143" i="1"/>
  <c r="K1144" i="1"/>
  <c r="U1023" i="1"/>
  <c r="W1023" i="1" s="1"/>
  <c r="P1143" i="1"/>
  <c r="F1132" i="16"/>
  <c r="T1260" i="1"/>
  <c r="V1139" i="1"/>
  <c r="AF1130" i="16"/>
  <c r="Q1131" i="16"/>
  <c r="AM891" i="16" s="1"/>
  <c r="X1015" i="16"/>
  <c r="W1015" i="16"/>
  <c r="S1014" i="16"/>
  <c r="AO774" i="16" s="1"/>
  <c r="AN775" i="16" l="1"/>
  <c r="AV775" i="16" s="1"/>
  <c r="AW774" i="16"/>
  <c r="AU890" i="16"/>
  <c r="AK891" i="16"/>
  <c r="X1016" i="16"/>
  <c r="S1015" i="16"/>
  <c r="AO775" i="16" s="1"/>
  <c r="W1016" i="16"/>
  <c r="R1016" i="16"/>
  <c r="AG1015" i="16"/>
  <c r="Q1132" i="16"/>
  <c r="AM892" i="16" s="1"/>
  <c r="AF1131" i="16"/>
  <c r="F1133" i="16"/>
  <c r="T1261" i="1"/>
  <c r="V1140" i="1"/>
  <c r="E1017" i="16"/>
  <c r="M1144" i="1"/>
  <c r="U1024" i="1"/>
  <c r="W1024" i="1" s="1"/>
  <c r="P1144" i="1"/>
  <c r="K1145" i="1"/>
  <c r="AH1014" i="16"/>
  <c r="A1136" i="16"/>
  <c r="P1136" i="16" s="1"/>
  <c r="AL1136" i="16" s="1"/>
  <c r="F1263" i="1"/>
  <c r="AN776" i="16" l="1"/>
  <c r="AV776" i="16" s="1"/>
  <c r="AW775" i="16"/>
  <c r="AU891" i="16"/>
  <c r="AK892" i="16"/>
  <c r="A1137" i="16"/>
  <c r="P1137" i="16" s="1"/>
  <c r="AL1137" i="16" s="1"/>
  <c r="F1264" i="1"/>
  <c r="Q1133" i="16"/>
  <c r="AM893" i="16" s="1"/>
  <c r="AF1132" i="16"/>
  <c r="E1018" i="16"/>
  <c r="M1145" i="1"/>
  <c r="P1145" i="1"/>
  <c r="K1146" i="1"/>
  <c r="U1025" i="1"/>
  <c r="W1025" i="1" s="1"/>
  <c r="F1134" i="16"/>
  <c r="V1141" i="1"/>
  <c r="T1262" i="1"/>
  <c r="S1016" i="16"/>
  <c r="AO776" i="16" s="1"/>
  <c r="X1017" i="16"/>
  <c r="W1017" i="16"/>
  <c r="AH1015" i="16"/>
  <c r="R1017" i="16"/>
  <c r="AG1016" i="16"/>
  <c r="AN777" i="16" l="1"/>
  <c r="AV777" i="16" s="1"/>
  <c r="AW776" i="16"/>
  <c r="AU892" i="16"/>
  <c r="AK893" i="16"/>
  <c r="S1017" i="16"/>
  <c r="AO777" i="16" s="1"/>
  <c r="X1018" i="16"/>
  <c r="W1018" i="16"/>
  <c r="Q1134" i="16"/>
  <c r="AM894" i="16" s="1"/>
  <c r="AF1133" i="16"/>
  <c r="E1019" i="16"/>
  <c r="U1026" i="1"/>
  <c r="W1026" i="1" s="1"/>
  <c r="M1146" i="1"/>
  <c r="K1147" i="1"/>
  <c r="P1146" i="1"/>
  <c r="AG1017" i="16"/>
  <c r="R1018" i="16"/>
  <c r="F1135" i="16"/>
  <c r="T1263" i="1"/>
  <c r="V1142" i="1"/>
  <c r="AH1016" i="16"/>
  <c r="A1138" i="16"/>
  <c r="P1138" i="16" s="1"/>
  <c r="AL1138" i="16" s="1"/>
  <c r="F1265" i="1"/>
  <c r="AN778" i="16" l="1"/>
  <c r="AV778" i="16" s="1"/>
  <c r="AW777" i="16"/>
  <c r="AU893" i="16"/>
  <c r="AK894" i="16"/>
  <c r="AG1018" i="16"/>
  <c r="R1019" i="16"/>
  <c r="A1139" i="16"/>
  <c r="P1139" i="16" s="1"/>
  <c r="AL1139" i="16" s="1"/>
  <c r="F1266" i="1"/>
  <c r="F1136" i="16"/>
  <c r="V1143" i="1"/>
  <c r="T1264" i="1"/>
  <c r="E1020" i="16"/>
  <c r="P1147" i="1"/>
  <c r="K1148" i="1"/>
  <c r="M1147" i="1"/>
  <c r="U1027" i="1"/>
  <c r="W1027" i="1" s="1"/>
  <c r="S1018" i="16"/>
  <c r="AO778" i="16" s="1"/>
  <c r="X1019" i="16"/>
  <c r="W1019" i="16"/>
  <c r="Q1135" i="16"/>
  <c r="AM895" i="16" s="1"/>
  <c r="AF1134" i="16"/>
  <c r="AH1017" i="16"/>
  <c r="AN779" i="16" l="1"/>
  <c r="AV779" i="16" s="1"/>
  <c r="AW778" i="16"/>
  <c r="AU894" i="16"/>
  <c r="AK895" i="16"/>
  <c r="W1020" i="16"/>
  <c r="X1020" i="16"/>
  <c r="S1019" i="16"/>
  <c r="AO779" i="16" s="1"/>
  <c r="F1137" i="16"/>
  <c r="V1144" i="1"/>
  <c r="T1265" i="1"/>
  <c r="E1021" i="16"/>
  <c r="U1028" i="1"/>
  <c r="W1028" i="1" s="1"/>
  <c r="P1148" i="1"/>
  <c r="M1148" i="1"/>
  <c r="K1149" i="1"/>
  <c r="R1020" i="16"/>
  <c r="AG1019" i="16"/>
  <c r="Q1136" i="16"/>
  <c r="AM896" i="16" s="1"/>
  <c r="AF1135" i="16"/>
  <c r="AH1018" i="16"/>
  <c r="A1140" i="16"/>
  <c r="P1140" i="16" s="1"/>
  <c r="AL1140" i="16" s="1"/>
  <c r="F1267" i="1"/>
  <c r="AN780" i="16" l="1"/>
  <c r="AV780" i="16" s="1"/>
  <c r="AW779" i="16"/>
  <c r="AU895" i="16"/>
  <c r="AK896" i="16"/>
  <c r="Q1137" i="16"/>
  <c r="AM897" i="16" s="1"/>
  <c r="AF1136" i="16"/>
  <c r="E1022" i="16"/>
  <c r="U1029" i="1"/>
  <c r="W1029" i="1" s="1"/>
  <c r="K1150" i="1"/>
  <c r="P1149" i="1"/>
  <c r="M1149" i="1"/>
  <c r="AH1019" i="16"/>
  <c r="F1138" i="16"/>
  <c r="T1266" i="1"/>
  <c r="V1145" i="1"/>
  <c r="A1141" i="16"/>
  <c r="P1141" i="16" s="1"/>
  <c r="AL1141" i="16" s="1"/>
  <c r="F1268" i="1"/>
  <c r="AG1020" i="16"/>
  <c r="R1021" i="16"/>
  <c r="X1021" i="16"/>
  <c r="W1021" i="16"/>
  <c r="S1020" i="16"/>
  <c r="AO780" i="16" s="1"/>
  <c r="AN781" i="16" l="1"/>
  <c r="AV781" i="16" s="1"/>
  <c r="AW780" i="16"/>
  <c r="AU896" i="16"/>
  <c r="AK897" i="16"/>
  <c r="S1021" i="16"/>
  <c r="AO781" i="16" s="1"/>
  <c r="W1022" i="16"/>
  <c r="X1022" i="16"/>
  <c r="F1139" i="16"/>
  <c r="V1146" i="1"/>
  <c r="T1267" i="1"/>
  <c r="AH1020" i="16"/>
  <c r="A1142" i="16"/>
  <c r="P1142" i="16" s="1"/>
  <c r="AL1142" i="16" s="1"/>
  <c r="F1269" i="1"/>
  <c r="R1022" i="16"/>
  <c r="AG1021" i="16"/>
  <c r="E1023" i="16"/>
  <c r="K1151" i="1"/>
  <c r="M1150" i="1"/>
  <c r="P1150" i="1"/>
  <c r="U1030" i="1"/>
  <c r="W1030" i="1" s="1"/>
  <c r="Q1138" i="16"/>
  <c r="AM898" i="16" s="1"/>
  <c r="AF1137" i="16"/>
  <c r="AN782" i="16" l="1"/>
  <c r="AV782" i="16" s="1"/>
  <c r="AW781" i="16"/>
  <c r="AU897" i="16"/>
  <c r="AK898" i="16"/>
  <c r="Q1139" i="16"/>
  <c r="AM899" i="16" s="1"/>
  <c r="AF1138" i="16"/>
  <c r="R1023" i="16"/>
  <c r="AG1022" i="16"/>
  <c r="E1024" i="16"/>
  <c r="P1151" i="1"/>
  <c r="U1031" i="1"/>
  <c r="W1031" i="1" s="1"/>
  <c r="M1151" i="1"/>
  <c r="K1152" i="1"/>
  <c r="A1143" i="16"/>
  <c r="P1143" i="16" s="1"/>
  <c r="AL1143" i="16" s="1"/>
  <c r="F1270" i="1"/>
  <c r="F1140" i="16"/>
  <c r="T1268" i="1"/>
  <c r="V1147" i="1"/>
  <c r="S1022" i="16"/>
  <c r="AO782" i="16" s="1"/>
  <c r="X1023" i="16"/>
  <c r="W1023" i="16"/>
  <c r="AH1021" i="16"/>
  <c r="AN783" i="16" l="1"/>
  <c r="AV783" i="16" s="1"/>
  <c r="AW782" i="16"/>
  <c r="AU898" i="16"/>
  <c r="AK899" i="16"/>
  <c r="AF1139" i="16"/>
  <c r="Q1140" i="16"/>
  <c r="AM900" i="16" s="1"/>
  <c r="S1023" i="16"/>
  <c r="AO783" i="16" s="1"/>
  <c r="W1024" i="16"/>
  <c r="X1024" i="16"/>
  <c r="F1141" i="16"/>
  <c r="V1148" i="1"/>
  <c r="T1269" i="1"/>
  <c r="E1025" i="16"/>
  <c r="U1032" i="1"/>
  <c r="W1032" i="1" s="1"/>
  <c r="M1152" i="1"/>
  <c r="P1152" i="1"/>
  <c r="K1153" i="1"/>
  <c r="AH1022" i="16"/>
  <c r="A1144" i="16"/>
  <c r="P1144" i="16" s="1"/>
  <c r="AL1144" i="16" s="1"/>
  <c r="F1271" i="1"/>
  <c r="R1024" i="16"/>
  <c r="AG1023" i="16"/>
  <c r="AN784" i="16" l="1"/>
  <c r="AV784" i="16" s="1"/>
  <c r="AW783" i="16"/>
  <c r="AU899" i="16"/>
  <c r="AK900" i="16"/>
  <c r="A1145" i="16"/>
  <c r="P1145" i="16" s="1"/>
  <c r="AL1145" i="16" s="1"/>
  <c r="F1272" i="1"/>
  <c r="E1026" i="16"/>
  <c r="U1033" i="1"/>
  <c r="W1033" i="1" s="1"/>
  <c r="M1153" i="1"/>
  <c r="K1154" i="1"/>
  <c r="P1153" i="1"/>
  <c r="R1025" i="16"/>
  <c r="AG1024" i="16"/>
  <c r="AH1023" i="16"/>
  <c r="Q1141" i="16"/>
  <c r="AM901" i="16" s="1"/>
  <c r="AF1140" i="16"/>
  <c r="F1142" i="16"/>
  <c r="T1270" i="1"/>
  <c r="V1149" i="1"/>
  <c r="S1024" i="16"/>
  <c r="AO784" i="16" s="1"/>
  <c r="X1025" i="16"/>
  <c r="W1025" i="16"/>
  <c r="AN785" i="16" l="1"/>
  <c r="AV785" i="16" s="1"/>
  <c r="AW784" i="16"/>
  <c r="AU900" i="16"/>
  <c r="AK901" i="16"/>
  <c r="AH1024" i="16"/>
  <c r="E1027" i="16"/>
  <c r="K1155" i="1"/>
  <c r="M1154" i="1"/>
  <c r="U1034" i="1"/>
  <c r="W1034" i="1" s="1"/>
  <c r="P1154" i="1"/>
  <c r="A1146" i="16"/>
  <c r="P1146" i="16" s="1"/>
  <c r="AL1146" i="16" s="1"/>
  <c r="F1273" i="1"/>
  <c r="Q1142" i="16"/>
  <c r="AM902" i="16" s="1"/>
  <c r="AF1141" i="16"/>
  <c r="X1026" i="16"/>
  <c r="W1026" i="16"/>
  <c r="S1025" i="16"/>
  <c r="AO785" i="16" s="1"/>
  <c r="F1143" i="16"/>
  <c r="V1150" i="1"/>
  <c r="T1271" i="1"/>
  <c r="R1026" i="16"/>
  <c r="AG1025" i="16"/>
  <c r="AN786" i="16" l="1"/>
  <c r="AV786" i="16" s="1"/>
  <c r="AW785" i="16"/>
  <c r="AU901" i="16"/>
  <c r="AK902" i="16"/>
  <c r="A1147" i="16"/>
  <c r="P1147" i="16" s="1"/>
  <c r="AL1147" i="16" s="1"/>
  <c r="F1274" i="1"/>
  <c r="R1027" i="16"/>
  <c r="AG1026" i="16"/>
  <c r="E1028" i="16"/>
  <c r="P1155" i="1"/>
  <c r="K1156" i="1"/>
  <c r="U1035" i="1"/>
  <c r="W1035" i="1" s="1"/>
  <c r="M1155" i="1"/>
  <c r="AH1025" i="16"/>
  <c r="Q1143" i="16"/>
  <c r="AM903" i="16" s="1"/>
  <c r="AF1142" i="16"/>
  <c r="F1144" i="16"/>
  <c r="T1272" i="1"/>
  <c r="V1151" i="1"/>
  <c r="S1026" i="16"/>
  <c r="AO786" i="16" s="1"/>
  <c r="X1027" i="16"/>
  <c r="W1027" i="16"/>
  <c r="AN787" i="16" l="1"/>
  <c r="AV787" i="16" s="1"/>
  <c r="AW786" i="16"/>
  <c r="AU902" i="16"/>
  <c r="AK903" i="16"/>
  <c r="AH1026" i="16"/>
  <c r="S1027" i="16"/>
  <c r="AO787" i="16" s="1"/>
  <c r="W1028" i="16"/>
  <c r="X1028" i="16"/>
  <c r="F1145" i="16"/>
  <c r="V1152" i="1"/>
  <c r="T1273" i="1"/>
  <c r="E1029" i="16"/>
  <c r="P1156" i="1"/>
  <c r="K1157" i="1"/>
  <c r="U1036" i="1"/>
  <c r="W1036" i="1" s="1"/>
  <c r="M1156" i="1"/>
  <c r="R1028" i="16"/>
  <c r="AG1027" i="16"/>
  <c r="AF1143" i="16"/>
  <c r="Q1144" i="16"/>
  <c r="AM904" i="16" s="1"/>
  <c r="A1148" i="16"/>
  <c r="P1148" i="16" s="1"/>
  <c r="AL1148" i="16" s="1"/>
  <c r="F1275" i="1"/>
  <c r="AN788" i="16" l="1"/>
  <c r="AV788" i="16" s="1"/>
  <c r="AW787" i="16"/>
  <c r="AU903" i="16"/>
  <c r="AK904" i="16"/>
  <c r="F1146" i="16"/>
  <c r="V1153" i="1"/>
  <c r="T1274" i="1"/>
  <c r="S1028" i="16"/>
  <c r="AO788" i="16" s="1"/>
  <c r="X1029" i="16"/>
  <c r="W1029" i="16"/>
  <c r="Q1145" i="16"/>
  <c r="AM905" i="16" s="1"/>
  <c r="AF1144" i="16"/>
  <c r="AG1028" i="16"/>
  <c r="R1029" i="16"/>
  <c r="E1030" i="16"/>
  <c r="U1037" i="1"/>
  <c r="W1037" i="1" s="1"/>
  <c r="P1157" i="1"/>
  <c r="K1158" i="1"/>
  <c r="M1157" i="1"/>
  <c r="AH1027" i="16"/>
  <c r="A1149" i="16"/>
  <c r="P1149" i="16" s="1"/>
  <c r="AL1149" i="16" s="1"/>
  <c r="F1276" i="1"/>
  <c r="AN789" i="16" l="1"/>
  <c r="AV789" i="16" s="1"/>
  <c r="AW788" i="16"/>
  <c r="AU904" i="16"/>
  <c r="AK905" i="16"/>
  <c r="F1147" i="16"/>
  <c r="T1275" i="1"/>
  <c r="V1154" i="1"/>
  <c r="W1030" i="16"/>
  <c r="X1030" i="16"/>
  <c r="S1029" i="16"/>
  <c r="AO789" i="16" s="1"/>
  <c r="E1031" i="16"/>
  <c r="P1158" i="1"/>
  <c r="M1158" i="1"/>
  <c r="K1159" i="1"/>
  <c r="U1038" i="1"/>
  <c r="W1038" i="1" s="1"/>
  <c r="R1030" i="16"/>
  <c r="AG1029" i="16"/>
  <c r="AF1145" i="16"/>
  <c r="Q1146" i="16"/>
  <c r="AM906" i="16" s="1"/>
  <c r="AH1028" i="16"/>
  <c r="A1150" i="16"/>
  <c r="P1150" i="16" s="1"/>
  <c r="AL1150" i="16" s="1"/>
  <c r="F1277" i="1"/>
  <c r="AN790" i="16" l="1"/>
  <c r="AV790" i="16" s="1"/>
  <c r="AW789" i="16"/>
  <c r="AU905" i="16"/>
  <c r="AK906" i="16"/>
  <c r="S1030" i="16"/>
  <c r="AO790" i="16" s="1"/>
  <c r="W1031" i="16"/>
  <c r="X1031" i="16"/>
  <c r="E1032" i="16"/>
  <c r="M1159" i="1"/>
  <c r="P1159" i="1"/>
  <c r="U1039" i="1"/>
  <c r="W1039" i="1" s="1"/>
  <c r="K1160" i="1"/>
  <c r="AH1029" i="16"/>
  <c r="F1148" i="16"/>
  <c r="V1155" i="1"/>
  <c r="T1276" i="1"/>
  <c r="A1151" i="16"/>
  <c r="P1151" i="16" s="1"/>
  <c r="AL1151" i="16" s="1"/>
  <c r="F1278" i="1"/>
  <c r="AF1146" i="16"/>
  <c r="Q1147" i="16"/>
  <c r="AM907" i="16" s="1"/>
  <c r="R1031" i="16"/>
  <c r="AG1030" i="16"/>
  <c r="AN791" i="16" l="1"/>
  <c r="AV791" i="16" s="1"/>
  <c r="AW790" i="16"/>
  <c r="AU906" i="16"/>
  <c r="AK907" i="16"/>
  <c r="AH1030" i="16"/>
  <c r="R1032" i="16"/>
  <c r="AG1031" i="16"/>
  <c r="E1033" i="16"/>
  <c r="U1040" i="1"/>
  <c r="W1040" i="1" s="1"/>
  <c r="M1160" i="1"/>
  <c r="P1160" i="1"/>
  <c r="K1161" i="1"/>
  <c r="A1152" i="16"/>
  <c r="P1152" i="16" s="1"/>
  <c r="AL1152" i="16" s="1"/>
  <c r="F1279" i="1"/>
  <c r="Q1148" i="16"/>
  <c r="AM908" i="16" s="1"/>
  <c r="AF1147" i="16"/>
  <c r="X1032" i="16"/>
  <c r="W1032" i="16"/>
  <c r="S1031" i="16"/>
  <c r="AO791" i="16" s="1"/>
  <c r="F1149" i="16"/>
  <c r="V1156" i="1"/>
  <c r="T1277" i="1"/>
  <c r="AN792" i="16" l="1"/>
  <c r="AV792" i="16" s="1"/>
  <c r="AW791" i="16"/>
  <c r="AU907" i="16"/>
  <c r="AK908" i="16"/>
  <c r="A1153" i="16"/>
  <c r="P1153" i="16" s="1"/>
  <c r="AL1153" i="16" s="1"/>
  <c r="F1280" i="1"/>
  <c r="R1033" i="16"/>
  <c r="AG1032" i="16"/>
  <c r="AH1031" i="16"/>
  <c r="Q1149" i="16"/>
  <c r="AM909" i="16" s="1"/>
  <c r="AF1148" i="16"/>
  <c r="E1034" i="16"/>
  <c r="M1161" i="1"/>
  <c r="K1162" i="1"/>
  <c r="P1161" i="1"/>
  <c r="U1041" i="1"/>
  <c r="W1041" i="1" s="1"/>
  <c r="F1150" i="16"/>
  <c r="V1157" i="1"/>
  <c r="T1278" i="1"/>
  <c r="S1032" i="16"/>
  <c r="AO792" i="16" s="1"/>
  <c r="X1033" i="16"/>
  <c r="W1033" i="16"/>
  <c r="AN793" i="16" l="1"/>
  <c r="AV793" i="16" s="1"/>
  <c r="AW792" i="16"/>
  <c r="AU908" i="16"/>
  <c r="AK909" i="16"/>
  <c r="S1033" i="16"/>
  <c r="AO793" i="16" s="1"/>
  <c r="W1034" i="16"/>
  <c r="X1034" i="16"/>
  <c r="E1035" i="16"/>
  <c r="K1163" i="1"/>
  <c r="M1162" i="1"/>
  <c r="U1042" i="1"/>
  <c r="W1042" i="1" s="1"/>
  <c r="P1162" i="1"/>
  <c r="AF1149" i="16"/>
  <c r="Q1150" i="16"/>
  <c r="AM910" i="16" s="1"/>
  <c r="R1034" i="16"/>
  <c r="AG1033" i="16"/>
  <c r="AH1032" i="16"/>
  <c r="A1154" i="16"/>
  <c r="P1154" i="16" s="1"/>
  <c r="AL1154" i="16" s="1"/>
  <c r="F1281" i="1"/>
  <c r="F1151" i="16"/>
  <c r="V1158" i="1"/>
  <c r="T1279" i="1"/>
  <c r="AN794" i="16" l="1"/>
  <c r="AV794" i="16" s="1"/>
  <c r="AW793" i="16"/>
  <c r="AU909" i="16"/>
  <c r="AK910" i="16"/>
  <c r="Q1151" i="16"/>
  <c r="AM911" i="16" s="1"/>
  <c r="AF1150" i="16"/>
  <c r="S1034" i="16"/>
  <c r="AO794" i="16" s="1"/>
  <c r="X1035" i="16"/>
  <c r="W1035" i="16"/>
  <c r="A1155" i="16"/>
  <c r="P1155" i="16" s="1"/>
  <c r="AL1155" i="16" s="1"/>
  <c r="F1282" i="1"/>
  <c r="F1152" i="16"/>
  <c r="T1280" i="1"/>
  <c r="V1159" i="1"/>
  <c r="AG1034" i="16"/>
  <c r="R1035" i="16"/>
  <c r="E1036" i="16"/>
  <c r="P1163" i="1"/>
  <c r="U1043" i="1"/>
  <c r="W1043" i="1" s="1"/>
  <c r="M1163" i="1"/>
  <c r="K1164" i="1"/>
  <c r="AH1033" i="16"/>
  <c r="AN795" i="16" l="1"/>
  <c r="AV795" i="16" s="1"/>
  <c r="AW794" i="16"/>
  <c r="AU910" i="16"/>
  <c r="AK911" i="16"/>
  <c r="A1156" i="16"/>
  <c r="P1156" i="16" s="1"/>
  <c r="AL1156" i="16" s="1"/>
  <c r="F1283" i="1"/>
  <c r="AH1034" i="16"/>
  <c r="E1037" i="16"/>
  <c r="P1164" i="1"/>
  <c r="U1044" i="1"/>
  <c r="W1044" i="1" s="1"/>
  <c r="M1164" i="1"/>
  <c r="K1165" i="1"/>
  <c r="AG1035" i="16"/>
  <c r="R1036" i="16"/>
  <c r="F1153" i="16"/>
  <c r="V1160" i="1"/>
  <c r="T1281" i="1"/>
  <c r="S1035" i="16"/>
  <c r="AO795" i="16" s="1"/>
  <c r="X1036" i="16"/>
  <c r="W1036" i="16"/>
  <c r="Q1152" i="16"/>
  <c r="AM912" i="16" s="1"/>
  <c r="AF1151" i="16"/>
  <c r="AN796" i="16" l="1"/>
  <c r="AV796" i="16" s="1"/>
  <c r="AW795" i="16"/>
  <c r="AU911" i="16"/>
  <c r="AK912" i="16"/>
  <c r="Q1153" i="16"/>
  <c r="AM913" i="16" s="1"/>
  <c r="AF1152" i="16"/>
  <c r="AH1035" i="16"/>
  <c r="AG1036" i="16"/>
  <c r="R1037" i="16"/>
  <c r="F1154" i="16"/>
  <c r="T1282" i="1"/>
  <c r="V1161" i="1"/>
  <c r="W1037" i="16"/>
  <c r="S1036" i="16"/>
  <c r="AO796" i="16" s="1"/>
  <c r="X1037" i="16"/>
  <c r="A1157" i="16"/>
  <c r="P1157" i="16" s="1"/>
  <c r="AL1157" i="16" s="1"/>
  <c r="F1284" i="1"/>
  <c r="E1038" i="16"/>
  <c r="K1166" i="1"/>
  <c r="P1165" i="1"/>
  <c r="M1165" i="1"/>
  <c r="U1045" i="1"/>
  <c r="W1045" i="1" s="1"/>
  <c r="AN797" i="16" l="1"/>
  <c r="AV797" i="16" s="1"/>
  <c r="AW796" i="16"/>
  <c r="AK913" i="16"/>
  <c r="AU912" i="16"/>
  <c r="A1158" i="16"/>
  <c r="P1158" i="16" s="1"/>
  <c r="AL1158" i="16" s="1"/>
  <c r="F1285" i="1"/>
  <c r="X1038" i="16"/>
  <c r="W1038" i="16"/>
  <c r="S1037" i="16"/>
  <c r="AO797" i="16" s="1"/>
  <c r="R1038" i="16"/>
  <c r="AG1037" i="16"/>
  <c r="E1039" i="16"/>
  <c r="U1046" i="1"/>
  <c r="W1046" i="1" s="1"/>
  <c r="M1166" i="1"/>
  <c r="K1167" i="1"/>
  <c r="P1166" i="1"/>
  <c r="F1155" i="16"/>
  <c r="V1162" i="1"/>
  <c r="T1283" i="1"/>
  <c r="Q1154" i="16"/>
  <c r="AM914" i="16" s="1"/>
  <c r="AF1153" i="16"/>
  <c r="AH1036" i="16"/>
  <c r="AN798" i="16" l="1"/>
  <c r="AV798" i="16" s="1"/>
  <c r="AW797" i="16"/>
  <c r="AU913" i="16"/>
  <c r="AK914" i="16"/>
  <c r="W1039" i="16"/>
  <c r="S1038" i="16"/>
  <c r="AO798" i="16" s="1"/>
  <c r="X1039" i="16"/>
  <c r="R1039" i="16"/>
  <c r="AG1038" i="16"/>
  <c r="E1040" i="16"/>
  <c r="P1167" i="1"/>
  <c r="K1168" i="1"/>
  <c r="U1047" i="1"/>
  <c r="W1047" i="1" s="1"/>
  <c r="M1167" i="1"/>
  <c r="Q1155" i="16"/>
  <c r="AM915" i="16" s="1"/>
  <c r="AF1154" i="16"/>
  <c r="A1159" i="16"/>
  <c r="P1159" i="16" s="1"/>
  <c r="AL1159" i="16" s="1"/>
  <c r="F1286" i="1"/>
  <c r="F1156" i="16"/>
  <c r="T1284" i="1"/>
  <c r="V1163" i="1"/>
  <c r="AH1037" i="16"/>
  <c r="AN799" i="16" l="1"/>
  <c r="AV799" i="16" s="1"/>
  <c r="AW798" i="16"/>
  <c r="AU914" i="16"/>
  <c r="AK915" i="16"/>
  <c r="F1157" i="16"/>
  <c r="T1285" i="1"/>
  <c r="V1164" i="1"/>
  <c r="A1160" i="16"/>
  <c r="P1160" i="16" s="1"/>
  <c r="AL1160" i="16" s="1"/>
  <c r="F1287" i="1"/>
  <c r="AH1038" i="16"/>
  <c r="Q1156" i="16"/>
  <c r="AM916" i="16" s="1"/>
  <c r="AF1155" i="16"/>
  <c r="E1041" i="16"/>
  <c r="P1168" i="1"/>
  <c r="M1168" i="1"/>
  <c r="U1048" i="1"/>
  <c r="W1048" i="1" s="1"/>
  <c r="K1169" i="1"/>
  <c r="R1040" i="16"/>
  <c r="AG1039" i="16"/>
  <c r="X1040" i="16"/>
  <c r="S1039" i="16"/>
  <c r="AO799" i="16" s="1"/>
  <c r="W1040" i="16"/>
  <c r="AN800" i="16" l="1"/>
  <c r="AV800" i="16" s="1"/>
  <c r="AU915" i="16"/>
  <c r="AW799" i="16"/>
  <c r="AK916" i="16"/>
  <c r="AH1039" i="16"/>
  <c r="E1042" i="16"/>
  <c r="P1169" i="1"/>
  <c r="U1049" i="1"/>
  <c r="W1049" i="1" s="1"/>
  <c r="M1169" i="1"/>
  <c r="K1170" i="1"/>
  <c r="F1158" i="16"/>
  <c r="T1286" i="1"/>
  <c r="V1165" i="1"/>
  <c r="S1040" i="16"/>
  <c r="AO800" i="16" s="1"/>
  <c r="W1041" i="16"/>
  <c r="X1041" i="16"/>
  <c r="R1041" i="16"/>
  <c r="AG1040" i="16"/>
  <c r="Q1157" i="16"/>
  <c r="AM917" i="16" s="1"/>
  <c r="AF1156" i="16"/>
  <c r="A1161" i="16"/>
  <c r="P1161" i="16" s="1"/>
  <c r="AL1161" i="16" s="1"/>
  <c r="F1288" i="1"/>
  <c r="AN801" i="16" l="1"/>
  <c r="AV801" i="16" s="1"/>
  <c r="AW800" i="16"/>
  <c r="AK917" i="16"/>
  <c r="AU916" i="16"/>
  <c r="W1042" i="16"/>
  <c r="X1042" i="16"/>
  <c r="S1041" i="16"/>
  <c r="AO801" i="16" s="1"/>
  <c r="AG1041" i="16"/>
  <c r="R1042" i="16"/>
  <c r="AH1040" i="16"/>
  <c r="E1043" i="16"/>
  <c r="K1171" i="1"/>
  <c r="M1170" i="1"/>
  <c r="P1170" i="1"/>
  <c r="U1050" i="1"/>
  <c r="W1050" i="1" s="1"/>
  <c r="A1162" i="16"/>
  <c r="P1162" i="16" s="1"/>
  <c r="AL1162" i="16" s="1"/>
  <c r="F1289" i="1"/>
  <c r="F1159" i="16"/>
  <c r="V1166" i="1"/>
  <c r="T1287" i="1"/>
  <c r="AF1157" i="16"/>
  <c r="Q1158" i="16"/>
  <c r="AM918" i="16" s="1"/>
  <c r="AN802" i="16" l="1"/>
  <c r="AV802" i="16" s="1"/>
  <c r="AW801" i="16"/>
  <c r="AU917" i="16"/>
  <c r="AK918" i="16"/>
  <c r="AF1158" i="16"/>
  <c r="Q1159" i="16"/>
  <c r="AM919" i="16" s="1"/>
  <c r="AH1041" i="16"/>
  <c r="A1163" i="16"/>
  <c r="P1163" i="16" s="1"/>
  <c r="AL1163" i="16" s="1"/>
  <c r="F1290" i="1"/>
  <c r="F1160" i="16"/>
  <c r="T1288" i="1"/>
  <c r="V1167" i="1"/>
  <c r="E1044" i="16"/>
  <c r="P1171" i="1"/>
  <c r="U1051" i="1"/>
  <c r="W1051" i="1" s="1"/>
  <c r="K1172" i="1"/>
  <c r="M1171" i="1"/>
  <c r="R1043" i="16"/>
  <c r="AG1042" i="16"/>
  <c r="W1043" i="16"/>
  <c r="X1043" i="16"/>
  <c r="S1042" i="16"/>
  <c r="AO802" i="16" s="1"/>
  <c r="AN803" i="16" l="1"/>
  <c r="AV803" i="16" s="1"/>
  <c r="AW802" i="16"/>
  <c r="AU918" i="16"/>
  <c r="AK919" i="16"/>
  <c r="W1044" i="16"/>
  <c r="S1043" i="16"/>
  <c r="AO803" i="16" s="1"/>
  <c r="X1044" i="16"/>
  <c r="A1164" i="16"/>
  <c r="P1164" i="16" s="1"/>
  <c r="AL1164" i="16" s="1"/>
  <c r="F1291" i="1"/>
  <c r="Q1160" i="16"/>
  <c r="AM920" i="16" s="1"/>
  <c r="AF1159" i="16"/>
  <c r="E1045" i="16"/>
  <c r="U1052" i="1"/>
  <c r="W1052" i="1" s="1"/>
  <c r="K1173" i="1"/>
  <c r="M1172" i="1"/>
  <c r="P1172" i="1"/>
  <c r="AH1042" i="16"/>
  <c r="R1044" i="16"/>
  <c r="AG1043" i="16"/>
  <c r="F1161" i="16"/>
  <c r="V1168" i="1"/>
  <c r="T1289" i="1"/>
  <c r="AN804" i="16" l="1"/>
  <c r="AV804" i="16" s="1"/>
  <c r="AW803" i="16"/>
  <c r="AU919" i="16"/>
  <c r="AK920" i="16"/>
  <c r="E1046" i="16"/>
  <c r="K1174" i="1"/>
  <c r="P1173" i="1"/>
  <c r="M1173" i="1"/>
  <c r="U1053" i="1"/>
  <c r="W1053" i="1" s="1"/>
  <c r="Q1161" i="16"/>
  <c r="AM921" i="16" s="1"/>
  <c r="AF1160" i="16"/>
  <c r="AH1043" i="16"/>
  <c r="F1162" i="16"/>
  <c r="T1290" i="1"/>
  <c r="V1169" i="1"/>
  <c r="R1045" i="16"/>
  <c r="AG1044" i="16"/>
  <c r="A1165" i="16"/>
  <c r="P1165" i="16" s="1"/>
  <c r="AL1165" i="16" s="1"/>
  <c r="F1292" i="1"/>
  <c r="X1045" i="16"/>
  <c r="W1045" i="16"/>
  <c r="S1044" i="16"/>
  <c r="AO804" i="16" s="1"/>
  <c r="AN805" i="16" l="1"/>
  <c r="AV805" i="16" s="1"/>
  <c r="AW804" i="16"/>
  <c r="AU920" i="16"/>
  <c r="AK921" i="16"/>
  <c r="Q1162" i="16"/>
  <c r="AM922" i="16" s="1"/>
  <c r="AF1161" i="16"/>
  <c r="AH1044" i="16"/>
  <c r="W1046" i="16"/>
  <c r="S1045" i="16"/>
  <c r="AO805" i="16" s="1"/>
  <c r="X1046" i="16"/>
  <c r="F1163" i="16"/>
  <c r="V1170" i="1"/>
  <c r="T1291" i="1"/>
  <c r="AG1045" i="16"/>
  <c r="R1046" i="16"/>
  <c r="A1166" i="16"/>
  <c r="P1166" i="16" s="1"/>
  <c r="AL1166" i="16" s="1"/>
  <c r="F1293" i="1"/>
  <c r="E1047" i="16"/>
  <c r="K1175" i="1"/>
  <c r="M1174" i="1"/>
  <c r="U1054" i="1"/>
  <c r="W1054" i="1" s="1"/>
  <c r="P1174" i="1"/>
  <c r="AN806" i="16" l="1"/>
  <c r="AV806" i="16" s="1"/>
  <c r="AW805" i="16"/>
  <c r="AK922" i="16"/>
  <c r="AU921" i="16"/>
  <c r="A1167" i="16"/>
  <c r="P1167" i="16" s="1"/>
  <c r="AL1167" i="16" s="1"/>
  <c r="F1294" i="1"/>
  <c r="F1164" i="16"/>
  <c r="T1292" i="1"/>
  <c r="V1171" i="1"/>
  <c r="AH1045" i="16"/>
  <c r="E1048" i="16"/>
  <c r="P1175" i="1"/>
  <c r="U1055" i="1"/>
  <c r="W1055" i="1" s="1"/>
  <c r="K1176" i="1"/>
  <c r="M1175" i="1"/>
  <c r="R1047" i="16"/>
  <c r="AG1046" i="16"/>
  <c r="S1046" i="16"/>
  <c r="AO806" i="16" s="1"/>
  <c r="X1047" i="16"/>
  <c r="W1047" i="16"/>
  <c r="AF1162" i="16"/>
  <c r="Q1163" i="16"/>
  <c r="AM923" i="16" s="1"/>
  <c r="AN807" i="16" l="1"/>
  <c r="AV807" i="16" s="1"/>
  <c r="AW806" i="16"/>
  <c r="AU922" i="16"/>
  <c r="AK923" i="16"/>
  <c r="F1165" i="16"/>
  <c r="V1172" i="1"/>
  <c r="T1293" i="1"/>
  <c r="E1049" i="16"/>
  <c r="U1056" i="1"/>
  <c r="W1056" i="1" s="1"/>
  <c r="P1176" i="1"/>
  <c r="M1176" i="1"/>
  <c r="K1177" i="1"/>
  <c r="A1168" i="16"/>
  <c r="P1168" i="16" s="1"/>
  <c r="AL1168" i="16" s="1"/>
  <c r="F1295" i="1"/>
  <c r="AH1046" i="16"/>
  <c r="S1047" i="16"/>
  <c r="AO807" i="16" s="1"/>
  <c r="W1048" i="16"/>
  <c r="X1048" i="16"/>
  <c r="AG1047" i="16"/>
  <c r="R1048" i="16"/>
  <c r="Q1164" i="16"/>
  <c r="AM924" i="16" s="1"/>
  <c r="AF1163" i="16"/>
  <c r="AN808" i="16" l="1"/>
  <c r="AV808" i="16" s="1"/>
  <c r="AW807" i="16"/>
  <c r="AU923" i="16"/>
  <c r="AK924" i="16"/>
  <c r="Q1165" i="16"/>
  <c r="AM925" i="16" s="1"/>
  <c r="AF1164" i="16"/>
  <c r="E1050" i="16"/>
  <c r="P1177" i="1"/>
  <c r="U1057" i="1"/>
  <c r="W1057" i="1" s="1"/>
  <c r="M1177" i="1"/>
  <c r="K1178" i="1"/>
  <c r="F1166" i="16"/>
  <c r="V1173" i="1"/>
  <c r="T1294" i="1"/>
  <c r="AG1048" i="16"/>
  <c r="R1049" i="16"/>
  <c r="S1048" i="16"/>
  <c r="AO808" i="16" s="1"/>
  <c r="X1049" i="16"/>
  <c r="W1049" i="16"/>
  <c r="A1169" i="16"/>
  <c r="P1169" i="16" s="1"/>
  <c r="AL1169" i="16" s="1"/>
  <c r="F1296" i="1"/>
  <c r="AH1047" i="16"/>
  <c r="AN809" i="16" l="1"/>
  <c r="AV809" i="16" s="1"/>
  <c r="AW808" i="16"/>
  <c r="AU924" i="16"/>
  <c r="AK925" i="16"/>
  <c r="E1051" i="16"/>
  <c r="P1178" i="1"/>
  <c r="M1178" i="1"/>
  <c r="U1058" i="1"/>
  <c r="W1058" i="1" s="1"/>
  <c r="K1179" i="1"/>
  <c r="S1049" i="16"/>
  <c r="AO809" i="16" s="1"/>
  <c r="X1050" i="16"/>
  <c r="W1050" i="16"/>
  <c r="A1170" i="16"/>
  <c r="P1170" i="16" s="1"/>
  <c r="AL1170" i="16" s="1"/>
  <c r="F1297" i="1"/>
  <c r="AH1048" i="16"/>
  <c r="F1167" i="16"/>
  <c r="V1174" i="1"/>
  <c r="T1295" i="1"/>
  <c r="AG1049" i="16"/>
  <c r="R1050" i="16"/>
  <c r="Q1166" i="16"/>
  <c r="AM926" i="16" s="1"/>
  <c r="AF1165" i="16"/>
  <c r="AN810" i="16" l="1"/>
  <c r="AV810" i="16" s="1"/>
  <c r="AW809" i="16"/>
  <c r="AK926" i="16"/>
  <c r="AU925" i="16"/>
  <c r="Q1167" i="16"/>
  <c r="AM927" i="16" s="1"/>
  <c r="AF1166" i="16"/>
  <c r="X1051" i="16"/>
  <c r="S1050" i="16"/>
  <c r="AO810" i="16" s="1"/>
  <c r="W1051" i="16"/>
  <c r="F1168" i="16"/>
  <c r="V1175" i="1"/>
  <c r="T1296" i="1"/>
  <c r="R1051" i="16"/>
  <c r="AG1050" i="16"/>
  <c r="A1171" i="16"/>
  <c r="P1171" i="16" s="1"/>
  <c r="AL1171" i="16" s="1"/>
  <c r="F1298" i="1"/>
  <c r="AH1049" i="16"/>
  <c r="E1052" i="16"/>
  <c r="K1180" i="1"/>
  <c r="P1179" i="1"/>
  <c r="M1179" i="1"/>
  <c r="U1059" i="1"/>
  <c r="W1059" i="1" s="1"/>
  <c r="AN811" i="16" l="1"/>
  <c r="AV811" i="16" s="1"/>
  <c r="AW810" i="16"/>
  <c r="AK927" i="16"/>
  <c r="AU926" i="16"/>
  <c r="R1052" i="16"/>
  <c r="AG1051" i="16"/>
  <c r="E1053" i="16"/>
  <c r="P1180" i="1"/>
  <c r="M1180" i="1"/>
  <c r="U1060" i="1"/>
  <c r="W1060" i="1" s="1"/>
  <c r="K1181" i="1"/>
  <c r="A1172" i="16"/>
  <c r="P1172" i="16" s="1"/>
  <c r="AL1172" i="16" s="1"/>
  <c r="F1299" i="1"/>
  <c r="X1052" i="16"/>
  <c r="S1051" i="16"/>
  <c r="AO811" i="16" s="1"/>
  <c r="W1052" i="16"/>
  <c r="Q1168" i="16"/>
  <c r="AM928" i="16" s="1"/>
  <c r="AF1167" i="16"/>
  <c r="F1169" i="16"/>
  <c r="T1297" i="1"/>
  <c r="V1176" i="1"/>
  <c r="AH1050" i="16"/>
  <c r="AN812" i="16" l="1"/>
  <c r="AV812" i="16" s="1"/>
  <c r="AW811" i="16"/>
  <c r="AK928" i="16"/>
  <c r="AU927" i="16"/>
  <c r="AH1051" i="16"/>
  <c r="E1054" i="16"/>
  <c r="U1061" i="1"/>
  <c r="W1061" i="1" s="1"/>
  <c r="P1181" i="1"/>
  <c r="K1182" i="1"/>
  <c r="M1181" i="1"/>
  <c r="F1170" i="16"/>
  <c r="V1177" i="1"/>
  <c r="T1298" i="1"/>
  <c r="A1173" i="16"/>
  <c r="P1173" i="16" s="1"/>
  <c r="AL1173" i="16" s="1"/>
  <c r="F1300" i="1"/>
  <c r="R1053" i="16"/>
  <c r="AG1052" i="16"/>
  <c r="Q1169" i="16"/>
  <c r="AM929" i="16" s="1"/>
  <c r="AF1168" i="16"/>
  <c r="S1052" i="16"/>
  <c r="AO812" i="16" s="1"/>
  <c r="W1053" i="16"/>
  <c r="X1053" i="16"/>
  <c r="AN813" i="16" l="1"/>
  <c r="AV813" i="16" s="1"/>
  <c r="AW812" i="16"/>
  <c r="AK929" i="16"/>
  <c r="AU928" i="16"/>
  <c r="AH1052" i="16"/>
  <c r="AG1053" i="16"/>
  <c r="R1054" i="16"/>
  <c r="F1171" i="16"/>
  <c r="V1178" i="1"/>
  <c r="T1299" i="1"/>
  <c r="E1055" i="16"/>
  <c r="P1182" i="1"/>
  <c r="M1182" i="1"/>
  <c r="U1062" i="1"/>
  <c r="W1062" i="1" s="1"/>
  <c r="K1183" i="1"/>
  <c r="AF1169" i="16"/>
  <c r="Q1170" i="16"/>
  <c r="AM930" i="16" s="1"/>
  <c r="S1053" i="16"/>
  <c r="AO813" i="16" s="1"/>
  <c r="W1054" i="16"/>
  <c r="X1054" i="16"/>
  <c r="A1174" i="16"/>
  <c r="P1174" i="16" s="1"/>
  <c r="AL1174" i="16" s="1"/>
  <c r="F1301" i="1"/>
  <c r="AN814" i="16" l="1"/>
  <c r="AV814" i="16" s="1"/>
  <c r="AU929" i="16"/>
  <c r="AW813" i="16"/>
  <c r="AK930" i="16"/>
  <c r="AF1170" i="16"/>
  <c r="Q1171" i="16"/>
  <c r="AM931" i="16" s="1"/>
  <c r="F1172" i="16"/>
  <c r="V1179" i="1"/>
  <c r="T1300" i="1"/>
  <c r="W1055" i="16"/>
  <c r="S1054" i="16"/>
  <c r="AO814" i="16" s="1"/>
  <c r="X1055" i="16"/>
  <c r="A1175" i="16"/>
  <c r="P1175" i="16" s="1"/>
  <c r="AL1175" i="16" s="1"/>
  <c r="F1302" i="1"/>
  <c r="AH1053" i="16"/>
  <c r="E1056" i="16"/>
  <c r="K1184" i="1"/>
  <c r="U1063" i="1"/>
  <c r="W1063" i="1" s="1"/>
  <c r="P1183" i="1"/>
  <c r="M1183" i="1"/>
  <c r="R1055" i="16"/>
  <c r="AG1054" i="16"/>
  <c r="AN815" i="16" l="1"/>
  <c r="AV815" i="16" s="1"/>
  <c r="AW814" i="16"/>
  <c r="AU930" i="16"/>
  <c r="AK931" i="16"/>
  <c r="AH1054" i="16"/>
  <c r="F1173" i="16"/>
  <c r="V1180" i="1"/>
  <c r="T1301" i="1"/>
  <c r="AG1055" i="16"/>
  <c r="R1056" i="16"/>
  <c r="E1057" i="16"/>
  <c r="U1064" i="1"/>
  <c r="W1064" i="1" s="1"/>
  <c r="P1184" i="1"/>
  <c r="M1184" i="1"/>
  <c r="K1185" i="1"/>
  <c r="A1176" i="16"/>
  <c r="P1176" i="16" s="1"/>
  <c r="AL1176" i="16" s="1"/>
  <c r="F1303" i="1"/>
  <c r="S1055" i="16"/>
  <c r="AO815" i="16" s="1"/>
  <c r="W1056" i="16"/>
  <c r="X1056" i="16"/>
  <c r="Q1172" i="16"/>
  <c r="AM932" i="16" s="1"/>
  <c r="AF1171" i="16"/>
  <c r="AN816" i="16" l="1"/>
  <c r="AV816" i="16" s="1"/>
  <c r="AW815" i="16"/>
  <c r="AU931" i="16"/>
  <c r="AK932" i="16"/>
  <c r="S1056" i="16"/>
  <c r="AO816" i="16" s="1"/>
  <c r="X1057" i="16"/>
  <c r="W1057" i="16"/>
  <c r="E1058" i="16"/>
  <c r="K1186" i="1"/>
  <c r="P1185" i="1"/>
  <c r="M1185" i="1"/>
  <c r="U1065" i="1"/>
  <c r="W1065" i="1" s="1"/>
  <c r="F1174" i="16"/>
  <c r="V1181" i="1"/>
  <c r="T1302" i="1"/>
  <c r="Q1173" i="16"/>
  <c r="AM933" i="16" s="1"/>
  <c r="AF1172" i="16"/>
  <c r="AH1055" i="16"/>
  <c r="R1057" i="16"/>
  <c r="AG1056" i="16"/>
  <c r="A1177" i="16"/>
  <c r="P1177" i="16" s="1"/>
  <c r="AL1177" i="16" s="1"/>
  <c r="F1304" i="1"/>
  <c r="AN817" i="16" l="1"/>
  <c r="AV817" i="16" s="1"/>
  <c r="AW816" i="16"/>
  <c r="AU932" i="16"/>
  <c r="AK933" i="16"/>
  <c r="F1175" i="16"/>
  <c r="V1182" i="1"/>
  <c r="T1303" i="1"/>
  <c r="S1057" i="16"/>
  <c r="AO817" i="16" s="1"/>
  <c r="X1058" i="16"/>
  <c r="W1058" i="16"/>
  <c r="R1058" i="16"/>
  <c r="AG1057" i="16"/>
  <c r="A1178" i="16"/>
  <c r="P1178" i="16" s="1"/>
  <c r="AL1178" i="16" s="1"/>
  <c r="F1305" i="1"/>
  <c r="Q1174" i="16"/>
  <c r="AM934" i="16" s="1"/>
  <c r="AF1173" i="16"/>
  <c r="E1059" i="16"/>
  <c r="P1186" i="1"/>
  <c r="M1186" i="1"/>
  <c r="K1187" i="1"/>
  <c r="U1066" i="1"/>
  <c r="W1066" i="1" s="1"/>
  <c r="AH1056" i="16"/>
  <c r="AN818" i="16" l="1"/>
  <c r="AV818" i="16" s="1"/>
  <c r="AW817" i="16"/>
  <c r="AK934" i="16"/>
  <c r="AU933" i="16"/>
  <c r="AG1058" i="16"/>
  <c r="R1059" i="16"/>
  <c r="AH1057" i="16"/>
  <c r="E1060" i="16"/>
  <c r="P1187" i="1"/>
  <c r="U1067" i="1"/>
  <c r="W1067" i="1" s="1"/>
  <c r="M1187" i="1"/>
  <c r="K1188" i="1"/>
  <c r="AF1174" i="16"/>
  <c r="Q1175" i="16"/>
  <c r="AM935" i="16" s="1"/>
  <c r="A1179" i="16"/>
  <c r="P1179" i="16" s="1"/>
  <c r="AL1179" i="16" s="1"/>
  <c r="F1306" i="1"/>
  <c r="F1176" i="16"/>
  <c r="V1183" i="1"/>
  <c r="T1304" i="1"/>
  <c r="W1059" i="16"/>
  <c r="S1058" i="16"/>
  <c r="AO818" i="16" s="1"/>
  <c r="X1059" i="16"/>
  <c r="AN819" i="16" l="1"/>
  <c r="AV819" i="16" s="1"/>
  <c r="AW818" i="16"/>
  <c r="AK935" i="16"/>
  <c r="AU934" i="16"/>
  <c r="S1059" i="16"/>
  <c r="AO819" i="16" s="1"/>
  <c r="W1060" i="16"/>
  <c r="X1060" i="16"/>
  <c r="A1180" i="16"/>
  <c r="P1180" i="16" s="1"/>
  <c r="AL1180" i="16" s="1"/>
  <c r="F1307" i="1"/>
  <c r="AG1059" i="16"/>
  <c r="R1060" i="16"/>
  <c r="AH1058" i="16"/>
  <c r="F1177" i="16"/>
  <c r="V1184" i="1"/>
  <c r="T1305" i="1"/>
  <c r="E1061" i="16"/>
  <c r="U1068" i="1"/>
  <c r="W1068" i="1" s="1"/>
  <c r="K1189" i="1"/>
  <c r="M1188" i="1"/>
  <c r="P1188" i="1"/>
  <c r="Q1176" i="16"/>
  <c r="AM936" i="16" s="1"/>
  <c r="AF1175" i="16"/>
  <c r="AN820" i="16" l="1"/>
  <c r="AV820" i="16" s="1"/>
  <c r="AW819" i="16"/>
  <c r="AU935" i="16"/>
  <c r="AK936" i="16"/>
  <c r="F1178" i="16"/>
  <c r="V1185" i="1"/>
  <c r="T1306" i="1"/>
  <c r="Q1177" i="16"/>
  <c r="AM937" i="16" s="1"/>
  <c r="AF1176" i="16"/>
  <c r="E1062" i="16"/>
  <c r="K1190" i="1"/>
  <c r="P1189" i="1"/>
  <c r="M1189" i="1"/>
  <c r="U1069" i="1"/>
  <c r="W1069" i="1" s="1"/>
  <c r="AG1060" i="16"/>
  <c r="R1061" i="16"/>
  <c r="S1060" i="16"/>
  <c r="AO820" i="16" s="1"/>
  <c r="X1061" i="16"/>
  <c r="W1061" i="16"/>
  <c r="A1181" i="16"/>
  <c r="P1181" i="16" s="1"/>
  <c r="AL1181" i="16" s="1"/>
  <c r="F1308" i="1"/>
  <c r="AH1059" i="16"/>
  <c r="AN821" i="16" l="1"/>
  <c r="AV821" i="16" s="1"/>
  <c r="AW820" i="16"/>
  <c r="AU936" i="16"/>
  <c r="AK937" i="16"/>
  <c r="E1063" i="16"/>
  <c r="K1191" i="1"/>
  <c r="M1190" i="1"/>
  <c r="U1070" i="1"/>
  <c r="W1070" i="1" s="1"/>
  <c r="P1190" i="1"/>
  <c r="R1062" i="16"/>
  <c r="AG1061" i="16"/>
  <c r="X1062" i="16"/>
  <c r="S1061" i="16"/>
  <c r="AO821" i="16" s="1"/>
  <c r="W1062" i="16"/>
  <c r="A1182" i="16"/>
  <c r="P1182" i="16" s="1"/>
  <c r="AL1182" i="16" s="1"/>
  <c r="F1309" i="1"/>
  <c r="AH1060" i="16"/>
  <c r="F1179" i="16"/>
  <c r="T1307" i="1"/>
  <c r="V1186" i="1"/>
  <c r="Q1178" i="16"/>
  <c r="AM938" i="16" s="1"/>
  <c r="AF1177" i="16"/>
  <c r="AN822" i="16" l="1"/>
  <c r="AV822" i="16" s="1"/>
  <c r="AW821" i="16"/>
  <c r="AU937" i="16"/>
  <c r="AK938" i="16"/>
  <c r="A1183" i="16"/>
  <c r="P1183" i="16" s="1"/>
  <c r="AL1183" i="16" s="1"/>
  <c r="F1310" i="1"/>
  <c r="Q1179" i="16"/>
  <c r="AM939" i="16" s="1"/>
  <c r="AF1178" i="16"/>
  <c r="W1063" i="16"/>
  <c r="S1062" i="16"/>
  <c r="AO822" i="16" s="1"/>
  <c r="X1063" i="16"/>
  <c r="AG1062" i="16"/>
  <c r="R1063" i="16"/>
  <c r="AH1061" i="16"/>
  <c r="E1064" i="16"/>
  <c r="K1192" i="1"/>
  <c r="U1071" i="1"/>
  <c r="W1071" i="1" s="1"/>
  <c r="P1191" i="1"/>
  <c r="M1191" i="1"/>
  <c r="F1180" i="16"/>
  <c r="T1308" i="1"/>
  <c r="V1187" i="1"/>
  <c r="AN823" i="16" l="1"/>
  <c r="AV823" i="16" s="1"/>
  <c r="AW822" i="16"/>
  <c r="AU938" i="16"/>
  <c r="AK939" i="16"/>
  <c r="Q1180" i="16"/>
  <c r="AM940" i="16" s="1"/>
  <c r="AF1179" i="16"/>
  <c r="F1181" i="16"/>
  <c r="V1188" i="1"/>
  <c r="T1309" i="1"/>
  <c r="E1065" i="16"/>
  <c r="P1192" i="1"/>
  <c r="M1192" i="1"/>
  <c r="U1072" i="1"/>
  <c r="W1072" i="1" s="1"/>
  <c r="K1193" i="1"/>
  <c r="R1064" i="16"/>
  <c r="AG1063" i="16"/>
  <c r="AH1062" i="16"/>
  <c r="X1064" i="16"/>
  <c r="W1064" i="16"/>
  <c r="S1063" i="16"/>
  <c r="AO823" i="16" s="1"/>
  <c r="A1184" i="16"/>
  <c r="P1184" i="16" s="1"/>
  <c r="AL1184" i="16" s="1"/>
  <c r="F1311" i="1"/>
  <c r="AN824" i="16" l="1"/>
  <c r="AV824" i="16" s="1"/>
  <c r="AU939" i="16"/>
  <c r="AW823" i="16"/>
  <c r="AK940" i="16"/>
  <c r="AH1063" i="16"/>
  <c r="E1066" i="16"/>
  <c r="K1194" i="1"/>
  <c r="U1073" i="1"/>
  <c r="W1073" i="1" s="1"/>
  <c r="M1193" i="1"/>
  <c r="P1193" i="1"/>
  <c r="F1182" i="16"/>
  <c r="V1189" i="1"/>
  <c r="T1310" i="1"/>
  <c r="Q1181" i="16"/>
  <c r="AM941" i="16" s="1"/>
  <c r="AF1180" i="16"/>
  <c r="X1065" i="16"/>
  <c r="S1064" i="16"/>
  <c r="AO824" i="16" s="1"/>
  <c r="W1065" i="16"/>
  <c r="A1185" i="16"/>
  <c r="P1185" i="16" s="1"/>
  <c r="AL1185" i="16" s="1"/>
  <c r="F1312" i="1"/>
  <c r="R1065" i="16"/>
  <c r="AG1064" i="16"/>
  <c r="AN825" i="16" l="1"/>
  <c r="AV825" i="16" s="1"/>
  <c r="AW824" i="16"/>
  <c r="AU940" i="16"/>
  <c r="AK941" i="16"/>
  <c r="R1066" i="16"/>
  <c r="AG1065" i="16"/>
  <c r="Q1182" i="16"/>
  <c r="AM942" i="16" s="1"/>
  <c r="AF1181" i="16"/>
  <c r="E1067" i="16"/>
  <c r="K1195" i="1"/>
  <c r="M1194" i="1"/>
  <c r="U1074" i="1"/>
  <c r="W1074" i="1" s="1"/>
  <c r="P1194" i="1"/>
  <c r="AH1064" i="16"/>
  <c r="X1066" i="16"/>
  <c r="S1065" i="16"/>
  <c r="AO825" i="16" s="1"/>
  <c r="W1066" i="16"/>
  <c r="A1186" i="16"/>
  <c r="P1186" i="16" s="1"/>
  <c r="AL1186" i="16" s="1"/>
  <c r="F1313" i="1"/>
  <c r="F1183" i="16"/>
  <c r="T1311" i="1"/>
  <c r="V1190" i="1"/>
  <c r="AN826" i="16" l="1"/>
  <c r="AV826" i="16" s="1"/>
  <c r="AU941" i="16"/>
  <c r="AW825" i="16"/>
  <c r="AK942" i="16"/>
  <c r="F1184" i="16"/>
  <c r="V1191" i="1"/>
  <c r="T1312" i="1"/>
  <c r="S1066" i="16"/>
  <c r="AO826" i="16" s="1"/>
  <c r="X1067" i="16"/>
  <c r="W1067" i="16"/>
  <c r="AG1066" i="16"/>
  <c r="R1067" i="16"/>
  <c r="E1068" i="16"/>
  <c r="K1196" i="1"/>
  <c r="U1075" i="1"/>
  <c r="W1075" i="1" s="1"/>
  <c r="M1195" i="1"/>
  <c r="P1195" i="1"/>
  <c r="AH1065" i="16"/>
  <c r="A1187" i="16"/>
  <c r="P1187" i="16" s="1"/>
  <c r="AL1187" i="16" s="1"/>
  <c r="F1314" i="1"/>
  <c r="AF1182" i="16"/>
  <c r="Q1183" i="16"/>
  <c r="AM943" i="16" s="1"/>
  <c r="AN827" i="16" l="1"/>
  <c r="AV827" i="16" s="1"/>
  <c r="AW826" i="16"/>
  <c r="AK943" i="16"/>
  <c r="AU942" i="16"/>
  <c r="AH1066" i="16"/>
  <c r="E1069" i="16"/>
  <c r="U1076" i="1"/>
  <c r="W1076" i="1" s="1"/>
  <c r="K1197" i="1"/>
  <c r="M1196" i="1"/>
  <c r="P1196" i="1"/>
  <c r="F1185" i="16"/>
  <c r="T1313" i="1"/>
  <c r="V1192" i="1"/>
  <c r="A1188" i="16"/>
  <c r="P1188" i="16" s="1"/>
  <c r="AL1188" i="16" s="1"/>
  <c r="F1315" i="1"/>
  <c r="X1068" i="16"/>
  <c r="W1068" i="16"/>
  <c r="S1067" i="16"/>
  <c r="AO827" i="16" s="1"/>
  <c r="AF1183" i="16"/>
  <c r="Q1184" i="16"/>
  <c r="AM944" i="16" s="1"/>
  <c r="R1068" i="16"/>
  <c r="AG1067" i="16"/>
  <c r="AN828" i="16" l="1"/>
  <c r="AV828" i="16" s="1"/>
  <c r="AW827" i="16"/>
  <c r="AU943" i="16"/>
  <c r="AK944" i="16"/>
  <c r="F1186" i="16"/>
  <c r="T1314" i="1"/>
  <c r="V1193" i="1"/>
  <c r="E1070" i="16"/>
  <c r="K1198" i="1"/>
  <c r="P1197" i="1"/>
  <c r="M1197" i="1"/>
  <c r="U1077" i="1"/>
  <c r="W1077" i="1" s="1"/>
  <c r="R1069" i="16"/>
  <c r="AG1068" i="16"/>
  <c r="A1189" i="16"/>
  <c r="P1189" i="16" s="1"/>
  <c r="AL1189" i="16" s="1"/>
  <c r="F1316" i="1"/>
  <c r="AH1067" i="16"/>
  <c r="Q1185" i="16"/>
  <c r="AM945" i="16" s="1"/>
  <c r="AF1184" i="16"/>
  <c r="W1069" i="16"/>
  <c r="S1068" i="16"/>
  <c r="AO828" i="16" s="1"/>
  <c r="X1069" i="16"/>
  <c r="AN829" i="16" l="1"/>
  <c r="AV829" i="16" s="1"/>
  <c r="AW828" i="16"/>
  <c r="AU944" i="16"/>
  <c r="AK945" i="16"/>
  <c r="S1069" i="16"/>
  <c r="AO829" i="16" s="1"/>
  <c r="X1070" i="16"/>
  <c r="W1070" i="16"/>
  <c r="R1070" i="16"/>
  <c r="AG1069" i="16"/>
  <c r="F1187" i="16"/>
  <c r="V1194" i="1"/>
  <c r="T1315" i="1"/>
  <c r="Q1186" i="16"/>
  <c r="AM946" i="16" s="1"/>
  <c r="AF1185" i="16"/>
  <c r="A1190" i="16"/>
  <c r="P1190" i="16" s="1"/>
  <c r="AL1190" i="16" s="1"/>
  <c r="F1317" i="1"/>
  <c r="E1071" i="16"/>
  <c r="P1198" i="1"/>
  <c r="M1198" i="1"/>
  <c r="K1199" i="1"/>
  <c r="U1078" i="1"/>
  <c r="W1078" i="1" s="1"/>
  <c r="AH1068" i="16"/>
  <c r="AN830" i="16" l="1"/>
  <c r="AV830" i="16" s="1"/>
  <c r="AW829" i="16"/>
  <c r="AU945" i="16"/>
  <c r="AK946" i="16"/>
  <c r="Q1187" i="16"/>
  <c r="AM947" i="16" s="1"/>
  <c r="AF1186" i="16"/>
  <c r="S1070" i="16"/>
  <c r="AO830" i="16" s="1"/>
  <c r="W1071" i="16"/>
  <c r="X1071" i="16"/>
  <c r="E1072" i="16"/>
  <c r="K1200" i="1"/>
  <c r="P1199" i="1"/>
  <c r="U1079" i="1"/>
  <c r="W1079" i="1" s="1"/>
  <c r="M1199" i="1"/>
  <c r="A1191" i="16"/>
  <c r="P1191" i="16" s="1"/>
  <c r="AL1191" i="16" s="1"/>
  <c r="F1318" i="1"/>
  <c r="F1188" i="16"/>
  <c r="T1316" i="1"/>
  <c r="V1195" i="1"/>
  <c r="AG1070" i="16"/>
  <c r="R1071" i="16"/>
  <c r="AH1069" i="16"/>
  <c r="AN831" i="16" l="1"/>
  <c r="AV831" i="16" s="1"/>
  <c r="AW830" i="16"/>
  <c r="AU946" i="16"/>
  <c r="AK947" i="16"/>
  <c r="Q1188" i="16"/>
  <c r="AM948" i="16" s="1"/>
  <c r="AF1187" i="16"/>
  <c r="E1073" i="16"/>
  <c r="U1080" i="1"/>
  <c r="W1080" i="1" s="1"/>
  <c r="P1200" i="1"/>
  <c r="M1200" i="1"/>
  <c r="K1201" i="1"/>
  <c r="AH1070" i="16"/>
  <c r="R1072" i="16"/>
  <c r="AG1071" i="16"/>
  <c r="F1189" i="16"/>
  <c r="T1317" i="1"/>
  <c r="V1196" i="1"/>
  <c r="A1192" i="16"/>
  <c r="P1192" i="16" s="1"/>
  <c r="AL1192" i="16" s="1"/>
  <c r="F1319" i="1"/>
  <c r="W1072" i="16"/>
  <c r="X1072" i="16"/>
  <c r="S1071" i="16"/>
  <c r="AO831" i="16" s="1"/>
  <c r="AN832" i="16" l="1"/>
  <c r="AV832" i="16" s="1"/>
  <c r="AW831" i="16"/>
  <c r="AU947" i="16"/>
  <c r="AK948" i="16"/>
  <c r="R1073" i="16"/>
  <c r="AG1072" i="16"/>
  <c r="E1074" i="16"/>
  <c r="U1081" i="1"/>
  <c r="W1081" i="1" s="1"/>
  <c r="K1202" i="1"/>
  <c r="P1201" i="1"/>
  <c r="M1201" i="1"/>
  <c r="S1072" i="16"/>
  <c r="AO832" i="16" s="1"/>
  <c r="X1073" i="16"/>
  <c r="W1073" i="16"/>
  <c r="F1190" i="16"/>
  <c r="T1318" i="1"/>
  <c r="V1197" i="1"/>
  <c r="A1193" i="16"/>
  <c r="P1193" i="16" s="1"/>
  <c r="AL1193" i="16" s="1"/>
  <c r="F1320" i="1"/>
  <c r="Q1189" i="16"/>
  <c r="AM949" i="16" s="1"/>
  <c r="AF1188" i="16"/>
  <c r="AH1071" i="16"/>
  <c r="AN833" i="16" l="1"/>
  <c r="AV833" i="16" s="1"/>
  <c r="AW832" i="16"/>
  <c r="AU948" i="16"/>
  <c r="AK949" i="16"/>
  <c r="A1194" i="16"/>
  <c r="P1194" i="16" s="1"/>
  <c r="AL1194" i="16" s="1"/>
  <c r="F1321" i="1"/>
  <c r="Q1190" i="16"/>
  <c r="AM950" i="16" s="1"/>
  <c r="AF1189" i="16"/>
  <c r="E1075" i="16"/>
  <c r="P1202" i="1"/>
  <c r="M1202" i="1"/>
  <c r="U1082" i="1"/>
  <c r="W1082" i="1" s="1"/>
  <c r="K1203" i="1"/>
  <c r="R1074" i="16"/>
  <c r="AG1073" i="16"/>
  <c r="S1073" i="16"/>
  <c r="AO833" i="16" s="1"/>
  <c r="X1074" i="16"/>
  <c r="W1074" i="16"/>
  <c r="F1191" i="16"/>
  <c r="T1319" i="1"/>
  <c r="V1198" i="1"/>
  <c r="AH1072" i="16"/>
  <c r="AN834" i="16" l="1"/>
  <c r="AV834" i="16" s="1"/>
  <c r="AW833" i="16"/>
  <c r="AU949" i="16"/>
  <c r="AK950" i="16"/>
  <c r="S1074" i="16"/>
  <c r="AO834" i="16" s="1"/>
  <c r="X1075" i="16"/>
  <c r="W1075" i="16"/>
  <c r="R1075" i="16"/>
  <c r="AG1074" i="16"/>
  <c r="Q1191" i="16"/>
  <c r="AM951" i="16" s="1"/>
  <c r="AF1190" i="16"/>
  <c r="F1192" i="16"/>
  <c r="T1320" i="1"/>
  <c r="V1199" i="1"/>
  <c r="AH1073" i="16"/>
  <c r="E1076" i="16"/>
  <c r="K1204" i="1"/>
  <c r="U1083" i="1"/>
  <c r="W1083" i="1" s="1"/>
  <c r="M1203" i="1"/>
  <c r="P1203" i="1"/>
  <c r="A1195" i="16"/>
  <c r="P1195" i="16" s="1"/>
  <c r="AL1195" i="16" s="1"/>
  <c r="F1322" i="1"/>
  <c r="AN835" i="16" l="1"/>
  <c r="AV835" i="16" s="1"/>
  <c r="AW834" i="16"/>
  <c r="AU950" i="16"/>
  <c r="AK951" i="16"/>
  <c r="E1077" i="16"/>
  <c r="U1084" i="1"/>
  <c r="W1084" i="1" s="1"/>
  <c r="K1205" i="1"/>
  <c r="M1204" i="1"/>
  <c r="P1204" i="1"/>
  <c r="AF1191" i="16"/>
  <c r="Q1192" i="16"/>
  <c r="AM952" i="16" s="1"/>
  <c r="A1196" i="16"/>
  <c r="P1196" i="16" s="1"/>
  <c r="AL1196" i="16" s="1"/>
  <c r="F1323" i="1"/>
  <c r="F1193" i="16"/>
  <c r="V1200" i="1"/>
  <c r="T1321" i="1"/>
  <c r="W1076" i="16"/>
  <c r="X1076" i="16"/>
  <c r="S1075" i="16"/>
  <c r="AO835" i="16" s="1"/>
  <c r="R1076" i="16"/>
  <c r="AG1075" i="16"/>
  <c r="AH1074" i="16"/>
  <c r="AN836" i="16" l="1"/>
  <c r="AV836" i="16" s="1"/>
  <c r="AW835" i="16"/>
  <c r="AU951" i="16"/>
  <c r="AK952" i="16"/>
  <c r="AH1075" i="16"/>
  <c r="Q1193" i="16"/>
  <c r="AM953" i="16" s="1"/>
  <c r="AF1192" i="16"/>
  <c r="E1078" i="16"/>
  <c r="U1085" i="1"/>
  <c r="W1085" i="1" s="1"/>
  <c r="P1205" i="1"/>
  <c r="K1206" i="1"/>
  <c r="M1205" i="1"/>
  <c r="AG1076" i="16"/>
  <c r="R1077" i="16"/>
  <c r="S1076" i="16"/>
  <c r="AO836" i="16" s="1"/>
  <c r="W1077" i="16"/>
  <c r="X1077" i="16"/>
  <c r="A1197" i="16"/>
  <c r="P1197" i="16" s="1"/>
  <c r="AL1197" i="16" s="1"/>
  <c r="F1324" i="1"/>
  <c r="F1194" i="16"/>
  <c r="T1322" i="1"/>
  <c r="V1201" i="1"/>
  <c r="AN837" i="16" l="1"/>
  <c r="AV837" i="16" s="1"/>
  <c r="AU952" i="16"/>
  <c r="AW836" i="16"/>
  <c r="AK953" i="16"/>
  <c r="A1198" i="16"/>
  <c r="P1198" i="16" s="1"/>
  <c r="AL1198" i="16" s="1"/>
  <c r="F1325" i="1"/>
  <c r="AH1076" i="16"/>
  <c r="R1078" i="16"/>
  <c r="AG1077" i="16"/>
  <c r="E1079" i="16"/>
  <c r="U1086" i="1"/>
  <c r="W1086" i="1" s="1"/>
  <c r="M1206" i="1"/>
  <c r="K1207" i="1"/>
  <c r="P1206" i="1"/>
  <c r="F1195" i="16"/>
  <c r="T1323" i="1"/>
  <c r="V1202" i="1"/>
  <c r="Q1194" i="16"/>
  <c r="AM954" i="16" s="1"/>
  <c r="AF1193" i="16"/>
  <c r="S1077" i="16"/>
  <c r="AO837" i="16" s="1"/>
  <c r="X1078" i="16"/>
  <c r="W1078" i="16"/>
  <c r="AN838" i="16" l="1"/>
  <c r="AV838" i="16" s="1"/>
  <c r="AW837" i="16"/>
  <c r="AU953" i="16"/>
  <c r="AK954" i="16"/>
  <c r="AH1077" i="16"/>
  <c r="E1080" i="16"/>
  <c r="K1208" i="1"/>
  <c r="P1207" i="1"/>
  <c r="M1207" i="1"/>
  <c r="U1087" i="1"/>
  <c r="W1087" i="1" s="1"/>
  <c r="F1196" i="16"/>
  <c r="T1324" i="1"/>
  <c r="V1203" i="1"/>
  <c r="AG1078" i="16"/>
  <c r="R1079" i="16"/>
  <c r="A1199" i="16"/>
  <c r="P1199" i="16" s="1"/>
  <c r="AL1199" i="16" s="1"/>
  <c r="F1326" i="1"/>
  <c r="X1079" i="16"/>
  <c r="S1078" i="16"/>
  <c r="AO838" i="16" s="1"/>
  <c r="W1079" i="16"/>
  <c r="Q1195" i="16"/>
  <c r="AM955" i="16" s="1"/>
  <c r="AF1194" i="16"/>
  <c r="AN839" i="16" l="1"/>
  <c r="AV839" i="16" s="1"/>
  <c r="AW838" i="16"/>
  <c r="AU954" i="16"/>
  <c r="AK955" i="16"/>
  <c r="E1081" i="16"/>
  <c r="P1208" i="1"/>
  <c r="U1088" i="1"/>
  <c r="W1088" i="1" s="1"/>
  <c r="M1208" i="1"/>
  <c r="K1209" i="1"/>
  <c r="Q1196" i="16"/>
  <c r="AM956" i="16" s="1"/>
  <c r="AF1195" i="16"/>
  <c r="A1200" i="16"/>
  <c r="P1200" i="16" s="1"/>
  <c r="AL1200" i="16" s="1"/>
  <c r="F1327" i="1"/>
  <c r="AH1078" i="16"/>
  <c r="R1080" i="16"/>
  <c r="AG1079" i="16"/>
  <c r="F1197" i="16"/>
  <c r="V1204" i="1"/>
  <c r="T1325" i="1"/>
  <c r="W1080" i="16"/>
  <c r="S1079" i="16"/>
  <c r="AO839" i="16" s="1"/>
  <c r="X1080" i="16"/>
  <c r="AN840" i="16" l="1"/>
  <c r="AV840" i="16" s="1"/>
  <c r="AW839" i="16"/>
  <c r="AU955" i="16"/>
  <c r="AK956" i="16"/>
  <c r="AF1196" i="16"/>
  <c r="Q1197" i="16"/>
  <c r="AM957" i="16" s="1"/>
  <c r="AH1079" i="16"/>
  <c r="W1081" i="16"/>
  <c r="X1081" i="16"/>
  <c r="S1080" i="16"/>
  <c r="AO840" i="16" s="1"/>
  <c r="R1081" i="16"/>
  <c r="AG1080" i="16"/>
  <c r="F1198" i="16"/>
  <c r="V1205" i="1"/>
  <c r="T1326" i="1"/>
  <c r="A1201" i="16"/>
  <c r="P1201" i="16" s="1"/>
  <c r="AL1201" i="16" s="1"/>
  <c r="F1328" i="1"/>
  <c r="E1082" i="16"/>
  <c r="P1209" i="1"/>
  <c r="K1210" i="1"/>
  <c r="M1209" i="1"/>
  <c r="U1089" i="1"/>
  <c r="W1089" i="1" s="1"/>
  <c r="AN841" i="16" l="1"/>
  <c r="AV841" i="16" s="1"/>
  <c r="AW840" i="16"/>
  <c r="AU956" i="16"/>
  <c r="AK957" i="16"/>
  <c r="Q1198" i="16"/>
  <c r="AM958" i="16" s="1"/>
  <c r="AF1197" i="16"/>
  <c r="A1202" i="16"/>
  <c r="P1202" i="16" s="1"/>
  <c r="AL1202" i="16" s="1"/>
  <c r="F1329" i="1"/>
  <c r="AH1080" i="16"/>
  <c r="E1083" i="16"/>
  <c r="U1090" i="1"/>
  <c r="W1090" i="1" s="1"/>
  <c r="M1210" i="1"/>
  <c r="P1210" i="1"/>
  <c r="K1211" i="1"/>
  <c r="F1199" i="16"/>
  <c r="V1206" i="1"/>
  <c r="T1327" i="1"/>
  <c r="R1082" i="16"/>
  <c r="AG1081" i="16"/>
  <c r="X1082" i="16"/>
  <c r="S1081" i="16"/>
  <c r="AO841" i="16" s="1"/>
  <c r="W1082" i="16"/>
  <c r="AN842" i="16" l="1"/>
  <c r="AV842" i="16" s="1"/>
  <c r="AU957" i="16"/>
  <c r="AW841" i="16"/>
  <c r="AK958" i="16"/>
  <c r="F1200" i="16"/>
  <c r="T1328" i="1"/>
  <c r="V1207" i="1"/>
  <c r="AH1081" i="16"/>
  <c r="E1084" i="16"/>
  <c r="K1212" i="1"/>
  <c r="U1091" i="1"/>
  <c r="W1091" i="1" s="1"/>
  <c r="M1211" i="1"/>
  <c r="P1211" i="1"/>
  <c r="Q1199" i="16"/>
  <c r="AM959" i="16" s="1"/>
  <c r="AF1198" i="16"/>
  <c r="W1083" i="16"/>
  <c r="X1083" i="16"/>
  <c r="S1082" i="16"/>
  <c r="AO842" i="16" s="1"/>
  <c r="AG1082" i="16"/>
  <c r="R1083" i="16"/>
  <c r="A1203" i="16"/>
  <c r="P1203" i="16" s="1"/>
  <c r="AL1203" i="16" s="1"/>
  <c r="F1330" i="1"/>
  <c r="AV843" i="16" l="1"/>
  <c r="AN843" i="16"/>
  <c r="AW842" i="16"/>
  <c r="AU958" i="16"/>
  <c r="AK959" i="16"/>
  <c r="A1204" i="16"/>
  <c r="P1204" i="16" s="1"/>
  <c r="AL1204" i="16" s="1"/>
  <c r="F1331" i="1"/>
  <c r="AH1082" i="16"/>
  <c r="Q1200" i="16"/>
  <c r="AM960" i="16" s="1"/>
  <c r="AF1199" i="16"/>
  <c r="R1084" i="16"/>
  <c r="AG1083" i="16"/>
  <c r="E1085" i="16"/>
  <c r="P1212" i="1"/>
  <c r="M1212" i="1"/>
  <c r="U1092" i="1"/>
  <c r="W1092" i="1" s="1"/>
  <c r="K1213" i="1"/>
  <c r="X1084" i="16"/>
  <c r="S1083" i="16"/>
  <c r="AO843" i="16" s="1"/>
  <c r="W1084" i="16"/>
  <c r="F1201" i="16"/>
  <c r="T1329" i="1"/>
  <c r="V1208" i="1"/>
  <c r="AN844" i="16" l="1"/>
  <c r="AV844" i="16" s="1"/>
  <c r="AW843" i="16"/>
  <c r="AU959" i="16"/>
  <c r="AK960" i="16"/>
  <c r="E1086" i="16"/>
  <c r="P1213" i="1"/>
  <c r="K1214" i="1"/>
  <c r="M1213" i="1"/>
  <c r="U1093" i="1"/>
  <c r="W1093" i="1" s="1"/>
  <c r="F1202" i="16"/>
  <c r="T1330" i="1"/>
  <c r="V1209" i="1"/>
  <c r="S1084" i="16"/>
  <c r="AO844" i="16" s="1"/>
  <c r="X1085" i="16"/>
  <c r="W1085" i="16"/>
  <c r="A1205" i="16"/>
  <c r="P1205" i="16" s="1"/>
  <c r="AL1205" i="16" s="1"/>
  <c r="F1332" i="1"/>
  <c r="Q1201" i="16"/>
  <c r="AM961" i="16" s="1"/>
  <c r="AF1200" i="16"/>
  <c r="AH1083" i="16"/>
  <c r="R1085" i="16"/>
  <c r="AG1084" i="16"/>
  <c r="AN845" i="16" l="1"/>
  <c r="AV845" i="16" s="1"/>
  <c r="AU960" i="16"/>
  <c r="AW844" i="16"/>
  <c r="AK961" i="16"/>
  <c r="R1086" i="16"/>
  <c r="AG1085" i="16"/>
  <c r="Q1202" i="16"/>
  <c r="AM962" i="16" s="1"/>
  <c r="AF1201" i="16"/>
  <c r="S1085" i="16"/>
  <c r="AO845" i="16" s="1"/>
  <c r="X1086" i="16"/>
  <c r="W1086" i="16"/>
  <c r="F1203" i="16"/>
  <c r="T1331" i="1"/>
  <c r="V1210" i="1"/>
  <c r="E1087" i="16"/>
  <c r="U1094" i="1"/>
  <c r="W1094" i="1" s="1"/>
  <c r="M1214" i="1"/>
  <c r="K1215" i="1"/>
  <c r="P1214" i="1"/>
  <c r="A1206" i="16"/>
  <c r="P1206" i="16" s="1"/>
  <c r="AL1206" i="16" s="1"/>
  <c r="F1333" i="1"/>
  <c r="AH1084" i="16"/>
  <c r="AN846" i="16" l="1"/>
  <c r="AV846" i="16" s="1"/>
  <c r="AW845" i="16"/>
  <c r="AU961" i="16"/>
  <c r="AK962" i="16"/>
  <c r="E1088" i="16"/>
  <c r="K1216" i="1"/>
  <c r="U1095" i="1"/>
  <c r="W1095" i="1" s="1"/>
  <c r="P1215" i="1"/>
  <c r="M1215" i="1"/>
  <c r="A1207" i="16"/>
  <c r="P1207" i="16" s="1"/>
  <c r="AL1207" i="16" s="1"/>
  <c r="F1334" i="1"/>
  <c r="F1204" i="16"/>
  <c r="T1332" i="1"/>
  <c r="V1211" i="1"/>
  <c r="AH1085" i="16"/>
  <c r="R1087" i="16"/>
  <c r="AG1086" i="16"/>
  <c r="X1087" i="16"/>
  <c r="W1087" i="16"/>
  <c r="S1086" i="16"/>
  <c r="AO846" i="16" s="1"/>
  <c r="AF1202" i="16"/>
  <c r="Q1203" i="16"/>
  <c r="AM963" i="16" s="1"/>
  <c r="AN847" i="16" l="1"/>
  <c r="AV847" i="16" s="1"/>
  <c r="AW846" i="16"/>
  <c r="AK963" i="16"/>
  <c r="AU962" i="16"/>
  <c r="A1208" i="16"/>
  <c r="P1208" i="16" s="1"/>
  <c r="AL1208" i="16" s="1"/>
  <c r="F1335" i="1"/>
  <c r="AH1086" i="16"/>
  <c r="R1088" i="16"/>
  <c r="AG1087" i="16"/>
  <c r="E1089" i="16"/>
  <c r="P1216" i="1"/>
  <c r="U1096" i="1"/>
  <c r="W1096" i="1" s="1"/>
  <c r="M1216" i="1"/>
  <c r="K1217" i="1"/>
  <c r="AF1203" i="16"/>
  <c r="Q1204" i="16"/>
  <c r="AM964" i="16" s="1"/>
  <c r="W1088" i="16"/>
  <c r="X1088" i="16"/>
  <c r="S1087" i="16"/>
  <c r="AO847" i="16" s="1"/>
  <c r="F1205" i="16"/>
  <c r="T1333" i="1"/>
  <c r="V1212" i="1"/>
  <c r="AN848" i="16" l="1"/>
  <c r="AV848" i="16" s="1"/>
  <c r="AW847" i="16"/>
  <c r="AU963" i="16"/>
  <c r="AK964" i="16"/>
  <c r="AH1087" i="16"/>
  <c r="F1206" i="16"/>
  <c r="T1334" i="1"/>
  <c r="V1213" i="1"/>
  <c r="X1089" i="16"/>
  <c r="W1089" i="16"/>
  <c r="S1088" i="16"/>
  <c r="AO848" i="16" s="1"/>
  <c r="E1090" i="16"/>
  <c r="U1097" i="1"/>
  <c r="W1097" i="1" s="1"/>
  <c r="K1218" i="1"/>
  <c r="P1217" i="1"/>
  <c r="M1217" i="1"/>
  <c r="R1089" i="16"/>
  <c r="AG1088" i="16"/>
  <c r="A1209" i="16"/>
  <c r="P1209" i="16" s="1"/>
  <c r="AL1209" i="16" s="1"/>
  <c r="F1336" i="1"/>
  <c r="Q1205" i="16"/>
  <c r="AM965" i="16" s="1"/>
  <c r="AF1204" i="16"/>
  <c r="AN849" i="16" l="1"/>
  <c r="AV849" i="16" s="1"/>
  <c r="AW848" i="16"/>
  <c r="AU964" i="16"/>
  <c r="AK965" i="16"/>
  <c r="Q1206" i="16"/>
  <c r="AM966" i="16" s="1"/>
  <c r="AF1205" i="16"/>
  <c r="AH1088" i="16"/>
  <c r="F1207" i="16"/>
  <c r="V1214" i="1"/>
  <c r="T1335" i="1"/>
  <c r="AG1089" i="16"/>
  <c r="R1090" i="16"/>
  <c r="E1091" i="16"/>
  <c r="U1098" i="1"/>
  <c r="W1098" i="1" s="1"/>
  <c r="M1218" i="1"/>
  <c r="K1219" i="1"/>
  <c r="P1218" i="1"/>
  <c r="W1090" i="16"/>
  <c r="S1089" i="16"/>
  <c r="AO849" i="16" s="1"/>
  <c r="X1090" i="16"/>
  <c r="A1210" i="16"/>
  <c r="P1210" i="16" s="1"/>
  <c r="AL1210" i="16" s="1"/>
  <c r="F1337" i="1"/>
  <c r="AN850" i="16" l="1"/>
  <c r="AV850" i="16" s="1"/>
  <c r="AW849" i="16"/>
  <c r="AU965" i="16"/>
  <c r="AK966" i="16"/>
  <c r="Q1207" i="16"/>
  <c r="AM967" i="16" s="1"/>
  <c r="AF1206" i="16"/>
  <c r="F1208" i="16"/>
  <c r="T1336" i="1"/>
  <c r="V1215" i="1"/>
  <c r="E1092" i="16"/>
  <c r="P1219" i="1"/>
  <c r="U1099" i="1"/>
  <c r="W1099" i="1" s="1"/>
  <c r="K1220" i="1"/>
  <c r="M1219" i="1"/>
  <c r="R1091" i="16"/>
  <c r="AG1090" i="16"/>
  <c r="AH1089" i="16"/>
  <c r="A1211" i="16"/>
  <c r="P1211" i="16" s="1"/>
  <c r="AL1211" i="16" s="1"/>
  <c r="F1338" i="1"/>
  <c r="W1091" i="16"/>
  <c r="S1090" i="16"/>
  <c r="AO850" i="16" s="1"/>
  <c r="X1091" i="16"/>
  <c r="AN851" i="16" l="1"/>
  <c r="AV851" i="16" s="1"/>
  <c r="AW850" i="16"/>
  <c r="AK967" i="16"/>
  <c r="AU966" i="16"/>
  <c r="W1092" i="16"/>
  <c r="S1091" i="16"/>
  <c r="AO851" i="16" s="1"/>
  <c r="X1092" i="16"/>
  <c r="AH1090" i="16"/>
  <c r="E1093" i="16"/>
  <c r="P1220" i="1"/>
  <c r="U1100" i="1"/>
  <c r="W1100" i="1" s="1"/>
  <c r="M1220" i="1"/>
  <c r="K1221" i="1"/>
  <c r="Q1208" i="16"/>
  <c r="AM968" i="16" s="1"/>
  <c r="AF1207" i="16"/>
  <c r="A1212" i="16"/>
  <c r="P1212" i="16" s="1"/>
  <c r="AL1212" i="16" s="1"/>
  <c r="F1339" i="1"/>
  <c r="R1092" i="16"/>
  <c r="AG1091" i="16"/>
  <c r="F1209" i="16"/>
  <c r="V1216" i="1"/>
  <c r="T1337" i="1"/>
  <c r="AN852" i="16" l="1"/>
  <c r="AV852" i="16" s="1"/>
  <c r="AW851" i="16"/>
  <c r="AK968" i="16"/>
  <c r="AU967" i="16"/>
  <c r="F1210" i="16"/>
  <c r="V1217" i="1"/>
  <c r="T1338" i="1"/>
  <c r="R1093" i="16"/>
  <c r="AG1092" i="16"/>
  <c r="AF1208" i="16"/>
  <c r="Q1209" i="16"/>
  <c r="AM969" i="16" s="1"/>
  <c r="A1213" i="16"/>
  <c r="P1213" i="16" s="1"/>
  <c r="AL1213" i="16" s="1"/>
  <c r="F1340" i="1"/>
  <c r="E1094" i="16"/>
  <c r="U1101" i="1"/>
  <c r="W1101" i="1" s="1"/>
  <c r="K1222" i="1"/>
  <c r="P1221" i="1"/>
  <c r="M1221" i="1"/>
  <c r="AH1091" i="16"/>
  <c r="W1093" i="16"/>
  <c r="X1093" i="16"/>
  <c r="S1092" i="16"/>
  <c r="AO852" i="16" s="1"/>
  <c r="AN853" i="16" l="1"/>
  <c r="AV853" i="16" s="1"/>
  <c r="AW852" i="16"/>
  <c r="AU968" i="16"/>
  <c r="AK969" i="16"/>
  <c r="E1095" i="16"/>
  <c r="U1102" i="1"/>
  <c r="W1102" i="1" s="1"/>
  <c r="M1222" i="1"/>
  <c r="P1222" i="1"/>
  <c r="K1223" i="1"/>
  <c r="AH1092" i="16"/>
  <c r="X1094" i="16"/>
  <c r="S1093" i="16"/>
  <c r="AO853" i="16" s="1"/>
  <c r="W1094" i="16"/>
  <c r="A1214" i="16"/>
  <c r="P1214" i="16" s="1"/>
  <c r="AL1214" i="16" s="1"/>
  <c r="F1341" i="1"/>
  <c r="F1211" i="16"/>
  <c r="T1339" i="1"/>
  <c r="V1218" i="1"/>
  <c r="Q1210" i="16"/>
  <c r="AM970" i="16" s="1"/>
  <c r="AF1209" i="16"/>
  <c r="AG1093" i="16"/>
  <c r="R1094" i="16"/>
  <c r="AN854" i="16" l="1"/>
  <c r="AV854" i="16" s="1"/>
  <c r="AW853" i="16"/>
  <c r="AU969" i="16"/>
  <c r="AK970" i="16"/>
  <c r="F1212" i="16"/>
  <c r="V1219" i="1"/>
  <c r="T1340" i="1"/>
  <c r="A1215" i="16"/>
  <c r="P1215" i="16" s="1"/>
  <c r="AL1215" i="16" s="1"/>
  <c r="F1342" i="1"/>
  <c r="S1094" i="16"/>
  <c r="AO854" i="16" s="1"/>
  <c r="X1095" i="16"/>
  <c r="W1095" i="16"/>
  <c r="AG1094" i="16"/>
  <c r="R1095" i="16"/>
  <c r="Q1211" i="16"/>
  <c r="AM971" i="16" s="1"/>
  <c r="AF1210" i="16"/>
  <c r="AH1093" i="16"/>
  <c r="E1096" i="16"/>
  <c r="P1223" i="1"/>
  <c r="U1103" i="1"/>
  <c r="W1103" i="1" s="1"/>
  <c r="K1224" i="1"/>
  <c r="M1223" i="1"/>
  <c r="AN855" i="16" l="1"/>
  <c r="AV855" i="16" s="1"/>
  <c r="AW854" i="16"/>
  <c r="AU970" i="16"/>
  <c r="AK971" i="16"/>
  <c r="E1097" i="16"/>
  <c r="U1104" i="1"/>
  <c r="W1104" i="1" s="1"/>
  <c r="K1225" i="1"/>
  <c r="M1224" i="1"/>
  <c r="P1224" i="1"/>
  <c r="S1095" i="16"/>
  <c r="AO855" i="16" s="1"/>
  <c r="X1096" i="16"/>
  <c r="W1096" i="16"/>
  <c r="R1096" i="16"/>
  <c r="AG1095" i="16"/>
  <c r="F1213" i="16"/>
  <c r="T1341" i="1"/>
  <c r="V1220" i="1"/>
  <c r="AH1094" i="16"/>
  <c r="Q1212" i="16"/>
  <c r="AM972" i="16" s="1"/>
  <c r="AF1211" i="16"/>
  <c r="A1216" i="16"/>
  <c r="P1216" i="16" s="1"/>
  <c r="AL1216" i="16" s="1"/>
  <c r="F1343" i="1"/>
  <c r="AN856" i="16" l="1"/>
  <c r="AV856" i="16" s="1"/>
  <c r="AW855" i="16"/>
  <c r="AU971" i="16"/>
  <c r="AK972" i="16"/>
  <c r="X1097" i="16"/>
  <c r="W1097" i="16"/>
  <c r="S1096" i="16"/>
  <c r="AO856" i="16" s="1"/>
  <c r="E1098" i="16"/>
  <c r="U1105" i="1"/>
  <c r="W1105" i="1" s="1"/>
  <c r="K1226" i="1"/>
  <c r="P1225" i="1"/>
  <c r="M1225" i="1"/>
  <c r="Q1213" i="16"/>
  <c r="AM973" i="16" s="1"/>
  <c r="AF1212" i="16"/>
  <c r="R1097" i="16"/>
  <c r="AG1096" i="16"/>
  <c r="AH1095" i="16"/>
  <c r="A1217" i="16"/>
  <c r="P1217" i="16" s="1"/>
  <c r="AL1217" i="16" s="1"/>
  <c r="F1344" i="1"/>
  <c r="F1214" i="16"/>
  <c r="T1342" i="1"/>
  <c r="V1221" i="1"/>
  <c r="AN857" i="16" l="1"/>
  <c r="AV857" i="16" s="1"/>
  <c r="AW856" i="16"/>
  <c r="AU972" i="16"/>
  <c r="AK973" i="16"/>
  <c r="A1218" i="16"/>
  <c r="P1218" i="16" s="1"/>
  <c r="AL1218" i="16" s="1"/>
  <c r="F1345" i="1"/>
  <c r="F1215" i="16"/>
  <c r="V1222" i="1"/>
  <c r="T1343" i="1"/>
  <c r="AH1096" i="16"/>
  <c r="AF1213" i="16"/>
  <c r="Q1214" i="16"/>
  <c r="AM974" i="16" s="1"/>
  <c r="E1099" i="16"/>
  <c r="U1106" i="1"/>
  <c r="W1106" i="1" s="1"/>
  <c r="M1226" i="1"/>
  <c r="P1226" i="1"/>
  <c r="K1227" i="1"/>
  <c r="X1098" i="16"/>
  <c r="S1097" i="16"/>
  <c r="AO857" i="16" s="1"/>
  <c r="W1098" i="16"/>
  <c r="R1098" i="16"/>
  <c r="AG1097" i="16"/>
  <c r="AN858" i="16" l="1"/>
  <c r="AV858" i="16" s="1"/>
  <c r="AW857" i="16"/>
  <c r="AU973" i="16"/>
  <c r="AK974" i="16"/>
  <c r="AH1097" i="16"/>
  <c r="R1099" i="16"/>
  <c r="AG1098" i="16"/>
  <c r="W1099" i="16"/>
  <c r="S1098" i="16"/>
  <c r="AO858" i="16" s="1"/>
  <c r="X1099" i="16"/>
  <c r="AF1214" i="16"/>
  <c r="Q1215" i="16"/>
  <c r="AM975" i="16" s="1"/>
  <c r="E1100" i="16"/>
  <c r="P1227" i="1"/>
  <c r="U1107" i="1"/>
  <c r="W1107" i="1" s="1"/>
  <c r="M1227" i="1"/>
  <c r="K1228" i="1"/>
  <c r="A1219" i="16"/>
  <c r="P1219" i="16" s="1"/>
  <c r="AL1219" i="16" s="1"/>
  <c r="F1346" i="1"/>
  <c r="F1216" i="16"/>
  <c r="V1223" i="1"/>
  <c r="T1344" i="1"/>
  <c r="AN859" i="16" l="1"/>
  <c r="AV859" i="16" s="1"/>
  <c r="AW858" i="16"/>
  <c r="AK975" i="16"/>
  <c r="AU974" i="16"/>
  <c r="A1220" i="16"/>
  <c r="P1220" i="16" s="1"/>
  <c r="AL1220" i="16" s="1"/>
  <c r="F1347" i="1"/>
  <c r="F1217" i="16"/>
  <c r="T1345" i="1"/>
  <c r="V1224" i="1"/>
  <c r="E1101" i="16"/>
  <c r="P1228" i="1"/>
  <c r="M1228" i="1"/>
  <c r="U1108" i="1"/>
  <c r="W1108" i="1" s="1"/>
  <c r="K1229" i="1"/>
  <c r="R1100" i="16"/>
  <c r="AG1099" i="16"/>
  <c r="Q1216" i="16"/>
  <c r="AM976" i="16" s="1"/>
  <c r="AF1215" i="16"/>
  <c r="AH1098" i="16"/>
  <c r="X1100" i="16"/>
  <c r="W1100" i="16"/>
  <c r="S1099" i="16"/>
  <c r="AO859" i="16" s="1"/>
  <c r="AN860" i="16" l="1"/>
  <c r="AV860" i="16" s="1"/>
  <c r="AW859" i="16"/>
  <c r="AU975" i="16"/>
  <c r="AK976" i="16"/>
  <c r="R1101" i="16"/>
  <c r="AG1100" i="16"/>
  <c r="F1218" i="16"/>
  <c r="T1346" i="1"/>
  <c r="V1225" i="1"/>
  <c r="X1101" i="16"/>
  <c r="S1100" i="16"/>
  <c r="AO860" i="16" s="1"/>
  <c r="W1101" i="16"/>
  <c r="AF1216" i="16"/>
  <c r="Q1217" i="16"/>
  <c r="AM977" i="16" s="1"/>
  <c r="AH1099" i="16"/>
  <c r="E1102" i="16"/>
  <c r="K1230" i="1"/>
  <c r="P1229" i="1"/>
  <c r="M1229" i="1"/>
  <c r="U1109" i="1"/>
  <c r="W1109" i="1" s="1"/>
  <c r="A1221" i="16"/>
  <c r="P1221" i="16" s="1"/>
  <c r="AL1221" i="16" s="1"/>
  <c r="F1348" i="1"/>
  <c r="AN861" i="16" l="1"/>
  <c r="AV861" i="16" s="1"/>
  <c r="AW860" i="16"/>
  <c r="AU976" i="16"/>
  <c r="AK977" i="16"/>
  <c r="R1102" i="16"/>
  <c r="AG1101" i="16"/>
  <c r="A1222" i="16"/>
  <c r="P1222" i="16" s="1"/>
  <c r="AL1222" i="16" s="1"/>
  <c r="F1349" i="1"/>
  <c r="S1101" i="16"/>
  <c r="AO861" i="16" s="1"/>
  <c r="X1102" i="16"/>
  <c r="W1102" i="16"/>
  <c r="F1219" i="16"/>
  <c r="V1226" i="1"/>
  <c r="T1347" i="1"/>
  <c r="E1103" i="16"/>
  <c r="P1230" i="1"/>
  <c r="M1230" i="1"/>
  <c r="K1231" i="1"/>
  <c r="U1110" i="1"/>
  <c r="W1110" i="1" s="1"/>
  <c r="AF1217" i="16"/>
  <c r="Q1218" i="16"/>
  <c r="AM978" i="16" s="1"/>
  <c r="AH1100" i="16"/>
  <c r="AN862" i="16" l="1"/>
  <c r="AV862" i="16" s="1"/>
  <c r="AW861" i="16"/>
  <c r="AU977" i="16"/>
  <c r="AK978" i="16"/>
  <c r="X1103" i="16"/>
  <c r="W1103" i="16"/>
  <c r="S1102" i="16"/>
  <c r="AO862" i="16" s="1"/>
  <c r="Q1219" i="16"/>
  <c r="AM979" i="16" s="1"/>
  <c r="AF1218" i="16"/>
  <c r="E1104" i="16"/>
  <c r="P1231" i="1"/>
  <c r="U1111" i="1"/>
  <c r="W1111" i="1" s="1"/>
  <c r="K1232" i="1"/>
  <c r="M1231" i="1"/>
  <c r="F1220" i="16"/>
  <c r="T1348" i="1"/>
  <c r="V1227" i="1"/>
  <c r="AH1101" i="16"/>
  <c r="R1103" i="16"/>
  <c r="AG1102" i="16"/>
  <c r="A1223" i="16"/>
  <c r="P1223" i="16" s="1"/>
  <c r="AL1223" i="16" s="1"/>
  <c r="F1350" i="1"/>
  <c r="AN863" i="16" l="1"/>
  <c r="AV863" i="16" s="1"/>
  <c r="AW862" i="16"/>
  <c r="AU978" i="16"/>
  <c r="AK979" i="16"/>
  <c r="AH1102" i="16"/>
  <c r="R1104" i="16"/>
  <c r="AG1103" i="16"/>
  <c r="E1105" i="16"/>
  <c r="U1112" i="1"/>
  <c r="W1112" i="1" s="1"/>
  <c r="K1233" i="1"/>
  <c r="M1232" i="1"/>
  <c r="P1232" i="1"/>
  <c r="X1104" i="16"/>
  <c r="S1103" i="16"/>
  <c r="AO863" i="16" s="1"/>
  <c r="W1104" i="16"/>
  <c r="A1224" i="16"/>
  <c r="P1224" i="16" s="1"/>
  <c r="AL1224" i="16" s="1"/>
  <c r="F1351" i="1"/>
  <c r="F1221" i="16"/>
  <c r="T1349" i="1"/>
  <c r="V1228" i="1"/>
  <c r="AF1219" i="16"/>
  <c r="Q1220" i="16"/>
  <c r="AM980" i="16" s="1"/>
  <c r="AN864" i="16" l="1"/>
  <c r="AV864" i="16" s="1"/>
  <c r="AW863" i="16"/>
  <c r="AU979" i="16"/>
  <c r="AK980" i="16"/>
  <c r="AH1103" i="16"/>
  <c r="E1106" i="16"/>
  <c r="U1113" i="1"/>
  <c r="W1113" i="1" s="1"/>
  <c r="K1234" i="1"/>
  <c r="P1233" i="1"/>
  <c r="M1233" i="1"/>
  <c r="AG1104" i="16"/>
  <c r="R1105" i="16"/>
  <c r="A1225" i="16"/>
  <c r="P1225" i="16" s="1"/>
  <c r="AL1225" i="16" s="1"/>
  <c r="F1352" i="1"/>
  <c r="Q1221" i="16"/>
  <c r="AM981" i="16" s="1"/>
  <c r="AF1220" i="16"/>
  <c r="F1222" i="16"/>
  <c r="T1350" i="1"/>
  <c r="V1229" i="1"/>
  <c r="S1104" i="16"/>
  <c r="AO864" i="16" s="1"/>
  <c r="W1105" i="16"/>
  <c r="X1105" i="16"/>
  <c r="AN865" i="16" l="1"/>
  <c r="AV865" i="16" s="1"/>
  <c r="AW864" i="16"/>
  <c r="AU980" i="16"/>
  <c r="AK981" i="16"/>
  <c r="E1107" i="16"/>
  <c r="K1235" i="1"/>
  <c r="M1234" i="1"/>
  <c r="P1234" i="1"/>
  <c r="U1114" i="1"/>
  <c r="W1114" i="1" s="1"/>
  <c r="S1105" i="16"/>
  <c r="AO865" i="16" s="1"/>
  <c r="X1106" i="16"/>
  <c r="W1106" i="16"/>
  <c r="A1226" i="16"/>
  <c r="P1226" i="16" s="1"/>
  <c r="AL1226" i="16" s="1"/>
  <c r="F1353" i="1"/>
  <c r="AH1104" i="16"/>
  <c r="Q1222" i="16"/>
  <c r="AM982" i="16" s="1"/>
  <c r="AF1221" i="16"/>
  <c r="R1106" i="16"/>
  <c r="AG1105" i="16"/>
  <c r="F1223" i="16"/>
  <c r="V1230" i="1"/>
  <c r="T1351" i="1"/>
  <c r="AN866" i="16" l="1"/>
  <c r="AV866" i="16" s="1"/>
  <c r="AW865" i="16"/>
  <c r="AK982" i="16"/>
  <c r="AU981" i="16"/>
  <c r="W1107" i="16"/>
  <c r="X1107" i="16"/>
  <c r="S1106" i="16"/>
  <c r="AO866" i="16" s="1"/>
  <c r="AF1222" i="16"/>
  <c r="Q1223" i="16"/>
  <c r="AM983" i="16" s="1"/>
  <c r="A1227" i="16"/>
  <c r="P1227" i="16" s="1"/>
  <c r="AL1227" i="16" s="1"/>
  <c r="F1354" i="1"/>
  <c r="AH1105" i="16"/>
  <c r="E1108" i="16"/>
  <c r="K1236" i="1"/>
  <c r="U1115" i="1"/>
  <c r="W1115" i="1" s="1"/>
  <c r="M1235" i="1"/>
  <c r="P1235" i="1"/>
  <c r="F1224" i="16"/>
  <c r="T1352" i="1"/>
  <c r="V1231" i="1"/>
  <c r="R1107" i="16"/>
  <c r="AG1106" i="16"/>
  <c r="AN867" i="16" l="1"/>
  <c r="AV867" i="16" s="1"/>
  <c r="AW866" i="16"/>
  <c r="AU982" i="16"/>
  <c r="AK983" i="16"/>
  <c r="F1225" i="16"/>
  <c r="T1353" i="1"/>
  <c r="V1232" i="1"/>
  <c r="AH1106" i="16"/>
  <c r="R1108" i="16"/>
  <c r="AG1107" i="16"/>
  <c r="E1109" i="16"/>
  <c r="U1116" i="1"/>
  <c r="W1116" i="1" s="1"/>
  <c r="K1237" i="1"/>
  <c r="M1236" i="1"/>
  <c r="P1236" i="1"/>
  <c r="A1228" i="16"/>
  <c r="P1228" i="16" s="1"/>
  <c r="AL1228" i="16" s="1"/>
  <c r="F1355" i="1"/>
  <c r="Q1224" i="16"/>
  <c r="AM984" i="16" s="1"/>
  <c r="AF1223" i="16"/>
  <c r="X1108" i="16"/>
  <c r="S1107" i="16"/>
  <c r="AO867" i="16" s="1"/>
  <c r="W1108" i="16"/>
  <c r="AN868" i="16" l="1"/>
  <c r="AV868" i="16" s="1"/>
  <c r="AW867" i="16"/>
  <c r="AU983" i="16"/>
  <c r="AK984" i="16"/>
  <c r="AH1107" i="16"/>
  <c r="A1229" i="16"/>
  <c r="P1229" i="16" s="1"/>
  <c r="AL1229" i="16" s="1"/>
  <c r="F1356" i="1"/>
  <c r="E1110" i="16"/>
  <c r="P1237" i="1"/>
  <c r="U1117" i="1"/>
  <c r="W1117" i="1" s="1"/>
  <c r="M1237" i="1"/>
  <c r="K1238" i="1"/>
  <c r="R1109" i="16"/>
  <c r="AG1108" i="16"/>
  <c r="F1226" i="16"/>
  <c r="T1354" i="1"/>
  <c r="V1233" i="1"/>
  <c r="X1109" i="16"/>
  <c r="W1109" i="16"/>
  <c r="S1108" i="16"/>
  <c r="AO868" i="16" s="1"/>
  <c r="Q1225" i="16"/>
  <c r="AM985" i="16" s="1"/>
  <c r="AF1224" i="16"/>
  <c r="AN869" i="16" l="1"/>
  <c r="AV869" i="16" s="1"/>
  <c r="AW868" i="16"/>
  <c r="AU984" i="16"/>
  <c r="AK985" i="16"/>
  <c r="AF1225" i="16"/>
  <c r="Q1226" i="16"/>
  <c r="AM986" i="16" s="1"/>
  <c r="A1230" i="16"/>
  <c r="P1230" i="16" s="1"/>
  <c r="AL1230" i="16" s="1"/>
  <c r="F1357" i="1"/>
  <c r="AG1109" i="16"/>
  <c r="R1110" i="16"/>
  <c r="AH1108" i="16"/>
  <c r="F1227" i="16"/>
  <c r="V1234" i="1"/>
  <c r="T1355" i="1"/>
  <c r="W1110" i="16"/>
  <c r="X1110" i="16"/>
  <c r="S1109" i="16"/>
  <c r="AO869" i="16" s="1"/>
  <c r="E1111" i="16"/>
  <c r="U1118" i="1"/>
  <c r="W1118" i="1" s="1"/>
  <c r="M1238" i="1"/>
  <c r="P1238" i="1"/>
  <c r="K1239" i="1"/>
  <c r="AN870" i="16" l="1"/>
  <c r="AV870" i="16" s="1"/>
  <c r="AW869" i="16"/>
  <c r="AU985" i="16"/>
  <c r="AK986" i="16"/>
  <c r="AH1109" i="16"/>
  <c r="R1111" i="16"/>
  <c r="AG1110" i="16"/>
  <c r="Q1227" i="16"/>
  <c r="AM987" i="16" s="1"/>
  <c r="AF1226" i="16"/>
  <c r="X1111" i="16"/>
  <c r="W1111" i="16"/>
  <c r="S1110" i="16"/>
  <c r="AO870" i="16" s="1"/>
  <c r="E1112" i="16"/>
  <c r="P1239" i="1"/>
  <c r="U1119" i="1"/>
  <c r="W1119" i="1" s="1"/>
  <c r="M1239" i="1"/>
  <c r="K1240" i="1"/>
  <c r="F1228" i="16"/>
  <c r="T1356" i="1"/>
  <c r="V1235" i="1"/>
  <c r="A1231" i="16"/>
  <c r="P1231" i="16" s="1"/>
  <c r="AL1231" i="16" s="1"/>
  <c r="F1358" i="1"/>
  <c r="AN871" i="16" l="1"/>
  <c r="AV871" i="16" s="1"/>
  <c r="AW870" i="16"/>
  <c r="AK987" i="16"/>
  <c r="AU986" i="16"/>
  <c r="A1232" i="16"/>
  <c r="P1232" i="16" s="1"/>
  <c r="AL1232" i="16" s="1"/>
  <c r="F1359" i="1"/>
  <c r="R1112" i="16"/>
  <c r="AG1111" i="16"/>
  <c r="E1113" i="16"/>
  <c r="K1241" i="1"/>
  <c r="M1240" i="1"/>
  <c r="U1120" i="1"/>
  <c r="W1120" i="1" s="1"/>
  <c r="P1240" i="1"/>
  <c r="AH1110" i="16"/>
  <c r="Q1228" i="16"/>
  <c r="AM988" i="16" s="1"/>
  <c r="AF1227" i="16"/>
  <c r="F1229" i="16"/>
  <c r="T1357" i="1"/>
  <c r="V1236" i="1"/>
  <c r="X1112" i="16"/>
  <c r="W1112" i="16"/>
  <c r="S1111" i="16"/>
  <c r="AO871" i="16" s="1"/>
  <c r="AN872" i="16" l="1"/>
  <c r="AV872" i="16" s="1"/>
  <c r="AW871" i="16"/>
  <c r="AK988" i="16"/>
  <c r="AU987" i="16"/>
  <c r="A1233" i="16"/>
  <c r="P1233" i="16" s="1"/>
  <c r="AL1233" i="16" s="1"/>
  <c r="F1360" i="1"/>
  <c r="W1113" i="16"/>
  <c r="S1112" i="16"/>
  <c r="AO872" i="16" s="1"/>
  <c r="X1113" i="16"/>
  <c r="R1113" i="16"/>
  <c r="AG1112" i="16"/>
  <c r="E1114" i="16"/>
  <c r="P1241" i="1"/>
  <c r="K1242" i="1"/>
  <c r="M1241" i="1"/>
  <c r="U1121" i="1"/>
  <c r="W1121" i="1" s="1"/>
  <c r="Q1229" i="16"/>
  <c r="AM989" i="16" s="1"/>
  <c r="AF1228" i="16"/>
  <c r="AH1111" i="16"/>
  <c r="F1230" i="16"/>
  <c r="V1237" i="1"/>
  <c r="T1358" i="1"/>
  <c r="AN873" i="16" l="1"/>
  <c r="AV873" i="16" s="1"/>
  <c r="AW872" i="16"/>
  <c r="AU988" i="16"/>
  <c r="AK989" i="16"/>
  <c r="AH1112" i="16"/>
  <c r="AF1229" i="16"/>
  <c r="Q1230" i="16"/>
  <c r="AM990" i="16" s="1"/>
  <c r="E1115" i="16"/>
  <c r="K1243" i="1"/>
  <c r="M1242" i="1"/>
  <c r="U1122" i="1"/>
  <c r="W1122" i="1" s="1"/>
  <c r="P1242" i="1"/>
  <c r="R1114" i="16"/>
  <c r="AG1113" i="16"/>
  <c r="X1114" i="16"/>
  <c r="W1114" i="16"/>
  <c r="S1113" i="16"/>
  <c r="AO873" i="16" s="1"/>
  <c r="A1234" i="16"/>
  <c r="P1234" i="16" s="1"/>
  <c r="AL1234" i="16" s="1"/>
  <c r="F1361" i="1"/>
  <c r="F1231" i="16"/>
  <c r="V1238" i="1"/>
  <c r="T1359" i="1"/>
  <c r="AN874" i="16" l="1"/>
  <c r="AV874" i="16" s="1"/>
  <c r="AW873" i="16"/>
  <c r="AU989" i="16"/>
  <c r="AK990" i="16"/>
  <c r="F1232" i="16"/>
  <c r="V1239" i="1"/>
  <c r="T1360" i="1"/>
  <c r="AH1113" i="16"/>
  <c r="AG1114" i="16"/>
  <c r="R1115" i="16"/>
  <c r="W1115" i="16"/>
  <c r="X1115" i="16"/>
  <c r="S1114" i="16"/>
  <c r="AO874" i="16" s="1"/>
  <c r="E1116" i="16"/>
  <c r="K1244" i="1"/>
  <c r="P1243" i="1"/>
  <c r="M1243" i="1"/>
  <c r="U1123" i="1"/>
  <c r="W1123" i="1" s="1"/>
  <c r="AF1230" i="16"/>
  <c r="Q1231" i="16"/>
  <c r="AM991" i="16" s="1"/>
  <c r="A1235" i="16"/>
  <c r="P1235" i="16" s="1"/>
  <c r="AL1235" i="16" s="1"/>
  <c r="F1362" i="1"/>
  <c r="AN875" i="16" l="1"/>
  <c r="AV875" i="16" s="1"/>
  <c r="AW874" i="16"/>
  <c r="AU990" i="16"/>
  <c r="AK991" i="16"/>
  <c r="F1233" i="16"/>
  <c r="V1240" i="1"/>
  <c r="T1361" i="1"/>
  <c r="R1116" i="16"/>
  <c r="AG1115" i="16"/>
  <c r="Q1232" i="16"/>
  <c r="AM992" i="16" s="1"/>
  <c r="AF1231" i="16"/>
  <c r="AH1114" i="16"/>
  <c r="A1236" i="16"/>
  <c r="P1236" i="16" s="1"/>
  <c r="AL1236" i="16" s="1"/>
  <c r="F1363" i="1"/>
  <c r="E1117" i="16"/>
  <c r="K1245" i="1"/>
  <c r="M1244" i="1"/>
  <c r="U1124" i="1"/>
  <c r="W1124" i="1" s="1"/>
  <c r="P1244" i="1"/>
  <c r="S1115" i="16"/>
  <c r="AO875" i="16" s="1"/>
  <c r="X1116" i="16"/>
  <c r="W1116" i="16"/>
  <c r="AN876" i="16" l="1"/>
  <c r="AV876" i="16" s="1"/>
  <c r="AU991" i="16"/>
  <c r="AW875" i="16"/>
  <c r="AK992" i="16"/>
  <c r="Q1233" i="16"/>
  <c r="AM993" i="16" s="1"/>
  <c r="AF1232" i="16"/>
  <c r="X1117" i="16"/>
  <c r="S1116" i="16"/>
  <c r="AO876" i="16" s="1"/>
  <c r="W1117" i="16"/>
  <c r="A1237" i="16"/>
  <c r="P1237" i="16" s="1"/>
  <c r="AL1237" i="16" s="1"/>
  <c r="F1364" i="1"/>
  <c r="AH1115" i="16"/>
  <c r="E1118" i="16"/>
  <c r="U1125" i="1"/>
  <c r="W1125" i="1" s="1"/>
  <c r="K1246" i="1"/>
  <c r="P1245" i="1"/>
  <c r="M1245" i="1"/>
  <c r="F1234" i="16"/>
  <c r="T1362" i="1"/>
  <c r="V1241" i="1"/>
  <c r="AG1116" i="16"/>
  <c r="R1117" i="16"/>
  <c r="AN877" i="16" l="1"/>
  <c r="AV877" i="16" s="1"/>
  <c r="AW876" i="16"/>
  <c r="AU992" i="16"/>
  <c r="AK993" i="16"/>
  <c r="A1238" i="16"/>
  <c r="P1238" i="16" s="1"/>
  <c r="AL1238" i="16" s="1"/>
  <c r="F1365" i="1"/>
  <c r="R1118" i="16"/>
  <c r="AG1117" i="16"/>
  <c r="F1235" i="16"/>
  <c r="V1242" i="1"/>
  <c r="T1363" i="1"/>
  <c r="E1119" i="16"/>
  <c r="K1247" i="1"/>
  <c r="M1246" i="1"/>
  <c r="P1246" i="1"/>
  <c r="U1126" i="1"/>
  <c r="W1126" i="1" s="1"/>
  <c r="W1118" i="16"/>
  <c r="S1117" i="16"/>
  <c r="AO877" i="16" s="1"/>
  <c r="X1118" i="16"/>
  <c r="AF1233" i="16"/>
  <c r="Q1234" i="16"/>
  <c r="AM994" i="16" s="1"/>
  <c r="AH1116" i="16"/>
  <c r="AN878" i="16" l="1"/>
  <c r="AV878" i="16" s="1"/>
  <c r="AW877" i="16"/>
  <c r="AU993" i="16"/>
  <c r="AK994" i="16"/>
  <c r="F1236" i="16"/>
  <c r="T1364" i="1"/>
  <c r="V1243" i="1"/>
  <c r="R1119" i="16"/>
  <c r="AG1118" i="16"/>
  <c r="Q1235" i="16"/>
  <c r="AM995" i="16" s="1"/>
  <c r="AF1234" i="16"/>
  <c r="AH1117" i="16"/>
  <c r="W1119" i="16"/>
  <c r="S1118" i="16"/>
  <c r="AO878" i="16" s="1"/>
  <c r="X1119" i="16"/>
  <c r="E1120" i="16"/>
  <c r="P1247" i="1"/>
  <c r="U1127" i="1"/>
  <c r="W1127" i="1" s="1"/>
  <c r="K1248" i="1"/>
  <c r="M1247" i="1"/>
  <c r="A1239" i="16"/>
  <c r="P1239" i="16" s="1"/>
  <c r="AL1239" i="16" s="1"/>
  <c r="F1366" i="1"/>
  <c r="AN879" i="16" l="1"/>
  <c r="AV879" i="16" s="1"/>
  <c r="AW878" i="16"/>
  <c r="AK995" i="16"/>
  <c r="AU994" i="16"/>
  <c r="A1240" i="16"/>
  <c r="P1240" i="16" s="1"/>
  <c r="AL1240" i="16" s="1"/>
  <c r="F1367" i="1"/>
  <c r="AH1118" i="16"/>
  <c r="S1119" i="16"/>
  <c r="AO879" i="16" s="1"/>
  <c r="X1120" i="16"/>
  <c r="W1120" i="16"/>
  <c r="Q1236" i="16"/>
  <c r="AM996" i="16" s="1"/>
  <c r="AF1235" i="16"/>
  <c r="E1121" i="16"/>
  <c r="P1248" i="1"/>
  <c r="U1128" i="1"/>
  <c r="W1128" i="1" s="1"/>
  <c r="M1248" i="1"/>
  <c r="K1249" i="1"/>
  <c r="F1237" i="16"/>
  <c r="T1365" i="1"/>
  <c r="V1244" i="1"/>
  <c r="R1120" i="16"/>
  <c r="AG1119" i="16"/>
  <c r="AN880" i="16" l="1"/>
  <c r="AV880" i="16" s="1"/>
  <c r="AW879" i="16"/>
  <c r="AK996" i="16"/>
  <c r="AU995" i="16"/>
  <c r="E1122" i="16"/>
  <c r="K1250" i="1"/>
  <c r="U1129" i="1"/>
  <c r="W1129" i="1" s="1"/>
  <c r="M1249" i="1"/>
  <c r="P1249" i="1"/>
  <c r="S1120" i="16"/>
  <c r="AO880" i="16" s="1"/>
  <c r="X1121" i="16"/>
  <c r="W1121" i="16"/>
  <c r="R1121" i="16"/>
  <c r="AG1120" i="16"/>
  <c r="A1241" i="16"/>
  <c r="P1241" i="16" s="1"/>
  <c r="AL1241" i="16" s="1"/>
  <c r="F1368" i="1"/>
  <c r="F1238" i="16"/>
  <c r="V1245" i="1"/>
  <c r="T1366" i="1"/>
  <c r="Q1237" i="16"/>
  <c r="AM997" i="16" s="1"/>
  <c r="AF1236" i="16"/>
  <c r="AH1119" i="16"/>
  <c r="AN881" i="16" l="1"/>
  <c r="AV881" i="16" s="1"/>
  <c r="AW880" i="16"/>
  <c r="AU996" i="16"/>
  <c r="AK997" i="16"/>
  <c r="Q1238" i="16"/>
  <c r="AM998" i="16" s="1"/>
  <c r="AF1237" i="16"/>
  <c r="R1122" i="16"/>
  <c r="AG1121" i="16"/>
  <c r="AH1120" i="16"/>
  <c r="E1123" i="16"/>
  <c r="P1250" i="1"/>
  <c r="M1250" i="1"/>
  <c r="K1251" i="1"/>
  <c r="U1130" i="1"/>
  <c r="W1130" i="1" s="1"/>
  <c r="F1239" i="16"/>
  <c r="T1367" i="1"/>
  <c r="V1246" i="1"/>
  <c r="S1121" i="16"/>
  <c r="AO881" i="16" s="1"/>
  <c r="W1122" i="16"/>
  <c r="X1122" i="16"/>
  <c r="A1242" i="16"/>
  <c r="P1242" i="16" s="1"/>
  <c r="AL1242" i="16" s="1"/>
  <c r="F1369" i="1"/>
  <c r="AV882" i="16" l="1"/>
  <c r="AN882" i="16"/>
  <c r="AW881" i="16"/>
  <c r="AU997" i="16"/>
  <c r="AK998" i="16"/>
  <c r="F1240" i="16"/>
  <c r="V1247" i="1"/>
  <c r="T1368" i="1"/>
  <c r="E1124" i="16"/>
  <c r="K1252" i="1"/>
  <c r="P1251" i="1"/>
  <c r="U1131" i="1"/>
  <c r="W1131" i="1" s="1"/>
  <c r="M1251" i="1"/>
  <c r="Q1239" i="16"/>
  <c r="AM999" i="16" s="1"/>
  <c r="AF1238" i="16"/>
  <c r="S1122" i="16"/>
  <c r="AO882" i="16" s="1"/>
  <c r="W1123" i="16"/>
  <c r="X1123" i="16"/>
  <c r="A1243" i="16"/>
  <c r="P1243" i="16" s="1"/>
  <c r="AL1243" i="16" s="1"/>
  <c r="F1370" i="1"/>
  <c r="AH1121" i="16"/>
  <c r="R1123" i="16"/>
  <c r="AG1122" i="16"/>
  <c r="AN883" i="16" l="1"/>
  <c r="AV883" i="16" s="1"/>
  <c r="AW882" i="16"/>
  <c r="AU998" i="16"/>
  <c r="AK999" i="16"/>
  <c r="AG1123" i="16"/>
  <c r="R1124" i="16"/>
  <c r="A1244" i="16"/>
  <c r="P1244" i="16" s="1"/>
  <c r="AL1244" i="16" s="1"/>
  <c r="F1371" i="1"/>
  <c r="AH1122" i="16"/>
  <c r="F1241" i="16"/>
  <c r="T1369" i="1"/>
  <c r="V1248" i="1"/>
  <c r="AF1239" i="16"/>
  <c r="Q1240" i="16"/>
  <c r="AM1000" i="16" s="1"/>
  <c r="S1123" i="16"/>
  <c r="AO883" i="16" s="1"/>
  <c r="X1124" i="16"/>
  <c r="W1124" i="16"/>
  <c r="E1125" i="16"/>
  <c r="U1132" i="1"/>
  <c r="W1132" i="1" s="1"/>
  <c r="P1252" i="1"/>
  <c r="M1252" i="1"/>
  <c r="K1253" i="1"/>
  <c r="AN884" i="16" l="1"/>
  <c r="AV884" i="16" s="1"/>
  <c r="AU999" i="16"/>
  <c r="AW883" i="16"/>
  <c r="AK1000" i="16"/>
  <c r="AH1123" i="16"/>
  <c r="X1125" i="16"/>
  <c r="S1124" i="16"/>
  <c r="AO884" i="16" s="1"/>
  <c r="W1125" i="16"/>
  <c r="R1125" i="16"/>
  <c r="AG1124" i="16"/>
  <c r="E1126" i="16"/>
  <c r="U1133" i="1"/>
  <c r="W1133" i="1" s="1"/>
  <c r="P1253" i="1"/>
  <c r="K1254" i="1"/>
  <c r="M1253" i="1"/>
  <c r="Q1241" i="16"/>
  <c r="AM1001" i="16" s="1"/>
  <c r="AF1240" i="16"/>
  <c r="F1242" i="16"/>
  <c r="V1249" i="1"/>
  <c r="T1370" i="1"/>
  <c r="A1245" i="16"/>
  <c r="P1245" i="16" s="1"/>
  <c r="AL1245" i="16" s="1"/>
  <c r="F1372" i="1"/>
  <c r="AN885" i="16" l="1"/>
  <c r="AV885" i="16" s="1"/>
  <c r="AW884" i="16"/>
  <c r="AK1001" i="16"/>
  <c r="AU1000" i="16"/>
  <c r="AH1124" i="16"/>
  <c r="F1243" i="16"/>
  <c r="T1371" i="1"/>
  <c r="V1250" i="1"/>
  <c r="Q1242" i="16"/>
  <c r="AM1002" i="16" s="1"/>
  <c r="AF1241" i="16"/>
  <c r="R1126" i="16"/>
  <c r="AG1125" i="16"/>
  <c r="A1246" i="16"/>
  <c r="P1246" i="16" s="1"/>
  <c r="AL1246" i="16" s="1"/>
  <c r="F1373" i="1"/>
  <c r="S1125" i="16"/>
  <c r="AO885" i="16" s="1"/>
  <c r="W1126" i="16"/>
  <c r="X1126" i="16"/>
  <c r="E1127" i="16"/>
  <c r="U1134" i="1"/>
  <c r="W1134" i="1" s="1"/>
  <c r="M1254" i="1"/>
  <c r="K1255" i="1"/>
  <c r="P1254" i="1"/>
  <c r="AN886" i="16" l="1"/>
  <c r="AV886" i="16" s="1"/>
  <c r="AW885" i="16"/>
  <c r="AU1001" i="16"/>
  <c r="AK1002" i="16"/>
  <c r="F1244" i="16"/>
  <c r="V1251" i="1"/>
  <c r="T1372" i="1"/>
  <c r="Q1243" i="16"/>
  <c r="AM1003" i="16" s="1"/>
  <c r="AF1242" i="16"/>
  <c r="A1247" i="16"/>
  <c r="P1247" i="16" s="1"/>
  <c r="AL1247" i="16" s="1"/>
  <c r="F1374" i="1"/>
  <c r="E1128" i="16"/>
  <c r="K1256" i="1"/>
  <c r="P1255" i="1"/>
  <c r="U1135" i="1"/>
  <c r="W1135" i="1" s="1"/>
  <c r="M1255" i="1"/>
  <c r="X1127" i="16"/>
  <c r="S1126" i="16"/>
  <c r="AO886" i="16" s="1"/>
  <c r="W1127" i="16"/>
  <c r="AH1125" i="16"/>
  <c r="R1127" i="16"/>
  <c r="AG1126" i="16"/>
  <c r="AN887" i="16" l="1"/>
  <c r="AV887" i="16" s="1"/>
  <c r="AW886" i="16"/>
  <c r="AU1002" i="16"/>
  <c r="AK1003" i="16"/>
  <c r="R1128" i="16"/>
  <c r="AG1127" i="16"/>
  <c r="W1128" i="16"/>
  <c r="X1128" i="16"/>
  <c r="S1127" i="16"/>
  <c r="AO887" i="16" s="1"/>
  <c r="A1248" i="16"/>
  <c r="P1248" i="16" s="1"/>
  <c r="AL1248" i="16" s="1"/>
  <c r="F1375" i="1"/>
  <c r="E1129" i="16"/>
  <c r="U1136" i="1"/>
  <c r="W1136" i="1" s="1"/>
  <c r="P1256" i="1"/>
  <c r="M1256" i="1"/>
  <c r="K1257" i="1"/>
  <c r="AH1126" i="16"/>
  <c r="F1245" i="16"/>
  <c r="V1252" i="1"/>
  <c r="T1373" i="1"/>
  <c r="Q1244" i="16"/>
  <c r="AM1004" i="16" s="1"/>
  <c r="AF1243" i="16"/>
  <c r="AN888" i="16" l="1"/>
  <c r="AV888" i="16" s="1"/>
  <c r="AW887" i="16"/>
  <c r="AU1003" i="16"/>
  <c r="AK1004" i="16"/>
  <c r="F1246" i="16"/>
  <c r="V1253" i="1"/>
  <c r="T1374" i="1"/>
  <c r="Q1245" i="16"/>
  <c r="AM1005" i="16" s="1"/>
  <c r="AF1244" i="16"/>
  <c r="A1249" i="16"/>
  <c r="P1249" i="16" s="1"/>
  <c r="AL1249" i="16" s="1"/>
  <c r="F1376" i="1"/>
  <c r="W1129" i="16"/>
  <c r="X1129" i="16"/>
  <c r="S1128" i="16"/>
  <c r="AO888" i="16" s="1"/>
  <c r="AH1127" i="16"/>
  <c r="R1129" i="16"/>
  <c r="AG1128" i="16"/>
  <c r="E1130" i="16"/>
  <c r="K1258" i="1"/>
  <c r="U1137" i="1"/>
  <c r="W1137" i="1" s="1"/>
  <c r="M1257" i="1"/>
  <c r="P1257" i="1"/>
  <c r="AN889" i="16" l="1"/>
  <c r="AV889" i="16" s="1"/>
  <c r="AW888" i="16"/>
  <c r="AU1004" i="16"/>
  <c r="AK1005" i="16"/>
  <c r="A1250" i="16"/>
  <c r="P1250" i="16" s="1"/>
  <c r="AL1250" i="16" s="1"/>
  <c r="F1377" i="1"/>
  <c r="R1130" i="16"/>
  <c r="AG1129" i="16"/>
  <c r="AH1128" i="16"/>
  <c r="F1247" i="16"/>
  <c r="V1254" i="1"/>
  <c r="T1375" i="1"/>
  <c r="E1131" i="16"/>
  <c r="P1258" i="1"/>
  <c r="M1258" i="1"/>
  <c r="K1259" i="1"/>
  <c r="U1138" i="1"/>
  <c r="W1138" i="1" s="1"/>
  <c r="W1130" i="16"/>
  <c r="X1130" i="16"/>
  <c r="S1129" i="16"/>
  <c r="AO889" i="16" s="1"/>
  <c r="Q1246" i="16"/>
  <c r="AM1006" i="16" s="1"/>
  <c r="AF1245" i="16"/>
  <c r="AN890" i="16" l="1"/>
  <c r="AV890" i="16" s="1"/>
  <c r="AU1005" i="16"/>
  <c r="AW889" i="16"/>
  <c r="AK1006" i="16"/>
  <c r="AF1246" i="16"/>
  <c r="Q1247" i="16"/>
  <c r="AM1007" i="16" s="1"/>
  <c r="S1130" i="16"/>
  <c r="AO890" i="16" s="1"/>
  <c r="W1131" i="16"/>
  <c r="X1131" i="16"/>
  <c r="R1131" i="16"/>
  <c r="AG1130" i="16"/>
  <c r="AH1129" i="16"/>
  <c r="E1132" i="16"/>
  <c r="P1259" i="1"/>
  <c r="K1260" i="1"/>
  <c r="M1259" i="1"/>
  <c r="U1139" i="1"/>
  <c r="W1139" i="1" s="1"/>
  <c r="F1248" i="16"/>
  <c r="T1376" i="1"/>
  <c r="V1255" i="1"/>
  <c r="A1251" i="16"/>
  <c r="P1251" i="16" s="1"/>
  <c r="AL1251" i="16" s="1"/>
  <c r="F1378" i="1"/>
  <c r="AN891" i="16" l="1"/>
  <c r="AV891" i="16" s="1"/>
  <c r="AW890" i="16"/>
  <c r="AU1006" i="16"/>
  <c r="AK1007" i="16"/>
  <c r="F1249" i="16"/>
  <c r="T1377" i="1"/>
  <c r="V1256" i="1"/>
  <c r="E1133" i="16"/>
  <c r="P1260" i="1"/>
  <c r="U1140" i="1"/>
  <c r="W1140" i="1" s="1"/>
  <c r="M1260" i="1"/>
  <c r="K1261" i="1"/>
  <c r="A1252" i="16"/>
  <c r="P1252" i="16" s="1"/>
  <c r="AL1252" i="16" s="1"/>
  <c r="F1379" i="1"/>
  <c r="R1132" i="16"/>
  <c r="AG1131" i="16"/>
  <c r="AH1130" i="16"/>
  <c r="AF1247" i="16"/>
  <c r="Q1248" i="16"/>
  <c r="AM1008" i="16" s="1"/>
  <c r="X1132" i="16"/>
  <c r="S1131" i="16"/>
  <c r="AO891" i="16" s="1"/>
  <c r="W1132" i="16"/>
  <c r="AN892" i="16" l="1"/>
  <c r="AV892" i="16" s="1"/>
  <c r="AW891" i="16"/>
  <c r="AU1007" i="16"/>
  <c r="AK1008" i="16"/>
  <c r="Q1249" i="16"/>
  <c r="AM1009" i="16" s="1"/>
  <c r="AF1248" i="16"/>
  <c r="S1132" i="16"/>
  <c r="AO892" i="16" s="1"/>
  <c r="W1133" i="16"/>
  <c r="X1133" i="16"/>
  <c r="AH1131" i="16"/>
  <c r="AG1132" i="16"/>
  <c r="R1133" i="16"/>
  <c r="E1134" i="16"/>
  <c r="K1262" i="1"/>
  <c r="U1141" i="1"/>
  <c r="W1141" i="1" s="1"/>
  <c r="M1261" i="1"/>
  <c r="P1261" i="1"/>
  <c r="A1253" i="16"/>
  <c r="P1253" i="16" s="1"/>
  <c r="AL1253" i="16" s="1"/>
  <c r="F1380" i="1"/>
  <c r="F1250" i="16"/>
  <c r="V1257" i="1"/>
  <c r="T1378" i="1"/>
  <c r="AN893" i="16" l="1"/>
  <c r="AV893" i="16" s="1"/>
  <c r="AW892" i="16"/>
  <c r="AU1008" i="16"/>
  <c r="AK1009" i="16"/>
  <c r="A1254" i="16"/>
  <c r="P1254" i="16" s="1"/>
  <c r="AL1254" i="16" s="1"/>
  <c r="F1381" i="1"/>
  <c r="F1251" i="16"/>
  <c r="V1258" i="1"/>
  <c r="T1379" i="1"/>
  <c r="AH1132" i="16"/>
  <c r="Q1250" i="16"/>
  <c r="AM1010" i="16" s="1"/>
  <c r="AF1249" i="16"/>
  <c r="AG1133" i="16"/>
  <c r="R1134" i="16"/>
  <c r="E1135" i="16"/>
  <c r="U1142" i="1"/>
  <c r="W1142" i="1" s="1"/>
  <c r="M1262" i="1"/>
  <c r="K1263" i="1"/>
  <c r="P1262" i="1"/>
  <c r="S1133" i="16"/>
  <c r="AO893" i="16" s="1"/>
  <c r="X1134" i="16"/>
  <c r="W1134" i="16"/>
  <c r="AN894" i="16" l="1"/>
  <c r="AV894" i="16" s="1"/>
  <c r="AW893" i="16"/>
  <c r="AU1009" i="16"/>
  <c r="AK1010" i="16"/>
  <c r="AH1133" i="16"/>
  <c r="A1255" i="16"/>
  <c r="P1255" i="16" s="1"/>
  <c r="AL1255" i="16" s="1"/>
  <c r="F1382" i="1"/>
  <c r="X1135" i="16"/>
  <c r="W1135" i="16"/>
  <c r="S1134" i="16"/>
  <c r="AO894" i="16" s="1"/>
  <c r="E1136" i="16"/>
  <c r="P1263" i="1"/>
  <c r="U1143" i="1"/>
  <c r="W1143" i="1" s="1"/>
  <c r="K1264" i="1"/>
  <c r="M1263" i="1"/>
  <c r="R1135" i="16"/>
  <c r="AG1134" i="16"/>
  <c r="AF1250" i="16"/>
  <c r="Q1251" i="16"/>
  <c r="AM1011" i="16" s="1"/>
  <c r="F1252" i="16"/>
  <c r="T1380" i="1"/>
  <c r="V1259" i="1"/>
  <c r="AN895" i="16" l="1"/>
  <c r="AV895" i="16" s="1"/>
  <c r="AW894" i="16"/>
  <c r="AU1010" i="16"/>
  <c r="AK1011" i="16"/>
  <c r="A1256" i="16"/>
  <c r="P1256" i="16" s="1"/>
  <c r="AL1256" i="16" s="1"/>
  <c r="F1383" i="1"/>
  <c r="E1137" i="16"/>
  <c r="U1144" i="1"/>
  <c r="W1144" i="1" s="1"/>
  <c r="P1264" i="1"/>
  <c r="M1264" i="1"/>
  <c r="K1265" i="1"/>
  <c r="AH1134" i="16"/>
  <c r="F1253" i="16"/>
  <c r="V1260" i="1"/>
  <c r="T1381" i="1"/>
  <c r="Q1252" i="16"/>
  <c r="AM1012" i="16" s="1"/>
  <c r="AF1251" i="16"/>
  <c r="AG1135" i="16"/>
  <c r="R1136" i="16"/>
  <c r="S1135" i="16"/>
  <c r="AO895" i="16" s="1"/>
  <c r="W1136" i="16"/>
  <c r="X1136" i="16"/>
  <c r="AN896" i="16" l="1"/>
  <c r="AV896" i="16" s="1"/>
  <c r="AW895" i="16"/>
  <c r="AU1011" i="16"/>
  <c r="AK1012" i="16"/>
  <c r="E1138" i="16"/>
  <c r="K1266" i="1"/>
  <c r="U1145" i="1"/>
  <c r="W1145" i="1" s="1"/>
  <c r="M1265" i="1"/>
  <c r="P1265" i="1"/>
  <c r="W1137" i="16"/>
  <c r="S1136" i="16"/>
  <c r="AO896" i="16" s="1"/>
  <c r="X1137" i="16"/>
  <c r="F1254" i="16"/>
  <c r="T1382" i="1"/>
  <c r="V1261" i="1"/>
  <c r="AH1135" i="16"/>
  <c r="AG1136" i="16"/>
  <c r="R1137" i="16"/>
  <c r="Q1253" i="16"/>
  <c r="AM1013" i="16" s="1"/>
  <c r="AF1252" i="16"/>
  <c r="A1257" i="16"/>
  <c r="P1257" i="16" s="1"/>
  <c r="AL1257" i="16" s="1"/>
  <c r="F1384" i="1"/>
  <c r="AN897" i="16" l="1"/>
  <c r="AV897" i="16" s="1"/>
  <c r="AW896" i="16"/>
  <c r="AK1013" i="16"/>
  <c r="AU1012" i="16"/>
  <c r="AF1253" i="16"/>
  <c r="Q1254" i="16"/>
  <c r="AM1014" i="16" s="1"/>
  <c r="F1255" i="16"/>
  <c r="V1262" i="1"/>
  <c r="T1383" i="1"/>
  <c r="S1137" i="16"/>
  <c r="AO897" i="16" s="1"/>
  <c r="W1138" i="16"/>
  <c r="X1138" i="16"/>
  <c r="E1139" i="16"/>
  <c r="P1266" i="1"/>
  <c r="M1266" i="1"/>
  <c r="U1146" i="1"/>
  <c r="W1146" i="1" s="1"/>
  <c r="K1267" i="1"/>
  <c r="AG1137" i="16"/>
  <c r="R1138" i="16"/>
  <c r="AH1136" i="16"/>
  <c r="A1258" i="16"/>
  <c r="P1258" i="16" s="1"/>
  <c r="AL1258" i="16" s="1"/>
  <c r="F1385" i="1"/>
  <c r="AN898" i="16" l="1"/>
  <c r="AV898" i="16" s="1"/>
  <c r="AW897" i="16"/>
  <c r="AU1013" i="16"/>
  <c r="AK1014" i="16"/>
  <c r="S1138" i="16"/>
  <c r="AO898" i="16" s="1"/>
  <c r="W1139" i="16"/>
  <c r="X1139" i="16"/>
  <c r="AH1137" i="16"/>
  <c r="Q1255" i="16"/>
  <c r="AM1015" i="16" s="1"/>
  <c r="AF1254" i="16"/>
  <c r="E1140" i="16"/>
  <c r="K1268" i="1"/>
  <c r="U1147" i="1"/>
  <c r="W1147" i="1" s="1"/>
  <c r="M1267" i="1"/>
  <c r="P1267" i="1"/>
  <c r="F1256" i="16"/>
  <c r="V1263" i="1"/>
  <c r="T1384" i="1"/>
  <c r="A1259" i="16"/>
  <c r="P1259" i="16" s="1"/>
  <c r="AL1259" i="16" s="1"/>
  <c r="F1386" i="1"/>
  <c r="R1139" i="16"/>
  <c r="AG1138" i="16"/>
  <c r="AN899" i="16" l="1"/>
  <c r="AV899" i="16" s="1"/>
  <c r="AW898" i="16"/>
  <c r="AU1014" i="16"/>
  <c r="AK1015" i="16"/>
  <c r="AG1139" i="16"/>
  <c r="R1140" i="16"/>
  <c r="F1257" i="16"/>
  <c r="V1264" i="1"/>
  <c r="T1385" i="1"/>
  <c r="Q1256" i="16"/>
  <c r="AM1016" i="16" s="1"/>
  <c r="AF1255" i="16"/>
  <c r="A1260" i="16"/>
  <c r="P1260" i="16" s="1"/>
  <c r="AL1260" i="16" s="1"/>
  <c r="F1387" i="1"/>
  <c r="E1141" i="16"/>
  <c r="P1268" i="1"/>
  <c r="M1268" i="1"/>
  <c r="U1148" i="1"/>
  <c r="W1148" i="1" s="1"/>
  <c r="K1269" i="1"/>
  <c r="X1140" i="16"/>
  <c r="S1139" i="16"/>
  <c r="AO899" i="16" s="1"/>
  <c r="W1140" i="16"/>
  <c r="AH1138" i="16"/>
  <c r="AN900" i="16" l="1"/>
  <c r="AV900" i="16" s="1"/>
  <c r="AW899" i="16"/>
  <c r="AU1015" i="16"/>
  <c r="AK1016" i="16"/>
  <c r="E1142" i="16"/>
  <c r="P1269" i="1"/>
  <c r="K1270" i="1"/>
  <c r="M1269" i="1"/>
  <c r="U1149" i="1"/>
  <c r="W1149" i="1" s="1"/>
  <c r="Q1257" i="16"/>
  <c r="AM1017" i="16" s="1"/>
  <c r="AF1256" i="16"/>
  <c r="S1140" i="16"/>
  <c r="AO900" i="16" s="1"/>
  <c r="X1141" i="16"/>
  <c r="W1141" i="16"/>
  <c r="A1261" i="16"/>
  <c r="P1261" i="16" s="1"/>
  <c r="AL1261" i="16" s="1"/>
  <c r="F1388" i="1"/>
  <c r="AG1140" i="16"/>
  <c r="R1141" i="16"/>
  <c r="AH1139" i="16"/>
  <c r="F1258" i="16"/>
  <c r="T1386" i="1"/>
  <c r="V1265" i="1"/>
  <c r="AN901" i="16" l="1"/>
  <c r="AV901" i="16" s="1"/>
  <c r="AW900" i="16"/>
  <c r="AU1016" i="16"/>
  <c r="AK1017" i="16"/>
  <c r="F1259" i="16"/>
  <c r="T1387" i="1"/>
  <c r="V1266" i="1"/>
  <c r="R1142" i="16"/>
  <c r="AG1141" i="16"/>
  <c r="X1142" i="16"/>
  <c r="W1142" i="16"/>
  <c r="S1141" i="16"/>
  <c r="AO901" i="16" s="1"/>
  <c r="Q1258" i="16"/>
  <c r="AM1018" i="16" s="1"/>
  <c r="AF1257" i="16"/>
  <c r="E1143" i="16"/>
  <c r="K1271" i="1"/>
  <c r="M1270" i="1"/>
  <c r="U1150" i="1"/>
  <c r="W1150" i="1" s="1"/>
  <c r="P1270" i="1"/>
  <c r="A1262" i="16"/>
  <c r="P1262" i="16" s="1"/>
  <c r="AL1262" i="16" s="1"/>
  <c r="F1389" i="1"/>
  <c r="AH1140" i="16"/>
  <c r="AN902" i="16" l="1"/>
  <c r="AV902" i="16" s="1"/>
  <c r="AW901" i="16"/>
  <c r="AU1017" i="16"/>
  <c r="AK1018" i="16"/>
  <c r="X1143" i="16"/>
  <c r="W1143" i="16"/>
  <c r="S1142" i="16"/>
  <c r="AO902" i="16" s="1"/>
  <c r="A1263" i="16"/>
  <c r="P1263" i="16" s="1"/>
  <c r="AL1263" i="16" s="1"/>
  <c r="F1390" i="1"/>
  <c r="Q1259" i="16"/>
  <c r="AM1019" i="16" s="1"/>
  <c r="AF1258" i="16"/>
  <c r="F1260" i="16"/>
  <c r="V1267" i="1"/>
  <c r="T1388" i="1"/>
  <c r="E1144" i="16"/>
  <c r="K1272" i="1"/>
  <c r="U1151" i="1"/>
  <c r="W1151" i="1" s="1"/>
  <c r="P1271" i="1"/>
  <c r="M1271" i="1"/>
  <c r="AH1141" i="16"/>
  <c r="R1143" i="16"/>
  <c r="AG1142" i="16"/>
  <c r="AN903" i="16" l="1"/>
  <c r="AV903" i="16" s="1"/>
  <c r="AW902" i="16"/>
  <c r="AU1018" i="16"/>
  <c r="AK1019" i="16"/>
  <c r="R1144" i="16"/>
  <c r="AG1143" i="16"/>
  <c r="F1261" i="16"/>
  <c r="V1268" i="1"/>
  <c r="T1389" i="1"/>
  <c r="AF1259" i="16"/>
  <c r="Q1260" i="16"/>
  <c r="AM1020" i="16" s="1"/>
  <c r="AH1142" i="16"/>
  <c r="S1143" i="16"/>
  <c r="AO903" i="16" s="1"/>
  <c r="W1144" i="16"/>
  <c r="X1144" i="16"/>
  <c r="E1145" i="16"/>
  <c r="K1273" i="1"/>
  <c r="M1272" i="1"/>
  <c r="U1152" i="1"/>
  <c r="W1152" i="1" s="1"/>
  <c r="P1272" i="1"/>
  <c r="A1264" i="16"/>
  <c r="P1264" i="16" s="1"/>
  <c r="AL1264" i="16" s="1"/>
  <c r="F1391" i="1"/>
  <c r="AN904" i="16" l="1"/>
  <c r="AV904" i="16" s="1"/>
  <c r="AW903" i="16"/>
  <c r="AU1019" i="16"/>
  <c r="AK1020" i="16"/>
  <c r="E1146" i="16"/>
  <c r="K1274" i="1"/>
  <c r="P1273" i="1"/>
  <c r="M1273" i="1"/>
  <c r="U1153" i="1"/>
  <c r="W1153" i="1" s="1"/>
  <c r="AH1143" i="16"/>
  <c r="F1262" i="16"/>
  <c r="T1390" i="1"/>
  <c r="V1269" i="1"/>
  <c r="AG1144" i="16"/>
  <c r="R1145" i="16"/>
  <c r="A1265" i="16"/>
  <c r="P1265" i="16" s="1"/>
  <c r="AL1265" i="16" s="1"/>
  <c r="F1392" i="1"/>
  <c r="X1145" i="16"/>
  <c r="W1145" i="16"/>
  <c r="S1144" i="16"/>
  <c r="AO904" i="16" s="1"/>
  <c r="Q1261" i="16"/>
  <c r="AM1021" i="16" s="1"/>
  <c r="AF1260" i="16"/>
  <c r="AN905" i="16" l="1"/>
  <c r="AV905" i="16" s="1"/>
  <c r="AW904" i="16"/>
  <c r="AK1021" i="16"/>
  <c r="AU1020" i="16"/>
  <c r="AH1144" i="16"/>
  <c r="Q1262" i="16"/>
  <c r="AM1022" i="16" s="1"/>
  <c r="AF1261" i="16"/>
  <c r="A1266" i="16"/>
  <c r="P1266" i="16" s="1"/>
  <c r="AL1266" i="16" s="1"/>
  <c r="F1393" i="1"/>
  <c r="E1147" i="16"/>
  <c r="P1274" i="1"/>
  <c r="M1274" i="1"/>
  <c r="U1154" i="1"/>
  <c r="W1154" i="1" s="1"/>
  <c r="K1275" i="1"/>
  <c r="X1146" i="16"/>
  <c r="W1146" i="16"/>
  <c r="S1145" i="16"/>
  <c r="AO905" i="16" s="1"/>
  <c r="R1146" i="16"/>
  <c r="AG1145" i="16"/>
  <c r="F1263" i="16"/>
  <c r="T1391" i="1"/>
  <c r="V1270" i="1"/>
  <c r="AN906" i="16" l="1"/>
  <c r="AV906" i="16" s="1"/>
  <c r="AW905" i="16"/>
  <c r="AU1021" i="16"/>
  <c r="AK1022" i="16"/>
  <c r="AG1146" i="16"/>
  <c r="R1147" i="16"/>
  <c r="F1264" i="16"/>
  <c r="T1392" i="1"/>
  <c r="V1271" i="1"/>
  <c r="E1148" i="16"/>
  <c r="K1276" i="1"/>
  <c r="U1155" i="1"/>
  <c r="W1155" i="1" s="1"/>
  <c r="M1275" i="1"/>
  <c r="P1275" i="1"/>
  <c r="Q1263" i="16"/>
  <c r="AM1023" i="16" s="1"/>
  <c r="AF1262" i="16"/>
  <c r="AH1145" i="16"/>
  <c r="A1267" i="16"/>
  <c r="P1267" i="16" s="1"/>
  <c r="AL1267" i="16" s="1"/>
  <c r="F1394" i="1"/>
  <c r="S1146" i="16"/>
  <c r="AO906" i="16" s="1"/>
  <c r="X1147" i="16"/>
  <c r="W1147" i="16"/>
  <c r="AN907" i="16" l="1"/>
  <c r="AV907" i="16" s="1"/>
  <c r="AW906" i="16"/>
  <c r="AU1022" i="16"/>
  <c r="AK1023" i="16"/>
  <c r="E1149" i="16"/>
  <c r="U1156" i="1"/>
  <c r="W1156" i="1" s="1"/>
  <c r="P1276" i="1"/>
  <c r="M1276" i="1"/>
  <c r="K1277" i="1"/>
  <c r="AH1146" i="16"/>
  <c r="AG1147" i="16"/>
  <c r="R1148" i="16"/>
  <c r="A1268" i="16"/>
  <c r="P1268" i="16" s="1"/>
  <c r="AL1268" i="16" s="1"/>
  <c r="F1395" i="1"/>
  <c r="S1147" i="16"/>
  <c r="AO907" i="16" s="1"/>
  <c r="W1148" i="16"/>
  <c r="X1148" i="16"/>
  <c r="Q1264" i="16"/>
  <c r="AM1024" i="16" s="1"/>
  <c r="AF1263" i="16"/>
  <c r="F1265" i="16"/>
  <c r="T1393" i="1"/>
  <c r="V1272" i="1"/>
  <c r="AN908" i="16" l="1"/>
  <c r="AV908" i="16" s="1"/>
  <c r="AW907" i="16"/>
  <c r="AK1024" i="16"/>
  <c r="AU1023" i="16"/>
  <c r="X1149" i="16"/>
  <c r="W1149" i="16"/>
  <c r="S1148" i="16"/>
  <c r="AO908" i="16" s="1"/>
  <c r="R1149" i="16"/>
  <c r="AG1148" i="16"/>
  <c r="Q1265" i="16"/>
  <c r="AM1025" i="16" s="1"/>
  <c r="AF1264" i="16"/>
  <c r="F1266" i="16"/>
  <c r="T1394" i="1"/>
  <c r="V1273" i="1"/>
  <c r="A1269" i="16"/>
  <c r="P1269" i="16" s="1"/>
  <c r="AL1269" i="16" s="1"/>
  <c r="F1396" i="1"/>
  <c r="AH1147" i="16"/>
  <c r="E1150" i="16"/>
  <c r="P1277" i="1"/>
  <c r="U1157" i="1"/>
  <c r="W1157" i="1" s="1"/>
  <c r="M1277" i="1"/>
  <c r="K1278" i="1"/>
  <c r="AN909" i="16" l="1"/>
  <c r="AV909" i="16" s="1"/>
  <c r="AW908" i="16"/>
  <c r="AU1024" i="16"/>
  <c r="AK1025" i="16"/>
  <c r="A1270" i="16"/>
  <c r="P1270" i="16" s="1"/>
  <c r="AL1270" i="16" s="1"/>
  <c r="F1397" i="1"/>
  <c r="E1151" i="16"/>
  <c r="P1278" i="1"/>
  <c r="M1278" i="1"/>
  <c r="U1158" i="1"/>
  <c r="W1158" i="1" s="1"/>
  <c r="K1279" i="1"/>
  <c r="AF1265" i="16"/>
  <c r="Q1266" i="16"/>
  <c r="AM1026" i="16" s="1"/>
  <c r="F1267" i="16"/>
  <c r="T1395" i="1"/>
  <c r="V1274" i="1"/>
  <c r="AH1148" i="16"/>
  <c r="W1150" i="16"/>
  <c r="X1150" i="16"/>
  <c r="S1149" i="16"/>
  <c r="AO909" i="16" s="1"/>
  <c r="R1150" i="16"/>
  <c r="AG1149" i="16"/>
  <c r="AN910" i="16" l="1"/>
  <c r="AV910" i="16" s="1"/>
  <c r="AW909" i="16"/>
  <c r="AK1026" i="16"/>
  <c r="AU1025" i="16"/>
  <c r="AH1149" i="16"/>
  <c r="X1151" i="16"/>
  <c r="W1151" i="16"/>
  <c r="S1150" i="16"/>
  <c r="AO910" i="16" s="1"/>
  <c r="R1151" i="16"/>
  <c r="AG1150" i="16"/>
  <c r="F1268" i="16"/>
  <c r="V1275" i="1"/>
  <c r="T1396" i="1"/>
  <c r="E1152" i="16"/>
  <c r="K1280" i="1"/>
  <c r="U1159" i="1"/>
  <c r="W1159" i="1" s="1"/>
  <c r="P1279" i="1"/>
  <c r="M1279" i="1"/>
  <c r="Q1267" i="16"/>
  <c r="AM1027" i="16" s="1"/>
  <c r="AF1266" i="16"/>
  <c r="A1271" i="16"/>
  <c r="P1271" i="16" s="1"/>
  <c r="AL1271" i="16" s="1"/>
  <c r="F1398" i="1"/>
  <c r="AN911" i="16" l="1"/>
  <c r="AV911" i="16" s="1"/>
  <c r="AW910" i="16"/>
  <c r="AK1027" i="16"/>
  <c r="AU1026" i="16"/>
  <c r="S1151" i="16"/>
  <c r="AO911" i="16" s="1"/>
  <c r="W1152" i="16"/>
  <c r="X1152" i="16"/>
  <c r="F1269" i="16"/>
  <c r="T1397" i="1"/>
  <c r="V1276" i="1"/>
  <c r="R1152" i="16"/>
  <c r="AG1151" i="16"/>
  <c r="A1272" i="16"/>
  <c r="P1272" i="16" s="1"/>
  <c r="AL1272" i="16" s="1"/>
  <c r="F1399" i="1"/>
  <c r="E1153" i="16"/>
  <c r="U1160" i="1"/>
  <c r="W1160" i="1" s="1"/>
  <c r="K1281" i="1"/>
  <c r="M1280" i="1"/>
  <c r="P1280" i="1"/>
  <c r="AH1150" i="16"/>
  <c r="AF1267" i="16"/>
  <c r="Q1268" i="16"/>
  <c r="AM1028" i="16" s="1"/>
  <c r="AN912" i="16" l="1"/>
  <c r="AV912" i="16" s="1"/>
  <c r="AW911" i="16"/>
  <c r="AU1027" i="16"/>
  <c r="AK1028" i="16"/>
  <c r="R1153" i="16"/>
  <c r="AG1152" i="16"/>
  <c r="A1273" i="16"/>
  <c r="P1273" i="16" s="1"/>
  <c r="AL1273" i="16" s="1"/>
  <c r="F1400" i="1"/>
  <c r="AF1268" i="16"/>
  <c r="Q1269" i="16"/>
  <c r="AM1029" i="16" s="1"/>
  <c r="E1154" i="16"/>
  <c r="U1161" i="1"/>
  <c r="W1161" i="1" s="1"/>
  <c r="P1281" i="1"/>
  <c r="K1282" i="1"/>
  <c r="M1281" i="1"/>
  <c r="S1152" i="16"/>
  <c r="AO912" i="16" s="1"/>
  <c r="W1153" i="16"/>
  <c r="X1153" i="16"/>
  <c r="F1270" i="16"/>
  <c r="T1398" i="1"/>
  <c r="V1277" i="1"/>
  <c r="AH1151" i="16"/>
  <c r="AN913" i="16" l="1"/>
  <c r="AV913" i="16" s="1"/>
  <c r="AW912" i="16"/>
  <c r="AU1028" i="16"/>
  <c r="AK1029" i="16"/>
  <c r="E1155" i="16"/>
  <c r="U1162" i="1"/>
  <c r="W1162" i="1" s="1"/>
  <c r="M1282" i="1"/>
  <c r="P1282" i="1"/>
  <c r="K1283" i="1"/>
  <c r="Q1270" i="16"/>
  <c r="AM1030" i="16" s="1"/>
  <c r="AF1269" i="16"/>
  <c r="S1153" i="16"/>
  <c r="AO913" i="16" s="1"/>
  <c r="W1154" i="16"/>
  <c r="X1154" i="16"/>
  <c r="F1271" i="16"/>
  <c r="T1399" i="1"/>
  <c r="V1278" i="1"/>
  <c r="AH1152" i="16"/>
  <c r="R1154" i="16"/>
  <c r="AG1153" i="16"/>
  <c r="A1274" i="16"/>
  <c r="P1274" i="16" s="1"/>
  <c r="AL1274" i="16" s="1"/>
  <c r="F1401" i="1"/>
  <c r="AN914" i="16" l="1"/>
  <c r="AV914" i="16" s="1"/>
  <c r="AW913" i="16"/>
  <c r="AU1029" i="16"/>
  <c r="AK1030" i="16"/>
  <c r="AG1154" i="16"/>
  <c r="R1155" i="16"/>
  <c r="W1155" i="16"/>
  <c r="S1154" i="16"/>
  <c r="AO914" i="16" s="1"/>
  <c r="X1155" i="16"/>
  <c r="AF1270" i="16"/>
  <c r="Q1271" i="16"/>
  <c r="AM1031" i="16" s="1"/>
  <c r="A1275" i="16"/>
  <c r="P1275" i="16" s="1"/>
  <c r="AL1275" i="16" s="1"/>
  <c r="F1402" i="1"/>
  <c r="F1272" i="16"/>
  <c r="V1279" i="1"/>
  <c r="T1400" i="1"/>
  <c r="AH1153" i="16"/>
  <c r="E1156" i="16"/>
  <c r="K1284" i="1"/>
  <c r="U1163" i="1"/>
  <c r="W1163" i="1" s="1"/>
  <c r="P1283" i="1"/>
  <c r="M1283" i="1"/>
  <c r="AN915" i="16" l="1"/>
  <c r="AV915" i="16" s="1"/>
  <c r="AW914" i="16"/>
  <c r="AU1030" i="16"/>
  <c r="AK1031" i="16"/>
  <c r="S1155" i="16"/>
  <c r="AO915" i="16" s="1"/>
  <c r="W1156" i="16"/>
  <c r="X1156" i="16"/>
  <c r="A1276" i="16"/>
  <c r="P1276" i="16" s="1"/>
  <c r="AL1276" i="16" s="1"/>
  <c r="F1403" i="1"/>
  <c r="AG1155" i="16"/>
  <c r="R1156" i="16"/>
  <c r="E1157" i="16"/>
  <c r="U1164" i="1"/>
  <c r="W1164" i="1" s="1"/>
  <c r="P1284" i="1"/>
  <c r="M1284" i="1"/>
  <c r="K1285" i="1"/>
  <c r="F1273" i="16"/>
  <c r="V1280" i="1"/>
  <c r="T1401" i="1"/>
  <c r="AF1271" i="16"/>
  <c r="Q1272" i="16"/>
  <c r="AM1032" i="16" s="1"/>
  <c r="AH1154" i="16"/>
  <c r="AN916" i="16" l="1"/>
  <c r="AV916" i="16" s="1"/>
  <c r="AW915" i="16"/>
  <c r="AU1031" i="16"/>
  <c r="AK1032" i="16"/>
  <c r="F1274" i="16"/>
  <c r="V1281" i="1"/>
  <c r="T1402" i="1"/>
  <c r="R1157" i="16"/>
  <c r="AG1156" i="16"/>
  <c r="Q1273" i="16"/>
  <c r="AM1033" i="16" s="1"/>
  <c r="AF1272" i="16"/>
  <c r="X1157" i="16"/>
  <c r="W1157" i="16"/>
  <c r="S1156" i="16"/>
  <c r="AO916" i="16" s="1"/>
  <c r="E1158" i="16"/>
  <c r="P1285" i="1"/>
  <c r="U1165" i="1"/>
  <c r="W1165" i="1" s="1"/>
  <c r="M1285" i="1"/>
  <c r="K1286" i="1"/>
  <c r="A1277" i="16"/>
  <c r="P1277" i="16" s="1"/>
  <c r="AL1277" i="16" s="1"/>
  <c r="F1404" i="1"/>
  <c r="AH1155" i="16"/>
  <c r="AN917" i="16" l="1"/>
  <c r="AV917" i="16" s="1"/>
  <c r="AW916" i="16"/>
  <c r="AK1033" i="16"/>
  <c r="AU1032" i="16"/>
  <c r="AH1156" i="16"/>
  <c r="Q1274" i="16"/>
  <c r="AM1034" i="16" s="1"/>
  <c r="AF1273" i="16"/>
  <c r="E1159" i="16"/>
  <c r="K1287" i="1"/>
  <c r="M1286" i="1"/>
  <c r="P1286" i="1"/>
  <c r="U1166" i="1"/>
  <c r="W1166" i="1" s="1"/>
  <c r="A1278" i="16"/>
  <c r="P1278" i="16" s="1"/>
  <c r="AL1278" i="16" s="1"/>
  <c r="F1405" i="1"/>
  <c r="X1158" i="16"/>
  <c r="S1157" i="16"/>
  <c r="AO917" i="16" s="1"/>
  <c r="W1158" i="16"/>
  <c r="F1275" i="16"/>
  <c r="T1403" i="1"/>
  <c r="V1282" i="1"/>
  <c r="R1158" i="16"/>
  <c r="AG1157" i="16"/>
  <c r="AN918" i="16" l="1"/>
  <c r="AV918" i="16" s="1"/>
  <c r="AW917" i="16"/>
  <c r="AK1034" i="16"/>
  <c r="AU1033" i="16"/>
  <c r="Q1275" i="16"/>
  <c r="AM1035" i="16" s="1"/>
  <c r="AF1274" i="16"/>
  <c r="R1159" i="16"/>
  <c r="AG1158" i="16"/>
  <c r="A1279" i="16"/>
  <c r="P1279" i="16" s="1"/>
  <c r="AL1279" i="16" s="1"/>
  <c r="F1406" i="1"/>
  <c r="S1158" i="16"/>
  <c r="AO918" i="16" s="1"/>
  <c r="X1159" i="16"/>
  <c r="W1159" i="16"/>
  <c r="E1160" i="16"/>
  <c r="P1287" i="1"/>
  <c r="U1167" i="1"/>
  <c r="W1167" i="1" s="1"/>
  <c r="K1288" i="1"/>
  <c r="M1287" i="1"/>
  <c r="F1276" i="16"/>
  <c r="V1283" i="1"/>
  <c r="T1404" i="1"/>
  <c r="AH1157" i="16"/>
  <c r="AN919" i="16" l="1"/>
  <c r="AV919" i="16" s="1"/>
  <c r="AW918" i="16"/>
  <c r="AU1034" i="16"/>
  <c r="AK1035" i="16"/>
  <c r="A1280" i="16"/>
  <c r="P1280" i="16" s="1"/>
  <c r="AL1280" i="16" s="1"/>
  <c r="F1407" i="1"/>
  <c r="F1277" i="16"/>
  <c r="V1284" i="1"/>
  <c r="T1405" i="1"/>
  <c r="E1161" i="16"/>
  <c r="K1289" i="1"/>
  <c r="M1288" i="1"/>
  <c r="U1168" i="1"/>
  <c r="W1168" i="1" s="1"/>
  <c r="P1288" i="1"/>
  <c r="X1160" i="16"/>
  <c r="W1160" i="16"/>
  <c r="S1159" i="16"/>
  <c r="AO919" i="16" s="1"/>
  <c r="Q1276" i="16"/>
  <c r="AM1036" i="16" s="1"/>
  <c r="AF1275" i="16"/>
  <c r="AH1158" i="16"/>
  <c r="AG1159" i="16"/>
  <c r="R1160" i="16"/>
  <c r="AN920" i="16" l="1"/>
  <c r="AV920" i="16" s="1"/>
  <c r="AW919" i="16"/>
  <c r="AU1035" i="16"/>
  <c r="AK1036" i="16"/>
  <c r="X1161" i="16"/>
  <c r="S1160" i="16"/>
  <c r="AO920" i="16" s="1"/>
  <c r="W1161" i="16"/>
  <c r="Q1277" i="16"/>
  <c r="AM1037" i="16" s="1"/>
  <c r="AF1276" i="16"/>
  <c r="E1162" i="16"/>
  <c r="K1290" i="1"/>
  <c r="U1169" i="1"/>
  <c r="W1169" i="1" s="1"/>
  <c r="M1289" i="1"/>
  <c r="P1289" i="1"/>
  <c r="R1161" i="16"/>
  <c r="AG1160" i="16"/>
  <c r="A1281" i="16"/>
  <c r="P1281" i="16" s="1"/>
  <c r="AL1281" i="16" s="1"/>
  <c r="F1408" i="1"/>
  <c r="AH1159" i="16"/>
  <c r="F1278" i="16"/>
  <c r="V1285" i="1"/>
  <c r="T1406" i="1"/>
  <c r="AN921" i="16" l="1"/>
  <c r="AV921" i="16" s="1"/>
  <c r="AW920" i="16"/>
  <c r="AK1037" i="16"/>
  <c r="AU1036" i="16"/>
  <c r="A1282" i="16"/>
  <c r="P1282" i="16" s="1"/>
  <c r="AL1282" i="16" s="1"/>
  <c r="F1409" i="1"/>
  <c r="E1163" i="16"/>
  <c r="U1170" i="1"/>
  <c r="W1170" i="1" s="1"/>
  <c r="M1290" i="1"/>
  <c r="P1290" i="1"/>
  <c r="K1291" i="1"/>
  <c r="F1279" i="16"/>
  <c r="T1407" i="1"/>
  <c r="V1286" i="1"/>
  <c r="S1161" i="16"/>
  <c r="AO921" i="16" s="1"/>
  <c r="W1162" i="16"/>
  <c r="X1162" i="16"/>
  <c r="AH1160" i="16"/>
  <c r="AG1161" i="16"/>
  <c r="R1162" i="16"/>
  <c r="Q1278" i="16"/>
  <c r="AM1038" i="16" s="1"/>
  <c r="AF1277" i="16"/>
  <c r="AN922" i="16" l="1"/>
  <c r="AV922" i="16" s="1"/>
  <c r="AW921" i="16"/>
  <c r="AK1038" i="16"/>
  <c r="AU1037" i="16"/>
  <c r="Q1279" i="16"/>
  <c r="AM1039" i="16" s="1"/>
  <c r="AF1278" i="16"/>
  <c r="S1162" i="16"/>
  <c r="AO922" i="16" s="1"/>
  <c r="X1163" i="16"/>
  <c r="W1163" i="16"/>
  <c r="AH1161" i="16"/>
  <c r="E1164" i="16"/>
  <c r="K1292" i="1"/>
  <c r="P1291" i="1"/>
  <c r="M1291" i="1"/>
  <c r="U1171" i="1"/>
  <c r="W1171" i="1" s="1"/>
  <c r="A1283" i="16"/>
  <c r="P1283" i="16" s="1"/>
  <c r="AL1283" i="16" s="1"/>
  <c r="F1410" i="1"/>
  <c r="R1163" i="16"/>
  <c r="AG1162" i="16"/>
  <c r="F1280" i="16"/>
  <c r="T1408" i="1"/>
  <c r="V1287" i="1"/>
  <c r="AV923" i="16" l="1"/>
  <c r="AN923" i="16"/>
  <c r="AW922" i="16"/>
  <c r="AK1039" i="16"/>
  <c r="AU1038" i="16"/>
  <c r="A1284" i="16"/>
  <c r="P1284" i="16" s="1"/>
  <c r="AL1284" i="16" s="1"/>
  <c r="F1411" i="1"/>
  <c r="F1281" i="16"/>
  <c r="V1288" i="1"/>
  <c r="T1409" i="1"/>
  <c r="AH1162" i="16"/>
  <c r="E1165" i="16"/>
  <c r="U1172" i="1"/>
  <c r="W1172" i="1" s="1"/>
  <c r="P1292" i="1"/>
  <c r="M1292" i="1"/>
  <c r="K1293" i="1"/>
  <c r="S1163" i="16"/>
  <c r="AO923" i="16" s="1"/>
  <c r="X1164" i="16"/>
  <c r="W1164" i="16"/>
  <c r="AF1279" i="16"/>
  <c r="Q1280" i="16"/>
  <c r="AM1040" i="16" s="1"/>
  <c r="R1164" i="16"/>
  <c r="AG1163" i="16"/>
  <c r="AN924" i="16" l="1"/>
  <c r="AV924" i="16" s="1"/>
  <c r="AW923" i="16"/>
  <c r="AU1039" i="16"/>
  <c r="AK1040" i="16"/>
  <c r="E1166" i="16"/>
  <c r="K1294" i="1"/>
  <c r="P1293" i="1"/>
  <c r="M1293" i="1"/>
  <c r="U1173" i="1"/>
  <c r="W1173" i="1" s="1"/>
  <c r="R1165" i="16"/>
  <c r="AG1164" i="16"/>
  <c r="X1165" i="16"/>
  <c r="S1164" i="16"/>
  <c r="AO924" i="16" s="1"/>
  <c r="W1165" i="16"/>
  <c r="A1285" i="16"/>
  <c r="P1285" i="16" s="1"/>
  <c r="AL1285" i="16" s="1"/>
  <c r="F1412" i="1"/>
  <c r="AF1280" i="16"/>
  <c r="Q1281" i="16"/>
  <c r="AM1041" i="16" s="1"/>
  <c r="AH1163" i="16"/>
  <c r="F1282" i="16"/>
  <c r="T1410" i="1"/>
  <c r="V1289" i="1"/>
  <c r="AN925" i="16" l="1"/>
  <c r="AV925" i="16" s="1"/>
  <c r="AW924" i="16"/>
  <c r="AU1040" i="16"/>
  <c r="AK1041" i="16"/>
  <c r="S1165" i="16"/>
  <c r="AO925" i="16" s="1"/>
  <c r="W1166" i="16"/>
  <c r="X1166" i="16"/>
  <c r="AG1165" i="16"/>
  <c r="R1166" i="16"/>
  <c r="F1283" i="16"/>
  <c r="T1411" i="1"/>
  <c r="V1290" i="1"/>
  <c r="Q1282" i="16"/>
  <c r="AM1042" i="16" s="1"/>
  <c r="AF1281" i="16"/>
  <c r="AH1164" i="16"/>
  <c r="E1167" i="16"/>
  <c r="K1295" i="1"/>
  <c r="M1294" i="1"/>
  <c r="U1174" i="1"/>
  <c r="W1174" i="1" s="1"/>
  <c r="P1294" i="1"/>
  <c r="A1286" i="16"/>
  <c r="P1286" i="16" s="1"/>
  <c r="AL1286" i="16" s="1"/>
  <c r="F1413" i="1"/>
  <c r="AN926" i="16" l="1"/>
  <c r="AV926" i="16" s="1"/>
  <c r="AW925" i="16"/>
  <c r="AU1041" i="16"/>
  <c r="AK1042" i="16"/>
  <c r="F1284" i="16"/>
  <c r="V1291" i="1"/>
  <c r="T1412" i="1"/>
  <c r="A1287" i="16"/>
  <c r="P1287" i="16" s="1"/>
  <c r="AL1287" i="16" s="1"/>
  <c r="F1414" i="1"/>
  <c r="AF1282" i="16"/>
  <c r="Q1283" i="16"/>
  <c r="AM1043" i="16" s="1"/>
  <c r="E1168" i="16"/>
  <c r="K1296" i="1"/>
  <c r="U1175" i="1"/>
  <c r="W1175" i="1" s="1"/>
  <c r="P1295" i="1"/>
  <c r="M1295" i="1"/>
  <c r="AG1166" i="16"/>
  <c r="R1167" i="16"/>
  <c r="S1166" i="16"/>
  <c r="AO926" i="16" s="1"/>
  <c r="X1167" i="16"/>
  <c r="W1167" i="16"/>
  <c r="AH1165" i="16"/>
  <c r="AN927" i="16" l="1"/>
  <c r="AV927" i="16" s="1"/>
  <c r="AW926" i="16"/>
  <c r="AU1042" i="16"/>
  <c r="AK1043" i="16"/>
  <c r="AG1167" i="16"/>
  <c r="R1168" i="16"/>
  <c r="Q1284" i="16"/>
  <c r="AM1044" i="16" s="1"/>
  <c r="AF1283" i="16"/>
  <c r="F1285" i="16"/>
  <c r="V1292" i="1"/>
  <c r="T1413" i="1"/>
  <c r="E1169" i="16"/>
  <c r="U1176" i="1"/>
  <c r="W1176" i="1" s="1"/>
  <c r="K1297" i="1"/>
  <c r="M1296" i="1"/>
  <c r="P1296" i="1"/>
  <c r="S1167" i="16"/>
  <c r="AO927" i="16" s="1"/>
  <c r="X1168" i="16"/>
  <c r="W1168" i="16"/>
  <c r="AH1166" i="16"/>
  <c r="A1288" i="16"/>
  <c r="P1288" i="16" s="1"/>
  <c r="AL1288" i="16" s="1"/>
  <c r="F1415" i="1"/>
  <c r="AN928" i="16" l="1"/>
  <c r="AV928" i="16" s="1"/>
  <c r="AW927" i="16"/>
  <c r="AU1043" i="16"/>
  <c r="AK1044" i="16"/>
  <c r="E1170" i="16"/>
  <c r="P1297" i="1"/>
  <c r="U1177" i="1"/>
  <c r="W1177" i="1" s="1"/>
  <c r="M1297" i="1"/>
  <c r="K1298" i="1"/>
  <c r="AH1167" i="16"/>
  <c r="R1169" i="16"/>
  <c r="AG1168" i="16"/>
  <c r="A1289" i="16"/>
  <c r="P1289" i="16" s="1"/>
  <c r="AL1289" i="16" s="1"/>
  <c r="F1416" i="1"/>
  <c r="X1169" i="16"/>
  <c r="S1168" i="16"/>
  <c r="AO928" i="16" s="1"/>
  <c r="W1169" i="16"/>
  <c r="F1286" i="16"/>
  <c r="T1414" i="1"/>
  <c r="V1293" i="1"/>
  <c r="Q1285" i="16"/>
  <c r="AM1045" i="16" s="1"/>
  <c r="AF1284" i="16"/>
  <c r="AN929" i="16" l="1"/>
  <c r="AV929" i="16" s="1"/>
  <c r="AW928" i="16"/>
  <c r="AU1044" i="16"/>
  <c r="AK1045" i="16"/>
  <c r="Q1286" i="16"/>
  <c r="AM1046" i="16" s="1"/>
  <c r="AF1285" i="16"/>
  <c r="A1290" i="16"/>
  <c r="P1290" i="16" s="1"/>
  <c r="AL1290" i="16" s="1"/>
  <c r="F1417" i="1"/>
  <c r="S1169" i="16"/>
  <c r="AO929" i="16" s="1"/>
  <c r="X1170" i="16"/>
  <c r="W1170" i="16"/>
  <c r="AH1168" i="16"/>
  <c r="F1287" i="16"/>
  <c r="T1415" i="1"/>
  <c r="V1294" i="1"/>
  <c r="R1170" i="16"/>
  <c r="AG1169" i="16"/>
  <c r="E1171" i="16"/>
  <c r="P1298" i="1"/>
  <c r="M1298" i="1"/>
  <c r="U1178" i="1"/>
  <c r="W1178" i="1" s="1"/>
  <c r="K1299" i="1"/>
  <c r="AN930" i="16" l="1"/>
  <c r="AV930" i="16" s="1"/>
  <c r="AW929" i="16"/>
  <c r="AU1045" i="16"/>
  <c r="AK1046" i="16"/>
  <c r="AH1169" i="16"/>
  <c r="Q1287" i="16"/>
  <c r="AM1047" i="16" s="1"/>
  <c r="AF1286" i="16"/>
  <c r="F1288" i="16"/>
  <c r="V1295" i="1"/>
  <c r="T1416" i="1"/>
  <c r="X1171" i="16"/>
  <c r="S1170" i="16"/>
  <c r="AO930" i="16" s="1"/>
  <c r="W1171" i="16"/>
  <c r="R1171" i="16"/>
  <c r="AG1170" i="16"/>
  <c r="E1172" i="16"/>
  <c r="K1300" i="1"/>
  <c r="U1179" i="1"/>
  <c r="W1179" i="1" s="1"/>
  <c r="M1299" i="1"/>
  <c r="P1299" i="1"/>
  <c r="A1291" i="16"/>
  <c r="P1291" i="16" s="1"/>
  <c r="AL1291" i="16" s="1"/>
  <c r="F1418" i="1"/>
  <c r="AN931" i="16" l="1"/>
  <c r="AV931" i="16" s="1"/>
  <c r="AW930" i="16"/>
  <c r="AK1047" i="16"/>
  <c r="AU1046" i="16"/>
  <c r="X1172" i="16"/>
  <c r="W1172" i="16"/>
  <c r="S1171" i="16"/>
  <c r="AO931" i="16" s="1"/>
  <c r="E1173" i="16"/>
  <c r="P1300" i="1"/>
  <c r="M1300" i="1"/>
  <c r="U1180" i="1"/>
  <c r="W1180" i="1" s="1"/>
  <c r="K1301" i="1"/>
  <c r="F1289" i="16"/>
  <c r="V1296" i="1"/>
  <c r="T1417" i="1"/>
  <c r="Q1288" i="16"/>
  <c r="AM1048" i="16" s="1"/>
  <c r="AF1287" i="16"/>
  <c r="AH1170" i="16"/>
  <c r="A1292" i="16"/>
  <c r="P1292" i="16" s="1"/>
  <c r="AL1292" i="16" s="1"/>
  <c r="F1419" i="1"/>
  <c r="R1172" i="16"/>
  <c r="AG1171" i="16"/>
  <c r="AN932" i="16" l="1"/>
  <c r="AV932" i="16" s="1"/>
  <c r="AW931" i="16"/>
  <c r="AU1047" i="16"/>
  <c r="AK1048" i="16"/>
  <c r="A1293" i="16"/>
  <c r="P1293" i="16" s="1"/>
  <c r="AL1293" i="16" s="1"/>
  <c r="F1420" i="1"/>
  <c r="AG1172" i="16"/>
  <c r="R1173" i="16"/>
  <c r="E1174" i="16"/>
  <c r="U1181" i="1"/>
  <c r="W1181" i="1" s="1"/>
  <c r="P1301" i="1"/>
  <c r="K1302" i="1"/>
  <c r="M1301" i="1"/>
  <c r="F1290" i="16"/>
  <c r="V1297" i="1"/>
  <c r="T1418" i="1"/>
  <c r="AH1171" i="16"/>
  <c r="W1173" i="16"/>
  <c r="S1172" i="16"/>
  <c r="AO932" i="16" s="1"/>
  <c r="X1173" i="16"/>
  <c r="Q1289" i="16"/>
  <c r="AM1049" i="16" s="1"/>
  <c r="AF1288" i="16"/>
  <c r="AN933" i="16" l="1"/>
  <c r="AV933" i="16" s="1"/>
  <c r="AW932" i="16"/>
  <c r="AU1048" i="16"/>
  <c r="AK1049" i="16"/>
  <c r="AF1289" i="16"/>
  <c r="Q1290" i="16"/>
  <c r="AM1050" i="16" s="1"/>
  <c r="X1174" i="16"/>
  <c r="W1174" i="16"/>
  <c r="S1173" i="16"/>
  <c r="AO933" i="16" s="1"/>
  <c r="A1294" i="16"/>
  <c r="P1294" i="16" s="1"/>
  <c r="AL1294" i="16" s="1"/>
  <c r="F1421" i="1"/>
  <c r="AH1172" i="16"/>
  <c r="F1291" i="16"/>
  <c r="V1298" i="1"/>
  <c r="T1419" i="1"/>
  <c r="E1175" i="16"/>
  <c r="U1182" i="1"/>
  <c r="W1182" i="1" s="1"/>
  <c r="M1302" i="1"/>
  <c r="K1303" i="1"/>
  <c r="P1302" i="1"/>
  <c r="AG1173" i="16"/>
  <c r="R1174" i="16"/>
  <c r="AN934" i="16" l="1"/>
  <c r="AV934" i="16" s="1"/>
  <c r="AW933" i="16"/>
  <c r="AU1049" i="16"/>
  <c r="AK1050" i="16"/>
  <c r="A1295" i="16"/>
  <c r="P1295" i="16" s="1"/>
  <c r="AL1295" i="16" s="1"/>
  <c r="F1422" i="1"/>
  <c r="AH1173" i="16"/>
  <c r="R1175" i="16"/>
  <c r="AG1174" i="16"/>
  <c r="E1176" i="16"/>
  <c r="P1303" i="1"/>
  <c r="U1183" i="1"/>
  <c r="W1183" i="1" s="1"/>
  <c r="K1304" i="1"/>
  <c r="M1303" i="1"/>
  <c r="F1292" i="16"/>
  <c r="V1299" i="1"/>
  <c r="T1420" i="1"/>
  <c r="AF1290" i="16"/>
  <c r="Q1291" i="16"/>
  <c r="AM1051" i="16" s="1"/>
  <c r="S1174" i="16"/>
  <c r="AO934" i="16" s="1"/>
  <c r="X1175" i="16"/>
  <c r="W1175" i="16"/>
  <c r="AN935" i="16" l="1"/>
  <c r="AV935" i="16" s="1"/>
  <c r="AW934" i="16"/>
  <c r="AU1050" i="16"/>
  <c r="AK1051" i="16"/>
  <c r="Q1292" i="16"/>
  <c r="AM1052" i="16" s="1"/>
  <c r="AF1291" i="16"/>
  <c r="X1176" i="16"/>
  <c r="W1176" i="16"/>
  <c r="S1175" i="16"/>
  <c r="AO935" i="16" s="1"/>
  <c r="AH1174" i="16"/>
  <c r="F1293" i="16"/>
  <c r="T1421" i="1"/>
  <c r="V1300" i="1"/>
  <c r="E1177" i="16"/>
  <c r="P1304" i="1"/>
  <c r="M1304" i="1"/>
  <c r="U1184" i="1"/>
  <c r="W1184" i="1" s="1"/>
  <c r="K1305" i="1"/>
  <c r="R1176" i="16"/>
  <c r="AG1175" i="16"/>
  <c r="A1296" i="16"/>
  <c r="P1296" i="16" s="1"/>
  <c r="AL1296" i="16" s="1"/>
  <c r="F1423" i="1"/>
  <c r="AN936" i="16" l="1"/>
  <c r="AV936" i="16" s="1"/>
  <c r="AW935" i="16"/>
  <c r="AU1051" i="16"/>
  <c r="AK1052" i="16"/>
  <c r="A1297" i="16"/>
  <c r="P1297" i="16" s="1"/>
  <c r="AL1297" i="16" s="1"/>
  <c r="F1424" i="1"/>
  <c r="E1178" i="16"/>
  <c r="P1305" i="1"/>
  <c r="K1306" i="1"/>
  <c r="M1305" i="1"/>
  <c r="U1185" i="1"/>
  <c r="W1185" i="1" s="1"/>
  <c r="AG1176" i="16"/>
  <c r="R1177" i="16"/>
  <c r="F1294" i="16"/>
  <c r="T1422" i="1"/>
  <c r="V1301" i="1"/>
  <c r="AH1175" i="16"/>
  <c r="Q1293" i="16"/>
  <c r="AM1053" i="16" s="1"/>
  <c r="AF1292" i="16"/>
  <c r="S1176" i="16"/>
  <c r="AO936" i="16" s="1"/>
  <c r="X1177" i="16"/>
  <c r="W1177" i="16"/>
  <c r="AN937" i="16" l="1"/>
  <c r="AV937" i="16" s="1"/>
  <c r="AU1052" i="16"/>
  <c r="AW936" i="16"/>
  <c r="AK1053" i="16"/>
  <c r="W1178" i="16"/>
  <c r="X1178" i="16"/>
  <c r="S1177" i="16"/>
  <c r="AO937" i="16" s="1"/>
  <c r="AF1293" i="16"/>
  <c r="Q1294" i="16"/>
  <c r="AM1054" i="16" s="1"/>
  <c r="F1295" i="16"/>
  <c r="T1423" i="1"/>
  <c r="V1302" i="1"/>
  <c r="AH1176" i="16"/>
  <c r="R1178" i="16"/>
  <c r="AG1177" i="16"/>
  <c r="A1298" i="16"/>
  <c r="P1298" i="16" s="1"/>
  <c r="AL1298" i="16" s="1"/>
  <c r="F1425" i="1"/>
  <c r="E1179" i="16"/>
  <c r="K1307" i="1"/>
  <c r="M1306" i="1"/>
  <c r="U1186" i="1"/>
  <c r="W1186" i="1" s="1"/>
  <c r="P1306" i="1"/>
  <c r="AN938" i="16" l="1"/>
  <c r="AV938" i="16" s="1"/>
  <c r="AW937" i="16"/>
  <c r="AU1053" i="16"/>
  <c r="AK1054" i="16"/>
  <c r="E1180" i="16"/>
  <c r="K1308" i="1"/>
  <c r="P1307" i="1"/>
  <c r="M1307" i="1"/>
  <c r="U1187" i="1"/>
  <c r="W1187" i="1" s="1"/>
  <c r="AG1178" i="16"/>
  <c r="R1179" i="16"/>
  <c r="A1299" i="16"/>
  <c r="P1299" i="16" s="1"/>
  <c r="AL1299" i="16" s="1"/>
  <c r="F1426" i="1"/>
  <c r="F1296" i="16"/>
  <c r="V1303" i="1"/>
  <c r="T1424" i="1"/>
  <c r="AH1177" i="16"/>
  <c r="Q1295" i="16"/>
  <c r="AM1055" i="16" s="1"/>
  <c r="AF1294" i="16"/>
  <c r="S1178" i="16"/>
  <c r="AO938" i="16" s="1"/>
  <c r="W1179" i="16"/>
  <c r="X1179" i="16"/>
  <c r="AN939" i="16" l="1"/>
  <c r="AV939" i="16" s="1"/>
  <c r="AW938" i="16"/>
  <c r="AU1054" i="16"/>
  <c r="AK1055" i="16"/>
  <c r="S1179" i="16"/>
  <c r="AO939" i="16" s="1"/>
  <c r="X1180" i="16"/>
  <c r="W1180" i="16"/>
  <c r="AG1179" i="16"/>
  <c r="R1180" i="16"/>
  <c r="A1300" i="16"/>
  <c r="P1300" i="16" s="1"/>
  <c r="AL1300" i="16" s="1"/>
  <c r="F1427" i="1"/>
  <c r="E1181" i="16"/>
  <c r="U1188" i="1"/>
  <c r="W1188" i="1" s="1"/>
  <c r="P1308" i="1"/>
  <c r="M1308" i="1"/>
  <c r="K1309" i="1"/>
  <c r="AH1178" i="16"/>
  <c r="Q1296" i="16"/>
  <c r="AM1056" i="16" s="1"/>
  <c r="AF1295" i="16"/>
  <c r="F1297" i="16"/>
  <c r="T1425" i="1"/>
  <c r="V1304" i="1"/>
  <c r="AN940" i="16" l="1"/>
  <c r="AV940" i="16" s="1"/>
  <c r="AW939" i="16"/>
  <c r="AU1055" i="16"/>
  <c r="AK1056" i="16"/>
  <c r="Q1297" i="16"/>
  <c r="AM1057" i="16" s="1"/>
  <c r="AF1296" i="16"/>
  <c r="E1182" i="16"/>
  <c r="U1189" i="1"/>
  <c r="W1189" i="1" s="1"/>
  <c r="K1310" i="1"/>
  <c r="P1309" i="1"/>
  <c r="M1309" i="1"/>
  <c r="F1298" i="16"/>
  <c r="V1305" i="1"/>
  <c r="T1426" i="1"/>
  <c r="A1301" i="16"/>
  <c r="P1301" i="16" s="1"/>
  <c r="AL1301" i="16" s="1"/>
  <c r="F1428" i="1"/>
  <c r="S1180" i="16"/>
  <c r="AO940" i="16" s="1"/>
  <c r="W1181" i="16"/>
  <c r="X1181" i="16"/>
  <c r="AG1180" i="16"/>
  <c r="R1181" i="16"/>
  <c r="AH1179" i="16"/>
  <c r="AN941" i="16" l="1"/>
  <c r="AV941" i="16" s="1"/>
  <c r="AW940" i="16"/>
  <c r="AU1056" i="16"/>
  <c r="AK1057" i="16"/>
  <c r="R1182" i="16"/>
  <c r="AG1181" i="16"/>
  <c r="S1181" i="16"/>
  <c r="AO941" i="16" s="1"/>
  <c r="W1182" i="16"/>
  <c r="X1182" i="16"/>
  <c r="F1299" i="16"/>
  <c r="T1427" i="1"/>
  <c r="V1306" i="1"/>
  <c r="AH1180" i="16"/>
  <c r="E1183" i="16"/>
  <c r="K1311" i="1"/>
  <c r="M1310" i="1"/>
  <c r="U1190" i="1"/>
  <c r="W1190" i="1" s="1"/>
  <c r="P1310" i="1"/>
  <c r="AF1297" i="16"/>
  <c r="Q1298" i="16"/>
  <c r="AM1058" i="16" s="1"/>
  <c r="A1302" i="16"/>
  <c r="P1302" i="16" s="1"/>
  <c r="AL1302" i="16" s="1"/>
  <c r="F1429" i="1"/>
  <c r="AN942" i="16" l="1"/>
  <c r="AV942" i="16" s="1"/>
  <c r="AW941" i="16"/>
  <c r="AU1057" i="16"/>
  <c r="AK1058" i="16"/>
  <c r="Q1299" i="16"/>
  <c r="AM1059" i="16" s="1"/>
  <c r="AF1298" i="16"/>
  <c r="F1300" i="16"/>
  <c r="T1428" i="1"/>
  <c r="V1307" i="1"/>
  <c r="AH1181" i="16"/>
  <c r="R1183" i="16"/>
  <c r="AG1182" i="16"/>
  <c r="A1303" i="16"/>
  <c r="P1303" i="16" s="1"/>
  <c r="AL1303" i="16" s="1"/>
  <c r="F1430" i="1"/>
  <c r="E1184" i="16"/>
  <c r="P1311" i="1"/>
  <c r="U1191" i="1"/>
  <c r="W1191" i="1" s="1"/>
  <c r="K1312" i="1"/>
  <c r="M1311" i="1"/>
  <c r="X1183" i="16"/>
  <c r="W1183" i="16"/>
  <c r="S1182" i="16"/>
  <c r="AO942" i="16" s="1"/>
  <c r="AN943" i="16" l="1"/>
  <c r="AV943" i="16" s="1"/>
  <c r="AW942" i="16"/>
  <c r="AU1058" i="16"/>
  <c r="AK1059" i="16"/>
  <c r="R1184" i="16"/>
  <c r="AG1183" i="16"/>
  <c r="Q1300" i="16"/>
  <c r="AM1060" i="16" s="1"/>
  <c r="AF1299" i="16"/>
  <c r="S1183" i="16"/>
  <c r="AO943" i="16" s="1"/>
  <c r="W1184" i="16"/>
  <c r="X1184" i="16"/>
  <c r="AH1182" i="16"/>
  <c r="E1185" i="16"/>
  <c r="U1192" i="1"/>
  <c r="W1192" i="1" s="1"/>
  <c r="P1312" i="1"/>
  <c r="M1312" i="1"/>
  <c r="K1313" i="1"/>
  <c r="A1304" i="16"/>
  <c r="P1304" i="16" s="1"/>
  <c r="AL1304" i="16" s="1"/>
  <c r="F1431" i="1"/>
  <c r="F1301" i="16"/>
  <c r="T1429" i="1"/>
  <c r="V1308" i="1"/>
  <c r="AN944" i="16" l="1"/>
  <c r="AV944" i="16" s="1"/>
  <c r="AW943" i="16"/>
  <c r="AU1059" i="16"/>
  <c r="AK1060" i="16"/>
  <c r="F1302" i="16"/>
  <c r="V1309" i="1"/>
  <c r="T1430" i="1"/>
  <c r="E1186" i="16"/>
  <c r="P1313" i="1"/>
  <c r="K1314" i="1"/>
  <c r="M1313" i="1"/>
  <c r="U1193" i="1"/>
  <c r="W1193" i="1" s="1"/>
  <c r="X1185" i="16"/>
  <c r="S1184" i="16"/>
  <c r="AO944" i="16" s="1"/>
  <c r="W1185" i="16"/>
  <c r="AH1183" i="16"/>
  <c r="A1305" i="16"/>
  <c r="P1305" i="16" s="1"/>
  <c r="AL1305" i="16" s="1"/>
  <c r="F1432" i="1"/>
  <c r="R1185" i="16"/>
  <c r="AG1184" i="16"/>
  <c r="Q1301" i="16"/>
  <c r="AM1061" i="16" s="1"/>
  <c r="AF1300" i="16"/>
  <c r="AN945" i="16" l="1"/>
  <c r="AV945" i="16" s="1"/>
  <c r="AW944" i="16"/>
  <c r="AU1060" i="16"/>
  <c r="AK1061" i="16"/>
  <c r="AH1184" i="16"/>
  <c r="E1187" i="16"/>
  <c r="P1314" i="1"/>
  <c r="M1314" i="1"/>
  <c r="U1194" i="1"/>
  <c r="W1194" i="1" s="1"/>
  <c r="K1315" i="1"/>
  <c r="Q1302" i="16"/>
  <c r="AM1062" i="16" s="1"/>
  <c r="AF1301" i="16"/>
  <c r="A1306" i="16"/>
  <c r="P1306" i="16" s="1"/>
  <c r="AL1306" i="16" s="1"/>
  <c r="F1433" i="1"/>
  <c r="F1303" i="16"/>
  <c r="V1310" i="1"/>
  <c r="T1431" i="1"/>
  <c r="S1185" i="16"/>
  <c r="AO945" i="16" s="1"/>
  <c r="X1186" i="16"/>
  <c r="W1186" i="16"/>
  <c r="R1186" i="16"/>
  <c r="AG1185" i="16"/>
  <c r="AN946" i="16" l="1"/>
  <c r="AV946" i="16" s="1"/>
  <c r="AW945" i="16"/>
  <c r="AU1061" i="16"/>
  <c r="AK1062" i="16"/>
  <c r="Q1303" i="16"/>
  <c r="AM1063" i="16" s="1"/>
  <c r="AF1302" i="16"/>
  <c r="R1187" i="16"/>
  <c r="AG1186" i="16"/>
  <c r="AH1185" i="16"/>
  <c r="A1307" i="16"/>
  <c r="P1307" i="16" s="1"/>
  <c r="AL1307" i="16" s="1"/>
  <c r="F1434" i="1"/>
  <c r="F1304" i="16"/>
  <c r="T1432" i="1"/>
  <c r="V1311" i="1"/>
  <c r="E1188" i="16"/>
  <c r="K1316" i="1"/>
  <c r="U1195" i="1"/>
  <c r="W1195" i="1" s="1"/>
  <c r="P1315" i="1"/>
  <c r="M1315" i="1"/>
  <c r="W1187" i="16"/>
  <c r="X1187" i="16"/>
  <c r="S1186" i="16"/>
  <c r="AO946" i="16" s="1"/>
  <c r="AN947" i="16" l="1"/>
  <c r="AV947" i="16" s="1"/>
  <c r="AW946" i="16"/>
  <c r="AU1062" i="16"/>
  <c r="AK1063" i="16"/>
  <c r="S1187" i="16"/>
  <c r="AO947" i="16" s="1"/>
  <c r="X1188" i="16"/>
  <c r="W1188" i="16"/>
  <c r="E1189" i="16"/>
  <c r="U1196" i="1"/>
  <c r="W1196" i="1" s="1"/>
  <c r="K1317" i="1"/>
  <c r="M1316" i="1"/>
  <c r="P1316" i="1"/>
  <c r="F1305" i="16"/>
  <c r="V1312" i="1"/>
  <c r="T1433" i="1"/>
  <c r="Q1304" i="16"/>
  <c r="AM1064" i="16" s="1"/>
  <c r="AF1303" i="16"/>
  <c r="A1308" i="16"/>
  <c r="P1308" i="16" s="1"/>
  <c r="AL1308" i="16" s="1"/>
  <c r="F1435" i="1"/>
  <c r="AH1186" i="16"/>
  <c r="R1188" i="16"/>
  <c r="AG1187" i="16"/>
  <c r="AN948" i="16" l="1"/>
  <c r="AV948" i="16" s="1"/>
  <c r="AW947" i="16"/>
  <c r="AU1063" i="16"/>
  <c r="AK1064" i="16"/>
  <c r="AG1188" i="16"/>
  <c r="R1189" i="16"/>
  <c r="A1309" i="16"/>
  <c r="P1309" i="16" s="1"/>
  <c r="AL1309" i="16" s="1"/>
  <c r="F1436" i="1"/>
  <c r="F1306" i="16"/>
  <c r="V1313" i="1"/>
  <c r="T1434" i="1"/>
  <c r="X1189" i="16"/>
  <c r="S1188" i="16"/>
  <c r="AO948" i="16" s="1"/>
  <c r="W1189" i="16"/>
  <c r="E1190" i="16"/>
  <c r="K1318" i="1"/>
  <c r="P1317" i="1"/>
  <c r="M1317" i="1"/>
  <c r="U1197" i="1"/>
  <c r="W1197" i="1" s="1"/>
  <c r="Q1305" i="16"/>
  <c r="AM1065" i="16" s="1"/>
  <c r="AF1304" i="16"/>
  <c r="AH1187" i="16"/>
  <c r="AN949" i="16" l="1"/>
  <c r="AV949" i="16" s="1"/>
  <c r="AW948" i="16"/>
  <c r="AK1065" i="16"/>
  <c r="AU1064" i="16"/>
  <c r="S1189" i="16"/>
  <c r="AO949" i="16" s="1"/>
  <c r="X1190" i="16"/>
  <c r="W1190" i="16"/>
  <c r="AG1189" i="16"/>
  <c r="R1190" i="16"/>
  <c r="F1307" i="16"/>
  <c r="T1435" i="1"/>
  <c r="V1314" i="1"/>
  <c r="Q1306" i="16"/>
  <c r="AM1066" i="16" s="1"/>
  <c r="AF1305" i="16"/>
  <c r="AH1188" i="16"/>
  <c r="E1191" i="16"/>
  <c r="K1319" i="1"/>
  <c r="M1318" i="1"/>
  <c r="U1198" i="1"/>
  <c r="W1198" i="1" s="1"/>
  <c r="P1318" i="1"/>
  <c r="A1310" i="16"/>
  <c r="P1310" i="16" s="1"/>
  <c r="AL1310" i="16" s="1"/>
  <c r="F1437" i="1"/>
  <c r="AN950" i="16" l="1"/>
  <c r="AV950" i="16" s="1"/>
  <c r="AW949" i="16"/>
  <c r="AU1065" i="16"/>
  <c r="AK1066" i="16"/>
  <c r="A1311" i="16"/>
  <c r="P1311" i="16" s="1"/>
  <c r="AL1311" i="16" s="1"/>
  <c r="F1438" i="1"/>
  <c r="E1192" i="16"/>
  <c r="K1320" i="1"/>
  <c r="P1319" i="1"/>
  <c r="U1199" i="1"/>
  <c r="W1199" i="1" s="1"/>
  <c r="M1319" i="1"/>
  <c r="Q1307" i="16"/>
  <c r="AM1067" i="16" s="1"/>
  <c r="AF1306" i="16"/>
  <c r="S1190" i="16"/>
  <c r="AO950" i="16" s="1"/>
  <c r="W1191" i="16"/>
  <c r="X1191" i="16"/>
  <c r="F1308" i="16"/>
  <c r="V1315" i="1"/>
  <c r="T1436" i="1"/>
  <c r="R1191" i="16"/>
  <c r="AG1190" i="16"/>
  <c r="AH1189" i="16"/>
  <c r="AN951" i="16" l="1"/>
  <c r="AV951" i="16" s="1"/>
  <c r="AW950" i="16"/>
  <c r="AU1066" i="16"/>
  <c r="AK1067" i="16"/>
  <c r="E1193" i="16"/>
  <c r="P1320" i="1"/>
  <c r="M1320" i="1"/>
  <c r="U1200" i="1"/>
  <c r="W1200" i="1" s="1"/>
  <c r="K1321" i="1"/>
  <c r="AH1190" i="16"/>
  <c r="A1312" i="16"/>
  <c r="P1312" i="16" s="1"/>
  <c r="AL1312" i="16" s="1"/>
  <c r="F1439" i="1"/>
  <c r="F1309" i="16"/>
  <c r="T1437" i="1"/>
  <c r="V1316" i="1"/>
  <c r="S1191" i="16"/>
  <c r="AO951" i="16" s="1"/>
  <c r="X1192" i="16"/>
  <c r="W1192" i="16"/>
  <c r="R1192" i="16"/>
  <c r="AG1191" i="16"/>
  <c r="Q1308" i="16"/>
  <c r="AM1068" i="16" s="1"/>
  <c r="AF1307" i="16"/>
  <c r="AN952" i="16" l="1"/>
  <c r="AV952" i="16" s="1"/>
  <c r="AW951" i="16"/>
  <c r="AU1067" i="16"/>
  <c r="AK1068" i="16"/>
  <c r="Q1309" i="16"/>
  <c r="AM1069" i="16" s="1"/>
  <c r="AF1308" i="16"/>
  <c r="S1192" i="16"/>
  <c r="AO952" i="16" s="1"/>
  <c r="W1193" i="16"/>
  <c r="X1193" i="16"/>
  <c r="F1310" i="16"/>
  <c r="T1438" i="1"/>
  <c r="V1317" i="1"/>
  <c r="R1193" i="16"/>
  <c r="AG1192" i="16"/>
  <c r="AH1191" i="16"/>
  <c r="A1313" i="16"/>
  <c r="P1313" i="16" s="1"/>
  <c r="AL1313" i="16" s="1"/>
  <c r="F1440" i="1"/>
  <c r="E1194" i="16"/>
  <c r="U1201" i="1"/>
  <c r="W1201" i="1" s="1"/>
  <c r="P1321" i="1"/>
  <c r="K1322" i="1"/>
  <c r="M1321" i="1"/>
  <c r="AN953" i="16" l="1"/>
  <c r="AV953" i="16" s="1"/>
  <c r="AW952" i="16"/>
  <c r="AU1068" i="16"/>
  <c r="AK1069" i="16"/>
  <c r="F1311" i="16"/>
  <c r="V1318" i="1"/>
  <c r="T1439" i="1"/>
  <c r="AH1192" i="16"/>
  <c r="E1195" i="16"/>
  <c r="P1322" i="1"/>
  <c r="M1322" i="1"/>
  <c r="K1323" i="1"/>
  <c r="U1202" i="1"/>
  <c r="W1202" i="1" s="1"/>
  <c r="A1314" i="16"/>
  <c r="P1314" i="16" s="1"/>
  <c r="AL1314" i="16" s="1"/>
  <c r="F1441" i="1"/>
  <c r="R1194" i="16"/>
  <c r="AG1193" i="16"/>
  <c r="Q1310" i="16"/>
  <c r="AM1070" i="16" s="1"/>
  <c r="AF1309" i="16"/>
  <c r="S1193" i="16"/>
  <c r="AO953" i="16" s="1"/>
  <c r="W1194" i="16"/>
  <c r="X1194" i="16"/>
  <c r="AN954" i="16" l="1"/>
  <c r="AV954" i="16" s="1"/>
  <c r="AW953" i="16"/>
  <c r="AU1069" i="16"/>
  <c r="AK1070" i="16"/>
  <c r="X1195" i="16"/>
  <c r="S1194" i="16"/>
  <c r="AO954" i="16" s="1"/>
  <c r="W1195" i="16"/>
  <c r="A1315" i="16"/>
  <c r="P1315" i="16" s="1"/>
  <c r="AL1315" i="16" s="1"/>
  <c r="F1442" i="1"/>
  <c r="AH1193" i="16"/>
  <c r="F1312" i="16"/>
  <c r="V1319" i="1"/>
  <c r="T1440" i="1"/>
  <c r="R1195" i="16"/>
  <c r="AG1194" i="16"/>
  <c r="Q1311" i="16"/>
  <c r="AM1071" i="16" s="1"/>
  <c r="AF1310" i="16"/>
  <c r="E1196" i="16"/>
  <c r="P1323" i="1"/>
  <c r="K1324" i="1"/>
  <c r="M1323" i="1"/>
  <c r="U1203" i="1"/>
  <c r="W1203" i="1" s="1"/>
  <c r="AN955" i="16" l="1"/>
  <c r="AV955" i="16" s="1"/>
  <c r="AW954" i="16"/>
  <c r="AU1070" i="16"/>
  <c r="AK1071" i="16"/>
  <c r="R1196" i="16"/>
  <c r="AG1195" i="16"/>
  <c r="F1313" i="16"/>
  <c r="T1441" i="1"/>
  <c r="V1320" i="1"/>
  <c r="E1197" i="16"/>
  <c r="U1204" i="1"/>
  <c r="W1204" i="1" s="1"/>
  <c r="K1325" i="1"/>
  <c r="M1324" i="1"/>
  <c r="P1324" i="1"/>
  <c r="AF1311" i="16"/>
  <c r="Q1312" i="16"/>
  <c r="AM1072" i="16" s="1"/>
  <c r="X1196" i="16"/>
  <c r="W1196" i="16"/>
  <c r="S1195" i="16"/>
  <c r="AO955" i="16" s="1"/>
  <c r="AH1194" i="16"/>
  <c r="A1316" i="16"/>
  <c r="P1316" i="16" s="1"/>
  <c r="AL1316" i="16" s="1"/>
  <c r="F1443" i="1"/>
  <c r="AN956" i="16" l="1"/>
  <c r="AV956" i="16" s="1"/>
  <c r="AW955" i="16"/>
  <c r="AU1071" i="16"/>
  <c r="AK1072" i="16"/>
  <c r="A1317" i="16"/>
  <c r="P1317" i="16" s="1"/>
  <c r="AL1317" i="16" s="1"/>
  <c r="F1444" i="1"/>
  <c r="AH1195" i="16"/>
  <c r="S1196" i="16"/>
  <c r="AO956" i="16" s="1"/>
  <c r="X1197" i="16"/>
  <c r="W1197" i="16"/>
  <c r="Q1313" i="16"/>
  <c r="AM1073" i="16" s="1"/>
  <c r="AF1312" i="16"/>
  <c r="R1197" i="16"/>
  <c r="AG1196" i="16"/>
  <c r="E1198" i="16"/>
  <c r="U1205" i="1"/>
  <c r="W1205" i="1" s="1"/>
  <c r="K1326" i="1"/>
  <c r="P1325" i="1"/>
  <c r="M1325" i="1"/>
  <c r="F1314" i="16"/>
  <c r="T1442" i="1"/>
  <c r="V1321" i="1"/>
  <c r="AN957" i="16" l="1"/>
  <c r="AV957" i="16" s="1"/>
  <c r="AW956" i="16"/>
  <c r="AU1072" i="16"/>
  <c r="AK1073" i="16"/>
  <c r="X1198" i="16"/>
  <c r="W1198" i="16"/>
  <c r="S1197" i="16"/>
  <c r="AO957" i="16" s="1"/>
  <c r="F1315" i="16"/>
  <c r="T1443" i="1"/>
  <c r="V1322" i="1"/>
  <c r="E1199" i="16"/>
  <c r="K1327" i="1"/>
  <c r="M1326" i="1"/>
  <c r="U1206" i="1"/>
  <c r="W1206" i="1" s="1"/>
  <c r="P1326" i="1"/>
  <c r="R1198" i="16"/>
  <c r="AG1197" i="16"/>
  <c r="A1318" i="16"/>
  <c r="P1318" i="16" s="1"/>
  <c r="AL1318" i="16" s="1"/>
  <c r="F1445" i="1"/>
  <c r="Q1314" i="16"/>
  <c r="AM1074" i="16" s="1"/>
  <c r="AF1313" i="16"/>
  <c r="AH1196" i="16"/>
  <c r="AN958" i="16" l="1"/>
  <c r="AV958" i="16" s="1"/>
  <c r="AW957" i="16"/>
  <c r="AU1073" i="16"/>
  <c r="AK1074" i="16"/>
  <c r="A1319" i="16"/>
  <c r="P1319" i="16" s="1"/>
  <c r="AL1319" i="16" s="1"/>
  <c r="F1446" i="1"/>
  <c r="E1200" i="16"/>
  <c r="P1327" i="1"/>
  <c r="U1207" i="1"/>
  <c r="W1207" i="1" s="1"/>
  <c r="K1328" i="1"/>
  <c r="M1327" i="1"/>
  <c r="AH1197" i="16"/>
  <c r="X1199" i="16"/>
  <c r="S1198" i="16"/>
  <c r="AO958" i="16" s="1"/>
  <c r="W1199" i="16"/>
  <c r="Q1315" i="16"/>
  <c r="AM1075" i="16" s="1"/>
  <c r="AF1314" i="16"/>
  <c r="R1199" i="16"/>
  <c r="AG1198" i="16"/>
  <c r="F1316" i="16"/>
  <c r="V1323" i="1"/>
  <c r="T1444" i="1"/>
  <c r="AN959" i="16" l="1"/>
  <c r="AV959" i="16" s="1"/>
  <c r="AW958" i="16"/>
  <c r="AK1075" i="16"/>
  <c r="AU1074" i="16"/>
  <c r="S1199" i="16"/>
  <c r="AO959" i="16" s="1"/>
  <c r="X1200" i="16"/>
  <c r="W1200" i="16"/>
  <c r="AH1198" i="16"/>
  <c r="AF1315" i="16"/>
  <c r="Q1316" i="16"/>
  <c r="AM1076" i="16" s="1"/>
  <c r="E1201" i="16"/>
  <c r="P1328" i="1"/>
  <c r="M1328" i="1"/>
  <c r="U1208" i="1"/>
  <c r="W1208" i="1" s="1"/>
  <c r="K1329" i="1"/>
  <c r="A1320" i="16"/>
  <c r="P1320" i="16" s="1"/>
  <c r="AL1320" i="16" s="1"/>
  <c r="F1447" i="1"/>
  <c r="F1317" i="16"/>
  <c r="V1324" i="1"/>
  <c r="T1445" i="1"/>
  <c r="R1200" i="16"/>
  <c r="AG1199" i="16"/>
  <c r="AN960" i="16" l="1"/>
  <c r="AV960" i="16" s="1"/>
  <c r="AW959" i="16"/>
  <c r="AU1075" i="16"/>
  <c r="AK1076" i="16"/>
  <c r="W1201" i="16"/>
  <c r="X1201" i="16"/>
  <c r="S1200" i="16"/>
  <c r="AO960" i="16" s="1"/>
  <c r="R1201" i="16"/>
  <c r="AG1200" i="16"/>
  <c r="AF1316" i="16"/>
  <c r="Q1317" i="16"/>
  <c r="AM1077" i="16" s="1"/>
  <c r="A1321" i="16"/>
  <c r="P1321" i="16" s="1"/>
  <c r="AL1321" i="16" s="1"/>
  <c r="F1448" i="1"/>
  <c r="F1318" i="16"/>
  <c r="V1325" i="1"/>
  <c r="T1446" i="1"/>
  <c r="E1202" i="16"/>
  <c r="K1330" i="1"/>
  <c r="U1209" i="1"/>
  <c r="W1209" i="1" s="1"/>
  <c r="M1329" i="1"/>
  <c r="P1329" i="1"/>
  <c r="AH1199" i="16"/>
  <c r="AN961" i="16" l="1"/>
  <c r="AV961" i="16" s="1"/>
  <c r="AW960" i="16"/>
  <c r="AK1077" i="16"/>
  <c r="AU1076" i="16"/>
  <c r="A1322" i="16"/>
  <c r="P1322" i="16" s="1"/>
  <c r="AL1322" i="16" s="1"/>
  <c r="F1449" i="1"/>
  <c r="AH1200" i="16"/>
  <c r="E1203" i="16"/>
  <c r="P1330" i="1"/>
  <c r="M1330" i="1"/>
  <c r="U1210" i="1"/>
  <c r="W1210" i="1" s="1"/>
  <c r="K1331" i="1"/>
  <c r="F1319" i="16"/>
  <c r="V1326" i="1"/>
  <c r="T1447" i="1"/>
  <c r="Q1318" i="16"/>
  <c r="AM1078" i="16" s="1"/>
  <c r="AF1317" i="16"/>
  <c r="AG1201" i="16"/>
  <c r="R1202" i="16"/>
  <c r="W1202" i="16"/>
  <c r="S1201" i="16"/>
  <c r="AO961" i="16" s="1"/>
  <c r="X1202" i="16"/>
  <c r="AN962" i="16" l="1"/>
  <c r="AV962" i="16" s="1"/>
  <c r="AW961" i="16"/>
  <c r="AU1077" i="16"/>
  <c r="AK1078" i="16"/>
  <c r="AH1201" i="16"/>
  <c r="F1320" i="16"/>
  <c r="V1327" i="1"/>
  <c r="T1448" i="1"/>
  <c r="S1202" i="16"/>
  <c r="AO962" i="16" s="1"/>
  <c r="X1203" i="16"/>
  <c r="W1203" i="16"/>
  <c r="R1203" i="16"/>
  <c r="AG1202" i="16"/>
  <c r="Q1319" i="16"/>
  <c r="AM1079" i="16" s="1"/>
  <c r="AF1318" i="16"/>
  <c r="A1323" i="16"/>
  <c r="P1323" i="16" s="1"/>
  <c r="AL1323" i="16" s="1"/>
  <c r="F1450" i="1"/>
  <c r="E1204" i="16"/>
  <c r="P1331" i="1"/>
  <c r="U1211" i="1"/>
  <c r="W1211" i="1" s="1"/>
  <c r="K1332" i="1"/>
  <c r="M1331" i="1"/>
  <c r="AN963" i="16" l="1"/>
  <c r="AV963" i="16" s="1"/>
  <c r="AW962" i="16"/>
  <c r="AU1078" i="16"/>
  <c r="AK1079" i="16"/>
  <c r="Q1320" i="16"/>
  <c r="AM1080" i="16" s="1"/>
  <c r="AF1319" i="16"/>
  <c r="F1321" i="16"/>
  <c r="T1449" i="1"/>
  <c r="V1328" i="1"/>
  <c r="E1205" i="16"/>
  <c r="U1212" i="1"/>
  <c r="W1212" i="1" s="1"/>
  <c r="P1332" i="1"/>
  <c r="M1332" i="1"/>
  <c r="K1333" i="1"/>
  <c r="A1324" i="16"/>
  <c r="P1324" i="16" s="1"/>
  <c r="AL1324" i="16" s="1"/>
  <c r="F1451" i="1"/>
  <c r="X1204" i="16"/>
  <c r="W1204" i="16"/>
  <c r="S1203" i="16"/>
  <c r="AO963" i="16" s="1"/>
  <c r="R1204" i="16"/>
  <c r="AG1203" i="16"/>
  <c r="AH1202" i="16"/>
  <c r="AN964" i="16" l="1"/>
  <c r="AV964" i="16" s="1"/>
  <c r="AW963" i="16"/>
  <c r="AU1079" i="16"/>
  <c r="AK1080" i="16"/>
  <c r="AH1203" i="16"/>
  <c r="W1205" i="16"/>
  <c r="X1205" i="16"/>
  <c r="S1204" i="16"/>
  <c r="AO964" i="16" s="1"/>
  <c r="E1206" i="16"/>
  <c r="P1333" i="1"/>
  <c r="K1334" i="1"/>
  <c r="M1333" i="1"/>
  <c r="U1213" i="1"/>
  <c r="W1213" i="1" s="1"/>
  <c r="R1205" i="16"/>
  <c r="AG1204" i="16"/>
  <c r="Q1321" i="16"/>
  <c r="AM1081" i="16" s="1"/>
  <c r="AF1320" i="16"/>
  <c r="A1325" i="16"/>
  <c r="P1325" i="16" s="1"/>
  <c r="AL1325" i="16" s="1"/>
  <c r="F1452" i="1"/>
  <c r="F1322" i="16"/>
  <c r="T1450" i="1"/>
  <c r="V1329" i="1"/>
  <c r="AN965" i="16" l="1"/>
  <c r="AV965" i="16" s="1"/>
  <c r="AW964" i="16"/>
  <c r="AU1080" i="16"/>
  <c r="AK1081" i="16"/>
  <c r="F1323" i="16"/>
  <c r="T1451" i="1"/>
  <c r="V1330" i="1"/>
  <c r="R1206" i="16"/>
  <c r="AG1205" i="16"/>
  <c r="E1207" i="16"/>
  <c r="P1334" i="1"/>
  <c r="M1334" i="1"/>
  <c r="U1214" i="1"/>
  <c r="W1214" i="1" s="1"/>
  <c r="K1335" i="1"/>
  <c r="Q1322" i="16"/>
  <c r="AM1082" i="16" s="1"/>
  <c r="AF1321" i="16"/>
  <c r="W1206" i="16"/>
  <c r="X1206" i="16"/>
  <c r="S1205" i="16"/>
  <c r="AO965" i="16" s="1"/>
  <c r="AH1204" i="16"/>
  <c r="A1326" i="16"/>
  <c r="P1326" i="16" s="1"/>
  <c r="AL1326" i="16" s="1"/>
  <c r="F1453" i="1"/>
  <c r="AN966" i="16" l="1"/>
  <c r="AV966" i="16" s="1"/>
  <c r="AW965" i="16"/>
  <c r="AK1082" i="16"/>
  <c r="AU1081" i="16"/>
  <c r="X1207" i="16"/>
  <c r="W1207" i="16"/>
  <c r="S1206" i="16"/>
  <c r="AO966" i="16" s="1"/>
  <c r="E1208" i="16"/>
  <c r="P1335" i="1"/>
  <c r="U1215" i="1"/>
  <c r="W1215" i="1" s="1"/>
  <c r="K1336" i="1"/>
  <c r="M1335" i="1"/>
  <c r="F1324" i="16"/>
  <c r="T1452" i="1"/>
  <c r="V1331" i="1"/>
  <c r="A1327" i="16"/>
  <c r="P1327" i="16" s="1"/>
  <c r="AL1327" i="16" s="1"/>
  <c r="F1454" i="1"/>
  <c r="AH1205" i="16"/>
  <c r="Q1323" i="16"/>
  <c r="AM1083" i="16" s="1"/>
  <c r="AF1322" i="16"/>
  <c r="AG1206" i="16"/>
  <c r="R1207" i="16"/>
  <c r="AN967" i="16" l="1"/>
  <c r="AV967" i="16" s="1"/>
  <c r="AW966" i="16"/>
  <c r="AU1082" i="16"/>
  <c r="AK1083" i="16"/>
  <c r="AG1207" i="16"/>
  <c r="R1208" i="16"/>
  <c r="A1328" i="16"/>
  <c r="P1328" i="16" s="1"/>
  <c r="AL1328" i="16" s="1"/>
  <c r="F1455" i="1"/>
  <c r="E1209" i="16"/>
  <c r="P1336" i="1"/>
  <c r="M1336" i="1"/>
  <c r="U1216" i="1"/>
  <c r="W1216" i="1" s="1"/>
  <c r="K1337" i="1"/>
  <c r="AH1206" i="16"/>
  <c r="F1325" i="16"/>
  <c r="T1453" i="1"/>
  <c r="V1332" i="1"/>
  <c r="S1207" i="16"/>
  <c r="AO967" i="16" s="1"/>
  <c r="W1208" i="16"/>
  <c r="X1208" i="16"/>
  <c r="Q1324" i="16"/>
  <c r="AM1084" i="16" s="1"/>
  <c r="AF1323" i="16"/>
  <c r="AN968" i="16" l="1"/>
  <c r="AV968" i="16" s="1"/>
  <c r="AW967" i="16"/>
  <c r="AU1083" i="16"/>
  <c r="AK1084" i="16"/>
  <c r="Q1325" i="16"/>
  <c r="AM1085" i="16" s="1"/>
  <c r="AF1324" i="16"/>
  <c r="AH1207" i="16"/>
  <c r="AG1208" i="16"/>
  <c r="R1209" i="16"/>
  <c r="F1326" i="16"/>
  <c r="T1454" i="1"/>
  <c r="V1333" i="1"/>
  <c r="E1210" i="16"/>
  <c r="K1338" i="1"/>
  <c r="U1217" i="1"/>
  <c r="W1217" i="1" s="1"/>
  <c r="M1337" i="1"/>
  <c r="P1337" i="1"/>
  <c r="S1208" i="16"/>
  <c r="AO968" i="16" s="1"/>
  <c r="X1209" i="16"/>
  <c r="W1209" i="16"/>
  <c r="A1329" i="16"/>
  <c r="P1329" i="16" s="1"/>
  <c r="AL1329" i="16" s="1"/>
  <c r="F1456" i="1"/>
  <c r="AN969" i="16" l="1"/>
  <c r="AV969" i="16" s="1"/>
  <c r="AW968" i="16"/>
  <c r="AU1084" i="16"/>
  <c r="AK1085" i="16"/>
  <c r="S1209" i="16"/>
  <c r="AO969" i="16" s="1"/>
  <c r="X1210" i="16"/>
  <c r="W1210" i="16"/>
  <c r="R1210" i="16"/>
  <c r="AG1209" i="16"/>
  <c r="F1327" i="16"/>
  <c r="V1334" i="1"/>
  <c r="T1455" i="1"/>
  <c r="Q1326" i="16"/>
  <c r="AM1086" i="16" s="1"/>
  <c r="AF1325" i="16"/>
  <c r="A1330" i="16"/>
  <c r="P1330" i="16" s="1"/>
  <c r="AL1330" i="16" s="1"/>
  <c r="F1457" i="1"/>
  <c r="AH1208" i="16"/>
  <c r="E1211" i="16"/>
  <c r="P1338" i="1"/>
  <c r="M1338" i="1"/>
  <c r="U1218" i="1"/>
  <c r="W1218" i="1" s="1"/>
  <c r="K1339" i="1"/>
  <c r="AV970" i="16" l="1"/>
  <c r="AN970" i="16"/>
  <c r="AW969" i="16"/>
  <c r="AU1085" i="16"/>
  <c r="AK1086" i="16"/>
  <c r="AF1326" i="16"/>
  <c r="Q1327" i="16"/>
  <c r="AM1087" i="16" s="1"/>
  <c r="S1210" i="16"/>
  <c r="AO970" i="16" s="1"/>
  <c r="W1211" i="16"/>
  <c r="X1211" i="16"/>
  <c r="A1331" i="16"/>
  <c r="P1331" i="16" s="1"/>
  <c r="AL1331" i="16" s="1"/>
  <c r="F1458" i="1"/>
  <c r="E1212" i="16"/>
  <c r="K1340" i="1"/>
  <c r="P1339" i="1"/>
  <c r="M1339" i="1"/>
  <c r="U1219" i="1"/>
  <c r="W1219" i="1" s="1"/>
  <c r="F1328" i="16"/>
  <c r="V1335" i="1"/>
  <c r="T1456" i="1"/>
  <c r="AG1210" i="16"/>
  <c r="R1211" i="16"/>
  <c r="AH1209" i="16"/>
  <c r="AN971" i="16" l="1"/>
  <c r="AV971" i="16" s="1"/>
  <c r="AW970" i="16"/>
  <c r="AU1086" i="16"/>
  <c r="AK1087" i="16"/>
  <c r="F1329" i="16"/>
  <c r="V1336" i="1"/>
  <c r="T1457" i="1"/>
  <c r="A1332" i="16"/>
  <c r="P1332" i="16" s="1"/>
  <c r="AL1332" i="16" s="1"/>
  <c r="F1459" i="1"/>
  <c r="AH1210" i="16"/>
  <c r="R1212" i="16"/>
  <c r="AG1211" i="16"/>
  <c r="Q1328" i="16"/>
  <c r="AM1088" i="16" s="1"/>
  <c r="AF1327" i="16"/>
  <c r="E1213" i="16"/>
  <c r="K1341" i="1"/>
  <c r="U1220" i="1"/>
  <c r="W1220" i="1" s="1"/>
  <c r="M1340" i="1"/>
  <c r="P1340" i="1"/>
  <c r="X1212" i="16"/>
  <c r="W1212" i="16"/>
  <c r="S1211" i="16"/>
  <c r="AO971" i="16" s="1"/>
  <c r="AN972" i="16" l="1"/>
  <c r="AV972" i="16" s="1"/>
  <c r="AW971" i="16"/>
  <c r="AU1087" i="16"/>
  <c r="AK1088" i="16"/>
  <c r="Q1329" i="16"/>
  <c r="AM1089" i="16" s="1"/>
  <c r="AF1328" i="16"/>
  <c r="AH1211" i="16"/>
  <c r="S1212" i="16"/>
  <c r="AO972" i="16" s="1"/>
  <c r="X1213" i="16"/>
  <c r="W1213" i="16"/>
  <c r="E1214" i="16"/>
  <c r="U1221" i="1"/>
  <c r="W1221" i="1" s="1"/>
  <c r="P1341" i="1"/>
  <c r="K1342" i="1"/>
  <c r="M1341" i="1"/>
  <c r="F1330" i="16"/>
  <c r="T1458" i="1"/>
  <c r="V1337" i="1"/>
  <c r="AG1212" i="16"/>
  <c r="R1213" i="16"/>
  <c r="A1333" i="16"/>
  <c r="P1333" i="16" s="1"/>
  <c r="AL1333" i="16" s="1"/>
  <c r="F1460" i="1"/>
  <c r="AN973" i="16" l="1"/>
  <c r="AV973" i="16" s="1"/>
  <c r="AW972" i="16"/>
  <c r="AU1088" i="16"/>
  <c r="AK1089" i="16"/>
  <c r="E1215" i="16"/>
  <c r="P1342" i="1"/>
  <c r="M1342" i="1"/>
  <c r="U1222" i="1"/>
  <c r="W1222" i="1" s="1"/>
  <c r="K1343" i="1"/>
  <c r="X1214" i="16"/>
  <c r="S1213" i="16"/>
  <c r="AO973" i="16" s="1"/>
  <c r="W1214" i="16"/>
  <c r="R1214" i="16"/>
  <c r="AG1213" i="16"/>
  <c r="F1331" i="16"/>
  <c r="T1459" i="1"/>
  <c r="V1338" i="1"/>
  <c r="AH1212" i="16"/>
  <c r="Q1330" i="16"/>
  <c r="AM1090" i="16" s="1"/>
  <c r="AF1329" i="16"/>
  <c r="A1334" i="16"/>
  <c r="P1334" i="16" s="1"/>
  <c r="AL1334" i="16" s="1"/>
  <c r="F1461" i="1"/>
  <c r="AN974" i="16" l="1"/>
  <c r="AV974" i="16" s="1"/>
  <c r="AW973" i="16"/>
  <c r="AU1089" i="16"/>
  <c r="AK1090" i="16"/>
  <c r="AH1213" i="16"/>
  <c r="R1215" i="16"/>
  <c r="AG1214" i="16"/>
  <c r="X1215" i="16"/>
  <c r="S1214" i="16"/>
  <c r="AO974" i="16" s="1"/>
  <c r="W1215" i="16"/>
  <c r="Q1331" i="16"/>
  <c r="AM1091" i="16" s="1"/>
  <c r="AF1330" i="16"/>
  <c r="A1335" i="16"/>
  <c r="P1335" i="16" s="1"/>
  <c r="AL1335" i="16" s="1"/>
  <c r="F1462" i="1"/>
  <c r="F1332" i="16"/>
  <c r="V1339" i="1"/>
  <c r="T1460" i="1"/>
  <c r="E1216" i="16"/>
  <c r="P1343" i="1"/>
  <c r="K1344" i="1"/>
  <c r="U1223" i="1"/>
  <c r="W1223" i="1" s="1"/>
  <c r="M1343" i="1"/>
  <c r="AN975" i="16" l="1"/>
  <c r="AV975" i="16" s="1"/>
  <c r="AW974" i="16"/>
  <c r="AU1090" i="16"/>
  <c r="AK1091" i="16"/>
  <c r="F1333" i="16"/>
  <c r="V1340" i="1"/>
  <c r="T1461" i="1"/>
  <c r="W1216" i="16"/>
  <c r="X1216" i="16"/>
  <c r="S1215" i="16"/>
  <c r="AO975" i="16" s="1"/>
  <c r="R1216" i="16"/>
  <c r="AG1215" i="16"/>
  <c r="E1217" i="16"/>
  <c r="K1345" i="1"/>
  <c r="U1224" i="1"/>
  <c r="W1224" i="1" s="1"/>
  <c r="M1344" i="1"/>
  <c r="P1344" i="1"/>
  <c r="Q1332" i="16"/>
  <c r="AM1092" i="16" s="1"/>
  <c r="AF1331" i="16"/>
  <c r="AH1214" i="16"/>
  <c r="A1336" i="16"/>
  <c r="P1336" i="16" s="1"/>
  <c r="AL1336" i="16" s="1"/>
  <c r="F1463" i="1"/>
  <c r="AN976" i="16" l="1"/>
  <c r="AV976" i="16" s="1"/>
  <c r="AW975" i="16"/>
  <c r="AU1091" i="16"/>
  <c r="AK1092" i="16"/>
  <c r="Q1333" i="16"/>
  <c r="AM1093" i="16" s="1"/>
  <c r="AF1332" i="16"/>
  <c r="R1217" i="16"/>
  <c r="AG1216" i="16"/>
  <c r="S1216" i="16"/>
  <c r="AO976" i="16" s="1"/>
  <c r="X1217" i="16"/>
  <c r="W1217" i="16"/>
  <c r="E1218" i="16"/>
  <c r="K1346" i="1"/>
  <c r="U1225" i="1"/>
  <c r="W1225" i="1" s="1"/>
  <c r="M1345" i="1"/>
  <c r="P1345" i="1"/>
  <c r="F1334" i="16"/>
  <c r="T1462" i="1"/>
  <c r="V1341" i="1"/>
  <c r="A1337" i="16"/>
  <c r="P1337" i="16" s="1"/>
  <c r="AL1337" i="16" s="1"/>
  <c r="F1464" i="1"/>
  <c r="AH1215" i="16"/>
  <c r="AN977" i="16" l="1"/>
  <c r="AV977" i="16" s="1"/>
  <c r="AW976" i="16"/>
  <c r="AU1092" i="16"/>
  <c r="AK1093" i="16"/>
  <c r="F1335" i="16"/>
  <c r="V1342" i="1"/>
  <c r="T1463" i="1"/>
  <c r="Q1334" i="16"/>
  <c r="AM1094" i="16" s="1"/>
  <c r="AF1333" i="16"/>
  <c r="A1338" i="16"/>
  <c r="P1338" i="16" s="1"/>
  <c r="AL1338" i="16" s="1"/>
  <c r="F1465" i="1"/>
  <c r="E1219" i="16"/>
  <c r="U1226" i="1"/>
  <c r="W1226" i="1" s="1"/>
  <c r="M1346" i="1"/>
  <c r="P1346" i="1"/>
  <c r="K1347" i="1"/>
  <c r="AH1216" i="16"/>
  <c r="S1217" i="16"/>
  <c r="AO977" i="16" s="1"/>
  <c r="X1218" i="16"/>
  <c r="W1218" i="16"/>
  <c r="R1218" i="16"/>
  <c r="AG1217" i="16"/>
  <c r="AN978" i="16" l="1"/>
  <c r="AV978" i="16" s="1"/>
  <c r="AW977" i="16"/>
  <c r="AU1093" i="16"/>
  <c r="AK1094" i="16"/>
  <c r="A1339" i="16"/>
  <c r="P1339" i="16" s="1"/>
  <c r="AL1339" i="16" s="1"/>
  <c r="F1466" i="1"/>
  <c r="S1218" i="16"/>
  <c r="AO978" i="16" s="1"/>
  <c r="W1219" i="16"/>
  <c r="X1219" i="16"/>
  <c r="AG1218" i="16"/>
  <c r="R1219" i="16"/>
  <c r="AH1217" i="16"/>
  <c r="F1336" i="16"/>
  <c r="V1343" i="1"/>
  <c r="T1464" i="1"/>
  <c r="E1220" i="16"/>
  <c r="K1348" i="1"/>
  <c r="P1347" i="1"/>
  <c r="M1347" i="1"/>
  <c r="U1227" i="1"/>
  <c r="W1227" i="1" s="1"/>
  <c r="Q1335" i="16"/>
  <c r="AM1095" i="16" s="1"/>
  <c r="AF1334" i="16"/>
  <c r="AN979" i="16" l="1"/>
  <c r="AV979" i="16" s="1"/>
  <c r="AU1094" i="16"/>
  <c r="AW978" i="16"/>
  <c r="AK1095" i="16"/>
  <c r="F1337" i="16"/>
  <c r="V1344" i="1"/>
  <c r="T1465" i="1"/>
  <c r="AF1335" i="16"/>
  <c r="Q1336" i="16"/>
  <c r="AM1096" i="16" s="1"/>
  <c r="R1220" i="16"/>
  <c r="AG1219" i="16"/>
  <c r="S1219" i="16"/>
  <c r="AO979" i="16" s="1"/>
  <c r="W1220" i="16"/>
  <c r="X1220" i="16"/>
  <c r="AH1218" i="16"/>
  <c r="E1221" i="16"/>
  <c r="P1348" i="1"/>
  <c r="M1348" i="1"/>
  <c r="U1228" i="1"/>
  <c r="W1228" i="1" s="1"/>
  <c r="K1349" i="1"/>
  <c r="A1340" i="16"/>
  <c r="P1340" i="16" s="1"/>
  <c r="AL1340" i="16" s="1"/>
  <c r="F1467" i="1"/>
  <c r="AN980" i="16" l="1"/>
  <c r="AV980" i="16" s="1"/>
  <c r="AW979" i="16"/>
  <c r="AU1095" i="16"/>
  <c r="AK1096" i="16"/>
  <c r="R1221" i="16"/>
  <c r="AG1220" i="16"/>
  <c r="E1222" i="16"/>
  <c r="K1350" i="1"/>
  <c r="P1349" i="1"/>
  <c r="M1349" i="1"/>
  <c r="U1229" i="1"/>
  <c r="W1229" i="1" s="1"/>
  <c r="X1221" i="16"/>
  <c r="S1220" i="16"/>
  <c r="AO980" i="16" s="1"/>
  <c r="W1221" i="16"/>
  <c r="F1338" i="16"/>
  <c r="V1345" i="1"/>
  <c r="T1466" i="1"/>
  <c r="AH1219" i="16"/>
  <c r="Q1337" i="16"/>
  <c r="AM1097" i="16" s="1"/>
  <c r="AF1336" i="16"/>
  <c r="A1341" i="16"/>
  <c r="P1341" i="16" s="1"/>
  <c r="AL1341" i="16" s="1"/>
  <c r="F1468" i="1"/>
  <c r="AN981" i="16" l="1"/>
  <c r="AV981" i="16" s="1"/>
  <c r="AW980" i="16"/>
  <c r="AK1097" i="16"/>
  <c r="AU1096" i="16"/>
  <c r="Q1338" i="16"/>
  <c r="AM1098" i="16" s="1"/>
  <c r="AF1337" i="16"/>
  <c r="AH1220" i="16"/>
  <c r="W1222" i="16"/>
  <c r="X1222" i="16"/>
  <c r="S1221" i="16"/>
  <c r="AO981" i="16" s="1"/>
  <c r="F1339" i="16"/>
  <c r="V1346" i="1"/>
  <c r="T1467" i="1"/>
  <c r="R1222" i="16"/>
  <c r="AG1221" i="16"/>
  <c r="A1342" i="16"/>
  <c r="P1342" i="16" s="1"/>
  <c r="AL1342" i="16" s="1"/>
  <c r="F1469" i="1"/>
  <c r="E1223" i="16"/>
  <c r="K1351" i="1"/>
  <c r="M1350" i="1"/>
  <c r="P1350" i="1"/>
  <c r="U1230" i="1"/>
  <c r="W1230" i="1" s="1"/>
  <c r="AN982" i="16" l="1"/>
  <c r="AV982" i="16" s="1"/>
  <c r="AW981" i="16"/>
  <c r="AU1097" i="16"/>
  <c r="AK1098" i="16"/>
  <c r="S1222" i="16"/>
  <c r="AO982" i="16" s="1"/>
  <c r="X1223" i="16"/>
  <c r="W1223" i="16"/>
  <c r="Q1339" i="16"/>
  <c r="AM1099" i="16" s="1"/>
  <c r="AF1338" i="16"/>
  <c r="A1343" i="16"/>
  <c r="P1343" i="16" s="1"/>
  <c r="AL1343" i="16" s="1"/>
  <c r="F1470" i="1"/>
  <c r="AH1221" i="16"/>
  <c r="F1340" i="16"/>
  <c r="V1347" i="1"/>
  <c r="T1468" i="1"/>
  <c r="E1224" i="16"/>
  <c r="P1351" i="1"/>
  <c r="U1231" i="1"/>
  <c r="W1231" i="1" s="1"/>
  <c r="M1351" i="1"/>
  <c r="K1352" i="1"/>
  <c r="R1223" i="16"/>
  <c r="AG1222" i="16"/>
  <c r="AN983" i="16" l="1"/>
  <c r="AV983" i="16" s="1"/>
  <c r="AU1098" i="16"/>
  <c r="AW982" i="16"/>
  <c r="AK1099" i="16"/>
  <c r="F1341" i="16"/>
  <c r="T1469" i="1"/>
  <c r="V1348" i="1"/>
  <c r="AG1223" i="16"/>
  <c r="R1224" i="16"/>
  <c r="A1344" i="16"/>
  <c r="P1344" i="16" s="1"/>
  <c r="AL1344" i="16" s="1"/>
  <c r="F1471" i="1"/>
  <c r="E1225" i="16"/>
  <c r="P1352" i="1"/>
  <c r="U1232" i="1"/>
  <c r="W1232" i="1" s="1"/>
  <c r="M1352" i="1"/>
  <c r="K1353" i="1"/>
  <c r="S1223" i="16"/>
  <c r="AO983" i="16" s="1"/>
  <c r="X1224" i="16"/>
  <c r="W1224" i="16"/>
  <c r="Q1340" i="16"/>
  <c r="AM1100" i="16" s="1"/>
  <c r="AF1339" i="16"/>
  <c r="AH1222" i="16"/>
  <c r="AN984" i="16" l="1"/>
  <c r="AV984" i="16" s="1"/>
  <c r="AW983" i="16"/>
  <c r="AU1099" i="16"/>
  <c r="AK1100" i="16"/>
  <c r="E1226" i="16"/>
  <c r="P1353" i="1"/>
  <c r="U1233" i="1"/>
  <c r="W1233" i="1" s="1"/>
  <c r="M1353" i="1"/>
  <c r="K1354" i="1"/>
  <c r="S1224" i="16"/>
  <c r="AO984" i="16" s="1"/>
  <c r="X1225" i="16"/>
  <c r="W1225" i="16"/>
  <c r="A1345" i="16"/>
  <c r="P1345" i="16" s="1"/>
  <c r="AL1345" i="16" s="1"/>
  <c r="F1472" i="1"/>
  <c r="Q1341" i="16"/>
  <c r="AM1101" i="16" s="1"/>
  <c r="AF1340" i="16"/>
  <c r="AH1223" i="16"/>
  <c r="AG1224" i="16"/>
  <c r="R1225" i="16"/>
  <c r="F1342" i="16"/>
  <c r="V1349" i="1"/>
  <c r="T1470" i="1"/>
  <c r="AN985" i="16" l="1"/>
  <c r="AV985" i="16" s="1"/>
  <c r="AW984" i="16"/>
  <c r="AU1100" i="16"/>
  <c r="AK1101" i="16"/>
  <c r="Q1342" i="16"/>
  <c r="AM1102" i="16" s="1"/>
  <c r="AF1341" i="16"/>
  <c r="S1225" i="16"/>
  <c r="AO985" i="16" s="1"/>
  <c r="X1226" i="16"/>
  <c r="W1226" i="16"/>
  <c r="A1346" i="16"/>
  <c r="P1346" i="16" s="1"/>
  <c r="AL1346" i="16" s="1"/>
  <c r="F1473" i="1"/>
  <c r="AH1224" i="16"/>
  <c r="R1226" i="16"/>
  <c r="AG1225" i="16"/>
  <c r="F1343" i="16"/>
  <c r="T1471" i="1"/>
  <c r="V1350" i="1"/>
  <c r="E1227" i="16"/>
  <c r="K1355" i="1"/>
  <c r="M1354" i="1"/>
  <c r="P1354" i="1"/>
  <c r="U1234" i="1"/>
  <c r="W1234" i="1" s="1"/>
  <c r="AN986" i="16" l="1"/>
  <c r="AV986" i="16" s="1"/>
  <c r="AW985" i="16"/>
  <c r="AU1101" i="16"/>
  <c r="AK1102" i="16"/>
  <c r="R1227" i="16"/>
  <c r="AG1226" i="16"/>
  <c r="A1347" i="16"/>
  <c r="P1347" i="16" s="1"/>
  <c r="AL1347" i="16" s="1"/>
  <c r="F1474" i="1"/>
  <c r="AH1225" i="16"/>
  <c r="F1344" i="16"/>
  <c r="V1351" i="1"/>
  <c r="T1472" i="1"/>
  <c r="E1228" i="16"/>
  <c r="K1356" i="1"/>
  <c r="U1235" i="1"/>
  <c r="W1235" i="1" s="1"/>
  <c r="M1355" i="1"/>
  <c r="P1355" i="1"/>
  <c r="S1226" i="16"/>
  <c r="AO986" i="16" s="1"/>
  <c r="W1227" i="16"/>
  <c r="X1227" i="16"/>
  <c r="Q1343" i="16"/>
  <c r="AM1103" i="16" s="1"/>
  <c r="AF1342" i="16"/>
  <c r="AN987" i="16" l="1"/>
  <c r="AV987" i="16" s="1"/>
  <c r="AW986" i="16"/>
  <c r="AU1102" i="16"/>
  <c r="AK1103" i="16"/>
  <c r="F1345" i="16"/>
  <c r="V1352" i="1"/>
  <c r="T1473" i="1"/>
  <c r="Q1344" i="16"/>
  <c r="AM1104" i="16" s="1"/>
  <c r="AF1343" i="16"/>
  <c r="AH1226" i="16"/>
  <c r="E1229" i="16"/>
  <c r="P1356" i="1"/>
  <c r="U1236" i="1"/>
  <c r="W1236" i="1" s="1"/>
  <c r="M1356" i="1"/>
  <c r="K1357" i="1"/>
  <c r="R1228" i="16"/>
  <c r="AG1227" i="16"/>
  <c r="S1227" i="16"/>
  <c r="AO987" i="16" s="1"/>
  <c r="X1228" i="16"/>
  <c r="W1228" i="16"/>
  <c r="A1348" i="16"/>
  <c r="P1348" i="16" s="1"/>
  <c r="AL1348" i="16" s="1"/>
  <c r="F1475" i="1"/>
  <c r="AN988" i="16" l="1"/>
  <c r="AV988" i="16" s="1"/>
  <c r="AW987" i="16"/>
  <c r="AU1103" i="16"/>
  <c r="AK1104" i="16"/>
  <c r="F1346" i="16"/>
  <c r="T1474" i="1"/>
  <c r="V1353" i="1"/>
  <c r="X1229" i="16"/>
  <c r="S1228" i="16"/>
  <c r="AO988" i="16" s="1"/>
  <c r="W1229" i="16"/>
  <c r="R1229" i="16"/>
  <c r="AG1228" i="16"/>
  <c r="A1349" i="16"/>
  <c r="P1349" i="16" s="1"/>
  <c r="AL1349" i="16" s="1"/>
  <c r="F1476" i="1"/>
  <c r="AH1227" i="16"/>
  <c r="E1230" i="16"/>
  <c r="U1237" i="1"/>
  <c r="W1237" i="1" s="1"/>
  <c r="K1358" i="1"/>
  <c r="P1357" i="1"/>
  <c r="M1357" i="1"/>
  <c r="Q1345" i="16"/>
  <c r="AM1105" i="16" s="1"/>
  <c r="AF1344" i="16"/>
  <c r="AN989" i="16" l="1"/>
  <c r="AV989" i="16" s="1"/>
  <c r="AW988" i="16"/>
  <c r="AU1104" i="16"/>
  <c r="AK1105" i="16"/>
  <c r="R1230" i="16"/>
  <c r="AG1229" i="16"/>
  <c r="Q1346" i="16"/>
  <c r="AM1106" i="16" s="1"/>
  <c r="AF1345" i="16"/>
  <c r="A1350" i="16"/>
  <c r="P1350" i="16" s="1"/>
  <c r="AL1350" i="16" s="1"/>
  <c r="F1477" i="1"/>
  <c r="E1231" i="16"/>
  <c r="K1359" i="1"/>
  <c r="M1358" i="1"/>
  <c r="P1358" i="1"/>
  <c r="U1238" i="1"/>
  <c r="W1238" i="1" s="1"/>
  <c r="W1230" i="16"/>
  <c r="S1229" i="16"/>
  <c r="AO989" i="16" s="1"/>
  <c r="X1230" i="16"/>
  <c r="F1347" i="16"/>
  <c r="T1475" i="1"/>
  <c r="V1354" i="1"/>
  <c r="AH1228" i="16"/>
  <c r="AN990" i="16" l="1"/>
  <c r="AV990" i="16" s="1"/>
  <c r="AW989" i="16"/>
  <c r="AU1105" i="16"/>
  <c r="AK1106" i="16"/>
  <c r="A1351" i="16"/>
  <c r="P1351" i="16" s="1"/>
  <c r="AL1351" i="16" s="1"/>
  <c r="F1478" i="1"/>
  <c r="R1231" i="16"/>
  <c r="AG1230" i="16"/>
  <c r="AH1229" i="16"/>
  <c r="F1348" i="16"/>
  <c r="T1476" i="1"/>
  <c r="V1355" i="1"/>
  <c r="S1230" i="16"/>
  <c r="AO990" i="16" s="1"/>
  <c r="W1231" i="16"/>
  <c r="X1231" i="16"/>
  <c r="E1232" i="16"/>
  <c r="K1360" i="1"/>
  <c r="U1239" i="1"/>
  <c r="W1239" i="1" s="1"/>
  <c r="P1359" i="1"/>
  <c r="M1359" i="1"/>
  <c r="Q1347" i="16"/>
  <c r="AM1107" i="16" s="1"/>
  <c r="AF1346" i="16"/>
  <c r="AV991" i="16" l="1"/>
  <c r="AN991" i="16"/>
  <c r="AW990" i="16"/>
  <c r="AU1106" i="16"/>
  <c r="AK1107" i="16"/>
  <c r="Q1348" i="16"/>
  <c r="AM1108" i="16" s="1"/>
  <c r="AF1347" i="16"/>
  <c r="S1231" i="16"/>
  <c r="AO991" i="16" s="1"/>
  <c r="X1232" i="16"/>
  <c r="W1232" i="16"/>
  <c r="R1232" i="16"/>
  <c r="AG1231" i="16"/>
  <c r="F1349" i="16"/>
  <c r="T1477" i="1"/>
  <c r="V1356" i="1"/>
  <c r="E1233" i="16"/>
  <c r="U1240" i="1"/>
  <c r="W1240" i="1" s="1"/>
  <c r="P1360" i="1"/>
  <c r="M1360" i="1"/>
  <c r="K1361" i="1"/>
  <c r="AH1230" i="16"/>
  <c r="A1352" i="16"/>
  <c r="P1352" i="16" s="1"/>
  <c r="AL1352" i="16" s="1"/>
  <c r="F1479" i="1"/>
  <c r="AN992" i="16" l="1"/>
  <c r="AV992" i="16" s="1"/>
  <c r="AW991" i="16"/>
  <c r="AU1107" i="16"/>
  <c r="AK1108" i="16"/>
  <c r="F1350" i="16"/>
  <c r="V1357" i="1"/>
  <c r="T1478" i="1"/>
  <c r="A1353" i="16"/>
  <c r="P1353" i="16" s="1"/>
  <c r="AL1353" i="16" s="1"/>
  <c r="F1480" i="1"/>
  <c r="E1234" i="16"/>
  <c r="K1362" i="1"/>
  <c r="P1361" i="1"/>
  <c r="M1361" i="1"/>
  <c r="U1241" i="1"/>
  <c r="W1241" i="1" s="1"/>
  <c r="R1233" i="16"/>
  <c r="AG1232" i="16"/>
  <c r="AH1231" i="16"/>
  <c r="X1233" i="16"/>
  <c r="W1233" i="16"/>
  <c r="S1232" i="16"/>
  <c r="AO992" i="16" s="1"/>
  <c r="Q1349" i="16"/>
  <c r="AM1109" i="16" s="1"/>
  <c r="AF1348" i="16"/>
  <c r="AN993" i="16" l="1"/>
  <c r="AV993" i="16" s="1"/>
  <c r="AW992" i="16"/>
  <c r="AU1108" i="16"/>
  <c r="AK1109" i="16"/>
  <c r="AH1232" i="16"/>
  <c r="W1234" i="16"/>
  <c r="S1233" i="16"/>
  <c r="AO993" i="16" s="1"/>
  <c r="X1234" i="16"/>
  <c r="AF1349" i="16"/>
  <c r="Q1350" i="16"/>
  <c r="AM1110" i="16" s="1"/>
  <c r="R1234" i="16"/>
  <c r="AG1233" i="16"/>
  <c r="E1235" i="16"/>
  <c r="P1362" i="1"/>
  <c r="M1362" i="1"/>
  <c r="K1363" i="1"/>
  <c r="U1242" i="1"/>
  <c r="W1242" i="1" s="1"/>
  <c r="F1351" i="16"/>
  <c r="T1479" i="1"/>
  <c r="V1358" i="1"/>
  <c r="A1354" i="16"/>
  <c r="P1354" i="16" s="1"/>
  <c r="AL1354" i="16" s="1"/>
  <c r="F1481" i="1"/>
  <c r="AN994" i="16" l="1"/>
  <c r="AV994" i="16" s="1"/>
  <c r="AW993" i="16"/>
  <c r="AU1109" i="16"/>
  <c r="AK1110" i="16"/>
  <c r="A1355" i="16"/>
  <c r="P1355" i="16" s="1"/>
  <c r="AL1355" i="16" s="1"/>
  <c r="F1482" i="1"/>
  <c r="Q1351" i="16"/>
  <c r="AM1111" i="16" s="1"/>
  <c r="AF1350" i="16"/>
  <c r="AH1233" i="16"/>
  <c r="E1236" i="16"/>
  <c r="P1363" i="1"/>
  <c r="U1243" i="1"/>
  <c r="W1243" i="1" s="1"/>
  <c r="K1364" i="1"/>
  <c r="M1363" i="1"/>
  <c r="W1235" i="16"/>
  <c r="X1235" i="16"/>
  <c r="S1234" i="16"/>
  <c r="AO994" i="16" s="1"/>
  <c r="F1352" i="16"/>
  <c r="T1480" i="1"/>
  <c r="V1359" i="1"/>
  <c r="R1235" i="16"/>
  <c r="AG1234" i="16"/>
  <c r="AN995" i="16" l="1"/>
  <c r="AV995" i="16" s="1"/>
  <c r="AW994" i="16"/>
  <c r="AK1111" i="16"/>
  <c r="AU1110" i="16"/>
  <c r="AG1235" i="16"/>
  <c r="R1236" i="16"/>
  <c r="Q1352" i="16"/>
  <c r="AM1112" i="16" s="1"/>
  <c r="AF1351" i="16"/>
  <c r="F1353" i="16"/>
  <c r="T1481" i="1"/>
  <c r="V1360" i="1"/>
  <c r="S1235" i="16"/>
  <c r="AO995" i="16" s="1"/>
  <c r="X1236" i="16"/>
  <c r="W1236" i="16"/>
  <c r="AH1234" i="16"/>
  <c r="E1237" i="16"/>
  <c r="K1365" i="1"/>
  <c r="M1364" i="1"/>
  <c r="U1244" i="1"/>
  <c r="W1244" i="1" s="1"/>
  <c r="P1364" i="1"/>
  <c r="A1356" i="16"/>
  <c r="P1356" i="16" s="1"/>
  <c r="AL1356" i="16" s="1"/>
  <c r="F1483" i="1"/>
  <c r="AN996" i="16" l="1"/>
  <c r="AV996" i="16" s="1"/>
  <c r="AW995" i="16"/>
  <c r="AK1112" i="16"/>
  <c r="AU1111" i="16"/>
  <c r="A1357" i="16"/>
  <c r="P1357" i="16" s="1"/>
  <c r="AL1357" i="16" s="1"/>
  <c r="F1484" i="1"/>
  <c r="E1238" i="16"/>
  <c r="U1245" i="1"/>
  <c r="W1245" i="1" s="1"/>
  <c r="K1366" i="1"/>
  <c r="P1365" i="1"/>
  <c r="M1365" i="1"/>
  <c r="W1237" i="16"/>
  <c r="S1236" i="16"/>
  <c r="AO996" i="16" s="1"/>
  <c r="X1237" i="16"/>
  <c r="F1354" i="16"/>
  <c r="V1361" i="1"/>
  <c r="T1482" i="1"/>
  <c r="AH1235" i="16"/>
  <c r="R1237" i="16"/>
  <c r="AG1236" i="16"/>
  <c r="Q1353" i="16"/>
  <c r="AM1113" i="16" s="1"/>
  <c r="AF1352" i="16"/>
  <c r="AN997" i="16" l="1"/>
  <c r="AV997" i="16" s="1"/>
  <c r="AW996" i="16"/>
  <c r="AU1112" i="16"/>
  <c r="AK1113" i="16"/>
  <c r="W1238" i="16"/>
  <c r="X1238" i="16"/>
  <c r="S1237" i="16"/>
  <c r="AO997" i="16" s="1"/>
  <c r="Q1354" i="16"/>
  <c r="AM1114" i="16" s="1"/>
  <c r="AF1353" i="16"/>
  <c r="A1358" i="16"/>
  <c r="P1358" i="16" s="1"/>
  <c r="AL1358" i="16" s="1"/>
  <c r="F1485" i="1"/>
  <c r="R1238" i="16"/>
  <c r="AG1237" i="16"/>
  <c r="F1355" i="16"/>
  <c r="T1483" i="1"/>
  <c r="V1362" i="1"/>
  <c r="AH1236" i="16"/>
  <c r="E1239" i="16"/>
  <c r="K1367" i="1"/>
  <c r="M1366" i="1"/>
  <c r="P1366" i="1"/>
  <c r="U1246" i="1"/>
  <c r="W1246" i="1" s="1"/>
  <c r="AN998" i="16" l="1"/>
  <c r="AV998" i="16" s="1"/>
  <c r="AW997" i="16"/>
  <c r="AU1113" i="16"/>
  <c r="AK1114" i="16"/>
  <c r="A1359" i="16"/>
  <c r="P1359" i="16" s="1"/>
  <c r="AL1359" i="16" s="1"/>
  <c r="F1486" i="1"/>
  <c r="AH1237" i="16"/>
  <c r="E1240" i="16"/>
  <c r="P1367" i="1"/>
  <c r="U1247" i="1"/>
  <c r="W1247" i="1" s="1"/>
  <c r="K1368" i="1"/>
  <c r="M1367" i="1"/>
  <c r="R1239" i="16"/>
  <c r="AG1238" i="16"/>
  <c r="F1356" i="16"/>
  <c r="T1484" i="1"/>
  <c r="V1363" i="1"/>
  <c r="Q1355" i="16"/>
  <c r="AM1115" i="16" s="1"/>
  <c r="AF1354" i="16"/>
  <c r="S1238" i="16"/>
  <c r="AO998" i="16" s="1"/>
  <c r="W1239" i="16"/>
  <c r="X1239" i="16"/>
  <c r="AN999" i="16" l="1"/>
  <c r="AV999" i="16" s="1"/>
  <c r="AW998" i="16"/>
  <c r="AU1114" i="16"/>
  <c r="AK1115" i="16"/>
  <c r="E1241" i="16"/>
  <c r="U1248" i="1"/>
  <c r="W1248" i="1" s="1"/>
  <c r="K1369" i="1"/>
  <c r="M1368" i="1"/>
  <c r="P1368" i="1"/>
  <c r="W1240" i="16"/>
  <c r="X1240" i="16"/>
  <c r="S1239" i="16"/>
  <c r="AO999" i="16" s="1"/>
  <c r="AH1238" i="16"/>
  <c r="R1240" i="16"/>
  <c r="AG1239" i="16"/>
  <c r="F1357" i="16"/>
  <c r="V1364" i="1"/>
  <c r="T1485" i="1"/>
  <c r="A1360" i="16"/>
  <c r="P1360" i="16" s="1"/>
  <c r="AL1360" i="16" s="1"/>
  <c r="F1487" i="1"/>
  <c r="Q1356" i="16"/>
  <c r="AM1116" i="16" s="1"/>
  <c r="AF1355" i="16"/>
  <c r="AN1000" i="16" l="1"/>
  <c r="AV1000" i="16" s="1"/>
  <c r="AW999" i="16"/>
  <c r="AU1115" i="16"/>
  <c r="AK1116" i="16"/>
  <c r="E1242" i="16"/>
  <c r="K1370" i="1"/>
  <c r="U1249" i="1"/>
  <c r="W1249" i="1" s="1"/>
  <c r="M1369" i="1"/>
  <c r="P1369" i="1"/>
  <c r="Q1357" i="16"/>
  <c r="AM1117" i="16" s="1"/>
  <c r="AF1356" i="16"/>
  <c r="F1358" i="16"/>
  <c r="T1486" i="1"/>
  <c r="V1365" i="1"/>
  <c r="R1241" i="16"/>
  <c r="AG1240" i="16"/>
  <c r="AH1239" i="16"/>
  <c r="A1361" i="16"/>
  <c r="P1361" i="16" s="1"/>
  <c r="AL1361" i="16" s="1"/>
  <c r="F1488" i="1"/>
  <c r="X1241" i="16"/>
  <c r="S1240" i="16"/>
  <c r="AO1000" i="16" s="1"/>
  <c r="W1241" i="16"/>
  <c r="AN1001" i="16" l="1"/>
  <c r="AV1001" i="16" s="1"/>
  <c r="AW1000" i="16"/>
  <c r="AK1117" i="16"/>
  <c r="AU1116" i="16"/>
  <c r="AF1357" i="16"/>
  <c r="Q1358" i="16"/>
  <c r="AM1118" i="16" s="1"/>
  <c r="AH1240" i="16"/>
  <c r="A1362" i="16"/>
  <c r="P1362" i="16" s="1"/>
  <c r="AL1362" i="16" s="1"/>
  <c r="F1489" i="1"/>
  <c r="F1359" i="16"/>
  <c r="T1487" i="1"/>
  <c r="V1366" i="1"/>
  <c r="E1243" i="16"/>
  <c r="U1250" i="1"/>
  <c r="W1250" i="1" s="1"/>
  <c r="M1370" i="1"/>
  <c r="K1371" i="1"/>
  <c r="P1370" i="1"/>
  <c r="X1242" i="16"/>
  <c r="W1242" i="16"/>
  <c r="S1241" i="16"/>
  <c r="AO1001" i="16" s="1"/>
  <c r="AG1241" i="16"/>
  <c r="R1242" i="16"/>
  <c r="AN1002" i="16" l="1"/>
  <c r="AV1002" i="16" s="1"/>
  <c r="AW1001" i="16"/>
  <c r="AU1117" i="16"/>
  <c r="AK1118" i="16"/>
  <c r="A1363" i="16"/>
  <c r="P1363" i="16" s="1"/>
  <c r="AL1363" i="16" s="1"/>
  <c r="F1490" i="1"/>
  <c r="Q1359" i="16"/>
  <c r="AM1119" i="16" s="1"/>
  <c r="AF1358" i="16"/>
  <c r="AH1241" i="16"/>
  <c r="E1244" i="16"/>
  <c r="K1372" i="1"/>
  <c r="P1371" i="1"/>
  <c r="M1371" i="1"/>
  <c r="U1251" i="1"/>
  <c r="W1251" i="1" s="1"/>
  <c r="R1243" i="16"/>
  <c r="AG1242" i="16"/>
  <c r="X1243" i="16"/>
  <c r="W1243" i="16"/>
  <c r="S1242" i="16"/>
  <c r="AO1002" i="16" s="1"/>
  <c r="F1360" i="16"/>
  <c r="T1488" i="1"/>
  <c r="V1367" i="1"/>
  <c r="AN1003" i="16" l="1"/>
  <c r="AV1003" i="16" s="1"/>
  <c r="AW1002" i="16"/>
  <c r="AU1118" i="16"/>
  <c r="AK1119" i="16"/>
  <c r="A1364" i="16"/>
  <c r="P1364" i="16" s="1"/>
  <c r="AL1364" i="16" s="1"/>
  <c r="F1491" i="1"/>
  <c r="W1244" i="16"/>
  <c r="X1244" i="16"/>
  <c r="S1243" i="16"/>
  <c r="AO1003" i="16" s="1"/>
  <c r="E1245" i="16"/>
  <c r="K1373" i="1"/>
  <c r="U1252" i="1"/>
  <c r="W1252" i="1" s="1"/>
  <c r="M1372" i="1"/>
  <c r="P1372" i="1"/>
  <c r="F1361" i="16"/>
  <c r="V1368" i="1"/>
  <c r="T1489" i="1"/>
  <c r="AF1359" i="16"/>
  <c r="Q1360" i="16"/>
  <c r="AM1120" i="16" s="1"/>
  <c r="AH1242" i="16"/>
  <c r="R1244" i="16"/>
  <c r="AG1243" i="16"/>
  <c r="AN1004" i="16" l="1"/>
  <c r="AV1004" i="16" s="1"/>
  <c r="AU1119" i="16"/>
  <c r="AW1003" i="16"/>
  <c r="AK1120" i="16"/>
  <c r="E1246" i="16"/>
  <c r="P1373" i="1"/>
  <c r="U1253" i="1"/>
  <c r="W1253" i="1" s="1"/>
  <c r="M1373" i="1"/>
  <c r="K1374" i="1"/>
  <c r="S1244" i="16"/>
  <c r="AO1004" i="16" s="1"/>
  <c r="X1245" i="16"/>
  <c r="W1245" i="16"/>
  <c r="A1365" i="16"/>
  <c r="P1365" i="16" s="1"/>
  <c r="AL1365" i="16" s="1"/>
  <c r="F1492" i="1"/>
  <c r="R1245" i="16"/>
  <c r="AG1244" i="16"/>
  <c r="Q1361" i="16"/>
  <c r="AM1121" i="16" s="1"/>
  <c r="AF1360" i="16"/>
  <c r="F1362" i="16"/>
  <c r="T1490" i="1"/>
  <c r="V1369" i="1"/>
  <c r="AH1243" i="16"/>
  <c r="AN1005" i="16" l="1"/>
  <c r="AV1005" i="16" s="1"/>
  <c r="AW1004" i="16"/>
  <c r="AK1121" i="16"/>
  <c r="AU1120" i="16"/>
  <c r="R1246" i="16"/>
  <c r="AG1245" i="16"/>
  <c r="W1246" i="16"/>
  <c r="S1245" i="16"/>
  <c r="AO1005" i="16" s="1"/>
  <c r="X1246" i="16"/>
  <c r="Q1362" i="16"/>
  <c r="AM1122" i="16" s="1"/>
  <c r="AF1361" i="16"/>
  <c r="F1363" i="16"/>
  <c r="T1491" i="1"/>
  <c r="V1370" i="1"/>
  <c r="A1366" i="16"/>
  <c r="P1366" i="16" s="1"/>
  <c r="AL1366" i="16" s="1"/>
  <c r="F1493" i="1"/>
  <c r="AH1244" i="16"/>
  <c r="E1247" i="16"/>
  <c r="U1254" i="1"/>
  <c r="W1254" i="1" s="1"/>
  <c r="M1374" i="1"/>
  <c r="K1375" i="1"/>
  <c r="P1374" i="1"/>
  <c r="AN1006" i="16" l="1"/>
  <c r="AV1006" i="16" s="1"/>
  <c r="AW1005" i="16"/>
  <c r="AU1121" i="16"/>
  <c r="AK1122" i="16"/>
  <c r="E1248" i="16"/>
  <c r="P1375" i="1"/>
  <c r="U1255" i="1"/>
  <c r="W1255" i="1" s="1"/>
  <c r="K1376" i="1"/>
  <c r="M1375" i="1"/>
  <c r="Q1363" i="16"/>
  <c r="AM1123" i="16" s="1"/>
  <c r="AF1362" i="16"/>
  <c r="X1247" i="16"/>
  <c r="W1247" i="16"/>
  <c r="S1246" i="16"/>
  <c r="AO1006" i="16" s="1"/>
  <c r="A1367" i="16"/>
  <c r="P1367" i="16" s="1"/>
  <c r="AL1367" i="16" s="1"/>
  <c r="F1494" i="1"/>
  <c r="R1247" i="16"/>
  <c r="AG1246" i="16"/>
  <c r="F1364" i="16"/>
  <c r="T1492" i="1"/>
  <c r="V1371" i="1"/>
  <c r="AH1245" i="16"/>
  <c r="AN1007" i="16" l="1"/>
  <c r="AV1007" i="16" s="1"/>
  <c r="AW1006" i="16"/>
  <c r="AU1122" i="16"/>
  <c r="AK1123" i="16"/>
  <c r="E1249" i="16"/>
  <c r="K1377" i="1"/>
  <c r="M1376" i="1"/>
  <c r="U1256" i="1"/>
  <c r="W1256" i="1" s="1"/>
  <c r="P1376" i="1"/>
  <c r="R1248" i="16"/>
  <c r="AG1247" i="16"/>
  <c r="AF1363" i="16"/>
  <c r="Q1364" i="16"/>
  <c r="AM1124" i="16" s="1"/>
  <c r="F1365" i="16"/>
  <c r="T1493" i="1"/>
  <c r="V1372" i="1"/>
  <c r="S1247" i="16"/>
  <c r="AO1007" i="16" s="1"/>
  <c r="X1248" i="16"/>
  <c r="W1248" i="16"/>
  <c r="AH1246" i="16"/>
  <c r="A1368" i="16"/>
  <c r="P1368" i="16" s="1"/>
  <c r="AL1368" i="16" s="1"/>
  <c r="F1495" i="1"/>
  <c r="AN1008" i="16" l="1"/>
  <c r="AV1008" i="16" s="1"/>
  <c r="AW1007" i="16"/>
  <c r="AU1123" i="16"/>
  <c r="AK1124" i="16"/>
  <c r="AH1247" i="16"/>
  <c r="AF1364" i="16"/>
  <c r="Q1365" i="16"/>
  <c r="AM1125" i="16" s="1"/>
  <c r="R1249" i="16"/>
  <c r="AG1248" i="16"/>
  <c r="E1250" i="16"/>
  <c r="P1377" i="1"/>
  <c r="K1378" i="1"/>
  <c r="M1377" i="1"/>
  <c r="U1257" i="1"/>
  <c r="W1257" i="1" s="1"/>
  <c r="A1369" i="16"/>
  <c r="P1369" i="16" s="1"/>
  <c r="AL1369" i="16" s="1"/>
  <c r="F1496" i="1"/>
  <c r="X1249" i="16"/>
  <c r="W1249" i="16"/>
  <c r="S1248" i="16"/>
  <c r="AO1008" i="16" s="1"/>
  <c r="F1366" i="16"/>
  <c r="V1373" i="1"/>
  <c r="T1494" i="1"/>
  <c r="AN1009" i="16" l="1"/>
  <c r="AV1009" i="16" s="1"/>
  <c r="AW1008" i="16"/>
  <c r="AU1124" i="16"/>
  <c r="AK1125" i="16"/>
  <c r="A1370" i="16"/>
  <c r="P1370" i="16" s="1"/>
  <c r="AL1370" i="16" s="1"/>
  <c r="F1497" i="1"/>
  <c r="E1251" i="16"/>
  <c r="U1258" i="1"/>
  <c r="W1258" i="1" s="1"/>
  <c r="M1378" i="1"/>
  <c r="K1379" i="1"/>
  <c r="P1378" i="1"/>
  <c r="R1250" i="16"/>
  <c r="AG1249" i="16"/>
  <c r="F1367" i="16"/>
  <c r="V1374" i="1"/>
  <c r="T1495" i="1"/>
  <c r="W1250" i="16"/>
  <c r="S1249" i="16"/>
  <c r="AO1009" i="16" s="1"/>
  <c r="X1250" i="16"/>
  <c r="Q1366" i="16"/>
  <c r="AM1126" i="16" s="1"/>
  <c r="AF1365" i="16"/>
  <c r="AH1248" i="16"/>
  <c r="AN1010" i="16" l="1"/>
  <c r="AV1010" i="16" s="1"/>
  <c r="AW1009" i="16"/>
  <c r="AU1125" i="16"/>
  <c r="AK1126" i="16"/>
  <c r="AH1249" i="16"/>
  <c r="E1252" i="16"/>
  <c r="P1379" i="1"/>
  <c r="U1259" i="1"/>
  <c r="W1259" i="1" s="1"/>
  <c r="K1380" i="1"/>
  <c r="M1379" i="1"/>
  <c r="A1371" i="16"/>
  <c r="P1371" i="16" s="1"/>
  <c r="AL1371" i="16" s="1"/>
  <c r="F1498" i="1"/>
  <c r="Q1367" i="16"/>
  <c r="AM1127" i="16" s="1"/>
  <c r="AF1366" i="16"/>
  <c r="S1250" i="16"/>
  <c r="AO1010" i="16" s="1"/>
  <c r="W1251" i="16"/>
  <c r="X1251" i="16"/>
  <c r="F1368" i="16"/>
  <c r="V1375" i="1"/>
  <c r="T1496" i="1"/>
  <c r="R1251" i="16"/>
  <c r="AG1250" i="16"/>
  <c r="AN1011" i="16" l="1"/>
  <c r="AV1011" i="16" s="1"/>
  <c r="AW1010" i="16"/>
  <c r="AU1126" i="16"/>
  <c r="AK1127" i="16"/>
  <c r="AH1250" i="16"/>
  <c r="R1252" i="16"/>
  <c r="AG1251" i="16"/>
  <c r="AF1367" i="16"/>
  <c r="Q1368" i="16"/>
  <c r="AM1128" i="16" s="1"/>
  <c r="A1372" i="16"/>
  <c r="P1372" i="16" s="1"/>
  <c r="AL1372" i="16" s="1"/>
  <c r="F1499" i="1"/>
  <c r="F1369" i="16"/>
  <c r="T1497" i="1"/>
  <c r="V1376" i="1"/>
  <c r="X1252" i="16"/>
  <c r="W1252" i="16"/>
  <c r="S1251" i="16"/>
  <c r="AO1011" i="16" s="1"/>
  <c r="E1253" i="16"/>
  <c r="P1380" i="1"/>
  <c r="M1380" i="1"/>
  <c r="U1260" i="1"/>
  <c r="W1260" i="1" s="1"/>
  <c r="K1381" i="1"/>
  <c r="AN1012" i="16" l="1"/>
  <c r="AV1012" i="16" s="1"/>
  <c r="AW1011" i="16"/>
  <c r="AU1127" i="16"/>
  <c r="AK1128" i="16"/>
  <c r="AH1251" i="16"/>
  <c r="F1370" i="16"/>
  <c r="T1498" i="1"/>
  <c r="V1377" i="1"/>
  <c r="AF1368" i="16"/>
  <c r="Q1369" i="16"/>
  <c r="AM1129" i="16" s="1"/>
  <c r="AG1252" i="16"/>
  <c r="R1253" i="16"/>
  <c r="E1254" i="16"/>
  <c r="K1382" i="1"/>
  <c r="P1381" i="1"/>
  <c r="M1381" i="1"/>
  <c r="U1261" i="1"/>
  <c r="W1261" i="1" s="1"/>
  <c r="X1253" i="16"/>
  <c r="S1252" i="16"/>
  <c r="AO1012" i="16" s="1"/>
  <c r="W1253" i="16"/>
  <c r="A1373" i="16"/>
  <c r="P1373" i="16" s="1"/>
  <c r="AL1373" i="16" s="1"/>
  <c r="F1500" i="1"/>
  <c r="AN1013" i="16" l="1"/>
  <c r="AV1013" i="16" s="1"/>
  <c r="AW1012" i="16"/>
  <c r="AU1128" i="16"/>
  <c r="AK1129" i="16"/>
  <c r="W1254" i="16"/>
  <c r="S1253" i="16"/>
  <c r="AO1013" i="16" s="1"/>
  <c r="X1254" i="16"/>
  <c r="R1254" i="16"/>
  <c r="AG1253" i="16"/>
  <c r="AH1252" i="16"/>
  <c r="A1374" i="16"/>
  <c r="P1374" i="16" s="1"/>
  <c r="AL1374" i="16" s="1"/>
  <c r="F1501" i="1"/>
  <c r="E1255" i="16"/>
  <c r="P1382" i="1"/>
  <c r="M1382" i="1"/>
  <c r="U1262" i="1"/>
  <c r="W1262" i="1" s="1"/>
  <c r="K1383" i="1"/>
  <c r="AF1369" i="16"/>
  <c r="Q1370" i="16"/>
  <c r="AM1130" i="16" s="1"/>
  <c r="F1371" i="16"/>
  <c r="T1499" i="1"/>
  <c r="V1378" i="1"/>
  <c r="AN1014" i="16" l="1"/>
  <c r="AV1014" i="16" s="1"/>
  <c r="AW1013" i="16"/>
  <c r="AU1129" i="16"/>
  <c r="AK1130" i="16"/>
  <c r="E1256" i="16"/>
  <c r="K1384" i="1"/>
  <c r="P1383" i="1"/>
  <c r="U1263" i="1"/>
  <c r="W1263" i="1" s="1"/>
  <c r="M1383" i="1"/>
  <c r="AF1370" i="16"/>
  <c r="Q1371" i="16"/>
  <c r="AM1131" i="16" s="1"/>
  <c r="A1375" i="16"/>
  <c r="P1375" i="16" s="1"/>
  <c r="AL1375" i="16" s="1"/>
  <c r="F1502" i="1"/>
  <c r="F1372" i="16"/>
  <c r="V1379" i="1"/>
  <c r="T1500" i="1"/>
  <c r="AH1253" i="16"/>
  <c r="AG1254" i="16"/>
  <c r="R1255" i="16"/>
  <c r="S1254" i="16"/>
  <c r="AO1014" i="16" s="1"/>
  <c r="X1255" i="16"/>
  <c r="W1255" i="16"/>
  <c r="AN1015" i="16" l="1"/>
  <c r="AV1015" i="16" s="1"/>
  <c r="AW1014" i="16"/>
  <c r="AU1130" i="16"/>
  <c r="AK1131" i="16"/>
  <c r="AH1254" i="16"/>
  <c r="R1256" i="16"/>
  <c r="AG1255" i="16"/>
  <c r="X1256" i="16"/>
  <c r="S1255" i="16"/>
  <c r="AO1015" i="16" s="1"/>
  <c r="W1256" i="16"/>
  <c r="Q1372" i="16"/>
  <c r="AM1132" i="16" s="1"/>
  <c r="AF1371" i="16"/>
  <c r="A1376" i="16"/>
  <c r="P1376" i="16" s="1"/>
  <c r="AL1376" i="16" s="1"/>
  <c r="F1503" i="1"/>
  <c r="E1257" i="16"/>
  <c r="K1385" i="1"/>
  <c r="M1384" i="1"/>
  <c r="U1264" i="1"/>
  <c r="W1264" i="1" s="1"/>
  <c r="P1384" i="1"/>
  <c r="F1373" i="16"/>
  <c r="T1501" i="1"/>
  <c r="V1380" i="1"/>
  <c r="AN1016" i="16" l="1"/>
  <c r="AV1016" i="16" s="1"/>
  <c r="AW1015" i="16"/>
  <c r="AU1131" i="16"/>
  <c r="AK1132" i="16"/>
  <c r="F1374" i="16"/>
  <c r="T1502" i="1"/>
  <c r="V1381" i="1"/>
  <c r="X1257" i="16"/>
  <c r="S1256" i="16"/>
  <c r="AO1016" i="16" s="1"/>
  <c r="W1257" i="16"/>
  <c r="AG1256" i="16"/>
  <c r="R1257" i="16"/>
  <c r="A1377" i="16"/>
  <c r="P1377" i="16" s="1"/>
  <c r="AL1377" i="16" s="1"/>
  <c r="F1504" i="1"/>
  <c r="E1258" i="16"/>
  <c r="K1386" i="1"/>
  <c r="P1385" i="1"/>
  <c r="M1385" i="1"/>
  <c r="U1265" i="1"/>
  <c r="W1265" i="1" s="1"/>
  <c r="AH1255" i="16"/>
  <c r="AF1372" i="16"/>
  <c r="Q1373" i="16"/>
  <c r="AM1133" i="16" s="1"/>
  <c r="AN1017" i="16" l="1"/>
  <c r="AV1017" i="16" s="1"/>
  <c r="AW1016" i="16"/>
  <c r="AU1132" i="16"/>
  <c r="AK1133" i="16"/>
  <c r="A1378" i="16"/>
  <c r="P1378" i="16" s="1"/>
  <c r="AL1378" i="16" s="1"/>
  <c r="F1505" i="1"/>
  <c r="Q1374" i="16"/>
  <c r="AM1134" i="16" s="1"/>
  <c r="AF1373" i="16"/>
  <c r="S1257" i="16"/>
  <c r="AO1017" i="16" s="1"/>
  <c r="X1258" i="16"/>
  <c r="W1258" i="16"/>
  <c r="F1375" i="16"/>
  <c r="V1382" i="1"/>
  <c r="T1503" i="1"/>
  <c r="E1259" i="16"/>
  <c r="U1266" i="1"/>
  <c r="W1266" i="1" s="1"/>
  <c r="M1386" i="1"/>
  <c r="K1387" i="1"/>
  <c r="P1386" i="1"/>
  <c r="AG1257" i="16"/>
  <c r="R1258" i="16"/>
  <c r="AH1256" i="16"/>
  <c r="AN1018" i="16" l="1"/>
  <c r="AV1018" i="16" s="1"/>
  <c r="AW1017" i="16"/>
  <c r="AK1134" i="16"/>
  <c r="AU1133" i="16"/>
  <c r="S1258" i="16"/>
  <c r="AO1018" i="16" s="1"/>
  <c r="X1259" i="16"/>
  <c r="W1259" i="16"/>
  <c r="Q1375" i="16"/>
  <c r="AM1135" i="16" s="1"/>
  <c r="AF1374" i="16"/>
  <c r="AG1258" i="16"/>
  <c r="R1259" i="16"/>
  <c r="E1260" i="16"/>
  <c r="P1387" i="1"/>
  <c r="K1388" i="1"/>
  <c r="M1387" i="1"/>
  <c r="U1267" i="1"/>
  <c r="W1267" i="1" s="1"/>
  <c r="F1376" i="16"/>
  <c r="T1504" i="1"/>
  <c r="V1383" i="1"/>
  <c r="AH1257" i="16"/>
  <c r="A1379" i="16"/>
  <c r="P1379" i="16" s="1"/>
  <c r="AL1379" i="16" s="1"/>
  <c r="F1506" i="1"/>
  <c r="AN1019" i="16" l="1"/>
  <c r="AV1019" i="16" s="1"/>
  <c r="AW1018" i="16"/>
  <c r="AU1134" i="16"/>
  <c r="AK1135" i="16"/>
  <c r="F1377" i="16"/>
  <c r="T1505" i="1"/>
  <c r="V1384" i="1"/>
  <c r="E1261" i="16"/>
  <c r="U1268" i="1"/>
  <c r="W1268" i="1" s="1"/>
  <c r="K1389" i="1"/>
  <c r="M1388" i="1"/>
  <c r="P1388" i="1"/>
  <c r="S1259" i="16"/>
  <c r="AO1019" i="16" s="1"/>
  <c r="W1260" i="16"/>
  <c r="X1260" i="16"/>
  <c r="A1380" i="16"/>
  <c r="P1380" i="16" s="1"/>
  <c r="AL1380" i="16" s="1"/>
  <c r="F1507" i="1"/>
  <c r="R1260" i="16"/>
  <c r="AG1259" i="16"/>
  <c r="Q1376" i="16"/>
  <c r="AM1136" i="16" s="1"/>
  <c r="AF1375" i="16"/>
  <c r="AH1258" i="16"/>
  <c r="AN1020" i="16" l="1"/>
  <c r="AV1020" i="16" s="1"/>
  <c r="AW1019" i="16"/>
  <c r="AU1135" i="16"/>
  <c r="AK1136" i="16"/>
  <c r="R1261" i="16"/>
  <c r="AG1260" i="16"/>
  <c r="AF1376" i="16"/>
  <c r="Q1377" i="16"/>
  <c r="AM1137" i="16" s="1"/>
  <c r="X1261" i="16"/>
  <c r="W1261" i="16"/>
  <c r="S1260" i="16"/>
  <c r="AO1020" i="16" s="1"/>
  <c r="E1262" i="16"/>
  <c r="U1269" i="1"/>
  <c r="W1269" i="1" s="1"/>
  <c r="P1389" i="1"/>
  <c r="K1390" i="1"/>
  <c r="M1389" i="1"/>
  <c r="F1378" i="16"/>
  <c r="T1506" i="1"/>
  <c r="V1385" i="1"/>
  <c r="A1381" i="16"/>
  <c r="P1381" i="16" s="1"/>
  <c r="AL1381" i="16" s="1"/>
  <c r="F1508" i="1"/>
  <c r="AH1259" i="16"/>
  <c r="AN1021" i="16" l="1"/>
  <c r="AV1021" i="16" s="1"/>
  <c r="AW1020" i="16"/>
  <c r="AU1136" i="16"/>
  <c r="AK1137" i="16"/>
  <c r="E1263" i="16"/>
  <c r="K1391" i="1"/>
  <c r="M1390" i="1"/>
  <c r="U1270" i="1"/>
  <c r="W1270" i="1" s="1"/>
  <c r="P1390" i="1"/>
  <c r="AH1260" i="16"/>
  <c r="W1262" i="16"/>
  <c r="X1262" i="16"/>
  <c r="S1261" i="16"/>
  <c r="AO1021" i="16" s="1"/>
  <c r="F1379" i="16"/>
  <c r="V1386" i="1"/>
  <c r="T1507" i="1"/>
  <c r="A1382" i="16"/>
  <c r="P1382" i="16" s="1"/>
  <c r="AL1382" i="16" s="1"/>
  <c r="F1509" i="1"/>
  <c r="Q1378" i="16"/>
  <c r="AM1138" i="16" s="1"/>
  <c r="AF1377" i="16"/>
  <c r="R1262" i="16"/>
  <c r="AG1261" i="16"/>
  <c r="AN1022" i="16" l="1"/>
  <c r="AV1022" i="16" s="1"/>
  <c r="AW1021" i="16"/>
  <c r="AK1138" i="16"/>
  <c r="AU1137" i="16"/>
  <c r="W1263" i="16"/>
  <c r="X1263" i="16"/>
  <c r="S1262" i="16"/>
  <c r="AO1022" i="16" s="1"/>
  <c r="AH1261" i="16"/>
  <c r="R1263" i="16"/>
  <c r="AG1262" i="16"/>
  <c r="A1383" i="16"/>
  <c r="P1383" i="16" s="1"/>
  <c r="AL1383" i="16" s="1"/>
  <c r="F1510" i="1"/>
  <c r="E1264" i="16"/>
  <c r="K1392" i="1"/>
  <c r="U1271" i="1"/>
  <c r="W1271" i="1" s="1"/>
  <c r="P1391" i="1"/>
  <c r="M1391" i="1"/>
  <c r="Q1379" i="16"/>
  <c r="AM1139" i="16" s="1"/>
  <c r="AF1378" i="16"/>
  <c r="F1380" i="16"/>
  <c r="V1387" i="1"/>
  <c r="T1508" i="1"/>
  <c r="AN1023" i="16" l="1"/>
  <c r="AV1023" i="16" s="1"/>
  <c r="AW1022" i="16"/>
  <c r="AU1138" i="16"/>
  <c r="AK1139" i="16"/>
  <c r="E1265" i="16"/>
  <c r="K1393" i="1"/>
  <c r="M1392" i="1"/>
  <c r="U1272" i="1"/>
  <c r="W1272" i="1" s="1"/>
  <c r="P1392" i="1"/>
  <c r="AG1263" i="16"/>
  <c r="R1264" i="16"/>
  <c r="AH1262" i="16"/>
  <c r="A1384" i="16"/>
  <c r="P1384" i="16" s="1"/>
  <c r="AL1384" i="16" s="1"/>
  <c r="F1511" i="1"/>
  <c r="F1381" i="16"/>
  <c r="T1509" i="1"/>
  <c r="V1388" i="1"/>
  <c r="Q1380" i="16"/>
  <c r="AM1140" i="16" s="1"/>
  <c r="AF1379" i="16"/>
  <c r="X1264" i="16"/>
  <c r="W1264" i="16"/>
  <c r="S1263" i="16"/>
  <c r="AO1023" i="16" s="1"/>
  <c r="AN1024" i="16" l="1"/>
  <c r="AV1024" i="16" s="1"/>
  <c r="AW1023" i="16"/>
  <c r="AU1139" i="16"/>
  <c r="AK1140" i="16"/>
  <c r="AH1263" i="16"/>
  <c r="Q1381" i="16"/>
  <c r="AM1141" i="16" s="1"/>
  <c r="AF1380" i="16"/>
  <c r="S1264" i="16"/>
  <c r="AO1024" i="16" s="1"/>
  <c r="X1265" i="16"/>
  <c r="W1265" i="16"/>
  <c r="A1385" i="16"/>
  <c r="P1385" i="16" s="1"/>
  <c r="AL1385" i="16" s="1"/>
  <c r="F1512" i="1"/>
  <c r="AG1264" i="16"/>
  <c r="R1265" i="16"/>
  <c r="F1382" i="16"/>
  <c r="T1510" i="1"/>
  <c r="V1389" i="1"/>
  <c r="E1266" i="16"/>
  <c r="K1394" i="1"/>
  <c r="U1273" i="1"/>
  <c r="W1273" i="1" s="1"/>
  <c r="M1393" i="1"/>
  <c r="P1393" i="1"/>
  <c r="AN1025" i="16" l="1"/>
  <c r="AV1025" i="16" s="1"/>
  <c r="AW1024" i="16"/>
  <c r="AU1140" i="16"/>
  <c r="AK1141" i="16"/>
  <c r="S1265" i="16"/>
  <c r="AO1025" i="16" s="1"/>
  <c r="X1266" i="16"/>
  <c r="W1266" i="16"/>
  <c r="Q1382" i="16"/>
  <c r="AM1142" i="16" s="1"/>
  <c r="AF1381" i="16"/>
  <c r="F1383" i="16"/>
  <c r="V1390" i="1"/>
  <c r="T1511" i="1"/>
  <c r="R1266" i="16"/>
  <c r="AG1265" i="16"/>
  <c r="E1267" i="16"/>
  <c r="U1274" i="1"/>
  <c r="W1274" i="1" s="1"/>
  <c r="M1394" i="1"/>
  <c r="P1394" i="1"/>
  <c r="K1395" i="1"/>
  <c r="A1386" i="16"/>
  <c r="P1386" i="16" s="1"/>
  <c r="AL1386" i="16" s="1"/>
  <c r="F1513" i="1"/>
  <c r="AH1264" i="16"/>
  <c r="AN1026" i="16" l="1"/>
  <c r="AV1026" i="16" s="1"/>
  <c r="AU1141" i="16"/>
  <c r="AW1025" i="16"/>
  <c r="AK1142" i="16"/>
  <c r="A1387" i="16"/>
  <c r="P1387" i="16" s="1"/>
  <c r="AL1387" i="16" s="1"/>
  <c r="F1514" i="1"/>
  <c r="R1267" i="16"/>
  <c r="AG1266" i="16"/>
  <c r="W1267" i="16"/>
  <c r="X1267" i="16"/>
  <c r="S1266" i="16"/>
  <c r="AO1026" i="16" s="1"/>
  <c r="E1268" i="16"/>
  <c r="P1395" i="1"/>
  <c r="U1275" i="1"/>
  <c r="W1275" i="1" s="1"/>
  <c r="M1395" i="1"/>
  <c r="K1396" i="1"/>
  <c r="F1384" i="16"/>
  <c r="V1391" i="1"/>
  <c r="T1512" i="1"/>
  <c r="Q1383" i="16"/>
  <c r="AM1143" i="16" s="1"/>
  <c r="AF1382" i="16"/>
  <c r="AH1265" i="16"/>
  <c r="AN1027" i="16" l="1"/>
  <c r="AV1027" i="16" s="1"/>
  <c r="AW1026" i="16"/>
  <c r="AK1143" i="16"/>
  <c r="AU1142" i="16"/>
  <c r="Q1384" i="16"/>
  <c r="AM1144" i="16" s="1"/>
  <c r="AF1383" i="16"/>
  <c r="X1268" i="16"/>
  <c r="S1267" i="16"/>
  <c r="AO1027" i="16" s="1"/>
  <c r="W1268" i="16"/>
  <c r="A1388" i="16"/>
  <c r="P1388" i="16" s="1"/>
  <c r="AL1388" i="16" s="1"/>
  <c r="F1515" i="1"/>
  <c r="F1385" i="16"/>
  <c r="V1392" i="1"/>
  <c r="T1513" i="1"/>
  <c r="AH1266" i="16"/>
  <c r="R1268" i="16"/>
  <c r="AG1267" i="16"/>
  <c r="E1269" i="16"/>
  <c r="K1397" i="1"/>
  <c r="M1396" i="1"/>
  <c r="U1276" i="1"/>
  <c r="W1276" i="1" s="1"/>
  <c r="P1396" i="1"/>
  <c r="AN1028" i="16" l="1"/>
  <c r="AV1028" i="16" s="1"/>
  <c r="AW1027" i="16"/>
  <c r="AU1143" i="16"/>
  <c r="AK1144" i="16"/>
  <c r="E1270" i="16"/>
  <c r="U1277" i="1"/>
  <c r="W1277" i="1" s="1"/>
  <c r="K1398" i="1"/>
  <c r="P1397" i="1"/>
  <c r="M1397" i="1"/>
  <c r="X1269" i="16"/>
  <c r="S1268" i="16"/>
  <c r="AO1028" i="16" s="1"/>
  <c r="W1269" i="16"/>
  <c r="Q1385" i="16"/>
  <c r="AM1145" i="16" s="1"/>
  <c r="AF1384" i="16"/>
  <c r="A1389" i="16"/>
  <c r="P1389" i="16" s="1"/>
  <c r="AL1389" i="16" s="1"/>
  <c r="F1516" i="1"/>
  <c r="R1269" i="16"/>
  <c r="AG1268" i="16"/>
  <c r="F1386" i="16"/>
  <c r="V1393" i="1"/>
  <c r="T1514" i="1"/>
  <c r="AH1267" i="16"/>
  <c r="AN1029" i="16" l="1"/>
  <c r="AV1029" i="16" s="1"/>
  <c r="AW1028" i="16"/>
  <c r="AU1144" i="16"/>
  <c r="AK1145" i="16"/>
  <c r="X1270" i="16"/>
  <c r="W1270" i="16"/>
  <c r="S1269" i="16"/>
  <c r="AO1029" i="16" s="1"/>
  <c r="F1387" i="16"/>
  <c r="V1394" i="1"/>
  <c r="T1515" i="1"/>
  <c r="AG1269" i="16"/>
  <c r="R1270" i="16"/>
  <c r="AH1268" i="16"/>
  <c r="E1271" i="16"/>
  <c r="P1398" i="1"/>
  <c r="M1398" i="1"/>
  <c r="K1399" i="1"/>
  <c r="U1278" i="1"/>
  <c r="W1278" i="1" s="1"/>
  <c r="AF1385" i="16"/>
  <c r="Q1386" i="16"/>
  <c r="AM1146" i="16" s="1"/>
  <c r="A1390" i="16"/>
  <c r="P1390" i="16" s="1"/>
  <c r="AL1390" i="16" s="1"/>
  <c r="F1517" i="1"/>
  <c r="AN1030" i="16" l="1"/>
  <c r="AV1030" i="16" s="1"/>
  <c r="AW1029" i="16"/>
  <c r="AK1146" i="16"/>
  <c r="AU1145" i="16"/>
  <c r="Q1387" i="16"/>
  <c r="AM1147" i="16" s="1"/>
  <c r="AF1386" i="16"/>
  <c r="E1272" i="16"/>
  <c r="K1400" i="1"/>
  <c r="P1399" i="1"/>
  <c r="U1279" i="1"/>
  <c r="W1279" i="1" s="1"/>
  <c r="M1399" i="1"/>
  <c r="AH1269" i="16"/>
  <c r="F1388" i="16"/>
  <c r="V1395" i="1"/>
  <c r="T1516" i="1"/>
  <c r="S1270" i="16"/>
  <c r="AO1030" i="16" s="1"/>
  <c r="W1271" i="16"/>
  <c r="X1271" i="16"/>
  <c r="A1391" i="16"/>
  <c r="P1391" i="16" s="1"/>
  <c r="AL1391" i="16" s="1"/>
  <c r="F1518" i="1"/>
  <c r="R1271" i="16"/>
  <c r="AG1270" i="16"/>
  <c r="AN1031" i="16" l="1"/>
  <c r="AV1031" i="16" s="1"/>
  <c r="AW1030" i="16"/>
  <c r="AU1146" i="16"/>
  <c r="AK1147" i="16"/>
  <c r="E1273" i="16"/>
  <c r="P1400" i="1"/>
  <c r="U1280" i="1"/>
  <c r="W1280" i="1" s="1"/>
  <c r="M1400" i="1"/>
  <c r="K1401" i="1"/>
  <c r="R1272" i="16"/>
  <c r="AG1271" i="16"/>
  <c r="F1389" i="16"/>
  <c r="T1517" i="1"/>
  <c r="V1396" i="1"/>
  <c r="S1271" i="16"/>
  <c r="AO1031" i="16" s="1"/>
  <c r="X1272" i="16"/>
  <c r="W1272" i="16"/>
  <c r="A1392" i="16"/>
  <c r="P1392" i="16" s="1"/>
  <c r="AL1392" i="16" s="1"/>
  <c r="F1519" i="1"/>
  <c r="AH1270" i="16"/>
  <c r="AF1387" i="16"/>
  <c r="Q1388" i="16"/>
  <c r="AM1148" i="16" s="1"/>
  <c r="AN1032" i="16" l="1"/>
  <c r="AV1032" i="16" s="1"/>
  <c r="AW1031" i="16"/>
  <c r="AK1148" i="16"/>
  <c r="AU1147" i="16"/>
  <c r="R1273" i="16"/>
  <c r="AG1272" i="16"/>
  <c r="A1393" i="16"/>
  <c r="P1393" i="16" s="1"/>
  <c r="AL1393" i="16" s="1"/>
  <c r="F1520" i="1"/>
  <c r="AH1271" i="16"/>
  <c r="S1272" i="16"/>
  <c r="AO1032" i="16" s="1"/>
  <c r="X1273" i="16"/>
  <c r="W1273" i="16"/>
  <c r="F1390" i="16"/>
  <c r="T1518" i="1"/>
  <c r="V1397" i="1"/>
  <c r="Q1389" i="16"/>
  <c r="AM1149" i="16" s="1"/>
  <c r="AF1388" i="16"/>
  <c r="E1274" i="16"/>
  <c r="P1401" i="1"/>
  <c r="U1281" i="1"/>
  <c r="W1281" i="1" s="1"/>
  <c r="M1401" i="1"/>
  <c r="K1402" i="1"/>
  <c r="AN1033" i="16" l="1"/>
  <c r="AV1033" i="16" s="1"/>
  <c r="AW1032" i="16"/>
  <c r="AK1149" i="16"/>
  <c r="AU1148" i="16"/>
  <c r="R1274" i="16"/>
  <c r="AG1273" i="16"/>
  <c r="F1391" i="16"/>
  <c r="T1519" i="1"/>
  <c r="V1398" i="1"/>
  <c r="AH1272" i="16"/>
  <c r="Q1390" i="16"/>
  <c r="AM1150" i="16" s="1"/>
  <c r="AF1389" i="16"/>
  <c r="X1274" i="16"/>
  <c r="W1274" i="16"/>
  <c r="S1273" i="16"/>
  <c r="AO1033" i="16" s="1"/>
  <c r="E1275" i="16"/>
  <c r="K1403" i="1"/>
  <c r="M1402" i="1"/>
  <c r="U1282" i="1"/>
  <c r="W1282" i="1" s="1"/>
  <c r="P1402" i="1"/>
  <c r="A1394" i="16"/>
  <c r="P1394" i="16" s="1"/>
  <c r="AL1394" i="16" s="1"/>
  <c r="F1521" i="1"/>
  <c r="AN1034" i="16" l="1"/>
  <c r="AV1034" i="16" s="1"/>
  <c r="AW1033" i="16"/>
  <c r="AU1149" i="16"/>
  <c r="AK1150" i="16"/>
  <c r="E1276" i="16"/>
  <c r="P1403" i="1"/>
  <c r="U1283" i="1"/>
  <c r="W1283" i="1" s="1"/>
  <c r="M1403" i="1"/>
  <c r="K1404" i="1"/>
  <c r="AH1273" i="16"/>
  <c r="Q1391" i="16"/>
  <c r="AM1151" i="16" s="1"/>
  <c r="AF1390" i="16"/>
  <c r="R1275" i="16"/>
  <c r="AG1274" i="16"/>
  <c r="A1395" i="16"/>
  <c r="P1395" i="16" s="1"/>
  <c r="AL1395" i="16" s="1"/>
  <c r="F1522" i="1"/>
  <c r="X1275" i="16"/>
  <c r="W1275" i="16"/>
  <c r="S1274" i="16"/>
  <c r="AO1034" i="16" s="1"/>
  <c r="F1392" i="16"/>
  <c r="V1399" i="1"/>
  <c r="T1520" i="1"/>
  <c r="AN1035" i="16" l="1"/>
  <c r="AV1035" i="16" s="1"/>
  <c r="AW1034" i="16"/>
  <c r="AU1150" i="16"/>
  <c r="AK1151" i="16"/>
  <c r="F1393" i="16"/>
  <c r="T1521" i="1"/>
  <c r="V1400" i="1"/>
  <c r="X1276" i="16"/>
  <c r="W1276" i="16"/>
  <c r="S1275" i="16"/>
  <c r="AO1035" i="16" s="1"/>
  <c r="R1276" i="16"/>
  <c r="AG1275" i="16"/>
  <c r="A1396" i="16"/>
  <c r="P1396" i="16" s="1"/>
  <c r="AL1396" i="16" s="1"/>
  <c r="F1523" i="1"/>
  <c r="AH1274" i="16"/>
  <c r="AF1391" i="16"/>
  <c r="Q1392" i="16"/>
  <c r="AM1152" i="16" s="1"/>
  <c r="E1277" i="16"/>
  <c r="P1404" i="1"/>
  <c r="M1404" i="1"/>
  <c r="U1284" i="1"/>
  <c r="W1284" i="1" s="1"/>
  <c r="K1405" i="1"/>
  <c r="AN1036" i="16" l="1"/>
  <c r="AV1036" i="16" s="1"/>
  <c r="AW1035" i="16"/>
  <c r="AU1151" i="16"/>
  <c r="AK1152" i="16"/>
  <c r="Q1393" i="16"/>
  <c r="AM1153" i="16" s="1"/>
  <c r="AF1392" i="16"/>
  <c r="A1397" i="16"/>
  <c r="P1397" i="16" s="1"/>
  <c r="AL1397" i="16" s="1"/>
  <c r="F1524" i="1"/>
  <c r="AG1276" i="16"/>
  <c r="R1277" i="16"/>
  <c r="AH1275" i="16"/>
  <c r="F1394" i="16"/>
  <c r="V1401" i="1"/>
  <c r="T1522" i="1"/>
  <c r="E1278" i="16"/>
  <c r="P1405" i="1"/>
  <c r="K1406" i="1"/>
  <c r="M1405" i="1"/>
  <c r="U1285" i="1"/>
  <c r="W1285" i="1" s="1"/>
  <c r="S1276" i="16"/>
  <c r="AO1036" i="16" s="1"/>
  <c r="X1277" i="16"/>
  <c r="W1277" i="16"/>
  <c r="AN1037" i="16" l="1"/>
  <c r="AV1037" i="16" s="1"/>
  <c r="AW1036" i="16"/>
  <c r="AU1152" i="16"/>
  <c r="AK1153" i="16"/>
  <c r="W1278" i="16"/>
  <c r="S1277" i="16"/>
  <c r="AO1037" i="16" s="1"/>
  <c r="X1278" i="16"/>
  <c r="F1395" i="16"/>
  <c r="V1402" i="1"/>
  <c r="T1523" i="1"/>
  <c r="E1279" i="16"/>
  <c r="U1286" i="1"/>
  <c r="W1286" i="1" s="1"/>
  <c r="M1406" i="1"/>
  <c r="K1407" i="1"/>
  <c r="P1406" i="1"/>
  <c r="R1278" i="16"/>
  <c r="AG1277" i="16"/>
  <c r="AH1276" i="16"/>
  <c r="Q1394" i="16"/>
  <c r="AM1154" i="16" s="1"/>
  <c r="AF1393" i="16"/>
  <c r="A1398" i="16"/>
  <c r="P1398" i="16" s="1"/>
  <c r="AL1398" i="16" s="1"/>
  <c r="F1525" i="1"/>
  <c r="AN1038" i="16" l="1"/>
  <c r="AV1038" i="16" s="1"/>
  <c r="AW1037" i="16"/>
  <c r="AK1154" i="16"/>
  <c r="AU1153" i="16"/>
  <c r="F1396" i="16"/>
  <c r="T1524" i="1"/>
  <c r="V1403" i="1"/>
  <c r="AH1277" i="16"/>
  <c r="Q1395" i="16"/>
  <c r="AM1155" i="16" s="1"/>
  <c r="AF1394" i="16"/>
  <c r="E1280" i="16"/>
  <c r="P1407" i="1"/>
  <c r="K1408" i="1"/>
  <c r="U1287" i="1"/>
  <c r="W1287" i="1" s="1"/>
  <c r="M1407" i="1"/>
  <c r="A1399" i="16"/>
  <c r="P1399" i="16" s="1"/>
  <c r="AL1399" i="16" s="1"/>
  <c r="F1526" i="1"/>
  <c r="R1279" i="16"/>
  <c r="AG1278" i="16"/>
  <c r="W1279" i="16"/>
  <c r="X1279" i="16"/>
  <c r="S1278" i="16"/>
  <c r="AO1038" i="16" s="1"/>
  <c r="AN1039" i="16" l="1"/>
  <c r="AV1039" i="16" s="1"/>
  <c r="AW1038" i="16"/>
  <c r="AU1154" i="16"/>
  <c r="AK1155" i="16"/>
  <c r="S1279" i="16"/>
  <c r="AO1039" i="16" s="1"/>
  <c r="X1280" i="16"/>
  <c r="W1280" i="16"/>
  <c r="A1400" i="16"/>
  <c r="P1400" i="16" s="1"/>
  <c r="AL1400" i="16" s="1"/>
  <c r="F1527" i="1"/>
  <c r="E1281" i="16"/>
  <c r="P1408" i="1"/>
  <c r="M1408" i="1"/>
  <c r="U1288" i="1"/>
  <c r="W1288" i="1" s="1"/>
  <c r="K1409" i="1"/>
  <c r="AF1395" i="16"/>
  <c r="Q1396" i="16"/>
  <c r="AM1156" i="16" s="1"/>
  <c r="F1397" i="16"/>
  <c r="T1525" i="1"/>
  <c r="V1404" i="1"/>
  <c r="AH1278" i="16"/>
  <c r="AG1279" i="16"/>
  <c r="R1280" i="16"/>
  <c r="AN1040" i="16" l="1"/>
  <c r="AV1040" i="16" s="1"/>
  <c r="AW1039" i="16"/>
  <c r="AU1155" i="16"/>
  <c r="AK1156" i="16"/>
  <c r="F1398" i="16"/>
  <c r="T1526" i="1"/>
  <c r="V1405" i="1"/>
  <c r="X1281" i="16"/>
  <c r="W1281" i="16"/>
  <c r="S1280" i="16"/>
  <c r="AO1040" i="16" s="1"/>
  <c r="E1282" i="16"/>
  <c r="P1409" i="1"/>
  <c r="U1289" i="1"/>
  <c r="W1289" i="1" s="1"/>
  <c r="M1409" i="1"/>
  <c r="K1410" i="1"/>
  <c r="R1281" i="16"/>
  <c r="AG1280" i="16"/>
  <c r="Q1397" i="16"/>
  <c r="AM1157" i="16" s="1"/>
  <c r="AF1396" i="16"/>
  <c r="A1401" i="16"/>
  <c r="P1401" i="16" s="1"/>
  <c r="AL1401" i="16" s="1"/>
  <c r="F1528" i="1"/>
  <c r="AH1279" i="16"/>
  <c r="AN1041" i="16" l="1"/>
  <c r="AV1041" i="16" s="1"/>
  <c r="AW1040" i="16"/>
  <c r="AU1156" i="16"/>
  <c r="AK1157" i="16"/>
  <c r="F1399" i="16"/>
  <c r="V1406" i="1"/>
  <c r="T1527" i="1"/>
  <c r="AF1397" i="16"/>
  <c r="Q1398" i="16"/>
  <c r="AM1158" i="16" s="1"/>
  <c r="A1402" i="16"/>
  <c r="P1402" i="16" s="1"/>
  <c r="AL1402" i="16" s="1"/>
  <c r="F1529" i="1"/>
  <c r="E1283" i="16"/>
  <c r="K1411" i="1"/>
  <c r="M1410" i="1"/>
  <c r="P1410" i="1"/>
  <c r="U1290" i="1"/>
  <c r="W1290" i="1" s="1"/>
  <c r="AH1280" i="16"/>
  <c r="R1282" i="16"/>
  <c r="AG1281" i="16"/>
  <c r="S1281" i="16"/>
  <c r="AO1041" i="16" s="1"/>
  <c r="X1282" i="16"/>
  <c r="W1282" i="16"/>
  <c r="AV1042" i="16" l="1"/>
  <c r="AN1042" i="16"/>
  <c r="AW1041" i="16"/>
  <c r="AU1157" i="16"/>
  <c r="AK1158" i="16"/>
  <c r="E1284" i="16"/>
  <c r="P1411" i="1"/>
  <c r="K1412" i="1"/>
  <c r="U1291" i="1"/>
  <c r="W1291" i="1" s="1"/>
  <c r="M1411" i="1"/>
  <c r="Q1399" i="16"/>
  <c r="AM1159" i="16" s="1"/>
  <c r="AF1398" i="16"/>
  <c r="A1403" i="16"/>
  <c r="P1403" i="16" s="1"/>
  <c r="AL1403" i="16" s="1"/>
  <c r="F1530" i="1"/>
  <c r="AH1281" i="16"/>
  <c r="F1400" i="16"/>
  <c r="T1528" i="1"/>
  <c r="V1407" i="1"/>
  <c r="X1283" i="16"/>
  <c r="W1283" i="16"/>
  <c r="S1282" i="16"/>
  <c r="AO1042" i="16" s="1"/>
  <c r="R1283" i="16"/>
  <c r="AG1282" i="16"/>
  <c r="AN1043" i="16" l="1"/>
  <c r="AV1043" i="16" s="1"/>
  <c r="AW1042" i="16"/>
  <c r="AU1158" i="16"/>
  <c r="AK1159" i="16"/>
  <c r="Q1400" i="16"/>
  <c r="AM1160" i="16" s="1"/>
  <c r="AF1399" i="16"/>
  <c r="E1285" i="16"/>
  <c r="P1412" i="1"/>
  <c r="U1292" i="1"/>
  <c r="W1292" i="1" s="1"/>
  <c r="M1412" i="1"/>
  <c r="K1413" i="1"/>
  <c r="R1284" i="16"/>
  <c r="AG1283" i="16"/>
  <c r="AH1282" i="16"/>
  <c r="F1401" i="16"/>
  <c r="V1408" i="1"/>
  <c r="T1529" i="1"/>
  <c r="A1404" i="16"/>
  <c r="P1404" i="16" s="1"/>
  <c r="AL1404" i="16" s="1"/>
  <c r="F1531" i="1"/>
  <c r="X1284" i="16"/>
  <c r="W1284" i="16"/>
  <c r="S1283" i="16"/>
  <c r="AO1043" i="16" s="1"/>
  <c r="AN1044" i="16" l="1"/>
  <c r="AV1044" i="16" s="1"/>
  <c r="AW1043" i="16"/>
  <c r="AU1159" i="16"/>
  <c r="AK1160" i="16"/>
  <c r="E1286" i="16"/>
  <c r="P1413" i="1"/>
  <c r="K1414" i="1"/>
  <c r="M1413" i="1"/>
  <c r="U1293" i="1"/>
  <c r="W1293" i="1" s="1"/>
  <c r="A1405" i="16"/>
  <c r="P1405" i="16" s="1"/>
  <c r="AL1405" i="16" s="1"/>
  <c r="F1532" i="1"/>
  <c r="R1285" i="16"/>
  <c r="AG1284" i="16"/>
  <c r="Q1401" i="16"/>
  <c r="AM1161" i="16" s="1"/>
  <c r="AF1400" i="16"/>
  <c r="W1285" i="16"/>
  <c r="S1284" i="16"/>
  <c r="AO1044" i="16" s="1"/>
  <c r="X1285" i="16"/>
  <c r="F1402" i="16"/>
  <c r="T1530" i="1"/>
  <c r="V1409" i="1"/>
  <c r="AH1283" i="16"/>
  <c r="AN1045" i="16" l="1"/>
  <c r="AV1045" i="16" s="1"/>
  <c r="AW1044" i="16"/>
  <c r="AU1160" i="16"/>
  <c r="AK1161" i="16"/>
  <c r="Q1402" i="16"/>
  <c r="AM1162" i="16" s="1"/>
  <c r="AF1401" i="16"/>
  <c r="AH1284" i="16"/>
  <c r="A1406" i="16"/>
  <c r="P1406" i="16" s="1"/>
  <c r="AL1406" i="16" s="1"/>
  <c r="F1533" i="1"/>
  <c r="E1287" i="16"/>
  <c r="P1414" i="1"/>
  <c r="M1414" i="1"/>
  <c r="K1415" i="1"/>
  <c r="U1294" i="1"/>
  <c r="W1294" i="1" s="1"/>
  <c r="F1403" i="16"/>
  <c r="V1410" i="1"/>
  <c r="T1531" i="1"/>
  <c r="W1286" i="16"/>
  <c r="S1285" i="16"/>
  <c r="AO1045" i="16" s="1"/>
  <c r="X1286" i="16"/>
  <c r="R1286" i="16"/>
  <c r="AG1285" i="16"/>
  <c r="AN1046" i="16" l="1"/>
  <c r="AV1046" i="16" s="1"/>
  <c r="AW1045" i="16"/>
  <c r="AU1161" i="16"/>
  <c r="AK1162" i="16"/>
  <c r="AG1286" i="16"/>
  <c r="R1287" i="16"/>
  <c r="W1287" i="16"/>
  <c r="S1286" i="16"/>
  <c r="AO1046" i="16" s="1"/>
  <c r="X1287" i="16"/>
  <c r="F1404" i="16"/>
  <c r="V1411" i="1"/>
  <c r="T1532" i="1"/>
  <c r="E1288" i="16"/>
  <c r="K1416" i="1"/>
  <c r="U1295" i="1"/>
  <c r="W1295" i="1" s="1"/>
  <c r="P1415" i="1"/>
  <c r="M1415" i="1"/>
  <c r="A1407" i="16"/>
  <c r="P1407" i="16" s="1"/>
  <c r="AL1407" i="16" s="1"/>
  <c r="F1534" i="1"/>
  <c r="Q1403" i="16"/>
  <c r="AM1163" i="16" s="1"/>
  <c r="AF1402" i="16"/>
  <c r="AH1285" i="16"/>
  <c r="AN1047" i="16" l="1"/>
  <c r="AV1047" i="16" s="1"/>
  <c r="AW1046" i="16"/>
  <c r="AU1162" i="16"/>
  <c r="AK1163" i="16"/>
  <c r="A1408" i="16"/>
  <c r="P1408" i="16" s="1"/>
  <c r="AL1408" i="16" s="1"/>
  <c r="F1535" i="1"/>
  <c r="W1288" i="16"/>
  <c r="X1288" i="16"/>
  <c r="S1287" i="16"/>
  <c r="AO1047" i="16" s="1"/>
  <c r="E1289" i="16"/>
  <c r="K1417" i="1"/>
  <c r="U1296" i="1"/>
  <c r="W1296" i="1" s="1"/>
  <c r="M1416" i="1"/>
  <c r="P1416" i="1"/>
  <c r="R1288" i="16"/>
  <c r="AG1287" i="16"/>
  <c r="Q1404" i="16"/>
  <c r="AM1164" i="16" s="1"/>
  <c r="AF1403" i="16"/>
  <c r="F1405" i="16"/>
  <c r="T1533" i="1"/>
  <c r="V1412" i="1"/>
  <c r="AH1286" i="16"/>
  <c r="AN1048" i="16" l="1"/>
  <c r="AV1048" i="16" s="1"/>
  <c r="AW1047" i="16"/>
  <c r="AU1163" i="16"/>
  <c r="AK1164" i="16"/>
  <c r="AG1288" i="16"/>
  <c r="R1289" i="16"/>
  <c r="Q1405" i="16"/>
  <c r="AM1165" i="16" s="1"/>
  <c r="AF1404" i="16"/>
  <c r="E1290" i="16"/>
  <c r="U1297" i="1"/>
  <c r="W1297" i="1" s="1"/>
  <c r="K1418" i="1"/>
  <c r="P1417" i="1"/>
  <c r="M1417" i="1"/>
  <c r="S1288" i="16"/>
  <c r="AO1048" i="16" s="1"/>
  <c r="X1289" i="16"/>
  <c r="W1289" i="16"/>
  <c r="F1406" i="16"/>
  <c r="T1534" i="1"/>
  <c r="V1413" i="1"/>
  <c r="A1409" i="16"/>
  <c r="P1409" i="16" s="1"/>
  <c r="AL1409" i="16" s="1"/>
  <c r="F1536" i="1"/>
  <c r="AH1287" i="16"/>
  <c r="AN1049" i="16" l="1"/>
  <c r="AV1049" i="16" s="1"/>
  <c r="AW1048" i="16"/>
  <c r="AK1165" i="16"/>
  <c r="AU1164" i="16"/>
  <c r="F1407" i="16"/>
  <c r="T1535" i="1"/>
  <c r="V1414" i="1"/>
  <c r="AH1288" i="16"/>
  <c r="A1410" i="16"/>
  <c r="P1410" i="16" s="1"/>
  <c r="AL1410" i="16" s="1"/>
  <c r="F1537" i="1"/>
  <c r="R1290" i="16"/>
  <c r="AG1289" i="16"/>
  <c r="X1290" i="16"/>
  <c r="W1290" i="16"/>
  <c r="S1289" i="16"/>
  <c r="AO1049" i="16" s="1"/>
  <c r="E1291" i="16"/>
  <c r="K1419" i="1"/>
  <c r="M1418" i="1"/>
  <c r="P1418" i="1"/>
  <c r="U1298" i="1"/>
  <c r="W1298" i="1" s="1"/>
  <c r="Q1406" i="16"/>
  <c r="AM1166" i="16" s="1"/>
  <c r="AF1405" i="16"/>
  <c r="AN1050" i="16" l="1"/>
  <c r="AV1050" i="16" s="1"/>
  <c r="AW1049" i="16"/>
  <c r="AU1165" i="16"/>
  <c r="AK1166" i="16"/>
  <c r="Q1407" i="16"/>
  <c r="AM1167" i="16" s="1"/>
  <c r="AF1406" i="16"/>
  <c r="X1291" i="16"/>
  <c r="S1290" i="16"/>
  <c r="AO1050" i="16" s="1"/>
  <c r="W1291" i="16"/>
  <c r="E1292" i="16"/>
  <c r="P1419" i="1"/>
  <c r="U1299" i="1"/>
  <c r="W1299" i="1" s="1"/>
  <c r="M1419" i="1"/>
  <c r="K1420" i="1"/>
  <c r="A1411" i="16"/>
  <c r="P1411" i="16" s="1"/>
  <c r="AL1411" i="16" s="1"/>
  <c r="F1538" i="1"/>
  <c r="F1408" i="16"/>
  <c r="V1415" i="1"/>
  <c r="T1536" i="1"/>
  <c r="AH1289" i="16"/>
  <c r="R1291" i="16"/>
  <c r="AG1290" i="16"/>
  <c r="AN1051" i="16" l="1"/>
  <c r="AV1051" i="16" s="1"/>
  <c r="AU1166" i="16"/>
  <c r="AW1050" i="16"/>
  <c r="AK1167" i="16"/>
  <c r="AG1291" i="16"/>
  <c r="R1292" i="16"/>
  <c r="F1409" i="16"/>
  <c r="V1416" i="1"/>
  <c r="T1537" i="1"/>
  <c r="S1291" i="16"/>
  <c r="AO1051" i="16" s="1"/>
  <c r="W1292" i="16"/>
  <c r="X1292" i="16"/>
  <c r="AF1407" i="16"/>
  <c r="Q1408" i="16"/>
  <c r="AM1168" i="16" s="1"/>
  <c r="E1293" i="16"/>
  <c r="U1300" i="1"/>
  <c r="W1300" i="1" s="1"/>
  <c r="P1420" i="1"/>
  <c r="M1420" i="1"/>
  <c r="K1421" i="1"/>
  <c r="A1412" i="16"/>
  <c r="P1412" i="16" s="1"/>
  <c r="AL1412" i="16" s="1"/>
  <c r="F1539" i="1"/>
  <c r="AH1290" i="16"/>
  <c r="AN1052" i="16" l="1"/>
  <c r="AV1052" i="16" s="1"/>
  <c r="AW1051" i="16"/>
  <c r="AU1167" i="16"/>
  <c r="AK1168" i="16"/>
  <c r="A1413" i="16"/>
  <c r="P1413" i="16" s="1"/>
  <c r="AL1413" i="16" s="1"/>
  <c r="F1540" i="1"/>
  <c r="AF1408" i="16"/>
  <c r="Q1409" i="16"/>
  <c r="AM1169" i="16" s="1"/>
  <c r="S1292" i="16"/>
  <c r="AO1052" i="16" s="1"/>
  <c r="X1293" i="16"/>
  <c r="W1293" i="16"/>
  <c r="AH1291" i="16"/>
  <c r="AG1292" i="16"/>
  <c r="R1293" i="16"/>
  <c r="F1410" i="16"/>
  <c r="T1538" i="1"/>
  <c r="V1417" i="1"/>
  <c r="E1294" i="16"/>
  <c r="K1422" i="1"/>
  <c r="P1421" i="1"/>
  <c r="M1421" i="1"/>
  <c r="U1301" i="1"/>
  <c r="W1301" i="1" s="1"/>
  <c r="AV1053" i="16" l="1"/>
  <c r="AN1053" i="16"/>
  <c r="AW1052" i="16"/>
  <c r="AU1168" i="16"/>
  <c r="AK1169" i="16"/>
  <c r="S1293" i="16"/>
  <c r="AO1053" i="16" s="1"/>
  <c r="X1294" i="16"/>
  <c r="W1294" i="16"/>
  <c r="F1411" i="16"/>
  <c r="V1418" i="1"/>
  <c r="T1539" i="1"/>
  <c r="E1295" i="16"/>
  <c r="K1423" i="1"/>
  <c r="M1422" i="1"/>
  <c r="U1302" i="1"/>
  <c r="W1302" i="1" s="1"/>
  <c r="P1422" i="1"/>
  <c r="AH1292" i="16"/>
  <c r="A1414" i="16"/>
  <c r="P1414" i="16" s="1"/>
  <c r="AL1414" i="16" s="1"/>
  <c r="F1541" i="1"/>
  <c r="R1294" i="16"/>
  <c r="AG1293" i="16"/>
  <c r="Q1410" i="16"/>
  <c r="AM1170" i="16" s="1"/>
  <c r="AF1409" i="16"/>
  <c r="AN1054" i="16" l="1"/>
  <c r="AV1054" i="16" s="1"/>
  <c r="AW1053" i="16"/>
  <c r="AU1169" i="16"/>
  <c r="AK1170" i="16"/>
  <c r="Q1411" i="16"/>
  <c r="AM1171" i="16" s="1"/>
  <c r="AF1410" i="16"/>
  <c r="E1296" i="16"/>
  <c r="P1423" i="1"/>
  <c r="U1303" i="1"/>
  <c r="W1303" i="1" s="1"/>
  <c r="K1424" i="1"/>
  <c r="M1423" i="1"/>
  <c r="A1415" i="16"/>
  <c r="P1415" i="16" s="1"/>
  <c r="AL1415" i="16" s="1"/>
  <c r="F1542" i="1"/>
  <c r="S1294" i="16"/>
  <c r="AO1054" i="16" s="1"/>
  <c r="W1295" i="16"/>
  <c r="X1295" i="16"/>
  <c r="F1412" i="16"/>
  <c r="T1540" i="1"/>
  <c r="V1419" i="1"/>
  <c r="AG1294" i="16"/>
  <c r="R1295" i="16"/>
  <c r="AH1293" i="16"/>
  <c r="AN1055" i="16" l="1"/>
  <c r="AV1055" i="16" s="1"/>
  <c r="AW1054" i="16"/>
  <c r="AU1170" i="16"/>
  <c r="AK1171" i="16"/>
  <c r="X1296" i="16"/>
  <c r="S1295" i="16"/>
  <c r="AO1055" i="16" s="1"/>
  <c r="W1296" i="16"/>
  <c r="AG1295" i="16"/>
  <c r="R1296" i="16"/>
  <c r="F1413" i="16"/>
  <c r="T1541" i="1"/>
  <c r="V1420" i="1"/>
  <c r="AH1294" i="16"/>
  <c r="E1297" i="16"/>
  <c r="U1304" i="1"/>
  <c r="W1304" i="1" s="1"/>
  <c r="P1424" i="1"/>
  <c r="M1424" i="1"/>
  <c r="K1425" i="1"/>
  <c r="Q1412" i="16"/>
  <c r="AM1172" i="16" s="1"/>
  <c r="AF1411" i="16"/>
  <c r="A1416" i="16"/>
  <c r="P1416" i="16" s="1"/>
  <c r="AL1416" i="16" s="1"/>
  <c r="F1543" i="1"/>
  <c r="AN1056" i="16" l="1"/>
  <c r="AV1056" i="16" s="1"/>
  <c r="AW1055" i="16"/>
  <c r="AU1171" i="16"/>
  <c r="AK1172" i="16"/>
  <c r="Q1413" i="16"/>
  <c r="AM1173" i="16" s="1"/>
  <c r="AF1412" i="16"/>
  <c r="A1417" i="16"/>
  <c r="P1417" i="16" s="1"/>
  <c r="AL1417" i="16" s="1"/>
  <c r="F1544" i="1"/>
  <c r="E1298" i="16"/>
  <c r="K1426" i="1"/>
  <c r="P1425" i="1"/>
  <c r="M1425" i="1"/>
  <c r="U1305" i="1"/>
  <c r="W1305" i="1" s="1"/>
  <c r="F1414" i="16"/>
  <c r="T1542" i="1"/>
  <c r="V1421" i="1"/>
  <c r="W1297" i="16"/>
  <c r="S1296" i="16"/>
  <c r="AO1056" i="16" s="1"/>
  <c r="X1297" i="16"/>
  <c r="AG1296" i="16"/>
  <c r="R1297" i="16"/>
  <c r="AH1295" i="16"/>
  <c r="AN1057" i="16" l="1"/>
  <c r="AV1057" i="16" s="1"/>
  <c r="AW1056" i="16"/>
  <c r="AU1172" i="16"/>
  <c r="AK1173" i="16"/>
  <c r="F1415" i="16"/>
  <c r="T1543" i="1"/>
  <c r="V1422" i="1"/>
  <c r="W1298" i="16"/>
  <c r="S1297" i="16"/>
  <c r="AO1057" i="16" s="1"/>
  <c r="X1298" i="16"/>
  <c r="Q1414" i="16"/>
  <c r="AM1174" i="16" s="1"/>
  <c r="AF1413" i="16"/>
  <c r="R1298" i="16"/>
  <c r="AG1297" i="16"/>
  <c r="AH1296" i="16"/>
  <c r="E1299" i="16"/>
  <c r="P1426" i="1"/>
  <c r="M1426" i="1"/>
  <c r="U1306" i="1"/>
  <c r="W1306" i="1" s="1"/>
  <c r="K1427" i="1"/>
  <c r="A1418" i="16"/>
  <c r="P1418" i="16" s="1"/>
  <c r="AL1418" i="16" s="1"/>
  <c r="F1545" i="1"/>
  <c r="AN1058" i="16" l="1"/>
  <c r="AV1058" i="16" s="1"/>
  <c r="AU1173" i="16"/>
  <c r="AW1057" i="16"/>
  <c r="AK1174" i="16"/>
  <c r="Q1415" i="16"/>
  <c r="AM1175" i="16" s="1"/>
  <c r="AF1414" i="16"/>
  <c r="S1298" i="16"/>
  <c r="AO1058" i="16" s="1"/>
  <c r="X1299" i="16"/>
  <c r="W1299" i="16"/>
  <c r="A1419" i="16"/>
  <c r="P1419" i="16" s="1"/>
  <c r="AL1419" i="16" s="1"/>
  <c r="F1546" i="1"/>
  <c r="E1300" i="16"/>
  <c r="P1427" i="1"/>
  <c r="K1428" i="1"/>
  <c r="M1427" i="1"/>
  <c r="U1307" i="1"/>
  <c r="W1307" i="1" s="1"/>
  <c r="R1299" i="16"/>
  <c r="AG1298" i="16"/>
  <c r="F1416" i="16"/>
  <c r="V1423" i="1"/>
  <c r="T1544" i="1"/>
  <c r="AH1297" i="16"/>
  <c r="AN1059" i="16" l="1"/>
  <c r="AV1059" i="16" s="1"/>
  <c r="AW1058" i="16"/>
  <c r="AU1174" i="16"/>
  <c r="AK1175" i="16"/>
  <c r="A1420" i="16"/>
  <c r="P1420" i="16" s="1"/>
  <c r="AL1420" i="16" s="1"/>
  <c r="F1547" i="1"/>
  <c r="AH1298" i="16"/>
  <c r="F1417" i="16"/>
  <c r="T1545" i="1"/>
  <c r="V1424" i="1"/>
  <c r="AG1299" i="16"/>
  <c r="R1300" i="16"/>
  <c r="X1300" i="16"/>
  <c r="S1299" i="16"/>
  <c r="AO1059" i="16" s="1"/>
  <c r="W1300" i="16"/>
  <c r="Q1416" i="16"/>
  <c r="AM1176" i="16" s="1"/>
  <c r="AF1415" i="16"/>
  <c r="E1301" i="16"/>
  <c r="P1428" i="1"/>
  <c r="U1308" i="1"/>
  <c r="W1308" i="1" s="1"/>
  <c r="M1428" i="1"/>
  <c r="K1429" i="1"/>
  <c r="AN1060" i="16" l="1"/>
  <c r="AV1060" i="16" s="1"/>
  <c r="AW1059" i="16"/>
  <c r="AU1175" i="16"/>
  <c r="AK1176" i="16"/>
  <c r="AH1299" i="16"/>
  <c r="E1302" i="16"/>
  <c r="U1309" i="1"/>
  <c r="W1309" i="1" s="1"/>
  <c r="K1430" i="1"/>
  <c r="P1429" i="1"/>
  <c r="M1429" i="1"/>
  <c r="S1300" i="16"/>
  <c r="AO1060" i="16" s="1"/>
  <c r="W1301" i="16"/>
  <c r="X1301" i="16"/>
  <c r="Q1417" i="16"/>
  <c r="AM1177" i="16" s="1"/>
  <c r="AF1416" i="16"/>
  <c r="R1301" i="16"/>
  <c r="AG1300" i="16"/>
  <c r="F1418" i="16"/>
  <c r="T1546" i="1"/>
  <c r="V1425" i="1"/>
  <c r="A1421" i="16"/>
  <c r="P1421" i="16" s="1"/>
  <c r="AL1421" i="16" s="1"/>
  <c r="F1548" i="1"/>
  <c r="AN1061" i="16" l="1"/>
  <c r="AV1061" i="16" s="1"/>
  <c r="AU1176" i="16"/>
  <c r="AW1060" i="16"/>
  <c r="AK1177" i="16"/>
  <c r="S1301" i="16"/>
  <c r="AO1061" i="16" s="1"/>
  <c r="X1302" i="16"/>
  <c r="W1302" i="16"/>
  <c r="E1303" i="16"/>
  <c r="P1430" i="1"/>
  <c r="M1430" i="1"/>
  <c r="K1431" i="1"/>
  <c r="U1310" i="1"/>
  <c r="W1310" i="1" s="1"/>
  <c r="AH1300" i="16"/>
  <c r="AF1417" i="16"/>
  <c r="Q1418" i="16"/>
  <c r="AM1178" i="16" s="1"/>
  <c r="AG1301" i="16"/>
  <c r="R1302" i="16"/>
  <c r="A1422" i="16"/>
  <c r="P1422" i="16" s="1"/>
  <c r="AL1422" i="16" s="1"/>
  <c r="F1549" i="1"/>
  <c r="F1419" i="16"/>
  <c r="T1547" i="1"/>
  <c r="V1426" i="1"/>
  <c r="AN1062" i="16" l="1"/>
  <c r="AV1062" i="16" s="1"/>
  <c r="AW1061" i="16"/>
  <c r="AK1178" i="16"/>
  <c r="AU1177" i="16"/>
  <c r="E1304" i="16"/>
  <c r="P1431" i="1"/>
  <c r="U1311" i="1"/>
  <c r="W1311" i="1" s="1"/>
  <c r="M1431" i="1"/>
  <c r="K1432" i="1"/>
  <c r="X1303" i="16"/>
  <c r="W1303" i="16"/>
  <c r="S1302" i="16"/>
  <c r="AO1062" i="16" s="1"/>
  <c r="AF1418" i="16"/>
  <c r="Q1419" i="16"/>
  <c r="AM1179" i="16" s="1"/>
  <c r="F1420" i="16"/>
  <c r="T1548" i="1"/>
  <c r="V1427" i="1"/>
  <c r="R1303" i="16"/>
  <c r="AG1302" i="16"/>
  <c r="A1423" i="16"/>
  <c r="P1423" i="16" s="1"/>
  <c r="AL1423" i="16" s="1"/>
  <c r="F1550" i="1"/>
  <c r="AH1301" i="16"/>
  <c r="AN1063" i="16" l="1"/>
  <c r="AV1063" i="16" s="1"/>
  <c r="AW1062" i="16"/>
  <c r="AK1179" i="16"/>
  <c r="AU1178" i="16"/>
  <c r="R1304" i="16"/>
  <c r="AG1303" i="16"/>
  <c r="AH1302" i="16"/>
  <c r="A1424" i="16"/>
  <c r="P1424" i="16" s="1"/>
  <c r="AL1424" i="16" s="1"/>
  <c r="F1551" i="1"/>
  <c r="Q1420" i="16"/>
  <c r="AM1180" i="16" s="1"/>
  <c r="AF1419" i="16"/>
  <c r="X1304" i="16"/>
  <c r="W1304" i="16"/>
  <c r="S1303" i="16"/>
  <c r="AO1063" i="16" s="1"/>
  <c r="F1421" i="16"/>
  <c r="V1428" i="1"/>
  <c r="T1549" i="1"/>
  <c r="E1305" i="16"/>
  <c r="K1433" i="1"/>
  <c r="U1312" i="1"/>
  <c r="W1312" i="1" s="1"/>
  <c r="M1432" i="1"/>
  <c r="P1432" i="1"/>
  <c r="AN1064" i="16" l="1"/>
  <c r="AV1064" i="16" s="1"/>
  <c r="AW1063" i="16"/>
  <c r="AU1179" i="16"/>
  <c r="AK1180" i="16"/>
  <c r="R1305" i="16"/>
  <c r="AG1304" i="16"/>
  <c r="F1422" i="16"/>
  <c r="V1429" i="1"/>
  <c r="T1550" i="1"/>
  <c r="W1305" i="16"/>
  <c r="S1304" i="16"/>
  <c r="AO1064" i="16" s="1"/>
  <c r="X1305" i="16"/>
  <c r="A1425" i="16"/>
  <c r="P1425" i="16" s="1"/>
  <c r="AL1425" i="16" s="1"/>
  <c r="F1552" i="1"/>
  <c r="E1306" i="16"/>
  <c r="U1313" i="1"/>
  <c r="W1313" i="1" s="1"/>
  <c r="K1434" i="1"/>
  <c r="P1433" i="1"/>
  <c r="M1433" i="1"/>
  <c r="AH1303" i="16"/>
  <c r="AF1420" i="16"/>
  <c r="Q1421" i="16"/>
  <c r="AM1181" i="16" s="1"/>
  <c r="AN1065" i="16" l="1"/>
  <c r="AV1065" i="16" s="1"/>
  <c r="AW1064" i="16"/>
  <c r="AU1180" i="16"/>
  <c r="AK1181" i="16"/>
  <c r="AH1304" i="16"/>
  <c r="Q1422" i="16"/>
  <c r="AM1182" i="16" s="1"/>
  <c r="AF1421" i="16"/>
  <c r="A1426" i="16"/>
  <c r="P1426" i="16" s="1"/>
  <c r="AL1426" i="16" s="1"/>
  <c r="F1553" i="1"/>
  <c r="W1306" i="16"/>
  <c r="X1306" i="16"/>
  <c r="S1305" i="16"/>
  <c r="AO1065" i="16" s="1"/>
  <c r="E1307" i="16"/>
  <c r="U1314" i="1"/>
  <c r="W1314" i="1" s="1"/>
  <c r="M1434" i="1"/>
  <c r="K1435" i="1"/>
  <c r="P1434" i="1"/>
  <c r="F1423" i="16"/>
  <c r="V1430" i="1"/>
  <c r="T1551" i="1"/>
  <c r="R1306" i="16"/>
  <c r="AG1305" i="16"/>
  <c r="AN1066" i="16" l="1"/>
  <c r="AV1066" i="16" s="1"/>
  <c r="AW1065" i="16"/>
  <c r="AU1181" i="16"/>
  <c r="AK1182" i="16"/>
  <c r="AG1306" i="16"/>
  <c r="R1307" i="16"/>
  <c r="X1307" i="16"/>
  <c r="W1307" i="16"/>
  <c r="S1306" i="16"/>
  <c r="AO1066" i="16" s="1"/>
  <c r="Q1423" i="16"/>
  <c r="AM1183" i="16" s="1"/>
  <c r="AF1422" i="16"/>
  <c r="A1427" i="16"/>
  <c r="P1427" i="16" s="1"/>
  <c r="AL1427" i="16" s="1"/>
  <c r="F1554" i="1"/>
  <c r="F1424" i="16"/>
  <c r="V1431" i="1"/>
  <c r="T1552" i="1"/>
  <c r="E1308" i="16"/>
  <c r="P1435" i="1"/>
  <c r="U1315" i="1"/>
  <c r="W1315" i="1" s="1"/>
  <c r="M1435" i="1"/>
  <c r="K1436" i="1"/>
  <c r="AH1305" i="16"/>
  <c r="AN1067" i="16" l="1"/>
  <c r="AV1067" i="16" s="1"/>
  <c r="AW1066" i="16"/>
  <c r="AU1182" i="16"/>
  <c r="AK1183" i="16"/>
  <c r="Q1424" i="16"/>
  <c r="AM1184" i="16" s="1"/>
  <c r="AF1423" i="16"/>
  <c r="E1309" i="16"/>
  <c r="K1437" i="1"/>
  <c r="M1436" i="1"/>
  <c r="U1316" i="1"/>
  <c r="W1316" i="1" s="1"/>
  <c r="P1436" i="1"/>
  <c r="A1428" i="16"/>
  <c r="P1428" i="16" s="1"/>
  <c r="AL1428" i="16" s="1"/>
  <c r="F1555" i="1"/>
  <c r="R1308" i="16"/>
  <c r="AG1307" i="16"/>
  <c r="F1425" i="16"/>
  <c r="V1432" i="1"/>
  <c r="T1553" i="1"/>
  <c r="AH1306" i="16"/>
  <c r="W1308" i="16"/>
  <c r="X1308" i="16"/>
  <c r="S1307" i="16"/>
  <c r="AO1067" i="16" s="1"/>
  <c r="AN1068" i="16" l="1"/>
  <c r="AV1068" i="16" s="1"/>
  <c r="AW1067" i="16"/>
  <c r="AK1184" i="16"/>
  <c r="AU1183" i="16"/>
  <c r="AH1307" i="16"/>
  <c r="R1309" i="16"/>
  <c r="AG1308" i="16"/>
  <c r="F1426" i="16"/>
  <c r="T1554" i="1"/>
  <c r="V1433" i="1"/>
  <c r="S1308" i="16"/>
  <c r="AO1068" i="16" s="1"/>
  <c r="X1309" i="16"/>
  <c r="W1309" i="16"/>
  <c r="A1429" i="16"/>
  <c r="P1429" i="16" s="1"/>
  <c r="AL1429" i="16" s="1"/>
  <c r="F1556" i="1"/>
  <c r="Q1425" i="16"/>
  <c r="AM1185" i="16" s="1"/>
  <c r="AF1424" i="16"/>
  <c r="E1310" i="16"/>
  <c r="U1317" i="1"/>
  <c r="W1317" i="1" s="1"/>
  <c r="K1438" i="1"/>
  <c r="P1437" i="1"/>
  <c r="M1437" i="1"/>
  <c r="AN1069" i="16" l="1"/>
  <c r="AV1069" i="16" s="1"/>
  <c r="AW1068" i="16"/>
  <c r="AK1185" i="16"/>
  <c r="AU1184" i="16"/>
  <c r="R1310" i="16"/>
  <c r="AG1309" i="16"/>
  <c r="A1430" i="16"/>
  <c r="P1430" i="16" s="1"/>
  <c r="AL1430" i="16" s="1"/>
  <c r="F1557" i="1"/>
  <c r="AH1308" i="16"/>
  <c r="F1427" i="16"/>
  <c r="T1555" i="1"/>
  <c r="V1434" i="1"/>
  <c r="E1311" i="16"/>
  <c r="P1438" i="1"/>
  <c r="M1438" i="1"/>
  <c r="U1318" i="1"/>
  <c r="W1318" i="1" s="1"/>
  <c r="K1439" i="1"/>
  <c r="AF1425" i="16"/>
  <c r="Q1426" i="16"/>
  <c r="AM1186" i="16" s="1"/>
  <c r="W1310" i="16"/>
  <c r="S1309" i="16"/>
  <c r="AO1069" i="16" s="1"/>
  <c r="X1310" i="16"/>
  <c r="AN1070" i="16" l="1"/>
  <c r="AV1070" i="16" s="1"/>
  <c r="AW1069" i="16"/>
  <c r="AU1185" i="16"/>
  <c r="AK1186" i="16"/>
  <c r="Q1427" i="16"/>
  <c r="AM1187" i="16" s="1"/>
  <c r="AF1426" i="16"/>
  <c r="AH1309" i="16"/>
  <c r="S1310" i="16"/>
  <c r="AO1070" i="16" s="1"/>
  <c r="X1311" i="16"/>
  <c r="W1311" i="16"/>
  <c r="E1312" i="16"/>
  <c r="K1440" i="1"/>
  <c r="U1319" i="1"/>
  <c r="W1319" i="1" s="1"/>
  <c r="P1439" i="1"/>
  <c r="M1439" i="1"/>
  <c r="R1311" i="16"/>
  <c r="AG1310" i="16"/>
  <c r="F1428" i="16"/>
  <c r="T1556" i="1"/>
  <c r="V1435" i="1"/>
  <c r="A1431" i="16"/>
  <c r="P1431" i="16" s="1"/>
  <c r="AL1431" i="16" s="1"/>
  <c r="F1558" i="1"/>
  <c r="AN1071" i="16" l="1"/>
  <c r="AV1071" i="16" s="1"/>
  <c r="AW1070" i="16"/>
  <c r="AU1186" i="16"/>
  <c r="AK1187" i="16"/>
  <c r="X1312" i="16"/>
  <c r="S1311" i="16"/>
  <c r="AO1071" i="16" s="1"/>
  <c r="W1312" i="16"/>
  <c r="F1429" i="16"/>
  <c r="V1436" i="1"/>
  <c r="T1557" i="1"/>
  <c r="E1313" i="16"/>
  <c r="P1440" i="1"/>
  <c r="U1320" i="1"/>
  <c r="W1320" i="1" s="1"/>
  <c r="M1440" i="1"/>
  <c r="K1441" i="1"/>
  <c r="AH1310" i="16"/>
  <c r="Q1428" i="16"/>
  <c r="AM1188" i="16" s="1"/>
  <c r="AF1427" i="16"/>
  <c r="R1312" i="16"/>
  <c r="AG1311" i="16"/>
  <c r="A1432" i="16"/>
  <c r="P1432" i="16" s="1"/>
  <c r="AL1432" i="16" s="1"/>
  <c r="F1559" i="1"/>
  <c r="AN1072" i="16" l="1"/>
  <c r="AV1072" i="16" s="1"/>
  <c r="AW1071" i="16"/>
  <c r="AU1187" i="16"/>
  <c r="AK1188" i="16"/>
  <c r="Q1429" i="16"/>
  <c r="AM1189" i="16" s="1"/>
  <c r="AF1428" i="16"/>
  <c r="E1314" i="16"/>
  <c r="K1442" i="1"/>
  <c r="P1441" i="1"/>
  <c r="M1441" i="1"/>
  <c r="U1321" i="1"/>
  <c r="W1321" i="1" s="1"/>
  <c r="W1313" i="16"/>
  <c r="S1312" i="16"/>
  <c r="AO1072" i="16" s="1"/>
  <c r="X1313" i="16"/>
  <c r="R1313" i="16"/>
  <c r="AG1312" i="16"/>
  <c r="F1430" i="16"/>
  <c r="T1558" i="1"/>
  <c r="V1437" i="1"/>
  <c r="AH1311" i="16"/>
  <c r="A1433" i="16"/>
  <c r="P1433" i="16" s="1"/>
  <c r="AL1433" i="16" s="1"/>
  <c r="F1560" i="1"/>
  <c r="AN1073" i="16" l="1"/>
  <c r="AV1073" i="16" s="1"/>
  <c r="AW1072" i="16"/>
  <c r="AU1188" i="16"/>
  <c r="AK1189" i="16"/>
  <c r="F1431" i="16"/>
  <c r="V1438" i="1"/>
  <c r="T1559" i="1"/>
  <c r="AH1312" i="16"/>
  <c r="AF1429" i="16"/>
  <c r="Q1430" i="16"/>
  <c r="AM1190" i="16" s="1"/>
  <c r="A1434" i="16"/>
  <c r="P1434" i="16" s="1"/>
  <c r="AL1434" i="16" s="1"/>
  <c r="F1561" i="1"/>
  <c r="R1314" i="16"/>
  <c r="AG1313" i="16"/>
  <c r="W1314" i="16"/>
  <c r="X1314" i="16"/>
  <c r="S1313" i="16"/>
  <c r="AO1073" i="16" s="1"/>
  <c r="E1315" i="16"/>
  <c r="P1442" i="1"/>
  <c r="M1442" i="1"/>
  <c r="U1322" i="1"/>
  <c r="W1322" i="1" s="1"/>
  <c r="K1443" i="1"/>
  <c r="AN1074" i="16" l="1"/>
  <c r="AV1074" i="16" s="1"/>
  <c r="AW1073" i="16"/>
  <c r="AU1189" i="16"/>
  <c r="AK1190" i="16"/>
  <c r="E1316" i="16"/>
  <c r="K1444" i="1"/>
  <c r="U1323" i="1"/>
  <c r="W1323" i="1" s="1"/>
  <c r="M1443" i="1"/>
  <c r="P1443" i="1"/>
  <c r="AH1313" i="16"/>
  <c r="AG1314" i="16"/>
  <c r="R1315" i="16"/>
  <c r="Q1431" i="16"/>
  <c r="AM1191" i="16" s="1"/>
  <c r="AF1430" i="16"/>
  <c r="F1432" i="16"/>
  <c r="V1439" i="1"/>
  <c r="T1560" i="1"/>
  <c r="W1315" i="16"/>
  <c r="X1315" i="16"/>
  <c r="S1314" i="16"/>
  <c r="AO1074" i="16" s="1"/>
  <c r="A1435" i="16"/>
  <c r="P1435" i="16" s="1"/>
  <c r="AL1435" i="16" s="1"/>
  <c r="F1562" i="1"/>
  <c r="AN1075" i="16" l="1"/>
  <c r="AV1075" i="16" s="1"/>
  <c r="AW1074" i="16"/>
  <c r="AU1190" i="16"/>
  <c r="AK1191" i="16"/>
  <c r="F1433" i="16"/>
  <c r="T1561" i="1"/>
  <c r="V1440" i="1"/>
  <c r="Q1432" i="16"/>
  <c r="AM1192" i="16" s="1"/>
  <c r="AF1431" i="16"/>
  <c r="R1316" i="16"/>
  <c r="AG1315" i="16"/>
  <c r="A1436" i="16"/>
  <c r="P1436" i="16" s="1"/>
  <c r="AL1436" i="16" s="1"/>
  <c r="F1563" i="1"/>
  <c r="S1315" i="16"/>
  <c r="AO1075" i="16" s="1"/>
  <c r="W1316" i="16"/>
  <c r="X1316" i="16"/>
  <c r="AH1314" i="16"/>
  <c r="E1317" i="16"/>
  <c r="U1324" i="1"/>
  <c r="W1324" i="1" s="1"/>
  <c r="K1445" i="1"/>
  <c r="M1444" i="1"/>
  <c r="P1444" i="1"/>
  <c r="AN1076" i="16" l="1"/>
  <c r="AV1076" i="16" s="1"/>
  <c r="AW1075" i="16"/>
  <c r="AU1191" i="16"/>
  <c r="AK1192" i="16"/>
  <c r="E1318" i="16"/>
  <c r="P1445" i="1"/>
  <c r="U1325" i="1"/>
  <c r="W1325" i="1" s="1"/>
  <c r="M1445" i="1"/>
  <c r="K1446" i="1"/>
  <c r="W1317" i="16"/>
  <c r="S1316" i="16"/>
  <c r="AO1076" i="16" s="1"/>
  <c r="X1317" i="16"/>
  <c r="AH1315" i="16"/>
  <c r="R1317" i="16"/>
  <c r="AG1316" i="16"/>
  <c r="A1437" i="16"/>
  <c r="P1437" i="16" s="1"/>
  <c r="AL1437" i="16" s="1"/>
  <c r="F1564" i="1"/>
  <c r="F1434" i="16"/>
  <c r="T1562" i="1"/>
  <c r="V1441" i="1"/>
  <c r="AF1432" i="16"/>
  <c r="Q1433" i="16"/>
  <c r="AM1193" i="16" s="1"/>
  <c r="AN1077" i="16" l="1"/>
  <c r="AV1077" i="16" s="1"/>
  <c r="AW1076" i="16"/>
  <c r="AU1192" i="16"/>
  <c r="AK1193" i="16"/>
  <c r="R1318" i="16"/>
  <c r="AG1317" i="16"/>
  <c r="A1438" i="16"/>
  <c r="P1438" i="16" s="1"/>
  <c r="AL1438" i="16" s="1"/>
  <c r="F1565" i="1"/>
  <c r="AH1316" i="16"/>
  <c r="AF1433" i="16"/>
  <c r="Q1434" i="16"/>
  <c r="AM1194" i="16" s="1"/>
  <c r="F1435" i="16"/>
  <c r="V1442" i="1"/>
  <c r="T1563" i="1"/>
  <c r="W1318" i="16"/>
  <c r="X1318" i="16"/>
  <c r="S1317" i="16"/>
  <c r="AO1077" i="16" s="1"/>
  <c r="E1319" i="16"/>
  <c r="K1447" i="1"/>
  <c r="M1446" i="1"/>
  <c r="P1446" i="1"/>
  <c r="U1326" i="1"/>
  <c r="W1326" i="1" s="1"/>
  <c r="AN1078" i="16" l="1"/>
  <c r="AV1078" i="16" s="1"/>
  <c r="AW1077" i="16"/>
  <c r="AU1193" i="16"/>
  <c r="AK1194" i="16"/>
  <c r="E1320" i="16"/>
  <c r="K1448" i="1"/>
  <c r="U1327" i="1"/>
  <c r="W1327" i="1" s="1"/>
  <c r="P1447" i="1"/>
  <c r="M1447" i="1"/>
  <c r="S1318" i="16"/>
  <c r="AO1078" i="16" s="1"/>
  <c r="X1319" i="16"/>
  <c r="W1319" i="16"/>
  <c r="AF1434" i="16"/>
  <c r="Q1435" i="16"/>
  <c r="AM1195" i="16" s="1"/>
  <c r="F1436" i="16"/>
  <c r="T1564" i="1"/>
  <c r="V1443" i="1"/>
  <c r="AH1317" i="16"/>
  <c r="R1319" i="16"/>
  <c r="AG1318" i="16"/>
  <c r="A1439" i="16"/>
  <c r="P1439" i="16" s="1"/>
  <c r="AL1439" i="16" s="1"/>
  <c r="F1566" i="1"/>
  <c r="AV1079" i="16" l="1"/>
  <c r="AN1079" i="16"/>
  <c r="AW1078" i="16"/>
  <c r="AK1195" i="16"/>
  <c r="AU1194" i="16"/>
  <c r="X1320" i="16"/>
  <c r="S1319" i="16"/>
  <c r="AO1079" i="16" s="1"/>
  <c r="W1320" i="16"/>
  <c r="AF1435" i="16"/>
  <c r="Q1436" i="16"/>
  <c r="AM1196" i="16" s="1"/>
  <c r="AH1318" i="16"/>
  <c r="E1321" i="16"/>
  <c r="U1328" i="1"/>
  <c r="W1328" i="1" s="1"/>
  <c r="K1449" i="1"/>
  <c r="M1448" i="1"/>
  <c r="P1448" i="1"/>
  <c r="R1320" i="16"/>
  <c r="AG1319" i="16"/>
  <c r="A1440" i="16"/>
  <c r="P1440" i="16" s="1"/>
  <c r="AL1440" i="16" s="1"/>
  <c r="F1567" i="1"/>
  <c r="F1437" i="16"/>
  <c r="T1565" i="1"/>
  <c r="V1444" i="1"/>
  <c r="AN1080" i="16" l="1"/>
  <c r="AV1080" i="16" s="1"/>
  <c r="AW1079" i="16"/>
  <c r="AU1195" i="16"/>
  <c r="AK1196" i="16"/>
  <c r="S1320" i="16"/>
  <c r="AO1080" i="16" s="1"/>
  <c r="X1321" i="16"/>
  <c r="W1321" i="16"/>
  <c r="F1438" i="16"/>
  <c r="T1566" i="1"/>
  <c r="V1445" i="1"/>
  <c r="R1321" i="16"/>
  <c r="AG1320" i="16"/>
  <c r="E1322" i="16"/>
  <c r="K1450" i="1"/>
  <c r="U1329" i="1"/>
  <c r="W1329" i="1" s="1"/>
  <c r="M1449" i="1"/>
  <c r="P1449" i="1"/>
  <c r="A1441" i="16"/>
  <c r="P1441" i="16" s="1"/>
  <c r="AL1441" i="16" s="1"/>
  <c r="F1568" i="1"/>
  <c r="Q1437" i="16"/>
  <c r="AM1197" i="16" s="1"/>
  <c r="AF1436" i="16"/>
  <c r="AH1319" i="16"/>
  <c r="AN1081" i="16" l="1"/>
  <c r="AV1081" i="16" s="1"/>
  <c r="AW1080" i="16"/>
  <c r="AU1196" i="16"/>
  <c r="AK1197" i="16"/>
  <c r="A1442" i="16"/>
  <c r="P1442" i="16" s="1"/>
  <c r="AL1442" i="16" s="1"/>
  <c r="F1569" i="1"/>
  <c r="R1322" i="16"/>
  <c r="AG1321" i="16"/>
  <c r="E1323" i="16"/>
  <c r="P1450" i="1"/>
  <c r="M1450" i="1"/>
  <c r="U1330" i="1"/>
  <c r="W1330" i="1" s="1"/>
  <c r="K1451" i="1"/>
  <c r="W1322" i="16"/>
  <c r="S1321" i="16"/>
  <c r="AO1081" i="16" s="1"/>
  <c r="X1322" i="16"/>
  <c r="AF1437" i="16"/>
  <c r="Q1438" i="16"/>
  <c r="AM1198" i="16" s="1"/>
  <c r="F1439" i="16"/>
  <c r="T1567" i="1"/>
  <c r="V1446" i="1"/>
  <c r="AH1320" i="16"/>
  <c r="AN1082" i="16" l="1"/>
  <c r="AV1082" i="16" s="1"/>
  <c r="AU1197" i="16"/>
  <c r="AW1081" i="16"/>
  <c r="AK1198" i="16"/>
  <c r="AF1438" i="16"/>
  <c r="Q1439" i="16"/>
  <c r="AM1199" i="16" s="1"/>
  <c r="AH1321" i="16"/>
  <c r="AG1322" i="16"/>
  <c r="R1323" i="16"/>
  <c r="S1322" i="16"/>
  <c r="AO1082" i="16" s="1"/>
  <c r="X1323" i="16"/>
  <c r="W1323" i="16"/>
  <c r="F1440" i="16"/>
  <c r="T1568" i="1"/>
  <c r="V1447" i="1"/>
  <c r="E1324" i="16"/>
  <c r="K1452" i="1"/>
  <c r="U1331" i="1"/>
  <c r="W1331" i="1" s="1"/>
  <c r="M1451" i="1"/>
  <c r="P1451" i="1"/>
  <c r="A1443" i="16"/>
  <c r="P1443" i="16" s="1"/>
  <c r="AL1443" i="16" s="1"/>
  <c r="F1570" i="1"/>
  <c r="AN1083" i="16" l="1"/>
  <c r="AV1083" i="16" s="1"/>
  <c r="AW1082" i="16"/>
  <c r="AU1198" i="16"/>
  <c r="AK1199" i="16"/>
  <c r="Q1440" i="16"/>
  <c r="AM1200" i="16" s="1"/>
  <c r="AF1439" i="16"/>
  <c r="E1325" i="16"/>
  <c r="U1332" i="1"/>
  <c r="W1332" i="1" s="1"/>
  <c r="P1452" i="1"/>
  <c r="M1452" i="1"/>
  <c r="K1453" i="1"/>
  <c r="R1324" i="16"/>
  <c r="AG1323" i="16"/>
  <c r="W1324" i="16"/>
  <c r="X1324" i="16"/>
  <c r="S1323" i="16"/>
  <c r="AO1083" i="16" s="1"/>
  <c r="A1444" i="16"/>
  <c r="P1444" i="16" s="1"/>
  <c r="AL1444" i="16" s="1"/>
  <c r="F1571" i="1"/>
  <c r="F1441" i="16"/>
  <c r="V1448" i="1"/>
  <c r="T1569" i="1"/>
  <c r="AH1322" i="16"/>
  <c r="AN1084" i="16" l="1"/>
  <c r="AV1084" i="16" s="1"/>
  <c r="AW1083" i="16"/>
  <c r="AU1199" i="16"/>
  <c r="AK1200" i="16"/>
  <c r="A1445" i="16"/>
  <c r="P1445" i="16" s="1"/>
  <c r="AL1445" i="16" s="1"/>
  <c r="F1572" i="1"/>
  <c r="W1325" i="16"/>
  <c r="S1324" i="16"/>
  <c r="AO1084" i="16" s="1"/>
  <c r="X1325" i="16"/>
  <c r="E1326" i="16"/>
  <c r="K1454" i="1"/>
  <c r="P1453" i="1"/>
  <c r="M1453" i="1"/>
  <c r="U1333" i="1"/>
  <c r="W1333" i="1" s="1"/>
  <c r="F1442" i="16"/>
  <c r="T1570" i="1"/>
  <c r="V1449" i="1"/>
  <c r="AG1324" i="16"/>
  <c r="R1325" i="16"/>
  <c r="Q1441" i="16"/>
  <c r="AM1201" i="16" s="1"/>
  <c r="AF1440" i="16"/>
  <c r="AH1323" i="16"/>
  <c r="AN1085" i="16" l="1"/>
  <c r="AV1085" i="16" s="1"/>
  <c r="AW1084" i="16"/>
  <c r="AU1200" i="16"/>
  <c r="AK1201" i="16"/>
  <c r="AH1324" i="16"/>
  <c r="X1326" i="16"/>
  <c r="S1325" i="16"/>
  <c r="AO1085" i="16" s="1"/>
  <c r="W1326" i="16"/>
  <c r="AG1325" i="16"/>
  <c r="R1326" i="16"/>
  <c r="F1443" i="16"/>
  <c r="V1450" i="1"/>
  <c r="T1571" i="1"/>
  <c r="E1327" i="16"/>
  <c r="P1454" i="1"/>
  <c r="M1454" i="1"/>
  <c r="K1455" i="1"/>
  <c r="U1334" i="1"/>
  <c r="W1334" i="1" s="1"/>
  <c r="A1446" i="16"/>
  <c r="P1446" i="16" s="1"/>
  <c r="AL1446" i="16" s="1"/>
  <c r="F1573" i="1"/>
  <c r="Q1442" i="16"/>
  <c r="AM1202" i="16" s="1"/>
  <c r="AF1441" i="16"/>
  <c r="AV1086" i="16" l="1"/>
  <c r="AN1086" i="16"/>
  <c r="AW1085" i="16"/>
  <c r="AU1201" i="16"/>
  <c r="AK1202" i="16"/>
  <c r="X1327" i="16"/>
  <c r="S1326" i="16"/>
  <c r="AO1086" i="16" s="1"/>
  <c r="W1327" i="16"/>
  <c r="Q1443" i="16"/>
  <c r="AM1203" i="16" s="1"/>
  <c r="AF1442" i="16"/>
  <c r="R1327" i="16"/>
  <c r="AG1326" i="16"/>
  <c r="AH1325" i="16"/>
  <c r="E1328" i="16"/>
  <c r="K1456" i="1"/>
  <c r="U1335" i="1"/>
  <c r="W1335" i="1" s="1"/>
  <c r="P1455" i="1"/>
  <c r="M1455" i="1"/>
  <c r="F1444" i="16"/>
  <c r="T1572" i="1"/>
  <c r="V1451" i="1"/>
  <c r="A1447" i="16"/>
  <c r="P1447" i="16" s="1"/>
  <c r="AL1447" i="16" s="1"/>
  <c r="F1574" i="1"/>
  <c r="AN1087" i="16" l="1"/>
  <c r="AV1087" i="16" s="1"/>
  <c r="AW1086" i="16"/>
  <c r="AK1203" i="16"/>
  <c r="AU1202" i="16"/>
  <c r="F1445" i="16"/>
  <c r="T1573" i="1"/>
  <c r="V1452" i="1"/>
  <c r="E1329" i="16"/>
  <c r="P1456" i="1"/>
  <c r="U1336" i="1"/>
  <c r="W1336" i="1" s="1"/>
  <c r="M1456" i="1"/>
  <c r="K1457" i="1"/>
  <c r="R1328" i="16"/>
  <c r="AG1327" i="16"/>
  <c r="A1448" i="16"/>
  <c r="P1448" i="16" s="1"/>
  <c r="AL1448" i="16" s="1"/>
  <c r="F1575" i="1"/>
  <c r="W1328" i="16"/>
  <c r="X1328" i="16"/>
  <c r="S1327" i="16"/>
  <c r="AO1087" i="16" s="1"/>
  <c r="AH1326" i="16"/>
  <c r="Q1444" i="16"/>
  <c r="AM1204" i="16" s="1"/>
  <c r="AF1443" i="16"/>
  <c r="AN1088" i="16" l="1"/>
  <c r="AV1088" i="16" s="1"/>
  <c r="AW1087" i="16"/>
  <c r="AK1204" i="16"/>
  <c r="AU1203" i="16"/>
  <c r="Q1445" i="16"/>
  <c r="AM1205" i="16" s="1"/>
  <c r="AF1444" i="16"/>
  <c r="AH1327" i="16"/>
  <c r="E1330" i="16"/>
  <c r="K1458" i="1"/>
  <c r="U1337" i="1"/>
  <c r="W1337" i="1" s="1"/>
  <c r="M1457" i="1"/>
  <c r="P1457" i="1"/>
  <c r="X1329" i="16"/>
  <c r="W1329" i="16"/>
  <c r="S1328" i="16"/>
  <c r="AO1088" i="16" s="1"/>
  <c r="AG1328" i="16"/>
  <c r="R1329" i="16"/>
  <c r="F1446" i="16"/>
  <c r="V1453" i="1"/>
  <c r="T1574" i="1"/>
  <c r="A1449" i="16"/>
  <c r="P1449" i="16" s="1"/>
  <c r="AL1449" i="16" s="1"/>
  <c r="F1576" i="1"/>
  <c r="AN1089" i="16" l="1"/>
  <c r="AV1089" i="16" s="1"/>
  <c r="AW1088" i="16"/>
  <c r="AU1204" i="16"/>
  <c r="AK1205" i="16"/>
  <c r="E1331" i="16"/>
  <c r="P1458" i="1"/>
  <c r="M1458" i="1"/>
  <c r="U1338" i="1"/>
  <c r="W1338" i="1" s="1"/>
  <c r="K1459" i="1"/>
  <c r="Q1446" i="16"/>
  <c r="AM1206" i="16" s="1"/>
  <c r="AF1445" i="16"/>
  <c r="AG1329" i="16"/>
  <c r="R1330" i="16"/>
  <c r="W1330" i="16"/>
  <c r="X1330" i="16"/>
  <c r="S1329" i="16"/>
  <c r="AO1089" i="16" s="1"/>
  <c r="F1447" i="16"/>
  <c r="V1454" i="1"/>
  <c r="T1575" i="1"/>
  <c r="A1450" i="16"/>
  <c r="P1450" i="16" s="1"/>
  <c r="AL1450" i="16" s="1"/>
  <c r="F1577" i="1"/>
  <c r="AH1328" i="16"/>
  <c r="AN1090" i="16" l="1"/>
  <c r="AV1090" i="16" s="1"/>
  <c r="AW1089" i="16"/>
  <c r="AK1206" i="16"/>
  <c r="AU1205" i="16"/>
  <c r="X1331" i="16"/>
  <c r="W1331" i="16"/>
  <c r="S1330" i="16"/>
  <c r="AO1090" i="16" s="1"/>
  <c r="A1451" i="16"/>
  <c r="P1451" i="16" s="1"/>
  <c r="AL1451" i="16" s="1"/>
  <c r="F1578" i="1"/>
  <c r="R1331" i="16"/>
  <c r="AG1330" i="16"/>
  <c r="Q1447" i="16"/>
  <c r="AM1207" i="16" s="1"/>
  <c r="AF1446" i="16"/>
  <c r="AH1329" i="16"/>
  <c r="F1448" i="16"/>
  <c r="T1576" i="1"/>
  <c r="V1455" i="1"/>
  <c r="E1332" i="16"/>
  <c r="K1460" i="1"/>
  <c r="P1459" i="1"/>
  <c r="U1339" i="1"/>
  <c r="W1339" i="1" s="1"/>
  <c r="M1459" i="1"/>
  <c r="AN1091" i="16" l="1"/>
  <c r="AV1091" i="16" s="1"/>
  <c r="AW1090" i="16"/>
  <c r="AU1206" i="16"/>
  <c r="AK1207" i="16"/>
  <c r="AG1331" i="16"/>
  <c r="R1332" i="16"/>
  <c r="AH1330" i="16"/>
  <c r="E1333" i="16"/>
  <c r="U1340" i="1"/>
  <c r="W1340" i="1" s="1"/>
  <c r="K1461" i="1"/>
  <c r="M1460" i="1"/>
  <c r="P1460" i="1"/>
  <c r="Q1448" i="16"/>
  <c r="AM1208" i="16" s="1"/>
  <c r="AF1447" i="16"/>
  <c r="S1331" i="16"/>
  <c r="AO1091" i="16" s="1"/>
  <c r="W1332" i="16"/>
  <c r="X1332" i="16"/>
  <c r="F1449" i="16"/>
  <c r="V1456" i="1"/>
  <c r="T1577" i="1"/>
  <c r="A1452" i="16"/>
  <c r="P1452" i="16" s="1"/>
  <c r="AL1452" i="16" s="1"/>
  <c r="F1579" i="1"/>
  <c r="AN1092" i="16" l="1"/>
  <c r="AV1092" i="16" s="1"/>
  <c r="AW1091" i="16"/>
  <c r="AU1207" i="16"/>
  <c r="AK1208" i="16"/>
  <c r="AH1331" i="16"/>
  <c r="A1453" i="16"/>
  <c r="P1453" i="16" s="1"/>
  <c r="AL1453" i="16" s="1"/>
  <c r="F1580" i="1"/>
  <c r="AF1448" i="16"/>
  <c r="Q1449" i="16"/>
  <c r="AM1209" i="16" s="1"/>
  <c r="E1334" i="16"/>
  <c r="P1461" i="1"/>
  <c r="K1462" i="1"/>
  <c r="M1461" i="1"/>
  <c r="U1341" i="1"/>
  <c r="W1341" i="1" s="1"/>
  <c r="F1450" i="16"/>
  <c r="V1457" i="1"/>
  <c r="T1578" i="1"/>
  <c r="X1333" i="16"/>
  <c r="W1333" i="16"/>
  <c r="S1332" i="16"/>
  <c r="AO1092" i="16" s="1"/>
  <c r="R1333" i="16"/>
  <c r="AG1332" i="16"/>
  <c r="AN1093" i="16" l="1"/>
  <c r="AV1093" i="16" s="1"/>
  <c r="AW1092" i="16"/>
  <c r="AU1208" i="16"/>
  <c r="AK1209" i="16"/>
  <c r="AH1332" i="16"/>
  <c r="E1335" i="16"/>
  <c r="K1463" i="1"/>
  <c r="M1462" i="1"/>
  <c r="P1462" i="1"/>
  <c r="U1342" i="1"/>
  <c r="W1342" i="1" s="1"/>
  <c r="R1334" i="16"/>
  <c r="AG1333" i="16"/>
  <c r="A1454" i="16"/>
  <c r="P1454" i="16" s="1"/>
  <c r="AL1454" i="16" s="1"/>
  <c r="F1581" i="1"/>
  <c r="W1334" i="16"/>
  <c r="X1334" i="16"/>
  <c r="S1333" i="16"/>
  <c r="AO1093" i="16" s="1"/>
  <c r="F1451" i="16"/>
  <c r="T1579" i="1"/>
  <c r="V1458" i="1"/>
  <c r="AF1449" i="16"/>
  <c r="Q1450" i="16"/>
  <c r="AM1210" i="16" s="1"/>
  <c r="AN1094" i="16" l="1"/>
  <c r="AV1094" i="16" s="1"/>
  <c r="AW1093" i="16"/>
  <c r="AU1209" i="16"/>
  <c r="AK1210" i="16"/>
  <c r="A1455" i="16"/>
  <c r="P1455" i="16" s="1"/>
  <c r="AL1455" i="16" s="1"/>
  <c r="F1582" i="1"/>
  <c r="E1336" i="16"/>
  <c r="K1464" i="1"/>
  <c r="U1343" i="1"/>
  <c r="W1343" i="1" s="1"/>
  <c r="P1463" i="1"/>
  <c r="M1463" i="1"/>
  <c r="AH1333" i="16"/>
  <c r="Q1451" i="16"/>
  <c r="AM1211" i="16" s="1"/>
  <c r="AF1450" i="16"/>
  <c r="F1452" i="16"/>
  <c r="V1459" i="1"/>
  <c r="T1580" i="1"/>
  <c r="W1335" i="16"/>
  <c r="X1335" i="16"/>
  <c r="S1334" i="16"/>
  <c r="AO1094" i="16" s="1"/>
  <c r="R1335" i="16"/>
  <c r="AG1334" i="16"/>
  <c r="AN1095" i="16" l="1"/>
  <c r="AV1095" i="16" s="1"/>
  <c r="AW1094" i="16"/>
  <c r="AU1210" i="16"/>
  <c r="AK1211" i="16"/>
  <c r="E1337" i="16"/>
  <c r="U1344" i="1"/>
  <c r="W1344" i="1" s="1"/>
  <c r="K1465" i="1"/>
  <c r="M1464" i="1"/>
  <c r="P1464" i="1"/>
  <c r="F1453" i="16"/>
  <c r="V1460" i="1"/>
  <c r="T1581" i="1"/>
  <c r="AF1451" i="16"/>
  <c r="Q1452" i="16"/>
  <c r="AM1212" i="16" s="1"/>
  <c r="R1336" i="16"/>
  <c r="AG1335" i="16"/>
  <c r="S1335" i="16"/>
  <c r="AO1095" i="16" s="1"/>
  <c r="W1336" i="16"/>
  <c r="X1336" i="16"/>
  <c r="AH1334" i="16"/>
  <c r="A1456" i="16"/>
  <c r="P1456" i="16" s="1"/>
  <c r="AL1456" i="16" s="1"/>
  <c r="F1583" i="1"/>
  <c r="AN1096" i="16" l="1"/>
  <c r="AV1096" i="16" s="1"/>
  <c r="AW1095" i="16"/>
  <c r="AU1211" i="16"/>
  <c r="AK1212" i="16"/>
  <c r="S1336" i="16"/>
  <c r="AO1096" i="16" s="1"/>
  <c r="X1337" i="16"/>
  <c r="W1337" i="16"/>
  <c r="F1454" i="16"/>
  <c r="V1461" i="1"/>
  <c r="T1582" i="1"/>
  <c r="AH1335" i="16"/>
  <c r="Q1453" i="16"/>
  <c r="AM1213" i="16" s="1"/>
  <c r="AF1452" i="16"/>
  <c r="E1338" i="16"/>
  <c r="U1345" i="1"/>
  <c r="W1345" i="1" s="1"/>
  <c r="K1466" i="1"/>
  <c r="P1465" i="1"/>
  <c r="M1465" i="1"/>
  <c r="A1457" i="16"/>
  <c r="P1457" i="16" s="1"/>
  <c r="AL1457" i="16" s="1"/>
  <c r="F1584" i="1"/>
  <c r="AG1336" i="16"/>
  <c r="R1337" i="16"/>
  <c r="AN1097" i="16" l="1"/>
  <c r="AV1097" i="16" s="1"/>
  <c r="AW1096" i="16"/>
  <c r="AK1213" i="16"/>
  <c r="AU1212" i="16"/>
  <c r="S1337" i="16"/>
  <c r="AO1097" i="16" s="1"/>
  <c r="X1338" i="16"/>
  <c r="W1338" i="16"/>
  <c r="A1458" i="16"/>
  <c r="P1458" i="16" s="1"/>
  <c r="AL1458" i="16" s="1"/>
  <c r="F1585" i="1"/>
  <c r="E1339" i="16"/>
  <c r="U1346" i="1"/>
  <c r="W1346" i="1" s="1"/>
  <c r="M1466" i="1"/>
  <c r="P1466" i="1"/>
  <c r="K1467" i="1"/>
  <c r="Q1454" i="16"/>
  <c r="AM1214" i="16" s="1"/>
  <c r="AF1453" i="16"/>
  <c r="F1455" i="16"/>
  <c r="V1462" i="1"/>
  <c r="T1583" i="1"/>
  <c r="AG1337" i="16"/>
  <c r="R1338" i="16"/>
  <c r="AH1336" i="16"/>
  <c r="AN1098" i="16" l="1"/>
  <c r="AV1098" i="16" s="1"/>
  <c r="AU1213" i="16"/>
  <c r="AW1097" i="16"/>
  <c r="AK1214" i="16"/>
  <c r="F1456" i="16"/>
  <c r="T1584" i="1"/>
  <c r="V1463" i="1"/>
  <c r="AF1454" i="16"/>
  <c r="Q1455" i="16"/>
  <c r="AM1215" i="16" s="1"/>
  <c r="R1339" i="16"/>
  <c r="AG1338" i="16"/>
  <c r="W1339" i="16"/>
  <c r="S1338" i="16"/>
  <c r="AO1098" i="16" s="1"/>
  <c r="X1339" i="16"/>
  <c r="E1340" i="16"/>
  <c r="K1468" i="1"/>
  <c r="P1467" i="1"/>
  <c r="M1467" i="1"/>
  <c r="U1347" i="1"/>
  <c r="W1347" i="1" s="1"/>
  <c r="A1459" i="16"/>
  <c r="P1459" i="16" s="1"/>
  <c r="AL1459" i="16" s="1"/>
  <c r="F1586" i="1"/>
  <c r="AH1337" i="16"/>
  <c r="AN1099" i="16" l="1"/>
  <c r="AV1099" i="16" s="1"/>
  <c r="AW1098" i="16"/>
  <c r="AU1214" i="16"/>
  <c r="AK1215" i="16"/>
  <c r="R1340" i="16"/>
  <c r="AG1339" i="16"/>
  <c r="AH1338" i="16"/>
  <c r="A1460" i="16"/>
  <c r="P1460" i="16" s="1"/>
  <c r="AL1460" i="16" s="1"/>
  <c r="F1587" i="1"/>
  <c r="E1341" i="16"/>
  <c r="P1468" i="1"/>
  <c r="M1468" i="1"/>
  <c r="U1348" i="1"/>
  <c r="W1348" i="1" s="1"/>
  <c r="K1469" i="1"/>
  <c r="W1340" i="16"/>
  <c r="X1340" i="16"/>
  <c r="S1339" i="16"/>
  <c r="AO1099" i="16" s="1"/>
  <c r="Q1456" i="16"/>
  <c r="AM1216" i="16" s="1"/>
  <c r="AF1455" i="16"/>
  <c r="F1457" i="16"/>
  <c r="T1585" i="1"/>
  <c r="V1464" i="1"/>
  <c r="AN1100" i="16" l="1"/>
  <c r="AV1100" i="16" s="1"/>
  <c r="AW1099" i="16"/>
  <c r="AU1215" i="16"/>
  <c r="AK1216" i="16"/>
  <c r="AG1340" i="16"/>
  <c r="R1341" i="16"/>
  <c r="F1458" i="16"/>
  <c r="T1586" i="1"/>
  <c r="V1465" i="1"/>
  <c r="E1342" i="16"/>
  <c r="U1349" i="1"/>
  <c r="W1349" i="1" s="1"/>
  <c r="K1470" i="1"/>
  <c r="P1469" i="1"/>
  <c r="M1469" i="1"/>
  <c r="AH1339" i="16"/>
  <c r="A1461" i="16"/>
  <c r="P1461" i="16" s="1"/>
  <c r="AL1461" i="16" s="1"/>
  <c r="F1588" i="1"/>
  <c r="AF1456" i="16"/>
  <c r="Q1457" i="16"/>
  <c r="AM1217" i="16" s="1"/>
  <c r="S1340" i="16"/>
  <c r="AO1100" i="16" s="1"/>
  <c r="W1341" i="16"/>
  <c r="X1341" i="16"/>
  <c r="AN1101" i="16" l="1"/>
  <c r="AV1101" i="16" s="1"/>
  <c r="AW1100" i="16"/>
  <c r="AU1216" i="16"/>
  <c r="AK1217" i="16"/>
  <c r="Q1458" i="16"/>
  <c r="AM1218" i="16" s="1"/>
  <c r="AF1457" i="16"/>
  <c r="W1342" i="16"/>
  <c r="X1342" i="16"/>
  <c r="S1341" i="16"/>
  <c r="AO1101" i="16" s="1"/>
  <c r="AH1340" i="16"/>
  <c r="A1462" i="16"/>
  <c r="P1462" i="16" s="1"/>
  <c r="AL1462" i="16" s="1"/>
  <c r="F1589" i="1"/>
  <c r="R1342" i="16"/>
  <c r="AG1341" i="16"/>
  <c r="E1343" i="16"/>
  <c r="U1350" i="1"/>
  <c r="W1350" i="1" s="1"/>
  <c r="M1470" i="1"/>
  <c r="K1471" i="1"/>
  <c r="P1470" i="1"/>
  <c r="F1459" i="16"/>
  <c r="T1587" i="1"/>
  <c r="V1466" i="1"/>
  <c r="AN1102" i="16" l="1"/>
  <c r="AV1102" i="16" s="1"/>
  <c r="AW1101" i="16"/>
  <c r="AU1217" i="16"/>
  <c r="AK1218" i="16"/>
  <c r="A1463" i="16"/>
  <c r="P1463" i="16" s="1"/>
  <c r="AL1463" i="16" s="1"/>
  <c r="F1590" i="1"/>
  <c r="AH1341" i="16"/>
  <c r="Q1459" i="16"/>
  <c r="AM1219" i="16" s="1"/>
  <c r="AF1458" i="16"/>
  <c r="E1344" i="16"/>
  <c r="P1471" i="1"/>
  <c r="K1472" i="1"/>
  <c r="U1351" i="1"/>
  <c r="W1351" i="1" s="1"/>
  <c r="M1471" i="1"/>
  <c r="F1460" i="16"/>
  <c r="V1467" i="1"/>
  <c r="T1588" i="1"/>
  <c r="R1343" i="16"/>
  <c r="AG1342" i="16"/>
  <c r="X1343" i="16"/>
  <c r="S1342" i="16"/>
  <c r="AO1102" i="16" s="1"/>
  <c r="W1343" i="16"/>
  <c r="AN1103" i="16" l="1"/>
  <c r="AV1103" i="16" s="1"/>
  <c r="AW1102" i="16"/>
  <c r="AU1218" i="16"/>
  <c r="AK1219" i="16"/>
  <c r="X1344" i="16"/>
  <c r="S1343" i="16"/>
  <c r="AO1103" i="16" s="1"/>
  <c r="W1344" i="16"/>
  <c r="R1344" i="16"/>
  <c r="AG1343" i="16"/>
  <c r="AH1342" i="16"/>
  <c r="F1461" i="16"/>
  <c r="T1589" i="1"/>
  <c r="V1468" i="1"/>
  <c r="E1345" i="16"/>
  <c r="K1473" i="1"/>
  <c r="M1472" i="1"/>
  <c r="U1352" i="1"/>
  <c r="W1352" i="1" s="1"/>
  <c r="P1472" i="1"/>
  <c r="Q1460" i="16"/>
  <c r="AM1220" i="16" s="1"/>
  <c r="AF1459" i="16"/>
  <c r="A1464" i="16"/>
  <c r="P1464" i="16" s="1"/>
  <c r="AL1464" i="16" s="1"/>
  <c r="F1591" i="1"/>
  <c r="AN1104" i="16" l="1"/>
  <c r="AV1104" i="16" s="1"/>
  <c r="AW1103" i="16"/>
  <c r="AU1219" i="16"/>
  <c r="AK1220" i="16"/>
  <c r="S1344" i="16"/>
  <c r="AO1104" i="16" s="1"/>
  <c r="X1345" i="16"/>
  <c r="W1345" i="16"/>
  <c r="AH1343" i="16"/>
  <c r="AF1460" i="16"/>
  <c r="Q1461" i="16"/>
  <c r="AM1221" i="16" s="1"/>
  <c r="F1462" i="16"/>
  <c r="T1590" i="1"/>
  <c r="V1469" i="1"/>
  <c r="A1465" i="16"/>
  <c r="P1465" i="16" s="1"/>
  <c r="AL1465" i="16" s="1"/>
  <c r="F1592" i="1"/>
  <c r="E1346" i="16"/>
  <c r="K1474" i="1"/>
  <c r="U1353" i="1"/>
  <c r="W1353" i="1" s="1"/>
  <c r="M1473" i="1"/>
  <c r="P1473" i="1"/>
  <c r="R1345" i="16"/>
  <c r="AG1344" i="16"/>
  <c r="AN1105" i="16" l="1"/>
  <c r="AV1105" i="16" s="1"/>
  <c r="AW1104" i="16"/>
  <c r="AU1220" i="16"/>
  <c r="AK1221" i="16"/>
  <c r="X1346" i="16"/>
  <c r="W1346" i="16"/>
  <c r="S1345" i="16"/>
  <c r="AO1105" i="16" s="1"/>
  <c r="F1463" i="16"/>
  <c r="T1591" i="1"/>
  <c r="V1470" i="1"/>
  <c r="R1346" i="16"/>
  <c r="AG1345" i="16"/>
  <c r="Q1462" i="16"/>
  <c r="AM1222" i="16" s="1"/>
  <c r="AF1461" i="16"/>
  <c r="E1347" i="16"/>
  <c r="K1475" i="1"/>
  <c r="M1474" i="1"/>
  <c r="P1474" i="1"/>
  <c r="U1354" i="1"/>
  <c r="W1354" i="1" s="1"/>
  <c r="A1466" i="16"/>
  <c r="P1466" i="16" s="1"/>
  <c r="AL1466" i="16" s="1"/>
  <c r="F1593" i="1"/>
  <c r="AH1344" i="16"/>
  <c r="AN1106" i="16" l="1"/>
  <c r="AV1106" i="16" s="1"/>
  <c r="AW1105" i="16"/>
  <c r="AK1222" i="16"/>
  <c r="AU1221" i="16"/>
  <c r="R1347" i="16"/>
  <c r="AG1346" i="16"/>
  <c r="A1467" i="16"/>
  <c r="P1467" i="16" s="1"/>
  <c r="AL1467" i="16" s="1"/>
  <c r="F1594" i="1"/>
  <c r="AF1462" i="16"/>
  <c r="Q1463" i="16"/>
  <c r="AM1223" i="16" s="1"/>
  <c r="AH1345" i="16"/>
  <c r="E1348" i="16"/>
  <c r="P1475" i="1"/>
  <c r="U1355" i="1"/>
  <c r="W1355" i="1" s="1"/>
  <c r="K1476" i="1"/>
  <c r="M1475" i="1"/>
  <c r="X1347" i="16"/>
  <c r="S1346" i="16"/>
  <c r="AO1106" i="16" s="1"/>
  <c r="W1347" i="16"/>
  <c r="F1464" i="16"/>
  <c r="V1471" i="1"/>
  <c r="T1592" i="1"/>
  <c r="AN1107" i="16" l="1"/>
  <c r="AV1107" i="16" s="1"/>
  <c r="AW1106" i="16"/>
  <c r="AU1222" i="16"/>
  <c r="AK1223" i="16"/>
  <c r="W1348" i="16"/>
  <c r="X1348" i="16"/>
  <c r="S1347" i="16"/>
  <c r="AO1107" i="16" s="1"/>
  <c r="E1349" i="16"/>
  <c r="K1477" i="1"/>
  <c r="M1476" i="1"/>
  <c r="U1356" i="1"/>
  <c r="W1356" i="1" s="1"/>
  <c r="P1476" i="1"/>
  <c r="R1348" i="16"/>
  <c r="AG1347" i="16"/>
  <c r="Q1464" i="16"/>
  <c r="AM1224" i="16" s="1"/>
  <c r="AF1463" i="16"/>
  <c r="F1465" i="16"/>
  <c r="T1593" i="1"/>
  <c r="V1472" i="1"/>
  <c r="AH1346" i="16"/>
  <c r="A1468" i="16"/>
  <c r="P1468" i="16" s="1"/>
  <c r="AL1468" i="16" s="1"/>
  <c r="F1595" i="1"/>
  <c r="AN1108" i="16" l="1"/>
  <c r="AV1108" i="16" s="1"/>
  <c r="AW1107" i="16"/>
  <c r="AK1224" i="16"/>
  <c r="AU1223" i="16"/>
  <c r="F1466" i="16"/>
  <c r="V1473" i="1"/>
  <c r="T1594" i="1"/>
  <c r="AH1347" i="16"/>
  <c r="AG1348" i="16"/>
  <c r="R1349" i="16"/>
  <c r="A1469" i="16"/>
  <c r="P1469" i="16" s="1"/>
  <c r="AL1469" i="16" s="1"/>
  <c r="F1596" i="1"/>
  <c r="Q1465" i="16"/>
  <c r="AM1225" i="16" s="1"/>
  <c r="AF1464" i="16"/>
  <c r="E1350" i="16"/>
  <c r="P1477" i="1"/>
  <c r="U1357" i="1"/>
  <c r="W1357" i="1" s="1"/>
  <c r="M1477" i="1"/>
  <c r="K1478" i="1"/>
  <c r="S1348" i="16"/>
  <c r="AO1108" i="16" s="1"/>
  <c r="W1349" i="16"/>
  <c r="X1349" i="16"/>
  <c r="AN1109" i="16" l="1"/>
  <c r="AV1109" i="16" s="1"/>
  <c r="AW1108" i="16"/>
  <c r="AK1225" i="16"/>
  <c r="AU1224" i="16"/>
  <c r="F1467" i="16"/>
  <c r="V1474" i="1"/>
  <c r="T1595" i="1"/>
  <c r="S1349" i="16"/>
  <c r="AO1109" i="16" s="1"/>
  <c r="X1350" i="16"/>
  <c r="W1350" i="16"/>
  <c r="AF1465" i="16"/>
  <c r="Q1466" i="16"/>
  <c r="AM1226" i="16" s="1"/>
  <c r="R1350" i="16"/>
  <c r="AG1349" i="16"/>
  <c r="AH1348" i="16"/>
  <c r="E1351" i="16"/>
  <c r="P1478" i="1"/>
  <c r="M1478" i="1"/>
  <c r="K1479" i="1"/>
  <c r="U1358" i="1"/>
  <c r="W1358" i="1" s="1"/>
  <c r="A1470" i="16"/>
  <c r="P1470" i="16" s="1"/>
  <c r="AL1470" i="16" s="1"/>
  <c r="F1597" i="1"/>
  <c r="AN1110" i="16" l="1"/>
  <c r="AV1110" i="16" s="1"/>
  <c r="AW1109" i="16"/>
  <c r="AK1226" i="16"/>
  <c r="AU1225" i="16"/>
  <c r="AH1349" i="16"/>
  <c r="A1471" i="16"/>
  <c r="P1471" i="16" s="1"/>
  <c r="AL1471" i="16" s="1"/>
  <c r="F1598" i="1"/>
  <c r="F1468" i="16"/>
  <c r="V1475" i="1"/>
  <c r="T1596" i="1"/>
  <c r="R1351" i="16"/>
  <c r="AG1350" i="16"/>
  <c r="E1352" i="16"/>
  <c r="K1480" i="1"/>
  <c r="U1359" i="1"/>
  <c r="W1359" i="1" s="1"/>
  <c r="P1479" i="1"/>
  <c r="M1479" i="1"/>
  <c r="X1351" i="16"/>
  <c r="W1351" i="16"/>
  <c r="S1350" i="16"/>
  <c r="AO1110" i="16" s="1"/>
  <c r="AF1466" i="16"/>
  <c r="Q1467" i="16"/>
  <c r="AM1227" i="16" s="1"/>
  <c r="AN1111" i="16" l="1"/>
  <c r="AV1111" i="16" s="1"/>
  <c r="AW1110" i="16"/>
  <c r="AK1227" i="16"/>
  <c r="AU1226" i="16"/>
  <c r="AH1350" i="16"/>
  <c r="E1353" i="16"/>
  <c r="P1480" i="1"/>
  <c r="U1360" i="1"/>
  <c r="W1360" i="1" s="1"/>
  <c r="M1480" i="1"/>
  <c r="K1481" i="1"/>
  <c r="A1472" i="16"/>
  <c r="P1472" i="16" s="1"/>
  <c r="AL1472" i="16" s="1"/>
  <c r="F1599" i="1"/>
  <c r="F1469" i="16"/>
  <c r="T1597" i="1"/>
  <c r="V1476" i="1"/>
  <c r="AF1467" i="16"/>
  <c r="Q1468" i="16"/>
  <c r="AM1228" i="16" s="1"/>
  <c r="W1352" i="16"/>
  <c r="S1351" i="16"/>
  <c r="AO1111" i="16" s="1"/>
  <c r="X1352" i="16"/>
  <c r="R1352" i="16"/>
  <c r="AG1351" i="16"/>
  <c r="AN1112" i="16" l="1"/>
  <c r="AV1112" i="16" s="1"/>
  <c r="AW1111" i="16"/>
  <c r="AK1228" i="16"/>
  <c r="AU1227" i="16"/>
  <c r="Q1469" i="16"/>
  <c r="AM1229" i="16" s="1"/>
  <c r="AF1468" i="16"/>
  <c r="F1470" i="16"/>
  <c r="V1477" i="1"/>
  <c r="T1598" i="1"/>
  <c r="E1354" i="16"/>
  <c r="K1482" i="1"/>
  <c r="U1361" i="1"/>
  <c r="W1361" i="1" s="1"/>
  <c r="M1481" i="1"/>
  <c r="P1481" i="1"/>
  <c r="AH1351" i="16"/>
  <c r="A1473" i="16"/>
  <c r="P1473" i="16" s="1"/>
  <c r="F1600" i="1"/>
  <c r="R1353" i="16"/>
  <c r="AG1352" i="16"/>
  <c r="W1353" i="16"/>
  <c r="X1353" i="16"/>
  <c r="S1352" i="16"/>
  <c r="AO1112" i="16" s="1"/>
  <c r="AN1113" i="16" l="1"/>
  <c r="AV1113" i="16" s="1"/>
  <c r="AW1112" i="16"/>
  <c r="AK1229" i="16"/>
  <c r="AU1228" i="16"/>
  <c r="F1471" i="16"/>
  <c r="T1599" i="1"/>
  <c r="V1478" i="1"/>
  <c r="Q1470" i="16"/>
  <c r="AM1230" i="16" s="1"/>
  <c r="AF1469" i="16"/>
  <c r="E1355" i="16"/>
  <c r="K1483" i="1"/>
  <c r="M1482" i="1"/>
  <c r="U1362" i="1"/>
  <c r="W1362" i="1" s="1"/>
  <c r="P1482" i="1"/>
  <c r="S1353" i="16"/>
  <c r="AO1113" i="16" s="1"/>
  <c r="X1354" i="16"/>
  <c r="W1354" i="16"/>
  <c r="A1474" i="16"/>
  <c r="P1474" i="16" s="1"/>
  <c r="F1601" i="1"/>
  <c r="AH1352" i="16"/>
  <c r="R1354" i="16"/>
  <c r="AG1353" i="16"/>
  <c r="AN1114" i="16" l="1"/>
  <c r="AV1114" i="16" s="1"/>
  <c r="AW1113" i="16"/>
  <c r="AK1230" i="16"/>
  <c r="AU1229" i="16"/>
  <c r="X1355" i="16"/>
  <c r="S1354" i="16"/>
  <c r="AO1114" i="16" s="1"/>
  <c r="W1355" i="16"/>
  <c r="R1355" i="16"/>
  <c r="AG1354" i="16"/>
  <c r="A1475" i="16"/>
  <c r="P1475" i="16" s="1"/>
  <c r="F1602" i="1"/>
  <c r="AH1353" i="16"/>
  <c r="E1356" i="16"/>
  <c r="P1483" i="1"/>
  <c r="K1484" i="1"/>
  <c r="M1483" i="1"/>
  <c r="U1363" i="1"/>
  <c r="W1363" i="1" s="1"/>
  <c r="F1472" i="16"/>
  <c r="V1479" i="1"/>
  <c r="T1600" i="1"/>
  <c r="AF1470" i="16"/>
  <c r="Q1471" i="16"/>
  <c r="AM1231" i="16" s="1"/>
  <c r="AN1115" i="16" l="1"/>
  <c r="AV1115" i="16" s="1"/>
  <c r="AW1114" i="16"/>
  <c r="AK1231" i="16"/>
  <c r="AU1230" i="16"/>
  <c r="A1476" i="16"/>
  <c r="P1476" i="16" s="1"/>
  <c r="F1603" i="1"/>
  <c r="X1356" i="16"/>
  <c r="S1355" i="16"/>
  <c r="AO1115" i="16" s="1"/>
  <c r="W1356" i="16"/>
  <c r="AF1471" i="16"/>
  <c r="Q1472" i="16"/>
  <c r="AM1232" i="16" s="1"/>
  <c r="E1357" i="16"/>
  <c r="P1484" i="1"/>
  <c r="M1484" i="1"/>
  <c r="U1364" i="1"/>
  <c r="W1364" i="1" s="1"/>
  <c r="K1485" i="1"/>
  <c r="F1473" i="16"/>
  <c r="T1601" i="1"/>
  <c r="V1480" i="1"/>
  <c r="AH1354" i="16"/>
  <c r="AG1355" i="16"/>
  <c r="R1356" i="16"/>
  <c r="AN1116" i="16" l="1"/>
  <c r="AV1116" i="16" s="1"/>
  <c r="AW1115" i="16"/>
  <c r="AU1231" i="16"/>
  <c r="AK1232" i="16"/>
  <c r="Q1473" i="16"/>
  <c r="AM1233" i="16" s="1"/>
  <c r="AF1472" i="16"/>
  <c r="AH1355" i="16"/>
  <c r="F1474" i="16"/>
  <c r="V1481" i="1"/>
  <c r="T1602" i="1"/>
  <c r="A1477" i="16"/>
  <c r="P1477" i="16" s="1"/>
  <c r="F1604" i="1"/>
  <c r="R1357" i="16"/>
  <c r="AG1356" i="16"/>
  <c r="E1358" i="16"/>
  <c r="U1365" i="1"/>
  <c r="W1365" i="1" s="1"/>
  <c r="K1486" i="1"/>
  <c r="P1485" i="1"/>
  <c r="M1485" i="1"/>
  <c r="W1357" i="16"/>
  <c r="X1357" i="16"/>
  <c r="S1356" i="16"/>
  <c r="AO1116" i="16" s="1"/>
  <c r="AN1117" i="16" l="1"/>
  <c r="AV1117" i="16" s="1"/>
  <c r="AW1116" i="16"/>
  <c r="AK1233" i="16"/>
  <c r="AU1232" i="16"/>
  <c r="AH1356" i="16"/>
  <c r="E1359" i="16"/>
  <c r="U1366" i="1"/>
  <c r="W1366" i="1" s="1"/>
  <c r="M1486" i="1"/>
  <c r="K1487" i="1"/>
  <c r="P1486" i="1"/>
  <c r="AG1357" i="16"/>
  <c r="R1358" i="16"/>
  <c r="F1475" i="16"/>
  <c r="T1603" i="1"/>
  <c r="V1482" i="1"/>
  <c r="S1357" i="16"/>
  <c r="AO1117" i="16" s="1"/>
  <c r="W1358" i="16"/>
  <c r="X1358" i="16"/>
  <c r="A1478" i="16"/>
  <c r="P1478" i="16" s="1"/>
  <c r="F1605" i="1"/>
  <c r="AF1473" i="16"/>
  <c r="Q1474" i="16"/>
  <c r="AM1234" i="16" s="1"/>
  <c r="AN1118" i="16" l="1"/>
  <c r="AV1118" i="16" s="1"/>
  <c r="AW1117" i="16"/>
  <c r="AU1233" i="16"/>
  <c r="AK1234" i="16"/>
  <c r="W1359" i="16"/>
  <c r="X1359" i="16"/>
  <c r="S1358" i="16"/>
  <c r="AO1118" i="16" s="1"/>
  <c r="A1479" i="16"/>
  <c r="P1479" i="16" s="1"/>
  <c r="F1606" i="1"/>
  <c r="AH1357" i="16"/>
  <c r="R1359" i="16"/>
  <c r="AG1358" i="16"/>
  <c r="E1360" i="16"/>
  <c r="K1488" i="1"/>
  <c r="P1487" i="1"/>
  <c r="U1367" i="1"/>
  <c r="W1367" i="1" s="1"/>
  <c r="M1487" i="1"/>
  <c r="Q1475" i="16"/>
  <c r="AM1235" i="16" s="1"/>
  <c r="AF1474" i="16"/>
  <c r="F1476" i="16"/>
  <c r="T1604" i="1"/>
  <c r="V1483" i="1"/>
  <c r="AN1119" i="16" l="1"/>
  <c r="AV1119" i="16" s="1"/>
  <c r="AW1118" i="16"/>
  <c r="AU1234" i="16"/>
  <c r="AK1235" i="16"/>
  <c r="E1361" i="16"/>
  <c r="K1489" i="1"/>
  <c r="U1368" i="1"/>
  <c r="W1368" i="1" s="1"/>
  <c r="M1488" i="1"/>
  <c r="P1488" i="1"/>
  <c r="F1477" i="16"/>
  <c r="V1484" i="1"/>
  <c r="T1605" i="1"/>
  <c r="AH1358" i="16"/>
  <c r="Q1476" i="16"/>
  <c r="AM1236" i="16" s="1"/>
  <c r="AF1475" i="16"/>
  <c r="R1360" i="16"/>
  <c r="AG1359" i="16"/>
  <c r="A1480" i="16"/>
  <c r="P1480" i="16" s="1"/>
  <c r="F1607" i="1"/>
  <c r="S1359" i="16"/>
  <c r="AO1119" i="16" s="1"/>
  <c r="W1360" i="16"/>
  <c r="X1360" i="16"/>
  <c r="AN1120" i="16" l="1"/>
  <c r="AV1120" i="16" s="1"/>
  <c r="AU1235" i="16"/>
  <c r="AW1119" i="16"/>
  <c r="AK1236" i="16"/>
  <c r="Q1477" i="16"/>
  <c r="AM1237" i="16" s="1"/>
  <c r="AF1476" i="16"/>
  <c r="F1478" i="16"/>
  <c r="T1606" i="1"/>
  <c r="V1485" i="1"/>
  <c r="S1360" i="16"/>
  <c r="AO1120" i="16" s="1"/>
  <c r="W1361" i="16"/>
  <c r="X1361" i="16"/>
  <c r="AH1359" i="16"/>
  <c r="AG1360" i="16"/>
  <c r="R1361" i="16"/>
  <c r="A1481" i="16"/>
  <c r="P1481" i="16" s="1"/>
  <c r="F1608" i="1"/>
  <c r="E1362" i="16"/>
  <c r="P1489" i="1"/>
  <c r="U1369" i="1"/>
  <c r="W1369" i="1" s="1"/>
  <c r="M1489" i="1"/>
  <c r="K1490" i="1"/>
  <c r="AN1121" i="16" l="1"/>
  <c r="AV1121" i="16" s="1"/>
  <c r="AW1120" i="16"/>
  <c r="AU1236" i="16"/>
  <c r="AK1237" i="16"/>
  <c r="AH1360" i="16"/>
  <c r="R1362" i="16"/>
  <c r="AG1361" i="16"/>
  <c r="E1363" i="16"/>
  <c r="U1370" i="1"/>
  <c r="W1370" i="1" s="1"/>
  <c r="M1490" i="1"/>
  <c r="K1491" i="1"/>
  <c r="P1490" i="1"/>
  <c r="A1482" i="16"/>
  <c r="P1482" i="16" s="1"/>
  <c r="F1609" i="1"/>
  <c r="X1362" i="16"/>
  <c r="W1362" i="16"/>
  <c r="S1361" i="16"/>
  <c r="AO1121" i="16" s="1"/>
  <c r="Q1478" i="16"/>
  <c r="AM1238" i="16" s="1"/>
  <c r="AF1477" i="16"/>
  <c r="F1479" i="16"/>
  <c r="V1486" i="1"/>
  <c r="T1607" i="1"/>
  <c r="AN1122" i="16" l="1"/>
  <c r="AV1122" i="16" s="1"/>
  <c r="AW1121" i="16"/>
  <c r="AU1237" i="16"/>
  <c r="AK1238" i="16"/>
  <c r="X1363" i="16"/>
  <c r="S1362" i="16"/>
  <c r="AO1122" i="16" s="1"/>
  <c r="W1363" i="16"/>
  <c r="E1364" i="16"/>
  <c r="K1492" i="1"/>
  <c r="P1491" i="1"/>
  <c r="U1371" i="1"/>
  <c r="W1371" i="1" s="1"/>
  <c r="M1491" i="1"/>
  <c r="A1483" i="16"/>
  <c r="P1483" i="16" s="1"/>
  <c r="F1610" i="1"/>
  <c r="AG1362" i="16"/>
  <c r="R1363" i="16"/>
  <c r="AH1361" i="16"/>
  <c r="F1480" i="16"/>
  <c r="V1487" i="1"/>
  <c r="T1608" i="1"/>
  <c r="AF1478" i="16"/>
  <c r="Q1479" i="16"/>
  <c r="AM1239" i="16" s="1"/>
  <c r="AN1123" i="16" l="1"/>
  <c r="AV1123" i="16" s="1"/>
  <c r="AW1122" i="16"/>
  <c r="AU1238" i="16"/>
  <c r="AK1239" i="16"/>
  <c r="A1484" i="16"/>
  <c r="P1484" i="16" s="1"/>
  <c r="F1611" i="1"/>
  <c r="AH1362" i="16"/>
  <c r="X1364" i="16"/>
  <c r="S1363" i="16"/>
  <c r="AO1123" i="16" s="1"/>
  <c r="W1364" i="16"/>
  <c r="F1481" i="16"/>
  <c r="V1488" i="1"/>
  <c r="T1609" i="1"/>
  <c r="Q1480" i="16"/>
  <c r="AM1240" i="16" s="1"/>
  <c r="AF1479" i="16"/>
  <c r="R1364" i="16"/>
  <c r="AG1363" i="16"/>
  <c r="E1365" i="16"/>
  <c r="P1492" i="1"/>
  <c r="U1372" i="1"/>
  <c r="W1372" i="1" s="1"/>
  <c r="M1492" i="1"/>
  <c r="K1493" i="1"/>
  <c r="AN1124" i="16" l="1"/>
  <c r="AV1124" i="16" s="1"/>
  <c r="AW1123" i="16"/>
  <c r="AK1240" i="16"/>
  <c r="AU1239" i="16"/>
  <c r="AF1480" i="16"/>
  <c r="Q1481" i="16"/>
  <c r="AM1241" i="16" s="1"/>
  <c r="R1365" i="16"/>
  <c r="AG1364" i="16"/>
  <c r="X1365" i="16"/>
  <c r="S1364" i="16"/>
  <c r="AO1124" i="16" s="1"/>
  <c r="W1365" i="16"/>
  <c r="A1485" i="16"/>
  <c r="P1485" i="16" s="1"/>
  <c r="F1612" i="1"/>
  <c r="F1482" i="16"/>
  <c r="V1489" i="1"/>
  <c r="T1610" i="1"/>
  <c r="AH1363" i="16"/>
  <c r="E1366" i="16"/>
  <c r="K1494" i="1"/>
  <c r="P1493" i="1"/>
  <c r="M1493" i="1"/>
  <c r="U1373" i="1"/>
  <c r="W1373" i="1" s="1"/>
  <c r="AN1125" i="16" l="1"/>
  <c r="AV1125" i="16" s="1"/>
  <c r="AW1124" i="16"/>
  <c r="AU1240" i="16"/>
  <c r="AK1241" i="16"/>
  <c r="AH1364" i="16"/>
  <c r="A1486" i="16"/>
  <c r="P1486" i="16" s="1"/>
  <c r="F1613" i="1"/>
  <c r="Q1482" i="16"/>
  <c r="AM1242" i="16" s="1"/>
  <c r="AF1481" i="16"/>
  <c r="E1367" i="16"/>
  <c r="K1495" i="1"/>
  <c r="M1494" i="1"/>
  <c r="P1494" i="1"/>
  <c r="U1374" i="1"/>
  <c r="W1374" i="1" s="1"/>
  <c r="F1483" i="16"/>
  <c r="T1611" i="1"/>
  <c r="V1490" i="1"/>
  <c r="X1366" i="16"/>
  <c r="W1366" i="16"/>
  <c r="S1365" i="16"/>
  <c r="AO1125" i="16" s="1"/>
  <c r="R1366" i="16"/>
  <c r="AG1365" i="16"/>
  <c r="AN1126" i="16" l="1"/>
  <c r="AV1126" i="16" s="1"/>
  <c r="AW1125" i="16"/>
  <c r="AU1241" i="16"/>
  <c r="AK1242" i="16"/>
  <c r="X1367" i="16"/>
  <c r="S1366" i="16"/>
  <c r="AO1126" i="16" s="1"/>
  <c r="W1367" i="16"/>
  <c r="E1368" i="16"/>
  <c r="P1495" i="1"/>
  <c r="U1375" i="1"/>
  <c r="W1375" i="1" s="1"/>
  <c r="K1496" i="1"/>
  <c r="M1495" i="1"/>
  <c r="AG1366" i="16"/>
  <c r="R1367" i="16"/>
  <c r="A1487" i="16"/>
  <c r="P1487" i="16" s="1"/>
  <c r="F1614" i="1"/>
  <c r="AH1365" i="16"/>
  <c r="F1484" i="16"/>
  <c r="V1491" i="1"/>
  <c r="T1612" i="1"/>
  <c r="Q1483" i="16"/>
  <c r="AM1243" i="16" s="1"/>
  <c r="AF1482" i="16"/>
  <c r="AN1127" i="16" l="1"/>
  <c r="AV1127" i="16" s="1"/>
  <c r="AW1126" i="16"/>
  <c r="AU1242" i="16"/>
  <c r="AK1243" i="16"/>
  <c r="Q1484" i="16"/>
  <c r="AM1244" i="16" s="1"/>
  <c r="AF1483" i="16"/>
  <c r="R1368" i="16"/>
  <c r="AG1367" i="16"/>
  <c r="E1369" i="16"/>
  <c r="P1496" i="1"/>
  <c r="U1376" i="1"/>
  <c r="W1376" i="1" s="1"/>
  <c r="M1496" i="1"/>
  <c r="K1497" i="1"/>
  <c r="W1368" i="16"/>
  <c r="S1367" i="16"/>
  <c r="AO1127" i="16" s="1"/>
  <c r="X1368" i="16"/>
  <c r="F1485" i="16"/>
  <c r="V1492" i="1"/>
  <c r="T1613" i="1"/>
  <c r="AH1366" i="16"/>
  <c r="A1488" i="16"/>
  <c r="P1488" i="16" s="1"/>
  <c r="F1615" i="1"/>
  <c r="AN1128" i="16" l="1"/>
  <c r="AV1128" i="16" s="1"/>
  <c r="AW1127" i="16"/>
  <c r="AU1243" i="16"/>
  <c r="AK1244" i="16"/>
  <c r="S1368" i="16"/>
  <c r="AO1128" i="16" s="1"/>
  <c r="X1369" i="16"/>
  <c r="W1369" i="16"/>
  <c r="E1370" i="16"/>
  <c r="U1377" i="1"/>
  <c r="W1377" i="1" s="1"/>
  <c r="K1498" i="1"/>
  <c r="P1497" i="1"/>
  <c r="M1497" i="1"/>
  <c r="Q1485" i="16"/>
  <c r="AM1245" i="16" s="1"/>
  <c r="AF1484" i="16"/>
  <c r="A1489" i="16"/>
  <c r="P1489" i="16" s="1"/>
  <c r="F1616" i="1"/>
  <c r="F1486" i="16"/>
  <c r="V1493" i="1"/>
  <c r="T1614" i="1"/>
  <c r="AH1367" i="16"/>
  <c r="AG1368" i="16"/>
  <c r="R1369" i="16"/>
  <c r="AN1129" i="16" l="1"/>
  <c r="AV1129" i="16" s="1"/>
  <c r="AW1128" i="16"/>
  <c r="AK1245" i="16"/>
  <c r="AU1244" i="16"/>
  <c r="F1487" i="16"/>
  <c r="T1615" i="1"/>
  <c r="V1494" i="1"/>
  <c r="S1369" i="16"/>
  <c r="AO1129" i="16" s="1"/>
  <c r="W1370" i="16"/>
  <c r="X1370" i="16"/>
  <c r="A1490" i="16"/>
  <c r="P1490" i="16" s="1"/>
  <c r="F1617" i="1"/>
  <c r="AH1368" i="16"/>
  <c r="Q1486" i="16"/>
  <c r="AM1246" i="16" s="1"/>
  <c r="AF1485" i="16"/>
  <c r="E1371" i="16"/>
  <c r="K1499" i="1"/>
  <c r="M1498" i="1"/>
  <c r="P1498" i="1"/>
  <c r="U1378" i="1"/>
  <c r="W1378" i="1" s="1"/>
  <c r="R1370" i="16"/>
  <c r="AG1369" i="16"/>
  <c r="AV1130" i="16" l="1"/>
  <c r="AN1130" i="16"/>
  <c r="AW1129" i="16"/>
  <c r="AU1245" i="16"/>
  <c r="AK1246" i="16"/>
  <c r="Q1487" i="16"/>
  <c r="AM1247" i="16" s="1"/>
  <c r="AF1486" i="16"/>
  <c r="A1491" i="16"/>
  <c r="P1491" i="16" s="1"/>
  <c r="F1618" i="1"/>
  <c r="AH1369" i="16"/>
  <c r="R1371" i="16"/>
  <c r="AG1370" i="16"/>
  <c r="E1372" i="16"/>
  <c r="P1499" i="1"/>
  <c r="K1500" i="1"/>
  <c r="M1499" i="1"/>
  <c r="U1379" i="1"/>
  <c r="W1379" i="1" s="1"/>
  <c r="F1488" i="16"/>
  <c r="T1616" i="1"/>
  <c r="V1495" i="1"/>
  <c r="S1370" i="16"/>
  <c r="AO1130" i="16" s="1"/>
  <c r="X1371" i="16"/>
  <c r="W1371" i="16"/>
  <c r="AN1131" i="16" l="1"/>
  <c r="AV1131" i="16" s="1"/>
  <c r="AW1130" i="16"/>
  <c r="AU1246" i="16"/>
  <c r="AK1247" i="16"/>
  <c r="AH1370" i="16"/>
  <c r="Q1488" i="16"/>
  <c r="AM1248" i="16" s="1"/>
  <c r="AF1487" i="16"/>
  <c r="X1372" i="16"/>
  <c r="W1372" i="16"/>
  <c r="S1371" i="16"/>
  <c r="AO1131" i="16" s="1"/>
  <c r="F1489" i="16"/>
  <c r="V1496" i="1"/>
  <c r="T1617" i="1"/>
  <c r="E1373" i="16"/>
  <c r="K1501" i="1"/>
  <c r="U1380" i="1"/>
  <c r="W1380" i="1" s="1"/>
  <c r="M1500" i="1"/>
  <c r="P1500" i="1"/>
  <c r="R1372" i="16"/>
  <c r="AG1371" i="16"/>
  <c r="A1492" i="16"/>
  <c r="P1492" i="16" s="1"/>
  <c r="F1619" i="1"/>
  <c r="AN1132" i="16" l="1"/>
  <c r="AV1132" i="16" s="1"/>
  <c r="AW1131" i="16"/>
  <c r="AU1247" i="16"/>
  <c r="AK1248" i="16"/>
  <c r="AH1371" i="16"/>
  <c r="Q1489" i="16"/>
  <c r="AM1249" i="16" s="1"/>
  <c r="AF1488" i="16"/>
  <c r="F1490" i="16"/>
  <c r="T1618" i="1"/>
  <c r="V1497" i="1"/>
  <c r="S1372" i="16"/>
  <c r="AO1132" i="16" s="1"/>
  <c r="W1373" i="16"/>
  <c r="X1373" i="16"/>
  <c r="R1373" i="16"/>
  <c r="AG1372" i="16"/>
  <c r="A1493" i="16"/>
  <c r="P1493" i="16" s="1"/>
  <c r="F1620" i="1"/>
  <c r="E1374" i="16"/>
  <c r="U1381" i="1"/>
  <c r="W1381" i="1" s="1"/>
  <c r="K1502" i="1"/>
  <c r="P1501" i="1"/>
  <c r="M1501" i="1"/>
  <c r="AV1133" i="16" l="1"/>
  <c r="AN1133" i="16"/>
  <c r="AW1132" i="16"/>
  <c r="AU1248" i="16"/>
  <c r="AK1249" i="16"/>
  <c r="AG1373" i="16"/>
  <c r="R1374" i="16"/>
  <c r="AH1372" i="16"/>
  <c r="A1494" i="16"/>
  <c r="P1494" i="16" s="1"/>
  <c r="F1621" i="1"/>
  <c r="Q1490" i="16"/>
  <c r="AM1250" i="16" s="1"/>
  <c r="AF1489" i="16"/>
  <c r="E1375" i="16"/>
  <c r="P1502" i="1"/>
  <c r="M1502" i="1"/>
  <c r="K1503" i="1"/>
  <c r="U1382" i="1"/>
  <c r="W1382" i="1" s="1"/>
  <c r="F1491" i="16"/>
  <c r="T1619" i="1"/>
  <c r="V1498" i="1"/>
  <c r="W1374" i="16"/>
  <c r="S1373" i="16"/>
  <c r="AO1133" i="16" s="1"/>
  <c r="X1374" i="16"/>
  <c r="AN1134" i="16" l="1"/>
  <c r="AV1134" i="16" s="1"/>
  <c r="AW1133" i="16"/>
  <c r="AU1249" i="16"/>
  <c r="AK1250" i="16"/>
  <c r="E1376" i="16"/>
  <c r="P1503" i="1"/>
  <c r="U1383" i="1"/>
  <c r="W1383" i="1" s="1"/>
  <c r="K1504" i="1"/>
  <c r="M1503" i="1"/>
  <c r="AH1373" i="16"/>
  <c r="X1375" i="16"/>
  <c r="S1374" i="16"/>
  <c r="AO1134" i="16" s="1"/>
  <c r="W1375" i="16"/>
  <c r="A1495" i="16"/>
  <c r="P1495" i="16" s="1"/>
  <c r="F1622" i="1"/>
  <c r="AG1374" i="16"/>
  <c r="R1375" i="16"/>
  <c r="F1492" i="16"/>
  <c r="V1499" i="1"/>
  <c r="T1620" i="1"/>
  <c r="AF1490" i="16"/>
  <c r="Q1491" i="16"/>
  <c r="AM1251" i="16" s="1"/>
  <c r="AN1135" i="16" l="1"/>
  <c r="AV1135" i="16" s="1"/>
  <c r="AW1134" i="16"/>
  <c r="AU1250" i="16"/>
  <c r="AK1251" i="16"/>
  <c r="E1377" i="16"/>
  <c r="U1384" i="1"/>
  <c r="W1384" i="1" s="1"/>
  <c r="K1505" i="1"/>
  <c r="M1504" i="1"/>
  <c r="P1504" i="1"/>
  <c r="F1493" i="16"/>
  <c r="T1621" i="1"/>
  <c r="V1500" i="1"/>
  <c r="S1375" i="16"/>
  <c r="AO1135" i="16" s="1"/>
  <c r="X1376" i="16"/>
  <c r="W1376" i="16"/>
  <c r="A1496" i="16"/>
  <c r="P1496" i="16" s="1"/>
  <c r="F1623" i="1"/>
  <c r="AG1375" i="16"/>
  <c r="R1376" i="16"/>
  <c r="Q1492" i="16"/>
  <c r="AM1252" i="16" s="1"/>
  <c r="AF1491" i="16"/>
  <c r="AH1374" i="16"/>
  <c r="AN1136" i="16" l="1"/>
  <c r="AV1136" i="16" s="1"/>
  <c r="AU1251" i="16"/>
  <c r="AW1135" i="16"/>
  <c r="AK1252" i="16"/>
  <c r="AG1376" i="16"/>
  <c r="R1377" i="16"/>
  <c r="S1376" i="16"/>
  <c r="AO1136" i="16" s="1"/>
  <c r="W1377" i="16"/>
  <c r="X1377" i="16"/>
  <c r="F1494" i="16"/>
  <c r="T1622" i="1"/>
  <c r="V1501" i="1"/>
  <c r="E1378" i="16"/>
  <c r="U1385" i="1"/>
  <c r="W1385" i="1" s="1"/>
  <c r="K1506" i="1"/>
  <c r="P1505" i="1"/>
  <c r="M1505" i="1"/>
  <c r="AF1492" i="16"/>
  <c r="Q1493" i="16"/>
  <c r="AM1253" i="16" s="1"/>
  <c r="A1497" i="16"/>
  <c r="P1497" i="16" s="1"/>
  <c r="F1624" i="1"/>
  <c r="AH1375" i="16"/>
  <c r="AN1137" i="16" l="1"/>
  <c r="AV1137" i="16" s="1"/>
  <c r="AW1136" i="16"/>
  <c r="AU1252" i="16"/>
  <c r="AK1253" i="16"/>
  <c r="E1379" i="16"/>
  <c r="K1507" i="1"/>
  <c r="M1506" i="1"/>
  <c r="U1386" i="1"/>
  <c r="W1386" i="1" s="1"/>
  <c r="P1506" i="1"/>
  <c r="F1495" i="16"/>
  <c r="T1623" i="1"/>
  <c r="V1502" i="1"/>
  <c r="AH1376" i="16"/>
  <c r="A1498" i="16"/>
  <c r="P1498" i="16" s="1"/>
  <c r="F1625" i="1"/>
  <c r="AG1377" i="16"/>
  <c r="R1378" i="16"/>
  <c r="Q1494" i="16"/>
  <c r="AM1254" i="16" s="1"/>
  <c r="AF1493" i="16"/>
  <c r="S1377" i="16"/>
  <c r="AO1137" i="16" s="1"/>
  <c r="W1378" i="16"/>
  <c r="X1378" i="16"/>
  <c r="AN1138" i="16" l="1"/>
  <c r="AV1138" i="16" s="1"/>
  <c r="AW1137" i="16"/>
  <c r="AK1254" i="16"/>
  <c r="AU1253" i="16"/>
  <c r="AF1494" i="16"/>
  <c r="Q1495" i="16"/>
  <c r="AM1255" i="16" s="1"/>
  <c r="A1499" i="16"/>
  <c r="P1499" i="16" s="1"/>
  <c r="F1626" i="1"/>
  <c r="S1378" i="16"/>
  <c r="AO1138" i="16" s="1"/>
  <c r="W1379" i="16"/>
  <c r="X1379" i="16"/>
  <c r="AH1377" i="16"/>
  <c r="R1379" i="16"/>
  <c r="AG1378" i="16"/>
  <c r="F1496" i="16"/>
  <c r="V1503" i="1"/>
  <c r="T1624" i="1"/>
  <c r="E1380" i="16"/>
  <c r="P1507" i="1"/>
  <c r="U1387" i="1"/>
  <c r="W1387" i="1" s="1"/>
  <c r="M1507" i="1"/>
  <c r="K1508" i="1"/>
  <c r="AN1139" i="16" l="1"/>
  <c r="AV1139" i="16" s="1"/>
  <c r="AW1138" i="16"/>
  <c r="AU1254" i="16"/>
  <c r="AK1255" i="16"/>
  <c r="F1497" i="16"/>
  <c r="V1504" i="1"/>
  <c r="T1625" i="1"/>
  <c r="AG1379" i="16"/>
  <c r="R1380" i="16"/>
  <c r="AH1378" i="16"/>
  <c r="E1381" i="16"/>
  <c r="U1388" i="1"/>
  <c r="W1388" i="1" s="1"/>
  <c r="P1508" i="1"/>
  <c r="M1508" i="1"/>
  <c r="K1509" i="1"/>
  <c r="S1379" i="16"/>
  <c r="AO1139" i="16" s="1"/>
  <c r="W1380" i="16"/>
  <c r="X1380" i="16"/>
  <c r="AF1495" i="16"/>
  <c r="Q1496" i="16"/>
  <c r="AM1256" i="16" s="1"/>
  <c r="A1500" i="16"/>
  <c r="P1500" i="16" s="1"/>
  <c r="F1627" i="1"/>
  <c r="AN1140" i="16" l="1"/>
  <c r="AV1140" i="16" s="1"/>
  <c r="AW1139" i="16"/>
  <c r="AU1255" i="16"/>
  <c r="AK1256" i="16"/>
  <c r="AF1496" i="16"/>
  <c r="Q1497" i="16"/>
  <c r="AM1257" i="16" s="1"/>
  <c r="S1380" i="16"/>
  <c r="AO1140" i="16" s="1"/>
  <c r="X1381" i="16"/>
  <c r="W1381" i="16"/>
  <c r="AH1379" i="16"/>
  <c r="AG1380" i="16"/>
  <c r="R1381" i="16"/>
  <c r="A1501" i="16"/>
  <c r="P1501" i="16" s="1"/>
  <c r="F1628" i="1"/>
  <c r="E1382" i="16"/>
  <c r="K1510" i="1"/>
  <c r="P1509" i="1"/>
  <c r="M1509" i="1"/>
  <c r="U1389" i="1"/>
  <c r="W1389" i="1" s="1"/>
  <c r="F1498" i="16"/>
  <c r="V1505" i="1"/>
  <c r="T1626" i="1"/>
  <c r="AN1141" i="16" l="1"/>
  <c r="AV1141" i="16" s="1"/>
  <c r="AW1140" i="16"/>
  <c r="AK1257" i="16"/>
  <c r="AU1256" i="16"/>
  <c r="F1499" i="16"/>
  <c r="T1627" i="1"/>
  <c r="V1506" i="1"/>
  <c r="A1502" i="16"/>
  <c r="P1502" i="16" s="1"/>
  <c r="F1629" i="1"/>
  <c r="AH1380" i="16"/>
  <c r="AF1497" i="16"/>
  <c r="Q1498" i="16"/>
  <c r="AM1258" i="16" s="1"/>
  <c r="E1383" i="16"/>
  <c r="U1390" i="1"/>
  <c r="W1390" i="1" s="1"/>
  <c r="M1510" i="1"/>
  <c r="P1510" i="1"/>
  <c r="K1511" i="1"/>
  <c r="AG1381" i="16"/>
  <c r="R1382" i="16"/>
  <c r="S1381" i="16"/>
  <c r="AO1141" i="16" s="1"/>
  <c r="X1382" i="16"/>
  <c r="W1382" i="16"/>
  <c r="AN1142" i="16" l="1"/>
  <c r="AV1142" i="16" s="1"/>
  <c r="AW1141" i="16"/>
  <c r="AU1257" i="16"/>
  <c r="AK1258" i="16"/>
  <c r="R1383" i="16"/>
  <c r="AG1382" i="16"/>
  <c r="Q1499" i="16"/>
  <c r="AM1259" i="16" s="1"/>
  <c r="AF1498" i="16"/>
  <c r="X1383" i="16"/>
  <c r="W1383" i="16"/>
  <c r="S1382" i="16"/>
  <c r="AO1142" i="16" s="1"/>
  <c r="AH1381" i="16"/>
  <c r="E1384" i="16"/>
  <c r="K1512" i="1"/>
  <c r="P1511" i="1"/>
  <c r="M1511" i="1"/>
  <c r="U1391" i="1"/>
  <c r="W1391" i="1" s="1"/>
  <c r="F1500" i="16"/>
  <c r="T1628" i="1"/>
  <c r="V1507" i="1"/>
  <c r="A1503" i="16"/>
  <c r="P1503" i="16" s="1"/>
  <c r="F1630" i="1"/>
  <c r="AN1143" i="16" l="1"/>
  <c r="AV1143" i="16" s="1"/>
  <c r="AW1142" i="16"/>
  <c r="AU1258" i="16"/>
  <c r="AK1259" i="16"/>
  <c r="R1384" i="16"/>
  <c r="AG1383" i="16"/>
  <c r="X1384" i="16"/>
  <c r="S1383" i="16"/>
  <c r="AO1143" i="16" s="1"/>
  <c r="W1384" i="16"/>
  <c r="F1501" i="16"/>
  <c r="V1508" i="1"/>
  <c r="T1629" i="1"/>
  <c r="A1504" i="16"/>
  <c r="P1504" i="16" s="1"/>
  <c r="F1631" i="1"/>
  <c r="E1385" i="16"/>
  <c r="P1512" i="1"/>
  <c r="U1392" i="1"/>
  <c r="W1392" i="1" s="1"/>
  <c r="M1512" i="1"/>
  <c r="K1513" i="1"/>
  <c r="AH1382" i="16"/>
  <c r="AF1499" i="16"/>
  <c r="Q1500" i="16"/>
  <c r="AM1260" i="16" s="1"/>
  <c r="AN1144" i="16" l="1"/>
  <c r="AV1144" i="16" s="1"/>
  <c r="AW1143" i="16"/>
  <c r="AU1259" i="16"/>
  <c r="AK1260" i="16"/>
  <c r="A1505" i="16"/>
  <c r="P1505" i="16" s="1"/>
  <c r="F1632" i="1"/>
  <c r="S1384" i="16"/>
  <c r="AO1144" i="16" s="1"/>
  <c r="W1385" i="16"/>
  <c r="X1385" i="16"/>
  <c r="AG1384" i="16"/>
  <c r="R1385" i="16"/>
  <c r="AF1500" i="16"/>
  <c r="Q1501" i="16"/>
  <c r="AM1261" i="16" s="1"/>
  <c r="F1502" i="16"/>
  <c r="T1630" i="1"/>
  <c r="V1509" i="1"/>
  <c r="AH1383" i="16"/>
  <c r="E1386" i="16"/>
  <c r="K1514" i="1"/>
  <c r="U1393" i="1"/>
  <c r="W1393" i="1" s="1"/>
  <c r="M1513" i="1"/>
  <c r="P1513" i="1"/>
  <c r="AN1145" i="16" l="1"/>
  <c r="AV1145" i="16" s="1"/>
  <c r="AW1144" i="16"/>
  <c r="AU1260" i="16"/>
  <c r="AK1261" i="16"/>
  <c r="R1386" i="16"/>
  <c r="AG1385" i="16"/>
  <c r="S1385" i="16"/>
  <c r="AO1145" i="16" s="1"/>
  <c r="W1386" i="16"/>
  <c r="X1386" i="16"/>
  <c r="AH1384" i="16"/>
  <c r="A1506" i="16"/>
  <c r="P1506" i="16" s="1"/>
  <c r="F1633" i="1"/>
  <c r="AF1501" i="16"/>
  <c r="Q1502" i="16"/>
  <c r="AM1262" i="16" s="1"/>
  <c r="E1387" i="16"/>
  <c r="K1515" i="1"/>
  <c r="M1514" i="1"/>
  <c r="U1394" i="1"/>
  <c r="W1394" i="1" s="1"/>
  <c r="P1514" i="1"/>
  <c r="F1503" i="16"/>
  <c r="T1631" i="1"/>
  <c r="V1510" i="1"/>
  <c r="AN1146" i="16" l="1"/>
  <c r="AV1146" i="16" s="1"/>
  <c r="AW1145" i="16"/>
  <c r="AU1261" i="16"/>
  <c r="AK1262" i="16"/>
  <c r="AH1385" i="16"/>
  <c r="E1388" i="16"/>
  <c r="P1515" i="1"/>
  <c r="K1516" i="1"/>
  <c r="M1515" i="1"/>
  <c r="U1395" i="1"/>
  <c r="W1395" i="1" s="1"/>
  <c r="A1507" i="16"/>
  <c r="P1507" i="16" s="1"/>
  <c r="F1634" i="1"/>
  <c r="R1387" i="16"/>
  <c r="AG1386" i="16"/>
  <c r="F1504" i="16"/>
  <c r="V1511" i="1"/>
  <c r="T1632" i="1"/>
  <c r="Q1503" i="16"/>
  <c r="AM1263" i="16" s="1"/>
  <c r="AF1502" i="16"/>
  <c r="X1387" i="16"/>
  <c r="S1386" i="16"/>
  <c r="AO1146" i="16" s="1"/>
  <c r="W1387" i="16"/>
  <c r="AN1147" i="16" l="1"/>
  <c r="AV1147" i="16" s="1"/>
  <c r="AW1146" i="16"/>
  <c r="AU1262" i="16"/>
  <c r="AK1263" i="16"/>
  <c r="W1388" i="16"/>
  <c r="X1388" i="16"/>
  <c r="S1387" i="16"/>
  <c r="AO1147" i="16" s="1"/>
  <c r="Q1504" i="16"/>
  <c r="AM1264" i="16" s="1"/>
  <c r="AF1503" i="16"/>
  <c r="A1508" i="16"/>
  <c r="P1508" i="16" s="1"/>
  <c r="F1635" i="1"/>
  <c r="E1389" i="16"/>
  <c r="U1396" i="1"/>
  <c r="W1396" i="1" s="1"/>
  <c r="K1517" i="1"/>
  <c r="M1516" i="1"/>
  <c r="P1516" i="1"/>
  <c r="AH1386" i="16"/>
  <c r="F1505" i="16"/>
  <c r="V1512" i="1"/>
  <c r="T1633" i="1"/>
  <c r="R1388" i="16"/>
  <c r="AG1387" i="16"/>
  <c r="AN1148" i="16" l="1"/>
  <c r="AV1148" i="16" s="1"/>
  <c r="AW1147" i="16"/>
  <c r="AU1263" i="16"/>
  <c r="AK1264" i="16"/>
  <c r="R1389" i="16"/>
  <c r="AG1388" i="16"/>
  <c r="A1509" i="16"/>
  <c r="P1509" i="16" s="1"/>
  <c r="F1636" i="1"/>
  <c r="F1506" i="16"/>
  <c r="V1513" i="1"/>
  <c r="T1634" i="1"/>
  <c r="E1390" i="16"/>
  <c r="U1397" i="1"/>
  <c r="W1397" i="1" s="1"/>
  <c r="P1517" i="1"/>
  <c r="K1518" i="1"/>
  <c r="M1517" i="1"/>
  <c r="AH1387" i="16"/>
  <c r="Q1505" i="16"/>
  <c r="AM1265" i="16" s="1"/>
  <c r="AF1504" i="16"/>
  <c r="S1388" i="16"/>
  <c r="AO1148" i="16" s="1"/>
  <c r="X1389" i="16"/>
  <c r="W1389" i="16"/>
  <c r="AN1149" i="16" l="1"/>
  <c r="AV1149" i="16" s="1"/>
  <c r="AW1148" i="16"/>
  <c r="AU1264" i="16"/>
  <c r="AK1265" i="16"/>
  <c r="AH1388" i="16"/>
  <c r="E1391" i="16"/>
  <c r="U1398" i="1"/>
  <c r="W1398" i="1" s="1"/>
  <c r="M1518" i="1"/>
  <c r="P1518" i="1"/>
  <c r="K1519" i="1"/>
  <c r="F1507" i="16"/>
  <c r="V1514" i="1"/>
  <c r="T1635" i="1"/>
  <c r="AG1389" i="16"/>
  <c r="R1390" i="16"/>
  <c r="X1390" i="16"/>
  <c r="S1389" i="16"/>
  <c r="AO1149" i="16" s="1"/>
  <c r="W1390" i="16"/>
  <c r="Q1506" i="16"/>
  <c r="AM1266" i="16" s="1"/>
  <c r="AF1505" i="16"/>
  <c r="A1510" i="16"/>
  <c r="P1510" i="16" s="1"/>
  <c r="F1637" i="1"/>
  <c r="AN1150" i="16" l="1"/>
  <c r="AV1150" i="16" s="1"/>
  <c r="AW1149" i="16"/>
  <c r="AU1265" i="16"/>
  <c r="AK1266" i="16"/>
  <c r="AH1389" i="16"/>
  <c r="E1392" i="16"/>
  <c r="P1519" i="1"/>
  <c r="U1399" i="1"/>
  <c r="W1399" i="1" s="1"/>
  <c r="K1520" i="1"/>
  <c r="M1519" i="1"/>
  <c r="A1511" i="16"/>
  <c r="P1511" i="16" s="1"/>
  <c r="F1638" i="1"/>
  <c r="R1391" i="16"/>
  <c r="AG1390" i="16"/>
  <c r="W1391" i="16"/>
  <c r="S1390" i="16"/>
  <c r="AO1150" i="16" s="1"/>
  <c r="X1391" i="16"/>
  <c r="Q1507" i="16"/>
  <c r="AM1267" i="16" s="1"/>
  <c r="AF1506" i="16"/>
  <c r="F1508" i="16"/>
  <c r="T1636" i="1"/>
  <c r="V1515" i="1"/>
  <c r="AN1151" i="16" l="1"/>
  <c r="AV1151" i="16" s="1"/>
  <c r="AW1150" i="16"/>
  <c r="AU1266" i="16"/>
  <c r="AK1267" i="16"/>
  <c r="AF1507" i="16"/>
  <c r="Q1508" i="16"/>
  <c r="AM1268" i="16" s="1"/>
  <c r="W1392" i="16"/>
  <c r="S1391" i="16"/>
  <c r="AO1151" i="16" s="1"/>
  <c r="X1392" i="16"/>
  <c r="A1512" i="16"/>
  <c r="P1512" i="16" s="1"/>
  <c r="F1639" i="1"/>
  <c r="F1509" i="16"/>
  <c r="T1637" i="1"/>
  <c r="V1516" i="1"/>
  <c r="R1392" i="16"/>
  <c r="AG1391" i="16"/>
  <c r="AH1390" i="16"/>
  <c r="E1393" i="16"/>
  <c r="K1521" i="1"/>
  <c r="U1400" i="1"/>
  <c r="W1400" i="1" s="1"/>
  <c r="M1520" i="1"/>
  <c r="P1520" i="1"/>
  <c r="AN1152" i="16" l="1"/>
  <c r="AV1152" i="16" s="1"/>
  <c r="AW1151" i="16"/>
  <c r="AK1268" i="16"/>
  <c r="AU1267" i="16"/>
  <c r="E1394" i="16"/>
  <c r="P1521" i="1"/>
  <c r="U1401" i="1"/>
  <c r="W1401" i="1" s="1"/>
  <c r="M1521" i="1"/>
  <c r="K1522" i="1"/>
  <c r="F1510" i="16"/>
  <c r="V1517" i="1"/>
  <c r="T1638" i="1"/>
  <c r="A1513" i="16"/>
  <c r="P1513" i="16" s="1"/>
  <c r="F1640" i="1"/>
  <c r="S1392" i="16"/>
  <c r="AO1152" i="16" s="1"/>
  <c r="W1393" i="16"/>
  <c r="X1393" i="16"/>
  <c r="Q1509" i="16"/>
  <c r="AM1269" i="16" s="1"/>
  <c r="AF1508" i="16"/>
  <c r="R1393" i="16"/>
  <c r="AG1392" i="16"/>
  <c r="AH1391" i="16"/>
  <c r="AV1153" i="16" l="1"/>
  <c r="AN1153" i="16"/>
  <c r="AW1152" i="16"/>
  <c r="AU1268" i="16"/>
  <c r="AK1269" i="16"/>
  <c r="Q1510" i="16"/>
  <c r="AM1270" i="16" s="1"/>
  <c r="AF1509" i="16"/>
  <c r="AH1392" i="16"/>
  <c r="S1393" i="16"/>
  <c r="AO1153" i="16" s="1"/>
  <c r="W1394" i="16"/>
  <c r="X1394" i="16"/>
  <c r="F1511" i="16"/>
  <c r="T1639" i="1"/>
  <c r="V1518" i="1"/>
  <c r="AG1393" i="16"/>
  <c r="R1394" i="16"/>
  <c r="A1514" i="16"/>
  <c r="P1514" i="16" s="1"/>
  <c r="F1641" i="1"/>
  <c r="E1395" i="16"/>
  <c r="U1402" i="1"/>
  <c r="W1402" i="1" s="1"/>
  <c r="M1522" i="1"/>
  <c r="P1522" i="1"/>
  <c r="K1523" i="1"/>
  <c r="AN1154" i="16" l="1"/>
  <c r="AV1154" i="16" s="1"/>
  <c r="AW1153" i="16"/>
  <c r="AU1269" i="16"/>
  <c r="AK1270" i="16"/>
  <c r="E1396" i="16"/>
  <c r="P1523" i="1"/>
  <c r="U1403" i="1"/>
  <c r="W1403" i="1" s="1"/>
  <c r="K1524" i="1"/>
  <c r="M1523" i="1"/>
  <c r="A1515" i="16"/>
  <c r="P1515" i="16" s="1"/>
  <c r="F1642" i="1"/>
  <c r="S1394" i="16"/>
  <c r="AO1154" i="16" s="1"/>
  <c r="X1395" i="16"/>
  <c r="W1395" i="16"/>
  <c r="AG1394" i="16"/>
  <c r="R1395" i="16"/>
  <c r="F1512" i="16"/>
  <c r="T1640" i="1"/>
  <c r="V1519" i="1"/>
  <c r="AH1393" i="16"/>
  <c r="Q1511" i="16"/>
  <c r="AM1271" i="16" s="1"/>
  <c r="AF1510" i="16"/>
  <c r="AN1155" i="16" l="1"/>
  <c r="AV1155" i="16" s="1"/>
  <c r="AW1154" i="16"/>
  <c r="AU1270" i="16"/>
  <c r="AK1271" i="16"/>
  <c r="AH1394" i="16"/>
  <c r="E1397" i="16"/>
  <c r="K1525" i="1"/>
  <c r="M1524" i="1"/>
  <c r="U1404" i="1"/>
  <c r="W1404" i="1" s="1"/>
  <c r="P1524" i="1"/>
  <c r="F1513" i="16"/>
  <c r="T1641" i="1"/>
  <c r="V1520" i="1"/>
  <c r="A1516" i="16"/>
  <c r="P1516" i="16" s="1"/>
  <c r="F1643" i="1"/>
  <c r="Q1512" i="16"/>
  <c r="AM1272" i="16" s="1"/>
  <c r="AF1511" i="16"/>
  <c r="S1395" i="16"/>
  <c r="AO1155" i="16" s="1"/>
  <c r="X1396" i="16"/>
  <c r="W1396" i="16"/>
  <c r="R1396" i="16"/>
  <c r="AG1395" i="16"/>
  <c r="AN1156" i="16" l="1"/>
  <c r="AV1156" i="16" s="1"/>
  <c r="AW1155" i="16"/>
  <c r="AU1271" i="16"/>
  <c r="AK1272" i="16"/>
  <c r="F1514" i="16"/>
  <c r="T1642" i="1"/>
  <c r="V1521" i="1"/>
  <c r="AG1396" i="16"/>
  <c r="R1397" i="16"/>
  <c r="AH1395" i="16"/>
  <c r="A1517" i="16"/>
  <c r="P1517" i="16" s="1"/>
  <c r="F1644" i="1"/>
  <c r="E1398" i="16"/>
  <c r="U1405" i="1"/>
  <c r="W1405" i="1" s="1"/>
  <c r="K1526" i="1"/>
  <c r="P1525" i="1"/>
  <c r="M1525" i="1"/>
  <c r="S1396" i="16"/>
  <c r="AO1156" i="16" s="1"/>
  <c r="X1397" i="16"/>
  <c r="W1397" i="16"/>
  <c r="Q1513" i="16"/>
  <c r="AM1273" i="16" s="1"/>
  <c r="AF1512" i="16"/>
  <c r="AN1157" i="16" l="1"/>
  <c r="AV1157" i="16" s="1"/>
  <c r="AW1156" i="16"/>
  <c r="AU1272" i="16"/>
  <c r="AK1273" i="16"/>
  <c r="E1399" i="16"/>
  <c r="K1527" i="1"/>
  <c r="M1526" i="1"/>
  <c r="U1406" i="1"/>
  <c r="W1406" i="1" s="1"/>
  <c r="P1526" i="1"/>
  <c r="Q1514" i="16"/>
  <c r="AM1274" i="16" s="1"/>
  <c r="AF1513" i="16"/>
  <c r="AH1396" i="16"/>
  <c r="W1398" i="16"/>
  <c r="X1398" i="16"/>
  <c r="S1397" i="16"/>
  <c r="AO1157" i="16" s="1"/>
  <c r="A1518" i="16"/>
  <c r="P1518" i="16" s="1"/>
  <c r="F1645" i="1"/>
  <c r="R1398" i="16"/>
  <c r="AG1397" i="16"/>
  <c r="F1515" i="16"/>
  <c r="V1522" i="1"/>
  <c r="T1643" i="1"/>
  <c r="AN1158" i="16" l="1"/>
  <c r="AV1158" i="16" s="1"/>
  <c r="AW1157" i="16"/>
  <c r="AU1273" i="16"/>
  <c r="AK1274" i="16"/>
  <c r="F1516" i="16"/>
  <c r="V1523" i="1"/>
  <c r="T1644" i="1"/>
  <c r="R1399" i="16"/>
  <c r="AG1398" i="16"/>
  <c r="AH1397" i="16"/>
  <c r="A1519" i="16"/>
  <c r="P1519" i="16" s="1"/>
  <c r="F1646" i="1"/>
  <c r="X1399" i="16"/>
  <c r="W1399" i="16"/>
  <c r="S1398" i="16"/>
  <c r="AO1158" i="16" s="1"/>
  <c r="AF1514" i="16"/>
  <c r="Q1515" i="16"/>
  <c r="AM1275" i="16" s="1"/>
  <c r="E1400" i="16"/>
  <c r="P1527" i="1"/>
  <c r="U1407" i="1"/>
  <c r="W1407" i="1" s="1"/>
  <c r="K1528" i="1"/>
  <c r="M1527" i="1"/>
  <c r="AN1159" i="16" l="1"/>
  <c r="AV1159" i="16" s="1"/>
  <c r="AW1158" i="16"/>
  <c r="AU1274" i="16"/>
  <c r="AK1275" i="16"/>
  <c r="E1401" i="16"/>
  <c r="K1529" i="1"/>
  <c r="U1408" i="1"/>
  <c r="W1408" i="1" s="1"/>
  <c r="M1528" i="1"/>
  <c r="P1528" i="1"/>
  <c r="Q1516" i="16"/>
  <c r="AM1276" i="16" s="1"/>
  <c r="AF1515" i="16"/>
  <c r="W1400" i="16"/>
  <c r="X1400" i="16"/>
  <c r="S1399" i="16"/>
  <c r="AO1159" i="16" s="1"/>
  <c r="F1517" i="16"/>
  <c r="T1645" i="1"/>
  <c r="V1524" i="1"/>
  <c r="A1520" i="16"/>
  <c r="P1520" i="16" s="1"/>
  <c r="F1647" i="1"/>
  <c r="AH1398" i="16"/>
  <c r="R1400" i="16"/>
  <c r="AG1399" i="16"/>
  <c r="AN1160" i="16" l="1"/>
  <c r="AV1160" i="16" s="1"/>
  <c r="AW1159" i="16"/>
  <c r="AU1275" i="16"/>
  <c r="AK1276" i="16"/>
  <c r="R1401" i="16"/>
  <c r="AG1400" i="16"/>
  <c r="A1521" i="16"/>
  <c r="P1521" i="16" s="1"/>
  <c r="F1648" i="1"/>
  <c r="AH1399" i="16"/>
  <c r="Q1517" i="16"/>
  <c r="AM1277" i="16" s="1"/>
  <c r="AF1516" i="16"/>
  <c r="E1402" i="16"/>
  <c r="K1530" i="1"/>
  <c r="P1529" i="1"/>
  <c r="M1529" i="1"/>
  <c r="U1409" i="1"/>
  <c r="W1409" i="1" s="1"/>
  <c r="F1518" i="16"/>
  <c r="T1646" i="1"/>
  <c r="V1525" i="1"/>
  <c r="W1401" i="16"/>
  <c r="S1400" i="16"/>
  <c r="AO1160" i="16" s="1"/>
  <c r="X1401" i="16"/>
  <c r="AN1161" i="16" l="1"/>
  <c r="AV1161" i="16" s="1"/>
  <c r="AW1160" i="16"/>
  <c r="AU1276" i="16"/>
  <c r="AK1277" i="16"/>
  <c r="AH1400" i="16"/>
  <c r="E1403" i="16"/>
  <c r="U1410" i="1"/>
  <c r="W1410" i="1" s="1"/>
  <c r="M1530" i="1"/>
  <c r="P1530" i="1"/>
  <c r="K1531" i="1"/>
  <c r="X1402" i="16"/>
  <c r="W1402" i="16"/>
  <c r="S1401" i="16"/>
  <c r="AO1161" i="16" s="1"/>
  <c r="R1402" i="16"/>
  <c r="AG1401" i="16"/>
  <c r="F1519" i="16"/>
  <c r="T1647" i="1"/>
  <c r="V1526" i="1"/>
  <c r="AF1517" i="16"/>
  <c r="Q1518" i="16"/>
  <c r="AM1278" i="16" s="1"/>
  <c r="A1522" i="16"/>
  <c r="P1522" i="16" s="1"/>
  <c r="F1649" i="1"/>
  <c r="AN1162" i="16" l="1"/>
  <c r="AV1162" i="16" s="1"/>
  <c r="AW1161" i="16"/>
  <c r="AU1277" i="16"/>
  <c r="AK1278" i="16"/>
  <c r="A1523" i="16"/>
  <c r="P1523" i="16" s="1"/>
  <c r="F1650" i="1"/>
  <c r="R1403" i="16"/>
  <c r="AG1402" i="16"/>
  <c r="Q1519" i="16"/>
  <c r="AM1279" i="16" s="1"/>
  <c r="AF1518" i="16"/>
  <c r="F1520" i="16"/>
  <c r="V1527" i="1"/>
  <c r="T1648" i="1"/>
  <c r="E1404" i="16"/>
  <c r="P1531" i="1"/>
  <c r="U1411" i="1"/>
  <c r="W1411" i="1" s="1"/>
  <c r="M1531" i="1"/>
  <c r="K1532" i="1"/>
  <c r="AH1401" i="16"/>
  <c r="X1403" i="16"/>
  <c r="S1402" i="16"/>
  <c r="AO1162" i="16" s="1"/>
  <c r="W1403" i="16"/>
  <c r="AN1163" i="16" l="1"/>
  <c r="AV1163" i="16" s="1"/>
  <c r="AW1162" i="16"/>
  <c r="AK1279" i="16"/>
  <c r="AU1278" i="16"/>
  <c r="AH1402" i="16"/>
  <c r="E1405" i="16"/>
  <c r="P1532" i="1"/>
  <c r="M1532" i="1"/>
  <c r="U1412" i="1"/>
  <c r="W1412" i="1" s="1"/>
  <c r="K1533" i="1"/>
  <c r="R1404" i="16"/>
  <c r="AG1403" i="16"/>
  <c r="F1521" i="16"/>
  <c r="T1649" i="1"/>
  <c r="V1528" i="1"/>
  <c r="Q1520" i="16"/>
  <c r="AM1280" i="16" s="1"/>
  <c r="AF1519" i="16"/>
  <c r="A1524" i="16"/>
  <c r="P1524" i="16" s="1"/>
  <c r="F1651" i="1"/>
  <c r="X1404" i="16"/>
  <c r="W1404" i="16"/>
  <c r="S1403" i="16"/>
  <c r="AO1163" i="16" s="1"/>
  <c r="AN1164" i="16" l="1"/>
  <c r="AV1164" i="16" s="1"/>
  <c r="AW1163" i="16"/>
  <c r="AK1280" i="16"/>
  <c r="AU1279" i="16"/>
  <c r="F1522" i="16"/>
  <c r="T1650" i="1"/>
  <c r="V1529" i="1"/>
  <c r="E1406" i="16"/>
  <c r="U1413" i="1"/>
  <c r="W1413" i="1" s="1"/>
  <c r="P1533" i="1"/>
  <c r="K1534" i="1"/>
  <c r="M1533" i="1"/>
  <c r="A1525" i="16"/>
  <c r="P1525" i="16" s="1"/>
  <c r="F1652" i="1"/>
  <c r="S1404" i="16"/>
  <c r="AO1164" i="16" s="1"/>
  <c r="W1405" i="16"/>
  <c r="X1405" i="16"/>
  <c r="AF1520" i="16"/>
  <c r="Q1521" i="16"/>
  <c r="AM1281" i="16" s="1"/>
  <c r="AH1403" i="16"/>
  <c r="R1405" i="16"/>
  <c r="AG1404" i="16"/>
  <c r="AN1165" i="16" l="1"/>
  <c r="AV1165" i="16" s="1"/>
  <c r="AW1164" i="16"/>
  <c r="AU1280" i="16"/>
  <c r="AK1281" i="16"/>
  <c r="R1406" i="16"/>
  <c r="AG1405" i="16"/>
  <c r="W1406" i="16"/>
  <c r="S1405" i="16"/>
  <c r="AO1165" i="16" s="1"/>
  <c r="X1406" i="16"/>
  <c r="AH1404" i="16"/>
  <c r="E1407" i="16"/>
  <c r="K1535" i="1"/>
  <c r="M1534" i="1"/>
  <c r="U1414" i="1"/>
  <c r="W1414" i="1" s="1"/>
  <c r="P1534" i="1"/>
  <c r="Q1522" i="16"/>
  <c r="AM1282" i="16" s="1"/>
  <c r="AF1521" i="16"/>
  <c r="A1526" i="16"/>
  <c r="P1526" i="16" s="1"/>
  <c r="F1653" i="1"/>
  <c r="F1523" i="16"/>
  <c r="T1651" i="1"/>
  <c r="V1530" i="1"/>
  <c r="AN1166" i="16" l="1"/>
  <c r="AV1166" i="16" s="1"/>
  <c r="AW1165" i="16"/>
  <c r="AU1281" i="16"/>
  <c r="AK1282" i="16"/>
  <c r="W1407" i="16"/>
  <c r="X1407" i="16"/>
  <c r="S1406" i="16"/>
  <c r="AO1166" i="16" s="1"/>
  <c r="A1527" i="16"/>
  <c r="P1527" i="16" s="1"/>
  <c r="F1654" i="1"/>
  <c r="E1408" i="16"/>
  <c r="K1536" i="1"/>
  <c r="U1415" i="1"/>
  <c r="W1415" i="1" s="1"/>
  <c r="P1535" i="1"/>
  <c r="M1535" i="1"/>
  <c r="R1407" i="16"/>
  <c r="AG1406" i="16"/>
  <c r="F1524" i="16"/>
  <c r="V1531" i="1"/>
  <c r="T1652" i="1"/>
  <c r="Q1523" i="16"/>
  <c r="AM1283" i="16" s="1"/>
  <c r="AF1522" i="16"/>
  <c r="AH1405" i="16"/>
  <c r="AN1167" i="16" l="1"/>
  <c r="AV1167" i="16" s="1"/>
  <c r="AW1166" i="16"/>
  <c r="AU1282" i="16"/>
  <c r="AK1283" i="16"/>
  <c r="F1525" i="16"/>
  <c r="V1532" i="1"/>
  <c r="T1653" i="1"/>
  <c r="R1408" i="16"/>
  <c r="AG1407" i="16"/>
  <c r="E1409" i="16"/>
  <c r="K1537" i="1"/>
  <c r="U1416" i="1"/>
  <c r="W1416" i="1" s="1"/>
  <c r="M1536" i="1"/>
  <c r="P1536" i="1"/>
  <c r="AH1406" i="16"/>
  <c r="Q1524" i="16"/>
  <c r="AM1284" i="16" s="1"/>
  <c r="AF1523" i="16"/>
  <c r="A1528" i="16"/>
  <c r="P1528" i="16" s="1"/>
  <c r="F1655" i="1"/>
  <c r="X1408" i="16"/>
  <c r="S1407" i="16"/>
  <c r="AO1167" i="16" s="1"/>
  <c r="W1408" i="16"/>
  <c r="AN1168" i="16" l="1"/>
  <c r="AV1168" i="16" s="1"/>
  <c r="AW1167" i="16"/>
  <c r="AU1283" i="16"/>
  <c r="AK1284" i="16"/>
  <c r="E1410" i="16"/>
  <c r="U1417" i="1"/>
  <c r="W1417" i="1" s="1"/>
  <c r="K1538" i="1"/>
  <c r="P1537" i="1"/>
  <c r="M1537" i="1"/>
  <c r="Q1525" i="16"/>
  <c r="AM1285" i="16" s="1"/>
  <c r="AF1524" i="16"/>
  <c r="F1526" i="16"/>
  <c r="V1533" i="1"/>
  <c r="T1654" i="1"/>
  <c r="AH1407" i="16"/>
  <c r="A1529" i="16"/>
  <c r="P1529" i="16" s="1"/>
  <c r="F1656" i="1"/>
  <c r="S1408" i="16"/>
  <c r="AO1168" i="16" s="1"/>
  <c r="W1409" i="16"/>
  <c r="X1409" i="16"/>
  <c r="R1409" i="16"/>
  <c r="AG1408" i="16"/>
  <c r="AN1169" i="16" l="1"/>
  <c r="AV1169" i="16" s="1"/>
  <c r="AW1168" i="16"/>
  <c r="AK1285" i="16"/>
  <c r="AU1284" i="16"/>
  <c r="R1410" i="16"/>
  <c r="AG1409" i="16"/>
  <c r="AH1408" i="16"/>
  <c r="F1527" i="16"/>
  <c r="V1534" i="1"/>
  <c r="T1655" i="1"/>
  <c r="AF1525" i="16"/>
  <c r="Q1526" i="16"/>
  <c r="AM1286" i="16" s="1"/>
  <c r="E1411" i="16"/>
  <c r="K1539" i="1"/>
  <c r="M1538" i="1"/>
  <c r="U1418" i="1"/>
  <c r="W1418" i="1" s="1"/>
  <c r="P1538" i="1"/>
  <c r="A1530" i="16"/>
  <c r="P1530" i="16" s="1"/>
  <c r="F1657" i="1"/>
  <c r="S1409" i="16"/>
  <c r="AO1169" i="16" s="1"/>
  <c r="X1410" i="16"/>
  <c r="W1410" i="16"/>
  <c r="AN1170" i="16" l="1"/>
  <c r="AV1170" i="16" s="1"/>
  <c r="AW1169" i="16"/>
  <c r="AU1285" i="16"/>
  <c r="AK1286" i="16"/>
  <c r="R1411" i="16"/>
  <c r="AG1410" i="16"/>
  <c r="F1528" i="16"/>
  <c r="V1535" i="1"/>
  <c r="T1656" i="1"/>
  <c r="AH1409" i="16"/>
  <c r="AF1526" i="16"/>
  <c r="Q1527" i="16"/>
  <c r="AM1287" i="16" s="1"/>
  <c r="A1531" i="16"/>
  <c r="P1531" i="16" s="1"/>
  <c r="F1658" i="1"/>
  <c r="W1411" i="16"/>
  <c r="S1410" i="16"/>
  <c r="AO1170" i="16" s="1"/>
  <c r="X1411" i="16"/>
  <c r="E1412" i="16"/>
  <c r="K1540" i="1"/>
  <c r="P1539" i="1"/>
  <c r="M1539" i="1"/>
  <c r="U1419" i="1"/>
  <c r="W1419" i="1" s="1"/>
  <c r="AN1171" i="16" l="1"/>
  <c r="AV1171" i="16" s="1"/>
  <c r="AW1170" i="16"/>
  <c r="AU1286" i="16"/>
  <c r="AK1287" i="16"/>
  <c r="E1413" i="16"/>
  <c r="U1420" i="1"/>
  <c r="W1420" i="1" s="1"/>
  <c r="K1541" i="1"/>
  <c r="M1540" i="1"/>
  <c r="P1540" i="1"/>
  <c r="S1411" i="16"/>
  <c r="AO1171" i="16" s="1"/>
  <c r="X1412" i="16"/>
  <c r="W1412" i="16"/>
  <c r="A1532" i="16"/>
  <c r="P1532" i="16" s="1"/>
  <c r="F1659" i="1"/>
  <c r="F1529" i="16"/>
  <c r="T1657" i="1"/>
  <c r="V1536" i="1"/>
  <c r="AG1411" i="16"/>
  <c r="R1412" i="16"/>
  <c r="AH1410" i="16"/>
  <c r="Q1528" i="16"/>
  <c r="AM1288" i="16" s="1"/>
  <c r="AF1527" i="16"/>
  <c r="AN1172" i="16" l="1"/>
  <c r="AV1172" i="16" s="1"/>
  <c r="AW1171" i="16"/>
  <c r="AU1287" i="16"/>
  <c r="AK1288" i="16"/>
  <c r="Q1529" i="16"/>
  <c r="AM1289" i="16" s="1"/>
  <c r="AF1528" i="16"/>
  <c r="R1413" i="16"/>
  <c r="AG1412" i="16"/>
  <c r="F1530" i="16"/>
  <c r="T1658" i="1"/>
  <c r="V1537" i="1"/>
  <c r="X1413" i="16"/>
  <c r="W1413" i="16"/>
  <c r="S1412" i="16"/>
  <c r="AO1172" i="16" s="1"/>
  <c r="E1414" i="16"/>
  <c r="P1541" i="1"/>
  <c r="U1421" i="1"/>
  <c r="W1421" i="1" s="1"/>
  <c r="M1541" i="1"/>
  <c r="K1542" i="1"/>
  <c r="A1533" i="16"/>
  <c r="P1533" i="16" s="1"/>
  <c r="F1660" i="1"/>
  <c r="AH1411" i="16"/>
  <c r="AN1173" i="16" l="1"/>
  <c r="AV1173" i="16" s="1"/>
  <c r="AW1172" i="16"/>
  <c r="AU1288" i="16"/>
  <c r="AK1289" i="16"/>
  <c r="AH1412" i="16"/>
  <c r="F1531" i="16"/>
  <c r="V1538" i="1"/>
  <c r="T1659" i="1"/>
  <c r="Q1530" i="16"/>
  <c r="AM1290" i="16" s="1"/>
  <c r="AF1529" i="16"/>
  <c r="A1534" i="16"/>
  <c r="P1534" i="16" s="1"/>
  <c r="F1661" i="1"/>
  <c r="X1414" i="16"/>
  <c r="S1413" i="16"/>
  <c r="AO1173" i="16" s="1"/>
  <c r="W1414" i="16"/>
  <c r="E1415" i="16"/>
  <c r="U1422" i="1"/>
  <c r="W1422" i="1" s="1"/>
  <c r="M1542" i="1"/>
  <c r="P1542" i="1"/>
  <c r="K1543" i="1"/>
  <c r="R1414" i="16"/>
  <c r="AG1413" i="16"/>
  <c r="AN1174" i="16" l="1"/>
  <c r="AV1174" i="16" s="1"/>
  <c r="AW1173" i="16"/>
  <c r="AU1289" i="16"/>
  <c r="AK1290" i="16"/>
  <c r="X1415" i="16"/>
  <c r="W1415" i="16"/>
  <c r="S1414" i="16"/>
  <c r="AO1174" i="16" s="1"/>
  <c r="AH1413" i="16"/>
  <c r="Q1531" i="16"/>
  <c r="AM1291" i="16" s="1"/>
  <c r="AF1530" i="16"/>
  <c r="F1532" i="16"/>
  <c r="T1660" i="1"/>
  <c r="V1539" i="1"/>
  <c r="R1415" i="16"/>
  <c r="AG1414" i="16"/>
  <c r="E1416" i="16"/>
  <c r="P1543" i="1"/>
  <c r="U1423" i="1"/>
  <c r="W1423" i="1" s="1"/>
  <c r="K1544" i="1"/>
  <c r="M1543" i="1"/>
  <c r="A1535" i="16"/>
  <c r="P1535" i="16" s="1"/>
  <c r="F1662" i="1"/>
  <c r="AN1175" i="16" l="1"/>
  <c r="AV1175" i="16" s="1"/>
  <c r="AW1174" i="16"/>
  <c r="AU1290" i="16"/>
  <c r="AK1291" i="16"/>
  <c r="Q1532" i="16"/>
  <c r="AM1292" i="16" s="1"/>
  <c r="AF1531" i="16"/>
  <c r="AH1414" i="16"/>
  <c r="F1533" i="16"/>
  <c r="V1540" i="1"/>
  <c r="T1661" i="1"/>
  <c r="S1415" i="16"/>
  <c r="AO1175" i="16" s="1"/>
  <c r="W1416" i="16"/>
  <c r="X1416" i="16"/>
  <c r="E1417" i="16"/>
  <c r="P1544" i="1"/>
  <c r="U1424" i="1"/>
  <c r="W1424" i="1" s="1"/>
  <c r="M1544" i="1"/>
  <c r="K1545" i="1"/>
  <c r="A1536" i="16"/>
  <c r="P1536" i="16" s="1"/>
  <c r="F1663" i="1"/>
  <c r="AG1415" i="16"/>
  <c r="R1416" i="16"/>
  <c r="AN1176" i="16" l="1"/>
  <c r="AV1176" i="16" s="1"/>
  <c r="AW1175" i="16"/>
  <c r="AK1292" i="16"/>
  <c r="AU1291" i="16"/>
  <c r="A1537" i="16"/>
  <c r="P1537" i="16" s="1"/>
  <c r="F1664" i="1"/>
  <c r="S1416" i="16"/>
  <c r="AO1176" i="16" s="1"/>
  <c r="X1417" i="16"/>
  <c r="W1417" i="16"/>
  <c r="AF1532" i="16"/>
  <c r="Q1533" i="16"/>
  <c r="AM1293" i="16" s="1"/>
  <c r="E1418" i="16"/>
  <c r="K1546" i="1"/>
  <c r="U1425" i="1"/>
  <c r="W1425" i="1" s="1"/>
  <c r="M1545" i="1"/>
  <c r="P1545" i="1"/>
  <c r="F1534" i="16"/>
  <c r="V1541" i="1"/>
  <c r="T1662" i="1"/>
  <c r="R1417" i="16"/>
  <c r="AG1416" i="16"/>
  <c r="AH1415" i="16"/>
  <c r="AN1177" i="16" l="1"/>
  <c r="AV1177" i="16" s="1"/>
  <c r="AW1176" i="16"/>
  <c r="AU1292" i="16"/>
  <c r="AK1293" i="16"/>
  <c r="AF1533" i="16"/>
  <c r="Q1534" i="16"/>
  <c r="AM1294" i="16" s="1"/>
  <c r="AH1416" i="16"/>
  <c r="R1418" i="16"/>
  <c r="AG1417" i="16"/>
  <c r="E1419" i="16"/>
  <c r="P1546" i="1"/>
  <c r="M1546" i="1"/>
  <c r="U1426" i="1"/>
  <c r="W1426" i="1" s="1"/>
  <c r="K1547" i="1"/>
  <c r="A1538" i="16"/>
  <c r="P1538" i="16" s="1"/>
  <c r="F1665" i="1"/>
  <c r="F1535" i="16"/>
  <c r="V1542" i="1"/>
  <c r="T1663" i="1"/>
  <c r="W1418" i="16"/>
  <c r="S1417" i="16"/>
  <c r="AO1177" i="16" s="1"/>
  <c r="X1418" i="16"/>
  <c r="AN1178" i="16" l="1"/>
  <c r="AV1178" i="16" s="1"/>
  <c r="AW1177" i="16"/>
  <c r="AU1293" i="16"/>
  <c r="AK1294" i="16"/>
  <c r="W1419" i="16"/>
  <c r="X1419" i="16"/>
  <c r="S1418" i="16"/>
  <c r="AO1178" i="16" s="1"/>
  <c r="A1539" i="16"/>
  <c r="P1539" i="16" s="1"/>
  <c r="F1666" i="1"/>
  <c r="R1419" i="16"/>
  <c r="AG1418" i="16"/>
  <c r="Q1535" i="16"/>
  <c r="AM1295" i="16" s="1"/>
  <c r="AF1534" i="16"/>
  <c r="AH1417" i="16"/>
  <c r="F1536" i="16"/>
  <c r="V1543" i="1"/>
  <c r="T1664" i="1"/>
  <c r="E1420" i="16"/>
  <c r="P1547" i="1"/>
  <c r="U1427" i="1"/>
  <c r="W1427" i="1" s="1"/>
  <c r="M1547" i="1"/>
  <c r="K1548" i="1"/>
  <c r="AN1179" i="16" l="1"/>
  <c r="AV1179" i="16" s="1"/>
  <c r="AW1178" i="16"/>
  <c r="AU1294" i="16"/>
  <c r="AK1295" i="16"/>
  <c r="AG1419" i="16"/>
  <c r="R1420" i="16"/>
  <c r="AH1418" i="16"/>
  <c r="F1537" i="16"/>
  <c r="V1544" i="1"/>
  <c r="T1665" i="1"/>
  <c r="AF1535" i="16"/>
  <c r="Q1536" i="16"/>
  <c r="AM1296" i="16" s="1"/>
  <c r="E1421" i="16"/>
  <c r="U1428" i="1"/>
  <c r="W1428" i="1" s="1"/>
  <c r="K1549" i="1"/>
  <c r="M1548" i="1"/>
  <c r="P1548" i="1"/>
  <c r="A1540" i="16"/>
  <c r="P1540" i="16" s="1"/>
  <c r="F1667" i="1"/>
  <c r="S1419" i="16"/>
  <c r="AO1179" i="16" s="1"/>
  <c r="W1420" i="16"/>
  <c r="X1420" i="16"/>
  <c r="AN1180" i="16" l="1"/>
  <c r="AV1180" i="16" s="1"/>
  <c r="AW1179" i="16"/>
  <c r="AU1295" i="16"/>
  <c r="AK1296" i="16"/>
  <c r="A1541" i="16"/>
  <c r="P1541" i="16" s="1"/>
  <c r="F1668" i="1"/>
  <c r="E1422" i="16"/>
  <c r="U1429" i="1"/>
  <c r="W1429" i="1" s="1"/>
  <c r="P1549" i="1"/>
  <c r="K1550" i="1"/>
  <c r="M1549" i="1"/>
  <c r="S1420" i="16"/>
  <c r="AO1180" i="16" s="1"/>
  <c r="W1421" i="16"/>
  <c r="X1421" i="16"/>
  <c r="F1538" i="16"/>
  <c r="V1545" i="1"/>
  <c r="T1666" i="1"/>
  <c r="AH1419" i="16"/>
  <c r="Q1537" i="16"/>
  <c r="AM1297" i="16" s="1"/>
  <c r="AF1536" i="16"/>
  <c r="R1421" i="16"/>
  <c r="AG1420" i="16"/>
  <c r="AN1181" i="16" l="1"/>
  <c r="AV1181" i="16" s="1"/>
  <c r="AW1180" i="16"/>
  <c r="AK1297" i="16"/>
  <c r="AU1296" i="16"/>
  <c r="R1422" i="16"/>
  <c r="AG1421" i="16"/>
  <c r="AH1420" i="16"/>
  <c r="E1423" i="16"/>
  <c r="K1551" i="1"/>
  <c r="M1550" i="1"/>
  <c r="P1550" i="1"/>
  <c r="U1430" i="1"/>
  <c r="W1430" i="1" s="1"/>
  <c r="A1542" i="16"/>
  <c r="P1542" i="16" s="1"/>
  <c r="F1669" i="1"/>
  <c r="Q1538" i="16"/>
  <c r="AM1298" i="16" s="1"/>
  <c r="AF1537" i="16"/>
  <c r="F1539" i="16"/>
  <c r="T1667" i="1"/>
  <c r="V1546" i="1"/>
  <c r="W1422" i="16"/>
  <c r="S1421" i="16"/>
  <c r="AO1181" i="16" s="1"/>
  <c r="X1422" i="16"/>
  <c r="AN1182" i="16" l="1"/>
  <c r="AV1182" i="16" s="1"/>
  <c r="AW1181" i="16"/>
  <c r="AK1298" i="16"/>
  <c r="AU1297" i="16"/>
  <c r="E1424" i="16"/>
  <c r="P1551" i="1"/>
  <c r="U1431" i="1"/>
  <c r="W1431" i="1" s="1"/>
  <c r="K1552" i="1"/>
  <c r="M1551" i="1"/>
  <c r="Q1539" i="16"/>
  <c r="AM1299" i="16" s="1"/>
  <c r="AF1538" i="16"/>
  <c r="R1423" i="16"/>
  <c r="AG1422" i="16"/>
  <c r="AH1421" i="16"/>
  <c r="A1543" i="16"/>
  <c r="P1543" i="16" s="1"/>
  <c r="F1670" i="1"/>
  <c r="X1423" i="16"/>
  <c r="W1423" i="16"/>
  <c r="S1422" i="16"/>
  <c r="AO1182" i="16" s="1"/>
  <c r="F1540" i="16"/>
  <c r="V1547" i="1"/>
  <c r="T1668" i="1"/>
  <c r="AN1183" i="16" l="1"/>
  <c r="AV1183" i="16" s="1"/>
  <c r="AW1182" i="16"/>
  <c r="AU1298" i="16"/>
  <c r="AK1299" i="16"/>
  <c r="E1425" i="16"/>
  <c r="P1552" i="1"/>
  <c r="U1432" i="1"/>
  <c r="W1432" i="1" s="1"/>
  <c r="M1552" i="1"/>
  <c r="K1553" i="1"/>
  <c r="A1544" i="16"/>
  <c r="P1544" i="16" s="1"/>
  <c r="F1671" i="1"/>
  <c r="Q1540" i="16"/>
  <c r="AM1300" i="16" s="1"/>
  <c r="AF1539" i="16"/>
  <c r="AH1422" i="16"/>
  <c r="R1424" i="16"/>
  <c r="AG1423" i="16"/>
  <c r="F1541" i="16"/>
  <c r="T1669" i="1"/>
  <c r="V1548" i="1"/>
  <c r="W1424" i="16"/>
  <c r="X1424" i="16"/>
  <c r="S1423" i="16"/>
  <c r="AO1183" i="16" s="1"/>
  <c r="AN1184" i="16" l="1"/>
  <c r="AV1184" i="16" s="1"/>
  <c r="AW1183" i="16"/>
  <c r="AU1299" i="16"/>
  <c r="AK1300" i="16"/>
  <c r="A1545" i="16"/>
  <c r="P1545" i="16" s="1"/>
  <c r="F1672" i="1"/>
  <c r="AG1424" i="16"/>
  <c r="R1425" i="16"/>
  <c r="S1424" i="16"/>
  <c r="AO1184" i="16" s="1"/>
  <c r="W1425" i="16"/>
  <c r="X1425" i="16"/>
  <c r="AH1423" i="16"/>
  <c r="F1542" i="16"/>
  <c r="V1549" i="1"/>
  <c r="T1670" i="1"/>
  <c r="AF1540" i="16"/>
  <c r="Q1541" i="16"/>
  <c r="AM1301" i="16" s="1"/>
  <c r="E1426" i="16"/>
  <c r="K1554" i="1"/>
  <c r="U1433" i="1"/>
  <c r="W1433" i="1" s="1"/>
  <c r="M1553" i="1"/>
  <c r="P1553" i="1"/>
  <c r="AN1185" i="16" l="1"/>
  <c r="AV1185" i="16" s="1"/>
  <c r="AW1184" i="16"/>
  <c r="AU1300" i="16"/>
  <c r="AK1301" i="16"/>
  <c r="S1425" i="16"/>
  <c r="AO1185" i="16" s="1"/>
  <c r="X1426" i="16"/>
  <c r="W1426" i="16"/>
  <c r="E1427" i="16"/>
  <c r="K1555" i="1"/>
  <c r="M1554" i="1"/>
  <c r="U1434" i="1"/>
  <c r="W1434" i="1" s="1"/>
  <c r="P1554" i="1"/>
  <c r="AH1424" i="16"/>
  <c r="A1546" i="16"/>
  <c r="P1546" i="16" s="1"/>
  <c r="F1673" i="1"/>
  <c r="Q1542" i="16"/>
  <c r="AM1302" i="16" s="1"/>
  <c r="AF1541" i="16"/>
  <c r="F1543" i="16"/>
  <c r="V1550" i="1"/>
  <c r="T1671" i="1"/>
  <c r="R1426" i="16"/>
  <c r="AG1425" i="16"/>
  <c r="AN1186" i="16" l="1"/>
  <c r="AV1186" i="16" s="1"/>
  <c r="AW1185" i="16"/>
  <c r="AU1301" i="16"/>
  <c r="AK1302" i="16"/>
  <c r="R1427" i="16"/>
  <c r="AG1426" i="16"/>
  <c r="A1547" i="16"/>
  <c r="P1547" i="16" s="1"/>
  <c r="F1674" i="1"/>
  <c r="S1426" i="16"/>
  <c r="AO1186" i="16" s="1"/>
  <c r="X1427" i="16"/>
  <c r="W1427" i="16"/>
  <c r="F1544" i="16"/>
  <c r="T1672" i="1"/>
  <c r="V1551" i="1"/>
  <c r="Q1543" i="16"/>
  <c r="AM1303" i="16" s="1"/>
  <c r="AF1542" i="16"/>
  <c r="E1428" i="16"/>
  <c r="K1556" i="1"/>
  <c r="U1435" i="1"/>
  <c r="W1435" i="1" s="1"/>
  <c r="P1555" i="1"/>
  <c r="M1555" i="1"/>
  <c r="AH1425" i="16"/>
  <c r="AN1187" i="16" l="1"/>
  <c r="AV1187" i="16" s="1"/>
  <c r="AW1186" i="16"/>
  <c r="AU1302" i="16"/>
  <c r="AK1303" i="16"/>
  <c r="F1545" i="16"/>
  <c r="T1673" i="1"/>
  <c r="V1552" i="1"/>
  <c r="AH1426" i="16"/>
  <c r="R1428" i="16"/>
  <c r="AG1427" i="16"/>
  <c r="E1429" i="16"/>
  <c r="K1557" i="1"/>
  <c r="U1436" i="1"/>
  <c r="W1436" i="1" s="1"/>
  <c r="M1556" i="1"/>
  <c r="P1556" i="1"/>
  <c r="W1428" i="16"/>
  <c r="S1427" i="16"/>
  <c r="AO1187" i="16" s="1"/>
  <c r="X1428" i="16"/>
  <c r="AF1543" i="16"/>
  <c r="Q1544" i="16"/>
  <c r="AM1304" i="16" s="1"/>
  <c r="A1548" i="16"/>
  <c r="P1548" i="16" s="1"/>
  <c r="F1675" i="1"/>
  <c r="AN1188" i="16" l="1"/>
  <c r="AV1188" i="16" s="1"/>
  <c r="AU1303" i="16"/>
  <c r="AW1187" i="16"/>
  <c r="AK1304" i="16"/>
  <c r="R1429" i="16"/>
  <c r="AG1428" i="16"/>
  <c r="W1429" i="16"/>
  <c r="S1428" i="16"/>
  <c r="AO1188" i="16" s="1"/>
  <c r="X1429" i="16"/>
  <c r="E1430" i="16"/>
  <c r="P1557" i="1"/>
  <c r="K1558" i="1"/>
  <c r="M1557" i="1"/>
  <c r="U1437" i="1"/>
  <c r="W1437" i="1" s="1"/>
  <c r="F1546" i="16"/>
  <c r="V1553" i="1"/>
  <c r="T1674" i="1"/>
  <c r="AF1544" i="16"/>
  <c r="Q1545" i="16"/>
  <c r="AM1305" i="16" s="1"/>
  <c r="AH1427" i="16"/>
  <c r="A1549" i="16"/>
  <c r="P1549" i="16" s="1"/>
  <c r="F1676" i="1"/>
  <c r="AN1189" i="16" l="1"/>
  <c r="AV1189" i="16" s="1"/>
  <c r="AW1188" i="16"/>
  <c r="AU1304" i="16"/>
  <c r="AK1305" i="16"/>
  <c r="F1547" i="16"/>
  <c r="T1675" i="1"/>
  <c r="V1554" i="1"/>
  <c r="R1430" i="16"/>
  <c r="AG1429" i="16"/>
  <c r="S1429" i="16"/>
  <c r="AO1189" i="16" s="1"/>
  <c r="X1430" i="16"/>
  <c r="W1430" i="16"/>
  <c r="A1550" i="16"/>
  <c r="P1550" i="16" s="1"/>
  <c r="F1677" i="1"/>
  <c r="AF1545" i="16"/>
  <c r="Q1546" i="16"/>
  <c r="AM1306" i="16" s="1"/>
  <c r="E1431" i="16"/>
  <c r="P1558" i="1"/>
  <c r="M1558" i="1"/>
  <c r="K1559" i="1"/>
  <c r="U1438" i="1"/>
  <c r="W1438" i="1" s="1"/>
  <c r="AH1428" i="16"/>
  <c r="AN1190" i="16" l="1"/>
  <c r="AV1190" i="16" s="1"/>
  <c r="AW1189" i="16"/>
  <c r="AU1305" i="16"/>
  <c r="AK1306" i="16"/>
  <c r="E1432" i="16"/>
  <c r="P1559" i="1"/>
  <c r="U1439" i="1"/>
  <c r="W1439" i="1" s="1"/>
  <c r="K1560" i="1"/>
  <c r="M1559" i="1"/>
  <c r="Q1547" i="16"/>
  <c r="AM1307" i="16" s="1"/>
  <c r="AF1546" i="16"/>
  <c r="A1551" i="16"/>
  <c r="P1551" i="16" s="1"/>
  <c r="F1678" i="1"/>
  <c r="AH1429" i="16"/>
  <c r="F1548" i="16"/>
  <c r="V1555" i="1"/>
  <c r="T1676" i="1"/>
  <c r="X1431" i="16"/>
  <c r="S1430" i="16"/>
  <c r="AO1190" i="16" s="1"/>
  <c r="W1431" i="16"/>
  <c r="R1431" i="16"/>
  <c r="AG1430" i="16"/>
  <c r="AN1191" i="16" l="1"/>
  <c r="AV1191" i="16" s="1"/>
  <c r="AW1190" i="16"/>
  <c r="AU1306" i="16"/>
  <c r="AK1307" i="16"/>
  <c r="AG1431" i="16"/>
  <c r="R1432" i="16"/>
  <c r="Q1548" i="16"/>
  <c r="AM1308" i="16" s="1"/>
  <c r="AF1547" i="16"/>
  <c r="E1433" i="16"/>
  <c r="K1561" i="1"/>
  <c r="M1560" i="1"/>
  <c r="U1440" i="1"/>
  <c r="W1440" i="1" s="1"/>
  <c r="P1560" i="1"/>
  <c r="F1549" i="16"/>
  <c r="T1677" i="1"/>
  <c r="V1556" i="1"/>
  <c r="W1432" i="16"/>
  <c r="S1431" i="16"/>
  <c r="AO1191" i="16" s="1"/>
  <c r="X1432" i="16"/>
  <c r="A1552" i="16"/>
  <c r="P1552" i="16" s="1"/>
  <c r="F1679" i="1"/>
  <c r="AH1430" i="16"/>
  <c r="AN1192" i="16" l="1"/>
  <c r="AV1192" i="16" s="1"/>
  <c r="AW1191" i="16"/>
  <c r="AU1307" i="16"/>
  <c r="AK1308" i="16"/>
  <c r="A1553" i="16"/>
  <c r="P1553" i="16" s="1"/>
  <c r="F1680" i="1"/>
  <c r="W1433" i="16"/>
  <c r="S1432" i="16"/>
  <c r="AO1192" i="16" s="1"/>
  <c r="X1433" i="16"/>
  <c r="R1433" i="16"/>
  <c r="AG1432" i="16"/>
  <c r="AH1431" i="16"/>
  <c r="E1434" i="16"/>
  <c r="U1441" i="1"/>
  <c r="W1441" i="1" s="1"/>
  <c r="P1561" i="1"/>
  <c r="K1562" i="1"/>
  <c r="M1561" i="1"/>
  <c r="F1550" i="16"/>
  <c r="T1678" i="1"/>
  <c r="V1557" i="1"/>
  <c r="Q1549" i="16"/>
  <c r="AM1309" i="16" s="1"/>
  <c r="AF1548" i="16"/>
  <c r="AN1193" i="16" l="1"/>
  <c r="AV1193" i="16" s="1"/>
  <c r="AW1192" i="16"/>
  <c r="AU1308" i="16"/>
  <c r="AK1309" i="16"/>
  <c r="Q1550" i="16"/>
  <c r="AM1310" i="16" s="1"/>
  <c r="AF1549" i="16"/>
  <c r="AH1432" i="16"/>
  <c r="R1434" i="16"/>
  <c r="AG1433" i="16"/>
  <c r="S1433" i="16"/>
  <c r="AO1193" i="16" s="1"/>
  <c r="X1434" i="16"/>
  <c r="W1434" i="16"/>
  <c r="E1435" i="16"/>
  <c r="K1563" i="1"/>
  <c r="M1562" i="1"/>
  <c r="U1442" i="1"/>
  <c r="W1442" i="1" s="1"/>
  <c r="P1562" i="1"/>
  <c r="A1554" i="16"/>
  <c r="P1554" i="16" s="1"/>
  <c r="F1681" i="1"/>
  <c r="F1551" i="16"/>
  <c r="V1558" i="1"/>
  <c r="T1679" i="1"/>
  <c r="AN1194" i="16" l="1"/>
  <c r="AV1194" i="16" s="1"/>
  <c r="AW1193" i="16"/>
  <c r="AU1309" i="16"/>
  <c r="AK1310" i="16"/>
  <c r="A1555" i="16"/>
  <c r="P1555" i="16" s="1"/>
  <c r="F1682" i="1"/>
  <c r="Q1551" i="16"/>
  <c r="AM1311" i="16" s="1"/>
  <c r="AF1550" i="16"/>
  <c r="W1435" i="16"/>
  <c r="X1435" i="16"/>
  <c r="S1434" i="16"/>
  <c r="AO1194" i="16" s="1"/>
  <c r="R1435" i="16"/>
  <c r="AG1434" i="16"/>
  <c r="F1552" i="16"/>
  <c r="V1559" i="1"/>
  <c r="T1680" i="1"/>
  <c r="E1436" i="16"/>
  <c r="K1564" i="1"/>
  <c r="U1443" i="1"/>
  <c r="W1443" i="1" s="1"/>
  <c r="M1563" i="1"/>
  <c r="P1563" i="1"/>
  <c r="AH1433" i="16"/>
  <c r="AN1195" i="16" l="1"/>
  <c r="AV1195" i="16" s="1"/>
  <c r="AW1194" i="16"/>
  <c r="AU1310" i="16"/>
  <c r="AK1311" i="16"/>
  <c r="Q1552" i="16"/>
  <c r="AM1312" i="16" s="1"/>
  <c r="AF1551" i="16"/>
  <c r="E1437" i="16"/>
  <c r="K1565" i="1"/>
  <c r="U1444" i="1"/>
  <c r="W1444" i="1" s="1"/>
  <c r="M1564" i="1"/>
  <c r="P1564" i="1"/>
  <c r="AH1434" i="16"/>
  <c r="F1553" i="16"/>
  <c r="V1560" i="1"/>
  <c r="T1681" i="1"/>
  <c r="R1436" i="16"/>
  <c r="AG1435" i="16"/>
  <c r="W1436" i="16"/>
  <c r="S1435" i="16"/>
  <c r="AO1195" i="16" s="1"/>
  <c r="X1436" i="16"/>
  <c r="A1556" i="16"/>
  <c r="P1556" i="16" s="1"/>
  <c r="F1683" i="1"/>
  <c r="AN1196" i="16" l="1"/>
  <c r="AV1196" i="16" s="1"/>
  <c r="AW1195" i="16"/>
  <c r="AU1311" i="16"/>
  <c r="AK1312" i="16"/>
  <c r="A1557" i="16"/>
  <c r="P1557" i="16" s="1"/>
  <c r="F1684" i="1"/>
  <c r="S1436" i="16"/>
  <c r="AO1196" i="16" s="1"/>
  <c r="X1437" i="16"/>
  <c r="W1437" i="16"/>
  <c r="F1554" i="16"/>
  <c r="V1561" i="1"/>
  <c r="T1682" i="1"/>
  <c r="AG1436" i="16"/>
  <c r="R1437" i="16"/>
  <c r="AH1435" i="16"/>
  <c r="Q1553" i="16"/>
  <c r="AM1313" i="16" s="1"/>
  <c r="AF1552" i="16"/>
  <c r="E1438" i="16"/>
  <c r="K1566" i="1"/>
  <c r="P1565" i="1"/>
  <c r="M1565" i="1"/>
  <c r="U1445" i="1"/>
  <c r="W1445" i="1" s="1"/>
  <c r="AN1197" i="16" l="1"/>
  <c r="AV1197" i="16" s="1"/>
  <c r="AW1196" i="16"/>
  <c r="AU1312" i="16"/>
  <c r="AK1313" i="16"/>
  <c r="F1555" i="16"/>
  <c r="T1683" i="1"/>
  <c r="V1562" i="1"/>
  <c r="R1438" i="16"/>
  <c r="AG1437" i="16"/>
  <c r="AH1436" i="16"/>
  <c r="A1558" i="16"/>
  <c r="P1558" i="16" s="1"/>
  <c r="F1685" i="1"/>
  <c r="AF1553" i="16"/>
  <c r="Q1554" i="16"/>
  <c r="AM1314" i="16" s="1"/>
  <c r="E1439" i="16"/>
  <c r="P1566" i="1"/>
  <c r="M1566" i="1"/>
  <c r="U1446" i="1"/>
  <c r="W1446" i="1" s="1"/>
  <c r="K1567" i="1"/>
  <c r="S1437" i="16"/>
  <c r="AO1197" i="16" s="1"/>
  <c r="X1438" i="16"/>
  <c r="W1438" i="16"/>
  <c r="AN1198" i="16" l="1"/>
  <c r="AV1198" i="16" s="1"/>
  <c r="AW1197" i="16"/>
  <c r="AK1314" i="16"/>
  <c r="AU1313" i="16"/>
  <c r="F1556" i="16"/>
  <c r="V1563" i="1"/>
  <c r="T1684" i="1"/>
  <c r="AH1437" i="16"/>
  <c r="E1440" i="16"/>
  <c r="P1567" i="1"/>
  <c r="K1568" i="1"/>
  <c r="U1447" i="1"/>
  <c r="W1447" i="1" s="1"/>
  <c r="M1567" i="1"/>
  <c r="A1559" i="16"/>
  <c r="P1559" i="16" s="1"/>
  <c r="F1686" i="1"/>
  <c r="X1439" i="16"/>
  <c r="S1438" i="16"/>
  <c r="AO1198" i="16" s="1"/>
  <c r="W1439" i="16"/>
  <c r="Q1555" i="16"/>
  <c r="AM1315" i="16" s="1"/>
  <c r="AF1554" i="16"/>
  <c r="R1439" i="16"/>
  <c r="AG1438" i="16"/>
  <c r="AN1199" i="16" l="1"/>
  <c r="AV1199" i="16" s="1"/>
  <c r="AW1198" i="16"/>
  <c r="AU1314" i="16"/>
  <c r="AK1315" i="16"/>
  <c r="R1440" i="16"/>
  <c r="AG1439" i="16"/>
  <c r="A1560" i="16"/>
  <c r="P1560" i="16" s="1"/>
  <c r="F1687" i="1"/>
  <c r="E1441" i="16"/>
  <c r="K1569" i="1"/>
  <c r="U1448" i="1"/>
  <c r="W1448" i="1" s="1"/>
  <c r="M1568" i="1"/>
  <c r="P1568" i="1"/>
  <c r="X1440" i="16"/>
  <c r="S1439" i="16"/>
  <c r="AO1199" i="16" s="1"/>
  <c r="W1440" i="16"/>
  <c r="F1557" i="16"/>
  <c r="T1685" i="1"/>
  <c r="V1564" i="1"/>
  <c r="AH1438" i="16"/>
  <c r="Q1556" i="16"/>
  <c r="AM1316" i="16" s="1"/>
  <c r="AF1555" i="16"/>
  <c r="AN1200" i="16" l="1"/>
  <c r="AV1200" i="16" s="1"/>
  <c r="AW1199" i="16"/>
  <c r="AU1315" i="16"/>
  <c r="AK1316" i="16"/>
  <c r="Q1557" i="16"/>
  <c r="AM1317" i="16" s="1"/>
  <c r="AF1556" i="16"/>
  <c r="AH1439" i="16"/>
  <c r="F1558" i="16"/>
  <c r="V1565" i="1"/>
  <c r="T1686" i="1"/>
  <c r="E1442" i="16"/>
  <c r="P1569" i="1"/>
  <c r="K1570" i="1"/>
  <c r="M1569" i="1"/>
  <c r="U1449" i="1"/>
  <c r="W1449" i="1" s="1"/>
  <c r="R1441" i="16"/>
  <c r="AG1440" i="16"/>
  <c r="W1441" i="16"/>
  <c r="S1440" i="16"/>
  <c r="AO1200" i="16" s="1"/>
  <c r="X1441" i="16"/>
  <c r="A1561" i="16"/>
  <c r="P1561" i="16" s="1"/>
  <c r="F1688" i="1"/>
  <c r="AN1201" i="16" l="1"/>
  <c r="AV1201" i="16" s="1"/>
  <c r="AW1200" i="16"/>
  <c r="AU1316" i="16"/>
  <c r="AK1317" i="16"/>
  <c r="F1559" i="16"/>
  <c r="V1566" i="1"/>
  <c r="T1687" i="1"/>
  <c r="R1442" i="16"/>
  <c r="AG1441" i="16"/>
  <c r="E1443" i="16"/>
  <c r="K1571" i="1"/>
  <c r="M1570" i="1"/>
  <c r="P1570" i="1"/>
  <c r="U1450" i="1"/>
  <c r="W1450" i="1" s="1"/>
  <c r="AH1440" i="16"/>
  <c r="Q1558" i="16"/>
  <c r="AM1318" i="16" s="1"/>
  <c r="AF1557" i="16"/>
  <c r="A1562" i="16"/>
  <c r="P1562" i="16" s="1"/>
  <c r="F1689" i="1"/>
  <c r="X1442" i="16"/>
  <c r="S1441" i="16"/>
  <c r="AO1201" i="16" s="1"/>
  <c r="W1442" i="16"/>
  <c r="AN1202" i="16" l="1"/>
  <c r="AV1202" i="16" s="1"/>
  <c r="AW1201" i="16"/>
  <c r="AU1317" i="16"/>
  <c r="AK1318" i="16"/>
  <c r="AH1441" i="16"/>
  <c r="E1444" i="16"/>
  <c r="K1572" i="1"/>
  <c r="U1451" i="1"/>
  <c r="W1451" i="1" s="1"/>
  <c r="M1571" i="1"/>
  <c r="P1571" i="1"/>
  <c r="Q1559" i="16"/>
  <c r="AM1319" i="16" s="1"/>
  <c r="AF1558" i="16"/>
  <c r="F1560" i="16"/>
  <c r="V1567" i="1"/>
  <c r="T1688" i="1"/>
  <c r="A1563" i="16"/>
  <c r="P1563" i="16" s="1"/>
  <c r="F1690" i="1"/>
  <c r="X1443" i="16"/>
  <c r="W1443" i="16"/>
  <c r="S1442" i="16"/>
  <c r="AO1202" i="16" s="1"/>
  <c r="R1443" i="16"/>
  <c r="AG1442" i="16"/>
  <c r="AN1203" i="16" l="1"/>
  <c r="AV1203" i="16" s="1"/>
  <c r="AW1202" i="16"/>
  <c r="AU1318" i="16"/>
  <c r="AK1319" i="16"/>
  <c r="W1444" i="16"/>
  <c r="X1444" i="16"/>
  <c r="S1443" i="16"/>
  <c r="AO1203" i="16" s="1"/>
  <c r="R1444" i="16"/>
  <c r="AG1443" i="16"/>
  <c r="E1445" i="16"/>
  <c r="K1573" i="1"/>
  <c r="U1452" i="1"/>
  <c r="W1452" i="1" s="1"/>
  <c r="M1572" i="1"/>
  <c r="P1572" i="1"/>
  <c r="F1561" i="16"/>
  <c r="V1568" i="1"/>
  <c r="T1689" i="1"/>
  <c r="AF1559" i="16"/>
  <c r="Q1560" i="16"/>
  <c r="AM1320" i="16" s="1"/>
  <c r="A1564" i="16"/>
  <c r="P1564" i="16" s="1"/>
  <c r="F1691" i="1"/>
  <c r="AH1442" i="16"/>
  <c r="AN1204" i="16" l="1"/>
  <c r="AV1204" i="16" s="1"/>
  <c r="AW1203" i="16"/>
  <c r="AU1319" i="16"/>
  <c r="AK1320" i="16"/>
  <c r="E1446" i="16"/>
  <c r="K1574" i="1"/>
  <c r="P1573" i="1"/>
  <c r="M1573" i="1"/>
  <c r="U1453" i="1"/>
  <c r="W1453" i="1" s="1"/>
  <c r="A1565" i="16"/>
  <c r="P1565" i="16" s="1"/>
  <c r="F1692" i="1"/>
  <c r="AH1443" i="16"/>
  <c r="F1562" i="16"/>
  <c r="V1569" i="1"/>
  <c r="T1690" i="1"/>
  <c r="Q1561" i="16"/>
  <c r="AM1321" i="16" s="1"/>
  <c r="AF1560" i="16"/>
  <c r="R1445" i="16"/>
  <c r="AG1444" i="16"/>
  <c r="S1444" i="16"/>
  <c r="AO1204" i="16" s="1"/>
  <c r="W1445" i="16"/>
  <c r="X1445" i="16"/>
  <c r="AN1205" i="16" l="1"/>
  <c r="AV1205" i="16" s="1"/>
  <c r="AW1204" i="16"/>
  <c r="AU1320" i="16"/>
  <c r="AK1321" i="16"/>
  <c r="AH1444" i="16"/>
  <c r="S1445" i="16"/>
  <c r="AO1205" i="16" s="1"/>
  <c r="W1446" i="16"/>
  <c r="X1446" i="16"/>
  <c r="F1563" i="16"/>
  <c r="T1691" i="1"/>
  <c r="V1570" i="1"/>
  <c r="Q1562" i="16"/>
  <c r="AM1322" i="16" s="1"/>
  <c r="AF1561" i="16"/>
  <c r="E1447" i="16"/>
  <c r="U1454" i="1"/>
  <c r="W1454" i="1" s="1"/>
  <c r="M1574" i="1"/>
  <c r="K1575" i="1"/>
  <c r="P1574" i="1"/>
  <c r="A1566" i="16"/>
  <c r="P1566" i="16" s="1"/>
  <c r="F1693" i="1"/>
  <c r="AG1445" i="16"/>
  <c r="R1446" i="16"/>
  <c r="AN1206" i="16" l="1"/>
  <c r="AV1206" i="16" s="1"/>
  <c r="AW1205" i="16"/>
  <c r="AU1321" i="16"/>
  <c r="AK1322" i="16"/>
  <c r="X1447" i="16"/>
  <c r="W1447" i="16"/>
  <c r="S1446" i="16"/>
  <c r="AO1206" i="16" s="1"/>
  <c r="R1447" i="16"/>
  <c r="AG1446" i="16"/>
  <c r="E1448" i="16"/>
  <c r="K1576" i="1"/>
  <c r="U1455" i="1"/>
  <c r="W1455" i="1" s="1"/>
  <c r="M1575" i="1"/>
  <c r="P1575" i="1"/>
  <c r="F1564" i="16"/>
  <c r="V1571" i="1"/>
  <c r="T1692" i="1"/>
  <c r="AH1445" i="16"/>
  <c r="A1567" i="16"/>
  <c r="P1567" i="16" s="1"/>
  <c r="F1694" i="1"/>
  <c r="Q1563" i="16"/>
  <c r="AM1323" i="16" s="1"/>
  <c r="AF1562" i="16"/>
  <c r="AN1207" i="16" l="1"/>
  <c r="AV1207" i="16" s="1"/>
  <c r="AW1206" i="16"/>
  <c r="AU1322" i="16"/>
  <c r="AK1323" i="16"/>
  <c r="AH1446" i="16"/>
  <c r="A1568" i="16"/>
  <c r="P1568" i="16" s="1"/>
  <c r="F1695" i="1"/>
  <c r="F1565" i="16"/>
  <c r="V1572" i="1"/>
  <c r="T1693" i="1"/>
  <c r="W1448" i="16"/>
  <c r="X1448" i="16"/>
  <c r="S1447" i="16"/>
  <c r="AO1207" i="16" s="1"/>
  <c r="AF1563" i="16"/>
  <c r="Q1564" i="16"/>
  <c r="AM1324" i="16" s="1"/>
  <c r="E1449" i="16"/>
  <c r="K1577" i="1"/>
  <c r="M1576" i="1"/>
  <c r="U1456" i="1"/>
  <c r="W1456" i="1" s="1"/>
  <c r="P1576" i="1"/>
  <c r="R1448" i="16"/>
  <c r="AG1447" i="16"/>
  <c r="AV1208" i="16" l="1"/>
  <c r="AN1208" i="16"/>
  <c r="AW1207" i="16"/>
  <c r="AU1323" i="16"/>
  <c r="AK1324" i="16"/>
  <c r="AF1564" i="16"/>
  <c r="Q1565" i="16"/>
  <c r="AM1325" i="16" s="1"/>
  <c r="R1449" i="16"/>
  <c r="AG1448" i="16"/>
  <c r="X1449" i="16"/>
  <c r="S1448" i="16"/>
  <c r="AO1208" i="16" s="1"/>
  <c r="W1449" i="16"/>
  <c r="A1569" i="16"/>
  <c r="P1569" i="16" s="1"/>
  <c r="F1696" i="1"/>
  <c r="E1450" i="16"/>
  <c r="P1577" i="1"/>
  <c r="U1457" i="1"/>
  <c r="W1457" i="1" s="1"/>
  <c r="M1577" i="1"/>
  <c r="K1578" i="1"/>
  <c r="F1566" i="16"/>
  <c r="T1694" i="1"/>
  <c r="V1573" i="1"/>
  <c r="AH1447" i="16"/>
  <c r="AN1209" i="16" l="1"/>
  <c r="AV1209" i="16" s="1"/>
  <c r="AW1208" i="16"/>
  <c r="AU1324" i="16"/>
  <c r="AK1325" i="16"/>
  <c r="E1451" i="16"/>
  <c r="P1578" i="1"/>
  <c r="M1578" i="1"/>
  <c r="K1579" i="1"/>
  <c r="U1458" i="1"/>
  <c r="W1458" i="1" s="1"/>
  <c r="AH1448" i="16"/>
  <c r="F1567" i="16"/>
  <c r="V1574" i="1"/>
  <c r="T1695" i="1"/>
  <c r="A1570" i="16"/>
  <c r="P1570" i="16" s="1"/>
  <c r="F1697" i="1"/>
  <c r="Q1566" i="16"/>
  <c r="AM1326" i="16" s="1"/>
  <c r="AF1565" i="16"/>
  <c r="W1450" i="16"/>
  <c r="X1450" i="16"/>
  <c r="S1449" i="16"/>
  <c r="AO1209" i="16" s="1"/>
  <c r="R1450" i="16"/>
  <c r="AG1449" i="16"/>
  <c r="AN1210" i="16" l="1"/>
  <c r="AV1210" i="16" s="1"/>
  <c r="AW1209" i="16"/>
  <c r="AU1325" i="16"/>
  <c r="AK1326" i="16"/>
  <c r="AH1449" i="16"/>
  <c r="AF1566" i="16"/>
  <c r="Q1567" i="16"/>
  <c r="AM1327" i="16" s="1"/>
  <c r="F1568" i="16"/>
  <c r="V1575" i="1"/>
  <c r="T1696" i="1"/>
  <c r="R1451" i="16"/>
  <c r="AG1450" i="16"/>
  <c r="S1450" i="16"/>
  <c r="AO1210" i="16" s="1"/>
  <c r="X1451" i="16"/>
  <c r="W1451" i="16"/>
  <c r="A1571" i="16"/>
  <c r="P1571" i="16" s="1"/>
  <c r="F1698" i="1"/>
  <c r="E1452" i="16"/>
  <c r="P1579" i="1"/>
  <c r="U1459" i="1"/>
  <c r="W1459" i="1" s="1"/>
  <c r="M1579" i="1"/>
  <c r="K1580" i="1"/>
  <c r="AN1211" i="16" l="1"/>
  <c r="AV1211" i="16" s="1"/>
  <c r="AW1210" i="16"/>
  <c r="AU1326" i="16"/>
  <c r="AK1327" i="16"/>
  <c r="E1453" i="16"/>
  <c r="P1580" i="1"/>
  <c r="M1580" i="1"/>
  <c r="U1460" i="1"/>
  <c r="W1460" i="1" s="1"/>
  <c r="K1581" i="1"/>
  <c r="Q1568" i="16"/>
  <c r="AM1328" i="16" s="1"/>
  <c r="AF1567" i="16"/>
  <c r="A1572" i="16"/>
  <c r="P1572" i="16" s="1"/>
  <c r="F1699" i="1"/>
  <c r="AH1450" i="16"/>
  <c r="F1569" i="16"/>
  <c r="T1697" i="1"/>
  <c r="V1576" i="1"/>
  <c r="S1451" i="16"/>
  <c r="AO1211" i="16" s="1"/>
  <c r="X1452" i="16"/>
  <c r="W1452" i="16"/>
  <c r="R1452" i="16"/>
  <c r="AG1451" i="16"/>
  <c r="AN1212" i="16" l="1"/>
  <c r="AV1212" i="16" s="1"/>
  <c r="AW1211" i="16"/>
  <c r="AU1327" i="16"/>
  <c r="AK1328" i="16"/>
  <c r="AF1568" i="16"/>
  <c r="Q1569" i="16"/>
  <c r="AM1329" i="16" s="1"/>
  <c r="AG1452" i="16"/>
  <c r="R1453" i="16"/>
  <c r="AH1451" i="16"/>
  <c r="S1452" i="16"/>
  <c r="AO1212" i="16" s="1"/>
  <c r="X1453" i="16"/>
  <c r="W1453" i="16"/>
  <c r="F1570" i="16"/>
  <c r="T1698" i="1"/>
  <c r="V1577" i="1"/>
  <c r="A1573" i="16"/>
  <c r="P1573" i="16" s="1"/>
  <c r="F1700" i="1"/>
  <c r="E1454" i="16"/>
  <c r="K1582" i="1"/>
  <c r="P1581" i="1"/>
  <c r="M1581" i="1"/>
  <c r="U1461" i="1"/>
  <c r="W1461" i="1" s="1"/>
  <c r="AN1213" i="16" l="1"/>
  <c r="AV1213" i="16" s="1"/>
  <c r="AW1212" i="16"/>
  <c r="AU1328" i="16"/>
  <c r="AK1329" i="16"/>
  <c r="W1454" i="16"/>
  <c r="X1454" i="16"/>
  <c r="S1453" i="16"/>
  <c r="AO1213" i="16" s="1"/>
  <c r="E1455" i="16"/>
  <c r="K1583" i="1"/>
  <c r="M1582" i="1"/>
  <c r="P1582" i="1"/>
  <c r="U1462" i="1"/>
  <c r="W1462" i="1" s="1"/>
  <c r="R1454" i="16"/>
  <c r="AG1453" i="16"/>
  <c r="F1571" i="16"/>
  <c r="T1699" i="1"/>
  <c r="V1578" i="1"/>
  <c r="AH1452" i="16"/>
  <c r="A1574" i="16"/>
  <c r="P1574" i="16" s="1"/>
  <c r="F1701" i="1"/>
  <c r="AF1569" i="16"/>
  <c r="Q1570" i="16"/>
  <c r="AM1330" i="16" s="1"/>
  <c r="AN1214" i="16" l="1"/>
  <c r="AV1214" i="16" s="1"/>
  <c r="AW1213" i="16"/>
  <c r="AK1330" i="16"/>
  <c r="AU1329" i="16"/>
  <c r="AH1453" i="16"/>
  <c r="A1575" i="16"/>
  <c r="P1575" i="16" s="1"/>
  <c r="F1702" i="1"/>
  <c r="R1455" i="16"/>
  <c r="AG1454" i="16"/>
  <c r="Q1571" i="16"/>
  <c r="AM1331" i="16" s="1"/>
  <c r="AF1570" i="16"/>
  <c r="F1572" i="16"/>
  <c r="T1700" i="1"/>
  <c r="V1579" i="1"/>
  <c r="E1456" i="16"/>
  <c r="K1584" i="1"/>
  <c r="U1463" i="1"/>
  <c r="W1463" i="1" s="1"/>
  <c r="P1583" i="1"/>
  <c r="M1583" i="1"/>
  <c r="S1454" i="16"/>
  <c r="AO1214" i="16" s="1"/>
  <c r="W1455" i="16"/>
  <c r="X1455" i="16"/>
  <c r="AV1215" i="16" l="1"/>
  <c r="AN1215" i="16"/>
  <c r="AW1214" i="16"/>
  <c r="AK1331" i="16"/>
  <c r="AU1330" i="16"/>
  <c r="AH1454" i="16"/>
  <c r="E1457" i="16"/>
  <c r="K1585" i="1"/>
  <c r="M1584" i="1"/>
  <c r="U1464" i="1"/>
  <c r="W1464" i="1" s="1"/>
  <c r="P1584" i="1"/>
  <c r="Q1572" i="16"/>
  <c r="AM1332" i="16" s="1"/>
  <c r="AF1571" i="16"/>
  <c r="X1456" i="16"/>
  <c r="W1456" i="16"/>
  <c r="S1455" i="16"/>
  <c r="AO1215" i="16" s="1"/>
  <c r="F1573" i="16"/>
  <c r="T1701" i="1"/>
  <c r="V1580" i="1"/>
  <c r="A1576" i="16"/>
  <c r="P1576" i="16" s="1"/>
  <c r="F1703" i="1"/>
  <c r="R1456" i="16"/>
  <c r="AG1455" i="16"/>
  <c r="AN1216" i="16" l="1"/>
  <c r="AV1216" i="16" s="1"/>
  <c r="AW1215" i="16"/>
  <c r="AU1331" i="16"/>
  <c r="AK1332" i="16"/>
  <c r="A1577" i="16"/>
  <c r="P1577" i="16" s="1"/>
  <c r="F1704" i="1"/>
  <c r="R1457" i="16"/>
  <c r="AG1456" i="16"/>
  <c r="X1457" i="16"/>
  <c r="S1456" i="16"/>
  <c r="AO1216" i="16" s="1"/>
  <c r="W1457" i="16"/>
  <c r="E1458" i="16"/>
  <c r="P1585" i="1"/>
  <c r="K1586" i="1"/>
  <c r="M1585" i="1"/>
  <c r="U1465" i="1"/>
  <c r="W1465" i="1" s="1"/>
  <c r="AH1455" i="16"/>
  <c r="AF1572" i="16"/>
  <c r="Q1573" i="16"/>
  <c r="AM1333" i="16" s="1"/>
  <c r="F1574" i="16"/>
  <c r="V1581" i="1"/>
  <c r="T1702" i="1"/>
  <c r="AN1217" i="16" l="1"/>
  <c r="AV1217" i="16" s="1"/>
  <c r="AW1216" i="16"/>
  <c r="AU1332" i="16"/>
  <c r="AK1333" i="16"/>
  <c r="S1457" i="16"/>
  <c r="AO1217" i="16" s="1"/>
  <c r="X1458" i="16"/>
  <c r="W1458" i="16"/>
  <c r="AG1457" i="16"/>
  <c r="R1458" i="16"/>
  <c r="E1459" i="16"/>
  <c r="K1587" i="1"/>
  <c r="M1586" i="1"/>
  <c r="P1586" i="1"/>
  <c r="U1466" i="1"/>
  <c r="W1466" i="1" s="1"/>
  <c r="AH1456" i="16"/>
  <c r="Q1574" i="16"/>
  <c r="AM1334" i="16" s="1"/>
  <c r="AF1573" i="16"/>
  <c r="A1578" i="16"/>
  <c r="P1578" i="16" s="1"/>
  <c r="F1705" i="1"/>
  <c r="F1575" i="16"/>
  <c r="V1582" i="1"/>
  <c r="T1703" i="1"/>
  <c r="AN1218" i="16" l="1"/>
  <c r="AV1218" i="16" s="1"/>
  <c r="AW1217" i="16"/>
  <c r="AU1333" i="16"/>
  <c r="AK1334" i="16"/>
  <c r="E1460" i="16"/>
  <c r="P1587" i="1"/>
  <c r="U1467" i="1"/>
  <c r="W1467" i="1" s="1"/>
  <c r="K1588" i="1"/>
  <c r="M1587" i="1"/>
  <c r="Q1575" i="16"/>
  <c r="AM1335" i="16" s="1"/>
  <c r="AF1574" i="16"/>
  <c r="W1459" i="16"/>
  <c r="S1458" i="16"/>
  <c r="AO1218" i="16" s="1"/>
  <c r="X1459" i="16"/>
  <c r="A1579" i="16"/>
  <c r="P1579" i="16" s="1"/>
  <c r="F1706" i="1"/>
  <c r="R1459" i="16"/>
  <c r="AG1458" i="16"/>
  <c r="F1576" i="16"/>
  <c r="V1583" i="1"/>
  <c r="T1704" i="1"/>
  <c r="AH1457" i="16"/>
  <c r="AN1219" i="16" l="1"/>
  <c r="AV1219" i="16" s="1"/>
  <c r="AU1334" i="16"/>
  <c r="AW1218" i="16"/>
  <c r="AK1335" i="16"/>
  <c r="E1461" i="16"/>
  <c r="U1468" i="1"/>
  <c r="W1468" i="1" s="1"/>
  <c r="K1589" i="1"/>
  <c r="M1588" i="1"/>
  <c r="P1588" i="1"/>
  <c r="F1577" i="16"/>
  <c r="V1584" i="1"/>
  <c r="T1705" i="1"/>
  <c r="R1460" i="16"/>
  <c r="AG1459" i="16"/>
  <c r="Q1576" i="16"/>
  <c r="AM1336" i="16" s="1"/>
  <c r="AF1575" i="16"/>
  <c r="AH1458" i="16"/>
  <c r="A1580" i="16"/>
  <c r="P1580" i="16" s="1"/>
  <c r="F1707" i="1"/>
  <c r="X1460" i="16"/>
  <c r="W1460" i="16"/>
  <c r="S1459" i="16"/>
  <c r="AO1219" i="16" s="1"/>
  <c r="AN1220" i="16" l="1"/>
  <c r="AV1220" i="16" s="1"/>
  <c r="AW1219" i="16"/>
  <c r="AU1335" i="16"/>
  <c r="AK1336" i="16"/>
  <c r="F1578" i="16"/>
  <c r="V1585" i="1"/>
  <c r="T1706" i="1"/>
  <c r="R1461" i="16"/>
  <c r="AG1460" i="16"/>
  <c r="S1460" i="16"/>
  <c r="AO1220" i="16" s="1"/>
  <c r="W1461" i="16"/>
  <c r="X1461" i="16"/>
  <c r="E1462" i="16"/>
  <c r="K1590" i="1"/>
  <c r="U1469" i="1"/>
  <c r="W1469" i="1" s="1"/>
  <c r="M1589" i="1"/>
  <c r="P1589" i="1"/>
  <c r="A1581" i="16"/>
  <c r="P1581" i="16" s="1"/>
  <c r="F1708" i="1"/>
  <c r="AH1459" i="16"/>
  <c r="Q1577" i="16"/>
  <c r="AM1337" i="16" s="1"/>
  <c r="AF1576" i="16"/>
  <c r="AN1221" i="16" l="1"/>
  <c r="AV1221" i="16" s="1"/>
  <c r="AW1220" i="16"/>
  <c r="AU1336" i="16"/>
  <c r="AK1337" i="16"/>
  <c r="AF1577" i="16"/>
  <c r="Q1578" i="16"/>
  <c r="AM1338" i="16" s="1"/>
  <c r="A1582" i="16"/>
  <c r="P1582" i="16" s="1"/>
  <c r="F1709" i="1"/>
  <c r="S1461" i="16"/>
  <c r="AO1221" i="16" s="1"/>
  <c r="X1462" i="16"/>
  <c r="W1462" i="16"/>
  <c r="E1463" i="16"/>
  <c r="U1470" i="1"/>
  <c r="W1470" i="1" s="1"/>
  <c r="M1590" i="1"/>
  <c r="P1590" i="1"/>
  <c r="K1591" i="1"/>
  <c r="AH1460" i="16"/>
  <c r="F1579" i="16"/>
  <c r="V1586" i="1"/>
  <c r="T1707" i="1"/>
  <c r="AG1461" i="16"/>
  <c r="R1462" i="16"/>
  <c r="AN1222" i="16" l="1"/>
  <c r="AV1222" i="16" s="1"/>
  <c r="AW1221" i="16"/>
  <c r="AU1337" i="16"/>
  <c r="AK1338" i="16"/>
  <c r="AH1461" i="16"/>
  <c r="W1463" i="16"/>
  <c r="S1462" i="16"/>
  <c r="AO1222" i="16" s="1"/>
  <c r="X1463" i="16"/>
  <c r="Q1579" i="16"/>
  <c r="AM1339" i="16" s="1"/>
  <c r="AF1578" i="16"/>
  <c r="F1580" i="16"/>
  <c r="T1708" i="1"/>
  <c r="V1587" i="1"/>
  <c r="AG1462" i="16"/>
  <c r="R1463" i="16"/>
  <c r="E1464" i="16"/>
  <c r="P1591" i="1"/>
  <c r="U1471" i="1"/>
  <c r="W1471" i="1" s="1"/>
  <c r="K1592" i="1"/>
  <c r="M1591" i="1"/>
  <c r="A1583" i="16"/>
  <c r="P1583" i="16" s="1"/>
  <c r="F1710" i="1"/>
  <c r="AN1223" i="16" l="1"/>
  <c r="AV1223" i="16" s="1"/>
  <c r="AW1222" i="16"/>
  <c r="AU1338" i="16"/>
  <c r="AK1339" i="16"/>
  <c r="A1584" i="16"/>
  <c r="P1584" i="16" s="1"/>
  <c r="F1711" i="1"/>
  <c r="AH1462" i="16"/>
  <c r="Q1580" i="16"/>
  <c r="AM1340" i="16" s="1"/>
  <c r="AF1579" i="16"/>
  <c r="X1464" i="16"/>
  <c r="W1464" i="16"/>
  <c r="S1463" i="16"/>
  <c r="AO1223" i="16" s="1"/>
  <c r="E1465" i="16"/>
  <c r="P1592" i="1"/>
  <c r="M1592" i="1"/>
  <c r="U1472" i="1"/>
  <c r="W1472" i="1" s="1"/>
  <c r="K1593" i="1"/>
  <c r="R1464" i="16"/>
  <c r="AG1463" i="16"/>
  <c r="F1581" i="16"/>
  <c r="V1588" i="1"/>
  <c r="T1709" i="1"/>
  <c r="AN1224" i="16" l="1"/>
  <c r="AV1224" i="16" s="1"/>
  <c r="AW1223" i="16"/>
  <c r="AU1339" i="16"/>
  <c r="AK1340" i="16"/>
  <c r="E1466" i="16"/>
  <c r="U1473" i="1"/>
  <c r="W1473" i="1" s="1"/>
  <c r="P1593" i="1"/>
  <c r="K1594" i="1"/>
  <c r="M1593" i="1"/>
  <c r="AH1463" i="16"/>
  <c r="Q1581" i="16"/>
  <c r="AM1341" i="16" s="1"/>
  <c r="AF1580" i="16"/>
  <c r="A1585" i="16"/>
  <c r="P1585" i="16" s="1"/>
  <c r="F1712" i="1"/>
  <c r="F1582" i="16"/>
  <c r="V1589" i="1"/>
  <c r="T1710" i="1"/>
  <c r="R1465" i="16"/>
  <c r="AG1464" i="16"/>
  <c r="W1465" i="16"/>
  <c r="X1465" i="16"/>
  <c r="S1464" i="16"/>
  <c r="AO1224" i="16" s="1"/>
  <c r="AN1225" i="16" l="1"/>
  <c r="AV1225" i="16" s="1"/>
  <c r="AW1224" i="16"/>
  <c r="AK1341" i="16"/>
  <c r="AU1340" i="16"/>
  <c r="A1586" i="16"/>
  <c r="P1586" i="16" s="1"/>
  <c r="F1713" i="1"/>
  <c r="E1467" i="16"/>
  <c r="K1595" i="1"/>
  <c r="M1594" i="1"/>
  <c r="U1474" i="1"/>
  <c r="W1474" i="1" s="1"/>
  <c r="P1594" i="1"/>
  <c r="F1583" i="16"/>
  <c r="V1590" i="1"/>
  <c r="T1711" i="1"/>
  <c r="S1465" i="16"/>
  <c r="AO1225" i="16" s="1"/>
  <c r="W1466" i="16"/>
  <c r="X1466" i="16"/>
  <c r="AH1464" i="16"/>
  <c r="R1466" i="16"/>
  <c r="AG1465" i="16"/>
  <c r="Q1582" i="16"/>
  <c r="AM1342" i="16" s="1"/>
  <c r="AF1581" i="16"/>
  <c r="AN1226" i="16" l="1"/>
  <c r="AV1226" i="16" s="1"/>
  <c r="AW1225" i="16"/>
  <c r="AU1341" i="16"/>
  <c r="AK1342" i="16"/>
  <c r="AG1466" i="16"/>
  <c r="R1467" i="16"/>
  <c r="Q1583" i="16"/>
  <c r="AM1343" i="16" s="1"/>
  <c r="AF1582" i="16"/>
  <c r="W1467" i="16"/>
  <c r="X1467" i="16"/>
  <c r="S1466" i="16"/>
  <c r="AO1226" i="16" s="1"/>
  <c r="E1468" i="16"/>
  <c r="P1595" i="1"/>
  <c r="U1475" i="1"/>
  <c r="W1475" i="1" s="1"/>
  <c r="M1595" i="1"/>
  <c r="K1596" i="1"/>
  <c r="AH1465" i="16"/>
  <c r="F1584" i="16"/>
  <c r="T1712" i="1"/>
  <c r="V1591" i="1"/>
  <c r="A1587" i="16"/>
  <c r="P1587" i="16" s="1"/>
  <c r="F1714" i="1"/>
  <c r="AN1227" i="16" l="1"/>
  <c r="AV1227" i="16" s="1"/>
  <c r="AU1342" i="16"/>
  <c r="AW1226" i="16"/>
  <c r="AK1343" i="16"/>
  <c r="F1585" i="16"/>
  <c r="V1592" i="1"/>
  <c r="T1713" i="1"/>
  <c r="E1469" i="16"/>
  <c r="P1596" i="1"/>
  <c r="U1476" i="1"/>
  <c r="W1476" i="1" s="1"/>
  <c r="M1596" i="1"/>
  <c r="K1597" i="1"/>
  <c r="A1588" i="16"/>
  <c r="P1588" i="16" s="1"/>
  <c r="F1715" i="1"/>
  <c r="W1468" i="16"/>
  <c r="S1467" i="16"/>
  <c r="AO1227" i="16" s="1"/>
  <c r="X1468" i="16"/>
  <c r="R1468" i="16"/>
  <c r="AG1467" i="16"/>
  <c r="AH1466" i="16"/>
  <c r="Q1584" i="16"/>
  <c r="AM1344" i="16" s="1"/>
  <c r="AF1583" i="16"/>
  <c r="AN1228" i="16" l="1"/>
  <c r="AV1228" i="16" s="1"/>
  <c r="AW1227" i="16"/>
  <c r="AU1343" i="16"/>
  <c r="AK1344" i="16"/>
  <c r="Q1585" i="16"/>
  <c r="AM1345" i="16" s="1"/>
  <c r="AF1584" i="16"/>
  <c r="AH1467" i="16"/>
  <c r="E1470" i="16"/>
  <c r="K1598" i="1"/>
  <c r="P1597" i="1"/>
  <c r="M1597" i="1"/>
  <c r="U1477" i="1"/>
  <c r="W1477" i="1" s="1"/>
  <c r="R1469" i="16"/>
  <c r="AG1468" i="16"/>
  <c r="W1469" i="16"/>
  <c r="S1468" i="16"/>
  <c r="AO1228" i="16" s="1"/>
  <c r="X1469" i="16"/>
  <c r="F1586" i="16"/>
  <c r="V1593" i="1"/>
  <c r="T1714" i="1"/>
  <c r="A1589" i="16"/>
  <c r="P1589" i="16" s="1"/>
  <c r="F1716" i="1"/>
  <c r="AN1229" i="16" l="1"/>
  <c r="AV1229" i="16" s="1"/>
  <c r="AW1228" i="16"/>
  <c r="AU1344" i="16"/>
  <c r="AK1345" i="16"/>
  <c r="A1590" i="16"/>
  <c r="P1590" i="16" s="1"/>
  <c r="F1717" i="1"/>
  <c r="AG1469" i="16"/>
  <c r="R1470" i="16"/>
  <c r="F1587" i="16"/>
  <c r="T1715" i="1"/>
  <c r="V1594" i="1"/>
  <c r="AH1468" i="16"/>
  <c r="E1471" i="16"/>
  <c r="P1598" i="1"/>
  <c r="M1598" i="1"/>
  <c r="U1478" i="1"/>
  <c r="W1478" i="1" s="1"/>
  <c r="K1599" i="1"/>
  <c r="S1469" i="16"/>
  <c r="AO1229" i="16" s="1"/>
  <c r="W1470" i="16"/>
  <c r="X1470" i="16"/>
  <c r="Q1586" i="16"/>
  <c r="AM1346" i="16" s="1"/>
  <c r="AF1585" i="16"/>
  <c r="AN1230" i="16" l="1"/>
  <c r="AV1230" i="16" s="1"/>
  <c r="AW1229" i="16"/>
  <c r="AU1345" i="16"/>
  <c r="AK1346" i="16"/>
  <c r="E1472" i="16"/>
  <c r="P1599" i="1"/>
  <c r="K1600" i="1"/>
  <c r="U1479" i="1"/>
  <c r="W1479" i="1" s="1"/>
  <c r="M1599" i="1"/>
  <c r="X1471" i="16"/>
  <c r="W1471" i="16"/>
  <c r="S1470" i="16"/>
  <c r="AO1230" i="16" s="1"/>
  <c r="AF1586" i="16"/>
  <c r="Q1587" i="16"/>
  <c r="AM1347" i="16" s="1"/>
  <c r="AH1469" i="16"/>
  <c r="F1588" i="16"/>
  <c r="V1595" i="1"/>
  <c r="T1716" i="1"/>
  <c r="A1591" i="16"/>
  <c r="P1591" i="16" s="1"/>
  <c r="F1718" i="1"/>
  <c r="AG1470" i="16"/>
  <c r="R1471" i="16"/>
  <c r="AN1231" i="16" l="1"/>
  <c r="AV1231" i="16" s="1"/>
  <c r="AW1230" i="16"/>
  <c r="AU1346" i="16"/>
  <c r="AK1347" i="16"/>
  <c r="AH1470" i="16"/>
  <c r="F1589" i="16"/>
  <c r="T1717" i="1"/>
  <c r="V1596" i="1"/>
  <c r="Q1588" i="16"/>
  <c r="AM1348" i="16" s="1"/>
  <c r="AF1587" i="16"/>
  <c r="S1471" i="16"/>
  <c r="AO1231" i="16" s="1"/>
  <c r="X1472" i="16"/>
  <c r="W1472" i="16"/>
  <c r="E1473" i="16"/>
  <c r="K1601" i="1"/>
  <c r="U1480" i="1"/>
  <c r="W1480" i="1" s="1"/>
  <c r="M1600" i="1"/>
  <c r="P1600" i="1"/>
  <c r="A1592" i="16"/>
  <c r="P1592" i="16" s="1"/>
  <c r="F1719" i="1"/>
  <c r="R1472" i="16"/>
  <c r="AG1471" i="16"/>
  <c r="AN1232" i="16" l="1"/>
  <c r="AV1232" i="16" s="1"/>
  <c r="AW1231" i="16"/>
  <c r="AU1347" i="16"/>
  <c r="AK1348" i="16"/>
  <c r="F1590" i="16"/>
  <c r="V1597" i="1"/>
  <c r="T1718" i="1"/>
  <c r="X1473" i="16"/>
  <c r="W1473" i="16"/>
  <c r="S1472" i="16"/>
  <c r="AO1232" i="16" s="1"/>
  <c r="Q1589" i="16"/>
  <c r="AM1349" i="16" s="1"/>
  <c r="AF1588" i="16"/>
  <c r="E1474" i="16"/>
  <c r="K1602" i="1"/>
  <c r="P1601" i="1"/>
  <c r="M1601" i="1"/>
  <c r="U1481" i="1"/>
  <c r="W1481" i="1" s="1"/>
  <c r="AH1471" i="16"/>
  <c r="R1473" i="16"/>
  <c r="AG1472" i="16"/>
  <c r="A1593" i="16"/>
  <c r="P1593" i="16" s="1"/>
  <c r="F1720" i="1"/>
  <c r="AN1233" i="16" l="1"/>
  <c r="AV1233" i="16" s="1"/>
  <c r="AW1232" i="16"/>
  <c r="AU1348" i="16"/>
  <c r="AK1349" i="16"/>
  <c r="A1594" i="16"/>
  <c r="P1594" i="16" s="1"/>
  <c r="F1721" i="1"/>
  <c r="Q1590" i="16"/>
  <c r="AM1350" i="16" s="1"/>
  <c r="AF1589" i="16"/>
  <c r="E1475" i="16"/>
  <c r="K1603" i="1"/>
  <c r="M1602" i="1"/>
  <c r="P1602" i="1"/>
  <c r="U1482" i="1"/>
  <c r="W1482" i="1" s="1"/>
  <c r="F1591" i="16"/>
  <c r="V1598" i="1"/>
  <c r="T1719" i="1"/>
  <c r="R1474" i="16"/>
  <c r="AG1473" i="16"/>
  <c r="AH1472" i="16"/>
  <c r="S1473" i="16"/>
  <c r="AO1233" i="16" s="1"/>
  <c r="W1474" i="16"/>
  <c r="X1474" i="16"/>
  <c r="AN1234" i="16" l="1"/>
  <c r="AV1234" i="16" s="1"/>
  <c r="AU1349" i="16"/>
  <c r="AW1233" i="16"/>
  <c r="AK1350" i="16"/>
  <c r="Q1591" i="16"/>
  <c r="AM1351" i="16" s="1"/>
  <c r="AF1590" i="16"/>
  <c r="F1592" i="16"/>
  <c r="V1599" i="1"/>
  <c r="T1720" i="1"/>
  <c r="S1474" i="16"/>
  <c r="AO1234" i="16" s="1"/>
  <c r="X1475" i="16"/>
  <c r="W1475" i="16"/>
  <c r="AH1473" i="16"/>
  <c r="R1475" i="16"/>
  <c r="AG1474" i="16"/>
  <c r="E1476" i="16"/>
  <c r="P1603" i="1"/>
  <c r="K1604" i="1"/>
  <c r="U1483" i="1"/>
  <c r="W1483" i="1" s="1"/>
  <c r="M1603" i="1"/>
  <c r="A1595" i="16"/>
  <c r="P1595" i="16" s="1"/>
  <c r="F1722" i="1"/>
  <c r="AN1235" i="16" l="1"/>
  <c r="AV1235" i="16" s="1"/>
  <c r="AW1234" i="16"/>
  <c r="AU1350" i="16"/>
  <c r="AK1351" i="16"/>
  <c r="F1593" i="16"/>
  <c r="V1600" i="1"/>
  <c r="T1721" i="1"/>
  <c r="Q1592" i="16"/>
  <c r="AM1352" i="16" s="1"/>
  <c r="AF1591" i="16"/>
  <c r="AH1474" i="16"/>
  <c r="A1596" i="16"/>
  <c r="P1596" i="16" s="1"/>
  <c r="F1723" i="1"/>
  <c r="E1477" i="16"/>
  <c r="U1484" i="1"/>
  <c r="W1484" i="1" s="1"/>
  <c r="P1604" i="1"/>
  <c r="M1604" i="1"/>
  <c r="K1605" i="1"/>
  <c r="AG1475" i="16"/>
  <c r="R1476" i="16"/>
  <c r="S1475" i="16"/>
  <c r="AO1235" i="16" s="1"/>
  <c r="X1476" i="16"/>
  <c r="W1476" i="16"/>
  <c r="AN1236" i="16" l="1"/>
  <c r="AV1236" i="16" s="1"/>
  <c r="AW1235" i="16"/>
  <c r="AU1351" i="16"/>
  <c r="AK1352" i="16"/>
  <c r="AH1475" i="16"/>
  <c r="E1478" i="16"/>
  <c r="U1485" i="1"/>
  <c r="W1485" i="1" s="1"/>
  <c r="P1605" i="1"/>
  <c r="K1606" i="1"/>
  <c r="M1605" i="1"/>
  <c r="R1477" i="16"/>
  <c r="AG1476" i="16"/>
  <c r="A1597" i="16"/>
  <c r="P1597" i="16" s="1"/>
  <c r="F1724" i="1"/>
  <c r="W1477" i="16"/>
  <c r="S1476" i="16"/>
  <c r="AO1236" i="16" s="1"/>
  <c r="X1477" i="16"/>
  <c r="F1594" i="16"/>
  <c r="T1722" i="1"/>
  <c r="V1601" i="1"/>
  <c r="AF1592" i="16"/>
  <c r="Q1593" i="16"/>
  <c r="AM1353" i="16" s="1"/>
  <c r="AN1237" i="16" l="1"/>
  <c r="AV1237" i="16" s="1"/>
  <c r="AW1236" i="16"/>
  <c r="AU1352" i="16"/>
  <c r="AK1353" i="16"/>
  <c r="AH1476" i="16"/>
  <c r="Q1594" i="16"/>
  <c r="AM1354" i="16" s="1"/>
  <c r="AF1593" i="16"/>
  <c r="F1595" i="16"/>
  <c r="V1602" i="1"/>
  <c r="T1723" i="1"/>
  <c r="X1478" i="16"/>
  <c r="S1477" i="16"/>
  <c r="AO1237" i="16" s="1"/>
  <c r="W1478" i="16"/>
  <c r="AG1477" i="16"/>
  <c r="R1478" i="16"/>
  <c r="A1598" i="16"/>
  <c r="P1598" i="16" s="1"/>
  <c r="F1725" i="1"/>
  <c r="E1479" i="16"/>
  <c r="P1606" i="1"/>
  <c r="M1606" i="1"/>
  <c r="U1486" i="1"/>
  <c r="W1486" i="1" s="1"/>
  <c r="K1607" i="1"/>
  <c r="AN1238" i="16" l="1"/>
  <c r="AV1238" i="16" s="1"/>
  <c r="AW1237" i="16"/>
  <c r="AU1353" i="16"/>
  <c r="AK1354" i="16"/>
  <c r="A1599" i="16"/>
  <c r="P1599" i="16" s="1"/>
  <c r="F1726" i="1"/>
  <c r="F1596" i="16"/>
  <c r="V1603" i="1"/>
  <c r="T1724" i="1"/>
  <c r="Q1595" i="16"/>
  <c r="AM1355" i="16" s="1"/>
  <c r="AF1594" i="16"/>
  <c r="W1479" i="16"/>
  <c r="X1479" i="16"/>
  <c r="S1478" i="16"/>
  <c r="AO1238" i="16" s="1"/>
  <c r="E1480" i="16"/>
  <c r="P1607" i="1"/>
  <c r="K1608" i="1"/>
  <c r="U1487" i="1"/>
  <c r="W1487" i="1" s="1"/>
  <c r="M1607" i="1"/>
  <c r="AG1478" i="16"/>
  <c r="R1479" i="16"/>
  <c r="AH1477" i="16"/>
  <c r="AN1239" i="16" l="1"/>
  <c r="AV1239" i="16" s="1"/>
  <c r="AW1238" i="16"/>
  <c r="AU1354" i="16"/>
  <c r="AK1355" i="16"/>
  <c r="AG1479" i="16"/>
  <c r="R1480" i="16"/>
  <c r="AH1478" i="16"/>
  <c r="Q1596" i="16"/>
  <c r="AM1356" i="16" s="1"/>
  <c r="AF1595" i="16"/>
  <c r="E1481" i="16"/>
  <c r="P1608" i="1"/>
  <c r="U1488" i="1"/>
  <c r="W1488" i="1" s="1"/>
  <c r="M1608" i="1"/>
  <c r="K1609" i="1"/>
  <c r="A1600" i="16"/>
  <c r="P1600" i="16" s="1"/>
  <c r="F1727" i="1"/>
  <c r="S1479" i="16"/>
  <c r="AO1239" i="16" s="1"/>
  <c r="X1480" i="16"/>
  <c r="W1480" i="16"/>
  <c r="F1597" i="16"/>
  <c r="T1725" i="1"/>
  <c r="V1604" i="1"/>
  <c r="AN1240" i="16" l="1"/>
  <c r="AV1240" i="16" s="1"/>
  <c r="AW1239" i="16"/>
  <c r="AU1355" i="16"/>
  <c r="AK1356" i="16"/>
  <c r="A1601" i="16"/>
  <c r="P1601" i="16" s="1"/>
  <c r="F1728" i="1"/>
  <c r="Q1597" i="16"/>
  <c r="AM1357" i="16" s="1"/>
  <c r="AF1596" i="16"/>
  <c r="R1481" i="16"/>
  <c r="AG1480" i="16"/>
  <c r="F1598" i="16"/>
  <c r="T1726" i="1"/>
  <c r="V1605" i="1"/>
  <c r="AH1479" i="16"/>
  <c r="S1480" i="16"/>
  <c r="AO1240" i="16" s="1"/>
  <c r="W1481" i="16"/>
  <c r="X1481" i="16"/>
  <c r="E1482" i="16"/>
  <c r="P1609" i="1"/>
  <c r="U1489" i="1"/>
  <c r="W1489" i="1" s="1"/>
  <c r="M1609" i="1"/>
  <c r="K1610" i="1"/>
  <c r="AN1241" i="16" l="1"/>
  <c r="AV1241" i="16" s="1"/>
  <c r="AW1240" i="16"/>
  <c r="AU1356" i="16"/>
  <c r="AK1357" i="16"/>
  <c r="Q1598" i="16"/>
  <c r="AM1358" i="16" s="1"/>
  <c r="AF1597" i="16"/>
  <c r="S1481" i="16"/>
  <c r="AO1241" i="16" s="1"/>
  <c r="W1482" i="16"/>
  <c r="X1482" i="16"/>
  <c r="R1482" i="16"/>
  <c r="AG1481" i="16"/>
  <c r="AH1480" i="16"/>
  <c r="F1599" i="16"/>
  <c r="T1727" i="1"/>
  <c r="V1606" i="1"/>
  <c r="A1602" i="16"/>
  <c r="P1602" i="16" s="1"/>
  <c r="F1729" i="1"/>
  <c r="E1483" i="16"/>
  <c r="U1490" i="1"/>
  <c r="W1490" i="1" s="1"/>
  <c r="M1610" i="1"/>
  <c r="K1611" i="1"/>
  <c r="P1610" i="1"/>
  <c r="AV1242" i="16" l="1"/>
  <c r="AN1242" i="16"/>
  <c r="AW1241" i="16"/>
  <c r="AU1357" i="16"/>
  <c r="AK1358" i="16"/>
  <c r="F1600" i="16"/>
  <c r="V1607" i="1"/>
  <c r="T1728" i="1"/>
  <c r="E1484" i="16"/>
  <c r="K1612" i="1"/>
  <c r="U1491" i="1"/>
  <c r="W1491" i="1" s="1"/>
  <c r="M1611" i="1"/>
  <c r="P1611" i="1"/>
  <c r="A1603" i="16"/>
  <c r="P1603" i="16" s="1"/>
  <c r="F1730" i="1"/>
  <c r="R1483" i="16"/>
  <c r="AG1482" i="16"/>
  <c r="AH1481" i="16"/>
  <c r="Q1599" i="16"/>
  <c r="AM1359" i="16" s="1"/>
  <c r="AF1598" i="16"/>
  <c r="X1483" i="16"/>
  <c r="W1483" i="16"/>
  <c r="S1482" i="16"/>
  <c r="AO1242" i="16" s="1"/>
  <c r="AN1243" i="16" l="1"/>
  <c r="AV1243" i="16" s="1"/>
  <c r="AW1242" i="16"/>
  <c r="AU1358" i="16"/>
  <c r="AK1359" i="16"/>
  <c r="AH1482" i="16"/>
  <c r="AF1599" i="16"/>
  <c r="Q1600" i="16"/>
  <c r="AM1360" i="16" s="1"/>
  <c r="X1484" i="16"/>
  <c r="W1484" i="16"/>
  <c r="S1483" i="16"/>
  <c r="AO1243" i="16" s="1"/>
  <c r="AG1483" i="16"/>
  <c r="R1484" i="16"/>
  <c r="F1601" i="16"/>
  <c r="T1729" i="1"/>
  <c r="V1608" i="1"/>
  <c r="A1604" i="16"/>
  <c r="P1604" i="16" s="1"/>
  <c r="F1731" i="1"/>
  <c r="E1485" i="16"/>
  <c r="P1612" i="1"/>
  <c r="U1492" i="1"/>
  <c r="W1492" i="1" s="1"/>
  <c r="M1612" i="1"/>
  <c r="K1613" i="1"/>
  <c r="AN1244" i="16" l="1"/>
  <c r="AV1244" i="16" s="1"/>
  <c r="AW1243" i="16"/>
  <c r="AU1359" i="16"/>
  <c r="AK1360" i="16"/>
  <c r="F1602" i="16"/>
  <c r="V1609" i="1"/>
  <c r="T1730" i="1"/>
  <c r="A1605" i="16"/>
  <c r="P1605" i="16" s="1"/>
  <c r="F1732" i="1"/>
  <c r="AH1483" i="16"/>
  <c r="R1485" i="16"/>
  <c r="AG1484" i="16"/>
  <c r="W1485" i="16"/>
  <c r="X1485" i="16"/>
  <c r="S1484" i="16"/>
  <c r="AO1244" i="16" s="1"/>
  <c r="E1486" i="16"/>
  <c r="P1613" i="1"/>
  <c r="U1493" i="1"/>
  <c r="W1493" i="1" s="1"/>
  <c r="M1613" i="1"/>
  <c r="K1614" i="1"/>
  <c r="Q1601" i="16"/>
  <c r="AM1361" i="16" s="1"/>
  <c r="AF1600" i="16"/>
  <c r="AN1245" i="16" l="1"/>
  <c r="AV1245" i="16" s="1"/>
  <c r="AW1244" i="16"/>
  <c r="AU1360" i="16"/>
  <c r="AK1361" i="16"/>
  <c r="E1487" i="16"/>
  <c r="K1615" i="1"/>
  <c r="M1614" i="1"/>
  <c r="P1614" i="1"/>
  <c r="U1494" i="1"/>
  <c r="W1494" i="1" s="1"/>
  <c r="Q1602" i="16"/>
  <c r="AM1362" i="16" s="1"/>
  <c r="AF1601" i="16"/>
  <c r="W1486" i="16"/>
  <c r="X1486" i="16"/>
  <c r="S1485" i="16"/>
  <c r="AO1245" i="16" s="1"/>
  <c r="F1603" i="16"/>
  <c r="V1610" i="1"/>
  <c r="T1731" i="1"/>
  <c r="AH1484" i="16"/>
  <c r="R1486" i="16"/>
  <c r="AG1485" i="16"/>
  <c r="A1606" i="16"/>
  <c r="P1606" i="16" s="1"/>
  <c r="F1733" i="1"/>
  <c r="AN1246" i="16" l="1"/>
  <c r="AV1246" i="16" s="1"/>
  <c r="AW1245" i="16"/>
  <c r="AU1361" i="16"/>
  <c r="AK1362" i="16"/>
  <c r="AH1485" i="16"/>
  <c r="AF1602" i="16"/>
  <c r="Q1603" i="16"/>
  <c r="AM1363" i="16" s="1"/>
  <c r="R1487" i="16"/>
  <c r="AG1486" i="16"/>
  <c r="F1604" i="16"/>
  <c r="T1732" i="1"/>
  <c r="V1611" i="1"/>
  <c r="E1488" i="16"/>
  <c r="K1616" i="1"/>
  <c r="U1495" i="1"/>
  <c r="W1495" i="1" s="1"/>
  <c r="P1615" i="1"/>
  <c r="M1615" i="1"/>
  <c r="A1607" i="16"/>
  <c r="P1607" i="16" s="1"/>
  <c r="F1734" i="1"/>
  <c r="X1487" i="16"/>
  <c r="W1487" i="16"/>
  <c r="S1486" i="16"/>
  <c r="AO1246" i="16" s="1"/>
  <c r="AN1247" i="16" l="1"/>
  <c r="AV1247" i="16" s="1"/>
  <c r="AW1246" i="16"/>
  <c r="AU1362" i="16"/>
  <c r="AK1363" i="16"/>
  <c r="AH1486" i="16"/>
  <c r="E1489" i="16"/>
  <c r="U1496" i="1"/>
  <c r="W1496" i="1" s="1"/>
  <c r="K1617" i="1"/>
  <c r="M1616" i="1"/>
  <c r="P1616" i="1"/>
  <c r="Q1604" i="16"/>
  <c r="AM1364" i="16" s="1"/>
  <c r="AF1603" i="16"/>
  <c r="X1488" i="16"/>
  <c r="W1488" i="16"/>
  <c r="S1487" i="16"/>
  <c r="AO1247" i="16" s="1"/>
  <c r="R1488" i="16"/>
  <c r="AG1487" i="16"/>
  <c r="A1608" i="16"/>
  <c r="P1608" i="16" s="1"/>
  <c r="F1735" i="1"/>
  <c r="F1605" i="16"/>
  <c r="T1733" i="1"/>
  <c r="V1612" i="1"/>
  <c r="AN1248" i="16" l="1"/>
  <c r="AV1248" i="16" s="1"/>
  <c r="AW1247" i="16"/>
  <c r="AU1363" i="16"/>
  <c r="AK1364" i="16"/>
  <c r="X1489" i="16"/>
  <c r="W1489" i="16"/>
  <c r="S1488" i="16"/>
  <c r="AO1248" i="16" s="1"/>
  <c r="A1609" i="16"/>
  <c r="P1609" i="16" s="1"/>
  <c r="F1736" i="1"/>
  <c r="AH1487" i="16"/>
  <c r="Q1605" i="16"/>
  <c r="AM1365" i="16" s="1"/>
  <c r="AF1604" i="16"/>
  <c r="E1490" i="16"/>
  <c r="P1617" i="1"/>
  <c r="K1618" i="1"/>
  <c r="M1617" i="1"/>
  <c r="U1497" i="1"/>
  <c r="W1497" i="1" s="1"/>
  <c r="F1606" i="16"/>
  <c r="V1613" i="1"/>
  <c r="T1734" i="1"/>
  <c r="R1489" i="16"/>
  <c r="AG1488" i="16"/>
  <c r="AN1249" i="16" l="1"/>
  <c r="AV1249" i="16" s="1"/>
  <c r="AW1248" i="16"/>
  <c r="AU1364" i="16"/>
  <c r="AK1365" i="16"/>
  <c r="F1607" i="16"/>
  <c r="V1614" i="1"/>
  <c r="T1735" i="1"/>
  <c r="R1490" i="16"/>
  <c r="AG1489" i="16"/>
  <c r="AH1488" i="16"/>
  <c r="W1490" i="16"/>
  <c r="X1490" i="16"/>
  <c r="S1489" i="16"/>
  <c r="AO1249" i="16" s="1"/>
  <c r="E1491" i="16"/>
  <c r="U1498" i="1"/>
  <c r="W1498" i="1" s="1"/>
  <c r="M1618" i="1"/>
  <c r="K1619" i="1"/>
  <c r="P1618" i="1"/>
  <c r="Q1606" i="16"/>
  <c r="AM1366" i="16" s="1"/>
  <c r="AF1605" i="16"/>
  <c r="A1610" i="16"/>
  <c r="P1610" i="16" s="1"/>
  <c r="F1737" i="1"/>
  <c r="AN1250" i="16" l="1"/>
  <c r="AV1250" i="16" s="1"/>
  <c r="AW1249" i="16"/>
  <c r="AU1365" i="16"/>
  <c r="AK1366" i="16"/>
  <c r="E1492" i="16"/>
  <c r="P1619" i="1"/>
  <c r="K1620" i="1"/>
  <c r="M1619" i="1"/>
  <c r="U1499" i="1"/>
  <c r="W1499" i="1" s="1"/>
  <c r="F1608" i="16"/>
  <c r="V1615" i="1"/>
  <c r="T1736" i="1"/>
  <c r="AH1489" i="16"/>
  <c r="AF1606" i="16"/>
  <c r="Q1607" i="16"/>
  <c r="AM1367" i="16" s="1"/>
  <c r="A1611" i="16"/>
  <c r="P1611" i="16" s="1"/>
  <c r="F1738" i="1"/>
  <c r="X1491" i="16"/>
  <c r="W1491" i="16"/>
  <c r="S1490" i="16"/>
  <c r="AO1250" i="16" s="1"/>
  <c r="AG1490" i="16"/>
  <c r="R1491" i="16"/>
  <c r="AN1251" i="16" l="1"/>
  <c r="AV1251" i="16" s="1"/>
  <c r="AW1250" i="16"/>
  <c r="AU1366" i="16"/>
  <c r="AK1367" i="16"/>
  <c r="AG1491" i="16"/>
  <c r="R1492" i="16"/>
  <c r="S1491" i="16"/>
  <c r="AO1251" i="16" s="1"/>
  <c r="W1492" i="16"/>
  <c r="X1492" i="16"/>
  <c r="AF1607" i="16"/>
  <c r="Q1608" i="16"/>
  <c r="AM1368" i="16" s="1"/>
  <c r="E1493" i="16"/>
  <c r="U1500" i="1"/>
  <c r="W1500" i="1" s="1"/>
  <c r="P1620" i="1"/>
  <c r="M1620" i="1"/>
  <c r="K1621" i="1"/>
  <c r="F1609" i="16"/>
  <c r="V1616" i="1"/>
  <c r="T1737" i="1"/>
  <c r="A1612" i="16"/>
  <c r="P1612" i="16" s="1"/>
  <c r="F1739" i="1"/>
  <c r="AH1490" i="16"/>
  <c r="AN1252" i="16" l="1"/>
  <c r="AV1252" i="16" s="1"/>
  <c r="AW1251" i="16"/>
  <c r="AU1367" i="16"/>
  <c r="AK1368" i="16"/>
  <c r="AH1491" i="16"/>
  <c r="A1613" i="16"/>
  <c r="P1613" i="16" s="1"/>
  <c r="F1740" i="1"/>
  <c r="R1493" i="16"/>
  <c r="AG1492" i="16"/>
  <c r="E1494" i="16"/>
  <c r="P1621" i="1"/>
  <c r="K1622" i="1"/>
  <c r="M1621" i="1"/>
  <c r="U1501" i="1"/>
  <c r="W1501" i="1" s="1"/>
  <c r="F1610" i="16"/>
  <c r="V1617" i="1"/>
  <c r="T1738" i="1"/>
  <c r="Q1609" i="16"/>
  <c r="AM1369" i="16" s="1"/>
  <c r="AF1608" i="16"/>
  <c r="S1492" i="16"/>
  <c r="AO1252" i="16" s="1"/>
  <c r="W1493" i="16"/>
  <c r="X1493" i="16"/>
  <c r="AN1253" i="16" l="1"/>
  <c r="AV1253" i="16" s="1"/>
  <c r="AW1252" i="16"/>
  <c r="AU1368" i="16"/>
  <c r="AK1369" i="16"/>
  <c r="Q1610" i="16"/>
  <c r="AM1370" i="16" s="1"/>
  <c r="AF1609" i="16"/>
  <c r="X1494" i="16"/>
  <c r="S1493" i="16"/>
  <c r="AO1253" i="16" s="1"/>
  <c r="W1494" i="16"/>
  <c r="A1614" i="16"/>
  <c r="P1614" i="16" s="1"/>
  <c r="F1741" i="1"/>
  <c r="AH1492" i="16"/>
  <c r="F1611" i="16"/>
  <c r="V1618" i="1"/>
  <c r="T1739" i="1"/>
  <c r="E1495" i="16"/>
  <c r="K1623" i="1"/>
  <c r="M1622" i="1"/>
  <c r="U1502" i="1"/>
  <c r="W1502" i="1" s="1"/>
  <c r="P1622" i="1"/>
  <c r="AG1493" i="16"/>
  <c r="R1494" i="16"/>
  <c r="AN1254" i="16" l="1"/>
  <c r="AV1254" i="16" s="1"/>
  <c r="AW1253" i="16"/>
  <c r="AU1369" i="16"/>
  <c r="AK1370" i="16"/>
  <c r="A1615" i="16"/>
  <c r="P1615" i="16" s="1"/>
  <c r="F1742" i="1"/>
  <c r="R1495" i="16"/>
  <c r="AG1494" i="16"/>
  <c r="F1612" i="16"/>
  <c r="T1740" i="1"/>
  <c r="V1619" i="1"/>
  <c r="E1496" i="16"/>
  <c r="P1623" i="1"/>
  <c r="K1624" i="1"/>
  <c r="M1623" i="1"/>
  <c r="U1503" i="1"/>
  <c r="W1503" i="1" s="1"/>
  <c r="W1495" i="16"/>
  <c r="S1494" i="16"/>
  <c r="AO1254" i="16" s="1"/>
  <c r="X1495" i="16"/>
  <c r="Q1611" i="16"/>
  <c r="AM1371" i="16" s="1"/>
  <c r="AF1610" i="16"/>
  <c r="AH1493" i="16"/>
  <c r="AN1255" i="16" l="1"/>
  <c r="AV1255" i="16" s="1"/>
  <c r="AW1254" i="16"/>
  <c r="AK1371" i="16"/>
  <c r="AU1370" i="16"/>
  <c r="AG1495" i="16"/>
  <c r="R1496" i="16"/>
  <c r="AH1494" i="16"/>
  <c r="E1497" i="16"/>
  <c r="K1625" i="1"/>
  <c r="M1624" i="1"/>
  <c r="U1504" i="1"/>
  <c r="W1504" i="1" s="1"/>
  <c r="P1624" i="1"/>
  <c r="F1613" i="16"/>
  <c r="V1620" i="1"/>
  <c r="T1741" i="1"/>
  <c r="Q1612" i="16"/>
  <c r="AM1372" i="16" s="1"/>
  <c r="AF1611" i="16"/>
  <c r="X1496" i="16"/>
  <c r="W1496" i="16"/>
  <c r="S1495" i="16"/>
  <c r="AO1255" i="16" s="1"/>
  <c r="A1616" i="16"/>
  <c r="P1616" i="16" s="1"/>
  <c r="F1743" i="1"/>
  <c r="AN1256" i="16" l="1"/>
  <c r="AV1256" i="16" s="1"/>
  <c r="AW1255" i="16"/>
  <c r="AU1371" i="16"/>
  <c r="AK1372" i="16"/>
  <c r="E1498" i="16"/>
  <c r="P1625" i="1"/>
  <c r="U1505" i="1"/>
  <c r="W1505" i="1" s="1"/>
  <c r="M1625" i="1"/>
  <c r="K1626" i="1"/>
  <c r="R1497" i="16"/>
  <c r="AG1496" i="16"/>
  <c r="AH1495" i="16"/>
  <c r="Q1613" i="16"/>
  <c r="AM1373" i="16" s="1"/>
  <c r="AF1612" i="16"/>
  <c r="W1497" i="16"/>
  <c r="X1497" i="16"/>
  <c r="S1496" i="16"/>
  <c r="AO1256" i="16" s="1"/>
  <c r="A1617" i="16"/>
  <c r="P1617" i="16" s="1"/>
  <c r="F1744" i="1"/>
  <c r="F1614" i="16"/>
  <c r="V1621" i="1"/>
  <c r="T1742" i="1"/>
  <c r="AN1257" i="16" l="1"/>
  <c r="AV1257" i="16" s="1"/>
  <c r="AW1256" i="16"/>
  <c r="AU1372" i="16"/>
  <c r="AK1373" i="16"/>
  <c r="AH1496" i="16"/>
  <c r="Q1614" i="16"/>
  <c r="AM1374" i="16" s="1"/>
  <c r="AF1613" i="16"/>
  <c r="R1498" i="16"/>
  <c r="AG1497" i="16"/>
  <c r="F1615" i="16"/>
  <c r="T1743" i="1"/>
  <c r="V1622" i="1"/>
  <c r="A1618" i="16"/>
  <c r="P1618" i="16" s="1"/>
  <c r="F1745" i="1"/>
  <c r="S1497" i="16"/>
  <c r="AO1257" i="16" s="1"/>
  <c r="X1498" i="16"/>
  <c r="W1498" i="16"/>
  <c r="E1499" i="16"/>
  <c r="P1626" i="1"/>
  <c r="M1626" i="1"/>
  <c r="U1506" i="1"/>
  <c r="W1506" i="1" s="1"/>
  <c r="K1627" i="1"/>
  <c r="AN1258" i="16" l="1"/>
  <c r="AV1258" i="16" s="1"/>
  <c r="AW1257" i="16"/>
  <c r="AU1373" i="16"/>
  <c r="AK1374" i="16"/>
  <c r="Q1615" i="16"/>
  <c r="AM1375" i="16" s="1"/>
  <c r="AF1614" i="16"/>
  <c r="E1500" i="16"/>
  <c r="P1627" i="1"/>
  <c r="K1628" i="1"/>
  <c r="M1627" i="1"/>
  <c r="U1507" i="1"/>
  <c r="W1507" i="1" s="1"/>
  <c r="A1619" i="16"/>
  <c r="P1619" i="16" s="1"/>
  <c r="F1746" i="1"/>
  <c r="W1499" i="16"/>
  <c r="X1499" i="16"/>
  <c r="S1498" i="16"/>
  <c r="AO1258" i="16" s="1"/>
  <c r="AG1498" i="16"/>
  <c r="R1499" i="16"/>
  <c r="AH1497" i="16"/>
  <c r="F1616" i="16"/>
  <c r="V1623" i="1"/>
  <c r="T1744" i="1"/>
  <c r="AN1259" i="16" l="1"/>
  <c r="AV1259" i="16" s="1"/>
  <c r="AW1258" i="16"/>
  <c r="AU1374" i="16"/>
  <c r="AK1375" i="16"/>
  <c r="F1617" i="16"/>
  <c r="V1624" i="1"/>
  <c r="T1745" i="1"/>
  <c r="AH1498" i="16"/>
  <c r="R1500" i="16"/>
  <c r="AG1499" i="16"/>
  <c r="X1500" i="16"/>
  <c r="S1499" i="16"/>
  <c r="AO1259" i="16" s="1"/>
  <c r="W1500" i="16"/>
  <c r="A1620" i="16"/>
  <c r="P1620" i="16" s="1"/>
  <c r="F1747" i="1"/>
  <c r="E1501" i="16"/>
  <c r="U1508" i="1"/>
  <c r="W1508" i="1" s="1"/>
  <c r="P1628" i="1"/>
  <c r="M1628" i="1"/>
  <c r="K1629" i="1"/>
  <c r="Q1616" i="16"/>
  <c r="AM1376" i="16" s="1"/>
  <c r="AF1615" i="16"/>
  <c r="AN1260" i="16" l="1"/>
  <c r="AV1260" i="16" s="1"/>
  <c r="AW1259" i="16"/>
  <c r="AU1375" i="16"/>
  <c r="AK1376" i="16"/>
  <c r="S1500" i="16"/>
  <c r="AO1260" i="16" s="1"/>
  <c r="W1501" i="16"/>
  <c r="X1501" i="16"/>
  <c r="R1501" i="16"/>
  <c r="AG1500" i="16"/>
  <c r="F1618" i="16"/>
  <c r="T1746" i="1"/>
  <c r="V1625" i="1"/>
  <c r="Q1617" i="16"/>
  <c r="AM1377" i="16" s="1"/>
  <c r="AF1616" i="16"/>
  <c r="E1502" i="16"/>
  <c r="P1629" i="1"/>
  <c r="K1630" i="1"/>
  <c r="M1629" i="1"/>
  <c r="U1509" i="1"/>
  <c r="W1509" i="1" s="1"/>
  <c r="AH1499" i="16"/>
  <c r="A1621" i="16"/>
  <c r="P1621" i="16" s="1"/>
  <c r="F1748" i="1"/>
  <c r="AN1261" i="16" l="1"/>
  <c r="AV1261" i="16" s="1"/>
  <c r="AW1260" i="16"/>
  <c r="AU1376" i="16"/>
  <c r="AK1377" i="16"/>
  <c r="F1619" i="16"/>
  <c r="V1626" i="1"/>
  <c r="T1747" i="1"/>
  <c r="E1503" i="16"/>
  <c r="U1510" i="1"/>
  <c r="W1510" i="1" s="1"/>
  <c r="M1630" i="1"/>
  <c r="P1630" i="1"/>
  <c r="K1631" i="1"/>
  <c r="Q1618" i="16"/>
  <c r="AM1378" i="16" s="1"/>
  <c r="AF1617" i="16"/>
  <c r="X1502" i="16"/>
  <c r="W1502" i="16"/>
  <c r="S1501" i="16"/>
  <c r="AO1261" i="16" s="1"/>
  <c r="A1622" i="16"/>
  <c r="P1622" i="16" s="1"/>
  <c r="F1749" i="1"/>
  <c r="R1502" i="16"/>
  <c r="AG1501" i="16"/>
  <c r="AH1500" i="16"/>
  <c r="AN1262" i="16" l="1"/>
  <c r="AV1262" i="16" s="1"/>
  <c r="AW1261" i="16"/>
  <c r="AU1377" i="16"/>
  <c r="AK1378" i="16"/>
  <c r="A1623" i="16"/>
  <c r="P1623" i="16" s="1"/>
  <c r="F1750" i="1"/>
  <c r="E1504" i="16"/>
  <c r="K1632" i="1"/>
  <c r="U1511" i="1"/>
  <c r="W1511" i="1" s="1"/>
  <c r="P1631" i="1"/>
  <c r="M1631" i="1"/>
  <c r="F1620" i="16"/>
  <c r="V1627" i="1"/>
  <c r="T1748" i="1"/>
  <c r="R1503" i="16"/>
  <c r="AG1502" i="16"/>
  <c r="AH1501" i="16"/>
  <c r="AF1618" i="16"/>
  <c r="Q1619" i="16"/>
  <c r="AM1379" i="16" s="1"/>
  <c r="S1502" i="16"/>
  <c r="AO1262" i="16" s="1"/>
  <c r="W1503" i="16"/>
  <c r="X1503" i="16"/>
  <c r="AN1263" i="16" l="1"/>
  <c r="AV1263" i="16" s="1"/>
  <c r="AW1262" i="16"/>
  <c r="AU1378" i="16"/>
  <c r="AK1379" i="16"/>
  <c r="AF1619" i="16"/>
  <c r="Q1620" i="16"/>
  <c r="AM1380" i="16" s="1"/>
  <c r="W1504" i="16"/>
  <c r="S1503" i="16"/>
  <c r="AO1263" i="16" s="1"/>
  <c r="X1504" i="16"/>
  <c r="R1504" i="16"/>
  <c r="AG1503" i="16"/>
  <c r="E1505" i="16"/>
  <c r="K1633" i="1"/>
  <c r="U1512" i="1"/>
  <c r="W1512" i="1" s="1"/>
  <c r="M1632" i="1"/>
  <c r="P1632" i="1"/>
  <c r="AH1502" i="16"/>
  <c r="F1621" i="16"/>
  <c r="V1628" i="1"/>
  <c r="T1749" i="1"/>
  <c r="A1624" i="16"/>
  <c r="P1624" i="16" s="1"/>
  <c r="F1751" i="1"/>
  <c r="AN1264" i="16" l="1"/>
  <c r="AV1264" i="16" s="1"/>
  <c r="AW1263" i="16"/>
  <c r="AU1379" i="16"/>
  <c r="AK1380" i="16"/>
  <c r="F1622" i="16"/>
  <c r="T1750" i="1"/>
  <c r="V1629" i="1"/>
  <c r="A1625" i="16"/>
  <c r="P1625" i="16" s="1"/>
  <c r="F1752" i="1"/>
  <c r="AG1504" i="16"/>
  <c r="R1505" i="16"/>
  <c r="S1504" i="16"/>
  <c r="AO1264" i="16" s="1"/>
  <c r="X1505" i="16"/>
  <c r="W1505" i="16"/>
  <c r="E1506" i="16"/>
  <c r="K1634" i="1"/>
  <c r="P1633" i="1"/>
  <c r="M1633" i="1"/>
  <c r="U1513" i="1"/>
  <c r="W1513" i="1" s="1"/>
  <c r="AF1620" i="16"/>
  <c r="Q1621" i="16"/>
  <c r="AM1381" i="16" s="1"/>
  <c r="AH1503" i="16"/>
  <c r="AN1265" i="16" l="1"/>
  <c r="AV1265" i="16" s="1"/>
  <c r="AW1264" i="16"/>
  <c r="AU1380" i="16"/>
  <c r="AK1381" i="16"/>
  <c r="AG1505" i="16"/>
  <c r="R1506" i="16"/>
  <c r="Q1622" i="16"/>
  <c r="AM1382" i="16" s="1"/>
  <c r="AF1621" i="16"/>
  <c r="S1505" i="16"/>
  <c r="AO1265" i="16" s="1"/>
  <c r="X1506" i="16"/>
  <c r="W1506" i="16"/>
  <c r="F1623" i="16"/>
  <c r="V1630" i="1"/>
  <c r="T1751" i="1"/>
  <c r="E1507" i="16"/>
  <c r="P1634" i="1"/>
  <c r="M1634" i="1"/>
  <c r="K1635" i="1"/>
  <c r="U1514" i="1"/>
  <c r="W1514" i="1" s="1"/>
  <c r="AH1504" i="16"/>
  <c r="A1626" i="16"/>
  <c r="P1626" i="16" s="1"/>
  <c r="F1753" i="1"/>
  <c r="AN1266" i="16" l="1"/>
  <c r="AV1266" i="16" s="1"/>
  <c r="AW1265" i="16"/>
  <c r="AU1381" i="16"/>
  <c r="AK1382" i="16"/>
  <c r="A1627" i="16"/>
  <c r="P1627" i="16" s="1"/>
  <c r="F1754" i="1"/>
  <c r="E1508" i="16"/>
  <c r="P1635" i="1"/>
  <c r="U1515" i="1"/>
  <c r="W1515" i="1" s="1"/>
  <c r="K1636" i="1"/>
  <c r="M1635" i="1"/>
  <c r="F1624" i="16"/>
  <c r="V1631" i="1"/>
  <c r="T1752" i="1"/>
  <c r="AH1505" i="16"/>
  <c r="AG1506" i="16"/>
  <c r="R1507" i="16"/>
  <c r="S1506" i="16"/>
  <c r="AO1266" i="16" s="1"/>
  <c r="W1507" i="16"/>
  <c r="X1507" i="16"/>
  <c r="Q1623" i="16"/>
  <c r="AM1383" i="16" s="1"/>
  <c r="AF1622" i="16"/>
  <c r="AN1267" i="16" l="1"/>
  <c r="AV1267" i="16" s="1"/>
  <c r="AW1266" i="16"/>
  <c r="AU1382" i="16"/>
  <c r="AK1383" i="16"/>
  <c r="F1625" i="16"/>
  <c r="V1632" i="1"/>
  <c r="T1753" i="1"/>
  <c r="E1509" i="16"/>
  <c r="P1636" i="1"/>
  <c r="M1636" i="1"/>
  <c r="U1516" i="1"/>
  <c r="W1516" i="1" s="1"/>
  <c r="K1637" i="1"/>
  <c r="A1628" i="16"/>
  <c r="P1628" i="16" s="1"/>
  <c r="F1755" i="1"/>
  <c r="AF1623" i="16"/>
  <c r="Q1624" i="16"/>
  <c r="AM1384" i="16" s="1"/>
  <c r="AH1506" i="16"/>
  <c r="R1508" i="16"/>
  <c r="AG1507" i="16"/>
  <c r="W1508" i="16"/>
  <c r="S1507" i="16"/>
  <c r="AO1267" i="16" s="1"/>
  <c r="X1508" i="16"/>
  <c r="AN1268" i="16" l="1"/>
  <c r="AV1268" i="16" s="1"/>
  <c r="AW1267" i="16"/>
  <c r="AU1383" i="16"/>
  <c r="AK1384" i="16"/>
  <c r="AH1507" i="16"/>
  <c r="E1510" i="16"/>
  <c r="P1637" i="1"/>
  <c r="K1638" i="1"/>
  <c r="M1637" i="1"/>
  <c r="U1517" i="1"/>
  <c r="W1517" i="1" s="1"/>
  <c r="W1509" i="16"/>
  <c r="S1508" i="16"/>
  <c r="AO1268" i="16" s="1"/>
  <c r="X1509" i="16"/>
  <c r="F1626" i="16"/>
  <c r="V1633" i="1"/>
  <c r="T1754" i="1"/>
  <c r="A1629" i="16"/>
  <c r="P1629" i="16" s="1"/>
  <c r="F1756" i="1"/>
  <c r="AG1508" i="16"/>
  <c r="R1509" i="16"/>
  <c r="Q1625" i="16"/>
  <c r="AM1385" i="16" s="1"/>
  <c r="AF1624" i="16"/>
  <c r="AN1269" i="16" l="1"/>
  <c r="AV1269" i="16" s="1"/>
  <c r="AW1268" i="16"/>
  <c r="AK1385" i="16"/>
  <c r="AU1384" i="16"/>
  <c r="F1627" i="16"/>
  <c r="V1634" i="1"/>
  <c r="T1755" i="1"/>
  <c r="E1511" i="16"/>
  <c r="P1638" i="1"/>
  <c r="M1638" i="1"/>
  <c r="K1639" i="1"/>
  <c r="U1518" i="1"/>
  <c r="W1518" i="1" s="1"/>
  <c r="Q1626" i="16"/>
  <c r="AM1386" i="16" s="1"/>
  <c r="AF1625" i="16"/>
  <c r="AH1508" i="16"/>
  <c r="S1509" i="16"/>
  <c r="AO1269" i="16" s="1"/>
  <c r="X1510" i="16"/>
  <c r="W1510" i="16"/>
  <c r="A1630" i="16"/>
  <c r="P1630" i="16" s="1"/>
  <c r="F1757" i="1"/>
  <c r="AG1509" i="16"/>
  <c r="R1510" i="16"/>
  <c r="AN1270" i="16" l="1"/>
  <c r="AV1270" i="16" s="1"/>
  <c r="AW1269" i="16"/>
  <c r="AU1385" i="16"/>
  <c r="AK1386" i="16"/>
  <c r="F1628" i="16"/>
  <c r="V1635" i="1"/>
  <c r="T1756" i="1"/>
  <c r="A1631" i="16"/>
  <c r="P1631" i="16" s="1"/>
  <c r="F1758" i="1"/>
  <c r="AH1509" i="16"/>
  <c r="Q1627" i="16"/>
  <c r="AM1387" i="16" s="1"/>
  <c r="AF1626" i="16"/>
  <c r="S1510" i="16"/>
  <c r="AO1270" i="16" s="1"/>
  <c r="W1511" i="16"/>
  <c r="X1511" i="16"/>
  <c r="E1512" i="16"/>
  <c r="K1640" i="1"/>
  <c r="U1519" i="1"/>
  <c r="W1519" i="1" s="1"/>
  <c r="P1639" i="1"/>
  <c r="M1639" i="1"/>
  <c r="AG1510" i="16"/>
  <c r="R1511" i="16"/>
  <c r="AN1271" i="16" l="1"/>
  <c r="AV1271" i="16" s="1"/>
  <c r="AW1270" i="16"/>
  <c r="AU1386" i="16"/>
  <c r="AK1387" i="16"/>
  <c r="X1512" i="16"/>
  <c r="S1511" i="16"/>
  <c r="AO1271" i="16" s="1"/>
  <c r="W1512" i="16"/>
  <c r="E1513" i="16"/>
  <c r="U1520" i="1"/>
  <c r="W1520" i="1" s="1"/>
  <c r="K1641" i="1"/>
  <c r="M1640" i="1"/>
  <c r="P1640" i="1"/>
  <c r="AH1510" i="16"/>
  <c r="F1629" i="16"/>
  <c r="T1757" i="1"/>
  <c r="V1636" i="1"/>
  <c r="AG1511" i="16"/>
  <c r="R1512" i="16"/>
  <c r="Q1628" i="16"/>
  <c r="AM1388" i="16" s="1"/>
  <c r="AF1627" i="16"/>
  <c r="A1632" i="16"/>
  <c r="P1632" i="16" s="1"/>
  <c r="F1759" i="1"/>
  <c r="AN1272" i="16" l="1"/>
  <c r="AV1272" i="16" s="1"/>
  <c r="AW1271" i="16"/>
  <c r="AU1387" i="16"/>
  <c r="AK1388" i="16"/>
  <c r="A1633" i="16"/>
  <c r="P1633" i="16" s="1"/>
  <c r="F1760" i="1"/>
  <c r="R1513" i="16"/>
  <c r="AG1512" i="16"/>
  <c r="F1630" i="16"/>
  <c r="T1758" i="1"/>
  <c r="V1637" i="1"/>
  <c r="W1513" i="16"/>
  <c r="X1513" i="16"/>
  <c r="S1512" i="16"/>
  <c r="AO1272" i="16" s="1"/>
  <c r="Q1629" i="16"/>
  <c r="AM1389" i="16" s="1"/>
  <c r="AF1628" i="16"/>
  <c r="E1514" i="16"/>
  <c r="U1521" i="1"/>
  <c r="W1521" i="1" s="1"/>
  <c r="K1642" i="1"/>
  <c r="P1641" i="1"/>
  <c r="M1641" i="1"/>
  <c r="AH1511" i="16"/>
  <c r="AN1273" i="16" l="1"/>
  <c r="AV1273" i="16" s="1"/>
  <c r="AW1272" i="16"/>
  <c r="AK1389" i="16"/>
  <c r="AU1388" i="16"/>
  <c r="R1514" i="16"/>
  <c r="AG1513" i="16"/>
  <c r="A1634" i="16"/>
  <c r="P1634" i="16" s="1"/>
  <c r="F1761" i="1"/>
  <c r="AH1512" i="16"/>
  <c r="F1631" i="16"/>
  <c r="V1638" i="1"/>
  <c r="T1759" i="1"/>
  <c r="E1515" i="16"/>
  <c r="P1642" i="1"/>
  <c r="M1642" i="1"/>
  <c r="U1522" i="1"/>
  <c r="W1522" i="1" s="1"/>
  <c r="K1643" i="1"/>
  <c r="Q1630" i="16"/>
  <c r="AM1390" i="16" s="1"/>
  <c r="AF1629" i="16"/>
  <c r="S1513" i="16"/>
  <c r="AO1273" i="16" s="1"/>
  <c r="X1514" i="16"/>
  <c r="W1514" i="16"/>
  <c r="AN1274" i="16" l="1"/>
  <c r="AV1274" i="16" s="1"/>
  <c r="AW1273" i="16"/>
  <c r="AU1389" i="16"/>
  <c r="AK1390" i="16"/>
  <c r="R1515" i="16"/>
  <c r="AG1514" i="16"/>
  <c r="AH1513" i="16"/>
  <c r="E1516" i="16"/>
  <c r="K1644" i="1"/>
  <c r="P1643" i="1"/>
  <c r="M1643" i="1"/>
  <c r="U1523" i="1"/>
  <c r="W1523" i="1" s="1"/>
  <c r="F1632" i="16"/>
  <c r="V1639" i="1"/>
  <c r="T1760" i="1"/>
  <c r="X1515" i="16"/>
  <c r="S1514" i="16"/>
  <c r="AO1274" i="16" s="1"/>
  <c r="W1515" i="16"/>
  <c r="AF1630" i="16"/>
  <c r="Q1631" i="16"/>
  <c r="AM1391" i="16" s="1"/>
  <c r="A1635" i="16"/>
  <c r="P1635" i="16" s="1"/>
  <c r="F1762" i="1"/>
  <c r="AV1275" i="16" l="1"/>
  <c r="AN1275" i="16"/>
  <c r="AW1274" i="16"/>
  <c r="AU1390" i="16"/>
  <c r="AK1391" i="16"/>
  <c r="Q1632" i="16"/>
  <c r="AM1392" i="16" s="1"/>
  <c r="AF1631" i="16"/>
  <c r="AH1514" i="16"/>
  <c r="E1517" i="16"/>
  <c r="U1524" i="1"/>
  <c r="W1524" i="1" s="1"/>
  <c r="K1645" i="1"/>
  <c r="M1644" i="1"/>
  <c r="P1644" i="1"/>
  <c r="R1516" i="16"/>
  <c r="AG1515" i="16"/>
  <c r="W1516" i="16"/>
  <c r="S1515" i="16"/>
  <c r="AO1275" i="16" s="1"/>
  <c r="X1516" i="16"/>
  <c r="A1636" i="16"/>
  <c r="P1636" i="16" s="1"/>
  <c r="F1763" i="1"/>
  <c r="F1633" i="16"/>
  <c r="V1640" i="1"/>
  <c r="T1761" i="1"/>
  <c r="AN1276" i="16" l="1"/>
  <c r="AV1276" i="16" s="1"/>
  <c r="AW1275" i="16"/>
  <c r="AU1391" i="16"/>
  <c r="AK1392" i="16"/>
  <c r="R1517" i="16"/>
  <c r="AG1516" i="16"/>
  <c r="E1518" i="16"/>
  <c r="P1645" i="1"/>
  <c r="K1646" i="1"/>
  <c r="M1645" i="1"/>
  <c r="U1525" i="1"/>
  <c r="W1525" i="1" s="1"/>
  <c r="AH1515" i="16"/>
  <c r="A1637" i="16"/>
  <c r="P1637" i="16" s="1"/>
  <c r="F1764" i="1"/>
  <c r="X1517" i="16"/>
  <c r="W1517" i="16"/>
  <c r="S1516" i="16"/>
  <c r="AO1276" i="16" s="1"/>
  <c r="Q1633" i="16"/>
  <c r="AM1393" i="16" s="1"/>
  <c r="AF1632" i="16"/>
  <c r="F1634" i="16"/>
  <c r="V1641" i="1"/>
  <c r="T1762" i="1"/>
  <c r="AN1277" i="16" l="1"/>
  <c r="AV1277" i="16" s="1"/>
  <c r="AW1276" i="16"/>
  <c r="AU1392" i="16"/>
  <c r="AK1393" i="16"/>
  <c r="X1518" i="16"/>
  <c r="W1518" i="16"/>
  <c r="S1517" i="16"/>
  <c r="AO1277" i="16" s="1"/>
  <c r="E1519" i="16"/>
  <c r="P1646" i="1"/>
  <c r="M1646" i="1"/>
  <c r="U1526" i="1"/>
  <c r="W1526" i="1" s="1"/>
  <c r="K1647" i="1"/>
  <c r="R1518" i="16"/>
  <c r="AG1517" i="16"/>
  <c r="A1638" i="16"/>
  <c r="P1638" i="16" s="1"/>
  <c r="F1765" i="1"/>
  <c r="AH1516" i="16"/>
  <c r="F1635" i="16"/>
  <c r="T1763" i="1"/>
  <c r="V1642" i="1"/>
  <c r="Q1634" i="16"/>
  <c r="AM1394" i="16" s="1"/>
  <c r="AF1633" i="16"/>
  <c r="AN1278" i="16" l="1"/>
  <c r="AV1278" i="16" s="1"/>
  <c r="AW1277" i="16"/>
  <c r="AU1393" i="16"/>
  <c r="AK1394" i="16"/>
  <c r="A1639" i="16"/>
  <c r="P1639" i="16" s="1"/>
  <c r="F1766" i="1"/>
  <c r="Q1635" i="16"/>
  <c r="AM1395" i="16" s="1"/>
  <c r="AF1634" i="16"/>
  <c r="E1520" i="16"/>
  <c r="P1647" i="1"/>
  <c r="U1527" i="1"/>
  <c r="W1527" i="1" s="1"/>
  <c r="K1648" i="1"/>
  <c r="M1647" i="1"/>
  <c r="R1519" i="16"/>
  <c r="AG1518" i="16"/>
  <c r="X1519" i="16"/>
  <c r="W1519" i="16"/>
  <c r="S1518" i="16"/>
  <c r="AO1278" i="16" s="1"/>
  <c r="AH1517" i="16"/>
  <c r="F1636" i="16"/>
  <c r="V1643" i="1"/>
  <c r="T1764" i="1"/>
  <c r="AN1279" i="16" l="1"/>
  <c r="AV1279" i="16" s="1"/>
  <c r="AW1278" i="16"/>
  <c r="AU1394" i="16"/>
  <c r="AK1395" i="16"/>
  <c r="F1637" i="16"/>
  <c r="T1765" i="1"/>
  <c r="V1644" i="1"/>
  <c r="E1521" i="16"/>
  <c r="U1528" i="1"/>
  <c r="W1528" i="1" s="1"/>
  <c r="K1649" i="1"/>
  <c r="M1648" i="1"/>
  <c r="P1648" i="1"/>
  <c r="AH1518" i="16"/>
  <c r="R1520" i="16"/>
  <c r="AG1519" i="16"/>
  <c r="W1520" i="16"/>
  <c r="X1520" i="16"/>
  <c r="S1519" i="16"/>
  <c r="AO1279" i="16" s="1"/>
  <c r="AF1635" i="16"/>
  <c r="Q1636" i="16"/>
  <c r="AM1396" i="16" s="1"/>
  <c r="A1640" i="16"/>
  <c r="P1640" i="16" s="1"/>
  <c r="F1767" i="1"/>
  <c r="AN1280" i="16" l="1"/>
  <c r="AV1280" i="16" s="1"/>
  <c r="AW1279" i="16"/>
  <c r="AU1395" i="16"/>
  <c r="AK1396" i="16"/>
  <c r="A1641" i="16"/>
  <c r="P1641" i="16" s="1"/>
  <c r="F1768" i="1"/>
  <c r="AH1519" i="16"/>
  <c r="R1521" i="16"/>
  <c r="AG1520" i="16"/>
  <c r="AF1636" i="16"/>
  <c r="Q1637" i="16"/>
  <c r="AM1397" i="16" s="1"/>
  <c r="X1521" i="16"/>
  <c r="S1520" i="16"/>
  <c r="AO1280" i="16" s="1"/>
  <c r="W1521" i="16"/>
  <c r="E1522" i="16"/>
  <c r="P1649" i="1"/>
  <c r="U1529" i="1"/>
  <c r="W1529" i="1" s="1"/>
  <c r="M1649" i="1"/>
  <c r="K1650" i="1"/>
  <c r="F1638" i="16"/>
  <c r="V1645" i="1"/>
  <c r="T1766" i="1"/>
  <c r="AN1281" i="16" l="1"/>
  <c r="AV1281" i="16" s="1"/>
  <c r="AW1280" i="16"/>
  <c r="AK1397" i="16"/>
  <c r="AU1396" i="16"/>
  <c r="E1523" i="16"/>
  <c r="U1530" i="1"/>
  <c r="W1530" i="1" s="1"/>
  <c r="M1650" i="1"/>
  <c r="K1651" i="1"/>
  <c r="P1650" i="1"/>
  <c r="Q1638" i="16"/>
  <c r="AM1398" i="16" s="1"/>
  <c r="AF1637" i="16"/>
  <c r="R1522" i="16"/>
  <c r="AG1521" i="16"/>
  <c r="A1642" i="16"/>
  <c r="P1642" i="16" s="1"/>
  <c r="F1769" i="1"/>
  <c r="AH1520" i="16"/>
  <c r="F1639" i="16"/>
  <c r="T1767" i="1"/>
  <c r="V1646" i="1"/>
  <c r="W1522" i="16"/>
  <c r="S1521" i="16"/>
  <c r="AO1281" i="16" s="1"/>
  <c r="X1522" i="16"/>
  <c r="AN1282" i="16" l="1"/>
  <c r="AV1282" i="16" s="1"/>
  <c r="AW1281" i="16"/>
  <c r="AU1397" i="16"/>
  <c r="AK1398" i="16"/>
  <c r="E1524" i="16"/>
  <c r="P1651" i="1"/>
  <c r="U1531" i="1"/>
  <c r="W1531" i="1" s="1"/>
  <c r="M1651" i="1"/>
  <c r="K1652" i="1"/>
  <c r="X1523" i="16"/>
  <c r="W1523" i="16"/>
  <c r="S1522" i="16"/>
  <c r="AO1282" i="16" s="1"/>
  <c r="R1523" i="16"/>
  <c r="AG1522" i="16"/>
  <c r="AH1521" i="16"/>
  <c r="Q1639" i="16"/>
  <c r="AM1399" i="16" s="1"/>
  <c r="AF1638" i="16"/>
  <c r="F1640" i="16"/>
  <c r="V1647" i="1"/>
  <c r="T1768" i="1"/>
  <c r="A1643" i="16"/>
  <c r="P1643" i="16" s="1"/>
  <c r="F1770" i="1"/>
  <c r="AN1283" i="16" l="1"/>
  <c r="AV1283" i="16" s="1"/>
  <c r="AW1282" i="16"/>
  <c r="AU1398" i="16"/>
  <c r="AK1399" i="16"/>
  <c r="W1524" i="16"/>
  <c r="X1524" i="16"/>
  <c r="S1523" i="16"/>
  <c r="AO1283" i="16" s="1"/>
  <c r="AH1522" i="16"/>
  <c r="F1641" i="16"/>
  <c r="V1648" i="1"/>
  <c r="T1769" i="1"/>
  <c r="Q1640" i="16"/>
  <c r="AM1400" i="16" s="1"/>
  <c r="AF1639" i="16"/>
  <c r="R1524" i="16"/>
  <c r="AG1523" i="16"/>
  <c r="A1644" i="16"/>
  <c r="P1644" i="16" s="1"/>
  <c r="F1771" i="1"/>
  <c r="E1525" i="16"/>
  <c r="U1532" i="1"/>
  <c r="W1532" i="1" s="1"/>
  <c r="K1653" i="1"/>
  <c r="M1652" i="1"/>
  <c r="P1652" i="1"/>
  <c r="AN1284" i="16" l="1"/>
  <c r="AV1284" i="16" s="1"/>
  <c r="AW1283" i="16"/>
  <c r="AU1399" i="16"/>
  <c r="AK1400" i="16"/>
  <c r="E1526" i="16"/>
  <c r="P1653" i="1"/>
  <c r="U1533" i="1"/>
  <c r="W1533" i="1" s="1"/>
  <c r="M1653" i="1"/>
  <c r="K1654" i="1"/>
  <c r="Q1641" i="16"/>
  <c r="AM1401" i="16" s="1"/>
  <c r="AF1640" i="16"/>
  <c r="A1645" i="16"/>
  <c r="P1645" i="16" s="1"/>
  <c r="F1772" i="1"/>
  <c r="F1642" i="16"/>
  <c r="V1649" i="1"/>
  <c r="T1770" i="1"/>
  <c r="AH1523" i="16"/>
  <c r="R1525" i="16"/>
  <c r="AG1524" i="16"/>
  <c r="S1524" i="16"/>
  <c r="AO1284" i="16" s="1"/>
  <c r="W1525" i="16"/>
  <c r="X1525" i="16"/>
  <c r="AV1285" i="16" l="1"/>
  <c r="AN1285" i="16"/>
  <c r="AW1284" i="16"/>
  <c r="AU1400" i="16"/>
  <c r="AK1401" i="16"/>
  <c r="A1646" i="16"/>
  <c r="P1646" i="16" s="1"/>
  <c r="F1773" i="1"/>
  <c r="W1526" i="16"/>
  <c r="X1526" i="16"/>
  <c r="S1525" i="16"/>
  <c r="AO1285" i="16" s="1"/>
  <c r="AH1524" i="16"/>
  <c r="Q1642" i="16"/>
  <c r="AM1402" i="16" s="1"/>
  <c r="AF1641" i="16"/>
  <c r="AG1525" i="16"/>
  <c r="R1526" i="16"/>
  <c r="F1643" i="16"/>
  <c r="T1771" i="1"/>
  <c r="V1650" i="1"/>
  <c r="E1527" i="16"/>
  <c r="K1655" i="1"/>
  <c r="M1654" i="1"/>
  <c r="U1534" i="1"/>
  <c r="W1534" i="1" s="1"/>
  <c r="P1654" i="1"/>
  <c r="AN1286" i="16" l="1"/>
  <c r="AV1286" i="16" s="1"/>
  <c r="AW1285" i="16"/>
  <c r="AU1401" i="16"/>
  <c r="AK1402" i="16"/>
  <c r="E1528" i="16"/>
  <c r="K1656" i="1"/>
  <c r="P1655" i="1"/>
  <c r="U1535" i="1"/>
  <c r="W1535" i="1" s="1"/>
  <c r="M1655" i="1"/>
  <c r="A1647" i="16"/>
  <c r="P1647" i="16" s="1"/>
  <c r="F1774" i="1"/>
  <c r="F1644" i="16"/>
  <c r="V1651" i="1"/>
  <c r="T1772" i="1"/>
  <c r="S1526" i="16"/>
  <c r="AO1286" i="16" s="1"/>
  <c r="W1527" i="16"/>
  <c r="X1527" i="16"/>
  <c r="R1527" i="16"/>
  <c r="AG1526" i="16"/>
  <c r="AF1642" i="16"/>
  <c r="Q1643" i="16"/>
  <c r="AM1403" i="16" s="1"/>
  <c r="AH1525" i="16"/>
  <c r="AN1287" i="16" l="1"/>
  <c r="AV1287" i="16" s="1"/>
  <c r="AW1286" i="16"/>
  <c r="AU1402" i="16"/>
  <c r="AK1403" i="16"/>
  <c r="S1527" i="16"/>
  <c r="AO1287" i="16" s="1"/>
  <c r="W1528" i="16"/>
  <c r="X1528" i="16"/>
  <c r="AF1643" i="16"/>
  <c r="Q1644" i="16"/>
  <c r="AM1404" i="16" s="1"/>
  <c r="AG1527" i="16"/>
  <c r="R1528" i="16"/>
  <c r="AH1526" i="16"/>
  <c r="A1648" i="16"/>
  <c r="P1648" i="16" s="1"/>
  <c r="F1775" i="1"/>
  <c r="F1645" i="16"/>
  <c r="T1773" i="1"/>
  <c r="V1652" i="1"/>
  <c r="E1529" i="16"/>
  <c r="K1657" i="1"/>
  <c r="U1536" i="1"/>
  <c r="W1536" i="1" s="1"/>
  <c r="M1656" i="1"/>
  <c r="P1656" i="1"/>
  <c r="AN1288" i="16" l="1"/>
  <c r="AV1288" i="16" s="1"/>
  <c r="AW1287" i="16"/>
  <c r="AU1403" i="16"/>
  <c r="AK1404" i="16"/>
  <c r="F1646" i="16"/>
  <c r="T1774" i="1"/>
  <c r="V1653" i="1"/>
  <c r="E1530" i="16"/>
  <c r="K1658" i="1"/>
  <c r="U1537" i="1"/>
  <c r="W1537" i="1" s="1"/>
  <c r="M1657" i="1"/>
  <c r="P1657" i="1"/>
  <c r="Q1645" i="16"/>
  <c r="AM1405" i="16" s="1"/>
  <c r="AF1644" i="16"/>
  <c r="X1529" i="16"/>
  <c r="S1528" i="16"/>
  <c r="AO1288" i="16" s="1"/>
  <c r="W1529" i="16"/>
  <c r="A1649" i="16"/>
  <c r="P1649" i="16" s="1"/>
  <c r="F1776" i="1"/>
  <c r="R1529" i="16"/>
  <c r="AG1528" i="16"/>
  <c r="AH1527" i="16"/>
  <c r="AN1289" i="16" l="1"/>
  <c r="AV1289" i="16" s="1"/>
  <c r="AW1288" i="16"/>
  <c r="AU1404" i="16"/>
  <c r="AK1405" i="16"/>
  <c r="R1530" i="16"/>
  <c r="AG1529" i="16"/>
  <c r="X1530" i="16"/>
  <c r="W1530" i="16"/>
  <c r="S1529" i="16"/>
  <c r="AO1289" i="16" s="1"/>
  <c r="Q1646" i="16"/>
  <c r="AM1406" i="16" s="1"/>
  <c r="AF1645" i="16"/>
  <c r="F1647" i="16"/>
  <c r="T1775" i="1"/>
  <c r="V1654" i="1"/>
  <c r="A1650" i="16"/>
  <c r="P1650" i="16" s="1"/>
  <c r="F1777" i="1"/>
  <c r="AH1528" i="16"/>
  <c r="E1531" i="16"/>
  <c r="K1659" i="1"/>
  <c r="M1658" i="1"/>
  <c r="P1658" i="1"/>
  <c r="U1538" i="1"/>
  <c r="W1538" i="1" s="1"/>
  <c r="AN1290" i="16" l="1"/>
  <c r="AV1290" i="16" s="1"/>
  <c r="AW1289" i="16"/>
  <c r="AU1405" i="16"/>
  <c r="AK1406" i="16"/>
  <c r="F1648" i="16"/>
  <c r="V1655" i="1"/>
  <c r="T1776" i="1"/>
  <c r="AF1646" i="16"/>
  <c r="Q1647" i="16"/>
  <c r="AM1407" i="16" s="1"/>
  <c r="E1532" i="16"/>
  <c r="K1660" i="1"/>
  <c r="P1659" i="1"/>
  <c r="M1659" i="1"/>
  <c r="U1539" i="1"/>
  <c r="W1539" i="1" s="1"/>
  <c r="A1651" i="16"/>
  <c r="P1651" i="16" s="1"/>
  <c r="F1778" i="1"/>
  <c r="AH1529" i="16"/>
  <c r="R1531" i="16"/>
  <c r="AG1530" i="16"/>
  <c r="S1530" i="16"/>
  <c r="AO1290" i="16" s="1"/>
  <c r="W1531" i="16"/>
  <c r="X1531" i="16"/>
  <c r="AN1291" i="16" l="1"/>
  <c r="AV1291" i="16" s="1"/>
  <c r="AW1290" i="16"/>
  <c r="AU1406" i="16"/>
  <c r="AK1407" i="16"/>
  <c r="Q1648" i="16"/>
  <c r="AM1408" i="16" s="1"/>
  <c r="AF1647" i="16"/>
  <c r="S1531" i="16"/>
  <c r="AO1291" i="16" s="1"/>
  <c r="W1532" i="16"/>
  <c r="X1532" i="16"/>
  <c r="E1533" i="16"/>
  <c r="K1661" i="1"/>
  <c r="U1540" i="1"/>
  <c r="W1540" i="1" s="1"/>
  <c r="M1660" i="1"/>
  <c r="P1660" i="1"/>
  <c r="AH1530" i="16"/>
  <c r="F1649" i="16"/>
  <c r="T1777" i="1"/>
  <c r="V1656" i="1"/>
  <c r="AG1531" i="16"/>
  <c r="R1532" i="16"/>
  <c r="A1652" i="16"/>
  <c r="P1652" i="16" s="1"/>
  <c r="F1779" i="1"/>
  <c r="AN1292" i="16" l="1"/>
  <c r="AV1292" i="16" s="1"/>
  <c r="AW1291" i="16"/>
  <c r="AU1407" i="16"/>
  <c r="AK1408" i="16"/>
  <c r="Q1649" i="16"/>
  <c r="AM1409" i="16" s="1"/>
  <c r="AF1648" i="16"/>
  <c r="E1534" i="16"/>
  <c r="K1662" i="1"/>
  <c r="P1661" i="1"/>
  <c r="M1661" i="1"/>
  <c r="U1541" i="1"/>
  <c r="W1541" i="1" s="1"/>
  <c r="AH1531" i="16"/>
  <c r="R1533" i="16"/>
  <c r="AG1532" i="16"/>
  <c r="F1650" i="16"/>
  <c r="T1778" i="1"/>
  <c r="V1657" i="1"/>
  <c r="A1653" i="16"/>
  <c r="P1653" i="16" s="1"/>
  <c r="F1780" i="1"/>
  <c r="S1532" i="16"/>
  <c r="AO1292" i="16" s="1"/>
  <c r="W1533" i="16"/>
  <c r="X1533" i="16"/>
  <c r="AN1293" i="16" l="1"/>
  <c r="AV1293" i="16" s="1"/>
  <c r="AW1292" i="16"/>
  <c r="AU1408" i="16"/>
  <c r="AK1409" i="16"/>
  <c r="S1533" i="16"/>
  <c r="AO1293" i="16" s="1"/>
  <c r="X1534" i="16"/>
  <c r="W1534" i="16"/>
  <c r="AG1533" i="16"/>
  <c r="R1534" i="16"/>
  <c r="AH1532" i="16"/>
  <c r="F1651" i="16"/>
  <c r="T1779" i="1"/>
  <c r="V1658" i="1"/>
  <c r="A1654" i="16"/>
  <c r="P1654" i="16" s="1"/>
  <c r="F1781" i="1"/>
  <c r="Q1650" i="16"/>
  <c r="AM1410" i="16" s="1"/>
  <c r="AF1649" i="16"/>
  <c r="E1535" i="16"/>
  <c r="K1663" i="1"/>
  <c r="M1662" i="1"/>
  <c r="U1542" i="1"/>
  <c r="W1542" i="1" s="1"/>
  <c r="P1662" i="1"/>
  <c r="AN1294" i="16" l="1"/>
  <c r="AV1294" i="16" s="1"/>
  <c r="AW1293" i="16"/>
  <c r="AU1409" i="16"/>
  <c r="AK1410" i="16"/>
  <c r="Q1651" i="16"/>
  <c r="AM1411" i="16" s="1"/>
  <c r="AF1650" i="16"/>
  <c r="W1535" i="16"/>
  <c r="X1535" i="16"/>
  <c r="S1534" i="16"/>
  <c r="AO1294" i="16" s="1"/>
  <c r="E1536" i="16"/>
  <c r="K1664" i="1"/>
  <c r="P1663" i="1"/>
  <c r="U1543" i="1"/>
  <c r="W1543" i="1" s="1"/>
  <c r="M1663" i="1"/>
  <c r="F1652" i="16"/>
  <c r="V1659" i="1"/>
  <c r="T1780" i="1"/>
  <c r="R1535" i="16"/>
  <c r="AG1534" i="16"/>
  <c r="A1655" i="16"/>
  <c r="P1655" i="16" s="1"/>
  <c r="F1782" i="1"/>
  <c r="AH1533" i="16"/>
  <c r="AN1295" i="16" l="1"/>
  <c r="AV1295" i="16" s="1"/>
  <c r="AW1294" i="16"/>
  <c r="AU1410" i="16"/>
  <c r="AK1411" i="16"/>
  <c r="A1656" i="16"/>
  <c r="P1656" i="16" s="1"/>
  <c r="F1783" i="1"/>
  <c r="Q1652" i="16"/>
  <c r="AM1412" i="16" s="1"/>
  <c r="AF1651" i="16"/>
  <c r="R1536" i="16"/>
  <c r="AG1535" i="16"/>
  <c r="E1537" i="16"/>
  <c r="K1665" i="1"/>
  <c r="M1664" i="1"/>
  <c r="U1544" i="1"/>
  <c r="W1544" i="1" s="1"/>
  <c r="P1664" i="1"/>
  <c r="X1536" i="16"/>
  <c r="S1535" i="16"/>
  <c r="AO1295" i="16" s="1"/>
  <c r="W1536" i="16"/>
  <c r="F1653" i="16"/>
  <c r="T1781" i="1"/>
  <c r="V1660" i="1"/>
  <c r="AH1534" i="16"/>
  <c r="AN1296" i="16" l="1"/>
  <c r="AV1296" i="16" s="1"/>
  <c r="AW1295" i="16"/>
  <c r="AU1411" i="16"/>
  <c r="AK1412" i="16"/>
  <c r="W1537" i="16"/>
  <c r="S1536" i="16"/>
  <c r="AO1296" i="16" s="1"/>
  <c r="X1537" i="16"/>
  <c r="AF1652" i="16"/>
  <c r="Q1653" i="16"/>
  <c r="AM1413" i="16" s="1"/>
  <c r="AH1535" i="16"/>
  <c r="AG1536" i="16"/>
  <c r="R1537" i="16"/>
  <c r="F1654" i="16"/>
  <c r="T1782" i="1"/>
  <c r="V1661" i="1"/>
  <c r="E1538" i="16"/>
  <c r="K1666" i="1"/>
  <c r="P1665" i="1"/>
  <c r="M1665" i="1"/>
  <c r="U1545" i="1"/>
  <c r="W1545" i="1" s="1"/>
  <c r="A1657" i="16"/>
  <c r="P1657" i="16" s="1"/>
  <c r="F1784" i="1"/>
  <c r="AN1297" i="16" l="1"/>
  <c r="AV1297" i="16" s="1"/>
  <c r="AW1296" i="16"/>
  <c r="AU1412" i="16"/>
  <c r="AK1413" i="16"/>
  <c r="Q1654" i="16"/>
  <c r="AM1414" i="16" s="1"/>
  <c r="AF1653" i="16"/>
  <c r="AH1536" i="16"/>
  <c r="E1539" i="16"/>
  <c r="P1666" i="1"/>
  <c r="M1666" i="1"/>
  <c r="U1546" i="1"/>
  <c r="W1546" i="1" s="1"/>
  <c r="K1667" i="1"/>
  <c r="AG1537" i="16"/>
  <c r="R1538" i="16"/>
  <c r="A1658" i="16"/>
  <c r="P1658" i="16" s="1"/>
  <c r="F1785" i="1"/>
  <c r="F1655" i="16"/>
  <c r="T1783" i="1"/>
  <c r="V1662" i="1"/>
  <c r="X1538" i="16"/>
  <c r="W1538" i="16"/>
  <c r="S1537" i="16"/>
  <c r="AO1297" i="16" s="1"/>
  <c r="AN1298" i="16" l="1"/>
  <c r="AV1298" i="16" s="1"/>
  <c r="AW1297" i="16"/>
  <c r="AK1414" i="16"/>
  <c r="AU1413" i="16"/>
  <c r="A1659" i="16"/>
  <c r="P1659" i="16" s="1"/>
  <c r="F1786" i="1"/>
  <c r="E1540" i="16"/>
  <c r="K1668" i="1"/>
  <c r="P1667" i="1"/>
  <c r="M1667" i="1"/>
  <c r="U1547" i="1"/>
  <c r="W1547" i="1" s="1"/>
  <c r="AF1654" i="16"/>
  <c r="Q1655" i="16"/>
  <c r="AM1415" i="16" s="1"/>
  <c r="S1538" i="16"/>
  <c r="AO1298" i="16" s="1"/>
  <c r="X1539" i="16"/>
  <c r="W1539" i="16"/>
  <c r="AH1537" i="16"/>
  <c r="F1656" i="16"/>
  <c r="T1784" i="1"/>
  <c r="V1663" i="1"/>
  <c r="R1539" i="16"/>
  <c r="AG1538" i="16"/>
  <c r="AN1299" i="16" l="1"/>
  <c r="AV1299" i="16" s="1"/>
  <c r="AW1298" i="16"/>
  <c r="AU1414" i="16"/>
  <c r="AK1415" i="16"/>
  <c r="R1540" i="16"/>
  <c r="AG1539" i="16"/>
  <c r="E1541" i="16"/>
  <c r="P1668" i="1"/>
  <c r="U1548" i="1"/>
  <c r="W1548" i="1" s="1"/>
  <c r="M1668" i="1"/>
  <c r="K1669" i="1"/>
  <c r="AH1538" i="16"/>
  <c r="Q1656" i="16"/>
  <c r="AM1416" i="16" s="1"/>
  <c r="AF1655" i="16"/>
  <c r="A1660" i="16"/>
  <c r="P1660" i="16" s="1"/>
  <c r="F1787" i="1"/>
  <c r="F1657" i="16"/>
  <c r="V1664" i="1"/>
  <c r="T1785" i="1"/>
  <c r="X1540" i="16"/>
  <c r="W1540" i="16"/>
  <c r="S1539" i="16"/>
  <c r="AO1299" i="16" s="1"/>
  <c r="AN1300" i="16" l="1"/>
  <c r="AV1300" i="16" s="1"/>
  <c r="AU1415" i="16"/>
  <c r="AW1299" i="16"/>
  <c r="AK1416" i="16"/>
  <c r="AH1539" i="16"/>
  <c r="S1540" i="16"/>
  <c r="AO1300" i="16" s="1"/>
  <c r="W1541" i="16"/>
  <c r="X1541" i="16"/>
  <c r="Q1657" i="16"/>
  <c r="AM1417" i="16" s="1"/>
  <c r="AF1656" i="16"/>
  <c r="E1542" i="16"/>
  <c r="K1670" i="1"/>
  <c r="P1669" i="1"/>
  <c r="M1669" i="1"/>
  <c r="U1549" i="1"/>
  <c r="W1549" i="1" s="1"/>
  <c r="A1661" i="16"/>
  <c r="P1661" i="16" s="1"/>
  <c r="F1788" i="1"/>
  <c r="F1658" i="16"/>
  <c r="T1786" i="1"/>
  <c r="V1665" i="1"/>
  <c r="R1541" i="16"/>
  <c r="AG1540" i="16"/>
  <c r="AN1301" i="16" l="1"/>
  <c r="AV1301" i="16" s="1"/>
  <c r="AW1300" i="16"/>
  <c r="AU1416" i="16"/>
  <c r="AK1417" i="16"/>
  <c r="R1542" i="16"/>
  <c r="AG1541" i="16"/>
  <c r="X1542" i="16"/>
  <c r="W1542" i="16"/>
  <c r="S1541" i="16"/>
  <c r="AO1301" i="16" s="1"/>
  <c r="A1662" i="16"/>
  <c r="P1662" i="16" s="1"/>
  <c r="F1789" i="1"/>
  <c r="Q1658" i="16"/>
  <c r="AM1418" i="16" s="1"/>
  <c r="AF1657" i="16"/>
  <c r="AH1540" i="16"/>
  <c r="E1543" i="16"/>
  <c r="K1671" i="1"/>
  <c r="M1670" i="1"/>
  <c r="P1670" i="1"/>
  <c r="U1550" i="1"/>
  <c r="W1550" i="1" s="1"/>
  <c r="F1659" i="16"/>
  <c r="V1666" i="1"/>
  <c r="T1787" i="1"/>
  <c r="AN1302" i="16" l="1"/>
  <c r="AV1302" i="16" s="1"/>
  <c r="AW1301" i="16"/>
  <c r="AU1417" i="16"/>
  <c r="AK1418" i="16"/>
  <c r="A1663" i="16"/>
  <c r="P1663" i="16" s="1"/>
  <c r="F1790" i="1"/>
  <c r="E1544" i="16"/>
  <c r="P1671" i="1"/>
  <c r="U1551" i="1"/>
  <c r="W1551" i="1" s="1"/>
  <c r="M1671" i="1"/>
  <c r="K1672" i="1"/>
  <c r="Q1659" i="16"/>
  <c r="AM1419" i="16" s="1"/>
  <c r="AF1658" i="16"/>
  <c r="AH1541" i="16"/>
  <c r="R1543" i="16"/>
  <c r="AG1542" i="16"/>
  <c r="F1660" i="16"/>
  <c r="T1788" i="1"/>
  <c r="V1667" i="1"/>
  <c r="W1543" i="16"/>
  <c r="S1542" i="16"/>
  <c r="AO1302" i="16" s="1"/>
  <c r="X1543" i="16"/>
  <c r="AN1303" i="16" l="1"/>
  <c r="AV1303" i="16" s="1"/>
  <c r="AW1302" i="16"/>
  <c r="AK1419" i="16"/>
  <c r="AU1418" i="16"/>
  <c r="AH1542" i="16"/>
  <c r="X1544" i="16"/>
  <c r="W1544" i="16"/>
  <c r="S1543" i="16"/>
  <c r="AO1303" i="16" s="1"/>
  <c r="A1664" i="16"/>
  <c r="P1664" i="16" s="1"/>
  <c r="F1791" i="1"/>
  <c r="E1545" i="16"/>
  <c r="K1673" i="1"/>
  <c r="U1552" i="1"/>
  <c r="W1552" i="1" s="1"/>
  <c r="M1672" i="1"/>
  <c r="P1672" i="1"/>
  <c r="AG1543" i="16"/>
  <c r="R1544" i="16"/>
  <c r="F1661" i="16"/>
  <c r="T1789" i="1"/>
  <c r="V1668" i="1"/>
  <c r="Q1660" i="16"/>
  <c r="AM1420" i="16" s="1"/>
  <c r="AF1659" i="16"/>
  <c r="AN1304" i="16" l="1"/>
  <c r="AV1304" i="16" s="1"/>
  <c r="AW1303" i="16"/>
  <c r="AU1419" i="16"/>
  <c r="AK1420" i="16"/>
  <c r="Q1661" i="16"/>
  <c r="AM1421" i="16" s="1"/>
  <c r="AF1660" i="16"/>
  <c r="W1545" i="16"/>
  <c r="S1544" i="16"/>
  <c r="AO1304" i="16" s="1"/>
  <c r="X1545" i="16"/>
  <c r="R1545" i="16"/>
  <c r="AG1544" i="16"/>
  <c r="A1665" i="16"/>
  <c r="P1665" i="16" s="1"/>
  <c r="F1792" i="1"/>
  <c r="F1662" i="16"/>
  <c r="V1669" i="1"/>
  <c r="T1790" i="1"/>
  <c r="E1546" i="16"/>
  <c r="P1673" i="1"/>
  <c r="K1674" i="1"/>
  <c r="M1673" i="1"/>
  <c r="U1553" i="1"/>
  <c r="W1553" i="1" s="1"/>
  <c r="AH1543" i="16"/>
  <c r="AN1305" i="16" l="1"/>
  <c r="AV1305" i="16" s="1"/>
  <c r="AW1304" i="16"/>
  <c r="AU1420" i="16"/>
  <c r="AK1421" i="16"/>
  <c r="S1545" i="16"/>
  <c r="AO1305" i="16" s="1"/>
  <c r="X1546" i="16"/>
  <c r="W1546" i="16"/>
  <c r="F1663" i="16"/>
  <c r="V1670" i="1"/>
  <c r="T1791" i="1"/>
  <c r="Q1662" i="16"/>
  <c r="AM1422" i="16" s="1"/>
  <c r="AF1661" i="16"/>
  <c r="R1546" i="16"/>
  <c r="AG1545" i="16"/>
  <c r="A1666" i="16"/>
  <c r="P1666" i="16" s="1"/>
  <c r="F1793" i="1"/>
  <c r="E1547" i="16"/>
  <c r="K1675" i="1"/>
  <c r="M1674" i="1"/>
  <c r="U1554" i="1"/>
  <c r="W1554" i="1" s="1"/>
  <c r="P1674" i="1"/>
  <c r="AH1544" i="16"/>
  <c r="AN1306" i="16" l="1"/>
  <c r="AV1306" i="16" s="1"/>
  <c r="AW1305" i="16"/>
  <c r="AU1421" i="16"/>
  <c r="AK1422" i="16"/>
  <c r="Q1663" i="16"/>
  <c r="AM1423" i="16" s="1"/>
  <c r="AF1662" i="16"/>
  <c r="R1547" i="16"/>
  <c r="AG1546" i="16"/>
  <c r="W1547" i="16"/>
  <c r="X1547" i="16"/>
  <c r="S1546" i="16"/>
  <c r="AO1306" i="16" s="1"/>
  <c r="A1667" i="16"/>
  <c r="P1667" i="16" s="1"/>
  <c r="F1794" i="1"/>
  <c r="F1664" i="16"/>
  <c r="V1671" i="1"/>
  <c r="T1792" i="1"/>
  <c r="E1548" i="16"/>
  <c r="K1676" i="1"/>
  <c r="U1555" i="1"/>
  <c r="W1555" i="1" s="1"/>
  <c r="M1675" i="1"/>
  <c r="P1675" i="1"/>
  <c r="AH1545" i="16"/>
  <c r="AN1307" i="16" l="1"/>
  <c r="AV1307" i="16" s="1"/>
  <c r="AW1306" i="16"/>
  <c r="AU1422" i="16"/>
  <c r="AK1423" i="16"/>
  <c r="E1549" i="16"/>
  <c r="P1676" i="1"/>
  <c r="U1556" i="1"/>
  <c r="W1556" i="1" s="1"/>
  <c r="M1676" i="1"/>
  <c r="K1677" i="1"/>
  <c r="A1668" i="16"/>
  <c r="P1668" i="16" s="1"/>
  <c r="F1795" i="1"/>
  <c r="S1547" i="16"/>
  <c r="AO1307" i="16" s="1"/>
  <c r="X1548" i="16"/>
  <c r="W1548" i="16"/>
  <c r="Q1664" i="16"/>
  <c r="AM1424" i="16" s="1"/>
  <c r="AF1663" i="16"/>
  <c r="F1665" i="16"/>
  <c r="V1672" i="1"/>
  <c r="T1793" i="1"/>
  <c r="AH1546" i="16"/>
  <c r="R1548" i="16"/>
  <c r="AG1547" i="16"/>
  <c r="AN1308" i="16" l="1"/>
  <c r="AV1308" i="16" s="1"/>
  <c r="AW1307" i="16"/>
  <c r="AU1423" i="16"/>
  <c r="AK1424" i="16"/>
  <c r="R1549" i="16"/>
  <c r="AG1548" i="16"/>
  <c r="F1666" i="16"/>
  <c r="V1673" i="1"/>
  <c r="T1794" i="1"/>
  <c r="AF1664" i="16"/>
  <c r="Q1665" i="16"/>
  <c r="AM1425" i="16" s="1"/>
  <c r="AH1547" i="16"/>
  <c r="A1669" i="16"/>
  <c r="P1669" i="16" s="1"/>
  <c r="F1796" i="1"/>
  <c r="W1549" i="16"/>
  <c r="X1549" i="16"/>
  <c r="S1548" i="16"/>
  <c r="AO1308" i="16" s="1"/>
  <c r="E1550" i="16"/>
  <c r="P1677" i="1"/>
  <c r="K1678" i="1"/>
  <c r="M1677" i="1"/>
  <c r="U1557" i="1"/>
  <c r="W1557" i="1" s="1"/>
  <c r="AN1309" i="16" l="1"/>
  <c r="AV1309" i="16" s="1"/>
  <c r="AW1308" i="16"/>
  <c r="AK1425" i="16"/>
  <c r="AU1424" i="16"/>
  <c r="E1551" i="16"/>
  <c r="K1679" i="1"/>
  <c r="M1678" i="1"/>
  <c r="U1558" i="1"/>
  <c r="W1558" i="1" s="1"/>
  <c r="P1678" i="1"/>
  <c r="F1667" i="16"/>
  <c r="V1674" i="1"/>
  <c r="T1795" i="1"/>
  <c r="R1550" i="16"/>
  <c r="AG1549" i="16"/>
  <c r="AH1548" i="16"/>
  <c r="X1550" i="16"/>
  <c r="W1550" i="16"/>
  <c r="S1549" i="16"/>
  <c r="AO1309" i="16" s="1"/>
  <c r="A1670" i="16"/>
  <c r="P1670" i="16" s="1"/>
  <c r="F1797" i="1"/>
  <c r="Q1666" i="16"/>
  <c r="AM1426" i="16" s="1"/>
  <c r="AF1665" i="16"/>
  <c r="AN1310" i="16" l="1"/>
  <c r="AV1310" i="16" s="1"/>
  <c r="AW1309" i="16"/>
  <c r="AU1425" i="16"/>
  <c r="AK1426" i="16"/>
  <c r="Q1667" i="16"/>
  <c r="AM1427" i="16" s="1"/>
  <c r="AF1666" i="16"/>
  <c r="AH1549" i="16"/>
  <c r="X1551" i="16"/>
  <c r="S1550" i="16"/>
  <c r="AO1310" i="16" s="1"/>
  <c r="W1551" i="16"/>
  <c r="A1671" i="16"/>
  <c r="P1671" i="16" s="1"/>
  <c r="F1798" i="1"/>
  <c r="R1551" i="16"/>
  <c r="AG1550" i="16"/>
  <c r="E1552" i="16"/>
  <c r="P1679" i="1"/>
  <c r="U1559" i="1"/>
  <c r="W1559" i="1" s="1"/>
  <c r="K1680" i="1"/>
  <c r="M1679" i="1"/>
  <c r="F1668" i="16"/>
  <c r="T1796" i="1"/>
  <c r="V1675" i="1"/>
  <c r="AN1311" i="16" l="1"/>
  <c r="AV1311" i="16" s="1"/>
  <c r="AW1310" i="16"/>
  <c r="AK1427" i="16"/>
  <c r="AU1426" i="16"/>
  <c r="A1672" i="16"/>
  <c r="P1672" i="16" s="1"/>
  <c r="F1799" i="1"/>
  <c r="Q1668" i="16"/>
  <c r="AM1428" i="16" s="1"/>
  <c r="AF1667" i="16"/>
  <c r="F1669" i="16"/>
  <c r="T1797" i="1"/>
  <c r="V1676" i="1"/>
  <c r="AG1551" i="16"/>
  <c r="R1552" i="16"/>
  <c r="X1552" i="16"/>
  <c r="S1551" i="16"/>
  <c r="AO1311" i="16" s="1"/>
  <c r="W1552" i="16"/>
  <c r="AH1550" i="16"/>
  <c r="E1553" i="16"/>
  <c r="P1680" i="1"/>
  <c r="M1680" i="1"/>
  <c r="U1560" i="1"/>
  <c r="W1560" i="1" s="1"/>
  <c r="K1681" i="1"/>
  <c r="AN1312" i="16" l="1"/>
  <c r="AV1312" i="16" s="1"/>
  <c r="AW1311" i="16"/>
  <c r="AU1427" i="16"/>
  <c r="AK1428" i="16"/>
  <c r="R1553" i="16"/>
  <c r="AG1552" i="16"/>
  <c r="W1553" i="16"/>
  <c r="S1552" i="16"/>
  <c r="AO1312" i="16" s="1"/>
  <c r="X1553" i="16"/>
  <c r="A1673" i="16"/>
  <c r="P1673" i="16" s="1"/>
  <c r="F1800" i="1"/>
  <c r="AF1668" i="16"/>
  <c r="Q1669" i="16"/>
  <c r="AM1429" i="16" s="1"/>
  <c r="F1670" i="16"/>
  <c r="T1798" i="1"/>
  <c r="V1677" i="1"/>
  <c r="E1554" i="16"/>
  <c r="U1561" i="1"/>
  <c r="W1561" i="1" s="1"/>
  <c r="P1681" i="1"/>
  <c r="K1682" i="1"/>
  <c r="M1681" i="1"/>
  <c r="AH1551" i="16"/>
  <c r="AN1313" i="16" l="1"/>
  <c r="AV1313" i="16" s="1"/>
  <c r="AW1312" i="16"/>
  <c r="AU1428" i="16"/>
  <c r="AK1429" i="16"/>
  <c r="A1674" i="16"/>
  <c r="P1674" i="16" s="1"/>
  <c r="F1801" i="1"/>
  <c r="X1554" i="16"/>
  <c r="W1554" i="16"/>
  <c r="S1553" i="16"/>
  <c r="AO1313" i="16" s="1"/>
  <c r="R1554" i="16"/>
  <c r="AG1553" i="16"/>
  <c r="Q1670" i="16"/>
  <c r="AM1430" i="16" s="1"/>
  <c r="AF1669" i="16"/>
  <c r="E1555" i="16"/>
  <c r="U1562" i="1"/>
  <c r="W1562" i="1" s="1"/>
  <c r="M1682" i="1"/>
  <c r="P1682" i="1"/>
  <c r="K1683" i="1"/>
  <c r="F1671" i="16"/>
  <c r="V1678" i="1"/>
  <c r="T1799" i="1"/>
  <c r="AH1552" i="16"/>
  <c r="AN1314" i="16" l="1"/>
  <c r="AV1314" i="16" s="1"/>
  <c r="AW1313" i="16"/>
  <c r="AU1429" i="16"/>
  <c r="AK1430" i="16"/>
  <c r="E1556" i="16"/>
  <c r="P1683" i="1"/>
  <c r="K1684" i="1"/>
  <c r="M1683" i="1"/>
  <c r="U1563" i="1"/>
  <c r="W1563" i="1" s="1"/>
  <c r="W1555" i="16"/>
  <c r="S1554" i="16"/>
  <c r="AO1314" i="16" s="1"/>
  <c r="X1555" i="16"/>
  <c r="F1672" i="16"/>
  <c r="T1800" i="1"/>
  <c r="V1679" i="1"/>
  <c r="R1555" i="16"/>
  <c r="AG1554" i="16"/>
  <c r="AF1670" i="16"/>
  <c r="Q1671" i="16"/>
  <c r="AM1431" i="16" s="1"/>
  <c r="A1675" i="16"/>
  <c r="P1675" i="16" s="1"/>
  <c r="F1802" i="1"/>
  <c r="AH1553" i="16"/>
  <c r="AN1315" i="16" l="1"/>
  <c r="AV1315" i="16" s="1"/>
  <c r="AW1314" i="16"/>
  <c r="AU1430" i="16"/>
  <c r="AK1431" i="16"/>
  <c r="W1556" i="16"/>
  <c r="S1555" i="16"/>
  <c r="AO1315" i="16" s="1"/>
  <c r="X1556" i="16"/>
  <c r="A1676" i="16"/>
  <c r="P1676" i="16" s="1"/>
  <c r="F1803" i="1"/>
  <c r="AH1554" i="16"/>
  <c r="E1557" i="16"/>
  <c r="K1685" i="1"/>
  <c r="M1684" i="1"/>
  <c r="U1564" i="1"/>
  <c r="W1564" i="1" s="1"/>
  <c r="P1684" i="1"/>
  <c r="F1673" i="16"/>
  <c r="T1801" i="1"/>
  <c r="V1680" i="1"/>
  <c r="Q1672" i="16"/>
  <c r="AM1432" i="16" s="1"/>
  <c r="AF1671" i="16"/>
  <c r="R1556" i="16"/>
  <c r="AG1555" i="16"/>
  <c r="AN1316" i="16" l="1"/>
  <c r="AV1316" i="16" s="1"/>
  <c r="AW1315" i="16"/>
  <c r="AU1431" i="16"/>
  <c r="AK1432" i="16"/>
  <c r="F1674" i="16"/>
  <c r="T1802" i="1"/>
  <c r="V1681" i="1"/>
  <c r="AH1555" i="16"/>
  <c r="R1557" i="16"/>
  <c r="AG1556" i="16"/>
  <c r="AF1672" i="16"/>
  <c r="Q1673" i="16"/>
  <c r="AM1433" i="16" s="1"/>
  <c r="E1558" i="16"/>
  <c r="K1686" i="1"/>
  <c r="P1685" i="1"/>
  <c r="M1685" i="1"/>
  <c r="U1565" i="1"/>
  <c r="W1565" i="1" s="1"/>
  <c r="A1677" i="16"/>
  <c r="P1677" i="16" s="1"/>
  <c r="F1804" i="1"/>
  <c r="X1557" i="16"/>
  <c r="W1557" i="16"/>
  <c r="S1556" i="16"/>
  <c r="AO1316" i="16" s="1"/>
  <c r="AN1317" i="16" l="1"/>
  <c r="AV1317" i="16" s="1"/>
  <c r="AW1316" i="16"/>
  <c r="AU1432" i="16"/>
  <c r="AK1433" i="16"/>
  <c r="F1675" i="16"/>
  <c r="T1803" i="1"/>
  <c r="V1682" i="1"/>
  <c r="X1558" i="16"/>
  <c r="W1558" i="16"/>
  <c r="S1557" i="16"/>
  <c r="AO1317" i="16" s="1"/>
  <c r="Q1674" i="16"/>
  <c r="AM1434" i="16" s="1"/>
  <c r="AF1673" i="16"/>
  <c r="R1558" i="16"/>
  <c r="AG1557" i="16"/>
  <c r="A1678" i="16"/>
  <c r="P1678" i="16" s="1"/>
  <c r="F1805" i="1"/>
  <c r="AH1556" i="16"/>
  <c r="E1559" i="16"/>
  <c r="U1566" i="1"/>
  <c r="W1566" i="1" s="1"/>
  <c r="M1686" i="1"/>
  <c r="K1687" i="1"/>
  <c r="P1686" i="1"/>
  <c r="AN1318" i="16" l="1"/>
  <c r="AV1318" i="16" s="1"/>
  <c r="AW1317" i="16"/>
  <c r="AU1433" i="16"/>
  <c r="AK1434" i="16"/>
  <c r="AG1558" i="16"/>
  <c r="R1559" i="16"/>
  <c r="A1679" i="16"/>
  <c r="P1679" i="16" s="1"/>
  <c r="F1806" i="1"/>
  <c r="AH1557" i="16"/>
  <c r="F1676" i="16"/>
  <c r="V1683" i="1"/>
  <c r="T1804" i="1"/>
  <c r="E1560" i="16"/>
  <c r="U1567" i="1"/>
  <c r="W1567" i="1" s="1"/>
  <c r="M1687" i="1"/>
  <c r="K1688" i="1"/>
  <c r="P1687" i="1"/>
  <c r="Q1675" i="16"/>
  <c r="AM1435" i="16" s="1"/>
  <c r="AF1674" i="16"/>
  <c r="S1558" i="16"/>
  <c r="AO1318" i="16" s="1"/>
  <c r="W1559" i="16"/>
  <c r="X1559" i="16"/>
  <c r="AN1319" i="16" l="1"/>
  <c r="AV1319" i="16" s="1"/>
  <c r="AW1318" i="16"/>
  <c r="AU1434" i="16"/>
  <c r="AK1435" i="16"/>
  <c r="E1561" i="16"/>
  <c r="P1688" i="1"/>
  <c r="M1688" i="1"/>
  <c r="K1689" i="1"/>
  <c r="U1568" i="1"/>
  <c r="W1568" i="1" s="1"/>
  <c r="F1677" i="16"/>
  <c r="V1684" i="1"/>
  <c r="T1805" i="1"/>
  <c r="S1559" i="16"/>
  <c r="AO1319" i="16" s="1"/>
  <c r="X1560" i="16"/>
  <c r="W1560" i="16"/>
  <c r="AH1558" i="16"/>
  <c r="R1560" i="16"/>
  <c r="AG1559" i="16"/>
  <c r="AF1675" i="16"/>
  <c r="Q1676" i="16"/>
  <c r="AM1436" i="16" s="1"/>
  <c r="A1680" i="16"/>
  <c r="P1680" i="16" s="1"/>
  <c r="F1807" i="1"/>
  <c r="AN1320" i="16" l="1"/>
  <c r="AV1320" i="16" s="1"/>
  <c r="AW1319" i="16"/>
  <c r="AU1435" i="16"/>
  <c r="AK1436" i="16"/>
  <c r="F1678" i="16"/>
  <c r="V1685" i="1"/>
  <c r="T1806" i="1"/>
  <c r="E1562" i="16"/>
  <c r="K1690" i="1"/>
  <c r="U1569" i="1"/>
  <c r="W1569" i="1" s="1"/>
  <c r="P1689" i="1"/>
  <c r="M1689" i="1"/>
  <c r="A1681" i="16"/>
  <c r="P1681" i="16" s="1"/>
  <c r="F1808" i="1"/>
  <c r="AH1559" i="16"/>
  <c r="Q1677" i="16"/>
  <c r="AM1437" i="16" s="1"/>
  <c r="AF1676" i="16"/>
  <c r="R1561" i="16"/>
  <c r="AG1560" i="16"/>
  <c r="X1561" i="16"/>
  <c r="W1561" i="16"/>
  <c r="S1560" i="16"/>
  <c r="AO1320" i="16" s="1"/>
  <c r="AN1321" i="16" l="1"/>
  <c r="AV1321" i="16" s="1"/>
  <c r="AW1320" i="16"/>
  <c r="AK1437" i="16"/>
  <c r="AU1436" i="16"/>
  <c r="F1679" i="16"/>
  <c r="T1807" i="1"/>
  <c r="V1686" i="1"/>
  <c r="X1562" i="16"/>
  <c r="W1562" i="16"/>
  <c r="S1561" i="16"/>
  <c r="AO1321" i="16" s="1"/>
  <c r="AF1677" i="16"/>
  <c r="Q1678" i="16"/>
  <c r="AM1438" i="16" s="1"/>
  <c r="A1682" i="16"/>
  <c r="P1682" i="16" s="1"/>
  <c r="F1809" i="1"/>
  <c r="AH1560" i="16"/>
  <c r="R1562" i="16"/>
  <c r="AG1561" i="16"/>
  <c r="E1563" i="16"/>
  <c r="K1691" i="1"/>
  <c r="M1690" i="1"/>
  <c r="P1690" i="1"/>
  <c r="U1570" i="1"/>
  <c r="W1570" i="1" s="1"/>
  <c r="AN1322" i="16" l="1"/>
  <c r="AV1322" i="16" s="1"/>
  <c r="AW1321" i="16"/>
  <c r="AU1437" i="16"/>
  <c r="AK1438" i="16"/>
  <c r="R1563" i="16"/>
  <c r="AG1562" i="16"/>
  <c r="A1683" i="16"/>
  <c r="P1683" i="16" s="1"/>
  <c r="F1810" i="1"/>
  <c r="E1564" i="16"/>
  <c r="P1691" i="1"/>
  <c r="U1571" i="1"/>
  <c r="W1571" i="1" s="1"/>
  <c r="M1691" i="1"/>
  <c r="K1692" i="1"/>
  <c r="AH1561" i="16"/>
  <c r="F1680" i="16"/>
  <c r="V1687" i="1"/>
  <c r="T1808" i="1"/>
  <c r="Q1679" i="16"/>
  <c r="AM1439" i="16" s="1"/>
  <c r="AF1678" i="16"/>
  <c r="X1563" i="16"/>
  <c r="S1562" i="16"/>
  <c r="AO1322" i="16" s="1"/>
  <c r="W1563" i="16"/>
  <c r="AN1323" i="16" l="1"/>
  <c r="AV1323" i="16" s="1"/>
  <c r="AW1322" i="16"/>
  <c r="AU1438" i="16"/>
  <c r="AK1439" i="16"/>
  <c r="F1681" i="16"/>
  <c r="T1809" i="1"/>
  <c r="V1688" i="1"/>
  <c r="AH1562" i="16"/>
  <c r="E1565" i="16"/>
  <c r="U1572" i="1"/>
  <c r="W1572" i="1" s="1"/>
  <c r="P1692" i="1"/>
  <c r="K1693" i="1"/>
  <c r="M1692" i="1"/>
  <c r="R1564" i="16"/>
  <c r="AG1563" i="16"/>
  <c r="W1564" i="16"/>
  <c r="S1563" i="16"/>
  <c r="AO1323" i="16" s="1"/>
  <c r="X1564" i="16"/>
  <c r="AF1679" i="16"/>
  <c r="Q1680" i="16"/>
  <c r="AM1440" i="16" s="1"/>
  <c r="A1684" i="16"/>
  <c r="P1684" i="16" s="1"/>
  <c r="F1811" i="1"/>
  <c r="AN1324" i="16" l="1"/>
  <c r="AV1324" i="16" s="1"/>
  <c r="AW1323" i="16"/>
  <c r="AU1439" i="16"/>
  <c r="AK1440" i="16"/>
  <c r="Q1681" i="16"/>
  <c r="AM1441" i="16" s="1"/>
  <c r="AF1680" i="16"/>
  <c r="X1565" i="16"/>
  <c r="W1565" i="16"/>
  <c r="S1564" i="16"/>
  <c r="AO1324" i="16" s="1"/>
  <c r="F1682" i="16"/>
  <c r="V1689" i="1"/>
  <c r="T1810" i="1"/>
  <c r="R1565" i="16"/>
  <c r="AG1564" i="16"/>
  <c r="AH1563" i="16"/>
  <c r="A1685" i="16"/>
  <c r="P1685" i="16" s="1"/>
  <c r="F1812" i="1"/>
  <c r="E1566" i="16"/>
  <c r="P1693" i="1"/>
  <c r="U1573" i="1"/>
  <c r="W1573" i="1" s="1"/>
  <c r="K1694" i="1"/>
  <c r="M1693" i="1"/>
  <c r="AN1325" i="16" l="1"/>
  <c r="AV1325" i="16" s="1"/>
  <c r="AW1324" i="16"/>
  <c r="AU1440" i="16"/>
  <c r="AK1441" i="16"/>
  <c r="E1567" i="16"/>
  <c r="P1694" i="1"/>
  <c r="M1694" i="1"/>
  <c r="K1695" i="1"/>
  <c r="U1574" i="1"/>
  <c r="W1574" i="1" s="1"/>
  <c r="A1686" i="16"/>
  <c r="P1686" i="16" s="1"/>
  <c r="F1813" i="1"/>
  <c r="AG1565" i="16"/>
  <c r="R1566" i="16"/>
  <c r="AH1564" i="16"/>
  <c r="Q1682" i="16"/>
  <c r="AM1442" i="16" s="1"/>
  <c r="AF1681" i="16"/>
  <c r="F1683" i="16"/>
  <c r="T1811" i="1"/>
  <c r="V1690" i="1"/>
  <c r="S1565" i="16"/>
  <c r="AO1325" i="16" s="1"/>
  <c r="W1566" i="16"/>
  <c r="X1566" i="16"/>
  <c r="AN1326" i="16" l="1"/>
  <c r="AV1326" i="16" s="1"/>
  <c r="AW1325" i="16"/>
  <c r="AU1441" i="16"/>
  <c r="AK1442" i="16"/>
  <c r="AH1565" i="16"/>
  <c r="F1684" i="16"/>
  <c r="V1691" i="1"/>
  <c r="T1812" i="1"/>
  <c r="W1567" i="16"/>
  <c r="X1567" i="16"/>
  <c r="S1566" i="16"/>
  <c r="AO1326" i="16" s="1"/>
  <c r="E1568" i="16"/>
  <c r="P1695" i="1"/>
  <c r="U1575" i="1"/>
  <c r="W1575" i="1" s="1"/>
  <c r="K1696" i="1"/>
  <c r="M1695" i="1"/>
  <c r="A1687" i="16"/>
  <c r="P1687" i="16" s="1"/>
  <c r="F1814" i="1"/>
  <c r="AF1682" i="16"/>
  <c r="Q1683" i="16"/>
  <c r="AM1443" i="16" s="1"/>
  <c r="AG1566" i="16"/>
  <c r="R1567" i="16"/>
  <c r="AN1327" i="16" l="1"/>
  <c r="AV1327" i="16" s="1"/>
  <c r="AW1326" i="16"/>
  <c r="AU1442" i="16"/>
  <c r="AK1443" i="16"/>
  <c r="A1688" i="16"/>
  <c r="P1688" i="16" s="1"/>
  <c r="F1815" i="1"/>
  <c r="Q1684" i="16"/>
  <c r="AM1444" i="16" s="1"/>
  <c r="AF1683" i="16"/>
  <c r="S1567" i="16"/>
  <c r="AO1327" i="16" s="1"/>
  <c r="X1568" i="16"/>
  <c r="W1568" i="16"/>
  <c r="R1568" i="16"/>
  <c r="AG1567" i="16"/>
  <c r="E1569" i="16"/>
  <c r="M1696" i="1"/>
  <c r="U1576" i="1"/>
  <c r="W1576" i="1" s="1"/>
  <c r="P1696" i="1"/>
  <c r="K1697" i="1"/>
  <c r="AH1566" i="16"/>
  <c r="F1685" i="16"/>
  <c r="V1692" i="1"/>
  <c r="T1813" i="1"/>
  <c r="AN1328" i="16" l="1"/>
  <c r="AV1328" i="16" s="1"/>
  <c r="AW1327" i="16"/>
  <c r="AK1444" i="16"/>
  <c r="AU1443" i="16"/>
  <c r="F1686" i="16"/>
  <c r="T1814" i="1"/>
  <c r="V1693" i="1"/>
  <c r="E1570" i="16"/>
  <c r="U1577" i="1"/>
  <c r="W1577" i="1" s="1"/>
  <c r="M1697" i="1"/>
  <c r="P1697" i="1"/>
  <c r="K1698" i="1"/>
  <c r="W1569" i="16"/>
  <c r="S1568" i="16"/>
  <c r="AO1328" i="16" s="1"/>
  <c r="X1569" i="16"/>
  <c r="Q1685" i="16"/>
  <c r="AM1445" i="16" s="1"/>
  <c r="AF1684" i="16"/>
  <c r="R1569" i="16"/>
  <c r="AG1568" i="16"/>
  <c r="AH1567" i="16"/>
  <c r="A1689" i="16"/>
  <c r="P1689" i="16" s="1"/>
  <c r="F1816" i="1"/>
  <c r="AN1329" i="16" l="1"/>
  <c r="AV1329" i="16" s="1"/>
  <c r="AW1328" i="16"/>
  <c r="AU1444" i="16"/>
  <c r="AK1445" i="16"/>
  <c r="AH1568" i="16"/>
  <c r="F1687" i="16"/>
  <c r="V1694" i="1"/>
  <c r="T1815" i="1"/>
  <c r="A1690" i="16"/>
  <c r="P1690" i="16" s="1"/>
  <c r="F1817" i="1"/>
  <c r="R1570" i="16"/>
  <c r="AG1569" i="16"/>
  <c r="E1571" i="16"/>
  <c r="U1578" i="1"/>
  <c r="W1578" i="1" s="1"/>
  <c r="M1698" i="1"/>
  <c r="P1698" i="1"/>
  <c r="K1699" i="1"/>
  <c r="AF1685" i="16"/>
  <c r="Q1686" i="16"/>
  <c r="AM1446" i="16" s="1"/>
  <c r="S1569" i="16"/>
  <c r="AO1329" i="16" s="1"/>
  <c r="X1570" i="16"/>
  <c r="W1570" i="16"/>
  <c r="AN1330" i="16" l="1"/>
  <c r="AV1330" i="16" s="1"/>
  <c r="AW1329" i="16"/>
  <c r="AU1445" i="16"/>
  <c r="AK1446" i="16"/>
  <c r="R1571" i="16"/>
  <c r="AG1570" i="16"/>
  <c r="F1688" i="16"/>
  <c r="V1695" i="1"/>
  <c r="T1816" i="1"/>
  <c r="AH1569" i="16"/>
  <c r="E1572" i="16"/>
  <c r="K1700" i="1"/>
  <c r="P1699" i="1"/>
  <c r="U1579" i="1"/>
  <c r="W1579" i="1" s="1"/>
  <c r="M1699" i="1"/>
  <c r="A1691" i="16"/>
  <c r="P1691" i="16" s="1"/>
  <c r="F1818" i="1"/>
  <c r="Q1687" i="16"/>
  <c r="AM1447" i="16" s="1"/>
  <c r="AF1686" i="16"/>
  <c r="X1571" i="16"/>
  <c r="S1570" i="16"/>
  <c r="AO1330" i="16" s="1"/>
  <c r="W1571" i="16"/>
  <c r="AN1331" i="16" l="1"/>
  <c r="AV1331" i="16" s="1"/>
  <c r="AW1330" i="16"/>
  <c r="AU1446" i="16"/>
  <c r="AK1447" i="16"/>
  <c r="AH1570" i="16"/>
  <c r="E1573" i="16"/>
  <c r="P1700" i="1"/>
  <c r="U1580" i="1"/>
  <c r="W1580" i="1" s="1"/>
  <c r="K1701" i="1"/>
  <c r="M1700" i="1"/>
  <c r="F1689" i="16"/>
  <c r="T1817" i="1"/>
  <c r="V1696" i="1"/>
  <c r="AG1571" i="16"/>
  <c r="R1572" i="16"/>
  <c r="A1692" i="16"/>
  <c r="P1692" i="16" s="1"/>
  <c r="F1819" i="1"/>
  <c r="S1571" i="16"/>
  <c r="AO1331" i="16" s="1"/>
  <c r="X1572" i="16"/>
  <c r="W1572" i="16"/>
  <c r="Q1688" i="16"/>
  <c r="AM1448" i="16" s="1"/>
  <c r="AF1687" i="16"/>
  <c r="AN1332" i="16" l="1"/>
  <c r="AV1332" i="16" s="1"/>
  <c r="AW1331" i="16"/>
  <c r="AU1447" i="16"/>
  <c r="AK1448" i="16"/>
  <c r="A1693" i="16"/>
  <c r="P1693" i="16" s="1"/>
  <c r="F1820" i="1"/>
  <c r="R1573" i="16"/>
  <c r="AG1572" i="16"/>
  <c r="F1690" i="16"/>
  <c r="V1697" i="1"/>
  <c r="T1818" i="1"/>
  <c r="Q1689" i="16"/>
  <c r="AM1449" i="16" s="1"/>
  <c r="AF1688" i="16"/>
  <c r="AH1571" i="16"/>
  <c r="S1572" i="16"/>
  <c r="AO1332" i="16" s="1"/>
  <c r="W1573" i="16"/>
  <c r="X1573" i="16"/>
  <c r="E1574" i="16"/>
  <c r="U1581" i="1"/>
  <c r="W1581" i="1" s="1"/>
  <c r="K1702" i="1"/>
  <c r="P1701" i="1"/>
  <c r="M1701" i="1"/>
  <c r="AN1333" i="16" l="1"/>
  <c r="AV1333" i="16" s="1"/>
  <c r="AW1332" i="16"/>
  <c r="AU1448" i="16"/>
  <c r="AK1449" i="16"/>
  <c r="F1691" i="16"/>
  <c r="T1819" i="1"/>
  <c r="V1698" i="1"/>
  <c r="R1574" i="16"/>
  <c r="AG1573" i="16"/>
  <c r="E1575" i="16"/>
  <c r="K1703" i="1"/>
  <c r="M1702" i="1"/>
  <c r="P1702" i="1"/>
  <c r="U1582" i="1"/>
  <c r="W1582" i="1" s="1"/>
  <c r="S1573" i="16"/>
  <c r="AO1333" i="16" s="1"/>
  <c r="W1574" i="16"/>
  <c r="X1574" i="16"/>
  <c r="AH1572" i="16"/>
  <c r="Q1690" i="16"/>
  <c r="AM1450" i="16" s="1"/>
  <c r="AF1689" i="16"/>
  <c r="A1694" i="16"/>
  <c r="P1694" i="16" s="1"/>
  <c r="F1821" i="1"/>
  <c r="AN1334" i="16" l="1"/>
  <c r="AV1334" i="16" s="1"/>
  <c r="AW1333" i="16"/>
  <c r="AK1450" i="16"/>
  <c r="AU1449" i="16"/>
  <c r="A1695" i="16"/>
  <c r="P1695" i="16" s="1"/>
  <c r="F1822" i="1"/>
  <c r="AH1573" i="16"/>
  <c r="E1576" i="16"/>
  <c r="K1704" i="1"/>
  <c r="P1703" i="1"/>
  <c r="M1703" i="1"/>
  <c r="U1583" i="1"/>
  <c r="W1583" i="1" s="1"/>
  <c r="F1692" i="16"/>
  <c r="V1699" i="1"/>
  <c r="T1820" i="1"/>
  <c r="Q1691" i="16"/>
  <c r="AM1451" i="16" s="1"/>
  <c r="AF1690" i="16"/>
  <c r="X1575" i="16"/>
  <c r="S1574" i="16"/>
  <c r="AO1334" i="16" s="1"/>
  <c r="W1575" i="16"/>
  <c r="R1575" i="16"/>
  <c r="AG1574" i="16"/>
  <c r="AN1335" i="16" l="1"/>
  <c r="AV1335" i="16" s="1"/>
  <c r="AW1334" i="16"/>
  <c r="AU1450" i="16"/>
  <c r="AK1451" i="16"/>
  <c r="AH1574" i="16"/>
  <c r="R1576" i="16"/>
  <c r="AG1575" i="16"/>
  <c r="F1693" i="16"/>
  <c r="T1821" i="1"/>
  <c r="V1700" i="1"/>
  <c r="X1576" i="16"/>
  <c r="W1576" i="16"/>
  <c r="S1575" i="16"/>
  <c r="AO1335" i="16" s="1"/>
  <c r="Q1692" i="16"/>
  <c r="AM1452" i="16" s="1"/>
  <c r="AF1691" i="16"/>
  <c r="E1577" i="16"/>
  <c r="K1705" i="1"/>
  <c r="M1704" i="1"/>
  <c r="P1704" i="1"/>
  <c r="U1584" i="1"/>
  <c r="W1584" i="1" s="1"/>
  <c r="A1696" i="16"/>
  <c r="P1696" i="16" s="1"/>
  <c r="F1823" i="1"/>
  <c r="AN1336" i="16" l="1"/>
  <c r="AV1336" i="16" s="1"/>
  <c r="AW1335" i="16"/>
  <c r="AU1451" i="16"/>
  <c r="AK1452" i="16"/>
  <c r="E1578" i="16"/>
  <c r="P1705" i="1"/>
  <c r="M1705" i="1"/>
  <c r="U1585" i="1"/>
  <c r="W1585" i="1" s="1"/>
  <c r="K1706" i="1"/>
  <c r="R1577" i="16"/>
  <c r="AG1576" i="16"/>
  <c r="A1697" i="16"/>
  <c r="P1697" i="16" s="1"/>
  <c r="F1824" i="1"/>
  <c r="Q1693" i="16"/>
  <c r="AM1453" i="16" s="1"/>
  <c r="AF1692" i="16"/>
  <c r="AH1575" i="16"/>
  <c r="F1694" i="16"/>
  <c r="T1822" i="1"/>
  <c r="V1701" i="1"/>
  <c r="X1577" i="16"/>
  <c r="W1577" i="16"/>
  <c r="S1576" i="16"/>
  <c r="AO1336" i="16" s="1"/>
  <c r="AN1337" i="16" l="1"/>
  <c r="AV1337" i="16" s="1"/>
  <c r="AW1336" i="16"/>
  <c r="AU1452" i="16"/>
  <c r="AK1453" i="16"/>
  <c r="X1578" i="16"/>
  <c r="W1578" i="16"/>
  <c r="S1577" i="16"/>
  <c r="AO1337" i="16" s="1"/>
  <c r="AF1693" i="16"/>
  <c r="Q1694" i="16"/>
  <c r="AM1454" i="16" s="1"/>
  <c r="R1578" i="16"/>
  <c r="AG1577" i="16"/>
  <c r="A1698" i="16"/>
  <c r="P1698" i="16" s="1"/>
  <c r="F1825" i="1"/>
  <c r="AH1576" i="16"/>
  <c r="F1695" i="16"/>
  <c r="V1702" i="1"/>
  <c r="T1823" i="1"/>
  <c r="E1579" i="16"/>
  <c r="P1706" i="1"/>
  <c r="M1706" i="1"/>
  <c r="U1586" i="1"/>
  <c r="W1586" i="1" s="1"/>
  <c r="K1707" i="1"/>
  <c r="AN1338" i="16" l="1"/>
  <c r="AV1338" i="16" s="1"/>
  <c r="AW1337" i="16"/>
  <c r="AU1453" i="16"/>
  <c r="AK1454" i="16"/>
  <c r="R1579" i="16"/>
  <c r="AG1578" i="16"/>
  <c r="F1696" i="16"/>
  <c r="T1824" i="1"/>
  <c r="V1703" i="1"/>
  <c r="A1699" i="16"/>
  <c r="P1699" i="16" s="1"/>
  <c r="F1826" i="1"/>
  <c r="AH1577" i="16"/>
  <c r="E1580" i="16"/>
  <c r="U1587" i="1"/>
  <c r="W1587" i="1" s="1"/>
  <c r="P1707" i="1"/>
  <c r="M1707" i="1"/>
  <c r="K1708" i="1"/>
  <c r="Q1695" i="16"/>
  <c r="AM1455" i="16" s="1"/>
  <c r="AF1694" i="16"/>
  <c r="W1579" i="16"/>
  <c r="X1579" i="16"/>
  <c r="S1578" i="16"/>
  <c r="AO1338" i="16" s="1"/>
  <c r="AN1339" i="16" l="1"/>
  <c r="AV1339" i="16" s="1"/>
  <c r="AW1338" i="16"/>
  <c r="AU1454" i="16"/>
  <c r="AK1455" i="16"/>
  <c r="S1579" i="16"/>
  <c r="AO1339" i="16" s="1"/>
  <c r="W1580" i="16"/>
  <c r="X1580" i="16"/>
  <c r="E1581" i="16"/>
  <c r="U1588" i="1"/>
  <c r="W1588" i="1" s="1"/>
  <c r="K1709" i="1"/>
  <c r="M1708" i="1"/>
  <c r="P1708" i="1"/>
  <c r="AH1578" i="16"/>
  <c r="Q1696" i="16"/>
  <c r="AM1456" i="16" s="1"/>
  <c r="AF1695" i="16"/>
  <c r="A1700" i="16"/>
  <c r="P1700" i="16" s="1"/>
  <c r="F1827" i="1"/>
  <c r="R1580" i="16"/>
  <c r="AG1579" i="16"/>
  <c r="F1697" i="16"/>
  <c r="T1825" i="1"/>
  <c r="V1704" i="1"/>
  <c r="AN1340" i="16" l="1"/>
  <c r="AV1340" i="16" s="1"/>
  <c r="AW1339" i="16"/>
  <c r="AU1455" i="16"/>
  <c r="AK1456" i="16"/>
  <c r="R1581" i="16"/>
  <c r="AG1580" i="16"/>
  <c r="F1698" i="16"/>
  <c r="T1826" i="1"/>
  <c r="V1705" i="1"/>
  <c r="Q1697" i="16"/>
  <c r="AM1457" i="16" s="1"/>
  <c r="AF1696" i="16"/>
  <c r="A1701" i="16"/>
  <c r="P1701" i="16" s="1"/>
  <c r="F1828" i="1"/>
  <c r="E1582" i="16"/>
  <c r="U1589" i="1"/>
  <c r="W1589" i="1" s="1"/>
  <c r="K1710" i="1"/>
  <c r="P1709" i="1"/>
  <c r="M1709" i="1"/>
  <c r="S1580" i="16"/>
  <c r="AO1340" i="16" s="1"/>
  <c r="X1581" i="16"/>
  <c r="W1581" i="16"/>
  <c r="AH1579" i="16"/>
  <c r="AN1341" i="16" l="1"/>
  <c r="AV1341" i="16" s="1"/>
  <c r="AW1340" i="16"/>
  <c r="AU1456" i="16"/>
  <c r="AK1457" i="16"/>
  <c r="Q1698" i="16"/>
  <c r="AM1458" i="16" s="1"/>
  <c r="AF1697" i="16"/>
  <c r="AH1580" i="16"/>
  <c r="S1581" i="16"/>
  <c r="AO1341" i="16" s="1"/>
  <c r="X1582" i="16"/>
  <c r="W1582" i="16"/>
  <c r="A1702" i="16"/>
  <c r="P1702" i="16" s="1"/>
  <c r="F1829" i="1"/>
  <c r="E1583" i="16"/>
  <c r="K1711" i="1"/>
  <c r="M1710" i="1"/>
  <c r="P1710" i="1"/>
  <c r="U1590" i="1"/>
  <c r="W1590" i="1" s="1"/>
  <c r="R1582" i="16"/>
  <c r="AG1581" i="16"/>
  <c r="F1699" i="16"/>
  <c r="T1827" i="1"/>
  <c r="V1706" i="1"/>
  <c r="AN1342" i="16" l="1"/>
  <c r="AV1342" i="16" s="1"/>
  <c r="AW1341" i="16"/>
  <c r="AU1457" i="16"/>
  <c r="AK1458" i="16"/>
  <c r="A1703" i="16"/>
  <c r="P1703" i="16" s="1"/>
  <c r="F1830" i="1"/>
  <c r="AH1581" i="16"/>
  <c r="AF1698" i="16"/>
  <c r="Q1699" i="16"/>
  <c r="AM1459" i="16" s="1"/>
  <c r="F1700" i="16"/>
  <c r="T1828" i="1"/>
  <c r="V1707" i="1"/>
  <c r="E1584" i="16"/>
  <c r="P1711" i="1"/>
  <c r="U1591" i="1"/>
  <c r="W1591" i="1" s="1"/>
  <c r="K1712" i="1"/>
  <c r="M1711" i="1"/>
  <c r="W1583" i="16"/>
  <c r="S1582" i="16"/>
  <c r="AO1342" i="16" s="1"/>
  <c r="X1583" i="16"/>
  <c r="AG1582" i="16"/>
  <c r="R1583" i="16"/>
  <c r="AN1343" i="16" l="1"/>
  <c r="AV1343" i="16" s="1"/>
  <c r="AW1342" i="16"/>
  <c r="AU1458" i="16"/>
  <c r="AK1459" i="16"/>
  <c r="W1584" i="16"/>
  <c r="X1584" i="16"/>
  <c r="S1583" i="16"/>
  <c r="AO1343" i="16" s="1"/>
  <c r="A1704" i="16"/>
  <c r="P1704" i="16" s="1"/>
  <c r="F1831" i="1"/>
  <c r="Q1700" i="16"/>
  <c r="AM1460" i="16" s="1"/>
  <c r="AF1699" i="16"/>
  <c r="E1585" i="16"/>
  <c r="U1592" i="1"/>
  <c r="W1592" i="1" s="1"/>
  <c r="K1713" i="1"/>
  <c r="P1712" i="1"/>
  <c r="M1712" i="1"/>
  <c r="R1584" i="16"/>
  <c r="AG1583" i="16"/>
  <c r="AH1582" i="16"/>
  <c r="F1701" i="16"/>
  <c r="V1708" i="1"/>
  <c r="T1829" i="1"/>
  <c r="AN1344" i="16" l="1"/>
  <c r="AV1344" i="16" s="1"/>
  <c r="AW1343" i="16"/>
  <c r="AU1459" i="16"/>
  <c r="AK1460" i="16"/>
  <c r="E1586" i="16"/>
  <c r="P1713" i="1"/>
  <c r="M1713" i="1"/>
  <c r="K1714" i="1"/>
  <c r="U1593" i="1"/>
  <c r="W1593" i="1" s="1"/>
  <c r="Q1701" i="16"/>
  <c r="AM1461" i="16" s="1"/>
  <c r="AF1700" i="16"/>
  <c r="AH1583" i="16"/>
  <c r="F1702" i="16"/>
  <c r="V1709" i="1"/>
  <c r="T1830" i="1"/>
  <c r="R1585" i="16"/>
  <c r="AG1584" i="16"/>
  <c r="A1705" i="16"/>
  <c r="P1705" i="16" s="1"/>
  <c r="F1832" i="1"/>
  <c r="S1584" i="16"/>
  <c r="AO1344" i="16" s="1"/>
  <c r="X1585" i="16"/>
  <c r="W1585" i="16"/>
  <c r="AN1345" i="16" l="1"/>
  <c r="AV1345" i="16" s="1"/>
  <c r="AW1344" i="16"/>
  <c r="AU1460" i="16"/>
  <c r="AK1461" i="16"/>
  <c r="E1587" i="16"/>
  <c r="K1715" i="1"/>
  <c r="M1714" i="1"/>
  <c r="U1594" i="1"/>
  <c r="W1594" i="1" s="1"/>
  <c r="P1714" i="1"/>
  <c r="X1586" i="16"/>
  <c r="W1586" i="16"/>
  <c r="S1585" i="16"/>
  <c r="AO1345" i="16" s="1"/>
  <c r="F1703" i="16"/>
  <c r="T1831" i="1"/>
  <c r="V1710" i="1"/>
  <c r="AH1584" i="16"/>
  <c r="R1586" i="16"/>
  <c r="AG1585" i="16"/>
  <c r="Q1702" i="16"/>
  <c r="AM1462" i="16" s="1"/>
  <c r="AF1701" i="16"/>
  <c r="A1706" i="16"/>
  <c r="P1706" i="16" s="1"/>
  <c r="F1833" i="1"/>
  <c r="AN1346" i="16" l="1"/>
  <c r="AV1346" i="16" s="1"/>
  <c r="AW1345" i="16"/>
  <c r="AU1461" i="16"/>
  <c r="AK1462" i="16"/>
  <c r="R1587" i="16"/>
  <c r="AG1586" i="16"/>
  <c r="X1587" i="16"/>
  <c r="S1586" i="16"/>
  <c r="AO1346" i="16" s="1"/>
  <c r="W1587" i="16"/>
  <c r="Q1703" i="16"/>
  <c r="AM1463" i="16" s="1"/>
  <c r="AF1702" i="16"/>
  <c r="F1704" i="16"/>
  <c r="V1711" i="1"/>
  <c r="T1832" i="1"/>
  <c r="E1588" i="16"/>
  <c r="K1716" i="1"/>
  <c r="P1715" i="1"/>
  <c r="M1715" i="1"/>
  <c r="U1595" i="1"/>
  <c r="W1595" i="1" s="1"/>
  <c r="AH1585" i="16"/>
  <c r="A1707" i="16"/>
  <c r="P1707" i="16" s="1"/>
  <c r="F1834" i="1"/>
  <c r="AN1347" i="16" l="1"/>
  <c r="AV1347" i="16" s="1"/>
  <c r="AW1346" i="16"/>
  <c r="AU1462" i="16"/>
  <c r="AK1463" i="16"/>
  <c r="E1589" i="16"/>
  <c r="U1596" i="1"/>
  <c r="W1596" i="1" s="1"/>
  <c r="P1716" i="1"/>
  <c r="M1716" i="1"/>
  <c r="K1717" i="1"/>
  <c r="W1588" i="16"/>
  <c r="X1588" i="16"/>
  <c r="S1587" i="16"/>
  <c r="AO1347" i="16" s="1"/>
  <c r="R1588" i="16"/>
  <c r="AG1587" i="16"/>
  <c r="A1708" i="16"/>
  <c r="P1708" i="16" s="1"/>
  <c r="F1835" i="1"/>
  <c r="F1705" i="16"/>
  <c r="V1712" i="1"/>
  <c r="T1833" i="1"/>
  <c r="Q1704" i="16"/>
  <c r="AM1464" i="16" s="1"/>
  <c r="AF1703" i="16"/>
  <c r="AH1586" i="16"/>
  <c r="AN1348" i="16" l="1"/>
  <c r="AV1348" i="16" s="1"/>
  <c r="AW1347" i="16"/>
  <c r="AK1464" i="16"/>
  <c r="AU1463" i="16"/>
  <c r="F1706" i="16"/>
  <c r="T1834" i="1"/>
  <c r="V1713" i="1"/>
  <c r="AH1587" i="16"/>
  <c r="AF1704" i="16"/>
  <c r="Q1705" i="16"/>
  <c r="AM1465" i="16" s="1"/>
  <c r="AG1588" i="16"/>
  <c r="R1589" i="16"/>
  <c r="S1588" i="16"/>
  <c r="AO1348" i="16" s="1"/>
  <c r="X1589" i="16"/>
  <c r="W1589" i="16"/>
  <c r="A1709" i="16"/>
  <c r="P1709" i="16" s="1"/>
  <c r="F1836" i="1"/>
  <c r="E1590" i="16"/>
  <c r="U1597" i="1"/>
  <c r="W1597" i="1" s="1"/>
  <c r="K1718" i="1"/>
  <c r="P1717" i="1"/>
  <c r="M1717" i="1"/>
  <c r="AN1349" i="16" l="1"/>
  <c r="AV1349" i="16" s="1"/>
  <c r="AW1348" i="16"/>
  <c r="AU1464" i="16"/>
  <c r="AK1465" i="16"/>
  <c r="A1710" i="16"/>
  <c r="P1710" i="16" s="1"/>
  <c r="F1837" i="1"/>
  <c r="AH1588" i="16"/>
  <c r="AF1705" i="16"/>
  <c r="Q1706" i="16"/>
  <c r="AM1466" i="16" s="1"/>
  <c r="E1591" i="16"/>
  <c r="P1718" i="1"/>
  <c r="M1718" i="1"/>
  <c r="K1719" i="1"/>
  <c r="U1598" i="1"/>
  <c r="W1598" i="1" s="1"/>
  <c r="R1590" i="16"/>
  <c r="AG1589" i="16"/>
  <c r="W1590" i="16"/>
  <c r="S1589" i="16"/>
  <c r="AO1349" i="16" s="1"/>
  <c r="X1590" i="16"/>
  <c r="F1707" i="16"/>
  <c r="T1835" i="1"/>
  <c r="V1714" i="1"/>
  <c r="AN1350" i="16" l="1"/>
  <c r="AV1350" i="16" s="1"/>
  <c r="AW1349" i="16"/>
  <c r="AU1465" i="16"/>
  <c r="AK1466" i="16"/>
  <c r="F1708" i="16"/>
  <c r="T1836" i="1"/>
  <c r="V1715" i="1"/>
  <c r="W1591" i="16"/>
  <c r="X1591" i="16"/>
  <c r="S1590" i="16"/>
  <c r="AO1350" i="16" s="1"/>
  <c r="A1711" i="16"/>
  <c r="P1711" i="16" s="1"/>
  <c r="F1838" i="1"/>
  <c r="E1592" i="16"/>
  <c r="P1719" i="1"/>
  <c r="U1599" i="1"/>
  <c r="W1599" i="1" s="1"/>
  <c r="K1720" i="1"/>
  <c r="M1719" i="1"/>
  <c r="AF1706" i="16"/>
  <c r="Q1707" i="16"/>
  <c r="AM1467" i="16" s="1"/>
  <c r="AG1590" i="16"/>
  <c r="R1591" i="16"/>
  <c r="AH1589" i="16"/>
  <c r="AN1351" i="16" l="1"/>
  <c r="AV1351" i="16" s="1"/>
  <c r="AW1350" i="16"/>
  <c r="AU1466" i="16"/>
  <c r="AK1467" i="16"/>
  <c r="Q1708" i="16"/>
  <c r="AM1468" i="16" s="1"/>
  <c r="AF1707" i="16"/>
  <c r="E1593" i="16"/>
  <c r="M1720" i="1"/>
  <c r="U1600" i="1"/>
  <c r="W1600" i="1" s="1"/>
  <c r="K1721" i="1"/>
  <c r="P1720" i="1"/>
  <c r="A1712" i="16"/>
  <c r="P1712" i="16" s="1"/>
  <c r="F1839" i="1"/>
  <c r="W1592" i="16"/>
  <c r="S1591" i="16"/>
  <c r="AO1351" i="16" s="1"/>
  <c r="X1592" i="16"/>
  <c r="AG1591" i="16"/>
  <c r="R1592" i="16"/>
  <c r="AH1590" i="16"/>
  <c r="F1709" i="16"/>
  <c r="V1716" i="1"/>
  <c r="T1837" i="1"/>
  <c r="AN1352" i="16" l="1"/>
  <c r="AV1352" i="16" s="1"/>
  <c r="AW1351" i="16"/>
  <c r="AU1467" i="16"/>
  <c r="AK1468" i="16"/>
  <c r="AG1592" i="16"/>
  <c r="R1593" i="16"/>
  <c r="AH1591" i="16"/>
  <c r="S1592" i="16"/>
  <c r="AO1352" i="16" s="1"/>
  <c r="X1593" i="16"/>
  <c r="W1593" i="16"/>
  <c r="E1594" i="16"/>
  <c r="M1721" i="1"/>
  <c r="P1721" i="1"/>
  <c r="K1722" i="1"/>
  <c r="U1601" i="1"/>
  <c r="W1601" i="1" s="1"/>
  <c r="Q1709" i="16"/>
  <c r="AM1469" i="16" s="1"/>
  <c r="AF1708" i="16"/>
  <c r="F1710" i="16"/>
  <c r="V1717" i="1"/>
  <c r="T1838" i="1"/>
  <c r="AN1353" i="16" l="1"/>
  <c r="AV1353" i="16" s="1"/>
  <c r="AW1352" i="16"/>
  <c r="AU1468" i="16"/>
  <c r="AK1469" i="16"/>
  <c r="S1593" i="16"/>
  <c r="AO1353" i="16" s="1"/>
  <c r="W1594" i="16"/>
  <c r="X1594" i="16"/>
  <c r="E1595" i="16"/>
  <c r="K1723" i="1"/>
  <c r="M1722" i="1"/>
  <c r="U1602" i="1"/>
  <c r="W1602" i="1" s="1"/>
  <c r="P1722" i="1"/>
  <c r="F1711" i="16"/>
  <c r="V1718" i="1"/>
  <c r="T1839" i="1"/>
  <c r="AF1717" i="16"/>
  <c r="Q1710" i="16"/>
  <c r="AM1470" i="16" s="1"/>
  <c r="AF1709" i="16"/>
  <c r="R1594" i="16"/>
  <c r="AG1593" i="16"/>
  <c r="AH1592" i="16"/>
  <c r="AN1354" i="16" l="1"/>
  <c r="AV1354" i="16" s="1"/>
  <c r="B6" i="17"/>
  <c r="J30" i="17"/>
  <c r="AW1353" i="16"/>
  <c r="AU1717" i="16"/>
  <c r="AU1469" i="16"/>
  <c r="AK1470" i="16"/>
  <c r="Q1711" i="16"/>
  <c r="AM1471" i="16" s="1"/>
  <c r="AF1710" i="16"/>
  <c r="R1595" i="16"/>
  <c r="AG1594" i="16"/>
  <c r="S1594" i="16"/>
  <c r="AO1354" i="16" s="1"/>
  <c r="W1595" i="16"/>
  <c r="X1595" i="16"/>
  <c r="E1596" i="16"/>
  <c r="U1603" i="1"/>
  <c r="W1603" i="1" s="1"/>
  <c r="P1723" i="1"/>
  <c r="M1723" i="1"/>
  <c r="K1724" i="1"/>
  <c r="AH1593" i="16"/>
  <c r="F1712" i="16"/>
  <c r="V1719" i="1"/>
  <c r="B5" i="17" l="1"/>
  <c r="B7" i="17" s="1"/>
  <c r="AN1355" i="16"/>
  <c r="AV1355" i="16" s="1"/>
  <c r="AW1354" i="16"/>
  <c r="AU1470" i="16"/>
  <c r="AK1471" i="16"/>
  <c r="X1596" i="16"/>
  <c r="S1595" i="16"/>
  <c r="AO1355" i="16" s="1"/>
  <c r="W1596" i="16"/>
  <c r="E1597" i="16"/>
  <c r="U1604" i="1"/>
  <c r="W1604" i="1" s="1"/>
  <c r="P1724" i="1"/>
  <c r="M1724" i="1"/>
  <c r="K1725" i="1"/>
  <c r="AH1594" i="16"/>
  <c r="R1596" i="16"/>
  <c r="AG1595" i="16"/>
  <c r="AF1711" i="16"/>
  <c r="Q1712" i="16"/>
  <c r="AM1472" i="16" s="1"/>
  <c r="B4" i="17" l="1"/>
  <c r="B23" i="17"/>
  <c r="AN1356" i="16"/>
  <c r="AV1356" i="16" s="1"/>
  <c r="AW1355" i="16"/>
  <c r="AU1471" i="16"/>
  <c r="AK1472" i="16"/>
  <c r="W1597" i="16"/>
  <c r="X1597" i="16"/>
  <c r="S1596" i="16"/>
  <c r="AO1356" i="16" s="1"/>
  <c r="AF1712" i="16"/>
  <c r="AF1715" i="16" s="1"/>
  <c r="R1597" i="16"/>
  <c r="AG1596" i="16"/>
  <c r="AH1595" i="16"/>
  <c r="E1598" i="16"/>
  <c r="K1726" i="1"/>
  <c r="U1605" i="1"/>
  <c r="W1605" i="1" s="1"/>
  <c r="P1725" i="1"/>
  <c r="M1725" i="1"/>
  <c r="AN1357" i="16" l="1"/>
  <c r="AV1357" i="16" s="1"/>
  <c r="AF1719" i="16"/>
  <c r="J28" i="17"/>
  <c r="J32" i="17" s="1"/>
  <c r="AW1356" i="16"/>
  <c r="AU1472" i="16"/>
  <c r="AG1597" i="16"/>
  <c r="R1598" i="16"/>
  <c r="AH1596" i="16"/>
  <c r="E1599" i="16"/>
  <c r="K1727" i="1"/>
  <c r="M1726" i="1"/>
  <c r="P1726" i="1"/>
  <c r="U1606" i="1"/>
  <c r="W1606" i="1" s="1"/>
  <c r="AF1714" i="16"/>
  <c r="S1597" i="16"/>
  <c r="AO1357" i="16" s="1"/>
  <c r="X1598" i="16"/>
  <c r="W1598" i="16"/>
  <c r="AN1358" i="16" l="1"/>
  <c r="AV1358" i="16" s="1"/>
  <c r="AF1718" i="16"/>
  <c r="J27" i="17"/>
  <c r="J31" i="17" s="1"/>
  <c r="AW1357" i="16"/>
  <c r="AU1715" i="16"/>
  <c r="AU1719" i="16" s="1"/>
  <c r="AU1714" i="16"/>
  <c r="AU1718" i="16" s="1"/>
  <c r="E1600" i="16"/>
  <c r="P1727" i="1"/>
  <c r="K1728" i="1"/>
  <c r="M1727" i="1"/>
  <c r="U1607" i="1"/>
  <c r="W1607" i="1" s="1"/>
  <c r="AG1598" i="16"/>
  <c r="R1599" i="16"/>
  <c r="X1599" i="16"/>
  <c r="W1599" i="16"/>
  <c r="S1598" i="16"/>
  <c r="AO1358" i="16" s="1"/>
  <c r="AH1597" i="16"/>
  <c r="AN1359" i="16" l="1"/>
  <c r="AV1359" i="16" s="1"/>
  <c r="AW1358" i="16"/>
  <c r="R1600" i="16"/>
  <c r="AG1599" i="16"/>
  <c r="E1601" i="16"/>
  <c r="P1728" i="1"/>
  <c r="M1728" i="1"/>
  <c r="K1729" i="1"/>
  <c r="U1608" i="1"/>
  <c r="W1608" i="1" s="1"/>
  <c r="AH1598" i="16"/>
  <c r="X1600" i="16"/>
  <c r="W1600" i="16"/>
  <c r="S1599" i="16"/>
  <c r="AO1359" i="16" s="1"/>
  <c r="AN1360" i="16" l="1"/>
  <c r="AV1360" i="16" s="1"/>
  <c r="AW1359" i="16"/>
  <c r="W1601" i="16"/>
  <c r="X1601" i="16"/>
  <c r="S1600" i="16"/>
  <c r="AO1360" i="16" s="1"/>
  <c r="E1602" i="16"/>
  <c r="M1729" i="1"/>
  <c r="P1729" i="1"/>
  <c r="K1730" i="1"/>
  <c r="U1609" i="1"/>
  <c r="W1609" i="1" s="1"/>
  <c r="AG1600" i="16"/>
  <c r="R1601" i="16"/>
  <c r="AH1599" i="16"/>
  <c r="AN1361" i="16" l="1"/>
  <c r="AV1361" i="16" s="1"/>
  <c r="AW1360" i="16"/>
  <c r="AG1601" i="16"/>
  <c r="R1602" i="16"/>
  <c r="E1603" i="16"/>
  <c r="P1730" i="1"/>
  <c r="M1730" i="1"/>
  <c r="U1610" i="1"/>
  <c r="W1610" i="1" s="1"/>
  <c r="K1731" i="1"/>
  <c r="AH1600" i="16"/>
  <c r="S1601" i="16"/>
  <c r="AO1361" i="16" s="1"/>
  <c r="X1602" i="16"/>
  <c r="W1602" i="16"/>
  <c r="AN1362" i="16" l="1"/>
  <c r="AV1362" i="16" s="1"/>
  <c r="AW1361" i="16"/>
  <c r="S1602" i="16"/>
  <c r="AO1362" i="16" s="1"/>
  <c r="W1603" i="16"/>
  <c r="X1603" i="16"/>
  <c r="E1604" i="16"/>
  <c r="K1732" i="1"/>
  <c r="P1731" i="1"/>
  <c r="U1611" i="1"/>
  <c r="W1611" i="1" s="1"/>
  <c r="M1731" i="1"/>
  <c r="AH1601" i="16"/>
  <c r="R1603" i="16"/>
  <c r="AG1602" i="16"/>
  <c r="AN1363" i="16" l="1"/>
  <c r="AV1363" i="16" s="1"/>
  <c r="AW1362" i="16"/>
  <c r="AG1603" i="16"/>
  <c r="R1604" i="16"/>
  <c r="W1604" i="16"/>
  <c r="S1603" i="16"/>
  <c r="AO1363" i="16" s="1"/>
  <c r="X1604" i="16"/>
  <c r="E1605" i="16"/>
  <c r="U1612" i="1"/>
  <c r="W1612" i="1" s="1"/>
  <c r="P1732" i="1"/>
  <c r="M1732" i="1"/>
  <c r="K1733" i="1"/>
  <c r="AH1602" i="16"/>
  <c r="AN1364" i="16" l="1"/>
  <c r="AV1364" i="16" s="1"/>
  <c r="AW1363" i="16"/>
  <c r="S1604" i="16"/>
  <c r="AO1364" i="16" s="1"/>
  <c r="X1605" i="16"/>
  <c r="W1605" i="16"/>
  <c r="E1606" i="16"/>
  <c r="P1733" i="1"/>
  <c r="K1734" i="1"/>
  <c r="U1613" i="1"/>
  <c r="W1613" i="1" s="1"/>
  <c r="M1733" i="1"/>
  <c r="AG1604" i="16"/>
  <c r="R1605" i="16"/>
  <c r="AH1603" i="16"/>
  <c r="AN1365" i="16" l="1"/>
  <c r="AV1365" i="16" s="1"/>
  <c r="AW1364" i="16"/>
  <c r="AG1605" i="16"/>
  <c r="R1606" i="16"/>
  <c r="X1606" i="16"/>
  <c r="W1606" i="16"/>
  <c r="S1605" i="16"/>
  <c r="AO1365" i="16" s="1"/>
  <c r="E1607" i="16"/>
  <c r="K1735" i="1"/>
  <c r="M1734" i="1"/>
  <c r="P1734" i="1"/>
  <c r="U1614" i="1"/>
  <c r="W1614" i="1" s="1"/>
  <c r="AH1604" i="16"/>
  <c r="AN1366" i="16" l="1"/>
  <c r="AV1366" i="16" s="1"/>
  <c r="AW1365" i="16"/>
  <c r="E1608" i="16"/>
  <c r="K1736" i="1"/>
  <c r="P1735" i="1"/>
  <c r="M1735" i="1"/>
  <c r="U1615" i="1"/>
  <c r="W1615" i="1" s="1"/>
  <c r="R1607" i="16"/>
  <c r="AG1606" i="16"/>
  <c r="AH1605" i="16"/>
  <c r="S1606" i="16"/>
  <c r="AO1366" i="16" s="1"/>
  <c r="X1607" i="16"/>
  <c r="W1607" i="16"/>
  <c r="AN1367" i="16" l="1"/>
  <c r="AV1367" i="16" s="1"/>
  <c r="AW1366" i="16"/>
  <c r="S1607" i="16"/>
  <c r="AO1367" i="16" s="1"/>
  <c r="W1608" i="16"/>
  <c r="X1608" i="16"/>
  <c r="AH1606" i="16"/>
  <c r="R1608" i="16"/>
  <c r="AG1607" i="16"/>
  <c r="E1609" i="16"/>
  <c r="M1736" i="1"/>
  <c r="U1616" i="1"/>
  <c r="W1616" i="1" s="1"/>
  <c r="K1737" i="1"/>
  <c r="P1736" i="1"/>
  <c r="AN1368" i="16" l="1"/>
  <c r="AV1368" i="16" s="1"/>
  <c r="AW1367" i="16"/>
  <c r="E1610" i="16"/>
  <c r="U1617" i="1"/>
  <c r="W1617" i="1" s="1"/>
  <c r="M1737" i="1"/>
  <c r="K1738" i="1"/>
  <c r="P1737" i="1"/>
  <c r="AG1608" i="16"/>
  <c r="R1609" i="16"/>
  <c r="S1608" i="16"/>
  <c r="AO1368" i="16" s="1"/>
  <c r="X1609" i="16"/>
  <c r="W1609" i="16"/>
  <c r="AH1607" i="16"/>
  <c r="AN1369" i="16" l="1"/>
  <c r="AV1369" i="16" s="1"/>
  <c r="AW1368" i="16"/>
  <c r="AG1609" i="16"/>
  <c r="R1610" i="16"/>
  <c r="E1611" i="16"/>
  <c r="P1738" i="1"/>
  <c r="M1738" i="1"/>
  <c r="U1618" i="1"/>
  <c r="W1618" i="1" s="1"/>
  <c r="K1739" i="1"/>
  <c r="X1610" i="16"/>
  <c r="W1610" i="16"/>
  <c r="S1609" i="16"/>
  <c r="AO1369" i="16" s="1"/>
  <c r="AH1608" i="16"/>
  <c r="AN1370" i="16" l="1"/>
  <c r="AV1370" i="16" s="1"/>
  <c r="AW1369" i="16"/>
  <c r="X1611" i="16"/>
  <c r="S1610" i="16"/>
  <c r="AO1370" i="16" s="1"/>
  <c r="W1611" i="16"/>
  <c r="E1612" i="16"/>
  <c r="K1740" i="1"/>
  <c r="P1739" i="1"/>
  <c r="U1619" i="1"/>
  <c r="W1619" i="1" s="1"/>
  <c r="M1739" i="1"/>
  <c r="AH1609" i="16"/>
  <c r="R1611" i="16"/>
  <c r="AG1610" i="16"/>
  <c r="AN1371" i="16" l="1"/>
  <c r="AV1371" i="16" s="1"/>
  <c r="AW1370" i="16"/>
  <c r="R1612" i="16"/>
  <c r="AG1611" i="16"/>
  <c r="W1612" i="16"/>
  <c r="X1612" i="16"/>
  <c r="S1611" i="16"/>
  <c r="AO1371" i="16" s="1"/>
  <c r="AH1610" i="16"/>
  <c r="E1613" i="16"/>
  <c r="P1740" i="1"/>
  <c r="K1741" i="1"/>
  <c r="M1740" i="1"/>
  <c r="U1620" i="1"/>
  <c r="W1620" i="1" s="1"/>
  <c r="AN1372" i="16" l="1"/>
  <c r="AV1372" i="16" s="1"/>
  <c r="AW1371" i="16"/>
  <c r="W1613" i="16"/>
  <c r="X1613" i="16"/>
  <c r="S1612" i="16"/>
  <c r="AO1372" i="16" s="1"/>
  <c r="E1614" i="16"/>
  <c r="U1621" i="1"/>
  <c r="W1621" i="1" s="1"/>
  <c r="P1741" i="1"/>
  <c r="K1742" i="1"/>
  <c r="M1741" i="1"/>
  <c r="AH1611" i="16"/>
  <c r="R1613" i="16"/>
  <c r="AG1612" i="16"/>
  <c r="AV1373" i="16" l="1"/>
  <c r="AN1373" i="16"/>
  <c r="AW1372" i="16"/>
  <c r="AG1613" i="16"/>
  <c r="R1614" i="16"/>
  <c r="E1615" i="16"/>
  <c r="P1742" i="1"/>
  <c r="M1742" i="1"/>
  <c r="K1743" i="1"/>
  <c r="U1622" i="1"/>
  <c r="W1622" i="1" s="1"/>
  <c r="AH1612" i="16"/>
  <c r="S1613" i="16"/>
  <c r="AO1373" i="16" s="1"/>
  <c r="X1614" i="16"/>
  <c r="W1614" i="16"/>
  <c r="AN1374" i="16" l="1"/>
  <c r="AV1374" i="16" s="1"/>
  <c r="AW1373" i="16"/>
  <c r="X1615" i="16"/>
  <c r="S1614" i="16"/>
  <c r="AO1374" i="16" s="1"/>
  <c r="W1615" i="16"/>
  <c r="AH1613" i="16"/>
  <c r="E1616" i="16"/>
  <c r="P1743" i="1"/>
  <c r="U1623" i="1"/>
  <c r="W1623" i="1" s="1"/>
  <c r="K1744" i="1"/>
  <c r="M1743" i="1"/>
  <c r="R1615" i="16"/>
  <c r="AG1614" i="16"/>
  <c r="AN1375" i="16" l="1"/>
  <c r="AV1375" i="16" s="1"/>
  <c r="AW1374" i="16"/>
  <c r="X1616" i="16"/>
  <c r="W1616" i="16"/>
  <c r="S1615" i="16"/>
  <c r="AO1375" i="16" s="1"/>
  <c r="R1616" i="16"/>
  <c r="AG1615" i="16"/>
  <c r="AH1614" i="16"/>
  <c r="E1617" i="16"/>
  <c r="M1744" i="1"/>
  <c r="U1624" i="1"/>
  <c r="W1624" i="1" s="1"/>
  <c r="P1744" i="1"/>
  <c r="K1745" i="1"/>
  <c r="AN1376" i="16" l="1"/>
  <c r="AV1376" i="16" s="1"/>
  <c r="AW1375" i="16"/>
  <c r="AH1615" i="16"/>
  <c r="X1617" i="16"/>
  <c r="W1617" i="16"/>
  <c r="S1616" i="16"/>
  <c r="AO1376" i="16" s="1"/>
  <c r="E1618" i="16"/>
  <c r="M1745" i="1"/>
  <c r="K1746" i="1"/>
  <c r="P1745" i="1"/>
  <c r="U1625" i="1"/>
  <c r="W1625" i="1" s="1"/>
  <c r="R1617" i="16"/>
  <c r="AG1616" i="16"/>
  <c r="AN1377" i="16" l="1"/>
  <c r="AV1377" i="16" s="1"/>
  <c r="AW1376" i="16"/>
  <c r="AH1616" i="16"/>
  <c r="AG1617" i="16"/>
  <c r="R1618" i="16"/>
  <c r="E1619" i="16"/>
  <c r="P1746" i="1"/>
  <c r="M1746" i="1"/>
  <c r="U1626" i="1"/>
  <c r="W1626" i="1" s="1"/>
  <c r="K1747" i="1"/>
  <c r="X1618" i="16"/>
  <c r="S1617" i="16"/>
  <c r="AO1377" i="16" s="1"/>
  <c r="W1618" i="16"/>
  <c r="AN1378" i="16" l="1"/>
  <c r="AV1378" i="16" s="1"/>
  <c r="AW1377" i="16"/>
  <c r="S1618" i="16"/>
  <c r="AO1378" i="16" s="1"/>
  <c r="W1619" i="16"/>
  <c r="X1619" i="16"/>
  <c r="AG1618" i="16"/>
  <c r="R1619" i="16"/>
  <c r="AH1617" i="16"/>
  <c r="E1620" i="16"/>
  <c r="P1747" i="1"/>
  <c r="K1748" i="1"/>
  <c r="U1627" i="1"/>
  <c r="W1627" i="1" s="1"/>
  <c r="M1747" i="1"/>
  <c r="AN1379" i="16" l="1"/>
  <c r="AV1379" i="16" s="1"/>
  <c r="AW1378" i="16"/>
  <c r="E1621" i="16"/>
  <c r="K1749" i="1"/>
  <c r="P1748" i="1"/>
  <c r="M1748" i="1"/>
  <c r="U1628" i="1"/>
  <c r="W1628" i="1" s="1"/>
  <c r="R1620" i="16"/>
  <c r="AG1619" i="16"/>
  <c r="W1620" i="16"/>
  <c r="S1619" i="16"/>
  <c r="AO1379" i="16" s="1"/>
  <c r="X1620" i="16"/>
  <c r="AH1618" i="16"/>
  <c r="AN1380" i="16" l="1"/>
  <c r="AV1380" i="16" s="1"/>
  <c r="AW1379" i="16"/>
  <c r="R1621" i="16"/>
  <c r="AG1620" i="16"/>
  <c r="AH1619" i="16"/>
  <c r="E1622" i="16"/>
  <c r="P1749" i="1"/>
  <c r="U1629" i="1"/>
  <c r="W1629" i="1" s="1"/>
  <c r="K1750" i="1"/>
  <c r="M1749" i="1"/>
  <c r="X1621" i="16"/>
  <c r="S1620" i="16"/>
  <c r="AO1380" i="16" s="1"/>
  <c r="W1621" i="16"/>
  <c r="AN1381" i="16" l="1"/>
  <c r="AV1381" i="16" s="1"/>
  <c r="AW1380" i="16"/>
  <c r="AH1620" i="16"/>
  <c r="AG1621" i="16"/>
  <c r="R1622" i="16"/>
  <c r="W1622" i="16"/>
  <c r="S1621" i="16"/>
  <c r="AO1381" i="16" s="1"/>
  <c r="X1622" i="16"/>
  <c r="E1623" i="16"/>
  <c r="U1630" i="1"/>
  <c r="W1630" i="1" s="1"/>
  <c r="M1750" i="1"/>
  <c r="K1751" i="1"/>
  <c r="P1750" i="1"/>
  <c r="AN1382" i="16" l="1"/>
  <c r="AV1382" i="16" s="1"/>
  <c r="AW1381" i="16"/>
  <c r="E1624" i="16"/>
  <c r="P1751" i="1"/>
  <c r="K1752" i="1"/>
  <c r="M1751" i="1"/>
  <c r="U1631" i="1"/>
  <c r="W1631" i="1" s="1"/>
  <c r="AH1621" i="16"/>
  <c r="S1622" i="16"/>
  <c r="AO1382" i="16" s="1"/>
  <c r="X1623" i="16"/>
  <c r="W1623" i="16"/>
  <c r="AG1622" i="16"/>
  <c r="R1623" i="16"/>
  <c r="AN1383" i="16" l="1"/>
  <c r="AV1383" i="16" s="1"/>
  <c r="AW1382" i="16"/>
  <c r="AH1622" i="16"/>
  <c r="E1625" i="16"/>
  <c r="M1752" i="1"/>
  <c r="U1632" i="1"/>
  <c r="W1632" i="1" s="1"/>
  <c r="P1752" i="1"/>
  <c r="K1753" i="1"/>
  <c r="W1624" i="16"/>
  <c r="S1623" i="16"/>
  <c r="AO1383" i="16" s="1"/>
  <c r="X1624" i="16"/>
  <c r="R1624" i="16"/>
  <c r="AG1623" i="16"/>
  <c r="AN1384" i="16" l="1"/>
  <c r="AV1384" i="16" s="1"/>
  <c r="AW1383" i="16"/>
  <c r="R1625" i="16"/>
  <c r="AG1624" i="16"/>
  <c r="W1625" i="16"/>
  <c r="X1625" i="16"/>
  <c r="S1624" i="16"/>
  <c r="AO1384" i="16" s="1"/>
  <c r="E1626" i="16"/>
  <c r="U1633" i="1"/>
  <c r="W1633" i="1" s="1"/>
  <c r="M1753" i="1"/>
  <c r="P1753" i="1"/>
  <c r="K1754" i="1"/>
  <c r="AH1623" i="16"/>
  <c r="AN1385" i="16" l="1"/>
  <c r="AV1385" i="16" s="1"/>
  <c r="AW1384" i="16"/>
  <c r="W1626" i="16"/>
  <c r="S1625" i="16"/>
  <c r="AO1385" i="16" s="1"/>
  <c r="X1626" i="16"/>
  <c r="E1627" i="16"/>
  <c r="U1634" i="1"/>
  <c r="W1634" i="1" s="1"/>
  <c r="M1754" i="1"/>
  <c r="K1755" i="1"/>
  <c r="P1754" i="1"/>
  <c r="AH1624" i="16"/>
  <c r="R1626" i="16"/>
  <c r="AG1625" i="16"/>
  <c r="AN1386" i="16" l="1"/>
  <c r="AV1386" i="16" s="1"/>
  <c r="AW1385" i="16"/>
  <c r="E1628" i="16"/>
  <c r="K1756" i="1"/>
  <c r="P1755" i="1"/>
  <c r="M1755" i="1"/>
  <c r="U1635" i="1"/>
  <c r="W1635" i="1" s="1"/>
  <c r="R1627" i="16"/>
  <c r="AG1626" i="16"/>
  <c r="AH1625" i="16"/>
  <c r="X1627" i="16"/>
  <c r="S1626" i="16"/>
  <c r="AO1386" i="16" s="1"/>
  <c r="W1627" i="16"/>
  <c r="AN1387" i="16" l="1"/>
  <c r="AV1387" i="16" s="1"/>
  <c r="AW1386" i="16"/>
  <c r="AH1626" i="16"/>
  <c r="X1628" i="16"/>
  <c r="W1628" i="16"/>
  <c r="S1627" i="16"/>
  <c r="AO1387" i="16" s="1"/>
  <c r="R1628" i="16"/>
  <c r="AG1627" i="16"/>
  <c r="E1629" i="16"/>
  <c r="P1756" i="1"/>
  <c r="U1636" i="1"/>
  <c r="W1636" i="1" s="1"/>
  <c r="K1757" i="1"/>
  <c r="M1756" i="1"/>
  <c r="AN1388" i="16" l="1"/>
  <c r="AV1388" i="16" s="1"/>
  <c r="AW1387" i="16"/>
  <c r="X1629" i="16"/>
  <c r="S1628" i="16"/>
  <c r="AO1388" i="16" s="1"/>
  <c r="W1629" i="16"/>
  <c r="AH1627" i="16"/>
  <c r="E1630" i="16"/>
  <c r="U1637" i="1"/>
  <c r="W1637" i="1" s="1"/>
  <c r="K1758" i="1"/>
  <c r="M1757" i="1"/>
  <c r="P1757" i="1"/>
  <c r="R1629" i="16"/>
  <c r="AG1628" i="16"/>
  <c r="AN1389" i="16" l="1"/>
  <c r="AV1389" i="16" s="1"/>
  <c r="AW1388" i="16"/>
  <c r="AG1629" i="16"/>
  <c r="R1630" i="16"/>
  <c r="E1631" i="16"/>
  <c r="U1638" i="1"/>
  <c r="W1638" i="1" s="1"/>
  <c r="M1758" i="1"/>
  <c r="P1758" i="1"/>
  <c r="K1759" i="1"/>
  <c r="X1630" i="16"/>
  <c r="W1630" i="16"/>
  <c r="S1629" i="16"/>
  <c r="AO1389" i="16" s="1"/>
  <c r="AH1628" i="16"/>
  <c r="AN1390" i="16" l="1"/>
  <c r="AV1390" i="16" s="1"/>
  <c r="AW1389" i="16"/>
  <c r="E1632" i="16"/>
  <c r="P1759" i="1"/>
  <c r="U1639" i="1"/>
  <c r="W1639" i="1" s="1"/>
  <c r="K1760" i="1"/>
  <c r="M1759" i="1"/>
  <c r="AH1629" i="16"/>
  <c r="R1631" i="16"/>
  <c r="AG1630" i="16"/>
  <c r="W1631" i="16"/>
  <c r="S1630" i="16"/>
  <c r="AO1390" i="16" s="1"/>
  <c r="X1631" i="16"/>
  <c r="AN1391" i="16" l="1"/>
  <c r="AV1391" i="16" s="1"/>
  <c r="AW1390" i="16"/>
  <c r="AH1630" i="16"/>
  <c r="E1633" i="16"/>
  <c r="U1640" i="1"/>
  <c r="W1640" i="1" s="1"/>
  <c r="M1760" i="1"/>
  <c r="K1761" i="1"/>
  <c r="P1760" i="1"/>
  <c r="X1632" i="16"/>
  <c r="S1631" i="16"/>
  <c r="AO1391" i="16" s="1"/>
  <c r="W1632" i="16"/>
  <c r="AG1631" i="16"/>
  <c r="R1632" i="16"/>
  <c r="AN1392" i="16" l="1"/>
  <c r="AV1392" i="16" s="1"/>
  <c r="AW1391" i="16"/>
  <c r="R1633" i="16"/>
  <c r="AG1632" i="16"/>
  <c r="AH1631" i="16"/>
  <c r="X1633" i="16"/>
  <c r="W1633" i="16"/>
  <c r="S1632" i="16"/>
  <c r="AO1392" i="16" s="1"/>
  <c r="E1634" i="16"/>
  <c r="P1761" i="1"/>
  <c r="K1762" i="1"/>
  <c r="U1641" i="1"/>
  <c r="W1641" i="1" s="1"/>
  <c r="M1761" i="1"/>
  <c r="AN1393" i="16" l="1"/>
  <c r="AV1393" i="16" s="1"/>
  <c r="AW1392" i="16"/>
  <c r="AH1632" i="16"/>
  <c r="R1634" i="16"/>
  <c r="AG1633" i="16"/>
  <c r="E1635" i="16"/>
  <c r="K1763" i="1"/>
  <c r="M1762" i="1"/>
  <c r="P1762" i="1"/>
  <c r="U1642" i="1"/>
  <c r="W1642" i="1" s="1"/>
  <c r="W1634" i="16"/>
  <c r="X1634" i="16"/>
  <c r="S1633" i="16"/>
  <c r="AO1393" i="16" s="1"/>
  <c r="AN1394" i="16" l="1"/>
  <c r="AV1394" i="16" s="1"/>
  <c r="AW1393" i="16"/>
  <c r="AG1634" i="16"/>
  <c r="R1635" i="16"/>
  <c r="S1634" i="16"/>
  <c r="AO1394" i="16" s="1"/>
  <c r="W1635" i="16"/>
  <c r="X1635" i="16"/>
  <c r="E1636" i="16"/>
  <c r="K1764" i="1"/>
  <c r="U1643" i="1"/>
  <c r="W1643" i="1" s="1"/>
  <c r="M1763" i="1"/>
  <c r="P1763" i="1"/>
  <c r="AH1633" i="16"/>
  <c r="AN1395" i="16" l="1"/>
  <c r="AV1395" i="16" s="1"/>
  <c r="AW1394" i="16"/>
  <c r="E1637" i="16"/>
  <c r="K1765" i="1"/>
  <c r="U1644" i="1"/>
  <c r="W1644" i="1" s="1"/>
  <c r="P1764" i="1"/>
  <c r="M1764" i="1"/>
  <c r="AH1634" i="16"/>
  <c r="R1636" i="16"/>
  <c r="AG1635" i="16"/>
  <c r="X1636" i="16"/>
  <c r="S1635" i="16"/>
  <c r="AO1395" i="16" s="1"/>
  <c r="W1636" i="16"/>
  <c r="AN1396" i="16" l="1"/>
  <c r="AV1396" i="16" s="1"/>
  <c r="AW1395" i="16"/>
  <c r="AH1635" i="16"/>
  <c r="E1638" i="16"/>
  <c r="K1766" i="1"/>
  <c r="M1765" i="1"/>
  <c r="P1765" i="1"/>
  <c r="U1645" i="1"/>
  <c r="W1645" i="1" s="1"/>
  <c r="S1636" i="16"/>
  <c r="AO1396" i="16" s="1"/>
  <c r="X1637" i="16"/>
  <c r="W1637" i="16"/>
  <c r="R1637" i="16"/>
  <c r="AG1636" i="16"/>
  <c r="AN1397" i="16" l="1"/>
  <c r="AV1397" i="16" s="1"/>
  <c r="AW1396" i="16"/>
  <c r="R1638" i="16"/>
  <c r="AG1637" i="16"/>
  <c r="AH1636" i="16"/>
  <c r="E1639" i="16"/>
  <c r="U1646" i="1"/>
  <c r="W1646" i="1" s="1"/>
  <c r="M1766" i="1"/>
  <c r="P1766" i="1"/>
  <c r="K1767" i="1"/>
  <c r="S1637" i="16"/>
  <c r="AO1397" i="16" s="1"/>
  <c r="X1638" i="16"/>
  <c r="W1638" i="16"/>
  <c r="AN1398" i="16" l="1"/>
  <c r="AV1398" i="16" s="1"/>
  <c r="AW1397" i="16"/>
  <c r="AH1637" i="16"/>
  <c r="E1640" i="16"/>
  <c r="K1768" i="1"/>
  <c r="P1767" i="1"/>
  <c r="U1647" i="1"/>
  <c r="W1647" i="1" s="1"/>
  <c r="M1767" i="1"/>
  <c r="R1639" i="16"/>
  <c r="AG1638" i="16"/>
  <c r="W1639" i="16"/>
  <c r="S1638" i="16"/>
  <c r="AO1398" i="16" s="1"/>
  <c r="X1639" i="16"/>
  <c r="AN1399" i="16" l="1"/>
  <c r="AV1399" i="16" s="1"/>
  <c r="AW1398" i="16"/>
  <c r="AG1639" i="16"/>
  <c r="R1640" i="16"/>
  <c r="AH1638" i="16"/>
  <c r="E1641" i="16"/>
  <c r="U1648" i="1"/>
  <c r="W1648" i="1" s="1"/>
  <c r="M1768" i="1"/>
  <c r="K1769" i="1"/>
  <c r="P1768" i="1"/>
  <c r="S1639" i="16"/>
  <c r="AO1399" i="16" s="1"/>
  <c r="W1640" i="16"/>
  <c r="X1640" i="16"/>
  <c r="AN1400" i="16" l="1"/>
  <c r="AV1400" i="16" s="1"/>
  <c r="AW1399" i="16"/>
  <c r="AH1639" i="16"/>
  <c r="R1641" i="16"/>
  <c r="AG1640" i="16"/>
  <c r="W1641" i="16"/>
  <c r="X1641" i="16"/>
  <c r="S1640" i="16"/>
  <c r="AO1400" i="16" s="1"/>
  <c r="E1642" i="16"/>
  <c r="U1649" i="1"/>
  <c r="W1649" i="1" s="1"/>
  <c r="K1770" i="1"/>
  <c r="P1769" i="1"/>
  <c r="M1769" i="1"/>
  <c r="AN1401" i="16" l="1"/>
  <c r="AV1401" i="16" s="1"/>
  <c r="AW1400" i="16"/>
  <c r="AG1641" i="16"/>
  <c r="R1642" i="16"/>
  <c r="E1643" i="16"/>
  <c r="U1650" i="1"/>
  <c r="W1650" i="1" s="1"/>
  <c r="M1770" i="1"/>
  <c r="K1771" i="1"/>
  <c r="P1770" i="1"/>
  <c r="AH1640" i="16"/>
  <c r="S1641" i="16"/>
  <c r="AO1401" i="16" s="1"/>
  <c r="W1642" i="16"/>
  <c r="X1642" i="16"/>
  <c r="AN1402" i="16" l="1"/>
  <c r="AV1402" i="16" s="1"/>
  <c r="AW1401" i="16"/>
  <c r="W1643" i="16"/>
  <c r="X1643" i="16"/>
  <c r="S1642" i="16"/>
  <c r="AO1402" i="16" s="1"/>
  <c r="AH1641" i="16"/>
  <c r="E1644" i="16"/>
  <c r="P1771" i="1"/>
  <c r="K1772" i="1"/>
  <c r="M1771" i="1"/>
  <c r="U1651" i="1"/>
  <c r="W1651" i="1" s="1"/>
  <c r="R1643" i="16"/>
  <c r="AG1642" i="16"/>
  <c r="AN1403" i="16" l="1"/>
  <c r="AV1403" i="16" s="1"/>
  <c r="AW1402" i="16"/>
  <c r="R1644" i="16"/>
  <c r="AG1643" i="16"/>
  <c r="E1645" i="16"/>
  <c r="K1773" i="1"/>
  <c r="U1652" i="1"/>
  <c r="W1652" i="1" s="1"/>
  <c r="P1772" i="1"/>
  <c r="M1772" i="1"/>
  <c r="AH1642" i="16"/>
  <c r="S1643" i="16"/>
  <c r="AO1403" i="16" s="1"/>
  <c r="X1644" i="16"/>
  <c r="W1644" i="16"/>
  <c r="AN1404" i="16" l="1"/>
  <c r="AV1404" i="16" s="1"/>
  <c r="AW1403" i="16"/>
  <c r="W1645" i="16"/>
  <c r="S1644" i="16"/>
  <c r="AO1404" i="16" s="1"/>
  <c r="X1645" i="16"/>
  <c r="AH1643" i="16"/>
  <c r="R1645" i="16"/>
  <c r="AG1644" i="16"/>
  <c r="E1646" i="16"/>
  <c r="P1773" i="1"/>
  <c r="M1773" i="1"/>
  <c r="K1774" i="1"/>
  <c r="U1653" i="1"/>
  <c r="W1653" i="1" s="1"/>
  <c r="AN1405" i="16" l="1"/>
  <c r="AV1405" i="16" s="1"/>
  <c r="AW1404" i="16"/>
  <c r="R1646" i="16"/>
  <c r="AG1645" i="16"/>
  <c r="AH1644" i="16"/>
  <c r="E1647" i="16"/>
  <c r="P1774" i="1"/>
  <c r="M1774" i="1"/>
  <c r="U1654" i="1"/>
  <c r="W1654" i="1" s="1"/>
  <c r="K1775" i="1"/>
  <c r="W1646" i="16"/>
  <c r="S1645" i="16"/>
  <c r="AO1405" i="16" s="1"/>
  <c r="X1646" i="16"/>
  <c r="AN1406" i="16" l="1"/>
  <c r="AV1406" i="16" s="1"/>
  <c r="AW1405" i="16"/>
  <c r="AH1645" i="16"/>
  <c r="X1647" i="16"/>
  <c r="S1646" i="16"/>
  <c r="AO1406" i="16" s="1"/>
  <c r="W1647" i="16"/>
  <c r="R1647" i="16"/>
  <c r="AG1646" i="16"/>
  <c r="E1648" i="16"/>
  <c r="K1776" i="1"/>
  <c r="P1775" i="1"/>
  <c r="U1655" i="1"/>
  <c r="W1655" i="1" s="1"/>
  <c r="M1775" i="1"/>
  <c r="AN1407" i="16" l="1"/>
  <c r="AV1407" i="16" s="1"/>
  <c r="AW1406" i="16"/>
  <c r="X1648" i="16"/>
  <c r="S1647" i="16"/>
  <c r="AO1407" i="16" s="1"/>
  <c r="W1648" i="16"/>
  <c r="AG1647" i="16"/>
  <c r="R1648" i="16"/>
  <c r="AH1646" i="16"/>
  <c r="E1649" i="16"/>
  <c r="M1776" i="1"/>
  <c r="P1776" i="1"/>
  <c r="K1777" i="1"/>
  <c r="U1656" i="1"/>
  <c r="W1656" i="1" s="1"/>
  <c r="AN1408" i="16" l="1"/>
  <c r="AV1408" i="16" s="1"/>
  <c r="AW1407" i="16"/>
  <c r="X1649" i="16"/>
  <c r="W1649" i="16"/>
  <c r="S1648" i="16"/>
  <c r="AO1408" i="16" s="1"/>
  <c r="R1649" i="16"/>
  <c r="AG1648" i="16"/>
  <c r="AH1647" i="16"/>
  <c r="E1650" i="16"/>
  <c r="P1777" i="1"/>
  <c r="K1778" i="1"/>
  <c r="U1657" i="1"/>
  <c r="W1657" i="1" s="1"/>
  <c r="M1777" i="1"/>
  <c r="AN1409" i="16" l="1"/>
  <c r="AV1409" i="16" s="1"/>
  <c r="AW1408" i="16"/>
  <c r="AH1648" i="16"/>
  <c r="X1650" i="16"/>
  <c r="S1649" i="16"/>
  <c r="AO1409" i="16" s="1"/>
  <c r="W1650" i="16"/>
  <c r="E1651" i="16"/>
  <c r="P1778" i="1"/>
  <c r="M1778" i="1"/>
  <c r="U1658" i="1"/>
  <c r="W1658" i="1" s="1"/>
  <c r="K1779" i="1"/>
  <c r="AG1649" i="16"/>
  <c r="R1650" i="16"/>
  <c r="AN1410" i="16" l="1"/>
  <c r="AV1410" i="16" s="1"/>
  <c r="AW1409" i="16"/>
  <c r="AH1649" i="16"/>
  <c r="E1652" i="16"/>
  <c r="K1780" i="1"/>
  <c r="P1779" i="1"/>
  <c r="M1779" i="1"/>
  <c r="U1659" i="1"/>
  <c r="W1659" i="1" s="1"/>
  <c r="R1651" i="16"/>
  <c r="AG1650" i="16"/>
  <c r="X1651" i="16"/>
  <c r="W1651" i="16"/>
  <c r="S1650" i="16"/>
  <c r="AO1410" i="16" s="1"/>
  <c r="AN1411" i="16" l="1"/>
  <c r="AV1411" i="16" s="1"/>
  <c r="AW1410" i="16"/>
  <c r="AH1650" i="16"/>
  <c r="R1652" i="16"/>
  <c r="AG1651" i="16"/>
  <c r="X1652" i="16"/>
  <c r="W1652" i="16"/>
  <c r="S1651" i="16"/>
  <c r="AO1411" i="16" s="1"/>
  <c r="E1653" i="16"/>
  <c r="K1781" i="1"/>
  <c r="U1660" i="1"/>
  <c r="W1660" i="1" s="1"/>
  <c r="P1780" i="1"/>
  <c r="M1780" i="1"/>
  <c r="AN1412" i="16" l="1"/>
  <c r="AV1412" i="16" s="1"/>
  <c r="AW1411" i="16"/>
  <c r="R1653" i="16"/>
  <c r="AG1652" i="16"/>
  <c r="S1652" i="16"/>
  <c r="AO1412" i="16" s="1"/>
  <c r="X1653" i="16"/>
  <c r="W1653" i="16"/>
  <c r="AH1651" i="16"/>
  <c r="E1654" i="16"/>
  <c r="U1661" i="1"/>
  <c r="W1661" i="1" s="1"/>
  <c r="K1782" i="1"/>
  <c r="M1781" i="1"/>
  <c r="P1781" i="1"/>
  <c r="AN1413" i="16" l="1"/>
  <c r="AV1413" i="16" s="1"/>
  <c r="AW1412" i="16"/>
  <c r="AH1652" i="16"/>
  <c r="S1653" i="16"/>
  <c r="AO1413" i="16" s="1"/>
  <c r="W1654" i="16"/>
  <c r="X1654" i="16"/>
  <c r="AG1653" i="16"/>
  <c r="R1654" i="16"/>
  <c r="E1655" i="16"/>
  <c r="K1783" i="1"/>
  <c r="M1782" i="1"/>
  <c r="P1782" i="1"/>
  <c r="U1662" i="1"/>
  <c r="W1662" i="1" s="1"/>
  <c r="AN1414" i="16" l="1"/>
  <c r="AV1414" i="16" s="1"/>
  <c r="AW1413" i="16"/>
  <c r="AH1653" i="16"/>
  <c r="R1655" i="16"/>
  <c r="AG1654" i="16"/>
  <c r="X1655" i="16"/>
  <c r="S1654" i="16"/>
  <c r="AO1414" i="16" s="1"/>
  <c r="W1655" i="16"/>
  <c r="E1656" i="16"/>
  <c r="K1784" i="1"/>
  <c r="U1663" i="1"/>
  <c r="W1663" i="1" s="1"/>
  <c r="P1783" i="1"/>
  <c r="M1783" i="1"/>
  <c r="AN1415" i="16" l="1"/>
  <c r="AV1415" i="16" s="1"/>
  <c r="AW1414" i="16"/>
  <c r="S1655" i="16"/>
  <c r="AO1415" i="16" s="1"/>
  <c r="X1656" i="16"/>
  <c r="W1656" i="16"/>
  <c r="AH1654" i="16"/>
  <c r="R1656" i="16"/>
  <c r="AG1655" i="16"/>
  <c r="E1657" i="16"/>
  <c r="K1785" i="1"/>
  <c r="M1784" i="1"/>
  <c r="P1784" i="1"/>
  <c r="U1664" i="1"/>
  <c r="W1664" i="1" s="1"/>
  <c r="AN1416" i="16" l="1"/>
  <c r="AV1416" i="16" s="1"/>
  <c r="AW1415" i="16"/>
  <c r="AG1656" i="16"/>
  <c r="R1657" i="16"/>
  <c r="X1657" i="16"/>
  <c r="S1656" i="16"/>
  <c r="AO1416" i="16" s="1"/>
  <c r="W1657" i="16"/>
  <c r="E1658" i="16"/>
  <c r="K1786" i="1"/>
  <c r="M1785" i="1"/>
  <c r="U1665" i="1"/>
  <c r="W1665" i="1" s="1"/>
  <c r="P1785" i="1"/>
  <c r="AH1655" i="16"/>
  <c r="AN1417" i="16" l="1"/>
  <c r="AV1417" i="16" s="1"/>
  <c r="AW1416" i="16"/>
  <c r="E1659" i="16"/>
  <c r="P1786" i="1"/>
  <c r="M1786" i="1"/>
  <c r="U1666" i="1"/>
  <c r="W1666" i="1" s="1"/>
  <c r="K1787" i="1"/>
  <c r="AG1657" i="16"/>
  <c r="R1658" i="16"/>
  <c r="W1658" i="16"/>
  <c r="S1657" i="16"/>
  <c r="AO1417" i="16" s="1"/>
  <c r="X1658" i="16"/>
  <c r="AH1656" i="16"/>
  <c r="AN1418" i="16" l="1"/>
  <c r="AV1418" i="16" s="1"/>
  <c r="AW1417" i="16"/>
  <c r="AG1658" i="16"/>
  <c r="R1659" i="16"/>
  <c r="AH1657" i="16"/>
  <c r="S1658" i="16"/>
  <c r="AO1418" i="16" s="1"/>
  <c r="X1659" i="16"/>
  <c r="W1659" i="16"/>
  <c r="E1660" i="16"/>
  <c r="K1788" i="1"/>
  <c r="P1787" i="1"/>
  <c r="U1667" i="1"/>
  <c r="W1667" i="1" s="1"/>
  <c r="M1787" i="1"/>
  <c r="AN1419" i="16" l="1"/>
  <c r="AV1419" i="16" s="1"/>
  <c r="AW1418" i="16"/>
  <c r="R1660" i="16"/>
  <c r="AG1659" i="16"/>
  <c r="W1660" i="16"/>
  <c r="S1659" i="16"/>
  <c r="AO1419" i="16" s="1"/>
  <c r="X1660" i="16"/>
  <c r="E1661" i="16"/>
  <c r="P1788" i="1"/>
  <c r="M1788" i="1"/>
  <c r="K1789" i="1"/>
  <c r="U1668" i="1"/>
  <c r="W1668" i="1" s="1"/>
  <c r="AH1658" i="16"/>
  <c r="AN1420" i="16" l="1"/>
  <c r="AV1420" i="16" s="1"/>
  <c r="AW1419" i="16"/>
  <c r="X1661" i="16"/>
  <c r="S1660" i="16"/>
  <c r="AO1420" i="16" s="1"/>
  <c r="W1661" i="16"/>
  <c r="E1662" i="16"/>
  <c r="U1669" i="1"/>
  <c r="W1669" i="1" s="1"/>
  <c r="P1789" i="1"/>
  <c r="K1790" i="1"/>
  <c r="M1789" i="1"/>
  <c r="R1661" i="16"/>
  <c r="AG1660" i="16"/>
  <c r="AH1659" i="16"/>
  <c r="AN1421" i="16" l="1"/>
  <c r="AV1421" i="16" s="1"/>
  <c r="AW1420" i="16"/>
  <c r="E1663" i="16"/>
  <c r="P1790" i="1"/>
  <c r="M1790" i="1"/>
  <c r="K1791" i="1"/>
  <c r="U1670" i="1"/>
  <c r="W1670" i="1" s="1"/>
  <c r="W1662" i="16"/>
  <c r="X1662" i="16"/>
  <c r="S1661" i="16"/>
  <c r="AO1421" i="16" s="1"/>
  <c r="AH1660" i="16"/>
  <c r="R1662" i="16"/>
  <c r="AG1661" i="16"/>
  <c r="AN1422" i="16" l="1"/>
  <c r="AV1422" i="16" s="1"/>
  <c r="AW1421" i="16"/>
  <c r="S1662" i="16"/>
  <c r="AO1422" i="16" s="1"/>
  <c r="X1663" i="16"/>
  <c r="W1663" i="16"/>
  <c r="R1663" i="16"/>
  <c r="AG1662" i="16"/>
  <c r="AH1661" i="16"/>
  <c r="E1664" i="16"/>
  <c r="K1792" i="1"/>
  <c r="U1671" i="1"/>
  <c r="W1671" i="1" s="1"/>
  <c r="M1791" i="1"/>
  <c r="P1791" i="1"/>
  <c r="AN1423" i="16" l="1"/>
  <c r="AV1423" i="16" s="1"/>
  <c r="AW1422" i="16"/>
  <c r="X1664" i="16"/>
  <c r="S1663" i="16"/>
  <c r="AO1423" i="16" s="1"/>
  <c r="W1664" i="16"/>
  <c r="E1665" i="16"/>
  <c r="U1672" i="1"/>
  <c r="W1672" i="1" s="1"/>
  <c r="K1793" i="1"/>
  <c r="P1792" i="1"/>
  <c r="M1792" i="1"/>
  <c r="R1664" i="16"/>
  <c r="AG1663" i="16"/>
  <c r="AH1662" i="16"/>
  <c r="AN1424" i="16" l="1"/>
  <c r="AV1424" i="16" s="1"/>
  <c r="AW1423" i="16"/>
  <c r="X1665" i="16"/>
  <c r="S1664" i="16"/>
  <c r="AO1424" i="16" s="1"/>
  <c r="W1665" i="16"/>
  <c r="AG1664" i="16"/>
  <c r="R1665" i="16"/>
  <c r="E1666" i="16"/>
  <c r="P1793" i="1"/>
  <c r="M1793" i="1"/>
  <c r="K1794" i="1"/>
  <c r="U1673" i="1"/>
  <c r="W1673" i="1" s="1"/>
  <c r="AH1663" i="16"/>
  <c r="AN1425" i="16" l="1"/>
  <c r="AV1425" i="16" s="1"/>
  <c r="AW1424" i="16"/>
  <c r="X1666" i="16"/>
  <c r="S1665" i="16"/>
  <c r="AO1425" i="16" s="1"/>
  <c r="W1666" i="16"/>
  <c r="E1667" i="16"/>
  <c r="P1794" i="1"/>
  <c r="M1794" i="1"/>
  <c r="K1795" i="1"/>
  <c r="U1674" i="1"/>
  <c r="W1674" i="1" s="1"/>
  <c r="AG1665" i="16"/>
  <c r="R1666" i="16"/>
  <c r="AH1664" i="16"/>
  <c r="AV1426" i="16" l="1"/>
  <c r="AN1426" i="16"/>
  <c r="AW1425" i="16"/>
  <c r="AG1666" i="16"/>
  <c r="R1667" i="16"/>
  <c r="E1668" i="16"/>
  <c r="P1795" i="1"/>
  <c r="K1796" i="1"/>
  <c r="M1795" i="1"/>
  <c r="U1675" i="1"/>
  <c r="W1675" i="1" s="1"/>
  <c r="S1666" i="16"/>
  <c r="AO1426" i="16" s="1"/>
  <c r="W1667" i="16"/>
  <c r="X1667" i="16"/>
  <c r="AH1665" i="16"/>
  <c r="AN1427" i="16" l="1"/>
  <c r="AV1427" i="16" s="1"/>
  <c r="AW1426" i="16"/>
  <c r="W1668" i="16"/>
  <c r="S1667" i="16"/>
  <c r="AO1427" i="16" s="1"/>
  <c r="X1668" i="16"/>
  <c r="E1669" i="16"/>
  <c r="P1796" i="1"/>
  <c r="U1676" i="1"/>
  <c r="W1676" i="1" s="1"/>
  <c r="K1797" i="1"/>
  <c r="M1796" i="1"/>
  <c r="AH1666" i="16"/>
  <c r="R1668" i="16"/>
  <c r="AG1667" i="16"/>
  <c r="AN1428" i="16" l="1"/>
  <c r="AV1428" i="16" s="1"/>
  <c r="AW1427" i="16"/>
  <c r="R1669" i="16"/>
  <c r="AG1668" i="16"/>
  <c r="E1670" i="16"/>
  <c r="K1798" i="1"/>
  <c r="M1797" i="1"/>
  <c r="P1797" i="1"/>
  <c r="U1677" i="1"/>
  <c r="W1677" i="1" s="1"/>
  <c r="AH1667" i="16"/>
  <c r="W1669" i="16"/>
  <c r="X1669" i="16"/>
  <c r="S1668" i="16"/>
  <c r="AO1428" i="16" s="1"/>
  <c r="AN1429" i="16" l="1"/>
  <c r="AV1429" i="16" s="1"/>
  <c r="AW1428" i="16"/>
  <c r="W1670" i="16"/>
  <c r="X1670" i="16"/>
  <c r="S1669" i="16"/>
  <c r="AO1429" i="16" s="1"/>
  <c r="AH1668" i="16"/>
  <c r="R1670" i="16"/>
  <c r="AG1669" i="16"/>
  <c r="E1671" i="16"/>
  <c r="K1799" i="1"/>
  <c r="M1798" i="1"/>
  <c r="U1678" i="1"/>
  <c r="W1678" i="1" s="1"/>
  <c r="P1798" i="1"/>
  <c r="AN1430" i="16" l="1"/>
  <c r="AV1430" i="16" s="1"/>
  <c r="AW1429" i="16"/>
  <c r="R1671" i="16"/>
  <c r="AG1670" i="16"/>
  <c r="AH1669" i="16"/>
  <c r="E1672" i="16"/>
  <c r="P1799" i="1"/>
  <c r="U1679" i="1"/>
  <c r="W1679" i="1" s="1"/>
  <c r="K1800" i="1"/>
  <c r="M1799" i="1"/>
  <c r="X1671" i="16"/>
  <c r="S1670" i="16"/>
  <c r="AO1430" i="16" s="1"/>
  <c r="W1671" i="16"/>
  <c r="AN1431" i="16" l="1"/>
  <c r="AV1431" i="16" s="1"/>
  <c r="AW1430" i="16"/>
  <c r="AH1670" i="16"/>
  <c r="R1672" i="16"/>
  <c r="AG1671" i="16"/>
  <c r="W1672" i="16"/>
  <c r="X1672" i="16"/>
  <c r="S1671" i="16"/>
  <c r="AO1431" i="16" s="1"/>
  <c r="E1673" i="16"/>
  <c r="U1680" i="1"/>
  <c r="W1680" i="1" s="1"/>
  <c r="M1800" i="1"/>
  <c r="K1801" i="1"/>
  <c r="P1800" i="1"/>
  <c r="AN1432" i="16" l="1"/>
  <c r="AV1432" i="16" s="1"/>
  <c r="AW1431" i="16"/>
  <c r="E1674" i="16"/>
  <c r="K1802" i="1"/>
  <c r="M1801" i="1"/>
  <c r="U1681" i="1"/>
  <c r="W1681" i="1" s="1"/>
  <c r="P1801" i="1"/>
  <c r="AH1671" i="16"/>
  <c r="R1673" i="16"/>
  <c r="AG1672" i="16"/>
  <c r="S1672" i="16"/>
  <c r="AO1432" i="16" s="1"/>
  <c r="X1673" i="16"/>
  <c r="W1673" i="16"/>
  <c r="AN1433" i="16" l="1"/>
  <c r="AV1433" i="16" s="1"/>
  <c r="AW1432" i="16"/>
  <c r="AH1672" i="16"/>
  <c r="E1675" i="16"/>
  <c r="U1682" i="1"/>
  <c r="W1682" i="1" s="1"/>
  <c r="M1802" i="1"/>
  <c r="K1803" i="1"/>
  <c r="P1802" i="1"/>
  <c r="S1673" i="16"/>
  <c r="AO1433" i="16" s="1"/>
  <c r="X1674" i="16"/>
  <c r="W1674" i="16"/>
  <c r="R1674" i="16"/>
  <c r="AG1673" i="16"/>
  <c r="AN1434" i="16" l="1"/>
  <c r="AV1434" i="16" s="1"/>
  <c r="AW1433" i="16"/>
  <c r="R1675" i="16"/>
  <c r="AG1674" i="16"/>
  <c r="AH1673" i="16"/>
  <c r="X1675" i="16"/>
  <c r="W1675" i="16"/>
  <c r="S1674" i="16"/>
  <c r="AO1434" i="16" s="1"/>
  <c r="E1676" i="16"/>
  <c r="K1804" i="1"/>
  <c r="U1683" i="1"/>
  <c r="W1683" i="1" s="1"/>
  <c r="M1803" i="1"/>
  <c r="P1803" i="1"/>
  <c r="AN1435" i="16" l="1"/>
  <c r="AV1435" i="16" s="1"/>
  <c r="AW1434" i="16"/>
  <c r="AH1674" i="16"/>
  <c r="S1675" i="16"/>
  <c r="AO1435" i="16" s="1"/>
  <c r="W1676" i="16"/>
  <c r="X1676" i="16"/>
  <c r="E1677" i="16"/>
  <c r="U1684" i="1"/>
  <c r="W1684" i="1" s="1"/>
  <c r="K1805" i="1"/>
  <c r="P1804" i="1"/>
  <c r="M1804" i="1"/>
  <c r="AG1675" i="16"/>
  <c r="R1676" i="16"/>
  <c r="AN1436" i="16" l="1"/>
  <c r="AV1436" i="16" s="1"/>
  <c r="AW1435" i="16"/>
  <c r="E1678" i="16"/>
  <c r="U1685" i="1"/>
  <c r="W1685" i="1" s="1"/>
  <c r="K1806" i="1"/>
  <c r="M1805" i="1"/>
  <c r="P1805" i="1"/>
  <c r="S1676" i="16"/>
  <c r="AO1436" i="16" s="1"/>
  <c r="X1677" i="16"/>
  <c r="W1677" i="16"/>
  <c r="AH1675" i="16"/>
  <c r="R1677" i="16"/>
  <c r="AG1676" i="16"/>
  <c r="AN1437" i="16" l="1"/>
  <c r="AV1437" i="16" s="1"/>
  <c r="AW1436" i="16"/>
  <c r="R1678" i="16"/>
  <c r="AG1677" i="16"/>
  <c r="W1678" i="16"/>
  <c r="S1677" i="16"/>
  <c r="AO1437" i="16" s="1"/>
  <c r="X1678" i="16"/>
  <c r="E1679" i="16"/>
  <c r="U1686" i="1"/>
  <c r="W1686" i="1" s="1"/>
  <c r="M1806" i="1"/>
  <c r="K1807" i="1"/>
  <c r="P1806" i="1"/>
  <c r="AH1676" i="16"/>
  <c r="AN1438" i="16" l="1"/>
  <c r="AV1438" i="16" s="1"/>
  <c r="AW1437" i="16"/>
  <c r="X1679" i="16"/>
  <c r="W1679" i="16"/>
  <c r="S1678" i="16"/>
  <c r="AO1438" i="16" s="1"/>
  <c r="E1680" i="16"/>
  <c r="P1807" i="1"/>
  <c r="K1808" i="1"/>
  <c r="U1687" i="1"/>
  <c r="W1687" i="1" s="1"/>
  <c r="M1807" i="1"/>
  <c r="R1679" i="16"/>
  <c r="AG1678" i="16"/>
  <c r="AH1677" i="16"/>
  <c r="AN1439" i="16" l="1"/>
  <c r="AV1439" i="16" s="1"/>
  <c r="AW1438" i="16"/>
  <c r="AH1678" i="16"/>
  <c r="R1680" i="16"/>
  <c r="AG1679" i="16"/>
  <c r="E1681" i="16"/>
  <c r="U1688" i="1"/>
  <c r="W1688" i="1" s="1"/>
  <c r="M1808" i="1"/>
  <c r="K1809" i="1"/>
  <c r="P1808" i="1"/>
  <c r="S1679" i="16"/>
  <c r="AO1439" i="16" s="1"/>
  <c r="X1680" i="16"/>
  <c r="W1680" i="16"/>
  <c r="AN1440" i="16" l="1"/>
  <c r="AV1440" i="16" s="1"/>
  <c r="AW1439" i="16"/>
  <c r="E1682" i="16"/>
  <c r="U1689" i="1"/>
  <c r="W1689" i="1" s="1"/>
  <c r="K1810" i="1"/>
  <c r="P1809" i="1"/>
  <c r="M1809" i="1"/>
  <c r="R1681" i="16"/>
  <c r="AG1680" i="16"/>
  <c r="X1681" i="16"/>
  <c r="W1681" i="16"/>
  <c r="S1680" i="16"/>
  <c r="AO1440" i="16" s="1"/>
  <c r="AH1679" i="16"/>
  <c r="AN1441" i="16" l="1"/>
  <c r="AV1441" i="16" s="1"/>
  <c r="AW1440" i="16"/>
  <c r="E1683" i="16"/>
  <c r="P1810" i="1"/>
  <c r="M1810" i="1"/>
  <c r="K1811" i="1"/>
  <c r="U1690" i="1"/>
  <c r="W1690" i="1" s="1"/>
  <c r="AH1680" i="16"/>
  <c r="R1682" i="16"/>
  <c r="AG1681" i="16"/>
  <c r="W1682" i="16"/>
  <c r="X1682" i="16"/>
  <c r="S1681" i="16"/>
  <c r="AO1441" i="16" s="1"/>
  <c r="AN1442" i="16" l="1"/>
  <c r="AV1442" i="16" s="1"/>
  <c r="AW1441" i="16"/>
  <c r="AH1681" i="16"/>
  <c r="E1684" i="16"/>
  <c r="K1812" i="1"/>
  <c r="M1811" i="1"/>
  <c r="P1811" i="1"/>
  <c r="U1691" i="1"/>
  <c r="W1691" i="1" s="1"/>
  <c r="X1683" i="16"/>
  <c r="W1683" i="16"/>
  <c r="S1682" i="16"/>
  <c r="AO1442" i="16" s="1"/>
  <c r="R1683" i="16"/>
  <c r="AG1682" i="16"/>
  <c r="AN1443" i="16" l="1"/>
  <c r="AV1443" i="16" s="1"/>
  <c r="AW1442" i="16"/>
  <c r="E1685" i="16"/>
  <c r="P1812" i="1"/>
  <c r="U1692" i="1"/>
  <c r="W1692" i="1" s="1"/>
  <c r="K1813" i="1"/>
  <c r="M1812" i="1"/>
  <c r="W1684" i="16"/>
  <c r="S1683" i="16"/>
  <c r="AO1443" i="16" s="1"/>
  <c r="X1684" i="16"/>
  <c r="R1684" i="16"/>
  <c r="AG1683" i="16"/>
  <c r="AH1682" i="16"/>
  <c r="AN1444" i="16" l="1"/>
  <c r="AV1444" i="16" s="1"/>
  <c r="AW1443" i="16"/>
  <c r="E1686" i="16"/>
  <c r="P1813" i="1"/>
  <c r="M1813" i="1"/>
  <c r="K1814" i="1"/>
  <c r="U1693" i="1"/>
  <c r="W1693" i="1" s="1"/>
  <c r="AH1683" i="16"/>
  <c r="R1685" i="16"/>
  <c r="AG1684" i="16"/>
  <c r="W1685" i="16"/>
  <c r="S1684" i="16"/>
  <c r="AO1444" i="16" s="1"/>
  <c r="X1685" i="16"/>
  <c r="AN1445" i="16" l="1"/>
  <c r="AV1445" i="16" s="1"/>
  <c r="AW1444" i="16"/>
  <c r="E1687" i="16"/>
  <c r="K1815" i="1"/>
  <c r="M1814" i="1"/>
  <c r="P1814" i="1"/>
  <c r="U1694" i="1"/>
  <c r="W1694" i="1" s="1"/>
  <c r="AH1684" i="16"/>
  <c r="S1685" i="16"/>
  <c r="AO1445" i="16" s="1"/>
  <c r="X1686" i="16"/>
  <c r="W1686" i="16"/>
  <c r="AG1685" i="16"/>
  <c r="R1686" i="16"/>
  <c r="AN1446" i="16" l="1"/>
  <c r="AV1446" i="16" s="1"/>
  <c r="AW1445" i="16"/>
  <c r="AH1685" i="16"/>
  <c r="E1688" i="16"/>
  <c r="K1816" i="1"/>
  <c r="U1695" i="1"/>
  <c r="W1695" i="1" s="1"/>
  <c r="P1815" i="1"/>
  <c r="M1815" i="1"/>
  <c r="W1687" i="16"/>
  <c r="S1686" i="16"/>
  <c r="AO1446" i="16" s="1"/>
  <c r="X1687" i="16"/>
  <c r="R1687" i="16"/>
  <c r="AG1686" i="16"/>
  <c r="AN1447" i="16" l="1"/>
  <c r="AV1447" i="16" s="1"/>
  <c r="AW1446" i="16"/>
  <c r="AH1686" i="16"/>
  <c r="X1688" i="16"/>
  <c r="S1687" i="16"/>
  <c r="AO1447" i="16" s="1"/>
  <c r="W1688" i="16"/>
  <c r="E1689" i="16"/>
  <c r="K1817" i="1"/>
  <c r="P1816" i="1"/>
  <c r="M1816" i="1"/>
  <c r="U1696" i="1"/>
  <c r="W1696" i="1" s="1"/>
  <c r="R1688" i="16"/>
  <c r="AG1687" i="16"/>
  <c r="AN1448" i="16" l="1"/>
  <c r="AV1448" i="16" s="1"/>
  <c r="AW1447" i="16"/>
  <c r="R1689" i="16"/>
  <c r="AG1688" i="16"/>
  <c r="AH1687" i="16"/>
  <c r="E1690" i="16"/>
  <c r="P1817" i="1"/>
  <c r="K1818" i="1"/>
  <c r="U1697" i="1"/>
  <c r="W1697" i="1" s="1"/>
  <c r="M1817" i="1"/>
  <c r="W1689" i="16"/>
  <c r="S1688" i="16"/>
  <c r="AO1448" i="16" s="1"/>
  <c r="X1689" i="16"/>
  <c r="AN1449" i="16" l="1"/>
  <c r="AV1449" i="16" s="1"/>
  <c r="AW1448" i="16"/>
  <c r="AH1688" i="16"/>
  <c r="E1691" i="16"/>
  <c r="U1698" i="1"/>
  <c r="W1698" i="1" s="1"/>
  <c r="M1818" i="1"/>
  <c r="P1818" i="1"/>
  <c r="K1819" i="1"/>
  <c r="X1690" i="16"/>
  <c r="W1690" i="16"/>
  <c r="S1689" i="16"/>
  <c r="AO1449" i="16" s="1"/>
  <c r="R1690" i="16"/>
  <c r="AG1689" i="16"/>
  <c r="AN1450" i="16" l="1"/>
  <c r="AV1450" i="16" s="1"/>
  <c r="AW1449" i="16"/>
  <c r="S1690" i="16"/>
  <c r="AO1450" i="16" s="1"/>
  <c r="X1691" i="16"/>
  <c r="W1691" i="16"/>
  <c r="R1691" i="16"/>
  <c r="AG1690" i="16"/>
  <c r="E1692" i="16"/>
  <c r="K1820" i="1"/>
  <c r="P1819" i="1"/>
  <c r="M1819" i="1"/>
  <c r="U1699" i="1"/>
  <c r="W1699" i="1" s="1"/>
  <c r="AH1689" i="16"/>
  <c r="AN1451" i="16" l="1"/>
  <c r="AV1451" i="16" s="1"/>
  <c r="AW1450" i="16"/>
  <c r="E1693" i="16"/>
  <c r="P1820" i="1"/>
  <c r="M1820" i="1"/>
  <c r="K1821" i="1"/>
  <c r="U1700" i="1"/>
  <c r="W1700" i="1" s="1"/>
  <c r="X1692" i="16"/>
  <c r="S1691" i="16"/>
  <c r="AO1451" i="16" s="1"/>
  <c r="W1692" i="16"/>
  <c r="AG1691" i="16"/>
  <c r="R1692" i="16"/>
  <c r="AH1690" i="16"/>
  <c r="AN1452" i="16" l="1"/>
  <c r="AV1452" i="16" s="1"/>
  <c r="AW1451" i="16"/>
  <c r="W1693" i="16"/>
  <c r="S1692" i="16"/>
  <c r="AO1452" i="16" s="1"/>
  <c r="X1693" i="16"/>
  <c r="E1694" i="16"/>
  <c r="U1701" i="1"/>
  <c r="W1701" i="1" s="1"/>
  <c r="M1821" i="1"/>
  <c r="K1822" i="1"/>
  <c r="P1821" i="1"/>
  <c r="R1693" i="16"/>
  <c r="AG1692" i="16"/>
  <c r="AH1691" i="16"/>
  <c r="AN1453" i="16" l="1"/>
  <c r="AV1453" i="16" s="1"/>
  <c r="AW1452" i="16"/>
  <c r="E1695" i="16"/>
  <c r="K1823" i="1"/>
  <c r="M1822" i="1"/>
  <c r="U1702" i="1"/>
  <c r="W1702" i="1" s="1"/>
  <c r="P1822" i="1"/>
  <c r="R1694" i="16"/>
  <c r="AG1693" i="16"/>
  <c r="AH1692" i="16"/>
  <c r="X1694" i="16"/>
  <c r="W1694" i="16"/>
  <c r="S1693" i="16"/>
  <c r="AO1453" i="16" s="1"/>
  <c r="AN1454" i="16" l="1"/>
  <c r="AV1454" i="16" s="1"/>
  <c r="AW1453" i="16"/>
  <c r="AH1693" i="16"/>
  <c r="S1694" i="16"/>
  <c r="AO1454" i="16" s="1"/>
  <c r="W1695" i="16"/>
  <c r="X1695" i="16"/>
  <c r="AG1694" i="16"/>
  <c r="R1695" i="16"/>
  <c r="E1696" i="16"/>
  <c r="K1824" i="1"/>
  <c r="P1823" i="1"/>
  <c r="M1823" i="1"/>
  <c r="U1703" i="1"/>
  <c r="W1703" i="1" s="1"/>
  <c r="AN1455" i="16" l="1"/>
  <c r="AV1455" i="16" s="1"/>
  <c r="AW1454" i="16"/>
  <c r="AH1694" i="16"/>
  <c r="AG1695" i="16"/>
  <c r="R1696" i="16"/>
  <c r="W1696" i="16"/>
  <c r="X1696" i="16"/>
  <c r="S1695" i="16"/>
  <c r="AO1455" i="16" s="1"/>
  <c r="E1697" i="16"/>
  <c r="U1704" i="1"/>
  <c r="W1704" i="1" s="1"/>
  <c r="P1824" i="1"/>
  <c r="K1825" i="1"/>
  <c r="M1824" i="1"/>
  <c r="AN1456" i="16" l="1"/>
  <c r="AV1456" i="16" s="1"/>
  <c r="AW1455" i="16"/>
  <c r="R1697" i="16"/>
  <c r="AG1696" i="16"/>
  <c r="E1698" i="16"/>
  <c r="P1825" i="1"/>
  <c r="M1825" i="1"/>
  <c r="U1705" i="1"/>
  <c r="W1705" i="1" s="1"/>
  <c r="K1826" i="1"/>
  <c r="AH1695" i="16"/>
  <c r="S1696" i="16"/>
  <c r="AO1456" i="16" s="1"/>
  <c r="W1697" i="16"/>
  <c r="X1697" i="16"/>
  <c r="AN1457" i="16" l="1"/>
  <c r="AV1457" i="16" s="1"/>
  <c r="AW1456" i="16"/>
  <c r="S1697" i="16"/>
  <c r="AO1457" i="16" s="1"/>
  <c r="W1698" i="16"/>
  <c r="X1698" i="16"/>
  <c r="E1699" i="16"/>
  <c r="P1826" i="1"/>
  <c r="M1826" i="1"/>
  <c r="U1706" i="1"/>
  <c r="W1706" i="1" s="1"/>
  <c r="K1827" i="1"/>
  <c r="AH1696" i="16"/>
  <c r="AG1697" i="16"/>
  <c r="R1698" i="16"/>
  <c r="AN1458" i="16" l="1"/>
  <c r="AV1458" i="16" s="1"/>
  <c r="AW1457" i="16"/>
  <c r="R1699" i="16"/>
  <c r="AG1698" i="16"/>
  <c r="E1700" i="16"/>
  <c r="P1827" i="1"/>
  <c r="U1707" i="1"/>
  <c r="W1707" i="1" s="1"/>
  <c r="K1828" i="1"/>
  <c r="M1827" i="1"/>
  <c r="W1699" i="16"/>
  <c r="S1698" i="16"/>
  <c r="AO1458" i="16" s="1"/>
  <c r="X1699" i="16"/>
  <c r="AH1697" i="16"/>
  <c r="AN1459" i="16" l="1"/>
  <c r="AV1459" i="16" s="1"/>
  <c r="AW1458" i="16"/>
  <c r="E1701" i="16"/>
  <c r="M1828" i="1"/>
  <c r="P1828" i="1"/>
  <c r="K1829" i="1"/>
  <c r="U1708" i="1"/>
  <c r="W1708" i="1" s="1"/>
  <c r="AH1698" i="16"/>
  <c r="AG1699" i="16"/>
  <c r="R1700" i="16"/>
  <c r="S1699" i="16"/>
  <c r="AO1459" i="16" s="1"/>
  <c r="W1700" i="16"/>
  <c r="X1700" i="16"/>
  <c r="AN1460" i="16" l="1"/>
  <c r="AV1460" i="16" s="1"/>
  <c r="AW1459" i="16"/>
  <c r="R1701" i="16"/>
  <c r="AG1700" i="16"/>
  <c r="W1701" i="16"/>
  <c r="S1700" i="16"/>
  <c r="AO1460" i="16" s="1"/>
  <c r="X1701" i="16"/>
  <c r="E1702" i="16"/>
  <c r="P1829" i="1"/>
  <c r="K1830" i="1"/>
  <c r="U1709" i="1"/>
  <c r="W1709" i="1" s="1"/>
  <c r="M1829" i="1"/>
  <c r="AH1699" i="16"/>
  <c r="AN1461" i="16" l="1"/>
  <c r="AV1461" i="16" s="1"/>
  <c r="AW1460" i="16"/>
  <c r="R1702" i="16"/>
  <c r="AG1701" i="16"/>
  <c r="W1702" i="16"/>
  <c r="X1702" i="16"/>
  <c r="S1701" i="16"/>
  <c r="AO1461" i="16" s="1"/>
  <c r="E1703" i="16"/>
  <c r="U1710" i="1"/>
  <c r="W1710" i="1" s="1"/>
  <c r="M1830" i="1"/>
  <c r="P1830" i="1"/>
  <c r="K1831" i="1"/>
  <c r="AH1700" i="16"/>
  <c r="AN1462" i="16" l="1"/>
  <c r="AV1462" i="16" s="1"/>
  <c r="AW1461" i="16"/>
  <c r="X1703" i="16"/>
  <c r="W1703" i="16"/>
  <c r="S1702" i="16"/>
  <c r="AO1462" i="16" s="1"/>
  <c r="AH1701" i="16"/>
  <c r="R1703" i="16"/>
  <c r="AG1702" i="16"/>
  <c r="E1704" i="16"/>
  <c r="P1831" i="1"/>
  <c r="U1711" i="1"/>
  <c r="W1711" i="1" s="1"/>
  <c r="M1831" i="1"/>
  <c r="K1832" i="1"/>
  <c r="AN1463" i="16" l="1"/>
  <c r="AV1463" i="16" s="1"/>
  <c r="AW1462" i="16"/>
  <c r="X1704" i="16"/>
  <c r="S1703" i="16"/>
  <c r="AO1463" i="16" s="1"/>
  <c r="W1704" i="16"/>
  <c r="R1704" i="16"/>
  <c r="AG1703" i="16"/>
  <c r="AH1702" i="16"/>
  <c r="E1705" i="16"/>
  <c r="P1832" i="1"/>
  <c r="U1712" i="1"/>
  <c r="W1712" i="1" s="1"/>
  <c r="K1833" i="1"/>
  <c r="M1832" i="1"/>
  <c r="AN1464" i="16" l="1"/>
  <c r="AV1464" i="16" s="1"/>
  <c r="AW1463" i="16"/>
  <c r="E1706" i="16"/>
  <c r="K1834" i="1"/>
  <c r="M1833" i="1"/>
  <c r="P1833" i="1"/>
  <c r="U1713" i="1"/>
  <c r="W1713" i="1" s="1"/>
  <c r="S1704" i="16"/>
  <c r="AO1464" i="16" s="1"/>
  <c r="W1705" i="16"/>
  <c r="X1705" i="16"/>
  <c r="AH1703" i="16"/>
  <c r="R1705" i="16"/>
  <c r="AG1704" i="16"/>
  <c r="AN1465" i="16" l="1"/>
  <c r="AV1465" i="16" s="1"/>
  <c r="AW1464" i="16"/>
  <c r="AG1705" i="16"/>
  <c r="R1706" i="16"/>
  <c r="W1706" i="16"/>
  <c r="S1705" i="16"/>
  <c r="AO1465" i="16" s="1"/>
  <c r="X1706" i="16"/>
  <c r="AH1704" i="16"/>
  <c r="E1707" i="16"/>
  <c r="K1835" i="1"/>
  <c r="M1834" i="1"/>
  <c r="U1714" i="1"/>
  <c r="W1714" i="1" s="1"/>
  <c r="P1834" i="1"/>
  <c r="AN1466" i="16" l="1"/>
  <c r="AV1466" i="16" s="1"/>
  <c r="AW1465" i="16"/>
  <c r="E1708" i="16"/>
  <c r="P1835" i="1"/>
  <c r="U1715" i="1"/>
  <c r="W1715" i="1" s="1"/>
  <c r="K1836" i="1"/>
  <c r="M1835" i="1"/>
  <c r="W1707" i="16"/>
  <c r="S1706" i="16"/>
  <c r="AO1466" i="16" s="1"/>
  <c r="X1707" i="16"/>
  <c r="R1707" i="16"/>
  <c r="AG1706" i="16"/>
  <c r="AH1705" i="16"/>
  <c r="AN1467" i="16" l="1"/>
  <c r="AV1467" i="16" s="1"/>
  <c r="AW1466" i="16"/>
  <c r="AH1706" i="16"/>
  <c r="E1709" i="16"/>
  <c r="P1836" i="1"/>
  <c r="K1837" i="1"/>
  <c r="U1716" i="1"/>
  <c r="W1716" i="1" s="1"/>
  <c r="AG1707" i="16"/>
  <c r="R1708" i="16"/>
  <c r="W1708" i="16"/>
  <c r="S1707" i="16"/>
  <c r="AO1467" i="16" s="1"/>
  <c r="X1708" i="16"/>
  <c r="AN1468" i="16" l="1"/>
  <c r="AV1468" i="16" s="1"/>
  <c r="AW1467" i="16"/>
  <c r="E1710" i="16"/>
  <c r="K1838" i="1"/>
  <c r="U1717" i="1"/>
  <c r="W1717" i="1" s="1"/>
  <c r="P1837" i="1"/>
  <c r="AH1707" i="16"/>
  <c r="R1709" i="16"/>
  <c r="AG1708" i="16"/>
  <c r="X1709" i="16"/>
  <c r="W1709" i="16"/>
  <c r="S1708" i="16"/>
  <c r="AO1468" i="16" s="1"/>
  <c r="AN1469" i="16" l="1"/>
  <c r="AV1469" i="16" s="1"/>
  <c r="AW1468" i="16"/>
  <c r="AG1717" i="16"/>
  <c r="AG1709" i="16"/>
  <c r="R1710" i="16"/>
  <c r="AH1708" i="16"/>
  <c r="W1710" i="16"/>
  <c r="X1710" i="16"/>
  <c r="S1709" i="16"/>
  <c r="AO1469" i="16" s="1"/>
  <c r="E1711" i="16"/>
  <c r="U1718" i="1"/>
  <c r="W1718" i="1" s="1"/>
  <c r="P1838" i="1"/>
  <c r="K1839" i="1"/>
  <c r="AN1470" i="16" l="1"/>
  <c r="AV1470" i="16" s="1"/>
  <c r="B3" i="17"/>
  <c r="K30" i="17"/>
  <c r="AW1469" i="16"/>
  <c r="AV1717" i="16"/>
  <c r="E1712" i="16"/>
  <c r="U1719" i="1"/>
  <c r="W1719" i="1" s="1"/>
  <c r="P1839" i="1"/>
  <c r="AH1717" i="16"/>
  <c r="L30" i="17" s="1"/>
  <c r="AH1709" i="16"/>
  <c r="AG1710" i="16"/>
  <c r="R1711" i="16"/>
  <c r="S1710" i="16"/>
  <c r="AO1470" i="16" s="1"/>
  <c r="W1711" i="16"/>
  <c r="X1711" i="16"/>
  <c r="AN1471" i="16" l="1"/>
  <c r="AV1471" i="16" s="1"/>
  <c r="AW1470" i="16"/>
  <c r="B2" i="17"/>
  <c r="E13" i="17"/>
  <c r="E14" i="17" a="1"/>
  <c r="E14" i="17" s="1"/>
  <c r="AF1733" i="16"/>
  <c r="AW1717" i="16"/>
  <c r="R1712" i="16"/>
  <c r="AG1711" i="16"/>
  <c r="X1712" i="16"/>
  <c r="S1711" i="16"/>
  <c r="AO1471" i="16" s="1"/>
  <c r="W1712" i="16"/>
  <c r="AH1710" i="16"/>
  <c r="O939" i="16" l="1" a="1"/>
  <c r="O939" i="16" s="1"/>
  <c r="N939" i="16" s="1" a="1"/>
  <c r="N939" i="16" s="1"/>
  <c r="AD939" i="16" s="1"/>
  <c r="D15" i="17" a="1"/>
  <c r="D15" i="17" s="1"/>
  <c r="D14" i="17" a="1"/>
  <c r="D14" i="17" s="1"/>
  <c r="AE939" i="16"/>
  <c r="AN1472" i="16"/>
  <c r="AV1472" i="16" s="1"/>
  <c r="O241" i="16" a="1"/>
  <c r="O241" i="16" s="1"/>
  <c r="O439" i="16" a="1"/>
  <c r="O439" i="16" s="1"/>
  <c r="O714" i="16" a="1"/>
  <c r="O714" i="16" s="1"/>
  <c r="O19" i="16" a="1"/>
  <c r="O19" i="16" s="1"/>
  <c r="O610" i="16" a="1"/>
  <c r="O610" i="16" s="1"/>
  <c r="O375" i="16" a="1"/>
  <c r="O375" i="16" s="1"/>
  <c r="O81" i="16" a="1"/>
  <c r="O81" i="16" s="1"/>
  <c r="O116" i="16" a="1"/>
  <c r="O116" i="16" s="1"/>
  <c r="O575" i="16" a="1"/>
  <c r="O575" i="16" s="1"/>
  <c r="O83" i="16" a="1"/>
  <c r="O83" i="16" s="1"/>
  <c r="O339" i="16" a="1"/>
  <c r="O339" i="16" s="1"/>
  <c r="O229" i="16" a="1"/>
  <c r="O229" i="16" s="1"/>
  <c r="O52" i="16" a="1"/>
  <c r="O52" i="16" s="1"/>
  <c r="O273" i="16" a="1"/>
  <c r="O273" i="16" s="1"/>
  <c r="O536" i="16" a="1"/>
  <c r="O536" i="16" s="1"/>
  <c r="O17" i="16" a="1"/>
  <c r="O17" i="16" s="1"/>
  <c r="O402" i="16" a="1"/>
  <c r="O402" i="16" s="1"/>
  <c r="O507" i="16" a="1"/>
  <c r="O507" i="16" s="1"/>
  <c r="O177" i="16" a="1"/>
  <c r="O177" i="16" s="1"/>
  <c r="O407" i="16" a="1"/>
  <c r="O407" i="16" s="1"/>
  <c r="O644" i="16" a="1"/>
  <c r="O644" i="16" s="1"/>
  <c r="O274" i="16" a="1"/>
  <c r="O274" i="16" s="1"/>
  <c r="O787" i="16" a="1"/>
  <c r="O787" i="16" s="1"/>
  <c r="O308" i="16" a="1"/>
  <c r="O308" i="16" s="1"/>
  <c r="O148" i="16" a="1"/>
  <c r="O148" i="16" s="1"/>
  <c r="O305" i="16" a="1"/>
  <c r="O305" i="16" s="1"/>
  <c r="O508" i="16" a="1"/>
  <c r="O508" i="16" s="1"/>
  <c r="O676" i="16" a="1"/>
  <c r="O676" i="16" s="1"/>
  <c r="O145" i="16" a="1"/>
  <c r="O145" i="16" s="1"/>
  <c r="O525" i="16" a="1"/>
  <c r="O525" i="16" s="1"/>
  <c r="O356" i="16" a="1"/>
  <c r="O356" i="16" s="1"/>
  <c r="O643" i="16" a="1"/>
  <c r="O643" i="16" s="1"/>
  <c r="O84" i="16" a="1"/>
  <c r="O84" i="16" s="1"/>
  <c r="O209" i="16" a="1"/>
  <c r="O209" i="16" s="1"/>
  <c r="O342" i="16" a="1"/>
  <c r="O342" i="16" s="1"/>
  <c r="O474" i="16" a="1"/>
  <c r="O474" i="16" s="1"/>
  <c r="O603" i="16" a="1"/>
  <c r="O603" i="16" s="1"/>
  <c r="O769" i="16" a="1"/>
  <c r="O769" i="16" s="1"/>
  <c r="O210" i="16" a="1"/>
  <c r="O210" i="16" s="1"/>
  <c r="O464" i="16" a="1"/>
  <c r="O464" i="16" s="1"/>
  <c r="O102" i="16" a="1"/>
  <c r="O102" i="16" s="1"/>
  <c r="O703" i="16" a="1"/>
  <c r="O703" i="16" s="1"/>
  <c r="O747" i="16" a="1"/>
  <c r="O747" i="16" s="1"/>
  <c r="O996" i="16" a="1"/>
  <c r="O996" i="16" s="1"/>
  <c r="O1069" i="16" a="1"/>
  <c r="O1069" i="16" s="1"/>
  <c r="O910" i="16" a="1"/>
  <c r="O910" i="16" s="1"/>
  <c r="O1550" i="16" a="1"/>
  <c r="O1550" i="16" s="1"/>
  <c r="O1271" i="16" a="1"/>
  <c r="O1271" i="16" s="1"/>
  <c r="O1103" i="16" a="1"/>
  <c r="O1103" i="16" s="1"/>
  <c r="O935" i="16" a="1"/>
  <c r="O935" i="16" s="1"/>
  <c r="O854" i="16" a="1"/>
  <c r="O854" i="16" s="1"/>
  <c r="O745" i="16" a="1"/>
  <c r="O745" i="16" s="1"/>
  <c r="O700" i="16" a="1"/>
  <c r="O700" i="16" s="1"/>
  <c r="O638" i="16" a="1"/>
  <c r="O638" i="16" s="1"/>
  <c r="O590" i="16" a="1"/>
  <c r="O590" i="16" s="1"/>
  <c r="O550" i="16" a="1"/>
  <c r="O550" i="16" s="1"/>
  <c r="O502" i="16" a="1"/>
  <c r="O502" i="16" s="1"/>
  <c r="O455" i="16" a="1"/>
  <c r="O455" i="16" s="1"/>
  <c r="O416" i="16" a="1"/>
  <c r="O416" i="16" s="1"/>
  <c r="O371" i="16" a="1"/>
  <c r="O371" i="16" s="1"/>
  <c r="O335" i="16" a="1"/>
  <c r="O335" i="16" s="1"/>
  <c r="O301" i="16" a="1"/>
  <c r="O301" i="16" s="1"/>
  <c r="O269" i="16" a="1"/>
  <c r="O269" i="16" s="1"/>
  <c r="O237" i="16" a="1"/>
  <c r="O237" i="16" s="1"/>
  <c r="O205" i="16" a="1"/>
  <c r="O205" i="16" s="1"/>
  <c r="O173" i="16" a="1"/>
  <c r="O173" i="16" s="1"/>
  <c r="O143" i="16" a="1"/>
  <c r="O143" i="16" s="1"/>
  <c r="O123" i="16" a="1"/>
  <c r="O123" i="16" s="1"/>
  <c r="O99" i="16" a="1"/>
  <c r="O99" i="16" s="1"/>
  <c r="O79" i="16" a="1"/>
  <c r="O79" i="16" s="1"/>
  <c r="O59" i="16" a="1"/>
  <c r="O59" i="16" s="1"/>
  <c r="O35" i="16" a="1"/>
  <c r="O35" i="16" s="1"/>
  <c r="O15" i="16" a="1"/>
  <c r="O15" i="16" s="1"/>
  <c r="O806" i="16" a="1"/>
  <c r="O806" i="16" s="1"/>
  <c r="O774" i="16" a="1"/>
  <c r="O774" i="16" s="1"/>
  <c r="O755" i="16" a="1"/>
  <c r="O755" i="16" s="1"/>
  <c r="O724" i="16" a="1"/>
  <c r="O724" i="16" s="1"/>
  <c r="O691" i="16" a="1"/>
  <c r="O691" i="16" s="1"/>
  <c r="O666" i="16" a="1"/>
  <c r="O666" i="16" s="1"/>
  <c r="O642" i="16" a="1"/>
  <c r="O642" i="16" s="1"/>
  <c r="O607" i="16" a="1"/>
  <c r="O607" i="16" s="1"/>
  <c r="O583" i="16" a="1"/>
  <c r="O583" i="16" s="1"/>
  <c r="O565" i="16" a="1"/>
  <c r="O565" i="16" s="1"/>
  <c r="O544" i="16" a="1"/>
  <c r="O544" i="16" s="1"/>
  <c r="O523" i="16" a="1"/>
  <c r="O523" i="16" s="1"/>
  <c r="O504" i="16" a="1"/>
  <c r="O504" i="16" s="1"/>
  <c r="O479" i="16" a="1"/>
  <c r="O479" i="16" s="1"/>
  <c r="O461" i="16" a="1"/>
  <c r="O461" i="16" s="1"/>
  <c r="O441" i="16" a="1"/>
  <c r="O441" i="16" s="1"/>
  <c r="O415" i="16" a="1"/>
  <c r="O415" i="16" s="1"/>
  <c r="O396" i="16" a="1"/>
  <c r="O396" i="16" s="1"/>
  <c r="O380" i="16" a="1"/>
  <c r="O380" i="16" s="1"/>
  <c r="O365" i="16" a="1"/>
  <c r="O365" i="16" s="1"/>
  <c r="O353" i="16" a="1"/>
  <c r="O353" i="16" s="1"/>
  <c r="O337" i="16" a="1"/>
  <c r="O337" i="16" s="1"/>
  <c r="O321" i="16" a="1"/>
  <c r="O321" i="16" s="1"/>
  <c r="O307" i="16" a="1"/>
  <c r="O307" i="16" s="1"/>
  <c r="O291" i="16" a="1"/>
  <c r="O291" i="16" s="1"/>
  <c r="O275" i="16" a="1"/>
  <c r="O275" i="16" s="1"/>
  <c r="O257" i="16" a="1"/>
  <c r="O257" i="16" s="1"/>
  <c r="O243" i="16" a="1"/>
  <c r="O243" i="16" s="1"/>
  <c r="O225" i="16" a="1"/>
  <c r="O225" i="16" s="1"/>
  <c r="O211" i="16" a="1"/>
  <c r="O211" i="16" s="1"/>
  <c r="O193" i="16" a="1"/>
  <c r="O193" i="16" s="1"/>
  <c r="O179" i="16" a="1"/>
  <c r="O179" i="16" s="1"/>
  <c r="O161" i="16" a="1"/>
  <c r="O161" i="16" s="1"/>
  <c r="O146" i="16" a="1"/>
  <c r="O146" i="16" s="1"/>
  <c r="O130" i="16" a="1"/>
  <c r="O130" i="16" s="1"/>
  <c r="O114" i="16" a="1"/>
  <c r="O114" i="16" s="1"/>
  <c r="O98" i="16" a="1"/>
  <c r="O98" i="16" s="1"/>
  <c r="O82" i="16" a="1"/>
  <c r="O82" i="16" s="1"/>
  <c r="O66" i="16" a="1"/>
  <c r="O66" i="16" s="1"/>
  <c r="O50" i="16" a="1"/>
  <c r="O50" i="16" s="1"/>
  <c r="O34" i="16" a="1"/>
  <c r="O34" i="16" s="1"/>
  <c r="O20" i="16" a="1"/>
  <c r="O20" i="16" s="1"/>
  <c r="D16" i="17" a="1"/>
  <c r="D16" i="17" s="1"/>
  <c r="E16" i="17" s="1" a="1"/>
  <c r="E16" i="17" s="1"/>
  <c r="O800" i="16" a="1"/>
  <c r="O800" i="16" s="1"/>
  <c r="O778" i="16" a="1"/>
  <c r="O778" i="16" s="1"/>
  <c r="O746" i="16" a="1"/>
  <c r="O746" i="16" s="1"/>
  <c r="O731" i="16" a="1"/>
  <c r="O731" i="16" s="1"/>
  <c r="O710" i="16" a="1"/>
  <c r="O710" i="16" s="1"/>
  <c r="O690" i="16" a="1"/>
  <c r="O690" i="16" s="1"/>
  <c r="O661" i="16" a="1"/>
  <c r="O661" i="16" s="1"/>
  <c r="O636" i="16" a="1"/>
  <c r="O636" i="16" s="1"/>
  <c r="O620" i="16" a="1"/>
  <c r="O620" i="16" s="1"/>
  <c r="O606" i="16" a="1"/>
  <c r="O606" i="16" s="1"/>
  <c r="O589" i="16" a="1"/>
  <c r="O589" i="16" s="1"/>
  <c r="O573" i="16" a="1"/>
  <c r="O573" i="16" s="1"/>
  <c r="O1490" i="16" a="1"/>
  <c r="O1490" i="16" s="1"/>
  <c r="O1029" i="16" a="1"/>
  <c r="O1029" i="16" s="1"/>
  <c r="O877" i="16" a="1"/>
  <c r="O877" i="16" s="1"/>
  <c r="O1480" i="16" a="1"/>
  <c r="O1480" i="16" s="1"/>
  <c r="O1227" i="16" a="1"/>
  <c r="O1227" i="16" s="1"/>
  <c r="O1055" i="16" a="1"/>
  <c r="O1055" i="16" s="1"/>
  <c r="O915" i="16" a="1"/>
  <c r="O915" i="16" s="1"/>
  <c r="O828" i="16" a="1"/>
  <c r="O828" i="16" s="1"/>
  <c r="O729" i="16" a="1"/>
  <c r="O729" i="16" s="1"/>
  <c r="O679" i="16" a="1"/>
  <c r="O679" i="16" s="1"/>
  <c r="O618" i="16" a="1"/>
  <c r="O618" i="16" s="1"/>
  <c r="O574" i="16" a="1"/>
  <c r="O574" i="16" s="1"/>
  <c r="O532" i="16" a="1"/>
  <c r="O532" i="16" s="1"/>
  <c r="O483" i="16" a="1"/>
  <c r="O483" i="16" s="1"/>
  <c r="O442" i="16" a="1"/>
  <c r="O442" i="16" s="1"/>
  <c r="O400" i="16" a="1"/>
  <c r="O400" i="16" s="1"/>
  <c r="O354" i="16" a="1"/>
  <c r="O354" i="16" s="1"/>
  <c r="O322" i="16" a="1"/>
  <c r="O322" i="16" s="1"/>
  <c r="O292" i="16" a="1"/>
  <c r="O292" i="16" s="1"/>
  <c r="O258" i="16" a="1"/>
  <c r="O258" i="16" s="1"/>
  <c r="O226" i="16" a="1"/>
  <c r="O226" i="16" s="1"/>
  <c r="O194" i="16" a="1"/>
  <c r="O194" i="16" s="1"/>
  <c r="O162" i="16" a="1"/>
  <c r="O162" i="16" s="1"/>
  <c r="O139" i="16" a="1"/>
  <c r="O139" i="16" s="1"/>
  <c r="O115" i="16" a="1"/>
  <c r="O115" i="16" s="1"/>
  <c r="O95" i="16" a="1"/>
  <c r="O95" i="16" s="1"/>
  <c r="O75" i="16" a="1"/>
  <c r="O75" i="16" s="1"/>
  <c r="O51" i="16" a="1"/>
  <c r="O51" i="16" s="1"/>
  <c r="O31" i="16" a="1"/>
  <c r="O31" i="16" s="1"/>
  <c r="O11" i="16" a="1"/>
  <c r="O11" i="16" s="1"/>
  <c r="O796" i="16" a="1"/>
  <c r="O796" i="16" s="1"/>
  <c r="O771" i="16" a="1"/>
  <c r="O771" i="16" s="1"/>
  <c r="O751" i="16" a="1"/>
  <c r="O751" i="16" s="1"/>
  <c r="O716" i="16" a="1"/>
  <c r="O716" i="16" s="1"/>
  <c r="O687" i="16" a="1"/>
  <c r="O687" i="16" s="1"/>
  <c r="O662" i="16" a="1"/>
  <c r="O662" i="16" s="1"/>
  <c r="O629" i="16" a="1"/>
  <c r="O629" i="16" s="1"/>
  <c r="O604" i="16" a="1"/>
  <c r="O604" i="16" s="1"/>
  <c r="O580" i="16" a="1"/>
  <c r="O580" i="16" s="1"/>
  <c r="O559" i="16" a="1"/>
  <c r="O559" i="16" s="1"/>
  <c r="O541" i="16" a="1"/>
  <c r="O541" i="16" s="1"/>
  <c r="O520" i="16" a="1"/>
  <c r="O520" i="16" s="1"/>
  <c r="O496" i="16" a="1"/>
  <c r="O496" i="16" s="1"/>
  <c r="O475" i="16" a="1"/>
  <c r="O475" i="16" s="1"/>
  <c r="O458" i="16" a="1"/>
  <c r="O458" i="16" s="1"/>
  <c r="O431" i="16" a="1"/>
  <c r="O431" i="16" s="1"/>
  <c r="O412" i="16" a="1"/>
  <c r="O412" i="16" s="1"/>
  <c r="O393" i="16" a="1"/>
  <c r="O393" i="16" s="1"/>
  <c r="O377" i="16" a="1"/>
  <c r="O377" i="16" s="1"/>
  <c r="O362" i="16" a="1"/>
  <c r="O362" i="16" s="1"/>
  <c r="O350" i="16" a="1"/>
  <c r="O350" i="16" s="1"/>
  <c r="O334" i="16" a="1"/>
  <c r="O334" i="16" s="1"/>
  <c r="O318" i="16" a="1"/>
  <c r="O318" i="16" s="1"/>
  <c r="O304" i="16" a="1"/>
  <c r="O304" i="16" s="1"/>
  <c r="O288" i="16" a="1"/>
  <c r="O288" i="16" s="1"/>
  <c r="O272" i="16" a="1"/>
  <c r="O272" i="16" s="1"/>
  <c r="O254" i="16" a="1"/>
  <c r="O254" i="16" s="1"/>
  <c r="O240" i="16" a="1"/>
  <c r="O240" i="16" s="1"/>
  <c r="O222" i="16" a="1"/>
  <c r="O222" i="16" s="1"/>
  <c r="O208" i="16" a="1"/>
  <c r="O208" i="16" s="1"/>
  <c r="O190" i="16" a="1"/>
  <c r="O190" i="16" s="1"/>
  <c r="O176" i="16" a="1"/>
  <c r="O176" i="16" s="1"/>
  <c r="O158" i="16" a="1"/>
  <c r="O158" i="16" s="1"/>
  <c r="O142" i="16" a="1"/>
  <c r="O142" i="16" s="1"/>
  <c r="O126" i="16" a="1"/>
  <c r="O126" i="16" s="1"/>
  <c r="O110" i="16" a="1"/>
  <c r="O110" i="16" s="1"/>
  <c r="O94" i="16" a="1"/>
  <c r="O94" i="16" s="1"/>
  <c r="O78" i="16" a="1"/>
  <c r="O78" i="16" s="1"/>
  <c r="O62" i="16" a="1"/>
  <c r="O62" i="16" s="1"/>
  <c r="O46" i="16" a="1"/>
  <c r="O46" i="16" s="1"/>
  <c r="O30" i="16" a="1"/>
  <c r="O30" i="16" s="1"/>
  <c r="O14" i="16" a="1"/>
  <c r="O14" i="16" s="1"/>
  <c r="D13" i="17"/>
  <c r="O795" i="16" a="1"/>
  <c r="O795" i="16" s="1"/>
  <c r="O762" i="16" a="1"/>
  <c r="O762" i="16" s="1"/>
  <c r="O742" i="16" a="1"/>
  <c r="O742" i="16" s="1"/>
  <c r="O727" i="16" a="1"/>
  <c r="O727" i="16" s="1"/>
  <c r="O707" i="16" a="1"/>
  <c r="O707" i="16" s="1"/>
  <c r="O682" i="16" a="1"/>
  <c r="O682" i="16" s="1"/>
  <c r="O649" i="16" a="1"/>
  <c r="O649" i="16" s="1"/>
  <c r="O632" i="16" a="1"/>
  <c r="O632" i="16" s="1"/>
  <c r="O616" i="16" a="1"/>
  <c r="O616" i="16" s="1"/>
  <c r="O601" i="16" a="1"/>
  <c r="O601" i="16" s="1"/>
  <c r="O586" i="16" a="1"/>
  <c r="O586" i="16" s="1"/>
  <c r="O570" i="16" a="1"/>
  <c r="O570" i="16" s="1"/>
  <c r="O1197" i="16" a="1"/>
  <c r="O1197" i="16" s="1"/>
  <c r="O845" i="16" a="1"/>
  <c r="O845" i="16" s="1"/>
  <c r="O1183" i="16" a="1"/>
  <c r="O1183" i="16" s="1"/>
  <c r="O892" i="16" a="1"/>
  <c r="O892" i="16" s="1"/>
  <c r="O725" i="16" a="1"/>
  <c r="O725" i="16" s="1"/>
  <c r="O614" i="16" a="1"/>
  <c r="O614" i="16" s="1"/>
  <c r="O521" i="16" a="1"/>
  <c r="O521" i="16" s="1"/>
  <c r="O435" i="16" a="1"/>
  <c r="O435" i="16" s="1"/>
  <c r="O347" i="16" a="1"/>
  <c r="O347" i="16" s="1"/>
  <c r="O285" i="16" a="1"/>
  <c r="O285" i="16" s="1"/>
  <c r="O223" i="16" a="1"/>
  <c r="O223" i="16" s="1"/>
  <c r="O159" i="16" a="1"/>
  <c r="O159" i="16" s="1"/>
  <c r="O111" i="16" a="1"/>
  <c r="O111" i="16" s="1"/>
  <c r="O67" i="16" a="1"/>
  <c r="O67" i="16" s="1"/>
  <c r="O27" i="16" a="1"/>
  <c r="O27" i="16" s="1"/>
  <c r="O791" i="16" a="1"/>
  <c r="O791" i="16" s="1"/>
  <c r="O736" i="16" a="1"/>
  <c r="O736" i="16" s="1"/>
  <c r="O683" i="16" a="1"/>
  <c r="O683" i="16" s="1"/>
  <c r="O621" i="16" a="1"/>
  <c r="O621" i="16" s="1"/>
  <c r="O571" i="16" a="1"/>
  <c r="O571" i="16" s="1"/>
  <c r="O538" i="16" a="1"/>
  <c r="O538" i="16" s="1"/>
  <c r="O493" i="16" a="1"/>
  <c r="O493" i="16" s="1"/>
  <c r="O447" i="16" a="1"/>
  <c r="O447" i="16" s="1"/>
  <c r="O409" i="16" a="1"/>
  <c r="O409" i="16" s="1"/>
  <c r="O374" i="16" a="1"/>
  <c r="O374" i="16" s="1"/>
  <c r="O343" i="16" a="1"/>
  <c r="O343" i="16" s="1"/>
  <c r="O314" i="16" a="1"/>
  <c r="O314" i="16" s="1"/>
  <c r="O281" i="16" a="1"/>
  <c r="O281" i="16" s="1"/>
  <c r="O250" i="16" a="1"/>
  <c r="O250" i="16" s="1"/>
  <c r="O218" i="16" a="1"/>
  <c r="O218" i="16" s="1"/>
  <c r="O186" i="16" a="1"/>
  <c r="O186" i="16" s="1"/>
  <c r="O154" i="16" a="1"/>
  <c r="O154" i="16" s="1"/>
  <c r="O122" i="16" a="1"/>
  <c r="O122" i="16" s="1"/>
  <c r="O90" i="16" a="1"/>
  <c r="O90" i="16" s="1"/>
  <c r="O58" i="16" a="1"/>
  <c r="O58" i="16" s="1"/>
  <c r="O26" i="16" a="1"/>
  <c r="O26" i="16" s="1"/>
  <c r="O812" i="16" a="1"/>
  <c r="O812" i="16" s="1"/>
  <c r="O754" i="16" a="1"/>
  <c r="O754" i="16" s="1"/>
  <c r="O723" i="16" a="1"/>
  <c r="O723" i="16" s="1"/>
  <c r="O673" i="16" a="1"/>
  <c r="O673" i="16" s="1"/>
  <c r="O628" i="16" a="1"/>
  <c r="O628" i="16" s="1"/>
  <c r="O595" i="16" a="1"/>
  <c r="O595" i="16" s="1"/>
  <c r="O567" i="16" a="1"/>
  <c r="O567" i="16" s="1"/>
  <c r="O549" i="16" a="1"/>
  <c r="O549" i="16" s="1"/>
  <c r="O537" i="16" a="1"/>
  <c r="O537" i="16" s="1"/>
  <c r="O522" i="16" a="1"/>
  <c r="O522" i="16" s="1"/>
  <c r="O506" i="16" a="1"/>
  <c r="O506" i="16" s="1"/>
  <c r="O492" i="16" a="1"/>
  <c r="O492" i="16" s="1"/>
  <c r="O478" i="16" a="1"/>
  <c r="O478" i="16" s="1"/>
  <c r="O460" i="16" a="1"/>
  <c r="O460" i="16" s="1"/>
  <c r="O443" i="16" a="1"/>
  <c r="O443" i="16" s="1"/>
  <c r="O427" i="16" a="1"/>
  <c r="O427" i="16" s="1"/>
  <c r="O411" i="16" a="1"/>
  <c r="O411" i="16" s="1"/>
  <c r="O395" i="16" a="1"/>
  <c r="O395" i="16" s="1"/>
  <c r="O379" i="16" a="1"/>
  <c r="O379" i="16" s="1"/>
  <c r="O367" i="16" a="1"/>
  <c r="O367" i="16" s="1"/>
  <c r="O352" i="16" a="1"/>
  <c r="O352" i="16" s="1"/>
  <c r="O333" i="16" a="1"/>
  <c r="O333" i="16" s="1"/>
  <c r="O317" i="16" a="1"/>
  <c r="O317" i="16" s="1"/>
  <c r="O303" i="16" a="1"/>
  <c r="O303" i="16" s="1"/>
  <c r="O287" i="16" a="1"/>
  <c r="O287" i="16" s="1"/>
  <c r="O271" i="16" a="1"/>
  <c r="O271" i="16" s="1"/>
  <c r="O253" i="16" a="1"/>
  <c r="O253" i="16" s="1"/>
  <c r="O239" i="16" a="1"/>
  <c r="O239" i="16" s="1"/>
  <c r="O221" i="16" a="1"/>
  <c r="O221" i="16" s="1"/>
  <c r="O207" i="16" a="1"/>
  <c r="O207" i="16" s="1"/>
  <c r="O189" i="16" a="1"/>
  <c r="O189" i="16" s="1"/>
  <c r="O175" i="16" a="1"/>
  <c r="O175" i="16" s="1"/>
  <c r="O157" i="16" a="1"/>
  <c r="O157" i="16" s="1"/>
  <c r="O141" i="16" a="1"/>
  <c r="O141" i="16" s="1"/>
  <c r="O125" i="16" a="1"/>
  <c r="O125" i="16" s="1"/>
  <c r="O109" i="16" a="1"/>
  <c r="O109" i="16" s="1"/>
  <c r="O93" i="16" a="1"/>
  <c r="O93" i="16" s="1"/>
  <c r="O77" i="16" a="1"/>
  <c r="O77" i="16" s="1"/>
  <c r="O61" i="16" a="1"/>
  <c r="O61" i="16" s="1"/>
  <c r="O45" i="16" a="1"/>
  <c r="O45" i="16" s="1"/>
  <c r="O29" i="16" a="1"/>
  <c r="O29" i="16" s="1"/>
  <c r="O13" i="16" a="1"/>
  <c r="O13" i="16" s="1"/>
  <c r="O804" i="16" a="1"/>
  <c r="O804" i="16" s="1"/>
  <c r="O781" i="16" a="1"/>
  <c r="O781" i="16" s="1"/>
  <c r="O765" i="16" a="1"/>
  <c r="O765" i="16" s="1"/>
  <c r="O730" i="16" a="1"/>
  <c r="O730" i="16" s="1"/>
  <c r="O706" i="16" a="1"/>
  <c r="O706" i="16" s="1"/>
  <c r="O689" i="16" a="1"/>
  <c r="O689" i="16" s="1"/>
  <c r="O672" i="16" a="1"/>
  <c r="O672" i="16" s="1"/>
  <c r="O657" i="16" a="1"/>
  <c r="O657" i="16" s="1"/>
  <c r="O639" i="16" a="1"/>
  <c r="O639" i="16" s="1"/>
  <c r="O615" i="16" a="1"/>
  <c r="O615" i="16" s="1"/>
  <c r="O600" i="16" a="1"/>
  <c r="O600" i="16" s="1"/>
  <c r="O588" i="16" a="1"/>
  <c r="O588" i="16" s="1"/>
  <c r="O572" i="16" a="1"/>
  <c r="O572" i="16" s="1"/>
  <c r="O551" i="16" a="1"/>
  <c r="O551" i="16" s="1"/>
  <c r="O533" i="16" a="1"/>
  <c r="O533" i="16" s="1"/>
  <c r="O519" i="16" a="1"/>
  <c r="O519" i="16" s="1"/>
  <c r="O503" i="16" a="1"/>
  <c r="O503" i="16" s="1"/>
  <c r="O484" i="16" a="1"/>
  <c r="O484" i="16" s="1"/>
  <c r="O470" i="16" a="1"/>
  <c r="O470" i="16" s="1"/>
  <c r="O452" i="16" a="1"/>
  <c r="O452" i="16" s="1"/>
  <c r="O436" i="16" a="1"/>
  <c r="O436" i="16" s="1"/>
  <c r="O420" i="16" a="1"/>
  <c r="O420" i="16" s="1"/>
  <c r="O404" i="16" a="1"/>
  <c r="O404" i="16" s="1"/>
  <c r="O388" i="16" a="1"/>
  <c r="O388" i="16" s="1"/>
  <c r="O372" i="16" a="1"/>
  <c r="O372" i="16" s="1"/>
  <c r="O351" i="16" a="1"/>
  <c r="O351" i="16" s="1"/>
  <c r="O336" i="16" a="1"/>
  <c r="O336" i="16" s="1"/>
  <c r="O320" i="16" a="1"/>
  <c r="O320" i="16" s="1"/>
  <c r="O302" i="16" a="1"/>
  <c r="O302" i="16" s="1"/>
  <c r="O286" i="16" a="1"/>
  <c r="O286" i="16" s="1"/>
  <c r="O270" i="16" a="1"/>
  <c r="O270" i="16" s="1"/>
  <c r="O256" i="16" a="1"/>
  <c r="O256" i="16" s="1"/>
  <c r="O238" i="16" a="1"/>
  <c r="O238" i="16" s="1"/>
  <c r="O224" i="16" a="1"/>
  <c r="O224" i="16" s="1"/>
  <c r="O206" i="16" a="1"/>
  <c r="O206" i="16" s="1"/>
  <c r="O192" i="16" a="1"/>
  <c r="O192" i="16" s="1"/>
  <c r="O174" i="16" a="1"/>
  <c r="O174" i="16" s="1"/>
  <c r="O160" i="16" a="1"/>
  <c r="O160" i="16" s="1"/>
  <c r="O144" i="16" a="1"/>
  <c r="O144" i="16" s="1"/>
  <c r="O128" i="16" a="1"/>
  <c r="O128" i="16" s="1"/>
  <c r="O112" i="16" a="1"/>
  <c r="O112" i="16" s="1"/>
  <c r="O96" i="16" a="1"/>
  <c r="O96" i="16" s="1"/>
  <c r="O80" i="16" a="1"/>
  <c r="O80" i="16" s="1"/>
  <c r="O64" i="16" a="1"/>
  <c r="O64" i="16" s="1"/>
  <c r="O48" i="16" a="1"/>
  <c r="O48" i="16" s="1"/>
  <c r="O32" i="16" a="1"/>
  <c r="O32" i="16" s="1"/>
  <c r="O16" i="16" a="1"/>
  <c r="O16" i="16" s="1"/>
  <c r="O1040" i="16" a="1"/>
  <c r="O1040" i="16" s="1"/>
  <c r="O985" i="16" a="1"/>
  <c r="O985" i="16" s="1"/>
  <c r="O1384" i="16" a="1"/>
  <c r="O1384" i="16" s="1"/>
  <c r="O1008" i="16" a="1"/>
  <c r="O1008" i="16" s="1"/>
  <c r="O797" i="16" a="1"/>
  <c r="O797" i="16" s="1"/>
  <c r="O667" i="16" a="1"/>
  <c r="O667" i="16" s="1"/>
  <c r="O569" i="16" a="1"/>
  <c r="O569" i="16" s="1"/>
  <c r="O480" i="16" a="1"/>
  <c r="O480" i="16" s="1"/>
  <c r="O319" i="16" a="1"/>
  <c r="O319" i="16" s="1"/>
  <c r="O255" i="16" a="1"/>
  <c r="O255" i="16" s="1"/>
  <c r="O131" i="16" a="1"/>
  <c r="O131" i="16" s="1"/>
  <c r="O47" i="16" a="1"/>
  <c r="O47" i="16" s="1"/>
  <c r="O766" i="16" a="1"/>
  <c r="O766" i="16" s="1"/>
  <c r="O654" i="16" a="1"/>
  <c r="O654" i="16" s="1"/>
  <c r="O556" i="16" a="1"/>
  <c r="O556" i="16" s="1"/>
  <c r="O472" i="16" a="1"/>
  <c r="O472" i="16" s="1"/>
  <c r="O390" i="16" a="1"/>
  <c r="O390" i="16" s="1"/>
  <c r="O328" i="16" a="1"/>
  <c r="O328" i="16" s="1"/>
  <c r="O268" i="16" a="1"/>
  <c r="O268" i="16" s="1"/>
  <c r="O204" i="16" a="1"/>
  <c r="O204" i="16" s="1"/>
  <c r="O138" i="16" a="1"/>
  <c r="O138" i="16" s="1"/>
  <c r="O74" i="16" a="1"/>
  <c r="O74" i="16" s="1"/>
  <c r="O10" i="16" a="1"/>
  <c r="O10" i="16" s="1"/>
  <c r="O739" i="16" a="1"/>
  <c r="O739" i="16" s="1"/>
  <c r="O645" i="16" a="1"/>
  <c r="O645" i="16" s="1"/>
  <c r="O582" i="16" a="1"/>
  <c r="O582" i="16" s="1"/>
  <c r="O543" i="16" a="1"/>
  <c r="O543" i="16" s="1"/>
  <c r="O514" i="16" a="1"/>
  <c r="O514" i="16" s="1"/>
  <c r="O485" i="16" a="1"/>
  <c r="O485" i="16" s="1"/>
  <c r="O453" i="16" a="1"/>
  <c r="O453" i="16" s="1"/>
  <c r="O421" i="16" a="1"/>
  <c r="O421" i="16" s="1"/>
  <c r="O389" i="16" a="1"/>
  <c r="O389" i="16" s="1"/>
  <c r="O361" i="16" a="1"/>
  <c r="O361" i="16" s="1"/>
  <c r="O327" i="16" a="1"/>
  <c r="O327" i="16" s="1"/>
  <c r="O293" i="16" a="1"/>
  <c r="O293" i="16" s="1"/>
  <c r="O264" i="16" a="1"/>
  <c r="O264" i="16" s="1"/>
  <c r="O232" i="16" a="1"/>
  <c r="O232" i="16" s="1"/>
  <c r="O214" i="16" a="1"/>
  <c r="O214" i="16" s="1"/>
  <c r="O182" i="16" a="1"/>
  <c r="O182" i="16" s="1"/>
  <c r="O149" i="16" a="1"/>
  <c r="O149" i="16" s="1"/>
  <c r="O117" i="16" a="1"/>
  <c r="O117" i="16" s="1"/>
  <c r="O85" i="16" a="1"/>
  <c r="O85" i="16" s="1"/>
  <c r="O53" i="16" a="1"/>
  <c r="O53" i="16" s="1"/>
  <c r="O5" i="16" a="1"/>
  <c r="O5" i="16" s="1"/>
  <c r="O1117" i="16" a="1"/>
  <c r="O1117" i="16" s="1"/>
  <c r="O813" i="16" a="1"/>
  <c r="O813" i="16" s="1"/>
  <c r="O1146" i="16" a="1"/>
  <c r="O1146" i="16" s="1"/>
  <c r="O873" i="16" a="1"/>
  <c r="O873" i="16" s="1"/>
  <c r="O704" i="16" a="1"/>
  <c r="O704" i="16" s="1"/>
  <c r="O599" i="16" a="1"/>
  <c r="O599" i="16" s="1"/>
  <c r="O505" i="16" a="1"/>
  <c r="O505" i="16" s="1"/>
  <c r="O419" i="16" a="1"/>
  <c r="O419" i="16" s="1"/>
  <c r="O338" i="16" a="1"/>
  <c r="O338" i="16" s="1"/>
  <c r="O276" i="16" a="1"/>
  <c r="O276" i="16" s="1"/>
  <c r="O212" i="16" a="1"/>
  <c r="O212" i="16" s="1"/>
  <c r="O147" i="16" a="1"/>
  <c r="O147" i="16" s="1"/>
  <c r="O107" i="16" a="1"/>
  <c r="O107" i="16" s="1"/>
  <c r="O63" i="16" a="1"/>
  <c r="O63" i="16" s="1"/>
  <c r="O18" i="16" a="1"/>
  <c r="O18" i="16" s="1"/>
  <c r="O783" i="16" a="1"/>
  <c r="O783" i="16" s="1"/>
  <c r="O728" i="16" a="1"/>
  <c r="O728" i="16" s="1"/>
  <c r="O675" i="16" a="1"/>
  <c r="O675" i="16" s="1"/>
  <c r="O617" i="16" a="1"/>
  <c r="O617" i="16" s="1"/>
  <c r="O568" i="16" a="1"/>
  <c r="O568" i="16" s="1"/>
  <c r="O529" i="16" a="1"/>
  <c r="O529" i="16" s="1"/>
  <c r="O490" i="16" a="1"/>
  <c r="O490" i="16" s="1"/>
  <c r="O444" i="16" a="1"/>
  <c r="O444" i="16" s="1"/>
  <c r="O399" i="16" a="1"/>
  <c r="O399" i="16" s="1"/>
  <c r="O368" i="16" a="1"/>
  <c r="O368" i="16" s="1"/>
  <c r="O340" i="16" a="1"/>
  <c r="O340" i="16" s="1"/>
  <c r="O311" i="16" a="1"/>
  <c r="O311" i="16" s="1"/>
  <c r="O278" i="16" a="1"/>
  <c r="O278" i="16" s="1"/>
  <c r="O247" i="16" a="1"/>
  <c r="O247" i="16" s="1"/>
  <c r="O215" i="16" a="1"/>
  <c r="O215" i="16" s="1"/>
  <c r="O183" i="16" a="1"/>
  <c r="O183" i="16" s="1"/>
  <c r="O150" i="16" a="1"/>
  <c r="O150" i="16" s="1"/>
  <c r="O118" i="16" a="1"/>
  <c r="O118" i="16" s="1"/>
  <c r="O86" i="16" a="1"/>
  <c r="O86" i="16" s="1"/>
  <c r="O54" i="16" a="1"/>
  <c r="O54" i="16" s="1"/>
  <c r="O23" i="16" a="1"/>
  <c r="O23" i="16" s="1"/>
  <c r="O805" i="16" a="1"/>
  <c r="O805" i="16" s="1"/>
  <c r="O750" i="16" a="1"/>
  <c r="O750" i="16" s="1"/>
  <c r="O719" i="16" a="1"/>
  <c r="O719" i="16" s="1"/>
  <c r="O669" i="16" a="1"/>
  <c r="O669" i="16" s="1"/>
  <c r="O624" i="16" a="1"/>
  <c r="O624" i="16" s="1"/>
  <c r="O592" i="16" a="1"/>
  <c r="O592" i="16" s="1"/>
  <c r="O564" i="16" a="1"/>
  <c r="O564" i="16" s="1"/>
  <c r="O546" i="16" a="1"/>
  <c r="O546" i="16" s="1"/>
  <c r="O531" i="16" a="1"/>
  <c r="O531" i="16" s="1"/>
  <c r="O517" i="16" a="1"/>
  <c r="O517" i="16" s="1"/>
  <c r="O501" i="16" a="1"/>
  <c r="O501" i="16" s="1"/>
  <c r="O489" i="16" a="1"/>
  <c r="O489" i="16" s="1"/>
  <c r="O471" i="16" a="1"/>
  <c r="O471" i="16" s="1"/>
  <c r="O457" i="16" a="1"/>
  <c r="O457" i="16" s="1"/>
  <c r="O440" i="16" a="1"/>
  <c r="O440" i="16" s="1"/>
  <c r="O424" i="16" a="1"/>
  <c r="O424" i="16" s="1"/>
  <c r="O408" i="16" a="1"/>
  <c r="O408" i="16" s="1"/>
  <c r="O392" i="16" a="1"/>
  <c r="O392" i="16" s="1"/>
  <c r="O376" i="16" a="1"/>
  <c r="O376" i="16" s="1"/>
  <c r="O364" i="16" a="1"/>
  <c r="O364" i="16" s="1"/>
  <c r="O349" i="16" a="1"/>
  <c r="O349" i="16" s="1"/>
  <c r="O330" i="16" a="1"/>
  <c r="O330" i="16" s="1"/>
  <c r="O313" i="16" a="1"/>
  <c r="O313" i="16" s="1"/>
  <c r="O300" i="16" a="1"/>
  <c r="O300" i="16" s="1"/>
  <c r="O284" i="16" a="1"/>
  <c r="O284" i="16" s="1"/>
  <c r="O267" i="16" a="1"/>
  <c r="O267" i="16" s="1"/>
  <c r="O249" i="16" a="1"/>
  <c r="O249" i="16" s="1"/>
  <c r="O235" i="16" a="1"/>
  <c r="O235" i="16" s="1"/>
  <c r="O217" i="16" a="1"/>
  <c r="O217" i="16" s="1"/>
  <c r="O203" i="16" a="1"/>
  <c r="O203" i="16" s="1"/>
  <c r="O185" i="16" a="1"/>
  <c r="O185" i="16" s="1"/>
  <c r="O171" i="16" a="1"/>
  <c r="O171" i="16" s="1"/>
  <c r="O153" i="16" a="1"/>
  <c r="O153" i="16" s="1"/>
  <c r="O137" i="16" a="1"/>
  <c r="O137" i="16" s="1"/>
  <c r="O121" i="16" a="1"/>
  <c r="O121" i="16" s="1"/>
  <c r="O105" i="16" a="1"/>
  <c r="O105" i="16" s="1"/>
  <c r="O89" i="16" a="1"/>
  <c r="O89" i="16" s="1"/>
  <c r="O73" i="16" a="1"/>
  <c r="O73" i="16" s="1"/>
  <c r="O57" i="16" a="1"/>
  <c r="O57" i="16" s="1"/>
  <c r="O41" i="16" a="1"/>
  <c r="O41" i="16" s="1"/>
  <c r="O25" i="16" a="1"/>
  <c r="O25" i="16" s="1"/>
  <c r="O9" i="16" a="1"/>
  <c r="O9" i="16" s="1"/>
  <c r="O798" i="16" a="1"/>
  <c r="O798" i="16" s="1"/>
  <c r="O777" i="16" a="1"/>
  <c r="O777" i="16" s="1"/>
  <c r="O761" i="16" a="1"/>
  <c r="O761" i="16" s="1"/>
  <c r="O722" i="16" a="1"/>
  <c r="O722" i="16" s="1"/>
  <c r="O701" i="16" a="1"/>
  <c r="O701" i="16" s="1"/>
  <c r="O685" i="16" a="1"/>
  <c r="O685" i="16" s="1"/>
  <c r="O668" i="16" a="1"/>
  <c r="O668" i="16" s="1"/>
  <c r="O652" i="16" a="1"/>
  <c r="O652" i="16" s="1"/>
  <c r="O631" i="16" a="1"/>
  <c r="O631" i="16" s="1"/>
  <c r="O612" i="16" a="1"/>
  <c r="O612" i="16" s="1"/>
  <c r="O597" i="16" a="1"/>
  <c r="O597" i="16" s="1"/>
  <c r="O585" i="16" a="1"/>
  <c r="O585" i="16" s="1"/>
  <c r="O566" i="16" a="1"/>
  <c r="O566" i="16" s="1"/>
  <c r="O548" i="16" a="1"/>
  <c r="O548" i="16" s="1"/>
  <c r="O530" i="16" a="1"/>
  <c r="O530" i="16" s="1"/>
  <c r="O516" i="16" a="1"/>
  <c r="O516" i="16" s="1"/>
  <c r="O500" i="16" a="1"/>
  <c r="O500" i="16" s="1"/>
  <c r="O481" i="16" a="1"/>
  <c r="O481" i="16" s="1"/>
  <c r="O463" i="16" a="1"/>
  <c r="O463" i="16" s="1"/>
  <c r="O449" i="16" a="1"/>
  <c r="O449" i="16" s="1"/>
  <c r="O433" i="16" a="1"/>
  <c r="O433" i="16" s="1"/>
  <c r="O417" i="16" a="1"/>
  <c r="O417" i="16" s="1"/>
  <c r="O401" i="16" a="1"/>
  <c r="O401" i="16" s="1"/>
  <c r="O385" i="16" a="1"/>
  <c r="O385" i="16" s="1"/>
  <c r="O369" i="16" a="1"/>
  <c r="O369" i="16" s="1"/>
  <c r="O348" i="16" a="1"/>
  <c r="O348" i="16" s="1"/>
  <c r="O332" i="16" a="1"/>
  <c r="O332" i="16" s="1"/>
  <c r="O316" i="16" a="1"/>
  <c r="O316" i="16" s="1"/>
  <c r="O299" i="16" a="1"/>
  <c r="O299" i="16" s="1"/>
  <c r="O283" i="16" a="1"/>
  <c r="O283" i="16" s="1"/>
  <c r="O266" i="16" a="1"/>
  <c r="O266" i="16" s="1"/>
  <c r="O252" i="16" a="1"/>
  <c r="O252" i="16" s="1"/>
  <c r="O234" i="16" a="1"/>
  <c r="O234" i="16" s="1"/>
  <c r="O220" i="16" a="1"/>
  <c r="O220" i="16" s="1"/>
  <c r="O202" i="16" a="1"/>
  <c r="O202" i="16" s="1"/>
  <c r="O188" i="16" a="1"/>
  <c r="O188" i="16" s="1"/>
  <c r="O170" i="16" a="1"/>
  <c r="O170" i="16" s="1"/>
  <c r="O156" i="16" a="1"/>
  <c r="O156" i="16" s="1"/>
  <c r="O140" i="16" a="1"/>
  <c r="O140" i="16" s="1"/>
  <c r="O124" i="16" a="1"/>
  <c r="O124" i="16" s="1"/>
  <c r="O108" i="16" a="1"/>
  <c r="O108" i="16" s="1"/>
  <c r="O92" i="16" a="1"/>
  <c r="O92" i="16" s="1"/>
  <c r="O76" i="16" a="1"/>
  <c r="O76" i="16" s="1"/>
  <c r="O60" i="16" a="1"/>
  <c r="O60" i="16" s="1"/>
  <c r="O44" i="16" a="1"/>
  <c r="O44" i="16" s="1"/>
  <c r="O28" i="16" a="1"/>
  <c r="O28" i="16" s="1"/>
  <c r="O12" i="16" a="1"/>
  <c r="O12" i="16" s="1"/>
  <c r="O394" i="16" a="1"/>
  <c r="O394" i="16" s="1"/>
  <c r="O191" i="16" a="1"/>
  <c r="O191" i="16" s="1"/>
  <c r="O91" i="16" a="1"/>
  <c r="O91" i="16" s="1"/>
  <c r="O3" i="16" a="1"/>
  <c r="O3" i="16" s="1"/>
  <c r="O712" i="16" a="1"/>
  <c r="O712" i="16" s="1"/>
  <c r="O598" i="16" a="1"/>
  <c r="O598" i="16" s="1"/>
  <c r="O512" i="16" a="1"/>
  <c r="O512" i="16" s="1"/>
  <c r="O428" i="16" a="1"/>
  <c r="O428" i="16" s="1"/>
  <c r="O359" i="16" a="1"/>
  <c r="O359" i="16" s="1"/>
  <c r="O297" i="16" a="1"/>
  <c r="O297" i="16" s="1"/>
  <c r="O236" i="16" a="1"/>
  <c r="O236" i="16" s="1"/>
  <c r="O172" i="16" a="1"/>
  <c r="O172" i="16" s="1"/>
  <c r="O106" i="16" a="1"/>
  <c r="O106" i="16" s="1"/>
  <c r="O42" i="16" a="1"/>
  <c r="O42" i="16" s="1"/>
  <c r="O790" i="16" a="1"/>
  <c r="O790" i="16" s="1"/>
  <c r="O702" i="16" a="1"/>
  <c r="O702" i="16" s="1"/>
  <c r="O613" i="16" a="1"/>
  <c r="O613" i="16" s="1"/>
  <c r="O558" i="16" a="1"/>
  <c r="O558" i="16" s="1"/>
  <c r="O528" i="16" a="1"/>
  <c r="O528" i="16" s="1"/>
  <c r="O498" i="16" a="1"/>
  <c r="O498" i="16" s="1"/>
  <c r="O467" i="16" a="1"/>
  <c r="O467" i="16" s="1"/>
  <c r="O437" i="16" a="1"/>
  <c r="O437" i="16" s="1"/>
  <c r="O405" i="16" a="1"/>
  <c r="O405" i="16" s="1"/>
  <c r="O373" i="16" a="1"/>
  <c r="O373" i="16" s="1"/>
  <c r="O346" i="16" a="1"/>
  <c r="O346" i="16" s="1"/>
  <c r="O310" i="16" a="1"/>
  <c r="O310" i="16" s="1"/>
  <c r="O277" i="16" a="1"/>
  <c r="O277" i="16" s="1"/>
  <c r="O246" i="16" a="1"/>
  <c r="O246" i="16" s="1"/>
  <c r="O200" i="16" a="1"/>
  <c r="O200" i="16" s="1"/>
  <c r="O168" i="16" a="1"/>
  <c r="O168" i="16" s="1"/>
  <c r="O133" i="16" a="1"/>
  <c r="O133" i="16" s="1"/>
  <c r="O101" i="16" a="1"/>
  <c r="O101" i="16" s="1"/>
  <c r="O69" i="16" a="1"/>
  <c r="O69" i="16" s="1"/>
  <c r="O37" i="16" a="1"/>
  <c r="O37" i="16" s="1"/>
  <c r="O22" i="16" a="1"/>
  <c r="O22" i="16" s="1"/>
  <c r="O794" i="16" a="1"/>
  <c r="O794" i="16" s="1"/>
  <c r="O56" i="16" a="1"/>
  <c r="O56" i="16" s="1"/>
  <c r="O120" i="16" a="1"/>
  <c r="O120" i="16" s="1"/>
  <c r="O181" i="16" a="1"/>
  <c r="O181" i="16" s="1"/>
  <c r="O245" i="16" a="1"/>
  <c r="O245" i="16" s="1"/>
  <c r="O309" i="16" a="1"/>
  <c r="O309" i="16" s="1"/>
  <c r="O382" i="16" a="1"/>
  <c r="O382" i="16" s="1"/>
  <c r="O446" i="16" a="1"/>
  <c r="O446" i="16" s="1"/>
  <c r="O511" i="16" a="1"/>
  <c r="O511" i="16" s="1"/>
  <c r="O579" i="16" a="1"/>
  <c r="O579" i="16" s="1"/>
  <c r="O648" i="16" a="1"/>
  <c r="O648" i="16" s="1"/>
  <c r="O718" i="16" a="1"/>
  <c r="O718" i="16" s="1"/>
  <c r="O33" i="16" a="1"/>
  <c r="O33" i="16" s="1"/>
  <c r="O164" i="16" a="1"/>
  <c r="O164" i="16" s="1"/>
  <c r="O290" i="16" a="1"/>
  <c r="O290" i="16" s="1"/>
  <c r="O418" i="16" a="1"/>
  <c r="O418" i="16" s="1"/>
  <c r="O540" i="16" a="1"/>
  <c r="O540" i="16" s="1"/>
  <c r="O6" i="16" a="1"/>
  <c r="O6" i="16" s="1"/>
  <c r="O261" i="16" a="1"/>
  <c r="O261" i="16" s="1"/>
  <c r="O553" i="16" a="1"/>
  <c r="O553" i="16" s="1"/>
  <c r="O127" i="16" a="1"/>
  <c r="O127" i="16" s="1"/>
  <c r="O775" i="16" a="1"/>
  <c r="O775" i="16" s="1"/>
  <c r="O4" i="16" a="1"/>
  <c r="O4" i="16" s="1"/>
  <c r="O36" i="16" a="1"/>
  <c r="O36" i="16" s="1"/>
  <c r="O68" i="16" a="1"/>
  <c r="O68" i="16" s="1"/>
  <c r="O100" i="16" a="1"/>
  <c r="O100" i="16" s="1"/>
  <c r="O132" i="16" a="1"/>
  <c r="O132" i="16" s="1"/>
  <c r="O163" i="16" a="1"/>
  <c r="O163" i="16" s="1"/>
  <c r="O195" i="16" a="1"/>
  <c r="O195" i="16" s="1"/>
  <c r="O227" i="16" a="1"/>
  <c r="O227" i="16" s="1"/>
  <c r="O259" i="16" a="1"/>
  <c r="O259" i="16" s="1"/>
  <c r="O289" i="16" a="1"/>
  <c r="O289" i="16" s="1"/>
  <c r="O326" i="16" a="1"/>
  <c r="O326" i="16" s="1"/>
  <c r="O358" i="16" a="1"/>
  <c r="O358" i="16" s="1"/>
  <c r="O391" i="16" a="1"/>
  <c r="O391" i="16" s="1"/>
  <c r="O423" i="16" a="1"/>
  <c r="O423" i="16" s="1"/>
  <c r="O456" i="16" a="1"/>
  <c r="O456" i="16" s="1"/>
  <c r="O488" i="16" a="1"/>
  <c r="O488" i="16" s="1"/>
  <c r="O524" i="16" a="1"/>
  <c r="O524" i="16" s="1"/>
  <c r="O555" i="16" a="1"/>
  <c r="O555" i="16" s="1"/>
  <c r="O591" i="16" a="1"/>
  <c r="O591" i="16" s="1"/>
  <c r="O623" i="16" a="1"/>
  <c r="O623" i="16" s="1"/>
  <c r="O660" i="16" a="1"/>
  <c r="O660" i="16" s="1"/>
  <c r="O693" i="16" a="1"/>
  <c r="O693" i="16" s="1"/>
  <c r="O749" i="16" a="1"/>
  <c r="O749" i="16" s="1"/>
  <c r="O785" i="16" a="1"/>
  <c r="O785" i="16" s="1"/>
  <c r="O49" i="16" a="1"/>
  <c r="O49" i="16" s="1"/>
  <c r="O113" i="16" a="1"/>
  <c r="O113" i="16" s="1"/>
  <c r="O178" i="16" a="1"/>
  <c r="O178" i="16" s="1"/>
  <c r="O242" i="16" a="1"/>
  <c r="O242" i="16" s="1"/>
  <c r="O306" i="16" a="1"/>
  <c r="O306" i="16" s="1"/>
  <c r="O370" i="16" a="1"/>
  <c r="O370" i="16" s="1"/>
  <c r="O434" i="16" a="1"/>
  <c r="O434" i="16" s="1"/>
  <c r="O495" i="16" a="1"/>
  <c r="O495" i="16" s="1"/>
  <c r="O552" i="16" a="1"/>
  <c r="O552" i="16" s="1"/>
  <c r="O698" i="16" a="1"/>
  <c r="O698" i="16" s="1"/>
  <c r="O38" i="16" a="1"/>
  <c r="O38" i="16" s="1"/>
  <c r="O165" i="16" a="1"/>
  <c r="O165" i="16" s="1"/>
  <c r="O294" i="16" a="1"/>
  <c r="O294" i="16" s="1"/>
  <c r="O425" i="16" a="1"/>
  <c r="O425" i="16" s="1"/>
  <c r="O587" i="16" a="1"/>
  <c r="O587" i="16" s="1"/>
  <c r="O815" i="16" a="1"/>
  <c r="O815" i="16" s="1"/>
  <c r="O180" i="16" a="1"/>
  <c r="O180" i="16" s="1"/>
  <c r="O466" i="16" a="1"/>
  <c r="O466" i="16" s="1"/>
  <c r="O967" i="16" a="1"/>
  <c r="O967" i="16" s="1"/>
  <c r="O24" i="16" a="1"/>
  <c r="O24" i="16" s="1"/>
  <c r="O88" i="16" a="1"/>
  <c r="O88" i="16" s="1"/>
  <c r="O152" i="16" a="1"/>
  <c r="O152" i="16" s="1"/>
  <c r="O213" i="16" a="1"/>
  <c r="O213" i="16" s="1"/>
  <c r="O280" i="16" a="1"/>
  <c r="O280" i="16" s="1"/>
  <c r="O345" i="16" a="1"/>
  <c r="O345" i="16" s="1"/>
  <c r="O414" i="16" a="1"/>
  <c r="O414" i="16" s="1"/>
  <c r="O477" i="16" a="1"/>
  <c r="O477" i="16" s="1"/>
  <c r="O542" i="16" a="1"/>
  <c r="O542" i="16" s="1"/>
  <c r="O609" i="16" a="1"/>
  <c r="O609" i="16" s="1"/>
  <c r="O681" i="16" a="1"/>
  <c r="O681" i="16" s="1"/>
  <c r="O772" i="16" a="1"/>
  <c r="O772" i="16" s="1"/>
  <c r="O97" i="16" a="1"/>
  <c r="O97" i="16" s="1"/>
  <c r="O228" i="16" a="1"/>
  <c r="O228" i="16" s="1"/>
  <c r="O355" i="16" a="1"/>
  <c r="O355" i="16" s="1"/>
  <c r="O482" i="16" a="1"/>
  <c r="O482" i="16" s="1"/>
  <c r="O641" i="16" a="1"/>
  <c r="O641" i="16" s="1"/>
  <c r="O134" i="16" a="1"/>
  <c r="O134" i="16" s="1"/>
  <c r="O383" i="16" a="1"/>
  <c r="O383" i="16" s="1"/>
  <c r="O759" i="16" a="1"/>
  <c r="O759" i="16" s="1"/>
  <c r="O378" i="16" a="1"/>
  <c r="O378" i="16" s="1"/>
  <c r="O1345" i="16" a="1"/>
  <c r="O1345" i="16" s="1"/>
  <c r="O8" i="16" a="1"/>
  <c r="O8" i="16" s="1"/>
  <c r="O40" i="16" a="1"/>
  <c r="O40" i="16" s="1"/>
  <c r="O72" i="16" a="1"/>
  <c r="O72" i="16" s="1"/>
  <c r="O104" i="16" a="1"/>
  <c r="O104" i="16" s="1"/>
  <c r="O136" i="16" a="1"/>
  <c r="O136" i="16" s="1"/>
  <c r="O167" i="16" a="1"/>
  <c r="O167" i="16" s="1"/>
  <c r="O199" i="16" a="1"/>
  <c r="O199" i="16" s="1"/>
  <c r="O231" i="16" a="1"/>
  <c r="O231" i="16" s="1"/>
  <c r="O263" i="16" a="1"/>
  <c r="O263" i="16" s="1"/>
  <c r="O296" i="16" a="1"/>
  <c r="O296" i="16" s="1"/>
  <c r="O329" i="16" a="1"/>
  <c r="O329" i="16" s="1"/>
  <c r="O363" i="16" a="1"/>
  <c r="O363" i="16" s="1"/>
  <c r="O398" i="16" a="1"/>
  <c r="O398" i="16" s="1"/>
  <c r="O430" i="16" a="1"/>
  <c r="O430" i="16" s="1"/>
  <c r="O459" i="16" a="1"/>
  <c r="O459" i="16" s="1"/>
  <c r="O491" i="16" a="1"/>
  <c r="O491" i="16" s="1"/>
  <c r="O527" i="16" a="1"/>
  <c r="O527" i="16" s="1"/>
  <c r="O561" i="16" a="1"/>
  <c r="O561" i="16" s="1"/>
  <c r="O594" i="16" a="1"/>
  <c r="O594" i="16" s="1"/>
  <c r="O627" i="16" a="1"/>
  <c r="O627" i="16" s="1"/>
  <c r="O664" i="16" a="1"/>
  <c r="O664" i="16" s="1"/>
  <c r="O697" i="16" a="1"/>
  <c r="O697" i="16" s="1"/>
  <c r="O757" i="16" a="1"/>
  <c r="O757" i="16" s="1"/>
  <c r="O809" i="16" a="1"/>
  <c r="O809" i="16" s="1"/>
  <c r="O65" i="16" a="1"/>
  <c r="O65" i="16" s="1"/>
  <c r="O129" i="16" a="1"/>
  <c r="O129" i="16" s="1"/>
  <c r="O196" i="16" a="1"/>
  <c r="O196" i="16" s="1"/>
  <c r="O260" i="16" a="1"/>
  <c r="O260" i="16" s="1"/>
  <c r="O323" i="16" a="1"/>
  <c r="O323" i="16" s="1"/>
  <c r="O386" i="16" a="1"/>
  <c r="O386" i="16" s="1"/>
  <c r="O450" i="16" a="1"/>
  <c r="O450" i="16" s="1"/>
  <c r="O509" i="16" a="1"/>
  <c r="O509" i="16" s="1"/>
  <c r="O576" i="16" a="1"/>
  <c r="O576" i="16" s="1"/>
  <c r="O734" i="16" a="1"/>
  <c r="O734" i="16" s="1"/>
  <c r="O70" i="16" a="1"/>
  <c r="O70" i="16" s="1"/>
  <c r="O197" i="16" a="1"/>
  <c r="O197" i="16" s="1"/>
  <c r="O324" i="16" a="1"/>
  <c r="O324" i="16" s="1"/>
  <c r="O465" i="16" a="1"/>
  <c r="O465" i="16" s="1"/>
  <c r="O651" i="16" a="1"/>
  <c r="O651" i="16" s="1"/>
  <c r="O43" i="16" a="1"/>
  <c r="O43" i="16" s="1"/>
  <c r="O244" i="16" a="1"/>
  <c r="O244" i="16" s="1"/>
  <c r="O554" i="16" a="1"/>
  <c r="O554" i="16" s="1"/>
  <c r="O1318" i="16" a="1"/>
  <c r="O1318" i="16" s="1"/>
  <c r="O406" i="16" a="1"/>
  <c r="O406" i="16" s="1"/>
  <c r="O422" i="16" a="1"/>
  <c r="O422" i="16" s="1"/>
  <c r="O438" i="16" a="1"/>
  <c r="O438" i="16" s="1"/>
  <c r="O454" i="16" a="1"/>
  <c r="O454" i="16" s="1"/>
  <c r="O468" i="16" a="1"/>
  <c r="O468" i="16" s="1"/>
  <c r="O486" i="16" a="1"/>
  <c r="O486" i="16" s="1"/>
  <c r="O499" i="16" a="1"/>
  <c r="O499" i="16" s="1"/>
  <c r="O515" i="16" a="1"/>
  <c r="O515" i="16" s="1"/>
  <c r="O534" i="16" a="1"/>
  <c r="O534" i="16" s="1"/>
  <c r="O547" i="16" a="1"/>
  <c r="O547" i="16" s="1"/>
  <c r="O562" i="16" a="1"/>
  <c r="O562" i="16" s="1"/>
  <c r="O577" i="16" a="1"/>
  <c r="O577" i="16" s="1"/>
  <c r="O593" i="16" a="1"/>
  <c r="O593" i="16" s="1"/>
  <c r="O611" i="16" a="1"/>
  <c r="O611" i="16" s="1"/>
  <c r="O633" i="16" a="1"/>
  <c r="O633" i="16" s="1"/>
  <c r="O658" i="16" a="1"/>
  <c r="O658" i="16" s="1"/>
  <c r="O678" i="16" a="1"/>
  <c r="O678" i="16" s="1"/>
  <c r="O694" i="16" a="1"/>
  <c r="O694" i="16" s="1"/>
  <c r="O720" i="16" a="1"/>
  <c r="O720" i="16" s="1"/>
  <c r="O743" i="16" a="1"/>
  <c r="O743" i="16" s="1"/>
  <c r="O763" i="16" a="1"/>
  <c r="O763" i="16" s="1"/>
  <c r="O779" i="16" a="1"/>
  <c r="O779" i="16" s="1"/>
  <c r="O801" i="16" a="1"/>
  <c r="O801" i="16" s="1"/>
  <c r="O7" i="16" a="1"/>
  <c r="O7" i="16" s="1"/>
  <c r="O21" i="16" a="1"/>
  <c r="O21" i="16" s="1"/>
  <c r="O39" i="16" a="1"/>
  <c r="O39" i="16" s="1"/>
  <c r="O55" i="16" a="1"/>
  <c r="O55" i="16" s="1"/>
  <c r="O71" i="16" a="1"/>
  <c r="O71" i="16" s="1"/>
  <c r="O87" i="16" a="1"/>
  <c r="O87" i="16" s="1"/>
  <c r="O103" i="16" a="1"/>
  <c r="O103" i="16" s="1"/>
  <c r="O119" i="16" a="1"/>
  <c r="O119" i="16" s="1"/>
  <c r="O135" i="16" a="1"/>
  <c r="O135" i="16" s="1"/>
  <c r="O151" i="16" a="1"/>
  <c r="O151" i="16" s="1"/>
  <c r="O166" i="16" a="1"/>
  <c r="O166" i="16" s="1"/>
  <c r="O184" i="16" a="1"/>
  <c r="O184" i="16" s="1"/>
  <c r="O198" i="16" a="1"/>
  <c r="O198" i="16" s="1"/>
  <c r="O216" i="16" a="1"/>
  <c r="O216" i="16" s="1"/>
  <c r="O230" i="16" a="1"/>
  <c r="O230" i="16" s="1"/>
  <c r="O248" i="16" a="1"/>
  <c r="O248" i="16" s="1"/>
  <c r="O262" i="16" a="1"/>
  <c r="O262" i="16" s="1"/>
  <c r="O279" i="16" a="1"/>
  <c r="O279" i="16" s="1"/>
  <c r="O295" i="16" a="1"/>
  <c r="O295" i="16" s="1"/>
  <c r="O312" i="16" a="1"/>
  <c r="O312" i="16" s="1"/>
  <c r="O325" i="16" a="1"/>
  <c r="O325" i="16" s="1"/>
  <c r="O341" i="16" a="1"/>
  <c r="O341" i="16" s="1"/>
  <c r="O357" i="16" a="1"/>
  <c r="O357" i="16" s="1"/>
  <c r="O384" i="16" a="1"/>
  <c r="O384" i="16" s="1"/>
  <c r="O403" i="16" a="1"/>
  <c r="O403" i="16" s="1"/>
  <c r="O426" i="16" a="1"/>
  <c r="O426" i="16" s="1"/>
  <c r="O448" i="16" a="1"/>
  <c r="O448" i="16" s="1"/>
  <c r="O469" i="16" a="1"/>
  <c r="O469" i="16" s="1"/>
  <c r="O487" i="16" a="1"/>
  <c r="O487" i="16" s="1"/>
  <c r="O513" i="16" a="1"/>
  <c r="O513" i="16" s="1"/>
  <c r="O535" i="16" a="1"/>
  <c r="O535" i="16" s="1"/>
  <c r="O557" i="16" a="1"/>
  <c r="O557" i="16" s="1"/>
  <c r="O581" i="16" a="1"/>
  <c r="O581" i="16" s="1"/>
  <c r="O602" i="16" a="1"/>
  <c r="O602" i="16" s="1"/>
  <c r="O622" i="16" a="1"/>
  <c r="O622" i="16" s="1"/>
  <c r="O655" i="16" a="1"/>
  <c r="O655" i="16" s="1"/>
  <c r="O684" i="16" a="1"/>
  <c r="O684" i="16" s="1"/>
  <c r="O709" i="16" a="1"/>
  <c r="O709" i="16" s="1"/>
  <c r="O737" i="16" a="1"/>
  <c r="O737" i="16" s="1"/>
  <c r="O756" i="16" a="1"/>
  <c r="O756" i="16" s="1"/>
  <c r="O784" i="16" a="1"/>
  <c r="O784" i="16" s="1"/>
  <c r="O822" i="16" a="1"/>
  <c r="O822" i="16" s="1"/>
  <c r="O841" i="16" a="1"/>
  <c r="O841" i="16" s="1"/>
  <c r="O860" i="16" a="1"/>
  <c r="O860" i="16" s="1"/>
  <c r="O886" i="16" a="1"/>
  <c r="O886" i="16" s="1"/>
  <c r="O906" i="16" a="1"/>
  <c r="O906" i="16" s="1"/>
  <c r="O925" i="16" a="1"/>
  <c r="O925" i="16" s="1"/>
  <c r="O951" i="16" a="1"/>
  <c r="O951" i="16" s="1"/>
  <c r="O984" i="16" a="1"/>
  <c r="O984" i="16" s="1"/>
  <c r="O1032" i="16" a="1"/>
  <c r="O1032" i="16" s="1"/>
  <c r="O1076" i="16" a="1"/>
  <c r="O1076" i="16" s="1"/>
  <c r="O1128" i="16" a="1"/>
  <c r="O1128" i="16" s="1"/>
  <c r="O1162" i="16" a="1"/>
  <c r="O1162" i="16" s="1"/>
  <c r="O1210" i="16" a="1"/>
  <c r="O1210" i="16" s="1"/>
  <c r="O1254" i="16" a="1"/>
  <c r="O1254" i="16" s="1"/>
  <c r="O1294" i="16" a="1"/>
  <c r="O1294" i="16" s="1"/>
  <c r="O1360" i="16" a="1"/>
  <c r="O1360" i="16" s="1"/>
  <c r="O1435" i="16" a="1"/>
  <c r="O1435" i="16" s="1"/>
  <c r="O1512" i="16" a="1"/>
  <c r="O1512" i="16" s="1"/>
  <c r="O1618" i="16" a="1"/>
  <c r="O1618" i="16" s="1"/>
  <c r="O829" i="16" a="1"/>
  <c r="O829" i="16" s="1"/>
  <c r="O861" i="16" a="1"/>
  <c r="O861" i="16" s="1"/>
  <c r="O893" i="16" a="1"/>
  <c r="O893" i="16" s="1"/>
  <c r="O926" i="16" a="1"/>
  <c r="O926" i="16" s="1"/>
  <c r="O960" i="16" a="1"/>
  <c r="O960" i="16" s="1"/>
  <c r="O1005" i="16" a="1"/>
  <c r="O1005" i="16" s="1"/>
  <c r="O1052" i="16" a="1"/>
  <c r="O1052" i="16" s="1"/>
  <c r="O1091" i="16" a="1"/>
  <c r="O1091" i="16" s="1"/>
  <c r="O1163" i="16" a="1"/>
  <c r="O1163" i="16" s="1"/>
  <c r="O1251" i="16" a="1"/>
  <c r="O1251" i="16" s="1"/>
  <c r="O868" i="16" a="1"/>
  <c r="O868" i="16" s="1"/>
  <c r="O1147" i="16" a="1"/>
  <c r="O1147" i="16" s="1"/>
  <c r="O670" i="16" a="1"/>
  <c r="O670" i="16" s="1"/>
  <c r="O155" i="16" a="1"/>
  <c r="O155" i="16" s="1"/>
  <c r="O169" i="16" a="1"/>
  <c r="O169" i="16" s="1"/>
  <c r="O187" i="16" a="1"/>
  <c r="O187" i="16" s="1"/>
  <c r="O201" i="16" a="1"/>
  <c r="O201" i="16" s="1"/>
  <c r="O219" i="16" a="1"/>
  <c r="O219" i="16" s="1"/>
  <c r="O233" i="16" a="1"/>
  <c r="O233" i="16" s="1"/>
  <c r="O251" i="16" a="1"/>
  <c r="O251" i="16" s="1"/>
  <c r="O265" i="16" a="1"/>
  <c r="O265" i="16" s="1"/>
  <c r="O282" i="16" a="1"/>
  <c r="O282" i="16" s="1"/>
  <c r="O298" i="16" a="1"/>
  <c r="O298" i="16" s="1"/>
  <c r="O315" i="16" a="1"/>
  <c r="O315" i="16" s="1"/>
  <c r="O331" i="16" a="1"/>
  <c r="O331" i="16" s="1"/>
  <c r="O344" i="16" a="1"/>
  <c r="O344" i="16" s="1"/>
  <c r="O366" i="16" a="1"/>
  <c r="O366" i="16" s="1"/>
  <c r="O387" i="16" a="1"/>
  <c r="O387" i="16" s="1"/>
  <c r="O410" i="16" a="1"/>
  <c r="O410" i="16" s="1"/>
  <c r="O432" i="16" a="1"/>
  <c r="O432" i="16" s="1"/>
  <c r="O451" i="16" a="1"/>
  <c r="O451" i="16" s="1"/>
  <c r="O473" i="16" a="1"/>
  <c r="O473" i="16" s="1"/>
  <c r="O497" i="16" a="1"/>
  <c r="O497" i="16" s="1"/>
  <c r="O518" i="16" a="1"/>
  <c r="O518" i="16" s="1"/>
  <c r="O539" i="16" a="1"/>
  <c r="O539" i="16" s="1"/>
  <c r="O563" i="16" a="1"/>
  <c r="O563" i="16" s="1"/>
  <c r="O584" i="16" a="1"/>
  <c r="O584" i="16" s="1"/>
  <c r="O605" i="16" a="1"/>
  <c r="O605" i="16" s="1"/>
  <c r="O635" i="16" a="1"/>
  <c r="O635" i="16" s="1"/>
  <c r="O663" i="16" a="1"/>
  <c r="O663" i="16" s="1"/>
  <c r="O688" i="16" a="1"/>
  <c r="O688" i="16" s="1"/>
  <c r="O717" i="16" a="1"/>
  <c r="O717" i="16" s="1"/>
  <c r="O740" i="16" a="1"/>
  <c r="O740" i="16" s="1"/>
  <c r="O760" i="16" a="1"/>
  <c r="O760" i="16" s="1"/>
  <c r="O793" i="16" a="1"/>
  <c r="O793" i="16" s="1"/>
  <c r="O825" i="16" a="1"/>
  <c r="O825" i="16" s="1"/>
  <c r="O844" i="16" a="1"/>
  <c r="O844" i="16" s="1"/>
  <c r="O870" i="16" a="1"/>
  <c r="O870" i="16" s="1"/>
  <c r="O889" i="16" a="1"/>
  <c r="O889" i="16" s="1"/>
  <c r="O909" i="16" a="1"/>
  <c r="O909" i="16" s="1"/>
  <c r="O932" i="16" a="1"/>
  <c r="O932" i="16" s="1"/>
  <c r="O954" i="16" a="1"/>
  <c r="O954" i="16" s="1"/>
  <c r="O993" i="16" a="1"/>
  <c r="O993" i="16" s="1"/>
  <c r="O1037" i="16" a="1"/>
  <c r="O1037" i="16" s="1"/>
  <c r="O1089" i="16" a="1"/>
  <c r="O1089" i="16" s="1"/>
  <c r="O1133" i="16" a="1"/>
  <c r="O1133" i="16" s="1"/>
  <c r="O1166" i="16" a="1"/>
  <c r="O1166" i="16" s="1"/>
  <c r="O1213" i="16" a="1"/>
  <c r="O1213" i="16" s="1"/>
  <c r="O1259" i="16" a="1"/>
  <c r="O1259" i="16" s="1"/>
  <c r="O1301" i="16" a="1"/>
  <c r="O1301" i="16" s="1"/>
  <c r="O1366" i="16" a="1"/>
  <c r="O1366" i="16" s="1"/>
  <c r="O1456" i="16" a="1"/>
  <c r="O1456" i="16" s="1"/>
  <c r="O1520" i="16" a="1"/>
  <c r="O1520" i="16" s="1"/>
  <c r="O1652" i="16" a="1"/>
  <c r="O1652" i="16" s="1"/>
  <c r="O832" i="16" a="1"/>
  <c r="O832" i="16" s="1"/>
  <c r="O864" i="16" a="1"/>
  <c r="O864" i="16" s="1"/>
  <c r="O896" i="16" a="1"/>
  <c r="O896" i="16" s="1"/>
  <c r="O929" i="16" a="1"/>
  <c r="O929" i="16" s="1"/>
  <c r="O964" i="16" a="1"/>
  <c r="O964" i="16" s="1"/>
  <c r="O1010" i="16" a="1"/>
  <c r="O1010" i="16" s="1"/>
  <c r="O1056" i="16" a="1"/>
  <c r="O1056" i="16" s="1"/>
  <c r="O1100" i="16" a="1"/>
  <c r="O1100" i="16" s="1"/>
  <c r="O1167" i="16" a="1"/>
  <c r="O1167" i="16" s="1"/>
  <c r="O1320" i="16" a="1"/>
  <c r="O1320" i="16" s="1"/>
  <c r="O917" i="16" a="1"/>
  <c r="O917" i="16" s="1"/>
  <c r="O1225" i="16" a="1"/>
  <c r="O1225" i="16" s="1"/>
  <c r="O1219" i="16" a="1"/>
  <c r="O1219" i="16" s="1"/>
  <c r="O869" i="16" a="1"/>
  <c r="O869" i="16" s="1"/>
  <c r="O665" i="16" a="1"/>
  <c r="O665" i="16" s="1"/>
  <c r="O1304" i="16" a="1"/>
  <c r="O1304" i="16" s="1"/>
  <c r="O1143" i="16" a="1"/>
  <c r="O1143" i="16" s="1"/>
  <c r="O991" i="16" a="1"/>
  <c r="O991" i="16" s="1"/>
  <c r="O862" i="16" a="1"/>
  <c r="O862" i="16" s="1"/>
  <c r="O1482" i="16" a="1"/>
  <c r="O1482" i="16" s="1"/>
  <c r="O1246" i="16" a="1"/>
  <c r="O1246" i="16" s="1"/>
  <c r="O1194" i="16" a="1"/>
  <c r="O1194" i="16" s="1"/>
  <c r="O1138" i="16" a="1"/>
  <c r="O1138" i="16" s="1"/>
  <c r="O1109" i="16" a="1"/>
  <c r="O1109" i="16" s="1"/>
  <c r="O1085" i="16" a="1"/>
  <c r="O1085" i="16" s="1"/>
  <c r="O1065" i="16" a="1"/>
  <c r="O1065" i="16" s="1"/>
  <c r="O1047" i="16" a="1"/>
  <c r="O1047" i="16" s="1"/>
  <c r="O1024" i="16" a="1"/>
  <c r="O1024" i="16" s="1"/>
  <c r="O1000" i="16" a="1"/>
  <c r="O1000" i="16" s="1"/>
  <c r="O981" i="16" a="1"/>
  <c r="O981" i="16" s="1"/>
  <c r="O956" i="16" a="1"/>
  <c r="O956" i="16" s="1"/>
  <c r="O936" i="16" a="1"/>
  <c r="O936" i="16" s="1"/>
  <c r="O919" i="16" a="1"/>
  <c r="O919" i="16" s="1"/>
  <c r="O903" i="16" a="1"/>
  <c r="O903" i="16" s="1"/>
  <c r="O890" i="16" a="1"/>
  <c r="O890" i="16" s="1"/>
  <c r="O874" i="16" a="1"/>
  <c r="O874" i="16" s="1"/>
  <c r="O858" i="16" a="1"/>
  <c r="O858" i="16" s="1"/>
  <c r="O842" i="16" a="1"/>
  <c r="O842" i="16" s="1"/>
  <c r="O826" i="16" a="1"/>
  <c r="O826" i="16" s="1"/>
  <c r="O1690" i="16" a="1"/>
  <c r="O1690" i="16" s="1"/>
  <c r="O1601" i="16" a="1"/>
  <c r="O1601" i="16" s="1"/>
  <c r="O1537" i="16" a="1"/>
  <c r="O1537" i="16" s="1"/>
  <c r="O1504" i="16" a="1"/>
  <c r="O1504" i="16" s="1"/>
  <c r="O1472" i="16" a="1"/>
  <c r="O1472" i="16" s="1"/>
  <c r="O1424" i="16" a="1"/>
  <c r="O1424" i="16" s="1"/>
  <c r="O1379" i="16" a="1"/>
  <c r="O1379" i="16" s="1"/>
  <c r="O1336" i="16" a="1"/>
  <c r="O1336" i="16" s="1"/>
  <c r="O1313" i="16" a="1"/>
  <c r="O1313" i="16" s="1"/>
  <c r="O1289" i="16" a="1"/>
  <c r="O1289" i="16" s="1"/>
  <c r="O1268" i="16" a="1"/>
  <c r="O1268" i="16" s="1"/>
  <c r="O1250" i="16" a="1"/>
  <c r="O1250" i="16" s="1"/>
  <c r="O1223" i="16" a="1"/>
  <c r="O1223" i="16" s="1"/>
  <c r="O1201" i="16" a="1"/>
  <c r="O1201" i="16" s="1"/>
  <c r="O1178" i="16" a="1"/>
  <c r="O1178" i="16" s="1"/>
  <c r="O1158" i="16" a="1"/>
  <c r="O1158" i="16" s="1"/>
  <c r="O1141" i="16" a="1"/>
  <c r="O1141" i="16" s="1"/>
  <c r="O1120" i="16" a="1"/>
  <c r="O1120" i="16" s="1"/>
  <c r="O1099" i="16" a="1"/>
  <c r="O1099" i="16" s="1"/>
  <c r="O1072" i="16" a="1"/>
  <c r="O1072" i="16" s="1"/>
  <c r="O1050" i="16" a="1"/>
  <c r="O1050" i="16" s="1"/>
  <c r="O1028" i="16" a="1"/>
  <c r="O1028" i="16" s="1"/>
  <c r="O1004" i="16" a="1"/>
  <c r="O1004" i="16" s="1"/>
  <c r="O980" i="16" a="1"/>
  <c r="O980" i="16" s="1"/>
  <c r="O963" i="16" a="1"/>
  <c r="O963" i="16" s="1"/>
  <c r="O948" i="16" a="1"/>
  <c r="O948" i="16" s="1"/>
  <c r="O767" i="16" a="1"/>
  <c r="O767" i="16" s="1"/>
  <c r="O1532" i="16" a="1"/>
  <c r="O1532" i="16" s="1"/>
  <c r="O1229" i="16" a="1"/>
  <c r="O1229" i="16" s="1"/>
  <c r="O1078" i="16" a="1"/>
  <c r="O1078" i="16" s="1"/>
  <c r="O923" i="16" a="1"/>
  <c r="O923" i="16" s="1"/>
  <c r="O814" i="16" a="1"/>
  <c r="O814" i="16" s="1"/>
  <c r="O1355" i="16" a="1"/>
  <c r="O1355" i="16" s="1"/>
  <c r="O1220" i="16" a="1"/>
  <c r="O1220" i="16" s="1"/>
  <c r="O1171" i="16" a="1"/>
  <c r="O1171" i="16" s="1"/>
  <c r="O1134" i="16" a="1"/>
  <c r="O1134" i="16" s="1"/>
  <c r="O1105" i="16" a="1"/>
  <c r="O1105" i="16" s="1"/>
  <c r="O1081" i="16" a="1"/>
  <c r="O1081" i="16" s="1"/>
  <c r="O1061" i="16" a="1"/>
  <c r="O1061" i="16" s="1"/>
  <c r="O1043" i="16" a="1"/>
  <c r="O1043" i="16" s="1"/>
  <c r="O1019" i="16" a="1"/>
  <c r="O1019" i="16" s="1"/>
  <c r="O995" i="16" a="1"/>
  <c r="O995" i="16" s="1"/>
  <c r="O976" i="16" a="1"/>
  <c r="O976" i="16" s="1"/>
  <c r="O952" i="16" a="1"/>
  <c r="O952" i="16" s="1"/>
  <c r="O933" i="16" a="1"/>
  <c r="O933" i="16" s="1"/>
  <c r="O916" i="16" a="1"/>
  <c r="O916" i="16" s="1"/>
  <c r="O899" i="16" a="1"/>
  <c r="O899" i="16" s="1"/>
  <c r="O883" i="16" a="1"/>
  <c r="O883" i="16" s="1"/>
  <c r="O867" i="16" a="1"/>
  <c r="O867" i="16" s="1"/>
  <c r="O851" i="16" a="1"/>
  <c r="O851" i="16" s="1"/>
  <c r="O835" i="16" a="1"/>
  <c r="O835" i="16" s="1"/>
  <c r="O819" i="16" a="1"/>
  <c r="O819" i="16" s="1"/>
  <c r="O1669" i="16" a="1"/>
  <c r="O1669" i="16" s="1"/>
  <c r="O1584" i="16" a="1"/>
  <c r="O1584" i="16" s="1"/>
  <c r="O1528" i="16" a="1"/>
  <c r="O1528" i="16" s="1"/>
  <c r="O1496" i="16" a="1"/>
  <c r="O1496" i="16" s="1"/>
  <c r="O1464" i="16" a="1"/>
  <c r="O1464" i="16" s="1"/>
  <c r="O1403" i="16" a="1"/>
  <c r="O1403" i="16" s="1"/>
  <c r="O1373" i="16" a="1"/>
  <c r="O1373" i="16" s="1"/>
  <c r="O1330" i="16" a="1"/>
  <c r="O1330" i="16" s="1"/>
  <c r="O1307" i="16" a="1"/>
  <c r="O1307" i="16" s="1"/>
  <c r="O1285" i="16" a="1"/>
  <c r="O1285" i="16" s="1"/>
  <c r="O1263" i="16" a="1"/>
  <c r="O1263" i="16" s="1"/>
  <c r="O1241" i="16" a="1"/>
  <c r="O1241" i="16" s="1"/>
  <c r="O1218" i="16" a="1"/>
  <c r="O1218" i="16" s="1"/>
  <c r="O1192" i="16" a="1"/>
  <c r="O1192" i="16" s="1"/>
  <c r="O1174" i="16" a="1"/>
  <c r="O1174" i="16" s="1"/>
  <c r="O1153" i="16" a="1"/>
  <c r="O1153" i="16" s="1"/>
  <c r="O1137" i="16" a="1"/>
  <c r="O1137" i="16" s="1"/>
  <c r="O1116" i="16" a="1"/>
  <c r="O1116" i="16" s="1"/>
  <c r="O1094" i="16" a="1"/>
  <c r="O1094" i="16" s="1"/>
  <c r="O1064" i="16" a="1"/>
  <c r="O1064" i="16" s="1"/>
  <c r="O1042" i="16" a="1"/>
  <c r="O1042" i="16" s="1"/>
  <c r="O1018" i="16" a="1"/>
  <c r="O1018" i="16" s="1"/>
  <c r="O999" i="16" a="1"/>
  <c r="O999" i="16" s="1"/>
  <c r="O975" i="16" a="1"/>
  <c r="O975" i="16" s="1"/>
  <c r="O959" i="16" a="1"/>
  <c r="O959" i="16" s="1"/>
  <c r="O942" i="16" a="1"/>
  <c r="O942" i="16" s="1"/>
  <c r="O928" i="16" a="1"/>
  <c r="O928" i="16" s="1"/>
  <c r="O912" i="16" a="1"/>
  <c r="O912" i="16" s="1"/>
  <c r="O895" i="16" a="1"/>
  <c r="O895" i="16" s="1"/>
  <c r="O879" i="16" a="1"/>
  <c r="O879" i="16" s="1"/>
  <c r="O863" i="16" a="1"/>
  <c r="O863" i="16" s="1"/>
  <c r="O847" i="16" a="1"/>
  <c r="O847" i="16" s="1"/>
  <c r="O831" i="16" a="1"/>
  <c r="O831" i="16" s="1"/>
  <c r="O808" i="16" a="1"/>
  <c r="O808" i="16" s="1"/>
  <c r="O788" i="16" a="1"/>
  <c r="O788" i="16" s="1"/>
  <c r="O768" i="16" a="1"/>
  <c r="O768" i="16" s="1"/>
  <c r="O748" i="16" a="1"/>
  <c r="O748" i="16" s="1"/>
  <c r="O733" i="16" a="1"/>
  <c r="O733" i="16" s="1"/>
  <c r="O713" i="16" a="1"/>
  <c r="O713" i="16" s="1"/>
  <c r="O696" i="16" a="1"/>
  <c r="O696" i="16" s="1"/>
  <c r="O671" i="16" a="1"/>
  <c r="O671" i="16" s="1"/>
  <c r="O647" i="16" a="1"/>
  <c r="O647" i="16" s="1"/>
  <c r="O626" i="16" a="1"/>
  <c r="O626" i="16" s="1"/>
  <c r="O608" i="16" a="1"/>
  <c r="O608" i="16" s="1"/>
  <c r="O596" i="16" a="1"/>
  <c r="O596" i="16" s="1"/>
  <c r="O578" i="16" a="1"/>
  <c r="O578" i="16" s="1"/>
  <c r="O560" i="16" a="1"/>
  <c r="O560" i="16" s="1"/>
  <c r="O545" i="16" a="1"/>
  <c r="O545" i="16" s="1"/>
  <c r="O526" i="16" a="1"/>
  <c r="O526" i="16" s="1"/>
  <c r="O510" i="16" a="1"/>
  <c r="O510" i="16" s="1"/>
  <c r="O494" i="16" a="1"/>
  <c r="O494" i="16" s="1"/>
  <c r="O476" i="16" a="1"/>
  <c r="O476" i="16" s="1"/>
  <c r="O462" i="16" a="1"/>
  <c r="O462" i="16" s="1"/>
  <c r="O445" i="16" a="1"/>
  <c r="O445" i="16" s="1"/>
  <c r="O429" i="16" a="1"/>
  <c r="O429" i="16" s="1"/>
  <c r="O413" i="16" a="1"/>
  <c r="O413" i="16" s="1"/>
  <c r="O397" i="16" a="1"/>
  <c r="O397" i="16" s="1"/>
  <c r="O381" i="16" a="1"/>
  <c r="O381" i="16" s="1"/>
  <c r="O360" i="16" a="1"/>
  <c r="O360" i="16" s="1"/>
  <c r="O752" i="16" a="1"/>
  <c r="O752" i="16" s="1"/>
  <c r="O780" i="16" a="1"/>
  <c r="O780" i="16" s="1"/>
  <c r="O802" i="16" a="1"/>
  <c r="O802" i="16" s="1"/>
  <c r="O838" i="16" a="1"/>
  <c r="O838" i="16" s="1"/>
  <c r="O857" i="16" a="1"/>
  <c r="O857" i="16" s="1"/>
  <c r="O876" i="16" a="1"/>
  <c r="O876" i="16" s="1"/>
  <c r="O902" i="16" a="1"/>
  <c r="O902" i="16" s="1"/>
  <c r="O922" i="16" a="1"/>
  <c r="O922" i="16" s="1"/>
  <c r="O938" i="16" a="1"/>
  <c r="O938" i="16" s="1"/>
  <c r="O972" i="16" a="1"/>
  <c r="O972" i="16" s="1"/>
  <c r="O1014" i="16" a="1"/>
  <c r="O1014" i="16" s="1"/>
  <c r="O1060" i="16" a="1"/>
  <c r="O1060" i="16" s="1"/>
  <c r="O1112" i="16" a="1"/>
  <c r="O1112" i="16" s="1"/>
  <c r="O1149" i="16" a="1"/>
  <c r="O1149" i="16" s="1"/>
  <c r="O1188" i="16" a="1"/>
  <c r="O1188" i="16" s="1"/>
  <c r="O1231" i="16" a="1"/>
  <c r="O1231" i="16" s="1"/>
  <c r="O1282" i="16" a="1"/>
  <c r="O1282" i="16" s="1"/>
  <c r="O1324" i="16" a="1"/>
  <c r="O1324" i="16" s="1"/>
  <c r="O1395" i="16" a="1"/>
  <c r="O1395" i="16" s="1"/>
  <c r="O1488" i="16" a="1"/>
  <c r="O1488" i="16" s="1"/>
  <c r="O1567" i="16" a="1"/>
  <c r="O1567" i="16" s="1"/>
  <c r="O816" i="16" a="1"/>
  <c r="O816" i="16" s="1"/>
  <c r="O848" i="16" a="1"/>
  <c r="O848" i="16" s="1"/>
  <c r="O880" i="16" a="1"/>
  <c r="O880" i="16" s="1"/>
  <c r="O913" i="16" a="1"/>
  <c r="O913" i="16" s="1"/>
  <c r="O945" i="16" a="1"/>
  <c r="O945" i="16" s="1"/>
  <c r="O989" i="16" a="1"/>
  <c r="O989" i="16" s="1"/>
  <c r="O1033" i="16" a="1"/>
  <c r="O1033" i="16" s="1"/>
  <c r="O1077" i="16" a="1"/>
  <c r="O1077" i="16" s="1"/>
  <c r="O1125" i="16" a="1"/>
  <c r="O1125" i="16" s="1"/>
  <c r="O1206" i="16" a="1"/>
  <c r="O1206" i="16" s="1"/>
  <c r="O1697" i="16" a="1"/>
  <c r="O1697" i="16" s="1"/>
  <c r="O1066" i="16" a="1"/>
  <c r="O1066" i="16" s="1"/>
  <c r="O1508" i="16" a="1"/>
  <c r="O1508" i="16" s="1"/>
  <c r="O1657" i="16" a="1"/>
  <c r="O1657" i="16" s="1"/>
  <c r="O898" i="16" a="1"/>
  <c r="O898" i="16" s="1"/>
  <c r="O1127" i="16" a="1"/>
  <c r="O1127" i="16" s="1"/>
  <c r="O1685" i="16" a="1"/>
  <c r="O1685" i="16" s="1"/>
  <c r="O1280" i="16" a="1"/>
  <c r="O1280" i="16" s="1"/>
  <c r="O1396" i="16" a="1"/>
  <c r="O1396" i="16" s="1"/>
  <c r="O1530" i="16" a="1"/>
  <c r="O1530" i="16" s="1"/>
  <c r="O833" i="16" a="1"/>
  <c r="O833" i="16" s="1"/>
  <c r="O894" i="16" a="1"/>
  <c r="O894" i="16" s="1"/>
  <c r="O946" i="16" a="1"/>
  <c r="O946" i="16" s="1"/>
  <c r="O1030" i="16" a="1"/>
  <c r="O1030" i="16" s="1"/>
  <c r="O1101" i="16" a="1"/>
  <c r="O1101" i="16" s="1"/>
  <c r="O1176" i="16" a="1"/>
  <c r="O1176" i="16" s="1"/>
  <c r="O1252" i="16" a="1"/>
  <c r="O1252" i="16" s="1"/>
  <c r="O1419" i="16" a="1"/>
  <c r="O1419" i="16" s="1"/>
  <c r="O1704" i="16" a="1"/>
  <c r="O1704" i="16" s="1"/>
  <c r="O705" i="16" a="1"/>
  <c r="O705" i="16" s="1"/>
  <c r="O803" i="16" a="1"/>
  <c r="O803" i="16" s="1"/>
  <c r="O931" i="16" a="1"/>
  <c r="O931" i="16" s="1"/>
  <c r="O1317" i="16" a="1"/>
  <c r="O1317" i="16" s="1"/>
  <c r="O1228" i="16" a="1"/>
  <c r="O1228" i="16" s="1"/>
  <c r="O1290" i="16" a="1"/>
  <c r="O1290" i="16" s="1"/>
  <c r="O1416" i="16" a="1"/>
  <c r="O1416" i="16" s="1"/>
  <c r="O1605" i="16" a="1"/>
  <c r="O1605" i="16" s="1"/>
  <c r="O836" i="16" a="1"/>
  <c r="O836" i="16" s="1"/>
  <c r="O897" i="16" a="1"/>
  <c r="O897" i="16" s="1"/>
  <c r="O969" i="16" a="1"/>
  <c r="O969" i="16" s="1"/>
  <c r="O1035" i="16" a="1"/>
  <c r="O1035" i="16" s="1"/>
  <c r="O1110" i="16" a="1"/>
  <c r="O1110" i="16" s="1"/>
  <c r="O1190" i="16" a="1"/>
  <c r="O1190" i="16" s="1"/>
  <c r="O1261" i="16" a="1"/>
  <c r="O1261" i="16" s="1"/>
  <c r="O1440" i="16" a="1"/>
  <c r="O1440" i="16" s="1"/>
  <c r="O634" i="16" a="1"/>
  <c r="O634" i="16" s="1"/>
  <c r="O715" i="16" a="1"/>
  <c r="O715" i="16" s="1"/>
  <c r="O834" i="16" a="1"/>
  <c r="O834" i="16" s="1"/>
  <c r="O966" i="16" a="1"/>
  <c r="O966" i="16" s="1"/>
  <c r="O1398" i="16" a="1"/>
  <c r="O1398" i="16" s="1"/>
  <c r="O1255" i="16" a="1"/>
  <c r="O1255" i="16" s="1"/>
  <c r="O1302" i="16" a="1"/>
  <c r="O1302" i="16" s="1"/>
  <c r="O1368" i="16" a="1"/>
  <c r="O1368" i="16" s="1"/>
  <c r="O1448" i="16" a="1"/>
  <c r="O1448" i="16" s="1"/>
  <c r="O1514" i="16" a="1"/>
  <c r="O1514" i="16" s="1"/>
  <c r="O1622" i="16" a="1"/>
  <c r="O1622" i="16" s="1"/>
  <c r="O817" i="16" a="1"/>
  <c r="O817" i="16" s="1"/>
  <c r="O849" i="16" a="1"/>
  <c r="O849" i="16" s="1"/>
  <c r="O878" i="16" a="1"/>
  <c r="O878" i="16" s="1"/>
  <c r="O900" i="16" a="1"/>
  <c r="O900" i="16" s="1"/>
  <c r="O934" i="16" a="1"/>
  <c r="O934" i="16" s="1"/>
  <c r="O973" i="16" a="1"/>
  <c r="O973" i="16" s="1"/>
  <c r="O1011" i="16" a="1"/>
  <c r="O1011" i="16" s="1"/>
  <c r="O1053" i="16" a="1"/>
  <c r="O1053" i="16" s="1"/>
  <c r="O1082" i="16" a="1"/>
  <c r="O1082" i="16" s="1"/>
  <c r="O1118" i="16" a="1"/>
  <c r="O1118" i="16" s="1"/>
  <c r="O1159" i="16" a="1"/>
  <c r="O1159" i="16" s="1"/>
  <c r="O1203" i="16" a="1"/>
  <c r="O1203" i="16" s="1"/>
  <c r="O1234" i="16" a="1"/>
  <c r="O1234" i="16" s="1"/>
  <c r="O1278" i="16" a="1"/>
  <c r="O1278" i="16" s="1"/>
  <c r="O1350" i="16" a="1"/>
  <c r="O1350" i="16" s="1"/>
  <c r="O1468" i="16" a="1"/>
  <c r="O1468" i="16" s="1"/>
  <c r="O1610" i="16" a="1"/>
  <c r="O1610" i="16" s="1"/>
  <c r="O637" i="16" a="1"/>
  <c r="O637" i="16" s="1"/>
  <c r="O680" i="16" a="1"/>
  <c r="O680" i="16" s="1"/>
  <c r="O735" i="16" a="1"/>
  <c r="O735" i="16" s="1"/>
  <c r="O770" i="16" a="1"/>
  <c r="O770" i="16" s="1"/>
  <c r="O837" i="16" a="1"/>
  <c r="O837" i="16" s="1"/>
  <c r="O901" i="16" a="1"/>
  <c r="O901" i="16" s="1"/>
  <c r="O970" i="16" a="1"/>
  <c r="O970" i="16" s="1"/>
  <c r="O1136" i="16" a="1"/>
  <c r="O1136" i="16" s="1"/>
  <c r="O1414" i="16" a="1"/>
  <c r="O1414" i="16" s="1"/>
  <c r="O1233" i="16" a="1"/>
  <c r="O1233" i="16" s="1"/>
  <c r="O1277" i="16" a="1"/>
  <c r="O1277" i="16" s="1"/>
  <c r="O1314" i="16" a="1"/>
  <c r="O1314" i="16" s="1"/>
  <c r="O1374" i="16" a="1"/>
  <c r="O1374" i="16" s="1"/>
  <c r="O1466" i="16" a="1"/>
  <c r="O1466" i="16" s="1"/>
  <c r="O1522" i="16" a="1"/>
  <c r="O1522" i="16" s="1"/>
  <c r="O1656" i="16" a="1"/>
  <c r="O1656" i="16" s="1"/>
  <c r="O830" i="16" a="1"/>
  <c r="O830" i="16" s="1"/>
  <c r="O852" i="16" a="1"/>
  <c r="O852" i="16" s="1"/>
  <c r="O881" i="16" a="1"/>
  <c r="O881" i="16" s="1"/>
  <c r="O914" i="16" a="1"/>
  <c r="O914" i="16" s="1"/>
  <c r="O943" i="16" a="1"/>
  <c r="O943" i="16" s="1"/>
  <c r="O978" i="16" a="1"/>
  <c r="O978" i="16" s="1"/>
  <c r="O1021" i="16" a="1"/>
  <c r="O1021" i="16" s="1"/>
  <c r="O1057" i="16" a="1"/>
  <c r="O1057" i="16" s="1"/>
  <c r="O1092" i="16" a="1"/>
  <c r="O1092" i="16" s="1"/>
  <c r="O1140" i="16" a="1"/>
  <c r="O1140" i="16" s="1"/>
  <c r="O1168" i="16" a="1"/>
  <c r="O1168" i="16" s="1"/>
  <c r="O1207" i="16" a="1"/>
  <c r="O1207" i="16" s="1"/>
  <c r="O1247" i="16" a="1"/>
  <c r="O1247" i="16" s="1"/>
  <c r="O1281" i="16" a="1"/>
  <c r="O1281" i="16" s="1"/>
  <c r="O1376" i="16" a="1"/>
  <c r="O1376" i="16" s="1"/>
  <c r="O1500" i="16" a="1"/>
  <c r="O1500" i="16" s="1"/>
  <c r="O1627" i="16" a="1"/>
  <c r="O1627" i="16" s="1"/>
  <c r="O650" i="16" a="1"/>
  <c r="O650" i="16" s="1"/>
  <c r="O699" i="16" a="1"/>
  <c r="O699" i="16" s="1"/>
  <c r="O738" i="16" a="1"/>
  <c r="O738" i="16" s="1"/>
  <c r="O799" i="16" a="1"/>
  <c r="O799" i="16" s="1"/>
  <c r="O866" i="16" a="1"/>
  <c r="O866" i="16" s="1"/>
  <c r="O927" i="16" a="1"/>
  <c r="O927" i="16" s="1"/>
  <c r="O1022" i="16" a="1"/>
  <c r="O1022" i="16" s="1"/>
  <c r="O1293" i="16" a="1"/>
  <c r="O1293" i="16" s="1"/>
  <c r="O1687" i="16" a="1"/>
  <c r="O1687" i="16" s="1"/>
  <c r="O958" i="16" a="1"/>
  <c r="O958" i="16" s="1"/>
  <c r="O782" i="16" a="1"/>
  <c r="O782" i="16" s="1"/>
  <c r="O818" i="16" a="1"/>
  <c r="O818" i="16" s="1"/>
  <c r="O850" i="16" a="1"/>
  <c r="O850" i="16" s="1"/>
  <c r="O882" i="16" a="1"/>
  <c r="O882" i="16" s="1"/>
  <c r="O911" i="16" a="1"/>
  <c r="O911" i="16" s="1"/>
  <c r="O944" i="16" a="1"/>
  <c r="O944" i="16" s="1"/>
  <c r="O997" i="16" a="1"/>
  <c r="O997" i="16" s="1"/>
  <c r="O1075" i="16" a="1"/>
  <c r="O1075" i="16" s="1"/>
  <c r="O1208" i="16" a="1"/>
  <c r="O1208" i="16" s="1"/>
  <c r="O1432" i="16" a="1"/>
  <c r="O1432" i="16" s="1"/>
  <c r="O1463" i="16" a="1"/>
  <c r="O1463" i="16" s="1"/>
  <c r="O1205" i="16" a="1"/>
  <c r="O1205" i="16" s="1"/>
  <c r="O1121" i="16" a="1"/>
  <c r="O1121" i="16" s="1"/>
  <c r="O1150" i="16" a="1"/>
  <c r="O1150" i="16" s="1"/>
  <c r="O1184" i="16" a="1"/>
  <c r="O1184" i="16" s="1"/>
  <c r="O1214" i="16" a="1"/>
  <c r="O1214" i="16" s="1"/>
  <c r="O1237" i="16" a="1"/>
  <c r="O1237" i="16" s="1"/>
  <c r="O1273" i="16" a="1"/>
  <c r="O1273" i="16" s="1"/>
  <c r="O1296" i="16" a="1"/>
  <c r="O1296" i="16" s="1"/>
  <c r="O1343" i="16" a="1"/>
  <c r="O1343" i="16" s="1"/>
  <c r="O1391" i="16" a="1"/>
  <c r="O1391" i="16" s="1"/>
  <c r="O1458" i="16" a="1"/>
  <c r="O1458" i="16" s="1"/>
  <c r="O1498" i="16" a="1"/>
  <c r="O1498" i="16" s="1"/>
  <c r="O1588" i="16" a="1"/>
  <c r="O1588" i="16" s="1"/>
  <c r="O1675" i="16" a="1"/>
  <c r="O1675" i="16" s="1"/>
  <c r="O820" i="16" a="1"/>
  <c r="O820" i="16" s="1"/>
  <c r="O846" i="16" a="1"/>
  <c r="O846" i="16" s="1"/>
  <c r="O865" i="16" a="1"/>
  <c r="O865" i="16" s="1"/>
  <c r="O884" i="16" a="1"/>
  <c r="O884" i="16" s="1"/>
  <c r="O907" i="16" a="1"/>
  <c r="O907" i="16" s="1"/>
  <c r="O930" i="16" a="1"/>
  <c r="O930" i="16" s="1"/>
  <c r="O949" i="16" a="1"/>
  <c r="O949" i="16" s="1"/>
  <c r="O986" i="16" a="1"/>
  <c r="O986" i="16" s="1"/>
  <c r="O1015" i="16" a="1"/>
  <c r="O1015" i="16" s="1"/>
  <c r="O1039" i="16" a="1"/>
  <c r="O1039" i="16" s="1"/>
  <c r="O1074" i="16" a="1"/>
  <c r="O1074" i="16" s="1"/>
  <c r="O1096" i="16" a="1"/>
  <c r="O1096" i="16" s="1"/>
  <c r="O1122" i="16" a="1"/>
  <c r="O1122" i="16" s="1"/>
  <c r="O1156" i="16" a="1"/>
  <c r="O1156" i="16" s="1"/>
  <c r="O1185" i="16" a="1"/>
  <c r="O1185" i="16" s="1"/>
  <c r="O1211" i="16" a="1"/>
  <c r="O1211" i="16" s="1"/>
  <c r="O1243" i="16" a="1"/>
  <c r="O1243" i="16" s="1"/>
  <c r="O1265" i="16" a="1"/>
  <c r="O1265" i="16" s="1"/>
  <c r="O1327" i="16" a="1"/>
  <c r="O1327" i="16" s="1"/>
  <c r="O1387" i="16" a="1"/>
  <c r="O1387" i="16" s="1"/>
  <c r="O1476" i="16" a="1"/>
  <c r="O1476" i="16" s="1"/>
  <c r="O1542" i="16" a="1"/>
  <c r="O1542" i="16" s="1"/>
  <c r="O619" i="16" a="1"/>
  <c r="O619" i="16" s="1"/>
  <c r="O653" i="16" a="1"/>
  <c r="O653" i="16" s="1"/>
  <c r="O686" i="16" a="1"/>
  <c r="O686" i="16" s="1"/>
  <c r="O721" i="16" a="1"/>
  <c r="O721" i="16" s="1"/>
  <c r="O753" i="16" a="1"/>
  <c r="O753" i="16" s="1"/>
  <c r="O786" i="16" a="1"/>
  <c r="O786" i="16" s="1"/>
  <c r="O821" i="16" a="1"/>
  <c r="O821" i="16" s="1"/>
  <c r="O853" i="16" a="1"/>
  <c r="O853" i="16" s="1"/>
  <c r="O885" i="16" a="1"/>
  <c r="O885" i="16" s="1"/>
  <c r="O918" i="16" a="1"/>
  <c r="O918" i="16" s="1"/>
  <c r="O950" i="16" a="1"/>
  <c r="O950" i="16" s="1"/>
  <c r="O1003" i="16" a="1"/>
  <c r="O1003" i="16" s="1"/>
  <c r="O1084" i="16" a="1"/>
  <c r="O1084" i="16" s="1"/>
  <c r="O1221" i="16" a="1"/>
  <c r="O1221" i="16" s="1"/>
  <c r="O1462" i="16" a="1"/>
  <c r="O1462" i="16" s="1"/>
  <c r="O1471" i="16" a="1"/>
  <c r="O1471" i="16" s="1"/>
  <c r="O1683" i="16" a="1"/>
  <c r="O1683" i="16" s="1"/>
  <c r="O1386" i="16" a="1"/>
  <c r="O1386" i="16" s="1"/>
  <c r="O1090" i="16" a="1"/>
  <c r="O1090" i="16" s="1"/>
  <c r="O1538" i="16" a="1"/>
  <c r="O1538" i="16" s="1"/>
  <c r="O1645" i="16" a="1"/>
  <c r="O1645" i="16" s="1"/>
  <c r="O1711" i="16" a="1"/>
  <c r="O1711" i="16" s="1"/>
  <c r="O1365" i="16" a="1"/>
  <c r="O1365" i="16" s="1"/>
  <c r="O1262" i="16" a="1"/>
  <c r="O1262" i="16" s="1"/>
  <c r="O1181" i="16" a="1"/>
  <c r="O1181" i="16" s="1"/>
  <c r="O1115" i="16" a="1"/>
  <c r="O1115" i="16" s="1"/>
  <c r="O1059" i="16" a="1"/>
  <c r="O1059" i="16" s="1"/>
  <c r="O1017" i="16" a="1"/>
  <c r="O1017" i="16" s="1"/>
  <c r="O992" i="16" a="1"/>
  <c r="O992" i="16" s="1"/>
  <c r="O957" i="16" a="1"/>
  <c r="O957" i="16" s="1"/>
  <c r="O941" i="16" a="1"/>
  <c r="O941" i="16" s="1"/>
  <c r="O924" i="16" a="1"/>
  <c r="O924" i="16" s="1"/>
  <c r="O908" i="16" a="1"/>
  <c r="O908" i="16" s="1"/>
  <c r="O891" i="16" a="1"/>
  <c r="O891" i="16" s="1"/>
  <c r="O875" i="16" a="1"/>
  <c r="O875" i="16" s="1"/>
  <c r="O859" i="16" a="1"/>
  <c r="O859" i="16" s="1"/>
  <c r="O843" i="16" a="1"/>
  <c r="O843" i="16" s="1"/>
  <c r="O827" i="16" a="1"/>
  <c r="O827" i="16" s="1"/>
  <c r="O811" i="16" a="1"/>
  <c r="O811" i="16" s="1"/>
  <c r="O792" i="16" a="1"/>
  <c r="O792" i="16" s="1"/>
  <c r="O776" i="16" a="1"/>
  <c r="O776" i="16" s="1"/>
  <c r="O764" i="16" a="1"/>
  <c r="O764" i="16" s="1"/>
  <c r="O744" i="16" a="1"/>
  <c r="O744" i="16" s="1"/>
  <c r="O732" i="16" a="1"/>
  <c r="O732" i="16" s="1"/>
  <c r="O711" i="16" a="1"/>
  <c r="O711" i="16" s="1"/>
  <c r="O695" i="16" a="1"/>
  <c r="O695" i="16" s="1"/>
  <c r="O677" i="16" a="1"/>
  <c r="O677" i="16" s="1"/>
  <c r="O659" i="16" a="1"/>
  <c r="O659" i="16" s="1"/>
  <c r="O646" i="16" a="1"/>
  <c r="O646" i="16" s="1"/>
  <c r="O630" i="16" a="1"/>
  <c r="O630" i="16" s="1"/>
  <c r="O1679" i="16" a="1"/>
  <c r="O1679" i="16" s="1"/>
  <c r="O1592" i="16" a="1"/>
  <c r="O1592" i="16" s="1"/>
  <c r="O1524" i="16" a="1"/>
  <c r="O1524" i="16" s="1"/>
  <c r="O1492" i="16" a="1"/>
  <c r="O1492" i="16" s="1"/>
  <c r="O1460" i="16" a="1"/>
  <c r="O1460" i="16" s="1"/>
  <c r="O1408" i="16" a="1"/>
  <c r="O1408" i="16" s="1"/>
  <c r="O1363" i="16" a="1"/>
  <c r="O1363" i="16" s="1"/>
  <c r="O1339" i="16" a="1"/>
  <c r="O1339" i="16" s="1"/>
  <c r="O1298" i="16" a="1"/>
  <c r="O1298" i="16" s="1"/>
  <c r="O1274" i="16" a="1"/>
  <c r="O1274" i="16" s="1"/>
  <c r="O1257" i="16" a="1"/>
  <c r="O1257" i="16" s="1"/>
  <c r="O1238" i="16" a="1"/>
  <c r="O1238" i="16" s="1"/>
  <c r="O1216" i="16" a="1"/>
  <c r="O1216" i="16" s="1"/>
  <c r="O1198" i="16" a="1"/>
  <c r="O1198" i="16" s="1"/>
  <c r="O1172" i="16" a="1"/>
  <c r="O1172" i="16" s="1"/>
  <c r="O1151" i="16" a="1"/>
  <c r="O1151" i="16" s="1"/>
  <c r="O1131" i="16" a="1"/>
  <c r="O1131" i="16" s="1"/>
  <c r="O1106" i="16" a="1"/>
  <c r="O1106" i="16" s="1"/>
  <c r="O1087" i="16" a="1"/>
  <c r="O1087" i="16" s="1"/>
  <c r="O1070" i="16" a="1"/>
  <c r="O1070" i="16" s="1"/>
  <c r="O1044" i="16" a="1"/>
  <c r="O1044" i="16" s="1"/>
  <c r="O1025" i="16" a="1"/>
  <c r="O1025" i="16" s="1"/>
  <c r="O1001" i="16" a="1"/>
  <c r="O1001" i="16" s="1"/>
  <c r="O982" i="16" a="1"/>
  <c r="O982" i="16" s="1"/>
  <c r="O965" i="16" a="1"/>
  <c r="O965" i="16" s="1"/>
  <c r="O940" i="16" a="1"/>
  <c r="O940" i="16" s="1"/>
  <c r="O920" i="16" a="1"/>
  <c r="O920" i="16" s="1"/>
  <c r="O904" i="16" a="1"/>
  <c r="O904" i="16" s="1"/>
  <c r="O887" i="16" a="1"/>
  <c r="O887" i="16" s="1"/>
  <c r="O871" i="16" a="1"/>
  <c r="O871" i="16" s="1"/>
  <c r="O855" i="16" a="1"/>
  <c r="O855" i="16" s="1"/>
  <c r="O839" i="16" a="1"/>
  <c r="O839" i="16" s="1"/>
  <c r="O823" i="16" a="1"/>
  <c r="O823" i="16" s="1"/>
  <c r="O810" i="16" a="1"/>
  <c r="O810" i="16" s="1"/>
  <c r="O1639" i="16" a="1"/>
  <c r="O1639" i="16" s="1"/>
  <c r="O1554" i="16" a="1"/>
  <c r="O1554" i="16" s="1"/>
  <c r="O1506" i="16" a="1"/>
  <c r="O1506" i="16" s="1"/>
  <c r="O1474" i="16" a="1"/>
  <c r="O1474" i="16" s="1"/>
  <c r="O1427" i="16" a="1"/>
  <c r="O1427" i="16" s="1"/>
  <c r="O1380" i="16" a="1"/>
  <c r="O1380" i="16" s="1"/>
  <c r="O1349" i="16" a="1"/>
  <c r="O1349" i="16" s="1"/>
  <c r="O1308" i="16" a="1"/>
  <c r="O1308" i="16" s="1"/>
  <c r="O1283" i="16" a="1"/>
  <c r="O1283" i="16" s="1"/>
  <c r="O1264" i="16" a="1"/>
  <c r="O1264" i="16" s="1"/>
  <c r="O1242" i="16" a="1"/>
  <c r="O1242" i="16" s="1"/>
  <c r="O1224" i="16" a="1"/>
  <c r="O1224" i="16" s="1"/>
  <c r="O1202" i="16" a="1"/>
  <c r="O1202" i="16" s="1"/>
  <c r="O1180" i="16" a="1"/>
  <c r="O1180" i="16" s="1"/>
  <c r="O1155" i="16" a="1"/>
  <c r="O1155" i="16" s="1"/>
  <c r="O1130" i="16" a="1"/>
  <c r="O1130" i="16" s="1"/>
  <c r="O1113" i="16" a="1"/>
  <c r="O1113" i="16" s="1"/>
  <c r="O1095" i="16" a="1"/>
  <c r="O1095" i="16" s="1"/>
  <c r="O1356" i="16" a="1"/>
  <c r="O1356" i="16" s="1"/>
  <c r="O1073" i="16" a="1"/>
  <c r="O1073" i="16" s="1"/>
  <c r="O1527" i="16" a="1"/>
  <c r="O1527" i="16" s="1"/>
  <c r="O1623" i="16" a="1"/>
  <c r="O1623" i="16" s="1"/>
  <c r="O1648" i="16" a="1"/>
  <c r="O1648" i="16" s="1"/>
  <c r="O1352" i="16" a="1"/>
  <c r="O1352" i="16" s="1"/>
  <c r="O1253" i="16" a="1"/>
  <c r="O1253" i="16" s="1"/>
  <c r="O1173" i="16" a="1"/>
  <c r="O1173" i="16" s="1"/>
  <c r="O1098" i="16" a="1"/>
  <c r="O1098" i="16" s="1"/>
  <c r="O1049" i="16" a="1"/>
  <c r="O1049" i="16" s="1"/>
  <c r="O1012" i="16" a="1"/>
  <c r="O1012" i="16" s="1"/>
  <c r="O979" i="16" a="1"/>
  <c r="O979" i="16" s="1"/>
  <c r="O953" i="16" a="1"/>
  <c r="O953" i="16" s="1"/>
  <c r="O937" i="16" a="1"/>
  <c r="O937" i="16" s="1"/>
  <c r="O921" i="16" a="1"/>
  <c r="O921" i="16" s="1"/>
  <c r="O905" i="16" a="1"/>
  <c r="O905" i="16" s="1"/>
  <c r="O888" i="16" a="1"/>
  <c r="O888" i="16" s="1"/>
  <c r="O872" i="16" a="1"/>
  <c r="O872" i="16" s="1"/>
  <c r="O856" i="16" a="1"/>
  <c r="O856" i="16" s="1"/>
  <c r="O840" i="16" a="1"/>
  <c r="O840" i="16" s="1"/>
  <c r="O824" i="16" a="1"/>
  <c r="O824" i="16" s="1"/>
  <c r="O807" i="16" a="1"/>
  <c r="O807" i="16" s="1"/>
  <c r="O789" i="16" a="1"/>
  <c r="O789" i="16" s="1"/>
  <c r="O773" i="16" a="1"/>
  <c r="O773" i="16" s="1"/>
  <c r="O758" i="16" a="1"/>
  <c r="O758" i="16" s="1"/>
  <c r="O741" i="16" a="1"/>
  <c r="O741" i="16" s="1"/>
  <c r="O726" i="16" a="1"/>
  <c r="O726" i="16" s="1"/>
  <c r="O708" i="16" a="1"/>
  <c r="O708" i="16" s="1"/>
  <c r="O692" i="16" a="1"/>
  <c r="O692" i="16" s="1"/>
  <c r="O674" i="16" a="1"/>
  <c r="O674" i="16" s="1"/>
  <c r="O656" i="16" a="1"/>
  <c r="O656" i="16" s="1"/>
  <c r="O640" i="16" a="1"/>
  <c r="O640" i="16" s="1"/>
  <c r="O625" i="16" a="1"/>
  <c r="O625" i="16" s="1"/>
  <c r="O1661" i="16" a="1"/>
  <c r="O1661" i="16" s="1"/>
  <c r="O1559" i="16" a="1"/>
  <c r="O1559" i="16" s="1"/>
  <c r="O1516" i="16" a="1"/>
  <c r="O1516" i="16" s="1"/>
  <c r="O1484" i="16" a="1"/>
  <c r="O1484" i="16" s="1"/>
  <c r="O1451" i="16" a="1"/>
  <c r="O1451" i="16" s="1"/>
  <c r="O1392" i="16" a="1"/>
  <c r="O1392" i="16" s="1"/>
  <c r="O1357" i="16" a="1"/>
  <c r="O1357" i="16" s="1"/>
  <c r="O1333" i="16" a="1"/>
  <c r="O1333" i="16" s="1"/>
  <c r="O1286" i="16" a="1"/>
  <c r="O1286" i="16" s="1"/>
  <c r="O1270" i="16" a="1"/>
  <c r="O1270" i="16" s="1"/>
  <c r="O1031" i="16" a="1"/>
  <c r="O1031" i="16" s="1"/>
  <c r="O1067" i="16" a="1"/>
  <c r="O1067" i="16" s="1"/>
  <c r="O1107" i="16" a="1"/>
  <c r="O1107" i="16" s="1"/>
  <c r="O1152" i="16" a="1"/>
  <c r="O1152" i="16" s="1"/>
  <c r="O1191" i="16" a="1"/>
  <c r="O1191" i="16" s="1"/>
  <c r="O1235" i="16" a="1"/>
  <c r="O1235" i="16" s="1"/>
  <c r="O1275" i="16" a="1"/>
  <c r="O1275" i="16" s="1"/>
  <c r="O1329" i="16" a="1"/>
  <c r="O1329" i="16" s="1"/>
  <c r="O1383" i="16" a="1"/>
  <c r="O1383" i="16" s="1"/>
  <c r="O1494" i="16" a="1"/>
  <c r="O1494" i="16" s="1"/>
  <c r="O1328" i="16" a="1"/>
  <c r="O1328" i="16" s="1"/>
  <c r="O1540" i="16" a="1"/>
  <c r="O1540" i="16" s="1"/>
  <c r="O1407" i="16" a="1"/>
  <c r="O1407" i="16" s="1"/>
  <c r="O1495" i="16" a="1"/>
  <c r="O1495" i="16" s="1"/>
  <c r="O1595" i="16" a="1"/>
  <c r="O1595" i="16" s="1"/>
  <c r="O1006" i="16" a="1"/>
  <c r="O1006" i="16" s="1"/>
  <c r="O1142" i="16" a="1"/>
  <c r="O1142" i="16" s="1"/>
  <c r="O1272" i="16" a="1"/>
  <c r="O1272" i="16" s="1"/>
  <c r="O1562" i="16" a="1"/>
  <c r="O1562" i="16" s="1"/>
  <c r="O1165" i="16" a="1"/>
  <c r="O1165" i="16" s="1"/>
  <c r="O1200" i="16" a="1"/>
  <c r="O1200" i="16" s="1"/>
  <c r="O1244" i="16" a="1"/>
  <c r="O1244" i="16" s="1"/>
  <c r="O1284" i="16" a="1"/>
  <c r="O1284" i="16" s="1"/>
  <c r="O1340" i="16" a="1"/>
  <c r="O1340" i="16" s="1"/>
  <c r="O1400" i="16" a="1"/>
  <c r="O1400" i="16" s="1"/>
  <c r="O1518" i="16" a="1"/>
  <c r="O1518" i="16" s="1"/>
  <c r="O1348" i="16" a="1"/>
  <c r="O1348" i="16" s="1"/>
  <c r="O1568" i="16" a="1"/>
  <c r="O1568" i="16" s="1"/>
  <c r="O1423" i="16" a="1"/>
  <c r="O1423" i="16" s="1"/>
  <c r="O1503" i="16" a="1"/>
  <c r="O1503" i="16" s="1"/>
  <c r="O1624" i="16" a="1"/>
  <c r="O1624" i="16" s="1"/>
  <c r="O1020" i="16" a="1"/>
  <c r="O1020" i="16" s="1"/>
  <c r="O1157" i="16" a="1"/>
  <c r="O1157" i="16" s="1"/>
  <c r="O1297" i="16" a="1"/>
  <c r="O1297" i="16" s="1"/>
  <c r="O1608" i="16" a="1"/>
  <c r="O1608" i="16" s="1"/>
  <c r="AW1471" i="16"/>
  <c r="O1478" i="16" a="1"/>
  <c r="O1478" i="16" s="1"/>
  <c r="O1597" i="16" a="1"/>
  <c r="O1597" i="16" s="1"/>
  <c r="O1316" i="16" a="1"/>
  <c r="O1316" i="16" s="1"/>
  <c r="O1382" i="16" a="1"/>
  <c r="O1382" i="16" s="1"/>
  <c r="O1446" i="16" a="1"/>
  <c r="O1446" i="16" s="1"/>
  <c r="O1602" i="16" a="1"/>
  <c r="O1602" i="16" s="1"/>
  <c r="O1692" i="16" a="1"/>
  <c r="O1692" i="16" s="1"/>
  <c r="O1455" i="16" a="1"/>
  <c r="O1455" i="16" s="1"/>
  <c r="O1487" i="16" a="1"/>
  <c r="O1487" i="16" s="1"/>
  <c r="O1519" i="16" a="1"/>
  <c r="O1519" i="16" s="1"/>
  <c r="O1578" i="16" a="1"/>
  <c r="O1578" i="16" s="1"/>
  <c r="O1662" i="16" a="1"/>
  <c r="O1662" i="16" s="1"/>
  <c r="O990" i="16" a="1"/>
  <c r="O990" i="16" s="1"/>
  <c r="O1051" i="16" a="1"/>
  <c r="O1051" i="16" s="1"/>
  <c r="O1126" i="16" a="1"/>
  <c r="O1126" i="16" s="1"/>
  <c r="O1189" i="16" a="1"/>
  <c r="O1189" i="16" s="1"/>
  <c r="O1256" i="16" a="1"/>
  <c r="O1256" i="16" s="1"/>
  <c r="O1326" i="16" a="1"/>
  <c r="O1326" i="16" s="1"/>
  <c r="O1450" i="16" a="1"/>
  <c r="O1450" i="16" s="1"/>
  <c r="O1590" i="16" a="1"/>
  <c r="O1590" i="16" s="1"/>
  <c r="O1534" i="16" a="1"/>
  <c r="O1534" i="16" s="1"/>
  <c r="O1299" i="16" a="1"/>
  <c r="O1299" i="16" s="1"/>
  <c r="O1364" i="16" a="1"/>
  <c r="O1364" i="16" s="1"/>
  <c r="O1430" i="16" a="1"/>
  <c r="O1430" i="16" s="1"/>
  <c r="O1585" i="16" a="1"/>
  <c r="O1585" i="16" s="1"/>
  <c r="O1666" i="16" a="1"/>
  <c r="O1666" i="16" s="1"/>
  <c r="O1439" i="16" a="1"/>
  <c r="O1439" i="16" s="1"/>
  <c r="O1479" i="16" a="1"/>
  <c r="O1479" i="16" s="1"/>
  <c r="O1511" i="16" a="1"/>
  <c r="O1511" i="16" s="1"/>
  <c r="O1560" i="16" a="1"/>
  <c r="O1560" i="16" s="1"/>
  <c r="O1642" i="16" a="1"/>
  <c r="O1642" i="16" s="1"/>
  <c r="O974" i="16" a="1"/>
  <c r="O974" i="16" s="1"/>
  <c r="O1038" i="16" a="1"/>
  <c r="O1038" i="16" s="1"/>
  <c r="O1108" i="16" a="1"/>
  <c r="O1108" i="16" s="1"/>
  <c r="O1175" i="16" a="1"/>
  <c r="O1175" i="16" s="1"/>
  <c r="O1236" i="16" a="1"/>
  <c r="O1236" i="16" s="1"/>
  <c r="O1309" i="16" a="1"/>
  <c r="O1309" i="16" s="1"/>
  <c r="O1418" i="16" a="1"/>
  <c r="O1418" i="16" s="1"/>
  <c r="O1698" i="16" a="1"/>
  <c r="O1698" i="16" s="1"/>
  <c r="B22" i="17"/>
  <c r="AF1732" i="16" s="1"/>
  <c r="E15" i="17" a="1"/>
  <c r="E15" i="17" s="1"/>
  <c r="O1036" i="16" a="1"/>
  <c r="O1036" i="16" s="1"/>
  <c r="O1054" i="16" a="1"/>
  <c r="O1054" i="16" s="1"/>
  <c r="O1071" i="16" a="1"/>
  <c r="O1071" i="16" s="1"/>
  <c r="O1088" i="16" a="1"/>
  <c r="O1088" i="16" s="1"/>
  <c r="O1111" i="16" a="1"/>
  <c r="O1111" i="16" s="1"/>
  <c r="O1132" i="16" a="1"/>
  <c r="O1132" i="16" s="1"/>
  <c r="O1161" i="16" a="1"/>
  <c r="O1161" i="16" s="1"/>
  <c r="O1177" i="16" a="1"/>
  <c r="O1177" i="16" s="1"/>
  <c r="O1195" i="16" a="1"/>
  <c r="O1195" i="16" s="1"/>
  <c r="O1217" i="16" a="1"/>
  <c r="O1217" i="16" s="1"/>
  <c r="O1240" i="16" a="1"/>
  <c r="O1240" i="16" s="1"/>
  <c r="O1258" i="16" a="1"/>
  <c r="O1258" i="16" s="1"/>
  <c r="O1279" i="16" a="1"/>
  <c r="O1279" i="16" s="1"/>
  <c r="O1311" i="16" a="1"/>
  <c r="O1311" i="16" s="1"/>
  <c r="O1334" i="16" a="1"/>
  <c r="O1334" i="16" s="1"/>
  <c r="O1358" i="16" a="1"/>
  <c r="O1358" i="16" s="1"/>
  <c r="O1388" i="16" a="1"/>
  <c r="O1388" i="16" s="1"/>
  <c r="O1443" i="16" a="1"/>
  <c r="O1443" i="16" s="1"/>
  <c r="O1486" i="16" a="1"/>
  <c r="O1486" i="16" s="1"/>
  <c r="O1526" i="16" a="1"/>
  <c r="O1526" i="16" s="1"/>
  <c r="O1614" i="16" a="1"/>
  <c r="O1614" i="16" s="1"/>
  <c r="O1295" i="16" a="1"/>
  <c r="O1295" i="16" s="1"/>
  <c r="O1319" i="16" a="1"/>
  <c r="O1319" i="16" s="1"/>
  <c r="O1351" i="16" a="1"/>
  <c r="O1351" i="16" s="1"/>
  <c r="O1385" i="16" a="1"/>
  <c r="O1385" i="16" s="1"/>
  <c r="O1417" i="16" a="1"/>
  <c r="O1417" i="16" s="1"/>
  <c r="O1449" i="16" a="1"/>
  <c r="O1449" i="16" s="1"/>
  <c r="O1572" i="16" a="1"/>
  <c r="O1572" i="16" s="1"/>
  <c r="O1607" i="16" a="1"/>
  <c r="O1607" i="16" s="1"/>
  <c r="O1649" i="16" a="1"/>
  <c r="O1649" i="16" s="1"/>
  <c r="O1707" i="16" a="1"/>
  <c r="O1707" i="16" s="1"/>
  <c r="O1428" i="16" a="1"/>
  <c r="O1428" i="16" s="1"/>
  <c r="O1457" i="16" a="1"/>
  <c r="O1457" i="16" s="1"/>
  <c r="O1473" i="16" a="1"/>
  <c r="O1473" i="16" s="1"/>
  <c r="O1489" i="16" a="1"/>
  <c r="O1489" i="16" s="1"/>
  <c r="O1505" i="16" a="1"/>
  <c r="O1505" i="16" s="1"/>
  <c r="O1521" i="16" a="1"/>
  <c r="O1521" i="16" s="1"/>
  <c r="O1541" i="16" a="1"/>
  <c r="O1541" i="16" s="1"/>
  <c r="O1582" i="16" a="1"/>
  <c r="O1582" i="16" s="1"/>
  <c r="O1629" i="16" a="1"/>
  <c r="O1629" i="16" s="1"/>
  <c r="O1672" i="16" a="1"/>
  <c r="O1672" i="16" s="1"/>
  <c r="O961" i="16" a="1"/>
  <c r="O961" i="16" s="1"/>
  <c r="O994" i="16" a="1"/>
  <c r="O994" i="16" s="1"/>
  <c r="O1023" i="16" a="1"/>
  <c r="O1023" i="16" s="1"/>
  <c r="O1058" i="16" a="1"/>
  <c r="O1058" i="16" s="1"/>
  <c r="O1093" i="16" a="1"/>
  <c r="O1093" i="16" s="1"/>
  <c r="O1129" i="16" a="1"/>
  <c r="O1129" i="16" s="1"/>
  <c r="O1160" i="16" a="1"/>
  <c r="O1160" i="16" s="1"/>
  <c r="O1193" i="16" a="1"/>
  <c r="O1193" i="16" s="1"/>
  <c r="O1222" i="16" a="1"/>
  <c r="O1222" i="16" s="1"/>
  <c r="O1260" i="16" a="1"/>
  <c r="O1260" i="16" s="1"/>
  <c r="O1300" i="16" a="1"/>
  <c r="O1300" i="16" s="1"/>
  <c r="O1332" i="16" a="1"/>
  <c r="O1332" i="16" s="1"/>
  <c r="O1359" i="16" a="1"/>
  <c r="O1359" i="16" s="1"/>
  <c r="O1389" i="16" a="1"/>
  <c r="O1389" i="16" s="1"/>
  <c r="O1421" i="16" a="1"/>
  <c r="O1421" i="16" s="1"/>
  <c r="O1453" i="16" a="1"/>
  <c r="O1453" i="16" s="1"/>
  <c r="O1566" i="16" a="1"/>
  <c r="O1566" i="16" s="1"/>
  <c r="O1613" i="16" a="1"/>
  <c r="O1613" i="16" s="1"/>
  <c r="O1703" i="16" a="1"/>
  <c r="O1703" i="16" s="1"/>
  <c r="O1603" i="16" a="1"/>
  <c r="O1603" i="16" s="1"/>
  <c r="O1667" i="16" a="1"/>
  <c r="O1667" i="16" s="1"/>
  <c r="O1699" i="16" a="1"/>
  <c r="O1699" i="16" s="1"/>
  <c r="O1341" i="16" a="1"/>
  <c r="O1341" i="16" s="1"/>
  <c r="O1372" i="16" a="1"/>
  <c r="O1372" i="16" s="1"/>
  <c r="O1402" i="16" a="1"/>
  <c r="O1402" i="16" s="1"/>
  <c r="O1434" i="16" a="1"/>
  <c r="O1434" i="16" s="1"/>
  <c r="O1544" i="16" a="1"/>
  <c r="O1544" i="16" s="1"/>
  <c r="O1579" i="16" a="1"/>
  <c r="O1579" i="16" s="1"/>
  <c r="O1638" i="16" a="1"/>
  <c r="O1638" i="16" s="1"/>
  <c r="O1558" i="16" a="1"/>
  <c r="O1558" i="16" s="1"/>
  <c r="O1625" i="16" a="1"/>
  <c r="O1625" i="16" s="1"/>
  <c r="O1684" i="16" a="1"/>
  <c r="O1684" i="16" s="1"/>
  <c r="O947" i="16" a="1"/>
  <c r="O947" i="16" s="1"/>
  <c r="O962" i="16" a="1"/>
  <c r="O962" i="16" s="1"/>
  <c r="O988" i="16" a="1"/>
  <c r="O988" i="16" s="1"/>
  <c r="O1007" i="16" a="1"/>
  <c r="O1007" i="16" s="1"/>
  <c r="O1026" i="16" a="1"/>
  <c r="O1026" i="16" s="1"/>
  <c r="O1046" i="16" a="1"/>
  <c r="O1046" i="16" s="1"/>
  <c r="O1063" i="16" a="1"/>
  <c r="O1063" i="16" s="1"/>
  <c r="O1079" i="16" a="1"/>
  <c r="O1079" i="16" s="1"/>
  <c r="O1102" i="16" a="1"/>
  <c r="O1102" i="16" s="1"/>
  <c r="O1124" i="16" a="1"/>
  <c r="O1124" i="16" s="1"/>
  <c r="O1144" i="16" a="1"/>
  <c r="O1144" i="16" s="1"/>
  <c r="O1169" i="16" a="1"/>
  <c r="O1169" i="16" s="1"/>
  <c r="O1187" i="16" a="1"/>
  <c r="O1187" i="16" s="1"/>
  <c r="O1204" i="16" a="1"/>
  <c r="O1204" i="16" s="1"/>
  <c r="O1230" i="16" a="1"/>
  <c r="O1230" i="16" s="1"/>
  <c r="O1248" i="16" a="1"/>
  <c r="O1248" i="16" s="1"/>
  <c r="O1267" i="16" a="1"/>
  <c r="O1267" i="16" s="1"/>
  <c r="O1288" i="16" a="1"/>
  <c r="O1288" i="16" s="1"/>
  <c r="O1323" i="16" a="1"/>
  <c r="O1323" i="16" s="1"/>
  <c r="O1346" i="16" a="1"/>
  <c r="O1346" i="16" s="1"/>
  <c r="O1371" i="16" a="1"/>
  <c r="O1371" i="16" s="1"/>
  <c r="O1411" i="16" a="1"/>
  <c r="O1411" i="16" s="1"/>
  <c r="O1470" i="16" a="1"/>
  <c r="O1470" i="16" s="1"/>
  <c r="O1502" i="16" a="1"/>
  <c r="O1502" i="16" s="1"/>
  <c r="O1563" i="16" a="1"/>
  <c r="O1563" i="16" s="1"/>
  <c r="O1665" i="16" a="1"/>
  <c r="O1665" i="16" s="1"/>
  <c r="O1305" i="16" a="1"/>
  <c r="O1305" i="16" s="1"/>
  <c r="O1331" i="16" a="1"/>
  <c r="O1331" i="16" s="1"/>
  <c r="O1367" i="16" a="1"/>
  <c r="O1367" i="16" s="1"/>
  <c r="O1401" i="16" a="1"/>
  <c r="O1401" i="16" s="1"/>
  <c r="O1433" i="16" a="1"/>
  <c r="O1433" i="16" s="1"/>
  <c r="O1543" i="16" a="1"/>
  <c r="O1543" i="16" s="1"/>
  <c r="O1589" i="16" a="1"/>
  <c r="O1589" i="16" s="1"/>
  <c r="O1632" i="16" a="1"/>
  <c r="O1632" i="16" s="1"/>
  <c r="O1671" i="16" a="1"/>
  <c r="O1671" i="16" s="1"/>
  <c r="O1412" i="16" a="1"/>
  <c r="O1412" i="16" s="1"/>
  <c r="O1444" i="16" a="1"/>
  <c r="O1444" i="16" s="1"/>
  <c r="O1465" i="16" a="1"/>
  <c r="O1465" i="16" s="1"/>
  <c r="O1481" i="16" a="1"/>
  <c r="O1481" i="16" s="1"/>
  <c r="O1497" i="16" a="1"/>
  <c r="O1497" i="16" s="1"/>
  <c r="O1513" i="16" a="1"/>
  <c r="O1513" i="16" s="1"/>
  <c r="O1529" i="16" a="1"/>
  <c r="O1529" i="16" s="1"/>
  <c r="O1565" i="16" a="1"/>
  <c r="O1565" i="16" s="1"/>
  <c r="O1599" i="16" a="1"/>
  <c r="O1599" i="16" s="1"/>
  <c r="O1650" i="16" a="1"/>
  <c r="O1650" i="16" s="1"/>
  <c r="O1693" i="16" a="1"/>
  <c r="O1693" i="16" s="1"/>
  <c r="O977" i="16" a="1"/>
  <c r="O977" i="16" s="1"/>
  <c r="O1009" i="16" a="1"/>
  <c r="O1009" i="16" s="1"/>
  <c r="O1041" i="16" a="1"/>
  <c r="O1041" i="16" s="1"/>
  <c r="O1080" i="16" a="1"/>
  <c r="O1080" i="16" s="1"/>
  <c r="O1114" i="16" a="1"/>
  <c r="O1114" i="16" s="1"/>
  <c r="O1145" i="16" a="1"/>
  <c r="O1145" i="16" s="1"/>
  <c r="O1179" i="16" a="1"/>
  <c r="O1179" i="16" s="1"/>
  <c r="O1209" i="16" a="1"/>
  <c r="O1209" i="16" s="1"/>
  <c r="O1239" i="16" a="1"/>
  <c r="O1239" i="16" s="1"/>
  <c r="O1276" i="16" a="1"/>
  <c r="O1276" i="16" s="1"/>
  <c r="O1312" i="16" a="1"/>
  <c r="O1312" i="16" s="1"/>
  <c r="O1344" i="16" a="1"/>
  <c r="O1344" i="16" s="1"/>
  <c r="O1375" i="16" a="1"/>
  <c r="O1375" i="16" s="1"/>
  <c r="O1405" i="16" a="1"/>
  <c r="O1405" i="16" s="1"/>
  <c r="O1437" i="16" a="1"/>
  <c r="O1437" i="16" s="1"/>
  <c r="O1549" i="16" a="1"/>
  <c r="O1549" i="16" s="1"/>
  <c r="O1583" i="16" a="1"/>
  <c r="O1583" i="16" s="1"/>
  <c r="O1655" i="16" a="1"/>
  <c r="O1655" i="16" s="1"/>
  <c r="O1571" i="16" a="1"/>
  <c r="O1571" i="16" s="1"/>
  <c r="O1635" i="16" a="1"/>
  <c r="O1635" i="16" s="1"/>
  <c r="O1712" i="16" a="1"/>
  <c r="O1712" i="16" s="1"/>
  <c r="N1712" i="16" s="1" a="1"/>
  <c r="N1712" i="16" s="1"/>
  <c r="O1681" i="16" a="1"/>
  <c r="O1681" i="16" s="1"/>
  <c r="O1651" i="16" a="1"/>
  <c r="O1651" i="16" s="1"/>
  <c r="O1619" i="16" a="1"/>
  <c r="O1619" i="16" s="1"/>
  <c r="O1587" i="16" a="1"/>
  <c r="O1587" i="16" s="1"/>
  <c r="O1555" i="16" a="1"/>
  <c r="O1555" i="16" s="1"/>
  <c r="O1678" i="16" a="1"/>
  <c r="O1678" i="16" s="1"/>
  <c r="O1634" i="16" a="1"/>
  <c r="O1634" i="16" s="1"/>
  <c r="O1604" i="16" a="1"/>
  <c r="O1604" i="16" s="1"/>
  <c r="O1575" i="16" a="1"/>
  <c r="O1575" i="16" s="1"/>
  <c r="O1557" i="16" a="1"/>
  <c r="O1557" i="16" s="1"/>
  <c r="O1539" i="16" a="1"/>
  <c r="O1539" i="16" s="1"/>
  <c r="O1445" i="16" a="1"/>
  <c r="O1445" i="16" s="1"/>
  <c r="O1429" i="16" a="1"/>
  <c r="O1429" i="16" s="1"/>
  <c r="O1413" i="16" a="1"/>
  <c r="O1413" i="16" s="1"/>
  <c r="O1397" i="16" a="1"/>
  <c r="O1397" i="16" s="1"/>
  <c r="O1381" i="16" a="1"/>
  <c r="O1381" i="16" s="1"/>
  <c r="O1369" i="16" a="1"/>
  <c r="O1369" i="16" s="1"/>
  <c r="O1353" i="16" a="1"/>
  <c r="O1353" i="16" s="1"/>
  <c r="O1338" i="16" a="1"/>
  <c r="O1338" i="16" s="1"/>
  <c r="O1321" i="16" a="1"/>
  <c r="O1321" i="16" s="1"/>
  <c r="O1306" i="16" a="1"/>
  <c r="O1306" i="16" s="1"/>
  <c r="O1291" i="16" a="1"/>
  <c r="O1291" i="16" s="1"/>
  <c r="O1269" i="16" a="1"/>
  <c r="O1269" i="16" s="1"/>
  <c r="O1249" i="16" a="1"/>
  <c r="O1249" i="16" s="1"/>
  <c r="O1232" i="16" a="1"/>
  <c r="O1232" i="16" s="1"/>
  <c r="O1215" i="16" a="1"/>
  <c r="O1215" i="16" s="1"/>
  <c r="O1199" i="16" a="1"/>
  <c r="O1199" i="16" s="1"/>
  <c r="O1186" i="16" a="1"/>
  <c r="O1186" i="16" s="1"/>
  <c r="O1170" i="16" a="1"/>
  <c r="O1170" i="16" s="1"/>
  <c r="O1154" i="16" a="1"/>
  <c r="O1154" i="16" s="1"/>
  <c r="O1139" i="16" a="1"/>
  <c r="O1139" i="16" s="1"/>
  <c r="O1123" i="16" a="1"/>
  <c r="O1123" i="16" s="1"/>
  <c r="O1104" i="16" a="1"/>
  <c r="O1104" i="16" s="1"/>
  <c r="O1086" i="16" a="1"/>
  <c r="O1086" i="16" s="1"/>
  <c r="O1068" i="16" a="1"/>
  <c r="O1068" i="16" s="1"/>
  <c r="O1048" i="16" a="1"/>
  <c r="O1048" i="16" s="1"/>
  <c r="O1034" i="16" a="1"/>
  <c r="O1034" i="16" s="1"/>
  <c r="O1016" i="16" a="1"/>
  <c r="O1016" i="16" s="1"/>
  <c r="O1002" i="16" a="1"/>
  <c r="O1002" i="16" s="1"/>
  <c r="O987" i="16" a="1"/>
  <c r="O987" i="16" s="1"/>
  <c r="O971" i="16" a="1"/>
  <c r="O971" i="16" s="1"/>
  <c r="O955" i="16" a="1"/>
  <c r="O955" i="16" s="1"/>
  <c r="O1682" i="16" a="1"/>
  <c r="O1682" i="16" s="1"/>
  <c r="O1659" i="16" a="1"/>
  <c r="O1659" i="16" s="1"/>
  <c r="O1637" i="16" a="1"/>
  <c r="O1637" i="16" s="1"/>
  <c r="O1620" i="16" a="1"/>
  <c r="O1620" i="16" s="1"/>
  <c r="O1591" i="16" a="1"/>
  <c r="O1591" i="16" s="1"/>
  <c r="O1573" i="16" a="1"/>
  <c r="O1573" i="16" s="1"/>
  <c r="O1556" i="16" a="1"/>
  <c r="O1556" i="16" s="1"/>
  <c r="O1533" i="16" a="1"/>
  <c r="O1533" i="16" s="1"/>
  <c r="O1525" i="16" a="1"/>
  <c r="O1525" i="16" s="1"/>
  <c r="O1517" i="16" a="1"/>
  <c r="O1517" i="16" s="1"/>
  <c r="O1509" i="16" a="1"/>
  <c r="O1509" i="16" s="1"/>
  <c r="O1501" i="16" a="1"/>
  <c r="O1501" i="16" s="1"/>
  <c r="O1493" i="16" a="1"/>
  <c r="O1493" i="16" s="1"/>
  <c r="O1485" i="16" a="1"/>
  <c r="O1485" i="16" s="1"/>
  <c r="O1477" i="16" a="1"/>
  <c r="O1477" i="16" s="1"/>
  <c r="O1469" i="16" a="1"/>
  <c r="O1469" i="16" s="1"/>
  <c r="O1461" i="16" a="1"/>
  <c r="O1461" i="16" s="1"/>
  <c r="O1452" i="16" a="1"/>
  <c r="O1452" i="16" s="1"/>
  <c r="O1436" i="16" a="1"/>
  <c r="O1436" i="16" s="1"/>
  <c r="O1420" i="16" a="1"/>
  <c r="O1420" i="16" s="1"/>
  <c r="O1404" i="16" a="1"/>
  <c r="O1404" i="16" s="1"/>
  <c r="O1686" i="16" a="1"/>
  <c r="O1686" i="16" s="1"/>
  <c r="O1658" i="16" a="1"/>
  <c r="O1658" i="16" s="1"/>
  <c r="O1640" i="16" a="1"/>
  <c r="O1640" i="16" s="1"/>
  <c r="O1615" i="16" a="1"/>
  <c r="O1615" i="16" s="1"/>
  <c r="O1598" i="16" a="1"/>
  <c r="O1598" i="16" s="1"/>
  <c r="O1581" i="16" a="1"/>
  <c r="O1581" i="16" s="1"/>
  <c r="O1551" i="16" a="1"/>
  <c r="O1551" i="16" s="1"/>
  <c r="O1535" i="16" a="1"/>
  <c r="O1535" i="16" s="1"/>
  <c r="O1441" i="16" a="1"/>
  <c r="O1441" i="16" s="1"/>
  <c r="O1425" i="16" a="1"/>
  <c r="O1425" i="16" s="1"/>
  <c r="O1409" i="16" a="1"/>
  <c r="O1409" i="16" s="1"/>
  <c r="O1393" i="16" a="1"/>
  <c r="O1393" i="16" s="1"/>
  <c r="O1377" i="16" a="1"/>
  <c r="O1377" i="16" s="1"/>
  <c r="O1361" i="16" a="1"/>
  <c r="O1361" i="16" s="1"/>
  <c r="O1342" i="16" a="1"/>
  <c r="O1342" i="16" s="1"/>
  <c r="O1325" i="16" a="1"/>
  <c r="O1325" i="16" s="1"/>
  <c r="O1310" i="16" a="1"/>
  <c r="O1310" i="16" s="1"/>
  <c r="O1292" i="16" a="1"/>
  <c r="O1292" i="16" s="1"/>
  <c r="O1630" i="16" a="1"/>
  <c r="O1630" i="16" s="1"/>
  <c r="O1546" i="16" a="1"/>
  <c r="O1546" i="16" s="1"/>
  <c r="O1510" i="16" a="1"/>
  <c r="O1510" i="16" s="1"/>
  <c r="O1702" i="16" a="1"/>
  <c r="O1702" i="16" s="1"/>
  <c r="O1701" i="16" a="1"/>
  <c r="O1701" i="16" s="1"/>
  <c r="O1670" i="16" a="1"/>
  <c r="O1670" i="16" s="1"/>
  <c r="O1641" i="16" a="1"/>
  <c r="O1641" i="16" s="1"/>
  <c r="O1606" i="16" a="1"/>
  <c r="O1606" i="16" s="1"/>
  <c r="O1574" i="16" a="1"/>
  <c r="O1574" i="16" s="1"/>
  <c r="O1710" i="16" a="1"/>
  <c r="O1710" i="16" s="1"/>
  <c r="O1664" i="16" a="1"/>
  <c r="O1664" i="16" s="1"/>
  <c r="O1617" i="16" a="1"/>
  <c r="O1617" i="16" s="1"/>
  <c r="O1600" i="16" a="1"/>
  <c r="O1600" i="16" s="1"/>
  <c r="O1570" i="16" a="1"/>
  <c r="O1570" i="16" s="1"/>
  <c r="O1553" i="16" a="1"/>
  <c r="O1553" i="16" s="1"/>
  <c r="O1536" i="16" a="1"/>
  <c r="O1536" i="16" s="1"/>
  <c r="O1442" i="16" a="1"/>
  <c r="O1442" i="16" s="1"/>
  <c r="O1426" i="16" a="1"/>
  <c r="O1426" i="16" s="1"/>
  <c r="O1410" i="16" a="1"/>
  <c r="O1410" i="16" s="1"/>
  <c r="O1394" i="16" a="1"/>
  <c r="O1394" i="16" s="1"/>
  <c r="O1378" i="16" a="1"/>
  <c r="O1378" i="16" s="1"/>
  <c r="O1362" i="16" a="1"/>
  <c r="O1362" i="16" s="1"/>
  <c r="O1347" i="16" a="1"/>
  <c r="O1347" i="16" s="1"/>
  <c r="O1335" i="16" a="1"/>
  <c r="O1335" i="16" s="1"/>
  <c r="O1315" i="16" a="1"/>
  <c r="O1315" i="16" s="1"/>
  <c r="O1303" i="16" a="1"/>
  <c r="O1303" i="16" s="1"/>
  <c r="O1287" i="16" a="1"/>
  <c r="O1287" i="16" s="1"/>
  <c r="O1266" i="16" a="1"/>
  <c r="O1266" i="16" s="1"/>
  <c r="O1245" i="16" a="1"/>
  <c r="O1245" i="16" s="1"/>
  <c r="O1226" i="16" a="1"/>
  <c r="O1226" i="16" s="1"/>
  <c r="O1212" i="16" a="1"/>
  <c r="O1212" i="16" s="1"/>
  <c r="O1196" i="16" a="1"/>
  <c r="O1196" i="16" s="1"/>
  <c r="O1182" i="16" a="1"/>
  <c r="O1182" i="16" s="1"/>
  <c r="O1164" i="16" a="1"/>
  <c r="O1164" i="16" s="1"/>
  <c r="O1148" i="16" a="1"/>
  <c r="O1148" i="16" s="1"/>
  <c r="O1135" i="16" a="1"/>
  <c r="O1135" i="16" s="1"/>
  <c r="O1119" i="16" a="1"/>
  <c r="O1119" i="16" s="1"/>
  <c r="O1097" i="16" a="1"/>
  <c r="O1097" i="16" s="1"/>
  <c r="O1083" i="16" a="1"/>
  <c r="O1083" i="16" s="1"/>
  <c r="O1062" i="16" a="1"/>
  <c r="O1062" i="16" s="1"/>
  <c r="O1045" i="16" a="1"/>
  <c r="O1045" i="16" s="1"/>
  <c r="O1027" i="16" a="1"/>
  <c r="O1027" i="16" s="1"/>
  <c r="O1013" i="16" a="1"/>
  <c r="O1013" i="16" s="1"/>
  <c r="O998" i="16" a="1"/>
  <c r="O998" i="16" s="1"/>
  <c r="O983" i="16" a="1"/>
  <c r="O983" i="16" s="1"/>
  <c r="O968" i="16" a="1"/>
  <c r="O968" i="16" s="1"/>
  <c r="O1700" i="16" a="1"/>
  <c r="O1700" i="16" s="1"/>
  <c r="O1676" i="16" a="1"/>
  <c r="O1676" i="16" s="1"/>
  <c r="O1654" i="16" a="1"/>
  <c r="O1654" i="16" s="1"/>
  <c r="O1633" i="16" a="1"/>
  <c r="O1633" i="16" s="1"/>
  <c r="O1616" i="16" a="1"/>
  <c r="O1616" i="16" s="1"/>
  <c r="O1586" i="16" a="1"/>
  <c r="O1586" i="16" s="1"/>
  <c r="O1569" i="16" a="1"/>
  <c r="O1569" i="16" s="1"/>
  <c r="O1552" i="16" a="1"/>
  <c r="O1552" i="16" s="1"/>
  <c r="O1531" i="16" a="1"/>
  <c r="O1531" i="16" s="1"/>
  <c r="O1523" i="16" a="1"/>
  <c r="O1523" i="16" s="1"/>
  <c r="O1515" i="16" a="1"/>
  <c r="O1515" i="16" s="1"/>
  <c r="O1507" i="16" a="1"/>
  <c r="O1507" i="16" s="1"/>
  <c r="O1499" i="16" a="1"/>
  <c r="O1499" i="16" s="1"/>
  <c r="O1491" i="16" a="1"/>
  <c r="O1491" i="16" s="1"/>
  <c r="O1483" i="16" a="1"/>
  <c r="O1483" i="16" s="1"/>
  <c r="O1475" i="16" a="1"/>
  <c r="O1475" i="16" s="1"/>
  <c r="O1467" i="16" a="1"/>
  <c r="O1467" i="16" s="1"/>
  <c r="O1459" i="16" a="1"/>
  <c r="O1459" i="16" s="1"/>
  <c r="O1447" i="16" a="1"/>
  <c r="O1447" i="16" s="1"/>
  <c r="O1431" i="16" a="1"/>
  <c r="O1431" i="16" s="1"/>
  <c r="O1415" i="16" a="1"/>
  <c r="O1415" i="16" s="1"/>
  <c r="O1399" i="16" a="1"/>
  <c r="O1399" i="16" s="1"/>
  <c r="O1680" i="16" a="1"/>
  <c r="O1680" i="16" s="1"/>
  <c r="O1653" i="16" a="1"/>
  <c r="O1653" i="16" s="1"/>
  <c r="O1636" i="16" a="1"/>
  <c r="O1636" i="16" s="1"/>
  <c r="O1611" i="16" a="1"/>
  <c r="O1611" i="16" s="1"/>
  <c r="O1594" i="16" a="1"/>
  <c r="O1594" i="16" s="1"/>
  <c r="O1576" i="16" a="1"/>
  <c r="O1576" i="16" s="1"/>
  <c r="O1547" i="16" a="1"/>
  <c r="O1547" i="16" s="1"/>
  <c r="O1454" i="16" a="1"/>
  <c r="O1454" i="16" s="1"/>
  <c r="O1438" i="16" a="1"/>
  <c r="O1438" i="16" s="1"/>
  <c r="O1422" i="16" a="1"/>
  <c r="O1422" i="16" s="1"/>
  <c r="O1406" i="16" a="1"/>
  <c r="O1406" i="16" s="1"/>
  <c r="O1390" i="16" a="1"/>
  <c r="O1390" i="16" s="1"/>
  <c r="O1370" i="16" a="1"/>
  <c r="O1370" i="16" s="1"/>
  <c r="O1354" i="16" a="1"/>
  <c r="O1354" i="16" s="1"/>
  <c r="O1337" i="16" a="1"/>
  <c r="O1337" i="16" s="1"/>
  <c r="O1322" i="16" a="1"/>
  <c r="O1322" i="16" s="1"/>
  <c r="O1621" i="16" a="1"/>
  <c r="O1621" i="16" s="1"/>
  <c r="O1643" i="16" a="1"/>
  <c r="O1643" i="16" s="1"/>
  <c r="O1668" i="16" a="1"/>
  <c r="O1668" i="16" s="1"/>
  <c r="O1689" i="16" a="1"/>
  <c r="O1689" i="16" s="1"/>
  <c r="O1545" i="16" a="1"/>
  <c r="O1545" i="16" s="1"/>
  <c r="O1561" i="16" a="1"/>
  <c r="O1561" i="16" s="1"/>
  <c r="O1577" i="16" a="1"/>
  <c r="O1577" i="16" s="1"/>
  <c r="O1593" i="16" a="1"/>
  <c r="O1593" i="16" s="1"/>
  <c r="O1609" i="16" a="1"/>
  <c r="O1609" i="16" s="1"/>
  <c r="O1628" i="16" a="1"/>
  <c r="O1628" i="16" s="1"/>
  <c r="O1644" i="16" a="1"/>
  <c r="O1644" i="16" s="1"/>
  <c r="O1660" i="16" a="1"/>
  <c r="O1660" i="16" s="1"/>
  <c r="O1674" i="16" a="1"/>
  <c r="O1674" i="16" s="1"/>
  <c r="O1691" i="16" a="1"/>
  <c r="O1691" i="16" s="1"/>
  <c r="O1705" i="16" a="1"/>
  <c r="O1705" i="16" s="1"/>
  <c r="O1688" i="16" a="1"/>
  <c r="O1688" i="16" s="1"/>
  <c r="O1709" i="16" a="1"/>
  <c r="O1709" i="16" s="1"/>
  <c r="O1626" i="16" a="1"/>
  <c r="O1626" i="16" s="1"/>
  <c r="O1646" i="16" a="1"/>
  <c r="O1646" i="16" s="1"/>
  <c r="O1673" i="16" a="1"/>
  <c r="O1673" i="16" s="1"/>
  <c r="O1696" i="16" a="1"/>
  <c r="O1696" i="16" s="1"/>
  <c r="O1548" i="16" a="1"/>
  <c r="O1548" i="16" s="1"/>
  <c r="O1564" i="16" a="1"/>
  <c r="O1564" i="16" s="1"/>
  <c r="O1580" i="16" a="1"/>
  <c r="O1580" i="16" s="1"/>
  <c r="O1596" i="16" a="1"/>
  <c r="O1596" i="16" s="1"/>
  <c r="O1612" i="16" a="1"/>
  <c r="O1612" i="16" s="1"/>
  <c r="O1631" i="16" a="1"/>
  <c r="O1631" i="16" s="1"/>
  <c r="O1647" i="16" a="1"/>
  <c r="O1647" i="16" s="1"/>
  <c r="O1663" i="16" a="1"/>
  <c r="O1663" i="16" s="1"/>
  <c r="O1677" i="16" a="1"/>
  <c r="O1677" i="16" s="1"/>
  <c r="O1694" i="16" a="1"/>
  <c r="O1694" i="16" s="1"/>
  <c r="O1708" i="16" a="1"/>
  <c r="O1708" i="16" s="1"/>
  <c r="O1695" i="16" a="1"/>
  <c r="O1695" i="16" s="1"/>
  <c r="O1706" i="16" a="1"/>
  <c r="O1706" i="16" s="1"/>
  <c r="N3" i="16" a="1"/>
  <c r="N3" i="16" s="1"/>
  <c r="S1712" i="16"/>
  <c r="AO1472" i="16" s="1"/>
  <c r="AH1711" i="16"/>
  <c r="AG1712" i="16"/>
  <c r="AE3" i="16" l="1"/>
  <c r="L4" i="16"/>
  <c r="M4" i="16" s="1"/>
  <c r="N1696" i="16" a="1"/>
  <c r="N1696" i="16" s="1"/>
  <c r="AD1696" i="16" s="1"/>
  <c r="AE1696" i="16"/>
  <c r="N1545" i="16" a="1"/>
  <c r="N1545" i="16" s="1"/>
  <c r="AD1545" i="16" s="1"/>
  <c r="AE1545" i="16"/>
  <c r="N1621" i="16" a="1"/>
  <c r="N1621" i="16" s="1"/>
  <c r="AD1621" i="16" s="1"/>
  <c r="AE1621" i="16"/>
  <c r="N1594" i="16" a="1"/>
  <c r="N1594" i="16" s="1"/>
  <c r="AD1594" i="16" s="1"/>
  <c r="AE1594" i="16"/>
  <c r="N1569" i="16" a="1"/>
  <c r="N1569" i="16" s="1"/>
  <c r="AD1569" i="16" s="1"/>
  <c r="AE1569" i="16"/>
  <c r="N983" i="16" a="1"/>
  <c r="N983" i="16" s="1"/>
  <c r="AD983" i="16" s="1"/>
  <c r="AE983" i="16"/>
  <c r="N1245" i="16" a="1"/>
  <c r="N1245" i="16" s="1"/>
  <c r="AD1245" i="16" s="1"/>
  <c r="AE1245" i="16"/>
  <c r="N1442" i="16" a="1"/>
  <c r="N1442" i="16" s="1"/>
  <c r="AD1442" i="16" s="1"/>
  <c r="AE1442" i="16"/>
  <c r="N1630" i="16" a="1"/>
  <c r="N1630" i="16" s="1"/>
  <c r="AD1630" i="16" s="1"/>
  <c r="AE1630" i="16"/>
  <c r="N1409" i="16" a="1"/>
  <c r="N1409" i="16" s="1"/>
  <c r="AD1409" i="16" s="1"/>
  <c r="AE1409" i="16"/>
  <c r="N1551" i="16" a="1"/>
  <c r="N1551" i="16" s="1"/>
  <c r="AD1551" i="16" s="1"/>
  <c r="AE1551" i="16"/>
  <c r="N1469" i="16" a="1"/>
  <c r="N1469" i="16" s="1"/>
  <c r="AD1469" i="16" s="1"/>
  <c r="AE1469" i="16"/>
  <c r="N1179" i="16" a="1"/>
  <c r="N1179" i="16" s="1"/>
  <c r="AD1179" i="16" s="1"/>
  <c r="AE1179" i="16"/>
  <c r="N1041" i="16" a="1"/>
  <c r="N1041" i="16" s="1"/>
  <c r="AD1041" i="16" s="1"/>
  <c r="AE1041" i="16"/>
  <c r="N1513" i="16" a="1"/>
  <c r="N1513" i="16" s="1"/>
  <c r="AD1513" i="16" s="1"/>
  <c r="AE1513" i="16"/>
  <c r="N1367" i="16" a="1"/>
  <c r="N1367" i="16" s="1"/>
  <c r="AD1367" i="16" s="1"/>
  <c r="AE1367" i="16"/>
  <c r="N1563" i="16" a="1"/>
  <c r="N1563" i="16" s="1"/>
  <c r="AD1563" i="16" s="1"/>
  <c r="AE1563" i="16"/>
  <c r="N1267" i="16" a="1"/>
  <c r="N1267" i="16" s="1"/>
  <c r="AD1267" i="16" s="1"/>
  <c r="AE1267" i="16"/>
  <c r="N1102" i="16" a="1"/>
  <c r="N1102" i="16" s="1"/>
  <c r="AD1102" i="16" s="1"/>
  <c r="AE1102" i="16"/>
  <c r="N1638" i="16" a="1"/>
  <c r="N1638" i="16" s="1"/>
  <c r="AD1638" i="16" s="1"/>
  <c r="AE1638" i="16"/>
  <c r="N1402" i="16" a="1"/>
  <c r="N1402" i="16" s="1"/>
  <c r="AD1402" i="16" s="1"/>
  <c r="AE1402" i="16"/>
  <c r="N1566" i="16" a="1"/>
  <c r="N1566" i="16" s="1"/>
  <c r="AD1566" i="16" s="1"/>
  <c r="AE1566" i="16"/>
  <c r="N1093" i="16" a="1"/>
  <c r="N1093" i="16" s="1"/>
  <c r="AD1093" i="16" s="1"/>
  <c r="AE1093" i="16"/>
  <c r="N961" i="16" a="1"/>
  <c r="N961" i="16" s="1"/>
  <c r="AD961" i="16" s="1"/>
  <c r="AE961" i="16"/>
  <c r="N1473" i="16" a="1"/>
  <c r="N1473" i="16" s="1"/>
  <c r="AD1473" i="16" s="1"/>
  <c r="AE1473" i="16"/>
  <c r="N1417" i="16" a="1"/>
  <c r="N1417" i="16" s="1"/>
  <c r="AD1417" i="16" s="1"/>
  <c r="AE1417" i="16"/>
  <c r="N1443" i="16" a="1"/>
  <c r="N1443" i="16" s="1"/>
  <c r="AD1443" i="16" s="1"/>
  <c r="AE1443" i="16"/>
  <c r="N1217" i="16" a="1"/>
  <c r="N1217" i="16" s="1"/>
  <c r="AD1217" i="16" s="1"/>
  <c r="AE1217" i="16"/>
  <c r="N1054" i="16" a="1"/>
  <c r="N1054" i="16" s="1"/>
  <c r="AD1054" i="16" s="1"/>
  <c r="AE1054" i="16"/>
  <c r="N1175" i="16" a="1"/>
  <c r="N1175" i="16" s="1"/>
  <c r="AD1175" i="16" s="1"/>
  <c r="AE1175" i="16"/>
  <c r="N1439" i="16" a="1"/>
  <c r="N1439" i="16" s="1"/>
  <c r="AD1439" i="16" s="1"/>
  <c r="AE1439" i="16"/>
  <c r="N1450" i="16" a="1"/>
  <c r="N1450" i="16" s="1"/>
  <c r="AD1450" i="16" s="1"/>
  <c r="AE1450" i="16"/>
  <c r="N1578" i="16" a="1"/>
  <c r="N1578" i="16" s="1"/>
  <c r="AD1578" i="16" s="1"/>
  <c r="AE1578" i="16"/>
  <c r="N1316" i="16" a="1"/>
  <c r="N1316" i="16" s="1"/>
  <c r="AD1316" i="16" s="1"/>
  <c r="AE1316" i="16"/>
  <c r="N1624" i="16" a="1"/>
  <c r="N1624" i="16" s="1"/>
  <c r="AD1624" i="16" s="1"/>
  <c r="AE1624" i="16"/>
  <c r="N1284" i="16" a="1"/>
  <c r="N1284" i="16" s="1"/>
  <c r="AD1284" i="16" s="1"/>
  <c r="AE1284" i="16"/>
  <c r="N1595" i="16" a="1"/>
  <c r="N1595" i="16" s="1"/>
  <c r="AD1595" i="16" s="1"/>
  <c r="AE1595" i="16"/>
  <c r="N1275" i="16" a="1"/>
  <c r="N1275" i="16" s="1"/>
  <c r="AD1275" i="16" s="1"/>
  <c r="AE1275" i="16"/>
  <c r="N1286" i="16" a="1"/>
  <c r="N1286" i="16" s="1"/>
  <c r="AD1286" i="16" s="1"/>
  <c r="AE1286" i="16"/>
  <c r="N1661" i="16" a="1"/>
  <c r="N1661" i="16" s="1"/>
  <c r="AD1661" i="16" s="1"/>
  <c r="AE1661" i="16"/>
  <c r="N741" i="16" a="1"/>
  <c r="N741" i="16" s="1"/>
  <c r="AD741" i="16" s="1"/>
  <c r="AE741" i="16"/>
  <c r="N872" i="16" a="1"/>
  <c r="N872" i="16" s="1"/>
  <c r="AD872" i="16" s="1"/>
  <c r="AE872" i="16"/>
  <c r="N1049" i="16" a="1"/>
  <c r="N1049" i="16" s="1"/>
  <c r="AD1049" i="16" s="1"/>
  <c r="AE1049" i="16"/>
  <c r="N1130" i="16" a="1"/>
  <c r="N1130" i="16" s="1"/>
  <c r="AD1130" i="16" s="1"/>
  <c r="AE1130" i="16"/>
  <c r="N1308" i="16" a="1"/>
  <c r="N1308" i="16" s="1"/>
  <c r="AD1308" i="16" s="1"/>
  <c r="AE1308" i="16"/>
  <c r="N1474" i="16" a="1"/>
  <c r="N1474" i="16" s="1"/>
  <c r="AD1474" i="16" s="1"/>
  <c r="AE1474" i="16"/>
  <c r="N940" i="16" a="1"/>
  <c r="N940" i="16" s="1"/>
  <c r="AD940" i="16" s="1"/>
  <c r="AE940" i="16"/>
  <c r="N1106" i="16" a="1"/>
  <c r="N1106" i="16" s="1"/>
  <c r="AD1106" i="16" s="1"/>
  <c r="AE1106" i="16"/>
  <c r="N1274" i="16" a="1"/>
  <c r="N1274" i="16" s="1"/>
  <c r="AD1274" i="16" s="1"/>
  <c r="AE1274" i="16"/>
  <c r="N1408" i="16" a="1"/>
  <c r="N1408" i="16" s="1"/>
  <c r="AD1408" i="16" s="1"/>
  <c r="AE1408" i="16"/>
  <c r="N732" i="16" a="1"/>
  <c r="N732" i="16" s="1"/>
  <c r="AD732" i="16" s="1"/>
  <c r="AE732" i="16"/>
  <c r="N792" i="16" a="1"/>
  <c r="N792" i="16" s="1"/>
  <c r="AD792" i="16" s="1"/>
  <c r="AE792" i="16"/>
  <c r="N924" i="16" a="1"/>
  <c r="N924" i="16" s="1"/>
  <c r="AD924" i="16" s="1"/>
  <c r="AE924" i="16"/>
  <c r="N1017" i="16" a="1"/>
  <c r="N1017" i="16" s="1"/>
  <c r="AD1017" i="16" s="1"/>
  <c r="AE1017" i="16"/>
  <c r="N1262" i="16" a="1"/>
  <c r="N1262" i="16" s="1"/>
  <c r="AD1262" i="16" s="1"/>
  <c r="AE1262" i="16"/>
  <c r="N1538" i="16" a="1"/>
  <c r="N1538" i="16" s="1"/>
  <c r="AD1538" i="16" s="1"/>
  <c r="AE1538" i="16"/>
  <c r="N1471" i="16" a="1"/>
  <c r="N1471" i="16" s="1"/>
  <c r="AD1471" i="16" s="1"/>
  <c r="AE1471" i="16"/>
  <c r="N1003" i="16" a="1"/>
  <c r="N1003" i="16" s="1"/>
  <c r="AD1003" i="16" s="1"/>
  <c r="AE1003" i="16"/>
  <c r="N853" i="16" a="1"/>
  <c r="N853" i="16" s="1"/>
  <c r="AD853" i="16" s="1"/>
  <c r="AE853" i="16"/>
  <c r="N1647" i="16" a="1"/>
  <c r="N1647" i="16" s="1"/>
  <c r="AD1647" i="16" s="1"/>
  <c r="AE1647" i="16"/>
  <c r="N1580" i="16" a="1"/>
  <c r="N1580" i="16" s="1"/>
  <c r="AD1580" i="16" s="1"/>
  <c r="AE1580" i="16"/>
  <c r="N1688" i="16" a="1"/>
  <c r="N1688" i="16" s="1"/>
  <c r="AD1688" i="16" s="1"/>
  <c r="AE1688" i="16"/>
  <c r="N1660" i="16" a="1"/>
  <c r="N1660" i="16" s="1"/>
  <c r="AD1660" i="16" s="1"/>
  <c r="AE1660" i="16"/>
  <c r="N1593" i="16" a="1"/>
  <c r="N1593" i="16" s="1"/>
  <c r="AD1593" i="16" s="1"/>
  <c r="AE1593" i="16"/>
  <c r="N1689" i="16" a="1"/>
  <c r="N1689" i="16" s="1"/>
  <c r="AD1689" i="16" s="1"/>
  <c r="AE1689" i="16"/>
  <c r="N1322" i="16" a="1"/>
  <c r="N1322" i="16" s="1"/>
  <c r="AD1322" i="16" s="1"/>
  <c r="AE1322" i="16"/>
  <c r="N1390" i="16" a="1"/>
  <c r="N1390" i="16" s="1"/>
  <c r="AD1390" i="16" s="1"/>
  <c r="AE1390" i="16"/>
  <c r="N1454" i="16" a="1"/>
  <c r="N1454" i="16" s="1"/>
  <c r="AD1454" i="16" s="1"/>
  <c r="AE1454" i="16"/>
  <c r="N1611" i="16" a="1"/>
  <c r="N1611" i="16" s="1"/>
  <c r="AD1611" i="16" s="1"/>
  <c r="AE1611" i="16"/>
  <c r="N1399" i="16" a="1"/>
  <c r="N1399" i="16" s="1"/>
  <c r="AD1399" i="16" s="1"/>
  <c r="AE1399" i="16"/>
  <c r="N1459" i="16" a="1"/>
  <c r="N1459" i="16" s="1"/>
  <c r="AD1459" i="16" s="1"/>
  <c r="AE1459" i="16"/>
  <c r="N1491" i="16" a="1"/>
  <c r="N1491" i="16" s="1"/>
  <c r="AD1491" i="16" s="1"/>
  <c r="AE1491" i="16"/>
  <c r="N1523" i="16" a="1"/>
  <c r="N1523" i="16" s="1"/>
  <c r="AD1523" i="16" s="1"/>
  <c r="AE1523" i="16"/>
  <c r="N1586" i="16" a="1"/>
  <c r="N1586" i="16" s="1"/>
  <c r="AD1586" i="16" s="1"/>
  <c r="AE1586" i="16"/>
  <c r="N1676" i="16" a="1"/>
  <c r="N1676" i="16" s="1"/>
  <c r="AD1676" i="16" s="1"/>
  <c r="AE1676" i="16"/>
  <c r="N998" i="16" a="1"/>
  <c r="N998" i="16" s="1"/>
  <c r="AD998" i="16" s="1"/>
  <c r="AE998" i="16"/>
  <c r="N1062" i="16" a="1"/>
  <c r="N1062" i="16" s="1"/>
  <c r="AD1062" i="16" s="1"/>
  <c r="AE1062" i="16"/>
  <c r="N1135" i="16" a="1"/>
  <c r="N1135" i="16" s="1"/>
  <c r="AD1135" i="16" s="1"/>
  <c r="AE1135" i="16"/>
  <c r="N1196" i="16" a="1"/>
  <c r="N1196" i="16" s="1"/>
  <c r="AD1196" i="16" s="1"/>
  <c r="AE1196" i="16"/>
  <c r="N1335" i="16" a="1"/>
  <c r="N1335" i="16" s="1"/>
  <c r="AD1335" i="16" s="1"/>
  <c r="AE1335" i="16"/>
  <c r="N1536" i="16" a="1"/>
  <c r="N1536" i="16" s="1"/>
  <c r="AD1536" i="16" s="1"/>
  <c r="AE1536" i="16"/>
  <c r="N1606" i="16" a="1"/>
  <c r="N1606" i="16" s="1"/>
  <c r="AD1606" i="16" s="1"/>
  <c r="AE1606" i="16"/>
  <c r="N1292" i="16" a="1"/>
  <c r="N1292" i="16" s="1"/>
  <c r="AD1292" i="16" s="1"/>
  <c r="AE1292" i="16"/>
  <c r="N1425" i="16" a="1"/>
  <c r="N1425" i="16" s="1"/>
  <c r="AD1425" i="16" s="1"/>
  <c r="AE1425" i="16"/>
  <c r="N1658" i="16" a="1"/>
  <c r="N1658" i="16" s="1"/>
  <c r="AD1658" i="16" s="1"/>
  <c r="AE1658" i="16"/>
  <c r="N1477" i="16" a="1"/>
  <c r="N1477" i="16" s="1"/>
  <c r="AD1477" i="16" s="1"/>
  <c r="AE1477" i="16"/>
  <c r="N1556" i="16" a="1"/>
  <c r="N1556" i="16" s="1"/>
  <c r="AD1556" i="16" s="1"/>
  <c r="AE1556" i="16"/>
  <c r="N1637" i="16" a="1"/>
  <c r="N1637" i="16" s="1"/>
  <c r="AD1637" i="16" s="1"/>
  <c r="AE1637" i="16"/>
  <c r="N1034" i="16" a="1"/>
  <c r="N1034" i="16" s="1"/>
  <c r="AD1034" i="16" s="1"/>
  <c r="AE1034" i="16"/>
  <c r="N1306" i="16" a="1"/>
  <c r="N1306" i="16" s="1"/>
  <c r="AD1306" i="16" s="1"/>
  <c r="AE1306" i="16"/>
  <c r="N1575" i="16" a="1"/>
  <c r="N1575" i="16" s="1"/>
  <c r="AD1575" i="16" s="1"/>
  <c r="AE1575" i="16"/>
  <c r="N1145" i="16" a="1"/>
  <c r="N1145" i="16" s="1"/>
  <c r="AD1145" i="16" s="1"/>
  <c r="AE1145" i="16"/>
  <c r="N1009" i="16" a="1"/>
  <c r="N1009" i="16" s="1"/>
  <c r="AD1009" i="16" s="1"/>
  <c r="AE1009" i="16"/>
  <c r="N1497" i="16" a="1"/>
  <c r="N1497" i="16" s="1"/>
  <c r="AD1497" i="16" s="1"/>
  <c r="AE1497" i="16"/>
  <c r="N1543" i="16" a="1"/>
  <c r="N1543" i="16" s="1"/>
  <c r="AD1543" i="16" s="1"/>
  <c r="AE1543" i="16"/>
  <c r="N1169" i="16" a="1"/>
  <c r="N1169" i="16" s="1"/>
  <c r="AD1169" i="16" s="1"/>
  <c r="AE1169" i="16"/>
  <c r="N1036" i="16" a="1"/>
  <c r="N1036" i="16" s="1"/>
  <c r="AD1036" i="16" s="1"/>
  <c r="AE1036" i="16"/>
  <c r="N1560" i="16" a="1"/>
  <c r="N1560" i="16" s="1"/>
  <c r="AD1560" i="16" s="1"/>
  <c r="AE1560" i="16"/>
  <c r="N1666" i="16" a="1"/>
  <c r="N1666" i="16" s="1"/>
  <c r="AD1666" i="16" s="1"/>
  <c r="AE1666" i="16"/>
  <c r="N1299" i="16" a="1"/>
  <c r="N1299" i="16" s="1"/>
  <c r="AD1299" i="16" s="1"/>
  <c r="AE1299" i="16"/>
  <c r="N1326" i="16" a="1"/>
  <c r="N1326" i="16" s="1"/>
  <c r="AD1326" i="16" s="1"/>
  <c r="AE1326" i="16"/>
  <c r="N1051" i="16" a="1"/>
  <c r="N1051" i="16" s="1"/>
  <c r="AD1051" i="16" s="1"/>
  <c r="AE1051" i="16"/>
  <c r="N1519" i="16" a="1"/>
  <c r="N1519" i="16" s="1"/>
  <c r="AD1519" i="16" s="1"/>
  <c r="AE1519" i="16"/>
  <c r="N1602" i="16" a="1"/>
  <c r="N1602" i="16" s="1"/>
  <c r="AD1602" i="16" s="1"/>
  <c r="AE1602" i="16"/>
  <c r="N1597" i="16" a="1"/>
  <c r="N1597" i="16" s="1"/>
  <c r="AD1597" i="16" s="1"/>
  <c r="AE1597" i="16"/>
  <c r="N1297" i="16" a="1"/>
  <c r="N1297" i="16" s="1"/>
  <c r="AD1297" i="16" s="1"/>
  <c r="AE1297" i="16"/>
  <c r="N1503" i="16" a="1"/>
  <c r="N1503" i="16" s="1"/>
  <c r="AD1503" i="16" s="1"/>
  <c r="AE1503" i="16"/>
  <c r="N1518" i="16" a="1"/>
  <c r="N1518" i="16" s="1"/>
  <c r="AD1518" i="16" s="1"/>
  <c r="AE1518" i="16"/>
  <c r="N1244" i="16" a="1"/>
  <c r="N1244" i="16" s="1"/>
  <c r="AD1244" i="16" s="1"/>
  <c r="AE1244" i="16"/>
  <c r="N1272" i="16" a="1"/>
  <c r="N1272" i="16" s="1"/>
  <c r="AD1272" i="16" s="1"/>
  <c r="AE1272" i="16"/>
  <c r="N1495" i="16" a="1"/>
  <c r="N1495" i="16" s="1"/>
  <c r="AD1495" i="16" s="1"/>
  <c r="AE1495" i="16"/>
  <c r="N1494" i="16" a="1"/>
  <c r="N1494" i="16" s="1"/>
  <c r="AD1494" i="16" s="1"/>
  <c r="AE1494" i="16"/>
  <c r="N1235" i="16" a="1"/>
  <c r="N1235" i="16" s="1"/>
  <c r="AD1235" i="16" s="1"/>
  <c r="AE1235" i="16"/>
  <c r="N1067" i="16" a="1"/>
  <c r="N1067" i="16" s="1"/>
  <c r="AD1067" i="16" s="1"/>
  <c r="AE1067" i="16"/>
  <c r="N1333" i="16" a="1"/>
  <c r="N1333" i="16" s="1"/>
  <c r="AD1333" i="16" s="1"/>
  <c r="AE1333" i="16"/>
  <c r="N1484" i="16" a="1"/>
  <c r="N1484" i="16" s="1"/>
  <c r="AD1484" i="16" s="1"/>
  <c r="AE1484" i="16"/>
  <c r="N625" i="16" a="1"/>
  <c r="N625" i="16" s="1"/>
  <c r="AD625" i="16" s="1"/>
  <c r="AE625" i="16"/>
  <c r="N692" i="16" a="1"/>
  <c r="N692" i="16" s="1"/>
  <c r="AD692" i="16" s="1"/>
  <c r="AE692" i="16"/>
  <c r="N758" i="16" a="1"/>
  <c r="N758" i="16" s="1"/>
  <c r="AD758" i="16" s="1"/>
  <c r="AE758" i="16"/>
  <c r="N824" i="16" a="1"/>
  <c r="N824" i="16" s="1"/>
  <c r="AD824" i="16" s="1"/>
  <c r="AE824" i="16"/>
  <c r="N888" i="16" a="1"/>
  <c r="N888" i="16" s="1"/>
  <c r="AD888" i="16" s="1"/>
  <c r="AE888" i="16"/>
  <c r="N953" i="16" a="1"/>
  <c r="N953" i="16" s="1"/>
  <c r="AD953" i="16" s="1"/>
  <c r="AE953" i="16"/>
  <c r="N1098" i="16" a="1"/>
  <c r="N1098" i="16" s="1"/>
  <c r="AD1098" i="16" s="1"/>
  <c r="AE1098" i="16"/>
  <c r="N1648" i="16" a="1"/>
  <c r="N1648" i="16" s="1"/>
  <c r="AD1648" i="16" s="1"/>
  <c r="AE1648" i="16"/>
  <c r="N1356" i="16" a="1"/>
  <c r="N1356" i="16" s="1"/>
  <c r="AD1356" i="16" s="1"/>
  <c r="AE1356" i="16"/>
  <c r="N1155" i="16" a="1"/>
  <c r="N1155" i="16" s="1"/>
  <c r="AD1155" i="16" s="1"/>
  <c r="AE1155" i="16"/>
  <c r="N1242" i="16" a="1"/>
  <c r="N1242" i="16" s="1"/>
  <c r="AD1242" i="16" s="1"/>
  <c r="AE1242" i="16"/>
  <c r="N1349" i="16" a="1"/>
  <c r="N1349" i="16" s="1"/>
  <c r="AD1349" i="16" s="1"/>
  <c r="AE1349" i="16"/>
  <c r="N1506" i="16" a="1"/>
  <c r="N1506" i="16" s="1"/>
  <c r="AD1506" i="16" s="1"/>
  <c r="AE1506" i="16"/>
  <c r="N823" i="16" a="1"/>
  <c r="N823" i="16" s="1"/>
  <c r="AD823" i="16" s="1"/>
  <c r="AE823" i="16"/>
  <c r="N887" i="16" a="1"/>
  <c r="N887" i="16" s="1"/>
  <c r="AD887" i="16" s="1"/>
  <c r="AE887" i="16"/>
  <c r="N965" i="16" a="1"/>
  <c r="N965" i="16" s="1"/>
  <c r="AD965" i="16" s="1"/>
  <c r="AE965" i="16"/>
  <c r="N1044" i="16" a="1"/>
  <c r="N1044" i="16" s="1"/>
  <c r="AD1044" i="16" s="1"/>
  <c r="AE1044" i="16"/>
  <c r="N1131" i="16" a="1"/>
  <c r="N1131" i="16" s="1"/>
  <c r="AD1131" i="16" s="1"/>
  <c r="AE1131" i="16"/>
  <c r="N1216" i="16" a="1"/>
  <c r="N1216" i="16" s="1"/>
  <c r="AD1216" i="16" s="1"/>
  <c r="AE1216" i="16"/>
  <c r="N1298" i="16" a="1"/>
  <c r="N1298" i="16" s="1"/>
  <c r="AD1298" i="16" s="1"/>
  <c r="AE1298" i="16"/>
  <c r="N1460" i="16" a="1"/>
  <c r="N1460" i="16" s="1"/>
  <c r="AD1460" i="16" s="1"/>
  <c r="AE1460" i="16"/>
  <c r="N1679" i="16" a="1"/>
  <c r="N1679" i="16" s="1"/>
  <c r="AD1679" i="16" s="1"/>
  <c r="AE1679" i="16"/>
  <c r="N677" i="16" a="1"/>
  <c r="N677" i="16" s="1"/>
  <c r="AD677" i="16" s="1"/>
  <c r="AE677" i="16"/>
  <c r="N744" i="16" a="1"/>
  <c r="N744" i="16" s="1"/>
  <c r="AD744" i="16" s="1"/>
  <c r="AE744" i="16"/>
  <c r="N811" i="16" a="1"/>
  <c r="N811" i="16" s="1"/>
  <c r="AD811" i="16" s="1"/>
  <c r="AE811" i="16"/>
  <c r="N875" i="16" a="1"/>
  <c r="N875" i="16" s="1"/>
  <c r="AD875" i="16" s="1"/>
  <c r="AE875" i="16"/>
  <c r="N941" i="16" a="1"/>
  <c r="N941" i="16" s="1"/>
  <c r="AD941" i="16" s="1"/>
  <c r="AE941" i="16"/>
  <c r="N1059" i="16" a="1"/>
  <c r="N1059" i="16" s="1"/>
  <c r="AD1059" i="16" s="1"/>
  <c r="AE1059" i="16"/>
  <c r="N1365" i="16" a="1"/>
  <c r="N1365" i="16" s="1"/>
  <c r="AD1365" i="16" s="1"/>
  <c r="AE1365" i="16"/>
  <c r="N1090" i="16" a="1"/>
  <c r="N1090" i="16" s="1"/>
  <c r="AD1090" i="16" s="1"/>
  <c r="AE1090" i="16"/>
  <c r="N1462" i="16" a="1"/>
  <c r="N1462" i="16" s="1"/>
  <c r="AD1462" i="16" s="1"/>
  <c r="AE1462" i="16"/>
  <c r="N950" i="16" a="1"/>
  <c r="N950" i="16" s="1"/>
  <c r="AD950" i="16" s="1"/>
  <c r="AE950" i="16"/>
  <c r="N821" i="16" a="1"/>
  <c r="N821" i="16" s="1"/>
  <c r="AD821" i="16" s="1"/>
  <c r="AE821" i="16"/>
  <c r="N686" i="16" a="1"/>
  <c r="N686" i="16" s="1"/>
  <c r="AD686" i="16" s="1"/>
  <c r="AE686" i="16"/>
  <c r="N1476" i="16" a="1"/>
  <c r="N1476" i="16" s="1"/>
  <c r="AD1476" i="16" s="1"/>
  <c r="AE1476" i="16"/>
  <c r="N1243" i="16" a="1"/>
  <c r="N1243" i="16" s="1"/>
  <c r="AD1243" i="16" s="1"/>
  <c r="AE1243" i="16"/>
  <c r="N1122" i="16" a="1"/>
  <c r="N1122" i="16" s="1"/>
  <c r="AD1122" i="16" s="1"/>
  <c r="AE1122" i="16"/>
  <c r="N1015" i="16" a="1"/>
  <c r="N1015" i="16" s="1"/>
  <c r="AD1015" i="16" s="1"/>
  <c r="AE1015" i="16"/>
  <c r="N907" i="16" a="1"/>
  <c r="N907" i="16" s="1"/>
  <c r="AD907" i="16" s="1"/>
  <c r="AE907" i="16"/>
  <c r="N820" i="16" a="1"/>
  <c r="N820" i="16" s="1"/>
  <c r="AD820" i="16" s="1"/>
  <c r="AE820" i="16"/>
  <c r="N1458" i="16" a="1"/>
  <c r="N1458" i="16" s="1"/>
  <c r="AD1458" i="16" s="1"/>
  <c r="AE1458" i="16"/>
  <c r="N1273" i="16" a="1"/>
  <c r="N1273" i="16" s="1"/>
  <c r="AD1273" i="16" s="1"/>
  <c r="AE1273" i="16"/>
  <c r="N1150" i="16" a="1"/>
  <c r="N1150" i="16" s="1"/>
  <c r="AD1150" i="16" s="1"/>
  <c r="AE1150" i="16"/>
  <c r="N1432" i="16" a="1"/>
  <c r="N1432" i="16" s="1"/>
  <c r="AD1432" i="16" s="1"/>
  <c r="AE1432" i="16"/>
  <c r="N944" i="16" a="1"/>
  <c r="N944" i="16" s="1"/>
  <c r="AD944" i="16" s="1"/>
  <c r="AE944" i="16"/>
  <c r="N818" i="16" a="1"/>
  <c r="N818" i="16" s="1"/>
  <c r="AD818" i="16" s="1"/>
  <c r="AE818" i="16"/>
  <c r="N1293" i="16" a="1"/>
  <c r="N1293" i="16" s="1"/>
  <c r="AD1293" i="16" s="1"/>
  <c r="AE1293" i="16"/>
  <c r="N799" i="16" a="1"/>
  <c r="N799" i="16" s="1"/>
  <c r="AD799" i="16" s="1"/>
  <c r="AE799" i="16"/>
  <c r="N1627" i="16" a="1"/>
  <c r="N1627" i="16" s="1"/>
  <c r="AD1627" i="16" s="1"/>
  <c r="AE1627" i="16"/>
  <c r="N1247" i="16" a="1"/>
  <c r="N1247" i="16" s="1"/>
  <c r="AD1247" i="16" s="1"/>
  <c r="AE1247" i="16"/>
  <c r="N1092" i="16" a="1"/>
  <c r="N1092" i="16" s="1"/>
  <c r="AD1092" i="16" s="1"/>
  <c r="AE1092" i="16"/>
  <c r="N943" i="16" a="1"/>
  <c r="N943" i="16" s="1"/>
  <c r="AD943" i="16" s="1"/>
  <c r="AE943" i="16"/>
  <c r="N830" i="16" a="1"/>
  <c r="N830" i="16" s="1"/>
  <c r="AD830" i="16" s="1"/>
  <c r="AE830" i="16"/>
  <c r="N1374" i="16" a="1"/>
  <c r="N1374" i="16" s="1"/>
  <c r="AD1374" i="16" s="1"/>
  <c r="AE1374" i="16"/>
  <c r="N1414" i="16" a="1"/>
  <c r="N1414" i="16" s="1"/>
  <c r="AD1414" i="16" s="1"/>
  <c r="AE1414" i="16"/>
  <c r="N837" i="16" a="1"/>
  <c r="N837" i="16" s="1"/>
  <c r="AD837" i="16" s="1"/>
  <c r="AE837" i="16"/>
  <c r="N637" i="16" a="1"/>
  <c r="N637" i="16" s="1"/>
  <c r="AD637" i="16" s="1"/>
  <c r="AE637" i="16"/>
  <c r="N1278" i="16" a="1"/>
  <c r="N1278" i="16" s="1"/>
  <c r="AD1278" i="16" s="1"/>
  <c r="AE1278" i="16"/>
  <c r="N1118" i="16" a="1"/>
  <c r="N1118" i="16" s="1"/>
  <c r="AD1118" i="16" s="1"/>
  <c r="AE1118" i="16"/>
  <c r="N973" i="16" a="1"/>
  <c r="N973" i="16" s="1"/>
  <c r="AD973" i="16" s="1"/>
  <c r="AE973" i="16"/>
  <c r="N849" i="16" a="1"/>
  <c r="N849" i="16" s="1"/>
  <c r="AD849" i="16" s="1"/>
  <c r="AE849" i="16"/>
  <c r="N1448" i="16" a="1"/>
  <c r="N1448" i="16" s="1"/>
  <c r="AD1448" i="16" s="1"/>
  <c r="AE1448" i="16"/>
  <c r="N1398" i="16" a="1"/>
  <c r="N1398" i="16" s="1"/>
  <c r="AD1398" i="16" s="1"/>
  <c r="AE1398" i="16"/>
  <c r="N634" i="16" a="1"/>
  <c r="N634" i="16" s="1"/>
  <c r="AD634" i="16" s="1"/>
  <c r="AE634" i="16"/>
  <c r="N1110" i="16" a="1"/>
  <c r="N1110" i="16" s="1"/>
  <c r="AD1110" i="16" s="1"/>
  <c r="AE1110" i="16"/>
  <c r="N836" i="16" a="1"/>
  <c r="N836" i="16" s="1"/>
  <c r="AD836" i="16" s="1"/>
  <c r="AE836" i="16"/>
  <c r="N1228" i="16" a="1"/>
  <c r="N1228" i="16" s="1"/>
  <c r="AD1228" i="16" s="1"/>
  <c r="AE1228" i="16"/>
  <c r="N705" i="16" a="1"/>
  <c r="N705" i="16" s="1"/>
  <c r="AD705" i="16" s="1"/>
  <c r="AE705" i="16"/>
  <c r="N1176" i="16" a="1"/>
  <c r="N1176" i="16" s="1"/>
  <c r="AD1176" i="16" s="1"/>
  <c r="AE1176" i="16"/>
  <c r="N894" i="16" a="1"/>
  <c r="N894" i="16" s="1"/>
  <c r="AD894" i="16" s="1"/>
  <c r="AE894" i="16"/>
  <c r="N1280" i="16" a="1"/>
  <c r="N1280" i="16" s="1"/>
  <c r="AD1280" i="16" s="1"/>
  <c r="AE1280" i="16"/>
  <c r="N1657" i="16" a="1"/>
  <c r="N1657" i="16" s="1"/>
  <c r="AD1657" i="16" s="1"/>
  <c r="AE1657" i="16"/>
  <c r="N1206" i="16" a="1"/>
  <c r="N1206" i="16" s="1"/>
  <c r="AD1206" i="16" s="1"/>
  <c r="AE1206" i="16"/>
  <c r="N989" i="16" a="1"/>
  <c r="N989" i="16" s="1"/>
  <c r="AD989" i="16" s="1"/>
  <c r="AE989" i="16"/>
  <c r="N848" i="16" a="1"/>
  <c r="N848" i="16" s="1"/>
  <c r="AD848" i="16" s="1"/>
  <c r="AE848" i="16"/>
  <c r="N1395" i="16" a="1"/>
  <c r="N1395" i="16" s="1"/>
  <c r="AD1395" i="16" s="1"/>
  <c r="AE1395" i="16"/>
  <c r="N1188" i="16" a="1"/>
  <c r="N1188" i="16" s="1"/>
  <c r="AD1188" i="16" s="1"/>
  <c r="AE1188" i="16"/>
  <c r="N1014" i="16" a="1"/>
  <c r="N1014" i="16" s="1"/>
  <c r="AD1014" i="16" s="1"/>
  <c r="AE1014" i="16"/>
  <c r="N902" i="16" a="1"/>
  <c r="N902" i="16" s="1"/>
  <c r="AD902" i="16" s="1"/>
  <c r="AE902" i="16"/>
  <c r="N802" i="16" a="1"/>
  <c r="N802" i="16" s="1"/>
  <c r="AD802" i="16" s="1"/>
  <c r="AE802" i="16"/>
  <c r="N381" i="16" a="1"/>
  <c r="N381" i="16" s="1"/>
  <c r="AD381" i="16" s="1"/>
  <c r="AE381" i="16"/>
  <c r="N445" i="16" a="1"/>
  <c r="N445" i="16" s="1"/>
  <c r="AD445" i="16" s="1"/>
  <c r="AE445" i="16"/>
  <c r="N510" i="16" a="1"/>
  <c r="N510" i="16" s="1"/>
  <c r="AD510" i="16" s="1"/>
  <c r="AE510" i="16"/>
  <c r="N578" i="16" a="1"/>
  <c r="N578" i="16" s="1"/>
  <c r="AD578" i="16" s="1"/>
  <c r="AE578" i="16"/>
  <c r="N647" i="16" a="1"/>
  <c r="N647" i="16" s="1"/>
  <c r="AD647" i="16" s="1"/>
  <c r="AE647" i="16"/>
  <c r="N733" i="16" a="1"/>
  <c r="N733" i="16" s="1"/>
  <c r="AD733" i="16" s="1"/>
  <c r="AE733" i="16"/>
  <c r="N808" i="16" a="1"/>
  <c r="N808" i="16" s="1"/>
  <c r="AD808" i="16" s="1"/>
  <c r="AE808" i="16"/>
  <c r="N879" i="16" a="1"/>
  <c r="N879" i="16" s="1"/>
  <c r="AD879" i="16" s="1"/>
  <c r="AE879" i="16"/>
  <c r="N942" i="16" a="1"/>
  <c r="N942" i="16" s="1"/>
  <c r="AD942" i="16" s="1"/>
  <c r="AE942" i="16"/>
  <c r="N1018" i="16" a="1"/>
  <c r="N1018" i="16" s="1"/>
  <c r="AD1018" i="16" s="1"/>
  <c r="AE1018" i="16"/>
  <c r="N1116" i="16" a="1"/>
  <c r="N1116" i="16" s="1"/>
  <c r="AD1116" i="16" s="1"/>
  <c r="AE1116" i="16"/>
  <c r="N1192" i="16" a="1"/>
  <c r="N1192" i="16" s="1"/>
  <c r="AD1192" i="16" s="1"/>
  <c r="AE1192" i="16"/>
  <c r="N1285" i="16" a="1"/>
  <c r="N1285" i="16" s="1"/>
  <c r="AD1285" i="16" s="1"/>
  <c r="AE1285" i="16"/>
  <c r="N1403" i="16" a="1"/>
  <c r="N1403" i="16" s="1"/>
  <c r="AD1403" i="16" s="1"/>
  <c r="AE1403" i="16"/>
  <c r="N1584" i="16" a="1"/>
  <c r="N1584" i="16" s="1"/>
  <c r="AD1584" i="16" s="1"/>
  <c r="AE1584" i="16"/>
  <c r="N851" i="16" a="1"/>
  <c r="N851" i="16" s="1"/>
  <c r="AD851" i="16" s="1"/>
  <c r="AE851" i="16"/>
  <c r="N916" i="16" a="1"/>
  <c r="N916" i="16" s="1"/>
  <c r="AD916" i="16" s="1"/>
  <c r="AE916" i="16"/>
  <c r="N995" i="16" a="1"/>
  <c r="N995" i="16" s="1"/>
  <c r="AD995" i="16" s="1"/>
  <c r="AE995" i="16"/>
  <c r="N1081" i="16" a="1"/>
  <c r="N1081" i="16" s="1"/>
  <c r="AD1081" i="16" s="1"/>
  <c r="AE1081" i="16"/>
  <c r="N1220" i="16" a="1"/>
  <c r="N1220" i="16" s="1"/>
  <c r="AD1220" i="16" s="1"/>
  <c r="AE1220" i="16"/>
  <c r="N1078" i="16" a="1"/>
  <c r="N1078" i="16" s="1"/>
  <c r="AD1078" i="16" s="1"/>
  <c r="AE1078" i="16"/>
  <c r="N948" i="16" a="1"/>
  <c r="N948" i="16" s="1"/>
  <c r="AD948" i="16" s="1"/>
  <c r="AE948" i="16"/>
  <c r="N1028" i="16" a="1"/>
  <c r="N1028" i="16" s="1"/>
  <c r="AD1028" i="16" s="1"/>
  <c r="AE1028" i="16"/>
  <c r="N1120" i="16" a="1"/>
  <c r="N1120" i="16" s="1"/>
  <c r="AD1120" i="16" s="1"/>
  <c r="AE1120" i="16"/>
  <c r="N1201" i="16" a="1"/>
  <c r="N1201" i="16" s="1"/>
  <c r="AD1201" i="16" s="1"/>
  <c r="AE1201" i="16"/>
  <c r="N1289" i="16" a="1"/>
  <c r="N1289" i="16" s="1"/>
  <c r="AD1289" i="16" s="1"/>
  <c r="AE1289" i="16"/>
  <c r="N1424" i="16" a="1"/>
  <c r="N1424" i="16" s="1"/>
  <c r="AD1424" i="16" s="1"/>
  <c r="AE1424" i="16"/>
  <c r="N1601" i="16" a="1"/>
  <c r="N1601" i="16" s="1"/>
  <c r="AD1601" i="16" s="1"/>
  <c r="AE1601" i="16"/>
  <c r="N858" i="16" a="1"/>
  <c r="N858" i="16" s="1"/>
  <c r="AD858" i="16" s="1"/>
  <c r="AE858" i="16"/>
  <c r="N919" i="16" a="1"/>
  <c r="N919" i="16" s="1"/>
  <c r="AD919" i="16" s="1"/>
  <c r="AE919" i="16"/>
  <c r="N1000" i="16" a="1"/>
  <c r="N1000" i="16" s="1"/>
  <c r="AD1000" i="16" s="1"/>
  <c r="AE1000" i="16"/>
  <c r="N1085" i="16" a="1"/>
  <c r="N1085" i="16" s="1"/>
  <c r="AD1085" i="16" s="1"/>
  <c r="AE1085" i="16"/>
  <c r="N1246" i="16" a="1"/>
  <c r="N1246" i="16" s="1"/>
  <c r="AD1246" i="16" s="1"/>
  <c r="AE1246" i="16"/>
  <c r="N1143" i="16" a="1"/>
  <c r="N1143" i="16" s="1"/>
  <c r="AD1143" i="16" s="1"/>
  <c r="AE1143" i="16"/>
  <c r="N1219" i="16" a="1"/>
  <c r="N1219" i="16" s="1"/>
  <c r="AD1219" i="16" s="1"/>
  <c r="AE1219" i="16"/>
  <c r="N1167" i="16" a="1"/>
  <c r="N1167" i="16" s="1"/>
  <c r="AD1167" i="16" s="1"/>
  <c r="AE1167" i="16"/>
  <c r="N964" i="16" a="1"/>
  <c r="N964" i="16" s="1"/>
  <c r="AD964" i="16" s="1"/>
  <c r="AE964" i="16"/>
  <c r="N832" i="16" a="1"/>
  <c r="N832" i="16" s="1"/>
  <c r="AD832" i="16" s="1"/>
  <c r="AE832" i="16"/>
  <c r="N1366" i="16" a="1"/>
  <c r="N1366" i="16" s="1"/>
  <c r="AD1366" i="16" s="1"/>
  <c r="AE1366" i="16"/>
  <c r="N1166" i="16" a="1"/>
  <c r="N1166" i="16" s="1"/>
  <c r="AD1166" i="16" s="1"/>
  <c r="AE1166" i="16"/>
  <c r="N993" i="16" a="1"/>
  <c r="N993" i="16" s="1"/>
  <c r="AD993" i="16" s="1"/>
  <c r="AE993" i="16"/>
  <c r="N889" i="16" a="1"/>
  <c r="N889" i="16" s="1"/>
  <c r="AD889" i="16" s="1"/>
  <c r="AE889" i="16"/>
  <c r="N793" i="16" a="1"/>
  <c r="N793" i="16" s="1"/>
  <c r="AD793" i="16" s="1"/>
  <c r="AE793" i="16"/>
  <c r="N688" i="16" a="1"/>
  <c r="N688" i="16" s="1"/>
  <c r="AD688" i="16" s="1"/>
  <c r="AE688" i="16"/>
  <c r="N584" i="16" a="1"/>
  <c r="N584" i="16" s="1"/>
  <c r="AD584" i="16" s="1"/>
  <c r="AE584" i="16"/>
  <c r="N497" i="16" a="1"/>
  <c r="N497" i="16" s="1"/>
  <c r="AD497" i="16" s="1"/>
  <c r="AE497" i="16"/>
  <c r="N410" i="16" a="1"/>
  <c r="N410" i="16" s="1"/>
  <c r="AD410" i="16" s="1"/>
  <c r="AE410" i="16"/>
  <c r="N331" i="16" a="1"/>
  <c r="N331" i="16" s="1"/>
  <c r="AD331" i="16" s="1"/>
  <c r="AE331" i="16"/>
  <c r="N265" i="16" a="1"/>
  <c r="N265" i="16" s="1"/>
  <c r="AD265" i="16" s="1"/>
  <c r="AE265" i="16"/>
  <c r="N201" i="16" a="1"/>
  <c r="N201" i="16" s="1"/>
  <c r="AD201" i="16" s="1"/>
  <c r="AE201" i="16"/>
  <c r="N670" i="16" a="1"/>
  <c r="N670" i="16" s="1"/>
  <c r="AD670" i="16" s="1"/>
  <c r="AE670" i="16"/>
  <c r="N1163" i="16" a="1"/>
  <c r="N1163" i="16" s="1"/>
  <c r="AD1163" i="16" s="1"/>
  <c r="AE1163" i="16"/>
  <c r="N960" i="16" a="1"/>
  <c r="N960" i="16" s="1"/>
  <c r="AD960" i="16" s="1"/>
  <c r="AE960" i="16"/>
  <c r="N829" i="16" a="1"/>
  <c r="N829" i="16" s="1"/>
  <c r="AD829" i="16" s="1"/>
  <c r="AE829" i="16"/>
  <c r="N1360" i="16" a="1"/>
  <c r="N1360" i="16" s="1"/>
  <c r="AD1360" i="16" s="1"/>
  <c r="AE1360" i="16"/>
  <c r="N1162" i="16" a="1"/>
  <c r="N1162" i="16" s="1"/>
  <c r="AD1162" i="16" s="1"/>
  <c r="AE1162" i="16"/>
  <c r="N984" i="16" a="1"/>
  <c r="N984" i="16" s="1"/>
  <c r="AD984" i="16" s="1"/>
  <c r="AE984" i="16"/>
  <c r="N886" i="16" a="1"/>
  <c r="N886" i="16" s="1"/>
  <c r="AD886" i="16" s="1"/>
  <c r="AE886" i="16"/>
  <c r="N784" i="16" a="1"/>
  <c r="N784" i="16" s="1"/>
  <c r="AD784" i="16" s="1"/>
  <c r="AE784" i="16"/>
  <c r="N684" i="16" a="1"/>
  <c r="N684" i="16" s="1"/>
  <c r="AD684" i="16" s="1"/>
  <c r="AE684" i="16"/>
  <c r="N581" i="16" a="1"/>
  <c r="N581" i="16" s="1"/>
  <c r="AD581" i="16" s="1"/>
  <c r="AE581" i="16"/>
  <c r="N487" i="16" a="1"/>
  <c r="N487" i="16" s="1"/>
  <c r="AD487" i="16" s="1"/>
  <c r="AE487" i="16"/>
  <c r="N403" i="16" a="1"/>
  <c r="N403" i="16" s="1"/>
  <c r="AD403" i="16" s="1"/>
  <c r="AE403" i="16"/>
  <c r="N325" i="16" a="1"/>
  <c r="N325" i="16" s="1"/>
  <c r="AD325" i="16" s="1"/>
  <c r="AE325" i="16"/>
  <c r="N262" i="16" a="1"/>
  <c r="N262" i="16" s="1"/>
  <c r="AD262" i="16" s="1"/>
  <c r="AE262" i="16"/>
  <c r="N198" i="16" a="1"/>
  <c r="N198" i="16" s="1"/>
  <c r="AD198" i="16" s="1"/>
  <c r="AE198" i="16"/>
  <c r="N135" i="16" a="1"/>
  <c r="N135" i="16" s="1"/>
  <c r="AD135" i="16" s="1"/>
  <c r="AE135" i="16"/>
  <c r="N71" i="16" a="1"/>
  <c r="N71" i="16" s="1"/>
  <c r="AD71" i="16" s="1"/>
  <c r="AE71" i="16"/>
  <c r="N7" i="16" a="1"/>
  <c r="N7" i="16" s="1"/>
  <c r="AD7" i="16" s="1"/>
  <c r="AE7" i="16"/>
  <c r="N743" i="16" a="1"/>
  <c r="N743" i="16" s="1"/>
  <c r="AD743" i="16" s="1"/>
  <c r="AE743" i="16"/>
  <c r="N658" i="16" a="1"/>
  <c r="N658" i="16" s="1"/>
  <c r="AD658" i="16" s="1"/>
  <c r="AE658" i="16"/>
  <c r="N577" i="16" a="1"/>
  <c r="N577" i="16" s="1"/>
  <c r="AD577" i="16" s="1"/>
  <c r="AE577" i="16"/>
  <c r="N515" i="16" a="1"/>
  <c r="N515" i="16" s="1"/>
  <c r="AD515" i="16" s="1"/>
  <c r="AE515" i="16"/>
  <c r="N454" i="16" a="1"/>
  <c r="N454" i="16" s="1"/>
  <c r="AD454" i="16" s="1"/>
  <c r="AE454" i="16"/>
  <c r="N1318" i="16" a="1"/>
  <c r="N1318" i="16" s="1"/>
  <c r="AD1318" i="16" s="1"/>
  <c r="AE1318" i="16"/>
  <c r="N651" i="16" a="1"/>
  <c r="N651" i="16" s="1"/>
  <c r="AD651" i="16" s="1"/>
  <c r="AE651" i="16"/>
  <c r="N70" i="16" a="1"/>
  <c r="N70" i="16" s="1"/>
  <c r="AD70" i="16" s="1"/>
  <c r="AE70" i="16"/>
  <c r="N450" i="16" a="1"/>
  <c r="N450" i="16" s="1"/>
  <c r="AD450" i="16" s="1"/>
  <c r="AE450" i="16"/>
  <c r="N196" i="16" a="1"/>
  <c r="N196" i="16" s="1"/>
  <c r="AD196" i="16" s="1"/>
  <c r="AE196" i="16"/>
  <c r="N757" i="16" a="1"/>
  <c r="N757" i="16" s="1"/>
  <c r="AD757" i="16" s="1"/>
  <c r="AE757" i="16"/>
  <c r="N594" i="16" a="1"/>
  <c r="N594" i="16" s="1"/>
  <c r="AD594" i="16" s="1"/>
  <c r="AE594" i="16"/>
  <c r="N459" i="16" a="1"/>
  <c r="N459" i="16" s="1"/>
  <c r="AD459" i="16" s="1"/>
  <c r="AE459" i="16"/>
  <c r="N329" i="16" a="1"/>
  <c r="N329" i="16" s="1"/>
  <c r="AD329" i="16" s="1"/>
  <c r="AE329" i="16"/>
  <c r="N199" i="16" a="1"/>
  <c r="N199" i="16" s="1"/>
  <c r="AD199" i="16" s="1"/>
  <c r="AE199" i="16"/>
  <c r="N72" i="16" a="1"/>
  <c r="N72" i="16" s="1"/>
  <c r="AD72" i="16" s="1"/>
  <c r="AE72" i="16"/>
  <c r="N378" i="16" a="1"/>
  <c r="N378" i="16" s="1"/>
  <c r="AD378" i="16" s="1"/>
  <c r="AE378" i="16"/>
  <c r="N641" i="16" a="1"/>
  <c r="N641" i="16" s="1"/>
  <c r="AD641" i="16" s="1"/>
  <c r="AE641" i="16"/>
  <c r="N97" i="16" a="1"/>
  <c r="N97" i="16" s="1"/>
  <c r="AD97" i="16" s="1"/>
  <c r="AE97" i="16"/>
  <c r="N542" i="16" a="1"/>
  <c r="N542" i="16" s="1"/>
  <c r="AD542" i="16" s="1"/>
  <c r="AE542" i="16"/>
  <c r="N280" i="16" a="1"/>
  <c r="N280" i="16" s="1"/>
  <c r="AD280" i="16" s="1"/>
  <c r="AE280" i="16"/>
  <c r="N24" i="16" a="1"/>
  <c r="N24" i="16" s="1"/>
  <c r="AD24" i="16" s="1"/>
  <c r="AE24" i="16"/>
  <c r="N815" i="16" a="1"/>
  <c r="N815" i="16" s="1"/>
  <c r="AD815" i="16" s="1"/>
  <c r="AE815" i="16"/>
  <c r="N165" i="16" a="1"/>
  <c r="N165" i="16" s="1"/>
  <c r="AD165" i="16" s="1"/>
  <c r="AE165" i="16"/>
  <c r="N495" i="16" a="1"/>
  <c r="N495" i="16" s="1"/>
  <c r="AD495" i="16" s="1"/>
  <c r="AE495" i="16"/>
  <c r="N242" i="16" a="1"/>
  <c r="N242" i="16" s="1"/>
  <c r="AD242" i="16" s="1"/>
  <c r="AE242" i="16"/>
  <c r="N785" i="16" a="1"/>
  <c r="N785" i="16" s="1"/>
  <c r="AD785" i="16" s="1"/>
  <c r="AE785" i="16"/>
  <c r="N623" i="16" a="1"/>
  <c r="N623" i="16" s="1"/>
  <c r="AD623" i="16" s="1"/>
  <c r="AE623" i="16"/>
  <c r="N488" i="16" a="1"/>
  <c r="N488" i="16" s="1"/>
  <c r="AD488" i="16" s="1"/>
  <c r="AE488" i="16"/>
  <c r="N358" i="16" a="1"/>
  <c r="N358" i="16" s="1"/>
  <c r="AD358" i="16" s="1"/>
  <c r="AE358" i="16"/>
  <c r="N227" i="16" a="1"/>
  <c r="N227" i="16" s="1"/>
  <c r="AD227" i="16" s="1"/>
  <c r="AE227" i="16"/>
  <c r="N100" i="16" a="1"/>
  <c r="N100" i="16" s="1"/>
  <c r="AD100" i="16" s="1"/>
  <c r="AE100" i="16"/>
  <c r="N775" i="16" a="1"/>
  <c r="N775" i="16" s="1"/>
  <c r="AD775" i="16" s="1"/>
  <c r="AE775" i="16"/>
  <c r="N6" i="16" a="1"/>
  <c r="N6" i="16" s="1"/>
  <c r="AD6" i="16" s="1"/>
  <c r="AE6" i="16"/>
  <c r="N164" i="16" a="1"/>
  <c r="N164" i="16" s="1"/>
  <c r="AD164" i="16" s="1"/>
  <c r="AE164" i="16"/>
  <c r="N579" i="16" a="1"/>
  <c r="N579" i="16" s="1"/>
  <c r="AD579" i="16" s="1"/>
  <c r="AE579" i="16"/>
  <c r="N309" i="16" a="1"/>
  <c r="N309" i="16" s="1"/>
  <c r="AD309" i="16" s="1"/>
  <c r="AE309" i="16"/>
  <c r="N56" i="16" a="1"/>
  <c r="N56" i="16" s="1"/>
  <c r="AD56" i="16" s="1"/>
  <c r="AE56" i="16"/>
  <c r="N69" i="16" a="1"/>
  <c r="N69" i="16" s="1"/>
  <c r="AD69" i="16" s="1"/>
  <c r="AE69" i="16"/>
  <c r="N200" i="16" a="1"/>
  <c r="N200" i="16" s="1"/>
  <c r="AD200" i="16" s="1"/>
  <c r="AE200" i="16"/>
  <c r="N346" i="16" a="1"/>
  <c r="N346" i="16" s="1"/>
  <c r="AD346" i="16" s="1"/>
  <c r="AE346" i="16"/>
  <c r="N467" i="16" a="1"/>
  <c r="N467" i="16" s="1"/>
  <c r="AD467" i="16" s="1"/>
  <c r="AE467" i="16"/>
  <c r="N613" i="16" a="1"/>
  <c r="N613" i="16" s="1"/>
  <c r="AD613" i="16" s="1"/>
  <c r="AE613" i="16"/>
  <c r="N106" i="16" a="1"/>
  <c r="N106" i="16" s="1"/>
  <c r="AD106" i="16" s="1"/>
  <c r="AE106" i="16"/>
  <c r="N359" i="16" a="1"/>
  <c r="N359" i="16" s="1"/>
  <c r="AD359" i="16" s="1"/>
  <c r="AE359" i="16"/>
  <c r="N712" i="16" a="1"/>
  <c r="N712" i="16" s="1"/>
  <c r="AD712" i="16" s="1"/>
  <c r="AE712" i="16"/>
  <c r="N394" i="16" a="1"/>
  <c r="N394" i="16" s="1"/>
  <c r="AD394" i="16" s="1"/>
  <c r="AE394" i="16"/>
  <c r="N60" i="16" a="1"/>
  <c r="N60" i="16" s="1"/>
  <c r="AD60" i="16" s="1"/>
  <c r="AE60" i="16"/>
  <c r="N124" i="16" a="1"/>
  <c r="N124" i="16" s="1"/>
  <c r="AD124" i="16" s="1"/>
  <c r="AE124" i="16"/>
  <c r="N188" i="16" a="1"/>
  <c r="N188" i="16" s="1"/>
  <c r="AD188" i="16" s="1"/>
  <c r="AE188" i="16"/>
  <c r="N252" i="16" a="1"/>
  <c r="N252" i="16" s="1"/>
  <c r="AD252" i="16" s="1"/>
  <c r="AE252" i="16"/>
  <c r="N316" i="16" a="1"/>
  <c r="N316" i="16" s="1"/>
  <c r="AD316" i="16" s="1"/>
  <c r="AE316" i="16"/>
  <c r="N385" i="16" a="1"/>
  <c r="N385" i="16" s="1"/>
  <c r="AD385" i="16" s="1"/>
  <c r="AE385" i="16"/>
  <c r="N449" i="16" a="1"/>
  <c r="N449" i="16" s="1"/>
  <c r="AD449" i="16" s="1"/>
  <c r="AE449" i="16"/>
  <c r="N516" i="16" a="1"/>
  <c r="N516" i="16" s="1"/>
  <c r="AD516" i="16" s="1"/>
  <c r="AE516" i="16"/>
  <c r="N585" i="16" a="1"/>
  <c r="N585" i="16" s="1"/>
  <c r="AD585" i="16" s="1"/>
  <c r="AE585" i="16"/>
  <c r="N652" i="16" a="1"/>
  <c r="N652" i="16" s="1"/>
  <c r="AD652" i="16" s="1"/>
  <c r="AE652" i="16"/>
  <c r="N722" i="16" a="1"/>
  <c r="N722" i="16" s="1"/>
  <c r="AD722" i="16" s="1"/>
  <c r="AE722" i="16"/>
  <c r="N9" i="16" a="1"/>
  <c r="N9" i="16" s="1"/>
  <c r="AD9" i="16" s="1"/>
  <c r="AE9" i="16"/>
  <c r="N73" i="16" a="1"/>
  <c r="N73" i="16" s="1"/>
  <c r="AD73" i="16" s="1"/>
  <c r="AE73" i="16"/>
  <c r="N137" i="16" a="1"/>
  <c r="N137" i="16" s="1"/>
  <c r="AD137" i="16" s="1"/>
  <c r="AE137" i="16"/>
  <c r="N203" i="16" a="1"/>
  <c r="N203" i="16" s="1"/>
  <c r="AD203" i="16" s="1"/>
  <c r="AE203" i="16"/>
  <c r="N267" i="16" a="1"/>
  <c r="N267" i="16" s="1"/>
  <c r="AD267" i="16" s="1"/>
  <c r="AE267" i="16"/>
  <c r="N330" i="16" a="1"/>
  <c r="N330" i="16" s="1"/>
  <c r="AD330" i="16" s="1"/>
  <c r="AE330" i="16"/>
  <c r="N392" i="16" a="1"/>
  <c r="N392" i="16" s="1"/>
  <c r="AD392" i="16" s="1"/>
  <c r="AE392" i="16"/>
  <c r="N457" i="16" a="1"/>
  <c r="N457" i="16" s="1"/>
  <c r="AD457" i="16" s="1"/>
  <c r="AE457" i="16"/>
  <c r="N517" i="16" a="1"/>
  <c r="N517" i="16" s="1"/>
  <c r="AD517" i="16" s="1"/>
  <c r="AE517" i="16"/>
  <c r="N592" i="16" a="1"/>
  <c r="N592" i="16" s="1"/>
  <c r="AD592" i="16" s="1"/>
  <c r="AE592" i="16"/>
  <c r="N750" i="16" a="1"/>
  <c r="N750" i="16" s="1"/>
  <c r="AD750" i="16" s="1"/>
  <c r="AE750" i="16"/>
  <c r="N86" i="16" a="1"/>
  <c r="N86" i="16" s="1"/>
  <c r="AD86" i="16" s="1"/>
  <c r="AE86" i="16"/>
  <c r="N215" i="16" a="1"/>
  <c r="N215" i="16" s="1"/>
  <c r="AD215" i="16" s="1"/>
  <c r="AE215" i="16"/>
  <c r="N340" i="16" a="1"/>
  <c r="N340" i="16" s="1"/>
  <c r="AD340" i="16" s="1"/>
  <c r="AE340" i="16"/>
  <c r="N490" i="16" a="1"/>
  <c r="N490" i="16" s="1"/>
  <c r="AD490" i="16" s="1"/>
  <c r="AE490" i="16"/>
  <c r="N675" i="16" a="1"/>
  <c r="N675" i="16" s="1"/>
  <c r="AD675" i="16" s="1"/>
  <c r="AE675" i="16"/>
  <c r="N63" i="16" a="1"/>
  <c r="N63" i="16" s="1"/>
  <c r="AD63" i="16" s="1"/>
  <c r="AE63" i="16"/>
  <c r="N276" i="16" a="1"/>
  <c r="N276" i="16" s="1"/>
  <c r="AD276" i="16" s="1"/>
  <c r="AE276" i="16"/>
  <c r="N599" i="16" a="1"/>
  <c r="N599" i="16" s="1"/>
  <c r="AD599" i="16" s="1"/>
  <c r="AE599" i="16"/>
  <c r="N813" i="16" a="1"/>
  <c r="N813" i="16" s="1"/>
  <c r="AD813" i="16" s="1"/>
  <c r="AE813" i="16"/>
  <c r="N85" i="16" a="1"/>
  <c r="N85" i="16" s="1"/>
  <c r="AD85" i="16" s="1"/>
  <c r="AE85" i="16"/>
  <c r="N214" i="16" a="1"/>
  <c r="N214" i="16" s="1"/>
  <c r="AD214" i="16" s="1"/>
  <c r="AE214" i="16"/>
  <c r="N327" i="16" a="1"/>
  <c r="N327" i="16" s="1"/>
  <c r="AD327" i="16" s="1"/>
  <c r="AE327" i="16"/>
  <c r="N453" i="16" a="1"/>
  <c r="N453" i="16" s="1"/>
  <c r="AD453" i="16" s="1"/>
  <c r="AE453" i="16"/>
  <c r="N582" i="16" a="1"/>
  <c r="N582" i="16" s="1"/>
  <c r="AD582" i="16" s="1"/>
  <c r="AE582" i="16"/>
  <c r="N74" i="16" a="1"/>
  <c r="N74" i="16" s="1"/>
  <c r="AD74" i="16" s="1"/>
  <c r="AE74" i="16"/>
  <c r="N328" i="16" a="1"/>
  <c r="N328" i="16" s="1"/>
  <c r="AD328" i="16" s="1"/>
  <c r="AE328" i="16"/>
  <c r="N654" i="16" a="1"/>
  <c r="N654" i="16" s="1"/>
  <c r="AD654" i="16" s="1"/>
  <c r="AE654" i="16"/>
  <c r="N255" i="16" a="1"/>
  <c r="N255" i="16" s="1"/>
  <c r="AD255" i="16" s="1"/>
  <c r="AE255" i="16"/>
  <c r="N667" i="16" a="1"/>
  <c r="N667" i="16" s="1"/>
  <c r="AD667" i="16" s="1"/>
  <c r="AE667" i="16"/>
  <c r="N985" i="16" a="1"/>
  <c r="N985" i="16" s="1"/>
  <c r="AD985" i="16" s="1"/>
  <c r="AE985" i="16"/>
  <c r="N32" i="16" a="1"/>
  <c r="N32" i="16" s="1"/>
  <c r="AD32" i="16" s="1"/>
  <c r="AE32" i="16"/>
  <c r="N96" i="16" a="1"/>
  <c r="N96" i="16" s="1"/>
  <c r="AD96" i="16" s="1"/>
  <c r="AE96" i="16"/>
  <c r="N160" i="16" a="1"/>
  <c r="N160" i="16" s="1"/>
  <c r="AD160" i="16" s="1"/>
  <c r="AE160" i="16"/>
  <c r="N224" i="16" a="1"/>
  <c r="N224" i="16" s="1"/>
  <c r="AD224" i="16" s="1"/>
  <c r="AE224" i="16"/>
  <c r="N286" i="16" a="1"/>
  <c r="N286" i="16" s="1"/>
  <c r="AD286" i="16" s="1"/>
  <c r="AE286" i="16"/>
  <c r="N351" i="16" a="1"/>
  <c r="N351" i="16" s="1"/>
  <c r="AD351" i="16" s="1"/>
  <c r="AE351" i="16"/>
  <c r="N420" i="16" a="1"/>
  <c r="N420" i="16" s="1"/>
  <c r="AD420" i="16" s="1"/>
  <c r="AE420" i="16"/>
  <c r="N484" i="16" a="1"/>
  <c r="N484" i="16" s="1"/>
  <c r="AD484" i="16" s="1"/>
  <c r="AE484" i="16"/>
  <c r="N551" i="16" a="1"/>
  <c r="N551" i="16" s="1"/>
  <c r="AD551" i="16" s="1"/>
  <c r="AE551" i="16"/>
  <c r="N615" i="16" a="1"/>
  <c r="N615" i="16" s="1"/>
  <c r="AD615" i="16" s="1"/>
  <c r="AE615" i="16"/>
  <c r="N689" i="16" a="1"/>
  <c r="N689" i="16" s="1"/>
  <c r="AD689" i="16" s="1"/>
  <c r="AE689" i="16"/>
  <c r="N781" i="16" a="1"/>
  <c r="N781" i="16" s="1"/>
  <c r="AD781" i="16" s="1"/>
  <c r="AE781" i="16"/>
  <c r="N45" i="16" a="1"/>
  <c r="N45" i="16" s="1"/>
  <c r="AD45" i="16" s="1"/>
  <c r="AE45" i="16"/>
  <c r="N109" i="16" a="1"/>
  <c r="N109" i="16" s="1"/>
  <c r="AD109" i="16" s="1"/>
  <c r="AE109" i="16"/>
  <c r="N175" i="16" a="1"/>
  <c r="N175" i="16" s="1"/>
  <c r="AD175" i="16" s="1"/>
  <c r="AE175" i="16"/>
  <c r="N239" i="16" a="1"/>
  <c r="N239" i="16" s="1"/>
  <c r="AD239" i="16" s="1"/>
  <c r="AE239" i="16"/>
  <c r="N303" i="16" a="1"/>
  <c r="N303" i="16" s="1"/>
  <c r="AD303" i="16" s="1"/>
  <c r="AE303" i="16"/>
  <c r="N367" i="16" a="1"/>
  <c r="N367" i="16" s="1"/>
  <c r="AD367" i="16" s="1"/>
  <c r="AE367" i="16"/>
  <c r="N427" i="16" a="1"/>
  <c r="N427" i="16" s="1"/>
  <c r="AD427" i="16" s="1"/>
  <c r="AE427" i="16"/>
  <c r="N492" i="16" a="1"/>
  <c r="N492" i="16" s="1"/>
  <c r="AD492" i="16" s="1"/>
  <c r="AE492" i="16"/>
  <c r="N549" i="16" a="1"/>
  <c r="N549" i="16" s="1"/>
  <c r="AD549" i="16" s="1"/>
  <c r="AE549" i="16"/>
  <c r="N673" i="16" a="1"/>
  <c r="N673" i="16" s="1"/>
  <c r="AD673" i="16" s="1"/>
  <c r="AE673" i="16"/>
  <c r="N26" i="16" a="1"/>
  <c r="N26" i="16" s="1"/>
  <c r="AD26" i="16" s="1"/>
  <c r="AE26" i="16"/>
  <c r="N154" i="16" a="1"/>
  <c r="N154" i="16" s="1"/>
  <c r="AD154" i="16" s="1"/>
  <c r="AE154" i="16"/>
  <c r="N281" i="16" a="1"/>
  <c r="N281" i="16" s="1"/>
  <c r="AD281" i="16" s="1"/>
  <c r="AE281" i="16"/>
  <c r="N409" i="16" a="1"/>
  <c r="N409" i="16" s="1"/>
  <c r="AD409" i="16" s="1"/>
  <c r="AE409" i="16"/>
  <c r="N571" i="16" a="1"/>
  <c r="N571" i="16" s="1"/>
  <c r="AD571" i="16" s="1"/>
  <c r="AE571" i="16"/>
  <c r="N791" i="16" a="1"/>
  <c r="N791" i="16" s="1"/>
  <c r="AD791" i="16" s="1"/>
  <c r="AE791" i="16"/>
  <c r="N159" i="16" a="1"/>
  <c r="N159" i="16" s="1"/>
  <c r="AD159" i="16" s="1"/>
  <c r="AE159" i="16"/>
  <c r="N435" i="16" a="1"/>
  <c r="N435" i="16" s="1"/>
  <c r="AD435" i="16" s="1"/>
  <c r="AE435" i="16"/>
  <c r="N892" i="16" a="1"/>
  <c r="N892" i="16" s="1"/>
  <c r="AD892" i="16" s="1"/>
  <c r="AE892" i="16"/>
  <c r="N570" i="16" a="1"/>
  <c r="N570" i="16" s="1"/>
  <c r="AD570" i="16" s="1"/>
  <c r="AE570" i="16"/>
  <c r="N632" i="16" a="1"/>
  <c r="N632" i="16" s="1"/>
  <c r="AD632" i="16" s="1"/>
  <c r="AE632" i="16"/>
  <c r="N727" i="16" a="1"/>
  <c r="N727" i="16" s="1"/>
  <c r="AD727" i="16" s="1"/>
  <c r="AE727" i="16"/>
  <c r="N62" i="16" a="1"/>
  <c r="N62" i="16" s="1"/>
  <c r="AD62" i="16" s="1"/>
  <c r="AE62" i="16"/>
  <c r="N126" i="16" a="1"/>
  <c r="N126" i="16" s="1"/>
  <c r="AD126" i="16" s="1"/>
  <c r="AE126" i="16"/>
  <c r="N190" i="16" a="1"/>
  <c r="N190" i="16" s="1"/>
  <c r="AD190" i="16" s="1"/>
  <c r="AE190" i="16"/>
  <c r="N254" i="16" a="1"/>
  <c r="N254" i="16" s="1"/>
  <c r="AD254" i="16" s="1"/>
  <c r="AE254" i="16"/>
  <c r="N318" i="16" a="1"/>
  <c r="N318" i="16" s="1"/>
  <c r="AD318" i="16" s="1"/>
  <c r="AE318" i="16"/>
  <c r="N377" i="16" a="1"/>
  <c r="N377" i="16" s="1"/>
  <c r="AD377" i="16" s="1"/>
  <c r="AE377" i="16"/>
  <c r="N458" i="16" a="1"/>
  <c r="N458" i="16" s="1"/>
  <c r="AD458" i="16" s="1"/>
  <c r="AE458" i="16"/>
  <c r="N541" i="16" a="1"/>
  <c r="N541" i="16" s="1"/>
  <c r="AD541" i="16" s="1"/>
  <c r="AE541" i="16"/>
  <c r="N629" i="16" a="1"/>
  <c r="N629" i="16" s="1"/>
  <c r="AD629" i="16" s="1"/>
  <c r="AE629" i="16"/>
  <c r="N751" i="16" a="1"/>
  <c r="N751" i="16" s="1"/>
  <c r="AD751" i="16" s="1"/>
  <c r="AE751" i="16"/>
  <c r="N31" i="16" a="1"/>
  <c r="N31" i="16" s="1"/>
  <c r="AD31" i="16" s="1"/>
  <c r="AE31" i="16"/>
  <c r="N115" i="16" a="1"/>
  <c r="N115" i="16" s="1"/>
  <c r="AD115" i="16" s="1"/>
  <c r="AE115" i="16"/>
  <c r="N226" i="16" a="1"/>
  <c r="N226" i="16" s="1"/>
  <c r="AD226" i="16" s="1"/>
  <c r="AE226" i="16"/>
  <c r="N354" i="16" a="1"/>
  <c r="N354" i="16" s="1"/>
  <c r="AD354" i="16" s="1"/>
  <c r="AE354" i="16"/>
  <c r="N532" i="16" a="1"/>
  <c r="N532" i="16" s="1"/>
  <c r="AD532" i="16" s="1"/>
  <c r="AE532" i="16"/>
  <c r="N729" i="16" a="1"/>
  <c r="N729" i="16" s="1"/>
  <c r="AD729" i="16" s="1"/>
  <c r="AE729" i="16"/>
  <c r="N1227" i="16" a="1"/>
  <c r="N1227" i="16" s="1"/>
  <c r="AD1227" i="16" s="1"/>
  <c r="AE1227" i="16"/>
  <c r="N1490" i="16" a="1"/>
  <c r="N1490" i="16" s="1"/>
  <c r="AD1490" i="16" s="1"/>
  <c r="AE1490" i="16"/>
  <c r="N620" i="16" a="1"/>
  <c r="N620" i="16" s="1"/>
  <c r="AD620" i="16" s="1"/>
  <c r="AE620" i="16"/>
  <c r="N710" i="16" a="1"/>
  <c r="N710" i="16" s="1"/>
  <c r="AD710" i="16" s="1"/>
  <c r="AE710" i="16"/>
  <c r="N800" i="16" a="1"/>
  <c r="N800" i="16" s="1"/>
  <c r="AD800" i="16" s="1"/>
  <c r="AE800" i="16"/>
  <c r="N50" i="16" a="1"/>
  <c r="N50" i="16" s="1"/>
  <c r="AD50" i="16" s="1"/>
  <c r="AE50" i="16"/>
  <c r="N114" i="16" a="1"/>
  <c r="N114" i="16" s="1"/>
  <c r="AD114" i="16" s="1"/>
  <c r="AE114" i="16"/>
  <c r="N179" i="16" a="1"/>
  <c r="N179" i="16" s="1"/>
  <c r="AD179" i="16" s="1"/>
  <c r="AE179" i="16"/>
  <c r="N243" i="16" a="1"/>
  <c r="N243" i="16" s="1"/>
  <c r="AD243" i="16" s="1"/>
  <c r="AE243" i="16"/>
  <c r="N307" i="16" a="1"/>
  <c r="N307" i="16" s="1"/>
  <c r="AD307" i="16" s="1"/>
  <c r="AE307" i="16"/>
  <c r="N365" i="16" a="1"/>
  <c r="N365" i="16" s="1"/>
  <c r="AD365" i="16" s="1"/>
  <c r="AE365" i="16"/>
  <c r="N441" i="16" a="1"/>
  <c r="N441" i="16" s="1"/>
  <c r="AD441" i="16" s="1"/>
  <c r="AE441" i="16"/>
  <c r="N523" i="16" a="1"/>
  <c r="N523" i="16" s="1"/>
  <c r="AD523" i="16" s="1"/>
  <c r="AE523" i="16"/>
  <c r="N607" i="16" a="1"/>
  <c r="N607" i="16" s="1"/>
  <c r="AD607" i="16" s="1"/>
  <c r="AE607" i="16"/>
  <c r="N724" i="16" a="1"/>
  <c r="N724" i="16" s="1"/>
  <c r="AD724" i="16" s="1"/>
  <c r="AE724" i="16"/>
  <c r="N15" i="16" a="1"/>
  <c r="N15" i="16" s="1"/>
  <c r="AD15" i="16" s="1"/>
  <c r="AE15" i="16"/>
  <c r="N99" i="16" a="1"/>
  <c r="N99" i="16" s="1"/>
  <c r="AD99" i="16" s="1"/>
  <c r="AE99" i="16"/>
  <c r="N205" i="16" a="1"/>
  <c r="N205" i="16" s="1"/>
  <c r="AD205" i="16" s="1"/>
  <c r="AE205" i="16"/>
  <c r="N335" i="16" a="1"/>
  <c r="N335" i="16" s="1"/>
  <c r="AD335" i="16" s="1"/>
  <c r="AE335" i="16"/>
  <c r="N502" i="16" a="1"/>
  <c r="N502" i="16" s="1"/>
  <c r="AD502" i="16" s="1"/>
  <c r="AE502" i="16"/>
  <c r="N700" i="16" a="1"/>
  <c r="N700" i="16" s="1"/>
  <c r="AD700" i="16" s="1"/>
  <c r="AE700" i="16"/>
  <c r="N1103" i="16" a="1"/>
  <c r="N1103" i="16" s="1"/>
  <c r="AD1103" i="16" s="1"/>
  <c r="AE1103" i="16"/>
  <c r="N1069" i="16" a="1"/>
  <c r="N1069" i="16" s="1"/>
  <c r="AD1069" i="16" s="1"/>
  <c r="AE1069" i="16"/>
  <c r="N102" i="16" a="1"/>
  <c r="N102" i="16" s="1"/>
  <c r="AD102" i="16" s="1"/>
  <c r="AE102" i="16"/>
  <c r="N603" i="16" a="1"/>
  <c r="N603" i="16" s="1"/>
  <c r="AD603" i="16" s="1"/>
  <c r="AE603" i="16"/>
  <c r="N84" i="16" a="1"/>
  <c r="N84" i="16" s="1"/>
  <c r="AD84" i="16" s="1"/>
  <c r="AE84" i="16"/>
  <c r="N145" i="16" a="1"/>
  <c r="N145" i="16" s="1"/>
  <c r="AD145" i="16" s="1"/>
  <c r="AE145" i="16"/>
  <c r="N148" i="16" a="1"/>
  <c r="N148" i="16" s="1"/>
  <c r="AD148" i="16" s="1"/>
  <c r="AE148" i="16"/>
  <c r="N644" i="16" a="1"/>
  <c r="N644" i="16" s="1"/>
  <c r="AD644" i="16" s="1"/>
  <c r="AE644" i="16"/>
  <c r="N402" i="16" a="1"/>
  <c r="N402" i="16" s="1"/>
  <c r="AD402" i="16" s="1"/>
  <c r="AE402" i="16"/>
  <c r="N52" i="16" a="1"/>
  <c r="N52" i="16" s="1"/>
  <c r="AD52" i="16" s="1"/>
  <c r="AE52" i="16"/>
  <c r="N575" i="16" a="1"/>
  <c r="N575" i="16" s="1"/>
  <c r="AD575" i="16" s="1"/>
  <c r="AE575" i="16"/>
  <c r="N610" i="16" a="1"/>
  <c r="N610" i="16" s="1"/>
  <c r="AD610" i="16" s="1"/>
  <c r="AE610" i="16"/>
  <c r="N241" i="16" a="1"/>
  <c r="N241" i="16" s="1"/>
  <c r="AD241" i="16" s="1"/>
  <c r="AE241" i="16"/>
  <c r="N1706" i="16" a="1"/>
  <c r="N1706" i="16" s="1"/>
  <c r="AD1706" i="16" s="1"/>
  <c r="AE1706" i="16"/>
  <c r="N1548" i="16" a="1"/>
  <c r="N1548" i="16" s="1"/>
  <c r="AD1548" i="16" s="1"/>
  <c r="AE1548" i="16"/>
  <c r="N1561" i="16" a="1"/>
  <c r="N1561" i="16" s="1"/>
  <c r="AD1561" i="16" s="1"/>
  <c r="AE1561" i="16"/>
  <c r="N1475" i="16" a="1"/>
  <c r="N1475" i="16" s="1"/>
  <c r="AD1475" i="16" s="1"/>
  <c r="AE1475" i="16"/>
  <c r="N1633" i="16" a="1"/>
  <c r="N1633" i="16" s="1"/>
  <c r="AD1633" i="16" s="1"/>
  <c r="AE1633" i="16"/>
  <c r="N1097" i="16" a="1"/>
  <c r="N1097" i="16" s="1"/>
  <c r="AD1097" i="16" s="1"/>
  <c r="AE1097" i="16"/>
  <c r="N1303" i="16" a="1"/>
  <c r="N1303" i="16" s="1"/>
  <c r="AD1303" i="16" s="1"/>
  <c r="AE1303" i="16"/>
  <c r="N1570" i="16" a="1"/>
  <c r="N1570" i="16" s="1"/>
  <c r="AD1570" i="16" s="1"/>
  <c r="AE1570" i="16"/>
  <c r="N1325" i="16" a="1"/>
  <c r="N1325" i="16" s="1"/>
  <c r="AD1325" i="16" s="1"/>
  <c r="AE1325" i="16"/>
  <c r="N1663" i="16" a="1"/>
  <c r="N1663" i="16" s="1"/>
  <c r="AD1663" i="16" s="1"/>
  <c r="AE1663" i="16"/>
  <c r="N1609" i="16" a="1"/>
  <c r="N1609" i="16" s="1"/>
  <c r="AD1609" i="16" s="1"/>
  <c r="AE1609" i="16"/>
  <c r="N1438" i="16" a="1"/>
  <c r="N1438" i="16" s="1"/>
  <c r="AD1438" i="16" s="1"/>
  <c r="AE1438" i="16"/>
  <c r="N1447" i="16" a="1"/>
  <c r="N1447" i="16" s="1"/>
  <c r="AD1447" i="16" s="1"/>
  <c r="AE1447" i="16"/>
  <c r="N1483" i="16" a="1"/>
  <c r="N1483" i="16" s="1"/>
  <c r="AD1483" i="16" s="1"/>
  <c r="AE1483" i="16"/>
  <c r="N1654" i="16" a="1"/>
  <c r="N1654" i="16" s="1"/>
  <c r="AD1654" i="16" s="1"/>
  <c r="AE1654" i="16"/>
  <c r="N1119" i="16" a="1"/>
  <c r="N1119" i="16" s="1"/>
  <c r="AD1119" i="16" s="1"/>
  <c r="AE1119" i="16"/>
  <c r="N1315" i="16" a="1"/>
  <c r="N1315" i="16" s="1"/>
  <c r="AD1315" i="16" s="1"/>
  <c r="AE1315" i="16"/>
  <c r="N1600" i="16" a="1"/>
  <c r="N1600" i="16" s="1"/>
  <c r="AD1600" i="16" s="1"/>
  <c r="AE1600" i="16"/>
  <c r="N1701" i="16" a="1"/>
  <c r="N1701" i="16" s="1"/>
  <c r="AD1701" i="16" s="1"/>
  <c r="AE1701" i="16"/>
  <c r="N1420" i="16" a="1"/>
  <c r="N1420" i="16" s="1"/>
  <c r="AD1420" i="16" s="1"/>
  <c r="AE1420" i="16"/>
  <c r="N1501" i="16" a="1"/>
  <c r="N1501" i="16" s="1"/>
  <c r="AD1501" i="16" s="1"/>
  <c r="AE1501" i="16"/>
  <c r="N955" i="16" a="1"/>
  <c r="N955" i="16" s="1"/>
  <c r="AD955" i="16" s="1"/>
  <c r="AE955" i="16"/>
  <c r="N1016" i="16" a="1"/>
  <c r="N1016" i="16" s="1"/>
  <c r="AD1016" i="16" s="1"/>
  <c r="AE1016" i="16"/>
  <c r="N1215" i="16" a="1"/>
  <c r="N1215" i="16" s="1"/>
  <c r="AD1215" i="16" s="1"/>
  <c r="AE1215" i="16"/>
  <c r="N721" i="16" a="1"/>
  <c r="N721" i="16" s="1"/>
  <c r="AD721" i="16" s="1"/>
  <c r="AE721" i="16"/>
  <c r="N1708" i="16" a="1"/>
  <c r="N1708" i="16" s="1"/>
  <c r="AD1708" i="16" s="1"/>
  <c r="AE1708" i="16"/>
  <c r="N1673" i="16" a="1"/>
  <c r="N1673" i="16" s="1"/>
  <c r="AD1673" i="16" s="1"/>
  <c r="AE1673" i="16"/>
  <c r="N1266" i="16" a="1"/>
  <c r="N1266" i="16" s="1"/>
  <c r="AD1266" i="16" s="1"/>
  <c r="AE1266" i="16"/>
  <c r="N1394" i="16" a="1"/>
  <c r="N1394" i="16" s="1"/>
  <c r="AD1394" i="16" s="1"/>
  <c r="AE1394" i="16"/>
  <c r="N1617" i="16" a="1"/>
  <c r="N1617" i="16" s="1"/>
  <c r="AD1617" i="16" s="1"/>
  <c r="AE1617" i="16"/>
  <c r="N1702" i="16" a="1"/>
  <c r="N1702" i="16" s="1"/>
  <c r="AD1702" i="16" s="1"/>
  <c r="AE1702" i="16"/>
  <c r="N1361" i="16" a="1"/>
  <c r="N1361" i="16" s="1"/>
  <c r="AD1361" i="16" s="1"/>
  <c r="AE1361" i="16"/>
  <c r="N1581" i="16" a="1"/>
  <c r="N1581" i="16" s="1"/>
  <c r="AD1581" i="16" s="1"/>
  <c r="AE1581" i="16"/>
  <c r="N1436" i="16" a="1"/>
  <c r="N1436" i="16" s="1"/>
  <c r="AD1436" i="16" s="1"/>
  <c r="AE1436" i="16"/>
  <c r="N1509" i="16" a="1"/>
  <c r="N1509" i="16" s="1"/>
  <c r="AD1509" i="16" s="1"/>
  <c r="AE1509" i="16"/>
  <c r="N971" i="16" a="1"/>
  <c r="N971" i="16" s="1"/>
  <c r="AD971" i="16" s="1"/>
  <c r="AE971" i="16"/>
  <c r="N1104" i="16" a="1"/>
  <c r="N1104" i="16" s="1"/>
  <c r="AD1104" i="16" s="1"/>
  <c r="AE1104" i="16"/>
  <c r="N1170" i="16" a="1"/>
  <c r="N1170" i="16" s="1"/>
  <c r="AD1170" i="16" s="1"/>
  <c r="AE1170" i="16"/>
  <c r="N1232" i="16" a="1"/>
  <c r="N1232" i="16" s="1"/>
  <c r="AD1232" i="16" s="1"/>
  <c r="AE1232" i="16"/>
  <c r="N1369" i="16" a="1"/>
  <c r="N1369" i="16" s="1"/>
  <c r="AD1369" i="16" s="1"/>
  <c r="AE1369" i="16"/>
  <c r="N1429" i="16" a="1"/>
  <c r="N1429" i="16" s="1"/>
  <c r="AD1429" i="16" s="1"/>
  <c r="AE1429" i="16"/>
  <c r="N1555" i="16" a="1"/>
  <c r="N1555" i="16" s="1"/>
  <c r="AD1555" i="16" s="1"/>
  <c r="AE1555" i="16"/>
  <c r="N1681" i="16" a="1"/>
  <c r="N1681" i="16" s="1"/>
  <c r="AD1681" i="16" s="1"/>
  <c r="AE1681" i="16"/>
  <c r="N1655" i="16" a="1"/>
  <c r="N1655" i="16" s="1"/>
  <c r="AD1655" i="16" s="1"/>
  <c r="AE1655" i="16"/>
  <c r="N1405" i="16" a="1"/>
  <c r="N1405" i="16" s="1"/>
  <c r="AD1405" i="16" s="1"/>
  <c r="AE1405" i="16"/>
  <c r="N1276" i="16" a="1"/>
  <c r="N1276" i="16" s="1"/>
  <c r="AD1276" i="16" s="1"/>
  <c r="AE1276" i="16"/>
  <c r="N1599" i="16" a="1"/>
  <c r="N1599" i="16" s="1"/>
  <c r="AD1599" i="16" s="1"/>
  <c r="AE1599" i="16"/>
  <c r="N1412" i="16" a="1"/>
  <c r="N1412" i="16" s="1"/>
  <c r="AD1412" i="16" s="1"/>
  <c r="AE1412" i="16"/>
  <c r="N1331" i="16" a="1"/>
  <c r="N1331" i="16" s="1"/>
  <c r="AD1331" i="16" s="1"/>
  <c r="AE1331" i="16"/>
  <c r="N1502" i="16" a="1"/>
  <c r="N1502" i="16" s="1"/>
  <c r="AD1502" i="16" s="1"/>
  <c r="AE1502" i="16"/>
  <c r="N1346" i="16" a="1"/>
  <c r="N1346" i="16" s="1"/>
  <c r="AD1346" i="16" s="1"/>
  <c r="AE1346" i="16"/>
  <c r="N1248" i="16" a="1"/>
  <c r="N1248" i="16" s="1"/>
  <c r="AD1248" i="16" s="1"/>
  <c r="AE1248" i="16"/>
  <c r="N1079" i="16" a="1"/>
  <c r="N1079" i="16" s="1"/>
  <c r="AD1079" i="16" s="1"/>
  <c r="AE1079" i="16"/>
  <c r="N1007" i="16" a="1"/>
  <c r="N1007" i="16" s="1"/>
  <c r="AD1007" i="16" s="1"/>
  <c r="AE1007" i="16"/>
  <c r="N1684" i="16" a="1"/>
  <c r="N1684" i="16" s="1"/>
  <c r="AD1684" i="16" s="1"/>
  <c r="AE1684" i="16"/>
  <c r="N1579" i="16" a="1"/>
  <c r="N1579" i="16" s="1"/>
  <c r="AD1579" i="16" s="1"/>
  <c r="AE1579" i="16"/>
  <c r="N1372" i="16" a="1"/>
  <c r="N1372" i="16" s="1"/>
  <c r="AD1372" i="16" s="1"/>
  <c r="AE1372" i="16"/>
  <c r="N1603" i="16" a="1"/>
  <c r="N1603" i="16" s="1"/>
  <c r="AD1603" i="16" s="1"/>
  <c r="AE1603" i="16"/>
  <c r="N1453" i="16" a="1"/>
  <c r="N1453" i="16" s="1"/>
  <c r="AD1453" i="16" s="1"/>
  <c r="AE1453" i="16"/>
  <c r="N1332" i="16" a="1"/>
  <c r="N1332" i="16" s="1"/>
  <c r="AD1332" i="16" s="1"/>
  <c r="AE1332" i="16"/>
  <c r="N1193" i="16" a="1"/>
  <c r="N1193" i="16" s="1"/>
  <c r="AD1193" i="16" s="1"/>
  <c r="AE1193" i="16"/>
  <c r="N1058" i="16" a="1"/>
  <c r="N1058" i="16" s="1"/>
  <c r="AD1058" i="16" s="1"/>
  <c r="AE1058" i="16"/>
  <c r="N1672" i="16" a="1"/>
  <c r="N1672" i="16" s="1"/>
  <c r="AD1672" i="16" s="1"/>
  <c r="AE1672" i="16"/>
  <c r="N1521" i="16" a="1"/>
  <c r="N1521" i="16" s="1"/>
  <c r="AD1521" i="16" s="1"/>
  <c r="AE1521" i="16"/>
  <c r="N1457" i="16" a="1"/>
  <c r="N1457" i="16" s="1"/>
  <c r="AD1457" i="16" s="1"/>
  <c r="AE1457" i="16"/>
  <c r="N1607" i="16" a="1"/>
  <c r="N1607" i="16" s="1"/>
  <c r="AD1607" i="16" s="1"/>
  <c r="AE1607" i="16"/>
  <c r="N1385" i="16" a="1"/>
  <c r="N1385" i="16" s="1"/>
  <c r="AD1385" i="16" s="1"/>
  <c r="AE1385" i="16"/>
  <c r="N1614" i="16" a="1"/>
  <c r="N1614" i="16" s="1"/>
  <c r="AD1614" i="16" s="1"/>
  <c r="AE1614" i="16"/>
  <c r="N1388" i="16" a="1"/>
  <c r="N1388" i="16" s="1"/>
  <c r="AD1388" i="16" s="1"/>
  <c r="AE1388" i="16"/>
  <c r="N1279" i="16" a="1"/>
  <c r="N1279" i="16" s="1"/>
  <c r="AD1279" i="16" s="1"/>
  <c r="AE1279" i="16"/>
  <c r="N1195" i="16" a="1"/>
  <c r="N1195" i="16" s="1"/>
  <c r="AD1195" i="16" s="1"/>
  <c r="AE1195" i="16"/>
  <c r="N1111" i="16" a="1"/>
  <c r="N1111" i="16" s="1"/>
  <c r="AD1111" i="16" s="1"/>
  <c r="AE1111" i="16"/>
  <c r="N1418" i="16" a="1"/>
  <c r="N1418" i="16" s="1"/>
  <c r="AD1418" i="16" s="1"/>
  <c r="AE1418" i="16"/>
  <c r="N1108" i="16" a="1"/>
  <c r="N1108" i="16" s="1"/>
  <c r="AD1108" i="16" s="1"/>
  <c r="AE1108" i="16"/>
  <c r="AB4" i="16"/>
  <c r="AD3" i="16"/>
  <c r="N1694" i="16" a="1"/>
  <c r="N1694" i="16" s="1"/>
  <c r="AD1694" i="16" s="1"/>
  <c r="AE1694" i="16"/>
  <c r="N1631" i="16" a="1"/>
  <c r="N1631" i="16" s="1"/>
  <c r="AD1631" i="16" s="1"/>
  <c r="AE1631" i="16"/>
  <c r="N1564" i="16" a="1"/>
  <c r="N1564" i="16" s="1"/>
  <c r="AD1564" i="16" s="1"/>
  <c r="AE1564" i="16"/>
  <c r="N1646" i="16" a="1"/>
  <c r="N1646" i="16" s="1"/>
  <c r="AD1646" i="16" s="1"/>
  <c r="AE1646" i="16"/>
  <c r="N1705" i="16" a="1"/>
  <c r="N1705" i="16" s="1"/>
  <c r="AD1705" i="16" s="1"/>
  <c r="AE1705" i="16"/>
  <c r="N1644" i="16" a="1"/>
  <c r="N1644" i="16" s="1"/>
  <c r="AD1644" i="16" s="1"/>
  <c r="AE1644" i="16"/>
  <c r="N1577" i="16" a="1"/>
  <c r="N1577" i="16" s="1"/>
  <c r="AD1577" i="16" s="1"/>
  <c r="AE1577" i="16"/>
  <c r="N1668" i="16" a="1"/>
  <c r="N1668" i="16" s="1"/>
  <c r="AD1668" i="16" s="1"/>
  <c r="AE1668" i="16"/>
  <c r="N1337" i="16" a="1"/>
  <c r="N1337" i="16" s="1"/>
  <c r="AD1337" i="16" s="1"/>
  <c r="AE1337" i="16"/>
  <c r="N1406" i="16" a="1"/>
  <c r="N1406" i="16" s="1"/>
  <c r="AD1406" i="16" s="1"/>
  <c r="AE1406" i="16"/>
  <c r="N1547" i="16" a="1"/>
  <c r="N1547" i="16" s="1"/>
  <c r="AD1547" i="16" s="1"/>
  <c r="AE1547" i="16"/>
  <c r="N1636" i="16" a="1"/>
  <c r="N1636" i="16" s="1"/>
  <c r="AD1636" i="16" s="1"/>
  <c r="AE1636" i="16"/>
  <c r="N1415" i="16" a="1"/>
  <c r="N1415" i="16" s="1"/>
  <c r="AD1415" i="16" s="1"/>
  <c r="AE1415" i="16"/>
  <c r="N1467" i="16" a="1"/>
  <c r="N1467" i="16" s="1"/>
  <c r="AD1467" i="16" s="1"/>
  <c r="AE1467" i="16"/>
  <c r="N1499" i="16" a="1"/>
  <c r="N1499" i="16" s="1"/>
  <c r="AD1499" i="16" s="1"/>
  <c r="AE1499" i="16"/>
  <c r="N1531" i="16" a="1"/>
  <c r="N1531" i="16" s="1"/>
  <c r="AD1531" i="16" s="1"/>
  <c r="AE1531" i="16"/>
  <c r="N1616" i="16" a="1"/>
  <c r="N1616" i="16" s="1"/>
  <c r="AD1616" i="16" s="1"/>
  <c r="AE1616" i="16"/>
  <c r="N1700" i="16" a="1"/>
  <c r="N1700" i="16" s="1"/>
  <c r="AD1700" i="16" s="1"/>
  <c r="AE1700" i="16"/>
  <c r="N1013" i="16" a="1"/>
  <c r="N1013" i="16" s="1"/>
  <c r="AD1013" i="16" s="1"/>
  <c r="AE1013" i="16"/>
  <c r="N1083" i="16" a="1"/>
  <c r="N1083" i="16" s="1"/>
  <c r="AD1083" i="16" s="1"/>
  <c r="AE1083" i="16"/>
  <c r="N1148" i="16" a="1"/>
  <c r="N1148" i="16" s="1"/>
  <c r="AD1148" i="16" s="1"/>
  <c r="AE1148" i="16"/>
  <c r="N1212" i="16" a="1"/>
  <c r="N1212" i="16" s="1"/>
  <c r="AD1212" i="16" s="1"/>
  <c r="AE1212" i="16"/>
  <c r="N1287" i="16" a="1"/>
  <c r="N1287" i="16" s="1"/>
  <c r="AD1287" i="16" s="1"/>
  <c r="AE1287" i="16"/>
  <c r="N1347" i="16" a="1"/>
  <c r="N1347" i="16" s="1"/>
  <c r="AD1347" i="16" s="1"/>
  <c r="AE1347" i="16"/>
  <c r="N1410" i="16" a="1"/>
  <c r="N1410" i="16" s="1"/>
  <c r="AD1410" i="16" s="1"/>
  <c r="AE1410" i="16"/>
  <c r="N1553" i="16" a="1"/>
  <c r="N1553" i="16" s="1"/>
  <c r="AD1553" i="16" s="1"/>
  <c r="AE1553" i="16"/>
  <c r="N1664" i="16" a="1"/>
  <c r="N1664" i="16" s="1"/>
  <c r="AD1664" i="16" s="1"/>
  <c r="AE1664" i="16"/>
  <c r="N1641" i="16" a="1"/>
  <c r="N1641" i="16" s="1"/>
  <c r="AD1641" i="16" s="1"/>
  <c r="AE1641" i="16"/>
  <c r="N1510" i="16" a="1"/>
  <c r="N1510" i="16" s="1"/>
  <c r="AD1510" i="16" s="1"/>
  <c r="AE1510" i="16"/>
  <c r="N1310" i="16" a="1"/>
  <c r="N1310" i="16" s="1"/>
  <c r="AD1310" i="16" s="1"/>
  <c r="AE1310" i="16"/>
  <c r="N1377" i="16" a="1"/>
  <c r="N1377" i="16" s="1"/>
  <c r="AD1377" i="16" s="1"/>
  <c r="AE1377" i="16"/>
  <c r="N1441" i="16" a="1"/>
  <c r="N1441" i="16" s="1"/>
  <c r="AD1441" i="16" s="1"/>
  <c r="AE1441" i="16"/>
  <c r="N1598" i="16" a="1"/>
  <c r="N1598" i="16" s="1"/>
  <c r="AD1598" i="16" s="1"/>
  <c r="AE1598" i="16"/>
  <c r="N1686" i="16" a="1"/>
  <c r="N1686" i="16" s="1"/>
  <c r="AD1686" i="16" s="1"/>
  <c r="AE1686" i="16"/>
  <c r="N1452" i="16" a="1"/>
  <c r="N1452" i="16" s="1"/>
  <c r="AD1452" i="16" s="1"/>
  <c r="AE1452" i="16"/>
  <c r="N1485" i="16" a="1"/>
  <c r="N1485" i="16" s="1"/>
  <c r="AD1485" i="16" s="1"/>
  <c r="AE1485" i="16"/>
  <c r="N1517" i="16" a="1"/>
  <c r="N1517" i="16" s="1"/>
  <c r="AD1517" i="16" s="1"/>
  <c r="AE1517" i="16"/>
  <c r="N1573" i="16" a="1"/>
  <c r="N1573" i="16" s="1"/>
  <c r="AD1573" i="16" s="1"/>
  <c r="AE1573" i="16"/>
  <c r="N1659" i="16" a="1"/>
  <c r="N1659" i="16" s="1"/>
  <c r="AD1659" i="16" s="1"/>
  <c r="AE1659" i="16"/>
  <c r="N987" i="16" a="1"/>
  <c r="N987" i="16" s="1"/>
  <c r="AD987" i="16" s="1"/>
  <c r="AE987" i="16"/>
  <c r="N1048" i="16" a="1"/>
  <c r="N1048" i="16" s="1"/>
  <c r="AD1048" i="16" s="1"/>
  <c r="AE1048" i="16"/>
  <c r="N1123" i="16" a="1"/>
  <c r="N1123" i="16" s="1"/>
  <c r="AD1123" i="16" s="1"/>
  <c r="AE1123" i="16"/>
  <c r="N1186" i="16" a="1"/>
  <c r="N1186" i="16" s="1"/>
  <c r="AD1186" i="16" s="1"/>
  <c r="AE1186" i="16"/>
  <c r="N1249" i="16" a="1"/>
  <c r="N1249" i="16" s="1"/>
  <c r="AD1249" i="16" s="1"/>
  <c r="AE1249" i="16"/>
  <c r="N1321" i="16" a="1"/>
  <c r="N1321" i="16" s="1"/>
  <c r="AD1321" i="16" s="1"/>
  <c r="AE1321" i="16"/>
  <c r="N1381" i="16" a="1"/>
  <c r="N1381" i="16" s="1"/>
  <c r="AD1381" i="16" s="1"/>
  <c r="AE1381" i="16"/>
  <c r="N1445" i="16" a="1"/>
  <c r="N1445" i="16" s="1"/>
  <c r="AD1445" i="16" s="1"/>
  <c r="AE1445" i="16"/>
  <c r="N1604" i="16" a="1"/>
  <c r="N1604" i="16" s="1"/>
  <c r="AD1604" i="16" s="1"/>
  <c r="AE1604" i="16"/>
  <c r="N1587" i="16" a="1"/>
  <c r="N1587" i="16" s="1"/>
  <c r="AD1587" i="16" s="1"/>
  <c r="AE1587" i="16"/>
  <c r="N1583" i="16" a="1"/>
  <c r="N1583" i="16" s="1"/>
  <c r="AD1583" i="16" s="1"/>
  <c r="AE1583" i="16"/>
  <c r="N1375" i="16" a="1"/>
  <c r="N1375" i="16" s="1"/>
  <c r="AD1375" i="16" s="1"/>
  <c r="AE1375" i="16"/>
  <c r="N1239" i="16" a="1"/>
  <c r="N1239" i="16" s="1"/>
  <c r="AD1239" i="16" s="1"/>
  <c r="AE1239" i="16"/>
  <c r="N1114" i="16" a="1"/>
  <c r="N1114" i="16" s="1"/>
  <c r="AD1114" i="16" s="1"/>
  <c r="AE1114" i="16"/>
  <c r="N977" i="16" a="1"/>
  <c r="N977" i="16" s="1"/>
  <c r="AD977" i="16" s="1"/>
  <c r="AE977" i="16"/>
  <c r="N1565" i="16" a="1"/>
  <c r="N1565" i="16" s="1"/>
  <c r="AD1565" i="16" s="1"/>
  <c r="AE1565" i="16"/>
  <c r="N1481" i="16" a="1"/>
  <c r="N1481" i="16" s="1"/>
  <c r="AD1481" i="16" s="1"/>
  <c r="AE1481" i="16"/>
  <c r="N1671" i="16" a="1"/>
  <c r="N1671" i="16" s="1"/>
  <c r="AD1671" i="16" s="1"/>
  <c r="AE1671" i="16"/>
  <c r="N1433" i="16" a="1"/>
  <c r="N1433" i="16" s="1"/>
  <c r="AD1433" i="16" s="1"/>
  <c r="AE1433" i="16"/>
  <c r="N1305" i="16" a="1"/>
  <c r="N1305" i="16" s="1"/>
  <c r="AD1305" i="16" s="1"/>
  <c r="AE1305" i="16"/>
  <c r="N1470" i="16" a="1"/>
  <c r="N1470" i="16" s="1"/>
  <c r="AD1470" i="16" s="1"/>
  <c r="AE1470" i="16"/>
  <c r="N1323" i="16" a="1"/>
  <c r="N1323" i="16" s="1"/>
  <c r="AD1323" i="16" s="1"/>
  <c r="AE1323" i="16"/>
  <c r="N1230" i="16" a="1"/>
  <c r="N1230" i="16" s="1"/>
  <c r="AD1230" i="16" s="1"/>
  <c r="AE1230" i="16"/>
  <c r="N1144" i="16" a="1"/>
  <c r="N1144" i="16" s="1"/>
  <c r="AD1144" i="16" s="1"/>
  <c r="AE1144" i="16"/>
  <c r="N1063" i="16" a="1"/>
  <c r="N1063" i="16" s="1"/>
  <c r="AD1063" i="16" s="1"/>
  <c r="AE1063" i="16"/>
  <c r="N988" i="16" a="1"/>
  <c r="N988" i="16" s="1"/>
  <c r="AD988" i="16" s="1"/>
  <c r="AE988" i="16"/>
  <c r="N1625" i="16" a="1"/>
  <c r="N1625" i="16" s="1"/>
  <c r="AD1625" i="16" s="1"/>
  <c r="AE1625" i="16"/>
  <c r="N1544" i="16" a="1"/>
  <c r="N1544" i="16" s="1"/>
  <c r="AD1544" i="16" s="1"/>
  <c r="AE1544" i="16"/>
  <c r="N1341" i="16" a="1"/>
  <c r="N1341" i="16" s="1"/>
  <c r="AD1341" i="16" s="1"/>
  <c r="AE1341" i="16"/>
  <c r="N1703" i="16" a="1"/>
  <c r="N1703" i="16" s="1"/>
  <c r="AD1703" i="16" s="1"/>
  <c r="AE1703" i="16"/>
  <c r="N1421" i="16" a="1"/>
  <c r="N1421" i="16" s="1"/>
  <c r="AD1421" i="16" s="1"/>
  <c r="AE1421" i="16"/>
  <c r="N1300" i="16" a="1"/>
  <c r="N1300" i="16" s="1"/>
  <c r="AD1300" i="16" s="1"/>
  <c r="AE1300" i="16"/>
  <c r="N1160" i="16" a="1"/>
  <c r="N1160" i="16" s="1"/>
  <c r="AD1160" i="16" s="1"/>
  <c r="AE1160" i="16"/>
  <c r="N1023" i="16" a="1"/>
  <c r="N1023" i="16" s="1"/>
  <c r="AD1023" i="16" s="1"/>
  <c r="AE1023" i="16"/>
  <c r="N1629" i="16" a="1"/>
  <c r="N1629" i="16" s="1"/>
  <c r="AD1629" i="16" s="1"/>
  <c r="AE1629" i="16"/>
  <c r="N1505" i="16" a="1"/>
  <c r="N1505" i="16" s="1"/>
  <c r="AD1505" i="16" s="1"/>
  <c r="AE1505" i="16"/>
  <c r="N1428" i="16" a="1"/>
  <c r="N1428" i="16" s="1"/>
  <c r="AD1428" i="16" s="1"/>
  <c r="AE1428" i="16"/>
  <c r="N1572" i="16" a="1"/>
  <c r="N1572" i="16" s="1"/>
  <c r="AD1572" i="16" s="1"/>
  <c r="AE1572" i="16"/>
  <c r="N1351" i="16" a="1"/>
  <c r="N1351" i="16" s="1"/>
  <c r="AD1351" i="16" s="1"/>
  <c r="AE1351" i="16"/>
  <c r="N1526" i="16" a="1"/>
  <c r="N1526" i="16" s="1"/>
  <c r="AD1526" i="16" s="1"/>
  <c r="AE1526" i="16"/>
  <c r="N1358" i="16" a="1"/>
  <c r="N1358" i="16" s="1"/>
  <c r="AD1358" i="16" s="1"/>
  <c r="AE1358" i="16"/>
  <c r="N1258" i="16" a="1"/>
  <c r="N1258" i="16" s="1"/>
  <c r="AD1258" i="16" s="1"/>
  <c r="AE1258" i="16"/>
  <c r="N1177" i="16" a="1"/>
  <c r="N1177" i="16" s="1"/>
  <c r="AD1177" i="16" s="1"/>
  <c r="AE1177" i="16"/>
  <c r="N1088" i="16" a="1"/>
  <c r="N1088" i="16" s="1"/>
  <c r="AD1088" i="16" s="1"/>
  <c r="AE1088" i="16"/>
  <c r="N1309" i="16" a="1"/>
  <c r="N1309" i="16" s="1"/>
  <c r="AD1309" i="16" s="1"/>
  <c r="AE1309" i="16"/>
  <c r="N1038" i="16" a="1"/>
  <c r="N1038" i="16" s="1"/>
  <c r="AD1038" i="16" s="1"/>
  <c r="AE1038" i="16"/>
  <c r="N1511" i="16" a="1"/>
  <c r="N1511" i="16" s="1"/>
  <c r="AD1511" i="16" s="1"/>
  <c r="AE1511" i="16"/>
  <c r="N1585" i="16" a="1"/>
  <c r="N1585" i="16" s="1"/>
  <c r="AD1585" i="16" s="1"/>
  <c r="AE1585" i="16"/>
  <c r="N1534" i="16" a="1"/>
  <c r="N1534" i="16" s="1"/>
  <c r="AD1534" i="16" s="1"/>
  <c r="AE1534" i="16"/>
  <c r="N1256" i="16" a="1"/>
  <c r="N1256" i="16" s="1"/>
  <c r="AD1256" i="16" s="1"/>
  <c r="AE1256" i="16"/>
  <c r="N990" i="16" a="1"/>
  <c r="N990" i="16" s="1"/>
  <c r="AD990" i="16" s="1"/>
  <c r="AE990" i="16"/>
  <c r="N1487" i="16" a="1"/>
  <c r="N1487" i="16" s="1"/>
  <c r="AD1487" i="16" s="1"/>
  <c r="AE1487" i="16"/>
  <c r="N1446" i="16" a="1"/>
  <c r="N1446" i="16" s="1"/>
  <c r="AD1446" i="16" s="1"/>
  <c r="AE1446" i="16"/>
  <c r="N1478" i="16" a="1"/>
  <c r="N1478" i="16" s="1"/>
  <c r="AD1478" i="16" s="1"/>
  <c r="AE1478" i="16"/>
  <c r="N1157" i="16" a="1"/>
  <c r="N1157" i="16" s="1"/>
  <c r="AD1157" i="16" s="1"/>
  <c r="AE1157" i="16"/>
  <c r="N1423" i="16" a="1"/>
  <c r="N1423" i="16" s="1"/>
  <c r="AD1423" i="16" s="1"/>
  <c r="AE1423" i="16"/>
  <c r="N1400" i="16" a="1"/>
  <c r="N1400" i="16" s="1"/>
  <c r="AD1400" i="16" s="1"/>
  <c r="AE1400" i="16"/>
  <c r="N1200" i="16" a="1"/>
  <c r="N1200" i="16" s="1"/>
  <c r="AD1200" i="16" s="1"/>
  <c r="AE1200" i="16"/>
  <c r="N1142" i="16" a="1"/>
  <c r="N1142" i="16" s="1"/>
  <c r="AD1142" i="16" s="1"/>
  <c r="AE1142" i="16"/>
  <c r="N1407" i="16" a="1"/>
  <c r="N1407" i="16" s="1"/>
  <c r="AD1407" i="16" s="1"/>
  <c r="AE1407" i="16"/>
  <c r="N1383" i="16" a="1"/>
  <c r="N1383" i="16" s="1"/>
  <c r="AD1383" i="16" s="1"/>
  <c r="AE1383" i="16"/>
  <c r="N1191" i="16" a="1"/>
  <c r="N1191" i="16" s="1"/>
  <c r="AD1191" i="16" s="1"/>
  <c r="AE1191" i="16"/>
  <c r="N1031" i="16" a="1"/>
  <c r="N1031" i="16" s="1"/>
  <c r="AD1031" i="16" s="1"/>
  <c r="AE1031" i="16"/>
  <c r="N1357" i="16" a="1"/>
  <c r="N1357" i="16" s="1"/>
  <c r="AD1357" i="16" s="1"/>
  <c r="AE1357" i="16"/>
  <c r="N1516" i="16" a="1"/>
  <c r="N1516" i="16" s="1"/>
  <c r="AD1516" i="16" s="1"/>
  <c r="AE1516" i="16"/>
  <c r="N640" i="16" a="1"/>
  <c r="N640" i="16" s="1"/>
  <c r="AD640" i="16" s="1"/>
  <c r="AE640" i="16"/>
  <c r="N708" i="16" a="1"/>
  <c r="N708" i="16" s="1"/>
  <c r="AD708" i="16" s="1"/>
  <c r="AE708" i="16"/>
  <c r="N773" i="16" a="1"/>
  <c r="N773" i="16" s="1"/>
  <c r="AD773" i="16" s="1"/>
  <c r="AE773" i="16"/>
  <c r="N840" i="16" a="1"/>
  <c r="N840" i="16" s="1"/>
  <c r="AD840" i="16" s="1"/>
  <c r="AE840" i="16"/>
  <c r="N905" i="16" a="1"/>
  <c r="N905" i="16" s="1"/>
  <c r="AD905" i="16" s="1"/>
  <c r="AE905" i="16"/>
  <c r="N979" i="16" a="1"/>
  <c r="N979" i="16" s="1"/>
  <c r="AD979" i="16" s="1"/>
  <c r="AE979" i="16"/>
  <c r="N1173" i="16" a="1"/>
  <c r="N1173" i="16" s="1"/>
  <c r="AD1173" i="16" s="1"/>
  <c r="AE1173" i="16"/>
  <c r="N1623" i="16" a="1"/>
  <c r="N1623" i="16" s="1"/>
  <c r="AD1623" i="16" s="1"/>
  <c r="AE1623" i="16"/>
  <c r="N1095" i="16" a="1"/>
  <c r="N1095" i="16" s="1"/>
  <c r="AD1095" i="16" s="1"/>
  <c r="AE1095" i="16"/>
  <c r="N1180" i="16" a="1"/>
  <c r="N1180" i="16" s="1"/>
  <c r="AD1180" i="16" s="1"/>
  <c r="AE1180" i="16"/>
  <c r="N1264" i="16" a="1"/>
  <c r="N1264" i="16" s="1"/>
  <c r="AD1264" i="16" s="1"/>
  <c r="AE1264" i="16"/>
  <c r="N1380" i="16" a="1"/>
  <c r="N1380" i="16" s="1"/>
  <c r="AD1380" i="16" s="1"/>
  <c r="AE1380" i="16"/>
  <c r="N1554" i="16" a="1"/>
  <c r="N1554" i="16" s="1"/>
  <c r="AD1554" i="16" s="1"/>
  <c r="AE1554" i="16"/>
  <c r="N839" i="16" a="1"/>
  <c r="N839" i="16" s="1"/>
  <c r="AD839" i="16" s="1"/>
  <c r="AE839" i="16"/>
  <c r="N904" i="16" a="1"/>
  <c r="N904" i="16" s="1"/>
  <c r="AD904" i="16" s="1"/>
  <c r="AE904" i="16"/>
  <c r="N982" i="16" a="1"/>
  <c r="N982" i="16" s="1"/>
  <c r="AD982" i="16" s="1"/>
  <c r="AE982" i="16"/>
  <c r="N1070" i="16" a="1"/>
  <c r="N1070" i="16" s="1"/>
  <c r="AD1070" i="16" s="1"/>
  <c r="AE1070" i="16"/>
  <c r="N1151" i="16" a="1"/>
  <c r="N1151" i="16" s="1"/>
  <c r="AD1151" i="16" s="1"/>
  <c r="AE1151" i="16"/>
  <c r="N1238" i="16" a="1"/>
  <c r="N1238" i="16" s="1"/>
  <c r="AD1238" i="16" s="1"/>
  <c r="AE1238" i="16"/>
  <c r="N1339" i="16" a="1"/>
  <c r="N1339" i="16" s="1"/>
  <c r="AD1339" i="16" s="1"/>
  <c r="AE1339" i="16"/>
  <c r="N1492" i="16" a="1"/>
  <c r="N1492" i="16" s="1"/>
  <c r="AD1492" i="16" s="1"/>
  <c r="AE1492" i="16"/>
  <c r="N630" i="16" a="1"/>
  <c r="N630" i="16" s="1"/>
  <c r="AD630" i="16" s="1"/>
  <c r="AE630" i="16"/>
  <c r="N695" i="16" a="1"/>
  <c r="N695" i="16" s="1"/>
  <c r="AD695" i="16" s="1"/>
  <c r="AE695" i="16"/>
  <c r="N764" i="16" a="1"/>
  <c r="N764" i="16" s="1"/>
  <c r="AD764" i="16" s="1"/>
  <c r="AE764" i="16"/>
  <c r="N827" i="16" a="1"/>
  <c r="N827" i="16" s="1"/>
  <c r="AD827" i="16" s="1"/>
  <c r="AE827" i="16"/>
  <c r="N891" i="16" a="1"/>
  <c r="N891" i="16" s="1"/>
  <c r="AD891" i="16" s="1"/>
  <c r="AE891" i="16"/>
  <c r="N957" i="16" a="1"/>
  <c r="N957" i="16" s="1"/>
  <c r="AD957" i="16" s="1"/>
  <c r="AE957" i="16"/>
  <c r="N1115" i="16" a="1"/>
  <c r="N1115" i="16" s="1"/>
  <c r="AD1115" i="16" s="1"/>
  <c r="AE1115" i="16"/>
  <c r="N1711" i="16" a="1"/>
  <c r="N1711" i="16" s="1"/>
  <c r="AD1711" i="16" s="1"/>
  <c r="AE1711" i="16"/>
  <c r="N1386" i="16" a="1"/>
  <c r="N1386" i="16" s="1"/>
  <c r="AD1386" i="16" s="1"/>
  <c r="AE1386" i="16"/>
  <c r="N1221" i="16" a="1"/>
  <c r="N1221" i="16" s="1"/>
  <c r="AD1221" i="16" s="1"/>
  <c r="AE1221" i="16"/>
  <c r="N918" i="16" a="1"/>
  <c r="N918" i="16" s="1"/>
  <c r="AD918" i="16" s="1"/>
  <c r="AE918" i="16"/>
  <c r="N786" i="16" a="1"/>
  <c r="N786" i="16" s="1"/>
  <c r="AD786" i="16" s="1"/>
  <c r="AE786" i="16"/>
  <c r="N653" i="16" a="1"/>
  <c r="N653" i="16" s="1"/>
  <c r="AD653" i="16" s="1"/>
  <c r="AE653" i="16"/>
  <c r="N1387" i="16" a="1"/>
  <c r="N1387" i="16" s="1"/>
  <c r="AD1387" i="16" s="1"/>
  <c r="AE1387" i="16"/>
  <c r="N1211" i="16" a="1"/>
  <c r="N1211" i="16" s="1"/>
  <c r="AD1211" i="16" s="1"/>
  <c r="AE1211" i="16"/>
  <c r="N1096" i="16" a="1"/>
  <c r="N1096" i="16" s="1"/>
  <c r="AD1096" i="16" s="1"/>
  <c r="AE1096" i="16"/>
  <c r="N986" i="16" a="1"/>
  <c r="N986" i="16" s="1"/>
  <c r="AD986" i="16" s="1"/>
  <c r="AE986" i="16"/>
  <c r="N884" i="16" a="1"/>
  <c r="N884" i="16" s="1"/>
  <c r="AD884" i="16" s="1"/>
  <c r="AE884" i="16"/>
  <c r="N1675" i="16" a="1"/>
  <c r="N1675" i="16" s="1"/>
  <c r="AD1675" i="16" s="1"/>
  <c r="AE1675" i="16"/>
  <c r="N1391" i="16" a="1"/>
  <c r="N1391" i="16" s="1"/>
  <c r="AD1391" i="16" s="1"/>
  <c r="AE1391" i="16"/>
  <c r="N1237" i="16" a="1"/>
  <c r="N1237" i="16" s="1"/>
  <c r="AD1237" i="16" s="1"/>
  <c r="AE1237" i="16"/>
  <c r="N1121" i="16" a="1"/>
  <c r="N1121" i="16" s="1"/>
  <c r="AD1121" i="16" s="1"/>
  <c r="AE1121" i="16"/>
  <c r="N1208" i="16" a="1"/>
  <c r="N1208" i="16" s="1"/>
  <c r="AD1208" i="16" s="1"/>
  <c r="AE1208" i="16"/>
  <c r="N911" i="16" a="1"/>
  <c r="N911" i="16" s="1"/>
  <c r="AD911" i="16" s="1"/>
  <c r="AE911" i="16"/>
  <c r="N782" i="16" a="1"/>
  <c r="N782" i="16" s="1"/>
  <c r="AD782" i="16" s="1"/>
  <c r="AE782" i="16"/>
  <c r="N1022" i="16" a="1"/>
  <c r="N1022" i="16" s="1"/>
  <c r="AD1022" i="16" s="1"/>
  <c r="AE1022" i="16"/>
  <c r="N738" i="16" a="1"/>
  <c r="N738" i="16" s="1"/>
  <c r="AD738" i="16" s="1"/>
  <c r="AE738" i="16"/>
  <c r="N1500" i="16" a="1"/>
  <c r="N1500" i="16" s="1"/>
  <c r="AD1500" i="16" s="1"/>
  <c r="AE1500" i="16"/>
  <c r="N1207" i="16" a="1"/>
  <c r="N1207" i="16" s="1"/>
  <c r="AD1207" i="16" s="1"/>
  <c r="AE1207" i="16"/>
  <c r="N1057" i="16" a="1"/>
  <c r="N1057" i="16" s="1"/>
  <c r="AD1057" i="16" s="1"/>
  <c r="AE1057" i="16"/>
  <c r="N914" i="16" a="1"/>
  <c r="N914" i="16" s="1"/>
  <c r="AD914" i="16" s="1"/>
  <c r="AE914" i="16"/>
  <c r="N1656" i="16" a="1"/>
  <c r="N1656" i="16" s="1"/>
  <c r="AD1656" i="16" s="1"/>
  <c r="AE1656" i="16"/>
  <c r="N1314" i="16" a="1"/>
  <c r="N1314" i="16" s="1"/>
  <c r="AD1314" i="16" s="1"/>
  <c r="AE1314" i="16"/>
  <c r="N1136" i="16" a="1"/>
  <c r="N1136" i="16" s="1"/>
  <c r="AD1136" i="16" s="1"/>
  <c r="AE1136" i="16"/>
  <c r="N770" i="16" a="1"/>
  <c r="N770" i="16" s="1"/>
  <c r="AD770" i="16" s="1"/>
  <c r="AE770" i="16"/>
  <c r="N1610" i="16" a="1"/>
  <c r="N1610" i="16" s="1"/>
  <c r="AD1610" i="16" s="1"/>
  <c r="AE1610" i="16"/>
  <c r="N1234" i="16" a="1"/>
  <c r="N1234" i="16" s="1"/>
  <c r="AD1234" i="16" s="1"/>
  <c r="AE1234" i="16"/>
  <c r="N1082" i="16" a="1"/>
  <c r="N1082" i="16" s="1"/>
  <c r="AD1082" i="16" s="1"/>
  <c r="AE1082" i="16"/>
  <c r="N934" i="16" a="1"/>
  <c r="N934" i="16" s="1"/>
  <c r="AD934" i="16" s="1"/>
  <c r="AE934" i="16"/>
  <c r="N817" i="16" a="1"/>
  <c r="N817" i="16" s="1"/>
  <c r="AD817" i="16" s="1"/>
  <c r="AE817" i="16"/>
  <c r="N1368" i="16" a="1"/>
  <c r="N1368" i="16" s="1"/>
  <c r="AD1368" i="16" s="1"/>
  <c r="AE1368" i="16"/>
  <c r="N966" i="16" a="1"/>
  <c r="N966" i="16" s="1"/>
  <c r="AD966" i="16" s="1"/>
  <c r="AE966" i="16"/>
  <c r="N1440" i="16" a="1"/>
  <c r="N1440" i="16" s="1"/>
  <c r="AD1440" i="16" s="1"/>
  <c r="AE1440" i="16"/>
  <c r="N1035" i="16" a="1"/>
  <c r="N1035" i="16" s="1"/>
  <c r="AD1035" i="16" s="1"/>
  <c r="AE1035" i="16"/>
  <c r="N1605" i="16" a="1"/>
  <c r="N1605" i="16" s="1"/>
  <c r="AD1605" i="16" s="1"/>
  <c r="AE1605" i="16"/>
  <c r="N1317" i="16" a="1"/>
  <c r="N1317" i="16" s="1"/>
  <c r="AD1317" i="16" s="1"/>
  <c r="AE1317" i="16"/>
  <c r="N1704" i="16" a="1"/>
  <c r="N1704" i="16" s="1"/>
  <c r="AD1704" i="16" s="1"/>
  <c r="AE1704" i="16"/>
  <c r="N1101" i="16" a="1"/>
  <c r="N1101" i="16" s="1"/>
  <c r="AD1101" i="16" s="1"/>
  <c r="AE1101" i="16"/>
  <c r="N833" i="16" a="1"/>
  <c r="N833" i="16" s="1"/>
  <c r="AD833" i="16" s="1"/>
  <c r="AE833" i="16"/>
  <c r="N1685" i="16" a="1"/>
  <c r="N1685" i="16" s="1"/>
  <c r="AD1685" i="16" s="1"/>
  <c r="AE1685" i="16"/>
  <c r="N1508" i="16" a="1"/>
  <c r="N1508" i="16" s="1"/>
  <c r="AD1508" i="16" s="1"/>
  <c r="AE1508" i="16"/>
  <c r="N1125" i="16" a="1"/>
  <c r="N1125" i="16" s="1"/>
  <c r="AD1125" i="16" s="1"/>
  <c r="AE1125" i="16"/>
  <c r="N945" i="16" a="1"/>
  <c r="N945" i="16" s="1"/>
  <c r="AD945" i="16" s="1"/>
  <c r="AE945" i="16"/>
  <c r="N816" i="16" a="1"/>
  <c r="N816" i="16" s="1"/>
  <c r="AD816" i="16" s="1"/>
  <c r="AE816" i="16"/>
  <c r="N1324" i="16" a="1"/>
  <c r="N1324" i="16" s="1"/>
  <c r="AD1324" i="16" s="1"/>
  <c r="AE1324" i="16"/>
  <c r="N1149" i="16" a="1"/>
  <c r="N1149" i="16" s="1"/>
  <c r="AD1149" i="16" s="1"/>
  <c r="AE1149" i="16"/>
  <c r="N972" i="16" a="1"/>
  <c r="N972" i="16" s="1"/>
  <c r="AD972" i="16" s="1"/>
  <c r="AE972" i="16"/>
  <c r="N876" i="16" a="1"/>
  <c r="N876" i="16" s="1"/>
  <c r="AD876" i="16" s="1"/>
  <c r="AE876" i="16"/>
  <c r="N780" i="16" a="1"/>
  <c r="N780" i="16" s="1"/>
  <c r="AD780" i="16" s="1"/>
  <c r="AE780" i="16"/>
  <c r="N397" i="16" a="1"/>
  <c r="N397" i="16" s="1"/>
  <c r="AD397" i="16" s="1"/>
  <c r="AE397" i="16"/>
  <c r="N462" i="16" a="1"/>
  <c r="N462" i="16" s="1"/>
  <c r="AD462" i="16" s="1"/>
  <c r="AE462" i="16"/>
  <c r="N526" i="16" a="1"/>
  <c r="N526" i="16" s="1"/>
  <c r="AD526" i="16" s="1"/>
  <c r="AE526" i="16"/>
  <c r="N596" i="16" a="1"/>
  <c r="N596" i="16" s="1"/>
  <c r="AD596" i="16" s="1"/>
  <c r="AE596" i="16"/>
  <c r="N671" i="16" a="1"/>
  <c r="N671" i="16" s="1"/>
  <c r="AD671" i="16" s="1"/>
  <c r="AE671" i="16"/>
  <c r="N748" i="16" a="1"/>
  <c r="N748" i="16" s="1"/>
  <c r="AD748" i="16" s="1"/>
  <c r="AE748" i="16"/>
  <c r="N831" i="16" a="1"/>
  <c r="N831" i="16" s="1"/>
  <c r="AD831" i="16" s="1"/>
  <c r="AE831" i="16"/>
  <c r="N895" i="16" a="1"/>
  <c r="N895" i="16" s="1"/>
  <c r="AD895" i="16" s="1"/>
  <c r="AE895" i="16"/>
  <c r="N959" i="16" a="1"/>
  <c r="N959" i="16" s="1"/>
  <c r="AD959" i="16" s="1"/>
  <c r="AE959" i="16"/>
  <c r="N1042" i="16" a="1"/>
  <c r="N1042" i="16" s="1"/>
  <c r="AD1042" i="16" s="1"/>
  <c r="AE1042" i="16"/>
  <c r="N1137" i="16" a="1"/>
  <c r="N1137" i="16" s="1"/>
  <c r="AD1137" i="16" s="1"/>
  <c r="AE1137" i="16"/>
  <c r="N1218" i="16" a="1"/>
  <c r="N1218" i="16" s="1"/>
  <c r="AD1218" i="16" s="1"/>
  <c r="AE1218" i="16"/>
  <c r="N1307" i="16" a="1"/>
  <c r="N1307" i="16" s="1"/>
  <c r="AD1307" i="16" s="1"/>
  <c r="AE1307" i="16"/>
  <c r="N1464" i="16" a="1"/>
  <c r="N1464" i="16" s="1"/>
  <c r="AD1464" i="16" s="1"/>
  <c r="AE1464" i="16"/>
  <c r="N1669" i="16" a="1"/>
  <c r="N1669" i="16" s="1"/>
  <c r="AD1669" i="16" s="1"/>
  <c r="AE1669" i="16"/>
  <c r="N867" i="16" a="1"/>
  <c r="N867" i="16" s="1"/>
  <c r="AD867" i="16" s="1"/>
  <c r="AE867" i="16"/>
  <c r="N933" i="16" a="1"/>
  <c r="N933" i="16" s="1"/>
  <c r="AD933" i="16" s="1"/>
  <c r="AE933" i="16"/>
  <c r="N1019" i="16" a="1"/>
  <c r="N1019" i="16" s="1"/>
  <c r="AD1019" i="16" s="1"/>
  <c r="AE1019" i="16"/>
  <c r="N1105" i="16" a="1"/>
  <c r="N1105" i="16" s="1"/>
  <c r="AD1105" i="16" s="1"/>
  <c r="AE1105" i="16"/>
  <c r="N1355" i="16" a="1"/>
  <c r="N1355" i="16" s="1"/>
  <c r="AD1355" i="16" s="1"/>
  <c r="AE1355" i="16"/>
  <c r="N1229" i="16" a="1"/>
  <c r="N1229" i="16" s="1"/>
  <c r="AD1229" i="16" s="1"/>
  <c r="AE1229" i="16"/>
  <c r="N963" i="16" a="1"/>
  <c r="N963" i="16" s="1"/>
  <c r="AD963" i="16" s="1"/>
  <c r="AE963" i="16"/>
  <c r="N1050" i="16" a="1"/>
  <c r="N1050" i="16" s="1"/>
  <c r="AD1050" i="16" s="1"/>
  <c r="AE1050" i="16"/>
  <c r="N1141" i="16" a="1"/>
  <c r="N1141" i="16" s="1"/>
  <c r="AD1141" i="16" s="1"/>
  <c r="AE1141" i="16"/>
  <c r="N1223" i="16" a="1"/>
  <c r="N1223" i="16" s="1"/>
  <c r="AD1223" i="16" s="1"/>
  <c r="AE1223" i="16"/>
  <c r="N1313" i="16" a="1"/>
  <c r="N1313" i="16" s="1"/>
  <c r="AD1313" i="16" s="1"/>
  <c r="AE1313" i="16"/>
  <c r="N1472" i="16" a="1"/>
  <c r="N1472" i="16" s="1"/>
  <c r="AD1472" i="16" s="1"/>
  <c r="AE1472" i="16"/>
  <c r="N1690" i="16" a="1"/>
  <c r="N1690" i="16" s="1"/>
  <c r="AD1690" i="16" s="1"/>
  <c r="AE1690" i="16"/>
  <c r="N874" i="16" a="1"/>
  <c r="N874" i="16" s="1"/>
  <c r="AD874" i="16" s="1"/>
  <c r="AE874" i="16"/>
  <c r="N936" i="16" a="1"/>
  <c r="N936" i="16" s="1"/>
  <c r="AD936" i="16" s="1"/>
  <c r="AE936" i="16"/>
  <c r="N1024" i="16" a="1"/>
  <c r="N1024" i="16" s="1"/>
  <c r="AD1024" i="16" s="1"/>
  <c r="AE1024" i="16"/>
  <c r="N1109" i="16" a="1"/>
  <c r="N1109" i="16" s="1"/>
  <c r="AD1109" i="16" s="1"/>
  <c r="AE1109" i="16"/>
  <c r="N1482" i="16" a="1"/>
  <c r="N1482" i="16" s="1"/>
  <c r="AD1482" i="16" s="1"/>
  <c r="AE1482" i="16"/>
  <c r="N1304" i="16" a="1"/>
  <c r="N1304" i="16" s="1"/>
  <c r="AD1304" i="16" s="1"/>
  <c r="AE1304" i="16"/>
  <c r="N1225" i="16" a="1"/>
  <c r="N1225" i="16" s="1"/>
  <c r="AD1225" i="16" s="1"/>
  <c r="AE1225" i="16"/>
  <c r="N1100" i="16" a="1"/>
  <c r="N1100" i="16" s="1"/>
  <c r="AD1100" i="16" s="1"/>
  <c r="AE1100" i="16"/>
  <c r="N929" i="16" a="1"/>
  <c r="N929" i="16" s="1"/>
  <c r="AD929" i="16" s="1"/>
  <c r="AE929" i="16"/>
  <c r="N1652" i="16" a="1"/>
  <c r="N1652" i="16" s="1"/>
  <c r="AD1652" i="16" s="1"/>
  <c r="AE1652" i="16"/>
  <c r="N1301" i="16" a="1"/>
  <c r="N1301" i="16" s="1"/>
  <c r="AD1301" i="16" s="1"/>
  <c r="AE1301" i="16"/>
  <c r="N1133" i="16" a="1"/>
  <c r="N1133" i="16" s="1"/>
  <c r="AD1133" i="16" s="1"/>
  <c r="AE1133" i="16"/>
  <c r="N954" i="16" a="1"/>
  <c r="N954" i="16" s="1"/>
  <c r="AD954" i="16" s="1"/>
  <c r="AE954" i="16"/>
  <c r="N870" i="16" a="1"/>
  <c r="N870" i="16" s="1"/>
  <c r="AD870" i="16" s="1"/>
  <c r="AE870" i="16"/>
  <c r="N760" i="16" a="1"/>
  <c r="N760" i="16" s="1"/>
  <c r="AD760" i="16" s="1"/>
  <c r="AE760" i="16"/>
  <c r="N663" i="16" a="1"/>
  <c r="N663" i="16" s="1"/>
  <c r="AD663" i="16" s="1"/>
  <c r="AE663" i="16"/>
  <c r="N563" i="16" a="1"/>
  <c r="N563" i="16" s="1"/>
  <c r="AD563" i="16" s="1"/>
  <c r="AE563" i="16"/>
  <c r="N473" i="16" a="1"/>
  <c r="N473" i="16" s="1"/>
  <c r="AD473" i="16" s="1"/>
  <c r="AE473" i="16"/>
  <c r="N387" i="16" a="1"/>
  <c r="N387" i="16" s="1"/>
  <c r="AD387" i="16" s="1"/>
  <c r="AE387" i="16"/>
  <c r="N315" i="16" a="1"/>
  <c r="N315" i="16" s="1"/>
  <c r="AD315" i="16" s="1"/>
  <c r="AE315" i="16"/>
  <c r="N251" i="16" a="1"/>
  <c r="N251" i="16" s="1"/>
  <c r="AD251" i="16" s="1"/>
  <c r="AE251" i="16"/>
  <c r="N187" i="16" a="1"/>
  <c r="N187" i="16" s="1"/>
  <c r="AD187" i="16" s="1"/>
  <c r="AE187" i="16"/>
  <c r="N1147" i="16" a="1"/>
  <c r="N1147" i="16" s="1"/>
  <c r="AD1147" i="16" s="1"/>
  <c r="AE1147" i="16"/>
  <c r="N1091" i="16" a="1"/>
  <c r="N1091" i="16" s="1"/>
  <c r="AD1091" i="16" s="1"/>
  <c r="AE1091" i="16"/>
  <c r="N926" i="16" a="1"/>
  <c r="N926" i="16" s="1"/>
  <c r="AD926" i="16" s="1"/>
  <c r="AE926" i="16"/>
  <c r="N1618" i="16" a="1"/>
  <c r="N1618" i="16" s="1"/>
  <c r="AD1618" i="16" s="1"/>
  <c r="AE1618" i="16"/>
  <c r="N1294" i="16" a="1"/>
  <c r="N1294" i="16" s="1"/>
  <c r="AD1294" i="16" s="1"/>
  <c r="AE1294" i="16"/>
  <c r="N1128" i="16" a="1"/>
  <c r="N1128" i="16" s="1"/>
  <c r="AD1128" i="16" s="1"/>
  <c r="AE1128" i="16"/>
  <c r="N951" i="16" a="1"/>
  <c r="N951" i="16" s="1"/>
  <c r="AD951" i="16" s="1"/>
  <c r="AE951" i="16"/>
  <c r="N860" i="16" a="1"/>
  <c r="N860" i="16" s="1"/>
  <c r="AD860" i="16" s="1"/>
  <c r="AE860" i="16"/>
  <c r="N756" i="16" a="1"/>
  <c r="N756" i="16" s="1"/>
  <c r="AD756" i="16" s="1"/>
  <c r="AE756" i="16"/>
  <c r="N655" i="16" a="1"/>
  <c r="N655" i="16" s="1"/>
  <c r="AD655" i="16" s="1"/>
  <c r="AE655" i="16"/>
  <c r="N557" i="16" a="1"/>
  <c r="N557" i="16" s="1"/>
  <c r="AD557" i="16" s="1"/>
  <c r="AE557" i="16"/>
  <c r="N469" i="16" a="1"/>
  <c r="N469" i="16" s="1"/>
  <c r="AD469" i="16" s="1"/>
  <c r="AE469" i="16"/>
  <c r="N384" i="16" a="1"/>
  <c r="N384" i="16" s="1"/>
  <c r="AD384" i="16" s="1"/>
  <c r="AE384" i="16"/>
  <c r="N312" i="16" a="1"/>
  <c r="N312" i="16" s="1"/>
  <c r="AD312" i="16" s="1"/>
  <c r="AE312" i="16"/>
  <c r="N248" i="16" a="1"/>
  <c r="N248" i="16" s="1"/>
  <c r="AD248" i="16" s="1"/>
  <c r="AE248" i="16"/>
  <c r="N184" i="16" a="1"/>
  <c r="N184" i="16" s="1"/>
  <c r="AD184" i="16" s="1"/>
  <c r="AE184" i="16"/>
  <c r="N119" i="16" a="1"/>
  <c r="N119" i="16" s="1"/>
  <c r="AD119" i="16" s="1"/>
  <c r="AE119" i="16"/>
  <c r="N55" i="16" a="1"/>
  <c r="N55" i="16" s="1"/>
  <c r="AD55" i="16" s="1"/>
  <c r="AE55" i="16"/>
  <c r="N801" i="16" a="1"/>
  <c r="N801" i="16" s="1"/>
  <c r="AD801" i="16" s="1"/>
  <c r="AE801" i="16"/>
  <c r="N720" i="16" a="1"/>
  <c r="N720" i="16" s="1"/>
  <c r="AD720" i="16" s="1"/>
  <c r="AE720" i="16"/>
  <c r="N633" i="16" a="1"/>
  <c r="N633" i="16" s="1"/>
  <c r="AD633" i="16" s="1"/>
  <c r="AE633" i="16"/>
  <c r="N562" i="16" a="1"/>
  <c r="N562" i="16" s="1"/>
  <c r="AD562" i="16" s="1"/>
  <c r="AE562" i="16"/>
  <c r="N499" i="16" a="1"/>
  <c r="N499" i="16" s="1"/>
  <c r="AD499" i="16" s="1"/>
  <c r="AE499" i="16"/>
  <c r="N438" i="16" a="1"/>
  <c r="N438" i="16" s="1"/>
  <c r="AD438" i="16" s="1"/>
  <c r="AE438" i="16"/>
  <c r="N554" i="16" a="1"/>
  <c r="N554" i="16" s="1"/>
  <c r="AD554" i="16" s="1"/>
  <c r="AE554" i="16"/>
  <c r="N465" i="16" a="1"/>
  <c r="N465" i="16" s="1"/>
  <c r="AD465" i="16" s="1"/>
  <c r="AE465" i="16"/>
  <c r="N734" i="16" a="1"/>
  <c r="N734" i="16" s="1"/>
  <c r="AD734" i="16" s="1"/>
  <c r="AE734" i="16"/>
  <c r="N386" i="16" a="1"/>
  <c r="N386" i="16" s="1"/>
  <c r="AD386" i="16" s="1"/>
  <c r="AE386" i="16"/>
  <c r="N129" i="16" a="1"/>
  <c r="N129" i="16" s="1"/>
  <c r="AD129" i="16" s="1"/>
  <c r="AE129" i="16"/>
  <c r="N697" i="16" a="1"/>
  <c r="N697" i="16" s="1"/>
  <c r="AD697" i="16" s="1"/>
  <c r="AE697" i="16"/>
  <c r="N561" i="16" a="1"/>
  <c r="N561" i="16" s="1"/>
  <c r="AD561" i="16" s="1"/>
  <c r="AE561" i="16"/>
  <c r="N430" i="16" a="1"/>
  <c r="N430" i="16" s="1"/>
  <c r="AD430" i="16" s="1"/>
  <c r="AE430" i="16"/>
  <c r="N296" i="16" a="1"/>
  <c r="N296" i="16" s="1"/>
  <c r="AD296" i="16" s="1"/>
  <c r="AE296" i="16"/>
  <c r="N167" i="16" a="1"/>
  <c r="N167" i="16" s="1"/>
  <c r="AD167" i="16" s="1"/>
  <c r="AE167" i="16"/>
  <c r="N40" i="16" a="1"/>
  <c r="N40" i="16" s="1"/>
  <c r="AD40" i="16" s="1"/>
  <c r="AE40" i="16"/>
  <c r="N759" i="16" a="1"/>
  <c r="N759" i="16" s="1"/>
  <c r="AD759" i="16" s="1"/>
  <c r="AE759" i="16"/>
  <c r="N482" i="16" a="1"/>
  <c r="N482" i="16" s="1"/>
  <c r="AD482" i="16" s="1"/>
  <c r="AE482" i="16"/>
  <c r="N772" i="16" a="1"/>
  <c r="N772" i="16" s="1"/>
  <c r="AD772" i="16" s="1"/>
  <c r="AE772" i="16"/>
  <c r="N477" i="16" a="1"/>
  <c r="N477" i="16" s="1"/>
  <c r="AD477" i="16" s="1"/>
  <c r="AE477" i="16"/>
  <c r="N213" i="16" a="1"/>
  <c r="N213" i="16" s="1"/>
  <c r="AD213" i="16" s="1"/>
  <c r="AE213" i="16"/>
  <c r="N967" i="16" a="1"/>
  <c r="N967" i="16" s="1"/>
  <c r="AD967" i="16" s="1"/>
  <c r="AE967" i="16"/>
  <c r="N587" i="16" a="1"/>
  <c r="N587" i="16" s="1"/>
  <c r="AD587" i="16" s="1"/>
  <c r="AE587" i="16"/>
  <c r="N38" i="16" a="1"/>
  <c r="N38" i="16" s="1"/>
  <c r="AD38" i="16" s="1"/>
  <c r="AE38" i="16"/>
  <c r="N434" i="16" a="1"/>
  <c r="N434" i="16" s="1"/>
  <c r="AD434" i="16" s="1"/>
  <c r="AE434" i="16"/>
  <c r="N178" i="16" a="1"/>
  <c r="N178" i="16" s="1"/>
  <c r="AD178" i="16" s="1"/>
  <c r="AE178" i="16"/>
  <c r="N749" i="16" a="1"/>
  <c r="N749" i="16" s="1"/>
  <c r="AD749" i="16" s="1"/>
  <c r="AE749" i="16"/>
  <c r="N591" i="16" a="1"/>
  <c r="N591" i="16" s="1"/>
  <c r="AD591" i="16" s="1"/>
  <c r="AE591" i="16"/>
  <c r="N456" i="16" a="1"/>
  <c r="N456" i="16" s="1"/>
  <c r="AD456" i="16" s="1"/>
  <c r="AE456" i="16"/>
  <c r="N326" i="16" a="1"/>
  <c r="N326" i="16" s="1"/>
  <c r="AD326" i="16" s="1"/>
  <c r="AE326" i="16"/>
  <c r="N195" i="16" a="1"/>
  <c r="N195" i="16" s="1"/>
  <c r="AD195" i="16" s="1"/>
  <c r="AE195" i="16"/>
  <c r="N68" i="16" a="1"/>
  <c r="N68" i="16" s="1"/>
  <c r="AD68" i="16" s="1"/>
  <c r="AE68" i="16"/>
  <c r="N127" i="16" a="1"/>
  <c r="N127" i="16" s="1"/>
  <c r="AD127" i="16" s="1"/>
  <c r="AE127" i="16"/>
  <c r="N540" i="16" a="1"/>
  <c r="N540" i="16" s="1"/>
  <c r="AD540" i="16" s="1"/>
  <c r="AE540" i="16"/>
  <c r="N33" i="16" a="1"/>
  <c r="N33" i="16" s="1"/>
  <c r="AD33" i="16" s="1"/>
  <c r="AE33" i="16"/>
  <c r="N511" i="16" a="1"/>
  <c r="N511" i="16" s="1"/>
  <c r="AD511" i="16" s="1"/>
  <c r="AE511" i="16"/>
  <c r="N245" i="16" a="1"/>
  <c r="N245" i="16" s="1"/>
  <c r="AD245" i="16" s="1"/>
  <c r="AE245" i="16"/>
  <c r="N794" i="16" a="1"/>
  <c r="N794" i="16" s="1"/>
  <c r="AD794" i="16" s="1"/>
  <c r="AE794" i="16"/>
  <c r="N101" i="16" a="1"/>
  <c r="N101" i="16" s="1"/>
  <c r="AD101" i="16" s="1"/>
  <c r="AE101" i="16"/>
  <c r="N246" i="16" a="1"/>
  <c r="N246" i="16" s="1"/>
  <c r="AD246" i="16" s="1"/>
  <c r="AE246" i="16"/>
  <c r="N373" i="16" a="1"/>
  <c r="N373" i="16" s="1"/>
  <c r="AD373" i="16" s="1"/>
  <c r="AE373" i="16"/>
  <c r="N498" i="16" a="1"/>
  <c r="N498" i="16" s="1"/>
  <c r="AD498" i="16" s="1"/>
  <c r="AE498" i="16"/>
  <c r="N702" i="16" a="1"/>
  <c r="N702" i="16" s="1"/>
  <c r="AD702" i="16" s="1"/>
  <c r="AE702" i="16"/>
  <c r="N172" i="16" a="1"/>
  <c r="N172" i="16" s="1"/>
  <c r="AD172" i="16" s="1"/>
  <c r="AE172" i="16"/>
  <c r="N428" i="16" a="1"/>
  <c r="N428" i="16" s="1"/>
  <c r="AD428" i="16" s="1"/>
  <c r="AE428" i="16"/>
  <c r="N12" i="16" a="1"/>
  <c r="N12" i="16" s="1"/>
  <c r="AD12" i="16" s="1"/>
  <c r="AE12" i="16"/>
  <c r="N76" i="16" a="1"/>
  <c r="N76" i="16" s="1"/>
  <c r="AD76" i="16" s="1"/>
  <c r="AE76" i="16"/>
  <c r="N140" i="16" a="1"/>
  <c r="N140" i="16" s="1"/>
  <c r="AD140" i="16" s="1"/>
  <c r="AE140" i="16"/>
  <c r="N202" i="16" a="1"/>
  <c r="N202" i="16" s="1"/>
  <c r="AD202" i="16" s="1"/>
  <c r="AE202" i="16"/>
  <c r="N266" i="16" a="1"/>
  <c r="N266" i="16" s="1"/>
  <c r="AD266" i="16" s="1"/>
  <c r="AE266" i="16"/>
  <c r="N332" i="16" a="1"/>
  <c r="N332" i="16" s="1"/>
  <c r="AD332" i="16" s="1"/>
  <c r="AE332" i="16"/>
  <c r="N401" i="16" a="1"/>
  <c r="N401" i="16" s="1"/>
  <c r="AD401" i="16" s="1"/>
  <c r="AE401" i="16"/>
  <c r="N463" i="16" a="1"/>
  <c r="N463" i="16" s="1"/>
  <c r="AD463" i="16" s="1"/>
  <c r="AE463" i="16"/>
  <c r="N530" i="16" a="1"/>
  <c r="N530" i="16" s="1"/>
  <c r="AD530" i="16" s="1"/>
  <c r="AE530" i="16"/>
  <c r="N597" i="16" a="1"/>
  <c r="N597" i="16" s="1"/>
  <c r="AD597" i="16" s="1"/>
  <c r="AE597" i="16"/>
  <c r="N668" i="16" a="1"/>
  <c r="N668" i="16" s="1"/>
  <c r="AD668" i="16" s="1"/>
  <c r="AE668" i="16"/>
  <c r="N761" i="16" a="1"/>
  <c r="N761" i="16" s="1"/>
  <c r="AD761" i="16" s="1"/>
  <c r="AE761" i="16"/>
  <c r="N25" i="16" a="1"/>
  <c r="N25" i="16" s="1"/>
  <c r="AD25" i="16" s="1"/>
  <c r="AE25" i="16"/>
  <c r="N89" i="16" a="1"/>
  <c r="N89" i="16" s="1"/>
  <c r="AD89" i="16" s="1"/>
  <c r="AE89" i="16"/>
  <c r="N153" i="16" a="1"/>
  <c r="N153" i="16" s="1"/>
  <c r="AD153" i="16" s="1"/>
  <c r="AE153" i="16"/>
  <c r="N217" i="16" a="1"/>
  <c r="N217" i="16" s="1"/>
  <c r="AD217" i="16" s="1"/>
  <c r="AE217" i="16"/>
  <c r="N284" i="16" a="1"/>
  <c r="N284" i="16" s="1"/>
  <c r="AD284" i="16" s="1"/>
  <c r="AE284" i="16"/>
  <c r="N349" i="16" a="1"/>
  <c r="N349" i="16" s="1"/>
  <c r="AD349" i="16" s="1"/>
  <c r="AE349" i="16"/>
  <c r="N408" i="16" a="1"/>
  <c r="N408" i="16" s="1"/>
  <c r="AD408" i="16" s="1"/>
  <c r="AE408" i="16"/>
  <c r="N471" i="16" a="1"/>
  <c r="N471" i="16" s="1"/>
  <c r="AD471" i="16" s="1"/>
  <c r="AE471" i="16"/>
  <c r="N531" i="16" a="1"/>
  <c r="N531" i="16" s="1"/>
  <c r="AD531" i="16" s="1"/>
  <c r="AE531" i="16"/>
  <c r="N624" i="16" a="1"/>
  <c r="N624" i="16" s="1"/>
  <c r="AD624" i="16" s="1"/>
  <c r="AE624" i="16"/>
  <c r="N805" i="16" a="1"/>
  <c r="N805" i="16" s="1"/>
  <c r="AD805" i="16" s="1"/>
  <c r="AE805" i="16"/>
  <c r="N118" i="16" a="1"/>
  <c r="N118" i="16" s="1"/>
  <c r="AD118" i="16" s="1"/>
  <c r="AE118" i="16"/>
  <c r="N247" i="16" a="1"/>
  <c r="N247" i="16" s="1"/>
  <c r="AD247" i="16" s="1"/>
  <c r="AE247" i="16"/>
  <c r="N368" i="16" a="1"/>
  <c r="N368" i="16" s="1"/>
  <c r="AD368" i="16" s="1"/>
  <c r="AE368" i="16"/>
  <c r="N529" i="16" a="1"/>
  <c r="N529" i="16" s="1"/>
  <c r="AD529" i="16" s="1"/>
  <c r="AE529" i="16"/>
  <c r="N728" i="16" a="1"/>
  <c r="N728" i="16" s="1"/>
  <c r="AD728" i="16" s="1"/>
  <c r="AE728" i="16"/>
  <c r="N107" i="16" a="1"/>
  <c r="N107" i="16" s="1"/>
  <c r="AD107" i="16" s="1"/>
  <c r="AE107" i="16"/>
  <c r="N338" i="16" a="1"/>
  <c r="N338" i="16" s="1"/>
  <c r="AD338" i="16" s="1"/>
  <c r="AE338" i="16"/>
  <c r="N704" i="16" a="1"/>
  <c r="N704" i="16" s="1"/>
  <c r="AD704" i="16" s="1"/>
  <c r="AE704" i="16"/>
  <c r="N1117" i="16" a="1"/>
  <c r="N1117" i="16" s="1"/>
  <c r="AD1117" i="16" s="1"/>
  <c r="AE1117" i="16"/>
  <c r="N117" i="16" a="1"/>
  <c r="N117" i="16" s="1"/>
  <c r="AD117" i="16" s="1"/>
  <c r="AE117" i="16"/>
  <c r="N232" i="16" a="1"/>
  <c r="N232" i="16" s="1"/>
  <c r="AD232" i="16" s="1"/>
  <c r="AE232" i="16"/>
  <c r="N361" i="16" a="1"/>
  <c r="N361" i="16" s="1"/>
  <c r="AD361" i="16" s="1"/>
  <c r="AE361" i="16"/>
  <c r="N485" i="16" a="1"/>
  <c r="N485" i="16" s="1"/>
  <c r="AD485" i="16" s="1"/>
  <c r="AE485" i="16"/>
  <c r="N645" i="16" a="1"/>
  <c r="N645" i="16" s="1"/>
  <c r="AD645" i="16" s="1"/>
  <c r="AE645" i="16"/>
  <c r="N138" i="16" a="1"/>
  <c r="N138" i="16" s="1"/>
  <c r="AD138" i="16" s="1"/>
  <c r="AE138" i="16"/>
  <c r="N390" i="16" a="1"/>
  <c r="N390" i="16" s="1"/>
  <c r="AD390" i="16" s="1"/>
  <c r="AE390" i="16"/>
  <c r="N766" i="16" a="1"/>
  <c r="N766" i="16" s="1"/>
  <c r="AD766" i="16" s="1"/>
  <c r="AE766" i="16"/>
  <c r="N319" i="16" a="1"/>
  <c r="N319" i="16" s="1"/>
  <c r="AD319" i="16" s="1"/>
  <c r="AE319" i="16"/>
  <c r="N797" i="16" a="1"/>
  <c r="N797" i="16" s="1"/>
  <c r="AD797" i="16" s="1"/>
  <c r="AE797" i="16"/>
  <c r="N1040" i="16" a="1"/>
  <c r="N1040" i="16" s="1"/>
  <c r="AD1040" i="16" s="1"/>
  <c r="AE1040" i="16"/>
  <c r="N48" i="16" a="1"/>
  <c r="N48" i="16" s="1"/>
  <c r="AD48" i="16" s="1"/>
  <c r="AE48" i="16"/>
  <c r="N112" i="16" a="1"/>
  <c r="N112" i="16" s="1"/>
  <c r="AD112" i="16" s="1"/>
  <c r="AE112" i="16"/>
  <c r="N174" i="16" a="1"/>
  <c r="N174" i="16" s="1"/>
  <c r="AD174" i="16" s="1"/>
  <c r="AE174" i="16"/>
  <c r="N238" i="16" a="1"/>
  <c r="N238" i="16" s="1"/>
  <c r="AD238" i="16" s="1"/>
  <c r="AE238" i="16"/>
  <c r="N302" i="16" a="1"/>
  <c r="N302" i="16" s="1"/>
  <c r="AD302" i="16" s="1"/>
  <c r="AE302" i="16"/>
  <c r="N372" i="16" a="1"/>
  <c r="N372" i="16" s="1"/>
  <c r="AD372" i="16" s="1"/>
  <c r="AE372" i="16"/>
  <c r="N436" i="16" a="1"/>
  <c r="N436" i="16" s="1"/>
  <c r="AD436" i="16" s="1"/>
  <c r="AE436" i="16"/>
  <c r="N503" i="16" a="1"/>
  <c r="N503" i="16" s="1"/>
  <c r="AD503" i="16" s="1"/>
  <c r="AE503" i="16"/>
  <c r="N572" i="16" a="1"/>
  <c r="N572" i="16" s="1"/>
  <c r="AD572" i="16" s="1"/>
  <c r="AE572" i="16"/>
  <c r="N639" i="16" a="1"/>
  <c r="N639" i="16" s="1"/>
  <c r="AD639" i="16" s="1"/>
  <c r="AE639" i="16"/>
  <c r="N706" i="16" a="1"/>
  <c r="N706" i="16" s="1"/>
  <c r="AD706" i="16" s="1"/>
  <c r="AE706" i="16"/>
  <c r="N804" i="16" a="1"/>
  <c r="N804" i="16" s="1"/>
  <c r="AD804" i="16" s="1"/>
  <c r="AE804" i="16"/>
  <c r="N61" i="16" a="1"/>
  <c r="N61" i="16" s="1"/>
  <c r="AD61" i="16" s="1"/>
  <c r="AE61" i="16"/>
  <c r="N125" i="16" a="1"/>
  <c r="N125" i="16" s="1"/>
  <c r="AD125" i="16" s="1"/>
  <c r="AE125" i="16"/>
  <c r="N189" i="16" a="1"/>
  <c r="N189" i="16" s="1"/>
  <c r="AD189" i="16" s="1"/>
  <c r="AE189" i="16"/>
  <c r="N253" i="16" a="1"/>
  <c r="N253" i="16" s="1"/>
  <c r="AD253" i="16" s="1"/>
  <c r="AE253" i="16"/>
  <c r="N317" i="16" a="1"/>
  <c r="N317" i="16" s="1"/>
  <c r="AD317" i="16" s="1"/>
  <c r="AE317" i="16"/>
  <c r="N379" i="16" a="1"/>
  <c r="N379" i="16" s="1"/>
  <c r="AD379" i="16" s="1"/>
  <c r="AE379" i="16"/>
  <c r="N443" i="16" a="1"/>
  <c r="N443" i="16" s="1"/>
  <c r="AD443" i="16" s="1"/>
  <c r="AE443" i="16"/>
  <c r="N506" i="16" a="1"/>
  <c r="N506" i="16" s="1"/>
  <c r="AD506" i="16" s="1"/>
  <c r="AE506" i="16"/>
  <c r="N567" i="16" a="1"/>
  <c r="N567" i="16" s="1"/>
  <c r="AD567" i="16" s="1"/>
  <c r="AE567" i="16"/>
  <c r="N723" i="16" a="1"/>
  <c r="N723" i="16" s="1"/>
  <c r="AD723" i="16" s="1"/>
  <c r="AE723" i="16"/>
  <c r="N58" i="16" a="1"/>
  <c r="N58" i="16" s="1"/>
  <c r="AD58" i="16" s="1"/>
  <c r="AE58" i="16"/>
  <c r="N186" i="16" a="1"/>
  <c r="N186" i="16" s="1"/>
  <c r="AD186" i="16" s="1"/>
  <c r="AE186" i="16"/>
  <c r="N314" i="16" a="1"/>
  <c r="N314" i="16" s="1"/>
  <c r="AD314" i="16" s="1"/>
  <c r="AE314" i="16"/>
  <c r="N447" i="16" a="1"/>
  <c r="N447" i="16" s="1"/>
  <c r="AD447" i="16" s="1"/>
  <c r="AE447" i="16"/>
  <c r="N621" i="16" a="1"/>
  <c r="N621" i="16" s="1"/>
  <c r="AD621" i="16" s="1"/>
  <c r="AE621" i="16"/>
  <c r="N27" i="16" a="1"/>
  <c r="N27" i="16" s="1"/>
  <c r="AD27" i="16" s="1"/>
  <c r="AE27" i="16"/>
  <c r="N223" i="16" a="1"/>
  <c r="N223" i="16" s="1"/>
  <c r="AD223" i="16" s="1"/>
  <c r="AE223" i="16"/>
  <c r="N521" i="16" a="1"/>
  <c r="N521" i="16" s="1"/>
  <c r="AD521" i="16" s="1"/>
  <c r="AE521" i="16"/>
  <c r="N1183" i="16" a="1"/>
  <c r="N1183" i="16" s="1"/>
  <c r="AD1183" i="16" s="1"/>
  <c r="AE1183" i="16"/>
  <c r="N586" i="16" a="1"/>
  <c r="N586" i="16" s="1"/>
  <c r="AD586" i="16" s="1"/>
  <c r="AE586" i="16"/>
  <c r="N649" i="16" a="1"/>
  <c r="N649" i="16" s="1"/>
  <c r="AD649" i="16" s="1"/>
  <c r="AE649" i="16"/>
  <c r="N742" i="16" a="1"/>
  <c r="N742" i="16" s="1"/>
  <c r="AD742" i="16" s="1"/>
  <c r="AE742" i="16"/>
  <c r="N14" i="16" a="1"/>
  <c r="N14" i="16" s="1"/>
  <c r="AD14" i="16" s="1"/>
  <c r="AE14" i="16"/>
  <c r="N78" i="16" a="1"/>
  <c r="N78" i="16" s="1"/>
  <c r="AD78" i="16" s="1"/>
  <c r="AE78" i="16"/>
  <c r="N142" i="16" a="1"/>
  <c r="N142" i="16" s="1"/>
  <c r="AD142" i="16" s="1"/>
  <c r="AE142" i="16"/>
  <c r="N208" i="16" a="1"/>
  <c r="N208" i="16" s="1"/>
  <c r="AD208" i="16" s="1"/>
  <c r="AE208" i="16"/>
  <c r="N272" i="16" a="1"/>
  <c r="N272" i="16" s="1"/>
  <c r="AD272" i="16" s="1"/>
  <c r="AE272" i="16"/>
  <c r="N334" i="16" a="1"/>
  <c r="N334" i="16" s="1"/>
  <c r="AD334" i="16" s="1"/>
  <c r="AE334" i="16"/>
  <c r="N393" i="16" a="1"/>
  <c r="N393" i="16" s="1"/>
  <c r="AD393" i="16" s="1"/>
  <c r="AE393" i="16"/>
  <c r="N475" i="16" a="1"/>
  <c r="N475" i="16" s="1"/>
  <c r="AD475" i="16" s="1"/>
  <c r="AE475" i="16"/>
  <c r="N559" i="16" a="1"/>
  <c r="N559" i="16" s="1"/>
  <c r="AD559" i="16" s="1"/>
  <c r="AE559" i="16"/>
  <c r="N662" i="16" a="1"/>
  <c r="N662" i="16" s="1"/>
  <c r="AD662" i="16" s="1"/>
  <c r="AE662" i="16"/>
  <c r="N771" i="16" a="1"/>
  <c r="N771" i="16" s="1"/>
  <c r="AD771" i="16" s="1"/>
  <c r="AE771" i="16"/>
  <c r="N51" i="16" a="1"/>
  <c r="N51" i="16" s="1"/>
  <c r="AD51" i="16" s="1"/>
  <c r="AE51" i="16"/>
  <c r="N139" i="16" a="1"/>
  <c r="N139" i="16" s="1"/>
  <c r="AD139" i="16" s="1"/>
  <c r="AE139" i="16"/>
  <c r="N258" i="16" a="1"/>
  <c r="N258" i="16" s="1"/>
  <c r="AD258" i="16" s="1"/>
  <c r="AE258" i="16"/>
  <c r="N400" i="16" a="1"/>
  <c r="N400" i="16" s="1"/>
  <c r="AD400" i="16" s="1"/>
  <c r="AE400" i="16"/>
  <c r="N574" i="16" a="1"/>
  <c r="N574" i="16" s="1"/>
  <c r="AD574" i="16" s="1"/>
  <c r="AE574" i="16"/>
  <c r="N828" i="16" a="1"/>
  <c r="N828" i="16" s="1"/>
  <c r="AD828" i="16" s="1"/>
  <c r="AE828" i="16"/>
  <c r="N1480" i="16" a="1"/>
  <c r="N1480" i="16" s="1"/>
  <c r="AD1480" i="16" s="1"/>
  <c r="AE1480" i="16"/>
  <c r="N573" i="16" a="1"/>
  <c r="N573" i="16" s="1"/>
  <c r="AD573" i="16" s="1"/>
  <c r="AE573" i="16"/>
  <c r="N636" i="16" a="1"/>
  <c r="N636" i="16" s="1"/>
  <c r="AD636" i="16" s="1"/>
  <c r="AE636" i="16"/>
  <c r="N731" i="16" a="1"/>
  <c r="N731" i="16" s="1"/>
  <c r="AD731" i="16" s="1"/>
  <c r="AE731" i="16"/>
  <c r="N66" i="16" a="1"/>
  <c r="N66" i="16" s="1"/>
  <c r="AD66" i="16" s="1"/>
  <c r="AE66" i="16"/>
  <c r="N130" i="16" a="1"/>
  <c r="N130" i="16" s="1"/>
  <c r="AD130" i="16" s="1"/>
  <c r="AE130" i="16"/>
  <c r="N193" i="16" a="1"/>
  <c r="N193" i="16" s="1"/>
  <c r="AD193" i="16" s="1"/>
  <c r="AE193" i="16"/>
  <c r="N257" i="16" a="1"/>
  <c r="N257" i="16" s="1"/>
  <c r="AD257" i="16" s="1"/>
  <c r="AE257" i="16"/>
  <c r="N321" i="16" a="1"/>
  <c r="N321" i="16" s="1"/>
  <c r="AD321" i="16" s="1"/>
  <c r="AE321" i="16"/>
  <c r="N380" i="16" a="1"/>
  <c r="N380" i="16" s="1"/>
  <c r="AD380" i="16" s="1"/>
  <c r="AE380" i="16"/>
  <c r="N461" i="16" a="1"/>
  <c r="N461" i="16" s="1"/>
  <c r="AD461" i="16" s="1"/>
  <c r="AE461" i="16"/>
  <c r="N544" i="16" a="1"/>
  <c r="N544" i="16" s="1"/>
  <c r="AD544" i="16" s="1"/>
  <c r="AE544" i="16"/>
  <c r="N642" i="16" a="1"/>
  <c r="N642" i="16" s="1"/>
  <c r="AD642" i="16" s="1"/>
  <c r="AE642" i="16"/>
  <c r="N755" i="16" a="1"/>
  <c r="N755" i="16" s="1"/>
  <c r="AD755" i="16" s="1"/>
  <c r="AE755" i="16"/>
  <c r="N35" i="16" a="1"/>
  <c r="N35" i="16" s="1"/>
  <c r="AD35" i="16" s="1"/>
  <c r="AE35" i="16"/>
  <c r="N123" i="16" a="1"/>
  <c r="N123" i="16" s="1"/>
  <c r="AD123" i="16" s="1"/>
  <c r="AE123" i="16"/>
  <c r="N237" i="16" a="1"/>
  <c r="N237" i="16" s="1"/>
  <c r="AD237" i="16" s="1"/>
  <c r="AE237" i="16"/>
  <c r="N371" i="16" a="1"/>
  <c r="N371" i="16" s="1"/>
  <c r="AD371" i="16" s="1"/>
  <c r="AE371" i="16"/>
  <c r="N550" i="16" a="1"/>
  <c r="N550" i="16" s="1"/>
  <c r="AD550" i="16" s="1"/>
  <c r="AE550" i="16"/>
  <c r="N745" i="16" a="1"/>
  <c r="N745" i="16" s="1"/>
  <c r="AD745" i="16" s="1"/>
  <c r="AE745" i="16"/>
  <c r="N1271" i="16" a="1"/>
  <c r="N1271" i="16" s="1"/>
  <c r="AD1271" i="16" s="1"/>
  <c r="AE1271" i="16"/>
  <c r="N996" i="16" a="1"/>
  <c r="N996" i="16" s="1"/>
  <c r="AD996" i="16" s="1"/>
  <c r="AE996" i="16"/>
  <c r="N464" i="16" a="1"/>
  <c r="N464" i="16" s="1"/>
  <c r="AD464" i="16" s="1"/>
  <c r="AE464" i="16"/>
  <c r="N474" i="16" a="1"/>
  <c r="N474" i="16" s="1"/>
  <c r="AD474" i="16" s="1"/>
  <c r="AE474" i="16"/>
  <c r="N643" i="16" a="1"/>
  <c r="N643" i="16" s="1"/>
  <c r="AD643" i="16" s="1"/>
  <c r="AE643" i="16"/>
  <c r="N676" i="16" a="1"/>
  <c r="N676" i="16" s="1"/>
  <c r="AD676" i="16" s="1"/>
  <c r="AE676" i="16"/>
  <c r="N308" i="16" a="1"/>
  <c r="N308" i="16" s="1"/>
  <c r="AD308" i="16" s="1"/>
  <c r="AE308" i="16"/>
  <c r="N407" i="16" a="1"/>
  <c r="N407" i="16" s="1"/>
  <c r="AD407" i="16" s="1"/>
  <c r="AE407" i="16"/>
  <c r="N17" i="16" a="1"/>
  <c r="N17" i="16" s="1"/>
  <c r="AD17" i="16" s="1"/>
  <c r="AE17" i="16"/>
  <c r="N229" i="16" a="1"/>
  <c r="N229" i="16" s="1"/>
  <c r="AD229" i="16" s="1"/>
  <c r="AE229" i="16"/>
  <c r="N116" i="16" a="1"/>
  <c r="N116" i="16" s="1"/>
  <c r="AD116" i="16" s="1"/>
  <c r="AE116" i="16"/>
  <c r="N19" i="16" a="1"/>
  <c r="N19" i="16" s="1"/>
  <c r="AD19" i="16" s="1"/>
  <c r="AE19" i="16"/>
  <c r="N1677" i="16" a="1"/>
  <c r="N1677" i="16" s="1"/>
  <c r="AD1677" i="16" s="1"/>
  <c r="AE1677" i="16"/>
  <c r="N1626" i="16" a="1"/>
  <c r="N1626" i="16" s="1"/>
  <c r="AD1626" i="16" s="1"/>
  <c r="AE1626" i="16"/>
  <c r="N1628" i="16" a="1"/>
  <c r="N1628" i="16" s="1"/>
  <c r="AD1628" i="16" s="1"/>
  <c r="AE1628" i="16"/>
  <c r="N1354" i="16" a="1"/>
  <c r="N1354" i="16" s="1"/>
  <c r="AD1354" i="16" s="1"/>
  <c r="AE1354" i="16"/>
  <c r="N1576" i="16" a="1"/>
  <c r="N1576" i="16" s="1"/>
  <c r="AD1576" i="16" s="1"/>
  <c r="AE1576" i="16"/>
  <c r="N1431" i="16" a="1"/>
  <c r="N1431" i="16" s="1"/>
  <c r="AD1431" i="16" s="1"/>
  <c r="AE1431" i="16"/>
  <c r="N1552" i="16" a="1"/>
  <c r="N1552" i="16" s="1"/>
  <c r="AD1552" i="16" s="1"/>
  <c r="AE1552" i="16"/>
  <c r="N1027" i="16" a="1"/>
  <c r="N1027" i="16" s="1"/>
  <c r="AD1027" i="16" s="1"/>
  <c r="AE1027" i="16"/>
  <c r="N1226" i="16" a="1"/>
  <c r="N1226" i="16" s="1"/>
  <c r="AD1226" i="16" s="1"/>
  <c r="AE1226" i="16"/>
  <c r="N1362" i="16" a="1"/>
  <c r="N1362" i="16" s="1"/>
  <c r="AD1362" i="16" s="1"/>
  <c r="AE1362" i="16"/>
  <c r="N1710" i="16" a="1"/>
  <c r="N1710" i="16" s="1"/>
  <c r="AD1710" i="16" s="1"/>
  <c r="AE1710" i="16"/>
  <c r="N1546" i="16" a="1"/>
  <c r="N1546" i="16" s="1"/>
  <c r="AD1546" i="16" s="1"/>
  <c r="AE1546" i="16"/>
  <c r="N1393" i="16" a="1"/>
  <c r="N1393" i="16" s="1"/>
  <c r="AD1393" i="16" s="1"/>
  <c r="AE1393" i="16"/>
  <c r="N1535" i="16" a="1"/>
  <c r="N1535" i="16" s="1"/>
  <c r="AD1535" i="16" s="1"/>
  <c r="AE1535" i="16"/>
  <c r="N1615" i="16" a="1"/>
  <c r="N1615" i="16" s="1"/>
  <c r="AD1615" i="16" s="1"/>
  <c r="AE1615" i="16"/>
  <c r="N1404" i="16" a="1"/>
  <c r="N1404" i="16" s="1"/>
  <c r="AD1404" i="16" s="1"/>
  <c r="AE1404" i="16"/>
  <c r="N1461" i="16" a="1"/>
  <c r="N1461" i="16" s="1"/>
  <c r="AD1461" i="16" s="1"/>
  <c r="AE1461" i="16"/>
  <c r="N1493" i="16" a="1"/>
  <c r="N1493" i="16" s="1"/>
  <c r="AD1493" i="16" s="1"/>
  <c r="AE1493" i="16"/>
  <c r="N1525" i="16" a="1"/>
  <c r="N1525" i="16" s="1"/>
  <c r="AD1525" i="16" s="1"/>
  <c r="AE1525" i="16"/>
  <c r="N1591" i="16" a="1"/>
  <c r="N1591" i="16" s="1"/>
  <c r="AD1591" i="16" s="1"/>
  <c r="AE1591" i="16"/>
  <c r="N1682" i="16" a="1"/>
  <c r="N1682" i="16" s="1"/>
  <c r="AD1682" i="16" s="1"/>
  <c r="AE1682" i="16"/>
  <c r="N1002" i="16" a="1"/>
  <c r="N1002" i="16" s="1"/>
  <c r="AD1002" i="16" s="1"/>
  <c r="AE1002" i="16"/>
  <c r="N1068" i="16" a="1"/>
  <c r="N1068" i="16" s="1"/>
  <c r="AD1068" i="16" s="1"/>
  <c r="AE1068" i="16"/>
  <c r="N1139" i="16" a="1"/>
  <c r="N1139" i="16" s="1"/>
  <c r="AD1139" i="16" s="1"/>
  <c r="AE1139" i="16"/>
  <c r="N1199" i="16" a="1"/>
  <c r="N1199" i="16" s="1"/>
  <c r="AD1199" i="16" s="1"/>
  <c r="AE1199" i="16"/>
  <c r="N1269" i="16" a="1"/>
  <c r="N1269" i="16" s="1"/>
  <c r="AD1269" i="16" s="1"/>
  <c r="AE1269" i="16"/>
  <c r="N1338" i="16" a="1"/>
  <c r="N1338" i="16" s="1"/>
  <c r="AD1338" i="16" s="1"/>
  <c r="AE1338" i="16"/>
  <c r="N1397" i="16" a="1"/>
  <c r="N1397" i="16" s="1"/>
  <c r="AD1397" i="16" s="1"/>
  <c r="AE1397" i="16"/>
  <c r="N1539" i="16" a="1"/>
  <c r="N1539" i="16" s="1"/>
  <c r="AD1539" i="16" s="1"/>
  <c r="AE1539" i="16"/>
  <c r="N1634" i="16" a="1"/>
  <c r="N1634" i="16" s="1"/>
  <c r="AD1634" i="16" s="1"/>
  <c r="AE1634" i="16"/>
  <c r="N1619" i="16" a="1"/>
  <c r="N1619" i="16" s="1"/>
  <c r="AD1619" i="16" s="1"/>
  <c r="AE1619" i="16"/>
  <c r="N1635" i="16" a="1"/>
  <c r="N1635" i="16" s="1"/>
  <c r="AD1635" i="16" s="1"/>
  <c r="AE1635" i="16"/>
  <c r="N1549" i="16" a="1"/>
  <c r="N1549" i="16" s="1"/>
  <c r="AD1549" i="16" s="1"/>
  <c r="AE1549" i="16"/>
  <c r="N1344" i="16" a="1"/>
  <c r="N1344" i="16" s="1"/>
  <c r="AD1344" i="16" s="1"/>
  <c r="AE1344" i="16"/>
  <c r="N1209" i="16" a="1"/>
  <c r="N1209" i="16" s="1"/>
  <c r="AD1209" i="16" s="1"/>
  <c r="AE1209" i="16"/>
  <c r="N1080" i="16" a="1"/>
  <c r="N1080" i="16" s="1"/>
  <c r="AD1080" i="16" s="1"/>
  <c r="AE1080" i="16"/>
  <c r="N1693" i="16" a="1"/>
  <c r="N1693" i="16" s="1"/>
  <c r="AD1693" i="16" s="1"/>
  <c r="AE1693" i="16"/>
  <c r="N1529" i="16" a="1"/>
  <c r="N1529" i="16" s="1"/>
  <c r="AD1529" i="16" s="1"/>
  <c r="AE1529" i="16"/>
  <c r="N1465" i="16" a="1"/>
  <c r="N1465" i="16" s="1"/>
  <c r="AD1465" i="16" s="1"/>
  <c r="AE1465" i="16"/>
  <c r="N1632" i="16" a="1"/>
  <c r="N1632" i="16" s="1"/>
  <c r="AD1632" i="16" s="1"/>
  <c r="AE1632" i="16"/>
  <c r="N1401" i="16" a="1"/>
  <c r="N1401" i="16" s="1"/>
  <c r="AD1401" i="16" s="1"/>
  <c r="AE1401" i="16"/>
  <c r="N1665" i="16" a="1"/>
  <c r="N1665" i="16" s="1"/>
  <c r="AD1665" i="16" s="1"/>
  <c r="AE1665" i="16"/>
  <c r="N1411" i="16" a="1"/>
  <c r="N1411" i="16" s="1"/>
  <c r="AD1411" i="16" s="1"/>
  <c r="AE1411" i="16"/>
  <c r="N1288" i="16" a="1"/>
  <c r="N1288" i="16" s="1"/>
  <c r="AD1288" i="16" s="1"/>
  <c r="AE1288" i="16"/>
  <c r="N1204" i="16" a="1"/>
  <c r="N1204" i="16" s="1"/>
  <c r="AD1204" i="16" s="1"/>
  <c r="AE1204" i="16"/>
  <c r="N1124" i="16" a="1"/>
  <c r="N1124" i="16" s="1"/>
  <c r="AD1124" i="16" s="1"/>
  <c r="AE1124" i="16"/>
  <c r="N1046" i="16" a="1"/>
  <c r="N1046" i="16" s="1"/>
  <c r="AD1046" i="16" s="1"/>
  <c r="AE1046" i="16"/>
  <c r="N962" i="16" a="1"/>
  <c r="N962" i="16" s="1"/>
  <c r="AD962" i="16" s="1"/>
  <c r="AE962" i="16"/>
  <c r="N1558" i="16" a="1"/>
  <c r="N1558" i="16" s="1"/>
  <c r="AD1558" i="16" s="1"/>
  <c r="AE1558" i="16"/>
  <c r="N1434" i="16" a="1"/>
  <c r="N1434" i="16" s="1"/>
  <c r="AD1434" i="16" s="1"/>
  <c r="AE1434" i="16"/>
  <c r="N1699" i="16" a="1"/>
  <c r="N1699" i="16" s="1"/>
  <c r="AD1699" i="16" s="1"/>
  <c r="AE1699" i="16"/>
  <c r="N1613" i="16" a="1"/>
  <c r="N1613" i="16" s="1"/>
  <c r="AD1613" i="16" s="1"/>
  <c r="AE1613" i="16"/>
  <c r="N1389" i="16" a="1"/>
  <c r="N1389" i="16" s="1"/>
  <c r="AD1389" i="16" s="1"/>
  <c r="AE1389" i="16"/>
  <c r="N1260" i="16" a="1"/>
  <c r="N1260" i="16" s="1"/>
  <c r="AD1260" i="16" s="1"/>
  <c r="AE1260" i="16"/>
  <c r="N1129" i="16" a="1"/>
  <c r="N1129" i="16" s="1"/>
  <c r="AD1129" i="16" s="1"/>
  <c r="AE1129" i="16"/>
  <c r="N994" i="16" a="1"/>
  <c r="N994" i="16" s="1"/>
  <c r="AD994" i="16" s="1"/>
  <c r="AE994" i="16"/>
  <c r="N1582" i="16" a="1"/>
  <c r="N1582" i="16" s="1"/>
  <c r="AD1582" i="16" s="1"/>
  <c r="AE1582" i="16"/>
  <c r="N1489" i="16" a="1"/>
  <c r="N1489" i="16" s="1"/>
  <c r="AD1489" i="16" s="1"/>
  <c r="AE1489" i="16"/>
  <c r="N1707" i="16" a="1"/>
  <c r="N1707" i="16" s="1"/>
  <c r="AD1707" i="16" s="1"/>
  <c r="AE1707" i="16"/>
  <c r="N1449" i="16" a="1"/>
  <c r="N1449" i="16" s="1"/>
  <c r="AD1449" i="16" s="1"/>
  <c r="AE1449" i="16"/>
  <c r="N1319" i="16" a="1"/>
  <c r="N1319" i="16" s="1"/>
  <c r="AD1319" i="16" s="1"/>
  <c r="AE1319" i="16"/>
  <c r="N1486" i="16" a="1"/>
  <c r="N1486" i="16" s="1"/>
  <c r="AD1486" i="16" s="1"/>
  <c r="AE1486" i="16"/>
  <c r="N1334" i="16" a="1"/>
  <c r="N1334" i="16" s="1"/>
  <c r="AD1334" i="16" s="1"/>
  <c r="AE1334" i="16"/>
  <c r="N1240" i="16" a="1"/>
  <c r="N1240" i="16" s="1"/>
  <c r="AD1240" i="16" s="1"/>
  <c r="AE1240" i="16"/>
  <c r="N1161" i="16" a="1"/>
  <c r="N1161" i="16" s="1"/>
  <c r="AD1161" i="16" s="1"/>
  <c r="AE1161" i="16"/>
  <c r="N1071" i="16" a="1"/>
  <c r="N1071" i="16" s="1"/>
  <c r="AD1071" i="16" s="1"/>
  <c r="AE1071" i="16"/>
  <c r="N1236" i="16" a="1"/>
  <c r="N1236" i="16" s="1"/>
  <c r="AD1236" i="16" s="1"/>
  <c r="AE1236" i="16"/>
  <c r="N974" i="16" a="1"/>
  <c r="N974" i="16" s="1"/>
  <c r="AD974" i="16" s="1"/>
  <c r="AE974" i="16"/>
  <c r="N1479" i="16" a="1"/>
  <c r="N1479" i="16" s="1"/>
  <c r="AD1479" i="16" s="1"/>
  <c r="AE1479" i="16"/>
  <c r="N1430" i="16" a="1"/>
  <c r="N1430" i="16" s="1"/>
  <c r="AD1430" i="16" s="1"/>
  <c r="AE1430" i="16"/>
  <c r="N1590" i="16" a="1"/>
  <c r="N1590" i="16" s="1"/>
  <c r="AD1590" i="16" s="1"/>
  <c r="AE1590" i="16"/>
  <c r="N1189" i="16" a="1"/>
  <c r="N1189" i="16" s="1"/>
  <c r="AD1189" i="16" s="1"/>
  <c r="AE1189" i="16"/>
  <c r="N1662" i="16" a="1"/>
  <c r="N1662" i="16" s="1"/>
  <c r="AD1662" i="16" s="1"/>
  <c r="AE1662" i="16"/>
  <c r="N1455" i="16" a="1"/>
  <c r="N1455" i="16" s="1"/>
  <c r="AD1455" i="16" s="1"/>
  <c r="AE1455" i="16"/>
  <c r="N1382" i="16" a="1"/>
  <c r="N1382" i="16" s="1"/>
  <c r="AD1382" i="16" s="1"/>
  <c r="AE1382" i="16"/>
  <c r="N1020" i="16" a="1"/>
  <c r="N1020" i="16" s="1"/>
  <c r="AD1020" i="16" s="1"/>
  <c r="AE1020" i="16"/>
  <c r="N1568" i="16" a="1"/>
  <c r="N1568" i="16" s="1"/>
  <c r="AD1568" i="16" s="1"/>
  <c r="AE1568" i="16"/>
  <c r="N1340" i="16" a="1"/>
  <c r="N1340" i="16" s="1"/>
  <c r="AD1340" i="16" s="1"/>
  <c r="AE1340" i="16"/>
  <c r="N1165" i="16" a="1"/>
  <c r="N1165" i="16" s="1"/>
  <c r="AD1165" i="16" s="1"/>
  <c r="AE1165" i="16"/>
  <c r="N1006" i="16" a="1"/>
  <c r="N1006" i="16" s="1"/>
  <c r="AD1006" i="16" s="1"/>
  <c r="AE1006" i="16"/>
  <c r="N1540" i="16" a="1"/>
  <c r="N1540" i="16" s="1"/>
  <c r="AD1540" i="16" s="1"/>
  <c r="AE1540" i="16"/>
  <c r="N1329" i="16" a="1"/>
  <c r="N1329" i="16" s="1"/>
  <c r="AD1329" i="16" s="1"/>
  <c r="AE1329" i="16"/>
  <c r="N1152" i="16" a="1"/>
  <c r="N1152" i="16" s="1"/>
  <c r="AD1152" i="16" s="1"/>
  <c r="AE1152" i="16"/>
  <c r="N1270" i="16" a="1"/>
  <c r="N1270" i="16" s="1"/>
  <c r="AD1270" i="16" s="1"/>
  <c r="AE1270" i="16"/>
  <c r="N1392" i="16" a="1"/>
  <c r="N1392" i="16" s="1"/>
  <c r="AD1392" i="16" s="1"/>
  <c r="AE1392" i="16"/>
  <c r="N1559" i="16" a="1"/>
  <c r="N1559" i="16" s="1"/>
  <c r="AD1559" i="16" s="1"/>
  <c r="AE1559" i="16"/>
  <c r="N656" i="16" a="1"/>
  <c r="N656" i="16" s="1"/>
  <c r="AD656" i="16" s="1"/>
  <c r="AE656" i="16"/>
  <c r="N726" i="16" a="1"/>
  <c r="N726" i="16" s="1"/>
  <c r="AD726" i="16" s="1"/>
  <c r="AE726" i="16"/>
  <c r="N789" i="16" a="1"/>
  <c r="N789" i="16" s="1"/>
  <c r="AD789" i="16" s="1"/>
  <c r="AE789" i="16"/>
  <c r="N856" i="16" a="1"/>
  <c r="N856" i="16" s="1"/>
  <c r="AD856" i="16" s="1"/>
  <c r="AE856" i="16"/>
  <c r="N921" i="16" a="1"/>
  <c r="N921" i="16" s="1"/>
  <c r="AD921" i="16" s="1"/>
  <c r="AE921" i="16"/>
  <c r="N1012" i="16" a="1"/>
  <c r="N1012" i="16" s="1"/>
  <c r="AD1012" i="16" s="1"/>
  <c r="AE1012" i="16"/>
  <c r="N1253" i="16" a="1"/>
  <c r="N1253" i="16" s="1"/>
  <c r="AD1253" i="16" s="1"/>
  <c r="AE1253" i="16"/>
  <c r="N1527" i="16" a="1"/>
  <c r="N1527" i="16" s="1"/>
  <c r="AD1527" i="16" s="1"/>
  <c r="AE1527" i="16"/>
  <c r="N1113" i="16" a="1"/>
  <c r="N1113" i="16" s="1"/>
  <c r="AD1113" i="16" s="1"/>
  <c r="AE1113" i="16"/>
  <c r="N1202" i="16" a="1"/>
  <c r="N1202" i="16" s="1"/>
  <c r="AD1202" i="16" s="1"/>
  <c r="AE1202" i="16"/>
  <c r="N1283" i="16" a="1"/>
  <c r="N1283" i="16" s="1"/>
  <c r="AD1283" i="16" s="1"/>
  <c r="AE1283" i="16"/>
  <c r="N1427" i="16" a="1"/>
  <c r="N1427" i="16" s="1"/>
  <c r="AD1427" i="16" s="1"/>
  <c r="AE1427" i="16"/>
  <c r="N1639" i="16" a="1"/>
  <c r="N1639" i="16" s="1"/>
  <c r="AD1639" i="16" s="1"/>
  <c r="AE1639" i="16"/>
  <c r="N855" i="16" a="1"/>
  <c r="N855" i="16" s="1"/>
  <c r="AD855" i="16" s="1"/>
  <c r="AE855" i="16"/>
  <c r="N920" i="16" a="1"/>
  <c r="N920" i="16" s="1"/>
  <c r="AD920" i="16" s="1"/>
  <c r="AE920" i="16"/>
  <c r="N1001" i="16" a="1"/>
  <c r="N1001" i="16" s="1"/>
  <c r="AD1001" i="16" s="1"/>
  <c r="AE1001" i="16"/>
  <c r="N1087" i="16" a="1"/>
  <c r="N1087" i="16" s="1"/>
  <c r="AD1087" i="16" s="1"/>
  <c r="AE1087" i="16"/>
  <c r="N1172" i="16" a="1"/>
  <c r="N1172" i="16" s="1"/>
  <c r="AD1172" i="16" s="1"/>
  <c r="AE1172" i="16"/>
  <c r="N1257" i="16" a="1"/>
  <c r="N1257" i="16" s="1"/>
  <c r="AD1257" i="16" s="1"/>
  <c r="AE1257" i="16"/>
  <c r="N1363" i="16" a="1"/>
  <c r="N1363" i="16" s="1"/>
  <c r="AD1363" i="16" s="1"/>
  <c r="AE1363" i="16"/>
  <c r="N1524" i="16" a="1"/>
  <c r="N1524" i="16" s="1"/>
  <c r="AD1524" i="16" s="1"/>
  <c r="AE1524" i="16"/>
  <c r="N646" i="16" a="1"/>
  <c r="N646" i="16" s="1"/>
  <c r="AD646" i="16" s="1"/>
  <c r="AE646" i="16"/>
  <c r="N711" i="16" a="1"/>
  <c r="N711" i="16" s="1"/>
  <c r="AD711" i="16" s="1"/>
  <c r="AE711" i="16"/>
  <c r="N776" i="16" a="1"/>
  <c r="N776" i="16" s="1"/>
  <c r="AD776" i="16" s="1"/>
  <c r="AE776" i="16"/>
  <c r="N843" i="16" a="1"/>
  <c r="N843" i="16" s="1"/>
  <c r="AD843" i="16" s="1"/>
  <c r="AE843" i="16"/>
  <c r="N908" i="16" a="1"/>
  <c r="N908" i="16" s="1"/>
  <c r="AD908" i="16" s="1"/>
  <c r="AE908" i="16"/>
  <c r="N992" i="16" a="1"/>
  <c r="N992" i="16" s="1"/>
  <c r="AD992" i="16" s="1"/>
  <c r="AE992" i="16"/>
  <c r="N1181" i="16" a="1"/>
  <c r="N1181" i="16" s="1"/>
  <c r="AD1181" i="16" s="1"/>
  <c r="AE1181" i="16"/>
  <c r="N1645" i="16" a="1"/>
  <c r="N1645" i="16" s="1"/>
  <c r="AD1645" i="16" s="1"/>
  <c r="AE1645" i="16"/>
  <c r="N1683" i="16" a="1"/>
  <c r="N1683" i="16" s="1"/>
  <c r="AD1683" i="16" s="1"/>
  <c r="AE1683" i="16"/>
  <c r="N1084" i="16" a="1"/>
  <c r="N1084" i="16" s="1"/>
  <c r="AD1084" i="16" s="1"/>
  <c r="AE1084" i="16"/>
  <c r="N885" i="16" a="1"/>
  <c r="N885" i="16" s="1"/>
  <c r="AD885" i="16" s="1"/>
  <c r="AE885" i="16"/>
  <c r="N753" i="16" a="1"/>
  <c r="N753" i="16" s="1"/>
  <c r="AD753" i="16" s="1"/>
  <c r="AE753" i="16"/>
  <c r="N619" i="16" a="1"/>
  <c r="N619" i="16" s="1"/>
  <c r="AD619" i="16" s="1"/>
  <c r="AE619" i="16"/>
  <c r="N1327" i="16" a="1"/>
  <c r="N1327" i="16" s="1"/>
  <c r="AD1327" i="16" s="1"/>
  <c r="AE1327" i="16"/>
  <c r="N1185" i="16" a="1"/>
  <c r="N1185" i="16" s="1"/>
  <c r="AD1185" i="16" s="1"/>
  <c r="AE1185" i="16"/>
  <c r="N1074" i="16" a="1"/>
  <c r="N1074" i="16" s="1"/>
  <c r="AD1074" i="16" s="1"/>
  <c r="AE1074" i="16"/>
  <c r="N949" i="16" a="1"/>
  <c r="N949" i="16" s="1"/>
  <c r="AD949" i="16" s="1"/>
  <c r="AE949" i="16"/>
  <c r="N865" i="16" a="1"/>
  <c r="N865" i="16" s="1"/>
  <c r="AD865" i="16" s="1"/>
  <c r="AE865" i="16"/>
  <c r="N1588" i="16" a="1"/>
  <c r="N1588" i="16" s="1"/>
  <c r="AD1588" i="16" s="1"/>
  <c r="AE1588" i="16"/>
  <c r="N1343" i="16" a="1"/>
  <c r="N1343" i="16" s="1"/>
  <c r="AD1343" i="16" s="1"/>
  <c r="AE1343" i="16"/>
  <c r="N1214" i="16" a="1"/>
  <c r="N1214" i="16" s="1"/>
  <c r="AD1214" i="16" s="1"/>
  <c r="AE1214" i="16"/>
  <c r="N1205" i="16" a="1"/>
  <c r="N1205" i="16" s="1"/>
  <c r="AD1205" i="16" s="1"/>
  <c r="AE1205" i="16"/>
  <c r="N1075" i="16" a="1"/>
  <c r="N1075" i="16" s="1"/>
  <c r="AD1075" i="16" s="1"/>
  <c r="AE1075" i="16"/>
  <c r="N882" i="16" a="1"/>
  <c r="N882" i="16" s="1"/>
  <c r="AD882" i="16" s="1"/>
  <c r="AE882" i="16"/>
  <c r="N958" i="16" a="1"/>
  <c r="N958" i="16" s="1"/>
  <c r="AD958" i="16" s="1"/>
  <c r="AE958" i="16"/>
  <c r="N927" i="16" a="1"/>
  <c r="N927" i="16" s="1"/>
  <c r="AD927" i="16" s="1"/>
  <c r="AE927" i="16"/>
  <c r="N699" i="16" a="1"/>
  <c r="N699" i="16" s="1"/>
  <c r="AD699" i="16" s="1"/>
  <c r="AE699" i="16"/>
  <c r="N1376" i="16" a="1"/>
  <c r="N1376" i="16" s="1"/>
  <c r="AD1376" i="16" s="1"/>
  <c r="AE1376" i="16"/>
  <c r="N1168" i="16" a="1"/>
  <c r="N1168" i="16" s="1"/>
  <c r="AD1168" i="16" s="1"/>
  <c r="AE1168" i="16"/>
  <c r="N1021" i="16" a="1"/>
  <c r="N1021" i="16" s="1"/>
  <c r="AD1021" i="16" s="1"/>
  <c r="AE1021" i="16"/>
  <c r="N881" i="16" a="1"/>
  <c r="N881" i="16" s="1"/>
  <c r="AD881" i="16" s="1"/>
  <c r="AE881" i="16"/>
  <c r="N1522" i="16" a="1"/>
  <c r="N1522" i="16" s="1"/>
  <c r="AD1522" i="16" s="1"/>
  <c r="AE1522" i="16"/>
  <c r="N1277" i="16" a="1"/>
  <c r="N1277" i="16" s="1"/>
  <c r="AD1277" i="16" s="1"/>
  <c r="AE1277" i="16"/>
  <c r="N970" i="16" a="1"/>
  <c r="N970" i="16" s="1"/>
  <c r="AD970" i="16" s="1"/>
  <c r="AE970" i="16"/>
  <c r="N735" i="16" a="1"/>
  <c r="N735" i="16" s="1"/>
  <c r="AD735" i="16" s="1"/>
  <c r="AE735" i="16"/>
  <c r="N1468" i="16" a="1"/>
  <c r="N1468" i="16" s="1"/>
  <c r="AD1468" i="16" s="1"/>
  <c r="AE1468" i="16"/>
  <c r="N1203" i="16" a="1"/>
  <c r="N1203" i="16" s="1"/>
  <c r="AD1203" i="16" s="1"/>
  <c r="AE1203" i="16"/>
  <c r="N1053" i="16" a="1"/>
  <c r="N1053" i="16" s="1"/>
  <c r="AD1053" i="16" s="1"/>
  <c r="AE1053" i="16"/>
  <c r="N900" i="16" a="1"/>
  <c r="N900" i="16" s="1"/>
  <c r="AD900" i="16" s="1"/>
  <c r="AE900" i="16"/>
  <c r="N1622" i="16" a="1"/>
  <c r="N1622" i="16" s="1"/>
  <c r="AD1622" i="16" s="1"/>
  <c r="AE1622" i="16"/>
  <c r="N1302" i="16" a="1"/>
  <c r="N1302" i="16" s="1"/>
  <c r="AD1302" i="16" s="1"/>
  <c r="AE1302" i="16"/>
  <c r="N834" i="16" a="1"/>
  <c r="N834" i="16" s="1"/>
  <c r="AD834" i="16" s="1"/>
  <c r="AE834" i="16"/>
  <c r="N1261" i="16" a="1"/>
  <c r="N1261" i="16" s="1"/>
  <c r="AD1261" i="16" s="1"/>
  <c r="AE1261" i="16"/>
  <c r="N969" i="16" a="1"/>
  <c r="N969" i="16" s="1"/>
  <c r="AD969" i="16" s="1"/>
  <c r="AE969" i="16"/>
  <c r="N1416" i="16" a="1"/>
  <c r="N1416" i="16" s="1"/>
  <c r="AD1416" i="16" s="1"/>
  <c r="AE1416" i="16"/>
  <c r="N931" i="16" a="1"/>
  <c r="N931" i="16" s="1"/>
  <c r="AD931" i="16" s="1"/>
  <c r="AE931" i="16"/>
  <c r="N1419" i="16" a="1"/>
  <c r="N1419" i="16" s="1"/>
  <c r="AD1419" i="16" s="1"/>
  <c r="AE1419" i="16"/>
  <c r="N1030" i="16" a="1"/>
  <c r="N1030" i="16" s="1"/>
  <c r="AD1030" i="16" s="1"/>
  <c r="AE1030" i="16"/>
  <c r="N1530" i="16" a="1"/>
  <c r="N1530" i="16" s="1"/>
  <c r="AD1530" i="16" s="1"/>
  <c r="AE1530" i="16"/>
  <c r="N1127" i="16" a="1"/>
  <c r="N1127" i="16" s="1"/>
  <c r="AD1127" i="16" s="1"/>
  <c r="AE1127" i="16"/>
  <c r="N1066" i="16" a="1"/>
  <c r="N1066" i="16" s="1"/>
  <c r="AD1066" i="16" s="1"/>
  <c r="AE1066" i="16"/>
  <c r="N1077" i="16" a="1"/>
  <c r="N1077" i="16" s="1"/>
  <c r="AD1077" i="16" s="1"/>
  <c r="AE1077" i="16"/>
  <c r="N913" i="16" a="1"/>
  <c r="N913" i="16" s="1"/>
  <c r="AD913" i="16" s="1"/>
  <c r="AE913" i="16"/>
  <c r="N1567" i="16" a="1"/>
  <c r="N1567" i="16" s="1"/>
  <c r="AD1567" i="16" s="1"/>
  <c r="AE1567" i="16"/>
  <c r="N1282" i="16" a="1"/>
  <c r="N1282" i="16" s="1"/>
  <c r="AD1282" i="16" s="1"/>
  <c r="AE1282" i="16"/>
  <c r="N1112" i="16" a="1"/>
  <c r="N1112" i="16" s="1"/>
  <c r="AD1112" i="16" s="1"/>
  <c r="AE1112" i="16"/>
  <c r="N938" i="16" a="1"/>
  <c r="N938" i="16" s="1"/>
  <c r="AD938" i="16" s="1"/>
  <c r="AE938" i="16"/>
  <c r="N857" i="16" a="1"/>
  <c r="N857" i="16" s="1"/>
  <c r="AD857" i="16" s="1"/>
  <c r="AE857" i="16"/>
  <c r="N752" i="16" a="1"/>
  <c r="N752" i="16" s="1"/>
  <c r="AD752" i="16" s="1"/>
  <c r="AE752" i="16"/>
  <c r="N413" i="16" a="1"/>
  <c r="N413" i="16" s="1"/>
  <c r="AD413" i="16" s="1"/>
  <c r="AE413" i="16"/>
  <c r="N476" i="16" a="1"/>
  <c r="N476" i="16" s="1"/>
  <c r="AD476" i="16" s="1"/>
  <c r="AE476" i="16"/>
  <c r="N545" i="16" a="1"/>
  <c r="N545" i="16" s="1"/>
  <c r="AD545" i="16" s="1"/>
  <c r="AE545" i="16"/>
  <c r="N608" i="16" a="1"/>
  <c r="N608" i="16" s="1"/>
  <c r="AD608" i="16" s="1"/>
  <c r="AE608" i="16"/>
  <c r="N696" i="16" a="1"/>
  <c r="N696" i="16" s="1"/>
  <c r="AD696" i="16" s="1"/>
  <c r="AE696" i="16"/>
  <c r="N768" i="16" a="1"/>
  <c r="N768" i="16" s="1"/>
  <c r="AD768" i="16" s="1"/>
  <c r="AE768" i="16"/>
  <c r="N847" i="16" a="1"/>
  <c r="N847" i="16" s="1"/>
  <c r="AD847" i="16" s="1"/>
  <c r="AE847" i="16"/>
  <c r="N912" i="16" a="1"/>
  <c r="N912" i="16" s="1"/>
  <c r="AD912" i="16" s="1"/>
  <c r="AE912" i="16"/>
  <c r="N975" i="16" a="1"/>
  <c r="N975" i="16" s="1"/>
  <c r="AD975" i="16" s="1"/>
  <c r="AE975" i="16"/>
  <c r="N1064" i="16" a="1"/>
  <c r="N1064" i="16" s="1"/>
  <c r="AD1064" i="16" s="1"/>
  <c r="AE1064" i="16"/>
  <c r="N1153" i="16" a="1"/>
  <c r="N1153" i="16" s="1"/>
  <c r="AD1153" i="16" s="1"/>
  <c r="AE1153" i="16"/>
  <c r="N1241" i="16" a="1"/>
  <c r="N1241" i="16" s="1"/>
  <c r="AD1241" i="16" s="1"/>
  <c r="AE1241" i="16"/>
  <c r="N1330" i="16" a="1"/>
  <c r="N1330" i="16" s="1"/>
  <c r="AD1330" i="16" s="1"/>
  <c r="AE1330" i="16"/>
  <c r="N1496" i="16" a="1"/>
  <c r="N1496" i="16" s="1"/>
  <c r="AD1496" i="16" s="1"/>
  <c r="AE1496" i="16"/>
  <c r="N819" i="16" a="1"/>
  <c r="N819" i="16" s="1"/>
  <c r="AD819" i="16" s="1"/>
  <c r="AE819" i="16"/>
  <c r="N883" i="16" a="1"/>
  <c r="N883" i="16" s="1"/>
  <c r="AD883" i="16" s="1"/>
  <c r="AE883" i="16"/>
  <c r="N952" i="16" a="1"/>
  <c r="N952" i="16" s="1"/>
  <c r="AD952" i="16" s="1"/>
  <c r="AE952" i="16"/>
  <c r="N1043" i="16" a="1"/>
  <c r="N1043" i="16" s="1"/>
  <c r="AD1043" i="16" s="1"/>
  <c r="AE1043" i="16"/>
  <c r="N1134" i="16" a="1"/>
  <c r="N1134" i="16" s="1"/>
  <c r="AD1134" i="16" s="1"/>
  <c r="AE1134" i="16"/>
  <c r="N814" i="16" a="1"/>
  <c r="N814" i="16" s="1"/>
  <c r="AD814" i="16" s="1"/>
  <c r="AE814" i="16"/>
  <c r="N1532" i="16" a="1"/>
  <c r="N1532" i="16" s="1"/>
  <c r="AD1532" i="16" s="1"/>
  <c r="AE1532" i="16"/>
  <c r="N980" i="16" a="1"/>
  <c r="N980" i="16" s="1"/>
  <c r="AD980" i="16" s="1"/>
  <c r="AE980" i="16"/>
  <c r="N1072" i="16" a="1"/>
  <c r="N1072" i="16" s="1"/>
  <c r="AD1072" i="16" s="1"/>
  <c r="AE1072" i="16"/>
  <c r="N1158" i="16" a="1"/>
  <c r="N1158" i="16" s="1"/>
  <c r="AD1158" i="16" s="1"/>
  <c r="AE1158" i="16"/>
  <c r="N1250" i="16" a="1"/>
  <c r="N1250" i="16" s="1"/>
  <c r="AD1250" i="16" s="1"/>
  <c r="AE1250" i="16"/>
  <c r="N1336" i="16" a="1"/>
  <c r="N1336" i="16" s="1"/>
  <c r="AD1336" i="16" s="1"/>
  <c r="AE1336" i="16"/>
  <c r="N1504" i="16" a="1"/>
  <c r="N1504" i="16" s="1"/>
  <c r="AD1504" i="16" s="1"/>
  <c r="AE1504" i="16"/>
  <c r="N826" i="16" a="1"/>
  <c r="N826" i="16" s="1"/>
  <c r="AD826" i="16" s="1"/>
  <c r="AE826" i="16"/>
  <c r="N890" i="16" a="1"/>
  <c r="N890" i="16" s="1"/>
  <c r="AD890" i="16" s="1"/>
  <c r="AE890" i="16"/>
  <c r="N956" i="16" a="1"/>
  <c r="N956" i="16" s="1"/>
  <c r="AD956" i="16" s="1"/>
  <c r="AE956" i="16"/>
  <c r="N1047" i="16" a="1"/>
  <c r="N1047" i="16" s="1"/>
  <c r="AD1047" i="16" s="1"/>
  <c r="AE1047" i="16"/>
  <c r="N1138" i="16" a="1"/>
  <c r="N1138" i="16" s="1"/>
  <c r="AD1138" i="16" s="1"/>
  <c r="AE1138" i="16"/>
  <c r="N862" i="16" a="1"/>
  <c r="N862" i="16" s="1"/>
  <c r="AD862" i="16" s="1"/>
  <c r="AE862" i="16"/>
  <c r="N665" i="16" a="1"/>
  <c r="N665" i="16" s="1"/>
  <c r="AD665" i="16" s="1"/>
  <c r="AE665" i="16"/>
  <c r="N917" i="16" a="1"/>
  <c r="N917" i="16" s="1"/>
  <c r="AD917" i="16" s="1"/>
  <c r="AE917" i="16"/>
  <c r="N1056" i="16" a="1"/>
  <c r="N1056" i="16" s="1"/>
  <c r="AD1056" i="16" s="1"/>
  <c r="AE1056" i="16"/>
  <c r="N896" i="16" a="1"/>
  <c r="N896" i="16" s="1"/>
  <c r="AD896" i="16" s="1"/>
  <c r="AE896" i="16"/>
  <c r="N1520" i="16" a="1"/>
  <c r="N1520" i="16" s="1"/>
  <c r="AD1520" i="16" s="1"/>
  <c r="AE1520" i="16"/>
  <c r="N1259" i="16" a="1"/>
  <c r="N1259" i="16" s="1"/>
  <c r="AD1259" i="16" s="1"/>
  <c r="AE1259" i="16"/>
  <c r="N1089" i="16" a="1"/>
  <c r="N1089" i="16" s="1"/>
  <c r="AD1089" i="16" s="1"/>
  <c r="AE1089" i="16"/>
  <c r="N932" i="16" a="1"/>
  <c r="N932" i="16" s="1"/>
  <c r="AD932" i="16" s="1"/>
  <c r="AE932" i="16"/>
  <c r="N844" i="16" a="1"/>
  <c r="N844" i="16" s="1"/>
  <c r="AD844" i="16" s="1"/>
  <c r="AE844" i="16"/>
  <c r="N740" i="16" a="1"/>
  <c r="N740" i="16" s="1"/>
  <c r="AD740" i="16" s="1"/>
  <c r="AE740" i="16"/>
  <c r="N635" i="16" a="1"/>
  <c r="N635" i="16" s="1"/>
  <c r="AD635" i="16" s="1"/>
  <c r="AE635" i="16"/>
  <c r="N539" i="16" a="1"/>
  <c r="N539" i="16" s="1"/>
  <c r="AD539" i="16" s="1"/>
  <c r="AE539" i="16"/>
  <c r="N451" i="16" a="1"/>
  <c r="N451" i="16" s="1"/>
  <c r="AD451" i="16" s="1"/>
  <c r="AE451" i="16"/>
  <c r="N366" i="16" a="1"/>
  <c r="N366" i="16" s="1"/>
  <c r="AD366" i="16" s="1"/>
  <c r="AE366" i="16"/>
  <c r="N298" i="16" a="1"/>
  <c r="N298" i="16" s="1"/>
  <c r="AD298" i="16" s="1"/>
  <c r="AE298" i="16"/>
  <c r="N233" i="16" a="1"/>
  <c r="N233" i="16" s="1"/>
  <c r="AD233" i="16" s="1"/>
  <c r="AE233" i="16"/>
  <c r="N169" i="16" a="1"/>
  <c r="N169" i="16" s="1"/>
  <c r="AD169" i="16" s="1"/>
  <c r="AE169" i="16"/>
  <c r="N868" i="16" a="1"/>
  <c r="N868" i="16" s="1"/>
  <c r="AD868" i="16" s="1"/>
  <c r="AE868" i="16"/>
  <c r="N1052" i="16" a="1"/>
  <c r="N1052" i="16" s="1"/>
  <c r="AD1052" i="16" s="1"/>
  <c r="AE1052" i="16"/>
  <c r="N893" i="16" a="1"/>
  <c r="N893" i="16" s="1"/>
  <c r="AD893" i="16" s="1"/>
  <c r="AE893" i="16"/>
  <c r="N1512" i="16" a="1"/>
  <c r="N1512" i="16" s="1"/>
  <c r="AD1512" i="16" s="1"/>
  <c r="AE1512" i="16"/>
  <c r="N1254" i="16" a="1"/>
  <c r="N1254" i="16" s="1"/>
  <c r="AD1254" i="16" s="1"/>
  <c r="AE1254" i="16"/>
  <c r="N1076" i="16" a="1"/>
  <c r="N1076" i="16" s="1"/>
  <c r="AD1076" i="16" s="1"/>
  <c r="AE1076" i="16"/>
  <c r="N925" i="16" a="1"/>
  <c r="N925" i="16" s="1"/>
  <c r="AD925" i="16" s="1"/>
  <c r="AE925" i="16"/>
  <c r="N841" i="16" a="1"/>
  <c r="N841" i="16" s="1"/>
  <c r="AD841" i="16" s="1"/>
  <c r="AE841" i="16"/>
  <c r="N737" i="16" a="1"/>
  <c r="N737" i="16" s="1"/>
  <c r="AD737" i="16" s="1"/>
  <c r="AE737" i="16"/>
  <c r="N622" i="16" a="1"/>
  <c r="N622" i="16" s="1"/>
  <c r="AD622" i="16" s="1"/>
  <c r="AE622" i="16"/>
  <c r="N535" i="16" a="1"/>
  <c r="N535" i="16" s="1"/>
  <c r="AD535" i="16" s="1"/>
  <c r="AE535" i="16"/>
  <c r="N448" i="16" a="1"/>
  <c r="N448" i="16" s="1"/>
  <c r="AD448" i="16" s="1"/>
  <c r="AE448" i="16"/>
  <c r="N357" i="16" a="1"/>
  <c r="N357" i="16" s="1"/>
  <c r="AD357" i="16" s="1"/>
  <c r="AE357" i="16"/>
  <c r="N295" i="16" a="1"/>
  <c r="N295" i="16" s="1"/>
  <c r="AD295" i="16" s="1"/>
  <c r="AE295" i="16"/>
  <c r="N230" i="16" a="1"/>
  <c r="N230" i="16" s="1"/>
  <c r="AD230" i="16" s="1"/>
  <c r="AE230" i="16"/>
  <c r="N166" i="16" a="1"/>
  <c r="N166" i="16" s="1"/>
  <c r="AD166" i="16" s="1"/>
  <c r="AE166" i="16"/>
  <c r="N103" i="16" a="1"/>
  <c r="N103" i="16" s="1"/>
  <c r="AD103" i="16" s="1"/>
  <c r="AE103" i="16"/>
  <c r="N39" i="16" a="1"/>
  <c r="N39" i="16" s="1"/>
  <c r="AD39" i="16" s="1"/>
  <c r="AE39" i="16"/>
  <c r="N779" i="16" a="1"/>
  <c r="N779" i="16" s="1"/>
  <c r="AD779" i="16" s="1"/>
  <c r="AE779" i="16"/>
  <c r="N694" i="16" a="1"/>
  <c r="N694" i="16" s="1"/>
  <c r="AD694" i="16" s="1"/>
  <c r="AE694" i="16"/>
  <c r="N611" i="16" a="1"/>
  <c r="N611" i="16" s="1"/>
  <c r="AD611" i="16" s="1"/>
  <c r="AE611" i="16"/>
  <c r="N547" i="16" a="1"/>
  <c r="N547" i="16" s="1"/>
  <c r="AD547" i="16" s="1"/>
  <c r="AE547" i="16"/>
  <c r="N486" i="16" a="1"/>
  <c r="N486" i="16" s="1"/>
  <c r="AD486" i="16" s="1"/>
  <c r="AE486" i="16"/>
  <c r="N422" i="16" a="1"/>
  <c r="N422" i="16" s="1"/>
  <c r="AD422" i="16" s="1"/>
  <c r="AE422" i="16"/>
  <c r="N244" i="16" a="1"/>
  <c r="N244" i="16" s="1"/>
  <c r="AD244" i="16" s="1"/>
  <c r="AE244" i="16"/>
  <c r="N324" i="16" a="1"/>
  <c r="N324" i="16" s="1"/>
  <c r="AD324" i="16" s="1"/>
  <c r="AE324" i="16"/>
  <c r="N576" i="16" a="1"/>
  <c r="N576" i="16" s="1"/>
  <c r="AD576" i="16" s="1"/>
  <c r="AE576" i="16"/>
  <c r="N323" i="16" a="1"/>
  <c r="N323" i="16" s="1"/>
  <c r="AD323" i="16" s="1"/>
  <c r="AE323" i="16"/>
  <c r="N65" i="16" a="1"/>
  <c r="N65" i="16" s="1"/>
  <c r="AD65" i="16" s="1"/>
  <c r="AE65" i="16"/>
  <c r="N664" i="16" a="1"/>
  <c r="N664" i="16" s="1"/>
  <c r="AD664" i="16" s="1"/>
  <c r="AE664" i="16"/>
  <c r="N527" i="16" a="1"/>
  <c r="N527" i="16" s="1"/>
  <c r="AD527" i="16" s="1"/>
  <c r="AE527" i="16"/>
  <c r="N398" i="16" a="1"/>
  <c r="N398" i="16" s="1"/>
  <c r="AD398" i="16" s="1"/>
  <c r="AE398" i="16"/>
  <c r="N263" i="16" a="1"/>
  <c r="N263" i="16" s="1"/>
  <c r="AD263" i="16" s="1"/>
  <c r="AE263" i="16"/>
  <c r="N136" i="16" a="1"/>
  <c r="N136" i="16" s="1"/>
  <c r="AD136" i="16" s="1"/>
  <c r="AE136" i="16"/>
  <c r="N8" i="16" a="1"/>
  <c r="N8" i="16" s="1"/>
  <c r="AD8" i="16" s="1"/>
  <c r="AE8" i="16"/>
  <c r="N383" i="16" a="1"/>
  <c r="N383" i="16" s="1"/>
  <c r="AD383" i="16" s="1"/>
  <c r="AE383" i="16"/>
  <c r="N355" i="16" a="1"/>
  <c r="N355" i="16" s="1"/>
  <c r="AD355" i="16" s="1"/>
  <c r="AE355" i="16"/>
  <c r="N681" i="16" a="1"/>
  <c r="N681" i="16" s="1"/>
  <c r="AD681" i="16" s="1"/>
  <c r="AE681" i="16"/>
  <c r="N414" i="16" a="1"/>
  <c r="N414" i="16" s="1"/>
  <c r="AD414" i="16" s="1"/>
  <c r="AE414" i="16"/>
  <c r="N152" i="16" a="1"/>
  <c r="N152" i="16" s="1"/>
  <c r="AD152" i="16" s="1"/>
  <c r="AE152" i="16"/>
  <c r="N466" i="16" a="1"/>
  <c r="N466" i="16" s="1"/>
  <c r="AD466" i="16" s="1"/>
  <c r="AE466" i="16"/>
  <c r="N425" i="16" a="1"/>
  <c r="N425" i="16" s="1"/>
  <c r="AD425" i="16" s="1"/>
  <c r="AE425" i="16"/>
  <c r="N698" i="16" a="1"/>
  <c r="N698" i="16" s="1"/>
  <c r="AD698" i="16" s="1"/>
  <c r="AE698" i="16"/>
  <c r="N370" i="16" a="1"/>
  <c r="N370" i="16" s="1"/>
  <c r="AD370" i="16" s="1"/>
  <c r="AE370" i="16"/>
  <c r="N113" i="16" a="1"/>
  <c r="N113" i="16" s="1"/>
  <c r="AD113" i="16" s="1"/>
  <c r="AE113" i="16"/>
  <c r="N693" i="16" a="1"/>
  <c r="N693" i="16" s="1"/>
  <c r="AD693" i="16" s="1"/>
  <c r="AE693" i="16"/>
  <c r="N555" i="16" a="1"/>
  <c r="N555" i="16" s="1"/>
  <c r="AD555" i="16" s="1"/>
  <c r="AE555" i="16"/>
  <c r="N423" i="16" a="1"/>
  <c r="N423" i="16" s="1"/>
  <c r="AD423" i="16" s="1"/>
  <c r="AE423" i="16"/>
  <c r="N289" i="16" a="1"/>
  <c r="N289" i="16" s="1"/>
  <c r="AD289" i="16" s="1"/>
  <c r="AE289" i="16"/>
  <c r="N163" i="16" a="1"/>
  <c r="N163" i="16" s="1"/>
  <c r="AD163" i="16" s="1"/>
  <c r="AE163" i="16"/>
  <c r="N36" i="16" a="1"/>
  <c r="N36" i="16" s="1"/>
  <c r="AD36" i="16" s="1"/>
  <c r="AE36" i="16"/>
  <c r="N553" i="16" a="1"/>
  <c r="N553" i="16" s="1"/>
  <c r="AD553" i="16" s="1"/>
  <c r="AE553" i="16"/>
  <c r="N418" i="16" a="1"/>
  <c r="N418" i="16" s="1"/>
  <c r="AD418" i="16" s="1"/>
  <c r="AE418" i="16"/>
  <c r="N718" i="16" a="1"/>
  <c r="N718" i="16" s="1"/>
  <c r="AD718" i="16" s="1"/>
  <c r="AE718" i="16"/>
  <c r="N446" i="16" a="1"/>
  <c r="N446" i="16" s="1"/>
  <c r="AD446" i="16" s="1"/>
  <c r="AE446" i="16"/>
  <c r="N181" i="16" a="1"/>
  <c r="N181" i="16" s="1"/>
  <c r="AD181" i="16" s="1"/>
  <c r="AE181" i="16"/>
  <c r="N22" i="16" a="1"/>
  <c r="N22" i="16" s="1"/>
  <c r="AD22" i="16" s="1"/>
  <c r="AE22" i="16"/>
  <c r="N133" i="16" a="1"/>
  <c r="N133" i="16" s="1"/>
  <c r="AD133" i="16" s="1"/>
  <c r="AE133" i="16"/>
  <c r="N277" i="16" a="1"/>
  <c r="N277" i="16" s="1"/>
  <c r="AD277" i="16" s="1"/>
  <c r="AE277" i="16"/>
  <c r="N405" i="16" a="1"/>
  <c r="N405" i="16" s="1"/>
  <c r="AD405" i="16" s="1"/>
  <c r="AE405" i="16"/>
  <c r="N528" i="16" a="1"/>
  <c r="N528" i="16" s="1"/>
  <c r="AD528" i="16" s="1"/>
  <c r="AE528" i="16"/>
  <c r="N790" i="16" a="1"/>
  <c r="N790" i="16" s="1"/>
  <c r="AD790" i="16" s="1"/>
  <c r="AE790" i="16"/>
  <c r="N236" i="16" a="1"/>
  <c r="N236" i="16" s="1"/>
  <c r="AD236" i="16" s="1"/>
  <c r="AE236" i="16"/>
  <c r="N512" i="16" a="1"/>
  <c r="N512" i="16" s="1"/>
  <c r="AD512" i="16" s="1"/>
  <c r="AE512" i="16"/>
  <c r="N91" i="16" a="1"/>
  <c r="N91" i="16" s="1"/>
  <c r="AD91" i="16" s="1"/>
  <c r="AE91" i="16"/>
  <c r="N28" i="16" a="1"/>
  <c r="N28" i="16" s="1"/>
  <c r="AD28" i="16" s="1"/>
  <c r="AE28" i="16"/>
  <c r="N92" i="16" a="1"/>
  <c r="N92" i="16" s="1"/>
  <c r="AD92" i="16" s="1"/>
  <c r="AE92" i="16"/>
  <c r="N156" i="16" a="1"/>
  <c r="N156" i="16" s="1"/>
  <c r="AD156" i="16" s="1"/>
  <c r="AE156" i="16"/>
  <c r="N220" i="16" a="1"/>
  <c r="N220" i="16" s="1"/>
  <c r="AD220" i="16" s="1"/>
  <c r="AE220" i="16"/>
  <c r="N283" i="16" a="1"/>
  <c r="N283" i="16" s="1"/>
  <c r="AD283" i="16" s="1"/>
  <c r="AE283" i="16"/>
  <c r="N348" i="16" a="1"/>
  <c r="N348" i="16" s="1"/>
  <c r="AD348" i="16" s="1"/>
  <c r="AE348" i="16"/>
  <c r="N417" i="16" a="1"/>
  <c r="N417" i="16" s="1"/>
  <c r="AD417" i="16" s="1"/>
  <c r="AE417" i="16"/>
  <c r="N481" i="16" a="1"/>
  <c r="N481" i="16" s="1"/>
  <c r="AD481" i="16" s="1"/>
  <c r="AE481" i="16"/>
  <c r="N548" i="16" a="1"/>
  <c r="N548" i="16" s="1"/>
  <c r="AD548" i="16" s="1"/>
  <c r="AE548" i="16"/>
  <c r="N612" i="16" a="1"/>
  <c r="N612" i="16" s="1"/>
  <c r="AD612" i="16" s="1"/>
  <c r="AE612" i="16"/>
  <c r="N685" i="16" a="1"/>
  <c r="N685" i="16" s="1"/>
  <c r="AD685" i="16" s="1"/>
  <c r="AE685" i="16"/>
  <c r="N777" i="16" a="1"/>
  <c r="N777" i="16" s="1"/>
  <c r="AD777" i="16" s="1"/>
  <c r="AE777" i="16"/>
  <c r="N41" i="16" a="1"/>
  <c r="N41" i="16" s="1"/>
  <c r="AD41" i="16" s="1"/>
  <c r="AE41" i="16"/>
  <c r="N105" i="16" a="1"/>
  <c r="N105" i="16" s="1"/>
  <c r="AD105" i="16" s="1"/>
  <c r="AE105" i="16"/>
  <c r="N171" i="16" a="1"/>
  <c r="N171" i="16" s="1"/>
  <c r="AD171" i="16" s="1"/>
  <c r="AE171" i="16"/>
  <c r="N235" i="16" a="1"/>
  <c r="N235" i="16" s="1"/>
  <c r="AD235" i="16" s="1"/>
  <c r="AE235" i="16"/>
  <c r="N300" i="16" a="1"/>
  <c r="N300" i="16" s="1"/>
  <c r="AD300" i="16" s="1"/>
  <c r="AE300" i="16"/>
  <c r="N364" i="16" a="1"/>
  <c r="N364" i="16" s="1"/>
  <c r="AD364" i="16" s="1"/>
  <c r="AE364" i="16"/>
  <c r="N424" i="16" a="1"/>
  <c r="N424" i="16" s="1"/>
  <c r="AD424" i="16" s="1"/>
  <c r="AE424" i="16"/>
  <c r="N489" i="16" a="1"/>
  <c r="N489" i="16" s="1"/>
  <c r="AD489" i="16" s="1"/>
  <c r="AE489" i="16"/>
  <c r="N546" i="16" a="1"/>
  <c r="N546" i="16" s="1"/>
  <c r="AD546" i="16" s="1"/>
  <c r="AE546" i="16"/>
  <c r="N669" i="16" a="1"/>
  <c r="N669" i="16" s="1"/>
  <c r="AD669" i="16" s="1"/>
  <c r="AE669" i="16"/>
  <c r="N23" i="16" a="1"/>
  <c r="N23" i="16" s="1"/>
  <c r="AD23" i="16" s="1"/>
  <c r="AE23" i="16"/>
  <c r="N150" i="16" a="1"/>
  <c r="N150" i="16" s="1"/>
  <c r="AD150" i="16" s="1"/>
  <c r="AE150" i="16"/>
  <c r="N278" i="16" a="1"/>
  <c r="N278" i="16" s="1"/>
  <c r="AD278" i="16" s="1"/>
  <c r="AE278" i="16"/>
  <c r="N399" i="16" a="1"/>
  <c r="N399" i="16" s="1"/>
  <c r="AD399" i="16" s="1"/>
  <c r="AE399" i="16"/>
  <c r="N568" i="16" a="1"/>
  <c r="N568" i="16" s="1"/>
  <c r="AD568" i="16" s="1"/>
  <c r="AE568" i="16"/>
  <c r="N783" i="16" a="1"/>
  <c r="N783" i="16" s="1"/>
  <c r="AD783" i="16" s="1"/>
  <c r="AE783" i="16"/>
  <c r="N147" i="16" a="1"/>
  <c r="N147" i="16" s="1"/>
  <c r="AD147" i="16" s="1"/>
  <c r="AE147" i="16"/>
  <c r="N419" i="16" a="1"/>
  <c r="N419" i="16" s="1"/>
  <c r="AD419" i="16" s="1"/>
  <c r="AE419" i="16"/>
  <c r="N873" i="16" a="1"/>
  <c r="N873" i="16" s="1"/>
  <c r="AD873" i="16" s="1"/>
  <c r="AE873" i="16"/>
  <c r="N5" i="16" a="1"/>
  <c r="N5" i="16" s="1"/>
  <c r="AD5" i="16" s="1"/>
  <c r="AE5" i="16"/>
  <c r="N149" i="16" a="1"/>
  <c r="N149" i="16" s="1"/>
  <c r="AD149" i="16" s="1"/>
  <c r="AE149" i="16"/>
  <c r="N264" i="16" a="1"/>
  <c r="N264" i="16" s="1"/>
  <c r="AD264" i="16" s="1"/>
  <c r="AE264" i="16"/>
  <c r="N389" i="16" a="1"/>
  <c r="N389" i="16" s="1"/>
  <c r="AD389" i="16" s="1"/>
  <c r="AE389" i="16"/>
  <c r="N514" i="16" a="1"/>
  <c r="N514" i="16" s="1"/>
  <c r="AD514" i="16" s="1"/>
  <c r="AE514" i="16"/>
  <c r="N739" i="16" a="1"/>
  <c r="N739" i="16" s="1"/>
  <c r="AD739" i="16" s="1"/>
  <c r="AE739" i="16"/>
  <c r="N204" i="16" a="1"/>
  <c r="N204" i="16" s="1"/>
  <c r="AD204" i="16" s="1"/>
  <c r="AE204" i="16"/>
  <c r="N472" i="16" a="1"/>
  <c r="N472" i="16" s="1"/>
  <c r="AD472" i="16" s="1"/>
  <c r="AE472" i="16"/>
  <c r="N47" i="16" a="1"/>
  <c r="N47" i="16" s="1"/>
  <c r="AD47" i="16" s="1"/>
  <c r="AE47" i="16"/>
  <c r="N480" i="16" a="1"/>
  <c r="N480" i="16" s="1"/>
  <c r="AD480" i="16" s="1"/>
  <c r="AE480" i="16"/>
  <c r="N1008" i="16" a="1"/>
  <c r="N1008" i="16" s="1"/>
  <c r="AD1008" i="16" s="1"/>
  <c r="AE1008" i="16"/>
  <c r="N64" i="16" a="1"/>
  <c r="N64" i="16" s="1"/>
  <c r="AD64" i="16" s="1"/>
  <c r="AE64" i="16"/>
  <c r="N128" i="16" a="1"/>
  <c r="N128" i="16" s="1"/>
  <c r="AD128" i="16" s="1"/>
  <c r="AE128" i="16"/>
  <c r="N192" i="16" a="1"/>
  <c r="N192" i="16" s="1"/>
  <c r="AD192" i="16" s="1"/>
  <c r="AE192" i="16"/>
  <c r="N256" i="16" a="1"/>
  <c r="N256" i="16" s="1"/>
  <c r="AD256" i="16" s="1"/>
  <c r="AE256" i="16"/>
  <c r="N320" i="16" a="1"/>
  <c r="N320" i="16" s="1"/>
  <c r="AD320" i="16" s="1"/>
  <c r="AE320" i="16"/>
  <c r="N388" i="16" a="1"/>
  <c r="N388" i="16" s="1"/>
  <c r="AD388" i="16" s="1"/>
  <c r="AE388" i="16"/>
  <c r="N452" i="16" a="1"/>
  <c r="N452" i="16" s="1"/>
  <c r="AD452" i="16" s="1"/>
  <c r="AE452" i="16"/>
  <c r="N519" i="16" a="1"/>
  <c r="N519" i="16" s="1"/>
  <c r="AD519" i="16" s="1"/>
  <c r="AE519" i="16"/>
  <c r="N588" i="16" a="1"/>
  <c r="N588" i="16" s="1"/>
  <c r="AD588" i="16" s="1"/>
  <c r="AE588" i="16"/>
  <c r="N657" i="16" a="1"/>
  <c r="N657" i="16" s="1"/>
  <c r="AD657" i="16" s="1"/>
  <c r="AE657" i="16"/>
  <c r="N730" i="16" a="1"/>
  <c r="N730" i="16" s="1"/>
  <c r="AD730" i="16" s="1"/>
  <c r="AE730" i="16"/>
  <c r="N13" i="16" a="1"/>
  <c r="N13" i="16" s="1"/>
  <c r="AD13" i="16" s="1"/>
  <c r="AE13" i="16"/>
  <c r="N77" i="16" a="1"/>
  <c r="N77" i="16" s="1"/>
  <c r="AD77" i="16" s="1"/>
  <c r="AE77" i="16"/>
  <c r="N141" i="16" a="1"/>
  <c r="N141" i="16" s="1"/>
  <c r="AD141" i="16" s="1"/>
  <c r="AE141" i="16"/>
  <c r="N207" i="16" a="1"/>
  <c r="N207" i="16" s="1"/>
  <c r="AD207" i="16" s="1"/>
  <c r="AE207" i="16"/>
  <c r="N271" i="16" a="1"/>
  <c r="N271" i="16" s="1"/>
  <c r="AD271" i="16" s="1"/>
  <c r="AE271" i="16"/>
  <c r="N333" i="16" a="1"/>
  <c r="N333" i="16" s="1"/>
  <c r="AD333" i="16" s="1"/>
  <c r="AE333" i="16"/>
  <c r="N395" i="16" a="1"/>
  <c r="N395" i="16" s="1"/>
  <c r="AD395" i="16" s="1"/>
  <c r="AE395" i="16"/>
  <c r="N460" i="16" a="1"/>
  <c r="N460" i="16" s="1"/>
  <c r="AD460" i="16" s="1"/>
  <c r="AE460" i="16"/>
  <c r="N522" i="16" a="1"/>
  <c r="N522" i="16" s="1"/>
  <c r="AD522" i="16" s="1"/>
  <c r="AE522" i="16"/>
  <c r="N595" i="16" a="1"/>
  <c r="N595" i="16" s="1"/>
  <c r="AD595" i="16" s="1"/>
  <c r="AE595" i="16"/>
  <c r="N754" i="16" a="1"/>
  <c r="N754" i="16" s="1"/>
  <c r="AD754" i="16" s="1"/>
  <c r="AE754" i="16"/>
  <c r="N90" i="16" a="1"/>
  <c r="N90" i="16" s="1"/>
  <c r="AD90" i="16" s="1"/>
  <c r="AE90" i="16"/>
  <c r="N218" i="16" a="1"/>
  <c r="N218" i="16" s="1"/>
  <c r="AD218" i="16" s="1"/>
  <c r="AE218" i="16"/>
  <c r="N343" i="16" a="1"/>
  <c r="N343" i="16" s="1"/>
  <c r="AD343" i="16" s="1"/>
  <c r="AE343" i="16"/>
  <c r="N493" i="16" a="1"/>
  <c r="N493" i="16" s="1"/>
  <c r="AD493" i="16" s="1"/>
  <c r="AE493" i="16"/>
  <c r="N683" i="16" a="1"/>
  <c r="N683" i="16" s="1"/>
  <c r="AD683" i="16" s="1"/>
  <c r="AE683" i="16"/>
  <c r="N67" i="16" a="1"/>
  <c r="N67" i="16" s="1"/>
  <c r="AD67" i="16" s="1"/>
  <c r="AE67" i="16"/>
  <c r="N285" i="16" a="1"/>
  <c r="N285" i="16" s="1"/>
  <c r="AD285" i="16" s="1"/>
  <c r="AE285" i="16"/>
  <c r="N614" i="16" a="1"/>
  <c r="N614" i="16" s="1"/>
  <c r="AD614" i="16" s="1"/>
  <c r="AE614" i="16"/>
  <c r="N845" i="16" a="1"/>
  <c r="N845" i="16" s="1"/>
  <c r="AD845" i="16" s="1"/>
  <c r="AE845" i="16"/>
  <c r="N601" i="16" a="1"/>
  <c r="N601" i="16" s="1"/>
  <c r="AD601" i="16" s="1"/>
  <c r="AE601" i="16"/>
  <c r="N682" i="16" a="1"/>
  <c r="N682" i="16" s="1"/>
  <c r="AD682" i="16" s="1"/>
  <c r="AE682" i="16"/>
  <c r="N762" i="16" a="1"/>
  <c r="N762" i="16" s="1"/>
  <c r="AD762" i="16" s="1"/>
  <c r="AE762" i="16"/>
  <c r="N30" i="16" a="1"/>
  <c r="N30" i="16" s="1"/>
  <c r="AD30" i="16" s="1"/>
  <c r="AE30" i="16"/>
  <c r="N94" i="16" a="1"/>
  <c r="N94" i="16" s="1"/>
  <c r="AD94" i="16" s="1"/>
  <c r="AE94" i="16"/>
  <c r="N158" i="16" a="1"/>
  <c r="N158" i="16" s="1"/>
  <c r="AD158" i="16" s="1"/>
  <c r="AE158" i="16"/>
  <c r="N222" i="16" a="1"/>
  <c r="N222" i="16" s="1"/>
  <c r="AD222" i="16" s="1"/>
  <c r="AE222" i="16"/>
  <c r="N288" i="16" a="1"/>
  <c r="N288" i="16" s="1"/>
  <c r="AD288" i="16" s="1"/>
  <c r="AE288" i="16"/>
  <c r="N350" i="16" a="1"/>
  <c r="N350" i="16" s="1"/>
  <c r="AD350" i="16" s="1"/>
  <c r="AE350" i="16"/>
  <c r="N412" i="16" a="1"/>
  <c r="N412" i="16" s="1"/>
  <c r="AD412" i="16" s="1"/>
  <c r="AE412" i="16"/>
  <c r="N496" i="16" a="1"/>
  <c r="N496" i="16" s="1"/>
  <c r="AD496" i="16" s="1"/>
  <c r="AE496" i="16"/>
  <c r="N580" i="16" a="1"/>
  <c r="N580" i="16" s="1"/>
  <c r="AD580" i="16" s="1"/>
  <c r="AE580" i="16"/>
  <c r="N687" i="16" a="1"/>
  <c r="N687" i="16" s="1"/>
  <c r="AD687" i="16" s="1"/>
  <c r="AE687" i="16"/>
  <c r="N796" i="16" a="1"/>
  <c r="N796" i="16" s="1"/>
  <c r="AD796" i="16" s="1"/>
  <c r="AE796" i="16"/>
  <c r="N75" i="16" a="1"/>
  <c r="N75" i="16" s="1"/>
  <c r="AD75" i="16" s="1"/>
  <c r="AE75" i="16"/>
  <c r="N162" i="16" a="1"/>
  <c r="N162" i="16" s="1"/>
  <c r="AD162" i="16" s="1"/>
  <c r="AE162" i="16"/>
  <c r="N292" i="16" a="1"/>
  <c r="N292" i="16" s="1"/>
  <c r="AD292" i="16" s="1"/>
  <c r="AE292" i="16"/>
  <c r="N442" i="16" a="1"/>
  <c r="N442" i="16" s="1"/>
  <c r="AD442" i="16" s="1"/>
  <c r="AE442" i="16"/>
  <c r="N618" i="16" a="1"/>
  <c r="N618" i="16" s="1"/>
  <c r="AD618" i="16" s="1"/>
  <c r="AE618" i="16"/>
  <c r="N915" i="16" a="1"/>
  <c r="N915" i="16" s="1"/>
  <c r="AD915" i="16" s="1"/>
  <c r="AE915" i="16"/>
  <c r="N877" i="16" a="1"/>
  <c r="N877" i="16" s="1"/>
  <c r="AD877" i="16" s="1"/>
  <c r="AE877" i="16"/>
  <c r="N589" i="16" a="1"/>
  <c r="N589" i="16" s="1"/>
  <c r="AD589" i="16" s="1"/>
  <c r="AE589" i="16"/>
  <c r="N661" i="16" a="1"/>
  <c r="N661" i="16" s="1"/>
  <c r="AD661" i="16" s="1"/>
  <c r="AE661" i="16"/>
  <c r="N746" i="16" a="1"/>
  <c r="N746" i="16" s="1"/>
  <c r="AD746" i="16" s="1"/>
  <c r="AE746" i="16"/>
  <c r="N20" i="16" a="1"/>
  <c r="N20" i="16" s="1"/>
  <c r="AD20" i="16" s="1"/>
  <c r="AE20" i="16"/>
  <c r="N82" i="16" a="1"/>
  <c r="N82" i="16" s="1"/>
  <c r="AD82" i="16" s="1"/>
  <c r="AE82" i="16"/>
  <c r="N146" i="16" a="1"/>
  <c r="N146" i="16" s="1"/>
  <c r="AD146" i="16" s="1"/>
  <c r="AE146" i="16"/>
  <c r="N211" i="16" a="1"/>
  <c r="N211" i="16" s="1"/>
  <c r="AD211" i="16" s="1"/>
  <c r="AE211" i="16"/>
  <c r="N275" i="16" a="1"/>
  <c r="N275" i="16" s="1"/>
  <c r="AD275" i="16" s="1"/>
  <c r="AE275" i="16"/>
  <c r="N337" i="16" a="1"/>
  <c r="N337" i="16" s="1"/>
  <c r="AD337" i="16" s="1"/>
  <c r="AE337" i="16"/>
  <c r="N396" i="16" a="1"/>
  <c r="N396" i="16" s="1"/>
  <c r="AD396" i="16" s="1"/>
  <c r="AE396" i="16"/>
  <c r="N479" i="16" a="1"/>
  <c r="N479" i="16" s="1"/>
  <c r="AD479" i="16" s="1"/>
  <c r="AE479" i="16"/>
  <c r="N565" i="16" a="1"/>
  <c r="N565" i="16" s="1"/>
  <c r="AD565" i="16" s="1"/>
  <c r="AE565" i="16"/>
  <c r="N666" i="16" a="1"/>
  <c r="N666" i="16" s="1"/>
  <c r="AD666" i="16" s="1"/>
  <c r="AE666" i="16"/>
  <c r="N774" i="16" a="1"/>
  <c r="N774" i="16" s="1"/>
  <c r="AD774" i="16" s="1"/>
  <c r="AE774" i="16"/>
  <c r="N59" i="16" a="1"/>
  <c r="N59" i="16" s="1"/>
  <c r="AD59" i="16" s="1"/>
  <c r="AE59" i="16"/>
  <c r="N143" i="16" a="1"/>
  <c r="N143" i="16" s="1"/>
  <c r="AD143" i="16" s="1"/>
  <c r="AE143" i="16"/>
  <c r="N269" i="16" a="1"/>
  <c r="N269" i="16" s="1"/>
  <c r="AD269" i="16" s="1"/>
  <c r="AE269" i="16"/>
  <c r="N416" i="16" a="1"/>
  <c r="N416" i="16" s="1"/>
  <c r="AD416" i="16" s="1"/>
  <c r="AE416" i="16"/>
  <c r="N590" i="16" a="1"/>
  <c r="N590" i="16" s="1"/>
  <c r="AD590" i="16" s="1"/>
  <c r="AE590" i="16"/>
  <c r="N854" i="16" a="1"/>
  <c r="N854" i="16" s="1"/>
  <c r="AD854" i="16" s="1"/>
  <c r="AE854" i="16"/>
  <c r="N1550" i="16" a="1"/>
  <c r="N1550" i="16" s="1"/>
  <c r="AD1550" i="16" s="1"/>
  <c r="AE1550" i="16"/>
  <c r="N747" i="16" a="1"/>
  <c r="N747" i="16" s="1"/>
  <c r="AD747" i="16" s="1"/>
  <c r="AE747" i="16"/>
  <c r="N210" i="16" a="1"/>
  <c r="N210" i="16" s="1"/>
  <c r="AD210" i="16" s="1"/>
  <c r="AE210" i="16"/>
  <c r="N342" i="16" a="1"/>
  <c r="N342" i="16" s="1"/>
  <c r="AD342" i="16" s="1"/>
  <c r="AE342" i="16"/>
  <c r="N356" i="16" a="1"/>
  <c r="N356" i="16" s="1"/>
  <c r="AD356" i="16" s="1"/>
  <c r="AE356" i="16"/>
  <c r="N508" i="16" a="1"/>
  <c r="N508" i="16" s="1"/>
  <c r="AD508" i="16" s="1"/>
  <c r="AE508" i="16"/>
  <c r="N787" i="16" a="1"/>
  <c r="N787" i="16" s="1"/>
  <c r="AD787" i="16" s="1"/>
  <c r="AE787" i="16"/>
  <c r="N177" i="16" a="1"/>
  <c r="N177" i="16" s="1"/>
  <c r="AD177" i="16" s="1"/>
  <c r="AE177" i="16"/>
  <c r="N536" i="16" a="1"/>
  <c r="N536" i="16" s="1"/>
  <c r="AD536" i="16" s="1"/>
  <c r="AE536" i="16"/>
  <c r="N339" i="16" a="1"/>
  <c r="N339" i="16" s="1"/>
  <c r="AD339" i="16" s="1"/>
  <c r="AE339" i="16"/>
  <c r="N81" i="16" a="1"/>
  <c r="N81" i="16" s="1"/>
  <c r="AD81" i="16" s="1"/>
  <c r="AE81" i="16"/>
  <c r="N714" i="16" a="1"/>
  <c r="N714" i="16" s="1"/>
  <c r="AD714" i="16" s="1"/>
  <c r="AE714" i="16"/>
  <c r="N1612" i="16" a="1"/>
  <c r="N1612" i="16" s="1"/>
  <c r="AD1612" i="16" s="1"/>
  <c r="AE1612" i="16"/>
  <c r="N1691" i="16" a="1"/>
  <c r="N1691" i="16" s="1"/>
  <c r="AD1691" i="16" s="1"/>
  <c r="AE1691" i="16"/>
  <c r="N1643" i="16" a="1"/>
  <c r="N1643" i="16" s="1"/>
  <c r="AD1643" i="16" s="1"/>
  <c r="AE1643" i="16"/>
  <c r="N1422" i="16" a="1"/>
  <c r="N1422" i="16" s="1"/>
  <c r="AD1422" i="16" s="1"/>
  <c r="AE1422" i="16"/>
  <c r="N1653" i="16" a="1"/>
  <c r="N1653" i="16" s="1"/>
  <c r="AD1653" i="16" s="1"/>
  <c r="AE1653" i="16"/>
  <c r="N1507" i="16" a="1"/>
  <c r="N1507" i="16" s="1"/>
  <c r="AD1507" i="16" s="1"/>
  <c r="AE1507" i="16"/>
  <c r="N968" i="16" a="1"/>
  <c r="N968" i="16" s="1"/>
  <c r="AD968" i="16" s="1"/>
  <c r="AE968" i="16"/>
  <c r="N1164" i="16" a="1"/>
  <c r="N1164" i="16" s="1"/>
  <c r="AD1164" i="16" s="1"/>
  <c r="AE1164" i="16"/>
  <c r="N1426" i="16" a="1"/>
  <c r="N1426" i="16" s="1"/>
  <c r="AD1426" i="16" s="1"/>
  <c r="AE1426" i="16"/>
  <c r="N1670" i="16" a="1"/>
  <c r="N1670" i="16" s="1"/>
  <c r="AD1670" i="16" s="1"/>
  <c r="AE1670" i="16"/>
  <c r="N1695" i="16" a="1"/>
  <c r="N1695" i="16" s="1"/>
  <c r="AD1695" i="16" s="1"/>
  <c r="AE1695" i="16"/>
  <c r="N1596" i="16" a="1"/>
  <c r="N1596" i="16" s="1"/>
  <c r="AD1596" i="16" s="1"/>
  <c r="AE1596" i="16"/>
  <c r="N1709" i="16" a="1"/>
  <c r="N1709" i="16" s="1"/>
  <c r="AD1709" i="16" s="1"/>
  <c r="AE1709" i="16"/>
  <c r="N1674" i="16" a="1"/>
  <c r="N1674" i="16" s="1"/>
  <c r="AD1674" i="16" s="1"/>
  <c r="AE1674" i="16"/>
  <c r="N1370" i="16" a="1"/>
  <c r="N1370" i="16" s="1"/>
  <c r="AD1370" i="16" s="1"/>
  <c r="AE1370" i="16"/>
  <c r="N1680" i="16" a="1"/>
  <c r="N1680" i="16" s="1"/>
  <c r="AD1680" i="16" s="1"/>
  <c r="AE1680" i="16"/>
  <c r="N1515" i="16" a="1"/>
  <c r="N1515" i="16" s="1"/>
  <c r="AD1515" i="16" s="1"/>
  <c r="AE1515" i="16"/>
  <c r="N1045" i="16" a="1"/>
  <c r="N1045" i="16" s="1"/>
  <c r="AD1045" i="16" s="1"/>
  <c r="AE1045" i="16"/>
  <c r="N1182" i="16" a="1"/>
  <c r="N1182" i="16" s="1"/>
  <c r="AD1182" i="16" s="1"/>
  <c r="AE1182" i="16"/>
  <c r="N1378" i="16" a="1"/>
  <c r="N1378" i="16" s="1"/>
  <c r="AD1378" i="16" s="1"/>
  <c r="AE1378" i="16"/>
  <c r="N1574" i="16" a="1"/>
  <c r="N1574" i="16" s="1"/>
  <c r="AD1574" i="16" s="1"/>
  <c r="AE1574" i="16"/>
  <c r="N1342" i="16" a="1"/>
  <c r="N1342" i="16" s="1"/>
  <c r="AD1342" i="16" s="1"/>
  <c r="AE1342" i="16"/>
  <c r="N1640" i="16" a="1"/>
  <c r="N1640" i="16" s="1"/>
  <c r="AD1640" i="16" s="1"/>
  <c r="AE1640" i="16"/>
  <c r="N1533" i="16" a="1"/>
  <c r="N1533" i="16" s="1"/>
  <c r="AD1533" i="16" s="1"/>
  <c r="AE1533" i="16"/>
  <c r="N1620" i="16" a="1"/>
  <c r="N1620" i="16" s="1"/>
  <c r="AD1620" i="16" s="1"/>
  <c r="AE1620" i="16"/>
  <c r="N1086" i="16" a="1"/>
  <c r="N1086" i="16" s="1"/>
  <c r="AD1086" i="16" s="1"/>
  <c r="AE1086" i="16"/>
  <c r="N1154" i="16" a="1"/>
  <c r="N1154" i="16" s="1"/>
  <c r="AD1154" i="16" s="1"/>
  <c r="AE1154" i="16"/>
  <c r="N1291" i="16" a="1"/>
  <c r="N1291" i="16" s="1"/>
  <c r="AD1291" i="16" s="1"/>
  <c r="AE1291" i="16"/>
  <c r="N1353" i="16" a="1"/>
  <c r="N1353" i="16" s="1"/>
  <c r="AD1353" i="16" s="1"/>
  <c r="AE1353" i="16"/>
  <c r="N1413" i="16" a="1"/>
  <c r="N1413" i="16" s="1"/>
  <c r="AD1413" i="16" s="1"/>
  <c r="AE1413" i="16"/>
  <c r="N1557" i="16" a="1"/>
  <c r="N1557" i="16" s="1"/>
  <c r="AD1557" i="16" s="1"/>
  <c r="AE1557" i="16"/>
  <c r="N1678" i="16" a="1"/>
  <c r="N1678" i="16" s="1"/>
  <c r="AD1678" i="16" s="1"/>
  <c r="AE1678" i="16"/>
  <c r="N1651" i="16" a="1"/>
  <c r="N1651" i="16" s="1"/>
  <c r="AD1651" i="16" s="1"/>
  <c r="AE1651" i="16"/>
  <c r="N1571" i="16" a="1"/>
  <c r="N1571" i="16" s="1"/>
  <c r="AD1571" i="16" s="1"/>
  <c r="AE1571" i="16"/>
  <c r="N1437" i="16" a="1"/>
  <c r="N1437" i="16" s="1"/>
  <c r="AD1437" i="16" s="1"/>
  <c r="AE1437" i="16"/>
  <c r="N1312" i="16" a="1"/>
  <c r="N1312" i="16" s="1"/>
  <c r="AD1312" i="16" s="1"/>
  <c r="AE1312" i="16"/>
  <c r="N1650" i="16" a="1"/>
  <c r="N1650" i="16" s="1"/>
  <c r="AD1650" i="16" s="1"/>
  <c r="AE1650" i="16"/>
  <c r="N1444" i="16" a="1"/>
  <c r="N1444" i="16" s="1"/>
  <c r="AD1444" i="16" s="1"/>
  <c r="AE1444" i="16"/>
  <c r="N1589" i="16" a="1"/>
  <c r="N1589" i="16" s="1"/>
  <c r="AD1589" i="16" s="1"/>
  <c r="AE1589" i="16"/>
  <c r="N1371" i="16" a="1"/>
  <c r="N1371" i="16" s="1"/>
  <c r="AD1371" i="16" s="1"/>
  <c r="AE1371" i="16"/>
  <c r="N1187" i="16" a="1"/>
  <c r="N1187" i="16" s="1"/>
  <c r="AD1187" i="16" s="1"/>
  <c r="AE1187" i="16"/>
  <c r="N1026" i="16" a="1"/>
  <c r="N1026" i="16" s="1"/>
  <c r="AD1026" i="16" s="1"/>
  <c r="AE1026" i="16"/>
  <c r="N947" i="16" a="1"/>
  <c r="N947" i="16" s="1"/>
  <c r="AD947" i="16" s="1"/>
  <c r="AE947" i="16"/>
  <c r="N1667" i="16" a="1"/>
  <c r="N1667" i="16" s="1"/>
  <c r="AD1667" i="16" s="1"/>
  <c r="AE1667" i="16"/>
  <c r="N1359" i="16" a="1"/>
  <c r="N1359" i="16" s="1"/>
  <c r="AD1359" i="16" s="1"/>
  <c r="AE1359" i="16"/>
  <c r="N1222" i="16" a="1"/>
  <c r="N1222" i="16" s="1"/>
  <c r="AD1222" i="16" s="1"/>
  <c r="AE1222" i="16"/>
  <c r="N1541" i="16" a="1"/>
  <c r="N1541" i="16" s="1"/>
  <c r="AD1541" i="16" s="1"/>
  <c r="AE1541" i="16"/>
  <c r="N1649" i="16" a="1"/>
  <c r="N1649" i="16" s="1"/>
  <c r="AD1649" i="16" s="1"/>
  <c r="AE1649" i="16"/>
  <c r="N1295" i="16" a="1"/>
  <c r="N1295" i="16" s="1"/>
  <c r="AD1295" i="16" s="1"/>
  <c r="AE1295" i="16"/>
  <c r="N1311" i="16" a="1"/>
  <c r="N1311" i="16" s="1"/>
  <c r="AD1311" i="16" s="1"/>
  <c r="AE1311" i="16"/>
  <c r="N1132" i="16" a="1"/>
  <c r="N1132" i="16" s="1"/>
  <c r="AD1132" i="16" s="1"/>
  <c r="AE1132" i="16"/>
  <c r="N1698" i="16" a="1"/>
  <c r="N1698" i="16" s="1"/>
  <c r="AD1698" i="16" s="1"/>
  <c r="AE1698" i="16"/>
  <c r="N1642" i="16" a="1"/>
  <c r="N1642" i="16" s="1"/>
  <c r="AD1642" i="16" s="1"/>
  <c r="AE1642" i="16"/>
  <c r="N1364" i="16" a="1"/>
  <c r="N1364" i="16" s="1"/>
  <c r="AD1364" i="16" s="1"/>
  <c r="AE1364" i="16"/>
  <c r="N1126" i="16" a="1"/>
  <c r="N1126" i="16" s="1"/>
  <c r="AD1126" i="16" s="1"/>
  <c r="AE1126" i="16"/>
  <c r="N1692" i="16" a="1"/>
  <c r="N1692" i="16" s="1"/>
  <c r="AD1692" i="16" s="1"/>
  <c r="AE1692" i="16"/>
  <c r="N1608" i="16" a="1"/>
  <c r="N1608" i="16" s="1"/>
  <c r="AD1608" i="16" s="1"/>
  <c r="AE1608" i="16"/>
  <c r="N1348" i="16" a="1"/>
  <c r="N1348" i="16" s="1"/>
  <c r="AD1348" i="16" s="1"/>
  <c r="AE1348" i="16"/>
  <c r="N1562" i="16" a="1"/>
  <c r="N1562" i="16" s="1"/>
  <c r="AD1562" i="16" s="1"/>
  <c r="AE1562" i="16"/>
  <c r="N1328" i="16" a="1"/>
  <c r="N1328" i="16" s="1"/>
  <c r="AD1328" i="16" s="1"/>
  <c r="AE1328" i="16"/>
  <c r="N1107" i="16" a="1"/>
  <c r="N1107" i="16" s="1"/>
  <c r="AD1107" i="16" s="1"/>
  <c r="AE1107" i="16"/>
  <c r="N1451" i="16" a="1"/>
  <c r="N1451" i="16" s="1"/>
  <c r="AD1451" i="16" s="1"/>
  <c r="AE1451" i="16"/>
  <c r="N674" i="16" a="1"/>
  <c r="N674" i="16" s="1"/>
  <c r="AD674" i="16" s="1"/>
  <c r="AE674" i="16"/>
  <c r="N807" i="16" a="1"/>
  <c r="N807" i="16" s="1"/>
  <c r="AD807" i="16" s="1"/>
  <c r="AE807" i="16"/>
  <c r="N937" i="16" a="1"/>
  <c r="N937" i="16" s="1"/>
  <c r="AD937" i="16" s="1"/>
  <c r="AE937" i="16"/>
  <c r="N1352" i="16" a="1"/>
  <c r="N1352" i="16" s="1"/>
  <c r="AD1352" i="16" s="1"/>
  <c r="AE1352" i="16"/>
  <c r="N1073" i="16" a="1"/>
  <c r="N1073" i="16" s="1"/>
  <c r="AD1073" i="16" s="1"/>
  <c r="AE1073" i="16"/>
  <c r="N1224" i="16" a="1"/>
  <c r="N1224" i="16" s="1"/>
  <c r="AD1224" i="16" s="1"/>
  <c r="AE1224" i="16"/>
  <c r="N810" i="16" a="1"/>
  <c r="N810" i="16" s="1"/>
  <c r="AD810" i="16" s="1"/>
  <c r="AE810" i="16"/>
  <c r="N871" i="16" a="1"/>
  <c r="N871" i="16" s="1"/>
  <c r="AD871" i="16" s="1"/>
  <c r="AE871" i="16"/>
  <c r="N1025" i="16" a="1"/>
  <c r="N1025" i="16" s="1"/>
  <c r="AD1025" i="16" s="1"/>
  <c r="AE1025" i="16"/>
  <c r="N1198" i="16" a="1"/>
  <c r="N1198" i="16" s="1"/>
  <c r="AD1198" i="16" s="1"/>
  <c r="AE1198" i="16"/>
  <c r="N1592" i="16" a="1"/>
  <c r="N1592" i="16" s="1"/>
  <c r="AD1592" i="16" s="1"/>
  <c r="AE1592" i="16"/>
  <c r="N659" i="16" a="1"/>
  <c r="N659" i="16" s="1"/>
  <c r="AD659" i="16" s="1"/>
  <c r="AE659" i="16"/>
  <c r="N859" i="16" a="1"/>
  <c r="N859" i="16" s="1"/>
  <c r="AD859" i="16" s="1"/>
  <c r="AE859" i="16"/>
  <c r="N1542" i="16" a="1"/>
  <c r="N1542" i="16" s="1"/>
  <c r="AD1542" i="16" s="1"/>
  <c r="AE1542" i="16"/>
  <c r="N1265" i="16" a="1"/>
  <c r="N1265" i="16" s="1"/>
  <c r="AD1265" i="16" s="1"/>
  <c r="AE1265" i="16"/>
  <c r="N1156" i="16" a="1"/>
  <c r="N1156" i="16" s="1"/>
  <c r="AD1156" i="16" s="1"/>
  <c r="AE1156" i="16"/>
  <c r="N1039" i="16" a="1"/>
  <c r="N1039" i="16" s="1"/>
  <c r="AD1039" i="16" s="1"/>
  <c r="AE1039" i="16"/>
  <c r="N930" i="16" a="1"/>
  <c r="N930" i="16" s="1"/>
  <c r="AD930" i="16" s="1"/>
  <c r="AE930" i="16"/>
  <c r="N846" i="16" a="1"/>
  <c r="N846" i="16" s="1"/>
  <c r="AD846" i="16" s="1"/>
  <c r="AE846" i="16"/>
  <c r="N1498" i="16" a="1"/>
  <c r="N1498" i="16" s="1"/>
  <c r="AD1498" i="16" s="1"/>
  <c r="AE1498" i="16"/>
  <c r="N1296" i="16" a="1"/>
  <c r="N1296" i="16" s="1"/>
  <c r="AD1296" i="16" s="1"/>
  <c r="AE1296" i="16"/>
  <c r="N1184" i="16" a="1"/>
  <c r="N1184" i="16" s="1"/>
  <c r="AD1184" i="16" s="1"/>
  <c r="AE1184" i="16"/>
  <c r="N1463" i="16" a="1"/>
  <c r="N1463" i="16" s="1"/>
  <c r="AD1463" i="16" s="1"/>
  <c r="AE1463" i="16"/>
  <c r="N997" i="16" a="1"/>
  <c r="N997" i="16" s="1"/>
  <c r="AD997" i="16" s="1"/>
  <c r="AE997" i="16"/>
  <c r="N850" i="16" a="1"/>
  <c r="N850" i="16" s="1"/>
  <c r="AD850" i="16" s="1"/>
  <c r="AE850" i="16"/>
  <c r="N1687" i="16" a="1"/>
  <c r="N1687" i="16" s="1"/>
  <c r="AD1687" i="16" s="1"/>
  <c r="AE1687" i="16"/>
  <c r="N866" i="16" a="1"/>
  <c r="N866" i="16" s="1"/>
  <c r="AD866" i="16" s="1"/>
  <c r="AE866" i="16"/>
  <c r="N650" i="16" a="1"/>
  <c r="N650" i="16" s="1"/>
  <c r="AD650" i="16" s="1"/>
  <c r="AE650" i="16"/>
  <c r="N1281" i="16" a="1"/>
  <c r="N1281" i="16" s="1"/>
  <c r="AD1281" i="16" s="1"/>
  <c r="AE1281" i="16"/>
  <c r="N1140" i="16" a="1"/>
  <c r="N1140" i="16" s="1"/>
  <c r="AD1140" i="16" s="1"/>
  <c r="AE1140" i="16"/>
  <c r="N978" i="16" a="1"/>
  <c r="N978" i="16" s="1"/>
  <c r="AD978" i="16" s="1"/>
  <c r="AE978" i="16"/>
  <c r="N852" i="16" a="1"/>
  <c r="N852" i="16" s="1"/>
  <c r="AD852" i="16" s="1"/>
  <c r="AE852" i="16"/>
  <c r="N1466" i="16" a="1"/>
  <c r="N1466" i="16" s="1"/>
  <c r="AD1466" i="16" s="1"/>
  <c r="AE1466" i="16"/>
  <c r="N1233" i="16" a="1"/>
  <c r="N1233" i="16" s="1"/>
  <c r="AD1233" i="16" s="1"/>
  <c r="AE1233" i="16"/>
  <c r="N901" i="16" a="1"/>
  <c r="N901" i="16" s="1"/>
  <c r="AD901" i="16" s="1"/>
  <c r="AE901" i="16"/>
  <c r="N680" i="16" a="1"/>
  <c r="N680" i="16" s="1"/>
  <c r="AD680" i="16" s="1"/>
  <c r="AE680" i="16"/>
  <c r="N1350" i="16" a="1"/>
  <c r="N1350" i="16" s="1"/>
  <c r="AD1350" i="16" s="1"/>
  <c r="AE1350" i="16"/>
  <c r="N1159" i="16" a="1"/>
  <c r="N1159" i="16" s="1"/>
  <c r="AD1159" i="16" s="1"/>
  <c r="AE1159" i="16"/>
  <c r="N1011" i="16" a="1"/>
  <c r="N1011" i="16" s="1"/>
  <c r="AD1011" i="16" s="1"/>
  <c r="AE1011" i="16"/>
  <c r="N878" i="16" a="1"/>
  <c r="N878" i="16" s="1"/>
  <c r="AD878" i="16" s="1"/>
  <c r="AE878" i="16"/>
  <c r="N1514" i="16" a="1"/>
  <c r="N1514" i="16" s="1"/>
  <c r="AD1514" i="16" s="1"/>
  <c r="AE1514" i="16"/>
  <c r="N1255" i="16" a="1"/>
  <c r="N1255" i="16" s="1"/>
  <c r="AD1255" i="16" s="1"/>
  <c r="AE1255" i="16"/>
  <c r="N715" i="16" a="1"/>
  <c r="N715" i="16" s="1"/>
  <c r="AD715" i="16" s="1"/>
  <c r="AE715" i="16"/>
  <c r="N1190" i="16" a="1"/>
  <c r="N1190" i="16" s="1"/>
  <c r="AD1190" i="16" s="1"/>
  <c r="AE1190" i="16"/>
  <c r="N897" i="16" a="1"/>
  <c r="N897" i="16" s="1"/>
  <c r="AD897" i="16" s="1"/>
  <c r="AE897" i="16"/>
  <c r="N1290" i="16" a="1"/>
  <c r="N1290" i="16" s="1"/>
  <c r="AD1290" i="16" s="1"/>
  <c r="AE1290" i="16"/>
  <c r="N803" i="16" a="1"/>
  <c r="N803" i="16" s="1"/>
  <c r="AD803" i="16" s="1"/>
  <c r="AE803" i="16"/>
  <c r="N1252" i="16" a="1"/>
  <c r="N1252" i="16" s="1"/>
  <c r="AD1252" i="16" s="1"/>
  <c r="AE1252" i="16"/>
  <c r="N946" i="16" a="1"/>
  <c r="N946" i="16" s="1"/>
  <c r="AD946" i="16" s="1"/>
  <c r="AE946" i="16"/>
  <c r="N1396" i="16" a="1"/>
  <c r="N1396" i="16" s="1"/>
  <c r="AD1396" i="16" s="1"/>
  <c r="AE1396" i="16"/>
  <c r="N898" i="16" a="1"/>
  <c r="N898" i="16" s="1"/>
  <c r="AD898" i="16" s="1"/>
  <c r="AE898" i="16"/>
  <c r="N1697" i="16" a="1"/>
  <c r="N1697" i="16" s="1"/>
  <c r="AD1697" i="16" s="1"/>
  <c r="AE1697" i="16"/>
  <c r="N1033" i="16" a="1"/>
  <c r="N1033" i="16" s="1"/>
  <c r="AD1033" i="16" s="1"/>
  <c r="AE1033" i="16"/>
  <c r="N880" i="16" a="1"/>
  <c r="N880" i="16" s="1"/>
  <c r="AD880" i="16" s="1"/>
  <c r="AE880" i="16"/>
  <c r="N1488" i="16" a="1"/>
  <c r="N1488" i="16" s="1"/>
  <c r="AD1488" i="16" s="1"/>
  <c r="AE1488" i="16"/>
  <c r="N1231" i="16" a="1"/>
  <c r="N1231" i="16" s="1"/>
  <c r="AD1231" i="16" s="1"/>
  <c r="AE1231" i="16"/>
  <c r="N1060" i="16" a="1"/>
  <c r="N1060" i="16" s="1"/>
  <c r="AD1060" i="16" s="1"/>
  <c r="AE1060" i="16"/>
  <c r="N922" i="16" a="1"/>
  <c r="N922" i="16" s="1"/>
  <c r="AD922" i="16" s="1"/>
  <c r="AE922" i="16"/>
  <c r="N838" i="16" a="1"/>
  <c r="N838" i="16" s="1"/>
  <c r="AD838" i="16" s="1"/>
  <c r="AE838" i="16"/>
  <c r="N360" i="16" a="1"/>
  <c r="N360" i="16" s="1"/>
  <c r="AD360" i="16" s="1"/>
  <c r="AE360" i="16"/>
  <c r="N429" i="16" a="1"/>
  <c r="N429" i="16" s="1"/>
  <c r="AD429" i="16" s="1"/>
  <c r="AE429" i="16"/>
  <c r="N494" i="16" a="1"/>
  <c r="N494" i="16" s="1"/>
  <c r="AD494" i="16" s="1"/>
  <c r="AE494" i="16"/>
  <c r="N560" i="16" a="1"/>
  <c r="N560" i="16" s="1"/>
  <c r="AD560" i="16" s="1"/>
  <c r="AE560" i="16"/>
  <c r="N626" i="16" a="1"/>
  <c r="N626" i="16" s="1"/>
  <c r="AD626" i="16" s="1"/>
  <c r="AE626" i="16"/>
  <c r="N713" i="16" a="1"/>
  <c r="N713" i="16" s="1"/>
  <c r="AD713" i="16" s="1"/>
  <c r="AE713" i="16"/>
  <c r="N788" i="16" a="1"/>
  <c r="N788" i="16" s="1"/>
  <c r="AD788" i="16" s="1"/>
  <c r="AE788" i="16"/>
  <c r="N863" i="16" a="1"/>
  <c r="N863" i="16" s="1"/>
  <c r="AD863" i="16" s="1"/>
  <c r="AE863" i="16"/>
  <c r="N928" i="16" a="1"/>
  <c r="N928" i="16" s="1"/>
  <c r="AD928" i="16" s="1"/>
  <c r="AE928" i="16"/>
  <c r="N999" i="16" a="1"/>
  <c r="N999" i="16" s="1"/>
  <c r="AD999" i="16" s="1"/>
  <c r="AE999" i="16"/>
  <c r="N1094" i="16" a="1"/>
  <c r="N1094" i="16" s="1"/>
  <c r="AD1094" i="16" s="1"/>
  <c r="AE1094" i="16"/>
  <c r="N1174" i="16" a="1"/>
  <c r="N1174" i="16" s="1"/>
  <c r="AD1174" i="16" s="1"/>
  <c r="AE1174" i="16"/>
  <c r="N1263" i="16" a="1"/>
  <c r="N1263" i="16" s="1"/>
  <c r="AD1263" i="16" s="1"/>
  <c r="AE1263" i="16"/>
  <c r="N1373" i="16" a="1"/>
  <c r="N1373" i="16" s="1"/>
  <c r="AD1373" i="16" s="1"/>
  <c r="AE1373" i="16"/>
  <c r="N1528" i="16" a="1"/>
  <c r="N1528" i="16" s="1"/>
  <c r="AD1528" i="16" s="1"/>
  <c r="AE1528" i="16"/>
  <c r="N835" i="16" a="1"/>
  <c r="N835" i="16" s="1"/>
  <c r="AD835" i="16" s="1"/>
  <c r="AE835" i="16"/>
  <c r="N899" i="16" a="1"/>
  <c r="N899" i="16" s="1"/>
  <c r="AD899" i="16" s="1"/>
  <c r="AE899" i="16"/>
  <c r="N976" i="16" a="1"/>
  <c r="N976" i="16" s="1"/>
  <c r="AD976" i="16" s="1"/>
  <c r="AE976" i="16"/>
  <c r="N1061" i="16" a="1"/>
  <c r="N1061" i="16" s="1"/>
  <c r="AD1061" i="16" s="1"/>
  <c r="AE1061" i="16"/>
  <c r="N1171" i="16" a="1"/>
  <c r="N1171" i="16" s="1"/>
  <c r="AD1171" i="16" s="1"/>
  <c r="AE1171" i="16"/>
  <c r="N923" i="16" a="1"/>
  <c r="N923" i="16" s="1"/>
  <c r="AD923" i="16" s="1"/>
  <c r="AE923" i="16"/>
  <c r="N767" i="16" a="1"/>
  <c r="N767" i="16" s="1"/>
  <c r="AD767" i="16" s="1"/>
  <c r="AE767" i="16"/>
  <c r="N1004" i="16" a="1"/>
  <c r="N1004" i="16" s="1"/>
  <c r="AD1004" i="16" s="1"/>
  <c r="AE1004" i="16"/>
  <c r="N1099" i="16" a="1"/>
  <c r="N1099" i="16" s="1"/>
  <c r="AD1099" i="16" s="1"/>
  <c r="AE1099" i="16"/>
  <c r="N1178" i="16" a="1"/>
  <c r="N1178" i="16" s="1"/>
  <c r="AD1178" i="16" s="1"/>
  <c r="AE1178" i="16"/>
  <c r="N1268" i="16" a="1"/>
  <c r="N1268" i="16" s="1"/>
  <c r="AD1268" i="16" s="1"/>
  <c r="AE1268" i="16"/>
  <c r="N1379" i="16" a="1"/>
  <c r="N1379" i="16" s="1"/>
  <c r="AD1379" i="16" s="1"/>
  <c r="AE1379" i="16"/>
  <c r="N1537" i="16" a="1"/>
  <c r="N1537" i="16" s="1"/>
  <c r="AD1537" i="16" s="1"/>
  <c r="AE1537" i="16"/>
  <c r="N842" i="16" a="1"/>
  <c r="N842" i="16" s="1"/>
  <c r="AD842" i="16" s="1"/>
  <c r="AE842" i="16"/>
  <c r="N903" i="16" a="1"/>
  <c r="N903" i="16" s="1"/>
  <c r="AD903" i="16" s="1"/>
  <c r="AE903" i="16"/>
  <c r="N981" i="16" a="1"/>
  <c r="N981" i="16" s="1"/>
  <c r="AD981" i="16" s="1"/>
  <c r="AE981" i="16"/>
  <c r="N1065" i="16" a="1"/>
  <c r="N1065" i="16" s="1"/>
  <c r="AD1065" i="16" s="1"/>
  <c r="AE1065" i="16"/>
  <c r="N1194" i="16" a="1"/>
  <c r="N1194" i="16" s="1"/>
  <c r="AD1194" i="16" s="1"/>
  <c r="AE1194" i="16"/>
  <c r="N991" i="16" a="1"/>
  <c r="N991" i="16" s="1"/>
  <c r="AD991" i="16" s="1"/>
  <c r="AE991" i="16"/>
  <c r="N869" i="16" a="1"/>
  <c r="N869" i="16" s="1"/>
  <c r="AD869" i="16" s="1"/>
  <c r="AE869" i="16"/>
  <c r="N1320" i="16" a="1"/>
  <c r="N1320" i="16" s="1"/>
  <c r="AD1320" i="16" s="1"/>
  <c r="AE1320" i="16"/>
  <c r="N1010" i="16" a="1"/>
  <c r="N1010" i="16" s="1"/>
  <c r="AD1010" i="16" s="1"/>
  <c r="AE1010" i="16"/>
  <c r="N864" i="16" a="1"/>
  <c r="N864" i="16" s="1"/>
  <c r="AD864" i="16" s="1"/>
  <c r="AE864" i="16"/>
  <c r="N1456" i="16" a="1"/>
  <c r="N1456" i="16" s="1"/>
  <c r="AD1456" i="16" s="1"/>
  <c r="AE1456" i="16"/>
  <c r="N1213" i="16" a="1"/>
  <c r="N1213" i="16" s="1"/>
  <c r="AD1213" i="16" s="1"/>
  <c r="AE1213" i="16"/>
  <c r="N1037" i="16" a="1"/>
  <c r="N1037" i="16" s="1"/>
  <c r="AD1037" i="16" s="1"/>
  <c r="AE1037" i="16"/>
  <c r="N909" i="16" a="1"/>
  <c r="N909" i="16" s="1"/>
  <c r="AD909" i="16" s="1"/>
  <c r="AE909" i="16"/>
  <c r="N825" i="16" a="1"/>
  <c r="N825" i="16" s="1"/>
  <c r="AD825" i="16" s="1"/>
  <c r="AE825" i="16"/>
  <c r="N717" i="16" a="1"/>
  <c r="N717" i="16" s="1"/>
  <c r="AD717" i="16" s="1"/>
  <c r="AE717" i="16"/>
  <c r="N605" i="16" a="1"/>
  <c r="N605" i="16" s="1"/>
  <c r="AD605" i="16" s="1"/>
  <c r="AE605" i="16"/>
  <c r="N518" i="16" a="1"/>
  <c r="N518" i="16" s="1"/>
  <c r="AD518" i="16" s="1"/>
  <c r="AE518" i="16"/>
  <c r="N432" i="16" a="1"/>
  <c r="N432" i="16" s="1"/>
  <c r="AD432" i="16" s="1"/>
  <c r="AE432" i="16"/>
  <c r="N344" i="16" a="1"/>
  <c r="N344" i="16" s="1"/>
  <c r="AD344" i="16" s="1"/>
  <c r="AE344" i="16"/>
  <c r="N282" i="16" a="1"/>
  <c r="N282" i="16" s="1"/>
  <c r="AD282" i="16" s="1"/>
  <c r="AE282" i="16"/>
  <c r="N219" i="16" a="1"/>
  <c r="N219" i="16" s="1"/>
  <c r="AD219" i="16" s="1"/>
  <c r="AE219" i="16"/>
  <c r="N155" i="16" a="1"/>
  <c r="N155" i="16" s="1"/>
  <c r="AD155" i="16" s="1"/>
  <c r="AE155" i="16"/>
  <c r="N1251" i="16" a="1"/>
  <c r="N1251" i="16" s="1"/>
  <c r="AD1251" i="16" s="1"/>
  <c r="AE1251" i="16"/>
  <c r="N1005" i="16" a="1"/>
  <c r="N1005" i="16" s="1"/>
  <c r="AD1005" i="16" s="1"/>
  <c r="AE1005" i="16"/>
  <c r="N861" i="16" a="1"/>
  <c r="N861" i="16" s="1"/>
  <c r="AD861" i="16" s="1"/>
  <c r="AE861" i="16"/>
  <c r="N1435" i="16" a="1"/>
  <c r="N1435" i="16" s="1"/>
  <c r="AD1435" i="16" s="1"/>
  <c r="AE1435" i="16"/>
  <c r="N1210" i="16" a="1"/>
  <c r="N1210" i="16" s="1"/>
  <c r="AD1210" i="16" s="1"/>
  <c r="AE1210" i="16"/>
  <c r="N1032" i="16" a="1"/>
  <c r="N1032" i="16" s="1"/>
  <c r="AD1032" i="16" s="1"/>
  <c r="AE1032" i="16"/>
  <c r="N906" i="16" a="1"/>
  <c r="N906" i="16" s="1"/>
  <c r="AD906" i="16" s="1"/>
  <c r="AE906" i="16"/>
  <c r="N822" i="16" a="1"/>
  <c r="N822" i="16" s="1"/>
  <c r="AD822" i="16" s="1"/>
  <c r="AE822" i="16"/>
  <c r="N709" i="16" a="1"/>
  <c r="N709" i="16" s="1"/>
  <c r="AD709" i="16" s="1"/>
  <c r="AE709" i="16"/>
  <c r="N602" i="16" a="1"/>
  <c r="N602" i="16" s="1"/>
  <c r="AD602" i="16" s="1"/>
  <c r="AE602" i="16"/>
  <c r="N513" i="16" a="1"/>
  <c r="N513" i="16" s="1"/>
  <c r="AD513" i="16" s="1"/>
  <c r="AE513" i="16"/>
  <c r="N426" i="16" a="1"/>
  <c r="N426" i="16" s="1"/>
  <c r="AD426" i="16" s="1"/>
  <c r="AE426" i="16"/>
  <c r="N341" i="16" a="1"/>
  <c r="N341" i="16" s="1"/>
  <c r="AD341" i="16" s="1"/>
  <c r="AE341" i="16"/>
  <c r="N279" i="16" a="1"/>
  <c r="N279" i="16" s="1"/>
  <c r="AD279" i="16" s="1"/>
  <c r="AE279" i="16"/>
  <c r="N216" i="16" a="1"/>
  <c r="N216" i="16" s="1"/>
  <c r="AD216" i="16" s="1"/>
  <c r="AE216" i="16"/>
  <c r="N151" i="16" a="1"/>
  <c r="N151" i="16" s="1"/>
  <c r="AD151" i="16" s="1"/>
  <c r="AE151" i="16"/>
  <c r="N87" i="16" a="1"/>
  <c r="N87" i="16" s="1"/>
  <c r="AD87" i="16" s="1"/>
  <c r="AE87" i="16"/>
  <c r="N21" i="16" a="1"/>
  <c r="N21" i="16" s="1"/>
  <c r="AD21" i="16" s="1"/>
  <c r="AE21" i="16"/>
  <c r="N763" i="16" a="1"/>
  <c r="N763" i="16" s="1"/>
  <c r="AD763" i="16" s="1"/>
  <c r="AE763" i="16"/>
  <c r="N678" i="16" a="1"/>
  <c r="N678" i="16" s="1"/>
  <c r="AD678" i="16" s="1"/>
  <c r="AE678" i="16"/>
  <c r="N593" i="16" a="1"/>
  <c r="N593" i="16" s="1"/>
  <c r="AD593" i="16" s="1"/>
  <c r="AE593" i="16"/>
  <c r="N534" i="16" a="1"/>
  <c r="N534" i="16" s="1"/>
  <c r="AD534" i="16" s="1"/>
  <c r="AE534" i="16"/>
  <c r="N468" i="16" a="1"/>
  <c r="N468" i="16" s="1"/>
  <c r="AD468" i="16" s="1"/>
  <c r="AE468" i="16"/>
  <c r="N406" i="16" a="1"/>
  <c r="N406" i="16" s="1"/>
  <c r="AD406" i="16" s="1"/>
  <c r="AE406" i="16"/>
  <c r="N43" i="16" a="1"/>
  <c r="N43" i="16" s="1"/>
  <c r="AD43" i="16" s="1"/>
  <c r="AE43" i="16"/>
  <c r="N197" i="16" a="1"/>
  <c r="N197" i="16" s="1"/>
  <c r="AD197" i="16" s="1"/>
  <c r="AE197" i="16"/>
  <c r="N509" i="16" a="1"/>
  <c r="N509" i="16" s="1"/>
  <c r="AD509" i="16" s="1"/>
  <c r="AE509" i="16"/>
  <c r="N260" i="16" a="1"/>
  <c r="N260" i="16" s="1"/>
  <c r="AD260" i="16" s="1"/>
  <c r="AE260" i="16"/>
  <c r="N809" i="16" a="1"/>
  <c r="N809" i="16" s="1"/>
  <c r="AD809" i="16" s="1"/>
  <c r="AE809" i="16"/>
  <c r="N627" i="16" a="1"/>
  <c r="N627" i="16" s="1"/>
  <c r="AD627" i="16" s="1"/>
  <c r="AE627" i="16"/>
  <c r="N491" i="16" a="1"/>
  <c r="N491" i="16" s="1"/>
  <c r="AD491" i="16" s="1"/>
  <c r="AE491" i="16"/>
  <c r="N363" i="16" a="1"/>
  <c r="N363" i="16" s="1"/>
  <c r="AD363" i="16" s="1"/>
  <c r="AE363" i="16"/>
  <c r="N231" i="16" a="1"/>
  <c r="N231" i="16" s="1"/>
  <c r="AD231" i="16" s="1"/>
  <c r="AE231" i="16"/>
  <c r="N104" i="16" a="1"/>
  <c r="N104" i="16" s="1"/>
  <c r="AD104" i="16" s="1"/>
  <c r="AE104" i="16"/>
  <c r="N1345" i="16" a="1"/>
  <c r="N1345" i="16" s="1"/>
  <c r="AD1345" i="16" s="1"/>
  <c r="AE1345" i="16"/>
  <c r="N134" i="16" a="1"/>
  <c r="N134" i="16" s="1"/>
  <c r="AD134" i="16" s="1"/>
  <c r="AE134" i="16"/>
  <c r="N228" i="16" a="1"/>
  <c r="N228" i="16" s="1"/>
  <c r="AD228" i="16" s="1"/>
  <c r="AE228" i="16"/>
  <c r="N609" i="16" a="1"/>
  <c r="N609" i="16" s="1"/>
  <c r="AD609" i="16" s="1"/>
  <c r="AE609" i="16"/>
  <c r="N345" i="16" a="1"/>
  <c r="N345" i="16" s="1"/>
  <c r="AD345" i="16" s="1"/>
  <c r="AE345" i="16"/>
  <c r="N88" i="16" a="1"/>
  <c r="N88" i="16" s="1"/>
  <c r="AD88" i="16" s="1"/>
  <c r="AE88" i="16"/>
  <c r="N180" i="16" a="1"/>
  <c r="N180" i="16" s="1"/>
  <c r="AD180" i="16" s="1"/>
  <c r="AE180" i="16"/>
  <c r="N294" i="16" a="1"/>
  <c r="N294" i="16" s="1"/>
  <c r="AD294" i="16" s="1"/>
  <c r="AE294" i="16"/>
  <c r="N552" i="16" a="1"/>
  <c r="N552" i="16" s="1"/>
  <c r="AD552" i="16" s="1"/>
  <c r="AE552" i="16"/>
  <c r="N306" i="16" a="1"/>
  <c r="N306" i="16" s="1"/>
  <c r="AD306" i="16" s="1"/>
  <c r="AE306" i="16"/>
  <c r="N49" i="16" a="1"/>
  <c r="N49" i="16" s="1"/>
  <c r="AD49" i="16" s="1"/>
  <c r="AE49" i="16"/>
  <c r="N660" i="16" a="1"/>
  <c r="N660" i="16" s="1"/>
  <c r="AD660" i="16" s="1"/>
  <c r="AE660" i="16"/>
  <c r="N524" i="16" a="1"/>
  <c r="N524" i="16" s="1"/>
  <c r="AD524" i="16" s="1"/>
  <c r="AE524" i="16"/>
  <c r="N391" i="16" a="1"/>
  <c r="N391" i="16" s="1"/>
  <c r="AD391" i="16" s="1"/>
  <c r="AE391" i="16"/>
  <c r="N259" i="16" a="1"/>
  <c r="N259" i="16" s="1"/>
  <c r="AD259" i="16" s="1"/>
  <c r="AE259" i="16"/>
  <c r="N132" i="16" a="1"/>
  <c r="N132" i="16" s="1"/>
  <c r="AD132" i="16" s="1"/>
  <c r="AE132" i="16"/>
  <c r="N4" i="16" a="1"/>
  <c r="N4" i="16" s="1"/>
  <c r="AD4" i="16" s="1"/>
  <c r="AE4" i="16"/>
  <c r="N261" i="16" a="1"/>
  <c r="N261" i="16" s="1"/>
  <c r="AD261" i="16" s="1"/>
  <c r="AE261" i="16"/>
  <c r="N290" i="16" a="1"/>
  <c r="N290" i="16" s="1"/>
  <c r="AD290" i="16" s="1"/>
  <c r="AE290" i="16"/>
  <c r="N648" i="16" a="1"/>
  <c r="N648" i="16" s="1"/>
  <c r="AD648" i="16" s="1"/>
  <c r="AE648" i="16"/>
  <c r="N382" i="16" a="1"/>
  <c r="N382" i="16" s="1"/>
  <c r="AD382" i="16" s="1"/>
  <c r="AE382" i="16"/>
  <c r="N120" i="16" a="1"/>
  <c r="N120" i="16" s="1"/>
  <c r="AD120" i="16" s="1"/>
  <c r="AE120" i="16"/>
  <c r="N37" i="16" a="1"/>
  <c r="N37" i="16" s="1"/>
  <c r="AD37" i="16" s="1"/>
  <c r="AE37" i="16"/>
  <c r="N168" i="16" a="1"/>
  <c r="N168" i="16" s="1"/>
  <c r="AD168" i="16" s="1"/>
  <c r="AE168" i="16"/>
  <c r="N310" i="16" a="1"/>
  <c r="N310" i="16" s="1"/>
  <c r="AD310" i="16" s="1"/>
  <c r="AE310" i="16"/>
  <c r="N437" i="16" a="1"/>
  <c r="N437" i="16" s="1"/>
  <c r="AD437" i="16" s="1"/>
  <c r="AE437" i="16"/>
  <c r="N558" i="16" a="1"/>
  <c r="N558" i="16" s="1"/>
  <c r="AD558" i="16" s="1"/>
  <c r="AE558" i="16"/>
  <c r="N42" i="16" a="1"/>
  <c r="N42" i="16" s="1"/>
  <c r="AD42" i="16" s="1"/>
  <c r="AE42" i="16"/>
  <c r="N297" i="16" a="1"/>
  <c r="N297" i="16" s="1"/>
  <c r="AD297" i="16" s="1"/>
  <c r="AE297" i="16"/>
  <c r="N598" i="16" a="1"/>
  <c r="N598" i="16" s="1"/>
  <c r="AD598" i="16" s="1"/>
  <c r="AE598" i="16"/>
  <c r="N191" i="16" a="1"/>
  <c r="N191" i="16" s="1"/>
  <c r="AD191" i="16" s="1"/>
  <c r="AE191" i="16"/>
  <c r="N44" i="16" a="1"/>
  <c r="N44" i="16" s="1"/>
  <c r="AD44" i="16" s="1"/>
  <c r="AE44" i="16"/>
  <c r="N108" i="16" a="1"/>
  <c r="N108" i="16" s="1"/>
  <c r="AD108" i="16" s="1"/>
  <c r="AE108" i="16"/>
  <c r="N170" i="16" a="1"/>
  <c r="N170" i="16" s="1"/>
  <c r="AD170" i="16" s="1"/>
  <c r="AE170" i="16"/>
  <c r="N234" i="16" a="1"/>
  <c r="N234" i="16" s="1"/>
  <c r="AD234" i="16" s="1"/>
  <c r="AE234" i="16"/>
  <c r="N299" i="16" a="1"/>
  <c r="N299" i="16" s="1"/>
  <c r="AD299" i="16" s="1"/>
  <c r="AE299" i="16"/>
  <c r="N369" i="16" a="1"/>
  <c r="N369" i="16" s="1"/>
  <c r="AD369" i="16" s="1"/>
  <c r="AE369" i="16"/>
  <c r="N433" i="16" a="1"/>
  <c r="N433" i="16" s="1"/>
  <c r="AD433" i="16" s="1"/>
  <c r="AE433" i="16"/>
  <c r="N500" i="16" a="1"/>
  <c r="N500" i="16" s="1"/>
  <c r="AD500" i="16" s="1"/>
  <c r="AE500" i="16"/>
  <c r="N566" i="16" a="1"/>
  <c r="N566" i="16" s="1"/>
  <c r="AD566" i="16" s="1"/>
  <c r="AE566" i="16"/>
  <c r="N631" i="16" a="1"/>
  <c r="N631" i="16" s="1"/>
  <c r="AD631" i="16" s="1"/>
  <c r="AE631" i="16"/>
  <c r="N701" i="16" a="1"/>
  <c r="N701" i="16" s="1"/>
  <c r="AD701" i="16" s="1"/>
  <c r="AE701" i="16"/>
  <c r="N798" i="16" a="1"/>
  <c r="N798" i="16" s="1"/>
  <c r="AD798" i="16" s="1"/>
  <c r="AE798" i="16"/>
  <c r="N57" i="16" a="1"/>
  <c r="N57" i="16" s="1"/>
  <c r="AD57" i="16" s="1"/>
  <c r="AE57" i="16"/>
  <c r="N121" i="16" a="1"/>
  <c r="N121" i="16" s="1"/>
  <c r="AD121" i="16" s="1"/>
  <c r="AE121" i="16"/>
  <c r="N185" i="16" a="1"/>
  <c r="N185" i="16" s="1"/>
  <c r="AD185" i="16" s="1"/>
  <c r="AE185" i="16"/>
  <c r="N249" i="16" a="1"/>
  <c r="N249" i="16" s="1"/>
  <c r="AD249" i="16" s="1"/>
  <c r="AE249" i="16"/>
  <c r="N313" i="16" a="1"/>
  <c r="N313" i="16" s="1"/>
  <c r="AD313" i="16" s="1"/>
  <c r="AE313" i="16"/>
  <c r="N376" i="16" a="1"/>
  <c r="N376" i="16" s="1"/>
  <c r="AD376" i="16" s="1"/>
  <c r="AE376" i="16"/>
  <c r="N440" i="16" a="1"/>
  <c r="N440" i="16" s="1"/>
  <c r="AD440" i="16" s="1"/>
  <c r="AE440" i="16"/>
  <c r="N501" i="16" a="1"/>
  <c r="N501" i="16" s="1"/>
  <c r="AD501" i="16" s="1"/>
  <c r="AE501" i="16"/>
  <c r="N564" i="16" a="1"/>
  <c r="N564" i="16" s="1"/>
  <c r="AD564" i="16" s="1"/>
  <c r="AE564" i="16"/>
  <c r="N719" i="16" a="1"/>
  <c r="N719" i="16" s="1"/>
  <c r="AD719" i="16" s="1"/>
  <c r="AE719" i="16"/>
  <c r="N54" i="16" a="1"/>
  <c r="N54" i="16" s="1"/>
  <c r="AD54" i="16" s="1"/>
  <c r="AE54" i="16"/>
  <c r="N183" i="16" a="1"/>
  <c r="N183" i="16" s="1"/>
  <c r="AD183" i="16" s="1"/>
  <c r="AE183" i="16"/>
  <c r="N311" i="16" a="1"/>
  <c r="N311" i="16" s="1"/>
  <c r="AD311" i="16" s="1"/>
  <c r="AE311" i="16"/>
  <c r="N444" i="16" a="1"/>
  <c r="N444" i="16" s="1"/>
  <c r="AD444" i="16" s="1"/>
  <c r="AE444" i="16"/>
  <c r="N617" i="16" a="1"/>
  <c r="N617" i="16" s="1"/>
  <c r="AD617" i="16" s="1"/>
  <c r="AE617" i="16"/>
  <c r="N18" i="16" a="1"/>
  <c r="N18" i="16" s="1"/>
  <c r="AD18" i="16" s="1"/>
  <c r="AE18" i="16"/>
  <c r="N212" i="16" a="1"/>
  <c r="N212" i="16" s="1"/>
  <c r="AD212" i="16" s="1"/>
  <c r="AE212" i="16"/>
  <c r="N505" i="16" a="1"/>
  <c r="N505" i="16" s="1"/>
  <c r="AD505" i="16" s="1"/>
  <c r="AE505" i="16"/>
  <c r="N1146" i="16" a="1"/>
  <c r="N1146" i="16" s="1"/>
  <c r="AD1146" i="16" s="1"/>
  <c r="AE1146" i="16"/>
  <c r="N53" i="16" a="1"/>
  <c r="N53" i="16" s="1"/>
  <c r="AD53" i="16" s="1"/>
  <c r="AE53" i="16"/>
  <c r="N182" i="16" a="1"/>
  <c r="N182" i="16" s="1"/>
  <c r="AD182" i="16" s="1"/>
  <c r="AE182" i="16"/>
  <c r="N293" i="16" a="1"/>
  <c r="N293" i="16" s="1"/>
  <c r="AD293" i="16" s="1"/>
  <c r="AE293" i="16"/>
  <c r="N421" i="16" a="1"/>
  <c r="N421" i="16" s="1"/>
  <c r="AD421" i="16" s="1"/>
  <c r="AE421" i="16"/>
  <c r="N543" i="16" a="1"/>
  <c r="N543" i="16" s="1"/>
  <c r="AD543" i="16" s="1"/>
  <c r="AE543" i="16"/>
  <c r="N10" i="16" a="1"/>
  <c r="N10" i="16" s="1"/>
  <c r="AD10" i="16" s="1"/>
  <c r="AE10" i="16"/>
  <c r="N268" i="16" a="1"/>
  <c r="N268" i="16" s="1"/>
  <c r="AD268" i="16" s="1"/>
  <c r="AE268" i="16"/>
  <c r="N556" i="16" a="1"/>
  <c r="N556" i="16" s="1"/>
  <c r="AD556" i="16" s="1"/>
  <c r="AE556" i="16"/>
  <c r="N131" i="16" a="1"/>
  <c r="N131" i="16" s="1"/>
  <c r="AD131" i="16" s="1"/>
  <c r="AE131" i="16"/>
  <c r="N569" i="16" a="1"/>
  <c r="N569" i="16" s="1"/>
  <c r="AD569" i="16" s="1"/>
  <c r="AE569" i="16"/>
  <c r="N1384" i="16" a="1"/>
  <c r="N1384" i="16" s="1"/>
  <c r="AD1384" i="16" s="1"/>
  <c r="AE1384" i="16"/>
  <c r="N16" i="16" a="1"/>
  <c r="N16" i="16" s="1"/>
  <c r="AD16" i="16" s="1"/>
  <c r="AE16" i="16"/>
  <c r="N80" i="16" a="1"/>
  <c r="N80" i="16" s="1"/>
  <c r="AD80" i="16" s="1"/>
  <c r="AE80" i="16"/>
  <c r="N144" i="16" a="1"/>
  <c r="N144" i="16" s="1"/>
  <c r="AD144" i="16" s="1"/>
  <c r="AE144" i="16"/>
  <c r="N206" i="16" a="1"/>
  <c r="N206" i="16" s="1"/>
  <c r="AD206" i="16" s="1"/>
  <c r="AE206" i="16"/>
  <c r="N270" i="16" a="1"/>
  <c r="N270" i="16" s="1"/>
  <c r="AD270" i="16" s="1"/>
  <c r="AE270" i="16"/>
  <c r="N336" i="16" a="1"/>
  <c r="N336" i="16" s="1"/>
  <c r="AD336" i="16" s="1"/>
  <c r="AE336" i="16"/>
  <c r="N404" i="16" a="1"/>
  <c r="N404" i="16" s="1"/>
  <c r="AD404" i="16" s="1"/>
  <c r="AE404" i="16"/>
  <c r="N470" i="16" a="1"/>
  <c r="N470" i="16" s="1"/>
  <c r="AD470" i="16" s="1"/>
  <c r="AE470" i="16"/>
  <c r="N533" i="16" a="1"/>
  <c r="N533" i="16" s="1"/>
  <c r="AD533" i="16" s="1"/>
  <c r="AE533" i="16"/>
  <c r="N600" i="16" a="1"/>
  <c r="N600" i="16" s="1"/>
  <c r="AD600" i="16" s="1"/>
  <c r="AE600" i="16"/>
  <c r="N672" i="16" a="1"/>
  <c r="N672" i="16" s="1"/>
  <c r="AD672" i="16" s="1"/>
  <c r="AE672" i="16"/>
  <c r="N765" i="16" a="1"/>
  <c r="N765" i="16" s="1"/>
  <c r="AD765" i="16" s="1"/>
  <c r="AE765" i="16"/>
  <c r="N29" i="16" a="1"/>
  <c r="N29" i="16" s="1"/>
  <c r="AD29" i="16" s="1"/>
  <c r="AE29" i="16"/>
  <c r="N93" i="16" a="1"/>
  <c r="N93" i="16" s="1"/>
  <c r="AD93" i="16" s="1"/>
  <c r="AE93" i="16"/>
  <c r="N157" i="16" a="1"/>
  <c r="N157" i="16" s="1"/>
  <c r="AD157" i="16" s="1"/>
  <c r="AE157" i="16"/>
  <c r="N221" i="16" a="1"/>
  <c r="N221" i="16" s="1"/>
  <c r="AD221" i="16" s="1"/>
  <c r="AE221" i="16"/>
  <c r="N287" i="16" a="1"/>
  <c r="N287" i="16" s="1"/>
  <c r="AD287" i="16" s="1"/>
  <c r="AE287" i="16"/>
  <c r="N352" i="16" a="1"/>
  <c r="N352" i="16" s="1"/>
  <c r="AD352" i="16" s="1"/>
  <c r="AE352" i="16"/>
  <c r="N411" i="16" a="1"/>
  <c r="N411" i="16" s="1"/>
  <c r="AD411" i="16" s="1"/>
  <c r="AE411" i="16"/>
  <c r="N478" i="16" a="1"/>
  <c r="N478" i="16" s="1"/>
  <c r="AD478" i="16" s="1"/>
  <c r="AE478" i="16"/>
  <c r="N537" i="16" a="1"/>
  <c r="N537" i="16" s="1"/>
  <c r="AD537" i="16" s="1"/>
  <c r="AE537" i="16"/>
  <c r="N628" i="16" a="1"/>
  <c r="N628" i="16" s="1"/>
  <c r="AD628" i="16" s="1"/>
  <c r="AE628" i="16"/>
  <c r="N812" i="16" a="1"/>
  <c r="N812" i="16" s="1"/>
  <c r="AD812" i="16" s="1"/>
  <c r="AE812" i="16"/>
  <c r="N122" i="16" a="1"/>
  <c r="N122" i="16" s="1"/>
  <c r="AD122" i="16" s="1"/>
  <c r="AE122" i="16"/>
  <c r="N250" i="16" a="1"/>
  <c r="N250" i="16" s="1"/>
  <c r="AD250" i="16" s="1"/>
  <c r="AE250" i="16"/>
  <c r="N374" i="16" a="1"/>
  <c r="N374" i="16" s="1"/>
  <c r="AD374" i="16" s="1"/>
  <c r="AE374" i="16"/>
  <c r="N538" i="16" a="1"/>
  <c r="N538" i="16" s="1"/>
  <c r="AD538" i="16" s="1"/>
  <c r="AE538" i="16"/>
  <c r="N736" i="16" a="1"/>
  <c r="N736" i="16" s="1"/>
  <c r="AD736" i="16" s="1"/>
  <c r="AE736" i="16"/>
  <c r="N111" i="16" a="1"/>
  <c r="N111" i="16" s="1"/>
  <c r="AD111" i="16" s="1"/>
  <c r="AE111" i="16"/>
  <c r="N347" i="16" a="1"/>
  <c r="N347" i="16" s="1"/>
  <c r="AD347" i="16" s="1"/>
  <c r="AE347" i="16"/>
  <c r="N725" i="16" a="1"/>
  <c r="N725" i="16" s="1"/>
  <c r="AD725" i="16" s="1"/>
  <c r="AE725" i="16"/>
  <c r="N1197" i="16" a="1"/>
  <c r="N1197" i="16" s="1"/>
  <c r="AD1197" i="16" s="1"/>
  <c r="AE1197" i="16"/>
  <c r="N616" i="16" a="1"/>
  <c r="N616" i="16" s="1"/>
  <c r="AD616" i="16" s="1"/>
  <c r="AE616" i="16"/>
  <c r="N707" i="16" a="1"/>
  <c r="N707" i="16" s="1"/>
  <c r="AD707" i="16" s="1"/>
  <c r="AE707" i="16"/>
  <c r="N795" i="16" a="1"/>
  <c r="N795" i="16" s="1"/>
  <c r="AD795" i="16" s="1"/>
  <c r="AE795" i="16"/>
  <c r="N46" i="16" a="1"/>
  <c r="N46" i="16" s="1"/>
  <c r="AD46" i="16" s="1"/>
  <c r="AE46" i="16"/>
  <c r="N110" i="16" a="1"/>
  <c r="N110" i="16" s="1"/>
  <c r="AD110" i="16" s="1"/>
  <c r="AE110" i="16"/>
  <c r="N176" i="16" a="1"/>
  <c r="N176" i="16" s="1"/>
  <c r="AD176" i="16" s="1"/>
  <c r="AE176" i="16"/>
  <c r="N240" i="16" a="1"/>
  <c r="N240" i="16" s="1"/>
  <c r="AD240" i="16" s="1"/>
  <c r="AE240" i="16"/>
  <c r="N304" i="16" a="1"/>
  <c r="N304" i="16" s="1"/>
  <c r="AD304" i="16" s="1"/>
  <c r="AE304" i="16"/>
  <c r="N362" i="16" a="1"/>
  <c r="N362" i="16" s="1"/>
  <c r="AD362" i="16" s="1"/>
  <c r="AE362" i="16"/>
  <c r="N431" i="16" a="1"/>
  <c r="N431" i="16" s="1"/>
  <c r="AD431" i="16" s="1"/>
  <c r="AE431" i="16"/>
  <c r="N520" i="16" a="1"/>
  <c r="N520" i="16" s="1"/>
  <c r="AD520" i="16" s="1"/>
  <c r="AE520" i="16"/>
  <c r="N604" i="16" a="1"/>
  <c r="N604" i="16" s="1"/>
  <c r="AD604" i="16" s="1"/>
  <c r="AE604" i="16"/>
  <c r="N716" i="16" a="1"/>
  <c r="N716" i="16" s="1"/>
  <c r="AD716" i="16" s="1"/>
  <c r="AE716" i="16"/>
  <c r="N11" i="16" a="1"/>
  <c r="N11" i="16" s="1"/>
  <c r="AD11" i="16" s="1"/>
  <c r="AE11" i="16"/>
  <c r="N95" i="16" a="1"/>
  <c r="N95" i="16" s="1"/>
  <c r="AD95" i="16" s="1"/>
  <c r="AE95" i="16"/>
  <c r="N194" i="16" a="1"/>
  <c r="N194" i="16" s="1"/>
  <c r="AD194" i="16" s="1"/>
  <c r="AE194" i="16"/>
  <c r="N322" i="16" a="1"/>
  <c r="N322" i="16" s="1"/>
  <c r="AD322" i="16" s="1"/>
  <c r="AE322" i="16"/>
  <c r="N483" i="16" a="1"/>
  <c r="N483" i="16" s="1"/>
  <c r="AD483" i="16" s="1"/>
  <c r="AE483" i="16"/>
  <c r="N679" i="16" a="1"/>
  <c r="N679" i="16" s="1"/>
  <c r="AD679" i="16" s="1"/>
  <c r="AE679" i="16"/>
  <c r="N1055" i="16" a="1"/>
  <c r="N1055" i="16" s="1"/>
  <c r="AD1055" i="16" s="1"/>
  <c r="AE1055" i="16"/>
  <c r="N1029" i="16" a="1"/>
  <c r="N1029" i="16" s="1"/>
  <c r="AD1029" i="16" s="1"/>
  <c r="AE1029" i="16"/>
  <c r="N606" i="16" a="1"/>
  <c r="N606" i="16" s="1"/>
  <c r="AD606" i="16" s="1"/>
  <c r="AE606" i="16"/>
  <c r="N690" i="16" a="1"/>
  <c r="N690" i="16" s="1"/>
  <c r="AD690" i="16" s="1"/>
  <c r="AE690" i="16"/>
  <c r="N778" i="16" a="1"/>
  <c r="N778" i="16" s="1"/>
  <c r="AD778" i="16" s="1"/>
  <c r="AE778" i="16"/>
  <c r="N34" i="16" a="1"/>
  <c r="N34" i="16" s="1"/>
  <c r="AD34" i="16" s="1"/>
  <c r="AE34" i="16"/>
  <c r="N98" i="16" a="1"/>
  <c r="N98" i="16" s="1"/>
  <c r="AD98" i="16" s="1"/>
  <c r="AE98" i="16"/>
  <c r="N161" i="16" a="1"/>
  <c r="N161" i="16" s="1"/>
  <c r="AD161" i="16" s="1"/>
  <c r="AE161" i="16"/>
  <c r="N225" i="16" a="1"/>
  <c r="N225" i="16" s="1"/>
  <c r="AD225" i="16" s="1"/>
  <c r="AE225" i="16"/>
  <c r="N291" i="16" a="1"/>
  <c r="N291" i="16" s="1"/>
  <c r="AD291" i="16" s="1"/>
  <c r="AE291" i="16"/>
  <c r="N353" i="16" a="1"/>
  <c r="N353" i="16" s="1"/>
  <c r="AD353" i="16" s="1"/>
  <c r="AE353" i="16"/>
  <c r="N415" i="16" a="1"/>
  <c r="N415" i="16" s="1"/>
  <c r="AD415" i="16" s="1"/>
  <c r="AE415" i="16"/>
  <c r="N504" i="16" a="1"/>
  <c r="N504" i="16" s="1"/>
  <c r="AD504" i="16" s="1"/>
  <c r="AE504" i="16"/>
  <c r="N583" i="16" a="1"/>
  <c r="N583" i="16" s="1"/>
  <c r="AD583" i="16" s="1"/>
  <c r="AE583" i="16"/>
  <c r="N691" i="16" a="1"/>
  <c r="N691" i="16" s="1"/>
  <c r="AD691" i="16" s="1"/>
  <c r="AE691" i="16"/>
  <c r="N806" i="16" a="1"/>
  <c r="N806" i="16" s="1"/>
  <c r="AD806" i="16" s="1"/>
  <c r="AE806" i="16"/>
  <c r="N79" i="16" a="1"/>
  <c r="N79" i="16" s="1"/>
  <c r="AD79" i="16" s="1"/>
  <c r="AE79" i="16"/>
  <c r="N173" i="16" a="1"/>
  <c r="N173" i="16" s="1"/>
  <c r="AD173" i="16" s="1"/>
  <c r="AE173" i="16"/>
  <c r="N301" i="16" a="1"/>
  <c r="N301" i="16" s="1"/>
  <c r="AD301" i="16" s="1"/>
  <c r="AE301" i="16"/>
  <c r="N455" i="16" a="1"/>
  <c r="N455" i="16" s="1"/>
  <c r="AD455" i="16" s="1"/>
  <c r="AE455" i="16"/>
  <c r="N638" i="16" a="1"/>
  <c r="N638" i="16" s="1"/>
  <c r="AD638" i="16" s="1"/>
  <c r="AE638" i="16"/>
  <c r="N935" i="16" a="1"/>
  <c r="N935" i="16" s="1"/>
  <c r="AD935" i="16" s="1"/>
  <c r="AE935" i="16"/>
  <c r="N910" i="16" a="1"/>
  <c r="N910" i="16" s="1"/>
  <c r="AD910" i="16" s="1"/>
  <c r="AE910" i="16"/>
  <c r="N703" i="16" a="1"/>
  <c r="N703" i="16" s="1"/>
  <c r="AD703" i="16" s="1"/>
  <c r="AE703" i="16"/>
  <c r="N769" i="16" a="1"/>
  <c r="N769" i="16" s="1"/>
  <c r="AD769" i="16" s="1"/>
  <c r="AE769" i="16"/>
  <c r="N209" i="16" a="1"/>
  <c r="N209" i="16" s="1"/>
  <c r="AD209" i="16" s="1"/>
  <c r="AE209" i="16"/>
  <c r="N525" i="16" a="1"/>
  <c r="N525" i="16" s="1"/>
  <c r="AD525" i="16" s="1"/>
  <c r="AE525" i="16"/>
  <c r="N305" i="16" a="1"/>
  <c r="N305" i="16" s="1"/>
  <c r="AD305" i="16" s="1"/>
  <c r="AE305" i="16"/>
  <c r="N274" i="16" a="1"/>
  <c r="N274" i="16" s="1"/>
  <c r="AD274" i="16" s="1"/>
  <c r="AE274" i="16"/>
  <c r="N507" i="16" a="1"/>
  <c r="N507" i="16" s="1"/>
  <c r="AD507" i="16" s="1"/>
  <c r="AE507" i="16"/>
  <c r="N273" i="16" a="1"/>
  <c r="N273" i="16" s="1"/>
  <c r="AD273" i="16" s="1"/>
  <c r="AE273" i="16"/>
  <c r="N83" i="16" a="1"/>
  <c r="N83" i="16" s="1"/>
  <c r="AD83" i="16" s="1"/>
  <c r="AE83" i="16"/>
  <c r="N375" i="16" a="1"/>
  <c r="N375" i="16" s="1"/>
  <c r="AD375" i="16" s="1"/>
  <c r="AE375" i="16"/>
  <c r="N439" i="16" a="1"/>
  <c r="N439" i="16" s="1"/>
  <c r="AD439" i="16" s="1"/>
  <c r="AE439" i="16"/>
  <c r="AV1715" i="16"/>
  <c r="AV1719" i="16" s="1"/>
  <c r="AV1714" i="16"/>
  <c r="AV1718" i="16" s="1"/>
  <c r="AW1472" i="16"/>
  <c r="AG1714" i="16"/>
  <c r="AG1715" i="16"/>
  <c r="AH1712" i="16"/>
  <c r="AA4" i="16" l="1"/>
  <c r="U4" i="16" s="1"/>
  <c r="AJ4" i="16" s="1"/>
  <c r="AG1718" i="16"/>
  <c r="K27" i="17"/>
  <c r="K31" i="17" s="1"/>
  <c r="AG1719" i="16"/>
  <c r="K28" i="17"/>
  <c r="K32" i="17" s="1"/>
  <c r="AW1715" i="16"/>
  <c r="AW1719" i="16" s="1"/>
  <c r="AW1714" i="16"/>
  <c r="AW1718" i="16" s="1"/>
  <c r="AH1715" i="16"/>
  <c r="AH1714" i="16"/>
  <c r="AC4" i="16" l="1"/>
  <c r="L5" i="16"/>
  <c r="M5" i="16" s="1"/>
  <c r="AA5" i="16" s="1"/>
  <c r="AH1719" i="16"/>
  <c r="L28" i="17"/>
  <c r="L32" i="17" s="1"/>
  <c r="AH1718" i="16"/>
  <c r="L27" i="17"/>
  <c r="L31" i="17" s="1"/>
  <c r="AB5" i="16" l="1"/>
  <c r="M6" i="16" s="1"/>
  <c r="AA6" i="16" s="1"/>
  <c r="L6" i="16" l="1"/>
  <c r="AC5" i="16"/>
  <c r="U5" i="16"/>
  <c r="AJ5" i="16" s="1"/>
  <c r="AB6" i="16"/>
  <c r="L7" i="16" l="1"/>
  <c r="M7" i="16" s="1"/>
  <c r="AB7" i="16" s="1"/>
  <c r="AC6" i="16"/>
  <c r="U6" i="16"/>
  <c r="AJ6" i="16" s="1"/>
  <c r="AA7" i="16" l="1"/>
  <c r="U7" i="16" s="1"/>
  <c r="AJ7" i="16" s="1"/>
  <c r="L8" i="16" l="1"/>
  <c r="M8" i="16" s="1"/>
  <c r="AA8" i="16" s="1"/>
  <c r="AC7" i="16"/>
  <c r="AB8" i="16" l="1"/>
  <c r="L9" i="16" s="1"/>
  <c r="M9" i="16" s="1"/>
  <c r="U8" i="16" l="1"/>
  <c r="AJ8" i="16" s="1"/>
  <c r="AC8" i="16"/>
  <c r="AA9" i="16"/>
  <c r="AB9" i="16"/>
  <c r="L10" i="16" l="1"/>
  <c r="M10" i="16" s="1"/>
  <c r="AA10" i="16" s="1"/>
  <c r="AC9" i="16"/>
  <c r="U9" i="16"/>
  <c r="AJ9" i="16" s="1"/>
  <c r="AB10" i="16" l="1"/>
  <c r="L11" i="16" s="1"/>
  <c r="M11" i="16" s="1"/>
  <c r="AB11" i="16" s="1"/>
  <c r="U10" i="16" l="1"/>
  <c r="AJ10" i="16" s="1"/>
  <c r="AC10" i="16"/>
  <c r="AA11" i="16"/>
  <c r="AC11" i="16" s="1"/>
  <c r="U11" i="16" l="1"/>
  <c r="AJ11" i="16" s="1"/>
  <c r="L12" i="16"/>
  <c r="M12" i="16" s="1"/>
  <c r="AA12" i="16" s="1"/>
  <c r="AB12" i="16" l="1"/>
  <c r="U12" i="16" l="1"/>
  <c r="AJ12" i="16" s="1"/>
  <c r="L13" i="16"/>
  <c r="M13" i="16" s="1"/>
  <c r="AB13" i="16" s="1"/>
  <c r="AC12" i="16"/>
  <c r="AA13" i="16" l="1"/>
  <c r="U13" i="16" s="1"/>
  <c r="AJ13" i="16" s="1"/>
  <c r="L14" i="16" l="1"/>
  <c r="M14" i="16" s="1"/>
  <c r="AA14" i="16" s="1"/>
  <c r="AC13" i="16"/>
  <c r="AB14" i="16" l="1"/>
  <c r="U14" i="16" s="1"/>
  <c r="AJ14" i="16" s="1"/>
  <c r="L15" i="16" l="1"/>
  <c r="M15" i="16" s="1"/>
  <c r="AA15" i="16" s="1"/>
  <c r="AC14" i="16"/>
  <c r="AB15" i="16" l="1"/>
  <c r="U15" i="16" s="1"/>
  <c r="AJ15" i="16" s="1"/>
  <c r="AC15" i="16" l="1"/>
  <c r="L16" i="16"/>
  <c r="M16" i="16" s="1"/>
  <c r="AB16" i="16" s="1"/>
  <c r="AA16" i="16" l="1"/>
  <c r="AC16" i="16" s="1"/>
  <c r="U16" i="16" l="1"/>
  <c r="AJ16" i="16" s="1"/>
  <c r="L17" i="16"/>
  <c r="M17" i="16" s="1"/>
  <c r="AA17" i="16" s="1"/>
  <c r="AB17" i="16" l="1"/>
  <c r="L18" i="16" s="1"/>
  <c r="M18" i="16" s="1"/>
  <c r="AA18" i="16" s="1"/>
  <c r="AB18" i="16" l="1"/>
  <c r="AC18" i="16" s="1"/>
  <c r="U17" i="16"/>
  <c r="AJ17" i="16" s="1"/>
  <c r="AC17" i="16"/>
  <c r="U18" i="16" l="1"/>
  <c r="AJ18" i="16" s="1"/>
  <c r="L19" i="16"/>
  <c r="M19" i="16" s="1"/>
  <c r="AB19" i="16" s="1"/>
  <c r="AA19" i="16" l="1"/>
  <c r="AC19" i="16" s="1"/>
  <c r="U19" i="16" l="1"/>
  <c r="AJ19" i="16" s="1"/>
  <c r="L20" i="16"/>
  <c r="M20" i="16" s="1"/>
  <c r="AA20" i="16" s="1"/>
  <c r="AB20" i="16" l="1"/>
  <c r="AC20" i="16" s="1"/>
  <c r="L21" i="16" l="1"/>
  <c r="M21" i="16" s="1"/>
  <c r="AB21" i="16" s="1"/>
  <c r="U20" i="16"/>
  <c r="AJ20" i="16" s="1"/>
  <c r="AA21" i="16" l="1"/>
  <c r="L22" i="16" s="1"/>
  <c r="M22" i="16" s="1"/>
  <c r="AB22" i="16" s="1"/>
  <c r="AC21" i="16" l="1"/>
  <c r="U21" i="16"/>
  <c r="AJ21" i="16" s="1"/>
  <c r="AA22" i="16"/>
  <c r="AC22" i="16" l="1"/>
  <c r="U22" i="16"/>
  <c r="AJ22" i="16" s="1"/>
  <c r="L23" i="16"/>
  <c r="M23" i="16" s="1"/>
  <c r="AA23" i="16" l="1"/>
  <c r="AB23" i="16"/>
  <c r="U23" i="16" l="1"/>
  <c r="AJ23" i="16" s="1"/>
  <c r="L24" i="16"/>
  <c r="M24" i="16" s="1"/>
  <c r="AA24" i="16" s="1"/>
  <c r="AC23" i="16"/>
  <c r="AB24" i="16" l="1"/>
  <c r="L25" i="16" s="1"/>
  <c r="M25" i="16" s="1"/>
  <c r="AB25" i="16" s="1"/>
  <c r="U24" i="16" l="1"/>
  <c r="AJ24" i="16" s="1"/>
  <c r="AA25" i="16"/>
  <c r="AC25" i="16" s="1"/>
  <c r="AC24" i="16"/>
  <c r="U25" i="16" l="1"/>
  <c r="AJ25" i="16" s="1"/>
  <c r="L26" i="16"/>
  <c r="M26" i="16" s="1"/>
  <c r="AB26" i="16" s="1"/>
  <c r="AA26" i="16" l="1"/>
  <c r="AC26" i="16" s="1"/>
  <c r="L27" i="16" l="1"/>
  <c r="M27" i="16" s="1"/>
  <c r="AB27" i="16" s="1"/>
  <c r="U26" i="16"/>
  <c r="AJ26" i="16" s="1"/>
  <c r="AA27" i="16" l="1"/>
  <c r="L28" i="16" s="1"/>
  <c r="M28" i="16" s="1"/>
  <c r="AA28" i="16" s="1"/>
  <c r="U27" i="16" l="1"/>
  <c r="AJ27" i="16" s="1"/>
  <c r="AC27" i="16"/>
  <c r="AB28" i="16"/>
  <c r="AC28" i="16" s="1"/>
  <c r="L29" i="16" l="1"/>
  <c r="M29" i="16" s="1"/>
  <c r="AA29" i="16" s="1"/>
  <c r="U28" i="16"/>
  <c r="AJ28" i="16" s="1"/>
  <c r="AB29" i="16" l="1"/>
  <c r="U29" i="16" s="1"/>
  <c r="AJ29" i="16" s="1"/>
  <c r="AC29" i="16" l="1"/>
  <c r="L30" i="16"/>
  <c r="M30" i="16" s="1"/>
  <c r="AA30" i="16" s="1"/>
  <c r="AB30" i="16" l="1"/>
  <c r="L31" i="16" s="1"/>
  <c r="M31" i="16" s="1"/>
  <c r="AA31" i="16" s="1"/>
  <c r="U30" i="16" l="1"/>
  <c r="AJ30" i="16" s="1"/>
  <c r="AC30" i="16"/>
  <c r="AB31" i="16"/>
  <c r="U31" i="16" s="1"/>
  <c r="AJ31" i="16" l="1"/>
  <c r="L32" i="16"/>
  <c r="M32" i="16" s="1"/>
  <c r="AC31" i="16"/>
  <c r="AB32" i="16" l="1"/>
  <c r="AA32" i="16"/>
  <c r="L33" i="16" l="1"/>
  <c r="M33" i="16" s="1"/>
  <c r="AA33" i="16" s="1"/>
  <c r="AC32" i="16"/>
  <c r="U32" i="16"/>
  <c r="AJ32" i="16" s="1"/>
  <c r="AB33" i="16" l="1"/>
  <c r="L34" i="16" s="1"/>
  <c r="M34" i="16" s="1"/>
  <c r="AB34" i="16" s="1"/>
  <c r="AA34" i="16" l="1"/>
  <c r="AC34" i="16" s="1"/>
  <c r="AC33" i="16"/>
  <c r="U33" i="16"/>
  <c r="AJ33" i="16" s="1"/>
  <c r="L35" i="16" l="1"/>
  <c r="M35" i="16" s="1"/>
  <c r="AB35" i="16" s="1"/>
  <c r="U34" i="16"/>
  <c r="AJ34" i="16" s="1"/>
  <c r="AA35" i="16"/>
  <c r="AC35" i="16" l="1"/>
  <c r="U35" i="16"/>
  <c r="AJ35" i="16" s="1"/>
  <c r="L36" i="16"/>
  <c r="M36" i="16" s="1"/>
  <c r="AA36" i="16" s="1"/>
  <c r="AB36" i="16" l="1"/>
  <c r="L37" i="16" s="1"/>
  <c r="M37" i="16" s="1"/>
  <c r="AB37" i="16" s="1"/>
  <c r="U36" i="16" l="1"/>
  <c r="AJ36" i="16" s="1"/>
  <c r="AA37" i="16"/>
  <c r="U37" i="16" s="1"/>
  <c r="AC36" i="16"/>
  <c r="AJ37" i="16" l="1"/>
  <c r="AC37" i="16"/>
  <c r="L38" i="16"/>
  <c r="M38" i="16" s="1"/>
  <c r="AB38" i="16" s="1"/>
  <c r="AA38" i="16" l="1"/>
  <c r="U38" i="16" s="1"/>
  <c r="AJ38" i="16" s="1"/>
  <c r="L39" i="16" l="1"/>
  <c r="M39" i="16" s="1"/>
  <c r="AA39" i="16" s="1"/>
  <c r="AC38" i="16"/>
  <c r="AB39" i="16" l="1"/>
  <c r="L40" i="16" s="1"/>
  <c r="M40" i="16" s="1"/>
  <c r="AA40" i="16" s="1"/>
  <c r="AC39" i="16" l="1"/>
  <c r="U39" i="16"/>
  <c r="AJ39" i="16" s="1"/>
  <c r="AB40" i="16"/>
  <c r="U40" i="16" l="1"/>
  <c r="AJ40" i="16" s="1"/>
  <c r="L41" i="16"/>
  <c r="M41" i="16" s="1"/>
  <c r="AB41" i="16" s="1"/>
  <c r="AC40" i="16"/>
  <c r="AA41" i="16" l="1"/>
  <c r="U41" i="16" s="1"/>
  <c r="AJ41" i="16" s="1"/>
  <c r="L42" i="16" l="1"/>
  <c r="M42" i="16" s="1"/>
  <c r="AA42" i="16" s="1"/>
  <c r="AC41" i="16"/>
  <c r="AB42" i="16" l="1"/>
  <c r="U42" i="16" l="1"/>
  <c r="AJ42" i="16" s="1"/>
  <c r="L43" i="16"/>
  <c r="M43" i="16" s="1"/>
  <c r="AA43" i="16" s="1"/>
  <c r="AC42" i="16"/>
  <c r="AB43" i="16" l="1"/>
  <c r="AC43" i="16" l="1"/>
  <c r="L44" i="16"/>
  <c r="M44" i="16" s="1"/>
  <c r="AB44" i="16" s="1"/>
  <c r="U43" i="16"/>
  <c r="AJ43" i="16" s="1"/>
  <c r="AA44" i="16" l="1"/>
  <c r="AC44" i="16" s="1"/>
  <c r="L45" i="16" l="1"/>
  <c r="M45" i="16" s="1"/>
  <c r="AB45" i="16" s="1"/>
  <c r="U44" i="16"/>
  <c r="AJ44" i="16" s="1"/>
  <c r="AA45" i="16" l="1"/>
  <c r="U45" i="16" s="1"/>
  <c r="AJ45" i="16" s="1"/>
  <c r="L46" i="16" l="1"/>
  <c r="M46" i="16" s="1"/>
  <c r="AB46" i="16" s="1"/>
  <c r="AC45" i="16"/>
  <c r="AA46" i="16" l="1"/>
  <c r="L47" i="16" s="1"/>
  <c r="M47" i="16" s="1"/>
  <c r="AC46" i="16" l="1"/>
  <c r="U46" i="16"/>
  <c r="AJ46" i="16" s="1"/>
  <c r="AA47" i="16" l="1"/>
  <c r="AB47" i="16"/>
  <c r="L48" i="16" l="1"/>
  <c r="M48" i="16" s="1"/>
  <c r="AA48" i="16" s="1"/>
  <c r="AC47" i="16"/>
  <c r="U47" i="16"/>
  <c r="AJ47" i="16" s="1"/>
  <c r="AB48" i="16" l="1"/>
  <c r="U48" i="16" l="1"/>
  <c r="AJ48" i="16" s="1"/>
  <c r="L49" i="16"/>
  <c r="M49" i="16" s="1"/>
  <c r="AC48" i="16"/>
  <c r="AB49" i="16" l="1"/>
  <c r="AA49" i="16"/>
  <c r="L50" i="16" l="1"/>
  <c r="M50" i="16" s="1"/>
  <c r="AA50" i="16" s="1"/>
  <c r="U49" i="16"/>
  <c r="AJ49" i="16" s="1"/>
  <c r="AC49" i="16"/>
  <c r="AB50" i="16" l="1"/>
  <c r="L51" i="16" s="1"/>
  <c r="M51" i="16" s="1"/>
  <c r="U50" i="16" l="1"/>
  <c r="AJ50" i="16" s="1"/>
  <c r="AC50" i="16"/>
  <c r="AB51" i="16"/>
  <c r="AA51" i="16" l="1"/>
  <c r="L52" i="16" s="1"/>
  <c r="M52" i="16" s="1"/>
  <c r="AC51" i="16" l="1"/>
  <c r="U51" i="16"/>
  <c r="AJ51" i="16" s="1"/>
  <c r="AB52" i="16"/>
  <c r="AA52" i="16" l="1"/>
  <c r="AC52" i="16" s="1"/>
  <c r="L53" i="16" l="1"/>
  <c r="M53" i="16" s="1"/>
  <c r="AB53" i="16" s="1"/>
  <c r="U52" i="16"/>
  <c r="AJ52" i="16" s="1"/>
  <c r="AA53" i="16" l="1"/>
  <c r="AC53" i="16" s="1"/>
  <c r="L54" i="16" l="1"/>
  <c r="M54" i="16" s="1"/>
  <c r="AB54" i="16" s="1"/>
  <c r="U53" i="16"/>
  <c r="AJ53" i="16" s="1"/>
  <c r="AA54" i="16" l="1"/>
  <c r="L55" i="16" s="1"/>
  <c r="M55" i="16" s="1"/>
  <c r="U54" i="16" l="1"/>
  <c r="AJ54" i="16" s="1"/>
  <c r="AC54" i="16"/>
  <c r="AA55" i="16"/>
  <c r="AB55" i="16" l="1"/>
  <c r="L56" i="16" s="1"/>
  <c r="M56" i="16" s="1"/>
  <c r="U55" i="16" l="1"/>
  <c r="AJ55" i="16" s="1"/>
  <c r="AC55" i="16"/>
  <c r="AB56" i="16"/>
  <c r="AA56" i="16" l="1"/>
  <c r="L57" i="16" l="1"/>
  <c r="M57" i="16" s="1"/>
  <c r="AA57" i="16" s="1"/>
  <c r="U56" i="16"/>
  <c r="AJ56" i="16" s="1"/>
  <c r="AC56" i="16"/>
  <c r="AB57" i="16" l="1"/>
  <c r="L58" i="16" s="1"/>
  <c r="M58" i="16" s="1"/>
  <c r="AC57" i="16" l="1"/>
  <c r="AA58" i="16"/>
  <c r="U57" i="16"/>
  <c r="AJ57" i="16" s="1"/>
  <c r="AB58" i="16"/>
  <c r="L59" i="16" l="1"/>
  <c r="M59" i="16" s="1"/>
  <c r="AB59" i="16" s="1"/>
  <c r="U58" i="16"/>
  <c r="AJ58" i="16" s="1"/>
  <c r="AC58" i="16"/>
  <c r="AA59" i="16" l="1"/>
  <c r="AC59" i="16" s="1"/>
  <c r="U59" i="16" l="1"/>
  <c r="AJ59" i="16" s="1"/>
  <c r="L60" i="16"/>
  <c r="M60" i="16" s="1"/>
  <c r="AA60" i="16" s="1"/>
  <c r="AB60" i="16" l="1"/>
  <c r="AC60" i="16" s="1"/>
  <c r="L61" i="16" l="1"/>
  <c r="M61" i="16" s="1"/>
  <c r="AA61" i="16" s="1"/>
  <c r="U60" i="16"/>
  <c r="AJ60" i="16" s="1"/>
  <c r="AB61" i="16" l="1"/>
  <c r="U61" i="16" s="1"/>
  <c r="AJ61" i="16" s="1"/>
  <c r="L62" i="16" l="1"/>
  <c r="M62" i="16" s="1"/>
  <c r="AA62" i="16" s="1"/>
  <c r="AC61" i="16"/>
  <c r="AB62" i="16" l="1"/>
  <c r="U62" i="16" s="1"/>
  <c r="AJ62" i="16" s="1"/>
  <c r="AC62" i="16" l="1"/>
  <c r="L63" i="16"/>
  <c r="M63" i="16" s="1"/>
  <c r="AA63" i="16" s="1"/>
  <c r="AB63" i="16" l="1"/>
  <c r="L64" i="16" s="1"/>
  <c r="M64" i="16" s="1"/>
  <c r="AA64" i="16" s="1"/>
  <c r="AC63" i="16" l="1"/>
  <c r="U63" i="16"/>
  <c r="AJ63" i="16" s="1"/>
  <c r="AB64" i="16"/>
  <c r="U64" i="16" s="1"/>
  <c r="AJ64" i="16" l="1"/>
  <c r="L65" i="16"/>
  <c r="M65" i="16" s="1"/>
  <c r="AA65" i="16" s="1"/>
  <c r="AC64" i="16"/>
  <c r="AB65" i="16" l="1"/>
  <c r="U65" i="16" s="1"/>
  <c r="AJ65" i="16" s="1"/>
  <c r="L66" i="16" l="1"/>
  <c r="M66" i="16" s="1"/>
  <c r="AA66" i="16" s="1"/>
  <c r="AC65" i="16"/>
  <c r="AB66" i="16" l="1"/>
  <c r="L67" i="16" s="1"/>
  <c r="M67" i="16" s="1"/>
  <c r="AA67" i="16" s="1"/>
  <c r="U66" i="16" l="1"/>
  <c r="AJ66" i="16" s="1"/>
  <c r="AC66" i="16"/>
  <c r="AB67" i="16"/>
  <c r="AC67" i="16" s="1"/>
  <c r="U67" i="16" l="1"/>
  <c r="AJ67" i="16" s="1"/>
  <c r="L68" i="16"/>
  <c r="M68" i="16" s="1"/>
  <c r="AB68" i="16" s="1"/>
  <c r="AA68" i="16" l="1"/>
  <c r="U68" i="16" s="1"/>
  <c r="AJ68" i="16" s="1"/>
  <c r="AC68" i="16" l="1"/>
  <c r="L69" i="16"/>
  <c r="M69" i="16" s="1"/>
  <c r="AA69" i="16" s="1"/>
  <c r="AB69" i="16" l="1"/>
  <c r="L70" i="16" s="1"/>
  <c r="M70" i="16" s="1"/>
  <c r="AB70" i="16" s="1"/>
  <c r="AC69" i="16" l="1"/>
  <c r="U69" i="16"/>
  <c r="AJ69" i="16" s="1"/>
  <c r="AA70" i="16"/>
  <c r="U70" i="16" s="1"/>
  <c r="AJ70" i="16" l="1"/>
  <c r="L71" i="16"/>
  <c r="M71" i="16" s="1"/>
  <c r="AB71" i="16" s="1"/>
  <c r="AC70" i="16"/>
  <c r="AA71" i="16" l="1"/>
  <c r="AC71" i="16" s="1"/>
  <c r="L72" i="16" l="1"/>
  <c r="M72" i="16" s="1"/>
  <c r="AB72" i="16" s="1"/>
  <c r="U71" i="16"/>
  <c r="AJ71" i="16" s="1"/>
  <c r="AA72" i="16" l="1"/>
  <c r="L73" i="16" l="1"/>
  <c r="M73" i="16" s="1"/>
  <c r="AA73" i="16" s="1"/>
  <c r="U72" i="16"/>
  <c r="AJ72" i="16" s="1"/>
  <c r="AC72" i="16"/>
  <c r="AB73" i="16" l="1"/>
  <c r="L74" i="16" s="1"/>
  <c r="M74" i="16" s="1"/>
  <c r="AA74" i="16" s="1"/>
  <c r="AC73" i="16" l="1"/>
  <c r="U73" i="16"/>
  <c r="AJ73" i="16" s="1"/>
  <c r="AB74" i="16"/>
  <c r="L75" i="16" s="1"/>
  <c r="M75" i="16" s="1"/>
  <c r="U74" i="16" l="1"/>
  <c r="AJ74" i="16" s="1"/>
  <c r="AC74" i="16"/>
  <c r="AA75" i="16"/>
  <c r="AB75" i="16"/>
  <c r="L76" i="16" l="1"/>
  <c r="M76" i="16" s="1"/>
  <c r="AA76" i="16" s="1"/>
  <c r="U75" i="16"/>
  <c r="AJ75" i="16" s="1"/>
  <c r="AC75" i="16"/>
  <c r="AB76" i="16" l="1"/>
  <c r="L77" i="16" s="1"/>
  <c r="M77" i="16" s="1"/>
  <c r="AA77" i="16" s="1"/>
  <c r="AC76" i="16" l="1"/>
  <c r="U76" i="16"/>
  <c r="AJ76" i="16" s="1"/>
  <c r="AB77" i="16"/>
  <c r="L78" i="16" s="1"/>
  <c r="M78" i="16" s="1"/>
  <c r="AB78" i="16" s="1"/>
  <c r="U77" i="16" l="1"/>
  <c r="AJ77" i="16" s="1"/>
  <c r="AA78" i="16"/>
  <c r="U78" i="16" s="1"/>
  <c r="AC77" i="16"/>
  <c r="AJ78" i="16" l="1"/>
  <c r="L79" i="16"/>
  <c r="M79" i="16" s="1"/>
  <c r="AB79" i="16" s="1"/>
  <c r="AC78" i="16"/>
  <c r="AA79" i="16" l="1"/>
  <c r="U79" i="16" s="1"/>
  <c r="AJ79" i="16" s="1"/>
  <c r="AC79" i="16" l="1"/>
  <c r="L80" i="16"/>
  <c r="M80" i="16" s="1"/>
  <c r="AA80" i="16" s="1"/>
  <c r="AB80" i="16" l="1"/>
  <c r="L81" i="16" s="1"/>
  <c r="M81" i="16" s="1"/>
  <c r="AA81" i="16" s="1"/>
  <c r="AC80" i="16" l="1"/>
  <c r="U80" i="16"/>
  <c r="AJ80" i="16" s="1"/>
  <c r="AB81" i="16"/>
  <c r="U81" i="16" l="1"/>
  <c r="AJ81" i="16" s="1"/>
  <c r="L82" i="16"/>
  <c r="M82" i="16" s="1"/>
  <c r="AB82" i="16" s="1"/>
  <c r="AC81" i="16"/>
  <c r="AA82" i="16" l="1"/>
  <c r="U82" i="16" s="1"/>
  <c r="AJ82" i="16" s="1"/>
  <c r="L83" i="16" l="1"/>
  <c r="M83" i="16" s="1"/>
  <c r="AA83" i="16" s="1"/>
  <c r="AC82" i="16"/>
  <c r="AB83" i="16" l="1"/>
  <c r="AC83" i="16" l="1"/>
  <c r="L84" i="16"/>
  <c r="M84" i="16" s="1"/>
  <c r="AA84" i="16" s="1"/>
  <c r="U83" i="16"/>
  <c r="AJ83" i="16" s="1"/>
  <c r="AB84" i="16" l="1"/>
  <c r="AC84" i="16" l="1"/>
  <c r="L85" i="16"/>
  <c r="M85" i="16" s="1"/>
  <c r="AB85" i="16" s="1"/>
  <c r="U84" i="16"/>
  <c r="AJ84" i="16" s="1"/>
  <c r="AA85" i="16" l="1"/>
  <c r="AC85" i="16" s="1"/>
  <c r="L86" i="16" l="1"/>
  <c r="M86" i="16" s="1"/>
  <c r="AB86" i="16" s="1"/>
  <c r="U85" i="16"/>
  <c r="AJ85" i="16" s="1"/>
  <c r="AA86" i="16" l="1"/>
  <c r="AC86" i="16" s="1"/>
  <c r="L87" i="16" l="1"/>
  <c r="M87" i="16" s="1"/>
  <c r="AB87" i="16" s="1"/>
  <c r="U86" i="16"/>
  <c r="AJ86" i="16" s="1"/>
  <c r="AA87" i="16" l="1"/>
  <c r="L88" i="16" s="1"/>
  <c r="M88" i="16" s="1"/>
  <c r="AA88" i="16" l="1"/>
  <c r="U87" i="16"/>
  <c r="AJ87" i="16" s="1"/>
  <c r="AC87" i="16"/>
  <c r="AB88" i="16" l="1"/>
  <c r="L89" i="16" l="1"/>
  <c r="M89" i="16" s="1"/>
  <c r="AA89" i="16" s="1"/>
  <c r="U88" i="16"/>
  <c r="AJ88" i="16" s="1"/>
  <c r="AC88" i="16"/>
  <c r="AB89" i="16" l="1"/>
  <c r="L90" i="16" s="1"/>
  <c r="M90" i="16" s="1"/>
  <c r="AB90" i="16" s="1"/>
  <c r="U89" i="16" l="1"/>
  <c r="AJ89" i="16" s="1"/>
  <c r="AC89" i="16"/>
  <c r="AA90" i="16"/>
  <c r="U90" i="16" s="1"/>
  <c r="AJ90" i="16" l="1"/>
  <c r="L91" i="16"/>
  <c r="M91" i="16" s="1"/>
  <c r="AB91" i="16" s="1"/>
  <c r="AC90" i="16"/>
  <c r="AA91" i="16" l="1"/>
  <c r="L92" i="16" l="1"/>
  <c r="M92" i="16" s="1"/>
  <c r="AB92" i="16" s="1"/>
  <c r="AC91" i="16"/>
  <c r="U91" i="16"/>
  <c r="AJ91" i="16" s="1"/>
  <c r="AA92" i="16" l="1"/>
  <c r="U92" i="16" s="1"/>
  <c r="AJ92" i="16" s="1"/>
  <c r="AC92" i="16" l="1"/>
  <c r="L93" i="16"/>
  <c r="M93" i="16" s="1"/>
  <c r="AA93" i="16" s="1"/>
  <c r="AB93" i="16" l="1"/>
  <c r="L94" i="16" s="1"/>
  <c r="M94" i="16" s="1"/>
  <c r="AA94" i="16" s="1"/>
  <c r="U93" i="16" l="1"/>
  <c r="AJ93" i="16" s="1"/>
  <c r="AC93" i="16"/>
  <c r="AB94" i="16"/>
  <c r="AC94" i="16" s="1"/>
  <c r="L95" i="16" l="1"/>
  <c r="M95" i="16" s="1"/>
  <c r="AB95" i="16" s="1"/>
  <c r="U94" i="16"/>
  <c r="AJ94" i="16" s="1"/>
  <c r="AA95" i="16" l="1"/>
  <c r="L96" i="16" s="1"/>
  <c r="M96" i="16" s="1"/>
  <c r="AB96" i="16" s="1"/>
  <c r="AA96" i="16" l="1"/>
  <c r="AC96" i="16" s="1"/>
  <c r="U95" i="16"/>
  <c r="AJ95" i="16" s="1"/>
  <c r="AC95" i="16"/>
  <c r="L97" i="16" l="1"/>
  <c r="M97" i="16" s="1"/>
  <c r="AA97" i="16" s="1"/>
  <c r="U96" i="16"/>
  <c r="AJ96" i="16" s="1"/>
  <c r="AB97" i="16" l="1"/>
  <c r="U97" i="16" s="1"/>
  <c r="AJ97" i="16" s="1"/>
  <c r="AC97" i="16" l="1"/>
  <c r="L98" i="16"/>
  <c r="M98" i="16" s="1"/>
  <c r="AB98" i="16" s="1"/>
  <c r="AA98" i="16" l="1"/>
  <c r="L99" i="16" s="1"/>
  <c r="M99" i="16" s="1"/>
  <c r="AA99" i="16" s="1"/>
  <c r="U98" i="16" l="1"/>
  <c r="AJ98" i="16" s="1"/>
  <c r="AC98" i="16"/>
  <c r="AB99" i="16"/>
  <c r="U99" i="16" s="1"/>
  <c r="AJ99" i="16" l="1"/>
  <c r="AC99" i="16"/>
  <c r="L100" i="16"/>
  <c r="M100" i="16" s="1"/>
  <c r="AB100" i="16" s="1"/>
  <c r="AA100" i="16" l="1"/>
  <c r="AC100" i="16" s="1"/>
  <c r="U100" i="16" l="1"/>
  <c r="AJ100" i="16" s="1"/>
  <c r="L101" i="16"/>
  <c r="M101" i="16" s="1"/>
  <c r="AA101" i="16" s="1"/>
  <c r="AB101" i="16" l="1"/>
  <c r="AC101" i="16" s="1"/>
  <c r="L102" i="16" l="1"/>
  <c r="M102" i="16" s="1"/>
  <c r="AB102" i="16" s="1"/>
  <c r="U101" i="16"/>
  <c r="AJ101" i="16" s="1"/>
  <c r="AA102" i="16" l="1"/>
  <c r="L103" i="16" s="1"/>
  <c r="M103" i="16" s="1"/>
  <c r="AA103" i="16" s="1"/>
  <c r="U102" i="16" l="1"/>
  <c r="AJ102" i="16" s="1"/>
  <c r="AC102" i="16"/>
  <c r="AB103" i="16"/>
  <c r="AC103" i="16" s="1"/>
  <c r="L104" i="16" l="1"/>
  <c r="M104" i="16" s="1"/>
  <c r="AA104" i="16" s="1"/>
  <c r="U103" i="16"/>
  <c r="AJ103" i="16" s="1"/>
  <c r="AB104" i="16" l="1"/>
  <c r="L105" i="16" s="1"/>
  <c r="M105" i="16" s="1"/>
  <c r="AA105" i="16" s="1"/>
  <c r="U104" i="16" l="1"/>
  <c r="AJ104" i="16" s="1"/>
  <c r="AB105" i="16"/>
  <c r="AC105" i="16" s="1"/>
  <c r="AC104" i="16"/>
  <c r="U105" i="16" l="1"/>
  <c r="AJ105" i="16" s="1"/>
  <c r="L106" i="16"/>
  <c r="M106" i="16" s="1"/>
  <c r="AA106" i="16" s="1"/>
  <c r="AB106" i="16" l="1"/>
  <c r="L107" i="16" s="1"/>
  <c r="M107" i="16" s="1"/>
  <c r="AB107" i="16" s="1"/>
  <c r="U106" i="16" l="1"/>
  <c r="AJ106" i="16" s="1"/>
  <c r="AC106" i="16"/>
  <c r="AA107" i="16"/>
  <c r="AC107" i="16" s="1"/>
  <c r="L108" i="16" l="1"/>
  <c r="M108" i="16" s="1"/>
  <c r="U107" i="16"/>
  <c r="AJ107" i="16" s="1"/>
  <c r="AB108" i="16" l="1"/>
  <c r="AA108" i="16"/>
  <c r="L109" i="16" l="1"/>
  <c r="M109" i="16" s="1"/>
  <c r="AA109" i="16" s="1"/>
  <c r="U108" i="16"/>
  <c r="AJ108" i="16" s="1"/>
  <c r="AC108" i="16"/>
  <c r="AB109" i="16" l="1"/>
  <c r="U109" i="16" l="1"/>
  <c r="AJ109" i="16" s="1"/>
  <c r="L110" i="16"/>
  <c r="M110" i="16" s="1"/>
  <c r="AA110" i="16" s="1"/>
  <c r="AC109" i="16"/>
  <c r="AB110" i="16" l="1"/>
  <c r="AC110" i="16" l="1"/>
  <c r="L111" i="16"/>
  <c r="M111" i="16" s="1"/>
  <c r="AB111" i="16" s="1"/>
  <c r="U110" i="16"/>
  <c r="AJ110" i="16" s="1"/>
  <c r="AA111" i="16" l="1"/>
  <c r="U111" i="16" s="1"/>
  <c r="AJ111" i="16" s="1"/>
  <c r="L112" i="16" l="1"/>
  <c r="M112" i="16" s="1"/>
  <c r="AB112" i="16" s="1"/>
  <c r="AC111" i="16"/>
  <c r="AA112" i="16" l="1"/>
  <c r="U112" i="16" s="1"/>
  <c r="AJ112" i="16" s="1"/>
  <c r="L113" i="16" l="1"/>
  <c r="M113" i="16" s="1"/>
  <c r="AB113" i="16" s="1"/>
  <c r="AC112" i="16"/>
  <c r="AA113" i="16" l="1"/>
  <c r="AC113" i="16" s="1"/>
  <c r="L114" i="16" l="1"/>
  <c r="M114" i="16" s="1"/>
  <c r="AA114" i="16" s="1"/>
  <c r="U113" i="16"/>
  <c r="AJ113" i="16" s="1"/>
  <c r="AB114" i="16" l="1"/>
  <c r="U114" i="16" l="1"/>
  <c r="AJ114" i="16" s="1"/>
  <c r="L115" i="16"/>
  <c r="M115" i="16" s="1"/>
  <c r="AA115" i="16" s="1"/>
  <c r="AC114" i="16"/>
  <c r="AB115" i="16" l="1"/>
  <c r="U115" i="16" l="1"/>
  <c r="AJ115" i="16" s="1"/>
  <c r="L116" i="16"/>
  <c r="M116" i="16" s="1"/>
  <c r="AA116" i="16" s="1"/>
  <c r="AC115" i="16"/>
  <c r="AB116" i="16" l="1"/>
  <c r="AC116" i="16" l="1"/>
  <c r="L117" i="16"/>
  <c r="M117" i="16" s="1"/>
  <c r="AA117" i="16" s="1"/>
  <c r="U116" i="16"/>
  <c r="AJ116" i="16" s="1"/>
  <c r="AB117" i="16" l="1"/>
  <c r="L118" i="16" s="1"/>
  <c r="M118" i="16" s="1"/>
  <c r="AC117" i="16" l="1"/>
  <c r="AB118" i="16"/>
  <c r="AA118" i="16"/>
  <c r="U117" i="16"/>
  <c r="AJ117" i="16" s="1"/>
  <c r="L119" i="16" l="1"/>
  <c r="M119" i="16" s="1"/>
  <c r="AB119" i="16" s="1"/>
  <c r="U118" i="16"/>
  <c r="AJ118" i="16" s="1"/>
  <c r="AC118" i="16"/>
  <c r="AA119" i="16" l="1"/>
  <c r="L120" i="16" l="1"/>
  <c r="M120" i="16" s="1"/>
  <c r="AA120" i="16" s="1"/>
  <c r="U119" i="16"/>
  <c r="AJ119" i="16" s="1"/>
  <c r="AC119" i="16"/>
  <c r="AB120" i="16" l="1"/>
  <c r="U120" i="16" s="1"/>
  <c r="AJ120" i="16" s="1"/>
  <c r="AC120" i="16" l="1"/>
  <c r="L121" i="16"/>
  <c r="M121" i="16" s="1"/>
  <c r="AB121" i="16" s="1"/>
  <c r="AA121" i="16" l="1"/>
  <c r="U121" i="16" s="1"/>
  <c r="AJ121" i="16" s="1"/>
  <c r="AC121" i="16" l="1"/>
  <c r="L122" i="16"/>
  <c r="M122" i="16" s="1"/>
  <c r="AB122" i="16" s="1"/>
  <c r="AA122" i="16" l="1"/>
  <c r="U122" i="16" s="1"/>
  <c r="AJ122" i="16" s="1"/>
  <c r="AC122" i="16" l="1"/>
  <c r="L123" i="16"/>
  <c r="M123" i="16" s="1"/>
  <c r="AA123" i="16" s="1"/>
  <c r="AB123" i="16" l="1"/>
  <c r="AC123" i="16" s="1"/>
  <c r="U123" i="16" l="1"/>
  <c r="AJ123" i="16" s="1"/>
  <c r="L124" i="16"/>
  <c r="M124" i="16" s="1"/>
  <c r="AB124" i="16" s="1"/>
  <c r="AA124" i="16" l="1"/>
  <c r="L125" i="16" s="1"/>
  <c r="M125" i="16" s="1"/>
  <c r="AA125" i="16" s="1"/>
  <c r="AB125" i="16" l="1"/>
  <c r="AC125" i="16" s="1"/>
  <c r="U124" i="16"/>
  <c r="AJ124" i="16" s="1"/>
  <c r="AC124" i="16"/>
  <c r="L126" i="16" l="1"/>
  <c r="M126" i="16" s="1"/>
  <c r="AA126" i="16" s="1"/>
  <c r="U125" i="16"/>
  <c r="AJ125" i="16" s="1"/>
  <c r="AB126" i="16" l="1"/>
  <c r="U126" i="16" s="1"/>
  <c r="AJ126" i="16" s="1"/>
  <c r="L127" i="16" l="1"/>
  <c r="M127" i="16" s="1"/>
  <c r="AB127" i="16" s="1"/>
  <c r="AC126" i="16"/>
  <c r="AA127" i="16" l="1"/>
  <c r="AC127" i="16" s="1"/>
  <c r="L128" i="16" l="1"/>
  <c r="M128" i="16" s="1"/>
  <c r="AA128" i="16" s="1"/>
  <c r="U127" i="16"/>
  <c r="AJ127" i="16" s="1"/>
  <c r="AB128" i="16" l="1"/>
  <c r="AC128" i="16" s="1"/>
  <c r="L129" i="16" l="1"/>
  <c r="M129" i="16" s="1"/>
  <c r="AA129" i="16" s="1"/>
  <c r="U128" i="16"/>
  <c r="AJ128" i="16" s="1"/>
  <c r="AB129" i="16" l="1"/>
  <c r="L130" i="16" s="1"/>
  <c r="M130" i="16" s="1"/>
  <c r="AB130" i="16" s="1"/>
  <c r="U129" i="16" l="1"/>
  <c r="AJ129" i="16" s="1"/>
  <c r="AC129" i="16"/>
  <c r="AA130" i="16"/>
  <c r="AC130" i="16" s="1"/>
  <c r="L131" i="16" l="1"/>
  <c r="M131" i="16" s="1"/>
  <c r="AB131" i="16" s="1"/>
  <c r="U130" i="16"/>
  <c r="AJ130" i="16" s="1"/>
  <c r="AA131" i="16" l="1"/>
  <c r="L132" i="16" s="1"/>
  <c r="M132" i="16" s="1"/>
  <c r="AB132" i="16" s="1"/>
  <c r="AC131" i="16" l="1"/>
  <c r="U131" i="16"/>
  <c r="AJ131" i="16" s="1"/>
  <c r="AA132" i="16"/>
  <c r="U132" i="16" s="1"/>
  <c r="AJ132" i="16" l="1"/>
  <c r="L133" i="16"/>
  <c r="M133" i="16" s="1"/>
  <c r="AA133" i="16" s="1"/>
  <c r="AC132" i="16"/>
  <c r="AB133" i="16" l="1"/>
  <c r="L134" i="16" s="1"/>
  <c r="M134" i="16" s="1"/>
  <c r="AC133" i="16" l="1"/>
  <c r="U133" i="16"/>
  <c r="AJ133" i="16" s="1"/>
  <c r="AB134" i="16"/>
  <c r="AA134" i="16"/>
  <c r="U134" i="16" l="1"/>
  <c r="AJ134" i="16" s="1"/>
  <c r="L135" i="16"/>
  <c r="M135" i="16" s="1"/>
  <c r="AB135" i="16" s="1"/>
  <c r="AC134" i="16"/>
  <c r="AA135" i="16" l="1"/>
  <c r="L136" i="16" s="1"/>
  <c r="M136" i="16" s="1"/>
  <c r="U135" i="16" l="1"/>
  <c r="AJ135" i="16" s="1"/>
  <c r="AA136" i="16"/>
  <c r="AC135" i="16"/>
  <c r="AB136" i="16"/>
  <c r="U136" i="16" l="1"/>
  <c r="AJ136" i="16" s="1"/>
  <c r="AC136" i="16"/>
  <c r="L137" i="16"/>
  <c r="M137" i="16" s="1"/>
  <c r="AB137" i="16" s="1"/>
  <c r="AA137" i="16" l="1"/>
  <c r="L138" i="16" s="1"/>
  <c r="M138" i="16" s="1"/>
  <c r="AA138" i="16" s="1"/>
  <c r="AC137" i="16" l="1"/>
  <c r="U137" i="16"/>
  <c r="AJ137" i="16" s="1"/>
  <c r="AB138" i="16"/>
  <c r="U138" i="16" l="1"/>
  <c r="AJ138" i="16" s="1"/>
  <c r="L139" i="16"/>
  <c r="M139" i="16" s="1"/>
  <c r="AC138" i="16"/>
  <c r="AA139" i="16" l="1"/>
  <c r="AB139" i="16"/>
  <c r="L140" i="16" l="1"/>
  <c r="M140" i="16" s="1"/>
  <c r="AA140" i="16" s="1"/>
  <c r="U139" i="16"/>
  <c r="AJ139" i="16" s="1"/>
  <c r="AC139" i="16"/>
  <c r="AB140" i="16" l="1"/>
  <c r="U140" i="16" l="1"/>
  <c r="AJ140" i="16" s="1"/>
  <c r="L141" i="16"/>
  <c r="M141" i="16" s="1"/>
  <c r="AC140" i="16"/>
  <c r="AA141" i="16" l="1"/>
  <c r="AB141" i="16"/>
  <c r="L142" i="16" s="1"/>
  <c r="M142" i="16" s="1"/>
  <c r="AA142" i="16" l="1"/>
  <c r="AC141" i="16"/>
  <c r="U141" i="16"/>
  <c r="AJ141" i="16" s="1"/>
  <c r="AB142" i="16" l="1"/>
  <c r="L143" i="16" l="1"/>
  <c r="M143" i="16" s="1"/>
  <c r="AB143" i="16" s="1"/>
  <c r="U142" i="16"/>
  <c r="AJ142" i="16" s="1"/>
  <c r="AC142" i="16"/>
  <c r="AA143" i="16" l="1"/>
  <c r="U143" i="16" s="1"/>
  <c r="AJ143" i="16" s="1"/>
  <c r="AC143" i="16" l="1"/>
  <c r="L144" i="16"/>
  <c r="M144" i="16" s="1"/>
  <c r="AB144" i="16" s="1"/>
  <c r="AA144" i="16" l="1"/>
  <c r="U144" i="16" l="1"/>
  <c r="AJ144" i="16" s="1"/>
  <c r="AC144" i="16"/>
  <c r="L145" i="16"/>
  <c r="M145" i="16" s="1"/>
  <c r="AA145" i="16" s="1"/>
  <c r="AB145" i="16" l="1"/>
  <c r="U145" i="16" s="1"/>
  <c r="AJ145" i="16" s="1"/>
  <c r="L146" i="16" l="1"/>
  <c r="M146" i="16" s="1"/>
  <c r="AB146" i="16" s="1"/>
  <c r="AC145" i="16"/>
  <c r="AA146" i="16" l="1"/>
  <c r="U146" i="16" s="1"/>
  <c r="AJ146" i="16" s="1"/>
  <c r="AC146" i="16" l="1"/>
  <c r="L147" i="16"/>
  <c r="M147" i="16" s="1"/>
  <c r="AB147" i="16" s="1"/>
  <c r="AA147" i="16" l="1"/>
  <c r="U147" i="16" s="1"/>
  <c r="AJ147" i="16" s="1"/>
  <c r="L148" i="16" l="1"/>
  <c r="M148" i="16" s="1"/>
  <c r="AB148" i="16" s="1"/>
  <c r="AC147" i="16"/>
  <c r="AA148" i="16" l="1"/>
  <c r="L149" i="16" s="1"/>
  <c r="M149" i="16" s="1"/>
  <c r="AA149" i="16" s="1"/>
  <c r="AB149" i="16" l="1"/>
  <c r="AC149" i="16" s="1"/>
  <c r="AC148" i="16"/>
  <c r="U148" i="16"/>
  <c r="AJ148" i="16" s="1"/>
  <c r="U149" i="16" l="1"/>
  <c r="AJ149" i="16" s="1"/>
  <c r="L150" i="16"/>
  <c r="M150" i="16" s="1"/>
  <c r="AB150" i="16" s="1"/>
  <c r="AA150" i="16" l="1"/>
  <c r="AC150" i="16" s="1"/>
  <c r="L151" i="16" l="1"/>
  <c r="M151" i="16" s="1"/>
  <c r="AB151" i="16" s="1"/>
  <c r="U150" i="16"/>
  <c r="AJ150" i="16" s="1"/>
  <c r="AA151" i="16" l="1"/>
  <c r="AC151" i="16" s="1"/>
  <c r="L152" i="16" l="1"/>
  <c r="M152" i="16" s="1"/>
  <c r="AB152" i="16" s="1"/>
  <c r="U151" i="16"/>
  <c r="AJ151" i="16" s="1"/>
  <c r="AA152" i="16" l="1"/>
  <c r="AC152" i="16" s="1"/>
  <c r="L153" i="16" l="1"/>
  <c r="M153" i="16" s="1"/>
  <c r="AB153" i="16" s="1"/>
  <c r="U152" i="16"/>
  <c r="AJ152" i="16" s="1"/>
  <c r="AA153" i="16" l="1"/>
  <c r="AC153" i="16" s="1"/>
  <c r="L154" i="16" l="1"/>
  <c r="M154" i="16" s="1"/>
  <c r="AB154" i="16" s="1"/>
  <c r="U153" i="16"/>
  <c r="AJ153" i="16" s="1"/>
  <c r="AA154" i="16" l="1"/>
  <c r="U154" i="16" s="1"/>
  <c r="AJ154" i="16" s="1"/>
  <c r="L155" i="16" l="1"/>
  <c r="M155" i="16" s="1"/>
  <c r="AA155" i="16" s="1"/>
  <c r="AC154" i="16"/>
  <c r="AB155" i="16" l="1"/>
  <c r="U155" i="16" s="1"/>
  <c r="AJ155" i="16" s="1"/>
  <c r="L156" i="16" l="1"/>
  <c r="M156" i="16" s="1"/>
  <c r="AB156" i="16" s="1"/>
  <c r="AC155" i="16"/>
  <c r="AA156" i="16" l="1"/>
  <c r="U156" i="16" s="1"/>
  <c r="AJ156" i="16" s="1"/>
  <c r="AC156" i="16" l="1"/>
  <c r="L157" i="16"/>
  <c r="M157" i="16" s="1"/>
  <c r="AB157" i="16" s="1"/>
  <c r="AA157" i="16" l="1"/>
  <c r="AC157" i="16" s="1"/>
  <c r="L158" i="16" l="1"/>
  <c r="M158" i="16" s="1"/>
  <c r="AA158" i="16" s="1"/>
  <c r="U157" i="16"/>
  <c r="AJ157" i="16" s="1"/>
  <c r="AB158" i="16" l="1"/>
  <c r="U158" i="16" s="1"/>
  <c r="AJ158" i="16" s="1"/>
  <c r="L159" i="16"/>
  <c r="M159" i="16" s="1"/>
  <c r="AB159" i="16" s="1"/>
  <c r="AC158" i="16" l="1"/>
  <c r="AA159" i="16"/>
  <c r="L160" i="16" s="1"/>
  <c r="M160" i="16" s="1"/>
  <c r="AC159" i="16" l="1"/>
  <c r="U159" i="16"/>
  <c r="AJ159" i="16" s="1"/>
  <c r="AB160" i="16"/>
  <c r="AA160" i="16"/>
  <c r="U160" i="16" l="1"/>
  <c r="AJ160" i="16" s="1"/>
  <c r="AC160" i="16"/>
  <c r="L161" i="16"/>
  <c r="M161" i="16" s="1"/>
  <c r="AA161" i="16" s="1"/>
  <c r="AB161" i="16" l="1"/>
  <c r="U161" i="16" s="1"/>
  <c r="AJ161" i="16" s="1"/>
  <c r="AC161" i="16" l="1"/>
  <c r="L162" i="16"/>
  <c r="M162" i="16" s="1"/>
  <c r="AB162" i="16" s="1"/>
  <c r="AA162" i="16" l="1"/>
  <c r="U162" i="16" s="1"/>
  <c r="AJ162" i="16" s="1"/>
  <c r="L163" i="16" l="1"/>
  <c r="M163" i="16" s="1"/>
  <c r="AA163" i="16" s="1"/>
  <c r="AC162" i="16"/>
  <c r="AB163" i="16" l="1"/>
  <c r="AC163" i="16" s="1"/>
  <c r="L164" i="16" l="1"/>
  <c r="M164" i="16" s="1"/>
  <c r="AB164" i="16" s="1"/>
  <c r="U163" i="16"/>
  <c r="AJ163" i="16" s="1"/>
  <c r="AA164" i="16" l="1"/>
  <c r="U164" i="16" s="1"/>
  <c r="AJ164" i="16" s="1"/>
  <c r="AC164" i="16" l="1"/>
  <c r="L165" i="16"/>
  <c r="M165" i="16" s="1"/>
  <c r="AA165" i="16" l="1"/>
  <c r="AB165" i="16"/>
  <c r="AC165" i="16" l="1"/>
  <c r="L166" i="16"/>
  <c r="M166" i="16" s="1"/>
  <c r="U165" i="16"/>
  <c r="AJ165" i="16" s="1"/>
  <c r="AB166" i="16" l="1"/>
  <c r="AA166" i="16"/>
  <c r="AC166" i="16" l="1"/>
  <c r="L167" i="16"/>
  <c r="M167" i="16" s="1"/>
  <c r="U166" i="16"/>
  <c r="AJ166" i="16" s="1"/>
  <c r="AA167" i="16" l="1"/>
  <c r="AB167" i="16"/>
  <c r="U167" i="16" l="1"/>
  <c r="AJ167" i="16" s="1"/>
  <c r="L168" i="16"/>
  <c r="M168" i="16" s="1"/>
  <c r="AA168" i="16" s="1"/>
  <c r="AC167" i="16"/>
  <c r="AB168" i="16" l="1"/>
  <c r="U168" i="16" l="1"/>
  <c r="AJ168" i="16" s="1"/>
  <c r="L169" i="16"/>
  <c r="M169" i="16" s="1"/>
  <c r="AC168" i="16"/>
  <c r="AA169" i="16" l="1"/>
  <c r="AB169" i="16"/>
  <c r="U169" i="16" l="1"/>
  <c r="AJ169" i="16" s="1"/>
  <c r="AC169" i="16"/>
  <c r="L170" i="16"/>
  <c r="M170" i="16" s="1"/>
  <c r="AB170" i="16" l="1"/>
  <c r="AA170" i="16"/>
  <c r="AC170" i="16" l="1"/>
  <c r="U170" i="16"/>
  <c r="AJ170" i="16" s="1"/>
  <c r="L171" i="16"/>
  <c r="M171" i="16" s="1"/>
  <c r="AB171" i="16" l="1"/>
  <c r="AA171" i="16"/>
  <c r="U171" i="16" s="1"/>
  <c r="AJ171" i="16" s="1"/>
  <c r="AC171" i="16" l="1"/>
  <c r="L172" i="16"/>
  <c r="M172" i="16" s="1"/>
  <c r="AA172" i="16" l="1"/>
  <c r="AB172" i="16"/>
  <c r="AC172" i="16" l="1"/>
  <c r="L173" i="16"/>
  <c r="M173" i="16" s="1"/>
  <c r="AB173" i="16" s="1"/>
  <c r="U172" i="16"/>
  <c r="AJ172" i="16" s="1"/>
  <c r="AA173" i="16" l="1"/>
  <c r="U173" i="16" s="1"/>
  <c r="AJ173" i="16" s="1"/>
  <c r="L174" i="16" l="1"/>
  <c r="M174" i="16" s="1"/>
  <c r="AA174" i="16" s="1"/>
  <c r="AC173" i="16"/>
  <c r="AB174" i="16" l="1"/>
  <c r="L175" i="16" s="1"/>
  <c r="M175" i="16" s="1"/>
  <c r="AB175" i="16" s="1"/>
  <c r="AC174" i="16"/>
  <c r="U174" i="16"/>
  <c r="AJ174" i="16" s="1"/>
  <c r="AA175" i="16"/>
  <c r="L176" i="16" l="1"/>
  <c r="M176" i="16" s="1"/>
  <c r="AA176" i="16" s="1"/>
  <c r="U175" i="16"/>
  <c r="AJ175" i="16" s="1"/>
  <c r="AC175" i="16"/>
  <c r="AB176" i="16" l="1"/>
  <c r="L177" i="16" l="1"/>
  <c r="M177" i="16" s="1"/>
  <c r="U176" i="16"/>
  <c r="AJ176" i="16" s="1"/>
  <c r="AC176" i="16"/>
  <c r="AA177" i="16" l="1"/>
  <c r="AB177" i="16"/>
  <c r="L178" i="16" l="1"/>
  <c r="M178" i="16" s="1"/>
  <c r="AA178" i="16" s="1"/>
  <c r="AC177" i="16"/>
  <c r="U177" i="16"/>
  <c r="AJ177" i="16" s="1"/>
  <c r="AB178" i="16" l="1"/>
  <c r="L179" i="16" s="1"/>
  <c r="M179" i="16" s="1"/>
  <c r="AA179" i="16" s="1"/>
  <c r="AC178" i="16" l="1"/>
  <c r="U178" i="16"/>
  <c r="AJ178" i="16" s="1"/>
  <c r="AB179" i="16"/>
  <c r="U179" i="16" s="1"/>
  <c r="AJ179" i="16" l="1"/>
  <c r="L180" i="16"/>
  <c r="M180" i="16" s="1"/>
  <c r="AB180" i="16" s="1"/>
  <c r="AC179" i="16"/>
  <c r="AA180" i="16" l="1"/>
  <c r="U180" i="16" s="1"/>
  <c r="AJ180" i="16" s="1"/>
  <c r="L181" i="16" l="1"/>
  <c r="M181" i="16" s="1"/>
  <c r="AA181" i="16" s="1"/>
  <c r="AC180" i="16"/>
  <c r="AB181" i="16" l="1"/>
  <c r="AC181" i="16" s="1"/>
  <c r="U181" i="16" l="1"/>
  <c r="AJ181" i="16" s="1"/>
  <c r="L182" i="16"/>
  <c r="M182" i="16" s="1"/>
  <c r="AA182" i="16" s="1"/>
  <c r="AB182" i="16" l="1"/>
  <c r="U182" i="16" s="1"/>
  <c r="AJ182" i="16" s="1"/>
  <c r="AC182" i="16" l="1"/>
  <c r="L183" i="16"/>
  <c r="M183" i="16" s="1"/>
  <c r="AB183" i="16" s="1"/>
  <c r="AA183" i="16" l="1"/>
  <c r="AC183" i="16" s="1"/>
  <c r="L184" i="16" l="1"/>
  <c r="M184" i="16" s="1"/>
  <c r="AA184" i="16" s="1"/>
  <c r="U183" i="16"/>
  <c r="AJ183" i="16" s="1"/>
  <c r="AB184" i="16" l="1"/>
  <c r="AC184" i="16" s="1"/>
  <c r="U184" i="16" l="1"/>
  <c r="AJ184" i="16" s="1"/>
  <c r="L185" i="16"/>
  <c r="M185" i="16" s="1"/>
  <c r="AA185" i="16" s="1"/>
  <c r="AB185" i="16" l="1"/>
  <c r="L186" i="16" s="1"/>
  <c r="M186" i="16" s="1"/>
  <c r="AA186" i="16" s="1"/>
  <c r="U185" i="16"/>
  <c r="AJ185" i="16" s="1"/>
  <c r="AB186" i="16"/>
  <c r="AC185" i="16"/>
  <c r="U186" i="16" l="1"/>
  <c r="AJ186" i="16" s="1"/>
  <c r="AC186" i="16"/>
  <c r="L187" i="16"/>
  <c r="M187" i="16" s="1"/>
  <c r="AB187" i="16" s="1"/>
  <c r="AA187" i="16" l="1"/>
  <c r="AC187" i="16" s="1"/>
  <c r="L188" i="16" l="1"/>
  <c r="M188" i="16" s="1"/>
  <c r="AA188" i="16" s="1"/>
  <c r="U187" i="16"/>
  <c r="AJ187" i="16" s="1"/>
  <c r="AB188" i="16" l="1"/>
  <c r="L189" i="16" l="1"/>
  <c r="M189" i="16" s="1"/>
  <c r="AC188" i="16"/>
  <c r="U188" i="16"/>
  <c r="AJ188" i="16" s="1"/>
  <c r="AB189" i="16" l="1"/>
  <c r="AA189" i="16"/>
  <c r="U189" i="16" l="1"/>
  <c r="AJ189" i="16" s="1"/>
  <c r="L190" i="16"/>
  <c r="M190" i="16" s="1"/>
  <c r="AB190" i="16" s="1"/>
  <c r="AC189" i="16"/>
  <c r="AA190" i="16" l="1"/>
  <c r="L191" i="16" s="1"/>
  <c r="M191" i="16" s="1"/>
  <c r="AB191" i="16" s="1"/>
  <c r="AC190" i="16" l="1"/>
  <c r="U190" i="16"/>
  <c r="AJ190" i="16" s="1"/>
  <c r="AA191" i="16"/>
  <c r="U191" i="16" s="1"/>
  <c r="AJ191" i="16" s="1"/>
  <c r="L192" i="16" l="1"/>
  <c r="M192" i="16" s="1"/>
  <c r="AA192" i="16" s="1"/>
  <c r="AC191" i="16"/>
  <c r="AB192" i="16" l="1"/>
  <c r="U192" i="16" l="1"/>
  <c r="AJ192" i="16" s="1"/>
  <c r="AC192" i="16"/>
  <c r="L193" i="16"/>
  <c r="M193" i="16" s="1"/>
  <c r="AA193" i="16" s="1"/>
  <c r="AB193" i="16" l="1"/>
  <c r="U193" i="16" s="1"/>
  <c r="AJ193" i="16" s="1"/>
  <c r="L194" i="16"/>
  <c r="M194" i="16" s="1"/>
  <c r="AA194" i="16" s="1"/>
  <c r="AC193" i="16"/>
  <c r="AB194" i="16" l="1"/>
  <c r="U194" i="16" s="1"/>
  <c r="AJ194" i="16" s="1"/>
  <c r="L195" i="16" l="1"/>
  <c r="M195" i="16" s="1"/>
  <c r="AB195" i="16" s="1"/>
  <c r="AC194" i="16"/>
  <c r="AA195" i="16" l="1"/>
  <c r="U195" i="16" s="1"/>
  <c r="AJ195" i="16" s="1"/>
  <c r="L196" i="16" l="1"/>
  <c r="M196" i="16" s="1"/>
  <c r="AA196" i="16" s="1"/>
  <c r="AC195" i="16"/>
  <c r="AB196" i="16" l="1"/>
  <c r="U196" i="16" s="1"/>
  <c r="AJ196" i="16" s="1"/>
  <c r="AC196" i="16" l="1"/>
  <c r="L197" i="16"/>
  <c r="M197" i="16" s="1"/>
  <c r="AB197" i="16" s="1"/>
  <c r="AA197" i="16" l="1"/>
  <c r="U197" i="16" s="1"/>
  <c r="AJ197" i="16" s="1"/>
  <c r="L198" i="16" l="1"/>
  <c r="M198" i="16" s="1"/>
  <c r="AA198" i="16" s="1"/>
  <c r="AC197" i="16"/>
  <c r="AB198" i="16" l="1"/>
  <c r="L199" i="16" s="1"/>
  <c r="M199" i="16" s="1"/>
  <c r="AA199" i="16" s="1"/>
  <c r="U198" i="16"/>
  <c r="AJ198" i="16" s="1"/>
  <c r="AB199" i="16" l="1"/>
  <c r="L200" i="16" s="1"/>
  <c r="M200" i="16" s="1"/>
  <c r="AA200" i="16" s="1"/>
  <c r="AC198" i="16"/>
  <c r="U199" i="16" l="1"/>
  <c r="AJ199" i="16" s="1"/>
  <c r="AC199" i="16"/>
  <c r="AB200" i="16"/>
  <c r="L201" i="16" s="1"/>
  <c r="M201" i="16" s="1"/>
  <c r="AA201" i="16" s="1"/>
  <c r="U200" i="16" l="1"/>
  <c r="AJ200" i="16" s="1"/>
  <c r="AC200" i="16"/>
  <c r="AB201" i="16"/>
  <c r="L202" i="16"/>
  <c r="M202" i="16" s="1"/>
  <c r="AB202" i="16" s="1"/>
  <c r="U201" i="16"/>
  <c r="AJ201" i="16" s="1"/>
  <c r="AC201" i="16"/>
  <c r="AA202" i="16" l="1"/>
  <c r="U202" i="16" s="1"/>
  <c r="AJ202" i="16" s="1"/>
  <c r="AC202" i="16" l="1"/>
  <c r="L203" i="16"/>
  <c r="M203" i="16" s="1"/>
  <c r="AA203" i="16" s="1"/>
  <c r="AB203" i="16" l="1"/>
  <c r="L204" i="16" l="1"/>
  <c r="M204" i="16" s="1"/>
  <c r="AC203" i="16"/>
  <c r="U203" i="16"/>
  <c r="AJ203" i="16" s="1"/>
  <c r="AA204" i="16" l="1"/>
  <c r="AB204" i="16"/>
  <c r="L205" i="16" l="1"/>
  <c r="M205" i="16" s="1"/>
  <c r="AA205" i="16" s="1"/>
  <c r="AC204" i="16"/>
  <c r="U204" i="16"/>
  <c r="AJ204" i="16" s="1"/>
  <c r="AB205" i="16" l="1"/>
  <c r="L206" i="16" s="1"/>
  <c r="M206" i="16" s="1"/>
  <c r="AC205" i="16" l="1"/>
  <c r="AB206" i="16"/>
  <c r="U205" i="16"/>
  <c r="AJ205" i="16" s="1"/>
  <c r="AA206" i="16"/>
  <c r="L207" i="16" l="1"/>
  <c r="M207" i="16" s="1"/>
  <c r="AA207" i="16" s="1"/>
  <c r="AC206" i="16"/>
  <c r="U206" i="16"/>
  <c r="AJ206" i="16" s="1"/>
  <c r="AB207" i="16" l="1"/>
  <c r="L208" i="16" s="1"/>
  <c r="M208" i="16" s="1"/>
  <c r="AC207" i="16" l="1"/>
  <c r="U207" i="16"/>
  <c r="AJ207" i="16" s="1"/>
  <c r="AB208" i="16"/>
  <c r="AA208" i="16"/>
  <c r="L209" i="16" l="1"/>
  <c r="M209" i="16" s="1"/>
  <c r="AA209" i="16" s="1"/>
  <c r="U208" i="16"/>
  <c r="AJ208" i="16" s="1"/>
  <c r="AC208" i="16"/>
  <c r="AB209" i="16" l="1"/>
  <c r="U209" i="16" l="1"/>
  <c r="AJ209" i="16" s="1"/>
  <c r="L210" i="16"/>
  <c r="M210" i="16" s="1"/>
  <c r="AA210" i="16" s="1"/>
  <c r="AC209" i="16"/>
  <c r="AB210" i="16" l="1"/>
  <c r="L211" i="16" s="1"/>
  <c r="M211" i="16" s="1"/>
  <c r="AA211" i="16" l="1"/>
  <c r="AC210" i="16"/>
  <c r="U210" i="16"/>
  <c r="AJ210" i="16" s="1"/>
  <c r="AB211" i="16" l="1"/>
  <c r="L212" i="16" s="1"/>
  <c r="M212" i="16" s="1"/>
  <c r="U211" i="16" l="1"/>
  <c r="AJ211" i="16" s="1"/>
  <c r="AA212" i="16"/>
  <c r="AC211" i="16"/>
  <c r="AB212" i="16" l="1"/>
  <c r="U212" i="16" l="1"/>
  <c r="AJ212" i="16" s="1"/>
  <c r="L213" i="16"/>
  <c r="M213" i="16" s="1"/>
  <c r="AC212" i="16"/>
  <c r="AB213" i="16" l="1"/>
  <c r="AA213" i="16"/>
  <c r="L214" i="16" l="1"/>
  <c r="M214" i="16" s="1"/>
  <c r="AA214" i="16" s="1"/>
  <c r="U213" i="16"/>
  <c r="AJ213" i="16" s="1"/>
  <c r="AC213" i="16"/>
  <c r="AB214" i="16" l="1"/>
  <c r="L215" i="16" s="1"/>
  <c r="M215" i="16" s="1"/>
  <c r="U214" i="16" l="1"/>
  <c r="AJ214" i="16" s="1"/>
  <c r="AC214" i="16"/>
  <c r="AB215" i="16"/>
  <c r="AA215" i="16" l="1"/>
  <c r="L216" i="16" l="1"/>
  <c r="M216" i="16" s="1"/>
  <c r="AB216" i="16" s="1"/>
  <c r="AC215" i="16"/>
  <c r="U215" i="16"/>
  <c r="AJ215" i="16" s="1"/>
  <c r="AA216" i="16" l="1"/>
  <c r="L217" i="16" s="1"/>
  <c r="M217" i="16" s="1"/>
  <c r="U216" i="16" l="1"/>
  <c r="AJ216" i="16" s="1"/>
  <c r="AA217" i="16"/>
  <c r="AC216" i="16"/>
  <c r="AB217" i="16"/>
  <c r="AC217" i="16" l="1"/>
  <c r="L218" i="16"/>
  <c r="M218" i="16" s="1"/>
  <c r="AB218" i="16" s="1"/>
  <c r="U217" i="16"/>
  <c r="AJ217" i="16" s="1"/>
  <c r="AA218" i="16" l="1"/>
  <c r="U218" i="16" s="1"/>
  <c r="AJ218" i="16" s="1"/>
  <c r="L219" i="16" l="1"/>
  <c r="M219" i="16" s="1"/>
  <c r="AA219" i="16" s="1"/>
  <c r="AC218" i="16"/>
  <c r="AB219" i="16" l="1"/>
  <c r="L220" i="16" l="1"/>
  <c r="M220" i="16" s="1"/>
  <c r="AB220" i="16" s="1"/>
  <c r="U219" i="16"/>
  <c r="AJ219" i="16" s="1"/>
  <c r="AC219" i="16"/>
  <c r="AA220" i="16" l="1"/>
  <c r="U220" i="16" s="1"/>
  <c r="AJ220" i="16" s="1"/>
  <c r="AC220" i="16" l="1"/>
  <c r="L221" i="16"/>
  <c r="M221" i="16" s="1"/>
  <c r="AA221" i="16" s="1"/>
  <c r="AB221" i="16" l="1"/>
  <c r="AC221" i="16" s="1"/>
  <c r="U221" i="16" l="1"/>
  <c r="AJ221" i="16" s="1"/>
  <c r="L222" i="16"/>
  <c r="M222" i="16" s="1"/>
  <c r="AB222" i="16" s="1"/>
  <c r="AA222" i="16" l="1"/>
  <c r="L223" i="16" s="1"/>
  <c r="M223" i="16" s="1"/>
  <c r="U222" i="16" l="1"/>
  <c r="AJ222" i="16" s="1"/>
  <c r="AC222" i="16"/>
  <c r="AB223" i="16"/>
  <c r="AA223" i="16"/>
  <c r="L224" i="16" l="1"/>
  <c r="M224" i="16" s="1"/>
  <c r="AA224" i="16" s="1"/>
  <c r="U223" i="16"/>
  <c r="AJ223" i="16" s="1"/>
  <c r="AC223" i="16"/>
  <c r="AB224" i="16" l="1"/>
  <c r="U224" i="16" l="1"/>
  <c r="AJ224" i="16" s="1"/>
  <c r="L225" i="16"/>
  <c r="M225" i="16" s="1"/>
  <c r="AB225" i="16" s="1"/>
  <c r="AC224" i="16"/>
  <c r="AA225" i="16" l="1"/>
  <c r="L226" i="16" s="1"/>
  <c r="M226" i="16" s="1"/>
  <c r="AC225" i="16" l="1"/>
  <c r="U225" i="16"/>
  <c r="AJ225" i="16" s="1"/>
  <c r="AB226" i="16"/>
  <c r="AA226" i="16" l="1"/>
  <c r="L227" i="16" s="1"/>
  <c r="M227" i="16" s="1"/>
  <c r="AC226" i="16" l="1"/>
  <c r="U226" i="16"/>
  <c r="AJ226" i="16" s="1"/>
  <c r="AA227" i="16"/>
  <c r="AB227" i="16" l="1"/>
  <c r="L228" i="16" s="1"/>
  <c r="M228" i="16" s="1"/>
  <c r="U227" i="16" l="1"/>
  <c r="AJ227" i="16" s="1"/>
  <c r="AA228" i="16"/>
  <c r="AC227" i="16"/>
  <c r="AB228" i="16" l="1"/>
  <c r="L229" i="16" s="1"/>
  <c r="M229" i="16" s="1"/>
  <c r="U228" i="16" l="1"/>
  <c r="AJ228" i="16" s="1"/>
  <c r="AA229" i="16"/>
  <c r="AC228" i="16"/>
  <c r="AB229" i="16" l="1"/>
  <c r="L230" i="16" s="1"/>
  <c r="M230" i="16" s="1"/>
  <c r="U229" i="16" l="1"/>
  <c r="AJ229" i="16" s="1"/>
  <c r="AC229" i="16"/>
  <c r="AA230" i="16" l="1"/>
  <c r="AB230" i="16"/>
  <c r="L231" i="16" l="1"/>
  <c r="M231" i="16" s="1"/>
  <c r="AB231" i="16" s="1"/>
  <c r="U230" i="16"/>
  <c r="AJ230" i="16" s="1"/>
  <c r="AC230" i="16"/>
  <c r="AA231" i="16" l="1"/>
  <c r="L232" i="16" l="1"/>
  <c r="M232" i="16" s="1"/>
  <c r="AA232" i="16" s="1"/>
  <c r="AC231" i="16"/>
  <c r="U231" i="16"/>
  <c r="AJ231" i="16" s="1"/>
  <c r="AB232" i="16" l="1"/>
  <c r="L233" i="16" s="1"/>
  <c r="M233" i="16" s="1"/>
  <c r="U232" i="16" l="1"/>
  <c r="AJ232" i="16" s="1"/>
  <c r="AC232" i="16"/>
  <c r="AB233" i="16"/>
  <c r="AA233" i="16"/>
  <c r="L234" i="16" l="1"/>
  <c r="M234" i="16" s="1"/>
  <c r="AB234" i="16" s="1"/>
  <c r="AC233" i="16"/>
  <c r="U233" i="16"/>
  <c r="AJ233" i="16" s="1"/>
  <c r="AA234" i="16" l="1"/>
  <c r="L235" i="16" s="1"/>
  <c r="M235" i="16" s="1"/>
  <c r="AA235" i="16" s="1"/>
  <c r="AC234" i="16" l="1"/>
  <c r="U234" i="16"/>
  <c r="AJ234" i="16" s="1"/>
  <c r="AB235" i="16"/>
  <c r="L236" i="16" s="1"/>
  <c r="M236" i="16" s="1"/>
  <c r="U235" i="16" l="1"/>
  <c r="AJ235" i="16" s="1"/>
  <c r="AC235" i="16"/>
  <c r="AA236" i="16"/>
  <c r="AB236" i="16" l="1"/>
  <c r="L237" i="16" s="1"/>
  <c r="M237" i="16" s="1"/>
  <c r="U236" i="16" l="1"/>
  <c r="AJ236" i="16" s="1"/>
  <c r="AC236" i="16"/>
  <c r="AA237" i="16"/>
  <c r="AB237" i="16"/>
  <c r="L238" i="16" l="1"/>
  <c r="M238" i="16" s="1"/>
  <c r="AA238" i="16" s="1"/>
  <c r="U237" i="16"/>
  <c r="AJ237" i="16" s="1"/>
  <c r="AC237" i="16"/>
  <c r="AB238" i="16" l="1"/>
  <c r="L239" i="16" s="1"/>
  <c r="M239" i="16" s="1"/>
  <c r="AB239" i="16" l="1"/>
  <c r="AC238" i="16"/>
  <c r="U238" i="16"/>
  <c r="AJ238" i="16" s="1"/>
  <c r="AA239" i="16" l="1"/>
  <c r="L240" i="16" s="1"/>
  <c r="M240" i="16" s="1"/>
  <c r="U239" i="16" l="1"/>
  <c r="AJ239" i="16" s="1"/>
  <c r="AC239" i="16"/>
  <c r="AB240" i="16" l="1"/>
  <c r="AA240" i="16"/>
  <c r="L241" i="16" l="1"/>
  <c r="M241" i="16" s="1"/>
  <c r="AB241" i="16" s="1"/>
  <c r="U240" i="16"/>
  <c r="AJ240" i="16" s="1"/>
  <c r="AC240" i="16"/>
  <c r="AA241" i="16" l="1"/>
  <c r="AC241" i="16" s="1"/>
  <c r="L242" i="16" l="1"/>
  <c r="M242" i="16" s="1"/>
  <c r="AB242" i="16" s="1"/>
  <c r="U241" i="16"/>
  <c r="AJ241" i="16" s="1"/>
  <c r="AA242" i="16" l="1"/>
  <c r="AC242" i="16" s="1"/>
  <c r="L243" i="16" l="1"/>
  <c r="M243" i="16" s="1"/>
  <c r="AB243" i="16" s="1"/>
  <c r="U242" i="16"/>
  <c r="AJ242" i="16" s="1"/>
  <c r="AA243" i="16" l="1"/>
  <c r="AC243" i="16" s="1"/>
  <c r="L244" i="16" l="1"/>
  <c r="M244" i="16" s="1"/>
  <c r="AB244" i="16" s="1"/>
  <c r="U243" i="16"/>
  <c r="AQ3" i="16" s="1"/>
  <c r="AJ243" i="16" l="1"/>
  <c r="AS3" i="16"/>
  <c r="AA244" i="16"/>
  <c r="L245" i="16" l="1"/>
  <c r="M245" i="16" s="1"/>
  <c r="AA245" i="16" s="1"/>
  <c r="AC244" i="16"/>
  <c r="U244" i="16"/>
  <c r="AQ4" i="16" s="1"/>
  <c r="AB245" i="16" l="1"/>
  <c r="AC245" i="16" s="1"/>
  <c r="AY4" i="16"/>
  <c r="AS4" i="16"/>
  <c r="AJ244" i="16"/>
  <c r="U245" i="16" l="1"/>
  <c r="AQ5" i="16" s="1"/>
  <c r="AY5" i="16" s="1"/>
  <c r="L246" i="16"/>
  <c r="M246" i="16" s="1"/>
  <c r="AA246" i="16" s="1"/>
  <c r="AS5" i="16" l="1"/>
  <c r="AJ245" i="16"/>
  <c r="AB246" i="16"/>
  <c r="L247" i="16" s="1"/>
  <c r="M247" i="16" s="1"/>
  <c r="AA247" i="16" s="1"/>
  <c r="AC246" i="16" l="1"/>
  <c r="AB247" i="16"/>
  <c r="U247" i="16" s="1"/>
  <c r="AQ7" i="16" s="1"/>
  <c r="U246" i="16"/>
  <c r="AQ6" i="16" s="1"/>
  <c r="AY6" i="16" s="1"/>
  <c r="L248" i="16" l="1"/>
  <c r="M248" i="16" s="1"/>
  <c r="AB248" i="16" s="1"/>
  <c r="AC247" i="16"/>
  <c r="AJ246" i="16"/>
  <c r="AS6" i="16"/>
  <c r="AJ247" i="16"/>
  <c r="AA248" i="16" l="1"/>
  <c r="U248" i="16" s="1"/>
  <c r="AQ8" i="16" s="1"/>
  <c r="AS8" i="16" s="1"/>
  <c r="AS7" i="16"/>
  <c r="AY7" i="16"/>
  <c r="AJ248" i="16" l="1"/>
  <c r="L249" i="16"/>
  <c r="M249" i="16" s="1"/>
  <c r="AA249" i="16" s="1"/>
  <c r="AC248" i="16"/>
  <c r="AY8" i="16"/>
  <c r="AB249" i="16" l="1"/>
  <c r="AC249" i="16" s="1"/>
  <c r="L250" i="16" l="1"/>
  <c r="M250" i="16" s="1"/>
  <c r="AB250" i="16" s="1"/>
  <c r="U249" i="16"/>
  <c r="AQ9" i="16" s="1"/>
  <c r="AS9" i="16" s="1"/>
  <c r="AA250" i="16" l="1"/>
  <c r="U250" i="16" s="1"/>
  <c r="AQ10" i="16" s="1"/>
  <c r="AJ249" i="16"/>
  <c r="AY9" i="16"/>
  <c r="AJ250" i="16" l="1"/>
  <c r="AC250" i="16"/>
  <c r="L251" i="16"/>
  <c r="M251" i="16" s="1"/>
  <c r="AB251" i="16" s="1"/>
  <c r="AS10" i="16"/>
  <c r="AY10" i="16"/>
  <c r="AA251" i="16" l="1"/>
  <c r="L252" i="16" s="1"/>
  <c r="M252" i="16" s="1"/>
  <c r="AA252" i="16" s="1"/>
  <c r="AC251" i="16" l="1"/>
  <c r="U251" i="16"/>
  <c r="AQ11" i="16" s="1"/>
  <c r="AS11" i="16" s="1"/>
  <c r="AB252" i="16"/>
  <c r="L253" i="16" s="1"/>
  <c r="M253" i="16" s="1"/>
  <c r="AJ251" i="16" l="1"/>
  <c r="AY11" i="16"/>
  <c r="AC252" i="16"/>
  <c r="AB253" i="16"/>
  <c r="AA253" i="16"/>
  <c r="U252" i="16"/>
  <c r="AQ12" i="16" s="1"/>
  <c r="AY12" i="16" s="1"/>
  <c r="AC253" i="16" l="1"/>
  <c r="L254" i="16"/>
  <c r="M254" i="16" s="1"/>
  <c r="AB254" i="16" s="1"/>
  <c r="U253" i="16"/>
  <c r="AQ13" i="16" s="1"/>
  <c r="AS12" i="16"/>
  <c r="AJ252" i="16"/>
  <c r="AA254" i="16" l="1"/>
  <c r="U254" i="16" s="1"/>
  <c r="AQ14" i="16" s="1"/>
  <c r="AJ253" i="16"/>
  <c r="AS13" i="16"/>
  <c r="AY13" i="16"/>
  <c r="L255" i="16" l="1"/>
  <c r="M255" i="16" s="1"/>
  <c r="AB255" i="16" s="1"/>
  <c r="AJ254" i="16"/>
  <c r="AC254" i="16"/>
  <c r="AS14" i="16"/>
  <c r="AY14" i="16"/>
  <c r="AA255" i="16" l="1"/>
  <c r="U255" i="16" s="1"/>
  <c r="AQ15" i="16" s="1"/>
  <c r="AY15" i="16" s="1"/>
  <c r="AC255" i="16" l="1"/>
  <c r="AJ255" i="16"/>
  <c r="L256" i="16"/>
  <c r="M256" i="16" s="1"/>
  <c r="AA256" i="16" s="1"/>
  <c r="AS15" i="16"/>
  <c r="AB256" i="16" l="1"/>
  <c r="U256" i="16" s="1"/>
  <c r="AQ16" i="16" s="1"/>
  <c r="AS16" i="16" s="1"/>
  <c r="AC256" i="16" l="1"/>
  <c r="L257" i="16"/>
  <c r="M257" i="16" s="1"/>
  <c r="AA257" i="16" s="1"/>
  <c r="AJ256" i="16"/>
  <c r="AY16" i="16"/>
  <c r="AB257" i="16" l="1"/>
  <c r="U257" i="16" s="1"/>
  <c r="AQ17" i="16" s="1"/>
  <c r="AC257" i="16" l="1"/>
  <c r="L258" i="16"/>
  <c r="M258" i="16" s="1"/>
  <c r="AB258" i="16" s="1"/>
  <c r="AJ257" i="16"/>
  <c r="AS17" i="16"/>
  <c r="AY17" i="16"/>
  <c r="AA258" i="16" l="1"/>
  <c r="U258" i="16" s="1"/>
  <c r="AQ18" i="16" s="1"/>
  <c r="AS18" i="16" s="1"/>
  <c r="AJ258" i="16" l="1"/>
  <c r="AC258" i="16"/>
  <c r="L259" i="16"/>
  <c r="M259" i="16" s="1"/>
  <c r="AB259" i="16" s="1"/>
  <c r="AY18" i="16"/>
  <c r="AA259" i="16" l="1"/>
  <c r="AC259" i="16" s="1"/>
  <c r="U259" i="16" l="1"/>
  <c r="AQ19" i="16" s="1"/>
  <c r="AY19" i="16" s="1"/>
  <c r="L260" i="16"/>
  <c r="M260" i="16" s="1"/>
  <c r="AA260" i="16" s="1"/>
  <c r="AJ259" i="16" l="1"/>
  <c r="AS19" i="16"/>
  <c r="AB260" i="16"/>
  <c r="L261" i="16" s="1"/>
  <c r="M261" i="16" s="1"/>
  <c r="AA261" i="16" s="1"/>
  <c r="U260" i="16" l="1"/>
  <c r="AQ20" i="16" s="1"/>
  <c r="AS20" i="16" s="1"/>
  <c r="AC260" i="16"/>
  <c r="AB261" i="16"/>
  <c r="L262" i="16" s="1"/>
  <c r="M262" i="16" s="1"/>
  <c r="AY20" i="16" l="1"/>
  <c r="AJ260" i="16"/>
  <c r="AC261" i="16"/>
  <c r="U261" i="16"/>
  <c r="AQ21" i="16" s="1"/>
  <c r="AJ261" i="16" l="1"/>
  <c r="AS21" i="16"/>
  <c r="AA262" i="16"/>
  <c r="AB262" i="16"/>
  <c r="L263" i="16" l="1"/>
  <c r="M263" i="16" s="1"/>
  <c r="AA263" i="16" s="1"/>
  <c r="AY21" i="16"/>
  <c r="U262" i="16"/>
  <c r="AQ22" i="16" s="1"/>
  <c r="AC262" i="16"/>
  <c r="AJ262" i="16" l="1"/>
  <c r="AB263" i="16"/>
  <c r="L264" i="16" s="1"/>
  <c r="M264" i="16" s="1"/>
  <c r="AY22" i="16" l="1"/>
  <c r="AS22" i="16"/>
  <c r="AC263" i="16"/>
  <c r="AA264" i="16"/>
  <c r="U263" i="16"/>
  <c r="AQ23" i="16" s="1"/>
  <c r="AB264" i="16" l="1"/>
  <c r="AJ263" i="16"/>
  <c r="AC264" i="16" l="1"/>
  <c r="L265" i="16"/>
  <c r="M265" i="16" s="1"/>
  <c r="AB265" i="16" s="1"/>
  <c r="U264" i="16"/>
  <c r="AQ24" i="16" s="1"/>
  <c r="AY23" i="16"/>
  <c r="AS23" i="16"/>
  <c r="AA265" i="16" l="1"/>
  <c r="U265" i="16" s="1"/>
  <c r="AQ25" i="16" s="1"/>
  <c r="AJ264" i="16"/>
  <c r="AY24" i="16"/>
  <c r="AS24" i="16"/>
  <c r="L266" i="16" l="1"/>
  <c r="M266" i="16" s="1"/>
  <c r="AA266" i="16" s="1"/>
  <c r="AJ265" i="16"/>
  <c r="AY25" i="16"/>
  <c r="AC265" i="16"/>
  <c r="AB266" i="16" l="1"/>
  <c r="AS25" i="16"/>
  <c r="L267" i="16" l="1"/>
  <c r="M267" i="16" s="1"/>
  <c r="AB267" i="16" s="1"/>
  <c r="AC266" i="16"/>
  <c r="U266" i="16"/>
  <c r="AQ26" i="16" s="1"/>
  <c r="AA267" i="16" l="1"/>
  <c r="L268" i="16" s="1"/>
  <c r="M268" i="16" s="1"/>
  <c r="AA268" i="16" s="1"/>
  <c r="AJ266" i="16"/>
  <c r="AC267" i="16" l="1"/>
  <c r="U267" i="16"/>
  <c r="AQ27" i="16" s="1"/>
  <c r="AY27" i="16" s="1"/>
  <c r="AB268" i="16"/>
  <c r="AS26" i="16"/>
  <c r="AY26" i="16"/>
  <c r="AJ267" i="16" l="1"/>
  <c r="AS27" i="16"/>
  <c r="AC268" i="16"/>
  <c r="L269" i="16"/>
  <c r="M269" i="16" s="1"/>
  <c r="AB269" i="16" s="1"/>
  <c r="U268" i="16"/>
  <c r="AQ28" i="16" s="1"/>
  <c r="AJ268" i="16" l="1"/>
  <c r="AS28" i="16"/>
  <c r="AA269" i="16"/>
  <c r="L270" i="16" l="1"/>
  <c r="M270" i="16" s="1"/>
  <c r="AA270" i="16" s="1"/>
  <c r="AY28" i="16"/>
  <c r="AC269" i="16"/>
  <c r="U269" i="16"/>
  <c r="AQ29" i="16" s="1"/>
  <c r="AB270" i="16" l="1"/>
  <c r="L271" i="16" s="1"/>
  <c r="M271" i="16" s="1"/>
  <c r="AA271" i="16" s="1"/>
  <c r="AJ269" i="16"/>
  <c r="AY29" i="16"/>
  <c r="U270" i="16" l="1"/>
  <c r="AQ30" i="16" s="1"/>
  <c r="AS30" i="16" s="1"/>
  <c r="AC270" i="16"/>
  <c r="AB271" i="16"/>
  <c r="L272" i="16" s="1"/>
  <c r="M272" i="16" s="1"/>
  <c r="AS29" i="16"/>
  <c r="AJ270" i="16" l="1"/>
  <c r="AC271" i="16"/>
  <c r="U271" i="16"/>
  <c r="AQ31" i="16" s="1"/>
  <c r="AY30" i="16"/>
  <c r="AA272" i="16"/>
  <c r="AB272" i="16"/>
  <c r="AJ271" i="16" l="1"/>
  <c r="L273" i="16"/>
  <c r="M273" i="16" s="1"/>
  <c r="AA273" i="16" s="1"/>
  <c r="U272" i="16"/>
  <c r="AQ32" i="16" s="1"/>
  <c r="AS31" i="16"/>
  <c r="AY31" i="16"/>
  <c r="AC272" i="16"/>
  <c r="AJ272" i="16" l="1"/>
  <c r="AS32" i="16"/>
  <c r="AB273" i="16"/>
  <c r="U273" i="16" l="1"/>
  <c r="AQ33" i="16" s="1"/>
  <c r="AY33" i="16" s="1"/>
  <c r="L274" i="16"/>
  <c r="M274" i="16" s="1"/>
  <c r="AY32" i="16"/>
  <c r="AC273" i="16"/>
  <c r="AS33" i="16" l="1"/>
  <c r="AJ273" i="16"/>
  <c r="AA274" i="16"/>
  <c r="AB274" i="16"/>
  <c r="L275" i="16" l="1"/>
  <c r="M275" i="16" s="1"/>
  <c r="AB275" i="16" s="1"/>
  <c r="AC274" i="16"/>
  <c r="U274" i="16"/>
  <c r="AQ34" i="16" s="1"/>
  <c r="AA275" i="16" l="1"/>
  <c r="AJ274" i="16"/>
  <c r="L276" i="16" l="1"/>
  <c r="M276" i="16" s="1"/>
  <c r="AA276" i="16" s="1"/>
  <c r="U275" i="16"/>
  <c r="AQ35" i="16" s="1"/>
  <c r="AC275" i="16"/>
  <c r="AS34" i="16"/>
  <c r="AY34" i="16"/>
  <c r="AB276" i="16" l="1"/>
  <c r="L277" i="16" s="1"/>
  <c r="M277" i="16" s="1"/>
  <c r="AB277" i="16" s="1"/>
  <c r="AY35" i="16"/>
  <c r="AJ275" i="16"/>
  <c r="AC276" i="16" l="1"/>
  <c r="U276" i="16"/>
  <c r="AQ36" i="16" s="1"/>
  <c r="AS36" i="16" s="1"/>
  <c r="AA277" i="16"/>
  <c r="L278" i="16" s="1"/>
  <c r="M278" i="16" s="1"/>
  <c r="AB278" i="16" s="1"/>
  <c r="AS35" i="16"/>
  <c r="AJ276" i="16" l="1"/>
  <c r="AC277" i="16"/>
  <c r="U277" i="16"/>
  <c r="AQ37" i="16" s="1"/>
  <c r="AS37" i="16" s="1"/>
  <c r="AA278" i="16"/>
  <c r="U278" i="16" s="1"/>
  <c r="AQ38" i="16" s="1"/>
  <c r="AY36" i="16"/>
  <c r="AJ277" i="16" l="1"/>
  <c r="L279" i="16"/>
  <c r="M279" i="16" s="1"/>
  <c r="AB279" i="16" s="1"/>
  <c r="AY37" i="16"/>
  <c r="AC278" i="16"/>
  <c r="AJ278" i="16"/>
  <c r="AA279" i="16" l="1"/>
  <c r="U279" i="16" s="1"/>
  <c r="AQ39" i="16" s="1"/>
  <c r="AY38" i="16"/>
  <c r="AS38" i="16"/>
  <c r="L280" i="16" l="1"/>
  <c r="M280" i="16" s="1"/>
  <c r="AA280" i="16" s="1"/>
  <c r="AS39" i="16"/>
  <c r="AJ279" i="16"/>
  <c r="AC279" i="16"/>
  <c r="AY39" i="16"/>
  <c r="AB280" i="16" l="1"/>
  <c r="U280" i="16" l="1"/>
  <c r="AQ40" i="16" s="1"/>
  <c r="AY40" i="16" s="1"/>
  <c r="L281" i="16"/>
  <c r="M281" i="16" s="1"/>
  <c r="AB281" i="16" s="1"/>
  <c r="AC280" i="16"/>
  <c r="AJ280" i="16" l="1"/>
  <c r="AS40" i="16"/>
  <c r="AA281" i="16"/>
  <c r="L282" i="16" l="1"/>
  <c r="M282" i="16" s="1"/>
  <c r="AA282" i="16" s="1"/>
  <c r="AC281" i="16"/>
  <c r="U281" i="16"/>
  <c r="AQ41" i="16" s="1"/>
  <c r="AB282" i="16" l="1"/>
  <c r="U282" i="16" s="1"/>
  <c r="AQ42" i="16" s="1"/>
  <c r="AJ281" i="16"/>
  <c r="AY41" i="16"/>
  <c r="AC282" i="16" l="1"/>
  <c r="L283" i="16"/>
  <c r="M283" i="16" s="1"/>
  <c r="AA283" i="16" s="1"/>
  <c r="AJ282" i="16"/>
  <c r="AY42" i="16"/>
  <c r="AS41" i="16"/>
  <c r="AB283" i="16" l="1"/>
  <c r="U283" i="16" s="1"/>
  <c r="AQ43" i="16" s="1"/>
  <c r="AS42" i="16"/>
  <c r="AC283" i="16" l="1"/>
  <c r="L284" i="16"/>
  <c r="M284" i="16" s="1"/>
  <c r="AB284" i="16" s="1"/>
  <c r="AJ283" i="16"/>
  <c r="AY43" i="16"/>
  <c r="AA284" i="16" l="1"/>
  <c r="U284" i="16" s="1"/>
  <c r="AQ44" i="16" s="1"/>
  <c r="AS44" i="16" s="1"/>
  <c r="AS43" i="16"/>
  <c r="AJ284" i="16" l="1"/>
  <c r="AC284" i="16"/>
  <c r="AY44" i="16"/>
  <c r="L285" i="16"/>
  <c r="M285" i="16" s="1"/>
  <c r="AB285" i="16" s="1"/>
  <c r="AA285" i="16" l="1"/>
  <c r="AC285" i="16" s="1"/>
  <c r="U285" i="16" l="1"/>
  <c r="AQ45" i="16" s="1"/>
  <c r="AS45" i="16" s="1"/>
  <c r="L286" i="16"/>
  <c r="M286" i="16" s="1"/>
  <c r="AA286" i="16" s="1"/>
  <c r="AB286" i="16" l="1"/>
  <c r="U286" i="16" s="1"/>
  <c r="AQ46" i="16" s="1"/>
  <c r="AJ285" i="16"/>
  <c r="AY45" i="16"/>
  <c r="AC286" i="16" l="1"/>
  <c r="AY46" i="16"/>
  <c r="AS46" i="16"/>
  <c r="L287" i="16"/>
  <c r="M287" i="16" s="1"/>
  <c r="AB287" i="16" s="1"/>
  <c r="AJ286" i="16"/>
  <c r="AA287" i="16" l="1"/>
  <c r="U287" i="16" s="1"/>
  <c r="AQ47" i="16" s="1"/>
  <c r="AJ287" i="16" l="1"/>
  <c r="AC287" i="16"/>
  <c r="L288" i="16"/>
  <c r="M288" i="16" s="1"/>
  <c r="AB288" i="16" s="1"/>
  <c r="AY47" i="16"/>
  <c r="AS47" i="16"/>
  <c r="AA288" i="16" l="1"/>
  <c r="AC288" i="16" s="1"/>
  <c r="U288" i="16" l="1"/>
  <c r="AQ48" i="16" s="1"/>
  <c r="AY48" i="16" s="1"/>
  <c r="L289" i="16"/>
  <c r="M289" i="16" s="1"/>
  <c r="AB289" i="16" s="1"/>
  <c r="AJ288" i="16" l="1"/>
  <c r="AA289" i="16"/>
  <c r="U289" i="16" s="1"/>
  <c r="AQ49" i="16" s="1"/>
  <c r="AS49" i="16" s="1"/>
  <c r="AS48" i="16"/>
  <c r="AC289" i="16" l="1"/>
  <c r="AJ289" i="16"/>
  <c r="L290" i="16"/>
  <c r="M290" i="16" s="1"/>
  <c r="AA290" i="16" s="1"/>
  <c r="AY49" i="16"/>
  <c r="AB290" i="16" l="1"/>
  <c r="AC290" i="16" s="1"/>
  <c r="L291" i="16" l="1"/>
  <c r="M291" i="16" s="1"/>
  <c r="AB291" i="16" s="1"/>
  <c r="U290" i="16"/>
  <c r="AQ50" i="16" s="1"/>
  <c r="AS50" i="16" s="1"/>
  <c r="AJ290" i="16" l="1"/>
  <c r="AY50" i="16"/>
  <c r="AA291" i="16"/>
  <c r="AC291" i="16" s="1"/>
  <c r="U291" i="16" l="1"/>
  <c r="AQ51" i="16" s="1"/>
  <c r="AS51" i="16" s="1"/>
  <c r="L292" i="16"/>
  <c r="M292" i="16" s="1"/>
  <c r="AA292" i="16" s="1"/>
  <c r="AY51" i="16" l="1"/>
  <c r="AB292" i="16"/>
  <c r="L293" i="16" s="1"/>
  <c r="M293" i="16" s="1"/>
  <c r="AA293" i="16" s="1"/>
  <c r="AJ291" i="16"/>
  <c r="AC292" i="16" l="1"/>
  <c r="U292" i="16"/>
  <c r="AQ52" i="16" s="1"/>
  <c r="AS52" i="16" s="1"/>
  <c r="AB293" i="16"/>
  <c r="U293" i="16" s="1"/>
  <c r="AQ53" i="16" s="1"/>
  <c r="AY53" i="16" s="1"/>
  <c r="AJ292" i="16" l="1"/>
  <c r="AY52" i="16"/>
  <c r="AC293" i="16"/>
  <c r="L294" i="16"/>
  <c r="M294" i="16" s="1"/>
  <c r="AB294" i="16" s="1"/>
  <c r="AS53" i="16"/>
  <c r="AJ293" i="16"/>
  <c r="AA294" i="16" l="1"/>
  <c r="AC294" i="16" s="1"/>
  <c r="U294" i="16" l="1"/>
  <c r="AQ54" i="16" s="1"/>
  <c r="AS54" i="16" s="1"/>
  <c r="L295" i="16"/>
  <c r="M295" i="16" s="1"/>
  <c r="AA295" i="16" s="1"/>
  <c r="AJ294" i="16" l="1"/>
  <c r="AY54" i="16"/>
  <c r="AB295" i="16"/>
  <c r="U295" i="16" s="1"/>
  <c r="AQ55" i="16" s="1"/>
  <c r="L296" i="16" l="1"/>
  <c r="M296" i="16" s="1"/>
  <c r="AB296" i="16" s="1"/>
  <c r="AC295" i="16"/>
  <c r="AJ295" i="16"/>
  <c r="AS55" i="16"/>
  <c r="AY55" i="16"/>
  <c r="AA296" i="16" l="1"/>
  <c r="AC296" i="16" s="1"/>
  <c r="L297" i="16" l="1"/>
  <c r="M297" i="16" s="1"/>
  <c r="AB297" i="16" s="1"/>
  <c r="U296" i="16"/>
  <c r="AQ56" i="16" s="1"/>
  <c r="AY56" i="16" s="1"/>
  <c r="AA297" i="16" l="1"/>
  <c r="U297" i="16" s="1"/>
  <c r="AQ57" i="16" s="1"/>
  <c r="AS57" i="16" s="1"/>
  <c r="AS56" i="16"/>
  <c r="AJ296" i="16"/>
  <c r="L298" i="16" l="1"/>
  <c r="M298" i="16" s="1"/>
  <c r="AA298" i="16" s="1"/>
  <c r="AC297" i="16"/>
  <c r="AY57" i="16"/>
  <c r="AJ297" i="16"/>
  <c r="AB298" i="16" l="1"/>
  <c r="L299" i="16" s="1"/>
  <c r="M299" i="16" s="1"/>
  <c r="AB299" i="16" s="1"/>
  <c r="U298" i="16" l="1"/>
  <c r="AQ58" i="16" s="1"/>
  <c r="AC298" i="16"/>
  <c r="AA299" i="16"/>
  <c r="AJ298" i="16" l="1"/>
  <c r="AS58" i="16"/>
  <c r="AY58" i="16"/>
  <c r="U299" i="16"/>
  <c r="L300" i="16"/>
  <c r="M300" i="16" s="1"/>
  <c r="AB300" i="16" s="1"/>
  <c r="AC299" i="16"/>
  <c r="AA300" i="16" l="1"/>
  <c r="U300" i="16" s="1"/>
  <c r="AQ60" i="16" s="1"/>
  <c r="AQ59" i="16"/>
  <c r="AJ299" i="16"/>
  <c r="AJ300" i="16" l="1"/>
  <c r="L301" i="16"/>
  <c r="M301" i="16" s="1"/>
  <c r="AB301" i="16" s="1"/>
  <c r="AC300" i="16"/>
  <c r="AY59" i="16"/>
  <c r="AS59" i="16"/>
  <c r="AY60" i="16"/>
  <c r="AS60" i="16"/>
  <c r="AA301" i="16" l="1"/>
  <c r="L302" i="16" s="1"/>
  <c r="M302" i="16" s="1"/>
  <c r="AA302" i="16" s="1"/>
  <c r="AB302" i="16" l="1"/>
  <c r="U302" i="16" s="1"/>
  <c r="AC301" i="16"/>
  <c r="U301" i="16"/>
  <c r="AC302" i="16" l="1"/>
  <c r="L303" i="16"/>
  <c r="M303" i="16" s="1"/>
  <c r="AA303" i="16" s="1"/>
  <c r="AQ62" i="16"/>
  <c r="AS62" i="16" s="1"/>
  <c r="AJ302" i="16"/>
  <c r="AQ61" i="16"/>
  <c r="AJ301" i="16"/>
  <c r="AB303" i="16" l="1"/>
  <c r="L304" i="16" s="1"/>
  <c r="M304" i="16" s="1"/>
  <c r="AY62" i="16"/>
  <c r="AS61" i="16"/>
  <c r="AY61" i="16"/>
  <c r="AC303" i="16"/>
  <c r="U303" i="16" l="1"/>
  <c r="AQ63" i="16" s="1"/>
  <c r="AY63" i="16" s="1"/>
  <c r="AB304" i="16"/>
  <c r="AA304" i="16"/>
  <c r="AJ303" i="16" l="1"/>
  <c r="AC304" i="16"/>
  <c r="U304" i="16"/>
  <c r="AQ64" i="16" s="1"/>
  <c r="L305" i="16"/>
  <c r="M305" i="16" s="1"/>
  <c r="AB305" i="16" s="1"/>
  <c r="AS63" i="16"/>
  <c r="AJ304" i="16" l="1"/>
  <c r="AA305" i="16"/>
  <c r="U305" i="16" s="1"/>
  <c r="AQ65" i="16" s="1"/>
  <c r="AS65" i="16" s="1"/>
  <c r="AS64" i="16"/>
  <c r="AY64" i="16"/>
  <c r="AC305" i="16" l="1"/>
  <c r="AJ305" i="16"/>
  <c r="L306" i="16"/>
  <c r="M306" i="16" s="1"/>
  <c r="AB306" i="16" s="1"/>
  <c r="AY65" i="16"/>
  <c r="AA306" i="16" l="1"/>
  <c r="L307" i="16" s="1"/>
  <c r="M307" i="16" s="1"/>
  <c r="AB307" i="16" s="1"/>
  <c r="AC306" i="16" l="1"/>
  <c r="U306" i="16"/>
  <c r="AQ66" i="16" s="1"/>
  <c r="AS66" i="16" s="1"/>
  <c r="AA307" i="16"/>
  <c r="L308" i="16" s="1"/>
  <c r="M308" i="16" s="1"/>
  <c r="AJ306" i="16" l="1"/>
  <c r="AC307" i="16"/>
  <c r="U307" i="16"/>
  <c r="AQ67" i="16" s="1"/>
  <c r="AY67" i="16" s="1"/>
  <c r="AB308" i="16"/>
  <c r="AA308" i="16"/>
  <c r="AY66" i="16"/>
  <c r="U308" i="16" l="1"/>
  <c r="AQ68" i="16" s="1"/>
  <c r="AS68" i="16" s="1"/>
  <c r="AJ307" i="16"/>
  <c r="AC308" i="16"/>
  <c r="L309" i="16"/>
  <c r="M309" i="16" s="1"/>
  <c r="AA309" i="16" s="1"/>
  <c r="AS67" i="16"/>
  <c r="AJ308" i="16" l="1"/>
  <c r="AB309" i="16"/>
  <c r="L310" i="16" s="1"/>
  <c r="M310" i="16" s="1"/>
  <c r="AB310" i="16" s="1"/>
  <c r="AY68" i="16"/>
  <c r="AA310" i="16" l="1"/>
  <c r="L311" i="16" s="1"/>
  <c r="M311" i="16" s="1"/>
  <c r="AB311" i="16" s="1"/>
  <c r="U309" i="16"/>
  <c r="AQ69" i="16" s="1"/>
  <c r="AS69" i="16" s="1"/>
  <c r="AC309" i="16"/>
  <c r="U310" i="16" l="1"/>
  <c r="AQ70" i="16" s="1"/>
  <c r="AC310" i="16"/>
  <c r="AJ309" i="16"/>
  <c r="AY69" i="16"/>
  <c r="AA311" i="16"/>
  <c r="AC311" i="16" s="1"/>
  <c r="AJ310" i="16" l="1"/>
  <c r="L312" i="16"/>
  <c r="M312" i="16" s="1"/>
  <c r="AB312" i="16" s="1"/>
  <c r="U311" i="16"/>
  <c r="AQ71" i="16" s="1"/>
  <c r="AY70" i="16"/>
  <c r="AS70" i="16"/>
  <c r="AJ311" i="16" l="1"/>
  <c r="AA312" i="16"/>
  <c r="AC312" i="16" s="1"/>
  <c r="AY71" i="16"/>
  <c r="AS71" i="16"/>
  <c r="L313" i="16" l="1"/>
  <c r="M313" i="16" s="1"/>
  <c r="AA313" i="16" s="1"/>
  <c r="U312" i="16"/>
  <c r="AQ72" i="16" s="1"/>
  <c r="AJ312" i="16" l="1"/>
  <c r="AS72" i="16"/>
  <c r="AB313" i="16"/>
  <c r="U313" i="16" l="1"/>
  <c r="AQ73" i="16" s="1"/>
  <c r="AS73" i="16" s="1"/>
  <c r="L314" i="16"/>
  <c r="M314" i="16" s="1"/>
  <c r="AB314" i="16" s="1"/>
  <c r="AY72" i="16"/>
  <c r="AC313" i="16"/>
  <c r="AY73" i="16" l="1"/>
  <c r="AJ313" i="16"/>
  <c r="AA314" i="16"/>
  <c r="U314" i="16" s="1"/>
  <c r="AQ74" i="16" s="1"/>
  <c r="L315" i="16" l="1"/>
  <c r="M315" i="16" s="1"/>
  <c r="AB315" i="16" s="1"/>
  <c r="AC314" i="16"/>
  <c r="AJ314" i="16"/>
  <c r="AA315" i="16" l="1"/>
  <c r="U315" i="16" s="1"/>
  <c r="AQ75" i="16" s="1"/>
  <c r="AS74" i="16"/>
  <c r="AY74" i="16"/>
  <c r="L316" i="16" l="1"/>
  <c r="M316" i="16" s="1"/>
  <c r="AA316" i="16" s="1"/>
  <c r="AS75" i="16"/>
  <c r="AJ315" i="16"/>
  <c r="AC315" i="16"/>
  <c r="AY75" i="16" l="1"/>
  <c r="AB316" i="16"/>
  <c r="L317" i="16" l="1"/>
  <c r="M317" i="16" s="1"/>
  <c r="AB317" i="16" s="1"/>
  <c r="U316" i="16"/>
  <c r="AQ76" i="16" s="1"/>
  <c r="AC316" i="16"/>
  <c r="AA317" i="16" l="1"/>
  <c r="L318" i="16" s="1"/>
  <c r="M318" i="16" s="1"/>
  <c r="AA318" i="16" s="1"/>
  <c r="AJ316" i="16"/>
  <c r="AS76" i="16"/>
  <c r="AC317" i="16" l="1"/>
  <c r="U317" i="16"/>
  <c r="AQ77" i="16" s="1"/>
  <c r="AY76" i="16"/>
  <c r="AB318" i="16"/>
  <c r="L319" i="16" s="1"/>
  <c r="M319" i="16" s="1"/>
  <c r="AJ317" i="16" l="1"/>
  <c r="AC318" i="16"/>
  <c r="AB319" i="16"/>
  <c r="AS77" i="16"/>
  <c r="AY77" i="16"/>
  <c r="U318" i="16"/>
  <c r="AQ78" i="16" s="1"/>
  <c r="AA319" i="16" l="1"/>
  <c r="U319" i="16" s="1"/>
  <c r="AQ79" i="16" s="1"/>
  <c r="AJ318" i="16"/>
  <c r="L320" i="16" l="1"/>
  <c r="M320" i="16" s="1"/>
  <c r="AJ319" i="16"/>
  <c r="AS79" i="16"/>
  <c r="AC319" i="16"/>
  <c r="AS78" i="16"/>
  <c r="AY78" i="16"/>
  <c r="AY79" i="16" l="1"/>
  <c r="AB320" i="16"/>
  <c r="AA320" i="16"/>
  <c r="L321" i="16" l="1"/>
  <c r="M321" i="16" s="1"/>
  <c r="AB321" i="16" s="1"/>
  <c r="AC320" i="16"/>
  <c r="U320" i="16"/>
  <c r="AQ80" i="16" s="1"/>
  <c r="AA321" i="16" l="1"/>
  <c r="U321" i="16" s="1"/>
  <c r="AQ81" i="16" s="1"/>
  <c r="AJ320" i="16"/>
  <c r="L322" i="16" l="1"/>
  <c r="M322" i="16" s="1"/>
  <c r="AB322" i="16" s="1"/>
  <c r="AJ321" i="16"/>
  <c r="AC321" i="16"/>
  <c r="AS80" i="16"/>
  <c r="AY80" i="16"/>
  <c r="AS81" i="16"/>
  <c r="AY81" i="16"/>
  <c r="AA322" i="16" l="1"/>
  <c r="L323" i="16" l="1"/>
  <c r="M323" i="16" s="1"/>
  <c r="AB323" i="16" s="1"/>
  <c r="AC322" i="16"/>
  <c r="U322" i="16"/>
  <c r="AQ82" i="16" s="1"/>
  <c r="AA323" i="16" l="1"/>
  <c r="AC323" i="16" s="1"/>
  <c r="AJ322" i="16"/>
  <c r="AS82" i="16"/>
  <c r="U323" i="16" l="1"/>
  <c r="AQ83" i="16" s="1"/>
  <c r="AY83" i="16" s="1"/>
  <c r="L324" i="16"/>
  <c r="M324" i="16" s="1"/>
  <c r="AA324" i="16" s="1"/>
  <c r="AY82" i="16"/>
  <c r="AJ323" i="16" l="1"/>
  <c r="AB324" i="16"/>
  <c r="AS83" i="16"/>
  <c r="L325" i="16" l="1"/>
  <c r="M325" i="16" s="1"/>
  <c r="AA325" i="16" s="1"/>
  <c r="AC324" i="16"/>
  <c r="U324" i="16"/>
  <c r="AB325" i="16" l="1"/>
  <c r="U325" i="16" s="1"/>
  <c r="AQ84" i="16"/>
  <c r="AJ324" i="16"/>
  <c r="L326" i="16" l="1"/>
  <c r="M326" i="16" s="1"/>
  <c r="AA326" i="16" s="1"/>
  <c r="AQ85" i="16"/>
  <c r="AS85" i="16" s="1"/>
  <c r="AJ325" i="16"/>
  <c r="AC325" i="16"/>
  <c r="AS84" i="16"/>
  <c r="AY84" i="16"/>
  <c r="AY85" i="16" l="1"/>
  <c r="AB326" i="16"/>
  <c r="AC326" i="16" s="1"/>
  <c r="U326" i="16" l="1"/>
  <c r="AQ86" i="16" s="1"/>
  <c r="AS86" i="16" s="1"/>
  <c r="L327" i="16"/>
  <c r="M327" i="16" s="1"/>
  <c r="AA327" i="16" s="1"/>
  <c r="AY86" i="16" l="1"/>
  <c r="AJ326" i="16"/>
  <c r="AB327" i="16"/>
  <c r="U327" i="16" s="1"/>
  <c r="AQ87" i="16" s="1"/>
  <c r="AY87" i="16" s="1"/>
  <c r="AC327" i="16" l="1"/>
  <c r="L328" i="16"/>
  <c r="M328" i="16" s="1"/>
  <c r="AA328" i="16" s="1"/>
  <c r="AJ327" i="16"/>
  <c r="AS87" i="16"/>
  <c r="AB328" i="16" l="1"/>
  <c r="L329" i="16" s="1"/>
  <c r="M329" i="16" s="1"/>
  <c r="AA329" i="16" s="1"/>
  <c r="U328" i="16" l="1"/>
  <c r="AC328" i="16"/>
  <c r="AB329" i="16"/>
  <c r="U329" i="16" s="1"/>
  <c r="AQ89" i="16" s="1"/>
  <c r="AS89" i="16" s="1"/>
  <c r="AJ329" i="16" l="1"/>
  <c r="AC329" i="16"/>
  <c r="L330" i="16"/>
  <c r="M330" i="16" s="1"/>
  <c r="AA330" i="16" s="1"/>
  <c r="AQ88" i="16"/>
  <c r="AJ328" i="16"/>
  <c r="AS88" i="16" l="1"/>
  <c r="AY88" i="16"/>
  <c r="AB330" i="16"/>
  <c r="U330" i="16" s="1"/>
  <c r="AY89" i="16"/>
  <c r="AC330" i="16" l="1"/>
  <c r="L331" i="16"/>
  <c r="M331" i="16" s="1"/>
  <c r="AB331" i="16" s="1"/>
  <c r="AQ90" i="16"/>
  <c r="AJ330" i="16"/>
  <c r="AA331" i="16" l="1"/>
  <c r="L332" i="16" s="1"/>
  <c r="M332" i="16" s="1"/>
  <c r="AB332" i="16" s="1"/>
  <c r="AY90" i="16"/>
  <c r="AS90" i="16"/>
  <c r="AC331" i="16" l="1"/>
  <c r="U331" i="16"/>
  <c r="AQ91" i="16" s="1"/>
  <c r="AA332" i="16"/>
  <c r="AJ331" i="16" l="1"/>
  <c r="U332" i="16"/>
  <c r="L333" i="16"/>
  <c r="M333" i="16" s="1"/>
  <c r="AB333" i="16" s="1"/>
  <c r="AC332" i="16"/>
  <c r="AY91" i="16"/>
  <c r="AS91" i="16"/>
  <c r="AA333" i="16" l="1"/>
  <c r="L334" i="16" s="1"/>
  <c r="M334" i="16" s="1"/>
  <c r="AB334" i="16" s="1"/>
  <c r="AQ92" i="16"/>
  <c r="AJ332" i="16"/>
  <c r="AS92" i="16" l="1"/>
  <c r="AY92" i="16"/>
  <c r="U333" i="16"/>
  <c r="AA334" i="16"/>
  <c r="AC333" i="16"/>
  <c r="AQ93" i="16" l="1"/>
  <c r="AJ333" i="16"/>
  <c r="AC334" i="16"/>
  <c r="U334" i="16"/>
  <c r="L335" i="16"/>
  <c r="M335" i="16" s="1"/>
  <c r="AB335" i="16" s="1"/>
  <c r="AQ94" i="16" l="1"/>
  <c r="AJ334" i="16"/>
  <c r="AA335" i="16"/>
  <c r="L336" i="16" s="1"/>
  <c r="M336" i="16" s="1"/>
  <c r="AA336" i="16" s="1"/>
  <c r="AY93" i="16"/>
  <c r="AS93" i="16"/>
  <c r="AY94" i="16" l="1"/>
  <c r="AS94" i="16"/>
  <c r="U335" i="16"/>
  <c r="AB336" i="16"/>
  <c r="AC335" i="16"/>
  <c r="AQ95" i="16" l="1"/>
  <c r="AJ335" i="16"/>
  <c r="AC336" i="16"/>
  <c r="L337" i="16"/>
  <c r="M337" i="16" s="1"/>
  <c r="U336" i="16"/>
  <c r="AA337" i="16" l="1"/>
  <c r="AB337" i="16"/>
  <c r="AQ96" i="16"/>
  <c r="AJ336" i="16"/>
  <c r="AY95" i="16"/>
  <c r="AS95" i="16"/>
  <c r="AY96" i="16" l="1"/>
  <c r="AS96" i="16"/>
  <c r="L338" i="16"/>
  <c r="M338" i="16" s="1"/>
  <c r="AB338" i="16" s="1"/>
  <c r="AC337" i="16"/>
  <c r="U337" i="16"/>
  <c r="AA338" i="16" l="1"/>
  <c r="AC338" i="16" s="1"/>
  <c r="AQ97" i="16"/>
  <c r="AJ337" i="16"/>
  <c r="U338" i="16" l="1"/>
  <c r="AJ338" i="16" s="1"/>
  <c r="L339" i="16"/>
  <c r="M339" i="16" s="1"/>
  <c r="AB339" i="16" s="1"/>
  <c r="AY97" i="16"/>
  <c r="AS97" i="16"/>
  <c r="AQ98" i="16" l="1"/>
  <c r="AS98" i="16" s="1"/>
  <c r="AA339" i="16"/>
  <c r="AY98" i="16" l="1"/>
  <c r="L340" i="16"/>
  <c r="M340" i="16" s="1"/>
  <c r="AA340" i="16" s="1"/>
  <c r="U339" i="16"/>
  <c r="AC339" i="16"/>
  <c r="AB340" i="16" l="1"/>
  <c r="AC340" i="16" s="1"/>
  <c r="AQ99" i="16"/>
  <c r="AJ339" i="16"/>
  <c r="L341" i="16" l="1"/>
  <c r="M341" i="16" s="1"/>
  <c r="AB341" i="16" s="1"/>
  <c r="U340" i="16"/>
  <c r="AQ100" i="16" s="1"/>
  <c r="AS99" i="16"/>
  <c r="AY99" i="16"/>
  <c r="AA341" i="16" l="1"/>
  <c r="AC341" i="16" s="1"/>
  <c r="AJ340" i="16"/>
  <c r="AS100" i="16"/>
  <c r="AY100" i="16"/>
  <c r="L342" i="16" l="1"/>
  <c r="M342" i="16" s="1"/>
  <c r="AB342" i="16" s="1"/>
  <c r="U341" i="16"/>
  <c r="AJ341" i="16" s="1"/>
  <c r="AA342" i="16" l="1"/>
  <c r="AC342" i="16" s="1"/>
  <c r="AQ101" i="16"/>
  <c r="AS101" i="16" s="1"/>
  <c r="AY101" i="16" l="1"/>
  <c r="L343" i="16"/>
  <c r="M343" i="16" s="1"/>
  <c r="AA343" i="16" s="1"/>
  <c r="U342" i="16"/>
  <c r="AQ102" i="16" s="1"/>
  <c r="AJ342" i="16" l="1"/>
  <c r="AB343" i="16"/>
  <c r="L344" i="16" s="1"/>
  <c r="M344" i="16" s="1"/>
  <c r="AS102" i="16"/>
  <c r="AY102" i="16"/>
  <c r="U343" i="16" l="1"/>
  <c r="AQ103" i="16" s="1"/>
  <c r="AC343" i="16"/>
  <c r="AA344" i="16"/>
  <c r="AB344" i="16"/>
  <c r="AJ343" i="16"/>
  <c r="U344" i="16" l="1"/>
  <c r="AS103" i="16"/>
  <c r="AY103" i="16"/>
  <c r="L345" i="16"/>
  <c r="M345" i="16" s="1"/>
  <c r="AB345" i="16" s="1"/>
  <c r="AC344" i="16"/>
  <c r="AA345" i="16" l="1"/>
  <c r="AQ104" i="16"/>
  <c r="AJ344" i="16"/>
  <c r="AS104" i="16" l="1"/>
  <c r="AY104" i="16"/>
  <c r="U345" i="16"/>
  <c r="AC345" i="16"/>
  <c r="L346" i="16"/>
  <c r="M346" i="16" s="1"/>
  <c r="AB346" i="16" s="1"/>
  <c r="AA346" i="16" l="1"/>
  <c r="AQ105" i="16"/>
  <c r="AJ345" i="16"/>
  <c r="U346" i="16" l="1"/>
  <c r="L347" i="16"/>
  <c r="M347" i="16" s="1"/>
  <c r="AA347" i="16" s="1"/>
  <c r="AC346" i="16"/>
  <c r="AY105" i="16"/>
  <c r="AS105" i="16"/>
  <c r="AB347" i="16" l="1"/>
  <c r="L348" i="16" s="1"/>
  <c r="M348" i="16" s="1"/>
  <c r="AB348" i="16" s="1"/>
  <c r="AQ106" i="16"/>
  <c r="AJ346" i="16"/>
  <c r="U347" i="16" l="1"/>
  <c r="AQ107" i="16" s="1"/>
  <c r="AC347" i="16"/>
  <c r="AA348" i="16"/>
  <c r="AY106" i="16"/>
  <c r="AS106" i="16"/>
  <c r="AJ347" i="16" l="1"/>
  <c r="U348" i="16"/>
  <c r="AY107" i="16"/>
  <c r="AS107" i="16"/>
  <c r="L349" i="16"/>
  <c r="M349" i="16" s="1"/>
  <c r="AA349" i="16" s="1"/>
  <c r="AC348" i="16"/>
  <c r="AB349" i="16" l="1"/>
  <c r="U349" i="16" s="1"/>
  <c r="AQ108" i="16"/>
  <c r="AJ348" i="16"/>
  <c r="AY108" i="16" l="1"/>
  <c r="AS108" i="16"/>
  <c r="L350" i="16"/>
  <c r="M350" i="16" s="1"/>
  <c r="AC349" i="16"/>
  <c r="AQ109" i="16"/>
  <c r="AJ349" i="16"/>
  <c r="AA350" i="16" l="1"/>
  <c r="AB350" i="16"/>
  <c r="AS109" i="16"/>
  <c r="AY109" i="16"/>
  <c r="L351" i="16" l="1"/>
  <c r="M351" i="16" s="1"/>
  <c r="AB351" i="16" s="1"/>
  <c r="AC350" i="16"/>
  <c r="U350" i="16"/>
  <c r="AA351" i="16" l="1"/>
  <c r="L352" i="16" s="1"/>
  <c r="M352" i="16" s="1"/>
  <c r="AB352" i="16" s="1"/>
  <c r="AQ110" i="16"/>
  <c r="AJ350" i="16"/>
  <c r="AY110" i="16" l="1"/>
  <c r="AS110" i="16"/>
  <c r="AC351" i="16"/>
  <c r="U351" i="16"/>
  <c r="AA352" i="16"/>
  <c r="L353" i="16" l="1"/>
  <c r="M353" i="16" s="1"/>
  <c r="AA353" i="16" s="1"/>
  <c r="U352" i="16"/>
  <c r="AQ111" i="16"/>
  <c r="AJ351" i="16"/>
  <c r="AC352" i="16"/>
  <c r="AB353" i="16" l="1"/>
  <c r="U353" i="16" s="1"/>
  <c r="AQ112" i="16"/>
  <c r="AJ352" i="16"/>
  <c r="AS111" i="16"/>
  <c r="AY111" i="16"/>
  <c r="L354" i="16" l="1"/>
  <c r="M354" i="16" s="1"/>
  <c r="AA354" i="16" s="1"/>
  <c r="AC353" i="16"/>
  <c r="AY112" i="16"/>
  <c r="AS112" i="16"/>
  <c r="AQ113" i="16"/>
  <c r="AJ353" i="16"/>
  <c r="AB354" i="16" l="1"/>
  <c r="AC354" i="16" s="1"/>
  <c r="AS113" i="16"/>
  <c r="AY113" i="16"/>
  <c r="L355" i="16" l="1"/>
  <c r="M355" i="16" s="1"/>
  <c r="AA355" i="16" s="1"/>
  <c r="U354" i="16"/>
  <c r="AQ114" i="16" s="1"/>
  <c r="AB355" i="16" l="1"/>
  <c r="U355" i="16" s="1"/>
  <c r="AQ115" i="16" s="1"/>
  <c r="AS115" i="16" s="1"/>
  <c r="AJ354" i="16"/>
  <c r="AS114" i="16"/>
  <c r="AY114" i="16"/>
  <c r="AJ355" i="16" l="1"/>
  <c r="L356" i="16"/>
  <c r="M356" i="16" s="1"/>
  <c r="AA356" i="16" s="1"/>
  <c r="AC355" i="16"/>
  <c r="AY115" i="16"/>
  <c r="AB356" i="16" l="1"/>
  <c r="U356" i="16" s="1"/>
  <c r="L357" i="16" l="1"/>
  <c r="M357" i="16" s="1"/>
  <c r="AA357" i="16" s="1"/>
  <c r="AC356" i="16"/>
  <c r="AQ116" i="16"/>
  <c r="AJ356" i="16"/>
  <c r="AB357" i="16" l="1"/>
  <c r="U357" i="16" s="1"/>
  <c r="AY116" i="16"/>
  <c r="AS116" i="16"/>
  <c r="AC357" i="16" l="1"/>
  <c r="L358" i="16"/>
  <c r="M358" i="16" s="1"/>
  <c r="AA358" i="16" s="1"/>
  <c r="AQ117" i="16"/>
  <c r="AJ357" i="16"/>
  <c r="AB358" i="16" l="1"/>
  <c r="U358" i="16" s="1"/>
  <c r="AQ118" i="16" s="1"/>
  <c r="AS118" i="16" s="1"/>
  <c r="AS117" i="16"/>
  <c r="AY117" i="16"/>
  <c r="AC358" i="16"/>
  <c r="AY118" i="16" l="1"/>
  <c r="AJ358" i="16"/>
  <c r="L359" i="16"/>
  <c r="M359" i="16" s="1"/>
  <c r="AB359" i="16" s="1"/>
  <c r="AA359" i="16" l="1"/>
  <c r="L360" i="16" s="1"/>
  <c r="M360" i="16" s="1"/>
  <c r="AA360" i="16" s="1"/>
  <c r="U359" i="16" l="1"/>
  <c r="AQ119" i="16" s="1"/>
  <c r="AC359" i="16"/>
  <c r="AB360" i="16"/>
  <c r="L361" i="16" s="1"/>
  <c r="M361" i="16" s="1"/>
  <c r="AA361" i="16" s="1"/>
  <c r="AJ359" i="16" l="1"/>
  <c r="AC360" i="16"/>
  <c r="U360" i="16"/>
  <c r="AQ120" i="16" s="1"/>
  <c r="AS119" i="16"/>
  <c r="AY119" i="16"/>
  <c r="AB361" i="16"/>
  <c r="AJ360" i="16" l="1"/>
  <c r="L362" i="16"/>
  <c r="M362" i="16" s="1"/>
  <c r="AB362" i="16" s="1"/>
  <c r="AC361" i="16"/>
  <c r="AS120" i="16"/>
  <c r="AY120" i="16"/>
  <c r="U361" i="16"/>
  <c r="AQ121" i="16" l="1"/>
  <c r="AJ361" i="16"/>
  <c r="AA362" i="16"/>
  <c r="U362" i="16" l="1"/>
  <c r="L363" i="16"/>
  <c r="M363" i="16" s="1"/>
  <c r="AB363" i="16" s="1"/>
  <c r="AS121" i="16"/>
  <c r="AY121" i="16"/>
  <c r="AC362" i="16"/>
  <c r="AA363" i="16" l="1"/>
  <c r="AQ122" i="16"/>
  <c r="AJ362" i="16"/>
  <c r="U363" i="16" l="1"/>
  <c r="L364" i="16"/>
  <c r="M364" i="16" s="1"/>
  <c r="AA364" i="16" s="1"/>
  <c r="AS122" i="16"/>
  <c r="AY122" i="16"/>
  <c r="AC363" i="16"/>
  <c r="AB364" i="16" l="1"/>
  <c r="AC364" i="16" s="1"/>
  <c r="AQ123" i="16"/>
  <c r="AJ363" i="16"/>
  <c r="U364" i="16" l="1"/>
  <c r="AQ124" i="16" s="1"/>
  <c r="AY124" i="16" s="1"/>
  <c r="L365" i="16"/>
  <c r="M365" i="16" s="1"/>
  <c r="AA365" i="16" s="1"/>
  <c r="AJ364" i="16"/>
  <c r="AS124" i="16"/>
  <c r="AY123" i="16"/>
  <c r="AS123" i="16"/>
  <c r="AB365" i="16" l="1"/>
  <c r="U365" i="16" s="1"/>
  <c r="AQ125" i="16" s="1"/>
  <c r="AY125" i="16" s="1"/>
  <c r="AS125" i="16" l="1"/>
  <c r="AJ365" i="16"/>
  <c r="AC365" i="16"/>
  <c r="L366" i="16"/>
  <c r="M366" i="16" s="1"/>
  <c r="AA366" i="16" s="1"/>
  <c r="AB366" i="16" l="1"/>
  <c r="AC366" i="16" l="1"/>
  <c r="L367" i="16"/>
  <c r="M367" i="16" s="1"/>
  <c r="U366" i="16"/>
  <c r="AB367" i="16" l="1"/>
  <c r="AA367" i="16"/>
  <c r="U367" i="16" s="1"/>
  <c r="AQ126" i="16"/>
  <c r="AJ366" i="16"/>
  <c r="AC367" i="16" l="1"/>
  <c r="L368" i="16"/>
  <c r="M368" i="16" s="1"/>
  <c r="AY126" i="16"/>
  <c r="AS126" i="16"/>
  <c r="AQ127" i="16"/>
  <c r="AJ367" i="16"/>
  <c r="AA368" i="16" l="1"/>
  <c r="AB368" i="16"/>
  <c r="AY127" i="16"/>
  <c r="AS127" i="16"/>
  <c r="AC368" i="16" l="1"/>
  <c r="L369" i="16"/>
  <c r="M369" i="16" s="1"/>
  <c r="AB369" i="16" s="1"/>
  <c r="U368" i="16"/>
  <c r="AQ128" i="16" l="1"/>
  <c r="AJ368" i="16"/>
  <c r="AA369" i="16"/>
  <c r="U369" i="16" s="1"/>
  <c r="AC369" i="16" l="1"/>
  <c r="AQ129" i="16"/>
  <c r="AJ369" i="16"/>
  <c r="L370" i="16"/>
  <c r="M370" i="16" s="1"/>
  <c r="AB370" i="16" s="1"/>
  <c r="AY128" i="16"/>
  <c r="AS128" i="16"/>
  <c r="AY129" i="16" l="1"/>
  <c r="AS129" i="16"/>
  <c r="AA370" i="16"/>
  <c r="AC370" i="16" s="1"/>
  <c r="U370" i="16" l="1"/>
  <c r="L371" i="16"/>
  <c r="M371" i="16" s="1"/>
  <c r="AQ130" i="16" l="1"/>
  <c r="AJ370" i="16"/>
  <c r="AB371" i="16"/>
  <c r="AA371" i="16"/>
  <c r="AC371" i="16" l="1"/>
  <c r="L372" i="16"/>
  <c r="M372" i="16" s="1"/>
  <c r="AB372" i="16" s="1"/>
  <c r="U371" i="16"/>
  <c r="AS130" i="16"/>
  <c r="AY130" i="16"/>
  <c r="AA372" i="16" l="1"/>
  <c r="AQ131" i="16"/>
  <c r="AJ371" i="16"/>
  <c r="AY131" i="16" l="1"/>
  <c r="AS131" i="16"/>
  <c r="L373" i="16"/>
  <c r="M373" i="16" s="1"/>
  <c r="AB373" i="16" s="1"/>
  <c r="U372" i="16"/>
  <c r="AC372" i="16"/>
  <c r="AQ132" i="16" l="1"/>
  <c r="AJ372" i="16"/>
  <c r="AA373" i="16"/>
  <c r="L374" i="16" s="1"/>
  <c r="M374" i="16" s="1"/>
  <c r="AC373" i="16" l="1"/>
  <c r="U373" i="16"/>
  <c r="AB374" i="16"/>
  <c r="AA374" i="16"/>
  <c r="AS132" i="16"/>
  <c r="AY132" i="16"/>
  <c r="U374" i="16" l="1"/>
  <c r="L375" i="16"/>
  <c r="M375" i="16" s="1"/>
  <c r="AB375" i="16" s="1"/>
  <c r="AC374" i="16"/>
  <c r="AQ133" i="16"/>
  <c r="AJ373" i="16"/>
  <c r="AY133" i="16" l="1"/>
  <c r="AS133" i="16"/>
  <c r="AQ134" i="16"/>
  <c r="AJ374" i="16"/>
  <c r="AA375" i="16"/>
  <c r="L376" i="16" s="1"/>
  <c r="M376" i="16" s="1"/>
  <c r="AA376" i="16" s="1"/>
  <c r="AS134" i="16" l="1"/>
  <c r="AY134" i="16"/>
  <c r="AC375" i="16"/>
  <c r="U375" i="16"/>
  <c r="AB376" i="16"/>
  <c r="U376" i="16" s="1"/>
  <c r="AQ136" i="16" l="1"/>
  <c r="AJ376" i="16"/>
  <c r="L377" i="16"/>
  <c r="M377" i="16" s="1"/>
  <c r="AB377" i="16" s="1"/>
  <c r="AC376" i="16"/>
  <c r="AQ135" i="16"/>
  <c r="AJ375" i="16"/>
  <c r="AA377" i="16" l="1"/>
  <c r="U377" i="16" s="1"/>
  <c r="AQ137" i="16" s="1"/>
  <c r="AC377" i="16"/>
  <c r="AY136" i="16"/>
  <c r="AS136" i="16"/>
  <c r="L378" i="16"/>
  <c r="M378" i="16" s="1"/>
  <c r="AA378" i="16" s="1"/>
  <c r="AS135" i="16"/>
  <c r="AY135" i="16"/>
  <c r="AJ377" i="16"/>
  <c r="AS137" i="16"/>
  <c r="AB378" i="16" l="1"/>
  <c r="U378" i="16" s="1"/>
  <c r="AQ138" i="16" s="1"/>
  <c r="AS138" i="16" s="1"/>
  <c r="AY137" i="16"/>
  <c r="AC378" i="16" l="1"/>
  <c r="L379" i="16"/>
  <c r="M379" i="16" s="1"/>
  <c r="AB379" i="16" s="1"/>
  <c r="AJ378" i="16"/>
  <c r="AY138" i="16"/>
  <c r="AA379" i="16" l="1"/>
  <c r="L380" i="16" s="1"/>
  <c r="M380" i="16" s="1"/>
  <c r="AA380" i="16" s="1"/>
  <c r="U379" i="16"/>
  <c r="AQ139" i="16" s="1"/>
  <c r="AB380" i="16" l="1"/>
  <c r="L381" i="16" s="1"/>
  <c r="M381" i="16" s="1"/>
  <c r="AB381" i="16" s="1"/>
  <c r="AC379" i="16"/>
  <c r="AJ379" i="16"/>
  <c r="AC380" i="16"/>
  <c r="U380" i="16"/>
  <c r="AQ140" i="16" s="1"/>
  <c r="AS139" i="16"/>
  <c r="AY139" i="16"/>
  <c r="AA381" i="16" l="1"/>
  <c r="AC381" i="16" s="1"/>
  <c r="AJ380" i="16"/>
  <c r="L382" i="16" l="1"/>
  <c r="M382" i="16" s="1"/>
  <c r="AB382" i="16" s="1"/>
  <c r="U381" i="16"/>
  <c r="AQ141" i="16" s="1"/>
  <c r="AS140" i="16"/>
  <c r="AY140" i="16"/>
  <c r="AJ381" i="16" l="1"/>
  <c r="AY141" i="16"/>
  <c r="AA382" i="16"/>
  <c r="L383" i="16" s="1"/>
  <c r="M383" i="16" s="1"/>
  <c r="AS141" i="16" l="1"/>
  <c r="U382" i="16"/>
  <c r="AQ142" i="16" s="1"/>
  <c r="AC382" i="16"/>
  <c r="AB383" i="16"/>
  <c r="AJ382" i="16" l="1"/>
  <c r="AA383" i="16"/>
  <c r="U383" i="16" s="1"/>
  <c r="AQ143" i="16" s="1"/>
  <c r="L384" i="16" l="1"/>
  <c r="M384" i="16" s="1"/>
  <c r="AJ383" i="16"/>
  <c r="AC383" i="16"/>
  <c r="AS142" i="16"/>
  <c r="AY142" i="16"/>
  <c r="AS143" i="16"/>
  <c r="AY143" i="16"/>
  <c r="AB384" i="16" l="1"/>
  <c r="AA384" i="16"/>
  <c r="L385" i="16" l="1"/>
  <c r="M385" i="16" s="1"/>
  <c r="AB385" i="16" s="1"/>
  <c r="AC384" i="16"/>
  <c r="U384" i="16"/>
  <c r="AQ144" i="16" s="1"/>
  <c r="AA385" i="16" l="1"/>
  <c r="U385" i="16" s="1"/>
  <c r="AQ145" i="16" s="1"/>
  <c r="AJ384" i="16"/>
  <c r="L386" i="16" l="1"/>
  <c r="M386" i="16" s="1"/>
  <c r="AA386" i="16" s="1"/>
  <c r="AJ385" i="16"/>
  <c r="AC385" i="16"/>
  <c r="AS145" i="16"/>
  <c r="AS144" i="16"/>
  <c r="AY144" i="16"/>
  <c r="AB386" i="16" l="1"/>
  <c r="AY145" i="16"/>
  <c r="AC386" i="16" l="1"/>
  <c r="L387" i="16"/>
  <c r="M387" i="16" s="1"/>
  <c r="AA387" i="16" s="1"/>
  <c r="U386" i="16"/>
  <c r="AQ146" i="16" s="1"/>
  <c r="AB387" i="16" l="1"/>
  <c r="L388" i="16" s="1"/>
  <c r="M388" i="16" s="1"/>
  <c r="AJ386" i="16"/>
  <c r="AS146" i="16"/>
  <c r="AY146" i="16"/>
  <c r="AC387" i="16" l="1"/>
  <c r="U387" i="16"/>
  <c r="AQ147" i="16" s="1"/>
  <c r="AA388" i="16"/>
  <c r="AB388" i="16"/>
  <c r="L389" i="16" l="1"/>
  <c r="M389" i="16" s="1"/>
  <c r="AB389" i="16" s="1"/>
  <c r="AJ387" i="16"/>
  <c r="U388" i="16"/>
  <c r="AQ148" i="16" s="1"/>
  <c r="AC388" i="16"/>
  <c r="AS147" i="16"/>
  <c r="AY147" i="16"/>
  <c r="AJ388" i="16" l="1"/>
  <c r="AA389" i="16"/>
  <c r="AC389" i="16" s="1"/>
  <c r="AS148" i="16"/>
  <c r="AY148" i="16"/>
  <c r="L390" i="16" l="1"/>
  <c r="M390" i="16" s="1"/>
  <c r="AA390" i="16" s="1"/>
  <c r="U389" i="16"/>
  <c r="AQ149" i="16" s="1"/>
  <c r="AY149" i="16" s="1"/>
  <c r="AB390" i="16" l="1"/>
  <c r="AJ389" i="16"/>
  <c r="AS149" i="16"/>
  <c r="U390" i="16" l="1"/>
  <c r="AQ150" i="16" s="1"/>
  <c r="L391" i="16"/>
  <c r="M391" i="16" s="1"/>
  <c r="AA391" i="16" s="1"/>
  <c r="AC390" i="16"/>
  <c r="AJ390" i="16" l="1"/>
  <c r="AB391" i="16"/>
  <c r="AY150" i="16"/>
  <c r="AS150" i="16"/>
  <c r="AC391" i="16" l="1"/>
  <c r="L392" i="16"/>
  <c r="M392" i="16" s="1"/>
  <c r="AB392" i="16" s="1"/>
  <c r="U391" i="16"/>
  <c r="AQ151" i="16" s="1"/>
  <c r="AA392" i="16" l="1"/>
  <c r="U392" i="16" s="1"/>
  <c r="AQ152" i="16" s="1"/>
  <c r="AJ391" i="16"/>
  <c r="AS151" i="16"/>
  <c r="AY151" i="16"/>
  <c r="L393" i="16" l="1"/>
  <c r="M393" i="16" s="1"/>
  <c r="AA393" i="16" s="1"/>
  <c r="AC392" i="16"/>
  <c r="AJ392" i="16"/>
  <c r="AB393" i="16" l="1"/>
  <c r="AY152" i="16"/>
  <c r="AS152" i="16"/>
  <c r="U393" i="16" l="1"/>
  <c r="AQ153" i="16" s="1"/>
  <c r="AY153" i="16" s="1"/>
  <c r="L394" i="16"/>
  <c r="M394" i="16" s="1"/>
  <c r="AB394" i="16" s="1"/>
  <c r="AC393" i="16"/>
  <c r="AS153" i="16" l="1"/>
  <c r="AJ393" i="16"/>
  <c r="AA394" i="16"/>
  <c r="U394" i="16" s="1"/>
  <c r="AQ154" i="16" s="1"/>
  <c r="AS154" i="16" s="1"/>
  <c r="L395" i="16" l="1"/>
  <c r="M395" i="16" s="1"/>
  <c r="AA395" i="16" s="1"/>
  <c r="AY154" i="16"/>
  <c r="AJ394" i="16"/>
  <c r="AC394" i="16"/>
  <c r="AB395" i="16" l="1"/>
  <c r="L396" i="16" l="1"/>
  <c r="M396" i="16" s="1"/>
  <c r="AA396" i="16" s="1"/>
  <c r="U395" i="16"/>
  <c r="AQ155" i="16" s="1"/>
  <c r="AY155" i="16" s="1"/>
  <c r="AC395" i="16"/>
  <c r="AB396" i="16" l="1"/>
  <c r="AC396" i="16" s="1"/>
  <c r="AJ395" i="16"/>
  <c r="AS155" i="16"/>
  <c r="U396" i="16" l="1"/>
  <c r="L397" i="16"/>
  <c r="M397" i="16" s="1"/>
  <c r="AA397" i="16" s="1"/>
  <c r="AB397" i="16" l="1"/>
  <c r="U397" i="16" s="1"/>
  <c r="AQ157" i="16" s="1"/>
  <c r="AQ156" i="16"/>
  <c r="AJ396" i="16"/>
  <c r="AC397" i="16" l="1"/>
  <c r="AY156" i="16"/>
  <c r="AS156" i="16"/>
  <c r="L398" i="16"/>
  <c r="M398" i="16" s="1"/>
  <c r="AA398" i="16" s="1"/>
  <c r="AJ397" i="16"/>
  <c r="AS157" i="16"/>
  <c r="AY157" i="16"/>
  <c r="AB398" i="16" l="1"/>
  <c r="L399" i="16" s="1"/>
  <c r="M399" i="16" s="1"/>
  <c r="U398" i="16" l="1"/>
  <c r="AB399" i="16"/>
  <c r="AA399" i="16"/>
  <c r="AC398" i="16"/>
  <c r="AC399" i="16" l="1"/>
  <c r="L400" i="16"/>
  <c r="M400" i="16" s="1"/>
  <c r="AA400" i="16" s="1"/>
  <c r="U399" i="16"/>
  <c r="AQ159" i="16" s="1"/>
  <c r="AQ158" i="16"/>
  <c r="AJ398" i="16"/>
  <c r="AB400" i="16" l="1"/>
  <c r="AC400" i="16" s="1"/>
  <c r="AJ399" i="16"/>
  <c r="AS158" i="16"/>
  <c r="AY158" i="16"/>
  <c r="L401" i="16"/>
  <c r="M401" i="16" s="1"/>
  <c r="AA401" i="16"/>
  <c r="AS159" i="16"/>
  <c r="AY159" i="16"/>
  <c r="U400" i="16"/>
  <c r="AQ160" i="16" s="1"/>
  <c r="AB401" i="16" l="1"/>
  <c r="AJ400" i="16"/>
  <c r="AC401" i="16" l="1"/>
  <c r="L402" i="16"/>
  <c r="M402" i="16" s="1"/>
  <c r="AA402" i="16" s="1"/>
  <c r="U401" i="16"/>
  <c r="AQ161" i="16" s="1"/>
  <c r="AY160" i="16"/>
  <c r="AS160" i="16"/>
  <c r="AJ401" i="16" l="1"/>
  <c r="AS161" i="16"/>
  <c r="AB402" i="16"/>
  <c r="L403" i="16" s="1"/>
  <c r="M403" i="16" s="1"/>
  <c r="AY161" i="16" l="1"/>
  <c r="AB403" i="16"/>
  <c r="AC402" i="16"/>
  <c r="U402" i="16"/>
  <c r="AQ162" i="16" s="1"/>
  <c r="AA403" i="16" l="1"/>
  <c r="U403" i="16" s="1"/>
  <c r="AQ163" i="16" s="1"/>
  <c r="AJ402" i="16"/>
  <c r="L404" i="16" l="1"/>
  <c r="M404" i="16" s="1"/>
  <c r="AY162" i="16"/>
  <c r="AS162" i="16"/>
  <c r="AJ403" i="16"/>
  <c r="AC403" i="16"/>
  <c r="AS163" i="16"/>
  <c r="AY163" i="16"/>
  <c r="AB404" i="16" l="1"/>
  <c r="AA404" i="16"/>
  <c r="L405" i="16" l="1"/>
  <c r="M405" i="16" s="1"/>
  <c r="AB405" i="16" s="1"/>
  <c r="U404" i="16"/>
  <c r="AQ164" i="16" s="1"/>
  <c r="AC404" i="16"/>
  <c r="AA405" i="16" l="1"/>
  <c r="AC405" i="16" s="1"/>
  <c r="AJ404" i="16"/>
  <c r="L406" i="16" l="1"/>
  <c r="M406" i="16" s="1"/>
  <c r="AA406" i="16" s="1"/>
  <c r="AY164" i="16"/>
  <c r="AS164" i="16"/>
  <c r="U405" i="16"/>
  <c r="AQ165" i="16" s="1"/>
  <c r="AB406" i="16" l="1"/>
  <c r="AJ405" i="16"/>
  <c r="L407" i="16" l="1"/>
  <c r="M407" i="16" s="1"/>
  <c r="AA407" i="16" s="1"/>
  <c r="U406" i="16"/>
  <c r="AQ166" i="16" s="1"/>
  <c r="AC406" i="16"/>
  <c r="AS165" i="16"/>
  <c r="AY165" i="16"/>
  <c r="AB407" i="16" l="1"/>
  <c r="L408" i="16" s="1"/>
  <c r="M408" i="16" s="1"/>
  <c r="AA408" i="16" s="1"/>
  <c r="AJ406" i="16"/>
  <c r="AY166" i="16"/>
  <c r="AS166" i="16"/>
  <c r="AC407" i="16" l="1"/>
  <c r="U407" i="16"/>
  <c r="AQ167" i="16" s="1"/>
  <c r="AB408" i="16"/>
  <c r="AJ407" i="16" l="1"/>
  <c r="U408" i="16"/>
  <c r="AQ168" i="16" s="1"/>
  <c r="L409" i="16"/>
  <c r="M409" i="16" s="1"/>
  <c r="AS167" i="16"/>
  <c r="AY167" i="16"/>
  <c r="AC408" i="16"/>
  <c r="AJ408" i="16" l="1"/>
  <c r="AA409" i="16"/>
  <c r="AB409" i="16"/>
  <c r="AS168" i="16"/>
  <c r="AY168" i="16"/>
  <c r="L410" i="16" l="1"/>
  <c r="M410" i="16" s="1"/>
  <c r="AB410" i="16" s="1"/>
  <c r="U409" i="16"/>
  <c r="AQ169" i="16" s="1"/>
  <c r="AC409" i="16"/>
  <c r="AJ409" i="16" l="1"/>
  <c r="AA410" i="16"/>
  <c r="AC410" i="16" s="1"/>
  <c r="L411" i="16" l="1"/>
  <c r="M411" i="16" s="1"/>
  <c r="AB411" i="16" s="1"/>
  <c r="AY169" i="16"/>
  <c r="AS169" i="16"/>
  <c r="U410" i="16"/>
  <c r="AQ170" i="16" s="1"/>
  <c r="AA411" i="16" l="1"/>
  <c r="U411" i="16" s="1"/>
  <c r="AQ171" i="16" s="1"/>
  <c r="AJ410" i="16"/>
  <c r="L412" i="16" l="1"/>
  <c r="M412" i="16" s="1"/>
  <c r="AB412" i="16" s="1"/>
  <c r="AC411" i="16"/>
  <c r="AJ411" i="16"/>
  <c r="AY170" i="16"/>
  <c r="AS170" i="16"/>
  <c r="AA412" i="16" l="1"/>
  <c r="AC412" i="16" s="1"/>
  <c r="AY171" i="16"/>
  <c r="AS171" i="16"/>
  <c r="L413" i="16" l="1"/>
  <c r="M413" i="16" s="1"/>
  <c r="AB413" i="16" s="1"/>
  <c r="U412" i="16"/>
  <c r="AQ172" i="16" s="1"/>
  <c r="AA413" i="16" l="1"/>
  <c r="U413" i="16" s="1"/>
  <c r="AQ173" i="16" s="1"/>
  <c r="AS173" i="16" s="1"/>
  <c r="AJ412" i="16"/>
  <c r="AS172" i="16"/>
  <c r="AY172" i="16"/>
  <c r="L414" i="16" l="1"/>
  <c r="M414" i="16" s="1"/>
  <c r="AA414" i="16" s="1"/>
  <c r="AY173" i="16"/>
  <c r="AJ413" i="16"/>
  <c r="AC413" i="16"/>
  <c r="AB414" i="16" l="1"/>
  <c r="L415" i="16" l="1"/>
  <c r="M415" i="16" s="1"/>
  <c r="AB415" i="16" s="1"/>
  <c r="AC414" i="16"/>
  <c r="U414" i="16"/>
  <c r="AQ174" i="16" s="1"/>
  <c r="AA415" i="16" l="1"/>
  <c r="AC415" i="16" s="1"/>
  <c r="AJ414" i="16"/>
  <c r="AY174" i="16"/>
  <c r="AS174" i="16"/>
  <c r="U415" i="16" l="1"/>
  <c r="AQ175" i="16" s="1"/>
  <c r="L416" i="16"/>
  <c r="M416" i="16" s="1"/>
  <c r="AB416" i="16" s="1"/>
  <c r="AJ415" i="16" l="1"/>
  <c r="AA416" i="16"/>
  <c r="L417" i="16" s="1"/>
  <c r="M417" i="16" s="1"/>
  <c r="AB417" i="16" s="1"/>
  <c r="AY175" i="16"/>
  <c r="AS175" i="16"/>
  <c r="AC416" i="16" l="1"/>
  <c r="U416" i="16"/>
  <c r="AQ176" i="16" s="1"/>
  <c r="AA417" i="16"/>
  <c r="L418" i="16" s="1"/>
  <c r="M418" i="16" s="1"/>
  <c r="AJ416" i="16" l="1"/>
  <c r="U417" i="16"/>
  <c r="AQ177" i="16" s="1"/>
  <c r="AC417" i="16"/>
  <c r="AA418" i="16"/>
  <c r="AY176" i="16"/>
  <c r="AS176" i="16"/>
  <c r="AJ417" i="16" l="1"/>
  <c r="AB418" i="16"/>
  <c r="L419" i="16" s="1"/>
  <c r="M419" i="16" s="1"/>
  <c r="AS177" i="16" l="1"/>
  <c r="AY177" i="16"/>
  <c r="AC418" i="16"/>
  <c r="U418" i="16"/>
  <c r="AQ178" i="16" s="1"/>
  <c r="AA419" i="16" l="1"/>
  <c r="AB419" i="16"/>
  <c r="AJ418" i="16"/>
  <c r="L420" i="16" l="1"/>
  <c r="M420" i="16" s="1"/>
  <c r="AA420" i="16" s="1"/>
  <c r="AS178" i="16"/>
  <c r="AY178" i="16"/>
  <c r="AC419" i="16"/>
  <c r="U419" i="16"/>
  <c r="AQ179" i="16" s="1"/>
  <c r="AB420" i="16" l="1"/>
  <c r="L421" i="16" s="1"/>
  <c r="M421" i="16" s="1"/>
  <c r="AJ419" i="16"/>
  <c r="AB421" i="16" l="1"/>
  <c r="AC420" i="16"/>
  <c r="AY179" i="16"/>
  <c r="AS179" i="16"/>
  <c r="U420" i="16"/>
  <c r="AQ180" i="16" s="1"/>
  <c r="AA421" i="16" l="1"/>
  <c r="U421" i="16" s="1"/>
  <c r="AQ181" i="16" s="1"/>
  <c r="AJ420" i="16"/>
  <c r="L422" i="16" l="1"/>
  <c r="M422" i="16" s="1"/>
  <c r="AA422" i="16" s="1"/>
  <c r="AC421" i="16"/>
  <c r="AS180" i="16"/>
  <c r="AY180" i="16"/>
  <c r="AJ421" i="16"/>
  <c r="AB422" i="16" l="1"/>
  <c r="L423" i="16" s="1"/>
  <c r="M423" i="16" s="1"/>
  <c r="AY181" i="16"/>
  <c r="AS181" i="16"/>
  <c r="U422" i="16" l="1"/>
  <c r="AQ182" i="16" s="1"/>
  <c r="AC422" i="16"/>
  <c r="AA423" i="16"/>
  <c r="AB423" i="16"/>
  <c r="L424" i="16" l="1"/>
  <c r="M424" i="16" s="1"/>
  <c r="AB424" i="16" s="1"/>
  <c r="AJ422" i="16"/>
  <c r="AS182" i="16"/>
  <c r="AY182" i="16"/>
  <c r="AC423" i="16"/>
  <c r="U423" i="16"/>
  <c r="AQ183" i="16" s="1"/>
  <c r="AA424" i="16" l="1"/>
  <c r="L425" i="16" s="1"/>
  <c r="M425" i="16" s="1"/>
  <c r="AJ423" i="16"/>
  <c r="U424" i="16" l="1"/>
  <c r="AQ184" i="16" s="1"/>
  <c r="AA425" i="16"/>
  <c r="AS183" i="16"/>
  <c r="AY183" i="16"/>
  <c r="AC424" i="16"/>
  <c r="AB425" i="16" l="1"/>
  <c r="L426" i="16" s="1"/>
  <c r="M426" i="16" s="1"/>
  <c r="AJ424" i="16"/>
  <c r="AS184" i="16" l="1"/>
  <c r="AY184" i="16"/>
  <c r="AC425" i="16"/>
  <c r="AA426" i="16"/>
  <c r="U425" i="16"/>
  <c r="AQ185" i="16" s="1"/>
  <c r="AJ425" i="16" l="1"/>
  <c r="AB426" i="16"/>
  <c r="L427" i="16" s="1"/>
  <c r="M427" i="16" s="1"/>
  <c r="AC426" i="16" l="1"/>
  <c r="AA427" i="16"/>
  <c r="AS185" i="16"/>
  <c r="AY185" i="16"/>
  <c r="U426" i="16"/>
  <c r="AQ186" i="16" s="1"/>
  <c r="AB427" i="16" l="1"/>
  <c r="AJ426" i="16"/>
  <c r="AC427" i="16" l="1"/>
  <c r="L428" i="16"/>
  <c r="M428" i="16" s="1"/>
  <c r="AA428" i="16" s="1"/>
  <c r="U427" i="16"/>
  <c r="AQ187" i="16" s="1"/>
  <c r="AS186" i="16"/>
  <c r="AY186" i="16"/>
  <c r="AJ427" i="16" l="1"/>
  <c r="AB428" i="16"/>
  <c r="L429" i="16" s="1"/>
  <c r="M429" i="16" s="1"/>
  <c r="AS187" i="16"/>
  <c r="AY187" i="16"/>
  <c r="U428" i="16" l="1"/>
  <c r="AC428" i="16"/>
  <c r="AB429" i="16"/>
  <c r="AQ188" i="16" l="1"/>
  <c r="AJ428" i="16"/>
  <c r="AA429" i="16"/>
  <c r="L430" i="16" s="1"/>
  <c r="M430" i="16" s="1"/>
  <c r="AS188" i="16" l="1"/>
  <c r="AY188" i="16"/>
  <c r="AA430" i="16"/>
  <c r="U429" i="16"/>
  <c r="AC429" i="16"/>
  <c r="AB430" i="16" l="1"/>
  <c r="AQ189" i="16"/>
  <c r="AJ429" i="16"/>
  <c r="U430" i="16" l="1"/>
  <c r="AJ430" i="16" s="1"/>
  <c r="L431" i="16"/>
  <c r="M431" i="16" s="1"/>
  <c r="AB431" i="16" s="1"/>
  <c r="AC430" i="16"/>
  <c r="AS189" i="16"/>
  <c r="AY189" i="16"/>
  <c r="AQ190" i="16" l="1"/>
  <c r="AS190" i="16" s="1"/>
  <c r="AA431" i="16"/>
  <c r="L432" i="16" s="1"/>
  <c r="M432" i="16" s="1"/>
  <c r="AY190" i="16" l="1"/>
  <c r="U431" i="16"/>
  <c r="AA432" i="16"/>
  <c r="AC431" i="16"/>
  <c r="AB432" i="16" l="1"/>
  <c r="AQ191" i="16"/>
  <c r="AJ431" i="16"/>
  <c r="L433" i="16" l="1"/>
  <c r="M433" i="16" s="1"/>
  <c r="AA433" i="16" s="1"/>
  <c r="AC432" i="16"/>
  <c r="U432" i="16"/>
  <c r="AQ192" i="16" s="1"/>
  <c r="AY192" i="16" s="1"/>
  <c r="AS191" i="16"/>
  <c r="AY191" i="16"/>
  <c r="AB433" i="16" l="1"/>
  <c r="L434" i="16" s="1"/>
  <c r="M434" i="16" s="1"/>
  <c r="AS192" i="16"/>
  <c r="AJ432" i="16"/>
  <c r="U433" i="16" l="1"/>
  <c r="AQ193" i="16" s="1"/>
  <c r="AS193" i="16" s="1"/>
  <c r="AC433" i="16"/>
  <c r="AA434" i="16"/>
  <c r="AB434" i="16"/>
  <c r="AJ433" i="16" l="1"/>
  <c r="AY193" i="16"/>
  <c r="U434" i="16"/>
  <c r="AQ194" i="16" s="1"/>
  <c r="L435" i="16"/>
  <c r="M435" i="16" s="1"/>
  <c r="AB435" i="16" s="1"/>
  <c r="AC434" i="16"/>
  <c r="AJ434" i="16" l="1"/>
  <c r="AA435" i="16"/>
  <c r="U435" i="16" s="1"/>
  <c r="AS194" i="16"/>
  <c r="AY194" i="16"/>
  <c r="L436" i="16" l="1"/>
  <c r="M436" i="16" s="1"/>
  <c r="AA436" i="16" s="1"/>
  <c r="AC435" i="16"/>
  <c r="AQ195" i="16"/>
  <c r="AJ435" i="16"/>
  <c r="AB436" i="16" l="1"/>
  <c r="AY195" i="16"/>
  <c r="AS195" i="16"/>
  <c r="L437" i="16" l="1"/>
  <c r="M437" i="16" s="1"/>
  <c r="AA437" i="16" s="1"/>
  <c r="AC436" i="16"/>
  <c r="U436" i="16"/>
  <c r="AQ196" i="16" s="1"/>
  <c r="AY196" i="16" s="1"/>
  <c r="AB437" i="16" l="1"/>
  <c r="U437" i="16" s="1"/>
  <c r="AQ197" i="16" s="1"/>
  <c r="AS196" i="16"/>
  <c r="AJ436" i="16"/>
  <c r="AC437" i="16" l="1"/>
  <c r="L438" i="16"/>
  <c r="M438" i="16" s="1"/>
  <c r="AB438" i="16" s="1"/>
  <c r="AJ437" i="16"/>
  <c r="AS197" i="16"/>
  <c r="AY197" i="16"/>
  <c r="AA438" i="16" l="1"/>
  <c r="L439" i="16" s="1"/>
  <c r="M439" i="16" s="1"/>
  <c r="AB439" i="16" s="1"/>
  <c r="AC438" i="16" l="1"/>
  <c r="U438" i="16"/>
  <c r="AQ198" i="16" s="1"/>
  <c r="AS198" i="16" s="1"/>
  <c r="AA439" i="16"/>
  <c r="AC439" i="16" s="1"/>
  <c r="AY198" i="16" l="1"/>
  <c r="AJ438" i="16"/>
  <c r="U439" i="16"/>
  <c r="AJ439" i="16" s="1"/>
  <c r="L440" i="16"/>
  <c r="M440" i="16" s="1"/>
  <c r="AB440" i="16" s="1"/>
  <c r="AQ199" i="16" l="1"/>
  <c r="AY199" i="16" s="1"/>
  <c r="AA440" i="16"/>
  <c r="AC440" i="16" s="1"/>
  <c r="AS199" i="16" l="1"/>
  <c r="U440" i="16"/>
  <c r="AQ200" i="16" s="1"/>
  <c r="AY200" i="16" s="1"/>
  <c r="L441" i="16"/>
  <c r="M441" i="16" s="1"/>
  <c r="AB441" i="16" s="1"/>
  <c r="AS200" i="16" l="1"/>
  <c r="AJ440" i="16"/>
  <c r="AA441" i="16"/>
  <c r="L442" i="16" s="1"/>
  <c r="M442" i="16" s="1"/>
  <c r="AB442" i="16" l="1"/>
  <c r="AC441" i="16"/>
  <c r="AA442" i="16"/>
  <c r="U441" i="16"/>
  <c r="U442" i="16" l="1"/>
  <c r="AQ202" i="16" s="1"/>
  <c r="AQ201" i="16"/>
  <c r="AJ441" i="16"/>
  <c r="AC442" i="16"/>
  <c r="L443" i="16"/>
  <c r="M443" i="16" s="1"/>
  <c r="AA443" i="16" s="1"/>
  <c r="AJ442" i="16" l="1"/>
  <c r="AB443" i="16"/>
  <c r="L444" i="16" s="1"/>
  <c r="M444" i="16" s="1"/>
  <c r="AS201" i="16"/>
  <c r="AY201" i="16"/>
  <c r="AY202" i="16"/>
  <c r="AS202" i="16"/>
  <c r="AB444" i="16" l="1"/>
  <c r="U443" i="16"/>
  <c r="AQ203" i="16" s="1"/>
  <c r="AC443" i="16"/>
  <c r="AA444" i="16"/>
  <c r="L445" i="16" l="1"/>
  <c r="M445" i="16" s="1"/>
  <c r="AB445" i="16" s="1"/>
  <c r="AJ443" i="16"/>
  <c r="U444" i="16"/>
  <c r="AQ204" i="16" s="1"/>
  <c r="AC444" i="16"/>
  <c r="AS203" i="16"/>
  <c r="AY203" i="16"/>
  <c r="AA445" i="16" l="1"/>
  <c r="AC445" i="16" s="1"/>
  <c r="AJ444" i="16"/>
  <c r="AS204" i="16"/>
  <c r="AY204" i="16"/>
  <c r="U445" i="16"/>
  <c r="L446" i="16" l="1"/>
  <c r="M446" i="16" s="1"/>
  <c r="AA446" i="16" s="1"/>
  <c r="AQ205" i="16"/>
  <c r="AJ445" i="16"/>
  <c r="AB446" i="16" l="1"/>
  <c r="L447" i="16" s="1"/>
  <c r="M447" i="16" s="1"/>
  <c r="AA447" i="16" s="1"/>
  <c r="AY205" i="16"/>
  <c r="AS205" i="16"/>
  <c r="AC446" i="16" l="1"/>
  <c r="U446" i="16"/>
  <c r="AQ206" i="16" s="1"/>
  <c r="AS206" i="16" s="1"/>
  <c r="AB447" i="16"/>
  <c r="U447" i="16" s="1"/>
  <c r="AJ447" i="16" s="1"/>
  <c r="AJ446" i="16" l="1"/>
  <c r="AY206" i="16"/>
  <c r="AC447" i="16"/>
  <c r="L448" i="16"/>
  <c r="M448" i="16" s="1"/>
  <c r="AA448" i="16" s="1"/>
  <c r="AQ207" i="16"/>
  <c r="AS207" i="16" s="1"/>
  <c r="AB448" i="16" l="1"/>
  <c r="AC448" i="16" s="1"/>
  <c r="AY207" i="16"/>
  <c r="U448" i="16" l="1"/>
  <c r="AQ208" i="16" s="1"/>
  <c r="L449" i="16"/>
  <c r="M449" i="16" s="1"/>
  <c r="AB449" i="16" s="1"/>
  <c r="AJ448" i="16" l="1"/>
  <c r="AA449" i="16"/>
  <c r="AY208" i="16"/>
  <c r="AS208" i="16"/>
  <c r="AC449" i="16" l="1"/>
  <c r="L450" i="16"/>
  <c r="M450" i="16" s="1"/>
  <c r="AB450" i="16" s="1"/>
  <c r="U449" i="16"/>
  <c r="AA450" i="16" l="1"/>
  <c r="L451" i="16" s="1"/>
  <c r="M451" i="16" s="1"/>
  <c r="AA451" i="16" s="1"/>
  <c r="AQ209" i="16"/>
  <c r="AJ449" i="16"/>
  <c r="AC450" i="16" l="1"/>
  <c r="U450" i="16"/>
  <c r="AJ450" i="16" s="1"/>
  <c r="AB451" i="16"/>
  <c r="U451" i="16" s="1"/>
  <c r="AY209" i="16"/>
  <c r="AS209" i="16"/>
  <c r="AQ210" i="16" l="1"/>
  <c r="AY210" i="16" s="1"/>
  <c r="L452" i="16"/>
  <c r="M452" i="16" s="1"/>
  <c r="AC451" i="16"/>
  <c r="AQ211" i="16"/>
  <c r="AJ451" i="16"/>
  <c r="AS210" i="16" l="1"/>
  <c r="AA452" i="16"/>
  <c r="AB452" i="16"/>
  <c r="AS211" i="16"/>
  <c r="AY211" i="16"/>
  <c r="L453" i="16" l="1"/>
  <c r="M453" i="16" s="1"/>
  <c r="AA453" i="16" s="1"/>
  <c r="AC452" i="16"/>
  <c r="U452" i="16"/>
  <c r="AB453" i="16" l="1"/>
  <c r="AJ452" i="16"/>
  <c r="AQ212" i="16"/>
  <c r="L454" i="16" l="1"/>
  <c r="M454" i="16" s="1"/>
  <c r="AA454" i="16" s="1"/>
  <c r="AC453" i="16"/>
  <c r="AS212" i="16"/>
  <c r="AY212" i="16"/>
  <c r="U453" i="16"/>
  <c r="AB454" i="16" l="1"/>
  <c r="U454" i="16" s="1"/>
  <c r="AQ213" i="16"/>
  <c r="AJ453" i="16"/>
  <c r="AC454" i="16" l="1"/>
  <c r="L455" i="16"/>
  <c r="M455" i="16" s="1"/>
  <c r="AA455" i="16" s="1"/>
  <c r="AQ214" i="16"/>
  <c r="AJ454" i="16"/>
  <c r="AY213" i="16"/>
  <c r="AS213" i="16"/>
  <c r="AB455" i="16" l="1"/>
  <c r="L456" i="16" s="1"/>
  <c r="M456" i="16" s="1"/>
  <c r="AB456" i="16" s="1"/>
  <c r="AY214" i="16"/>
  <c r="AS214" i="16"/>
  <c r="AC455" i="16" l="1"/>
  <c r="U455" i="16"/>
  <c r="AJ455" i="16" s="1"/>
  <c r="AA456" i="16"/>
  <c r="L457" i="16" s="1"/>
  <c r="M457" i="16" s="1"/>
  <c r="AA457" i="16" s="1"/>
  <c r="AQ215" i="16" l="1"/>
  <c r="AY215" i="16" s="1"/>
  <c r="U456" i="16"/>
  <c r="AQ216" i="16" s="1"/>
  <c r="AY216" i="16" s="1"/>
  <c r="AC456" i="16"/>
  <c r="AB457" i="16"/>
  <c r="U457" i="16" s="1"/>
  <c r="AQ217" i="16" s="1"/>
  <c r="AS215" i="16"/>
  <c r="AC457" i="16" l="1"/>
  <c r="AS216" i="16"/>
  <c r="L458" i="16"/>
  <c r="M458" i="16" s="1"/>
  <c r="AB458" i="16" s="1"/>
  <c r="AJ456" i="16"/>
  <c r="AJ457" i="16"/>
  <c r="AS217" i="16"/>
  <c r="AY217" i="16"/>
  <c r="AA458" i="16" l="1"/>
  <c r="L459" i="16" s="1"/>
  <c r="M459" i="16" s="1"/>
  <c r="AA459" i="16" s="1"/>
  <c r="AC458" i="16" l="1"/>
  <c r="U458" i="16"/>
  <c r="AQ218" i="16" s="1"/>
  <c r="AB459" i="16"/>
  <c r="AJ458" i="16" l="1"/>
  <c r="U459" i="16"/>
  <c r="AQ219" i="16" s="1"/>
  <c r="L460" i="16"/>
  <c r="M460" i="16" s="1"/>
  <c r="AY218" i="16"/>
  <c r="AS218" i="16"/>
  <c r="AC459" i="16"/>
  <c r="AJ459" i="16" l="1"/>
  <c r="AA460" i="16"/>
  <c r="AB460" i="16"/>
  <c r="AS219" i="16"/>
  <c r="AY219" i="16"/>
  <c r="L461" i="16" l="1"/>
  <c r="M461" i="16" s="1"/>
  <c r="AA461" i="16" s="1"/>
  <c r="AC460" i="16"/>
  <c r="U460" i="16"/>
  <c r="AB461" i="16" l="1"/>
  <c r="L462" i="16" s="1"/>
  <c r="M462" i="16" s="1"/>
  <c r="AQ220" i="16"/>
  <c r="AJ460" i="16"/>
  <c r="U461" i="16" l="1"/>
  <c r="AQ221" i="16" s="1"/>
  <c r="AA462" i="16"/>
  <c r="AB462" i="16"/>
  <c r="AC461" i="16"/>
  <c r="AY220" i="16"/>
  <c r="AS220" i="16"/>
  <c r="L463" i="16" l="1"/>
  <c r="M463" i="16" s="1"/>
  <c r="AA463" i="16" s="1"/>
  <c r="AJ461" i="16"/>
  <c r="AC462" i="16"/>
  <c r="U462" i="16"/>
  <c r="AJ462" i="16" s="1"/>
  <c r="AS221" i="16"/>
  <c r="AY221" i="16"/>
  <c r="AB463" i="16" l="1"/>
  <c r="AQ222" i="16"/>
  <c r="AS222" i="16" s="1"/>
  <c r="U463" i="16" l="1"/>
  <c r="AQ223" i="16" s="1"/>
  <c r="AY223" i="16" s="1"/>
  <c r="L464" i="16"/>
  <c r="M464" i="16" s="1"/>
  <c r="AA464" i="16" s="1"/>
  <c r="AC463" i="16"/>
  <c r="AY222" i="16"/>
  <c r="AS223" i="16" l="1"/>
  <c r="AJ463" i="16"/>
  <c r="AB464" i="16"/>
  <c r="U464" i="16" l="1"/>
  <c r="AQ224" i="16" s="1"/>
  <c r="L465" i="16"/>
  <c r="M465" i="16" s="1"/>
  <c r="AA465" i="16" s="1"/>
  <c r="AC464" i="16"/>
  <c r="AJ464" i="16" l="1"/>
  <c r="AB465" i="16"/>
  <c r="AS224" i="16"/>
  <c r="AY224" i="16"/>
  <c r="L466" i="16" l="1"/>
  <c r="M466" i="16" s="1"/>
  <c r="AA466" i="16" s="1"/>
  <c r="AC465" i="16"/>
  <c r="U465" i="16"/>
  <c r="AB466" i="16" l="1"/>
  <c r="U466" i="16" s="1"/>
  <c r="AJ466" i="16" s="1"/>
  <c r="AJ465" i="16"/>
  <c r="AQ225" i="16"/>
  <c r="AC466" i="16" l="1"/>
  <c r="L467" i="16"/>
  <c r="M467" i="16" s="1"/>
  <c r="AB467" i="16" s="1"/>
  <c r="AQ226" i="16"/>
  <c r="AY226" i="16" s="1"/>
  <c r="AS225" i="16"/>
  <c r="AY225" i="16"/>
  <c r="AA467" i="16" l="1"/>
  <c r="U467" i="16" s="1"/>
  <c r="AJ467" i="16" s="1"/>
  <c r="AS226" i="16"/>
  <c r="AQ227" i="16" l="1"/>
  <c r="AY227" i="16" s="1"/>
  <c r="AC467" i="16"/>
  <c r="L468" i="16"/>
  <c r="M468" i="16" s="1"/>
  <c r="AB468" i="16" s="1"/>
  <c r="AS227" i="16" l="1"/>
  <c r="AA468" i="16"/>
  <c r="L469" i="16" s="1"/>
  <c r="M469" i="16" s="1"/>
  <c r="AA469" i="16" l="1"/>
  <c r="AC468" i="16"/>
  <c r="AB469" i="16"/>
  <c r="U468" i="16"/>
  <c r="L470" i="16" l="1"/>
  <c r="M470" i="16" s="1"/>
  <c r="AA470" i="16" s="1"/>
  <c r="AC469" i="16"/>
  <c r="U469" i="16"/>
  <c r="AQ229" i="16" s="1"/>
  <c r="AQ228" i="16"/>
  <c r="AJ468" i="16"/>
  <c r="AJ469" i="16" l="1"/>
  <c r="AB470" i="16"/>
  <c r="L471" i="16" s="1"/>
  <c r="M471" i="16" s="1"/>
  <c r="AS228" i="16"/>
  <c r="AY228" i="16"/>
  <c r="AS229" i="16"/>
  <c r="AY229" i="16"/>
  <c r="U470" i="16" l="1"/>
  <c r="AQ230" i="16" s="1"/>
  <c r="AS230" i="16" s="1"/>
  <c r="AA471" i="16"/>
  <c r="AB471" i="16"/>
  <c r="AC470" i="16"/>
  <c r="AJ470" i="16" l="1"/>
  <c r="AY230" i="16"/>
  <c r="L472" i="16"/>
  <c r="M472" i="16" s="1"/>
  <c r="AA472" i="16" s="1"/>
  <c r="AC471" i="16"/>
  <c r="U471" i="16"/>
  <c r="AJ471" i="16" s="1"/>
  <c r="AB472" i="16" l="1"/>
  <c r="L473" i="16" s="1"/>
  <c r="M473" i="16" s="1"/>
  <c r="AQ231" i="16"/>
  <c r="AY231" i="16" s="1"/>
  <c r="U472" i="16" l="1"/>
  <c r="AQ232" i="16" s="1"/>
  <c r="AS232" i="16" s="1"/>
  <c r="AS231" i="16"/>
  <c r="AC472" i="16"/>
  <c r="AB473" i="16"/>
  <c r="AA473" i="16"/>
  <c r="AY232" i="16" l="1"/>
  <c r="AJ472" i="16"/>
  <c r="L474" i="16"/>
  <c r="M474" i="16" s="1"/>
  <c r="AA474" i="16" s="1"/>
  <c r="AC473" i="16"/>
  <c r="U473" i="16"/>
  <c r="AB474" i="16" l="1"/>
  <c r="L475" i="16" s="1"/>
  <c r="M475" i="16" s="1"/>
  <c r="AQ233" i="16"/>
  <c r="AJ473" i="16"/>
  <c r="AS233" i="16" l="1"/>
  <c r="AY233" i="16"/>
  <c r="U474" i="16"/>
  <c r="AC474" i="16"/>
  <c r="AB475" i="16"/>
  <c r="AA475" i="16" l="1"/>
  <c r="L476" i="16" s="1"/>
  <c r="M476" i="16" s="1"/>
  <c r="AQ234" i="16"/>
  <c r="AJ474" i="16"/>
  <c r="AY234" i="16" l="1"/>
  <c r="AS234" i="16"/>
  <c r="U475" i="16"/>
  <c r="AA476" i="16"/>
  <c r="AC475" i="16"/>
  <c r="AB476" i="16" l="1"/>
  <c r="L477" i="16" s="1"/>
  <c r="M477" i="16" s="1"/>
  <c r="AQ235" i="16"/>
  <c r="AJ475" i="16"/>
  <c r="U476" i="16" l="1"/>
  <c r="AS235" i="16"/>
  <c r="AY235" i="16"/>
  <c r="AB477" i="16"/>
  <c r="AC476" i="16"/>
  <c r="AQ236" i="16" l="1"/>
  <c r="AJ476" i="16"/>
  <c r="AA477" i="16"/>
  <c r="L478" i="16" s="1"/>
  <c r="M478" i="16" s="1"/>
  <c r="U477" i="16" l="1"/>
  <c r="AA478" i="16"/>
  <c r="AC477" i="16"/>
  <c r="AY236" i="16"/>
  <c r="AS236" i="16"/>
  <c r="AB478" i="16" l="1"/>
  <c r="AQ237" i="16"/>
  <c r="AJ477" i="16"/>
  <c r="U478" i="16" l="1"/>
  <c r="AQ238" i="16" s="1"/>
  <c r="L479" i="16"/>
  <c r="M479" i="16" s="1"/>
  <c r="AB479" i="16" s="1"/>
  <c r="AC478" i="16"/>
  <c r="AS237" i="16"/>
  <c r="AY237" i="16"/>
  <c r="AJ478" i="16" l="1"/>
  <c r="AA479" i="16"/>
  <c r="L480" i="16" s="1"/>
  <c r="M480" i="16" s="1"/>
  <c r="AS238" i="16"/>
  <c r="AY238" i="16"/>
  <c r="U479" i="16" l="1"/>
  <c r="AC479" i="16"/>
  <c r="AB480" i="16" l="1"/>
  <c r="AA480" i="16"/>
  <c r="AQ239" i="16"/>
  <c r="AJ479" i="16"/>
  <c r="L481" i="16" l="1"/>
  <c r="M481" i="16" s="1"/>
  <c r="AA481" i="16" s="1"/>
  <c r="U480" i="16"/>
  <c r="AJ480" i="16" s="1"/>
  <c r="AY239" i="16"/>
  <c r="AS239" i="16"/>
  <c r="AC480" i="16"/>
  <c r="AQ240" i="16" l="1"/>
  <c r="AY240" i="16" s="1"/>
  <c r="AB481" i="16"/>
  <c r="AC481" i="16" l="1"/>
  <c r="L482" i="16"/>
  <c r="M482" i="16" s="1"/>
  <c r="AS240" i="16"/>
  <c r="U481" i="16"/>
  <c r="AA482" i="16" l="1"/>
  <c r="AB482" i="16"/>
  <c r="AQ241" i="16"/>
  <c r="AJ481" i="16"/>
  <c r="L483" i="16" l="1"/>
  <c r="M483" i="16" s="1"/>
  <c r="AC482" i="16"/>
  <c r="AY241" i="16"/>
  <c r="AS241" i="16"/>
  <c r="U482" i="16"/>
  <c r="AB483" i="16" l="1"/>
  <c r="AA483" i="16"/>
  <c r="AQ242" i="16"/>
  <c r="AJ482" i="16"/>
  <c r="L484" i="16" l="1"/>
  <c r="M484" i="16" s="1"/>
  <c r="AA484" i="16" s="1"/>
  <c r="U483" i="16"/>
  <c r="AQ243" i="16" s="1"/>
  <c r="AY242" i="16"/>
  <c r="AS242" i="16"/>
  <c r="AC483" i="16"/>
  <c r="AJ483" i="16" l="1"/>
  <c r="AB484" i="16"/>
  <c r="L485" i="16" s="1"/>
  <c r="M485" i="16" s="1"/>
  <c r="AY243" i="16"/>
  <c r="AS243" i="16"/>
  <c r="U484" i="16" l="1"/>
  <c r="AC484" i="16"/>
  <c r="AB485" i="16" l="1"/>
  <c r="AA485" i="16"/>
  <c r="AQ244" i="16"/>
  <c r="AJ484" i="16"/>
  <c r="L486" i="16" l="1"/>
  <c r="M486" i="16" s="1"/>
  <c r="AA486" i="16" s="1"/>
  <c r="U485" i="16"/>
  <c r="AJ485" i="16" s="1"/>
  <c r="AY244" i="16"/>
  <c r="AS244" i="16"/>
  <c r="AC485" i="16"/>
  <c r="AQ245" i="16" l="1"/>
  <c r="AB486" i="16"/>
  <c r="AC486" i="16" l="1"/>
  <c r="L487" i="16"/>
  <c r="M487" i="16" s="1"/>
  <c r="AA487" i="16" s="1"/>
  <c r="U486" i="16"/>
  <c r="AQ246" i="16" s="1"/>
  <c r="AS246" i="16" s="1"/>
  <c r="AS245" i="16"/>
  <c r="AY245" i="16"/>
  <c r="AJ486" i="16" l="1"/>
  <c r="AY246" i="16"/>
  <c r="AB487" i="16"/>
  <c r="AC487" i="16" l="1"/>
  <c r="L488" i="16"/>
  <c r="M488" i="16" s="1"/>
  <c r="AB488" i="16" s="1"/>
  <c r="U487" i="16"/>
  <c r="AJ487" i="16" s="1"/>
  <c r="AQ247" i="16" l="1"/>
  <c r="AS247" i="16" s="1"/>
  <c r="AA488" i="16"/>
  <c r="AC488" i="16" s="1"/>
  <c r="L489" i="16" l="1"/>
  <c r="M489" i="16" s="1"/>
  <c r="AB489" i="16" s="1"/>
  <c r="AY247" i="16"/>
  <c r="U488" i="16"/>
  <c r="AQ248" i="16" s="1"/>
  <c r="AA489" i="16" l="1"/>
  <c r="U489" i="16" s="1"/>
  <c r="AJ489" i="16" s="1"/>
  <c r="AJ488" i="16"/>
  <c r="AY248" i="16"/>
  <c r="AS248" i="16"/>
  <c r="L490" i="16" l="1"/>
  <c r="M490" i="16" s="1"/>
  <c r="AB490" i="16" s="1"/>
  <c r="AC489" i="16"/>
  <c r="AQ249" i="16"/>
  <c r="AS249" i="16" s="1"/>
  <c r="AA490" i="16" l="1"/>
  <c r="AC490" i="16" s="1"/>
  <c r="AY249" i="16"/>
  <c r="L491" i="16" l="1"/>
  <c r="M491" i="16" s="1"/>
  <c r="AA491" i="16" s="1"/>
  <c r="U490" i="16"/>
  <c r="AJ490" i="16" s="1"/>
  <c r="AQ250" i="16" l="1"/>
  <c r="AY250" i="16" s="1"/>
  <c r="AB491" i="16"/>
  <c r="U491" i="16" l="1"/>
  <c r="AJ491" i="16" s="1"/>
  <c r="L492" i="16"/>
  <c r="M492" i="16" s="1"/>
  <c r="AA492" i="16" s="1"/>
  <c r="AS250" i="16"/>
  <c r="AC491" i="16"/>
  <c r="AQ251" i="16" l="1"/>
  <c r="AS251" i="16" s="1"/>
  <c r="AB492" i="16"/>
  <c r="AY251" i="16" l="1"/>
  <c r="L493" i="16"/>
  <c r="M493" i="16" s="1"/>
  <c r="AA493" i="16" s="1"/>
  <c r="U492" i="16"/>
  <c r="AJ492" i="16" s="1"/>
  <c r="AC492" i="16"/>
  <c r="AB493" i="16" l="1"/>
  <c r="L494" i="16" s="1"/>
  <c r="M494" i="16" s="1"/>
  <c r="AQ252" i="16"/>
  <c r="AS252" i="16" s="1"/>
  <c r="AC493" i="16" l="1"/>
  <c r="U493" i="16"/>
  <c r="AQ253" i="16" s="1"/>
  <c r="AY252" i="16"/>
  <c r="AB494" i="16"/>
  <c r="AA494" i="16"/>
  <c r="AJ493" i="16" l="1"/>
  <c r="L495" i="16"/>
  <c r="M495" i="16" s="1"/>
  <c r="AA495" i="16" s="1"/>
  <c r="AY253" i="16"/>
  <c r="AS253" i="16"/>
  <c r="U494" i="16"/>
  <c r="AC494" i="16"/>
  <c r="AB495" i="16" l="1"/>
  <c r="L496" i="16" s="1"/>
  <c r="M496" i="16" s="1"/>
  <c r="AQ254" i="16"/>
  <c r="AJ494" i="16"/>
  <c r="AB496" i="16" l="1"/>
  <c r="AC495" i="16"/>
  <c r="AY254" i="16"/>
  <c r="AS254" i="16"/>
  <c r="U495" i="16"/>
  <c r="AQ255" i="16" l="1"/>
  <c r="AJ495" i="16"/>
  <c r="AA496" i="16"/>
  <c r="L497" i="16" s="1"/>
  <c r="M497" i="16" s="1"/>
  <c r="U496" i="16" l="1"/>
  <c r="AC496" i="16"/>
  <c r="AA497" i="16"/>
  <c r="AY255" i="16"/>
  <c r="AS255" i="16"/>
  <c r="AB497" i="16" l="1"/>
  <c r="AQ256" i="16"/>
  <c r="AJ496" i="16"/>
  <c r="U497" i="16" l="1"/>
  <c r="AJ497" i="16" s="1"/>
  <c r="L498" i="16"/>
  <c r="M498" i="16" s="1"/>
  <c r="AB498" i="16" s="1"/>
  <c r="AC497" i="16"/>
  <c r="AS256" i="16"/>
  <c r="AY256" i="16"/>
  <c r="AQ257" i="16" l="1"/>
  <c r="AS257" i="16" s="1"/>
  <c r="AA498" i="16"/>
  <c r="AC498" i="16" s="1"/>
  <c r="AY257" i="16" l="1"/>
  <c r="L499" i="16"/>
  <c r="M499" i="16" s="1"/>
  <c r="AA499" i="16" s="1"/>
  <c r="U498" i="16"/>
  <c r="AQ258" i="16" s="1"/>
  <c r="AB499" i="16" l="1"/>
  <c r="AJ498" i="16"/>
  <c r="AS258" i="16"/>
  <c r="AY258" i="16"/>
  <c r="U499" i="16" l="1"/>
  <c r="AJ499" i="16" s="1"/>
  <c r="L500" i="16"/>
  <c r="M500" i="16" s="1"/>
  <c r="AA500" i="16" s="1"/>
  <c r="AC499" i="16"/>
  <c r="AQ259" i="16" l="1"/>
  <c r="AY259" i="16" s="1"/>
  <c r="AB500" i="16"/>
  <c r="AS259" i="16" l="1"/>
  <c r="AC500" i="16"/>
  <c r="L501" i="16"/>
  <c r="M501" i="16" s="1"/>
  <c r="AB501" i="16" s="1"/>
  <c r="U500" i="16"/>
  <c r="AQ260" i="16" s="1"/>
  <c r="AJ500" i="16" l="1"/>
  <c r="AA501" i="16"/>
  <c r="AS260" i="16"/>
  <c r="AY260" i="16"/>
  <c r="L502" i="16" l="1"/>
  <c r="M502" i="16" s="1"/>
  <c r="AB502" i="16" s="1"/>
  <c r="U501" i="16"/>
  <c r="AQ261" i="16" s="1"/>
  <c r="AC501" i="16"/>
  <c r="AA502" i="16" l="1"/>
  <c r="L503" i="16" s="1"/>
  <c r="M503" i="16" s="1"/>
  <c r="AB503" i="16" s="1"/>
  <c r="AJ501" i="16"/>
  <c r="AY261" i="16"/>
  <c r="AS261" i="16"/>
  <c r="AC502" i="16" l="1"/>
  <c r="U502" i="16"/>
  <c r="AA503" i="16"/>
  <c r="U503" i="16" s="1"/>
  <c r="AJ503" i="16" s="1"/>
  <c r="AQ262" i="16" l="1"/>
  <c r="AJ502" i="16"/>
  <c r="L504" i="16"/>
  <c r="M504" i="16" s="1"/>
  <c r="AQ263" i="16"/>
  <c r="AS263" i="16" s="1"/>
  <c r="AC503" i="16"/>
  <c r="AS262" i="16" l="1"/>
  <c r="AY262" i="16"/>
  <c r="AY263" i="16"/>
  <c r="AB504" i="16"/>
  <c r="AA504" i="16"/>
  <c r="L505" i="16" l="1"/>
  <c r="M505" i="16" s="1"/>
  <c r="AC504" i="16"/>
  <c r="U504" i="16"/>
  <c r="AB505" i="16" l="1"/>
  <c r="AA505" i="16"/>
  <c r="AQ264" i="16"/>
  <c r="AJ504" i="16"/>
  <c r="L506" i="16" l="1"/>
  <c r="M506" i="16" s="1"/>
  <c r="AA506" i="16" s="1"/>
  <c r="AY264" i="16"/>
  <c r="AS264" i="16"/>
  <c r="U505" i="16"/>
  <c r="AC505" i="16"/>
  <c r="AB506" i="16" l="1"/>
  <c r="AQ265" i="16"/>
  <c r="AJ505" i="16"/>
  <c r="AC506" i="16" l="1"/>
  <c r="L507" i="16"/>
  <c r="M507" i="16" s="1"/>
  <c r="AA507" i="16" s="1"/>
  <c r="U506" i="16"/>
  <c r="AQ266" i="16" s="1"/>
  <c r="AY265" i="16"/>
  <c r="AS265" i="16"/>
  <c r="AJ506" i="16" l="1"/>
  <c r="AB507" i="16"/>
  <c r="AY266" i="16"/>
  <c r="AS266" i="16"/>
  <c r="L508" i="16" l="1"/>
  <c r="M508" i="16" s="1"/>
  <c r="AA508" i="16" s="1"/>
  <c r="U507" i="16"/>
  <c r="AJ507" i="16" s="1"/>
  <c r="AC507" i="16"/>
  <c r="AB508" i="16" l="1"/>
  <c r="U508" i="16" s="1"/>
  <c r="AQ267" i="16"/>
  <c r="AS267" i="16" s="1"/>
  <c r="L509" i="16" l="1"/>
  <c r="M509" i="16" s="1"/>
  <c r="AB509" i="16" s="1"/>
  <c r="AC508" i="16"/>
  <c r="AJ508" i="16"/>
  <c r="AQ268" i="16"/>
  <c r="AY268" i="16" s="1"/>
  <c r="AY267" i="16"/>
  <c r="AS268" i="16" l="1"/>
  <c r="AA509" i="16"/>
  <c r="L510" i="16" s="1"/>
  <c r="M510" i="16" s="1"/>
  <c r="AA510" i="16" l="1"/>
  <c r="AC509" i="16"/>
  <c r="AB510" i="16"/>
  <c r="U509" i="16"/>
  <c r="AQ269" i="16" s="1"/>
  <c r="AY269" i="16" s="1"/>
  <c r="L511" i="16" l="1"/>
  <c r="M511" i="16" s="1"/>
  <c r="AA511" i="16" s="1"/>
  <c r="AC510" i="16"/>
  <c r="U510" i="16"/>
  <c r="AQ270" i="16" s="1"/>
  <c r="AS269" i="16"/>
  <c r="AJ509" i="16"/>
  <c r="AB511" i="16" l="1"/>
  <c r="L512" i="16" s="1"/>
  <c r="M512" i="16" s="1"/>
  <c r="AA512" i="16" s="1"/>
  <c r="AJ510" i="16"/>
  <c r="AY270" i="16"/>
  <c r="AS270" i="16"/>
  <c r="AC511" i="16" l="1"/>
  <c r="U511" i="16"/>
  <c r="AJ511" i="16" s="1"/>
  <c r="AB512" i="16"/>
  <c r="AQ271" i="16" l="1"/>
  <c r="AY271" i="16" s="1"/>
  <c r="U512" i="16"/>
  <c r="AQ272" i="16" s="1"/>
  <c r="AS272" i="16" s="1"/>
  <c r="L513" i="16"/>
  <c r="M513" i="16" s="1"/>
  <c r="AA513" i="16" s="1"/>
  <c r="AC512" i="16"/>
  <c r="AS271" i="16" l="1"/>
  <c r="AJ512" i="16"/>
  <c r="AY272" i="16"/>
  <c r="AB513" i="16"/>
  <c r="AC513" i="16" l="1"/>
  <c r="L514" i="16"/>
  <c r="M514" i="16" s="1"/>
  <c r="AA514" i="16" s="1"/>
  <c r="U513" i="16"/>
  <c r="AJ513" i="16" s="1"/>
  <c r="AQ273" i="16" l="1"/>
  <c r="AY273" i="16" s="1"/>
  <c r="AB514" i="16"/>
  <c r="U514" i="16" l="1"/>
  <c r="AJ514" i="16" s="1"/>
  <c r="L515" i="16"/>
  <c r="M515" i="16" s="1"/>
  <c r="AB515" i="16" s="1"/>
  <c r="AS273" i="16"/>
  <c r="AC514" i="16"/>
  <c r="AQ274" i="16" l="1"/>
  <c r="AY274" i="16" s="1"/>
  <c r="AA515" i="16"/>
  <c r="AS274" i="16" l="1"/>
  <c r="L516" i="16"/>
  <c r="M516" i="16" s="1"/>
  <c r="AA516" i="16" s="1"/>
  <c r="U515" i="16"/>
  <c r="AJ515" i="16" s="1"/>
  <c r="AC515" i="16"/>
  <c r="AB516" i="16" l="1"/>
  <c r="AC516" i="16" s="1"/>
  <c r="AQ275" i="16"/>
  <c r="AS275" i="16" s="1"/>
  <c r="U516" i="16" l="1"/>
  <c r="AJ516" i="16" s="1"/>
  <c r="L517" i="16"/>
  <c r="M517" i="16" s="1"/>
  <c r="AA517" i="16" s="1"/>
  <c r="AY275" i="16"/>
  <c r="AQ276" i="16" l="1"/>
  <c r="AS276" i="16" s="1"/>
  <c r="AB517" i="16"/>
  <c r="U517" i="16" s="1"/>
  <c r="AQ277" i="16" s="1"/>
  <c r="AS277" i="16" s="1"/>
  <c r="AY276" i="16" l="1"/>
  <c r="AC517" i="16"/>
  <c r="L518" i="16"/>
  <c r="M518" i="16" s="1"/>
  <c r="AB518" i="16" s="1"/>
  <c r="AJ517" i="16"/>
  <c r="AY277" i="16"/>
  <c r="AA518" i="16" l="1"/>
  <c r="L519" i="16" s="1"/>
  <c r="M519" i="16" s="1"/>
  <c r="AB519" i="16" s="1"/>
  <c r="U518" i="16" l="1"/>
  <c r="AJ518" i="16" s="1"/>
  <c r="AA519" i="16"/>
  <c r="L520" i="16" s="1"/>
  <c r="M520" i="16" s="1"/>
  <c r="AB520" i="16" s="1"/>
  <c r="AC518" i="16"/>
  <c r="AQ278" i="16" l="1"/>
  <c r="AS278" i="16" s="1"/>
  <c r="AA520" i="16"/>
  <c r="U520" i="16" s="1"/>
  <c r="AQ280" i="16" s="1"/>
  <c r="AS280" i="16" s="1"/>
  <c r="AC519" i="16"/>
  <c r="U519" i="16"/>
  <c r="AQ279" i="16" s="1"/>
  <c r="AS279" i="16" s="1"/>
  <c r="AY278" i="16" l="1"/>
  <c r="AC520" i="16"/>
  <c r="L521" i="16"/>
  <c r="M521" i="16" s="1"/>
  <c r="AA521" i="16" s="1"/>
  <c r="AY280" i="16"/>
  <c r="AJ520" i="16"/>
  <c r="AY279" i="16"/>
  <c r="AJ519" i="16"/>
  <c r="AB521" i="16" l="1"/>
  <c r="L522" i="16" s="1"/>
  <c r="M522" i="16" s="1"/>
  <c r="AB522" i="16" s="1"/>
  <c r="AC521" i="16" l="1"/>
  <c r="AA522" i="16"/>
  <c r="L523" i="16" s="1"/>
  <c r="M523" i="16" s="1"/>
  <c r="AA523" i="16" s="1"/>
  <c r="U521" i="16"/>
  <c r="AQ281" i="16" s="1"/>
  <c r="AY281" i="16" s="1"/>
  <c r="AC522" i="16" l="1"/>
  <c r="U522" i="16"/>
  <c r="AQ282" i="16" s="1"/>
  <c r="AY282" i="16" s="1"/>
  <c r="AJ521" i="16"/>
  <c r="AS281" i="16"/>
  <c r="AB523" i="16"/>
  <c r="U523" i="16" s="1"/>
  <c r="AS282" i="16" l="1"/>
  <c r="AJ522" i="16"/>
  <c r="AC523" i="16"/>
  <c r="L524" i="16"/>
  <c r="M524" i="16" s="1"/>
  <c r="AB524" i="16" s="1"/>
  <c r="AJ523" i="16"/>
  <c r="AQ283" i="16"/>
  <c r="AA524" i="16" l="1"/>
  <c r="L525" i="16" s="1"/>
  <c r="M525" i="16" s="1"/>
  <c r="AA525" i="16" s="1"/>
  <c r="AY283" i="16"/>
  <c r="AS283" i="16"/>
  <c r="AC524" i="16" l="1"/>
  <c r="U524" i="16"/>
  <c r="AJ524" i="16" s="1"/>
  <c r="AB525" i="16"/>
  <c r="AC525" i="16" s="1"/>
  <c r="U525" i="16" l="1"/>
  <c r="AJ525" i="16" s="1"/>
  <c r="AQ284" i="16"/>
  <c r="AS284" i="16" s="1"/>
  <c r="L526" i="16"/>
  <c r="M526" i="16" s="1"/>
  <c r="AB526" i="16" s="1"/>
  <c r="AQ285" i="16" l="1"/>
  <c r="AS285" i="16" s="1"/>
  <c r="AY284" i="16"/>
  <c r="AA526" i="16"/>
  <c r="U526" i="16" s="1"/>
  <c r="AQ286" i="16" s="1"/>
  <c r="AY285" i="16" l="1"/>
  <c r="AJ526" i="16"/>
  <c r="AC526" i="16"/>
  <c r="L527" i="16"/>
  <c r="M527" i="16" s="1"/>
  <c r="AB527" i="16" s="1"/>
  <c r="AS286" i="16"/>
  <c r="AY286" i="16"/>
  <c r="AA527" i="16" l="1"/>
  <c r="AC527" i="16" s="1"/>
  <c r="U527" i="16" l="1"/>
  <c r="AJ527" i="16" s="1"/>
  <c r="L528" i="16"/>
  <c r="M528" i="16" s="1"/>
  <c r="AB528" i="16" s="1"/>
  <c r="AQ287" i="16" l="1"/>
  <c r="AY287" i="16" s="1"/>
  <c r="AA528" i="16"/>
  <c r="U528" i="16" s="1"/>
  <c r="AJ528" i="16" s="1"/>
  <c r="AS287" i="16" l="1"/>
  <c r="AC528" i="16"/>
  <c r="AQ288" i="16"/>
  <c r="AS288" i="16" s="1"/>
  <c r="L529" i="16"/>
  <c r="M529" i="16" s="1"/>
  <c r="AB529" i="16" s="1"/>
  <c r="AY288" i="16" l="1"/>
  <c r="AA529" i="16"/>
  <c r="AC529" i="16" s="1"/>
  <c r="U529" i="16" l="1"/>
  <c r="AQ289" i="16" s="1"/>
  <c r="AY289" i="16" s="1"/>
  <c r="L530" i="16"/>
  <c r="M530" i="16" s="1"/>
  <c r="AA530" i="16" s="1"/>
  <c r="AB530" i="16" l="1"/>
  <c r="U530" i="16" s="1"/>
  <c r="AJ530" i="16" s="1"/>
  <c r="AJ529" i="16"/>
  <c r="AS289" i="16"/>
  <c r="AC530" i="16" l="1"/>
  <c r="L531" i="16"/>
  <c r="M531" i="16" s="1"/>
  <c r="AA531" i="16" s="1"/>
  <c r="AQ290" i="16"/>
  <c r="AS290" i="16" s="1"/>
  <c r="AB531" i="16" l="1"/>
  <c r="L532" i="16" s="1"/>
  <c r="M532" i="16" s="1"/>
  <c r="AB532" i="16" s="1"/>
  <c r="AY290" i="16"/>
  <c r="U531" i="16" l="1"/>
  <c r="AJ531" i="16" s="1"/>
  <c r="AC531" i="16"/>
  <c r="AA532" i="16"/>
  <c r="L533" i="16" s="1"/>
  <c r="M533" i="16" s="1"/>
  <c r="AA533" i="16" s="1"/>
  <c r="AQ291" i="16" l="1"/>
  <c r="AS291" i="16" s="1"/>
  <c r="AC532" i="16"/>
  <c r="U532" i="16"/>
  <c r="AQ292" i="16" s="1"/>
  <c r="AB533" i="16"/>
  <c r="L534" i="16" s="1"/>
  <c r="M534" i="16" s="1"/>
  <c r="AY291" i="16" l="1"/>
  <c r="AJ532" i="16"/>
  <c r="U533" i="16"/>
  <c r="AC533" i="16"/>
  <c r="AA534" i="16"/>
  <c r="AS292" i="16"/>
  <c r="AY292" i="16"/>
  <c r="AB534" i="16" l="1"/>
  <c r="AJ533" i="16"/>
  <c r="AQ293" i="16"/>
  <c r="U534" i="16" l="1"/>
  <c r="AQ294" i="16" s="1"/>
  <c r="L535" i="16"/>
  <c r="M535" i="16" s="1"/>
  <c r="AB535" i="16" s="1"/>
  <c r="AC534" i="16"/>
  <c r="AS293" i="16"/>
  <c r="AY293" i="16"/>
  <c r="AJ534" i="16" l="1"/>
  <c r="AA535" i="16"/>
  <c r="AC535" i="16" s="1"/>
  <c r="AS294" i="16"/>
  <c r="AY294" i="16"/>
  <c r="L536" i="16" l="1"/>
  <c r="M536" i="16" s="1"/>
  <c r="AA536" i="16" s="1"/>
  <c r="U535" i="16"/>
  <c r="AB536" i="16" l="1"/>
  <c r="AJ535" i="16"/>
  <c r="AQ295" i="16"/>
  <c r="L537" i="16" l="1"/>
  <c r="M537" i="16" s="1"/>
  <c r="AA537" i="16" s="1"/>
  <c r="AC536" i="16"/>
  <c r="U536" i="16"/>
  <c r="AJ536" i="16" s="1"/>
  <c r="AS295" i="16"/>
  <c r="AY295" i="16"/>
  <c r="AB537" i="16" l="1"/>
  <c r="L538" i="16" s="1"/>
  <c r="M538" i="16" s="1"/>
  <c r="AB538" i="16" s="1"/>
  <c r="AQ296" i="16"/>
  <c r="AS296" i="16" s="1"/>
  <c r="AC537" i="16" l="1"/>
  <c r="U537" i="16"/>
  <c r="AQ297" i="16" s="1"/>
  <c r="AS297" i="16" s="1"/>
  <c r="AY296" i="16"/>
  <c r="AA538" i="16"/>
  <c r="AC538" i="16" s="1"/>
  <c r="AY297" i="16" l="1"/>
  <c r="AJ537" i="16"/>
  <c r="L539" i="16"/>
  <c r="M539" i="16" s="1"/>
  <c r="AA539" i="16" s="1"/>
  <c r="U538" i="16"/>
  <c r="AQ298" i="16" s="1"/>
  <c r="AJ538" i="16" l="1"/>
  <c r="AB539" i="16"/>
  <c r="AS298" i="16"/>
  <c r="AY298" i="16"/>
  <c r="U539" i="16" l="1"/>
  <c r="AJ539" i="16" s="1"/>
  <c r="L540" i="16"/>
  <c r="M540" i="16" s="1"/>
  <c r="AA540" i="16" s="1"/>
  <c r="AC539" i="16"/>
  <c r="AQ299" i="16" l="1"/>
  <c r="AS299" i="16" s="1"/>
  <c r="AB540" i="16"/>
  <c r="AY299" i="16" l="1"/>
  <c r="AC540" i="16"/>
  <c r="L541" i="16"/>
  <c r="M541" i="16" s="1"/>
  <c r="AB541" i="16" s="1"/>
  <c r="U540" i="16"/>
  <c r="AJ540" i="16" s="1"/>
  <c r="AQ300" i="16" l="1"/>
  <c r="AY300" i="16" s="1"/>
  <c r="AA541" i="16"/>
  <c r="L542" i="16" l="1"/>
  <c r="M542" i="16" s="1"/>
  <c r="AB542" i="16" s="1"/>
  <c r="U541" i="16"/>
  <c r="AJ541" i="16" s="1"/>
  <c r="AS300" i="16"/>
  <c r="AC541" i="16"/>
  <c r="AA542" i="16" l="1"/>
  <c r="U542" i="16" s="1"/>
  <c r="AJ542" i="16" s="1"/>
  <c r="AQ301" i="16"/>
  <c r="AS301" i="16" s="1"/>
  <c r="AC542" i="16" l="1"/>
  <c r="AY301" i="16"/>
  <c r="L543" i="16"/>
  <c r="M543" i="16" s="1"/>
  <c r="AA543" i="16" s="1"/>
  <c r="AQ302" i="16"/>
  <c r="AS302" i="16" s="1"/>
  <c r="AB543" i="16" l="1"/>
  <c r="AY302" i="16"/>
  <c r="AC543" i="16" l="1"/>
  <c r="L544" i="16"/>
  <c r="M544" i="16" s="1"/>
  <c r="AB544" i="16" s="1"/>
  <c r="U543" i="16"/>
  <c r="AA544" i="16" l="1"/>
  <c r="AC544" i="16" s="1"/>
  <c r="AQ303" i="16"/>
  <c r="AJ543" i="16"/>
  <c r="L545" i="16" l="1"/>
  <c r="M545" i="16" s="1"/>
  <c r="AA545" i="16" s="1"/>
  <c r="U544" i="16"/>
  <c r="AQ304" i="16" s="1"/>
  <c r="AY303" i="16"/>
  <c r="AS303" i="16"/>
  <c r="AB545" i="16" l="1"/>
  <c r="U545" i="16" s="1"/>
  <c r="AJ544" i="16"/>
  <c r="AY304" i="16"/>
  <c r="AS304" i="16"/>
  <c r="AC545" i="16" l="1"/>
  <c r="L546" i="16"/>
  <c r="M546" i="16" s="1"/>
  <c r="AB546" i="16" s="1"/>
  <c r="AQ305" i="16"/>
  <c r="AJ545" i="16"/>
  <c r="AA546" i="16" l="1"/>
  <c r="AC546" i="16" s="1"/>
  <c r="AS305" i="16"/>
  <c r="AY305" i="16"/>
  <c r="L547" i="16" l="1"/>
  <c r="M547" i="16" s="1"/>
  <c r="AA547" i="16" s="1"/>
  <c r="U546" i="16"/>
  <c r="AB547" i="16" l="1"/>
  <c r="L548" i="16" s="1"/>
  <c r="M548" i="16" s="1"/>
  <c r="AA548" i="16" s="1"/>
  <c r="AJ546" i="16"/>
  <c r="AQ306" i="16"/>
  <c r="U547" i="16" l="1"/>
  <c r="AQ307" i="16" s="1"/>
  <c r="AS307" i="16" s="1"/>
  <c r="AC547" i="16"/>
  <c r="AB548" i="16"/>
  <c r="L549" i="16" s="1"/>
  <c r="M549" i="16" s="1"/>
  <c r="AY306" i="16"/>
  <c r="AS306" i="16"/>
  <c r="AY307" i="16" l="1"/>
  <c r="AJ547" i="16"/>
  <c r="AA549" i="16"/>
  <c r="AC548" i="16"/>
  <c r="U548" i="16"/>
  <c r="AQ308" i="16" s="1"/>
  <c r="AS308" i="16" s="1"/>
  <c r="AB549" i="16"/>
  <c r="AY308" i="16" l="1"/>
  <c r="AJ548" i="16"/>
  <c r="U549" i="16"/>
  <c r="AJ549" i="16" s="1"/>
  <c r="L550" i="16"/>
  <c r="M550" i="16" s="1"/>
  <c r="AA550" i="16" s="1"/>
  <c r="AC549" i="16"/>
  <c r="AQ309" i="16" l="1"/>
  <c r="AY309" i="16" s="1"/>
  <c r="AB550" i="16"/>
  <c r="L551" i="16" s="1"/>
  <c r="M551" i="16" s="1"/>
  <c r="AS309" i="16" l="1"/>
  <c r="AA551" i="16"/>
  <c r="AC550" i="16"/>
  <c r="U550" i="16"/>
  <c r="AB551" i="16" l="1"/>
  <c r="L552" i="16" s="1"/>
  <c r="M552" i="16" s="1"/>
  <c r="AJ550" i="16"/>
  <c r="AQ310" i="16"/>
  <c r="AS310" i="16" l="1"/>
  <c r="AY310" i="16"/>
  <c r="U551" i="16"/>
  <c r="AC551" i="16"/>
  <c r="AB552" i="16" l="1"/>
  <c r="AA552" i="16"/>
  <c r="AQ311" i="16"/>
  <c r="AJ551" i="16"/>
  <c r="L553" i="16" l="1"/>
  <c r="M553" i="16" s="1"/>
  <c r="AB553" i="16" s="1"/>
  <c r="AC552" i="16"/>
  <c r="AS311" i="16"/>
  <c r="AY311" i="16"/>
  <c r="U552" i="16"/>
  <c r="AA553" i="16" l="1"/>
  <c r="AQ312" i="16"/>
  <c r="AJ552" i="16"/>
  <c r="L554" i="16" l="1"/>
  <c r="M554" i="16" s="1"/>
  <c r="AB554" i="16" s="1"/>
  <c r="U553" i="16"/>
  <c r="AQ313" i="16" s="1"/>
  <c r="AC553" i="16"/>
  <c r="AS312" i="16"/>
  <c r="AY312" i="16"/>
  <c r="AA554" i="16" l="1"/>
  <c r="U554" i="16" s="1"/>
  <c r="AQ314" i="16" s="1"/>
  <c r="AY314" i="16" s="1"/>
  <c r="AJ553" i="16"/>
  <c r="AS313" i="16"/>
  <c r="AY313" i="16"/>
  <c r="AJ554" i="16" l="1"/>
  <c r="L555" i="16"/>
  <c r="M555" i="16" s="1"/>
  <c r="AA555" i="16" s="1"/>
  <c r="AS314" i="16"/>
  <c r="AC554" i="16"/>
  <c r="AB555" i="16" l="1"/>
  <c r="U555" i="16" s="1"/>
  <c r="AQ315" i="16" s="1"/>
  <c r="AC555" i="16" l="1"/>
  <c r="L556" i="16"/>
  <c r="M556" i="16" s="1"/>
  <c r="AB556" i="16" s="1"/>
  <c r="AJ555" i="16"/>
  <c r="AS315" i="16"/>
  <c r="AY315" i="16"/>
  <c r="AA556" i="16" l="1"/>
  <c r="U556" i="16" s="1"/>
  <c r="AJ556" i="16" s="1"/>
  <c r="AC556" i="16" l="1"/>
  <c r="L557" i="16"/>
  <c r="M557" i="16" s="1"/>
  <c r="AA557" i="16" s="1"/>
  <c r="AQ316" i="16"/>
  <c r="AS316" i="16" s="1"/>
  <c r="AB557" i="16" l="1"/>
  <c r="L558" i="16" s="1"/>
  <c r="M558" i="16" s="1"/>
  <c r="AB558" i="16" s="1"/>
  <c r="AY316" i="16"/>
  <c r="U557" i="16" l="1"/>
  <c r="AJ557" i="16" s="1"/>
  <c r="AC557" i="16"/>
  <c r="AA558" i="16"/>
  <c r="U558" i="16" s="1"/>
  <c r="AJ558" i="16" s="1"/>
  <c r="AQ317" i="16" l="1"/>
  <c r="AY317" i="16" s="1"/>
  <c r="L559" i="16"/>
  <c r="M559" i="16" s="1"/>
  <c r="AB559" i="16" s="1"/>
  <c r="AQ318" i="16"/>
  <c r="AS318" i="16" s="1"/>
  <c r="AC558" i="16"/>
  <c r="AY318" i="16"/>
  <c r="AS317" i="16" l="1"/>
  <c r="AA559" i="16"/>
  <c r="L560" i="16" s="1"/>
  <c r="M560" i="16" s="1"/>
  <c r="AB560" i="16" s="1"/>
  <c r="U559" i="16" l="1"/>
  <c r="AJ559" i="16" s="1"/>
  <c r="AC559" i="16"/>
  <c r="AA560" i="16"/>
  <c r="AC560" i="16" s="1"/>
  <c r="AQ319" i="16" l="1"/>
  <c r="AY319" i="16" s="1"/>
  <c r="L561" i="16"/>
  <c r="M561" i="16" s="1"/>
  <c r="AA561" i="16" s="1"/>
  <c r="U560" i="16"/>
  <c r="AS319" i="16" l="1"/>
  <c r="AB561" i="16"/>
  <c r="AJ560" i="16"/>
  <c r="AQ320" i="16"/>
  <c r="L562" i="16" l="1"/>
  <c r="M562" i="16" s="1"/>
  <c r="AA562" i="16" s="1"/>
  <c r="U561" i="16"/>
  <c r="AQ321" i="16" s="1"/>
  <c r="AC561" i="16"/>
  <c r="AY320" i="16"/>
  <c r="AS320" i="16"/>
  <c r="AB562" i="16" l="1"/>
  <c r="L563" i="16" s="1"/>
  <c r="M563" i="16" s="1"/>
  <c r="AJ561" i="16"/>
  <c r="AY321" i="16"/>
  <c r="AS321" i="16"/>
  <c r="U562" i="16" l="1"/>
  <c r="AJ562" i="16" s="1"/>
  <c r="AC562" i="16"/>
  <c r="AA563" i="16"/>
  <c r="AB563" i="16"/>
  <c r="AQ322" i="16" l="1"/>
  <c r="AY322" i="16" s="1"/>
  <c r="L564" i="16"/>
  <c r="M564" i="16" s="1"/>
  <c r="AB564" i="16" s="1"/>
  <c r="AC563" i="16"/>
  <c r="U563" i="16"/>
  <c r="AS322" i="16" l="1"/>
  <c r="AJ563" i="16"/>
  <c r="AQ323" i="16"/>
  <c r="AA564" i="16"/>
  <c r="L565" i="16" s="1"/>
  <c r="M565" i="16" s="1"/>
  <c r="AC564" i="16" l="1"/>
  <c r="U564" i="16"/>
  <c r="AY323" i="16"/>
  <c r="AS323" i="16"/>
  <c r="AB565" i="16"/>
  <c r="AA565" i="16" l="1"/>
  <c r="AC565" i="16" s="1"/>
  <c r="AJ564" i="16"/>
  <c r="AQ324" i="16"/>
  <c r="L566" i="16" l="1"/>
  <c r="M566" i="16" s="1"/>
  <c r="AB566" i="16" s="1"/>
  <c r="U565" i="16"/>
  <c r="AQ325" i="16" s="1"/>
  <c r="AS324" i="16"/>
  <c r="AY324" i="16"/>
  <c r="AJ565" i="16" l="1"/>
  <c r="AA566" i="16"/>
  <c r="U566" i="16" s="1"/>
  <c r="AS325" i="16"/>
  <c r="AY325" i="16"/>
  <c r="L567" i="16" l="1"/>
  <c r="M567" i="16" s="1"/>
  <c r="AC566" i="16"/>
  <c r="AQ326" i="16"/>
  <c r="AJ566" i="16"/>
  <c r="AA567" i="16" l="1"/>
  <c r="AB567" i="16"/>
  <c r="AY326" i="16"/>
  <c r="AS326" i="16"/>
  <c r="L568" i="16" l="1"/>
  <c r="M568" i="16" s="1"/>
  <c r="AA568" i="16" s="1"/>
  <c r="U567" i="16"/>
  <c r="AC567" i="16"/>
  <c r="AB568" i="16" l="1"/>
  <c r="L569" i="16" s="1"/>
  <c r="M569" i="16" s="1"/>
  <c r="AQ327" i="16"/>
  <c r="AJ567" i="16"/>
  <c r="U568" i="16" l="1"/>
  <c r="AC568" i="16"/>
  <c r="AB569" i="16"/>
  <c r="AY327" i="16"/>
  <c r="AS327" i="16"/>
  <c r="AA569" i="16" l="1"/>
  <c r="L570" i="16" s="1"/>
  <c r="M570" i="16" s="1"/>
  <c r="AQ328" i="16"/>
  <c r="AJ568" i="16"/>
  <c r="AY328" i="16" l="1"/>
  <c r="AS328" i="16"/>
  <c r="U569" i="16"/>
  <c r="AA570" i="16"/>
  <c r="AC569" i="16"/>
  <c r="AB570" i="16" l="1"/>
  <c r="L571" i="16" s="1"/>
  <c r="M571" i="16" s="1"/>
  <c r="AJ569" i="16"/>
  <c r="AQ329" i="16"/>
  <c r="AA571" i="16" l="1"/>
  <c r="AC570" i="16"/>
  <c r="U570" i="16"/>
  <c r="AY329" i="16"/>
  <c r="AS329" i="16"/>
  <c r="AB571" i="16" l="1"/>
  <c r="AJ570" i="16"/>
  <c r="AQ330" i="16"/>
  <c r="L572" i="16" l="1"/>
  <c r="M572" i="16" s="1"/>
  <c r="AB572" i="16" s="1"/>
  <c r="U571" i="16"/>
  <c r="AJ571" i="16" s="1"/>
  <c r="AC571" i="16"/>
  <c r="AY330" i="16"/>
  <c r="AS330" i="16"/>
  <c r="AA572" i="16" l="1"/>
  <c r="U572" i="16" s="1"/>
  <c r="AQ332" i="16" s="1"/>
  <c r="AQ331" i="16"/>
  <c r="AY331" i="16" s="1"/>
  <c r="AJ572" i="16" l="1"/>
  <c r="AC572" i="16"/>
  <c r="L573" i="16"/>
  <c r="M573" i="16" s="1"/>
  <c r="AA573" i="16" s="1"/>
  <c r="AS331" i="16"/>
  <c r="AY332" i="16"/>
  <c r="AS332" i="16"/>
  <c r="AB573" i="16" l="1"/>
  <c r="U573" i="16" s="1"/>
  <c r="L574" i="16" l="1"/>
  <c r="M574" i="16" s="1"/>
  <c r="AA574" i="16" s="1"/>
  <c r="AC573" i="16"/>
  <c r="AQ333" i="16"/>
  <c r="AJ573" i="16"/>
  <c r="AB574" i="16" l="1"/>
  <c r="L575" i="16" s="1"/>
  <c r="M575" i="16" s="1"/>
  <c r="AB575" i="16" s="1"/>
  <c r="AS333" i="16"/>
  <c r="AY333" i="16"/>
  <c r="AC574" i="16" l="1"/>
  <c r="U574" i="16"/>
  <c r="AJ574" i="16" s="1"/>
  <c r="AA575" i="16"/>
  <c r="AC575" i="16" s="1"/>
  <c r="AQ334" i="16" l="1"/>
  <c r="AS334" i="16" s="1"/>
  <c r="L576" i="16"/>
  <c r="M576" i="16" s="1"/>
  <c r="AB576" i="16" s="1"/>
  <c r="U575" i="16"/>
  <c r="AY334" i="16" l="1"/>
  <c r="AA576" i="16"/>
  <c r="AQ335" i="16"/>
  <c r="AJ575" i="16"/>
  <c r="L577" i="16" l="1"/>
  <c r="M577" i="16" s="1"/>
  <c r="AA577" i="16" s="1"/>
  <c r="AC576" i="16"/>
  <c r="AY335" i="16"/>
  <c r="AS335" i="16"/>
  <c r="U576" i="16"/>
  <c r="AB577" i="16" l="1"/>
  <c r="L578" i="16" s="1"/>
  <c r="M578" i="16" s="1"/>
  <c r="AA578" i="16" s="1"/>
  <c r="AQ336" i="16"/>
  <c r="AJ576" i="16"/>
  <c r="U577" i="16" l="1"/>
  <c r="AQ337" i="16" s="1"/>
  <c r="AC577" i="16"/>
  <c r="AB578" i="16"/>
  <c r="AS336" i="16"/>
  <c r="AY336" i="16"/>
  <c r="AJ577" i="16" l="1"/>
  <c r="AC578" i="16"/>
  <c r="L579" i="16"/>
  <c r="M579" i="16" s="1"/>
  <c r="AB579" i="16" s="1"/>
  <c r="U578" i="16"/>
  <c r="AQ338" i="16" s="1"/>
  <c r="AY337" i="16"/>
  <c r="AS337" i="16"/>
  <c r="AA579" i="16" l="1"/>
  <c r="U579" i="16" s="1"/>
  <c r="AQ339" i="16" s="1"/>
  <c r="AJ578" i="16"/>
  <c r="AS338" i="16"/>
  <c r="AY338" i="16"/>
  <c r="AJ579" i="16" l="1"/>
  <c r="AC579" i="16"/>
  <c r="L580" i="16"/>
  <c r="M580" i="16" s="1"/>
  <c r="AY339" i="16"/>
  <c r="AS339" i="16"/>
  <c r="AB580" i="16" l="1"/>
  <c r="AA580" i="16"/>
  <c r="U580" i="16" l="1"/>
  <c r="AJ580" i="16" s="1"/>
  <c r="L581" i="16"/>
  <c r="M581" i="16" s="1"/>
  <c r="AC580" i="16"/>
  <c r="AQ340" i="16" l="1"/>
  <c r="AY340" i="16" s="1"/>
  <c r="AA581" i="16"/>
  <c r="AB581" i="16"/>
  <c r="AS340" i="16" l="1"/>
  <c r="L582" i="16"/>
  <c r="M582" i="16" s="1"/>
  <c r="AA582" i="16" s="1"/>
  <c r="AC581" i="16"/>
  <c r="U581" i="16"/>
  <c r="AB582" i="16" l="1"/>
  <c r="L583" i="16" s="1"/>
  <c r="M583" i="16" s="1"/>
  <c r="AA583" i="16" s="1"/>
  <c r="AJ581" i="16"/>
  <c r="AQ341" i="16"/>
  <c r="AC582" i="16" l="1"/>
  <c r="AB583" i="16"/>
  <c r="AC583" i="16" s="1"/>
  <c r="U582" i="16"/>
  <c r="AS341" i="16"/>
  <c r="AY341" i="16"/>
  <c r="U583" i="16" l="1"/>
  <c r="AQ343" i="16" s="1"/>
  <c r="AS343" i="16" s="1"/>
  <c r="L584" i="16"/>
  <c r="M584" i="16" s="1"/>
  <c r="AB584" i="16" s="1"/>
  <c r="AQ342" i="16"/>
  <c r="AJ582" i="16"/>
  <c r="AJ583" i="16" l="1"/>
  <c r="AA584" i="16"/>
  <c r="U584" i="16" s="1"/>
  <c r="AQ344" i="16" s="1"/>
  <c r="AY344" i="16" s="1"/>
  <c r="AY342" i="16"/>
  <c r="AS342" i="16"/>
  <c r="AY343" i="16"/>
  <c r="AJ584" i="16" l="1"/>
  <c r="AS344" i="16"/>
  <c r="L585" i="16"/>
  <c r="M585" i="16" s="1"/>
  <c r="AB585" i="16" s="1"/>
  <c r="AC584" i="16"/>
  <c r="AA585" i="16" l="1"/>
  <c r="U585" i="16" s="1"/>
  <c r="AJ585" i="16" s="1"/>
  <c r="AC585" i="16" l="1"/>
  <c r="L586" i="16"/>
  <c r="M586" i="16" s="1"/>
  <c r="AB586" i="16" s="1"/>
  <c r="AQ345" i="16"/>
  <c r="AY345" i="16" s="1"/>
  <c r="AA586" i="16" l="1"/>
  <c r="AC586" i="16" s="1"/>
  <c r="AS345" i="16"/>
  <c r="U586" i="16" l="1"/>
  <c r="AJ586" i="16" s="1"/>
  <c r="L587" i="16"/>
  <c r="M587" i="16" s="1"/>
  <c r="AB587" i="16" s="1"/>
  <c r="AQ346" i="16" l="1"/>
  <c r="AS346" i="16" s="1"/>
  <c r="AA587" i="16"/>
  <c r="U587" i="16" s="1"/>
  <c r="AQ347" i="16" s="1"/>
  <c r="AS347" i="16" s="1"/>
  <c r="AY346" i="16" l="1"/>
  <c r="AY347" i="16"/>
  <c r="AJ587" i="16"/>
  <c r="AC587" i="16"/>
  <c r="L588" i="16"/>
  <c r="M588" i="16" s="1"/>
  <c r="AB588" i="16" s="1"/>
  <c r="AA588" i="16" l="1"/>
  <c r="U588" i="16" s="1"/>
  <c r="AJ588" i="16" s="1"/>
  <c r="AQ348" i="16" l="1"/>
  <c r="AS348" i="16" s="1"/>
  <c r="AC588" i="16"/>
  <c r="L589" i="16"/>
  <c r="M589" i="16" s="1"/>
  <c r="AA589" i="16" s="1"/>
  <c r="AB589" i="16" l="1"/>
  <c r="L590" i="16" s="1"/>
  <c r="M590" i="16" s="1"/>
  <c r="AY348" i="16"/>
  <c r="U589" i="16" l="1"/>
  <c r="AQ349" i="16" s="1"/>
  <c r="AC589" i="16"/>
  <c r="AJ589" i="16"/>
  <c r="AB590" i="16"/>
  <c r="AA590" i="16"/>
  <c r="L591" i="16" l="1"/>
  <c r="M591" i="16" s="1"/>
  <c r="AB591" i="16" s="1"/>
  <c r="AC590" i="16"/>
  <c r="U590" i="16"/>
  <c r="AY349" i="16"/>
  <c r="AS349" i="16"/>
  <c r="AA591" i="16" l="1"/>
  <c r="L592" i="16" s="1"/>
  <c r="M592" i="16" s="1"/>
  <c r="AQ350" i="16"/>
  <c r="AJ590" i="16"/>
  <c r="AC591" i="16" l="1"/>
  <c r="AY350" i="16"/>
  <c r="AS350" i="16"/>
  <c r="U591" i="16"/>
  <c r="AA592" i="16"/>
  <c r="AB592" i="16"/>
  <c r="L593" i="16" l="1"/>
  <c r="M593" i="16" s="1"/>
  <c r="AB593" i="16" s="1"/>
  <c r="AJ591" i="16"/>
  <c r="AQ351" i="16"/>
  <c r="AC592" i="16"/>
  <c r="U592" i="16"/>
  <c r="AA593" i="16" l="1"/>
  <c r="AC593" i="16" s="1"/>
  <c r="AQ352" i="16"/>
  <c r="AJ592" i="16"/>
  <c r="AY351" i="16"/>
  <c r="AS351" i="16"/>
  <c r="U593" i="16" l="1"/>
  <c r="AQ353" i="16" s="1"/>
  <c r="AY353" i="16" s="1"/>
  <c r="L594" i="16"/>
  <c r="M594" i="16" s="1"/>
  <c r="AA594" i="16" s="1"/>
  <c r="AS352" i="16"/>
  <c r="AY352" i="16"/>
  <c r="AJ593" i="16" l="1"/>
  <c r="AS353" i="16"/>
  <c r="AB594" i="16"/>
  <c r="U594" i="16" l="1"/>
  <c r="L595" i="16"/>
  <c r="M595" i="16" s="1"/>
  <c r="AB595" i="16" s="1"/>
  <c r="AC594" i="16"/>
  <c r="AJ594" i="16" l="1"/>
  <c r="AQ354" i="16"/>
  <c r="AA595" i="16"/>
  <c r="L596" i="16" l="1"/>
  <c r="M596" i="16" s="1"/>
  <c r="AB596" i="16" s="1"/>
  <c r="U595" i="16"/>
  <c r="AC595" i="16"/>
  <c r="AY354" i="16"/>
  <c r="AS354" i="16"/>
  <c r="AA596" i="16" l="1"/>
  <c r="AC596" i="16" s="1"/>
  <c r="L597" i="16"/>
  <c r="M597" i="16" s="1"/>
  <c r="AB597" i="16" s="1"/>
  <c r="AQ355" i="16"/>
  <c r="AJ595" i="16"/>
  <c r="U596" i="16" l="1"/>
  <c r="AJ596" i="16" s="1"/>
  <c r="AS355" i="16"/>
  <c r="AY355" i="16"/>
  <c r="AA597" i="16"/>
  <c r="AQ356" i="16" l="1"/>
  <c r="AS356" i="16" s="1"/>
  <c r="L598" i="16"/>
  <c r="M598" i="16" s="1"/>
  <c r="AA598" i="16" s="1"/>
  <c r="U597" i="16"/>
  <c r="AC597" i="16"/>
  <c r="AY356" i="16" l="1"/>
  <c r="AQ357" i="16"/>
  <c r="AJ597" i="16"/>
  <c r="AB598" i="16"/>
  <c r="U598" i="16" s="1"/>
  <c r="AQ358" i="16" l="1"/>
  <c r="AJ598" i="16"/>
  <c r="AS357" i="16"/>
  <c r="AY357" i="16"/>
  <c r="L599" i="16"/>
  <c r="M599" i="16" s="1"/>
  <c r="AA599" i="16" s="1"/>
  <c r="AC598" i="16"/>
  <c r="AB599" i="16" l="1"/>
  <c r="AC599" i="16" s="1"/>
  <c r="AS358" i="16"/>
  <c r="AY358" i="16"/>
  <c r="L600" i="16" l="1"/>
  <c r="M600" i="16" s="1"/>
  <c r="AB600" i="16" s="1"/>
  <c r="U599" i="16"/>
  <c r="AQ359" i="16" s="1"/>
  <c r="AA600" i="16" l="1"/>
  <c r="L601" i="16" s="1"/>
  <c r="M601" i="16" s="1"/>
  <c r="AA601" i="16" s="1"/>
  <c r="AJ599" i="16"/>
  <c r="U600" i="16"/>
  <c r="AQ360" i="16" s="1"/>
  <c r="AC600" i="16"/>
  <c r="AB601" i="16"/>
  <c r="U601" i="16" s="1"/>
  <c r="AS359" i="16"/>
  <c r="AY359" i="16"/>
  <c r="AJ600" i="16" l="1"/>
  <c r="AQ361" i="16"/>
  <c r="AJ601" i="16"/>
  <c r="AC601" i="16"/>
  <c r="L602" i="16"/>
  <c r="M602" i="16" s="1"/>
  <c r="AS360" i="16"/>
  <c r="AY360" i="16"/>
  <c r="AY361" i="16" l="1"/>
  <c r="AS361" i="16"/>
  <c r="AA602" i="16"/>
  <c r="AB602" i="16"/>
  <c r="U602" i="16" l="1"/>
  <c r="L603" i="16"/>
  <c r="M603" i="16" s="1"/>
  <c r="AA603" i="16" s="1"/>
  <c r="AC602" i="16"/>
  <c r="AQ362" i="16" l="1"/>
  <c r="AJ602" i="16"/>
  <c r="AB603" i="16"/>
  <c r="U603" i="16" s="1"/>
  <c r="AQ363" i="16" s="1"/>
  <c r="AY363" i="16" l="1"/>
  <c r="AS363" i="16"/>
  <c r="L604" i="16"/>
  <c r="M604" i="16" s="1"/>
  <c r="AC603" i="16"/>
  <c r="AJ603" i="16"/>
  <c r="AY362" i="16"/>
  <c r="AS362" i="16"/>
  <c r="AA604" i="16" l="1"/>
  <c r="AB604" i="16"/>
  <c r="U604" i="16" l="1"/>
  <c r="AC604" i="16"/>
  <c r="L605" i="16"/>
  <c r="M605" i="16" s="1"/>
  <c r="AA605" i="16" s="1"/>
  <c r="AB605" i="16" l="1"/>
  <c r="L606" i="16" s="1"/>
  <c r="M606" i="16" s="1"/>
  <c r="AA606" i="16" s="1"/>
  <c r="AQ364" i="16"/>
  <c r="AJ604" i="16"/>
  <c r="AC605" i="16" l="1"/>
  <c r="AS364" i="16"/>
  <c r="AY364" i="16"/>
  <c r="AB606" i="16"/>
  <c r="U606" i="16" s="1"/>
  <c r="U605" i="16"/>
  <c r="AQ366" i="16" l="1"/>
  <c r="AS366" i="16" s="1"/>
  <c r="AJ606" i="16"/>
  <c r="AQ365" i="16"/>
  <c r="AY366" i="16" s="1"/>
  <c r="AJ605" i="16"/>
  <c r="L607" i="16"/>
  <c r="M607" i="16" s="1"/>
  <c r="AA607" i="16" s="1"/>
  <c r="AC606" i="16"/>
  <c r="AB607" i="16" l="1"/>
  <c r="U607" i="16" s="1"/>
  <c r="AS365" i="16"/>
  <c r="AY365" i="16"/>
  <c r="AC607" i="16" l="1"/>
  <c r="L608" i="16"/>
  <c r="M608" i="16" s="1"/>
  <c r="AJ607" i="16"/>
  <c r="AQ367" i="16"/>
  <c r="AS367" i="16" l="1"/>
  <c r="AY367" i="16"/>
  <c r="AA608" i="16"/>
  <c r="AB608" i="16"/>
  <c r="L609" i="16" l="1"/>
  <c r="M609" i="16" s="1"/>
  <c r="AA609" i="16" s="1"/>
  <c r="AC608" i="16"/>
  <c r="U608" i="16"/>
  <c r="AB609" i="16" l="1"/>
  <c r="U609" i="16" s="1"/>
  <c r="AJ608" i="16"/>
  <c r="AQ368" i="16"/>
  <c r="AJ609" i="16" l="1"/>
  <c r="AQ369" i="16"/>
  <c r="AS368" i="16"/>
  <c r="AY368" i="16"/>
  <c r="AC609" i="16"/>
  <c r="L610" i="16"/>
  <c r="M610" i="16" s="1"/>
  <c r="AB610" i="16" s="1"/>
  <c r="AA610" i="16" l="1"/>
  <c r="AY369" i="16"/>
  <c r="AS369" i="16"/>
  <c r="U610" i="16" l="1"/>
  <c r="AC610" i="16"/>
  <c r="L611" i="16"/>
  <c r="M611" i="16" s="1"/>
  <c r="AB611" i="16" s="1"/>
  <c r="AA611" i="16" l="1"/>
  <c r="AJ610" i="16"/>
  <c r="AQ370" i="16"/>
  <c r="L612" i="16" l="1"/>
  <c r="M612" i="16" s="1"/>
  <c r="AB612" i="16" s="1"/>
  <c r="U611" i="16"/>
  <c r="AS370" i="16"/>
  <c r="AY370" i="16"/>
  <c r="AC611" i="16"/>
  <c r="AA612" i="16" l="1"/>
  <c r="AQ371" i="16"/>
  <c r="AJ611" i="16"/>
  <c r="L613" i="16"/>
  <c r="M613" i="16" s="1"/>
  <c r="AA613" i="16" s="1"/>
  <c r="AC612" i="16"/>
  <c r="AS371" i="16" l="1"/>
  <c r="AY371" i="16"/>
  <c r="U612" i="16"/>
  <c r="AB613" i="16"/>
  <c r="AC613" i="16" l="1"/>
  <c r="L614" i="16"/>
  <c r="M614" i="16" s="1"/>
  <c r="AA614" i="16" s="1"/>
  <c r="U613" i="16"/>
  <c r="AJ612" i="16"/>
  <c r="AQ372" i="16"/>
  <c r="AB614" i="16" l="1"/>
  <c r="AQ373" i="16"/>
  <c r="AJ613" i="16"/>
  <c r="AC614" i="16"/>
  <c r="L615" i="16"/>
  <c r="M615" i="16" s="1"/>
  <c r="AB615" i="16" s="1"/>
  <c r="AS372" i="16"/>
  <c r="AY372" i="16"/>
  <c r="U614" i="16"/>
  <c r="AA615" i="16"/>
  <c r="L616" i="16" s="1"/>
  <c r="M616" i="16" s="1"/>
  <c r="AA616" i="16" s="1"/>
  <c r="AC615" i="16" l="1"/>
  <c r="AB616" i="16"/>
  <c r="AC616" i="16" s="1"/>
  <c r="AQ374" i="16"/>
  <c r="AJ614" i="16"/>
  <c r="U615" i="16"/>
  <c r="AJ615" i="16" s="1"/>
  <c r="AS373" i="16"/>
  <c r="AY373" i="16"/>
  <c r="U616" i="16"/>
  <c r="AJ616" i="16" s="1"/>
  <c r="AQ375" i="16"/>
  <c r="AS375" i="16" s="1"/>
  <c r="L617" i="16"/>
  <c r="M617" i="16" s="1"/>
  <c r="AB617" i="16" s="1"/>
  <c r="AY374" i="16" l="1"/>
  <c r="AS374" i="16"/>
  <c r="AQ376" i="16"/>
  <c r="AS376" i="16" s="1"/>
  <c r="AY375" i="16"/>
  <c r="AA617" i="16"/>
  <c r="U617" i="16" s="1"/>
  <c r="AJ617" i="16" s="1"/>
  <c r="AY376" i="16" l="1"/>
  <c r="L618" i="16"/>
  <c r="M618" i="16" s="1"/>
  <c r="AC617" i="16"/>
  <c r="AQ377" i="16"/>
  <c r="AS377" i="16" s="1"/>
  <c r="AY377" i="16" l="1"/>
  <c r="AA618" i="16"/>
  <c r="AB618" i="16"/>
  <c r="U618" i="16" l="1"/>
  <c r="AJ618" i="16" s="1"/>
  <c r="L619" i="16"/>
  <c r="M619" i="16" s="1"/>
  <c r="AC618" i="16"/>
  <c r="AQ378" i="16" l="1"/>
  <c r="AS378" i="16" s="1"/>
  <c r="AA619" i="16"/>
  <c r="AB619" i="16"/>
  <c r="AY378" i="16" l="1"/>
  <c r="L620" i="16"/>
  <c r="M620" i="16" s="1"/>
  <c r="AC619" i="16"/>
  <c r="U619" i="16"/>
  <c r="AQ379" i="16" l="1"/>
  <c r="AJ619" i="16"/>
  <c r="AA620" i="16"/>
  <c r="AB620" i="16"/>
  <c r="U620" i="16" l="1"/>
  <c r="AJ620" i="16" s="1"/>
  <c r="L621" i="16"/>
  <c r="M621" i="16" s="1"/>
  <c r="AC620" i="16"/>
  <c r="AS379" i="16"/>
  <c r="AY379" i="16"/>
  <c r="AQ380" i="16" l="1"/>
  <c r="AY380" i="16" s="1"/>
  <c r="AB621" i="16"/>
  <c r="AA621" i="16"/>
  <c r="U621" i="16" l="1"/>
  <c r="AJ621" i="16" s="1"/>
  <c r="AS380" i="16"/>
  <c r="AC621" i="16"/>
  <c r="L622" i="16"/>
  <c r="M622" i="16" s="1"/>
  <c r="AQ381" i="16" l="1"/>
  <c r="AS381" i="16" s="1"/>
  <c r="AB622" i="16"/>
  <c r="AA622" i="16"/>
  <c r="AY381" i="16" l="1"/>
  <c r="L623" i="16"/>
  <c r="M623" i="16" s="1"/>
  <c r="AB623" i="16" s="1"/>
  <c r="U622" i="16"/>
  <c r="AC622" i="16"/>
  <c r="AA623" i="16" l="1"/>
  <c r="AC623" i="16" s="1"/>
  <c r="AJ622" i="16"/>
  <c r="AQ382" i="16"/>
  <c r="L624" i="16" l="1"/>
  <c r="M624" i="16" s="1"/>
  <c r="AA624" i="16" s="1"/>
  <c r="AY382" i="16"/>
  <c r="AS382" i="16"/>
  <c r="U623" i="16"/>
  <c r="AB624" i="16" l="1"/>
  <c r="U624" i="16" s="1"/>
  <c r="AQ383" i="16"/>
  <c r="AJ623" i="16"/>
  <c r="AC624" i="16"/>
  <c r="L625" i="16" l="1"/>
  <c r="M625" i="16" s="1"/>
  <c r="AA625" i="16" s="1"/>
  <c r="AQ384" i="16"/>
  <c r="AJ624" i="16"/>
  <c r="AB625" i="16"/>
  <c r="AY383" i="16"/>
  <c r="AS383" i="16"/>
  <c r="U625" i="16" l="1"/>
  <c r="L626" i="16"/>
  <c r="M626" i="16" s="1"/>
  <c r="AB626" i="16" s="1"/>
  <c r="AC625" i="16"/>
  <c r="AS384" i="16"/>
  <c r="AY384" i="16"/>
  <c r="AA626" i="16" l="1"/>
  <c r="U626" i="16" s="1"/>
  <c r="AJ625" i="16"/>
  <c r="AQ385" i="16"/>
  <c r="AC626" i="16" l="1"/>
  <c r="L627" i="16"/>
  <c r="M627" i="16" s="1"/>
  <c r="AB627" i="16" s="1"/>
  <c r="AY385" i="16"/>
  <c r="AS385" i="16"/>
  <c r="AQ386" i="16"/>
  <c r="AJ626" i="16"/>
  <c r="AA627" i="16" l="1"/>
  <c r="U627" i="16" s="1"/>
  <c r="AS386" i="16"/>
  <c r="AY386" i="16"/>
  <c r="L628" i="16" l="1"/>
  <c r="M628" i="16" s="1"/>
  <c r="AA628" i="16" s="1"/>
  <c r="AC627" i="16"/>
  <c r="AQ387" i="16"/>
  <c r="AJ627" i="16"/>
  <c r="AB628" i="16" l="1"/>
  <c r="U628" i="16" s="1"/>
  <c r="AQ388" i="16" s="1"/>
  <c r="AS387" i="16"/>
  <c r="AY387" i="16"/>
  <c r="AC628" i="16" l="1"/>
  <c r="L629" i="16"/>
  <c r="M629" i="16" s="1"/>
  <c r="AA629" i="16" s="1"/>
  <c r="AJ628" i="16"/>
  <c r="AY388" i="16"/>
  <c r="AS388" i="16"/>
  <c r="AB629" i="16" l="1"/>
  <c r="AC629" i="16" s="1"/>
  <c r="L630" i="16" l="1"/>
  <c r="M630" i="16" s="1"/>
  <c r="AB630" i="16" s="1"/>
  <c r="U629" i="16"/>
  <c r="AJ629" i="16" s="1"/>
  <c r="AA630" i="16" l="1"/>
  <c r="U630" i="16" s="1"/>
  <c r="AJ630" i="16" s="1"/>
  <c r="AQ389" i="16"/>
  <c r="AS389" i="16" s="1"/>
  <c r="L631" i="16"/>
  <c r="M631" i="16" s="1"/>
  <c r="AB631" i="16" s="1"/>
  <c r="AC630" i="16"/>
  <c r="AQ390" i="16" l="1"/>
  <c r="AY390" i="16" s="1"/>
  <c r="AS390" i="16"/>
  <c r="AY389" i="16"/>
  <c r="AA631" i="16"/>
  <c r="L632" i="16" s="1"/>
  <c r="M632" i="16" s="1"/>
  <c r="AA632" i="16" s="1"/>
  <c r="AC631" i="16" l="1"/>
  <c r="U631" i="16"/>
  <c r="AQ391" i="16" s="1"/>
  <c r="AY391" i="16" s="1"/>
  <c r="AB632" i="16"/>
  <c r="U632" i="16" s="1"/>
  <c r="AJ632" i="16" s="1"/>
  <c r="AJ631" i="16"/>
  <c r="AS391" i="16" l="1"/>
  <c r="AQ392" i="16"/>
  <c r="AS392" i="16" s="1"/>
  <c r="AC632" i="16"/>
  <c r="L633" i="16"/>
  <c r="M633" i="16" s="1"/>
  <c r="AB633" i="16" s="1"/>
  <c r="AY392" i="16" l="1"/>
  <c r="AA633" i="16"/>
  <c r="L634" i="16" s="1"/>
  <c r="M634" i="16" s="1"/>
  <c r="AA634" i="16" s="1"/>
  <c r="AB634" i="16" l="1"/>
  <c r="AC634" i="16" s="1"/>
  <c r="U633" i="16"/>
  <c r="AQ393" i="16" s="1"/>
  <c r="AC633" i="16"/>
  <c r="U634" i="16" l="1"/>
  <c r="AQ394" i="16" s="1"/>
  <c r="L635" i="16"/>
  <c r="M635" i="16" s="1"/>
  <c r="AB635" i="16" s="1"/>
  <c r="AJ633" i="16"/>
  <c r="AY393" i="16"/>
  <c r="AS393" i="16"/>
  <c r="AJ634" i="16" l="1"/>
  <c r="AA635" i="16"/>
  <c r="U635" i="16" s="1"/>
  <c r="AY394" i="16"/>
  <c r="AS394" i="16"/>
  <c r="AC635" i="16" l="1"/>
  <c r="L636" i="16"/>
  <c r="M636" i="16" s="1"/>
  <c r="AB636" i="16" s="1"/>
  <c r="AJ635" i="16"/>
  <c r="AQ395" i="16"/>
  <c r="AA636" i="16" l="1"/>
  <c r="U636" i="16" s="1"/>
  <c r="AQ396" i="16" s="1"/>
  <c r="AS395" i="16"/>
  <c r="AY395" i="16"/>
  <c r="L637" i="16" l="1"/>
  <c r="M637" i="16" s="1"/>
  <c r="AB637" i="16" s="1"/>
  <c r="AJ636" i="16"/>
  <c r="AC636" i="16"/>
  <c r="AY396" i="16"/>
  <c r="AS396" i="16"/>
  <c r="AA637" i="16" l="1"/>
  <c r="L638" i="16" s="1"/>
  <c r="M638" i="16" s="1"/>
  <c r="AB638" i="16" s="1"/>
  <c r="AA638" i="16" l="1"/>
  <c r="AC638" i="16" s="1"/>
  <c r="AC637" i="16"/>
  <c r="U637" i="16"/>
  <c r="AJ637" i="16" s="1"/>
  <c r="U638" i="16" l="1"/>
  <c r="AQ398" i="16" s="1"/>
  <c r="AS398" i="16" s="1"/>
  <c r="L639" i="16"/>
  <c r="M639" i="16" s="1"/>
  <c r="AA639" i="16" s="1"/>
  <c r="AQ397" i="16"/>
  <c r="AY397" i="16" s="1"/>
  <c r="AY398" i="16"/>
  <c r="AJ638" i="16"/>
  <c r="AS397" i="16" l="1"/>
  <c r="AB639" i="16"/>
  <c r="L640" i="16" l="1"/>
  <c r="M640" i="16" s="1"/>
  <c r="U639" i="16"/>
  <c r="AC639" i="16"/>
  <c r="AQ399" i="16" l="1"/>
  <c r="AJ639" i="16"/>
  <c r="AA640" i="16"/>
  <c r="AB640" i="16"/>
  <c r="U640" i="16" l="1"/>
  <c r="AC640" i="16"/>
  <c r="L641" i="16"/>
  <c r="M641" i="16" s="1"/>
  <c r="AA641" i="16" s="1"/>
  <c r="AY399" i="16"/>
  <c r="AS399" i="16"/>
  <c r="AJ640" i="16" l="1"/>
  <c r="AQ400" i="16"/>
  <c r="AB641" i="16"/>
  <c r="AY400" i="16" l="1"/>
  <c r="AS400" i="16"/>
  <c r="L642" i="16"/>
  <c r="M642" i="16" s="1"/>
  <c r="AA642" i="16" s="1"/>
  <c r="AC641" i="16"/>
  <c r="U641" i="16"/>
  <c r="AB642" i="16" l="1"/>
  <c r="AQ401" i="16"/>
  <c r="AJ641" i="16"/>
  <c r="AS401" i="16" l="1"/>
  <c r="AY401" i="16"/>
  <c r="U642" i="16"/>
  <c r="L643" i="16"/>
  <c r="M643" i="16" s="1"/>
  <c r="AA643" i="16" s="1"/>
  <c r="AC642" i="16"/>
  <c r="AQ402" i="16" l="1"/>
  <c r="AJ642" i="16"/>
  <c r="AB643" i="16"/>
  <c r="AC643" i="16" l="1"/>
  <c r="L644" i="16"/>
  <c r="M644" i="16" s="1"/>
  <c r="AA644" i="16" s="1"/>
  <c r="U643" i="16"/>
  <c r="AY402" i="16"/>
  <c r="AS402" i="16"/>
  <c r="AB644" i="16" l="1"/>
  <c r="AQ403" i="16"/>
  <c r="AJ643" i="16"/>
  <c r="L645" i="16"/>
  <c r="M645" i="16" s="1"/>
  <c r="AA645" i="16" s="1"/>
  <c r="AC644" i="16"/>
  <c r="U644" i="16"/>
  <c r="AB645" i="16" l="1"/>
  <c r="U645" i="16" s="1"/>
  <c r="AQ404" i="16"/>
  <c r="AJ644" i="16"/>
  <c r="L646" i="16"/>
  <c r="M646" i="16" s="1"/>
  <c r="AA646" i="16" s="1"/>
  <c r="AC645" i="16"/>
  <c r="AS403" i="16"/>
  <c r="AY403" i="16"/>
  <c r="AJ645" i="16" l="1"/>
  <c r="AQ405" i="16"/>
  <c r="AY404" i="16"/>
  <c r="AS404" i="16"/>
  <c r="AB646" i="16"/>
  <c r="AY405" i="16" l="1"/>
  <c r="AS405" i="16"/>
  <c r="U646" i="16"/>
  <c r="AC646" i="16"/>
  <c r="L647" i="16"/>
  <c r="M647" i="16" s="1"/>
  <c r="AA647" i="16" s="1"/>
  <c r="AQ406" i="16" l="1"/>
  <c r="AJ646" i="16"/>
  <c r="AB647" i="16"/>
  <c r="U647" i="16" s="1"/>
  <c r="AJ647" i="16" s="1"/>
  <c r="AS406" i="16" l="1"/>
  <c r="AY406" i="16"/>
  <c r="AQ407" i="16"/>
  <c r="AS407" i="16" s="1"/>
  <c r="L648" i="16"/>
  <c r="M648" i="16" s="1"/>
  <c r="AB648" i="16" s="1"/>
  <c r="AC647" i="16"/>
  <c r="AY407" i="16" l="1"/>
  <c r="AA648" i="16"/>
  <c r="AC648" i="16" s="1"/>
  <c r="U648" i="16" l="1"/>
  <c r="L649" i="16"/>
  <c r="M649" i="16" s="1"/>
  <c r="AA649" i="16" s="1"/>
  <c r="AQ408" i="16" l="1"/>
  <c r="AJ648" i="16"/>
  <c r="AB649" i="16"/>
  <c r="U649" i="16" s="1"/>
  <c r="L650" i="16" l="1"/>
  <c r="M650" i="16" s="1"/>
  <c r="AB650" i="16" s="1"/>
  <c r="AC649" i="16"/>
  <c r="AS408" i="16"/>
  <c r="AY408" i="16"/>
  <c r="AQ409" i="16"/>
  <c r="AJ649" i="16"/>
  <c r="AS409" i="16" l="1"/>
  <c r="AY409" i="16"/>
  <c r="AA650" i="16"/>
  <c r="U650" i="16" l="1"/>
  <c r="AC650" i="16"/>
  <c r="L651" i="16"/>
  <c r="M651" i="16" s="1"/>
  <c r="AB651" i="16" s="1"/>
  <c r="AJ650" i="16" l="1"/>
  <c r="AQ410" i="16"/>
  <c r="AA651" i="16"/>
  <c r="L652" i="16" s="1"/>
  <c r="M652" i="16" s="1"/>
  <c r="AB652" i="16" s="1"/>
  <c r="U651" i="16" l="1"/>
  <c r="AA652" i="16"/>
  <c r="AC652" i="16" s="1"/>
  <c r="AY410" i="16"/>
  <c r="AS410" i="16"/>
  <c r="AC651" i="16"/>
  <c r="L653" i="16" l="1"/>
  <c r="M653" i="16" s="1"/>
  <c r="AB653" i="16" s="1"/>
  <c r="U652" i="16"/>
  <c r="AJ651" i="16"/>
  <c r="AQ411" i="16"/>
  <c r="AY411" i="16" l="1"/>
  <c r="AS411" i="16"/>
  <c r="AQ412" i="16"/>
  <c r="P26" i="17" s="1"/>
  <c r="AJ652" i="16"/>
  <c r="AA653" i="16"/>
  <c r="U653" i="16" s="1"/>
  <c r="AJ653" i="16" s="1"/>
  <c r="L654" i="16" l="1"/>
  <c r="M654" i="16" s="1"/>
  <c r="AA654" i="16" s="1"/>
  <c r="AQ413" i="16"/>
  <c r="AS413" i="16" s="1"/>
  <c r="AY412" i="16"/>
  <c r="AS412" i="16"/>
  <c r="AB654" i="16"/>
  <c r="L655" i="16" s="1"/>
  <c r="M655" i="16" s="1"/>
  <c r="AB655" i="16" s="1"/>
  <c r="AC653" i="16"/>
  <c r="U654" i="16"/>
  <c r="AJ654" i="16" s="1"/>
  <c r="AA655" i="16"/>
  <c r="AY413" i="16" l="1"/>
  <c r="AC654" i="16"/>
  <c r="AQ414" i="16"/>
  <c r="AY414" i="16" s="1"/>
  <c r="L656" i="16"/>
  <c r="M656" i="16" s="1"/>
  <c r="AB656" i="16" s="1"/>
  <c r="U655" i="16"/>
  <c r="AC655" i="16"/>
  <c r="AS414" i="16"/>
  <c r="AA656" i="16" l="1"/>
  <c r="AC656" i="16" s="1"/>
  <c r="AQ415" i="16"/>
  <c r="AJ655" i="16"/>
  <c r="L657" i="16" l="1"/>
  <c r="M657" i="16" s="1"/>
  <c r="AB657" i="16" s="1"/>
  <c r="AY415" i="16"/>
  <c r="AS415" i="16"/>
  <c r="U656" i="16"/>
  <c r="AA657" i="16" l="1"/>
  <c r="L658" i="16" s="1"/>
  <c r="M658" i="16" s="1"/>
  <c r="AQ416" i="16"/>
  <c r="AJ656" i="16"/>
  <c r="AS416" i="16" l="1"/>
  <c r="AY416" i="16"/>
  <c r="AA658" i="16"/>
  <c r="U657" i="16"/>
  <c r="AC657" i="16"/>
  <c r="AQ417" i="16" l="1"/>
  <c r="AJ657" i="16"/>
  <c r="AB658" i="16"/>
  <c r="U658" i="16" l="1"/>
  <c r="AQ418" i="16" s="1"/>
  <c r="L659" i="16"/>
  <c r="M659" i="16" s="1"/>
  <c r="AC658" i="16"/>
  <c r="AY417" i="16"/>
  <c r="AS417" i="16"/>
  <c r="AJ658" i="16" l="1"/>
  <c r="AB659" i="16"/>
  <c r="AA659" i="16"/>
  <c r="AY418" i="16"/>
  <c r="AS418" i="16"/>
  <c r="L660" i="16" l="1"/>
  <c r="M660" i="16" s="1"/>
  <c r="AB660" i="16" s="1"/>
  <c r="U659" i="16"/>
  <c r="AC659" i="16"/>
  <c r="AA660" i="16" l="1"/>
  <c r="L661" i="16" s="1"/>
  <c r="M661" i="16" s="1"/>
  <c r="AQ419" i="16"/>
  <c r="AJ659" i="16"/>
  <c r="AS419" i="16" l="1"/>
  <c r="AY419" i="16"/>
  <c r="AC660" i="16"/>
  <c r="U660" i="16"/>
  <c r="AB661" i="16"/>
  <c r="AA661" i="16"/>
  <c r="L662" i="16" l="1"/>
  <c r="M662" i="16" s="1"/>
  <c r="AB662" i="16" s="1"/>
  <c r="U661" i="16"/>
  <c r="AC661" i="16"/>
  <c r="AQ420" i="16"/>
  <c r="AJ660" i="16"/>
  <c r="AA662" i="16" l="1"/>
  <c r="AY420" i="16"/>
  <c r="AS420" i="16"/>
  <c r="AQ421" i="16"/>
  <c r="AJ661" i="16"/>
  <c r="L663" i="16" l="1"/>
  <c r="M663" i="16" s="1"/>
  <c r="AA663" i="16" s="1"/>
  <c r="AC662" i="16"/>
  <c r="AS421" i="16"/>
  <c r="AY421" i="16"/>
  <c r="U662" i="16"/>
  <c r="AB663" i="16" l="1"/>
  <c r="AC663" i="16" s="1"/>
  <c r="AQ422" i="16"/>
  <c r="AJ662" i="16"/>
  <c r="U663" i="16" l="1"/>
  <c r="L664" i="16"/>
  <c r="M664" i="16" s="1"/>
  <c r="AA664" i="16" s="1"/>
  <c r="AS422" i="16"/>
  <c r="AY422" i="16"/>
  <c r="AB664" i="16" l="1"/>
  <c r="U664" i="16" s="1"/>
  <c r="AQ424" i="16" s="1"/>
  <c r="AJ663" i="16"/>
  <c r="AQ423" i="16"/>
  <c r="AC664" i="16" l="1"/>
  <c r="L665" i="16"/>
  <c r="M665" i="16" s="1"/>
  <c r="AB665" i="16" s="1"/>
  <c r="AJ664" i="16"/>
  <c r="AS423" i="16"/>
  <c r="AY423" i="16"/>
  <c r="AY424" i="16"/>
  <c r="AS424" i="16"/>
  <c r="AA665" i="16" l="1"/>
  <c r="U665" i="16" s="1"/>
  <c r="AC665" i="16" l="1"/>
  <c r="L666" i="16"/>
  <c r="M666" i="16" s="1"/>
  <c r="AA666" i="16" s="1"/>
  <c r="AQ425" i="16"/>
  <c r="AJ665" i="16"/>
  <c r="AB666" i="16" l="1"/>
  <c r="L667" i="16" s="1"/>
  <c r="M667" i="16" s="1"/>
  <c r="AS425" i="16"/>
  <c r="AY425" i="16"/>
  <c r="AB667" i="16" l="1"/>
  <c r="AC666" i="16"/>
  <c r="U666" i="16"/>
  <c r="AQ426" i="16" s="1"/>
  <c r="AA667" i="16"/>
  <c r="L668" i="16" l="1"/>
  <c r="M668" i="16" s="1"/>
  <c r="AA668" i="16" s="1"/>
  <c r="AJ666" i="16"/>
  <c r="U667" i="16"/>
  <c r="AC667" i="16"/>
  <c r="AS426" i="16"/>
  <c r="AY426" i="16"/>
  <c r="AB668" i="16" l="1"/>
  <c r="AC668" i="16" s="1"/>
  <c r="AJ667" i="16"/>
  <c r="AQ427" i="16"/>
  <c r="U668" i="16" l="1"/>
  <c r="AJ668" i="16" s="1"/>
  <c r="L669" i="16"/>
  <c r="M669" i="16" s="1"/>
  <c r="AB669" i="16" s="1"/>
  <c r="AY427" i="16"/>
  <c r="AS427" i="16"/>
  <c r="AQ428" i="16" l="1"/>
  <c r="AY428" i="16" s="1"/>
  <c r="AA669" i="16"/>
  <c r="AC669" i="16" s="1"/>
  <c r="AS428" i="16" l="1"/>
  <c r="U669" i="16"/>
  <c r="AQ429" i="16" s="1"/>
  <c r="AY429" i="16" s="1"/>
  <c r="L670" i="16"/>
  <c r="M670" i="16" s="1"/>
  <c r="AA670" i="16" s="1"/>
  <c r="AS429" i="16" l="1"/>
  <c r="AB670" i="16"/>
  <c r="L671" i="16" s="1"/>
  <c r="M671" i="16" s="1"/>
  <c r="AB671" i="16" s="1"/>
  <c r="AJ669" i="16"/>
  <c r="AC670" i="16" l="1"/>
  <c r="U670" i="16"/>
  <c r="AJ670" i="16" s="1"/>
  <c r="AA671" i="16"/>
  <c r="L672" i="16" s="1"/>
  <c r="M672" i="16" s="1"/>
  <c r="AB672" i="16" s="1"/>
  <c r="AQ430" i="16" l="1"/>
  <c r="AS430" i="16" s="1"/>
  <c r="AC671" i="16"/>
  <c r="U671" i="16"/>
  <c r="AJ671" i="16" s="1"/>
  <c r="AA672" i="16"/>
  <c r="AC672" i="16" s="1"/>
  <c r="AY430" i="16" l="1"/>
  <c r="AQ431" i="16"/>
  <c r="AY431" i="16" s="1"/>
  <c r="L673" i="16"/>
  <c r="M673" i="16" s="1"/>
  <c r="AA673" i="16" s="1"/>
  <c r="U672" i="16"/>
  <c r="AQ432" i="16" s="1"/>
  <c r="AS431" i="16" l="1"/>
  <c r="AJ672" i="16"/>
  <c r="AB673" i="16"/>
  <c r="AS432" i="16"/>
  <c r="AY432" i="16"/>
  <c r="U673" i="16" l="1"/>
  <c r="L674" i="16"/>
  <c r="M674" i="16" s="1"/>
  <c r="AB674" i="16" s="1"/>
  <c r="AC673" i="16"/>
  <c r="AJ673" i="16" l="1"/>
  <c r="AQ433" i="16"/>
  <c r="AA674" i="16"/>
  <c r="U674" i="16" s="1"/>
  <c r="AJ674" i="16" s="1"/>
  <c r="AQ434" i="16" l="1"/>
  <c r="AY434" i="16" s="1"/>
  <c r="AS433" i="16"/>
  <c r="AY433" i="16"/>
  <c r="AC674" i="16"/>
  <c r="L675" i="16"/>
  <c r="M675" i="16" s="1"/>
  <c r="AB675" i="16" s="1"/>
  <c r="AS434" i="16" l="1"/>
  <c r="AA675" i="16"/>
  <c r="U675" i="16" s="1"/>
  <c r="AQ435" i="16" s="1"/>
  <c r="AC675" i="16" l="1"/>
  <c r="L676" i="16"/>
  <c r="M676" i="16" s="1"/>
  <c r="AA676" i="16" s="1"/>
  <c r="AJ675" i="16"/>
  <c r="AY435" i="16"/>
  <c r="AS435" i="16"/>
  <c r="AB676" i="16" l="1"/>
  <c r="L677" i="16" l="1"/>
  <c r="M677" i="16" s="1"/>
  <c r="AA677" i="16" s="1"/>
  <c r="AC676" i="16"/>
  <c r="U676" i="16"/>
  <c r="AB677" i="16" l="1"/>
  <c r="U677" i="16" s="1"/>
  <c r="AJ676" i="16"/>
  <c r="AQ436" i="16"/>
  <c r="AC677" i="16" l="1"/>
  <c r="L678" i="16"/>
  <c r="M678" i="16" s="1"/>
  <c r="AA678" i="16" s="1"/>
  <c r="AS436" i="16"/>
  <c r="AY436" i="16"/>
  <c r="AJ677" i="16"/>
  <c r="AQ437" i="16"/>
  <c r="AB678" i="16" l="1"/>
  <c r="U678" i="16" s="1"/>
  <c r="AQ438" i="16" s="1"/>
  <c r="AY437" i="16"/>
  <c r="AS437" i="16"/>
  <c r="L679" i="16" l="1"/>
  <c r="M679" i="16" s="1"/>
  <c r="AA679" i="16" s="1"/>
  <c r="AC678" i="16"/>
  <c r="AS438" i="16"/>
  <c r="AY438" i="16"/>
  <c r="AJ678" i="16"/>
  <c r="AB679" i="16" l="1"/>
  <c r="L680" i="16" s="1"/>
  <c r="M680" i="16" s="1"/>
  <c r="AB680" i="16" s="1"/>
  <c r="U679" i="16" l="1"/>
  <c r="AJ679" i="16" s="1"/>
  <c r="AC679" i="16"/>
  <c r="AA680" i="16"/>
  <c r="AC680" i="16" s="1"/>
  <c r="AQ439" i="16" l="1"/>
  <c r="AY439" i="16" s="1"/>
  <c r="L681" i="16"/>
  <c r="M681" i="16" s="1"/>
  <c r="AB681" i="16" s="1"/>
  <c r="U680" i="16"/>
  <c r="AS439" i="16" l="1"/>
  <c r="AJ680" i="16"/>
  <c r="AQ440" i="16"/>
  <c r="AA681" i="16"/>
  <c r="L682" i="16" s="1"/>
  <c r="M682" i="16" s="1"/>
  <c r="AA682" i="16" l="1"/>
  <c r="AS440" i="16"/>
  <c r="AY440" i="16"/>
  <c r="AB682" i="16"/>
  <c r="AC681" i="16"/>
  <c r="U681" i="16"/>
  <c r="L683" i="16" l="1"/>
  <c r="M683" i="16" s="1"/>
  <c r="AA683" i="16" s="1"/>
  <c r="AC682" i="16"/>
  <c r="U682" i="16"/>
  <c r="AJ681" i="16"/>
  <c r="AQ441" i="16"/>
  <c r="AB683" i="16" l="1"/>
  <c r="AC683" i="16" s="1"/>
  <c r="AY441" i="16"/>
  <c r="AS441" i="16"/>
  <c r="AQ442" i="16"/>
  <c r="AJ682" i="16"/>
  <c r="L684" i="16"/>
  <c r="M684" i="16" s="1"/>
  <c r="AA684" i="16" s="1"/>
  <c r="U683" i="16" l="1"/>
  <c r="AQ443" i="16" s="1"/>
  <c r="AB684" i="16"/>
  <c r="AY442" i="16"/>
  <c r="AS442" i="16"/>
  <c r="AJ683" i="16" l="1"/>
  <c r="AY443" i="16"/>
  <c r="AS443" i="16"/>
  <c r="L685" i="16"/>
  <c r="M685" i="16" s="1"/>
  <c r="AC684" i="16"/>
  <c r="U684" i="16"/>
  <c r="AA685" i="16" l="1"/>
  <c r="AB685" i="16"/>
  <c r="AJ684" i="16"/>
  <c r="AQ444" i="16"/>
  <c r="AS444" i="16" l="1"/>
  <c r="AY444" i="16"/>
  <c r="L686" i="16"/>
  <c r="M686" i="16" s="1"/>
  <c r="AB686" i="16" s="1"/>
  <c r="AC685" i="16"/>
  <c r="U685" i="16"/>
  <c r="AA686" i="16" l="1"/>
  <c r="AJ685" i="16"/>
  <c r="AQ445" i="16"/>
  <c r="U686" i="16" l="1"/>
  <c r="L687" i="16"/>
  <c r="M687" i="16" s="1"/>
  <c r="AB687" i="16" s="1"/>
  <c r="AY445" i="16"/>
  <c r="AS445" i="16"/>
  <c r="AC686" i="16"/>
  <c r="AA687" i="16" l="1"/>
  <c r="L688" i="16" s="1"/>
  <c r="M688" i="16" s="1"/>
  <c r="AA688" i="16" s="1"/>
  <c r="AQ446" i="16"/>
  <c r="AJ686" i="16"/>
  <c r="AB688" i="16" l="1"/>
  <c r="U688" i="16" s="1"/>
  <c r="AS446" i="16"/>
  <c r="AY446" i="16"/>
  <c r="AC687" i="16"/>
  <c r="U687" i="16"/>
  <c r="AC688" i="16" l="1"/>
  <c r="L689" i="16"/>
  <c r="M689" i="16" s="1"/>
  <c r="AA689" i="16" s="1"/>
  <c r="AJ687" i="16"/>
  <c r="AQ447" i="16"/>
  <c r="AJ688" i="16"/>
  <c r="AQ448" i="16"/>
  <c r="AB689" i="16" l="1"/>
  <c r="L690" i="16" s="1"/>
  <c r="M690" i="16" s="1"/>
  <c r="AS447" i="16"/>
  <c r="AY447" i="16"/>
  <c r="AY448" i="16"/>
  <c r="AS448" i="16"/>
  <c r="AA690" i="16" l="1"/>
  <c r="AC689" i="16"/>
  <c r="U689" i="16"/>
  <c r="AJ689" i="16" s="1"/>
  <c r="AB690" i="16"/>
  <c r="AQ449" i="16" l="1"/>
  <c r="AY449" i="16" s="1"/>
  <c r="U690" i="16"/>
  <c r="AQ450" i="16" s="1"/>
  <c r="L691" i="16"/>
  <c r="M691" i="16" s="1"/>
  <c r="AA691" i="16" s="1"/>
  <c r="AC690" i="16"/>
  <c r="AS449" i="16" l="1"/>
  <c r="AJ690" i="16"/>
  <c r="AS450" i="16"/>
  <c r="AY450" i="16"/>
  <c r="AB691" i="16"/>
  <c r="L692" i="16" s="1"/>
  <c r="M692" i="16" s="1"/>
  <c r="AB692" i="16" l="1"/>
  <c r="AC691" i="16"/>
  <c r="U691" i="16"/>
  <c r="AJ691" i="16" l="1"/>
  <c r="AQ451" i="16"/>
  <c r="AA692" i="16"/>
  <c r="AC692" i="16" s="1"/>
  <c r="L693" i="16" l="1"/>
  <c r="M693" i="16" s="1"/>
  <c r="AB693" i="16" s="1"/>
  <c r="U692" i="16"/>
  <c r="AS451" i="16"/>
  <c r="AY451" i="16"/>
  <c r="AA693" i="16" l="1"/>
  <c r="L694" i="16" s="1"/>
  <c r="M694" i="16" s="1"/>
  <c r="AB694" i="16" s="1"/>
  <c r="AJ692" i="16"/>
  <c r="AQ452" i="16"/>
  <c r="AC693" i="16" l="1"/>
  <c r="U693" i="16"/>
  <c r="AJ693" i="16" s="1"/>
  <c r="AA694" i="16"/>
  <c r="L695" i="16" s="1"/>
  <c r="M695" i="16" s="1"/>
  <c r="AY452" i="16"/>
  <c r="AS452" i="16"/>
  <c r="AQ453" i="16"/>
  <c r="U694" i="16" l="1"/>
  <c r="AB695" i="16"/>
  <c r="AA695" i="16"/>
  <c r="AC694" i="16"/>
  <c r="AY453" i="16"/>
  <c r="AS453" i="16"/>
  <c r="L696" i="16" l="1"/>
  <c r="M696" i="16" s="1"/>
  <c r="AB696" i="16" s="1"/>
  <c r="AQ454" i="16"/>
  <c r="AJ694" i="16"/>
  <c r="AC695" i="16"/>
  <c r="U695" i="16"/>
  <c r="AA696" i="16" l="1"/>
  <c r="U696" i="16" s="1"/>
  <c r="AQ455" i="16"/>
  <c r="AJ695" i="16"/>
  <c r="AS454" i="16"/>
  <c r="AY454" i="16"/>
  <c r="L697" i="16" l="1"/>
  <c r="M697" i="16" s="1"/>
  <c r="AA697" i="16" s="1"/>
  <c r="AC696" i="16"/>
  <c r="AQ456" i="16"/>
  <c r="AJ696" i="16"/>
  <c r="AY455" i="16"/>
  <c r="AS455" i="16"/>
  <c r="AB697" i="16" l="1"/>
  <c r="L698" i="16" s="1"/>
  <c r="M698" i="16" s="1"/>
  <c r="AS456" i="16"/>
  <c r="AY456" i="16"/>
  <c r="U697" i="16" l="1"/>
  <c r="AC697" i="16"/>
  <c r="AB698" i="16"/>
  <c r="AA698" i="16"/>
  <c r="AQ457" i="16"/>
  <c r="AJ697" i="16"/>
  <c r="L699" i="16" l="1"/>
  <c r="M699" i="16" s="1"/>
  <c r="AA699" i="16" s="1"/>
  <c r="AC698" i="16"/>
  <c r="U698" i="16"/>
  <c r="AS457" i="16"/>
  <c r="AY457" i="16"/>
  <c r="AB699" i="16" l="1"/>
  <c r="L700" i="16" s="1"/>
  <c r="M700" i="16" s="1"/>
  <c r="AQ458" i="16"/>
  <c r="AJ698" i="16"/>
  <c r="U699" i="16" l="1"/>
  <c r="AC699" i="16"/>
  <c r="AY458" i="16"/>
  <c r="AS458" i="16"/>
  <c r="AA700" i="16" l="1"/>
  <c r="AB700" i="16"/>
  <c r="AQ459" i="16"/>
  <c r="AJ699" i="16"/>
  <c r="L701" i="16" l="1"/>
  <c r="M701" i="16" s="1"/>
  <c r="AA701" i="16" s="1"/>
  <c r="AS459" i="16"/>
  <c r="AY459" i="16"/>
  <c r="U700" i="16"/>
  <c r="AC700" i="16"/>
  <c r="AB701" i="16" l="1"/>
  <c r="L702" i="16" s="1"/>
  <c r="M702" i="16" s="1"/>
  <c r="AJ700" i="16"/>
  <c r="AQ460" i="16"/>
  <c r="U701" i="16" l="1"/>
  <c r="AJ701" i="16" s="1"/>
  <c r="AC701" i="16"/>
  <c r="AB702" i="16"/>
  <c r="AA702" i="16"/>
  <c r="AY460" i="16"/>
  <c r="AS460" i="16"/>
  <c r="AQ461" i="16" l="1"/>
  <c r="AY461" i="16" s="1"/>
  <c r="L703" i="16"/>
  <c r="M703" i="16" s="1"/>
  <c r="AA703" i="16" s="1"/>
  <c r="U702" i="16"/>
  <c r="AC702" i="16"/>
  <c r="AS461" i="16" l="1"/>
  <c r="AB703" i="16"/>
  <c r="L704" i="16" s="1"/>
  <c r="M704" i="16" s="1"/>
  <c r="AB704" i="16" s="1"/>
  <c r="AJ702" i="16"/>
  <c r="AQ462" i="16"/>
  <c r="U703" i="16" l="1"/>
  <c r="AQ463" i="16" s="1"/>
  <c r="AC703" i="16"/>
  <c r="AA704" i="16"/>
  <c r="AC704" i="16" s="1"/>
  <c r="AS462" i="16"/>
  <c r="AY462" i="16"/>
  <c r="AJ703" i="16" l="1"/>
  <c r="U704" i="16"/>
  <c r="AJ704" i="16" s="1"/>
  <c r="L705" i="16"/>
  <c r="M705" i="16" s="1"/>
  <c r="AB705" i="16" s="1"/>
  <c r="AY463" i="16"/>
  <c r="AS463" i="16"/>
  <c r="AQ464" i="16" l="1"/>
  <c r="AS464" i="16" s="1"/>
  <c r="AA705" i="16"/>
  <c r="U705" i="16" s="1"/>
  <c r="AQ465" i="16" s="1"/>
  <c r="AY465" i="16" s="1"/>
  <c r="AY464" i="16" l="1"/>
  <c r="AC705" i="16"/>
  <c r="AS465" i="16"/>
  <c r="AJ705" i="16"/>
  <c r="L706" i="16"/>
  <c r="M706" i="16" s="1"/>
  <c r="AA706" i="16" s="1"/>
  <c r="AB706" i="16" l="1"/>
  <c r="L707" i="16" s="1"/>
  <c r="M707" i="16" s="1"/>
  <c r="AB707" i="16" s="1"/>
  <c r="U706" i="16" l="1"/>
  <c r="AJ706" i="16" s="1"/>
  <c r="AA707" i="16"/>
  <c r="U707" i="16" s="1"/>
  <c r="AQ467" i="16" s="1"/>
  <c r="AC706" i="16"/>
  <c r="AQ466" i="16" l="1"/>
  <c r="AY467" i="16" s="1"/>
  <c r="AJ707" i="16"/>
  <c r="AC707" i="16"/>
  <c r="L708" i="16"/>
  <c r="M708" i="16" s="1"/>
  <c r="AB708" i="16" s="1"/>
  <c r="AY466" i="16"/>
  <c r="AS466" i="16"/>
  <c r="AS467" i="16"/>
  <c r="AA708" i="16" l="1"/>
  <c r="L709" i="16" s="1"/>
  <c r="M709" i="16" s="1"/>
  <c r="AB709" i="16" s="1"/>
  <c r="AA709" i="16" l="1"/>
  <c r="L710" i="16" s="1"/>
  <c r="M710" i="16" s="1"/>
  <c r="AA710" i="16" s="1"/>
  <c r="AC708" i="16"/>
  <c r="U708" i="16"/>
  <c r="AQ468" i="16" s="1"/>
  <c r="AC709" i="16" l="1"/>
  <c r="U709" i="16"/>
  <c r="AJ709" i="16" s="1"/>
  <c r="AJ708" i="16"/>
  <c r="AY468" i="16"/>
  <c r="AS468" i="16"/>
  <c r="AB710" i="16"/>
  <c r="AQ469" i="16" l="1"/>
  <c r="AY469" i="16" s="1"/>
  <c r="U710" i="16"/>
  <c r="L711" i="16"/>
  <c r="M711" i="16" s="1"/>
  <c r="AA711" i="16" s="1"/>
  <c r="AC710" i="16"/>
  <c r="AS469" i="16"/>
  <c r="AJ710" i="16" l="1"/>
  <c r="AQ470" i="16"/>
  <c r="AB711" i="16"/>
  <c r="L712" i="16" l="1"/>
  <c r="M712" i="16" s="1"/>
  <c r="AA712" i="16" s="1"/>
  <c r="AC711" i="16"/>
  <c r="AS470" i="16"/>
  <c r="AY470" i="16"/>
  <c r="U711" i="16"/>
  <c r="AB712" i="16" l="1"/>
  <c r="U712" i="16" s="1"/>
  <c r="AJ712" i="16" s="1"/>
  <c r="AQ471" i="16"/>
  <c r="AJ711" i="16"/>
  <c r="AC712" i="16" l="1"/>
  <c r="L713" i="16"/>
  <c r="M713" i="16" s="1"/>
  <c r="AA713" i="16" s="1"/>
  <c r="AQ472" i="16"/>
  <c r="AY472" i="16" s="1"/>
  <c r="AY471" i="16"/>
  <c r="AS471" i="16"/>
  <c r="AS472" i="16" l="1"/>
  <c r="AB713" i="16"/>
  <c r="L714" i="16" s="1"/>
  <c r="M714" i="16" s="1"/>
  <c r="AB714" i="16" s="1"/>
  <c r="AC713" i="16" l="1"/>
  <c r="U713" i="16"/>
  <c r="AA714" i="16"/>
  <c r="U714" i="16" s="1"/>
  <c r="L715" i="16" l="1"/>
  <c r="M715" i="16" s="1"/>
  <c r="AB715" i="16" s="1"/>
  <c r="AC714" i="16"/>
  <c r="AQ473" i="16"/>
  <c r="AJ713" i="16"/>
  <c r="AA715" i="16"/>
  <c r="AJ714" i="16"/>
  <c r="AQ474" i="16"/>
  <c r="AY473" i="16" l="1"/>
  <c r="AS473" i="16"/>
  <c r="L716" i="16"/>
  <c r="M716" i="16" s="1"/>
  <c r="AS474" i="16"/>
  <c r="AY474" i="16"/>
  <c r="U715" i="16"/>
  <c r="AC715" i="16"/>
  <c r="AB716" i="16" l="1"/>
  <c r="AA716" i="16"/>
  <c r="AQ475" i="16"/>
  <c r="AJ715" i="16"/>
  <c r="L717" i="16" l="1"/>
  <c r="M717" i="16" s="1"/>
  <c r="AB717" i="16" s="1"/>
  <c r="AS475" i="16"/>
  <c r="AY475" i="16"/>
  <c r="U716" i="16"/>
  <c r="AC716" i="16"/>
  <c r="AA717" i="16" l="1"/>
  <c r="AC717" i="16" s="1"/>
  <c r="AQ476" i="16"/>
  <c r="AJ716" i="16"/>
  <c r="L718" i="16" l="1"/>
  <c r="M718" i="16" s="1"/>
  <c r="AA718" i="16" s="1"/>
  <c r="U717" i="16"/>
  <c r="AQ477" i="16" s="1"/>
  <c r="AS476" i="16"/>
  <c r="AY476" i="16"/>
  <c r="AJ717" i="16" l="1"/>
  <c r="AB718" i="16"/>
  <c r="U718" i="16" s="1"/>
  <c r="AQ478" i="16" s="1"/>
  <c r="AS477" i="16"/>
  <c r="AY477" i="16"/>
  <c r="AC718" i="16" l="1"/>
  <c r="L719" i="16"/>
  <c r="M719" i="16" s="1"/>
  <c r="AB719" i="16" s="1"/>
  <c r="AJ718" i="16"/>
  <c r="AY478" i="16"/>
  <c r="AS478" i="16"/>
  <c r="AA719" i="16" l="1"/>
  <c r="U719" i="16" s="1"/>
  <c r="L720" i="16" l="1"/>
  <c r="M720" i="16" s="1"/>
  <c r="AA720" i="16" s="1"/>
  <c r="AJ719" i="16"/>
  <c r="AQ479" i="16"/>
  <c r="AC719" i="16"/>
  <c r="AB720" i="16" l="1"/>
  <c r="L721" i="16" s="1"/>
  <c r="M721" i="16" s="1"/>
  <c r="AY479" i="16"/>
  <c r="AS479" i="16"/>
  <c r="AC720" i="16" l="1"/>
  <c r="U720" i="16"/>
  <c r="AQ480" i="16" l="1"/>
  <c r="AJ720" i="16"/>
  <c r="AA721" i="16"/>
  <c r="AB721" i="16"/>
  <c r="L722" i="16" l="1"/>
  <c r="M722" i="16" s="1"/>
  <c r="AB722" i="16" s="1"/>
  <c r="U721" i="16"/>
  <c r="AQ481" i="16" s="1"/>
  <c r="AY481" i="16" s="1"/>
  <c r="AC721" i="16"/>
  <c r="AS480" i="16"/>
  <c r="AY480" i="16"/>
  <c r="AS481" i="16" l="1"/>
  <c r="AJ721" i="16"/>
  <c r="AA722" i="16"/>
  <c r="U722" i="16" s="1"/>
  <c r="AJ722" i="16" s="1"/>
  <c r="AC722" i="16" l="1"/>
  <c r="L723" i="16"/>
  <c r="M723" i="16" s="1"/>
  <c r="AB723" i="16" s="1"/>
  <c r="AQ482" i="16"/>
  <c r="AY482" i="16" s="1"/>
  <c r="AS482" i="16" l="1"/>
  <c r="AA723" i="16"/>
  <c r="U723" i="16" s="1"/>
  <c r="AJ723" i="16" s="1"/>
  <c r="AC723" i="16" l="1"/>
  <c r="L724" i="16"/>
  <c r="M724" i="16" s="1"/>
  <c r="AB724" i="16" s="1"/>
  <c r="AQ483" i="16"/>
  <c r="AY483" i="16" s="1"/>
  <c r="AA724" i="16" l="1"/>
  <c r="L725" i="16" s="1"/>
  <c r="M725" i="16" s="1"/>
  <c r="AB725" i="16" s="1"/>
  <c r="AS483" i="16"/>
  <c r="AC724" i="16" l="1"/>
  <c r="U724" i="16"/>
  <c r="AJ724" i="16" s="1"/>
  <c r="AA725" i="16"/>
  <c r="L726" i="16" s="1"/>
  <c r="M726" i="16" s="1"/>
  <c r="AB726" i="16" s="1"/>
  <c r="U725" i="16" l="1"/>
  <c r="AJ725" i="16" s="1"/>
  <c r="AC725" i="16"/>
  <c r="AQ484" i="16"/>
  <c r="AY484" i="16" s="1"/>
  <c r="AA726" i="16"/>
  <c r="AQ485" i="16" l="1"/>
  <c r="AS485" i="16" s="1"/>
  <c r="AS484" i="16"/>
  <c r="L727" i="16"/>
  <c r="M727" i="16" s="1"/>
  <c r="AB727" i="16" s="1"/>
  <c r="AC726" i="16"/>
  <c r="U726" i="16"/>
  <c r="AY485" i="16" l="1"/>
  <c r="AA727" i="16"/>
  <c r="U727" i="16" s="1"/>
  <c r="AQ487" i="16" s="1"/>
  <c r="AS487" i="16" s="1"/>
  <c r="AQ486" i="16"/>
  <c r="AJ726" i="16"/>
  <c r="AC727" i="16" l="1"/>
  <c r="AJ727" i="16"/>
  <c r="AY487" i="16"/>
  <c r="L728" i="16"/>
  <c r="M728" i="16" s="1"/>
  <c r="AB728" i="16" s="1"/>
  <c r="AY486" i="16"/>
  <c r="AS486" i="16"/>
  <c r="AA728" i="16" l="1"/>
  <c r="AC728" i="16" s="1"/>
  <c r="U728" i="16" l="1"/>
  <c r="AQ488" i="16" s="1"/>
  <c r="L729" i="16"/>
  <c r="M729" i="16" s="1"/>
  <c r="AB729" i="16" s="1"/>
  <c r="AJ728" i="16" l="1"/>
  <c r="AA729" i="16"/>
  <c r="L730" i="16" s="1"/>
  <c r="M730" i="16" s="1"/>
  <c r="AS488" i="16"/>
  <c r="AY488" i="16"/>
  <c r="U729" i="16" l="1"/>
  <c r="AQ489" i="16" s="1"/>
  <c r="AC729" i="16"/>
  <c r="AB730" i="16"/>
  <c r="AA730" i="16"/>
  <c r="AJ729" i="16" l="1"/>
  <c r="L731" i="16"/>
  <c r="M731" i="16" s="1"/>
  <c r="AA731" i="16" s="1"/>
  <c r="AS489" i="16"/>
  <c r="AY489" i="16"/>
  <c r="U730" i="16"/>
  <c r="AC730" i="16"/>
  <c r="AQ490" i="16" l="1"/>
  <c r="AJ730" i="16"/>
  <c r="AB731" i="16"/>
  <c r="L732" i="16" s="1"/>
  <c r="M732" i="16" s="1"/>
  <c r="AC731" i="16" l="1"/>
  <c r="AB732" i="16"/>
  <c r="AA732" i="16"/>
  <c r="AY490" i="16"/>
  <c r="AS490" i="16"/>
  <c r="U731" i="16"/>
  <c r="U732" i="16" l="1"/>
  <c r="AJ732" i="16" s="1"/>
  <c r="L733" i="16"/>
  <c r="M733" i="16" s="1"/>
  <c r="AB733" i="16" s="1"/>
  <c r="AJ731" i="16"/>
  <c r="AQ491" i="16"/>
  <c r="AC732" i="16"/>
  <c r="AA733" i="16" l="1"/>
  <c r="L734" i="16" s="1"/>
  <c r="M734" i="16" s="1"/>
  <c r="AA734" i="16" s="1"/>
  <c r="AQ492" i="16"/>
  <c r="AS492" i="16" s="1"/>
  <c r="AS491" i="16"/>
  <c r="AY491" i="16"/>
  <c r="U733" i="16" l="1"/>
  <c r="AQ493" i="16" s="1"/>
  <c r="AS493" i="16" s="1"/>
  <c r="AC733" i="16"/>
  <c r="AB734" i="16"/>
  <c r="AC734" i="16" s="1"/>
  <c r="AY492" i="16"/>
  <c r="AY493" i="16" l="1"/>
  <c r="U734" i="16"/>
  <c r="AJ734" i="16" s="1"/>
  <c r="AJ733" i="16"/>
  <c r="L735" i="16"/>
  <c r="M735" i="16" s="1"/>
  <c r="AB735" i="16" s="1"/>
  <c r="AQ494" i="16" l="1"/>
  <c r="AY494" i="16" s="1"/>
  <c r="AA735" i="16"/>
  <c r="U735" i="16" s="1"/>
  <c r="AQ495" i="16" s="1"/>
  <c r="AC735" i="16" l="1"/>
  <c r="AS494" i="16"/>
  <c r="AJ735" i="16"/>
  <c r="L736" i="16"/>
  <c r="M736" i="16" s="1"/>
  <c r="AA736" i="16" s="1"/>
  <c r="AS495" i="16"/>
  <c r="AY495" i="16"/>
  <c r="AB736" i="16" l="1"/>
  <c r="AC736" i="16" s="1"/>
  <c r="L737" i="16" l="1"/>
  <c r="M737" i="16" s="1"/>
  <c r="AA737" i="16" s="1"/>
  <c r="U736" i="16"/>
  <c r="AQ496" i="16" s="1"/>
  <c r="AB737" i="16" l="1"/>
  <c r="U737" i="16" s="1"/>
  <c r="AJ737" i="16" s="1"/>
  <c r="AJ736" i="16"/>
  <c r="AY496" i="16"/>
  <c r="AS496" i="16"/>
  <c r="AC737" i="16" l="1"/>
  <c r="L738" i="16"/>
  <c r="M738" i="16" s="1"/>
  <c r="AB738" i="16" s="1"/>
  <c r="AQ497" i="16"/>
  <c r="AS497" i="16" s="1"/>
  <c r="AA738" i="16" l="1"/>
  <c r="AC738" i="16" s="1"/>
  <c r="AY497" i="16"/>
  <c r="U738" i="16" l="1"/>
  <c r="AQ498" i="16" s="1"/>
  <c r="AS498" i="16" s="1"/>
  <c r="L739" i="16"/>
  <c r="M739" i="16" s="1"/>
  <c r="AB739" i="16" s="1"/>
  <c r="AY498" i="16" l="1"/>
  <c r="AA739" i="16"/>
  <c r="L740" i="16" s="1"/>
  <c r="M740" i="16" s="1"/>
  <c r="AJ738" i="16"/>
  <c r="AC739" i="16" l="1"/>
  <c r="AA740" i="16"/>
  <c r="AB740" i="16"/>
  <c r="U739" i="16"/>
  <c r="AJ739" i="16" s="1"/>
  <c r="U740" i="16" l="1"/>
  <c r="AJ740" i="16" s="1"/>
  <c r="AC740" i="16"/>
  <c r="L741" i="16"/>
  <c r="M741" i="16" s="1"/>
  <c r="AB741" i="16" s="1"/>
  <c r="AQ499" i="16"/>
  <c r="AS499" i="16" s="1"/>
  <c r="AQ500" i="16" l="1"/>
  <c r="AY500" i="16" s="1"/>
  <c r="AY499" i="16"/>
  <c r="AA741" i="16"/>
  <c r="L742" i="16" s="1"/>
  <c r="M742" i="16" s="1"/>
  <c r="AB742" i="16" s="1"/>
  <c r="AS500" i="16" l="1"/>
  <c r="AA742" i="16"/>
  <c r="AC742" i="16" s="1"/>
  <c r="AC741" i="16"/>
  <c r="U741" i="16"/>
  <c r="AJ741" i="16" s="1"/>
  <c r="U742" i="16" l="1"/>
  <c r="L743" i="16"/>
  <c r="M743" i="16" s="1"/>
  <c r="AB743" i="16" s="1"/>
  <c r="AQ501" i="16"/>
  <c r="AY501" i="16" s="1"/>
  <c r="AJ742" i="16"/>
  <c r="AQ502" i="16"/>
  <c r="AA743" i="16" l="1"/>
  <c r="AS501" i="16"/>
  <c r="L744" i="16"/>
  <c r="M744" i="16" s="1"/>
  <c r="U743" i="16"/>
  <c r="AS502" i="16"/>
  <c r="AY502" i="16"/>
  <c r="AC743" i="16"/>
  <c r="AQ503" i="16" l="1"/>
  <c r="AJ743" i="16"/>
  <c r="AB744" i="16"/>
  <c r="AA744" i="16"/>
  <c r="L745" i="16" l="1"/>
  <c r="M745" i="16" s="1"/>
  <c r="U744" i="16"/>
  <c r="AJ744" i="16" s="1"/>
  <c r="AS503" i="16"/>
  <c r="AY503" i="16"/>
  <c r="AC744" i="16"/>
  <c r="AQ504" i="16" l="1"/>
  <c r="AA745" i="16"/>
  <c r="AB745" i="16"/>
  <c r="L746" i="16" l="1"/>
  <c r="M746" i="16" s="1"/>
  <c r="AB746" i="16" s="1"/>
  <c r="AY504" i="16"/>
  <c r="AS504" i="16"/>
  <c r="U745" i="16"/>
  <c r="AJ745" i="16" s="1"/>
  <c r="AC745" i="16"/>
  <c r="AQ505" i="16" l="1"/>
  <c r="AY505" i="16" s="1"/>
  <c r="AA746" i="16"/>
  <c r="U746" i="16" s="1"/>
  <c r="AJ746" i="16" s="1"/>
  <c r="L747" i="16" l="1"/>
  <c r="M747" i="16" s="1"/>
  <c r="AA747" i="16" s="1"/>
  <c r="AS505" i="16"/>
  <c r="AQ506" i="16"/>
  <c r="AY506" i="16" s="1"/>
  <c r="AC746" i="16"/>
  <c r="AS506" i="16" l="1"/>
  <c r="AB747" i="16"/>
  <c r="L748" i="16" s="1"/>
  <c r="M748" i="16" s="1"/>
  <c r="AA748" i="16" l="1"/>
  <c r="AC747" i="16"/>
  <c r="U747" i="16"/>
  <c r="AB748" i="16" l="1"/>
  <c r="L749" i="16" s="1"/>
  <c r="M749" i="16" s="1"/>
  <c r="AJ747" i="16"/>
  <c r="AQ507" i="16"/>
  <c r="U748" i="16" l="1"/>
  <c r="AC748" i="16"/>
  <c r="AA749" i="16"/>
  <c r="AY507" i="16"/>
  <c r="AS507" i="16"/>
  <c r="AB749" i="16" l="1"/>
  <c r="AQ508" i="16"/>
  <c r="AJ748" i="16"/>
  <c r="U749" i="16" l="1"/>
  <c r="AJ749" i="16" s="1"/>
  <c r="L750" i="16"/>
  <c r="M750" i="16" s="1"/>
  <c r="AB750" i="16" s="1"/>
  <c r="AC749" i="16"/>
  <c r="AS508" i="16"/>
  <c r="AY508" i="16"/>
  <c r="AQ509" i="16" l="1"/>
  <c r="AY509" i="16" s="1"/>
  <c r="AA750" i="16"/>
  <c r="L751" i="16" s="1"/>
  <c r="M751" i="16" s="1"/>
  <c r="AA751" i="16" s="1"/>
  <c r="AS509" i="16" l="1"/>
  <c r="AC750" i="16"/>
  <c r="U750" i="16"/>
  <c r="AJ750" i="16" s="1"/>
  <c r="AB751" i="16"/>
  <c r="AC751" i="16" s="1"/>
  <c r="AQ510" i="16" l="1"/>
  <c r="U751" i="16"/>
  <c r="L752" i="16"/>
  <c r="M752" i="16" s="1"/>
  <c r="AB752" i="16" s="1"/>
  <c r="AS510" i="16" l="1"/>
  <c r="AY510" i="16"/>
  <c r="AA752" i="16"/>
  <c r="AC752" i="16" s="1"/>
  <c r="AJ751" i="16"/>
  <c r="AQ511" i="16"/>
  <c r="U752" i="16" l="1"/>
  <c r="AJ752" i="16" s="1"/>
  <c r="AS511" i="16"/>
  <c r="AY511" i="16"/>
  <c r="L753" i="16"/>
  <c r="M753" i="16" s="1"/>
  <c r="AB753" i="16" s="1"/>
  <c r="AQ512" i="16"/>
  <c r="AA753" i="16" l="1"/>
  <c r="AC753" i="16" s="1"/>
  <c r="AS512" i="16"/>
  <c r="AY512" i="16"/>
  <c r="L754" i="16" l="1"/>
  <c r="M754" i="16" s="1"/>
  <c r="AB754" i="16" s="1"/>
  <c r="U753" i="16"/>
  <c r="AQ513" i="16" s="1"/>
  <c r="AS513" i="16" s="1"/>
  <c r="AY513" i="16" l="1"/>
  <c r="AA754" i="16"/>
  <c r="L755" i="16" s="1"/>
  <c r="M755" i="16" s="1"/>
  <c r="AB755" i="16" s="1"/>
  <c r="AJ753" i="16"/>
  <c r="AC754" i="16" l="1"/>
  <c r="U754" i="16"/>
  <c r="AA755" i="16"/>
  <c r="U755" i="16" s="1"/>
  <c r="L756" i="16" l="1"/>
  <c r="M756" i="16" s="1"/>
  <c r="AB756" i="16" s="1"/>
  <c r="AQ514" i="16"/>
  <c r="AJ754" i="16"/>
  <c r="AJ755" i="16"/>
  <c r="AQ515" i="16"/>
  <c r="AC755" i="16"/>
  <c r="AA756" i="16" l="1"/>
  <c r="L757" i="16" s="1"/>
  <c r="M757" i="16" s="1"/>
  <c r="AA757" i="16" s="1"/>
  <c r="AS514" i="16"/>
  <c r="AY514" i="16"/>
  <c r="AY515" i="16"/>
  <c r="AS515" i="16"/>
  <c r="U756" i="16" l="1"/>
  <c r="AJ756" i="16" s="1"/>
  <c r="AB757" i="16"/>
  <c r="U757" i="16" s="1"/>
  <c r="AC756" i="16"/>
  <c r="AQ516" i="16" l="1"/>
  <c r="AY516" i="16" s="1"/>
  <c r="AJ757" i="16"/>
  <c r="AQ517" i="16"/>
  <c r="AS517" i="16" s="1"/>
  <c r="L758" i="16"/>
  <c r="M758" i="16" s="1"/>
  <c r="AA758" i="16" s="1"/>
  <c r="AC757" i="16"/>
  <c r="AS516" i="16" l="1"/>
  <c r="AY517" i="16"/>
  <c r="AB758" i="16"/>
  <c r="L759" i="16" l="1"/>
  <c r="M759" i="16" s="1"/>
  <c r="AC758" i="16"/>
  <c r="U758" i="16"/>
  <c r="AJ758" i="16" l="1"/>
  <c r="AQ518" i="16"/>
  <c r="AB759" i="16"/>
  <c r="AA759" i="16"/>
  <c r="L760" i="16" l="1"/>
  <c r="M760" i="16" s="1"/>
  <c r="AB760" i="16" s="1"/>
  <c r="AC759" i="16"/>
  <c r="AS518" i="16"/>
  <c r="AY518" i="16"/>
  <c r="U759" i="16"/>
  <c r="AA760" i="16" l="1"/>
  <c r="AC760" i="16" s="1"/>
  <c r="AQ519" i="16"/>
  <c r="AJ759" i="16"/>
  <c r="U760" i="16" l="1"/>
  <c r="AJ760" i="16" s="1"/>
  <c r="L761" i="16"/>
  <c r="M761" i="16" s="1"/>
  <c r="AB761" i="16" s="1"/>
  <c r="AQ520" i="16"/>
  <c r="AY520" i="16" s="1"/>
  <c r="AS519" i="16"/>
  <c r="AY519" i="16"/>
  <c r="AA761" i="16" l="1"/>
  <c r="U761" i="16" s="1"/>
  <c r="AQ521" i="16" s="1"/>
  <c r="AS521" i="16" s="1"/>
  <c r="AS520" i="16"/>
  <c r="AJ761" i="16" l="1"/>
  <c r="AY521" i="16"/>
  <c r="L762" i="16"/>
  <c r="M762" i="16" s="1"/>
  <c r="AA762" i="16" s="1"/>
  <c r="AC761" i="16"/>
  <c r="AB762" i="16" l="1"/>
  <c r="AC762" i="16" s="1"/>
  <c r="U762" i="16"/>
  <c r="AQ522" i="16" s="1"/>
  <c r="AS522" i="16" s="1"/>
  <c r="L763" i="16"/>
  <c r="M763" i="16" s="1"/>
  <c r="AB763" i="16" s="1"/>
  <c r="AY522" i="16" l="1"/>
  <c r="AA763" i="16"/>
  <c r="U763" i="16" s="1"/>
  <c r="AJ763" i="16" s="1"/>
  <c r="AJ762" i="16"/>
  <c r="AQ523" i="16" l="1"/>
  <c r="AY523" i="16" s="1"/>
  <c r="L764" i="16"/>
  <c r="M764" i="16" s="1"/>
  <c r="AA764" i="16" s="1"/>
  <c r="AC763" i="16"/>
  <c r="AS523" i="16"/>
  <c r="AB764" i="16" l="1"/>
  <c r="L765" i="16" s="1"/>
  <c r="M765" i="16" s="1"/>
  <c r="AA765" i="16" s="1"/>
  <c r="U764" i="16" l="1"/>
  <c r="AQ524" i="16" s="1"/>
  <c r="AS524" i="16" s="1"/>
  <c r="AB765" i="16"/>
  <c r="U765" i="16" s="1"/>
  <c r="AQ525" i="16" s="1"/>
  <c r="AY525" i="16" s="1"/>
  <c r="AC764" i="16"/>
  <c r="AJ764" i="16"/>
  <c r="AY524" i="16"/>
  <c r="L766" i="16" l="1"/>
  <c r="M766" i="16" s="1"/>
  <c r="AA766" i="16" s="1"/>
  <c r="AC765" i="16"/>
  <c r="AJ765" i="16"/>
  <c r="AS525" i="16"/>
  <c r="AB766" i="16"/>
  <c r="AC766" i="16" l="1"/>
  <c r="L767" i="16"/>
  <c r="M767" i="16" s="1"/>
  <c r="AA767" i="16" s="1"/>
  <c r="U766" i="16"/>
  <c r="AJ766" i="16" l="1"/>
  <c r="AQ526" i="16"/>
  <c r="AB767" i="16"/>
  <c r="U767" i="16" s="1"/>
  <c r="AQ527" i="16" l="1"/>
  <c r="AS527" i="16" s="1"/>
  <c r="AJ767" i="16"/>
  <c r="L768" i="16"/>
  <c r="M768" i="16" s="1"/>
  <c r="AC767" i="16"/>
  <c r="AS526" i="16"/>
  <c r="AY526" i="16"/>
  <c r="AY527" i="16" l="1"/>
  <c r="AB768" i="16"/>
  <c r="AA768" i="16"/>
  <c r="U768" i="16" l="1"/>
  <c r="AJ768" i="16" s="1"/>
  <c r="AC768" i="16"/>
  <c r="L769" i="16"/>
  <c r="M769" i="16" s="1"/>
  <c r="AA769" i="16" s="1"/>
  <c r="AQ528" i="16" l="1"/>
  <c r="AS528" i="16" s="1"/>
  <c r="AB769" i="16"/>
  <c r="AY528" i="16" l="1"/>
  <c r="L770" i="16"/>
  <c r="M770" i="16" s="1"/>
  <c r="AA770" i="16" s="1"/>
  <c r="AC769" i="16"/>
  <c r="U769" i="16"/>
  <c r="AB770" i="16" l="1"/>
  <c r="AJ769" i="16"/>
  <c r="AQ529" i="16"/>
  <c r="AS529" i="16" l="1"/>
  <c r="AY529" i="16"/>
  <c r="AC770" i="16"/>
  <c r="L771" i="16"/>
  <c r="M771" i="16" s="1"/>
  <c r="AB771" i="16" s="1"/>
  <c r="U770" i="16"/>
  <c r="AQ530" i="16" l="1"/>
  <c r="AJ770" i="16"/>
  <c r="AA771" i="16"/>
  <c r="U771" i="16" s="1"/>
  <c r="L772" i="16" l="1"/>
  <c r="M772" i="16" s="1"/>
  <c r="AA772" i="16" s="1"/>
  <c r="AJ771" i="16"/>
  <c r="AQ531" i="16"/>
  <c r="AC771" i="16"/>
  <c r="AS530" i="16"/>
  <c r="AY530" i="16"/>
  <c r="AB772" i="16" l="1"/>
  <c r="U772" i="16" s="1"/>
  <c r="AQ532" i="16" s="1"/>
  <c r="AY531" i="16"/>
  <c r="AS531" i="16"/>
  <c r="L773" i="16" l="1"/>
  <c r="M773" i="16" s="1"/>
  <c r="AA773" i="16" s="1"/>
  <c r="AJ772" i="16"/>
  <c r="AC772" i="16"/>
  <c r="AS532" i="16"/>
  <c r="AY532" i="16"/>
  <c r="AB773" i="16" l="1"/>
  <c r="L774" i="16" s="1"/>
  <c r="M774" i="16" s="1"/>
  <c r="AB774" i="16" s="1"/>
  <c r="U773" i="16" l="1"/>
  <c r="AJ773" i="16" s="1"/>
  <c r="AC773" i="16"/>
  <c r="AA774" i="16"/>
  <c r="L775" i="16" s="1"/>
  <c r="M775" i="16" s="1"/>
  <c r="AB775" i="16" s="1"/>
  <c r="AQ533" i="16"/>
  <c r="AY533" i="16" s="1"/>
  <c r="AS533" i="16" l="1"/>
  <c r="U774" i="16"/>
  <c r="AJ774" i="16" s="1"/>
  <c r="AC774" i="16"/>
  <c r="AA775" i="16"/>
  <c r="AC775" i="16" s="1"/>
  <c r="AQ534" i="16" l="1"/>
  <c r="AS534" i="16" s="1"/>
  <c r="U775" i="16"/>
  <c r="AQ535" i="16" s="1"/>
  <c r="L776" i="16"/>
  <c r="M776" i="16" s="1"/>
  <c r="AA776" i="16" s="1"/>
  <c r="AY534" i="16" l="1"/>
  <c r="AJ775" i="16"/>
  <c r="AB776" i="16"/>
  <c r="L777" i="16" s="1"/>
  <c r="M777" i="16" s="1"/>
  <c r="AA777" i="16" s="1"/>
  <c r="AY535" i="16"/>
  <c r="AS535" i="16"/>
  <c r="U776" i="16" l="1"/>
  <c r="AQ536" i="16" s="1"/>
  <c r="AC776" i="16"/>
  <c r="AB777" i="16"/>
  <c r="U777" i="16" s="1"/>
  <c r="AJ776" i="16" l="1"/>
  <c r="AC777" i="16"/>
  <c r="L778" i="16"/>
  <c r="M778" i="16" s="1"/>
  <c r="AA778" i="16" s="1"/>
  <c r="AQ537" i="16"/>
  <c r="AS537" i="16" s="1"/>
  <c r="AJ777" i="16"/>
  <c r="AY536" i="16"/>
  <c r="AS536" i="16"/>
  <c r="AY537" i="16" l="1"/>
  <c r="AB778" i="16"/>
  <c r="L779" i="16" s="1"/>
  <c r="M779" i="16" s="1"/>
  <c r="AC778" i="16" l="1"/>
  <c r="U778" i="16"/>
  <c r="AQ538" i="16" s="1"/>
  <c r="AA779" i="16"/>
  <c r="AB779" i="16"/>
  <c r="AJ778" i="16" l="1"/>
  <c r="L780" i="16"/>
  <c r="M780" i="16" s="1"/>
  <c r="AB780" i="16" s="1"/>
  <c r="U779" i="16"/>
  <c r="AS538" i="16"/>
  <c r="AY538" i="16"/>
  <c r="AC779" i="16"/>
  <c r="AA780" i="16" l="1"/>
  <c r="AJ779" i="16"/>
  <c r="AQ539" i="16"/>
  <c r="U780" i="16" l="1"/>
  <c r="L781" i="16"/>
  <c r="M781" i="16" s="1"/>
  <c r="AB781" i="16" s="1"/>
  <c r="AY539" i="16"/>
  <c r="AS539" i="16"/>
  <c r="AC780" i="16"/>
  <c r="AA781" i="16" l="1"/>
  <c r="AJ780" i="16"/>
  <c r="AQ540" i="16"/>
  <c r="U781" i="16" l="1"/>
  <c r="AC781" i="16"/>
  <c r="AS540" i="16"/>
  <c r="AY540" i="16"/>
  <c r="L782" i="16"/>
  <c r="M782" i="16" s="1"/>
  <c r="AA782" i="16" s="1"/>
  <c r="AB782" i="16" l="1"/>
  <c r="AJ781" i="16"/>
  <c r="AQ541" i="16"/>
  <c r="L783" i="16" l="1"/>
  <c r="M783" i="16" s="1"/>
  <c r="AB783" i="16" s="1"/>
  <c r="AC782" i="16"/>
  <c r="U782" i="16"/>
  <c r="AY541" i="16"/>
  <c r="AS541" i="16"/>
  <c r="AA783" i="16" l="1"/>
  <c r="L784" i="16" s="1"/>
  <c r="M784" i="16" s="1"/>
  <c r="AB784" i="16" s="1"/>
  <c r="AQ542" i="16"/>
  <c r="AJ782" i="16"/>
  <c r="AC783" i="16" l="1"/>
  <c r="U783" i="16"/>
  <c r="AJ783" i="16" s="1"/>
  <c r="AA784" i="16"/>
  <c r="AY542" i="16"/>
  <c r="AS542" i="16"/>
  <c r="AQ543" i="16" l="1"/>
  <c r="AY543" i="16" s="1"/>
  <c r="U784" i="16"/>
  <c r="L785" i="16"/>
  <c r="M785" i="16" s="1"/>
  <c r="AB785" i="16" s="1"/>
  <c r="AC784" i="16"/>
  <c r="AS543" i="16" l="1"/>
  <c r="AA785" i="16"/>
  <c r="AJ784" i="16"/>
  <c r="AQ544" i="16"/>
  <c r="AC785" i="16" l="1"/>
  <c r="U785" i="16"/>
  <c r="L786" i="16"/>
  <c r="M786" i="16" s="1"/>
  <c r="AA786" i="16" s="1"/>
  <c r="AS544" i="16"/>
  <c r="AY544" i="16"/>
  <c r="AB786" i="16" l="1"/>
  <c r="AC786" i="16" s="1"/>
  <c r="AQ545" i="16"/>
  <c r="AJ785" i="16"/>
  <c r="L787" i="16" l="1"/>
  <c r="M787" i="16" s="1"/>
  <c r="AA787" i="16" s="1"/>
  <c r="U786" i="16"/>
  <c r="AQ546" i="16" s="1"/>
  <c r="AY545" i="16"/>
  <c r="AS545" i="16"/>
  <c r="AJ786" i="16" l="1"/>
  <c r="AB787" i="16"/>
  <c r="U787" i="16" s="1"/>
  <c r="AS546" i="16"/>
  <c r="AY546" i="16"/>
  <c r="AC787" i="16" l="1"/>
  <c r="L788" i="16"/>
  <c r="M788" i="16" s="1"/>
  <c r="AB788" i="16" s="1"/>
  <c r="AJ787" i="16"/>
  <c r="AQ547" i="16"/>
  <c r="AA788" i="16" l="1"/>
  <c r="U788" i="16" s="1"/>
  <c r="AJ788" i="16" s="1"/>
  <c r="AS547" i="16"/>
  <c r="AY547" i="16"/>
  <c r="AC788" i="16" l="1"/>
  <c r="AQ548" i="16"/>
  <c r="AS548" i="16" s="1"/>
  <c r="L789" i="16"/>
  <c r="M789" i="16" s="1"/>
  <c r="AA789" i="16" s="1"/>
  <c r="AY548" i="16" l="1"/>
  <c r="AB789" i="16"/>
  <c r="L790" i="16" s="1"/>
  <c r="M790" i="16" s="1"/>
  <c r="U789" i="16" l="1"/>
  <c r="AQ549" i="16" s="1"/>
  <c r="AC789" i="16"/>
  <c r="AJ789" i="16"/>
  <c r="AB790" i="16"/>
  <c r="AA790" i="16"/>
  <c r="U790" i="16" l="1"/>
  <c r="AJ790" i="16" s="1"/>
  <c r="AC790" i="16"/>
  <c r="L791" i="16"/>
  <c r="M791" i="16" s="1"/>
  <c r="AB791" i="16" s="1"/>
  <c r="AS549" i="16"/>
  <c r="AY549" i="16"/>
  <c r="AQ550" i="16" l="1"/>
  <c r="AY550" i="16" s="1"/>
  <c r="AA791" i="16"/>
  <c r="L792" i="16" s="1"/>
  <c r="M792" i="16" s="1"/>
  <c r="AA792" i="16" s="1"/>
  <c r="AS550" i="16" l="1"/>
  <c r="U791" i="16"/>
  <c r="AQ551" i="16" s="1"/>
  <c r="AS551" i="16" s="1"/>
  <c r="AB792" i="16"/>
  <c r="L793" i="16" s="1"/>
  <c r="M793" i="16" s="1"/>
  <c r="AB793" i="16" s="1"/>
  <c r="AC791" i="16"/>
  <c r="AY551" i="16" l="1"/>
  <c r="AJ791" i="16"/>
  <c r="U792" i="16"/>
  <c r="AC792" i="16"/>
  <c r="AA793" i="16"/>
  <c r="AC793" i="16" s="1"/>
  <c r="L794" i="16" l="1"/>
  <c r="M794" i="16" s="1"/>
  <c r="U793" i="16"/>
  <c r="AQ552" i="16"/>
  <c r="AJ792" i="16"/>
  <c r="AB794" i="16" l="1"/>
  <c r="AA794" i="16"/>
  <c r="AS552" i="16"/>
  <c r="AY552" i="16"/>
  <c r="AJ793" i="16"/>
  <c r="AQ553" i="16"/>
  <c r="AC794" i="16" l="1"/>
  <c r="AS553" i="16"/>
  <c r="AY553" i="16"/>
  <c r="L795" i="16"/>
  <c r="M795" i="16" s="1"/>
  <c r="AA795" i="16" s="1"/>
  <c r="U794" i="16"/>
  <c r="AB795" i="16" l="1"/>
  <c r="U795" i="16" s="1"/>
  <c r="AJ795" i="16" s="1"/>
  <c r="AQ554" i="16"/>
  <c r="AJ794" i="16"/>
  <c r="L796" i="16" l="1"/>
  <c r="M796" i="16" s="1"/>
  <c r="AA796" i="16" s="1"/>
  <c r="AQ555" i="16"/>
  <c r="AS555" i="16" s="1"/>
  <c r="AC795" i="16"/>
  <c r="AY554" i="16"/>
  <c r="AS554" i="16"/>
  <c r="AB796" i="16" l="1"/>
  <c r="U796" i="16" s="1"/>
  <c r="AQ556" i="16" s="1"/>
  <c r="AY556" i="16" s="1"/>
  <c r="AY555" i="16"/>
  <c r="AS556" i="16"/>
  <c r="L797" i="16" l="1"/>
  <c r="M797" i="16" s="1"/>
  <c r="AC796" i="16"/>
  <c r="AJ796" i="16"/>
  <c r="AB797" i="16"/>
  <c r="AA797" i="16"/>
  <c r="AC797" i="16" l="1"/>
  <c r="U797" i="16"/>
  <c r="L798" i="16"/>
  <c r="M798" i="16" s="1"/>
  <c r="AB798" i="16" s="1"/>
  <c r="AJ797" i="16" l="1"/>
  <c r="AQ557" i="16"/>
  <c r="AA798" i="16"/>
  <c r="U798" i="16" s="1"/>
  <c r="AQ558" i="16" s="1"/>
  <c r="AJ798" i="16" l="1"/>
  <c r="L799" i="16"/>
  <c r="M799" i="16" s="1"/>
  <c r="AC798" i="16"/>
  <c r="AY557" i="16"/>
  <c r="AS557" i="16"/>
  <c r="AY558" i="16"/>
  <c r="AS558" i="16"/>
  <c r="AA799" i="16" l="1"/>
  <c r="AB799" i="16"/>
  <c r="U799" i="16" l="1"/>
  <c r="L800" i="16"/>
  <c r="M800" i="16" s="1"/>
  <c r="AB800" i="16" s="1"/>
  <c r="AC799" i="16"/>
  <c r="AQ559" i="16" l="1"/>
  <c r="AJ799" i="16"/>
  <c r="AA800" i="16"/>
  <c r="L801" i="16" s="1"/>
  <c r="M801" i="16" s="1"/>
  <c r="AA801" i="16" s="1"/>
  <c r="AC800" i="16" l="1"/>
  <c r="AY559" i="16"/>
  <c r="AS559" i="16"/>
  <c r="U800" i="16"/>
  <c r="AB801" i="16"/>
  <c r="AC801" i="16" l="1"/>
  <c r="L802" i="16"/>
  <c r="M802" i="16" s="1"/>
  <c r="AQ560" i="16"/>
  <c r="AJ800" i="16"/>
  <c r="U801" i="16"/>
  <c r="AS560" i="16" l="1"/>
  <c r="AY560" i="16"/>
  <c r="AA802" i="16"/>
  <c r="AB802" i="16"/>
  <c r="AJ801" i="16"/>
  <c r="AQ561" i="16"/>
  <c r="AS561" i="16" l="1"/>
  <c r="AY561" i="16"/>
  <c r="L803" i="16"/>
  <c r="M803" i="16" s="1"/>
  <c r="AB803" i="16" s="1"/>
  <c r="AC802" i="16"/>
  <c r="U802" i="16"/>
  <c r="AJ802" i="16" l="1"/>
  <c r="AQ562" i="16"/>
  <c r="AA803" i="16"/>
  <c r="L804" i="16" l="1"/>
  <c r="M804" i="16" s="1"/>
  <c r="AA804" i="16" s="1"/>
  <c r="U803" i="16"/>
  <c r="AC803" i="16"/>
  <c r="AY562" i="16"/>
  <c r="AS562" i="16"/>
  <c r="AJ803" i="16" l="1"/>
  <c r="AQ563" i="16"/>
  <c r="AB804" i="16"/>
  <c r="U804" i="16" l="1"/>
  <c r="AC804" i="16"/>
  <c r="L805" i="16"/>
  <c r="M805" i="16" s="1"/>
  <c r="AB805" i="16" s="1"/>
  <c r="AY563" i="16"/>
  <c r="AS563" i="16"/>
  <c r="AA805" i="16" l="1"/>
  <c r="L806" i="16" s="1"/>
  <c r="M806" i="16" s="1"/>
  <c r="AA806" i="16" s="1"/>
  <c r="AQ564" i="16"/>
  <c r="AJ804" i="16"/>
  <c r="AC805" i="16" l="1"/>
  <c r="U805" i="16"/>
  <c r="AQ565" i="16" s="1"/>
  <c r="AB806" i="16"/>
  <c r="U806" i="16" s="1"/>
  <c r="AS564" i="16"/>
  <c r="AY564" i="16"/>
  <c r="AJ805" i="16" l="1"/>
  <c r="AC806" i="16"/>
  <c r="L807" i="16"/>
  <c r="M807" i="16" s="1"/>
  <c r="AB807" i="16" s="1"/>
  <c r="AS565" i="16"/>
  <c r="AY565" i="16"/>
  <c r="AQ566" i="16"/>
  <c r="AJ806" i="16"/>
  <c r="AA807" i="16" l="1"/>
  <c r="L808" i="16" s="1"/>
  <c r="M808" i="16" s="1"/>
  <c r="AS566" i="16"/>
  <c r="AY566" i="16"/>
  <c r="AA808" i="16" l="1"/>
  <c r="AB808" i="16"/>
  <c r="U807" i="16"/>
  <c r="AJ807" i="16" s="1"/>
  <c r="AC807" i="16"/>
  <c r="L809" i="16" l="1"/>
  <c r="M809" i="16" s="1"/>
  <c r="AQ567" i="16"/>
  <c r="AY567" i="16" s="1"/>
  <c r="AC808" i="16"/>
  <c r="U808" i="16"/>
  <c r="AQ568" i="16" s="1"/>
  <c r="AA809" i="16"/>
  <c r="AB809" i="16"/>
  <c r="AS567" i="16" l="1"/>
  <c r="AJ808" i="16"/>
  <c r="L810" i="16"/>
  <c r="M810" i="16" s="1"/>
  <c r="AA810" i="16" s="1"/>
  <c r="AC809" i="16"/>
  <c r="AS568" i="16"/>
  <c r="AY568" i="16"/>
  <c r="U809" i="16"/>
  <c r="AB810" i="16" l="1"/>
  <c r="U810" i="16" s="1"/>
  <c r="AQ569" i="16"/>
  <c r="AJ809" i="16"/>
  <c r="L811" i="16" l="1"/>
  <c r="M811" i="16" s="1"/>
  <c r="AB811" i="16" s="1"/>
  <c r="AC810" i="16"/>
  <c r="AQ570" i="16"/>
  <c r="AS570" i="16" s="1"/>
  <c r="AJ810" i="16"/>
  <c r="AS569" i="16"/>
  <c r="AY569" i="16"/>
  <c r="AY570" i="16" l="1"/>
  <c r="AA811" i="16"/>
  <c r="L812" i="16" s="1"/>
  <c r="M812" i="16" s="1"/>
  <c r="AB812" i="16" s="1"/>
  <c r="AC811" i="16" l="1"/>
  <c r="U811" i="16"/>
  <c r="AQ571" i="16" s="1"/>
  <c r="AA812" i="16"/>
  <c r="AC812" i="16" s="1"/>
  <c r="AJ811" i="16"/>
  <c r="AY571" i="16" l="1"/>
  <c r="AS571" i="16"/>
  <c r="L813" i="16"/>
  <c r="M813" i="16" s="1"/>
  <c r="AB813" i="16" s="1"/>
  <c r="U812" i="16"/>
  <c r="AJ812" i="16" l="1"/>
  <c r="AQ572" i="16"/>
  <c r="AA813" i="16"/>
  <c r="AC813" i="16" s="1"/>
  <c r="AY572" i="16" l="1"/>
  <c r="AS572" i="16"/>
  <c r="U813" i="16"/>
  <c r="L814" i="16"/>
  <c r="M814" i="16" s="1"/>
  <c r="AA814" i="16" s="1"/>
  <c r="AB814" i="16" l="1"/>
  <c r="AJ813" i="16"/>
  <c r="AQ573" i="16"/>
  <c r="L815" i="16" l="1"/>
  <c r="M815" i="16" s="1"/>
  <c r="AA815" i="16" s="1"/>
  <c r="AC814" i="16"/>
  <c r="AS573" i="16"/>
  <c r="AY573" i="16"/>
  <c r="U814" i="16"/>
  <c r="AB815" i="16" l="1"/>
  <c r="AC815" i="16" s="1"/>
  <c r="AJ814" i="16"/>
  <c r="AQ574" i="16"/>
  <c r="L816" i="16" l="1"/>
  <c r="M816" i="16" s="1"/>
  <c r="AB816" i="16" s="1"/>
  <c r="AS574" i="16"/>
  <c r="AY574" i="16"/>
  <c r="U815" i="16"/>
  <c r="AA816" i="16" l="1"/>
  <c r="L817" i="16" s="1"/>
  <c r="M817" i="16" s="1"/>
  <c r="AA817" i="16" s="1"/>
  <c r="AJ815" i="16"/>
  <c r="AQ575" i="16"/>
  <c r="AC816" i="16" l="1"/>
  <c r="U816" i="16"/>
  <c r="AJ816" i="16" s="1"/>
  <c r="AS575" i="16"/>
  <c r="AY575" i="16"/>
  <c r="AB817" i="16"/>
  <c r="U817" i="16" s="1"/>
  <c r="AQ576" i="16" l="1"/>
  <c r="AY576" i="16" s="1"/>
  <c r="AQ577" i="16"/>
  <c r="AJ817" i="16"/>
  <c r="L818" i="16"/>
  <c r="M818" i="16" s="1"/>
  <c r="AA818" i="16" s="1"/>
  <c r="AC817" i="16"/>
  <c r="AS576" i="16" l="1"/>
  <c r="AB818" i="16"/>
  <c r="U818" i="16" s="1"/>
  <c r="AY577" i="16"/>
  <c r="AS577" i="16"/>
  <c r="AC818" i="16" l="1"/>
  <c r="L819" i="16"/>
  <c r="M819" i="16" s="1"/>
  <c r="AB819" i="16" s="1"/>
  <c r="AJ818" i="16"/>
  <c r="AQ578" i="16"/>
  <c r="AA819" i="16" l="1"/>
  <c r="AC819" i="16" s="1"/>
  <c r="AS578" i="16"/>
  <c r="AY578" i="16"/>
  <c r="L820" i="16"/>
  <c r="M820" i="16" s="1"/>
  <c r="AA820" i="16" s="1"/>
  <c r="U819" i="16"/>
  <c r="AQ579" i="16" l="1"/>
  <c r="AJ819" i="16"/>
  <c r="AB820" i="16"/>
  <c r="AS579" i="16" l="1"/>
  <c r="AY579" i="16"/>
  <c r="AC820" i="16"/>
  <c r="L821" i="16"/>
  <c r="M821" i="16" s="1"/>
  <c r="U820" i="16"/>
  <c r="AB821" i="16" l="1"/>
  <c r="AA821" i="16"/>
  <c r="AJ820" i="16"/>
  <c r="AQ580" i="16"/>
  <c r="AS580" i="16" l="1"/>
  <c r="AY580" i="16"/>
  <c r="U821" i="16"/>
  <c r="AC821" i="16"/>
  <c r="L822" i="16"/>
  <c r="M822" i="16" s="1"/>
  <c r="AB822" i="16" s="1"/>
  <c r="AA822" i="16" l="1"/>
  <c r="AC822" i="16" s="1"/>
  <c r="AJ821" i="16"/>
  <c r="AQ581" i="16"/>
  <c r="AY581" i="16" l="1"/>
  <c r="AS581" i="16"/>
  <c r="L823" i="16"/>
  <c r="M823" i="16" s="1"/>
  <c r="AB823" i="16" s="1"/>
  <c r="U822" i="16"/>
  <c r="AA823" i="16" l="1"/>
  <c r="L824" i="16" s="1"/>
  <c r="M824" i="16" s="1"/>
  <c r="AA824" i="16" s="1"/>
  <c r="U823" i="16"/>
  <c r="AJ822" i="16"/>
  <c r="AQ582" i="16"/>
  <c r="AC823" i="16"/>
  <c r="AB824" i="16" l="1"/>
  <c r="AC824" i="16" s="1"/>
  <c r="AS582" i="16"/>
  <c r="AY582" i="16"/>
  <c r="AJ823" i="16"/>
  <c r="AQ583" i="16"/>
  <c r="U824" i="16" l="1"/>
  <c r="AJ824" i="16" s="1"/>
  <c r="L825" i="16"/>
  <c r="M825" i="16" s="1"/>
  <c r="AA825" i="16" s="1"/>
  <c r="AY583" i="16"/>
  <c r="AS583" i="16"/>
  <c r="AQ584" i="16" l="1"/>
  <c r="AS584" i="16" s="1"/>
  <c r="AB825" i="16"/>
  <c r="L826" i="16" s="1"/>
  <c r="M826" i="16" s="1"/>
  <c r="AB826" i="16" s="1"/>
  <c r="AY584" i="16"/>
  <c r="U825" i="16" l="1"/>
  <c r="AC825" i="16"/>
  <c r="AA826" i="16"/>
  <c r="U826" i="16" s="1"/>
  <c r="AC826" i="16" l="1"/>
  <c r="AJ825" i="16"/>
  <c r="AQ585" i="16"/>
  <c r="AQ586" i="16"/>
  <c r="P28" i="17" s="1"/>
  <c r="AJ826" i="16"/>
  <c r="L827" i="16"/>
  <c r="M827" i="16" s="1"/>
  <c r="AB827" i="16" s="1"/>
  <c r="AS585" i="16" l="1"/>
  <c r="AY585" i="16"/>
  <c r="AA827" i="16"/>
  <c r="U827" i="16" s="1"/>
  <c r="AQ587" i="16" s="1"/>
  <c r="AY587" i="16" s="1"/>
  <c r="AY586" i="16"/>
  <c r="AS586" i="16"/>
  <c r="L828" i="16" l="1"/>
  <c r="M828" i="16" s="1"/>
  <c r="AB828" i="16" s="1"/>
  <c r="AC827" i="16"/>
  <c r="AS587" i="16"/>
  <c r="AJ827" i="16"/>
  <c r="AA828" i="16" l="1"/>
  <c r="U828" i="16"/>
  <c r="L829" i="16"/>
  <c r="M829" i="16" s="1"/>
  <c r="AC828" i="16"/>
  <c r="AQ588" i="16" l="1"/>
  <c r="AJ828" i="16"/>
  <c r="AA829" i="16"/>
  <c r="AB829" i="16"/>
  <c r="L830" i="16" l="1"/>
  <c r="M830" i="16" s="1"/>
  <c r="AA830" i="16" s="1"/>
  <c r="AC829" i="16"/>
  <c r="AY588" i="16"/>
  <c r="AS588" i="16"/>
  <c r="U829" i="16"/>
  <c r="AB830" i="16" l="1"/>
  <c r="AQ589" i="16"/>
  <c r="AJ829" i="16"/>
  <c r="AY589" i="16" l="1"/>
  <c r="AS589" i="16"/>
  <c r="AC830" i="16"/>
  <c r="L831" i="16"/>
  <c r="M831" i="16" s="1"/>
  <c r="AB831" i="16" s="1"/>
  <c r="U830" i="16"/>
  <c r="AA831" i="16" l="1"/>
  <c r="U831" i="16" s="1"/>
  <c r="AQ591" i="16" s="1"/>
  <c r="AQ590" i="16"/>
  <c r="AJ830" i="16"/>
  <c r="AJ831" i="16" l="1"/>
  <c r="AC831" i="16"/>
  <c r="L832" i="16"/>
  <c r="M832" i="16" s="1"/>
  <c r="AB832" i="16" s="1"/>
  <c r="AS590" i="16"/>
  <c r="AY590" i="16"/>
  <c r="AS591" i="16"/>
  <c r="AY591" i="16"/>
  <c r="AA832" i="16" l="1"/>
  <c r="AC832" i="16" l="1"/>
  <c r="U832" i="16"/>
  <c r="L833" i="16"/>
  <c r="M833" i="16" s="1"/>
  <c r="AA833" i="16" s="1"/>
  <c r="AB833" i="16" l="1"/>
  <c r="L834" i="16" s="1"/>
  <c r="M834" i="16" s="1"/>
  <c r="AQ592" i="16"/>
  <c r="AJ832" i="16"/>
  <c r="U833" i="16"/>
  <c r="AJ833" i="16" s="1"/>
  <c r="AB834" i="16"/>
  <c r="AC833" i="16" l="1"/>
  <c r="AQ593" i="16"/>
  <c r="AS593" i="16" s="1"/>
  <c r="AA834" i="16"/>
  <c r="L835" i="16" s="1"/>
  <c r="M835" i="16" s="1"/>
  <c r="AA835" i="16" s="1"/>
  <c r="AS592" i="16"/>
  <c r="AY592" i="16"/>
  <c r="AY593" i="16" l="1"/>
  <c r="U834" i="16"/>
  <c r="AQ594" i="16" s="1"/>
  <c r="AC834" i="16"/>
  <c r="AB835" i="16"/>
  <c r="AJ834" i="16" l="1"/>
  <c r="AC835" i="16"/>
  <c r="L836" i="16"/>
  <c r="M836" i="16" s="1"/>
  <c r="AB836" i="16" s="1"/>
  <c r="U835" i="16"/>
  <c r="AJ835" i="16" s="1"/>
  <c r="AY594" i="16"/>
  <c r="AS594" i="16"/>
  <c r="AQ595" i="16" l="1"/>
  <c r="AS595" i="16" s="1"/>
  <c r="AA836" i="16"/>
  <c r="U836" i="16" s="1"/>
  <c r="AQ596" i="16" s="1"/>
  <c r="AS596" i="16" s="1"/>
  <c r="AY595" i="16" l="1"/>
  <c r="L837" i="16"/>
  <c r="M837" i="16" s="1"/>
  <c r="AB837" i="16" s="1"/>
  <c r="AY596" i="16"/>
  <c r="AC836" i="16"/>
  <c r="AJ836" i="16"/>
  <c r="AA837" i="16" l="1"/>
  <c r="U837" i="16" s="1"/>
  <c r="AQ597" i="16" s="1"/>
  <c r="L838" i="16" l="1"/>
  <c r="M838" i="16" s="1"/>
  <c r="AJ837" i="16"/>
  <c r="AC837" i="16"/>
  <c r="AS597" i="16"/>
  <c r="AY597" i="16"/>
  <c r="AA838" i="16" l="1"/>
  <c r="AB838" i="16"/>
  <c r="L839" i="16" l="1"/>
  <c r="M839" i="16" s="1"/>
  <c r="AC838" i="16"/>
  <c r="U838" i="16"/>
  <c r="AQ598" i="16" l="1"/>
  <c r="AJ838" i="16"/>
  <c r="AA839" i="16"/>
  <c r="AB839" i="16"/>
  <c r="L840" i="16" l="1"/>
  <c r="M840" i="16" s="1"/>
  <c r="AB840" i="16" s="1"/>
  <c r="AC839" i="16"/>
  <c r="U839" i="16"/>
  <c r="AS598" i="16"/>
  <c r="AY598" i="16"/>
  <c r="AA840" i="16" l="1"/>
  <c r="U840" i="16" s="1"/>
  <c r="AQ600" i="16" s="1"/>
  <c r="AJ839" i="16"/>
  <c r="AQ599" i="16"/>
  <c r="AC840" i="16" l="1"/>
  <c r="L841" i="16"/>
  <c r="M841" i="16" s="1"/>
  <c r="AB841" i="16" s="1"/>
  <c r="AJ840" i="16"/>
  <c r="AY600" i="16"/>
  <c r="AS600" i="16"/>
  <c r="AY599" i="16"/>
  <c r="AS599" i="16"/>
  <c r="AA841" i="16" l="1"/>
  <c r="AC841" i="16" s="1"/>
  <c r="U841" i="16" l="1"/>
  <c r="AQ601" i="16" s="1"/>
  <c r="L842" i="16"/>
  <c r="M842" i="16" s="1"/>
  <c r="AB842" i="16" s="1"/>
  <c r="AJ841" i="16" l="1"/>
  <c r="AA842" i="16"/>
  <c r="L843" i="16" s="1"/>
  <c r="M843" i="16" s="1"/>
  <c r="AY601" i="16"/>
  <c r="AS601" i="16"/>
  <c r="U842" i="16" l="1"/>
  <c r="AQ602" i="16" s="1"/>
  <c r="AS602" i="16" s="1"/>
  <c r="AC842" i="16"/>
  <c r="AA843" i="16"/>
  <c r="AB843" i="16"/>
  <c r="AJ842" i="16" l="1"/>
  <c r="AY602" i="16"/>
  <c r="L844" i="16"/>
  <c r="M844" i="16" s="1"/>
  <c r="AA844" i="16" s="1"/>
  <c r="AC843" i="16"/>
  <c r="U843" i="16"/>
  <c r="AB844" i="16" l="1"/>
  <c r="AC844" i="16" s="1"/>
  <c r="AJ843" i="16"/>
  <c r="AQ603" i="16"/>
  <c r="U844" i="16" l="1"/>
  <c r="L845" i="16"/>
  <c r="M845" i="16" s="1"/>
  <c r="AA845" i="16" s="1"/>
  <c r="AS603" i="16"/>
  <c r="AY603" i="16"/>
  <c r="AB845" i="16" l="1"/>
  <c r="U845" i="16" s="1"/>
  <c r="AJ845" i="16" s="1"/>
  <c r="AQ604" i="16"/>
  <c r="AJ844" i="16"/>
  <c r="AS604" i="16" l="1"/>
  <c r="AY604" i="16"/>
  <c r="AC845" i="16"/>
  <c r="L846" i="16"/>
  <c r="M846" i="16" s="1"/>
  <c r="AB846" i="16" s="1"/>
  <c r="AQ605" i="16"/>
  <c r="AY605" i="16" s="1"/>
  <c r="AS605" i="16" l="1"/>
  <c r="AA846" i="16"/>
  <c r="AC846" i="16" l="1"/>
  <c r="U846" i="16"/>
  <c r="L847" i="16"/>
  <c r="M847" i="16" s="1"/>
  <c r="AB847" i="16" s="1"/>
  <c r="AA847" i="16" l="1"/>
  <c r="AC847" i="16" s="1"/>
  <c r="AQ606" i="16"/>
  <c r="AJ846" i="16"/>
  <c r="AS606" i="16" l="1"/>
  <c r="AY606" i="16"/>
  <c r="U847" i="16"/>
  <c r="L848" i="16"/>
  <c r="M848" i="16" s="1"/>
  <c r="AA848" i="16" s="1"/>
  <c r="AB848" i="16" l="1"/>
  <c r="L849" i="16" s="1"/>
  <c r="M849" i="16" s="1"/>
  <c r="AA849" i="16" s="1"/>
  <c r="AJ847" i="16"/>
  <c r="AQ607" i="16"/>
  <c r="U848" i="16" l="1"/>
  <c r="AQ608" i="16" s="1"/>
  <c r="AS608" i="16" s="1"/>
  <c r="AB849" i="16"/>
  <c r="L850" i="16" s="1"/>
  <c r="M850" i="16" s="1"/>
  <c r="AC848" i="16"/>
  <c r="AS607" i="16"/>
  <c r="AY607" i="16"/>
  <c r="AJ848" i="16" l="1"/>
  <c r="U849" i="16"/>
  <c r="AQ609" i="16" s="1"/>
  <c r="AA850" i="16"/>
  <c r="AC849" i="16"/>
  <c r="AY608" i="16"/>
  <c r="AB850" i="16"/>
  <c r="AJ849" i="16" l="1"/>
  <c r="L851" i="16"/>
  <c r="M851" i="16" s="1"/>
  <c r="AA851" i="16" s="1"/>
  <c r="U850" i="16"/>
  <c r="AC850" i="16"/>
  <c r="AS609" i="16"/>
  <c r="AY609" i="16"/>
  <c r="AQ610" i="16" l="1"/>
  <c r="AJ850" i="16"/>
  <c r="AB851" i="16"/>
  <c r="L852" i="16" s="1"/>
  <c r="M852" i="16" s="1"/>
  <c r="AY610" i="16" l="1"/>
  <c r="AS610" i="16"/>
  <c r="AC851" i="16"/>
  <c r="U851" i="16"/>
  <c r="AQ611" i="16" l="1"/>
  <c r="AJ851" i="16"/>
  <c r="AA852" i="16"/>
  <c r="AB852" i="16"/>
  <c r="L853" i="16" l="1"/>
  <c r="M853" i="16" s="1"/>
  <c r="AA853" i="16" s="1"/>
  <c r="U852" i="16"/>
  <c r="AC852" i="16"/>
  <c r="AY611" i="16"/>
  <c r="AS611" i="16"/>
  <c r="AB853" i="16" l="1"/>
  <c r="AQ612" i="16"/>
  <c r="AJ852" i="16"/>
  <c r="U853" i="16" l="1"/>
  <c r="AQ613" i="16" s="1"/>
  <c r="L854" i="16"/>
  <c r="M854" i="16" s="1"/>
  <c r="AB854" i="16" s="1"/>
  <c r="AY612" i="16"/>
  <c r="AS612" i="16"/>
  <c r="AC853" i="16"/>
  <c r="AJ853" i="16" l="1"/>
  <c r="AA854" i="16"/>
  <c r="L855" i="16" s="1"/>
  <c r="M855" i="16" s="1"/>
  <c r="AS613" i="16"/>
  <c r="AY613" i="16"/>
  <c r="AA855" i="16" l="1"/>
  <c r="U854" i="16"/>
  <c r="AC854" i="16"/>
  <c r="AJ854" i="16" l="1"/>
  <c r="AQ614" i="16"/>
  <c r="AB855" i="16"/>
  <c r="U855" i="16" l="1"/>
  <c r="AQ615" i="16" s="1"/>
  <c r="L856" i="16"/>
  <c r="M856" i="16" s="1"/>
  <c r="AC855" i="16"/>
  <c r="AY614" i="16"/>
  <c r="AS614" i="16"/>
  <c r="AJ855" i="16" l="1"/>
  <c r="AA856" i="16"/>
  <c r="AB856" i="16"/>
  <c r="AS615" i="16"/>
  <c r="AY615" i="16"/>
  <c r="L857" i="16" l="1"/>
  <c r="M857" i="16" s="1"/>
  <c r="AA857" i="16" s="1"/>
  <c r="AC856" i="16"/>
  <c r="U856" i="16"/>
  <c r="AB857" i="16" l="1"/>
  <c r="AJ856" i="16"/>
  <c r="AQ616" i="16"/>
  <c r="AC857" i="16" l="1"/>
  <c r="L858" i="16"/>
  <c r="M858" i="16" s="1"/>
  <c r="AA858" i="16" s="1"/>
  <c r="U857" i="16"/>
  <c r="AJ857" i="16" s="1"/>
  <c r="AY616" i="16"/>
  <c r="AS616" i="16"/>
  <c r="AQ617" i="16" l="1"/>
  <c r="AS617" i="16" s="1"/>
  <c r="AB858" i="16"/>
  <c r="L859" i="16" l="1"/>
  <c r="M859" i="16" s="1"/>
  <c r="AB859" i="16" s="1"/>
  <c r="AY617" i="16"/>
  <c r="U858" i="16"/>
  <c r="AQ618" i="16" s="1"/>
  <c r="AC858" i="16"/>
  <c r="AA859" i="16" l="1"/>
  <c r="L860" i="16" s="1"/>
  <c r="M860" i="16" s="1"/>
  <c r="AA860" i="16" s="1"/>
  <c r="AJ858" i="16"/>
  <c r="AY618" i="16"/>
  <c r="AS618" i="16"/>
  <c r="AC859" i="16" l="1"/>
  <c r="U859" i="16"/>
  <c r="AJ859" i="16" s="1"/>
  <c r="AB860" i="16"/>
  <c r="AQ619" i="16" l="1"/>
  <c r="AS619" i="16" s="1"/>
  <c r="AC860" i="16"/>
  <c r="L861" i="16"/>
  <c r="M861" i="16" s="1"/>
  <c r="AA861" i="16" s="1"/>
  <c r="U860" i="16"/>
  <c r="AQ620" i="16" s="1"/>
  <c r="AY619" i="16" l="1"/>
  <c r="AJ860" i="16"/>
  <c r="AB861" i="16"/>
  <c r="AY620" i="16"/>
  <c r="AS620" i="16"/>
  <c r="L862" i="16" l="1"/>
  <c r="M862" i="16" s="1"/>
  <c r="AA862" i="16" s="1"/>
  <c r="U861" i="16"/>
  <c r="AC861" i="16"/>
  <c r="AB862" i="16" l="1"/>
  <c r="U862" i="16" s="1"/>
  <c r="AJ862" i="16" s="1"/>
  <c r="AQ621" i="16"/>
  <c r="AJ861" i="16"/>
  <c r="AC862" i="16" l="1"/>
  <c r="L863" i="16"/>
  <c r="M863" i="16" s="1"/>
  <c r="AQ622" i="16"/>
  <c r="AY622" i="16" s="1"/>
  <c r="AY621" i="16"/>
  <c r="AS621" i="16"/>
  <c r="AA863" i="16" l="1"/>
  <c r="AB863" i="16"/>
  <c r="AS622" i="16"/>
  <c r="U863" i="16" l="1"/>
  <c r="L864" i="16"/>
  <c r="M864" i="16" s="1"/>
  <c r="AC863" i="16"/>
  <c r="AQ623" i="16" l="1"/>
  <c r="AJ863" i="16"/>
  <c r="AB864" i="16"/>
  <c r="AA864" i="16"/>
  <c r="AY623" i="16" l="1"/>
  <c r="AS623" i="16"/>
  <c r="U864" i="16"/>
  <c r="L865" i="16"/>
  <c r="M865" i="16" s="1"/>
  <c r="AB865" i="16" s="1"/>
  <c r="AC864" i="16"/>
  <c r="AQ624" i="16" l="1"/>
  <c r="AJ864" i="16"/>
  <c r="AA865" i="16"/>
  <c r="AC865" i="16" s="1"/>
  <c r="AY624" i="16" l="1"/>
  <c r="AS624" i="16"/>
  <c r="U865" i="16"/>
  <c r="L866" i="16"/>
  <c r="M866" i="16" s="1"/>
  <c r="AB866" i="16" s="1"/>
  <c r="AA866" i="16" l="1"/>
  <c r="AC866" i="16" s="1"/>
  <c r="AQ625" i="16"/>
  <c r="AJ865" i="16"/>
  <c r="AS625" i="16" l="1"/>
  <c r="AY625" i="16"/>
  <c r="U866" i="16"/>
  <c r="L867" i="16"/>
  <c r="M867" i="16" s="1"/>
  <c r="AB867" i="16" s="1"/>
  <c r="AA867" i="16" l="1"/>
  <c r="L868" i="16" s="1"/>
  <c r="M868" i="16" s="1"/>
  <c r="AQ626" i="16"/>
  <c r="AJ866" i="16"/>
  <c r="AY626" i="16" l="1"/>
  <c r="AS626" i="16"/>
  <c r="AA868" i="16"/>
  <c r="U867" i="16"/>
  <c r="AB868" i="16"/>
  <c r="AC867" i="16"/>
  <c r="AQ627" i="16" l="1"/>
  <c r="AJ867" i="16"/>
  <c r="U868" i="16"/>
  <c r="L869" i="16"/>
  <c r="M869" i="16" s="1"/>
  <c r="AA869" i="16" s="1"/>
  <c r="AC868" i="16"/>
  <c r="AB869" i="16" l="1"/>
  <c r="AJ868" i="16"/>
  <c r="AQ628" i="16"/>
  <c r="AS627" i="16"/>
  <c r="AY627" i="16"/>
  <c r="L870" i="16" l="1"/>
  <c r="M870" i="16" s="1"/>
  <c r="AA870" i="16" s="1"/>
  <c r="AC869" i="16"/>
  <c r="U869" i="16"/>
  <c r="AY628" i="16"/>
  <c r="AS628" i="16"/>
  <c r="AB870" i="16" l="1"/>
  <c r="L871" i="16" s="1"/>
  <c r="M871" i="16" s="1"/>
  <c r="AQ629" i="16"/>
  <c r="AJ869" i="16"/>
  <c r="AB871" i="16" l="1"/>
  <c r="AA871" i="16"/>
  <c r="U870" i="16"/>
  <c r="AC870" i="16"/>
  <c r="AS629" i="16"/>
  <c r="AY629" i="16"/>
  <c r="U871" i="16" l="1"/>
  <c r="AQ631" i="16" s="1"/>
  <c r="AS631" i="16" s="1"/>
  <c r="AC871" i="16"/>
  <c r="L872" i="16"/>
  <c r="M872" i="16" s="1"/>
  <c r="AA872" i="16" s="1"/>
  <c r="AJ870" i="16"/>
  <c r="AQ630" i="16"/>
  <c r="AY631" i="16" s="1"/>
  <c r="AJ871" i="16" l="1"/>
  <c r="AB872" i="16"/>
  <c r="AC872" i="16" s="1"/>
  <c r="AY630" i="16"/>
  <c r="AS630" i="16"/>
  <c r="L873" i="16" l="1"/>
  <c r="M873" i="16" s="1"/>
  <c r="AB873" i="16" s="1"/>
  <c r="U872" i="16"/>
  <c r="AA873" i="16" l="1"/>
  <c r="L874" i="16" s="1"/>
  <c r="M874" i="16" s="1"/>
  <c r="AA874" i="16" s="1"/>
  <c r="AJ872" i="16"/>
  <c r="AQ632" i="16"/>
  <c r="AC873" i="16" l="1"/>
  <c r="U873" i="16"/>
  <c r="AJ873" i="16" s="1"/>
  <c r="AB874" i="16"/>
  <c r="L875" i="16" s="1"/>
  <c r="M875" i="16" s="1"/>
  <c r="AY632" i="16"/>
  <c r="AS632" i="16"/>
  <c r="U874" i="16" l="1"/>
  <c r="AJ874" i="16" s="1"/>
  <c r="AC874" i="16"/>
  <c r="AQ633" i="16"/>
  <c r="AB875" i="16"/>
  <c r="AA875" i="16"/>
  <c r="AQ634" i="16" l="1"/>
  <c r="AS634" i="16" s="1"/>
  <c r="AS633" i="16"/>
  <c r="AY633" i="16"/>
  <c r="L876" i="16"/>
  <c r="M876" i="16" s="1"/>
  <c r="AC875" i="16"/>
  <c r="U875" i="16"/>
  <c r="AY634" i="16" l="1"/>
  <c r="AA876" i="16"/>
  <c r="AB876" i="16"/>
  <c r="AQ635" i="16"/>
  <c r="AJ875" i="16"/>
  <c r="L877" i="16" l="1"/>
  <c r="M877" i="16" s="1"/>
  <c r="AA877" i="16" s="1"/>
  <c r="AS635" i="16"/>
  <c r="AY635" i="16"/>
  <c r="AC876" i="16"/>
  <c r="U876" i="16"/>
  <c r="AB877" i="16" l="1"/>
  <c r="AQ636" i="16"/>
  <c r="AJ876" i="16"/>
  <c r="L878" i="16" l="1"/>
  <c r="M878" i="16" s="1"/>
  <c r="AA878" i="16" s="1"/>
  <c r="AC877" i="16"/>
  <c r="U877" i="16"/>
  <c r="AQ637" i="16" s="1"/>
  <c r="AY636" i="16"/>
  <c r="AS636" i="16"/>
  <c r="AJ877" i="16" l="1"/>
  <c r="AB878" i="16"/>
  <c r="L879" i="16" s="1"/>
  <c r="M879" i="16" s="1"/>
  <c r="AS637" i="16"/>
  <c r="AY637" i="16"/>
  <c r="U878" i="16" l="1"/>
  <c r="AJ878" i="16" s="1"/>
  <c r="AC878" i="16"/>
  <c r="AA879" i="16"/>
  <c r="AB879" i="16"/>
  <c r="AQ638" i="16" l="1"/>
  <c r="AS638" i="16" s="1"/>
  <c r="L880" i="16"/>
  <c r="M880" i="16" s="1"/>
  <c r="AA880" i="16" s="1"/>
  <c r="AC879" i="16"/>
  <c r="U879" i="16"/>
  <c r="AY638" i="16" l="1"/>
  <c r="AB880" i="16"/>
  <c r="AQ639" i="16"/>
  <c r="AJ879" i="16"/>
  <c r="U880" i="16" l="1"/>
  <c r="AJ880" i="16" s="1"/>
  <c r="L881" i="16"/>
  <c r="M881" i="16" s="1"/>
  <c r="AA881" i="16" s="1"/>
  <c r="AC880" i="16"/>
  <c r="AS639" i="16"/>
  <c r="AY639" i="16"/>
  <c r="AQ640" i="16" l="1"/>
  <c r="AY640" i="16" s="1"/>
  <c r="AB881" i="16"/>
  <c r="L882" i="16" s="1"/>
  <c r="M882" i="16" s="1"/>
  <c r="AS640" i="16" l="1"/>
  <c r="AC881" i="16"/>
  <c r="U881" i="16"/>
  <c r="AJ881" i="16" s="1"/>
  <c r="AA882" i="16"/>
  <c r="AB882" i="16"/>
  <c r="AQ641" i="16" l="1"/>
  <c r="AY641" i="16" s="1"/>
  <c r="AC882" i="16"/>
  <c r="L883" i="16"/>
  <c r="M883" i="16" s="1"/>
  <c r="AB883" i="16" s="1"/>
  <c r="U882" i="16"/>
  <c r="AS641" i="16" l="1"/>
  <c r="AA883" i="16"/>
  <c r="U883" i="16" s="1"/>
  <c r="AJ882" i="16"/>
  <c r="AQ642" i="16"/>
  <c r="L884" i="16" l="1"/>
  <c r="M884" i="16" s="1"/>
  <c r="AB884" i="16" s="1"/>
  <c r="AJ883" i="16"/>
  <c r="AQ643" i="16"/>
  <c r="AC883" i="16"/>
  <c r="AY642" i="16"/>
  <c r="AS642" i="16"/>
  <c r="AA884" i="16" l="1"/>
  <c r="L885" i="16" s="1"/>
  <c r="M885" i="16" s="1"/>
  <c r="AS643" i="16"/>
  <c r="AY643" i="16"/>
  <c r="AB885" i="16" l="1"/>
  <c r="U884" i="16"/>
  <c r="AC884" i="16"/>
  <c r="AJ884" i="16" l="1"/>
  <c r="AQ644" i="16"/>
  <c r="AA885" i="16"/>
  <c r="AC885" i="16" s="1"/>
  <c r="L886" i="16" l="1"/>
  <c r="M886" i="16" s="1"/>
  <c r="AB886" i="16" s="1"/>
  <c r="AS644" i="16"/>
  <c r="AY644" i="16"/>
  <c r="U885" i="16"/>
  <c r="AA886" i="16" l="1"/>
  <c r="L887" i="16" s="1"/>
  <c r="M887" i="16" s="1"/>
  <c r="AJ885" i="16"/>
  <c r="AQ645" i="16"/>
  <c r="AC886" i="16" l="1"/>
  <c r="U886" i="16"/>
  <c r="AS645" i="16"/>
  <c r="AY645" i="16"/>
  <c r="AB887" i="16"/>
  <c r="AA887" i="16" l="1"/>
  <c r="AC887" i="16" s="1"/>
  <c r="AJ886" i="16"/>
  <c r="AQ646" i="16"/>
  <c r="L888" i="16" l="1"/>
  <c r="M888" i="16" s="1"/>
  <c r="AA888" i="16" s="1"/>
  <c r="AY646" i="16"/>
  <c r="AS646" i="16"/>
  <c r="U887" i="16"/>
  <c r="AB888" i="16" l="1"/>
  <c r="L889" i="16" s="1"/>
  <c r="M889" i="16" s="1"/>
  <c r="AJ887" i="16"/>
  <c r="AQ647" i="16"/>
  <c r="U888" i="16" l="1"/>
  <c r="AQ648" i="16" s="1"/>
  <c r="AC888" i="16"/>
  <c r="AB889" i="16"/>
  <c r="AA889" i="16"/>
  <c r="AY647" i="16"/>
  <c r="AS647" i="16"/>
  <c r="AJ888" i="16" l="1"/>
  <c r="L890" i="16"/>
  <c r="M890" i="16" s="1"/>
  <c r="U889" i="16"/>
  <c r="AQ649" i="16" s="1"/>
  <c r="AY648" i="16"/>
  <c r="AS648" i="16"/>
  <c r="AC889" i="16"/>
  <c r="AJ889" i="16" l="1"/>
  <c r="AS649" i="16"/>
  <c r="AY649" i="16"/>
  <c r="AA890" i="16"/>
  <c r="AB890" i="16"/>
  <c r="L891" i="16" l="1"/>
  <c r="M891" i="16" s="1"/>
  <c r="U890" i="16"/>
  <c r="AC890" i="16"/>
  <c r="AQ650" i="16" l="1"/>
  <c r="AJ890" i="16"/>
  <c r="AB891" i="16"/>
  <c r="AA891" i="16"/>
  <c r="L892" i="16" l="1"/>
  <c r="M892" i="16" s="1"/>
  <c r="U891" i="16"/>
  <c r="AJ891" i="16" s="1"/>
  <c r="AS650" i="16"/>
  <c r="AY650" i="16"/>
  <c r="AC891" i="16"/>
  <c r="AQ651" i="16" l="1"/>
  <c r="AS651" i="16" s="1"/>
  <c r="AA892" i="16"/>
  <c r="AB892" i="16"/>
  <c r="AY651" i="16" l="1"/>
  <c r="L893" i="16"/>
  <c r="M893" i="16" s="1"/>
  <c r="AB893" i="16" s="1"/>
  <c r="AC892" i="16"/>
  <c r="U892" i="16"/>
  <c r="AA893" i="16" l="1"/>
  <c r="AC893" i="16" s="1"/>
  <c r="AJ892" i="16"/>
  <c r="AQ652" i="16"/>
  <c r="L894" i="16" l="1"/>
  <c r="M894" i="16" s="1"/>
  <c r="AB894" i="16" s="1"/>
  <c r="U893" i="16"/>
  <c r="AQ653" i="16" s="1"/>
  <c r="AY652" i="16"/>
  <c r="AS652" i="16"/>
  <c r="AJ893" i="16" l="1"/>
  <c r="AA894" i="16"/>
  <c r="AC894" i="16" s="1"/>
  <c r="AY653" i="16"/>
  <c r="AS653" i="16"/>
  <c r="L895" i="16" l="1"/>
  <c r="M895" i="16" s="1"/>
  <c r="U894" i="16"/>
  <c r="AQ654" i="16" l="1"/>
  <c r="AJ894" i="16"/>
  <c r="AA895" i="16"/>
  <c r="AB895" i="16"/>
  <c r="L896" i="16" l="1"/>
  <c r="M896" i="16" s="1"/>
  <c r="AA896" i="16" s="1"/>
  <c r="AS654" i="16"/>
  <c r="AY654" i="16"/>
  <c r="AC895" i="16"/>
  <c r="U895" i="16"/>
  <c r="AB896" i="16" l="1"/>
  <c r="L897" i="16" s="1"/>
  <c r="M897" i="16" s="1"/>
  <c r="AQ655" i="16"/>
  <c r="AJ895" i="16"/>
  <c r="U896" i="16" l="1"/>
  <c r="AJ896" i="16" s="1"/>
  <c r="AC896" i="16"/>
  <c r="AA897" i="16"/>
  <c r="AB897" i="16"/>
  <c r="AY655" i="16"/>
  <c r="AS655" i="16"/>
  <c r="AQ656" i="16" l="1"/>
  <c r="AS656" i="16" s="1"/>
  <c r="L898" i="16"/>
  <c r="M898" i="16" s="1"/>
  <c r="U897" i="16"/>
  <c r="AQ657" i="16" s="1"/>
  <c r="AC897" i="16"/>
  <c r="AY656" i="16" l="1"/>
  <c r="AY657" i="16"/>
  <c r="AS657" i="16"/>
  <c r="AJ897" i="16"/>
  <c r="AB898" i="16"/>
  <c r="AA898" i="16"/>
  <c r="U898" i="16" l="1"/>
  <c r="AQ658" i="16" s="1"/>
  <c r="AY658" i="16" s="1"/>
  <c r="L899" i="16"/>
  <c r="M899" i="16" s="1"/>
  <c r="AC898" i="16"/>
  <c r="AS658" i="16" l="1"/>
  <c r="AJ898" i="16"/>
  <c r="AB899" i="16"/>
  <c r="AA899" i="16"/>
  <c r="L900" i="16" l="1"/>
  <c r="M900" i="16" s="1"/>
  <c r="U899" i="16"/>
  <c r="AC899" i="16"/>
  <c r="AQ659" i="16" l="1"/>
  <c r="AJ899" i="16"/>
  <c r="AB900" i="16"/>
  <c r="AA900" i="16"/>
  <c r="U900" i="16" l="1"/>
  <c r="AQ660" i="16" s="1"/>
  <c r="L901" i="16"/>
  <c r="M901" i="16" s="1"/>
  <c r="AY659" i="16"/>
  <c r="AS659" i="16"/>
  <c r="AC900" i="16"/>
  <c r="AJ900" i="16" l="1"/>
  <c r="AB901" i="16"/>
  <c r="AA901" i="16"/>
  <c r="AS660" i="16"/>
  <c r="AY660" i="16"/>
  <c r="L902" i="16" l="1"/>
  <c r="M902" i="16" s="1"/>
  <c r="AA902" i="16" s="1"/>
  <c r="U901" i="16"/>
  <c r="AC901" i="16"/>
  <c r="AQ661" i="16" l="1"/>
  <c r="AJ901" i="16"/>
  <c r="AB902" i="16"/>
  <c r="U902" i="16" l="1"/>
  <c r="AJ902" i="16" s="1"/>
  <c r="L903" i="16"/>
  <c r="M903" i="16" s="1"/>
  <c r="AB903" i="16" s="1"/>
  <c r="AC902" i="16"/>
  <c r="AY661" i="16"/>
  <c r="AS661" i="16"/>
  <c r="AQ662" i="16" l="1"/>
  <c r="AS662" i="16" s="1"/>
  <c r="AA903" i="16"/>
  <c r="L904" i="16" s="1"/>
  <c r="M904" i="16" s="1"/>
  <c r="AA904" i="16" s="1"/>
  <c r="AY662" i="16" l="1"/>
  <c r="U903" i="16"/>
  <c r="AJ903" i="16" s="1"/>
  <c r="AC903" i="16"/>
  <c r="AB904" i="16"/>
  <c r="AC904" i="16" s="1"/>
  <c r="AQ663" i="16" l="1"/>
  <c r="AS663" i="16" s="1"/>
  <c r="U904" i="16"/>
  <c r="AJ904" i="16" s="1"/>
  <c r="L905" i="16"/>
  <c r="M905" i="16" s="1"/>
  <c r="AB905" i="16" s="1"/>
  <c r="AY663" i="16" l="1"/>
  <c r="AQ664" i="16"/>
  <c r="AY664" i="16" s="1"/>
  <c r="AA905" i="16"/>
  <c r="AC905" i="16" s="1"/>
  <c r="AS664" i="16" l="1"/>
  <c r="U905" i="16"/>
  <c r="AJ905" i="16" s="1"/>
  <c r="L906" i="16"/>
  <c r="M906" i="16" s="1"/>
  <c r="AA906" i="16" s="1"/>
  <c r="AB906" i="16" l="1"/>
  <c r="U906" i="16" s="1"/>
  <c r="AQ665" i="16"/>
  <c r="AS665" i="16" s="1"/>
  <c r="AY665" i="16" l="1"/>
  <c r="AJ906" i="16"/>
  <c r="AQ666" i="16"/>
  <c r="AY666" i="16" s="1"/>
  <c r="L907" i="16"/>
  <c r="M907" i="16" s="1"/>
  <c r="AA907" i="16" s="1"/>
  <c r="AC906" i="16"/>
  <c r="AB907" i="16" l="1"/>
  <c r="L908" i="16" s="1"/>
  <c r="M908" i="16" s="1"/>
  <c r="AS666" i="16"/>
  <c r="AC907" i="16" l="1"/>
  <c r="U907" i="16"/>
  <c r="AQ667" i="16" s="1"/>
  <c r="AB908" i="16"/>
  <c r="AA908" i="16"/>
  <c r="AJ907" i="16" l="1"/>
  <c r="U908" i="16"/>
  <c r="AQ668" i="16" s="1"/>
  <c r="L909" i="16"/>
  <c r="M909" i="16" s="1"/>
  <c r="AB909" i="16" s="1"/>
  <c r="AC908" i="16"/>
  <c r="AS667" i="16"/>
  <c r="AY667" i="16"/>
  <c r="AJ908" i="16" l="1"/>
  <c r="AA909" i="16"/>
  <c r="L910" i="16" s="1"/>
  <c r="M910" i="16" s="1"/>
  <c r="AB910" i="16" s="1"/>
  <c r="AY668" i="16"/>
  <c r="AS668" i="16"/>
  <c r="AC909" i="16" l="1"/>
  <c r="AA910" i="16"/>
  <c r="L911" i="16" s="1"/>
  <c r="M911" i="16" s="1"/>
  <c r="AA911" i="16" s="1"/>
  <c r="U909" i="16"/>
  <c r="U910" i="16" l="1"/>
  <c r="AQ670" i="16" s="1"/>
  <c r="AS670" i="16" s="1"/>
  <c r="AC910" i="16"/>
  <c r="AQ669" i="16"/>
  <c r="AJ909" i="16"/>
  <c r="AB911" i="16"/>
  <c r="L912" i="16" s="1"/>
  <c r="M912" i="16" s="1"/>
  <c r="AJ910" i="16" l="1"/>
  <c r="AY670" i="16"/>
  <c r="AS669" i="16"/>
  <c r="AY669" i="16"/>
  <c r="AB912" i="16"/>
  <c r="AC911" i="16"/>
  <c r="U911" i="16"/>
  <c r="AA912" i="16" l="1"/>
  <c r="U912" i="16" s="1"/>
  <c r="AJ911" i="16"/>
  <c r="AQ671" i="16"/>
  <c r="AC912" i="16" l="1"/>
  <c r="L913" i="16"/>
  <c r="M913" i="16" s="1"/>
  <c r="AA913" i="16" s="1"/>
  <c r="AJ912" i="16"/>
  <c r="AQ672" i="16"/>
  <c r="AY671" i="16"/>
  <c r="AS671" i="16"/>
  <c r="AB913" i="16" l="1"/>
  <c r="L914" i="16" s="1"/>
  <c r="M914" i="16" s="1"/>
  <c r="AS672" i="16"/>
  <c r="AY672" i="16"/>
  <c r="U913" i="16" l="1"/>
  <c r="AJ913" i="16" s="1"/>
  <c r="AC913" i="16"/>
  <c r="AA914" i="16"/>
  <c r="AB914" i="16"/>
  <c r="AQ673" i="16" l="1"/>
  <c r="AS673" i="16" s="1"/>
  <c r="L915" i="16"/>
  <c r="M915" i="16" s="1"/>
  <c r="AA915" i="16" s="1"/>
  <c r="U914" i="16"/>
  <c r="AC914" i="16"/>
  <c r="AY673" i="16" l="1"/>
  <c r="AJ914" i="16"/>
  <c r="AQ674" i="16"/>
  <c r="AB915" i="16"/>
  <c r="L916" i="16" s="1"/>
  <c r="M916" i="16" s="1"/>
  <c r="AS674" i="16" l="1"/>
  <c r="AY674" i="16"/>
  <c r="AC915" i="16"/>
  <c r="U915" i="16"/>
  <c r="AB916" i="16" l="1"/>
  <c r="AA916" i="16"/>
  <c r="AJ915" i="16"/>
  <c r="AQ675" i="16"/>
  <c r="L917" i="16" l="1"/>
  <c r="M917" i="16" s="1"/>
  <c r="AB917" i="16" s="1"/>
  <c r="U916" i="16"/>
  <c r="AS675" i="16"/>
  <c r="AY675" i="16"/>
  <c r="AC916" i="16"/>
  <c r="AA917" i="16" l="1"/>
  <c r="L918" i="16" s="1"/>
  <c r="M918" i="16" s="1"/>
  <c r="AB918" i="16" s="1"/>
  <c r="AQ676" i="16"/>
  <c r="AJ916" i="16"/>
  <c r="U917" i="16" l="1"/>
  <c r="AQ677" i="16" s="1"/>
  <c r="AC917" i="16"/>
  <c r="AA918" i="16"/>
  <c r="L919" i="16" s="1"/>
  <c r="M919" i="16" s="1"/>
  <c r="AB919" i="16" s="1"/>
  <c r="AS676" i="16"/>
  <c r="AY676" i="16"/>
  <c r="AJ917" i="16" l="1"/>
  <c r="AC918" i="16"/>
  <c r="U918" i="16"/>
  <c r="AQ678" i="16" s="1"/>
  <c r="AY677" i="16"/>
  <c r="AS677" i="16"/>
  <c r="AA919" i="16"/>
  <c r="AC919" i="16" s="1"/>
  <c r="AJ918" i="16" l="1"/>
  <c r="L920" i="16"/>
  <c r="M920" i="16" s="1"/>
  <c r="AA920" i="16" s="1"/>
  <c r="AS678" i="16"/>
  <c r="AY678" i="16"/>
  <c r="U919" i="16"/>
  <c r="AB920" i="16" l="1"/>
  <c r="U920" i="16" s="1"/>
  <c r="AJ919" i="16"/>
  <c r="AQ679" i="16"/>
  <c r="AC920" i="16" l="1"/>
  <c r="L921" i="16"/>
  <c r="M921" i="16" s="1"/>
  <c r="AA921" i="16" s="1"/>
  <c r="AY679" i="16"/>
  <c r="AS679" i="16"/>
  <c r="AQ680" i="16"/>
  <c r="AJ920" i="16"/>
  <c r="AB921" i="16" l="1"/>
  <c r="AC921" i="16" s="1"/>
  <c r="AY680" i="16"/>
  <c r="AS680" i="16"/>
  <c r="U921" i="16" l="1"/>
  <c r="AJ921" i="16" s="1"/>
  <c r="L922" i="16"/>
  <c r="M922" i="16" s="1"/>
  <c r="AA922" i="16" s="1"/>
  <c r="AQ681" i="16" l="1"/>
  <c r="AY681" i="16" s="1"/>
  <c r="AB922" i="16"/>
  <c r="L923" i="16" s="1"/>
  <c r="M923" i="16" s="1"/>
  <c r="AS681" i="16" l="1"/>
  <c r="AC922" i="16"/>
  <c r="U922" i="16"/>
  <c r="AQ682" i="16" s="1"/>
  <c r="AB923" i="16"/>
  <c r="AA923" i="16"/>
  <c r="AJ922" i="16" l="1"/>
  <c r="U923" i="16"/>
  <c r="AQ683" i="16" s="1"/>
  <c r="AY683" i="16" s="1"/>
  <c r="L924" i="16"/>
  <c r="M924" i="16" s="1"/>
  <c r="AA924" i="16" s="1"/>
  <c r="AC923" i="16"/>
  <c r="AY682" i="16"/>
  <c r="AS682" i="16"/>
  <c r="AS683" i="16" l="1"/>
  <c r="AJ923" i="16"/>
  <c r="AB924" i="16"/>
  <c r="L925" i="16" s="1"/>
  <c r="M925" i="16" s="1"/>
  <c r="U924" i="16" l="1"/>
  <c r="AC924" i="16"/>
  <c r="AB925" i="16"/>
  <c r="AQ684" i="16" l="1"/>
  <c r="AJ924" i="16"/>
  <c r="AA925" i="16"/>
  <c r="U925" i="16" s="1"/>
  <c r="AJ925" i="16" s="1"/>
  <c r="L926" i="16" l="1"/>
  <c r="M926" i="16" s="1"/>
  <c r="AQ685" i="16"/>
  <c r="AS685" i="16" s="1"/>
  <c r="AC925" i="16"/>
  <c r="AY684" i="16"/>
  <c r="AS684" i="16"/>
  <c r="AY685" i="16" l="1"/>
  <c r="AA926" i="16"/>
  <c r="AB926" i="16"/>
  <c r="L927" i="16" l="1"/>
  <c r="M927" i="16" s="1"/>
  <c r="AB927" i="16" s="1"/>
  <c r="U926" i="16"/>
  <c r="AC926" i="16"/>
  <c r="AA927" i="16" l="1"/>
  <c r="U927" i="16" s="1"/>
  <c r="AQ687" i="16" s="1"/>
  <c r="AJ926" i="16"/>
  <c r="AQ686" i="16"/>
  <c r="L928" i="16" l="1"/>
  <c r="M928" i="16" s="1"/>
  <c r="AJ927" i="16"/>
  <c r="AC927" i="16"/>
  <c r="AY686" i="16"/>
  <c r="AS686" i="16"/>
  <c r="AY687" i="16"/>
  <c r="AS687" i="16"/>
  <c r="AA928" i="16" l="1"/>
  <c r="AB928" i="16"/>
  <c r="L929" i="16" l="1"/>
  <c r="M929" i="16" s="1"/>
  <c r="AB929" i="16" s="1"/>
  <c r="U928" i="16"/>
  <c r="AC928" i="16"/>
  <c r="AJ928" i="16" l="1"/>
  <c r="AQ688" i="16"/>
  <c r="AA929" i="16"/>
  <c r="L930" i="16" l="1"/>
  <c r="M930" i="16" s="1"/>
  <c r="AA930" i="16" s="1"/>
  <c r="U929" i="16"/>
  <c r="AY688" i="16"/>
  <c r="AS688" i="16"/>
  <c r="AC929" i="16"/>
  <c r="AB930" i="16" l="1"/>
  <c r="AC930" i="16" s="1"/>
  <c r="AQ689" i="16"/>
  <c r="AJ929" i="16"/>
  <c r="U930" i="16" l="1"/>
  <c r="L931" i="16"/>
  <c r="M931" i="16" s="1"/>
  <c r="AB931" i="16" s="1"/>
  <c r="AS689" i="16"/>
  <c r="AY689" i="16"/>
  <c r="AA931" i="16" l="1"/>
  <c r="L932" i="16" s="1"/>
  <c r="M932" i="16" s="1"/>
  <c r="AB932" i="16" s="1"/>
  <c r="AQ690" i="16"/>
  <c r="AJ930" i="16"/>
  <c r="U931" i="16" l="1"/>
  <c r="AQ691" i="16" s="1"/>
  <c r="AC931" i="16"/>
  <c r="AY690" i="16"/>
  <c r="AS690" i="16"/>
  <c r="AA932" i="16"/>
  <c r="U932" i="16" s="1"/>
  <c r="AJ932" i="16" s="1"/>
  <c r="AJ931" i="16" l="1"/>
  <c r="L933" i="16"/>
  <c r="M933" i="16" s="1"/>
  <c r="AA933" i="16" s="1"/>
  <c r="AQ692" i="16"/>
  <c r="AY692" i="16" s="1"/>
  <c r="AS691" i="16"/>
  <c r="AY691" i="16"/>
  <c r="AC932" i="16"/>
  <c r="AS692" i="16" l="1"/>
  <c r="AB933" i="16"/>
  <c r="U933" i="16" l="1"/>
  <c r="AQ693" i="16" s="1"/>
  <c r="AS693" i="16" s="1"/>
  <c r="L934" i="16"/>
  <c r="M934" i="16" s="1"/>
  <c r="AC933" i="16"/>
  <c r="AJ933" i="16" l="1"/>
  <c r="AY693" i="16"/>
  <c r="AA934" i="16"/>
  <c r="AB934" i="16"/>
  <c r="U934" i="16" l="1"/>
  <c r="AQ694" i="16" s="1"/>
  <c r="L935" i="16"/>
  <c r="M935" i="16" s="1"/>
  <c r="AA935" i="16" s="1"/>
  <c r="AC934" i="16"/>
  <c r="AJ934" i="16" l="1"/>
  <c r="AS694" i="16"/>
  <c r="AY694" i="16"/>
  <c r="AB935" i="16"/>
  <c r="L936" i="16" s="1"/>
  <c r="M936" i="16" s="1"/>
  <c r="AC935" i="16" l="1"/>
  <c r="AB936" i="16"/>
  <c r="U935" i="16"/>
  <c r="AA936" i="16"/>
  <c r="U936" i="16" l="1"/>
  <c r="AJ936" i="16" s="1"/>
  <c r="L937" i="16"/>
  <c r="M937" i="16" s="1"/>
  <c r="AB937" i="16" s="1"/>
  <c r="AC936" i="16"/>
  <c r="AQ695" i="16"/>
  <c r="AJ935" i="16"/>
  <c r="AQ696" i="16" l="1"/>
  <c r="AY696" i="16" s="1"/>
  <c r="AA937" i="16"/>
  <c r="L938" i="16" s="1"/>
  <c r="M938" i="16" s="1"/>
  <c r="AA938" i="16" s="1"/>
  <c r="AS695" i="16"/>
  <c r="AY695" i="16"/>
  <c r="AS696" i="16"/>
  <c r="U937" i="16" l="1"/>
  <c r="AQ697" i="16" s="1"/>
  <c r="AC937" i="16"/>
  <c r="AB938" i="16"/>
  <c r="AJ937" i="16" l="1"/>
  <c r="AC938" i="16"/>
  <c r="L939" i="16"/>
  <c r="M939" i="16" s="1"/>
  <c r="U938" i="16"/>
  <c r="AJ938" i="16" s="1"/>
  <c r="AS697" i="16"/>
  <c r="AY697" i="16"/>
  <c r="AQ698" i="16" l="1"/>
  <c r="AS698" i="16" s="1"/>
  <c r="AA939" i="16"/>
  <c r="AB939" i="16"/>
  <c r="AY698" i="16" l="1"/>
  <c r="L940" i="16"/>
  <c r="M940" i="16" s="1"/>
  <c r="AC939" i="16"/>
  <c r="U939" i="16"/>
  <c r="AQ699" i="16" l="1"/>
  <c r="AJ939" i="16"/>
  <c r="AA940" i="16"/>
  <c r="AB940" i="16"/>
  <c r="L941" i="16" l="1"/>
  <c r="M941" i="16" s="1"/>
  <c r="AA941" i="16" s="1"/>
  <c r="AC940" i="16"/>
  <c r="U940" i="16"/>
  <c r="AS699" i="16"/>
  <c r="AY699" i="16"/>
  <c r="AB941" i="16" l="1"/>
  <c r="AC941" i="16" s="1"/>
  <c r="AJ940" i="16"/>
  <c r="AQ700" i="16"/>
  <c r="U941" i="16" l="1"/>
  <c r="AQ701" i="16" s="1"/>
  <c r="L942" i="16"/>
  <c r="M942" i="16" s="1"/>
  <c r="AA942" i="16" s="1"/>
  <c r="AS700" i="16"/>
  <c r="AY700" i="16"/>
  <c r="AJ941" i="16"/>
  <c r="AB942" i="16" l="1"/>
  <c r="U942" i="16" s="1"/>
  <c r="AY701" i="16"/>
  <c r="AS701" i="16"/>
  <c r="AJ942" i="16" l="1"/>
  <c r="AQ702" i="16"/>
  <c r="AY702" i="16" s="1"/>
  <c r="L943" i="16"/>
  <c r="M943" i="16" s="1"/>
  <c r="AC942" i="16"/>
  <c r="AS702" i="16" l="1"/>
  <c r="AB943" i="16"/>
  <c r="AA943" i="16"/>
  <c r="AC943" i="16" l="1"/>
  <c r="U943" i="16"/>
  <c r="L944" i="16"/>
  <c r="M944" i="16" s="1"/>
  <c r="AB944" i="16" l="1"/>
  <c r="AA944" i="16"/>
  <c r="AJ943" i="16"/>
  <c r="AQ703" i="16"/>
  <c r="L945" i="16" l="1"/>
  <c r="M945" i="16" s="1"/>
  <c r="AC944" i="16"/>
  <c r="AY703" i="16"/>
  <c r="AS703" i="16"/>
  <c r="U944" i="16"/>
  <c r="AJ944" i="16" l="1"/>
  <c r="AQ704" i="16"/>
  <c r="AB945" i="16"/>
  <c r="AA945" i="16"/>
  <c r="L946" i="16" l="1"/>
  <c r="M946" i="16" s="1"/>
  <c r="AC945" i="16"/>
  <c r="U945" i="16"/>
  <c r="AY704" i="16"/>
  <c r="AS704" i="16"/>
  <c r="AQ705" i="16" l="1"/>
  <c r="AJ945" i="16"/>
  <c r="AA946" i="16"/>
  <c r="AB946" i="16"/>
  <c r="AS705" i="16" l="1"/>
  <c r="AY705" i="16"/>
  <c r="L947" i="16"/>
  <c r="M947" i="16" s="1"/>
  <c r="AB947" i="16" s="1"/>
  <c r="AC946" i="16"/>
  <c r="U946" i="16"/>
  <c r="AA947" i="16" l="1"/>
  <c r="AC947" i="16" s="1"/>
  <c r="AQ706" i="16"/>
  <c r="AJ946" i="16"/>
  <c r="L948" i="16" l="1"/>
  <c r="M948" i="16" s="1"/>
  <c r="AA948" i="16" s="1"/>
  <c r="U947" i="16"/>
  <c r="AQ707" i="16" s="1"/>
  <c r="AY706" i="16"/>
  <c r="AS706" i="16"/>
  <c r="AJ947" i="16" l="1"/>
  <c r="AB948" i="16"/>
  <c r="L949" i="16" s="1"/>
  <c r="M949" i="16" s="1"/>
  <c r="AB949" i="16" s="1"/>
  <c r="AY707" i="16"/>
  <c r="AS707" i="16"/>
  <c r="AA949" i="16" l="1"/>
  <c r="AC949" i="16" s="1"/>
  <c r="AC948" i="16"/>
  <c r="U948" i="16"/>
  <c r="AJ948" i="16" s="1"/>
  <c r="L950" i="16" l="1"/>
  <c r="M950" i="16" s="1"/>
  <c r="AB950" i="16" s="1"/>
  <c r="U949" i="16"/>
  <c r="AJ949" i="16" s="1"/>
  <c r="AQ708" i="16"/>
  <c r="AS708" i="16" s="1"/>
  <c r="AY708" i="16" l="1"/>
  <c r="AQ709" i="16"/>
  <c r="AY709" i="16" s="1"/>
  <c r="AA950" i="16"/>
  <c r="AC950" i="16" s="1"/>
  <c r="AS709" i="16" l="1"/>
  <c r="U950" i="16"/>
  <c r="L951" i="16"/>
  <c r="M951" i="16" s="1"/>
  <c r="AA951" i="16" l="1"/>
  <c r="AB951" i="16"/>
  <c r="AJ950" i="16"/>
  <c r="AQ710" i="16"/>
  <c r="L952" i="16" l="1"/>
  <c r="M952" i="16" s="1"/>
  <c r="AA952" i="16" s="1"/>
  <c r="AC951" i="16"/>
  <c r="AY710" i="16"/>
  <c r="AS710" i="16"/>
  <c r="U951" i="16"/>
  <c r="AB952" i="16" l="1"/>
  <c r="U952" i="16" s="1"/>
  <c r="AQ711" i="16"/>
  <c r="AJ951" i="16"/>
  <c r="AC952" i="16"/>
  <c r="L953" i="16" l="1"/>
  <c r="M953" i="16" s="1"/>
  <c r="AB953" i="16" s="1"/>
  <c r="AQ712" i="16"/>
  <c r="AS712" i="16" s="1"/>
  <c r="AJ952" i="16"/>
  <c r="AS711" i="16"/>
  <c r="AY711" i="16"/>
  <c r="AA953" i="16" l="1"/>
  <c r="AC953" i="16" s="1"/>
  <c r="AY712" i="16"/>
  <c r="U953" i="16" l="1"/>
  <c r="AJ953" i="16" s="1"/>
  <c r="L954" i="16"/>
  <c r="M954" i="16" s="1"/>
  <c r="AA954" i="16" s="1"/>
  <c r="AQ713" i="16" l="1"/>
  <c r="AY713" i="16" s="1"/>
  <c r="AB954" i="16"/>
  <c r="U954" i="16" s="1"/>
  <c r="AJ954" i="16" s="1"/>
  <c r="L955" i="16"/>
  <c r="M955" i="16" s="1"/>
  <c r="AB955" i="16" s="1"/>
  <c r="AC954" i="16" l="1"/>
  <c r="AS713" i="16"/>
  <c r="AQ714" i="16"/>
  <c r="AS714" i="16" s="1"/>
  <c r="AA955" i="16"/>
  <c r="AC955" i="16" s="1"/>
  <c r="AY714" i="16" l="1"/>
  <c r="U955" i="16"/>
  <c r="AQ715" i="16" s="1"/>
  <c r="AS715" i="16" s="1"/>
  <c r="L956" i="16"/>
  <c r="M956" i="16" s="1"/>
  <c r="AA956" i="16" s="1"/>
  <c r="AY715" i="16" l="1"/>
  <c r="AJ955" i="16"/>
  <c r="AB956" i="16"/>
  <c r="AC956" i="16" l="1"/>
  <c r="L957" i="16"/>
  <c r="M957" i="16" s="1"/>
  <c r="U956" i="16"/>
  <c r="AQ716" i="16" l="1"/>
  <c r="AJ956" i="16"/>
  <c r="AB957" i="16"/>
  <c r="AA957" i="16"/>
  <c r="U957" i="16" s="1"/>
  <c r="AJ957" i="16" s="1"/>
  <c r="AQ717" i="16" l="1"/>
  <c r="AC957" i="16"/>
  <c r="L958" i="16"/>
  <c r="M958" i="16" s="1"/>
  <c r="AA958" i="16" s="1"/>
  <c r="AB958" i="16"/>
  <c r="U958" i="16" s="1"/>
  <c r="AJ958" i="16" s="1"/>
  <c r="AS716" i="16"/>
  <c r="AY716" i="16"/>
  <c r="AY717" i="16"/>
  <c r="AS717" i="16"/>
  <c r="L959" i="16"/>
  <c r="M959" i="16" s="1"/>
  <c r="AB959" i="16" s="1"/>
  <c r="AC958" i="16"/>
  <c r="AQ718" i="16" l="1"/>
  <c r="AS718" i="16" s="1"/>
  <c r="AA959" i="16"/>
  <c r="L960" i="16" s="1"/>
  <c r="M960" i="16" s="1"/>
  <c r="AA960" i="16" s="1"/>
  <c r="AY718" i="16" l="1"/>
  <c r="U959" i="16"/>
  <c r="AQ719" i="16" s="1"/>
  <c r="AC959" i="16"/>
  <c r="AB960" i="16"/>
  <c r="L961" i="16" s="1"/>
  <c r="M961" i="16" s="1"/>
  <c r="AB961" i="16" s="1"/>
  <c r="AJ959" i="16" l="1"/>
  <c r="AA961" i="16"/>
  <c r="AC961" i="16" s="1"/>
  <c r="AC960" i="16"/>
  <c r="U960" i="16"/>
  <c r="AJ960" i="16" s="1"/>
  <c r="AS719" i="16"/>
  <c r="AY719" i="16"/>
  <c r="L962" i="16" l="1"/>
  <c r="M962" i="16" s="1"/>
  <c r="AA962" i="16" s="1"/>
  <c r="AQ720" i="16"/>
  <c r="AS720" i="16" s="1"/>
  <c r="U961" i="16"/>
  <c r="AQ721" i="16" s="1"/>
  <c r="AB962" i="16" l="1"/>
  <c r="L963" i="16" s="1"/>
  <c r="M963" i="16" s="1"/>
  <c r="AY720" i="16"/>
  <c r="AJ961" i="16"/>
  <c r="AS721" i="16"/>
  <c r="AY721" i="16"/>
  <c r="U962" i="16" l="1"/>
  <c r="AJ962" i="16" s="1"/>
  <c r="AC962" i="16"/>
  <c r="AQ722" i="16"/>
  <c r="AY722" i="16" s="1"/>
  <c r="AB963" i="16"/>
  <c r="AA963" i="16"/>
  <c r="AS722" i="16" l="1"/>
  <c r="L964" i="16"/>
  <c r="M964" i="16" s="1"/>
  <c r="AA964" i="16" s="1"/>
  <c r="U963" i="16"/>
  <c r="AC963" i="16"/>
  <c r="AB964" i="16" l="1"/>
  <c r="L965" i="16" s="1"/>
  <c r="M965" i="16" s="1"/>
  <c r="AJ963" i="16"/>
  <c r="AQ723" i="16"/>
  <c r="U964" i="16" l="1"/>
  <c r="AJ964" i="16" s="1"/>
  <c r="AS723" i="16"/>
  <c r="AY723" i="16"/>
  <c r="AC964" i="16"/>
  <c r="AA965" i="16"/>
  <c r="AB965" i="16"/>
  <c r="AQ724" i="16" l="1"/>
  <c r="AS724" i="16" s="1"/>
  <c r="L966" i="16"/>
  <c r="M966" i="16" s="1"/>
  <c r="AA966" i="16" s="1"/>
  <c r="U965" i="16"/>
  <c r="AC965" i="16"/>
  <c r="AY724" i="16" l="1"/>
  <c r="AQ725" i="16"/>
  <c r="AJ965" i="16"/>
  <c r="AB966" i="16"/>
  <c r="U966" i="16" l="1"/>
  <c r="AQ726" i="16" s="1"/>
  <c r="L967" i="16"/>
  <c r="M967" i="16" s="1"/>
  <c r="AB967" i="16" s="1"/>
  <c r="AC966" i="16"/>
  <c r="AS725" i="16"/>
  <c r="AY725" i="16"/>
  <c r="AA967" i="16" l="1"/>
  <c r="L968" i="16" s="1"/>
  <c r="M968" i="16" s="1"/>
  <c r="AJ966" i="16"/>
  <c r="AY726" i="16"/>
  <c r="AS726" i="16"/>
  <c r="U967" i="16" l="1"/>
  <c r="AJ967" i="16" s="1"/>
  <c r="AC967" i="16"/>
  <c r="AA968" i="16"/>
  <c r="AB968" i="16"/>
  <c r="AQ727" i="16" l="1"/>
  <c r="AS727" i="16" s="1"/>
  <c r="L969" i="16"/>
  <c r="M969" i="16" s="1"/>
  <c r="AB969" i="16" s="1"/>
  <c r="AC968" i="16"/>
  <c r="U968" i="16"/>
  <c r="AY727" i="16" l="1"/>
  <c r="AJ968" i="16"/>
  <c r="AQ728" i="16"/>
  <c r="AA969" i="16"/>
  <c r="AC969" i="16" s="1"/>
  <c r="L970" i="16" l="1"/>
  <c r="M970" i="16" s="1"/>
  <c r="AB970" i="16" s="1"/>
  <c r="U969" i="16"/>
  <c r="AS728" i="16"/>
  <c r="AY728" i="16"/>
  <c r="AJ969" i="16" l="1"/>
  <c r="AQ729" i="16"/>
  <c r="AA970" i="16"/>
  <c r="L971" i="16" s="1"/>
  <c r="M971" i="16" s="1"/>
  <c r="AA971" i="16" s="1"/>
  <c r="AS729" i="16" l="1"/>
  <c r="AY729" i="16"/>
  <c r="U970" i="16"/>
  <c r="AB971" i="16"/>
  <c r="L972" i="16" s="1"/>
  <c r="M972" i="16" s="1"/>
  <c r="AC970" i="16"/>
  <c r="U971" i="16" l="1"/>
  <c r="AQ731" i="16" s="1"/>
  <c r="AA972" i="16"/>
  <c r="AC971" i="16"/>
  <c r="AJ970" i="16"/>
  <c r="AQ730" i="16"/>
  <c r="AB972" i="16"/>
  <c r="L973" i="16" l="1"/>
  <c r="M973" i="16" s="1"/>
  <c r="AB973" i="16" s="1"/>
  <c r="AJ971" i="16"/>
  <c r="U972" i="16"/>
  <c r="AC972" i="16"/>
  <c r="AY731" i="16"/>
  <c r="AS731" i="16"/>
  <c r="AS730" i="16"/>
  <c r="AY730" i="16"/>
  <c r="AA973" i="16" l="1"/>
  <c r="AC973" i="16" s="1"/>
  <c r="AQ732" i="16"/>
  <c r="AJ972" i="16"/>
  <c r="L974" i="16" l="1"/>
  <c r="M974" i="16" s="1"/>
  <c r="AB974" i="16" s="1"/>
  <c r="U973" i="16"/>
  <c r="AJ973" i="16" s="1"/>
  <c r="AY732" i="16"/>
  <c r="AS732" i="16"/>
  <c r="AQ733" i="16" l="1"/>
  <c r="AS733" i="16" s="1"/>
  <c r="AA974" i="16"/>
  <c r="L975" i="16" s="1"/>
  <c r="M975" i="16" s="1"/>
  <c r="AY733" i="16" l="1"/>
  <c r="AC974" i="16"/>
  <c r="U974" i="16"/>
  <c r="AJ974" i="16" s="1"/>
  <c r="AA975" i="16"/>
  <c r="AB975" i="16"/>
  <c r="L976" i="16" l="1"/>
  <c r="M976" i="16" s="1"/>
  <c r="AB976" i="16" s="1"/>
  <c r="AQ734" i="16"/>
  <c r="AY734" i="16" s="1"/>
  <c r="AC975" i="16"/>
  <c r="U975" i="16"/>
  <c r="AS734" i="16" l="1"/>
  <c r="AJ975" i="16"/>
  <c r="AQ735" i="16"/>
  <c r="AA976" i="16"/>
  <c r="L977" i="16" s="1"/>
  <c r="M977" i="16" s="1"/>
  <c r="AA977" i="16" s="1"/>
  <c r="AC976" i="16" l="1"/>
  <c r="U976" i="16"/>
  <c r="AB977" i="16"/>
  <c r="L978" i="16" s="1"/>
  <c r="M978" i="16" s="1"/>
  <c r="AS735" i="16"/>
  <c r="AY735" i="16"/>
  <c r="U977" i="16" l="1"/>
  <c r="AQ737" i="16" s="1"/>
  <c r="AC977" i="16"/>
  <c r="AJ976" i="16"/>
  <c r="AQ736" i="16"/>
  <c r="AJ977" i="16" l="1"/>
  <c r="AS737" i="16"/>
  <c r="AY737" i="16"/>
  <c r="AS736" i="16"/>
  <c r="AY736" i="16"/>
  <c r="AB978" i="16"/>
  <c r="AA978" i="16"/>
  <c r="L979" i="16" l="1"/>
  <c r="M979" i="16" s="1"/>
  <c r="AA979" i="16" s="1"/>
  <c r="AC978" i="16"/>
  <c r="U978" i="16"/>
  <c r="AB979" i="16" l="1"/>
  <c r="L980" i="16" s="1"/>
  <c r="M980" i="16" s="1"/>
  <c r="AQ738" i="16"/>
  <c r="AJ978" i="16"/>
  <c r="AY738" i="16" l="1"/>
  <c r="AS738" i="16"/>
  <c r="U979" i="16"/>
  <c r="AC979" i="16"/>
  <c r="AB980" i="16" l="1"/>
  <c r="AA980" i="16"/>
  <c r="AJ979" i="16"/>
  <c r="AQ739" i="16"/>
  <c r="L981" i="16" l="1"/>
  <c r="M981" i="16" s="1"/>
  <c r="AA981" i="16" s="1"/>
  <c r="U980" i="16"/>
  <c r="AS739" i="16"/>
  <c r="AY739" i="16"/>
  <c r="AC980" i="16"/>
  <c r="AB981" i="16" l="1"/>
  <c r="L982" i="16" s="1"/>
  <c r="M982" i="16" s="1"/>
  <c r="AQ740" i="16"/>
  <c r="AJ980" i="16"/>
  <c r="AS740" i="16" l="1"/>
  <c r="AY740" i="16"/>
  <c r="AA982" i="16"/>
  <c r="AC981" i="16"/>
  <c r="U981" i="16"/>
  <c r="AJ981" i="16" l="1"/>
  <c r="AQ741" i="16"/>
  <c r="AB982" i="16"/>
  <c r="L983" i="16" s="1"/>
  <c r="M983" i="16" s="1"/>
  <c r="AY741" i="16" l="1"/>
  <c r="AS741" i="16"/>
  <c r="AC982" i="16"/>
  <c r="U982" i="16"/>
  <c r="AA983" i="16" l="1"/>
  <c r="AB983" i="16"/>
  <c r="AJ982" i="16"/>
  <c r="AQ742" i="16"/>
  <c r="L984" i="16" l="1"/>
  <c r="M984" i="16" s="1"/>
  <c r="AB984" i="16" s="1"/>
  <c r="AY742" i="16"/>
  <c r="AS742" i="16"/>
  <c r="AC983" i="16"/>
  <c r="U983" i="16"/>
  <c r="AA984" i="16" l="1"/>
  <c r="U984" i="16" s="1"/>
  <c r="AJ983" i="16"/>
  <c r="AQ743" i="16"/>
  <c r="AC984" i="16" l="1"/>
  <c r="L985" i="16"/>
  <c r="M985" i="16" s="1"/>
  <c r="AB985" i="16" s="1"/>
  <c r="AS743" i="16"/>
  <c r="AY743" i="16"/>
  <c r="AJ984" i="16"/>
  <c r="AQ744" i="16"/>
  <c r="AA985" i="16" l="1"/>
  <c r="L986" i="16" s="1"/>
  <c r="M986" i="16" s="1"/>
  <c r="AB986" i="16" s="1"/>
  <c r="AY744" i="16"/>
  <c r="AS744" i="16"/>
  <c r="AC985" i="16" l="1"/>
  <c r="AA986" i="16"/>
  <c r="L987" i="16" s="1"/>
  <c r="M987" i="16" s="1"/>
  <c r="AB987" i="16" s="1"/>
  <c r="U985" i="16"/>
  <c r="AA987" i="16" l="1"/>
  <c r="AC987" i="16" s="1"/>
  <c r="U986" i="16"/>
  <c r="AQ746" i="16" s="1"/>
  <c r="AC986" i="16"/>
  <c r="AQ745" i="16"/>
  <c r="AJ985" i="16"/>
  <c r="U987" i="16" l="1"/>
  <c r="AQ747" i="16" s="1"/>
  <c r="L988" i="16"/>
  <c r="M988" i="16" s="1"/>
  <c r="AA988" i="16" s="1"/>
  <c r="AJ986" i="16"/>
  <c r="AS745" i="16"/>
  <c r="AY745" i="16"/>
  <c r="AJ987" i="16"/>
  <c r="AY746" i="16"/>
  <c r="AS746" i="16"/>
  <c r="AB988" i="16" l="1"/>
  <c r="AS747" i="16"/>
  <c r="AY747" i="16"/>
  <c r="AC988" i="16" l="1"/>
  <c r="L989" i="16"/>
  <c r="M989" i="16" s="1"/>
  <c r="U988" i="16"/>
  <c r="AJ988" i="16" l="1"/>
  <c r="AQ748" i="16"/>
  <c r="AB989" i="16"/>
  <c r="AA989" i="16"/>
  <c r="U989" i="16" l="1"/>
  <c r="AJ989" i="16" s="1"/>
  <c r="AC989" i="16"/>
  <c r="L990" i="16"/>
  <c r="M990" i="16" s="1"/>
  <c r="AS748" i="16"/>
  <c r="AY748" i="16"/>
  <c r="AQ749" i="16" l="1"/>
  <c r="AY749" i="16" s="1"/>
  <c r="AA990" i="16"/>
  <c r="AB990" i="16"/>
  <c r="AS749" i="16" l="1"/>
  <c r="L991" i="16"/>
  <c r="M991" i="16" s="1"/>
  <c r="AB991" i="16" s="1"/>
  <c r="AC990" i="16"/>
  <c r="U990" i="16"/>
  <c r="AA991" i="16" l="1"/>
  <c r="L992" i="16" s="1"/>
  <c r="M992" i="16" s="1"/>
  <c r="AA992" i="16" s="1"/>
  <c r="AJ990" i="16"/>
  <c r="AQ750" i="16"/>
  <c r="U991" i="16" l="1"/>
  <c r="AQ751" i="16" s="1"/>
  <c r="AC991" i="16"/>
  <c r="AB992" i="16"/>
  <c r="L993" i="16" s="1"/>
  <c r="M993" i="16" s="1"/>
  <c r="AA993" i="16" s="1"/>
  <c r="AY750" i="16"/>
  <c r="AS750" i="16"/>
  <c r="AJ991" i="16" l="1"/>
  <c r="U992" i="16"/>
  <c r="AQ752" i="16" s="1"/>
  <c r="AY752" i="16" s="1"/>
  <c r="AB993" i="16"/>
  <c r="L994" i="16" s="1"/>
  <c r="M994" i="16" s="1"/>
  <c r="AB994" i="16" s="1"/>
  <c r="AC992" i="16"/>
  <c r="AY751" i="16"/>
  <c r="AS751" i="16"/>
  <c r="AS752" i="16" l="1"/>
  <c r="AJ992" i="16"/>
  <c r="AA994" i="16"/>
  <c r="L995" i="16" s="1"/>
  <c r="M995" i="16" s="1"/>
  <c r="AB995" i="16" s="1"/>
  <c r="U993" i="16"/>
  <c r="AC993" i="16"/>
  <c r="AC994" i="16" l="1"/>
  <c r="U994" i="16"/>
  <c r="AQ754" i="16" s="1"/>
  <c r="AY754" i="16" s="1"/>
  <c r="AA995" i="16"/>
  <c r="L996" i="16" s="1"/>
  <c r="M996" i="16" s="1"/>
  <c r="AA996" i="16" s="1"/>
  <c r="AJ993" i="16"/>
  <c r="AQ753" i="16"/>
  <c r="AJ994" i="16"/>
  <c r="AC995" i="16"/>
  <c r="AS754" i="16"/>
  <c r="AB996" i="16" l="1"/>
  <c r="L997" i="16" s="1"/>
  <c r="M997" i="16" s="1"/>
  <c r="AA997" i="16" s="1"/>
  <c r="U995" i="16"/>
  <c r="AJ995" i="16" s="1"/>
  <c r="AS753" i="16"/>
  <c r="AY753" i="16"/>
  <c r="U996" i="16"/>
  <c r="AJ996" i="16" s="1"/>
  <c r="AC996" i="16"/>
  <c r="AB997" i="16" l="1"/>
  <c r="AQ755" i="16"/>
  <c r="AS755" i="16" s="1"/>
  <c r="L998" i="16"/>
  <c r="M998" i="16" s="1"/>
  <c r="AB998" i="16" s="1"/>
  <c r="AQ756" i="16"/>
  <c r="AS756" i="16" s="1"/>
  <c r="U997" i="16"/>
  <c r="AC997" i="16"/>
  <c r="AY755" i="16" l="1"/>
  <c r="AA998" i="16"/>
  <c r="AC998" i="16" s="1"/>
  <c r="AY756" i="16"/>
  <c r="AJ997" i="16"/>
  <c r="AQ757" i="16"/>
  <c r="L999" i="16" l="1"/>
  <c r="M999" i="16" s="1"/>
  <c r="AB999" i="16" s="1"/>
  <c r="U998" i="16"/>
  <c r="AJ998" i="16" s="1"/>
  <c r="AY757" i="16"/>
  <c r="AS757" i="16"/>
  <c r="AA999" i="16" l="1"/>
  <c r="L1000" i="16" s="1"/>
  <c r="M1000" i="16" s="1"/>
  <c r="AQ758" i="16"/>
  <c r="AS758" i="16" s="1"/>
  <c r="AA1000" i="16" l="1"/>
  <c r="U999" i="16"/>
  <c r="AQ759" i="16" s="1"/>
  <c r="AY759" i="16" s="1"/>
  <c r="AB1000" i="16"/>
  <c r="AC999" i="16"/>
  <c r="AY758" i="16"/>
  <c r="AJ999" i="16" l="1"/>
  <c r="U1000" i="16"/>
  <c r="AQ760" i="16" s="1"/>
  <c r="L1001" i="16"/>
  <c r="M1001" i="16" s="1"/>
  <c r="AB1001" i="16" s="1"/>
  <c r="AC1000" i="16"/>
  <c r="AS759" i="16"/>
  <c r="AJ1000" i="16" l="1"/>
  <c r="AA1001" i="16"/>
  <c r="L1002" i="16" s="1"/>
  <c r="M1002" i="16" s="1"/>
  <c r="AA1002" i="16" s="1"/>
  <c r="AY760" i="16"/>
  <c r="AS760" i="16"/>
  <c r="U1001" i="16" l="1"/>
  <c r="AJ1001" i="16" s="1"/>
  <c r="AB1002" i="16"/>
  <c r="L1003" i="16" s="1"/>
  <c r="M1003" i="16" s="1"/>
  <c r="AA1003" i="16" s="1"/>
  <c r="AC1001" i="16"/>
  <c r="AC1002" i="16" l="1"/>
  <c r="AQ761" i="16"/>
  <c r="AY761" i="16" s="1"/>
  <c r="U1002" i="16"/>
  <c r="AQ762" i="16" s="1"/>
  <c r="AB1003" i="16"/>
  <c r="L1004" i="16" s="1"/>
  <c r="M1004" i="16" s="1"/>
  <c r="AS761" i="16" l="1"/>
  <c r="AJ1002" i="16"/>
  <c r="U1003" i="16"/>
  <c r="AQ763" i="16" s="1"/>
  <c r="AB1004" i="16"/>
  <c r="AA1004" i="16"/>
  <c r="AC1003" i="16"/>
  <c r="AJ1003" i="16"/>
  <c r="AY762" i="16"/>
  <c r="AS762" i="16"/>
  <c r="U1004" i="16" l="1"/>
  <c r="AJ1004" i="16" s="1"/>
  <c r="L1005" i="16"/>
  <c r="M1005" i="16" s="1"/>
  <c r="AB1005" i="16" s="1"/>
  <c r="AC1004" i="16"/>
  <c r="AS763" i="16"/>
  <c r="AY763" i="16"/>
  <c r="AQ764" i="16" l="1"/>
  <c r="AS764" i="16" s="1"/>
  <c r="AA1005" i="16"/>
  <c r="L1006" i="16" s="1"/>
  <c r="M1006" i="16" s="1"/>
  <c r="AY764" i="16" l="1"/>
  <c r="AC1005" i="16"/>
  <c r="U1005" i="16"/>
  <c r="AQ765" i="16" s="1"/>
  <c r="AB1006" i="16"/>
  <c r="AA1006" i="16"/>
  <c r="AJ1005" i="16" l="1"/>
  <c r="L1007" i="16"/>
  <c r="M1007" i="16" s="1"/>
  <c r="AB1007" i="16" s="1"/>
  <c r="U1006" i="16"/>
  <c r="AC1006" i="16"/>
  <c r="AY765" i="16"/>
  <c r="AS765" i="16"/>
  <c r="AA1007" i="16" l="1"/>
  <c r="AC1007" i="16" s="1"/>
  <c r="AQ766" i="16"/>
  <c r="AJ1006" i="16"/>
  <c r="L1008" i="16" l="1"/>
  <c r="M1008" i="16" s="1"/>
  <c r="AB1008" i="16" s="1"/>
  <c r="U1007" i="16"/>
  <c r="AJ1007" i="16" s="1"/>
  <c r="AY766" i="16"/>
  <c r="AS766" i="16"/>
  <c r="AA1008" i="16" l="1"/>
  <c r="L1009" i="16" s="1"/>
  <c r="M1009" i="16" s="1"/>
  <c r="AB1009" i="16" s="1"/>
  <c r="AQ767" i="16"/>
  <c r="AS767" i="16" s="1"/>
  <c r="U1008" i="16" l="1"/>
  <c r="AJ1008" i="16" s="1"/>
  <c r="AA1009" i="16"/>
  <c r="U1009" i="16" s="1"/>
  <c r="AC1008" i="16"/>
  <c r="AY767" i="16"/>
  <c r="AQ768" i="16" l="1"/>
  <c r="AS768" i="16" s="1"/>
  <c r="AC1009" i="16"/>
  <c r="L1010" i="16"/>
  <c r="M1010" i="16" s="1"/>
  <c r="AA1010" i="16" s="1"/>
  <c r="AJ1009" i="16"/>
  <c r="AQ769" i="16"/>
  <c r="AY768" i="16" l="1"/>
  <c r="AB1010" i="16"/>
  <c r="U1010" i="16" s="1"/>
  <c r="AJ1010" i="16" s="1"/>
  <c r="AS769" i="16"/>
  <c r="AY769" i="16"/>
  <c r="AQ770" i="16" l="1"/>
  <c r="AY770" i="16" s="1"/>
  <c r="AC1010" i="16"/>
  <c r="L1011" i="16"/>
  <c r="M1011" i="16" s="1"/>
  <c r="AA1011" i="16" s="1"/>
  <c r="AS770" i="16" l="1"/>
  <c r="AB1011" i="16"/>
  <c r="AC1011" i="16" s="1"/>
  <c r="L1012" i="16" l="1"/>
  <c r="M1012" i="16" s="1"/>
  <c r="AA1012" i="16" s="1"/>
  <c r="U1011" i="16"/>
  <c r="AJ1011" i="16" s="1"/>
  <c r="AB1012" i="16" l="1"/>
  <c r="U1012" i="16" s="1"/>
  <c r="AQ772" i="16" s="1"/>
  <c r="AQ771" i="16"/>
  <c r="AS771" i="16" s="1"/>
  <c r="AJ1012" i="16" l="1"/>
  <c r="AC1012" i="16"/>
  <c r="L1013" i="16"/>
  <c r="M1013" i="16" s="1"/>
  <c r="AA1013" i="16" s="1"/>
  <c r="AY771" i="16"/>
  <c r="AY772" i="16"/>
  <c r="AS772" i="16"/>
  <c r="AB1013" i="16" l="1"/>
  <c r="L1014" i="16" s="1"/>
  <c r="M1014" i="16" s="1"/>
  <c r="AB1014" i="16" s="1"/>
  <c r="AA1014" i="16" l="1"/>
  <c r="AC1014" i="16" s="1"/>
  <c r="AC1013" i="16"/>
  <c r="U1013" i="16"/>
  <c r="AQ773" i="16" s="1"/>
  <c r="AS773" i="16" s="1"/>
  <c r="AJ1013" i="16" l="1"/>
  <c r="L1015" i="16"/>
  <c r="M1015" i="16" s="1"/>
  <c r="AA1015" i="16" s="1"/>
  <c r="AY773" i="16"/>
  <c r="U1014" i="16"/>
  <c r="AJ1014" i="16" s="1"/>
  <c r="AB1015" i="16"/>
  <c r="AC1015" i="16" s="1"/>
  <c r="AQ774" i="16" l="1"/>
  <c r="L1016" i="16"/>
  <c r="M1016" i="16" s="1"/>
  <c r="AA1016" i="16" s="1"/>
  <c r="U1015" i="16"/>
  <c r="AS774" i="16"/>
  <c r="AY774" i="16"/>
  <c r="AB1016" i="16" l="1"/>
  <c r="L1017" i="16" s="1"/>
  <c r="M1017" i="16" s="1"/>
  <c r="AA1017" i="16" s="1"/>
  <c r="AJ1015" i="16"/>
  <c r="AQ775" i="16"/>
  <c r="U1016" i="16" l="1"/>
  <c r="AB1017" i="16"/>
  <c r="L1018" i="16" s="1"/>
  <c r="M1018" i="16" s="1"/>
  <c r="AA1018" i="16" s="1"/>
  <c r="AC1016" i="16"/>
  <c r="AS775" i="16"/>
  <c r="AY775" i="16"/>
  <c r="AQ776" i="16" l="1"/>
  <c r="AJ1016" i="16"/>
  <c r="AB1018" i="16"/>
  <c r="L1019" i="16" s="1"/>
  <c r="M1019" i="16" s="1"/>
  <c r="AC1017" i="16"/>
  <c r="U1017" i="16"/>
  <c r="AC1018" i="16" l="1"/>
  <c r="AY776" i="16"/>
  <c r="AS776" i="16"/>
  <c r="AJ1017" i="16"/>
  <c r="AQ777" i="16"/>
  <c r="U1018" i="16"/>
  <c r="AJ1018" i="16" s="1"/>
  <c r="AB1019" i="16"/>
  <c r="AA1019" i="16"/>
  <c r="AQ778" i="16" l="1"/>
  <c r="AY778" i="16" s="1"/>
  <c r="AS777" i="16"/>
  <c r="AY777" i="16"/>
  <c r="U1019" i="16"/>
  <c r="AQ779" i="16" s="1"/>
  <c r="AS779" i="16" s="1"/>
  <c r="L1020" i="16"/>
  <c r="M1020" i="16" s="1"/>
  <c r="AA1020" i="16" s="1"/>
  <c r="AC1019" i="16"/>
  <c r="AS778" i="16" l="1"/>
  <c r="AY779" i="16"/>
  <c r="AJ1019" i="16"/>
  <c r="AB1020" i="16"/>
  <c r="L1021" i="16" s="1"/>
  <c r="M1021" i="16" s="1"/>
  <c r="AA1021" i="16" l="1"/>
  <c r="AC1020" i="16"/>
  <c r="U1020" i="16"/>
  <c r="AJ1020" i="16" l="1"/>
  <c r="AQ780" i="16"/>
  <c r="AB1021" i="16"/>
  <c r="L1022" i="16" s="1"/>
  <c r="M1022" i="16" s="1"/>
  <c r="U1021" i="16" l="1"/>
  <c r="AB1022" i="16"/>
  <c r="AC1021" i="16"/>
  <c r="AY780" i="16"/>
  <c r="AS780" i="16"/>
  <c r="AA1022" i="16" l="1"/>
  <c r="AC1022" i="16" s="1"/>
  <c r="AQ781" i="16"/>
  <c r="AJ1021" i="16"/>
  <c r="L1023" i="16" l="1"/>
  <c r="M1023" i="16" s="1"/>
  <c r="AB1023" i="16" s="1"/>
  <c r="AS781" i="16"/>
  <c r="AY781" i="16"/>
  <c r="U1022" i="16"/>
  <c r="AA1023" i="16" l="1"/>
  <c r="U1023" i="16" s="1"/>
  <c r="AQ782" i="16"/>
  <c r="AJ1022" i="16"/>
  <c r="AC1023" i="16" l="1"/>
  <c r="L1024" i="16"/>
  <c r="M1024" i="16" s="1"/>
  <c r="AA1024" i="16" s="1"/>
  <c r="AY782" i="16"/>
  <c r="AS782" i="16"/>
  <c r="AJ1023" i="16"/>
  <c r="AQ783" i="16"/>
  <c r="AB1024" i="16" l="1"/>
  <c r="L1025" i="16" s="1"/>
  <c r="M1025" i="16" s="1"/>
  <c r="AY783" i="16"/>
  <c r="AS783" i="16"/>
  <c r="U1024" i="16" l="1"/>
  <c r="AJ1024" i="16" s="1"/>
  <c r="AA1025" i="16"/>
  <c r="AB1025" i="16"/>
  <c r="AC1024" i="16"/>
  <c r="AQ784" i="16" l="1"/>
  <c r="AS784" i="16" s="1"/>
  <c r="AC1025" i="16"/>
  <c r="L1026" i="16"/>
  <c r="M1026" i="16" s="1"/>
  <c r="AA1026" i="16" s="1"/>
  <c r="U1025" i="16"/>
  <c r="AQ785" i="16" s="1"/>
  <c r="AY785" i="16" s="1"/>
  <c r="AY784" i="16"/>
  <c r="AB1026" i="16" l="1"/>
  <c r="L1027" i="16" s="1"/>
  <c r="M1027" i="16" s="1"/>
  <c r="AJ1025" i="16"/>
  <c r="AS785" i="16"/>
  <c r="AC1026" i="16" l="1"/>
  <c r="U1026" i="16"/>
  <c r="AJ1026" i="16" s="1"/>
  <c r="AB1027" i="16"/>
  <c r="AA1027" i="16"/>
  <c r="AQ786" i="16" l="1"/>
  <c r="AS786" i="16" s="1"/>
  <c r="L1028" i="16"/>
  <c r="M1028" i="16" s="1"/>
  <c r="AB1028" i="16" s="1"/>
  <c r="AC1027" i="16"/>
  <c r="U1027" i="16"/>
  <c r="AY786" i="16" l="1"/>
  <c r="AJ1027" i="16"/>
  <c r="AQ787" i="16"/>
  <c r="AA1028" i="16"/>
  <c r="L1029" i="16" s="1"/>
  <c r="M1029" i="16" s="1"/>
  <c r="AB1029" i="16" s="1"/>
  <c r="AC1028" i="16" l="1"/>
  <c r="U1028" i="16"/>
  <c r="AA1029" i="16"/>
  <c r="AC1029" i="16" s="1"/>
  <c r="AY787" i="16"/>
  <c r="AS787" i="16"/>
  <c r="L1030" i="16" l="1"/>
  <c r="M1030" i="16" s="1"/>
  <c r="U1029" i="16"/>
  <c r="AJ1028" i="16"/>
  <c r="AQ788" i="16"/>
  <c r="AS788" i="16" l="1"/>
  <c r="AY788" i="16"/>
  <c r="AA1030" i="16"/>
  <c r="AB1030" i="16"/>
  <c r="AJ1029" i="16"/>
  <c r="AQ789" i="16"/>
  <c r="L1031" i="16" l="1"/>
  <c r="M1031" i="16" s="1"/>
  <c r="AB1031" i="16" s="1"/>
  <c r="AC1030" i="16"/>
  <c r="U1030" i="16"/>
  <c r="AS789" i="16"/>
  <c r="AY789" i="16"/>
  <c r="AA1031" i="16" l="1"/>
  <c r="L1032" i="16" s="1"/>
  <c r="M1032" i="16" s="1"/>
  <c r="AA1032" i="16" s="1"/>
  <c r="AQ790" i="16"/>
  <c r="AJ1030" i="16"/>
  <c r="AC1031" i="16" l="1"/>
  <c r="U1031" i="16"/>
  <c r="AJ1031" i="16" s="1"/>
  <c r="AB1032" i="16"/>
  <c r="L1033" i="16" s="1"/>
  <c r="M1033" i="16" s="1"/>
  <c r="AY790" i="16"/>
  <c r="AS790" i="16"/>
  <c r="AQ791" i="16" l="1"/>
  <c r="AS791" i="16" s="1"/>
  <c r="U1032" i="16"/>
  <c r="AJ1032" i="16" s="1"/>
  <c r="AC1032" i="16"/>
  <c r="AB1033" i="16"/>
  <c r="AA1033" i="16"/>
  <c r="AY791" i="16"/>
  <c r="AQ792" i="16" l="1"/>
  <c r="AY792" i="16" s="1"/>
  <c r="L1034" i="16"/>
  <c r="M1034" i="16" s="1"/>
  <c r="AA1034" i="16" s="1"/>
  <c r="U1033" i="16"/>
  <c r="AC1033" i="16"/>
  <c r="AS792" i="16" l="1"/>
  <c r="AQ793" i="16"/>
  <c r="AJ1033" i="16"/>
  <c r="AB1034" i="16"/>
  <c r="L1035" i="16" s="1"/>
  <c r="M1035" i="16" s="1"/>
  <c r="U1034" i="16" l="1"/>
  <c r="AC1034" i="16"/>
  <c r="AS793" i="16"/>
  <c r="AY793" i="16"/>
  <c r="AA1035" i="16" l="1"/>
  <c r="AB1035" i="16"/>
  <c r="AJ1034" i="16"/>
  <c r="AQ794" i="16"/>
  <c r="L1036" i="16" l="1"/>
  <c r="M1036" i="16" s="1"/>
  <c r="AA1036" i="16" s="1"/>
  <c r="AY794" i="16"/>
  <c r="AS794" i="16"/>
  <c r="AC1035" i="16"/>
  <c r="U1035" i="16"/>
  <c r="AJ1035" i="16" l="1"/>
  <c r="AQ795" i="16"/>
  <c r="AB1036" i="16"/>
  <c r="L1037" i="16" s="1"/>
  <c r="M1037" i="16" s="1"/>
  <c r="U1036" i="16" l="1"/>
  <c r="AC1036" i="16"/>
  <c r="AA1037" i="16"/>
  <c r="AY795" i="16"/>
  <c r="AS795" i="16"/>
  <c r="AB1037" i="16" l="1"/>
  <c r="AQ796" i="16"/>
  <c r="AJ1036" i="16"/>
  <c r="U1037" i="16" l="1"/>
  <c r="AJ1037" i="16" s="1"/>
  <c r="L1038" i="16"/>
  <c r="M1038" i="16" s="1"/>
  <c r="AB1038" i="16" s="1"/>
  <c r="AS796" i="16"/>
  <c r="AY796" i="16"/>
  <c r="AC1037" i="16"/>
  <c r="AQ797" i="16" l="1"/>
  <c r="AY797" i="16" s="1"/>
  <c r="AA1038" i="16"/>
  <c r="L1039" i="16" s="1"/>
  <c r="M1039" i="16" s="1"/>
  <c r="AB1039" i="16" s="1"/>
  <c r="AS797" i="16" l="1"/>
  <c r="AC1038" i="16"/>
  <c r="U1038" i="16"/>
  <c r="AJ1038" i="16" s="1"/>
  <c r="AA1039" i="16"/>
  <c r="U1039" i="16" s="1"/>
  <c r="AQ799" i="16" s="1"/>
  <c r="AQ798" i="16" l="1"/>
  <c r="AY799" i="16" s="1"/>
  <c r="AJ1039" i="16"/>
  <c r="L1040" i="16"/>
  <c r="M1040" i="16" s="1"/>
  <c r="AA1040" i="16" s="1"/>
  <c r="AC1039" i="16"/>
  <c r="AY798" i="16"/>
  <c r="AS798" i="16"/>
  <c r="AS799" i="16"/>
  <c r="AB1040" i="16" l="1"/>
  <c r="U1040" i="16" s="1"/>
  <c r="AJ1040" i="16" s="1"/>
  <c r="AC1040" i="16" l="1"/>
  <c r="L1041" i="16"/>
  <c r="M1041" i="16" s="1"/>
  <c r="AB1041" i="16" s="1"/>
  <c r="AQ800" i="16"/>
  <c r="AY800" i="16" s="1"/>
  <c r="AA1041" i="16" l="1"/>
  <c r="L1042" i="16" s="1"/>
  <c r="M1042" i="16" s="1"/>
  <c r="AA1042" i="16" s="1"/>
  <c r="AS800" i="16"/>
  <c r="U1041" i="16" l="1"/>
  <c r="AJ1041" i="16" s="1"/>
  <c r="AC1041" i="16"/>
  <c r="AB1042" i="16"/>
  <c r="L1043" i="16" s="1"/>
  <c r="M1043" i="16" s="1"/>
  <c r="AB1043" i="16" s="1"/>
  <c r="AQ801" i="16" l="1"/>
  <c r="AS801" i="16" s="1"/>
  <c r="AA1043" i="16"/>
  <c r="L1044" i="16" s="1"/>
  <c r="M1044" i="16" s="1"/>
  <c r="AB1044" i="16" s="1"/>
  <c r="AC1042" i="16"/>
  <c r="U1042" i="16"/>
  <c r="AQ802" i="16" s="1"/>
  <c r="AS802" i="16" s="1"/>
  <c r="AY801" i="16"/>
  <c r="U1043" i="16" l="1"/>
  <c r="AQ803" i="16" s="1"/>
  <c r="AS803" i="16" s="1"/>
  <c r="AJ1042" i="16"/>
  <c r="AY802" i="16"/>
  <c r="AC1043" i="16"/>
  <c r="AA1044" i="16"/>
  <c r="AY803" i="16" l="1"/>
  <c r="AJ1043" i="16"/>
  <c r="L1045" i="16"/>
  <c r="M1045" i="16" s="1"/>
  <c r="AA1045" i="16" s="1"/>
  <c r="U1044" i="16"/>
  <c r="AC1044" i="16"/>
  <c r="AB1045" i="16" l="1"/>
  <c r="L1046" i="16" s="1"/>
  <c r="M1046" i="16" s="1"/>
  <c r="AA1046" i="16" s="1"/>
  <c r="AQ804" i="16"/>
  <c r="AJ1044" i="16"/>
  <c r="U1045" i="16" l="1"/>
  <c r="AQ805" i="16" s="1"/>
  <c r="AC1045" i="16"/>
  <c r="AB1046" i="16"/>
  <c r="L1047" i="16" s="1"/>
  <c r="M1047" i="16" s="1"/>
  <c r="AY804" i="16"/>
  <c r="AS804" i="16"/>
  <c r="AJ1045" i="16" l="1"/>
  <c r="AS805" i="16"/>
  <c r="AY805" i="16"/>
  <c r="AC1046" i="16"/>
  <c r="AA1047" i="16"/>
  <c r="U1046" i="16"/>
  <c r="AQ806" i="16" l="1"/>
  <c r="AJ1046" i="16"/>
  <c r="AB1047" i="16"/>
  <c r="L1048" i="16" s="1"/>
  <c r="M1048" i="16" s="1"/>
  <c r="AS806" i="16" l="1"/>
  <c r="AY806" i="16"/>
  <c r="U1047" i="16"/>
  <c r="AA1048" i="16"/>
  <c r="AC1047" i="16"/>
  <c r="AJ1047" i="16" l="1"/>
  <c r="AQ807" i="16"/>
  <c r="AB1048" i="16"/>
  <c r="L1049" i="16" s="1"/>
  <c r="M1049" i="16" s="1"/>
  <c r="AS807" i="16" l="1"/>
  <c r="AY807" i="16"/>
  <c r="AC1048" i="16"/>
  <c r="U1048" i="16"/>
  <c r="AA1049" i="16" l="1"/>
  <c r="AB1049" i="16"/>
  <c r="AJ1048" i="16"/>
  <c r="AQ808" i="16"/>
  <c r="L1050" i="16" l="1"/>
  <c r="M1050" i="16" s="1"/>
  <c r="AA1050" i="16" s="1"/>
  <c r="AY808" i="16"/>
  <c r="AS808" i="16"/>
  <c r="U1049" i="16"/>
  <c r="AC1049" i="16"/>
  <c r="AQ809" i="16" l="1"/>
  <c r="AJ1049" i="16"/>
  <c r="AB1050" i="16"/>
  <c r="L1051" i="16" s="1"/>
  <c r="M1051" i="16" s="1"/>
  <c r="AS809" i="16" l="1"/>
  <c r="AY809" i="16"/>
  <c r="AC1050" i="16"/>
  <c r="AA1051" i="16"/>
  <c r="U1050" i="16"/>
  <c r="AB1051" i="16" l="1"/>
  <c r="L1052" i="16" s="1"/>
  <c r="M1052" i="16" s="1"/>
  <c r="AQ810" i="16"/>
  <c r="AJ1050" i="16"/>
  <c r="U1051" i="16" l="1"/>
  <c r="AJ1051" i="16" s="1"/>
  <c r="AA1052" i="16"/>
  <c r="AC1051" i="16"/>
  <c r="AB1052" i="16"/>
  <c r="AS810" i="16"/>
  <c r="AY810" i="16"/>
  <c r="AQ811" i="16" l="1"/>
  <c r="AS811" i="16" s="1"/>
  <c r="L1053" i="16"/>
  <c r="M1053" i="16" s="1"/>
  <c r="AA1053" i="16" s="1"/>
  <c r="AC1052" i="16"/>
  <c r="U1052" i="16"/>
  <c r="AY811" i="16" l="1"/>
  <c r="AB1053" i="16"/>
  <c r="L1054" i="16" s="1"/>
  <c r="M1054" i="16" s="1"/>
  <c r="AQ812" i="16"/>
  <c r="AJ1052" i="16"/>
  <c r="AA1054" i="16" l="1"/>
  <c r="AC1053" i="16"/>
  <c r="U1053" i="16"/>
  <c r="AJ1053" i="16" s="1"/>
  <c r="AB1054" i="16"/>
  <c r="AY812" i="16"/>
  <c r="AS812" i="16"/>
  <c r="L1055" i="16" l="1"/>
  <c r="M1055" i="16" s="1"/>
  <c r="AA1055" i="16" s="1"/>
  <c r="AQ813" i="16"/>
  <c r="AY813" i="16" s="1"/>
  <c r="AC1054" i="16"/>
  <c r="U1054" i="16"/>
  <c r="AS813" i="16" l="1"/>
  <c r="AJ1054" i="16"/>
  <c r="AQ814" i="16"/>
  <c r="AB1055" i="16"/>
  <c r="U1055" i="16" l="1"/>
  <c r="AJ1055" i="16" s="1"/>
  <c r="L1056" i="16"/>
  <c r="M1056" i="16" s="1"/>
  <c r="AB1056" i="16" s="1"/>
  <c r="AC1055" i="16"/>
  <c r="AY814" i="16"/>
  <c r="AS814" i="16"/>
  <c r="AQ815" i="16" l="1"/>
  <c r="AS815" i="16" s="1"/>
  <c r="AA1056" i="16"/>
  <c r="AC1056" i="16" s="1"/>
  <c r="AY815" i="16" l="1"/>
  <c r="L1057" i="16"/>
  <c r="M1057" i="16" s="1"/>
  <c r="AA1057" i="16" s="1"/>
  <c r="U1056" i="16"/>
  <c r="AB1057" i="16" l="1"/>
  <c r="AQ816" i="16"/>
  <c r="AJ1056" i="16"/>
  <c r="U1057" i="16" l="1"/>
  <c r="AJ1057" i="16" s="1"/>
  <c r="L1058" i="16"/>
  <c r="M1058" i="16" s="1"/>
  <c r="AS816" i="16"/>
  <c r="AY816" i="16"/>
  <c r="AC1057" i="16"/>
  <c r="AQ817" i="16" l="1"/>
  <c r="AS817" i="16" s="1"/>
  <c r="AB1058" i="16"/>
  <c r="AA1058" i="16"/>
  <c r="AY817" i="16" l="1"/>
  <c r="L1059" i="16"/>
  <c r="M1059" i="16" s="1"/>
  <c r="AB1059" i="16" s="1"/>
  <c r="AC1058" i="16"/>
  <c r="U1058" i="16"/>
  <c r="AA1059" i="16" l="1"/>
  <c r="L1060" i="16" s="1"/>
  <c r="M1060" i="16" s="1"/>
  <c r="AJ1058" i="16"/>
  <c r="AQ818" i="16"/>
  <c r="U1059" i="16" l="1"/>
  <c r="AC1059" i="16"/>
  <c r="AS818" i="16"/>
  <c r="AY818" i="16"/>
  <c r="AB1060" i="16"/>
  <c r="AA1060" i="16" l="1"/>
  <c r="L1061" i="16" s="1"/>
  <c r="M1061" i="16" s="1"/>
  <c r="AQ819" i="16"/>
  <c r="AJ1059" i="16"/>
  <c r="AY819" i="16" l="1"/>
  <c r="AS819" i="16"/>
  <c r="U1060" i="16"/>
  <c r="AB1061" i="16"/>
  <c r="AA1061" i="16"/>
  <c r="AC1060" i="16"/>
  <c r="L1062" i="16" l="1"/>
  <c r="M1062" i="16" s="1"/>
  <c r="AA1062" i="16" s="1"/>
  <c r="AC1061" i="16"/>
  <c r="U1061" i="16"/>
  <c r="AQ820" i="16"/>
  <c r="AJ1060" i="16"/>
  <c r="AB1062" i="16" l="1"/>
  <c r="L1063" i="16" s="1"/>
  <c r="M1063" i="16" s="1"/>
  <c r="AS820" i="16"/>
  <c r="AY820" i="16"/>
  <c r="AQ821" i="16"/>
  <c r="AJ1061" i="16"/>
  <c r="U1062" i="16" l="1"/>
  <c r="AJ1062" i="16" s="1"/>
  <c r="AY821" i="16"/>
  <c r="AS821" i="16"/>
  <c r="AC1062" i="16"/>
  <c r="AQ822" i="16" l="1"/>
  <c r="AS822" i="16" s="1"/>
  <c r="AA1063" i="16"/>
  <c r="AB1063" i="16"/>
  <c r="AY822" i="16" l="1"/>
  <c r="L1064" i="16"/>
  <c r="M1064" i="16" s="1"/>
  <c r="AA1064" i="16" s="1"/>
  <c r="AC1063" i="16"/>
  <c r="U1063" i="16"/>
  <c r="AB1064" i="16" l="1"/>
  <c r="L1065" i="16" s="1"/>
  <c r="M1065" i="16" s="1"/>
  <c r="AB1065" i="16" s="1"/>
  <c r="AQ823" i="16"/>
  <c r="AJ1063" i="16"/>
  <c r="AC1064" i="16" l="1"/>
  <c r="U1064" i="16"/>
  <c r="AJ1064" i="16" s="1"/>
  <c r="AA1065" i="16"/>
  <c r="L1066" i="16" s="1"/>
  <c r="M1066" i="16" s="1"/>
  <c r="AS823" i="16"/>
  <c r="AY823" i="16"/>
  <c r="AQ824" i="16" l="1"/>
  <c r="AS824" i="16" s="1"/>
  <c r="U1065" i="16"/>
  <c r="AQ825" i="16" s="1"/>
  <c r="AC1065" i="16"/>
  <c r="AA1066" i="16"/>
  <c r="AB1066" i="16"/>
  <c r="AY824" i="16" l="1"/>
  <c r="AJ1065" i="16"/>
  <c r="L1067" i="16"/>
  <c r="M1067" i="16" s="1"/>
  <c r="AC1066" i="16"/>
  <c r="U1066" i="16"/>
  <c r="AY825" i="16"/>
  <c r="AS825" i="16"/>
  <c r="AJ1066" i="16" l="1"/>
  <c r="AQ826" i="16"/>
  <c r="AB1067" i="16"/>
  <c r="AA1067" i="16"/>
  <c r="L1068" i="16" l="1"/>
  <c r="M1068" i="16" s="1"/>
  <c r="AB1068" i="16" s="1"/>
  <c r="U1067" i="16"/>
  <c r="AC1067" i="16"/>
  <c r="AS826" i="16"/>
  <c r="AY826" i="16"/>
  <c r="AA1068" i="16" l="1"/>
  <c r="L1069" i="16" s="1"/>
  <c r="M1069" i="16" s="1"/>
  <c r="AQ827" i="16"/>
  <c r="AJ1067" i="16"/>
  <c r="U1068" i="16" l="1"/>
  <c r="AQ828" i="16" s="1"/>
  <c r="AA1069" i="16"/>
  <c r="AB1069" i="16"/>
  <c r="AC1068" i="16"/>
  <c r="AY827" i="16"/>
  <c r="AS827" i="16"/>
  <c r="AJ1068" i="16" l="1"/>
  <c r="L1070" i="16"/>
  <c r="M1070" i="16" s="1"/>
  <c r="AB1070" i="16" s="1"/>
  <c r="U1069" i="16"/>
  <c r="AJ1069" i="16" s="1"/>
  <c r="AC1069" i="16"/>
  <c r="AS828" i="16"/>
  <c r="AY828" i="16"/>
  <c r="AA1070" i="16" l="1"/>
  <c r="AQ829" i="16"/>
  <c r="AS829" i="16" s="1"/>
  <c r="AC1070" i="16" l="1"/>
  <c r="L1071" i="16"/>
  <c r="M1071" i="16" s="1"/>
  <c r="AA1071" i="16" s="1"/>
  <c r="U1070" i="16"/>
  <c r="AY829" i="16"/>
  <c r="AB1071" i="16" l="1"/>
  <c r="U1071" i="16" s="1"/>
  <c r="AJ1071" i="16" s="1"/>
  <c r="AJ1070" i="16"/>
  <c r="AQ830" i="16"/>
  <c r="L1072" i="16" l="1"/>
  <c r="M1072" i="16" s="1"/>
  <c r="AB1072" i="16" s="1"/>
  <c r="AC1071" i="16"/>
  <c r="AQ831" i="16"/>
  <c r="AY831" i="16" s="1"/>
  <c r="AY830" i="16"/>
  <c r="AS830" i="16"/>
  <c r="AS831" i="16" l="1"/>
  <c r="AA1072" i="16"/>
  <c r="L1073" i="16" s="1"/>
  <c r="M1073" i="16" s="1"/>
  <c r="AC1072" i="16" l="1"/>
  <c r="AB1073" i="16"/>
  <c r="AA1073" i="16"/>
  <c r="U1072" i="16"/>
  <c r="L1074" i="16" l="1"/>
  <c r="M1074" i="16" s="1"/>
  <c r="AA1074" i="16" s="1"/>
  <c r="AC1073" i="16"/>
  <c r="U1073" i="16"/>
  <c r="AJ1073" i="16" s="1"/>
  <c r="AJ1072" i="16"/>
  <c r="AQ832" i="16"/>
  <c r="AB1074" i="16" l="1"/>
  <c r="L1075" i="16" s="1"/>
  <c r="M1075" i="16" s="1"/>
  <c r="AQ833" i="16"/>
  <c r="AS833" i="16" s="1"/>
  <c r="AS832" i="16"/>
  <c r="AY832" i="16"/>
  <c r="AC1074" i="16"/>
  <c r="U1074" i="16"/>
  <c r="AY833" i="16" l="1"/>
  <c r="AA1075" i="16"/>
  <c r="AB1075" i="16"/>
  <c r="AQ834" i="16"/>
  <c r="AJ1074" i="16"/>
  <c r="L1076" i="16" l="1"/>
  <c r="M1076" i="16" s="1"/>
  <c r="AA1076" i="16" s="1"/>
  <c r="AY834" i="16"/>
  <c r="AS834" i="16"/>
  <c r="AC1075" i="16"/>
  <c r="U1075" i="16"/>
  <c r="AQ835" i="16" l="1"/>
  <c r="AJ1075" i="16"/>
  <c r="AB1076" i="16"/>
  <c r="U1076" i="16" l="1"/>
  <c r="AJ1076" i="16" s="1"/>
  <c r="L1077" i="16"/>
  <c r="M1077" i="16" s="1"/>
  <c r="AA1077" i="16" s="1"/>
  <c r="AS835" i="16"/>
  <c r="AY835" i="16"/>
  <c r="AC1076" i="16"/>
  <c r="AQ836" i="16" l="1"/>
  <c r="AY836" i="16" s="1"/>
  <c r="AB1077" i="16"/>
  <c r="L1078" i="16" s="1"/>
  <c r="M1078" i="16" s="1"/>
  <c r="AB1078" i="16" s="1"/>
  <c r="AS836" i="16" l="1"/>
  <c r="AC1077" i="16"/>
  <c r="U1077" i="16"/>
  <c r="AJ1077" i="16" s="1"/>
  <c r="AA1078" i="16"/>
  <c r="L1079" i="16" s="1"/>
  <c r="M1079" i="16" s="1"/>
  <c r="AQ837" i="16" l="1"/>
  <c r="AY837" i="16" s="1"/>
  <c r="AC1078" i="16"/>
  <c r="U1078" i="16"/>
  <c r="AQ838" i="16" s="1"/>
  <c r="AB1079" i="16"/>
  <c r="AA1079" i="16"/>
  <c r="AS837" i="16" l="1"/>
  <c r="AC1079" i="16"/>
  <c r="AJ1078" i="16"/>
  <c r="U1079" i="16"/>
  <c r="AJ1079" i="16" s="1"/>
  <c r="L1080" i="16"/>
  <c r="M1080" i="16" s="1"/>
  <c r="AA1080" i="16" s="1"/>
  <c r="AS838" i="16"/>
  <c r="AY838" i="16"/>
  <c r="AQ839" i="16"/>
  <c r="AB1080" i="16" l="1"/>
  <c r="L1081" i="16" s="1"/>
  <c r="M1081" i="16" s="1"/>
  <c r="AA1081" i="16" s="1"/>
  <c r="AY839" i="16"/>
  <c r="AS839" i="16"/>
  <c r="U1080" i="16" l="1"/>
  <c r="AJ1080" i="16" s="1"/>
  <c r="AC1080" i="16"/>
  <c r="AB1081" i="16"/>
  <c r="AQ840" i="16" l="1"/>
  <c r="AS840" i="16" s="1"/>
  <c r="U1081" i="16"/>
  <c r="AQ841" i="16" s="1"/>
  <c r="L1082" i="16"/>
  <c r="M1082" i="16" s="1"/>
  <c r="AB1082" i="16" s="1"/>
  <c r="AC1081" i="16"/>
  <c r="AY840" i="16"/>
  <c r="AJ1081" i="16" l="1"/>
  <c r="AA1082" i="16"/>
  <c r="L1083" i="16" s="1"/>
  <c r="M1083" i="16" s="1"/>
  <c r="AS841" i="16"/>
  <c r="AY841" i="16"/>
  <c r="AC1082" i="16" l="1"/>
  <c r="U1082" i="16"/>
  <c r="AA1083" i="16"/>
  <c r="AB1083" i="16" l="1"/>
  <c r="L1084" i="16" s="1"/>
  <c r="M1084" i="16" s="1"/>
  <c r="AQ842" i="16"/>
  <c r="AJ1082" i="16"/>
  <c r="AC1083" i="16" l="1"/>
  <c r="AB1084" i="16"/>
  <c r="AS842" i="16"/>
  <c r="AY842" i="16"/>
  <c r="U1083" i="16"/>
  <c r="AQ843" i="16" l="1"/>
  <c r="AJ1083" i="16"/>
  <c r="AA1084" i="16"/>
  <c r="L1085" i="16" s="1"/>
  <c r="M1085" i="16" s="1"/>
  <c r="U1084" i="16" l="1"/>
  <c r="AA1085" i="16"/>
  <c r="AB1085" i="16"/>
  <c r="AC1084" i="16"/>
  <c r="AS843" i="16"/>
  <c r="AY843" i="16"/>
  <c r="L1086" i="16" l="1"/>
  <c r="M1086" i="16" s="1"/>
  <c r="AB1086" i="16" s="1"/>
  <c r="AC1085" i="16"/>
  <c r="U1085" i="16"/>
  <c r="AQ844" i="16"/>
  <c r="AJ1084" i="16"/>
  <c r="AA1086" i="16" l="1"/>
  <c r="L1087" i="16" s="1"/>
  <c r="M1087" i="16" s="1"/>
  <c r="AB1087" i="16" s="1"/>
  <c r="AJ1085" i="16"/>
  <c r="AQ845" i="16"/>
  <c r="AS844" i="16"/>
  <c r="AY844" i="16"/>
  <c r="U1086" i="16" l="1"/>
  <c r="AJ1086" i="16" s="1"/>
  <c r="AC1086" i="16"/>
  <c r="AA1087" i="16"/>
  <c r="L1088" i="16" s="1"/>
  <c r="M1088" i="16" s="1"/>
  <c r="AY845" i="16"/>
  <c r="AS845" i="16"/>
  <c r="AQ846" i="16" l="1"/>
  <c r="AS846" i="16" s="1"/>
  <c r="U1087" i="16"/>
  <c r="AQ847" i="16" s="1"/>
  <c r="AA1088" i="16"/>
  <c r="AC1087" i="16"/>
  <c r="AB1088" i="16"/>
  <c r="AJ1087" i="16" l="1"/>
  <c r="AY846" i="16"/>
  <c r="L1089" i="16"/>
  <c r="M1089" i="16" s="1"/>
  <c r="AA1089" i="16" s="1"/>
  <c r="U1088" i="16"/>
  <c r="AQ848" i="16" s="1"/>
  <c r="AC1088" i="16"/>
  <c r="AY847" i="16"/>
  <c r="AS847" i="16"/>
  <c r="AB1089" i="16" l="1"/>
  <c r="L1090" i="16" s="1"/>
  <c r="M1090" i="16" s="1"/>
  <c r="AA1090" i="16" s="1"/>
  <c r="AJ1088" i="16"/>
  <c r="AS848" i="16"/>
  <c r="AY848" i="16"/>
  <c r="AC1089" i="16" l="1"/>
  <c r="AB1090" i="16"/>
  <c r="L1091" i="16" s="1"/>
  <c r="M1091" i="16" s="1"/>
  <c r="U1089" i="16"/>
  <c r="U1090" i="16" l="1"/>
  <c r="AQ850" i="16" s="1"/>
  <c r="AS850" i="16" s="1"/>
  <c r="AC1090" i="16"/>
  <c r="AQ849" i="16"/>
  <c r="AJ1089" i="16"/>
  <c r="AA1091" i="16"/>
  <c r="AB1091" i="16"/>
  <c r="AJ1090" i="16" l="1"/>
  <c r="AY850" i="16"/>
  <c r="AY849" i="16"/>
  <c r="AS849" i="16"/>
  <c r="L1092" i="16"/>
  <c r="M1092" i="16" s="1"/>
  <c r="AB1092" i="16" s="1"/>
  <c r="U1091" i="16"/>
  <c r="AC1091" i="16"/>
  <c r="AA1092" i="16" l="1"/>
  <c r="L1093" i="16" s="1"/>
  <c r="M1093" i="16" s="1"/>
  <c r="AB1093" i="16" s="1"/>
  <c r="AQ851" i="16"/>
  <c r="AJ1091" i="16"/>
  <c r="AC1092" i="16" l="1"/>
  <c r="U1092" i="16"/>
  <c r="AJ1092" i="16" s="1"/>
  <c r="AA1093" i="16"/>
  <c r="AC1093" i="16" s="1"/>
  <c r="AS851" i="16"/>
  <c r="AY851" i="16"/>
  <c r="AQ852" i="16" l="1"/>
  <c r="AY852" i="16" s="1"/>
  <c r="L1094" i="16"/>
  <c r="M1094" i="16" s="1"/>
  <c r="AB1094" i="16" s="1"/>
  <c r="U1093" i="16"/>
  <c r="AS852" i="16" l="1"/>
  <c r="AA1094" i="16"/>
  <c r="U1094" i="16" s="1"/>
  <c r="AJ1093" i="16"/>
  <c r="AQ853" i="16"/>
  <c r="L1095" i="16" l="1"/>
  <c r="M1095" i="16" s="1"/>
  <c r="AA1095" i="16" s="1"/>
  <c r="AC1094" i="16"/>
  <c r="AS853" i="16"/>
  <c r="AY853" i="16"/>
  <c r="AJ1094" i="16"/>
  <c r="AQ854" i="16"/>
  <c r="AB1095" i="16" l="1"/>
  <c r="L1096" i="16" s="1"/>
  <c r="M1096" i="16" s="1"/>
  <c r="AY854" i="16"/>
  <c r="AS854" i="16"/>
  <c r="AA1096" i="16" l="1"/>
  <c r="AB1096" i="16"/>
  <c r="AC1095" i="16"/>
  <c r="U1095" i="16"/>
  <c r="L1097" i="16" l="1"/>
  <c r="M1097" i="16" s="1"/>
  <c r="AB1097" i="16" s="1"/>
  <c r="U1096" i="16"/>
  <c r="AJ1096" i="16" s="1"/>
  <c r="AC1096" i="16"/>
  <c r="AJ1095" i="16"/>
  <c r="AQ855" i="16"/>
  <c r="AA1097" i="16" l="1"/>
  <c r="U1097" i="16" s="1"/>
  <c r="AQ856" i="16"/>
  <c r="AY856" i="16" s="1"/>
  <c r="AY855" i="16"/>
  <c r="AS855" i="16"/>
  <c r="L1098" i="16"/>
  <c r="M1098" i="16" s="1"/>
  <c r="AQ857" i="16"/>
  <c r="AS857" i="16" s="1"/>
  <c r="AJ1097" i="16"/>
  <c r="AC1097" i="16" l="1"/>
  <c r="AY857" i="16"/>
  <c r="AS856" i="16"/>
  <c r="AB1098" i="16"/>
  <c r="AA1098" i="16"/>
  <c r="U1098" i="16" l="1"/>
  <c r="L1099" i="16"/>
  <c r="M1099" i="16" s="1"/>
  <c r="AC1098" i="16"/>
  <c r="AA1099" i="16" l="1"/>
  <c r="AB1099" i="16"/>
  <c r="AQ858" i="16"/>
  <c r="AJ1098" i="16"/>
  <c r="AS858" i="16" l="1"/>
  <c r="AY858" i="16"/>
  <c r="L1100" i="16"/>
  <c r="M1100" i="16" s="1"/>
  <c r="AA1100" i="16" s="1"/>
  <c r="AC1099" i="16"/>
  <c r="U1099" i="16"/>
  <c r="AJ1099" i="16" l="1"/>
  <c r="AQ859" i="16"/>
  <c r="AB1100" i="16"/>
  <c r="AC1100" i="16" l="1"/>
  <c r="L1101" i="16"/>
  <c r="M1101" i="16" s="1"/>
  <c r="U1100" i="16"/>
  <c r="AY859" i="16"/>
  <c r="AS859" i="16"/>
  <c r="AJ1100" i="16" l="1"/>
  <c r="AQ860" i="16"/>
  <c r="AA1101" i="16"/>
  <c r="AB1101" i="16"/>
  <c r="L1102" i="16" l="1"/>
  <c r="M1102" i="16" s="1"/>
  <c r="AA1102" i="16" s="1"/>
  <c r="AC1101" i="16"/>
  <c r="U1101" i="16"/>
  <c r="AS860" i="16"/>
  <c r="AY860" i="16"/>
  <c r="AB1102" i="16" l="1"/>
  <c r="U1102" i="16" s="1"/>
  <c r="AJ1101" i="16"/>
  <c r="AQ861" i="16"/>
  <c r="AJ1102" i="16" l="1"/>
  <c r="AQ862" i="16"/>
  <c r="AY862" i="16" s="1"/>
  <c r="L1103" i="16"/>
  <c r="M1103" i="16" s="1"/>
  <c r="AC1102" i="16"/>
  <c r="AS861" i="16"/>
  <c r="AY861" i="16"/>
  <c r="AS862" i="16" l="1"/>
  <c r="AB1103" i="16"/>
  <c r="AA1103" i="16"/>
  <c r="AC1103" i="16" l="1"/>
  <c r="U1103" i="16"/>
  <c r="L1104" i="16"/>
  <c r="M1104" i="16" s="1"/>
  <c r="AA1104" i="16" s="1"/>
  <c r="AQ863" i="16" l="1"/>
  <c r="AJ1103" i="16"/>
  <c r="AB1104" i="16"/>
  <c r="AC1104" i="16" l="1"/>
  <c r="L1105" i="16"/>
  <c r="M1105" i="16" s="1"/>
  <c r="AA1105" i="16" s="1"/>
  <c r="U1104" i="16"/>
  <c r="AY863" i="16"/>
  <c r="AS863" i="16"/>
  <c r="AB1105" i="16" l="1"/>
  <c r="AJ1104" i="16"/>
  <c r="AQ864" i="16"/>
  <c r="L1106" i="16" l="1"/>
  <c r="M1106" i="16" s="1"/>
  <c r="AB1106" i="16" s="1"/>
  <c r="AC1105" i="16"/>
  <c r="U1105" i="16"/>
  <c r="AY864" i="16"/>
  <c r="AS864" i="16"/>
  <c r="AA1106" i="16" l="1"/>
  <c r="U1106" i="16" s="1"/>
  <c r="AQ866" i="16" s="1"/>
  <c r="AQ865" i="16"/>
  <c r="AJ1105" i="16"/>
  <c r="AJ1106" i="16" l="1"/>
  <c r="AC1106" i="16"/>
  <c r="L1107" i="16"/>
  <c r="M1107" i="16" s="1"/>
  <c r="AY865" i="16"/>
  <c r="AS865" i="16"/>
  <c r="AS866" i="16"/>
  <c r="AY866" i="16"/>
  <c r="AA1107" i="16" l="1"/>
  <c r="AB1107" i="16"/>
  <c r="AC1107" i="16" l="1"/>
  <c r="L1108" i="16"/>
  <c r="M1108" i="16" s="1"/>
  <c r="AB1108" i="16" s="1"/>
  <c r="U1107" i="16"/>
  <c r="AJ1107" i="16" l="1"/>
  <c r="AQ867" i="16"/>
  <c r="AA1108" i="16"/>
  <c r="U1108" i="16" s="1"/>
  <c r="AQ868" i="16" l="1"/>
  <c r="AJ1108" i="16"/>
  <c r="L1109" i="16"/>
  <c r="M1109" i="16" s="1"/>
  <c r="AC1108" i="16"/>
  <c r="AY867" i="16"/>
  <c r="AS867" i="16"/>
  <c r="AA1109" i="16" l="1"/>
  <c r="AB1109" i="16"/>
  <c r="AY868" i="16"/>
  <c r="AS868" i="16"/>
  <c r="L1110" i="16" l="1"/>
  <c r="M1110" i="16" s="1"/>
  <c r="AB1110" i="16" s="1"/>
  <c r="AC1109" i="16"/>
  <c r="U1109" i="16"/>
  <c r="AQ869" i="16" l="1"/>
  <c r="AJ1109" i="16"/>
  <c r="AA1110" i="16"/>
  <c r="AC1110" i="16" s="1"/>
  <c r="AY869" i="16" l="1"/>
  <c r="AS869" i="16"/>
  <c r="U1110" i="16"/>
  <c r="L1111" i="16"/>
  <c r="M1111" i="16" s="1"/>
  <c r="AB1111" i="16" s="1"/>
  <c r="AA1111" i="16" l="1"/>
  <c r="AC1111" i="16" s="1"/>
  <c r="AJ1110" i="16"/>
  <c r="AQ870" i="16"/>
  <c r="AY870" i="16" l="1"/>
  <c r="AS870" i="16"/>
  <c r="L1112" i="16"/>
  <c r="M1112" i="16" s="1"/>
  <c r="AA1112" i="16" s="1"/>
  <c r="U1111" i="16"/>
  <c r="AB1112" i="16" l="1"/>
  <c r="U1112" i="16" s="1"/>
  <c r="AQ871" i="16"/>
  <c r="AJ1111" i="16"/>
  <c r="L1113" i="16" l="1"/>
  <c r="M1113" i="16" s="1"/>
  <c r="AA1113" i="16" s="1"/>
  <c r="AC1112" i="16"/>
  <c r="AY871" i="16"/>
  <c r="AS871" i="16"/>
  <c r="AQ872" i="16"/>
  <c r="AJ1112" i="16"/>
  <c r="AB1113" i="16" l="1"/>
  <c r="L1114" i="16" s="1"/>
  <c r="M1114" i="16" s="1"/>
  <c r="AA1114" i="16" s="1"/>
  <c r="AY872" i="16"/>
  <c r="AS872" i="16"/>
  <c r="AC1113" i="16" l="1"/>
  <c r="U1113" i="16"/>
  <c r="AQ873" i="16" s="1"/>
  <c r="AB1114" i="16"/>
  <c r="AJ1113" i="16" l="1"/>
  <c r="AC1114" i="16"/>
  <c r="L1115" i="16"/>
  <c r="M1115" i="16" s="1"/>
  <c r="AB1115" i="16" s="1"/>
  <c r="AY873" i="16"/>
  <c r="AS873" i="16"/>
  <c r="U1114" i="16"/>
  <c r="AA1115" i="16" l="1"/>
  <c r="U1115" i="16" s="1"/>
  <c r="AJ1114" i="16"/>
  <c r="AQ874" i="16"/>
  <c r="L1116" i="16" l="1"/>
  <c r="M1116" i="16" s="1"/>
  <c r="AA1116" i="16" s="1"/>
  <c r="AC1115" i="16"/>
  <c r="AQ875" i="16"/>
  <c r="AJ1115" i="16"/>
  <c r="AY874" i="16"/>
  <c r="AS874" i="16"/>
  <c r="AB1116" i="16" l="1"/>
  <c r="AC1116" i="16" s="1"/>
  <c r="AS875" i="16"/>
  <c r="AY875" i="16"/>
  <c r="U1116" i="16"/>
  <c r="L1117" i="16" l="1"/>
  <c r="M1117" i="16" s="1"/>
  <c r="AB1117" i="16" s="1"/>
  <c r="AJ1116" i="16"/>
  <c r="AQ876" i="16"/>
  <c r="AA1117" i="16" l="1"/>
  <c r="U1117" i="16" s="1"/>
  <c r="AY876" i="16"/>
  <c r="AS876" i="16"/>
  <c r="L1118" i="16"/>
  <c r="M1118" i="16" s="1"/>
  <c r="AA1118" i="16" s="1"/>
  <c r="AC1117" i="16" l="1"/>
  <c r="AJ1117" i="16"/>
  <c r="AQ877" i="16"/>
  <c r="AB1118" i="16"/>
  <c r="U1118" i="16" s="1"/>
  <c r="AJ1118" i="16" s="1"/>
  <c r="AQ878" i="16" l="1"/>
  <c r="AY878" i="16" s="1"/>
  <c r="L1119" i="16"/>
  <c r="M1119" i="16" s="1"/>
  <c r="AC1118" i="16"/>
  <c r="AS877" i="16"/>
  <c r="AY877" i="16"/>
  <c r="AS878" i="16"/>
  <c r="AA1119" i="16" l="1"/>
  <c r="AB1119" i="16"/>
  <c r="U1119" i="16" l="1"/>
  <c r="AC1119" i="16"/>
  <c r="L1120" i="16"/>
  <c r="M1120" i="16" s="1"/>
  <c r="AB1120" i="16" l="1"/>
  <c r="AA1120" i="16"/>
  <c r="AQ879" i="16"/>
  <c r="AJ1119" i="16"/>
  <c r="AC1120" i="16" l="1"/>
  <c r="AS879" i="16"/>
  <c r="AY879" i="16"/>
  <c r="L1121" i="16"/>
  <c r="M1121" i="16" s="1"/>
  <c r="AB1121" i="16" s="1"/>
  <c r="U1120" i="16"/>
  <c r="AA1121" i="16" l="1"/>
  <c r="L1122" i="16" s="1"/>
  <c r="M1122" i="16" s="1"/>
  <c r="AB1122" i="16" s="1"/>
  <c r="AQ880" i="16"/>
  <c r="AJ1120" i="16"/>
  <c r="AC1121" i="16" l="1"/>
  <c r="AY880" i="16"/>
  <c r="AS880" i="16"/>
  <c r="U1121" i="16"/>
  <c r="AA1122" i="16"/>
  <c r="U1122" i="16" s="1"/>
  <c r="AC1122" i="16" l="1"/>
  <c r="AQ882" i="16"/>
  <c r="AJ1122" i="16"/>
  <c r="AJ1121" i="16"/>
  <c r="AQ881" i="16"/>
  <c r="L1123" i="16"/>
  <c r="M1123" i="16" s="1"/>
  <c r="AY881" i="16" l="1"/>
  <c r="AS881" i="16"/>
  <c r="AB1123" i="16"/>
  <c r="AA1123" i="16"/>
  <c r="AS882" i="16"/>
  <c r="AY882" i="16"/>
  <c r="AC1123" i="16" l="1"/>
  <c r="L1124" i="16"/>
  <c r="M1124" i="16" s="1"/>
  <c r="AB1124" i="16" s="1"/>
  <c r="U1123" i="16"/>
  <c r="AA1124" i="16" l="1"/>
  <c r="AQ883" i="16"/>
  <c r="AJ1123" i="16"/>
  <c r="AY883" i="16" l="1"/>
  <c r="AS883" i="16"/>
  <c r="L1125" i="16"/>
  <c r="M1125" i="16" s="1"/>
  <c r="AB1125" i="16" s="1"/>
  <c r="U1124" i="16"/>
  <c r="AC1124" i="16"/>
  <c r="AA1125" i="16" l="1"/>
  <c r="U1125" i="16" s="1"/>
  <c r="AQ884" i="16"/>
  <c r="AJ1124" i="16"/>
  <c r="AC1125" i="16" l="1"/>
  <c r="L1126" i="16"/>
  <c r="M1126" i="16" s="1"/>
  <c r="AB1126" i="16" s="1"/>
  <c r="AS884" i="16"/>
  <c r="AY884" i="16"/>
  <c r="AQ885" i="16"/>
  <c r="AJ1125" i="16"/>
  <c r="AA1126" i="16" l="1"/>
  <c r="L1127" i="16" s="1"/>
  <c r="M1127" i="16" s="1"/>
  <c r="AA1127" i="16" s="1"/>
  <c r="AS885" i="16"/>
  <c r="AY885" i="16"/>
  <c r="AB1127" i="16" l="1"/>
  <c r="L1128" i="16" s="1"/>
  <c r="M1128" i="16" s="1"/>
  <c r="AA1128" i="16" s="1"/>
  <c r="U1126" i="16"/>
  <c r="AJ1126" i="16" s="1"/>
  <c r="AC1126" i="16"/>
  <c r="AC1127" i="16"/>
  <c r="U1127" i="16" l="1"/>
  <c r="AJ1127" i="16" s="1"/>
  <c r="AQ886" i="16"/>
  <c r="AY886" i="16" s="1"/>
  <c r="AB1128" i="16"/>
  <c r="U1128" i="16" s="1"/>
  <c r="AQ887" i="16"/>
  <c r="AS886" i="16" l="1"/>
  <c r="AJ1128" i="16"/>
  <c r="AQ888" i="16"/>
  <c r="AY887" i="16"/>
  <c r="AS887" i="16"/>
  <c r="L1129" i="16"/>
  <c r="M1129" i="16" s="1"/>
  <c r="AC1128" i="16"/>
  <c r="AA1129" i="16" l="1"/>
  <c r="AB1129" i="16"/>
  <c r="AS888" i="16"/>
  <c r="AY888" i="16"/>
  <c r="L1130" i="16" l="1"/>
  <c r="M1130" i="16" s="1"/>
  <c r="AA1130" i="16" s="1"/>
  <c r="AC1129" i="16"/>
  <c r="U1129" i="16"/>
  <c r="AB1130" i="16" l="1"/>
  <c r="U1130" i="16" s="1"/>
  <c r="AJ1129" i="16"/>
  <c r="AQ889" i="16"/>
  <c r="AJ1130" i="16" l="1"/>
  <c r="AQ890" i="16"/>
  <c r="AS889" i="16"/>
  <c r="AY889" i="16"/>
  <c r="L1131" i="16"/>
  <c r="M1131" i="16" s="1"/>
  <c r="AC1130" i="16"/>
  <c r="AA1131" i="16" l="1"/>
  <c r="AB1131" i="16"/>
  <c r="AS890" i="16"/>
  <c r="AY890" i="16"/>
  <c r="AC1131" i="16" l="1"/>
  <c r="L1132" i="16"/>
  <c r="M1132" i="16" s="1"/>
  <c r="AA1132" i="16" s="1"/>
  <c r="U1131" i="16"/>
  <c r="AB1132" i="16" l="1"/>
  <c r="AC1132" i="16" s="1"/>
  <c r="AQ891" i="16"/>
  <c r="AJ1131" i="16"/>
  <c r="U1132" i="16" l="1"/>
  <c r="AJ1132" i="16" s="1"/>
  <c r="L1133" i="16"/>
  <c r="M1133" i="16" s="1"/>
  <c r="AA1133" i="16" s="1"/>
  <c r="AS891" i="16"/>
  <c r="AY891" i="16"/>
  <c r="AQ892" i="16"/>
  <c r="AB1133" i="16" l="1"/>
  <c r="L1134" i="16" s="1"/>
  <c r="M1134" i="16" s="1"/>
  <c r="AS892" i="16"/>
  <c r="AY892" i="16"/>
  <c r="U1133" i="16" l="1"/>
  <c r="AQ893" i="16" s="1"/>
  <c r="AC1133" i="16"/>
  <c r="AB1134" i="16"/>
  <c r="AA1134" i="16"/>
  <c r="AJ1133" i="16" l="1"/>
  <c r="AY893" i="16"/>
  <c r="AS893" i="16"/>
  <c r="AC1134" i="16"/>
  <c r="U1134" i="16"/>
  <c r="L1135" i="16"/>
  <c r="M1135" i="16" s="1"/>
  <c r="AA1135" i="16" s="1"/>
  <c r="AQ894" i="16" l="1"/>
  <c r="AJ1134" i="16"/>
  <c r="AB1135" i="16"/>
  <c r="U1135" i="16" s="1"/>
  <c r="AQ895" i="16" l="1"/>
  <c r="AJ1135" i="16"/>
  <c r="AY894" i="16"/>
  <c r="AS894" i="16"/>
  <c r="AC1135" i="16"/>
  <c r="L1136" i="16"/>
  <c r="M1136" i="16" s="1"/>
  <c r="AA1136" i="16" l="1"/>
  <c r="AB1136" i="16"/>
  <c r="AS895" i="16"/>
  <c r="AY895" i="16"/>
  <c r="U1136" i="16" l="1"/>
  <c r="L1137" i="16"/>
  <c r="M1137" i="16" s="1"/>
  <c r="AA1137" i="16" s="1"/>
  <c r="AC1136" i="16"/>
  <c r="AB1137" i="16" l="1"/>
  <c r="AQ896" i="16"/>
  <c r="AJ1136" i="16"/>
  <c r="AY896" i="16" l="1"/>
  <c r="AS896" i="16"/>
  <c r="AC1137" i="16"/>
  <c r="L1138" i="16"/>
  <c r="M1138" i="16" s="1"/>
  <c r="AA1138" i="16" s="1"/>
  <c r="U1137" i="16"/>
  <c r="AB1138" i="16" l="1"/>
  <c r="AQ897" i="16"/>
  <c r="AJ1137" i="16"/>
  <c r="AY897" i="16" l="1"/>
  <c r="AS897" i="16"/>
  <c r="U1138" i="16"/>
  <c r="AC1138" i="16"/>
  <c r="L1139" i="16"/>
  <c r="M1139" i="16" s="1"/>
  <c r="AB1139" i="16" s="1"/>
  <c r="AQ898" i="16" l="1"/>
  <c r="AJ1138" i="16"/>
  <c r="AA1139" i="16"/>
  <c r="AC1139" i="16" s="1"/>
  <c r="AS898" i="16" l="1"/>
  <c r="AY898" i="16"/>
  <c r="U1139" i="16"/>
  <c r="L1140" i="16"/>
  <c r="M1140" i="16" s="1"/>
  <c r="AA1140" i="16" s="1"/>
  <c r="AB1140" i="16" l="1"/>
  <c r="L1141" i="16" s="1"/>
  <c r="M1141" i="16" s="1"/>
  <c r="AQ899" i="16"/>
  <c r="AJ1139" i="16"/>
  <c r="U1140" i="16" l="1"/>
  <c r="AQ900" i="16" s="1"/>
  <c r="AC1140" i="16"/>
  <c r="AB1141" i="16"/>
  <c r="AA1141" i="16"/>
  <c r="AJ1140" i="16"/>
  <c r="AY899" i="16"/>
  <c r="AS899" i="16"/>
  <c r="U1141" i="16" l="1"/>
  <c r="AJ1141" i="16" s="1"/>
  <c r="L1142" i="16"/>
  <c r="M1142" i="16" s="1"/>
  <c r="AB1142" i="16" s="1"/>
  <c r="AC1141" i="16"/>
  <c r="AS900" i="16"/>
  <c r="AY900" i="16"/>
  <c r="AQ901" i="16" l="1"/>
  <c r="AS901" i="16" s="1"/>
  <c r="AA1142" i="16"/>
  <c r="AC1142" i="16" s="1"/>
  <c r="AY901" i="16" l="1"/>
  <c r="U1142" i="16"/>
  <c r="AQ902" i="16" s="1"/>
  <c r="L1143" i="16"/>
  <c r="M1143" i="16" s="1"/>
  <c r="AA1143" i="16" s="1"/>
  <c r="AJ1142" i="16" l="1"/>
  <c r="AB1143" i="16"/>
  <c r="AS902" i="16"/>
  <c r="AY902" i="16"/>
  <c r="U1143" i="16" l="1"/>
  <c r="AC1143" i="16"/>
  <c r="L1144" i="16"/>
  <c r="M1144" i="16" s="1"/>
  <c r="AQ903" i="16" l="1"/>
  <c r="AJ1143" i="16"/>
  <c r="AB1144" i="16"/>
  <c r="AA1144" i="16"/>
  <c r="AC1144" i="16" l="1"/>
  <c r="U1144" i="16"/>
  <c r="AS903" i="16"/>
  <c r="AY903" i="16"/>
  <c r="L1145" i="16"/>
  <c r="M1145" i="16" s="1"/>
  <c r="AB1145" i="16" s="1"/>
  <c r="AA1145" i="16" l="1"/>
  <c r="AJ1144" i="16"/>
  <c r="AQ904" i="16"/>
  <c r="AC1145" i="16" l="1"/>
  <c r="U1145" i="16"/>
  <c r="L1146" i="16"/>
  <c r="M1146" i="16" s="1"/>
  <c r="AB1146" i="16" s="1"/>
  <c r="AY904" i="16"/>
  <c r="AS904" i="16"/>
  <c r="AQ905" i="16" l="1"/>
  <c r="AJ1145" i="16"/>
  <c r="AA1146" i="16"/>
  <c r="AC1146" i="16" s="1"/>
  <c r="U1146" i="16" l="1"/>
  <c r="L1147" i="16"/>
  <c r="M1147" i="16" s="1"/>
  <c r="AA1147" i="16" s="1"/>
  <c r="AS905" i="16"/>
  <c r="AY905" i="16"/>
  <c r="AB1147" i="16" l="1"/>
  <c r="L1148" i="16" s="1"/>
  <c r="M1148" i="16" s="1"/>
  <c r="AA1148" i="16" s="1"/>
  <c r="AQ906" i="16"/>
  <c r="AJ1146" i="16"/>
  <c r="U1147" i="16" l="1"/>
  <c r="AJ1147" i="16" s="1"/>
  <c r="AC1147" i="16"/>
  <c r="AB1148" i="16"/>
  <c r="AC1148" i="16" s="1"/>
  <c r="AS906" i="16"/>
  <c r="AY906" i="16"/>
  <c r="AQ907" i="16" l="1"/>
  <c r="AS907" i="16" s="1"/>
  <c r="L1149" i="16"/>
  <c r="M1149" i="16" s="1"/>
  <c r="AA1149" i="16" s="1"/>
  <c r="U1148" i="16"/>
  <c r="AJ1148" i="16" s="1"/>
  <c r="AY907" i="16"/>
  <c r="AQ908" i="16" l="1"/>
  <c r="AY908" i="16" s="1"/>
  <c r="AB1149" i="16"/>
  <c r="U1149" i="16" s="1"/>
  <c r="AQ909" i="16" s="1"/>
  <c r="L1150" i="16" l="1"/>
  <c r="M1150" i="16" s="1"/>
  <c r="AB1150" i="16" s="1"/>
  <c r="AJ1149" i="16"/>
  <c r="AC1149" i="16"/>
  <c r="AS908" i="16"/>
  <c r="AS909" i="16"/>
  <c r="AY909" i="16"/>
  <c r="AA1150" i="16" l="1"/>
  <c r="AC1150" i="16" s="1"/>
  <c r="U1150" i="16" l="1"/>
  <c r="AJ1150" i="16" s="1"/>
  <c r="L1151" i="16"/>
  <c r="M1151" i="16" s="1"/>
  <c r="AB1151" i="16" s="1"/>
  <c r="AQ910" i="16"/>
  <c r="AA1151" i="16" l="1"/>
  <c r="AC1151" i="16" s="1"/>
  <c r="AS910" i="16"/>
  <c r="AY910" i="16"/>
  <c r="L1152" i="16" l="1"/>
  <c r="M1152" i="16" s="1"/>
  <c r="AB1152" i="16" s="1"/>
  <c r="U1151" i="16"/>
  <c r="AJ1151" i="16" s="1"/>
  <c r="AQ911" i="16" l="1"/>
  <c r="AS911" i="16" s="1"/>
  <c r="AA1152" i="16"/>
  <c r="U1152" i="16" s="1"/>
  <c r="AQ912" i="16" s="1"/>
  <c r="AY912" i="16" s="1"/>
  <c r="AS912" i="16" l="1"/>
  <c r="AJ1152" i="16"/>
  <c r="AC1152" i="16"/>
  <c r="L1153" i="16"/>
  <c r="M1153" i="16" s="1"/>
  <c r="AA1153" i="16" s="1"/>
  <c r="AY911" i="16"/>
  <c r="AB1153" i="16"/>
  <c r="L1154" i="16" s="1"/>
  <c r="M1154" i="16" s="1"/>
  <c r="AA1154" i="16" s="1"/>
  <c r="U1153" i="16" l="1"/>
  <c r="AJ1153" i="16" s="1"/>
  <c r="AC1153" i="16"/>
  <c r="AB1154" i="16"/>
  <c r="AQ913" i="16" l="1"/>
  <c r="AY913" i="16" s="1"/>
  <c r="L1155" i="16"/>
  <c r="M1155" i="16" s="1"/>
  <c r="AA1155" i="16" s="1"/>
  <c r="AC1154" i="16"/>
  <c r="U1154" i="16"/>
  <c r="AS913" i="16" l="1"/>
  <c r="AB1155" i="16"/>
  <c r="L1156" i="16" s="1"/>
  <c r="M1156" i="16" s="1"/>
  <c r="AB1156" i="16" s="1"/>
  <c r="AQ914" i="16"/>
  <c r="AJ1154" i="16"/>
  <c r="AC1155" i="16" l="1"/>
  <c r="U1155" i="16"/>
  <c r="AA1156" i="16"/>
  <c r="AC1156" i="16" s="1"/>
  <c r="AY914" i="16"/>
  <c r="AS914" i="16"/>
  <c r="U1156" i="16" l="1"/>
  <c r="AQ916" i="16" s="1"/>
  <c r="AS916" i="16" s="1"/>
  <c r="L1157" i="16"/>
  <c r="M1157" i="16" s="1"/>
  <c r="AB1157" i="16" s="1"/>
  <c r="AQ915" i="16"/>
  <c r="AJ1155" i="16"/>
  <c r="AJ1156" i="16" l="1"/>
  <c r="AY916" i="16"/>
  <c r="AA1157" i="16"/>
  <c r="L1158" i="16" s="1"/>
  <c r="M1158" i="16" s="1"/>
  <c r="AS915" i="16"/>
  <c r="AY915" i="16"/>
  <c r="U1157" i="16" l="1"/>
  <c r="AQ917" i="16" s="1"/>
  <c r="AC1157" i="16"/>
  <c r="AB1158" i="16"/>
  <c r="AA1158" i="16"/>
  <c r="AJ1157" i="16"/>
  <c r="AC1158" i="16" l="1"/>
  <c r="L1159" i="16"/>
  <c r="M1159" i="16" s="1"/>
  <c r="AS917" i="16"/>
  <c r="AY917" i="16"/>
  <c r="U1158" i="16"/>
  <c r="AQ918" i="16" l="1"/>
  <c r="AJ1158" i="16"/>
  <c r="AA1159" i="16"/>
  <c r="AB1159" i="16"/>
  <c r="U1159" i="16" l="1"/>
  <c r="L1160" i="16"/>
  <c r="M1160" i="16" s="1"/>
  <c r="AA1160" i="16" s="1"/>
  <c r="AC1159" i="16"/>
  <c r="AY918" i="16"/>
  <c r="AS918" i="16"/>
  <c r="AB1160" i="16" l="1"/>
  <c r="L1161" i="16" s="1"/>
  <c r="M1161" i="16" s="1"/>
  <c r="AQ919" i="16"/>
  <c r="AJ1159" i="16"/>
  <c r="U1160" i="16" l="1"/>
  <c r="AJ1160" i="16" s="1"/>
  <c r="AC1160" i="16"/>
  <c r="AB1161" i="16"/>
  <c r="AA1161" i="16"/>
  <c r="AQ920" i="16"/>
  <c r="AY920" i="16" s="1"/>
  <c r="AS919" i="16"/>
  <c r="AY919" i="16"/>
  <c r="AC1161" i="16" l="1"/>
  <c r="AS920" i="16"/>
  <c r="U1161" i="16"/>
  <c r="AJ1161" i="16" s="1"/>
  <c r="L1162" i="16"/>
  <c r="M1162" i="16" s="1"/>
  <c r="AA1162" i="16" s="1"/>
  <c r="AQ921" i="16" l="1"/>
  <c r="AS921" i="16" s="1"/>
  <c r="AB1162" i="16"/>
  <c r="AY921" i="16" l="1"/>
  <c r="L1163" i="16"/>
  <c r="M1163" i="16" s="1"/>
  <c r="AB1163" i="16" s="1"/>
  <c r="AC1162" i="16"/>
  <c r="U1162" i="16"/>
  <c r="AJ1162" i="16" l="1"/>
  <c r="AQ922" i="16"/>
  <c r="AA1163" i="16"/>
  <c r="L1164" i="16" l="1"/>
  <c r="M1164" i="16" s="1"/>
  <c r="AB1164" i="16" s="1"/>
  <c r="U1163" i="16"/>
  <c r="AC1163" i="16"/>
  <c r="AY922" i="16"/>
  <c r="AS922" i="16"/>
  <c r="AA1164" i="16" l="1"/>
  <c r="AC1164" i="16" s="1"/>
  <c r="AJ1163" i="16"/>
  <c r="AQ923" i="16"/>
  <c r="AY923" i="16" l="1"/>
  <c r="AS923" i="16"/>
  <c r="L1165" i="16"/>
  <c r="M1165" i="16" s="1"/>
  <c r="AA1165" i="16" s="1"/>
  <c r="U1164" i="16"/>
  <c r="AB1165" i="16" l="1"/>
  <c r="AQ924" i="16"/>
  <c r="AJ1164" i="16"/>
  <c r="AY924" i="16" l="1"/>
  <c r="AS924" i="16"/>
  <c r="U1165" i="16"/>
  <c r="L1166" i="16"/>
  <c r="M1166" i="16" s="1"/>
  <c r="AB1166" i="16" s="1"/>
  <c r="AC1165" i="16"/>
  <c r="AJ1165" i="16" l="1"/>
  <c r="AQ925" i="16"/>
  <c r="AA1166" i="16"/>
  <c r="AC1166" i="16" s="1"/>
  <c r="U1166" i="16" l="1"/>
  <c r="L1167" i="16"/>
  <c r="M1167" i="16" s="1"/>
  <c r="AA1167" i="16" s="1"/>
  <c r="AY925" i="16"/>
  <c r="AS925" i="16"/>
  <c r="AB1167" i="16" l="1"/>
  <c r="AQ926" i="16"/>
  <c r="AJ1166" i="16"/>
  <c r="AY926" i="16" l="1"/>
  <c r="AS926" i="16"/>
  <c r="U1167" i="16"/>
  <c r="L1168" i="16"/>
  <c r="M1168" i="16" s="1"/>
  <c r="AA1168" i="16" s="1"/>
  <c r="AC1167" i="16"/>
  <c r="AQ927" i="16" l="1"/>
  <c r="AJ1167" i="16"/>
  <c r="AB1168" i="16"/>
  <c r="AY927" i="16" l="1"/>
  <c r="AS927" i="16"/>
  <c r="AC1168" i="16"/>
  <c r="L1169" i="16"/>
  <c r="M1169" i="16" s="1"/>
  <c r="U1168" i="16"/>
  <c r="AB1169" i="16" l="1"/>
  <c r="AA1169" i="16"/>
  <c r="AQ928" i="16"/>
  <c r="AJ1168" i="16"/>
  <c r="AS928" i="16" l="1"/>
  <c r="AY928" i="16"/>
  <c r="AC1169" i="16"/>
  <c r="U1169" i="16"/>
  <c r="L1170" i="16"/>
  <c r="M1170" i="16" s="1"/>
  <c r="AA1170" i="16" s="1"/>
  <c r="AB1170" i="16" l="1"/>
  <c r="U1170" i="16" s="1"/>
  <c r="AQ929" i="16"/>
  <c r="AJ1169" i="16"/>
  <c r="AS929" i="16" l="1"/>
  <c r="AY929" i="16"/>
  <c r="AQ930" i="16"/>
  <c r="AJ1170" i="16"/>
  <c r="L1171" i="16"/>
  <c r="M1171" i="16" s="1"/>
  <c r="AC1170" i="16"/>
  <c r="AS930" i="16" l="1"/>
  <c r="AY930" i="16"/>
  <c r="AA1171" i="16"/>
  <c r="AB1171" i="16"/>
  <c r="U1171" i="16" l="1"/>
  <c r="AC1171" i="16"/>
  <c r="L1172" i="16"/>
  <c r="M1172" i="16" s="1"/>
  <c r="AA1172" i="16" s="1"/>
  <c r="AB1172" i="16" l="1"/>
  <c r="U1172" i="16" s="1"/>
  <c r="AJ1171" i="16"/>
  <c r="AQ931" i="16"/>
  <c r="AQ932" i="16" l="1"/>
  <c r="AJ1172" i="16"/>
  <c r="AS931" i="16"/>
  <c r="AY931" i="16"/>
  <c r="L1173" i="16"/>
  <c r="M1173" i="16" s="1"/>
  <c r="AC1172" i="16"/>
  <c r="AA1173" i="16" l="1"/>
  <c r="AB1173" i="16"/>
  <c r="AY932" i="16"/>
  <c r="AS932" i="16"/>
  <c r="AC1173" i="16" l="1"/>
  <c r="L1174" i="16"/>
  <c r="M1174" i="16" s="1"/>
  <c r="AA1174" i="16" s="1"/>
  <c r="U1173" i="16"/>
  <c r="AQ933" i="16" l="1"/>
  <c r="AJ1173" i="16"/>
  <c r="AB1174" i="16"/>
  <c r="AY933" i="16" l="1"/>
  <c r="AS933" i="16"/>
  <c r="AC1174" i="16"/>
  <c r="L1175" i="16"/>
  <c r="M1175" i="16" s="1"/>
  <c r="AA1175" i="16" s="1"/>
  <c r="U1174" i="16"/>
  <c r="AJ1174" i="16" l="1"/>
  <c r="AQ934" i="16"/>
  <c r="AB1175" i="16"/>
  <c r="U1175" i="16" l="1"/>
  <c r="L1176" i="16"/>
  <c r="M1176" i="16" s="1"/>
  <c r="AA1176" i="16" s="1"/>
  <c r="AC1175" i="16"/>
  <c r="AS934" i="16"/>
  <c r="AY934" i="16"/>
  <c r="AB1176" i="16" l="1"/>
  <c r="U1176" i="16" s="1"/>
  <c r="AQ935" i="16"/>
  <c r="AJ1175" i="16"/>
  <c r="L1177" i="16" l="1"/>
  <c r="M1177" i="16" s="1"/>
  <c r="AA1177" i="16" s="1"/>
  <c r="AC1176" i="16"/>
  <c r="AS935" i="16"/>
  <c r="AY935" i="16"/>
  <c r="AB1177" i="16"/>
  <c r="AQ936" i="16"/>
  <c r="AJ1176" i="16"/>
  <c r="L1178" i="16" l="1"/>
  <c r="M1178" i="16" s="1"/>
  <c r="AB1178" i="16" s="1"/>
  <c r="AC1177" i="16"/>
  <c r="AS936" i="16"/>
  <c r="AY936" i="16"/>
  <c r="U1177" i="16"/>
  <c r="AQ937" i="16" l="1"/>
  <c r="AJ1177" i="16"/>
  <c r="AA1178" i="16"/>
  <c r="AC1178" i="16" s="1"/>
  <c r="AS937" i="16" l="1"/>
  <c r="AY937" i="16"/>
  <c r="U1178" i="16"/>
  <c r="L1179" i="16"/>
  <c r="M1179" i="16" s="1"/>
  <c r="AA1179" i="16" s="1"/>
  <c r="AB1179" i="16" l="1"/>
  <c r="AC1179" i="16" s="1"/>
  <c r="AJ1178" i="16"/>
  <c r="AQ938" i="16"/>
  <c r="U1179" i="16" l="1"/>
  <c r="AJ1179" i="16" s="1"/>
  <c r="L1180" i="16"/>
  <c r="M1180" i="16" s="1"/>
  <c r="AS938" i="16"/>
  <c r="AY938" i="16"/>
  <c r="AQ939" i="16"/>
  <c r="AA1180" i="16" l="1"/>
  <c r="AB1180" i="16"/>
  <c r="AY939" i="16"/>
  <c r="AS939" i="16"/>
  <c r="AC1180" i="16" l="1"/>
  <c r="L1181" i="16"/>
  <c r="M1181" i="16" s="1"/>
  <c r="AA1181" i="16" s="1"/>
  <c r="U1180" i="16"/>
  <c r="AJ1180" i="16" l="1"/>
  <c r="AQ940" i="16"/>
  <c r="AB1181" i="16"/>
  <c r="AY940" i="16" l="1"/>
  <c r="AS940" i="16"/>
  <c r="L1182" i="16"/>
  <c r="M1182" i="16" s="1"/>
  <c r="AA1182" i="16" s="1"/>
  <c r="AC1181" i="16"/>
  <c r="U1181" i="16"/>
  <c r="AB1182" i="16" l="1"/>
  <c r="L1183" i="16" s="1"/>
  <c r="M1183" i="16" s="1"/>
  <c r="AA1183" i="16" s="1"/>
  <c r="AQ941" i="16"/>
  <c r="AJ1181" i="16"/>
  <c r="AB1183" i="16" l="1"/>
  <c r="AC1183" i="16" s="1"/>
  <c r="U1182" i="16"/>
  <c r="AC1182" i="16"/>
  <c r="AS941" i="16"/>
  <c r="AY941" i="16"/>
  <c r="U1183" i="16" l="1"/>
  <c r="L1184" i="16"/>
  <c r="M1184" i="16" s="1"/>
  <c r="AB1184" i="16" s="1"/>
  <c r="AQ942" i="16"/>
  <c r="AJ1182" i="16"/>
  <c r="AQ943" i="16"/>
  <c r="AJ1183" i="16"/>
  <c r="AS942" i="16" l="1"/>
  <c r="AY942" i="16"/>
  <c r="AA1184" i="16"/>
  <c r="L1185" i="16" s="1"/>
  <c r="M1185" i="16" s="1"/>
  <c r="AA1185" i="16" s="1"/>
  <c r="AY943" i="16"/>
  <c r="AS943" i="16"/>
  <c r="AB1185" i="16" l="1"/>
  <c r="U1184" i="16"/>
  <c r="AJ1184" i="16" s="1"/>
  <c r="AC1184" i="16"/>
  <c r="U1185" i="16"/>
  <c r="L1186" i="16"/>
  <c r="M1186" i="16" s="1"/>
  <c r="AB1186" i="16" s="1"/>
  <c r="AC1185" i="16"/>
  <c r="AQ944" i="16" l="1"/>
  <c r="AA1186" i="16"/>
  <c r="AC1186" i="16" s="1"/>
  <c r="AS944" i="16"/>
  <c r="AY944" i="16"/>
  <c r="AQ945" i="16"/>
  <c r="AJ1185" i="16"/>
  <c r="U1186" i="16" l="1"/>
  <c r="AJ1186" i="16" s="1"/>
  <c r="L1187" i="16"/>
  <c r="M1187" i="16" s="1"/>
  <c r="AB1187" i="16" s="1"/>
  <c r="AY945" i="16"/>
  <c r="AS945" i="16"/>
  <c r="AQ946" i="16"/>
  <c r="AA1187" i="16" l="1"/>
  <c r="AC1187" i="16" s="1"/>
  <c r="AY946" i="16"/>
  <c r="AS946" i="16"/>
  <c r="U1187" i="16" l="1"/>
  <c r="AJ1187" i="16" s="1"/>
  <c r="L1188" i="16"/>
  <c r="M1188" i="16" s="1"/>
  <c r="AB1188" i="16" s="1"/>
  <c r="AQ947" i="16" l="1"/>
  <c r="AA1188" i="16"/>
  <c r="U1188" i="16" s="1"/>
  <c r="AJ1188" i="16" s="1"/>
  <c r="AY947" i="16"/>
  <c r="AS947" i="16"/>
  <c r="AC1188" i="16" l="1"/>
  <c r="AQ948" i="16"/>
  <c r="AY948" i="16" s="1"/>
  <c r="L1189" i="16"/>
  <c r="M1189" i="16" s="1"/>
  <c r="AA1189" i="16" s="1"/>
  <c r="AB1189" i="16" l="1"/>
  <c r="AS948" i="16"/>
  <c r="U1189" i="16" l="1"/>
  <c r="AC1189" i="16"/>
  <c r="L1190" i="16"/>
  <c r="M1190" i="16" s="1"/>
  <c r="AB1190" i="16" l="1"/>
  <c r="AA1190" i="16"/>
  <c r="AJ1189" i="16"/>
  <c r="AQ949" i="16"/>
  <c r="AC1190" i="16" l="1"/>
  <c r="U1190" i="16"/>
  <c r="AS949" i="16"/>
  <c r="AY949" i="16"/>
  <c r="L1191" i="16"/>
  <c r="M1191" i="16" s="1"/>
  <c r="AB1191" i="16" s="1"/>
  <c r="AQ950" i="16" l="1"/>
  <c r="AJ1190" i="16"/>
  <c r="AA1191" i="16"/>
  <c r="L1192" i="16" l="1"/>
  <c r="M1192" i="16" s="1"/>
  <c r="AA1192" i="16" s="1"/>
  <c r="AB1192" i="16"/>
  <c r="U1191" i="16"/>
  <c r="AY950" i="16"/>
  <c r="AS950" i="16"/>
  <c r="AC1191" i="16"/>
  <c r="L1193" i="16" l="1"/>
  <c r="M1193" i="16" s="1"/>
  <c r="AC1192" i="16"/>
  <c r="AJ1191" i="16"/>
  <c r="AQ951" i="16"/>
  <c r="U1192" i="16"/>
  <c r="AB1193" i="16"/>
  <c r="AA1193" i="16"/>
  <c r="U1193" i="16" s="1"/>
  <c r="AJ1193" i="16" s="1"/>
  <c r="AQ953" i="16"/>
  <c r="AY951" i="16" l="1"/>
  <c r="AS951" i="16"/>
  <c r="L1194" i="16"/>
  <c r="M1194" i="16" s="1"/>
  <c r="AA1194" i="16" s="1"/>
  <c r="AC1193" i="16"/>
  <c r="AB1194" i="16"/>
  <c r="U1194" i="16" s="1"/>
  <c r="AQ952" i="16"/>
  <c r="AJ1192" i="16"/>
  <c r="AS953" i="16"/>
  <c r="AY953" i="16"/>
  <c r="L1195" i="16"/>
  <c r="M1195" i="16" s="1"/>
  <c r="AC1194" i="16" l="1"/>
  <c r="AY952" i="16"/>
  <c r="AS952" i="16"/>
  <c r="AA1195" i="16"/>
  <c r="AB1195" i="16"/>
  <c r="AQ954" i="16"/>
  <c r="AJ1194" i="16"/>
  <c r="AY954" i="16" l="1"/>
  <c r="AS954" i="16"/>
  <c r="L1196" i="16"/>
  <c r="M1196" i="16" s="1"/>
  <c r="AC1195" i="16"/>
  <c r="U1195" i="16"/>
  <c r="AB1196" i="16" l="1"/>
  <c r="AA1196" i="16"/>
  <c r="AQ955" i="16"/>
  <c r="AJ1195" i="16"/>
  <c r="U1196" i="16" l="1"/>
  <c r="AJ1196" i="16" s="1"/>
  <c r="AS955" i="16"/>
  <c r="AY955" i="16"/>
  <c r="L1197" i="16"/>
  <c r="M1197" i="16" s="1"/>
  <c r="AB1197" i="16" s="1"/>
  <c r="AC1196" i="16"/>
  <c r="AQ956" i="16" l="1"/>
  <c r="AY956" i="16" s="1"/>
  <c r="AS956" i="16"/>
  <c r="AA1197" i="16"/>
  <c r="AC1197" i="16" s="1"/>
  <c r="U1197" i="16" l="1"/>
  <c r="AJ1197" i="16" s="1"/>
  <c r="L1198" i="16"/>
  <c r="M1198" i="16" s="1"/>
  <c r="AQ957" i="16" l="1"/>
  <c r="AS957" i="16" s="1"/>
  <c r="AB1198" i="16"/>
  <c r="AA1198" i="16"/>
  <c r="AY957" i="16" l="1"/>
  <c r="L1199" i="16"/>
  <c r="M1199" i="16" s="1"/>
  <c r="AA1199" i="16" s="1"/>
  <c r="AC1198" i="16"/>
  <c r="U1198" i="16"/>
  <c r="AB1199" i="16" l="1"/>
  <c r="U1199" i="16" s="1"/>
  <c r="AJ1198" i="16"/>
  <c r="AQ958" i="16"/>
  <c r="AC1199" i="16" l="1"/>
  <c r="L1200" i="16"/>
  <c r="M1200" i="16" s="1"/>
  <c r="AA1200" i="16" s="1"/>
  <c r="AS958" i="16"/>
  <c r="AY958" i="16"/>
  <c r="AQ959" i="16"/>
  <c r="AJ1199" i="16"/>
  <c r="AB1200" i="16" l="1"/>
  <c r="U1200" i="16" s="1"/>
  <c r="AY959" i="16"/>
  <c r="AS959" i="16"/>
  <c r="AC1200" i="16" l="1"/>
  <c r="L1201" i="16"/>
  <c r="M1201" i="16" s="1"/>
  <c r="AA1201" i="16" s="1"/>
  <c r="AQ960" i="16"/>
  <c r="AJ1200" i="16"/>
  <c r="AB1201" i="16" l="1"/>
  <c r="L1202" i="16" s="1"/>
  <c r="M1202" i="16" s="1"/>
  <c r="AB1202" i="16" s="1"/>
  <c r="AY960" i="16"/>
  <c r="AS960" i="16"/>
  <c r="U1201" i="16"/>
  <c r="AC1201" i="16" l="1"/>
  <c r="AJ1201" i="16"/>
  <c r="AQ961" i="16"/>
  <c r="AA1202" i="16"/>
  <c r="L1203" i="16" s="1"/>
  <c r="M1203" i="16" s="1"/>
  <c r="AA1203" i="16" s="1"/>
  <c r="AY961" i="16" l="1"/>
  <c r="AS961" i="16"/>
  <c r="U1202" i="16"/>
  <c r="AB1203" i="16"/>
  <c r="AC1202" i="16"/>
  <c r="AJ1202" i="16" l="1"/>
  <c r="AQ962" i="16"/>
  <c r="AC1203" i="16"/>
  <c r="L1204" i="16"/>
  <c r="M1204" i="16" s="1"/>
  <c r="U1203" i="16"/>
  <c r="AJ1203" i="16" l="1"/>
  <c r="AQ963" i="16"/>
  <c r="AA1204" i="16"/>
  <c r="AB1204" i="16"/>
  <c r="AS962" i="16"/>
  <c r="AY962" i="16"/>
  <c r="U1204" i="16" l="1"/>
  <c r="AC1204" i="16"/>
  <c r="L1205" i="16"/>
  <c r="M1205" i="16" s="1"/>
  <c r="AB1205" i="16" s="1"/>
  <c r="AY963" i="16"/>
  <c r="AS963" i="16"/>
  <c r="AA1205" i="16" l="1"/>
  <c r="L1206" i="16" s="1"/>
  <c r="M1206" i="16" s="1"/>
  <c r="AA1206" i="16" s="1"/>
  <c r="AC1205" i="16"/>
  <c r="AQ964" i="16"/>
  <c r="AJ1204" i="16"/>
  <c r="AY964" i="16" l="1"/>
  <c r="AS964" i="16"/>
  <c r="U1205" i="16"/>
  <c r="AB1206" i="16"/>
  <c r="AC1206" i="16" l="1"/>
  <c r="L1207" i="16"/>
  <c r="M1207" i="16" s="1"/>
  <c r="AB1207" i="16" s="1"/>
  <c r="AJ1205" i="16"/>
  <c r="AQ965" i="16"/>
  <c r="U1206" i="16"/>
  <c r="AA1207" i="16" l="1"/>
  <c r="L1208" i="16" s="1"/>
  <c r="M1208" i="16" s="1"/>
  <c r="AA1208" i="16" s="1"/>
  <c r="AJ1206" i="16"/>
  <c r="AQ966" i="16"/>
  <c r="AC1207" i="16"/>
  <c r="AY965" i="16"/>
  <c r="AS965" i="16"/>
  <c r="AY966" i="16" l="1"/>
  <c r="AS966" i="16"/>
  <c r="AB1208" i="16"/>
  <c r="U1208" i="16" s="1"/>
  <c r="U1207" i="16"/>
  <c r="AJ1207" i="16" l="1"/>
  <c r="AQ967" i="16"/>
  <c r="AQ968" i="16"/>
  <c r="AJ1208" i="16"/>
  <c r="AC1208" i="16"/>
  <c r="L1209" i="16"/>
  <c r="M1209" i="16" s="1"/>
  <c r="AA1209" i="16" s="1"/>
  <c r="AB1209" i="16" l="1"/>
  <c r="U1209" i="16" s="1"/>
  <c r="AY968" i="16"/>
  <c r="AS968" i="16"/>
  <c r="AY967" i="16"/>
  <c r="AS967" i="16"/>
  <c r="AJ1209" i="16" l="1"/>
  <c r="AQ969" i="16"/>
  <c r="L1210" i="16"/>
  <c r="M1210" i="16" s="1"/>
  <c r="AC1209" i="16"/>
  <c r="AB1210" i="16" l="1"/>
  <c r="AA1210" i="16"/>
  <c r="AY969" i="16"/>
  <c r="AS969" i="16"/>
  <c r="L1211" i="16" l="1"/>
  <c r="M1211" i="16" s="1"/>
  <c r="AA1211" i="16" s="1"/>
  <c r="U1210" i="16"/>
  <c r="AC1210" i="16"/>
  <c r="AB1211" i="16" l="1"/>
  <c r="AQ970" i="16"/>
  <c r="P30" i="17" s="1"/>
  <c r="AJ1210" i="16"/>
  <c r="AS970" i="16" l="1"/>
  <c r="AY970" i="16"/>
  <c r="U1211" i="16"/>
  <c r="AC1211" i="16"/>
  <c r="L1212" i="16"/>
  <c r="M1212" i="16" s="1"/>
  <c r="AB1212" i="16" s="1"/>
  <c r="AA1212" i="16" l="1"/>
  <c r="L1213" i="16" s="1"/>
  <c r="M1213" i="16" s="1"/>
  <c r="AA1213" i="16" s="1"/>
  <c r="AC1212" i="16"/>
  <c r="AQ971" i="16"/>
  <c r="AJ1211" i="16"/>
  <c r="U1212" i="16"/>
  <c r="AB1213" i="16" l="1"/>
  <c r="AY971" i="16"/>
  <c r="AS971" i="16"/>
  <c r="U1213" i="16"/>
  <c r="AC1213" i="16"/>
  <c r="L1214" i="16"/>
  <c r="M1214" i="16" s="1"/>
  <c r="AA1214" i="16" s="1"/>
  <c r="AJ1212" i="16"/>
  <c r="AQ972" i="16"/>
  <c r="AS972" i="16" l="1"/>
  <c r="AY972" i="16"/>
  <c r="AB1214" i="16"/>
  <c r="AJ1213" i="16"/>
  <c r="AQ973" i="16"/>
  <c r="AY973" i="16" l="1"/>
  <c r="AS973" i="16"/>
  <c r="AC1214" i="16"/>
  <c r="L1215" i="16"/>
  <c r="M1215" i="16" s="1"/>
  <c r="AB1215" i="16" s="1"/>
  <c r="U1214" i="16"/>
  <c r="AQ974" i="16" l="1"/>
  <c r="AJ1214" i="16"/>
  <c r="AA1215" i="16"/>
  <c r="L1216" i="16" l="1"/>
  <c r="M1216" i="16" s="1"/>
  <c r="AB1216" i="16" s="1"/>
  <c r="U1215" i="16"/>
  <c r="AC1215" i="16"/>
  <c r="AY974" i="16"/>
  <c r="AS974" i="16"/>
  <c r="AA1216" i="16" l="1"/>
  <c r="L1217" i="16" s="1"/>
  <c r="M1217" i="16" s="1"/>
  <c r="AA1217" i="16" s="1"/>
  <c r="AQ975" i="16"/>
  <c r="AJ1215" i="16"/>
  <c r="AC1216" i="16" l="1"/>
  <c r="AY975" i="16"/>
  <c r="AS975" i="16"/>
  <c r="U1216" i="16"/>
  <c r="AB1217" i="16"/>
  <c r="L1218" i="16" l="1"/>
  <c r="M1218" i="16" s="1"/>
  <c r="AC1217" i="16"/>
  <c r="AJ1216" i="16"/>
  <c r="AQ976" i="16"/>
  <c r="U1217" i="16"/>
  <c r="AJ1217" i="16" l="1"/>
  <c r="AQ977" i="16"/>
  <c r="AY976" i="16"/>
  <c r="AS976" i="16"/>
  <c r="AB1218" i="16"/>
  <c r="AA1218" i="16"/>
  <c r="L1219" i="16" l="1"/>
  <c r="M1219" i="16" s="1"/>
  <c r="AB1219" i="16" s="1"/>
  <c r="AC1218" i="16"/>
  <c r="U1218" i="16"/>
  <c r="AY977" i="16"/>
  <c r="AS977" i="16"/>
  <c r="AA1219" i="16" l="1"/>
  <c r="U1219" i="16" s="1"/>
  <c r="AJ1218" i="16"/>
  <c r="AQ978" i="16"/>
  <c r="AC1219" i="16" l="1"/>
  <c r="L1220" i="16"/>
  <c r="M1220" i="16" s="1"/>
  <c r="AB1220" i="16" s="1"/>
  <c r="AS978" i="16"/>
  <c r="AY978" i="16"/>
  <c r="AQ979" i="16"/>
  <c r="AJ1219" i="16"/>
  <c r="AA1220" i="16" l="1"/>
  <c r="AC1220" i="16" s="1"/>
  <c r="AS979" i="16"/>
  <c r="AY979" i="16"/>
  <c r="L1221" i="16" l="1"/>
  <c r="M1221" i="16" s="1"/>
  <c r="AA1221" i="16" s="1"/>
  <c r="U1220" i="16"/>
  <c r="AJ1220" i="16" s="1"/>
  <c r="AQ980" i="16" l="1"/>
  <c r="AS980" i="16" s="1"/>
  <c r="AB1221" i="16"/>
  <c r="AC1221" i="16" s="1"/>
  <c r="AY980" i="16"/>
  <c r="U1221" i="16" l="1"/>
  <c r="AJ1221" i="16" s="1"/>
  <c r="L1222" i="16"/>
  <c r="M1222" i="16" s="1"/>
  <c r="AA1222" i="16" s="1"/>
  <c r="AQ981" i="16" l="1"/>
  <c r="AS981" i="16" s="1"/>
  <c r="AB1222" i="16"/>
  <c r="AC1222" i="16" s="1"/>
  <c r="AY981" i="16"/>
  <c r="U1222" i="16" l="1"/>
  <c r="L1223" i="16"/>
  <c r="M1223" i="16" s="1"/>
  <c r="AA1223" i="16" s="1"/>
  <c r="AQ982" i="16"/>
  <c r="AJ1222" i="16"/>
  <c r="AB1223" i="16" l="1"/>
  <c r="L1224" i="16" s="1"/>
  <c r="M1224" i="16" s="1"/>
  <c r="AA1224" i="16" s="1"/>
  <c r="U1223" i="16"/>
  <c r="AQ983" i="16" s="1"/>
  <c r="AC1223" i="16"/>
  <c r="AB1224" i="16"/>
  <c r="L1225" i="16" s="1"/>
  <c r="M1225" i="16" s="1"/>
  <c r="AY982" i="16"/>
  <c r="AS982" i="16"/>
  <c r="AJ1223" i="16" l="1"/>
  <c r="U1224" i="16"/>
  <c r="AQ984" i="16" s="1"/>
  <c r="AC1224" i="16"/>
  <c r="AB1225" i="16"/>
  <c r="AA1225" i="16"/>
  <c r="AY983" i="16"/>
  <c r="AS983" i="16"/>
  <c r="AJ1224" i="16" l="1"/>
  <c r="U1225" i="16"/>
  <c r="AC1225" i="16"/>
  <c r="L1226" i="16"/>
  <c r="M1226" i="16" s="1"/>
  <c r="AB1226" i="16" s="1"/>
  <c r="AS984" i="16"/>
  <c r="AY984" i="16"/>
  <c r="AA1226" i="16" l="1"/>
  <c r="U1226" i="16" s="1"/>
  <c r="AQ985" i="16"/>
  <c r="AJ1225" i="16"/>
  <c r="L1227" i="16" l="1"/>
  <c r="M1227" i="16" s="1"/>
  <c r="AA1227" i="16" s="1"/>
  <c r="AC1226" i="16"/>
  <c r="AY985" i="16"/>
  <c r="AS985" i="16"/>
  <c r="AJ1226" i="16"/>
  <c r="AQ986" i="16"/>
  <c r="AB1227" i="16"/>
  <c r="AY986" i="16" l="1"/>
  <c r="AS986" i="16"/>
  <c r="U1227" i="16"/>
  <c r="AC1227" i="16"/>
  <c r="L1228" i="16"/>
  <c r="M1228" i="16" s="1"/>
  <c r="AA1228" i="16" s="1"/>
  <c r="AB1228" i="16" l="1"/>
  <c r="AQ987" i="16"/>
  <c r="AJ1227" i="16"/>
  <c r="AS987" i="16" l="1"/>
  <c r="AY987" i="16"/>
  <c r="AC1228" i="16"/>
  <c r="L1229" i="16"/>
  <c r="M1229" i="16" s="1"/>
  <c r="AB1229" i="16" s="1"/>
  <c r="U1228" i="16"/>
  <c r="AQ988" i="16" l="1"/>
  <c r="AJ1228" i="16"/>
  <c r="AA1229" i="16"/>
  <c r="L1230" i="16" s="1"/>
  <c r="M1230" i="16" s="1"/>
  <c r="AA1230" i="16" s="1"/>
  <c r="AY988" i="16" l="1"/>
  <c r="AS988" i="16"/>
  <c r="AC1229" i="16"/>
  <c r="U1229" i="16"/>
  <c r="AB1230" i="16"/>
  <c r="AJ1229" i="16" l="1"/>
  <c r="AQ989" i="16"/>
  <c r="AC1230" i="16"/>
  <c r="L1231" i="16"/>
  <c r="M1231" i="16" s="1"/>
  <c r="AA1231" i="16" s="1"/>
  <c r="U1230" i="16"/>
  <c r="AB1231" i="16" l="1"/>
  <c r="AC1231" i="16" s="1"/>
  <c r="AJ1230" i="16"/>
  <c r="AQ990" i="16"/>
  <c r="AY989" i="16"/>
  <c r="AS989" i="16"/>
  <c r="U1231" i="16" l="1"/>
  <c r="L1232" i="16"/>
  <c r="M1232" i="16" s="1"/>
  <c r="AA1232" i="16" s="1"/>
  <c r="AS990" i="16"/>
  <c r="AY990" i="16"/>
  <c r="AQ991" i="16"/>
  <c r="AJ1231" i="16"/>
  <c r="AB1232" i="16" l="1"/>
  <c r="U1232" i="16" s="1"/>
  <c r="AQ992" i="16" s="1"/>
  <c r="AJ1232" i="16"/>
  <c r="AY991" i="16"/>
  <c r="AS991" i="16"/>
  <c r="L1233" i="16"/>
  <c r="M1233" i="16" s="1"/>
  <c r="AC1232" i="16" l="1"/>
  <c r="AB1233" i="16"/>
  <c r="AA1233" i="16"/>
  <c r="AY992" i="16"/>
  <c r="AS992" i="16"/>
  <c r="U1233" i="16" l="1"/>
  <c r="AC1233" i="16"/>
  <c r="L1234" i="16"/>
  <c r="M1234" i="16" s="1"/>
  <c r="AB1234" i="16" s="1"/>
  <c r="AQ993" i="16" l="1"/>
  <c r="AJ1233" i="16"/>
  <c r="AA1234" i="16"/>
  <c r="L1235" i="16" s="1"/>
  <c r="M1235" i="16" s="1"/>
  <c r="AA1235" i="16" s="1"/>
  <c r="AS993" i="16" l="1"/>
  <c r="AY993" i="16"/>
  <c r="U1234" i="16"/>
  <c r="AB1235" i="16"/>
  <c r="AC1234" i="16"/>
  <c r="AJ1234" i="16" l="1"/>
  <c r="AQ994" i="16"/>
  <c r="U1235" i="16"/>
  <c r="AC1235" i="16"/>
  <c r="L1236" i="16"/>
  <c r="M1236" i="16" s="1"/>
  <c r="AA1236" i="16" l="1"/>
  <c r="AB1236" i="16"/>
  <c r="AQ995" i="16"/>
  <c r="AJ1235" i="16"/>
  <c r="AY994" i="16"/>
  <c r="AS994" i="16"/>
  <c r="AS995" i="16" l="1"/>
  <c r="AY995" i="16"/>
  <c r="L1237" i="16"/>
  <c r="M1237" i="16" s="1"/>
  <c r="AB1237" i="16" s="1"/>
  <c r="AC1236" i="16"/>
  <c r="U1236" i="16"/>
  <c r="AA1237" i="16" l="1"/>
  <c r="U1237" i="16" s="1"/>
  <c r="AJ1236" i="16"/>
  <c r="AQ996" i="16"/>
  <c r="L1238" i="16" l="1"/>
  <c r="M1238" i="16" s="1"/>
  <c r="AB1238" i="16" s="1"/>
  <c r="AC1237" i="16"/>
  <c r="AQ997" i="16"/>
  <c r="AJ1237" i="16"/>
  <c r="AS996" i="16"/>
  <c r="AY996" i="16"/>
  <c r="AA1238" i="16"/>
  <c r="AC1238" i="16" s="1"/>
  <c r="U1238" i="16" l="1"/>
  <c r="AY997" i="16"/>
  <c r="AS997" i="16"/>
  <c r="L1239" i="16"/>
  <c r="M1239" i="16" s="1"/>
  <c r="AB1239" i="16" s="1"/>
  <c r="AA1239" i="16" l="1"/>
  <c r="U1239" i="16" s="1"/>
  <c r="L1240" i="16"/>
  <c r="M1240" i="16" s="1"/>
  <c r="AB1240" i="16" s="1"/>
  <c r="AQ998" i="16"/>
  <c r="AJ1238" i="16"/>
  <c r="AC1239" i="16" l="1"/>
  <c r="AA1240" i="16"/>
  <c r="L1241" i="16" s="1"/>
  <c r="M1241" i="16" s="1"/>
  <c r="AB1241" i="16" s="1"/>
  <c r="AS998" i="16"/>
  <c r="AY998" i="16"/>
  <c r="AJ1239" i="16"/>
  <c r="AQ999" i="16"/>
  <c r="AS999" i="16" l="1"/>
  <c r="AY999" i="16"/>
  <c r="U1240" i="16"/>
  <c r="AA1241" i="16"/>
  <c r="U1241" i="16" s="1"/>
  <c r="AJ1241" i="16" s="1"/>
  <c r="AC1240" i="16"/>
  <c r="AQ1001" i="16" l="1"/>
  <c r="AY1001" i="16" s="1"/>
  <c r="L1242" i="16"/>
  <c r="M1242" i="16" s="1"/>
  <c r="AQ1000" i="16"/>
  <c r="AJ1240" i="16"/>
  <c r="AC1241" i="16"/>
  <c r="AS1001" i="16"/>
  <c r="AY1000" i="16" l="1"/>
  <c r="AS1000" i="16"/>
  <c r="AB1242" i="16"/>
  <c r="AA1242" i="16"/>
  <c r="AC1242" i="16" l="1"/>
  <c r="U1242" i="16"/>
  <c r="L1243" i="16"/>
  <c r="M1243" i="16" s="1"/>
  <c r="AA1243" i="16" s="1"/>
  <c r="AB1243" i="16" l="1"/>
  <c r="AJ1242" i="16"/>
  <c r="AQ1002" i="16"/>
  <c r="L1244" i="16" l="1"/>
  <c r="M1244" i="16" s="1"/>
  <c r="AA1244" i="16" s="1"/>
  <c r="AC1243" i="16"/>
  <c r="AY1002" i="16"/>
  <c r="AS1002" i="16"/>
  <c r="U1243" i="16"/>
  <c r="AB1244" i="16" l="1"/>
  <c r="AQ1003" i="16"/>
  <c r="AJ1243" i="16"/>
  <c r="AS1003" i="16" l="1"/>
  <c r="AY1003" i="16"/>
  <c r="U1244" i="16"/>
  <c r="AC1244" i="16"/>
  <c r="L1245" i="16"/>
  <c r="M1245" i="16" s="1"/>
  <c r="AB1245" i="16" s="1"/>
  <c r="AA1245" i="16" l="1"/>
  <c r="U1245" i="16" s="1"/>
  <c r="AQ1005" i="16" s="1"/>
  <c r="AJ1244" i="16"/>
  <c r="AQ1004" i="16"/>
  <c r="AC1245" i="16" l="1"/>
  <c r="AJ1245" i="16"/>
  <c r="L1246" i="16"/>
  <c r="M1246" i="16" s="1"/>
  <c r="AY1005" i="16"/>
  <c r="AS1005" i="16"/>
  <c r="AA1246" i="16"/>
  <c r="AB1246" i="16"/>
  <c r="AY1004" i="16"/>
  <c r="AS1004" i="16"/>
  <c r="U1246" i="16" l="1"/>
  <c r="AC1246" i="16"/>
  <c r="L1247" i="16"/>
  <c r="M1247" i="16" s="1"/>
  <c r="AA1247" i="16" s="1"/>
  <c r="AQ1006" i="16" l="1"/>
  <c r="AJ1246" i="16"/>
  <c r="AB1247" i="16"/>
  <c r="AS1006" i="16" l="1"/>
  <c r="AY1006" i="16"/>
  <c r="AC1247" i="16"/>
  <c r="L1248" i="16"/>
  <c r="M1248" i="16" s="1"/>
  <c r="AA1248" i="16" s="1"/>
  <c r="U1247" i="16"/>
  <c r="AB1248" i="16" l="1"/>
  <c r="AQ1007" i="16"/>
  <c r="AJ1247" i="16"/>
  <c r="AY1007" i="16" l="1"/>
  <c r="AS1007" i="16"/>
  <c r="U1248" i="16"/>
  <c r="AC1248" i="16"/>
  <c r="L1249" i="16"/>
  <c r="M1249" i="16" s="1"/>
  <c r="AB1249" i="16" s="1"/>
  <c r="AJ1248" i="16" l="1"/>
  <c r="AQ1008" i="16"/>
  <c r="AA1249" i="16"/>
  <c r="AY1008" i="16" l="1"/>
  <c r="AS1008" i="16"/>
  <c r="AC1249" i="16"/>
  <c r="U1249" i="16"/>
  <c r="L1250" i="16"/>
  <c r="M1250" i="16" s="1"/>
  <c r="AA1250" i="16" s="1"/>
  <c r="AB1250" i="16" l="1"/>
  <c r="AC1250" i="16" s="1"/>
  <c r="AJ1249" i="16"/>
  <c r="AQ1009" i="16"/>
  <c r="U1250" i="16" l="1"/>
  <c r="AQ1010" i="16" s="1"/>
  <c r="L1251" i="16"/>
  <c r="M1251" i="16" s="1"/>
  <c r="AB1251" i="16" s="1"/>
  <c r="AS1009" i="16"/>
  <c r="AY1009" i="16"/>
  <c r="AJ1250" i="16" l="1"/>
  <c r="AA1251" i="16"/>
  <c r="AC1251" i="16" s="1"/>
  <c r="AS1010" i="16"/>
  <c r="AY1010" i="16"/>
  <c r="L1252" i="16" l="1"/>
  <c r="M1252" i="16" s="1"/>
  <c r="AA1252" i="16" s="1"/>
  <c r="U1251" i="16"/>
  <c r="AQ1011" i="16" s="1"/>
  <c r="AB1252" i="16" l="1"/>
  <c r="AJ1251" i="16"/>
  <c r="AY1011" i="16"/>
  <c r="AS1011" i="16"/>
  <c r="L1253" i="16"/>
  <c r="M1253" i="16" s="1"/>
  <c r="AB1253" i="16" s="1"/>
  <c r="AC1252" i="16"/>
  <c r="U1252" i="16"/>
  <c r="AJ1252" i="16" l="1"/>
  <c r="AQ1012" i="16"/>
  <c r="AA1253" i="16"/>
  <c r="AC1253" i="16" s="1"/>
  <c r="AY1012" i="16" l="1"/>
  <c r="AS1012" i="16"/>
  <c r="U1253" i="16"/>
  <c r="L1254" i="16"/>
  <c r="M1254" i="16" s="1"/>
  <c r="AA1254" i="16" s="1"/>
  <c r="AB1254" i="16" l="1"/>
  <c r="U1254" i="16"/>
  <c r="AJ1253" i="16"/>
  <c r="AQ1013" i="16"/>
  <c r="AQ1014" i="16" l="1"/>
  <c r="AJ1254" i="16"/>
  <c r="AY1013" i="16"/>
  <c r="AS1013" i="16"/>
  <c r="L1255" i="16"/>
  <c r="M1255" i="16" s="1"/>
  <c r="AC1254" i="16"/>
  <c r="AA1255" i="16" l="1"/>
  <c r="AB1255" i="16"/>
  <c r="AY1014" i="16"/>
  <c r="AS1014" i="16"/>
  <c r="AC1255" i="16" l="1"/>
  <c r="L1256" i="16"/>
  <c r="M1256" i="16" s="1"/>
  <c r="AA1256" i="16" s="1"/>
  <c r="U1255" i="16"/>
  <c r="AB1256" i="16" l="1"/>
  <c r="U1256" i="16" s="1"/>
  <c r="AQ1015" i="16"/>
  <c r="AJ1255" i="16"/>
  <c r="AC1256" i="16" l="1"/>
  <c r="L1257" i="16"/>
  <c r="M1257" i="16" s="1"/>
  <c r="AA1257" i="16" s="1"/>
  <c r="AS1015" i="16"/>
  <c r="AY1015" i="16"/>
  <c r="AJ1256" i="16"/>
  <c r="AQ1016" i="16"/>
  <c r="AB1257" i="16" l="1"/>
  <c r="U1257" i="16" s="1"/>
  <c r="AS1016" i="16"/>
  <c r="AY1016" i="16"/>
  <c r="L1258" i="16" l="1"/>
  <c r="M1258" i="16" s="1"/>
  <c r="AB1258" i="16" s="1"/>
  <c r="AC1257" i="16"/>
  <c r="AQ1017" i="16"/>
  <c r="AJ1257" i="16"/>
  <c r="AA1258" i="16" l="1"/>
  <c r="U1258" i="16" s="1"/>
  <c r="L1259" i="16"/>
  <c r="M1259" i="16" s="1"/>
  <c r="AA1259" i="16" s="1"/>
  <c r="AS1017" i="16"/>
  <c r="AY1017" i="16"/>
  <c r="AC1258" i="16" l="1"/>
  <c r="AJ1258" i="16"/>
  <c r="AQ1018" i="16"/>
  <c r="AB1259" i="16"/>
  <c r="U1259" i="16" s="1"/>
  <c r="AJ1259" i="16" l="1"/>
  <c r="AQ1019" i="16"/>
  <c r="AC1259" i="16"/>
  <c r="L1260" i="16"/>
  <c r="M1260" i="16" s="1"/>
  <c r="AB1260" i="16" s="1"/>
  <c r="AY1018" i="16"/>
  <c r="AS1018" i="16"/>
  <c r="AA1260" i="16" l="1"/>
  <c r="AS1019" i="16"/>
  <c r="AY1019" i="16"/>
  <c r="L1261" i="16" l="1"/>
  <c r="M1261" i="16" s="1"/>
  <c r="AA1261" i="16" s="1"/>
  <c r="U1260" i="16"/>
  <c r="AC1260" i="16"/>
  <c r="AB1261" i="16" l="1"/>
  <c r="U1261" i="16" s="1"/>
  <c r="AQ1020" i="16"/>
  <c r="AJ1260" i="16"/>
  <c r="AQ1021" i="16" l="1"/>
  <c r="AJ1261" i="16"/>
  <c r="AS1020" i="16"/>
  <c r="AY1020" i="16"/>
  <c r="AC1261" i="16"/>
  <c r="L1262" i="16"/>
  <c r="M1262" i="16" s="1"/>
  <c r="AA1262" i="16" l="1"/>
  <c r="AB1262" i="16"/>
  <c r="AS1021" i="16"/>
  <c r="AY1021" i="16"/>
  <c r="L1263" i="16" l="1"/>
  <c r="M1263" i="16" s="1"/>
  <c r="AA1263" i="16" s="1"/>
  <c r="AC1262" i="16"/>
  <c r="U1262" i="16"/>
  <c r="AB1263" i="16" l="1"/>
  <c r="AJ1262" i="16"/>
  <c r="AQ1022" i="16"/>
  <c r="AS1022" i="16" l="1"/>
  <c r="AY1022" i="16"/>
  <c r="U1263" i="16"/>
  <c r="AC1263" i="16"/>
  <c r="L1264" i="16"/>
  <c r="M1264" i="16" s="1"/>
  <c r="AB1264" i="16" s="1"/>
  <c r="AA1264" i="16"/>
  <c r="AJ1263" i="16" l="1"/>
  <c r="AQ1023" i="16"/>
  <c r="U1264" i="16"/>
  <c r="L1265" i="16"/>
  <c r="M1265" i="16" s="1"/>
  <c r="AB1265" i="16" s="1"/>
  <c r="AC1264" i="16"/>
  <c r="AA1265" i="16" l="1"/>
  <c r="AJ1264" i="16"/>
  <c r="AQ1024" i="16"/>
  <c r="AS1023" i="16"/>
  <c r="AY1023" i="16"/>
  <c r="AS1024" i="16" l="1"/>
  <c r="AY1024" i="16"/>
  <c r="AC1265" i="16"/>
  <c r="U1265" i="16"/>
  <c r="L1266" i="16"/>
  <c r="M1266" i="16" s="1"/>
  <c r="AA1266" i="16" s="1"/>
  <c r="AQ1025" i="16" l="1"/>
  <c r="AJ1265" i="16"/>
  <c r="AB1266" i="16"/>
  <c r="U1266" i="16" s="1"/>
  <c r="AQ1026" i="16" l="1"/>
  <c r="AJ1266" i="16"/>
  <c r="AC1266" i="16"/>
  <c r="L1267" i="16"/>
  <c r="M1267" i="16" s="1"/>
  <c r="AA1267" i="16" s="1"/>
  <c r="AY1025" i="16"/>
  <c r="AS1025" i="16"/>
  <c r="AB1267" i="16" l="1"/>
  <c r="AS1026" i="16"/>
  <c r="AY1026" i="16"/>
  <c r="L1268" i="16" l="1"/>
  <c r="M1268" i="16" s="1"/>
  <c r="AA1268" i="16" s="1"/>
  <c r="AC1267" i="16"/>
  <c r="U1267" i="16"/>
  <c r="AJ1267" i="16" l="1"/>
  <c r="AQ1027" i="16"/>
  <c r="AB1268" i="16"/>
  <c r="AS1027" i="16" l="1"/>
  <c r="AY1027" i="16"/>
  <c r="U1268" i="16"/>
  <c r="L1269" i="16"/>
  <c r="M1269" i="16" s="1"/>
  <c r="AB1269" i="16" s="1"/>
  <c r="AC1268" i="16"/>
  <c r="AA1269" i="16" l="1"/>
  <c r="U1269" i="16" s="1"/>
  <c r="AJ1268" i="16"/>
  <c r="AQ1028" i="16"/>
  <c r="L1270" i="16" l="1"/>
  <c r="M1270" i="16" s="1"/>
  <c r="AA1270" i="16" s="1"/>
  <c r="AC1269" i="16"/>
  <c r="AJ1269" i="16"/>
  <c r="AQ1029" i="16"/>
  <c r="AS1028" i="16"/>
  <c r="AY1028" i="16"/>
  <c r="AB1270" i="16"/>
  <c r="AC1270" i="16" l="1"/>
  <c r="L1271" i="16"/>
  <c r="M1271" i="16" s="1"/>
  <c r="AA1271" i="16" s="1"/>
  <c r="U1270" i="16"/>
  <c r="AS1029" i="16"/>
  <c r="AY1029" i="16"/>
  <c r="AJ1270" i="16" l="1"/>
  <c r="AQ1030" i="16"/>
  <c r="AB1271" i="16"/>
  <c r="AS1030" i="16" l="1"/>
  <c r="AY1030" i="16"/>
  <c r="AC1271" i="16"/>
  <c r="L1272" i="16"/>
  <c r="M1272" i="16" s="1"/>
  <c r="U1271" i="16"/>
  <c r="AB1272" i="16" l="1"/>
  <c r="AA1272" i="16"/>
  <c r="AJ1271" i="16"/>
  <c r="AQ1031" i="16"/>
  <c r="U1272" i="16" l="1"/>
  <c r="AY1031" i="16"/>
  <c r="AS1031" i="16"/>
  <c r="AC1272" i="16"/>
  <c r="L1273" i="16"/>
  <c r="M1273" i="16" s="1"/>
  <c r="AB1273" i="16" s="1"/>
  <c r="AA1273" i="16" l="1"/>
  <c r="L1274" i="16" s="1"/>
  <c r="M1274" i="16" s="1"/>
  <c r="AA1274" i="16" s="1"/>
  <c r="AQ1032" i="16"/>
  <c r="AJ1272" i="16"/>
  <c r="AY1032" i="16" l="1"/>
  <c r="AS1032" i="16"/>
  <c r="U1273" i="16"/>
  <c r="AB1274" i="16"/>
  <c r="AC1273" i="16"/>
  <c r="AQ1033" i="16" l="1"/>
  <c r="AJ1273" i="16"/>
  <c r="U1274" i="16"/>
  <c r="AC1274" i="16"/>
  <c r="L1275" i="16"/>
  <c r="M1275" i="16" s="1"/>
  <c r="AB1275" i="16" s="1"/>
  <c r="AA1275" i="16" l="1"/>
  <c r="U1275" i="16" s="1"/>
  <c r="AJ1274" i="16"/>
  <c r="AQ1034" i="16"/>
  <c r="AY1033" i="16"/>
  <c r="AS1033" i="16"/>
  <c r="L1276" i="16" l="1"/>
  <c r="M1276" i="16" s="1"/>
  <c r="AA1276" i="16" s="1"/>
  <c r="AC1275" i="16"/>
  <c r="AJ1275" i="16"/>
  <c r="AQ1035" i="16"/>
  <c r="AY1034" i="16"/>
  <c r="AS1034" i="16"/>
  <c r="AB1276" i="16" l="1"/>
  <c r="U1276" i="16" s="1"/>
  <c r="AY1035" i="16"/>
  <c r="AS1035" i="16"/>
  <c r="AJ1276" i="16" l="1"/>
  <c r="AQ1036" i="16"/>
  <c r="AS1036" i="16" s="1"/>
  <c r="AC1276" i="16"/>
  <c r="L1277" i="16"/>
  <c r="M1277" i="16" s="1"/>
  <c r="AB1277" i="16" s="1"/>
  <c r="AA1277" i="16" l="1"/>
  <c r="U1277" i="16" s="1"/>
  <c r="AY1036" i="16"/>
  <c r="AC1277" i="16"/>
  <c r="L1278" i="16"/>
  <c r="M1278" i="16" s="1"/>
  <c r="AB1278" i="16" s="1"/>
  <c r="AJ1277" i="16"/>
  <c r="AQ1037" i="16"/>
  <c r="AA1278" i="16" l="1"/>
  <c r="L1279" i="16" s="1"/>
  <c r="M1279" i="16" s="1"/>
  <c r="AA1279" i="16" s="1"/>
  <c r="AS1037" i="16"/>
  <c r="AY1037" i="16"/>
  <c r="U1278" i="16"/>
  <c r="AC1278" i="16" l="1"/>
  <c r="AB1279" i="16"/>
  <c r="U1279" i="16" s="1"/>
  <c r="AQ1039" i="16" s="1"/>
  <c r="AQ1038" i="16"/>
  <c r="AJ1278" i="16"/>
  <c r="AC1279" i="16" l="1"/>
  <c r="AJ1279" i="16"/>
  <c r="L1280" i="16"/>
  <c r="M1280" i="16" s="1"/>
  <c r="AA1280" i="16" s="1"/>
  <c r="AS1038" i="16"/>
  <c r="AY1038" i="16"/>
  <c r="AB1280" i="16"/>
  <c r="AY1039" i="16"/>
  <c r="AS1039" i="16"/>
  <c r="L1281" i="16" l="1"/>
  <c r="M1281" i="16" s="1"/>
  <c r="AA1281" i="16" s="1"/>
  <c r="AC1280" i="16"/>
  <c r="U1280" i="16"/>
  <c r="AB1281" i="16" l="1"/>
  <c r="AC1281" i="16" s="1"/>
  <c r="AQ1040" i="16"/>
  <c r="AJ1280" i="16"/>
  <c r="U1281" i="16"/>
  <c r="L1282" i="16" l="1"/>
  <c r="M1282" i="16" s="1"/>
  <c r="AB1282" i="16" s="1"/>
  <c r="AQ1041" i="16"/>
  <c r="AJ1281" i="16"/>
  <c r="AS1040" i="16"/>
  <c r="AY1040" i="16"/>
  <c r="AA1282" i="16" l="1"/>
  <c r="AC1282" i="16" s="1"/>
  <c r="U1282" i="16"/>
  <c r="AQ1042" i="16" s="1"/>
  <c r="L1283" i="16"/>
  <c r="M1283" i="16" s="1"/>
  <c r="AB1283" i="16" s="1"/>
  <c r="AS1041" i="16"/>
  <c r="AY1041" i="16"/>
  <c r="AJ1282" i="16" l="1"/>
  <c r="AA1283" i="16"/>
  <c r="U1283" i="16" s="1"/>
  <c r="AQ1043" i="16" s="1"/>
  <c r="AY1042" i="16"/>
  <c r="AS1042" i="16"/>
  <c r="L1284" i="16" l="1"/>
  <c r="M1284" i="16" s="1"/>
  <c r="AJ1283" i="16"/>
  <c r="AC1283" i="16"/>
  <c r="AA1284" i="16"/>
  <c r="AB1284" i="16"/>
  <c r="AY1043" i="16"/>
  <c r="AS1043" i="16"/>
  <c r="U1284" i="16" l="1"/>
  <c r="L1285" i="16"/>
  <c r="M1285" i="16" s="1"/>
  <c r="AC1284" i="16"/>
  <c r="AB1285" i="16" l="1"/>
  <c r="AA1285" i="16"/>
  <c r="AQ1044" i="16"/>
  <c r="AJ1284" i="16"/>
  <c r="AY1044" i="16" l="1"/>
  <c r="AS1044" i="16"/>
  <c r="U1285" i="16"/>
  <c r="AC1285" i="16"/>
  <c r="L1286" i="16"/>
  <c r="M1286" i="16" s="1"/>
  <c r="AB1286" i="16" s="1"/>
  <c r="AQ1045" i="16" l="1"/>
  <c r="AJ1285" i="16"/>
  <c r="AA1286" i="16"/>
  <c r="U1286" i="16" s="1"/>
  <c r="AJ1286" i="16" s="1"/>
  <c r="AQ1046" i="16" l="1"/>
  <c r="AY1046" i="16" s="1"/>
  <c r="L1287" i="16"/>
  <c r="M1287" i="16" s="1"/>
  <c r="AB1287" i="16" s="1"/>
  <c r="AS1045" i="16"/>
  <c r="AY1045" i="16"/>
  <c r="AC1286" i="16"/>
  <c r="AS1046" i="16" l="1"/>
  <c r="AA1287" i="16"/>
  <c r="U1287" i="16" s="1"/>
  <c r="AQ1047" i="16" s="1"/>
  <c r="AJ1287" i="16" l="1"/>
  <c r="L1288" i="16"/>
  <c r="M1288" i="16" s="1"/>
  <c r="AA1288" i="16" s="1"/>
  <c r="AC1287" i="16"/>
  <c r="AS1047" i="16"/>
  <c r="AY1047" i="16"/>
  <c r="AB1288" i="16" l="1"/>
  <c r="U1288" i="16" s="1"/>
  <c r="AQ1048" i="16" s="1"/>
  <c r="AJ1288" i="16" l="1"/>
  <c r="AC1288" i="16"/>
  <c r="L1289" i="16"/>
  <c r="M1289" i="16" s="1"/>
  <c r="AA1289" i="16" s="1"/>
  <c r="AS1048" i="16"/>
  <c r="AY1048" i="16"/>
  <c r="AB1289" i="16" l="1"/>
  <c r="U1289" i="16" s="1"/>
  <c r="AJ1289" i="16" l="1"/>
  <c r="AQ1049" i="16"/>
  <c r="AC1289" i="16"/>
  <c r="L1290" i="16"/>
  <c r="M1290" i="16" s="1"/>
  <c r="AB1290" i="16" s="1"/>
  <c r="AA1290" i="16" l="1"/>
  <c r="AS1049" i="16"/>
  <c r="AY1049" i="16"/>
  <c r="U1290" i="16" l="1"/>
  <c r="L1291" i="16"/>
  <c r="M1291" i="16" s="1"/>
  <c r="AA1291" i="16" s="1"/>
  <c r="AC1290" i="16"/>
  <c r="AB1291" i="16" l="1"/>
  <c r="AQ1050" i="16"/>
  <c r="AJ1290" i="16"/>
  <c r="AY1050" i="16" l="1"/>
  <c r="AS1050" i="16"/>
  <c r="AC1291" i="16"/>
  <c r="L1292" i="16"/>
  <c r="M1292" i="16" s="1"/>
  <c r="AB1292" i="16" s="1"/>
  <c r="U1291" i="16"/>
  <c r="AA1292" i="16" l="1"/>
  <c r="AQ1051" i="16"/>
  <c r="AJ1291" i="16"/>
  <c r="U1292" i="16"/>
  <c r="AC1292" i="16"/>
  <c r="L1293" i="16"/>
  <c r="M1293" i="16" s="1"/>
  <c r="AB1293" i="16" s="1"/>
  <c r="AA1293" i="16" l="1"/>
  <c r="AJ1292" i="16"/>
  <c r="AQ1052" i="16"/>
  <c r="AS1051" i="16"/>
  <c r="AY1051" i="16"/>
  <c r="U1293" i="16" l="1"/>
  <c r="AC1293" i="16"/>
  <c r="AS1052" i="16"/>
  <c r="AY1052" i="16"/>
  <c r="L1294" i="16"/>
  <c r="M1294" i="16" s="1"/>
  <c r="AA1294" i="16" s="1"/>
  <c r="AQ1053" i="16" l="1"/>
  <c r="AJ1293" i="16"/>
  <c r="AB1294" i="16"/>
  <c r="L1295" i="16" l="1"/>
  <c r="M1295" i="16" s="1"/>
  <c r="AB1295" i="16" s="1"/>
  <c r="AC1294" i="16"/>
  <c r="U1294" i="16"/>
  <c r="AY1053" i="16"/>
  <c r="AS1053" i="16"/>
  <c r="AA1295" i="16" l="1"/>
  <c r="AJ1294" i="16"/>
  <c r="AQ1054" i="16"/>
  <c r="U1295" i="16" l="1"/>
  <c r="AC1295" i="16"/>
  <c r="AS1054" i="16"/>
  <c r="AY1054" i="16"/>
  <c r="L1296" i="16"/>
  <c r="M1296" i="16" s="1"/>
  <c r="AA1296" i="16" s="1"/>
  <c r="AB1296" i="16" l="1"/>
  <c r="AJ1295" i="16"/>
  <c r="AQ1055" i="16"/>
  <c r="AY1055" i="16" l="1"/>
  <c r="AS1055" i="16"/>
  <c r="AC1296" i="16"/>
  <c r="L1297" i="16"/>
  <c r="M1297" i="16" s="1"/>
  <c r="AB1297" i="16" s="1"/>
  <c r="U1296" i="16"/>
  <c r="AA1297" i="16" l="1"/>
  <c r="AC1297" i="16" s="1"/>
  <c r="L1298" i="16"/>
  <c r="M1298" i="16" s="1"/>
  <c r="AA1298" i="16" s="1"/>
  <c r="AJ1296" i="16"/>
  <c r="AQ1056" i="16"/>
  <c r="U1297" i="16"/>
  <c r="AB1298" i="16" l="1"/>
  <c r="AS1056" i="16"/>
  <c r="AY1056" i="16"/>
  <c r="L1299" i="16"/>
  <c r="M1299" i="16" s="1"/>
  <c r="AA1299" i="16" s="1"/>
  <c r="AC1298" i="16"/>
  <c r="U1298" i="16"/>
  <c r="AJ1297" i="16"/>
  <c r="AQ1057" i="16"/>
  <c r="AB1299" i="16" l="1"/>
  <c r="AC1299" i="16" s="1"/>
  <c r="L1300" i="16"/>
  <c r="M1300" i="16" s="1"/>
  <c r="AB1300" i="16" s="1"/>
  <c r="AS1057" i="16"/>
  <c r="AY1057" i="16"/>
  <c r="AJ1298" i="16"/>
  <c r="AQ1058" i="16"/>
  <c r="AA1300" i="16" l="1"/>
  <c r="L1301" i="16" s="1"/>
  <c r="M1301" i="16" s="1"/>
  <c r="AB1301" i="16" s="1"/>
  <c r="U1299" i="16"/>
  <c r="AS1058" i="16"/>
  <c r="AY1058" i="16"/>
  <c r="U1300" i="16"/>
  <c r="AC1300" i="16" l="1"/>
  <c r="AJ1299" i="16"/>
  <c r="AQ1059" i="16"/>
  <c r="AA1301" i="16"/>
  <c r="AJ1300" i="16"/>
  <c r="AQ1060" i="16"/>
  <c r="AY1059" i="16" l="1"/>
  <c r="AS1059" i="16"/>
  <c r="U1301" i="16"/>
  <c r="L1302" i="16"/>
  <c r="M1302" i="16" s="1"/>
  <c r="AB1302" i="16" s="1"/>
  <c r="AS1060" i="16"/>
  <c r="AY1060" i="16"/>
  <c r="AC1301" i="16"/>
  <c r="AA1302" i="16" l="1"/>
  <c r="AJ1301" i="16"/>
  <c r="AQ1061" i="16"/>
  <c r="AY1061" i="16" l="1"/>
  <c r="AS1061" i="16"/>
  <c r="L1303" i="16"/>
  <c r="M1303" i="16" s="1"/>
  <c r="AB1303" i="16" s="1"/>
  <c r="U1302" i="16"/>
  <c r="AC1302" i="16"/>
  <c r="AA1303" i="16" l="1"/>
  <c r="AC1303" i="16" s="1"/>
  <c r="U1303" i="16"/>
  <c r="L1304" i="16"/>
  <c r="M1304" i="16" s="1"/>
  <c r="AB1304" i="16" s="1"/>
  <c r="AJ1302" i="16"/>
  <c r="AQ1062" i="16"/>
  <c r="AS1062" i="16" l="1"/>
  <c r="AY1062" i="16"/>
  <c r="AA1304" i="16"/>
  <c r="AC1304" i="16" s="1"/>
  <c r="AQ1063" i="16"/>
  <c r="AJ1303" i="16"/>
  <c r="AY1063" i="16" l="1"/>
  <c r="AS1063" i="16"/>
  <c r="L1305" i="16"/>
  <c r="M1305" i="16" s="1"/>
  <c r="AB1305" i="16" s="1"/>
  <c r="U1304" i="16"/>
  <c r="AA1305" i="16" l="1"/>
  <c r="AC1305" i="16" s="1"/>
  <c r="AJ1304" i="16"/>
  <c r="AQ1064" i="16"/>
  <c r="L1306" i="16"/>
  <c r="M1306" i="16" s="1"/>
  <c r="AY1064" i="16" l="1"/>
  <c r="AS1064" i="16"/>
  <c r="U1305" i="16"/>
  <c r="AA1306" i="16"/>
  <c r="AB1306" i="16"/>
  <c r="L1307" i="16" l="1"/>
  <c r="M1307" i="16" s="1"/>
  <c r="AA1307" i="16" s="1"/>
  <c r="AC1306" i="16"/>
  <c r="U1306" i="16"/>
  <c r="AQ1065" i="16"/>
  <c r="AJ1305" i="16"/>
  <c r="AY1065" i="16" l="1"/>
  <c r="AS1065" i="16"/>
  <c r="AB1307" i="16"/>
  <c r="AQ1066" i="16"/>
  <c r="AJ1306" i="16"/>
  <c r="AY1066" i="16" l="1"/>
  <c r="AS1066" i="16"/>
  <c r="U1307" i="16"/>
  <c r="L1308" i="16"/>
  <c r="M1308" i="16" s="1"/>
  <c r="AC1307" i="16"/>
  <c r="AA1308" i="16" l="1"/>
  <c r="AB1308" i="16"/>
  <c r="AQ1067" i="16"/>
  <c r="AJ1307" i="16"/>
  <c r="AS1067" i="16" l="1"/>
  <c r="AY1067" i="16"/>
  <c r="AC1308" i="16"/>
  <c r="L1309" i="16"/>
  <c r="M1309" i="16" s="1"/>
  <c r="AA1309" i="16" s="1"/>
  <c r="U1308" i="16"/>
  <c r="AB1309" i="16" l="1"/>
  <c r="U1309" i="16" s="1"/>
  <c r="AJ1308" i="16"/>
  <c r="AQ1068" i="16"/>
  <c r="AY1068" i="16" l="1"/>
  <c r="AS1068" i="16"/>
  <c r="L1310" i="16"/>
  <c r="M1310" i="16" s="1"/>
  <c r="AC1309" i="16"/>
  <c r="AJ1309" i="16"/>
  <c r="AQ1069" i="16"/>
  <c r="AB1310" i="16" l="1"/>
  <c r="AA1310" i="16"/>
  <c r="AY1069" i="16"/>
  <c r="AS1069" i="16"/>
  <c r="U1310" i="16" l="1"/>
  <c r="AC1310" i="16"/>
  <c r="L1311" i="16"/>
  <c r="M1311" i="16" s="1"/>
  <c r="AA1311" i="16" s="1"/>
  <c r="AB1311" i="16" l="1"/>
  <c r="L1312" i="16" s="1"/>
  <c r="M1312" i="16" s="1"/>
  <c r="AB1312" i="16" s="1"/>
  <c r="U1311" i="16"/>
  <c r="AC1311" i="16"/>
  <c r="AJ1310" i="16"/>
  <c r="AQ1070" i="16"/>
  <c r="AA1312" i="16" l="1"/>
  <c r="AY1070" i="16"/>
  <c r="AS1070" i="16"/>
  <c r="AJ1311" i="16"/>
  <c r="AQ1071" i="16"/>
  <c r="AY1071" i="16" l="1"/>
  <c r="AS1071" i="16"/>
  <c r="U1312" i="16"/>
  <c r="AC1312" i="16"/>
  <c r="L1313" i="16"/>
  <c r="M1313" i="16" s="1"/>
  <c r="AA1313" i="16" s="1"/>
  <c r="AB1313" i="16" l="1"/>
  <c r="AJ1312" i="16"/>
  <c r="AQ1072" i="16"/>
  <c r="AS1072" i="16" l="1"/>
  <c r="AY1072" i="16"/>
  <c r="U1313" i="16"/>
  <c r="AC1313" i="16"/>
  <c r="L1314" i="16"/>
  <c r="M1314" i="16" s="1"/>
  <c r="AA1314" i="16" l="1"/>
  <c r="AB1314" i="16"/>
  <c r="AJ1313" i="16"/>
  <c r="AQ1073" i="16"/>
  <c r="AS1073" i="16" l="1"/>
  <c r="AY1073" i="16"/>
  <c r="L1315" i="16"/>
  <c r="M1315" i="16" s="1"/>
  <c r="AA1315" i="16" s="1"/>
  <c r="AC1314" i="16"/>
  <c r="U1314" i="16"/>
  <c r="AB1315" i="16" l="1"/>
  <c r="AQ1074" i="16"/>
  <c r="AJ1314" i="16"/>
  <c r="AY1074" i="16" l="1"/>
  <c r="AS1074" i="16"/>
  <c r="U1315" i="16"/>
  <c r="AC1315" i="16"/>
  <c r="L1316" i="16"/>
  <c r="M1316" i="16" s="1"/>
  <c r="AA1316" i="16" s="1"/>
  <c r="AJ1315" i="16" l="1"/>
  <c r="AQ1075" i="16"/>
  <c r="AB1316" i="16"/>
  <c r="L1317" i="16" l="1"/>
  <c r="M1317" i="16" s="1"/>
  <c r="AB1317" i="16" s="1"/>
  <c r="AC1316" i="16"/>
  <c r="AS1075" i="16"/>
  <c r="AY1075" i="16"/>
  <c r="U1316" i="16"/>
  <c r="AQ1076" i="16" l="1"/>
  <c r="AJ1316" i="16"/>
  <c r="AA1317" i="16"/>
  <c r="L1318" i="16" s="1"/>
  <c r="M1318" i="16" s="1"/>
  <c r="AA1318" i="16" s="1"/>
  <c r="U1317" i="16" l="1"/>
  <c r="AB1318" i="16"/>
  <c r="U1318" i="16" s="1"/>
  <c r="AC1317" i="16"/>
  <c r="AY1076" i="16"/>
  <c r="AS1076" i="16"/>
  <c r="AJ1318" i="16" l="1"/>
  <c r="AQ1078" i="16"/>
  <c r="AC1318" i="16"/>
  <c r="L1319" i="16"/>
  <c r="M1319" i="16" s="1"/>
  <c r="AB1319" i="16" s="1"/>
  <c r="AJ1317" i="16"/>
  <c r="AQ1077" i="16"/>
  <c r="AA1319" i="16" l="1"/>
  <c r="L1320" i="16" s="1"/>
  <c r="M1320" i="16" s="1"/>
  <c r="AB1320" i="16" s="1"/>
  <c r="AS1077" i="16"/>
  <c r="AY1077" i="16"/>
  <c r="AY1078" i="16"/>
  <c r="AS1078" i="16"/>
  <c r="AC1319" i="16" l="1"/>
  <c r="U1319" i="16"/>
  <c r="AJ1319" i="16" s="1"/>
  <c r="AA1320" i="16"/>
  <c r="L1321" i="16" s="1"/>
  <c r="M1321" i="16" s="1"/>
  <c r="AA1321" i="16" s="1"/>
  <c r="AQ1079" i="16" l="1"/>
  <c r="AS1079" i="16" s="1"/>
  <c r="AC1320" i="16"/>
  <c r="U1320" i="16"/>
  <c r="AB1321" i="16"/>
  <c r="AY1079" i="16" l="1"/>
  <c r="AQ1080" i="16"/>
  <c r="AJ1320" i="16"/>
  <c r="U1321" i="16"/>
  <c r="L1322" i="16"/>
  <c r="M1322" i="16" s="1"/>
  <c r="AA1322" i="16" s="1"/>
  <c r="AC1321" i="16"/>
  <c r="AB1322" i="16" l="1"/>
  <c r="L1323" i="16" s="1"/>
  <c r="M1323" i="16" s="1"/>
  <c r="AA1323" i="16" s="1"/>
  <c r="AJ1321" i="16"/>
  <c r="AQ1081" i="16"/>
  <c r="U1322" i="16"/>
  <c r="AS1080" i="16"/>
  <c r="AY1080" i="16"/>
  <c r="AC1322" i="16" l="1"/>
  <c r="AJ1322" i="16"/>
  <c r="AQ1082" i="16"/>
  <c r="AB1323" i="16"/>
  <c r="AY1081" i="16"/>
  <c r="AS1081" i="16"/>
  <c r="AC1323" i="16" l="1"/>
  <c r="L1324" i="16"/>
  <c r="M1324" i="16" s="1"/>
  <c r="AB1324" i="16" s="1"/>
  <c r="U1323" i="16"/>
  <c r="AS1082" i="16"/>
  <c r="AY1082" i="16"/>
  <c r="AJ1323" i="16" l="1"/>
  <c r="AQ1083" i="16"/>
  <c r="AA1324" i="16"/>
  <c r="AC1324" i="16" s="1"/>
  <c r="L1325" i="16" l="1"/>
  <c r="M1325" i="16" s="1"/>
  <c r="AB1325" i="16" s="1"/>
  <c r="U1324" i="16"/>
  <c r="AY1083" i="16"/>
  <c r="AS1083" i="16"/>
  <c r="AA1325" i="16" l="1"/>
  <c r="AJ1324" i="16"/>
  <c r="AQ1084" i="16"/>
  <c r="L1326" i="16" l="1"/>
  <c r="M1326" i="16" s="1"/>
  <c r="AB1326" i="16" s="1"/>
  <c r="U1325" i="16"/>
  <c r="AC1325" i="16"/>
  <c r="AS1084" i="16"/>
  <c r="AY1084" i="16"/>
  <c r="AA1326" i="16" l="1"/>
  <c r="U1326" i="16" s="1"/>
  <c r="AC1326" i="16"/>
  <c r="AQ1085" i="16"/>
  <c r="AJ1325" i="16"/>
  <c r="L1327" i="16"/>
  <c r="M1327" i="16" s="1"/>
  <c r="AB1327" i="16" s="1"/>
  <c r="AY1085" i="16" l="1"/>
  <c r="AS1085" i="16"/>
  <c r="AA1327" i="16"/>
  <c r="L1328" i="16" s="1"/>
  <c r="M1328" i="16" s="1"/>
  <c r="AA1328" i="16" s="1"/>
  <c r="AJ1326" i="16"/>
  <c r="AQ1086" i="16"/>
  <c r="AC1327" i="16" l="1"/>
  <c r="U1327" i="16"/>
  <c r="AB1328" i="16"/>
  <c r="U1328" i="16" s="1"/>
  <c r="AS1086" i="16"/>
  <c r="AY1086" i="16"/>
  <c r="AQ1088" i="16" l="1"/>
  <c r="AJ1328" i="16"/>
  <c r="AC1328" i="16"/>
  <c r="L1329" i="16"/>
  <c r="M1329" i="16" s="1"/>
  <c r="AB1329" i="16" s="1"/>
  <c r="AQ1087" i="16"/>
  <c r="AJ1327" i="16"/>
  <c r="AA1329" i="16" l="1"/>
  <c r="AS1087" i="16"/>
  <c r="AY1087" i="16"/>
  <c r="AS1088" i="16"/>
  <c r="AY1088" i="16"/>
  <c r="L1330" i="16" l="1"/>
  <c r="M1330" i="16" s="1"/>
  <c r="AA1330" i="16" s="1"/>
  <c r="U1329" i="16"/>
  <c r="AC1329" i="16"/>
  <c r="AB1330" i="16" l="1"/>
  <c r="AQ1089" i="16"/>
  <c r="AJ1329" i="16"/>
  <c r="AS1089" i="16" l="1"/>
  <c r="AY1089" i="16"/>
  <c r="AC1330" i="16"/>
  <c r="L1331" i="16"/>
  <c r="M1331" i="16" s="1"/>
  <c r="AB1331" i="16" s="1"/>
  <c r="U1330" i="16"/>
  <c r="AQ1090" i="16" l="1"/>
  <c r="AJ1330" i="16"/>
  <c r="AA1331" i="16"/>
  <c r="L1332" i="16" l="1"/>
  <c r="M1332" i="16" s="1"/>
  <c r="AA1332" i="16" s="1"/>
  <c r="U1331" i="16"/>
  <c r="AS1090" i="16"/>
  <c r="AY1090" i="16"/>
  <c r="AC1331" i="16"/>
  <c r="AB1332" i="16" l="1"/>
  <c r="L1333" i="16" s="1"/>
  <c r="M1333" i="16" s="1"/>
  <c r="AA1333" i="16" s="1"/>
  <c r="AJ1331" i="16"/>
  <c r="AQ1091" i="16"/>
  <c r="U1332" i="16" l="1"/>
  <c r="AC1332" i="16"/>
  <c r="AB1333" i="16"/>
  <c r="U1333" i="16" s="1"/>
  <c r="AJ1332" i="16"/>
  <c r="AQ1092" i="16"/>
  <c r="AS1091" i="16"/>
  <c r="AY1091" i="16"/>
  <c r="L1334" i="16" l="1"/>
  <c r="M1334" i="16" s="1"/>
  <c r="AA1334" i="16" s="1"/>
  <c r="AC1333" i="16"/>
  <c r="AQ1093" i="16"/>
  <c r="AS1093" i="16" s="1"/>
  <c r="AJ1333" i="16"/>
  <c r="AY1092" i="16"/>
  <c r="AS1092" i="16"/>
  <c r="AB1334" i="16" l="1"/>
  <c r="U1334" i="16" s="1"/>
  <c r="AQ1094" i="16" s="1"/>
  <c r="AY1093" i="16"/>
  <c r="L1335" i="16" l="1"/>
  <c r="M1335" i="16" s="1"/>
  <c r="AB1335" i="16" s="1"/>
  <c r="AC1334" i="16"/>
  <c r="AJ1334" i="16"/>
  <c r="AA1335" i="16"/>
  <c r="AS1094" i="16"/>
  <c r="AY1094" i="16"/>
  <c r="U1335" i="16" l="1"/>
  <c r="L1336" i="16"/>
  <c r="M1336" i="16" s="1"/>
  <c r="AB1336" i="16" s="1"/>
  <c r="AC1335" i="16"/>
  <c r="AA1336" i="16" l="1"/>
  <c r="AJ1335" i="16"/>
  <c r="AQ1095" i="16"/>
  <c r="AY1095" i="16" l="1"/>
  <c r="AS1095" i="16"/>
  <c r="AC1336" i="16"/>
  <c r="U1336" i="16"/>
  <c r="L1337" i="16"/>
  <c r="M1337" i="16" s="1"/>
  <c r="AB1337" i="16" s="1"/>
  <c r="AA1337" i="16" l="1"/>
  <c r="L1338" i="16" s="1"/>
  <c r="M1338" i="16" s="1"/>
  <c r="AB1338" i="16" s="1"/>
  <c r="AQ1096" i="16"/>
  <c r="AJ1336" i="16"/>
  <c r="AS1096" i="16" l="1"/>
  <c r="AY1096" i="16"/>
  <c r="U1337" i="16"/>
  <c r="AA1338" i="16"/>
  <c r="L1339" i="16" s="1"/>
  <c r="M1339" i="16" s="1"/>
  <c r="AA1339" i="16" s="1"/>
  <c r="AC1337" i="16"/>
  <c r="AC1338" i="16" l="1"/>
  <c r="U1338" i="16"/>
  <c r="AB1339" i="16"/>
  <c r="AQ1097" i="16"/>
  <c r="AJ1337" i="16"/>
  <c r="AY1097" i="16" l="1"/>
  <c r="AS1097" i="16"/>
  <c r="U1339" i="16"/>
  <c r="L1340" i="16"/>
  <c r="M1340" i="16" s="1"/>
  <c r="AA1340" i="16" s="1"/>
  <c r="AC1339" i="16"/>
  <c r="AQ1098" i="16"/>
  <c r="AJ1338" i="16"/>
  <c r="AB1340" i="16" l="1"/>
  <c r="AC1340" i="16" s="1"/>
  <c r="AY1098" i="16"/>
  <c r="AS1098" i="16"/>
  <c r="AJ1339" i="16"/>
  <c r="AQ1099" i="16"/>
  <c r="L1341" i="16" l="1"/>
  <c r="M1341" i="16" s="1"/>
  <c r="AA1341" i="16" s="1"/>
  <c r="U1340" i="16"/>
  <c r="AJ1340" i="16" s="1"/>
  <c r="AY1099" i="16"/>
  <c r="AS1099" i="16"/>
  <c r="AQ1100" i="16" l="1"/>
  <c r="AY1100" i="16" s="1"/>
  <c r="AB1341" i="16"/>
  <c r="AC1341" i="16" s="1"/>
  <c r="AS1100" i="16" l="1"/>
  <c r="L1342" i="16"/>
  <c r="M1342" i="16" s="1"/>
  <c r="AB1342" i="16" s="1"/>
  <c r="U1341" i="16"/>
  <c r="AJ1341" i="16" s="1"/>
  <c r="AQ1101" i="16" l="1"/>
  <c r="AY1101" i="16" s="1"/>
  <c r="AA1342" i="16"/>
  <c r="U1342" i="16" s="1"/>
  <c r="AC1342" i="16" l="1"/>
  <c r="AS1101" i="16"/>
  <c r="L1343" i="16"/>
  <c r="M1343" i="16" s="1"/>
  <c r="AA1343" i="16" s="1"/>
  <c r="AJ1342" i="16"/>
  <c r="AQ1102" i="16"/>
  <c r="AB1343" i="16" l="1"/>
  <c r="U1343" i="16" s="1"/>
  <c r="AJ1343" i="16" s="1"/>
  <c r="AS1102" i="16"/>
  <c r="AY1102" i="16"/>
  <c r="AC1343" i="16" l="1"/>
  <c r="L1344" i="16"/>
  <c r="M1344" i="16" s="1"/>
  <c r="AA1344" i="16" s="1"/>
  <c r="AQ1103" i="16"/>
  <c r="AS1103" i="16" s="1"/>
  <c r="AB1344" i="16" l="1"/>
  <c r="L1345" i="16" s="1"/>
  <c r="M1345" i="16" s="1"/>
  <c r="AB1345" i="16" s="1"/>
  <c r="AY1103" i="16"/>
  <c r="U1344" i="16" l="1"/>
  <c r="AQ1104" i="16" s="1"/>
  <c r="AC1344" i="16"/>
  <c r="AA1345" i="16"/>
  <c r="AJ1344" i="16"/>
  <c r="U1345" i="16" l="1"/>
  <c r="AQ1105" i="16" s="1"/>
  <c r="AC1345" i="16"/>
  <c r="L1346" i="16"/>
  <c r="M1346" i="16" s="1"/>
  <c r="AB1346" i="16" s="1"/>
  <c r="AY1104" i="16"/>
  <c r="AS1104" i="16"/>
  <c r="AJ1345" i="16" l="1"/>
  <c r="AA1346" i="16"/>
  <c r="AY1105" i="16"/>
  <c r="AS1105" i="16"/>
  <c r="AC1346" i="16" l="1"/>
  <c r="U1346" i="16"/>
  <c r="L1347" i="16"/>
  <c r="M1347" i="16" s="1"/>
  <c r="AA1347" i="16" s="1"/>
  <c r="AB1347" i="16" l="1"/>
  <c r="U1347" i="16"/>
  <c r="AQ1106" i="16"/>
  <c r="AJ1346" i="16"/>
  <c r="AQ1107" i="16" l="1"/>
  <c r="AJ1347" i="16"/>
  <c r="AS1106" i="16"/>
  <c r="AY1106" i="16"/>
  <c r="AC1347" i="16"/>
  <c r="L1348" i="16"/>
  <c r="M1348" i="16" s="1"/>
  <c r="AA1348" i="16" l="1"/>
  <c r="AB1348" i="16"/>
  <c r="AY1107" i="16"/>
  <c r="AS1107" i="16"/>
  <c r="AC1348" i="16" l="1"/>
  <c r="L1349" i="16"/>
  <c r="M1349" i="16" s="1"/>
  <c r="AA1349" i="16" s="1"/>
  <c r="U1348" i="16"/>
  <c r="AB1349" i="16" l="1"/>
  <c r="AQ1108" i="16"/>
  <c r="AJ1348" i="16"/>
  <c r="AY1108" i="16" l="1"/>
  <c r="AS1108" i="16"/>
  <c r="L1350" i="16"/>
  <c r="M1350" i="16" s="1"/>
  <c r="AB1350" i="16" s="1"/>
  <c r="AC1349" i="16"/>
  <c r="U1349" i="16"/>
  <c r="AA1350" i="16" l="1"/>
  <c r="U1350" i="16" s="1"/>
  <c r="AJ1349" i="16"/>
  <c r="AQ1109" i="16"/>
  <c r="L1351" i="16" l="1"/>
  <c r="M1351" i="16" s="1"/>
  <c r="AB1351" i="16" s="1"/>
  <c r="AC1350" i="16"/>
  <c r="AY1109" i="16"/>
  <c r="AS1109" i="16"/>
  <c r="AQ1110" i="16"/>
  <c r="AJ1350" i="16"/>
  <c r="AA1351" i="16" l="1"/>
  <c r="U1351" i="16" s="1"/>
  <c r="AY1110" i="16"/>
  <c r="AS1110" i="16"/>
  <c r="L1352" i="16" l="1"/>
  <c r="M1352" i="16" s="1"/>
  <c r="AA1352" i="16" s="1"/>
  <c r="AC1351" i="16"/>
  <c r="AJ1351" i="16"/>
  <c r="AQ1111" i="16"/>
  <c r="AB1352" i="16" l="1"/>
  <c r="U1352" i="16" s="1"/>
  <c r="AJ1352" i="16" s="1"/>
  <c r="AY1111" i="16"/>
  <c r="AS1111" i="16"/>
  <c r="L1353" i="16" l="1"/>
  <c r="M1353" i="16" s="1"/>
  <c r="AA1353" i="16" s="1"/>
  <c r="AQ1112" i="16"/>
  <c r="AY1112" i="16" s="1"/>
  <c r="AC1352" i="16"/>
  <c r="AB1353" i="16" l="1"/>
  <c r="AC1353" i="16" s="1"/>
  <c r="AS1112" i="16"/>
  <c r="U1353" i="16" l="1"/>
  <c r="L1354" i="16"/>
  <c r="M1354" i="16" s="1"/>
  <c r="AA1354" i="16" s="1"/>
  <c r="AQ1113" i="16" l="1"/>
  <c r="AJ1353" i="16"/>
  <c r="AB1354" i="16"/>
  <c r="AC1354" i="16"/>
  <c r="U1354" i="16" l="1"/>
  <c r="L1355" i="16"/>
  <c r="M1355" i="16" s="1"/>
  <c r="AY1113" i="16"/>
  <c r="AS1113" i="16"/>
  <c r="AB1355" i="16" l="1"/>
  <c r="AA1355" i="16"/>
  <c r="AJ1354" i="16"/>
  <c r="AQ1114" i="16"/>
  <c r="AS1114" i="16" l="1"/>
  <c r="AY1114" i="16"/>
  <c r="U1355" i="16"/>
  <c r="L1356" i="16"/>
  <c r="M1356" i="16" s="1"/>
  <c r="AA1356" i="16" s="1"/>
  <c r="AC1355" i="16"/>
  <c r="AB1356" i="16" l="1"/>
  <c r="AQ1115" i="16"/>
  <c r="AJ1355" i="16"/>
  <c r="AY1115" i="16" l="1"/>
  <c r="AS1115" i="16"/>
  <c r="U1356" i="16"/>
  <c r="AC1356" i="16"/>
  <c r="L1357" i="16"/>
  <c r="M1357" i="16" s="1"/>
  <c r="AA1357" i="16" s="1"/>
  <c r="AB1357" i="16" l="1"/>
  <c r="U1357" i="16"/>
  <c r="AQ1116" i="16"/>
  <c r="AJ1356" i="16"/>
  <c r="AC1357" i="16"/>
  <c r="L1358" i="16"/>
  <c r="M1358" i="16" s="1"/>
  <c r="AA1358" i="16" s="1"/>
  <c r="AS1116" i="16" l="1"/>
  <c r="AY1116" i="16"/>
  <c r="AB1358" i="16"/>
  <c r="AQ1117" i="16"/>
  <c r="AJ1357" i="16"/>
  <c r="AC1358" i="16" l="1"/>
  <c r="L1359" i="16"/>
  <c r="M1359" i="16" s="1"/>
  <c r="AB1359" i="16" s="1"/>
  <c r="U1358" i="16"/>
  <c r="AY1117" i="16"/>
  <c r="AS1117" i="16"/>
  <c r="AA1359" i="16" l="1"/>
  <c r="L1360" i="16" s="1"/>
  <c r="M1360" i="16" s="1"/>
  <c r="AA1360" i="16" s="1"/>
  <c r="AC1359" i="16"/>
  <c r="AQ1118" i="16"/>
  <c r="AJ1358" i="16"/>
  <c r="U1359" i="16" l="1"/>
  <c r="AS1118" i="16"/>
  <c r="AY1118" i="16"/>
  <c r="AB1360" i="16"/>
  <c r="AQ1119" i="16"/>
  <c r="AJ1359" i="16"/>
  <c r="L1361" i="16" l="1"/>
  <c r="M1361" i="16" s="1"/>
  <c r="AB1361" i="16" s="1"/>
  <c r="AC1360" i="16"/>
  <c r="AS1119" i="16"/>
  <c r="AY1119" i="16"/>
  <c r="U1360" i="16"/>
  <c r="AA1361" i="16" l="1"/>
  <c r="AJ1360" i="16"/>
  <c r="AQ1120" i="16"/>
  <c r="U1361" i="16" l="1"/>
  <c r="AC1361" i="16"/>
  <c r="L1362" i="16"/>
  <c r="M1362" i="16" s="1"/>
  <c r="AY1120" i="16"/>
  <c r="AS1120" i="16"/>
  <c r="AA1362" i="16" l="1"/>
  <c r="AB1362" i="16"/>
  <c r="AJ1361" i="16"/>
  <c r="AQ1121" i="16"/>
  <c r="AY1121" i="16" l="1"/>
  <c r="AS1121" i="16"/>
  <c r="U1362" i="16"/>
  <c r="L1363" i="16"/>
  <c r="M1363" i="16" s="1"/>
  <c r="AC1362" i="16"/>
  <c r="AA1363" i="16" l="1"/>
  <c r="AB1363" i="16"/>
  <c r="AJ1362" i="16"/>
  <c r="AQ1122" i="16"/>
  <c r="AS1122" i="16" l="1"/>
  <c r="AY1122" i="16"/>
  <c r="L1364" i="16"/>
  <c r="M1364" i="16" s="1"/>
  <c r="AA1364" i="16" s="1"/>
  <c r="AC1363" i="16"/>
  <c r="U1363" i="16"/>
  <c r="AJ1363" i="16" l="1"/>
  <c r="AQ1123" i="16"/>
  <c r="AB1364" i="16"/>
  <c r="U1364" i="16" l="1"/>
  <c r="L1365" i="16"/>
  <c r="M1365" i="16" s="1"/>
  <c r="AA1365" i="16" s="1"/>
  <c r="AC1364" i="16"/>
  <c r="AS1123" i="16"/>
  <c r="AY1123" i="16"/>
  <c r="AB1365" i="16" l="1"/>
  <c r="L1366" i="16" s="1"/>
  <c r="M1366" i="16" s="1"/>
  <c r="AB1366" i="16" s="1"/>
  <c r="AQ1124" i="16"/>
  <c r="AJ1364" i="16"/>
  <c r="AC1365" i="16" l="1"/>
  <c r="AA1366" i="16"/>
  <c r="AC1366" i="16" s="1"/>
  <c r="U1365" i="16"/>
  <c r="AS1124" i="16"/>
  <c r="AY1124" i="16"/>
  <c r="L1367" i="16"/>
  <c r="M1367" i="16" s="1"/>
  <c r="AA1367" i="16" s="1"/>
  <c r="U1366" i="16" l="1"/>
  <c r="AQ1125" i="16"/>
  <c r="AJ1365" i="16"/>
  <c r="AB1367" i="16"/>
  <c r="U1367" i="16" s="1"/>
  <c r="AJ1366" i="16"/>
  <c r="AQ1126" i="16"/>
  <c r="AS1125" i="16" l="1"/>
  <c r="AY1125" i="16"/>
  <c r="AJ1367" i="16"/>
  <c r="AQ1127" i="16"/>
  <c r="L1368" i="16"/>
  <c r="M1368" i="16" s="1"/>
  <c r="AA1368" i="16" s="1"/>
  <c r="AC1367" i="16"/>
  <c r="AY1126" i="16"/>
  <c r="AS1126" i="16"/>
  <c r="AB1368" i="16" l="1"/>
  <c r="L1369" i="16" s="1"/>
  <c r="M1369" i="16" s="1"/>
  <c r="AA1369" i="16" s="1"/>
  <c r="AY1127" i="16"/>
  <c r="AS1127" i="16"/>
  <c r="U1368" i="16" l="1"/>
  <c r="AJ1368" i="16" s="1"/>
  <c r="AC1368" i="16"/>
  <c r="AB1369" i="16"/>
  <c r="AQ1128" i="16" l="1"/>
  <c r="AY1128" i="16"/>
  <c r="AS1128" i="16"/>
  <c r="L1370" i="16"/>
  <c r="M1370" i="16" s="1"/>
  <c r="AC1369" i="16"/>
  <c r="U1369" i="16"/>
  <c r="AQ1129" i="16" l="1"/>
  <c r="AJ1369" i="16"/>
  <c r="AA1370" i="16"/>
  <c r="AB1370" i="16"/>
  <c r="AC1370" i="16" l="1"/>
  <c r="L1371" i="16"/>
  <c r="M1371" i="16" s="1"/>
  <c r="AB1371" i="16" s="1"/>
  <c r="U1370" i="16"/>
  <c r="AY1129" i="16"/>
  <c r="AS1129" i="16"/>
  <c r="AA1371" i="16" l="1"/>
  <c r="AC1371" i="16" s="1"/>
  <c r="AJ1370" i="16"/>
  <c r="AQ1130" i="16"/>
  <c r="L1372" i="16" l="1"/>
  <c r="M1372" i="16" s="1"/>
  <c r="AB1372" i="16" s="1"/>
  <c r="AY1130" i="16"/>
  <c r="AS1130" i="16"/>
  <c r="U1371" i="16"/>
  <c r="AA1372" i="16" l="1"/>
  <c r="U1372" i="16" s="1"/>
  <c r="AJ1371" i="16"/>
  <c r="AQ1131" i="16"/>
  <c r="L1373" i="16" l="1"/>
  <c r="M1373" i="16" s="1"/>
  <c r="AB1373" i="16" s="1"/>
  <c r="AC1372" i="16"/>
  <c r="AJ1372" i="16"/>
  <c r="AQ1132" i="16"/>
  <c r="AS1131" i="16"/>
  <c r="AY1131" i="16"/>
  <c r="AA1373" i="16"/>
  <c r="L1374" i="16" s="1"/>
  <c r="M1374" i="16" s="1"/>
  <c r="U1373" i="16" l="1"/>
  <c r="AA1374" i="16"/>
  <c r="AB1374" i="16"/>
  <c r="AC1373" i="16"/>
  <c r="AY1132" i="16"/>
  <c r="AS1132" i="16"/>
  <c r="AQ1133" i="16" l="1"/>
  <c r="AJ1373" i="16"/>
  <c r="AC1374" i="16"/>
  <c r="L1375" i="16"/>
  <c r="M1375" i="16" s="1"/>
  <c r="AB1375" i="16" s="1"/>
  <c r="U1374" i="16"/>
  <c r="AA1375" i="16" l="1"/>
  <c r="U1375" i="16" s="1"/>
  <c r="AQ1134" i="16"/>
  <c r="AJ1374" i="16"/>
  <c r="AS1133" i="16"/>
  <c r="AY1133" i="16"/>
  <c r="AC1375" i="16" l="1"/>
  <c r="L1376" i="16"/>
  <c r="M1376" i="16" s="1"/>
  <c r="AB1376" i="16" s="1"/>
  <c r="AQ1135" i="16"/>
  <c r="AJ1375" i="16"/>
  <c r="AY1134" i="16"/>
  <c r="AS1134" i="16"/>
  <c r="AA1376" i="16" l="1"/>
  <c r="L1377" i="16" s="1"/>
  <c r="M1377" i="16" s="1"/>
  <c r="AA1377" i="16" s="1"/>
  <c r="AS1135" i="16"/>
  <c r="AY1135" i="16"/>
  <c r="AB1377" i="16" l="1"/>
  <c r="AC1377" i="16" s="1"/>
  <c r="AC1376" i="16"/>
  <c r="U1376" i="16"/>
  <c r="U1377" i="16" l="1"/>
  <c r="L1378" i="16"/>
  <c r="M1378" i="16" s="1"/>
  <c r="AA1378" i="16" s="1"/>
  <c r="AJ1376" i="16"/>
  <c r="AQ1136" i="16"/>
  <c r="AQ1137" i="16"/>
  <c r="AJ1377" i="16"/>
  <c r="AB1378" i="16" l="1"/>
  <c r="AS1136" i="16"/>
  <c r="AY1136" i="16"/>
  <c r="U1378" i="16"/>
  <c r="L1379" i="16"/>
  <c r="M1379" i="16" s="1"/>
  <c r="AC1378" i="16"/>
  <c r="AS1137" i="16"/>
  <c r="AY1137" i="16"/>
  <c r="AQ1138" i="16" l="1"/>
  <c r="AJ1378" i="16"/>
  <c r="AB1379" i="16"/>
  <c r="AA1379" i="16"/>
  <c r="U1379" i="16" l="1"/>
  <c r="AC1379" i="16"/>
  <c r="L1380" i="16"/>
  <c r="M1380" i="16" s="1"/>
  <c r="AA1380" i="16" s="1"/>
  <c r="AY1138" i="16"/>
  <c r="AS1138" i="16"/>
  <c r="AB1380" i="16" l="1"/>
  <c r="AQ1139" i="16"/>
  <c r="AJ1379" i="16"/>
  <c r="AY1139" i="16" l="1"/>
  <c r="AS1139" i="16"/>
  <c r="AC1380" i="16"/>
  <c r="L1381" i="16"/>
  <c r="M1381" i="16" s="1"/>
  <c r="AA1381" i="16" s="1"/>
  <c r="U1380" i="16"/>
  <c r="AB1381" i="16" l="1"/>
  <c r="L1382" i="16" s="1"/>
  <c r="M1382" i="16" s="1"/>
  <c r="AB1382" i="16" s="1"/>
  <c r="AJ1380" i="16"/>
  <c r="AQ1140" i="16"/>
  <c r="AC1381" i="16"/>
  <c r="U1381" i="16"/>
  <c r="AQ1141" i="16" l="1"/>
  <c r="AJ1381" i="16"/>
  <c r="AA1382" i="16"/>
  <c r="AC1382" i="16" s="1"/>
  <c r="AS1140" i="16"/>
  <c r="AY1140" i="16"/>
  <c r="L1383" i="16" l="1"/>
  <c r="M1383" i="16" s="1"/>
  <c r="AB1383" i="16" s="1"/>
  <c r="U1382" i="16"/>
  <c r="AY1141" i="16"/>
  <c r="AS1141" i="16"/>
  <c r="AA1383" i="16" l="1"/>
  <c r="U1383" i="16" s="1"/>
  <c r="AJ1382" i="16"/>
  <c r="AQ1142" i="16"/>
  <c r="AC1383" i="16" l="1"/>
  <c r="L1384" i="16"/>
  <c r="M1384" i="16" s="1"/>
  <c r="AB1384" i="16" s="1"/>
  <c r="AY1142" i="16"/>
  <c r="AS1142" i="16"/>
  <c r="AQ1143" i="16"/>
  <c r="AJ1383" i="16"/>
  <c r="AA1384" i="16" l="1"/>
  <c r="L1385" i="16" s="1"/>
  <c r="M1385" i="16" s="1"/>
  <c r="AA1385" i="16" s="1"/>
  <c r="AC1384" i="16"/>
  <c r="AS1143" i="16"/>
  <c r="AY1143" i="16"/>
  <c r="AB1385" i="16"/>
  <c r="U1384" i="16" l="1"/>
  <c r="AQ1144" i="16" s="1"/>
  <c r="L1386" i="16"/>
  <c r="M1386" i="16" s="1"/>
  <c r="AC1385" i="16"/>
  <c r="U1385" i="16"/>
  <c r="AJ1384" i="16" l="1"/>
  <c r="AS1144" i="16"/>
  <c r="AY1144" i="16"/>
  <c r="AJ1385" i="16"/>
  <c r="AQ1145" i="16"/>
  <c r="AA1386" i="16"/>
  <c r="AB1386" i="16"/>
  <c r="L1387" i="16" l="1"/>
  <c r="M1387" i="16" s="1"/>
  <c r="AA1387" i="16" s="1"/>
  <c r="AC1386" i="16"/>
  <c r="U1386" i="16"/>
  <c r="AS1145" i="16"/>
  <c r="AY1145" i="16"/>
  <c r="AQ1146" i="16" l="1"/>
  <c r="AJ1386" i="16"/>
  <c r="AB1387" i="16"/>
  <c r="L1388" i="16" l="1"/>
  <c r="M1388" i="16" s="1"/>
  <c r="AB1388" i="16" s="1"/>
  <c r="AC1387" i="16"/>
  <c r="U1387" i="16"/>
  <c r="AY1146" i="16"/>
  <c r="AS1146" i="16"/>
  <c r="AA1388" i="16" l="1"/>
  <c r="U1388" i="16" s="1"/>
  <c r="AJ1388" i="16" s="1"/>
  <c r="AJ1387" i="16"/>
  <c r="AQ1147" i="16"/>
  <c r="AQ1148" i="16" l="1"/>
  <c r="AS1148" i="16" s="1"/>
  <c r="L1389" i="16"/>
  <c r="M1389" i="16" s="1"/>
  <c r="AA1389" i="16" s="1"/>
  <c r="AC1388" i="16"/>
  <c r="AS1147" i="16"/>
  <c r="AY1147" i="16"/>
  <c r="AY1148" i="16"/>
  <c r="AB1389" i="16" l="1"/>
  <c r="AC1389" i="16"/>
  <c r="L1390" i="16" l="1"/>
  <c r="M1390" i="16" s="1"/>
  <c r="U1389" i="16"/>
  <c r="AQ1149" i="16" l="1"/>
  <c r="AJ1389" i="16"/>
  <c r="AA1390" i="16"/>
  <c r="AB1390" i="16"/>
  <c r="U1390" i="16" l="1"/>
  <c r="AJ1390" i="16" s="1"/>
  <c r="AQ1150" i="16"/>
  <c r="AS1150" i="16" s="1"/>
  <c r="AS1149" i="16"/>
  <c r="AY1149" i="16"/>
  <c r="AC1390" i="16"/>
  <c r="L1391" i="16"/>
  <c r="M1391" i="16" s="1"/>
  <c r="AB1391" i="16" s="1"/>
  <c r="AY1150" i="16" l="1"/>
  <c r="AA1391" i="16"/>
  <c r="L1392" i="16" l="1"/>
  <c r="M1392" i="16" s="1"/>
  <c r="AA1392" i="16" s="1"/>
  <c r="U1391" i="16"/>
  <c r="AC1391" i="16"/>
  <c r="AJ1391" i="16" l="1"/>
  <c r="AQ1151" i="16"/>
  <c r="AB1392" i="16"/>
  <c r="AY1151" i="16" l="1"/>
  <c r="AS1151" i="16"/>
  <c r="U1392" i="16"/>
  <c r="L1393" i="16"/>
  <c r="M1393" i="16" s="1"/>
  <c r="AA1393" i="16" s="1"/>
  <c r="AC1392" i="16"/>
  <c r="AB1393" i="16" l="1"/>
  <c r="U1393" i="16" s="1"/>
  <c r="AC1393" i="16"/>
  <c r="AJ1392" i="16"/>
  <c r="AQ1152" i="16"/>
  <c r="L1394" i="16" l="1"/>
  <c r="M1394" i="16" s="1"/>
  <c r="AB1394" i="16" s="1"/>
  <c r="AY1152" i="16"/>
  <c r="AS1152" i="16"/>
  <c r="AJ1393" i="16"/>
  <c r="AQ1153" i="16"/>
  <c r="AA1394" i="16" l="1"/>
  <c r="AC1394" i="16" s="1"/>
  <c r="AY1153" i="16"/>
  <c r="AS1153" i="16"/>
  <c r="U1394" i="16" l="1"/>
  <c r="AQ1154" i="16" s="1"/>
  <c r="L1395" i="16"/>
  <c r="M1395" i="16" s="1"/>
  <c r="AB1395" i="16" s="1"/>
  <c r="AJ1394" i="16" l="1"/>
  <c r="AA1395" i="16"/>
  <c r="U1395" i="16" s="1"/>
  <c r="AQ1155" i="16" s="1"/>
  <c r="AS1154" i="16"/>
  <c r="AY1154" i="16"/>
  <c r="AJ1395" i="16" l="1"/>
  <c r="L1396" i="16"/>
  <c r="M1396" i="16" s="1"/>
  <c r="AB1396" i="16" s="1"/>
  <c r="AC1395" i="16"/>
  <c r="AS1155" i="16"/>
  <c r="AY1155" i="16"/>
  <c r="AA1396" i="16" l="1"/>
  <c r="U1396" i="16" s="1"/>
  <c r="AC1396" i="16" l="1"/>
  <c r="L1397" i="16"/>
  <c r="M1397" i="16" s="1"/>
  <c r="AB1397" i="16" s="1"/>
  <c r="AQ1156" i="16"/>
  <c r="AJ1396" i="16"/>
  <c r="AA1397" i="16" l="1"/>
  <c r="U1397" i="16" s="1"/>
  <c r="AJ1397" i="16" s="1"/>
  <c r="AY1156" i="16"/>
  <c r="AS1156" i="16"/>
  <c r="AQ1157" i="16" l="1"/>
  <c r="AC1397" i="16"/>
  <c r="L1398" i="16"/>
  <c r="M1398" i="16" s="1"/>
  <c r="AA1398" i="16" s="1"/>
  <c r="AS1157" i="16"/>
  <c r="AY1157" i="16"/>
  <c r="AB1398" i="16" l="1"/>
  <c r="AC1398" i="16" l="1"/>
  <c r="L1399" i="16"/>
  <c r="M1399" i="16" s="1"/>
  <c r="AB1399" i="16" s="1"/>
  <c r="U1398" i="16"/>
  <c r="AJ1398" i="16" l="1"/>
  <c r="AQ1158" i="16"/>
  <c r="AA1399" i="16"/>
  <c r="L1400" i="16"/>
  <c r="M1400" i="16" s="1"/>
  <c r="AA1400" i="16" s="1"/>
  <c r="AC1399" i="16"/>
  <c r="U1399" i="16" l="1"/>
  <c r="AB1400" i="16"/>
  <c r="AY1158" i="16"/>
  <c r="AS1158" i="16"/>
  <c r="AJ1399" i="16" l="1"/>
  <c r="AQ1159" i="16"/>
  <c r="L1401" i="16"/>
  <c r="M1401" i="16" s="1"/>
  <c r="AC1400" i="16"/>
  <c r="U1400" i="16"/>
  <c r="AQ1160" i="16" l="1"/>
  <c r="AJ1400" i="16"/>
  <c r="AA1401" i="16"/>
  <c r="AB1401" i="16"/>
  <c r="AS1159" i="16"/>
  <c r="AY1159" i="16"/>
  <c r="AC1401" i="16" l="1"/>
  <c r="L1402" i="16"/>
  <c r="M1402" i="16" s="1"/>
  <c r="AA1402" i="16" s="1"/>
  <c r="U1401" i="16"/>
  <c r="AY1160" i="16"/>
  <c r="AS1160" i="16"/>
  <c r="AB1402" i="16" l="1"/>
  <c r="AJ1401" i="16"/>
  <c r="AQ1161" i="16"/>
  <c r="AS1161" i="16" l="1"/>
  <c r="AY1161" i="16"/>
  <c r="AC1402" i="16"/>
  <c r="L1403" i="16"/>
  <c r="M1403" i="16" s="1"/>
  <c r="AA1403" i="16" s="1"/>
  <c r="U1402" i="16"/>
  <c r="AQ1162" i="16" l="1"/>
  <c r="AJ1402" i="16"/>
  <c r="AB1403" i="16"/>
  <c r="L1404" i="16" l="1"/>
  <c r="M1404" i="16" s="1"/>
  <c r="AA1404" i="16" s="1"/>
  <c r="AC1403" i="16"/>
  <c r="AS1162" i="16"/>
  <c r="AY1162" i="16"/>
  <c r="U1403" i="16"/>
  <c r="AB1404" i="16" l="1"/>
  <c r="AQ1163" i="16"/>
  <c r="AJ1403" i="16"/>
  <c r="U1404" i="16" l="1"/>
  <c r="L1405" i="16"/>
  <c r="M1405" i="16" s="1"/>
  <c r="AC1404" i="16"/>
  <c r="AS1163" i="16"/>
  <c r="AY1163" i="16"/>
  <c r="AB1405" i="16" l="1"/>
  <c r="AA1405" i="16"/>
  <c r="U1405" i="16" s="1"/>
  <c r="AJ1405" i="16" s="1"/>
  <c r="AJ1404" i="16"/>
  <c r="AQ1164" i="16"/>
  <c r="AQ1165" i="16" l="1"/>
  <c r="AS1164" i="16"/>
  <c r="AY1164" i="16"/>
  <c r="L1406" i="16"/>
  <c r="M1406" i="16" s="1"/>
  <c r="AA1406" i="16" s="1"/>
  <c r="AC1405" i="16"/>
  <c r="AY1165" i="16"/>
  <c r="AS1165" i="16"/>
  <c r="AB1406" i="16" l="1"/>
  <c r="AC1406" i="16" l="1"/>
  <c r="L1407" i="16"/>
  <c r="M1407" i="16" s="1"/>
  <c r="AB1407" i="16" s="1"/>
  <c r="U1406" i="16"/>
  <c r="AJ1406" i="16" l="1"/>
  <c r="AQ1166" i="16"/>
  <c r="AA1407" i="16"/>
  <c r="L1408" i="16" s="1"/>
  <c r="M1408" i="16" s="1"/>
  <c r="AB1408" i="16" s="1"/>
  <c r="U1407" i="16" l="1"/>
  <c r="AA1408" i="16"/>
  <c r="U1408" i="16" s="1"/>
  <c r="AC1407" i="16"/>
  <c r="AY1166" i="16"/>
  <c r="AS1166" i="16"/>
  <c r="L1409" i="16" l="1"/>
  <c r="M1409" i="16" s="1"/>
  <c r="AB1409" i="16" s="1"/>
  <c r="AQ1168" i="16"/>
  <c r="AJ1408" i="16"/>
  <c r="AA1409" i="16"/>
  <c r="AQ1167" i="16"/>
  <c r="AJ1407" i="16"/>
  <c r="AC1408" i="16"/>
  <c r="L1410" i="16" l="1"/>
  <c r="M1410" i="16" s="1"/>
  <c r="U1409" i="16"/>
  <c r="AS1168" i="16"/>
  <c r="AY1168" i="16"/>
  <c r="AY1167" i="16"/>
  <c r="AS1167" i="16"/>
  <c r="AC1409" i="16"/>
  <c r="AQ1169" i="16" l="1"/>
  <c r="AJ1409" i="16"/>
  <c r="AB1410" i="16"/>
  <c r="AA1410" i="16"/>
  <c r="AC1410" i="16" l="1"/>
  <c r="U1410" i="16"/>
  <c r="L1411" i="16"/>
  <c r="M1411" i="16" s="1"/>
  <c r="AA1411" i="16" s="1"/>
  <c r="AB1411" i="16"/>
  <c r="AC1411" i="16" s="1"/>
  <c r="AY1169" i="16"/>
  <c r="AS1169" i="16"/>
  <c r="U1411" i="16" l="1"/>
  <c r="AQ1171" i="16" s="1"/>
  <c r="L1412" i="16"/>
  <c r="M1412" i="16" s="1"/>
  <c r="AB1412" i="16" s="1"/>
  <c r="AJ1410" i="16"/>
  <c r="AQ1170" i="16"/>
  <c r="AJ1411" i="16" l="1"/>
  <c r="AS1170" i="16"/>
  <c r="AY1170" i="16"/>
  <c r="AA1412" i="16"/>
  <c r="AC1412" i="16" s="1"/>
  <c r="U1412" i="16"/>
  <c r="AS1171" i="16"/>
  <c r="AY1171" i="16"/>
  <c r="L1413" i="16"/>
  <c r="M1413" i="16" s="1"/>
  <c r="AA1413" i="16" s="1"/>
  <c r="AJ1412" i="16" l="1"/>
  <c r="AQ1172" i="16"/>
  <c r="AB1413" i="16"/>
  <c r="AY1172" i="16" l="1"/>
  <c r="AS1172" i="16"/>
  <c r="AC1413" i="16"/>
  <c r="L1414" i="16"/>
  <c r="M1414" i="16" s="1"/>
  <c r="AA1414" i="16" s="1"/>
  <c r="U1413" i="16"/>
  <c r="AB1414" i="16" l="1"/>
  <c r="AJ1413" i="16"/>
  <c r="AQ1173" i="16"/>
  <c r="AY1173" i="16" l="1"/>
  <c r="AS1173" i="16"/>
  <c r="L1415" i="16"/>
  <c r="M1415" i="16" s="1"/>
  <c r="AA1415" i="16" s="1"/>
  <c r="AC1414" i="16"/>
  <c r="U1414" i="16"/>
  <c r="AB1415" i="16" l="1"/>
  <c r="AC1415" i="16" s="1"/>
  <c r="L1416" i="16"/>
  <c r="M1416" i="16" s="1"/>
  <c r="AB1416" i="16" s="1"/>
  <c r="U1415" i="16"/>
  <c r="AQ1174" i="16"/>
  <c r="AJ1414" i="16"/>
  <c r="AA1416" i="16" l="1"/>
  <c r="U1416" i="16" s="1"/>
  <c r="AQ1175" i="16"/>
  <c r="AJ1415" i="16"/>
  <c r="AS1174" i="16"/>
  <c r="AY1174" i="16"/>
  <c r="AJ1416" i="16" l="1"/>
  <c r="AQ1176" i="16"/>
  <c r="L1417" i="16"/>
  <c r="M1417" i="16" s="1"/>
  <c r="AC1416" i="16"/>
  <c r="AB1417" i="16"/>
  <c r="AA1417" i="16"/>
  <c r="U1417" i="16" s="1"/>
  <c r="AJ1417" i="16" s="1"/>
  <c r="AS1175" i="16"/>
  <c r="AY1175" i="16"/>
  <c r="AS1176" i="16" l="1"/>
  <c r="AY1176" i="16"/>
  <c r="AQ1177" i="16"/>
  <c r="AY1177" i="16" s="1"/>
  <c r="L1418" i="16"/>
  <c r="M1418" i="16" s="1"/>
  <c r="AB1418" i="16" s="1"/>
  <c r="AC1417" i="16"/>
  <c r="AS1177" i="16" l="1"/>
  <c r="AA1418" i="16"/>
  <c r="AC1418" i="16" s="1"/>
  <c r="L1419" i="16" l="1"/>
  <c r="M1419" i="16" s="1"/>
  <c r="U1418" i="16"/>
  <c r="AJ1418" i="16" l="1"/>
  <c r="AQ1178" i="16"/>
  <c r="AB1419" i="16"/>
  <c r="AA1419" i="16"/>
  <c r="U1419" i="16" s="1"/>
  <c r="AJ1419" i="16" s="1"/>
  <c r="AQ1179" i="16" l="1"/>
  <c r="AY1179" i="16" s="1"/>
  <c r="AC1419" i="16"/>
  <c r="L1420" i="16"/>
  <c r="M1420" i="16" s="1"/>
  <c r="AA1420" i="16" s="1"/>
  <c r="AY1178" i="16"/>
  <c r="AS1178" i="16"/>
  <c r="AS1179" i="16" l="1"/>
  <c r="AB1420" i="16"/>
  <c r="L1421" i="16" l="1"/>
  <c r="M1421" i="16" s="1"/>
  <c r="AA1421" i="16" s="1"/>
  <c r="AC1420" i="16"/>
  <c r="U1420" i="16"/>
  <c r="AJ1420" i="16" l="1"/>
  <c r="AQ1180" i="16"/>
  <c r="AB1421" i="16"/>
  <c r="L1422" i="16" l="1"/>
  <c r="M1422" i="16" s="1"/>
  <c r="AA1422" i="16" s="1"/>
  <c r="AC1421" i="16"/>
  <c r="AY1180" i="16"/>
  <c r="AS1180" i="16"/>
  <c r="U1421" i="16"/>
  <c r="AB1422" i="16" l="1"/>
  <c r="AQ1181" i="16"/>
  <c r="AJ1421" i="16"/>
  <c r="U1422" i="16" l="1"/>
  <c r="L1423" i="16"/>
  <c r="M1423" i="16" s="1"/>
  <c r="AC1422" i="16"/>
  <c r="AY1181" i="16"/>
  <c r="AS1181" i="16"/>
  <c r="AB1423" i="16" l="1"/>
  <c r="AA1423" i="16"/>
  <c r="AJ1422" i="16"/>
  <c r="AQ1182" i="16"/>
  <c r="AS1182" i="16" l="1"/>
  <c r="AY1182" i="16"/>
  <c r="AC1423" i="16"/>
  <c r="U1423" i="16"/>
  <c r="L1424" i="16"/>
  <c r="M1424" i="16" s="1"/>
  <c r="AA1424" i="16" s="1"/>
  <c r="AQ1183" i="16" l="1"/>
  <c r="AJ1423" i="16"/>
  <c r="AB1424" i="16"/>
  <c r="U1424" i="16" s="1"/>
  <c r="AQ1184" i="16" l="1"/>
  <c r="AJ1424" i="16"/>
  <c r="L1425" i="16"/>
  <c r="M1425" i="16" s="1"/>
  <c r="AC1424" i="16"/>
  <c r="AS1183" i="16"/>
  <c r="AY1183" i="16"/>
  <c r="AA1425" i="16" l="1"/>
  <c r="AB1425" i="16"/>
  <c r="AS1184" i="16"/>
  <c r="AY1184" i="16"/>
  <c r="AC1425" i="16" l="1"/>
  <c r="L1426" i="16"/>
  <c r="M1426" i="16" s="1"/>
  <c r="AB1426" i="16" s="1"/>
  <c r="U1425" i="16"/>
  <c r="AJ1425" i="16" l="1"/>
  <c r="AQ1185" i="16"/>
  <c r="AA1426" i="16"/>
  <c r="AC1426" i="16" s="1"/>
  <c r="AS1185" i="16" l="1"/>
  <c r="AY1185" i="16"/>
  <c r="L1427" i="16"/>
  <c r="M1427" i="16" s="1"/>
  <c r="AA1427" i="16" s="1"/>
  <c r="U1426" i="16"/>
  <c r="AQ1186" i="16" l="1"/>
  <c r="AJ1426" i="16"/>
  <c r="AB1427" i="16"/>
  <c r="AS1186" i="16" l="1"/>
  <c r="AY1186" i="16"/>
  <c r="U1427" i="16"/>
  <c r="L1428" i="16"/>
  <c r="M1428" i="16" s="1"/>
  <c r="AB1428" i="16" s="1"/>
  <c r="AC1427" i="16"/>
  <c r="AJ1427" i="16" l="1"/>
  <c r="AQ1187" i="16"/>
  <c r="AA1428" i="16"/>
  <c r="L1429" i="16" s="1"/>
  <c r="M1429" i="16" s="1"/>
  <c r="AA1429" i="16" s="1"/>
  <c r="AS1187" i="16" l="1"/>
  <c r="AY1187" i="16"/>
  <c r="U1428" i="16"/>
  <c r="AB1429" i="16"/>
  <c r="AC1428" i="16"/>
  <c r="L1430" i="16" l="1"/>
  <c r="M1430" i="16" s="1"/>
  <c r="AB1430" i="16" s="1"/>
  <c r="AC1429" i="16"/>
  <c r="AQ1188" i="16"/>
  <c r="AJ1428" i="16"/>
  <c r="U1429" i="16"/>
  <c r="AA1430" i="16" l="1"/>
  <c r="U1430" i="16" s="1"/>
  <c r="AQ1189" i="16"/>
  <c r="AJ1429" i="16"/>
  <c r="AS1188" i="16"/>
  <c r="AY1188" i="16"/>
  <c r="L1431" i="16"/>
  <c r="M1431" i="16" s="1"/>
  <c r="AC1430" i="16"/>
  <c r="AQ1190" i="16" l="1"/>
  <c r="AJ1430" i="16"/>
  <c r="AB1431" i="16"/>
  <c r="AA1431" i="16"/>
  <c r="AY1189" i="16"/>
  <c r="AS1189" i="16"/>
  <c r="AY1190" i="16" l="1"/>
  <c r="AS1190" i="16"/>
  <c r="AC1431" i="16"/>
  <c r="U1431" i="16"/>
  <c r="L1432" i="16"/>
  <c r="M1432" i="16" s="1"/>
  <c r="AB1432" i="16" s="1"/>
  <c r="AA1432" i="16" l="1"/>
  <c r="AQ1191" i="16"/>
  <c r="AJ1431" i="16"/>
  <c r="AY1191" i="16" l="1"/>
  <c r="AS1191" i="16"/>
  <c r="U1432" i="16"/>
  <c r="AC1432" i="16"/>
  <c r="L1433" i="16"/>
  <c r="M1433" i="16" s="1"/>
  <c r="AA1433" i="16" s="1"/>
  <c r="AB1433" i="16" l="1"/>
  <c r="AQ1192" i="16"/>
  <c r="AJ1432" i="16"/>
  <c r="AS1192" i="16" l="1"/>
  <c r="AY1192" i="16"/>
  <c r="U1433" i="16"/>
  <c r="L1434" i="16"/>
  <c r="M1434" i="16" s="1"/>
  <c r="AA1434" i="16" s="1"/>
  <c r="AC1433" i="16"/>
  <c r="AQ1193" i="16" l="1"/>
  <c r="AJ1433" i="16"/>
  <c r="AB1434" i="16"/>
  <c r="L1435" i="16" l="1"/>
  <c r="M1435" i="16" s="1"/>
  <c r="AB1435" i="16" s="1"/>
  <c r="AC1434" i="16"/>
  <c r="U1434" i="16"/>
  <c r="AS1193" i="16"/>
  <c r="AY1193" i="16"/>
  <c r="AA1435" i="16" l="1"/>
  <c r="U1435" i="16" s="1"/>
  <c r="AJ1434" i="16"/>
  <c r="AQ1194" i="16"/>
  <c r="L1436" i="16"/>
  <c r="M1436" i="16" s="1"/>
  <c r="AA1436" i="16" s="1"/>
  <c r="AC1435" i="16"/>
  <c r="AB1436" i="16" l="1"/>
  <c r="U1436" i="16" s="1"/>
  <c r="AY1194" i="16"/>
  <c r="AS1194" i="16"/>
  <c r="L1437" i="16"/>
  <c r="M1437" i="16" s="1"/>
  <c r="AB1437" i="16" s="1"/>
  <c r="AC1436" i="16"/>
  <c r="AJ1435" i="16"/>
  <c r="AQ1195" i="16"/>
  <c r="AS1195" i="16" l="1"/>
  <c r="AY1195" i="16"/>
  <c r="AQ1196" i="16"/>
  <c r="AJ1436" i="16"/>
  <c r="AA1437" i="16"/>
  <c r="U1437" i="16" l="1"/>
  <c r="L1438" i="16"/>
  <c r="M1438" i="16" s="1"/>
  <c r="AB1438" i="16" s="1"/>
  <c r="AS1196" i="16"/>
  <c r="AY1196" i="16"/>
  <c r="AC1437" i="16"/>
  <c r="AA1438" i="16" l="1"/>
  <c r="AJ1437" i="16"/>
  <c r="AQ1197" i="16"/>
  <c r="AS1197" i="16" l="1"/>
  <c r="AY1197" i="16"/>
  <c r="L1439" i="16"/>
  <c r="M1439" i="16" s="1"/>
  <c r="AA1439" i="16" s="1"/>
  <c r="U1438" i="16"/>
  <c r="AC1438" i="16"/>
  <c r="AB1439" i="16" l="1"/>
  <c r="AC1439" i="16" s="1"/>
  <c r="U1439" i="16"/>
  <c r="AJ1438" i="16"/>
  <c r="AQ1198" i="16"/>
  <c r="L1440" i="16" l="1"/>
  <c r="M1440" i="16" s="1"/>
  <c r="AA1440" i="16" s="1"/>
  <c r="AY1198" i="16"/>
  <c r="AS1198" i="16"/>
  <c r="AJ1439" i="16"/>
  <c r="AQ1199" i="16"/>
  <c r="AB1440" i="16" l="1"/>
  <c r="AS1199" i="16"/>
  <c r="AY1199" i="16"/>
  <c r="AC1440" i="16"/>
  <c r="L1441" i="16"/>
  <c r="M1441" i="16" s="1"/>
  <c r="U1440" i="16"/>
  <c r="AB1441" i="16" l="1"/>
  <c r="AA1441" i="16"/>
  <c r="AQ1200" i="16"/>
  <c r="AJ1440" i="16"/>
  <c r="AS1200" i="16" l="1"/>
  <c r="AY1200" i="16"/>
  <c r="U1441" i="16"/>
  <c r="L1442" i="16"/>
  <c r="M1442" i="16" s="1"/>
  <c r="AA1442" i="16" s="1"/>
  <c r="AC1441" i="16"/>
  <c r="AB1442" i="16" l="1"/>
  <c r="AC1442" i="16" s="1"/>
  <c r="U1442" i="16"/>
  <c r="AQ1201" i="16"/>
  <c r="AJ1441" i="16"/>
  <c r="L1443" i="16"/>
  <c r="M1443" i="16" s="1"/>
  <c r="AB1443" i="16" s="1"/>
  <c r="AA1443" i="16" l="1"/>
  <c r="AC1443" i="16" s="1"/>
  <c r="AY1201" i="16"/>
  <c r="AS1201" i="16"/>
  <c r="AJ1442" i="16"/>
  <c r="AQ1202" i="16"/>
  <c r="L1444" i="16" l="1"/>
  <c r="M1444" i="16" s="1"/>
  <c r="AB1444" i="16" s="1"/>
  <c r="U1443" i="16"/>
  <c r="AQ1203" i="16" s="1"/>
  <c r="AS1202" i="16"/>
  <c r="AY1202" i="16"/>
  <c r="AJ1443" i="16" l="1"/>
  <c r="AA1444" i="16"/>
  <c r="U1444" i="16" s="1"/>
  <c r="AS1203" i="16"/>
  <c r="AY1203" i="16"/>
  <c r="AC1444" i="16" l="1"/>
  <c r="L1445" i="16"/>
  <c r="M1445" i="16" s="1"/>
  <c r="AB1445" i="16" s="1"/>
  <c r="AJ1444" i="16"/>
  <c r="AQ1204" i="16"/>
  <c r="AA1445" i="16" l="1"/>
  <c r="U1445" i="16"/>
  <c r="AQ1205" i="16" s="1"/>
  <c r="AY1204" i="16"/>
  <c r="AS1204" i="16"/>
  <c r="AC1445" i="16"/>
  <c r="L1446" i="16"/>
  <c r="M1446" i="16" s="1"/>
  <c r="AB1446" i="16" s="1"/>
  <c r="AA1446" i="16" l="1"/>
  <c r="L1447" i="16" s="1"/>
  <c r="M1447" i="16" s="1"/>
  <c r="AB1447" i="16" s="1"/>
  <c r="AJ1445" i="16"/>
  <c r="U1446" i="16"/>
  <c r="AJ1446" i="16" s="1"/>
  <c r="AC1446" i="16"/>
  <c r="AS1205" i="16"/>
  <c r="AY1205" i="16"/>
  <c r="AA1447" i="16"/>
  <c r="AC1447" i="16" s="1"/>
  <c r="L1448" i="16" l="1"/>
  <c r="M1448" i="16" s="1"/>
  <c r="AA1448" i="16" s="1"/>
  <c r="U1447" i="16"/>
  <c r="AJ1447" i="16" s="1"/>
  <c r="AQ1206" i="16"/>
  <c r="AY1206" i="16" s="1"/>
  <c r="AS1206" i="16"/>
  <c r="AQ1207" i="16" l="1"/>
  <c r="AY1207" i="16" s="1"/>
  <c r="AB1448" i="16"/>
  <c r="AS1207" i="16"/>
  <c r="U1448" i="16" l="1"/>
  <c r="AC1448" i="16"/>
  <c r="L1449" i="16"/>
  <c r="M1449" i="16" s="1"/>
  <c r="AB1449" i="16" s="1"/>
  <c r="AA1449" i="16" l="1"/>
  <c r="U1449" i="16" s="1"/>
  <c r="AQ1209" i="16" s="1"/>
  <c r="AS1209" i="16" s="1"/>
  <c r="AC1449" i="16"/>
  <c r="AJ1448" i="16"/>
  <c r="AQ1208" i="16"/>
  <c r="AY1209" i="16" l="1"/>
  <c r="AJ1449" i="16"/>
  <c r="L1450" i="16"/>
  <c r="M1450" i="16" s="1"/>
  <c r="AY1208" i="16"/>
  <c r="AS1208" i="16"/>
  <c r="AA1450" i="16" l="1"/>
  <c r="AB1450" i="16"/>
  <c r="L1451" i="16" l="1"/>
  <c r="M1451" i="16" s="1"/>
  <c r="AA1451" i="16" s="1"/>
  <c r="AC1450" i="16"/>
  <c r="AB1451" i="16"/>
  <c r="U1450" i="16"/>
  <c r="AJ1450" i="16" l="1"/>
  <c r="AQ1210" i="16"/>
  <c r="U1451" i="16"/>
  <c r="AC1451" i="16"/>
  <c r="L1452" i="16"/>
  <c r="M1452" i="16" s="1"/>
  <c r="AB1452" i="16" l="1"/>
  <c r="AA1452" i="16"/>
  <c r="AQ1211" i="16"/>
  <c r="AJ1451" i="16"/>
  <c r="AS1210" i="16"/>
  <c r="AY1210" i="16"/>
  <c r="AS1211" i="16" l="1"/>
  <c r="AY1211" i="16"/>
  <c r="L1453" i="16"/>
  <c r="M1453" i="16" s="1"/>
  <c r="AA1453" i="16" s="1"/>
  <c r="U1452" i="16"/>
  <c r="AC1452" i="16"/>
  <c r="AJ1452" i="16" l="1"/>
  <c r="AQ1212" i="16"/>
  <c r="AB1453" i="16"/>
  <c r="AY1212" i="16" l="1"/>
  <c r="AS1212" i="16"/>
  <c r="L1454" i="16"/>
  <c r="M1454" i="16" s="1"/>
  <c r="AA1454" i="16" s="1"/>
  <c r="AC1453" i="16"/>
  <c r="U1453" i="16"/>
  <c r="AB1454" i="16"/>
  <c r="U1454" i="16" l="1"/>
  <c r="AC1454" i="16"/>
  <c r="L1455" i="16"/>
  <c r="M1455" i="16" s="1"/>
  <c r="AB1455" i="16" s="1"/>
  <c r="AJ1453" i="16"/>
  <c r="AQ1213" i="16"/>
  <c r="AA1455" i="16" l="1"/>
  <c r="AY1213" i="16"/>
  <c r="AS1213" i="16"/>
  <c r="AQ1214" i="16"/>
  <c r="AJ1454" i="16"/>
  <c r="U1455" i="16" l="1"/>
  <c r="AY1214" i="16"/>
  <c r="AS1214" i="16"/>
  <c r="AC1455" i="16"/>
  <c r="L1456" i="16"/>
  <c r="M1456" i="16" s="1"/>
  <c r="AB1456" i="16" s="1"/>
  <c r="AA1456" i="16" l="1"/>
  <c r="AJ1455" i="16"/>
  <c r="AQ1215" i="16"/>
  <c r="U1456" i="16" l="1"/>
  <c r="AC1456" i="16"/>
  <c r="AS1215" i="16"/>
  <c r="AY1215" i="16"/>
  <c r="L1457" i="16"/>
  <c r="M1457" i="16" s="1"/>
  <c r="AB1457" i="16" s="1"/>
  <c r="AA1457" i="16" l="1"/>
  <c r="AJ1456" i="16"/>
  <c r="AQ1216" i="16"/>
  <c r="AY1216" i="16" l="1"/>
  <c r="AS1216" i="16"/>
  <c r="L1458" i="16"/>
  <c r="M1458" i="16" s="1"/>
  <c r="AB1458" i="16" s="1"/>
  <c r="U1457" i="16"/>
  <c r="AA1458" i="16"/>
  <c r="AC1457" i="16"/>
  <c r="AQ1217" i="16" l="1"/>
  <c r="AJ1457" i="16"/>
  <c r="U1458" i="16"/>
  <c r="AC1458" i="16"/>
  <c r="L1459" i="16"/>
  <c r="M1459" i="16" s="1"/>
  <c r="AB1459" i="16" s="1"/>
  <c r="AA1459" i="16" l="1"/>
  <c r="AJ1458" i="16"/>
  <c r="AQ1218" i="16"/>
  <c r="AC1459" i="16"/>
  <c r="L1460" i="16"/>
  <c r="M1460" i="16" s="1"/>
  <c r="AA1460" i="16" s="1"/>
  <c r="AS1217" i="16"/>
  <c r="AY1217" i="16"/>
  <c r="AY1218" i="16" l="1"/>
  <c r="AS1218" i="16"/>
  <c r="U1459" i="16"/>
  <c r="AB1460" i="16"/>
  <c r="AC1460" i="16" l="1"/>
  <c r="U1460" i="16"/>
  <c r="L1461" i="16"/>
  <c r="M1461" i="16" s="1"/>
  <c r="AQ1219" i="16"/>
  <c r="AJ1459" i="16"/>
  <c r="AS1219" i="16" l="1"/>
  <c r="AY1219" i="16"/>
  <c r="AA1461" i="16"/>
  <c r="AB1461" i="16"/>
  <c r="AQ1220" i="16"/>
  <c r="AJ1460" i="16"/>
  <c r="U1461" i="16" l="1"/>
  <c r="L1462" i="16"/>
  <c r="M1462" i="16" s="1"/>
  <c r="AA1462" i="16" s="1"/>
  <c r="AC1461" i="16"/>
  <c r="AS1220" i="16"/>
  <c r="AY1220" i="16"/>
  <c r="AB1462" i="16" l="1"/>
  <c r="AJ1461" i="16"/>
  <c r="AQ1221" i="16"/>
  <c r="L1463" i="16" l="1"/>
  <c r="M1463" i="16" s="1"/>
  <c r="AC1462" i="16"/>
  <c r="AS1221" i="16"/>
  <c r="AY1221" i="16"/>
  <c r="U1462" i="16"/>
  <c r="AQ1222" i="16" l="1"/>
  <c r="AJ1462" i="16"/>
  <c r="AB1463" i="16"/>
  <c r="AA1463" i="16"/>
  <c r="U1463" i="16" l="1"/>
  <c r="L1464" i="16"/>
  <c r="M1464" i="16" s="1"/>
  <c r="AA1464" i="16" s="1"/>
  <c r="AC1463" i="16"/>
  <c r="AY1222" i="16"/>
  <c r="AS1222" i="16"/>
  <c r="AB1464" i="16" l="1"/>
  <c r="U1464" i="16" s="1"/>
  <c r="AQ1223" i="16"/>
  <c r="AJ1463" i="16"/>
  <c r="AJ1464" i="16" l="1"/>
  <c r="AQ1224" i="16"/>
  <c r="L1465" i="16"/>
  <c r="M1465" i="16" s="1"/>
  <c r="AB1465" i="16" s="1"/>
  <c r="AC1464" i="16"/>
  <c r="AS1223" i="16"/>
  <c r="AY1223" i="16"/>
  <c r="AA1465" i="16"/>
  <c r="U1465" i="16" l="1"/>
  <c r="AC1465" i="16"/>
  <c r="L1466" i="16"/>
  <c r="M1466" i="16" s="1"/>
  <c r="AA1466" i="16" s="1"/>
  <c r="AY1224" i="16"/>
  <c r="AS1224" i="16"/>
  <c r="AB1466" i="16" l="1"/>
  <c r="U1466" i="16"/>
  <c r="L1467" i="16"/>
  <c r="M1467" i="16" s="1"/>
  <c r="AA1467" i="16" s="1"/>
  <c r="AC1466" i="16"/>
  <c r="AQ1225" i="16"/>
  <c r="AJ1465" i="16"/>
  <c r="AQ1226" i="16" l="1"/>
  <c r="AJ1466" i="16"/>
  <c r="AY1225" i="16"/>
  <c r="AS1225" i="16"/>
  <c r="AB1467" i="16"/>
  <c r="AY1226" i="16" l="1"/>
  <c r="AS1226" i="16"/>
  <c r="L1468" i="16"/>
  <c r="M1468" i="16" s="1"/>
  <c r="AB1468" i="16" s="1"/>
  <c r="AC1467" i="16"/>
  <c r="AA1468" i="16"/>
  <c r="U1467" i="16"/>
  <c r="U1468" i="16" l="1"/>
  <c r="L1469" i="16"/>
  <c r="M1469" i="16" s="1"/>
  <c r="AB1469" i="16" s="1"/>
  <c r="AC1468" i="16"/>
  <c r="AJ1467" i="16"/>
  <c r="AQ1227" i="16"/>
  <c r="AA1469" i="16" l="1"/>
  <c r="U1469" i="16" s="1"/>
  <c r="AJ1469" i="16" s="1"/>
  <c r="AY1227" i="16"/>
  <c r="AS1227" i="16"/>
  <c r="AQ1228" i="16"/>
  <c r="AJ1468" i="16"/>
  <c r="AQ1229" i="16" l="1"/>
  <c r="AY1229" i="16" s="1"/>
  <c r="AS1228" i="16"/>
  <c r="AY1228" i="16"/>
  <c r="AC1469" i="16"/>
  <c r="L1470" i="16"/>
  <c r="M1470" i="16" s="1"/>
  <c r="AB1470" i="16" s="1"/>
  <c r="AS1229" i="16"/>
  <c r="AA1470" i="16" l="1"/>
  <c r="U1470" i="16" s="1"/>
  <c r="AQ1230" i="16" s="1"/>
  <c r="AJ1470" i="16" l="1"/>
  <c r="L1471" i="16"/>
  <c r="M1471" i="16" s="1"/>
  <c r="AA1471" i="16" s="1"/>
  <c r="AC1470" i="16"/>
  <c r="AS1230" i="16"/>
  <c r="AY1230" i="16"/>
  <c r="AB1471" i="16" l="1"/>
  <c r="U1471" i="16" s="1"/>
  <c r="AQ1231" i="16" s="1"/>
  <c r="AC1471" i="16" l="1"/>
  <c r="L1472" i="16"/>
  <c r="M1472" i="16" s="1"/>
  <c r="AB1472" i="16" s="1"/>
  <c r="AJ1471" i="16"/>
  <c r="AS1231" i="16"/>
  <c r="AY1231" i="16"/>
  <c r="AA1472" i="16" l="1"/>
  <c r="L1473" i="16" s="1"/>
  <c r="M1473" i="16" s="1"/>
  <c r="AB1473" i="16" s="1"/>
  <c r="U1472" i="16"/>
  <c r="AJ1472" i="16" s="1"/>
  <c r="AA1473" i="16"/>
  <c r="U1473" i="16" s="1"/>
  <c r="AC1472" i="16"/>
  <c r="L1474" i="16"/>
  <c r="M1474" i="16" s="1"/>
  <c r="AA1474" i="16" s="1"/>
  <c r="AQ1232" i="16"/>
  <c r="AC1473" i="16" l="1"/>
  <c r="AY1232" i="16"/>
  <c r="AS1232" i="16"/>
  <c r="AB1474" i="16"/>
  <c r="U1474" i="16" s="1"/>
  <c r="AQ1233" i="16"/>
  <c r="AJ1473" i="16"/>
  <c r="AJ1474" i="16" l="1"/>
  <c r="AQ1234" i="16"/>
  <c r="AS1234" i="16" s="1"/>
  <c r="AS1233" i="16"/>
  <c r="AY1233" i="16"/>
  <c r="L1475" i="16"/>
  <c r="M1475" i="16" s="1"/>
  <c r="AA1475" i="16" s="1"/>
  <c r="AC1474" i="16"/>
  <c r="AY1234" i="16" l="1"/>
  <c r="AB1475" i="16"/>
  <c r="AC1475" i="16" s="1"/>
  <c r="L1476" i="16" l="1"/>
  <c r="M1476" i="16" s="1"/>
  <c r="AA1476" i="16" s="1"/>
  <c r="U1475" i="16"/>
  <c r="AJ1475" i="16" l="1"/>
  <c r="AQ1235" i="16"/>
  <c r="AB1476" i="16"/>
  <c r="L1477" i="16" l="1"/>
  <c r="M1477" i="16" s="1"/>
  <c r="AA1477" i="16" s="1"/>
  <c r="AC1476" i="16"/>
  <c r="AY1235" i="16"/>
  <c r="AS1235" i="16"/>
  <c r="U1476" i="16"/>
  <c r="AB1477" i="16" l="1"/>
  <c r="U1477" i="16" s="1"/>
  <c r="AQ1237" i="16" s="1"/>
  <c r="AJ1476" i="16"/>
  <c r="AQ1236" i="16"/>
  <c r="AJ1477" i="16" l="1"/>
  <c r="L1478" i="16"/>
  <c r="M1478" i="16" s="1"/>
  <c r="AB1478" i="16" s="1"/>
  <c r="AC1477" i="16"/>
  <c r="AS1236" i="16"/>
  <c r="AY1236" i="16"/>
  <c r="AS1237" i="16"/>
  <c r="AY1237" i="16"/>
  <c r="AA1478" i="16" l="1"/>
  <c r="U1478" i="16" s="1"/>
  <c r="AQ1238" i="16" s="1"/>
  <c r="AJ1478" i="16" l="1"/>
  <c r="AC1478" i="16"/>
  <c r="L1479" i="16"/>
  <c r="M1479" i="16" s="1"/>
  <c r="AB1479" i="16" s="1"/>
  <c r="AS1238" i="16"/>
  <c r="AY1238" i="16"/>
  <c r="AA1479" i="16" l="1"/>
  <c r="L1480" i="16" s="1"/>
  <c r="M1480" i="16" s="1"/>
  <c r="AA1480" i="16" s="1"/>
  <c r="U1479" i="16" l="1"/>
  <c r="AQ1239" i="16" s="1"/>
  <c r="AB1480" i="16"/>
  <c r="AC1480" i="16" s="1"/>
  <c r="AC1479" i="16"/>
  <c r="AJ1479" i="16" l="1"/>
  <c r="L1481" i="16"/>
  <c r="M1481" i="16" s="1"/>
  <c r="AA1481" i="16" s="1"/>
  <c r="U1480" i="16"/>
  <c r="AJ1480" i="16" s="1"/>
  <c r="AQ1240" i="16"/>
  <c r="AS1240" i="16" s="1"/>
  <c r="AS1239" i="16"/>
  <c r="AY1239" i="16"/>
  <c r="AB1481" i="16" l="1"/>
  <c r="L1482" i="16" s="1"/>
  <c r="M1482" i="16" s="1"/>
  <c r="AB1482" i="16" s="1"/>
  <c r="AY1240" i="16"/>
  <c r="AC1481" i="16" l="1"/>
  <c r="U1481" i="16"/>
  <c r="AJ1481" i="16" s="1"/>
  <c r="AA1482" i="16"/>
  <c r="AC1482" i="16" s="1"/>
  <c r="U1482" i="16"/>
  <c r="AQ1242" i="16" s="1"/>
  <c r="AS1242" i="16" s="1"/>
  <c r="L1483" i="16" l="1"/>
  <c r="M1483" i="16" s="1"/>
  <c r="AB1483" i="16" s="1"/>
  <c r="AQ1241" i="16"/>
  <c r="AS1241" i="16" s="1"/>
  <c r="AJ1482" i="16"/>
  <c r="AY1242" i="16"/>
  <c r="AA1483" i="16" l="1"/>
  <c r="AC1483" i="16" s="1"/>
  <c r="AY1241" i="16"/>
  <c r="L1484" i="16" l="1"/>
  <c r="M1484" i="16" s="1"/>
  <c r="AB1484" i="16" s="1"/>
  <c r="U1483" i="16"/>
  <c r="AQ1243" i="16" s="1"/>
  <c r="AS1243" i="16" s="1"/>
  <c r="AA1484" i="16"/>
  <c r="L1485" i="16" s="1"/>
  <c r="M1485" i="16" s="1"/>
  <c r="AA1485" i="16" s="1"/>
  <c r="AJ1483" i="16" l="1"/>
  <c r="AY1243" i="16"/>
  <c r="AC1484" i="16"/>
  <c r="U1484" i="16"/>
  <c r="AQ1244" i="16" s="1"/>
  <c r="AS1244" i="16" s="1"/>
  <c r="AB1485" i="16"/>
  <c r="AY1244" i="16" l="1"/>
  <c r="AJ1484" i="16"/>
  <c r="U1485" i="16"/>
  <c r="L1486" i="16"/>
  <c r="M1486" i="16" s="1"/>
  <c r="AC1485" i="16"/>
  <c r="AB1486" i="16" l="1"/>
  <c r="AA1486" i="16"/>
  <c r="AJ1485" i="16"/>
  <c r="AQ1245" i="16"/>
  <c r="U1486" i="16" l="1"/>
  <c r="AQ1246" i="16" s="1"/>
  <c r="AS1246" i="16" s="1"/>
  <c r="AY1245" i="16"/>
  <c r="AS1245" i="16"/>
  <c r="L1487" i="16"/>
  <c r="M1487" i="16" s="1"/>
  <c r="AC1486" i="16"/>
  <c r="AY1246" i="16" l="1"/>
  <c r="AJ1486" i="16"/>
  <c r="AA1487" i="16"/>
  <c r="AB1487" i="16"/>
  <c r="L1488" i="16" l="1"/>
  <c r="M1488" i="16" s="1"/>
  <c r="AA1488" i="16" s="1"/>
  <c r="AC1487" i="16"/>
  <c r="U1487" i="16"/>
  <c r="AB1488" i="16" l="1"/>
  <c r="L1489" i="16" s="1"/>
  <c r="M1489" i="16" s="1"/>
  <c r="AA1489" i="16" s="1"/>
  <c r="AJ1487" i="16"/>
  <c r="AQ1247" i="16"/>
  <c r="U1488" i="16" l="1"/>
  <c r="AJ1488" i="16" s="1"/>
  <c r="AC1488" i="16"/>
  <c r="AB1489" i="16"/>
  <c r="L1490" i="16" s="1"/>
  <c r="M1490" i="16" s="1"/>
  <c r="AB1490" i="16" s="1"/>
  <c r="AY1247" i="16"/>
  <c r="AS1247" i="16"/>
  <c r="U1489" i="16" l="1"/>
  <c r="AJ1489" i="16" s="1"/>
  <c r="AQ1248" i="16"/>
  <c r="AC1489" i="16"/>
  <c r="AA1490" i="16"/>
  <c r="L1491" i="16" s="1"/>
  <c r="M1491" i="16" s="1"/>
  <c r="AQ1249" i="16" l="1"/>
  <c r="AS1249" i="16" s="1"/>
  <c r="AS1248" i="16"/>
  <c r="AY1248" i="16"/>
  <c r="U1490" i="16"/>
  <c r="AA1491" i="16"/>
  <c r="AC1490" i="16"/>
  <c r="AY1249" i="16" l="1"/>
  <c r="AJ1490" i="16"/>
  <c r="AQ1250" i="16"/>
  <c r="AB1491" i="16"/>
  <c r="L1492" i="16" s="1"/>
  <c r="M1492" i="16" s="1"/>
  <c r="U1491" i="16" l="1"/>
  <c r="AC1491" i="16"/>
  <c r="AY1250" i="16"/>
  <c r="AS1250" i="16"/>
  <c r="AA1492" i="16" l="1"/>
  <c r="AB1492" i="16"/>
  <c r="AQ1251" i="16"/>
  <c r="AJ1491" i="16"/>
  <c r="L1493" i="16" l="1"/>
  <c r="M1493" i="16" s="1"/>
  <c r="AY1251" i="16"/>
  <c r="AS1251" i="16"/>
  <c r="AC1492" i="16"/>
  <c r="U1492" i="16"/>
  <c r="AQ1252" i="16" l="1"/>
  <c r="AJ1492" i="16"/>
  <c r="AB1493" i="16"/>
  <c r="AA1493" i="16"/>
  <c r="L1494" i="16" l="1"/>
  <c r="M1494" i="16" s="1"/>
  <c r="U1493" i="16"/>
  <c r="AJ1493" i="16" s="1"/>
  <c r="AC1493" i="16"/>
  <c r="AY1252" i="16"/>
  <c r="AS1252" i="16"/>
  <c r="AQ1253" i="16" l="1"/>
  <c r="AS1253" i="16" s="1"/>
  <c r="AB1494" i="16"/>
  <c r="AA1494" i="16"/>
  <c r="L1495" i="16" l="1"/>
  <c r="M1495" i="16" s="1"/>
  <c r="AB1495" i="16" s="1"/>
  <c r="AY1253" i="16"/>
  <c r="AC1494" i="16"/>
  <c r="U1494" i="16"/>
  <c r="AA1495" i="16" l="1"/>
  <c r="U1495" i="16" s="1"/>
  <c r="AQ1255" i="16" s="1"/>
  <c r="AJ1494" i="16"/>
  <c r="AQ1254" i="16"/>
  <c r="L1496" i="16" l="1"/>
  <c r="M1496" i="16" s="1"/>
  <c r="AA1496" i="16" s="1"/>
  <c r="AJ1495" i="16"/>
  <c r="AC1495" i="16"/>
  <c r="AS1254" i="16"/>
  <c r="AY1254" i="16"/>
  <c r="AS1255" i="16"/>
  <c r="AY1255" i="16"/>
  <c r="AB1496" i="16" l="1"/>
  <c r="L1497" i="16" s="1"/>
  <c r="M1497" i="16" s="1"/>
  <c r="U1496" i="16" l="1"/>
  <c r="AC1496" i="16"/>
  <c r="AB1497" i="16"/>
  <c r="AA1497" i="16" l="1"/>
  <c r="U1497" i="16" s="1"/>
  <c r="AQ1257" i="16" s="1"/>
  <c r="AJ1496" i="16"/>
  <c r="AQ1256" i="16"/>
  <c r="L1498" i="16" l="1"/>
  <c r="M1498" i="16" s="1"/>
  <c r="AA1498" i="16" s="1"/>
  <c r="AY1257" i="16"/>
  <c r="AS1257" i="16"/>
  <c r="AJ1497" i="16"/>
  <c r="AC1497" i="16"/>
  <c r="AY1256" i="16"/>
  <c r="AS1256" i="16"/>
  <c r="AB1498" i="16" l="1"/>
  <c r="L1499" i="16" s="1"/>
  <c r="M1499" i="16" s="1"/>
  <c r="U1498" i="16" l="1"/>
  <c r="AC1498" i="16"/>
  <c r="AB1499" i="16"/>
  <c r="AJ1498" i="16" l="1"/>
  <c r="AQ1258" i="16"/>
  <c r="AA1499" i="16"/>
  <c r="U1499" i="16" s="1"/>
  <c r="AJ1499" i="16" s="1"/>
  <c r="L1500" i="16" l="1"/>
  <c r="M1500" i="16" s="1"/>
  <c r="AS1258" i="16"/>
  <c r="AY1258" i="16"/>
  <c r="AQ1259" i="16"/>
  <c r="AS1259" i="16" s="1"/>
  <c r="AC1499" i="16"/>
  <c r="AY1259" i="16" l="1"/>
  <c r="AA1500" i="16"/>
  <c r="AB1500" i="16"/>
  <c r="L1501" i="16" l="1"/>
  <c r="M1501" i="16" s="1"/>
  <c r="AA1501" i="16" s="1"/>
  <c r="U1500" i="16"/>
  <c r="AC1500" i="16"/>
  <c r="AB1501" i="16" l="1"/>
  <c r="AQ1260" i="16"/>
  <c r="AJ1500" i="16"/>
  <c r="L1502" i="16" l="1"/>
  <c r="M1502" i="16" s="1"/>
  <c r="AB1502" i="16" s="1"/>
  <c r="AC1501" i="16"/>
  <c r="U1501" i="16"/>
  <c r="AS1260" i="16"/>
  <c r="AY1260" i="16"/>
  <c r="AA1502" i="16" l="1"/>
  <c r="L1503" i="16" s="1"/>
  <c r="M1503" i="16" s="1"/>
  <c r="AA1503" i="16" s="1"/>
  <c r="AJ1501" i="16"/>
  <c r="AQ1261" i="16"/>
  <c r="AB1503" i="16" l="1"/>
  <c r="AC1503" i="16" s="1"/>
  <c r="U1502" i="16"/>
  <c r="AJ1502" i="16" s="1"/>
  <c r="AC1502" i="16"/>
  <c r="AY1261" i="16"/>
  <c r="AS1261" i="16"/>
  <c r="U1503" i="16" l="1"/>
  <c r="AQ1263" i="16" s="1"/>
  <c r="L1504" i="16"/>
  <c r="M1504" i="16" s="1"/>
  <c r="AA1504" i="16" s="1"/>
  <c r="AQ1262" i="16"/>
  <c r="AS1262" i="16" s="1"/>
  <c r="AY1262" i="16" l="1"/>
  <c r="AB1504" i="16"/>
  <c r="AC1504" i="16" s="1"/>
  <c r="AJ1503" i="16"/>
  <c r="AY1263" i="16"/>
  <c r="AS1263" i="16"/>
  <c r="U1504" i="16" l="1"/>
  <c r="AQ1264" i="16" s="1"/>
  <c r="L1505" i="16"/>
  <c r="M1505" i="16" s="1"/>
  <c r="AB1505" i="16" s="1"/>
  <c r="AJ1504" i="16" l="1"/>
  <c r="AA1505" i="16"/>
  <c r="U1505" i="16" s="1"/>
  <c r="AQ1265" i="16" s="1"/>
  <c r="AS1265" i="16" s="1"/>
  <c r="AY1264" i="16"/>
  <c r="AS1264" i="16"/>
  <c r="AJ1505" i="16" l="1"/>
  <c r="AC1505" i="16"/>
  <c r="AY1265" i="16"/>
  <c r="L1506" i="16"/>
  <c r="M1506" i="16" s="1"/>
  <c r="AB1506" i="16" s="1"/>
  <c r="AA1506" i="16" l="1"/>
  <c r="AC1506" i="16" s="1"/>
  <c r="U1506" i="16" l="1"/>
  <c r="AJ1506" i="16" s="1"/>
  <c r="L1507" i="16"/>
  <c r="M1507" i="16" s="1"/>
  <c r="AA1507" i="16" s="1"/>
  <c r="AB1507" i="16" l="1"/>
  <c r="U1507" i="16" s="1"/>
  <c r="AQ1267" i="16" s="1"/>
  <c r="AY1267" i="16" s="1"/>
  <c r="AQ1266" i="16"/>
  <c r="AY1266" i="16" s="1"/>
  <c r="AS1267" i="16" l="1"/>
  <c r="L1508" i="16"/>
  <c r="M1508" i="16" s="1"/>
  <c r="AA1508" i="16" s="1"/>
  <c r="AJ1507" i="16"/>
  <c r="AC1507" i="16"/>
  <c r="AS1266" i="16"/>
  <c r="AB1508" i="16" l="1"/>
  <c r="U1508" i="16" s="1"/>
  <c r="L1509" i="16" l="1"/>
  <c r="M1509" i="16" s="1"/>
  <c r="AB1509" i="16" s="1"/>
  <c r="AC1508" i="16"/>
  <c r="AQ1268" i="16"/>
  <c r="AJ1508" i="16"/>
  <c r="AA1509" i="16" l="1"/>
  <c r="U1509" i="16" s="1"/>
  <c r="AQ1269" i="16" s="1"/>
  <c r="AS1268" i="16"/>
  <c r="AY1268" i="16"/>
  <c r="AC1509" i="16" l="1"/>
  <c r="L1510" i="16"/>
  <c r="M1510" i="16" s="1"/>
  <c r="AB1510" i="16" s="1"/>
  <c r="AJ1509" i="16"/>
  <c r="AS1269" i="16"/>
  <c r="AY1269" i="16"/>
  <c r="AA1510" i="16" l="1"/>
  <c r="AC1510" i="16" s="1"/>
  <c r="U1510" i="16" l="1"/>
  <c r="AJ1510" i="16" s="1"/>
  <c r="L1511" i="16"/>
  <c r="M1511" i="16" s="1"/>
  <c r="AA1511" i="16" s="1"/>
  <c r="AQ1270" i="16" l="1"/>
  <c r="AS1270" i="16" s="1"/>
  <c r="AB1511" i="16"/>
  <c r="U1511" i="16" s="1"/>
  <c r="AY1270" i="16" l="1"/>
  <c r="AC1511" i="16"/>
  <c r="L1512" i="16"/>
  <c r="M1512" i="16" s="1"/>
  <c r="AB1512" i="16" s="1"/>
  <c r="AJ1511" i="16"/>
  <c r="AQ1271" i="16"/>
  <c r="AA1512" i="16" l="1"/>
  <c r="U1512" i="16" s="1"/>
  <c r="AQ1272" i="16" s="1"/>
  <c r="AY1272" i="16" s="1"/>
  <c r="AS1271" i="16"/>
  <c r="AY1271" i="16"/>
  <c r="AC1512" i="16" l="1"/>
  <c r="AS1272" i="16"/>
  <c r="L1513" i="16"/>
  <c r="M1513" i="16" s="1"/>
  <c r="AA1513" i="16" s="1"/>
  <c r="AJ1512" i="16"/>
  <c r="AB1513" i="16" l="1"/>
  <c r="U1513" i="16" s="1"/>
  <c r="AJ1513" i="16" s="1"/>
  <c r="AQ1273" i="16" l="1"/>
  <c r="AS1273" i="16" s="1"/>
  <c r="AC1513" i="16"/>
  <c r="L1514" i="16"/>
  <c r="M1514" i="16" s="1"/>
  <c r="AA1514" i="16" s="1"/>
  <c r="AY1273" i="16" l="1"/>
  <c r="AB1514" i="16"/>
  <c r="U1514" i="16" s="1"/>
  <c r="AQ1274" i="16" s="1"/>
  <c r="AJ1514" i="16" l="1"/>
  <c r="L1515" i="16"/>
  <c r="M1515" i="16" s="1"/>
  <c r="AA1515" i="16" s="1"/>
  <c r="AC1514" i="16"/>
  <c r="AY1274" i="16"/>
  <c r="AS1274" i="16"/>
  <c r="AB1515" i="16" l="1"/>
  <c r="L1516" i="16" s="1"/>
  <c r="M1516" i="16" s="1"/>
  <c r="AB1516" i="16" s="1"/>
  <c r="U1515" i="16" l="1"/>
  <c r="AQ1275" i="16" s="1"/>
  <c r="AA1516" i="16"/>
  <c r="AC1516" i="16" s="1"/>
  <c r="AC1515" i="16"/>
  <c r="L1517" i="16" l="1"/>
  <c r="M1517" i="16" s="1"/>
  <c r="AB1517" i="16" s="1"/>
  <c r="U1516" i="16"/>
  <c r="AQ1276" i="16" s="1"/>
  <c r="AJ1515" i="16"/>
  <c r="AA1517" i="16"/>
  <c r="U1517" i="16" s="1"/>
  <c r="AY1275" i="16"/>
  <c r="AS1275" i="16"/>
  <c r="AJ1516" i="16" l="1"/>
  <c r="AC1517" i="16"/>
  <c r="L1518" i="16"/>
  <c r="M1518" i="16" s="1"/>
  <c r="AA1518" i="16" s="1"/>
  <c r="AJ1517" i="16"/>
  <c r="AQ1277" i="16"/>
  <c r="AS1276" i="16"/>
  <c r="AY1276" i="16"/>
  <c r="AB1518" i="16" l="1"/>
  <c r="L1519" i="16" s="1"/>
  <c r="M1519" i="16" s="1"/>
  <c r="AA1519" i="16" s="1"/>
  <c r="AS1277" i="16"/>
  <c r="AY1277" i="16"/>
  <c r="U1518" i="16" l="1"/>
  <c r="AQ1278" i="16" s="1"/>
  <c r="AC1518" i="16"/>
  <c r="AB1519" i="16"/>
  <c r="L1520" i="16" s="1"/>
  <c r="M1520" i="16" s="1"/>
  <c r="AB1520" i="16" s="1"/>
  <c r="AJ1518" i="16" l="1"/>
  <c r="AC1519" i="16"/>
  <c r="U1519" i="16"/>
  <c r="AJ1519" i="16" s="1"/>
  <c r="AA1520" i="16"/>
  <c r="AC1520" i="16" s="1"/>
  <c r="AY1278" i="16"/>
  <c r="AS1278" i="16"/>
  <c r="AQ1279" i="16" l="1"/>
  <c r="AY1279" i="16" s="1"/>
  <c r="L1521" i="16"/>
  <c r="M1521" i="16" s="1"/>
  <c r="U1520" i="16"/>
  <c r="AS1279" i="16" l="1"/>
  <c r="AJ1520" i="16"/>
  <c r="AQ1280" i="16"/>
  <c r="AB1521" i="16"/>
  <c r="AA1521" i="16"/>
  <c r="U1521" i="16" l="1"/>
  <c r="AC1521" i="16"/>
  <c r="L1522" i="16"/>
  <c r="M1522" i="16" s="1"/>
  <c r="AY1280" i="16"/>
  <c r="AS1280" i="16"/>
  <c r="AA1522" i="16" l="1"/>
  <c r="AB1522" i="16"/>
  <c r="AJ1521" i="16"/>
  <c r="AQ1281" i="16"/>
  <c r="U1522" i="16" l="1"/>
  <c r="AS1281" i="16"/>
  <c r="AY1281" i="16"/>
  <c r="L1523" i="16"/>
  <c r="M1523" i="16" s="1"/>
  <c r="AA1523" i="16" s="1"/>
  <c r="AC1522" i="16"/>
  <c r="AJ1522" i="16" l="1"/>
  <c r="AQ1282" i="16"/>
  <c r="AB1523" i="16"/>
  <c r="AS1282" i="16" l="1"/>
  <c r="AY1282" i="16"/>
  <c r="AC1523" i="16"/>
  <c r="U1523" i="16"/>
  <c r="L1524" i="16"/>
  <c r="M1524" i="16" s="1"/>
  <c r="AB1524" i="16" l="1"/>
  <c r="AA1524" i="16"/>
  <c r="AJ1523" i="16"/>
  <c r="AQ1283" i="16"/>
  <c r="AS1283" i="16" l="1"/>
  <c r="AY1283" i="16"/>
  <c r="AC1524" i="16"/>
  <c r="L1525" i="16"/>
  <c r="M1525" i="16" s="1"/>
  <c r="AA1525" i="16" s="1"/>
  <c r="U1524" i="16"/>
  <c r="AB1525" i="16" l="1"/>
  <c r="U1525" i="16" s="1"/>
  <c r="AJ1524" i="16"/>
  <c r="AQ1284" i="16"/>
  <c r="L1526" i="16" l="1"/>
  <c r="M1526" i="16" s="1"/>
  <c r="AB1526" i="16" s="1"/>
  <c r="AC1525" i="16"/>
  <c r="AJ1525" i="16"/>
  <c r="AQ1285" i="16"/>
  <c r="AS1284" i="16"/>
  <c r="AY1284" i="16"/>
  <c r="AA1526" i="16" l="1"/>
  <c r="U1526" i="16" s="1"/>
  <c r="AY1285" i="16"/>
  <c r="AS1285" i="16"/>
  <c r="AJ1526" i="16" l="1"/>
  <c r="AQ1286" i="16"/>
  <c r="L1527" i="16"/>
  <c r="M1527" i="16" s="1"/>
  <c r="AA1527" i="16" s="1"/>
  <c r="AC1526" i="16"/>
  <c r="AB1527" i="16" l="1"/>
  <c r="AC1527" i="16" s="1"/>
  <c r="AS1286" i="16"/>
  <c r="AY1286" i="16"/>
  <c r="U1527" i="16" l="1"/>
  <c r="AJ1527" i="16" s="1"/>
  <c r="L1528" i="16"/>
  <c r="M1528" i="16" s="1"/>
  <c r="AB1528" i="16" s="1"/>
  <c r="AQ1287" i="16" l="1"/>
  <c r="AS1287" i="16" s="1"/>
  <c r="AA1528" i="16"/>
  <c r="L1529" i="16" s="1"/>
  <c r="M1529" i="16" s="1"/>
  <c r="AA1529" i="16" s="1"/>
  <c r="AY1287" i="16" l="1"/>
  <c r="AC1528" i="16"/>
  <c r="AB1529" i="16"/>
  <c r="U1529" i="16" s="1"/>
  <c r="U1528" i="16"/>
  <c r="AQ1288" i="16" s="1"/>
  <c r="AC1529" i="16" l="1"/>
  <c r="L1530" i="16"/>
  <c r="M1530" i="16" s="1"/>
  <c r="AB1530" i="16" s="1"/>
  <c r="AJ1528" i="16"/>
  <c r="AS1288" i="16"/>
  <c r="AY1288" i="16"/>
  <c r="AJ1529" i="16"/>
  <c r="AQ1289" i="16"/>
  <c r="AA1530" i="16" l="1"/>
  <c r="U1530" i="16" s="1"/>
  <c r="AY1289" i="16"/>
  <c r="AS1289" i="16"/>
  <c r="AC1530" i="16" l="1"/>
  <c r="L1531" i="16"/>
  <c r="M1531" i="16" s="1"/>
  <c r="AB1531" i="16" s="1"/>
  <c r="AJ1530" i="16"/>
  <c r="AQ1290" i="16"/>
  <c r="AA1531" i="16" l="1"/>
  <c r="AC1531" i="16" s="1"/>
  <c r="AS1290" i="16"/>
  <c r="AY1290" i="16"/>
  <c r="U1531" i="16"/>
  <c r="L1532" i="16" l="1"/>
  <c r="M1532" i="16" s="1"/>
  <c r="AA1532" i="16" s="1"/>
  <c r="AQ1291" i="16"/>
  <c r="AJ1531" i="16"/>
  <c r="AB1532" i="16" l="1"/>
  <c r="U1532" i="16" s="1"/>
  <c r="AQ1292" i="16" s="1"/>
  <c r="AS1291" i="16"/>
  <c r="AY1291" i="16"/>
  <c r="AJ1532" i="16"/>
  <c r="AC1532" i="16" l="1"/>
  <c r="L1533" i="16"/>
  <c r="M1533" i="16" s="1"/>
  <c r="AB1533" i="16" s="1"/>
  <c r="AY1292" i="16"/>
  <c r="AS1292" i="16"/>
  <c r="AA1533" i="16" l="1"/>
  <c r="U1533" i="16" s="1"/>
  <c r="AJ1533" i="16" s="1"/>
  <c r="L1534" i="16" l="1"/>
  <c r="M1534" i="16" s="1"/>
  <c r="AB1534" i="16" s="1"/>
  <c r="AC1533" i="16"/>
  <c r="AQ1293" i="16"/>
  <c r="AS1293" i="16" s="1"/>
  <c r="AA1534" i="16" l="1"/>
  <c r="U1534" i="16" s="1"/>
  <c r="AJ1534" i="16" s="1"/>
  <c r="AY1293" i="16"/>
  <c r="L1535" i="16"/>
  <c r="M1535" i="16" s="1"/>
  <c r="AA1535" i="16" s="1"/>
  <c r="AQ1294" i="16" l="1"/>
  <c r="AS1294" i="16" s="1"/>
  <c r="AC1534" i="16"/>
  <c r="AB1535" i="16"/>
  <c r="L1536" i="16" s="1"/>
  <c r="M1536" i="16" s="1"/>
  <c r="AB1536" i="16" s="1"/>
  <c r="AY1294" i="16"/>
  <c r="AC1535" i="16" l="1"/>
  <c r="U1535" i="16"/>
  <c r="AQ1295" i="16" s="1"/>
  <c r="AS1295" i="16" s="1"/>
  <c r="AA1536" i="16"/>
  <c r="U1536" i="16" s="1"/>
  <c r="AJ1536" i="16" s="1"/>
  <c r="AY1295" i="16" l="1"/>
  <c r="AJ1535" i="16"/>
  <c r="AQ1296" i="16"/>
  <c r="AS1296" i="16" s="1"/>
  <c r="L1537" i="16"/>
  <c r="M1537" i="16" s="1"/>
  <c r="AB1537" i="16" s="1"/>
  <c r="AC1536" i="16"/>
  <c r="AY1296" i="16" l="1"/>
  <c r="AA1537" i="16"/>
  <c r="U1537" i="16" s="1"/>
  <c r="AJ1537" i="16" s="1"/>
  <c r="L1538" i="16" l="1"/>
  <c r="M1538" i="16" s="1"/>
  <c r="AA1538" i="16" s="1"/>
  <c r="AQ1297" i="16"/>
  <c r="AS1297" i="16" s="1"/>
  <c r="AC1537" i="16"/>
  <c r="AY1297" i="16" l="1"/>
  <c r="AB1538" i="16"/>
  <c r="L1539" i="16" s="1"/>
  <c r="M1539" i="16" s="1"/>
  <c r="AB1539" i="16" s="1"/>
  <c r="U1538" i="16" l="1"/>
  <c r="AJ1538" i="16" s="1"/>
  <c r="AA1539" i="16"/>
  <c r="U1539" i="16" s="1"/>
  <c r="AC1538" i="16"/>
  <c r="AC1539" i="16" l="1"/>
  <c r="L1540" i="16"/>
  <c r="M1540" i="16" s="1"/>
  <c r="AA1540" i="16" s="1"/>
  <c r="AQ1298" i="16"/>
  <c r="AJ1539" i="16"/>
  <c r="AQ1299" i="16"/>
  <c r="AB1540" i="16" l="1"/>
  <c r="L1541" i="16" s="1"/>
  <c r="M1541" i="16" s="1"/>
  <c r="AS1298" i="16"/>
  <c r="AY1298" i="16"/>
  <c r="AS1299" i="16"/>
  <c r="AY1299" i="16"/>
  <c r="U1540" i="16" l="1"/>
  <c r="AC1540" i="16"/>
  <c r="AJ1540" i="16"/>
  <c r="AQ1300" i="16"/>
  <c r="P32" i="17" s="1"/>
  <c r="AB1541" i="16"/>
  <c r="AA1541" i="16"/>
  <c r="L1542" i="16" l="1"/>
  <c r="M1542" i="16" s="1"/>
  <c r="AB1542" i="16" s="1"/>
  <c r="U1541" i="16"/>
  <c r="AY1300" i="16"/>
  <c r="AS1300" i="16"/>
  <c r="AC1541" i="16"/>
  <c r="AJ1541" i="16" l="1"/>
  <c r="AQ1301" i="16"/>
  <c r="AA1542" i="16"/>
  <c r="L1543" i="16" s="1"/>
  <c r="M1543" i="16" s="1"/>
  <c r="U1542" i="16" l="1"/>
  <c r="AB1543" i="16"/>
  <c r="AA1543" i="16"/>
  <c r="AC1542" i="16"/>
  <c r="AS1301" i="16"/>
  <c r="AY1301" i="16"/>
  <c r="L1544" i="16" l="1"/>
  <c r="M1544" i="16" s="1"/>
  <c r="AB1544" i="16" s="1"/>
  <c r="AQ1302" i="16"/>
  <c r="AJ1542" i="16"/>
  <c r="AC1543" i="16"/>
  <c r="U1543" i="16"/>
  <c r="AA1544" i="16" l="1"/>
  <c r="L1545" i="16" s="1"/>
  <c r="M1545" i="16" s="1"/>
  <c r="AS1302" i="16"/>
  <c r="AY1302" i="16"/>
  <c r="AJ1543" i="16"/>
  <c r="AQ1303" i="16"/>
  <c r="AB1545" i="16" l="1"/>
  <c r="AY1303" i="16"/>
  <c r="AS1303" i="16"/>
  <c r="AC1544" i="16"/>
  <c r="U1544" i="16"/>
  <c r="AA1545" i="16" l="1"/>
  <c r="L1546" i="16" s="1"/>
  <c r="M1546" i="16" s="1"/>
  <c r="AJ1544" i="16"/>
  <c r="AQ1304" i="16"/>
  <c r="AC1545" i="16" l="1"/>
  <c r="U1545" i="16"/>
  <c r="AS1304" i="16"/>
  <c r="AY1304" i="16"/>
  <c r="AA1546" i="16" l="1"/>
  <c r="AB1546" i="16"/>
  <c r="AJ1545" i="16"/>
  <c r="AQ1305" i="16"/>
  <c r="L1547" i="16" l="1"/>
  <c r="M1547" i="16" s="1"/>
  <c r="U1546" i="16"/>
  <c r="AC1546" i="16"/>
  <c r="AY1305" i="16"/>
  <c r="AS1305" i="16"/>
  <c r="AJ1546" i="16" l="1"/>
  <c r="AQ1306" i="16"/>
  <c r="AB1547" i="16"/>
  <c r="AA1547" i="16"/>
  <c r="L1548" i="16" l="1"/>
  <c r="M1548" i="16" s="1"/>
  <c r="U1547" i="16"/>
  <c r="AJ1547" i="16" s="1"/>
  <c r="AS1306" i="16"/>
  <c r="AY1306" i="16"/>
  <c r="AC1547" i="16"/>
  <c r="AQ1307" i="16" l="1"/>
  <c r="AS1307" i="16" s="1"/>
  <c r="AA1548" i="16"/>
  <c r="AB1548" i="16"/>
  <c r="L1549" i="16" l="1"/>
  <c r="M1549" i="16" s="1"/>
  <c r="AB1549" i="16" s="1"/>
  <c r="AY1307" i="16"/>
  <c r="AC1548" i="16"/>
  <c r="U1548" i="16"/>
  <c r="AA1549" i="16" l="1"/>
  <c r="AJ1548" i="16"/>
  <c r="AQ1308" i="16"/>
  <c r="L1550" i="16" l="1"/>
  <c r="M1550" i="16" s="1"/>
  <c r="AA1550" i="16" s="1"/>
  <c r="AC1549" i="16"/>
  <c r="U1549" i="16"/>
  <c r="AS1308" i="16"/>
  <c r="AY1308" i="16"/>
  <c r="AB1550" i="16" l="1"/>
  <c r="L1551" i="16" s="1"/>
  <c r="M1551" i="16" s="1"/>
  <c r="AA1551" i="16" s="1"/>
  <c r="AQ1309" i="16"/>
  <c r="AJ1549" i="16"/>
  <c r="AC1550" i="16" l="1"/>
  <c r="U1550" i="16"/>
  <c r="AQ1310" i="16" s="1"/>
  <c r="AB1551" i="16"/>
  <c r="AS1309" i="16"/>
  <c r="AY1309" i="16"/>
  <c r="AJ1550" i="16" l="1"/>
  <c r="U1551" i="16"/>
  <c r="AQ1311" i="16" s="1"/>
  <c r="AS1311" i="16" s="1"/>
  <c r="L1552" i="16"/>
  <c r="M1552" i="16" s="1"/>
  <c r="AB1552" i="16" s="1"/>
  <c r="AC1551" i="16"/>
  <c r="AY1310" i="16"/>
  <c r="AS1310" i="16"/>
  <c r="AY1311" i="16" l="1"/>
  <c r="AJ1551" i="16"/>
  <c r="AA1552" i="16"/>
  <c r="L1553" i="16" s="1"/>
  <c r="M1553" i="16" s="1"/>
  <c r="AA1553" i="16" s="1"/>
  <c r="U1552" i="16" l="1"/>
  <c r="AJ1552" i="16" s="1"/>
  <c r="AC1552" i="16"/>
  <c r="AB1553" i="16"/>
  <c r="L1554" i="16" s="1"/>
  <c r="M1554" i="16" s="1"/>
  <c r="AQ1312" i="16" l="1"/>
  <c r="AY1312" i="16" s="1"/>
  <c r="U1553" i="16"/>
  <c r="AC1553" i="16"/>
  <c r="AS1312" i="16" l="1"/>
  <c r="AA1554" i="16"/>
  <c r="AB1554" i="16"/>
  <c r="AQ1313" i="16"/>
  <c r="AJ1553" i="16"/>
  <c r="L1555" i="16" l="1"/>
  <c r="M1555" i="16" s="1"/>
  <c r="AB1555" i="16" s="1"/>
  <c r="U1554" i="16"/>
  <c r="AY1313" i="16"/>
  <c r="AS1313" i="16"/>
  <c r="AC1554" i="16"/>
  <c r="AA1555" i="16" l="1"/>
  <c r="U1555" i="16" s="1"/>
  <c r="AQ1314" i="16"/>
  <c r="AJ1554" i="16"/>
  <c r="L1556" i="16" l="1"/>
  <c r="M1556" i="16" s="1"/>
  <c r="AB1556" i="16" s="1"/>
  <c r="AQ1315" i="16"/>
  <c r="AS1315" i="16" s="1"/>
  <c r="AJ1555" i="16"/>
  <c r="AC1555" i="16"/>
  <c r="AS1314" i="16"/>
  <c r="AY1314" i="16"/>
  <c r="AY1315" i="16" l="1"/>
  <c r="AA1556" i="16"/>
  <c r="L1557" i="16" s="1"/>
  <c r="M1557" i="16" s="1"/>
  <c r="U1556" i="16" l="1"/>
  <c r="AA1557" i="16"/>
  <c r="AC1556" i="16"/>
  <c r="AB1557" i="16" l="1"/>
  <c r="AJ1556" i="16"/>
  <c r="AQ1316" i="16"/>
  <c r="U1557" i="16" l="1"/>
  <c r="AJ1557" i="16" s="1"/>
  <c r="L1558" i="16"/>
  <c r="M1558" i="16" s="1"/>
  <c r="AB1558" i="16" s="1"/>
  <c r="AY1316" i="16"/>
  <c r="AS1316" i="16"/>
  <c r="AC1557" i="16"/>
  <c r="AQ1317" i="16" l="1"/>
  <c r="AS1317" i="16" s="1"/>
  <c r="AA1558" i="16"/>
  <c r="U1558" i="16" s="1"/>
  <c r="L1559" i="16" l="1"/>
  <c r="M1559" i="16" s="1"/>
  <c r="AA1559" i="16" s="1"/>
  <c r="AY1317" i="16"/>
  <c r="AJ1558" i="16"/>
  <c r="AQ1318" i="16"/>
  <c r="AC1558" i="16"/>
  <c r="AS1318" i="16" l="1"/>
  <c r="AY1318" i="16"/>
  <c r="AB1559" i="16"/>
  <c r="U1559" i="16" l="1"/>
  <c r="AJ1559" i="16" s="1"/>
  <c r="L1560" i="16"/>
  <c r="M1560" i="16" s="1"/>
  <c r="AB1560" i="16" s="1"/>
  <c r="AC1559" i="16"/>
  <c r="AQ1319" i="16" l="1"/>
  <c r="AS1319" i="16" s="1"/>
  <c r="AA1560" i="16"/>
  <c r="U1560" i="16" s="1"/>
  <c r="AY1319" i="16" l="1"/>
  <c r="L1561" i="16"/>
  <c r="M1561" i="16" s="1"/>
  <c r="AA1561" i="16" s="1"/>
  <c r="AC1560" i="16"/>
  <c r="AQ1320" i="16"/>
  <c r="AJ1560" i="16"/>
  <c r="AB1561" i="16" l="1"/>
  <c r="AS1320" i="16"/>
  <c r="AY1320" i="16"/>
  <c r="AC1561" i="16" l="1"/>
  <c r="L1562" i="16"/>
  <c r="M1562" i="16" s="1"/>
  <c r="U1561" i="16"/>
  <c r="AJ1561" i="16" l="1"/>
  <c r="AQ1321" i="16"/>
  <c r="AB1562" i="16"/>
  <c r="AA1562" i="16"/>
  <c r="L1563" i="16" l="1"/>
  <c r="M1563" i="16" s="1"/>
  <c r="AA1563" i="16" s="1"/>
  <c r="AC1562" i="16"/>
  <c r="U1562" i="16"/>
  <c r="AY1321" i="16"/>
  <c r="AS1321" i="16"/>
  <c r="AB1563" i="16" l="1"/>
  <c r="AJ1562" i="16"/>
  <c r="AQ1322" i="16"/>
  <c r="U1563" i="16" l="1"/>
  <c r="AQ1323" i="16" s="1"/>
  <c r="L1564" i="16"/>
  <c r="M1564" i="16" s="1"/>
  <c r="AY1322" i="16"/>
  <c r="AS1322" i="16"/>
  <c r="AC1563" i="16"/>
  <c r="AJ1563" i="16" l="1"/>
  <c r="AY1323" i="16"/>
  <c r="AS1323" i="16"/>
  <c r="AB1564" i="16"/>
  <c r="AA1564" i="16"/>
  <c r="L1565" i="16" l="1"/>
  <c r="M1565" i="16" s="1"/>
  <c r="AB1565" i="16" s="1"/>
  <c r="U1564" i="16"/>
  <c r="AC1564" i="16"/>
  <c r="AA1565" i="16" l="1"/>
  <c r="L1566" i="16" s="1"/>
  <c r="M1566" i="16" s="1"/>
  <c r="AJ1564" i="16"/>
  <c r="AQ1324" i="16"/>
  <c r="U1565" i="16" l="1"/>
  <c r="AC1565" i="16"/>
  <c r="AY1324" i="16"/>
  <c r="AS1324" i="16"/>
  <c r="AB1566" i="16"/>
  <c r="AA1566" i="16" l="1"/>
  <c r="L1567" i="16" s="1"/>
  <c r="M1567" i="16" s="1"/>
  <c r="AQ1325" i="16"/>
  <c r="AJ1565" i="16"/>
  <c r="U1566" i="16" l="1"/>
  <c r="AA1567" i="16"/>
  <c r="AS1325" i="16"/>
  <c r="AY1325" i="16"/>
  <c r="AC1566" i="16"/>
  <c r="AB1567" i="16" l="1"/>
  <c r="L1568" i="16" s="1"/>
  <c r="M1568" i="16" s="1"/>
  <c r="AQ1326" i="16"/>
  <c r="AJ1566" i="16"/>
  <c r="AY1326" i="16" l="1"/>
  <c r="AS1326" i="16"/>
  <c r="AB1568" i="16"/>
  <c r="AC1567" i="16"/>
  <c r="U1567" i="16"/>
  <c r="AQ1327" i="16" l="1"/>
  <c r="AJ1567" i="16"/>
  <c r="AA1568" i="16"/>
  <c r="L1569" i="16" s="1"/>
  <c r="M1569" i="16" s="1"/>
  <c r="AB1569" i="16" l="1"/>
  <c r="U1568" i="16"/>
  <c r="AY1327" i="16"/>
  <c r="AS1327" i="16"/>
  <c r="AC1568" i="16"/>
  <c r="AA1569" i="16" l="1"/>
  <c r="L1570" i="16" s="1"/>
  <c r="M1570" i="16" s="1"/>
  <c r="AQ1328" i="16"/>
  <c r="AJ1568" i="16"/>
  <c r="AS1328" i="16" l="1"/>
  <c r="AY1328" i="16"/>
  <c r="U1569" i="16"/>
  <c r="AC1569" i="16"/>
  <c r="AB1570" i="16"/>
  <c r="AA1570" i="16" l="1"/>
  <c r="AC1570" i="16" s="1"/>
  <c r="AJ1569" i="16"/>
  <c r="AQ1329" i="16"/>
  <c r="L1571" i="16" l="1"/>
  <c r="M1571" i="16" s="1"/>
  <c r="AA1571" i="16" s="1"/>
  <c r="AY1329" i="16"/>
  <c r="AS1329" i="16"/>
  <c r="U1570" i="16"/>
  <c r="AB1571" i="16" l="1"/>
  <c r="AQ1330" i="16"/>
  <c r="AJ1570" i="16"/>
  <c r="AC1571" i="16" l="1"/>
  <c r="L1572" i="16"/>
  <c r="M1572" i="16" s="1"/>
  <c r="AA1572" i="16" s="1"/>
  <c r="U1571" i="16"/>
  <c r="AQ1331" i="16" s="1"/>
  <c r="AY1330" i="16"/>
  <c r="AS1330" i="16"/>
  <c r="AJ1571" i="16" l="1"/>
  <c r="AB1572" i="16"/>
  <c r="L1573" i="16" s="1"/>
  <c r="M1573" i="16" s="1"/>
  <c r="AS1331" i="16"/>
  <c r="AY1331" i="16"/>
  <c r="AB1573" i="16" l="1"/>
  <c r="AC1572" i="16"/>
  <c r="U1572" i="16"/>
  <c r="AQ1332" i="16" s="1"/>
  <c r="AA1573" i="16"/>
  <c r="L1574" i="16" l="1"/>
  <c r="M1574" i="16" s="1"/>
  <c r="AA1574" i="16" s="1"/>
  <c r="AJ1572" i="16"/>
  <c r="AS1332" i="16"/>
  <c r="AY1332" i="16"/>
  <c r="U1573" i="16"/>
  <c r="AC1573" i="16"/>
  <c r="AQ1333" i="16" l="1"/>
  <c r="AJ1573" i="16"/>
  <c r="AB1574" i="16"/>
  <c r="U1574" i="16" l="1"/>
  <c r="AJ1574" i="16" s="1"/>
  <c r="L1575" i="16"/>
  <c r="M1575" i="16" s="1"/>
  <c r="AC1574" i="16"/>
  <c r="AS1333" i="16"/>
  <c r="AY1333" i="16"/>
  <c r="AQ1334" i="16" l="1"/>
  <c r="AY1334" i="16" s="1"/>
  <c r="AB1575" i="16"/>
  <c r="AA1575" i="16"/>
  <c r="AS1334" i="16" l="1"/>
  <c r="L1576" i="16"/>
  <c r="M1576" i="16" s="1"/>
  <c r="AA1576" i="16" s="1"/>
  <c r="U1575" i="16"/>
  <c r="AC1575" i="16"/>
  <c r="AJ1575" i="16" l="1"/>
  <c r="AQ1335" i="16"/>
  <c r="AB1576" i="16"/>
  <c r="U1576" i="16" l="1"/>
  <c r="AJ1576" i="16" s="1"/>
  <c r="L1577" i="16"/>
  <c r="M1577" i="16" s="1"/>
  <c r="AA1577" i="16" s="1"/>
  <c r="AY1335" i="16"/>
  <c r="AS1335" i="16"/>
  <c r="AC1576" i="16"/>
  <c r="AQ1336" i="16" l="1"/>
  <c r="AY1336" i="16" s="1"/>
  <c r="AB1577" i="16"/>
  <c r="AS1336" i="16" l="1"/>
  <c r="U1577" i="16"/>
  <c r="AJ1577" i="16" s="1"/>
  <c r="L1578" i="16"/>
  <c r="M1578" i="16" s="1"/>
  <c r="AA1578" i="16" s="1"/>
  <c r="AC1577" i="16"/>
  <c r="AQ1337" i="16" l="1"/>
  <c r="AS1337" i="16" s="1"/>
  <c r="AB1578" i="16"/>
  <c r="AY1337" i="16" l="1"/>
  <c r="U1578" i="16"/>
  <c r="AQ1338" i="16" s="1"/>
  <c r="L1579" i="16"/>
  <c r="M1579" i="16" s="1"/>
  <c r="AB1579" i="16" s="1"/>
  <c r="AC1578" i="16"/>
  <c r="AJ1578" i="16" l="1"/>
  <c r="AA1579" i="16"/>
  <c r="AC1579" i="16" s="1"/>
  <c r="AS1338" i="16"/>
  <c r="AY1338" i="16"/>
  <c r="L1580" i="16" l="1"/>
  <c r="M1580" i="16" s="1"/>
  <c r="U1579" i="16"/>
  <c r="AJ1579" i="16" s="1"/>
  <c r="AQ1339" i="16" l="1"/>
  <c r="AS1339" i="16" s="1"/>
  <c r="AA1580" i="16"/>
  <c r="AB1580" i="16"/>
  <c r="L1581" i="16" l="1"/>
  <c r="M1581" i="16" s="1"/>
  <c r="AA1581" i="16" s="1"/>
  <c r="AY1339" i="16"/>
  <c r="U1580" i="16"/>
  <c r="AC1580" i="16"/>
  <c r="AJ1580" i="16" l="1"/>
  <c r="AQ1340" i="16"/>
  <c r="AB1581" i="16"/>
  <c r="L1582" i="16" s="1"/>
  <c r="M1582" i="16" s="1"/>
  <c r="AY1340" i="16" l="1"/>
  <c r="AS1340" i="16"/>
  <c r="AC1581" i="16"/>
  <c r="U1581" i="16"/>
  <c r="AQ1341" i="16" l="1"/>
  <c r="AJ1581" i="16"/>
  <c r="AA1582" i="16"/>
  <c r="AB1582" i="16"/>
  <c r="L1583" i="16" l="1"/>
  <c r="M1583" i="16" s="1"/>
  <c r="AA1583" i="16" s="1"/>
  <c r="AC1582" i="16"/>
  <c r="U1582" i="16"/>
  <c r="AY1341" i="16"/>
  <c r="AS1341" i="16"/>
  <c r="AB1583" i="16" l="1"/>
  <c r="AQ1342" i="16"/>
  <c r="AJ1582" i="16"/>
  <c r="AC1583" i="16" l="1"/>
  <c r="L1584" i="16"/>
  <c r="M1584" i="16" s="1"/>
  <c r="AA1584" i="16" s="1"/>
  <c r="U1583" i="16"/>
  <c r="AJ1583" i="16" s="1"/>
  <c r="AY1342" i="16"/>
  <c r="AS1342" i="16"/>
  <c r="AQ1343" i="16" l="1"/>
  <c r="AS1343" i="16" s="1"/>
  <c r="AB1584" i="16"/>
  <c r="L1585" i="16" s="1"/>
  <c r="M1585" i="16" s="1"/>
  <c r="AY1343" i="16" l="1"/>
  <c r="U1584" i="16"/>
  <c r="AC1584" i="16"/>
  <c r="AA1585" i="16"/>
  <c r="AB1585" i="16" l="1"/>
  <c r="AJ1584" i="16"/>
  <c r="AQ1344" i="16"/>
  <c r="U1585" i="16" l="1"/>
  <c r="AQ1345" i="16" s="1"/>
  <c r="L1586" i="16"/>
  <c r="M1586" i="16" s="1"/>
  <c r="AS1344" i="16"/>
  <c r="AY1344" i="16"/>
  <c r="AC1585" i="16"/>
  <c r="AJ1585" i="16" l="1"/>
  <c r="AA1586" i="16"/>
  <c r="AB1586" i="16"/>
  <c r="AS1345" i="16"/>
  <c r="AY1345" i="16"/>
  <c r="L1587" i="16" l="1"/>
  <c r="M1587" i="16" s="1"/>
  <c r="AB1587" i="16" s="1"/>
  <c r="AC1586" i="16"/>
  <c r="U1586" i="16"/>
  <c r="AA1587" i="16" l="1"/>
  <c r="U1587" i="16" s="1"/>
  <c r="AQ1346" i="16"/>
  <c r="AJ1586" i="16"/>
  <c r="L1588" i="16" l="1"/>
  <c r="M1588" i="16" s="1"/>
  <c r="AB1588" i="16" s="1"/>
  <c r="AC1587" i="16"/>
  <c r="AY1346" i="16"/>
  <c r="AS1346" i="16"/>
  <c r="AQ1347" i="16"/>
  <c r="AJ1587" i="16"/>
  <c r="AA1588" i="16" l="1"/>
  <c r="AC1588" i="16" s="1"/>
  <c r="AY1347" i="16"/>
  <c r="AS1347" i="16"/>
  <c r="L1589" i="16" l="1"/>
  <c r="M1589" i="16" s="1"/>
  <c r="AA1589" i="16" s="1"/>
  <c r="U1588" i="16"/>
  <c r="AJ1588" i="16" s="1"/>
  <c r="AQ1348" i="16" l="1"/>
  <c r="AS1348" i="16" s="1"/>
  <c r="AB1589" i="16"/>
  <c r="L1590" i="16" s="1"/>
  <c r="M1590" i="16" s="1"/>
  <c r="AY1348" i="16" l="1"/>
  <c r="AC1589" i="16"/>
  <c r="U1589" i="16"/>
  <c r="AQ1349" i="16" l="1"/>
  <c r="AJ1589" i="16"/>
  <c r="AB1590" i="16"/>
  <c r="AA1590" i="16"/>
  <c r="L1591" i="16" l="1"/>
  <c r="M1591" i="16" s="1"/>
  <c r="AB1591" i="16" s="1"/>
  <c r="U1590" i="16"/>
  <c r="AJ1590" i="16" s="1"/>
  <c r="AC1590" i="16"/>
  <c r="AY1349" i="16"/>
  <c r="AS1349" i="16"/>
  <c r="AQ1350" i="16" l="1"/>
  <c r="AA1591" i="16"/>
  <c r="AC1591" i="16" s="1"/>
  <c r="AS1350" i="16" l="1"/>
  <c r="AY1350" i="16"/>
  <c r="L1592" i="16"/>
  <c r="M1592" i="16" s="1"/>
  <c r="AA1592" i="16" s="1"/>
  <c r="U1591" i="16"/>
  <c r="AJ1591" i="16" s="1"/>
  <c r="AQ1351" i="16" l="1"/>
  <c r="AS1351" i="16" s="1"/>
  <c r="AB1592" i="16"/>
  <c r="L1593" i="16" s="1"/>
  <c r="M1593" i="16" s="1"/>
  <c r="AY1351" i="16" l="1"/>
  <c r="AC1592" i="16"/>
  <c r="U1592" i="16"/>
  <c r="AJ1592" i="16" l="1"/>
  <c r="AQ1352" i="16"/>
  <c r="AB1593" i="16"/>
  <c r="AA1593" i="16"/>
  <c r="L1594" i="16" l="1"/>
  <c r="M1594" i="16" s="1"/>
  <c r="AA1594" i="16" s="1"/>
  <c r="AC1593" i="16"/>
  <c r="U1593" i="16"/>
  <c r="AS1352" i="16"/>
  <c r="AY1352" i="16"/>
  <c r="AB1594" i="16" l="1"/>
  <c r="L1595" i="16" s="1"/>
  <c r="M1595" i="16" s="1"/>
  <c r="AJ1593" i="16"/>
  <c r="AQ1353" i="16"/>
  <c r="AS1353" i="16" l="1"/>
  <c r="AY1353" i="16"/>
  <c r="U1594" i="16"/>
  <c r="AC1594" i="16"/>
  <c r="AB1595" i="16" l="1"/>
  <c r="AA1595" i="16"/>
  <c r="AQ1354" i="16"/>
  <c r="AJ1594" i="16"/>
  <c r="U1595" i="16" l="1"/>
  <c r="AJ1595" i="16" s="1"/>
  <c r="L1596" i="16"/>
  <c r="M1596" i="16" s="1"/>
  <c r="AA1596" i="16" s="1"/>
  <c r="AS1354" i="16"/>
  <c r="AY1354" i="16"/>
  <c r="AC1595" i="16"/>
  <c r="AQ1355" i="16" l="1"/>
  <c r="AS1355" i="16" s="1"/>
  <c r="AB1596" i="16"/>
  <c r="L1597" i="16" s="1"/>
  <c r="M1597" i="16" s="1"/>
  <c r="AA1597" i="16" s="1"/>
  <c r="AY1355" i="16" l="1"/>
  <c r="U1596" i="16"/>
  <c r="AJ1596" i="16" s="1"/>
  <c r="AC1596" i="16"/>
  <c r="AB1597" i="16"/>
  <c r="L1598" i="16" s="1"/>
  <c r="M1598" i="16" s="1"/>
  <c r="AQ1356" i="16" l="1"/>
  <c r="AY1356" i="16" s="1"/>
  <c r="U1597" i="16"/>
  <c r="AC1597" i="16"/>
  <c r="AS1356" i="16" l="1"/>
  <c r="AQ1357" i="16"/>
  <c r="AJ1597" i="16"/>
  <c r="AA1598" i="16"/>
  <c r="AB1598" i="16"/>
  <c r="L1599" i="16" l="1"/>
  <c r="M1599" i="16" s="1"/>
  <c r="AB1599" i="16" s="1"/>
  <c r="AC1598" i="16"/>
  <c r="U1598" i="16"/>
  <c r="AY1357" i="16"/>
  <c r="AS1357" i="16"/>
  <c r="AJ1598" i="16" l="1"/>
  <c r="AQ1358" i="16"/>
  <c r="AA1599" i="16"/>
  <c r="L1600" i="16" s="1"/>
  <c r="M1600" i="16" s="1"/>
  <c r="AB1600" i="16" l="1"/>
  <c r="U1599" i="16"/>
  <c r="AC1599" i="16"/>
  <c r="AS1358" i="16"/>
  <c r="AY1358" i="16"/>
  <c r="AA1600" i="16" l="1"/>
  <c r="L1601" i="16" s="1"/>
  <c r="M1601" i="16" s="1"/>
  <c r="AJ1599" i="16"/>
  <c r="AQ1359" i="16"/>
  <c r="U1600" i="16" l="1"/>
  <c r="AC1600" i="16"/>
  <c r="AY1359" i="16"/>
  <c r="AS1359" i="16"/>
  <c r="AA1601" i="16"/>
  <c r="AB1601" i="16" l="1"/>
  <c r="AJ1600" i="16"/>
  <c r="AQ1360" i="16"/>
  <c r="U1601" i="16" l="1"/>
  <c r="AQ1361" i="16" s="1"/>
  <c r="L1602" i="16"/>
  <c r="M1602" i="16" s="1"/>
  <c r="AS1360" i="16"/>
  <c r="AY1360" i="16"/>
  <c r="AC1601" i="16"/>
  <c r="AJ1601" i="16" l="1"/>
  <c r="AB1602" i="16"/>
  <c r="AA1602" i="16"/>
  <c r="AY1361" i="16"/>
  <c r="AS1361" i="16"/>
  <c r="L1603" i="16" l="1"/>
  <c r="M1603" i="16" s="1"/>
  <c r="AA1603" i="16" s="1"/>
  <c r="AC1602" i="16"/>
  <c r="U1602" i="16"/>
  <c r="AB1603" i="16" l="1"/>
  <c r="L1604" i="16" s="1"/>
  <c r="M1604" i="16" s="1"/>
  <c r="AB1604" i="16" s="1"/>
  <c r="AJ1602" i="16"/>
  <c r="AQ1362" i="16"/>
  <c r="U1603" i="16" l="1"/>
  <c r="AQ1363" i="16" s="1"/>
  <c r="AC1603" i="16"/>
  <c r="AA1604" i="16"/>
  <c r="AC1604" i="16" s="1"/>
  <c r="AS1362" i="16"/>
  <c r="AY1362" i="16"/>
  <c r="AJ1603" i="16" l="1"/>
  <c r="U1604" i="16"/>
  <c r="AQ1364" i="16" s="1"/>
  <c r="L1605" i="16"/>
  <c r="M1605" i="16" s="1"/>
  <c r="AA1605" i="16" s="1"/>
  <c r="AS1363" i="16"/>
  <c r="AY1363" i="16"/>
  <c r="AJ1604" i="16" l="1"/>
  <c r="AB1605" i="16"/>
  <c r="U1605" i="16" s="1"/>
  <c r="AQ1365" i="16" s="1"/>
  <c r="AS1364" i="16"/>
  <c r="AY1364" i="16"/>
  <c r="AJ1605" i="16" l="1"/>
  <c r="L1606" i="16"/>
  <c r="M1606" i="16" s="1"/>
  <c r="AC1605" i="16"/>
  <c r="AS1365" i="16"/>
  <c r="AY1365" i="16"/>
  <c r="AA1606" i="16" l="1"/>
  <c r="AB1606" i="16"/>
  <c r="U1606" i="16" l="1"/>
  <c r="L1607" i="16"/>
  <c r="M1607" i="16" s="1"/>
  <c r="AB1607" i="16" s="1"/>
  <c r="AC1606" i="16"/>
  <c r="AA1607" i="16" l="1"/>
  <c r="AJ1606" i="16"/>
  <c r="AQ1366" i="16"/>
  <c r="U1607" i="16" l="1"/>
  <c r="AC1607" i="16"/>
  <c r="AY1366" i="16"/>
  <c r="AS1366" i="16"/>
  <c r="L1608" i="16"/>
  <c r="M1608" i="16" s="1"/>
  <c r="AA1608" i="16" s="1"/>
  <c r="AB1608" i="16" l="1"/>
  <c r="AQ1367" i="16"/>
  <c r="AJ1607" i="16"/>
  <c r="L1609" i="16" l="1"/>
  <c r="M1609" i="16" s="1"/>
  <c r="AC1608" i="16"/>
  <c r="AY1367" i="16"/>
  <c r="AS1367" i="16"/>
  <c r="U1608" i="16"/>
  <c r="AQ1368" i="16" l="1"/>
  <c r="AJ1608" i="16"/>
  <c r="AA1609" i="16"/>
  <c r="AB1609" i="16"/>
  <c r="L1610" i="16" l="1"/>
  <c r="M1610" i="16" s="1"/>
  <c r="AA1610" i="16" s="1"/>
  <c r="AC1609" i="16"/>
  <c r="U1609" i="16"/>
  <c r="AY1368" i="16"/>
  <c r="AS1368" i="16"/>
  <c r="AB1610" i="16" l="1"/>
  <c r="U1610" i="16" s="1"/>
  <c r="AQ1369" i="16"/>
  <c r="AJ1609" i="16"/>
  <c r="L1611" i="16" l="1"/>
  <c r="M1611" i="16" s="1"/>
  <c r="AA1611" i="16" s="1"/>
  <c r="AC1610" i="16"/>
  <c r="AY1369" i="16"/>
  <c r="AS1369" i="16"/>
  <c r="AQ1370" i="16"/>
  <c r="AJ1610" i="16"/>
  <c r="AB1611" i="16" l="1"/>
  <c r="L1612" i="16" s="1"/>
  <c r="M1612" i="16" s="1"/>
  <c r="AA1612" i="16" s="1"/>
  <c r="AY1370" i="16"/>
  <c r="AS1370" i="16"/>
  <c r="U1611" i="16" l="1"/>
  <c r="AQ1371" i="16" s="1"/>
  <c r="AC1611" i="16"/>
  <c r="AB1612" i="16"/>
  <c r="AJ1611" i="16" l="1"/>
  <c r="L1613" i="16"/>
  <c r="M1613" i="16" s="1"/>
  <c r="AA1613" i="16" s="1"/>
  <c r="AC1612" i="16"/>
  <c r="AS1371" i="16"/>
  <c r="AY1371" i="16"/>
  <c r="U1612" i="16"/>
  <c r="AB1613" i="16" l="1"/>
  <c r="U1613" i="16" s="1"/>
  <c r="AJ1612" i="16"/>
  <c r="AQ1372" i="16"/>
  <c r="L1614" i="16" l="1"/>
  <c r="M1614" i="16" s="1"/>
  <c r="AA1614" i="16" s="1"/>
  <c r="AC1613" i="16"/>
  <c r="AS1372" i="16"/>
  <c r="AY1372" i="16"/>
  <c r="AQ1373" i="16"/>
  <c r="AJ1613" i="16"/>
  <c r="AB1614" i="16" l="1"/>
  <c r="L1615" i="16" s="1"/>
  <c r="M1615" i="16" s="1"/>
  <c r="AA1615" i="16" s="1"/>
  <c r="AS1373" i="16"/>
  <c r="AY1373" i="16"/>
  <c r="AC1614" i="16" l="1"/>
  <c r="U1614" i="16"/>
  <c r="AJ1614" i="16" s="1"/>
  <c r="AB1615" i="16"/>
  <c r="AQ1374" i="16" l="1"/>
  <c r="AS1374" i="16" s="1"/>
  <c r="L1616" i="16"/>
  <c r="M1616" i="16" s="1"/>
  <c r="AB1616" i="16" s="1"/>
  <c r="AC1615" i="16"/>
  <c r="U1615" i="16"/>
  <c r="AY1374" i="16" l="1"/>
  <c r="AQ1375" i="16"/>
  <c r="AJ1615" i="16"/>
  <c r="AA1616" i="16"/>
  <c r="U1616" i="16" l="1"/>
  <c r="AS1375" i="16"/>
  <c r="AY1375" i="16"/>
  <c r="AC1616" i="16"/>
  <c r="L1617" i="16"/>
  <c r="M1617" i="16" s="1"/>
  <c r="AA1617" i="16" s="1"/>
  <c r="AB1617" i="16" l="1"/>
  <c r="U1617" i="16" s="1"/>
  <c r="AQ1376" i="16"/>
  <c r="AJ1616" i="16"/>
  <c r="L1618" i="16" l="1"/>
  <c r="M1618" i="16" s="1"/>
  <c r="AA1618" i="16" s="1"/>
  <c r="AC1617" i="16"/>
  <c r="AS1376" i="16"/>
  <c r="AY1376" i="16"/>
  <c r="AQ1377" i="16"/>
  <c r="AJ1617" i="16"/>
  <c r="AB1618" i="16" l="1"/>
  <c r="U1618" i="16" s="1"/>
  <c r="AS1377" i="16"/>
  <c r="AY1377" i="16"/>
  <c r="AC1618" i="16" l="1"/>
  <c r="L1619" i="16"/>
  <c r="M1619" i="16" s="1"/>
  <c r="AA1619" i="16" s="1"/>
  <c r="AJ1618" i="16"/>
  <c r="AQ1378" i="16"/>
  <c r="AB1619" i="16" l="1"/>
  <c r="AC1619" i="16" s="1"/>
  <c r="AY1378" i="16"/>
  <c r="AS1378" i="16"/>
  <c r="U1619" i="16"/>
  <c r="L1620" i="16" l="1"/>
  <c r="M1620" i="16" s="1"/>
  <c r="AA1620" i="16" s="1"/>
  <c r="AQ1379" i="16"/>
  <c r="AJ1619" i="16"/>
  <c r="AB1620" i="16" l="1"/>
  <c r="U1620" i="16" s="1"/>
  <c r="AQ1380" i="16" s="1"/>
  <c r="L1621" i="16"/>
  <c r="M1621" i="16" s="1"/>
  <c r="AB1621" i="16" s="1"/>
  <c r="AY1379" i="16"/>
  <c r="AS1379" i="16"/>
  <c r="AJ1620" i="16" l="1"/>
  <c r="AC1620" i="16"/>
  <c r="AA1621" i="16"/>
  <c r="U1621" i="16" s="1"/>
  <c r="AY1380" i="16"/>
  <c r="AS1380" i="16"/>
  <c r="AC1621" i="16" l="1"/>
  <c r="L1622" i="16"/>
  <c r="M1622" i="16" s="1"/>
  <c r="AA1622" i="16" s="1"/>
  <c r="AJ1621" i="16"/>
  <c r="AQ1381" i="16"/>
  <c r="AB1622" i="16" l="1"/>
  <c r="U1622" i="16" s="1"/>
  <c r="AQ1382" i="16" s="1"/>
  <c r="AY1381" i="16"/>
  <c r="AS1381" i="16"/>
  <c r="AJ1622" i="16" l="1"/>
  <c r="L1623" i="16"/>
  <c r="M1623" i="16" s="1"/>
  <c r="AB1623" i="16" s="1"/>
  <c r="AC1622" i="16"/>
  <c r="AS1382" i="16"/>
  <c r="AY1382" i="16"/>
  <c r="AA1623" i="16" l="1"/>
  <c r="U1623" i="16" s="1"/>
  <c r="AC1623" i="16" l="1"/>
  <c r="L1624" i="16"/>
  <c r="M1624" i="16" s="1"/>
  <c r="AA1624" i="16" s="1"/>
  <c r="AQ1383" i="16"/>
  <c r="AJ1623" i="16"/>
  <c r="AB1624" i="16" l="1"/>
  <c r="AC1624" i="16" s="1"/>
  <c r="AY1383" i="16"/>
  <c r="AS1383" i="16"/>
  <c r="U1624" i="16" l="1"/>
  <c r="AJ1624" i="16" s="1"/>
  <c r="L1625" i="16"/>
  <c r="M1625" i="16" s="1"/>
  <c r="AA1625" i="16" s="1"/>
  <c r="AQ1384" i="16" l="1"/>
  <c r="AS1384" i="16" s="1"/>
  <c r="AB1625" i="16"/>
  <c r="U1625" i="16" s="1"/>
  <c r="AJ1625" i="16" s="1"/>
  <c r="AY1384" i="16" l="1"/>
  <c r="AC1625" i="16"/>
  <c r="AQ1385" i="16"/>
  <c r="AY1385" i="16" s="1"/>
  <c r="L1626" i="16"/>
  <c r="M1626" i="16" s="1"/>
  <c r="AB1626" i="16" s="1"/>
  <c r="AA1626" i="16" l="1"/>
  <c r="AC1626" i="16" s="1"/>
  <c r="AS1385" i="16"/>
  <c r="U1626" i="16" l="1"/>
  <c r="AJ1626" i="16" s="1"/>
  <c r="L1627" i="16"/>
  <c r="M1627" i="16" s="1"/>
  <c r="AB1627" i="16" s="1"/>
  <c r="AQ1386" i="16" l="1"/>
  <c r="AS1386" i="16" s="1"/>
  <c r="AA1627" i="16"/>
  <c r="AC1627" i="16" s="1"/>
  <c r="AY1386" i="16" l="1"/>
  <c r="L1628" i="16"/>
  <c r="M1628" i="16" s="1"/>
  <c r="AA1628" i="16" s="1"/>
  <c r="U1627" i="16"/>
  <c r="AB1628" i="16" l="1"/>
  <c r="AC1628" i="16" s="1"/>
  <c r="AQ1387" i="16"/>
  <c r="AJ1627" i="16"/>
  <c r="L1629" i="16" l="1"/>
  <c r="M1629" i="16" s="1"/>
  <c r="AA1629" i="16" s="1"/>
  <c r="U1628" i="16"/>
  <c r="AS1387" i="16"/>
  <c r="AY1387" i="16"/>
  <c r="AB1629" i="16" l="1"/>
  <c r="AC1629" i="16" s="1"/>
  <c r="AQ1388" i="16"/>
  <c r="AJ1628" i="16"/>
  <c r="U1629" i="16" l="1"/>
  <c r="L1630" i="16"/>
  <c r="M1630" i="16" s="1"/>
  <c r="AS1388" i="16"/>
  <c r="AY1388" i="16"/>
  <c r="AQ1389" i="16" l="1"/>
  <c r="AJ1629" i="16"/>
  <c r="AA1630" i="16"/>
  <c r="AB1630" i="16"/>
  <c r="AS1389" i="16" l="1"/>
  <c r="AY1389" i="16"/>
  <c r="U1630" i="16"/>
  <c r="AC1630" i="16"/>
  <c r="L1631" i="16"/>
  <c r="M1631" i="16" s="1"/>
  <c r="AA1631" i="16" l="1"/>
  <c r="AB1631" i="16"/>
  <c r="AQ1390" i="16"/>
  <c r="AJ1630" i="16"/>
  <c r="AS1390" i="16" l="1"/>
  <c r="AY1390" i="16"/>
  <c r="L1632" i="16"/>
  <c r="M1632" i="16" s="1"/>
  <c r="AA1632" i="16" s="1"/>
  <c r="AC1631" i="16"/>
  <c r="U1631" i="16"/>
  <c r="AQ1391" i="16" l="1"/>
  <c r="AJ1631" i="16"/>
  <c r="AB1632" i="16"/>
  <c r="AS1391" i="16" l="1"/>
  <c r="AY1391" i="16"/>
  <c r="AC1632" i="16"/>
  <c r="L1633" i="16"/>
  <c r="M1633" i="16" s="1"/>
  <c r="AB1633" i="16" s="1"/>
  <c r="U1632" i="16"/>
  <c r="AA1633" i="16" l="1"/>
  <c r="AJ1632" i="16"/>
  <c r="AQ1392" i="16"/>
  <c r="AY1392" i="16" l="1"/>
  <c r="AS1392" i="16"/>
  <c r="AC1633" i="16"/>
  <c r="U1633" i="16"/>
  <c r="L1634" i="16"/>
  <c r="M1634" i="16" s="1"/>
  <c r="AA1634" i="16" s="1"/>
  <c r="AB1634" i="16" l="1"/>
  <c r="AQ1393" i="16"/>
  <c r="AJ1633" i="16"/>
  <c r="AS1393" i="16" l="1"/>
  <c r="AY1393" i="16"/>
  <c r="L1635" i="16"/>
  <c r="M1635" i="16" s="1"/>
  <c r="AB1635" i="16" s="1"/>
  <c r="AC1634" i="16"/>
  <c r="U1634" i="16"/>
  <c r="AQ1394" i="16" l="1"/>
  <c r="AJ1634" i="16"/>
  <c r="AA1635" i="16"/>
  <c r="AC1635" i="16" s="1"/>
  <c r="AY1394" i="16" l="1"/>
  <c r="AS1394" i="16"/>
  <c r="U1635" i="16"/>
  <c r="L1636" i="16"/>
  <c r="M1636" i="16" s="1"/>
  <c r="AA1636" i="16" s="1"/>
  <c r="AB1636" i="16" l="1"/>
  <c r="U1636" i="16" s="1"/>
  <c r="AQ1395" i="16"/>
  <c r="AJ1635" i="16"/>
  <c r="L1637" i="16" l="1"/>
  <c r="M1637" i="16" s="1"/>
  <c r="AB1637" i="16" s="1"/>
  <c r="AC1636" i="16"/>
  <c r="AS1395" i="16"/>
  <c r="AY1395" i="16"/>
  <c r="AQ1396" i="16"/>
  <c r="AJ1636" i="16"/>
  <c r="AA1637" i="16" l="1"/>
  <c r="L1638" i="16" s="1"/>
  <c r="M1638" i="16" s="1"/>
  <c r="AA1638" i="16" s="1"/>
  <c r="AY1396" i="16"/>
  <c r="AS1396" i="16"/>
  <c r="U1637" i="16" l="1"/>
  <c r="AJ1637" i="16" s="1"/>
  <c r="AB1638" i="16"/>
  <c r="AQ1397" i="16"/>
  <c r="AC1637" i="16"/>
  <c r="U1638" i="16" l="1"/>
  <c r="L1639" i="16"/>
  <c r="M1639" i="16" s="1"/>
  <c r="AA1639" i="16" s="1"/>
  <c r="AC1638" i="16"/>
  <c r="AY1397" i="16"/>
  <c r="AS1397" i="16"/>
  <c r="AB1639" i="16" l="1"/>
  <c r="U1639" i="16" s="1"/>
  <c r="AQ1399" i="16" s="1"/>
  <c r="AS1399" i="16" s="1"/>
  <c r="AJ1638" i="16"/>
  <c r="AQ1398" i="16"/>
  <c r="AY1399" i="16" l="1"/>
  <c r="AC1639" i="16"/>
  <c r="AJ1639" i="16"/>
  <c r="L1640" i="16"/>
  <c r="M1640" i="16" s="1"/>
  <c r="AY1398" i="16"/>
  <c r="AS1398" i="16"/>
  <c r="AB1640" i="16" l="1"/>
  <c r="AA1640" i="16"/>
  <c r="U1640" i="16" l="1"/>
  <c r="AJ1640" i="16" s="1"/>
  <c r="AQ1400" i="16"/>
  <c r="AS1400" i="16" s="1"/>
  <c r="L1641" i="16"/>
  <c r="M1641" i="16" s="1"/>
  <c r="AC1640" i="16"/>
  <c r="AY1400" i="16" l="1"/>
  <c r="AB1641" i="16"/>
  <c r="AA1641" i="16"/>
  <c r="AC1641" i="16" l="1"/>
  <c r="U1641" i="16"/>
  <c r="L1642" i="16"/>
  <c r="M1642" i="16" s="1"/>
  <c r="AA1642" i="16" l="1"/>
  <c r="AB1642" i="16"/>
  <c r="AJ1641" i="16"/>
  <c r="AQ1401" i="16"/>
  <c r="AY1401" i="16" l="1"/>
  <c r="AS1401" i="16"/>
  <c r="AC1642" i="16"/>
  <c r="L1643" i="16"/>
  <c r="M1643" i="16" s="1"/>
  <c r="AB1643" i="16" s="1"/>
  <c r="U1642" i="16"/>
  <c r="AA1643" i="16" l="1"/>
  <c r="U1643" i="16" s="1"/>
  <c r="AQ1403" i="16" s="1"/>
  <c r="AQ1402" i="16"/>
  <c r="AJ1642" i="16"/>
  <c r="AJ1643" i="16" l="1"/>
  <c r="L1644" i="16"/>
  <c r="M1644" i="16" s="1"/>
  <c r="AB1644" i="16" s="1"/>
  <c r="AS1402" i="16"/>
  <c r="AY1402" i="16"/>
  <c r="AC1643" i="16"/>
  <c r="AY1403" i="16"/>
  <c r="AS1403" i="16"/>
  <c r="AA1644" i="16" l="1"/>
  <c r="U1644" i="16" s="1"/>
  <c r="AJ1644" i="16" s="1"/>
  <c r="AQ1404" i="16" l="1"/>
  <c r="AS1404" i="16" s="1"/>
  <c r="L1645" i="16"/>
  <c r="M1645" i="16" s="1"/>
  <c r="AA1645" i="16" s="1"/>
  <c r="AC1644" i="16"/>
  <c r="AY1404" i="16"/>
  <c r="AB1645" i="16" l="1"/>
  <c r="L1646" i="16" l="1"/>
  <c r="M1646" i="16" s="1"/>
  <c r="U1645" i="16"/>
  <c r="AC1645" i="16"/>
  <c r="AQ1405" i="16" l="1"/>
  <c r="AJ1645" i="16"/>
  <c r="AB1646" i="16"/>
  <c r="AA1646" i="16"/>
  <c r="AC1646" i="16" l="1"/>
  <c r="L1647" i="16"/>
  <c r="M1647" i="16" s="1"/>
  <c r="AA1647" i="16" s="1"/>
  <c r="U1646" i="16"/>
  <c r="AS1405" i="16"/>
  <c r="AY1405" i="16"/>
  <c r="AB1647" i="16" l="1"/>
  <c r="AC1647" i="16" s="1"/>
  <c r="U1647" i="16"/>
  <c r="AQ1407" i="16" s="1"/>
  <c r="AJ1646" i="16"/>
  <c r="AQ1406" i="16"/>
  <c r="AJ1647" i="16" l="1"/>
  <c r="L1648" i="16"/>
  <c r="M1648" i="16" s="1"/>
  <c r="AB1648" i="16" s="1"/>
  <c r="AY1406" i="16"/>
  <c r="AS1406" i="16"/>
  <c r="AY1407" i="16"/>
  <c r="AS1407" i="16"/>
  <c r="AA1648" i="16" l="1"/>
  <c r="L1649" i="16" l="1"/>
  <c r="M1649" i="16" s="1"/>
  <c r="AB1649" i="16" s="1"/>
  <c r="U1648" i="16"/>
  <c r="AC1648" i="16"/>
  <c r="AA1649" i="16" l="1"/>
  <c r="U1649" i="16"/>
  <c r="AJ1649" i="16" s="1"/>
  <c r="AJ1648" i="16"/>
  <c r="AQ1408" i="16"/>
  <c r="AC1649" i="16"/>
  <c r="L1650" i="16"/>
  <c r="M1650" i="16" s="1"/>
  <c r="AQ1409" i="16" l="1"/>
  <c r="AS1409" i="16" s="1"/>
  <c r="AY1409" i="16"/>
  <c r="AB1650" i="16"/>
  <c r="AA1650" i="16"/>
  <c r="AY1408" i="16"/>
  <c r="AS1408" i="16"/>
  <c r="AC1650" i="16" l="1"/>
  <c r="U1650" i="16"/>
  <c r="L1651" i="16"/>
  <c r="M1651" i="16" s="1"/>
  <c r="AA1651" i="16" l="1"/>
  <c r="AB1651" i="16"/>
  <c r="AJ1650" i="16"/>
  <c r="AQ1410" i="16"/>
  <c r="AY1410" i="16" l="1"/>
  <c r="AS1410" i="16"/>
  <c r="L1652" i="16"/>
  <c r="M1652" i="16" s="1"/>
  <c r="AC1651" i="16"/>
  <c r="U1651" i="16"/>
  <c r="AQ1411" i="16" l="1"/>
  <c r="AJ1651" i="16"/>
  <c r="AB1652" i="16"/>
  <c r="AA1652" i="16"/>
  <c r="L1653" i="16" l="1"/>
  <c r="M1653" i="16" s="1"/>
  <c r="AA1653" i="16" s="1"/>
  <c r="U1652" i="16"/>
  <c r="AC1652" i="16"/>
  <c r="AS1411" i="16"/>
  <c r="AY1411" i="16"/>
  <c r="AB1653" i="16" l="1"/>
  <c r="AQ1412" i="16"/>
  <c r="AJ1652" i="16"/>
  <c r="AS1412" i="16" l="1"/>
  <c r="AY1412" i="16"/>
  <c r="AC1653" i="16"/>
  <c r="L1654" i="16"/>
  <c r="M1654" i="16" s="1"/>
  <c r="AA1654" i="16" s="1"/>
  <c r="U1653" i="16"/>
  <c r="AB1654" i="16" l="1"/>
  <c r="U1654" i="16"/>
  <c r="L1655" i="16"/>
  <c r="M1655" i="16" s="1"/>
  <c r="AB1655" i="16" s="1"/>
  <c r="AC1654" i="16"/>
  <c r="AJ1653" i="16"/>
  <c r="AQ1413" i="16"/>
  <c r="AS1413" i="16" l="1"/>
  <c r="AY1413" i="16"/>
  <c r="AJ1654" i="16"/>
  <c r="AQ1414" i="16"/>
  <c r="AA1655" i="16"/>
  <c r="U1655" i="16" l="1"/>
  <c r="AC1655" i="16"/>
  <c r="AS1414" i="16"/>
  <c r="AY1414" i="16"/>
  <c r="L1656" i="16"/>
  <c r="M1656" i="16" s="1"/>
  <c r="AA1656" i="16" l="1"/>
  <c r="AB1656" i="16"/>
  <c r="AJ1655" i="16"/>
  <c r="AQ1415" i="16"/>
  <c r="AY1415" i="16" l="1"/>
  <c r="AS1415" i="16"/>
  <c r="U1656" i="16"/>
  <c r="L1657" i="16"/>
  <c r="M1657" i="16" s="1"/>
  <c r="AA1657" i="16" s="1"/>
  <c r="AC1656" i="16"/>
  <c r="AB1657" i="16" l="1"/>
  <c r="U1657" i="16"/>
  <c r="L1658" i="16"/>
  <c r="M1658" i="16" s="1"/>
  <c r="AB1658" i="16" s="1"/>
  <c r="AC1657" i="16"/>
  <c r="AQ1416" i="16"/>
  <c r="AJ1656" i="16"/>
  <c r="AS1416" i="16" l="1"/>
  <c r="AY1416" i="16"/>
  <c r="AQ1417" i="16"/>
  <c r="AJ1657" i="16"/>
  <c r="AA1658" i="16"/>
  <c r="U1658" i="16" s="1"/>
  <c r="AQ1418" i="16" s="1"/>
  <c r="AJ1658" i="16" l="1"/>
  <c r="AC1658" i="16"/>
  <c r="AY1417" i="16"/>
  <c r="AS1417" i="16"/>
  <c r="L1659" i="16"/>
  <c r="M1659" i="16" s="1"/>
  <c r="AS1418" i="16"/>
  <c r="AY1418" i="16"/>
  <c r="AB1659" i="16" l="1"/>
  <c r="AA1659" i="16"/>
  <c r="L1660" i="16" l="1"/>
  <c r="M1660" i="16" s="1"/>
  <c r="AB1660" i="16" s="1"/>
  <c r="AC1659" i="16"/>
  <c r="U1659" i="16"/>
  <c r="AA1660" i="16" l="1"/>
  <c r="L1661" i="16" s="1"/>
  <c r="M1661" i="16" s="1"/>
  <c r="AA1661" i="16" s="1"/>
  <c r="U1660" i="16"/>
  <c r="AQ1420" i="16" s="1"/>
  <c r="AY1420" i="16" s="1"/>
  <c r="AC1660" i="16"/>
  <c r="AJ1659" i="16"/>
  <c r="AQ1419" i="16"/>
  <c r="AS1420" i="16" l="1"/>
  <c r="AJ1660" i="16"/>
  <c r="AB1661" i="16"/>
  <c r="L1662" i="16" s="1"/>
  <c r="M1662" i="16" s="1"/>
  <c r="AB1662" i="16" s="1"/>
  <c r="AS1419" i="16"/>
  <c r="AY1419" i="16"/>
  <c r="U1661" i="16" l="1"/>
  <c r="AA1662" i="16"/>
  <c r="L1663" i="16" s="1"/>
  <c r="M1663" i="16" s="1"/>
  <c r="AA1663" i="16" s="1"/>
  <c r="AC1661" i="16"/>
  <c r="U1662" i="16"/>
  <c r="AJ1662" i="16" s="1"/>
  <c r="AB1663" i="16" l="1"/>
  <c r="AC1662" i="16"/>
  <c r="AQ1421" i="16"/>
  <c r="AJ1661" i="16"/>
  <c r="AQ1422" i="16"/>
  <c r="AY1422" i="16" s="1"/>
  <c r="U1663" i="16"/>
  <c r="L1664" i="16"/>
  <c r="M1664" i="16" s="1"/>
  <c r="AB1664" i="16" s="1"/>
  <c r="AC1663" i="16"/>
  <c r="AY1421" i="16" l="1"/>
  <c r="AS1421" i="16"/>
  <c r="AS1422" i="16"/>
  <c r="AJ1663" i="16"/>
  <c r="AQ1423" i="16"/>
  <c r="AA1664" i="16"/>
  <c r="U1664" i="16" s="1"/>
  <c r="AQ1424" i="16" s="1"/>
  <c r="AJ1664" i="16" l="1"/>
  <c r="AC1664" i="16"/>
  <c r="AS1423" i="16"/>
  <c r="AY1423" i="16"/>
  <c r="L1665" i="16"/>
  <c r="M1665" i="16" s="1"/>
  <c r="AS1424" i="16"/>
  <c r="AY1424" i="16"/>
  <c r="AB1665" i="16" l="1"/>
  <c r="AA1665" i="16"/>
  <c r="L1666" i="16" l="1"/>
  <c r="M1666" i="16" s="1"/>
  <c r="AB1666" i="16" s="1"/>
  <c r="AC1665" i="16"/>
  <c r="U1665" i="16"/>
  <c r="AA1666" i="16" l="1"/>
  <c r="AQ1425" i="16"/>
  <c r="AJ1665" i="16"/>
  <c r="U1666" i="16" l="1"/>
  <c r="AC1666" i="16"/>
  <c r="L1667" i="16"/>
  <c r="M1667" i="16" s="1"/>
  <c r="AB1667" i="16" s="1"/>
  <c r="AY1425" i="16"/>
  <c r="AS1425" i="16"/>
  <c r="AA1667" i="16" l="1"/>
  <c r="AJ1666" i="16"/>
  <c r="AQ1426" i="16"/>
  <c r="AS1426" i="16" l="1"/>
  <c r="AY1426" i="16"/>
  <c r="L1668" i="16"/>
  <c r="M1668" i="16" s="1"/>
  <c r="AB1668" i="16" s="1"/>
  <c r="U1667" i="16"/>
  <c r="AC1667" i="16"/>
  <c r="AA1668" i="16" l="1"/>
  <c r="L1669" i="16" s="1"/>
  <c r="M1669" i="16" s="1"/>
  <c r="AA1669" i="16" s="1"/>
  <c r="AJ1667" i="16"/>
  <c r="AQ1427" i="16"/>
  <c r="U1668" i="16" l="1"/>
  <c r="AJ1668" i="16" s="1"/>
  <c r="AC1668" i="16"/>
  <c r="AS1427" i="16"/>
  <c r="AY1427" i="16"/>
  <c r="AB1669" i="16"/>
  <c r="AQ1428" i="16" l="1"/>
  <c r="AS1428" i="16" s="1"/>
  <c r="L1670" i="16"/>
  <c r="M1670" i="16" s="1"/>
  <c r="AA1670" i="16" s="1"/>
  <c r="AC1669" i="16"/>
  <c r="U1669" i="16"/>
  <c r="AY1428" i="16" l="1"/>
  <c r="AJ1669" i="16"/>
  <c r="AQ1429" i="16"/>
  <c r="AB1670" i="16"/>
  <c r="AS1429" i="16" l="1"/>
  <c r="AY1429" i="16"/>
  <c r="U1670" i="16"/>
  <c r="AC1670" i="16"/>
  <c r="L1671" i="16"/>
  <c r="M1671" i="16" s="1"/>
  <c r="AA1671" i="16" s="1"/>
  <c r="AB1671" i="16" l="1"/>
  <c r="AJ1670" i="16"/>
  <c r="AQ1430" i="16"/>
  <c r="AC1671" i="16" l="1"/>
  <c r="L1672" i="16"/>
  <c r="M1672" i="16" s="1"/>
  <c r="AA1672" i="16" s="1"/>
  <c r="AS1430" i="16"/>
  <c r="AY1430" i="16"/>
  <c r="U1671" i="16"/>
  <c r="AB1672" i="16" l="1"/>
  <c r="L1673" i="16" s="1"/>
  <c r="M1673" i="16" s="1"/>
  <c r="AB1673" i="16" s="1"/>
  <c r="AJ1671" i="16"/>
  <c r="AQ1431" i="16"/>
  <c r="AC1672" i="16" l="1"/>
  <c r="U1672" i="16"/>
  <c r="AJ1672" i="16" s="1"/>
  <c r="AA1673" i="16"/>
  <c r="AS1431" i="16"/>
  <c r="AY1431" i="16"/>
  <c r="AQ1432" i="16" l="1"/>
  <c r="AY1432" i="16" s="1"/>
  <c r="U1673" i="16"/>
  <c r="L1674" i="16"/>
  <c r="M1674" i="16" s="1"/>
  <c r="AB1674" i="16" s="1"/>
  <c r="AC1673" i="16"/>
  <c r="AS1432" i="16" l="1"/>
  <c r="AA1674" i="16"/>
  <c r="AC1674" i="16" s="1"/>
  <c r="AQ1433" i="16"/>
  <c r="AJ1673" i="16"/>
  <c r="L1675" i="16" l="1"/>
  <c r="M1675" i="16" s="1"/>
  <c r="AA1675" i="16" s="1"/>
  <c r="AY1433" i="16"/>
  <c r="AS1433" i="16"/>
  <c r="U1674" i="16"/>
  <c r="AB1675" i="16" l="1"/>
  <c r="U1675" i="16" s="1"/>
  <c r="AQ1434" i="16"/>
  <c r="AJ1674" i="16"/>
  <c r="AC1675" i="16" l="1"/>
  <c r="L1676" i="16"/>
  <c r="M1676" i="16" s="1"/>
  <c r="AA1676" i="16" s="1"/>
  <c r="AS1434" i="16"/>
  <c r="AY1434" i="16"/>
  <c r="AQ1435" i="16"/>
  <c r="AJ1675" i="16"/>
  <c r="AB1676" i="16" l="1"/>
  <c r="U1676" i="16" s="1"/>
  <c r="AJ1676" i="16" s="1"/>
  <c r="AY1435" i="16"/>
  <c r="AS1435" i="16"/>
  <c r="L1677" i="16" l="1"/>
  <c r="M1677" i="16" s="1"/>
  <c r="AA1677" i="16" s="1"/>
  <c r="AC1676" i="16"/>
  <c r="AQ1436" i="16"/>
  <c r="AB1677" i="16" l="1"/>
  <c r="U1677" i="16" s="1"/>
  <c r="AS1436" i="16"/>
  <c r="AY1436" i="16"/>
  <c r="L1678" i="16" l="1"/>
  <c r="M1678" i="16" s="1"/>
  <c r="AA1678" i="16" s="1"/>
  <c r="AC1677" i="16"/>
  <c r="AQ1437" i="16"/>
  <c r="AJ1677" i="16"/>
  <c r="AB1678" i="16" l="1"/>
  <c r="L1679" i="16" s="1"/>
  <c r="M1679" i="16" s="1"/>
  <c r="AA1679" i="16" s="1"/>
  <c r="AY1437" i="16"/>
  <c r="AS1437" i="16"/>
  <c r="U1678" i="16" l="1"/>
  <c r="AJ1678" i="16" s="1"/>
  <c r="AC1678" i="16"/>
  <c r="AB1679" i="16"/>
  <c r="U1679" i="16" s="1"/>
  <c r="AQ1438" i="16" l="1"/>
  <c r="AY1438" i="16" s="1"/>
  <c r="L1680" i="16"/>
  <c r="M1680" i="16" s="1"/>
  <c r="AC1679" i="16"/>
  <c r="AS1438" i="16"/>
  <c r="AQ1439" i="16"/>
  <c r="AJ1679" i="16"/>
  <c r="AS1439" i="16" l="1"/>
  <c r="AY1439" i="16"/>
  <c r="AA1680" i="16"/>
  <c r="AB1680" i="16"/>
  <c r="L1681" i="16" l="1"/>
  <c r="M1681" i="16" s="1"/>
  <c r="AB1681" i="16" s="1"/>
  <c r="AC1680" i="16"/>
  <c r="U1680" i="16"/>
  <c r="AQ1440" i="16" l="1"/>
  <c r="AJ1680" i="16"/>
  <c r="AA1681" i="16"/>
  <c r="AC1681" i="16" l="1"/>
  <c r="U1681" i="16"/>
  <c r="L1682" i="16"/>
  <c r="M1682" i="16" s="1"/>
  <c r="AB1682" i="16" s="1"/>
  <c r="AY1440" i="16"/>
  <c r="AS1440" i="16"/>
  <c r="AA1682" i="16" l="1"/>
  <c r="AJ1681" i="16"/>
  <c r="AQ1441" i="16"/>
  <c r="AY1441" i="16" l="1"/>
  <c r="AS1441" i="16"/>
  <c r="AC1682" i="16"/>
  <c r="U1682" i="16"/>
  <c r="L1683" i="16"/>
  <c r="M1683" i="16" s="1"/>
  <c r="AA1683" i="16" s="1"/>
  <c r="AJ1682" i="16" l="1"/>
  <c r="AQ1442" i="16"/>
  <c r="AB1683" i="16"/>
  <c r="AS1442" i="16" l="1"/>
  <c r="AY1442" i="16"/>
  <c r="AC1683" i="16"/>
  <c r="L1684" i="16"/>
  <c r="M1684" i="16" s="1"/>
  <c r="AA1684" i="16" s="1"/>
  <c r="U1683" i="16"/>
  <c r="AQ1443" i="16" l="1"/>
  <c r="AJ1683" i="16"/>
  <c r="AB1684" i="16"/>
  <c r="U1684" i="16" s="1"/>
  <c r="AJ1684" i="16" l="1"/>
  <c r="AQ1444" i="16"/>
  <c r="L1685" i="16"/>
  <c r="M1685" i="16" s="1"/>
  <c r="AC1684" i="16"/>
  <c r="AY1443" i="16"/>
  <c r="AS1443" i="16"/>
  <c r="AB1685" i="16" l="1"/>
  <c r="AA1685" i="16"/>
  <c r="AS1444" i="16"/>
  <c r="AY1444" i="16"/>
  <c r="U1685" i="16" l="1"/>
  <c r="AC1685" i="16"/>
  <c r="L1686" i="16"/>
  <c r="M1686" i="16" s="1"/>
  <c r="AB1686" i="16" s="1"/>
  <c r="AA1686" i="16" l="1"/>
  <c r="AJ1685" i="16"/>
  <c r="AQ1445" i="16"/>
  <c r="U1686" i="16" l="1"/>
  <c r="AC1686" i="16"/>
  <c r="AY1445" i="16"/>
  <c r="AS1445" i="16"/>
  <c r="L1687" i="16"/>
  <c r="M1687" i="16" s="1"/>
  <c r="AA1687" i="16" s="1"/>
  <c r="AB1687" i="16" l="1"/>
  <c r="AQ1446" i="16"/>
  <c r="AJ1686" i="16"/>
  <c r="AY1446" i="16" l="1"/>
  <c r="AS1446" i="16"/>
  <c r="U1687" i="16"/>
  <c r="L1688" i="16"/>
  <c r="M1688" i="16" s="1"/>
  <c r="AA1688" i="16" s="1"/>
  <c r="AC1687" i="16"/>
  <c r="AQ1447" i="16" l="1"/>
  <c r="AJ1687" i="16"/>
  <c r="AB1688" i="16"/>
  <c r="U1688" i="16" s="1"/>
  <c r="AJ1688" i="16" l="1"/>
  <c r="AQ1448" i="16"/>
  <c r="AC1688" i="16"/>
  <c r="L1689" i="16"/>
  <c r="M1689" i="16" s="1"/>
  <c r="AY1447" i="16"/>
  <c r="AS1447" i="16"/>
  <c r="AA1689" i="16" l="1"/>
  <c r="AB1689" i="16"/>
  <c r="AS1448" i="16"/>
  <c r="AY1448" i="16"/>
  <c r="AC1689" i="16" l="1"/>
  <c r="L1690" i="16"/>
  <c r="M1690" i="16" s="1"/>
  <c r="AA1690" i="16" s="1"/>
  <c r="U1689" i="16"/>
  <c r="AB1690" i="16" l="1"/>
  <c r="AQ1449" i="16"/>
  <c r="AJ1689" i="16"/>
  <c r="AS1449" i="16" l="1"/>
  <c r="AY1449" i="16"/>
  <c r="U1690" i="16"/>
  <c r="L1691" i="16"/>
  <c r="M1691" i="16" s="1"/>
  <c r="AA1691" i="16" s="1"/>
  <c r="AC1690" i="16"/>
  <c r="AB1691" i="16" l="1"/>
  <c r="U1691" i="16" s="1"/>
  <c r="AJ1690" i="16"/>
  <c r="AQ1450" i="16"/>
  <c r="AC1691" i="16" l="1"/>
  <c r="L1692" i="16"/>
  <c r="M1692" i="16" s="1"/>
  <c r="AB1692" i="16" s="1"/>
  <c r="AY1450" i="16"/>
  <c r="AS1450" i="16"/>
  <c r="AQ1451" i="16"/>
  <c r="AJ1691" i="16"/>
  <c r="AA1692" i="16" l="1"/>
  <c r="AC1692" i="16" s="1"/>
  <c r="AS1451" i="16"/>
  <c r="AY1451" i="16"/>
  <c r="U1692" i="16" l="1"/>
  <c r="AJ1692" i="16" s="1"/>
  <c r="L1693" i="16"/>
  <c r="M1693" i="16" s="1"/>
  <c r="AB1693" i="16" s="1"/>
  <c r="AQ1452" i="16" l="1"/>
  <c r="AS1452" i="16" s="1"/>
  <c r="AA1693" i="16"/>
  <c r="AC1693" i="16" s="1"/>
  <c r="AY1452" i="16" l="1"/>
  <c r="L1694" i="16"/>
  <c r="M1694" i="16" s="1"/>
  <c r="AA1694" i="16" s="1"/>
  <c r="U1693" i="16"/>
  <c r="AQ1453" i="16" s="1"/>
  <c r="AB1694" i="16" l="1"/>
  <c r="AC1694" i="16" s="1"/>
  <c r="AJ1693" i="16"/>
  <c r="AS1453" i="16"/>
  <c r="AY1453" i="16"/>
  <c r="L1695" i="16" l="1"/>
  <c r="M1695" i="16" s="1"/>
  <c r="AB1695" i="16" s="1"/>
  <c r="U1694" i="16"/>
  <c r="AQ1454" i="16" s="1"/>
  <c r="AA1695" i="16" l="1"/>
  <c r="L1696" i="16" s="1"/>
  <c r="M1696" i="16" s="1"/>
  <c r="AA1696" i="16" s="1"/>
  <c r="AJ1694" i="16"/>
  <c r="AS1454" i="16"/>
  <c r="AY1454" i="16"/>
  <c r="U1695" i="16"/>
  <c r="AC1695" i="16"/>
  <c r="AB1696" i="16" l="1"/>
  <c r="AJ1695" i="16"/>
  <c r="AQ1455" i="16"/>
  <c r="AY1455" i="16" l="1"/>
  <c r="AS1455" i="16"/>
  <c r="U1696" i="16"/>
  <c r="L1697" i="16"/>
  <c r="M1697" i="16" s="1"/>
  <c r="AC1696" i="16"/>
  <c r="AA1697" i="16" l="1"/>
  <c r="AB1697" i="16"/>
  <c r="AQ1456" i="16"/>
  <c r="AJ1696" i="16"/>
  <c r="AY1456" i="16" l="1"/>
  <c r="AS1456" i="16"/>
  <c r="U1697" i="16"/>
  <c r="AC1697" i="16"/>
  <c r="L1698" i="16"/>
  <c r="M1698" i="16" s="1"/>
  <c r="AA1698" i="16" s="1"/>
  <c r="AQ1457" i="16" l="1"/>
  <c r="AJ1697" i="16"/>
  <c r="AB1698" i="16"/>
  <c r="U1698" i="16" l="1"/>
  <c r="L1699" i="16"/>
  <c r="M1699" i="16" s="1"/>
  <c r="AC1698" i="16"/>
  <c r="AS1457" i="16"/>
  <c r="AY1457" i="16"/>
  <c r="AJ1698" i="16" l="1"/>
  <c r="AQ1458" i="16"/>
  <c r="AA1699" i="16"/>
  <c r="AB1699" i="16"/>
  <c r="U1699" i="16" l="1"/>
  <c r="L1700" i="16"/>
  <c r="M1700" i="16" s="1"/>
  <c r="AA1700" i="16" s="1"/>
  <c r="AC1699" i="16"/>
  <c r="AS1458" i="16"/>
  <c r="AY1458" i="16"/>
  <c r="AB1700" i="16" l="1"/>
  <c r="AC1700" i="16" s="1"/>
  <c r="AQ1459" i="16"/>
  <c r="AJ1699" i="16"/>
  <c r="L1701" i="16" l="1"/>
  <c r="M1701" i="16" s="1"/>
  <c r="AA1701" i="16" s="1"/>
  <c r="U1700" i="16"/>
  <c r="AQ1460" i="16" s="1"/>
  <c r="AY1459" i="16"/>
  <c r="AS1459" i="16"/>
  <c r="AJ1700" i="16" l="1"/>
  <c r="AB1701" i="16"/>
  <c r="U1701" i="16" s="1"/>
  <c r="AY1460" i="16"/>
  <c r="AS1460" i="16"/>
  <c r="L1702" i="16" l="1"/>
  <c r="M1702" i="16" s="1"/>
  <c r="AB1702" i="16" s="1"/>
  <c r="AC1701" i="16"/>
  <c r="AQ1461" i="16"/>
  <c r="AJ1701" i="16"/>
  <c r="AA1702" i="16" l="1"/>
  <c r="L1703" i="16" s="1"/>
  <c r="M1703" i="16" s="1"/>
  <c r="AB1703" i="16" s="1"/>
  <c r="AY1461" i="16"/>
  <c r="AS1461" i="16"/>
  <c r="AC1702" i="16" l="1"/>
  <c r="AA1703" i="16"/>
  <c r="AC1703" i="16" s="1"/>
  <c r="U1702" i="16"/>
  <c r="AQ1462" i="16" s="1"/>
  <c r="AJ1702" i="16" l="1"/>
  <c r="U1703" i="16"/>
  <c r="AQ1463" i="16" s="1"/>
  <c r="L1704" i="16"/>
  <c r="M1704" i="16" s="1"/>
  <c r="AB1704" i="16" s="1"/>
  <c r="AS1462" i="16"/>
  <c r="AY1462" i="16"/>
  <c r="AA1704" i="16" l="1"/>
  <c r="AC1704" i="16" s="1"/>
  <c r="AJ1703" i="16"/>
  <c r="AY1463" i="16"/>
  <c r="AS1463" i="16"/>
  <c r="L1705" i="16"/>
  <c r="M1705" i="16" s="1"/>
  <c r="AB1705" i="16" s="1"/>
  <c r="U1704" i="16"/>
  <c r="AJ1704" i="16" l="1"/>
  <c r="AQ1464" i="16"/>
  <c r="AA1705" i="16"/>
  <c r="L1706" i="16" s="1"/>
  <c r="M1706" i="16" s="1"/>
  <c r="AB1706" i="16" s="1"/>
  <c r="AC1705" i="16" l="1"/>
  <c r="U1705" i="16"/>
  <c r="AA1706" i="16"/>
  <c r="AS1464" i="16"/>
  <c r="AY1464" i="16"/>
  <c r="L1707" i="16" l="1"/>
  <c r="M1707" i="16" s="1"/>
  <c r="AB1707" i="16" s="1"/>
  <c r="U1706" i="16"/>
  <c r="AJ1705" i="16"/>
  <c r="AQ1465" i="16"/>
  <c r="AC1706" i="16"/>
  <c r="AA1707" i="16" l="1"/>
  <c r="U1707" i="16" s="1"/>
  <c r="AS1465" i="16"/>
  <c r="AY1465" i="16"/>
  <c r="AJ1706" i="16"/>
  <c r="AQ1466" i="16"/>
  <c r="L1708" i="16" l="1"/>
  <c r="M1708" i="16" s="1"/>
  <c r="AA1708" i="16" s="1"/>
  <c r="AC1707" i="16"/>
  <c r="AY1466" i="16"/>
  <c r="AS1466" i="16"/>
  <c r="AQ1467" i="16"/>
  <c r="AJ1707" i="16"/>
  <c r="AB1708" i="16" l="1"/>
  <c r="L1709" i="16" s="1"/>
  <c r="M1709" i="16" s="1"/>
  <c r="AA1709" i="16" s="1"/>
  <c r="AY1467" i="16"/>
  <c r="AS1467" i="16"/>
  <c r="U1708" i="16" l="1"/>
  <c r="AQ1468" i="16" s="1"/>
  <c r="AC1708" i="16"/>
  <c r="AB1709" i="16"/>
  <c r="AC1709" i="16" s="1"/>
  <c r="AJ1708" i="16" l="1"/>
  <c r="U1709" i="16"/>
  <c r="AQ1469" i="16" s="1"/>
  <c r="AS1468" i="16"/>
  <c r="AY1468" i="16"/>
  <c r="L1710" i="16"/>
  <c r="M1710" i="16" s="1"/>
  <c r="AJ1709" i="16" l="1"/>
  <c r="AJ1717" i="16"/>
  <c r="AY1717" i="16" s="1"/>
  <c r="AB1710" i="16"/>
  <c r="AS1469" i="16"/>
  <c r="AY1469" i="16"/>
  <c r="AA1710" i="16"/>
  <c r="N30" i="17" l="1"/>
  <c r="O30" i="17" s="1"/>
  <c r="AK1717" i="16"/>
  <c r="B26" i="17" s="1"/>
  <c r="U1710" i="16"/>
  <c r="L1711" i="16"/>
  <c r="M1711" i="16" s="1"/>
  <c r="AC1710" i="16"/>
  <c r="AQ1470" i="16" l="1"/>
  <c r="AJ1710" i="16"/>
  <c r="AB1711" i="16"/>
  <c r="AA1711" i="16"/>
  <c r="AS1470" i="16" l="1"/>
  <c r="AY1470" i="16"/>
  <c r="U1711" i="16"/>
  <c r="L1712" i="16"/>
  <c r="M1712" i="16" s="1"/>
  <c r="AA1712" i="16" s="1"/>
  <c r="AC1711" i="16"/>
  <c r="AJ1711" i="16" l="1"/>
  <c r="AQ1471" i="16"/>
  <c r="AB1712" i="16"/>
  <c r="AC1712" i="16" s="1"/>
  <c r="K313" i="16"/>
  <c r="K1689" i="16"/>
  <c r="K404" i="16"/>
  <c r="K1565" i="16"/>
  <c r="K1359" i="16"/>
  <c r="K1505" i="16"/>
  <c r="K422" i="16"/>
  <c r="K576" i="16"/>
  <c r="K1596" i="16"/>
  <c r="K802" i="16"/>
  <c r="K1445" i="16"/>
  <c r="K1372" i="16"/>
  <c r="K121" i="16"/>
  <c r="K735" i="16"/>
  <c r="K746" i="16"/>
  <c r="K54" i="16"/>
  <c r="K541" i="16"/>
  <c r="K872" i="16"/>
  <c r="K129" i="16"/>
  <c r="K133" i="16"/>
  <c r="K600" i="16"/>
  <c r="K1168" i="16"/>
  <c r="K276" i="16"/>
  <c r="K986" i="16"/>
  <c r="K45" i="16"/>
  <c r="K1346" i="16"/>
  <c r="K936" i="16"/>
  <c r="K1683" i="16"/>
  <c r="K808" i="16"/>
  <c r="K179" i="16"/>
  <c r="K195" i="16"/>
  <c r="K181" i="16"/>
  <c r="K57" i="16"/>
  <c r="K749" i="16"/>
  <c r="K1530" i="16"/>
  <c r="K1098" i="16"/>
  <c r="K1182" i="16"/>
  <c r="K1450" i="16"/>
  <c r="K903" i="16"/>
  <c r="K563" i="16"/>
  <c r="K948" i="16"/>
  <c r="K1256" i="16"/>
  <c r="K1294" i="16"/>
  <c r="K1100" i="16"/>
  <c r="K1242" i="16"/>
  <c r="K399" i="16"/>
  <c r="K328" i="16"/>
  <c r="K1099" i="16"/>
  <c r="K1088" i="16"/>
  <c r="K103" i="16"/>
  <c r="K1037" i="16"/>
  <c r="K118" i="16"/>
  <c r="K1264" i="16"/>
  <c r="K519" i="16"/>
  <c r="K1446" i="16"/>
  <c r="K531" i="16"/>
  <c r="K1117" i="16"/>
  <c r="K1666" i="16"/>
  <c r="K1105" i="16"/>
  <c r="K1116" i="16"/>
  <c r="K1217" i="16"/>
  <c r="K505" i="16"/>
  <c r="K122" i="16"/>
  <c r="K1323" i="16"/>
  <c r="K190" i="16"/>
  <c r="K1511" i="16"/>
  <c r="K341" i="16"/>
  <c r="K1638" i="16"/>
  <c r="K1330" i="16"/>
  <c r="K448" i="16"/>
  <c r="K538" i="16"/>
  <c r="K590" i="16"/>
  <c r="K569" i="16"/>
  <c r="K1619" i="16"/>
  <c r="K908" i="16"/>
  <c r="K567" i="16"/>
  <c r="K467" i="16"/>
  <c r="K21" i="16"/>
  <c r="K1152" i="16"/>
  <c r="K1378" i="16"/>
  <c r="K460" i="16"/>
  <c r="K1262" i="16"/>
  <c r="K72" i="16"/>
  <c r="K610" i="16"/>
  <c r="K1362" i="16"/>
  <c r="K558" i="16"/>
  <c r="K329" i="16"/>
  <c r="K1241" i="16"/>
  <c r="K821" i="16"/>
  <c r="K1632" i="16"/>
  <c r="K1284" i="16"/>
  <c r="K1408" i="16"/>
  <c r="K1532" i="16"/>
  <c r="K163" i="16"/>
  <c r="K47" i="16"/>
  <c r="K1340" i="16"/>
  <c r="K547" i="16"/>
  <c r="K408" i="16"/>
  <c r="K1514" i="16"/>
  <c r="K1130" i="16"/>
  <c r="K465" i="16"/>
  <c r="K58" i="16"/>
  <c r="K852" i="16"/>
  <c r="K1678" i="16"/>
  <c r="K877" i="16"/>
  <c r="K120" i="16"/>
  <c r="K1319" i="16"/>
  <c r="K1034" i="16"/>
  <c r="K482" i="16"/>
  <c r="K3" i="16"/>
  <c r="K1134" i="16"/>
  <c r="K952" i="16"/>
  <c r="K1489" i="16"/>
  <c r="K1370" i="16"/>
  <c r="K1279" i="16"/>
  <c r="K1562" i="16"/>
  <c r="K1051" i="16"/>
  <c r="K763" i="16"/>
  <c r="K613" i="16"/>
  <c r="K457" i="16"/>
  <c r="K149" i="16"/>
  <c r="K394" i="16"/>
  <c r="K353" i="16"/>
  <c r="K1183" i="16"/>
  <c r="K269" i="16"/>
  <c r="K1136" i="16"/>
  <c r="K571" i="16"/>
  <c r="K1393" i="16"/>
  <c r="K976" i="16"/>
  <c r="K1071" i="16"/>
  <c r="K879" i="16"/>
  <c r="K1197" i="16"/>
  <c r="K1467" i="16"/>
  <c r="K827" i="16"/>
  <c r="K1115" i="16"/>
  <c r="K734" i="16"/>
  <c r="K815" i="16"/>
  <c r="K362" i="16"/>
  <c r="K1501" i="16"/>
  <c r="K732" i="16"/>
  <c r="K1059" i="16"/>
  <c r="K1227" i="16"/>
  <c r="K1583" i="16"/>
  <c r="K1611" i="16"/>
  <c r="K1381" i="16"/>
  <c r="K1526" i="16"/>
  <c r="K1274" i="16"/>
  <c r="K880" i="16"/>
  <c r="K268" i="16"/>
  <c r="K1151" i="16"/>
  <c r="K450" i="16"/>
  <c r="K854" i="16"/>
  <c r="K1283" i="16"/>
  <c r="K90" i="16"/>
  <c r="K191" i="16"/>
  <c r="K18" i="16"/>
  <c r="K144" i="16"/>
  <c r="K1080" i="16"/>
  <c r="K943" i="16"/>
  <c r="K648" i="16"/>
  <c r="K641" i="16"/>
  <c r="K55" i="16"/>
  <c r="K158" i="16"/>
  <c r="K766" i="16"/>
  <c r="K489" i="16"/>
  <c r="K803" i="16"/>
  <c r="K1644" i="16"/>
  <c r="K684" i="16"/>
  <c r="K901" i="16"/>
  <c r="K212" i="16"/>
  <c r="K222" i="16"/>
  <c r="K1042" i="16"/>
  <c r="K265" i="16"/>
  <c r="K568" i="16"/>
  <c r="K1086" i="16"/>
  <c r="K1401" i="16"/>
  <c r="K817" i="16"/>
  <c r="K297" i="16"/>
  <c r="K1366" i="16"/>
  <c r="K300" i="16"/>
  <c r="K529" i="16"/>
  <c r="K474" i="16"/>
  <c r="K760" i="16"/>
  <c r="K843" i="16"/>
  <c r="K1273" i="16"/>
  <c r="K602" i="16"/>
  <c r="K1312" i="16"/>
  <c r="K258" i="16"/>
  <c r="K691" i="16"/>
  <c r="K1621" i="16"/>
  <c r="K909" i="16"/>
  <c r="K593" i="16"/>
  <c r="K326" i="16"/>
  <c r="K1004" i="16"/>
  <c r="K1441" i="16"/>
  <c r="K49" i="16"/>
  <c r="K44" i="16"/>
  <c r="K221" i="16"/>
  <c r="K1185" i="16"/>
  <c r="K274" i="16"/>
  <c r="K1536" i="16"/>
  <c r="K253" i="16"/>
  <c r="K242" i="16"/>
  <c r="K982" i="16"/>
  <c r="K511" i="16"/>
  <c r="K1361" i="16"/>
  <c r="K445" i="16"/>
  <c r="K892" i="16"/>
  <c r="K1263" i="16"/>
  <c r="K833" i="16"/>
  <c r="K1540" i="16"/>
  <c r="K959" i="16"/>
  <c r="K1645" i="16"/>
  <c r="K1687" i="16"/>
  <c r="K446" i="16"/>
  <c r="K101" i="16"/>
  <c r="K1643" i="16"/>
  <c r="K914" i="16"/>
  <c r="K937" i="16"/>
  <c r="K1122" i="16"/>
  <c r="K672" i="16"/>
  <c r="K1672" i="16"/>
  <c r="K921" i="16"/>
  <c r="K1089" i="16"/>
  <c r="K1040" i="16"/>
  <c r="K1143" i="16"/>
  <c r="K143" i="16"/>
  <c r="K1200" i="16"/>
  <c r="K383" i="16"/>
  <c r="K1025" i="16"/>
  <c r="K1374" i="16"/>
  <c r="K298" i="16"/>
  <c r="K229" i="16"/>
  <c r="K359" i="16"/>
  <c r="K31" i="16"/>
  <c r="K1342" i="16"/>
  <c r="K910" i="16"/>
  <c r="K673" i="16"/>
  <c r="K526" i="16"/>
  <c r="K633" i="16"/>
  <c r="K91" i="16"/>
  <c r="K275" i="16"/>
  <c r="K995" i="16"/>
  <c r="K52" i="16"/>
  <c r="K323" i="16"/>
  <c r="K1478" i="16"/>
  <c r="K1599" i="16"/>
  <c r="K1349" i="16"/>
  <c r="K588" i="16"/>
  <c r="K998" i="16"/>
  <c r="K1492" i="16"/>
  <c r="K1557" i="16"/>
  <c r="K742" i="16"/>
  <c r="K1335" i="16"/>
  <c r="K639" i="16"/>
  <c r="K1170" i="16"/>
  <c r="K913" i="16"/>
  <c r="K40" i="16"/>
  <c r="K1412" i="16"/>
  <c r="K131" i="16"/>
  <c r="K549" i="16"/>
  <c r="K589" i="16"/>
  <c r="K751" i="16"/>
  <c r="K1423" i="16"/>
  <c r="K208" i="16"/>
  <c r="K1473" i="16"/>
  <c r="K609" i="16"/>
  <c r="K1661" i="16"/>
  <c r="K620" i="16"/>
  <c r="K1125" i="16"/>
  <c r="K155" i="16"/>
  <c r="K626" i="16"/>
  <c r="K1597" i="16"/>
  <c r="K83" i="16"/>
  <c r="K434" i="16"/>
  <c r="K1189" i="16"/>
  <c r="K1245" i="16"/>
  <c r="K510" i="16"/>
  <c r="K1327" i="16"/>
  <c r="K919" i="16"/>
  <c r="K1045" i="16"/>
  <c r="K1282" i="16"/>
  <c r="K737" i="16"/>
  <c r="K1477" i="16"/>
  <c r="K478" i="16"/>
  <c r="K1367" i="16"/>
  <c r="K246" i="16"/>
  <c r="K539" i="16"/>
  <c r="K1696" i="16"/>
  <c r="K188" i="16"/>
  <c r="K1424" i="16"/>
  <c r="K85" i="16"/>
  <c r="K1252" i="16"/>
  <c r="K777" i="16"/>
  <c r="K1239" i="16"/>
  <c r="K1228" i="16"/>
  <c r="K537" i="16"/>
  <c r="K1436" i="16"/>
  <c r="K1339" i="16"/>
  <c r="K263" i="16"/>
  <c r="K71" i="16"/>
  <c r="K722" i="16"/>
  <c r="K291" i="16"/>
  <c r="K844" i="16"/>
  <c r="K778" i="16"/>
  <c r="K828" i="16"/>
  <c r="K278" i="16"/>
  <c r="K997" i="16"/>
  <c r="K150" i="16"/>
  <c r="K658" i="16"/>
  <c r="K788" i="16"/>
  <c r="K176" i="16"/>
  <c r="K488" i="16"/>
  <c r="K1250" i="16"/>
  <c r="K966" i="16"/>
  <c r="K250" i="16"/>
  <c r="K302" i="16"/>
  <c r="K631" i="16"/>
  <c r="K1137" i="16"/>
  <c r="K142" i="16"/>
  <c r="K123" i="16"/>
  <c r="K949" i="16"/>
  <c r="K351" i="16"/>
  <c r="K801" i="16"/>
  <c r="K659" i="16"/>
  <c r="K1656" i="16"/>
  <c r="K1659" i="16"/>
  <c r="K484" i="16"/>
  <c r="K392" i="16"/>
  <c r="K151" i="16"/>
  <c r="K689" i="16"/>
  <c r="K640" i="16"/>
  <c r="K10" i="16"/>
  <c r="K439" i="16"/>
  <c r="K1697" i="16"/>
  <c r="K1190" i="16"/>
  <c r="K1285" i="16"/>
  <c r="K845" i="16"/>
  <c r="K1440" i="16"/>
  <c r="K1218" i="16"/>
  <c r="K452" i="16"/>
  <c r="K1233" i="16"/>
  <c r="K1552" i="16"/>
  <c r="K160" i="16"/>
  <c r="K1271" i="16"/>
  <c r="K1046" i="16"/>
  <c r="K1628" i="16"/>
  <c r="K283" i="16"/>
  <c r="K319" i="16"/>
  <c r="K293" i="16"/>
  <c r="K440" i="16"/>
  <c r="K969" i="16"/>
  <c r="K1622" i="16"/>
  <c r="K668" i="16"/>
  <c r="K20" i="16"/>
  <c r="K688" i="16"/>
  <c r="K411" i="16"/>
  <c r="K718" i="16"/>
  <c r="K254" i="16"/>
  <c r="K1493" i="16"/>
  <c r="K316" i="16"/>
  <c r="K1496" i="16"/>
  <c r="K419" i="16"/>
  <c r="K1032" i="16"/>
  <c r="K257" i="16"/>
  <c r="K451" i="16"/>
  <c r="K170" i="16"/>
  <c r="K1295" i="16"/>
  <c r="K741" i="16"/>
  <c r="K1662" i="16"/>
  <c r="K1198" i="16"/>
  <c r="K241" i="16"/>
  <c r="K13" i="16"/>
  <c r="K137" i="16"/>
  <c r="K138" i="16"/>
  <c r="K1573" i="16"/>
  <c r="K1000" i="16"/>
  <c r="K1571" i="16"/>
  <c r="K1225" i="16"/>
  <c r="K1637" i="16"/>
  <c r="K1332" i="16"/>
  <c r="K1712" i="16"/>
  <c r="K227" i="16"/>
  <c r="K1328" i="16"/>
  <c r="K381" i="16"/>
  <c r="K566" i="16"/>
  <c r="K1582" i="16"/>
  <c r="K42" i="16"/>
  <c r="K1517" i="16"/>
  <c r="K206" i="16"/>
  <c r="K1244" i="16"/>
  <c r="K707" i="16"/>
  <c r="K729" i="16"/>
  <c r="K1660" i="16"/>
  <c r="K774" i="16"/>
  <c r="K1138" i="16"/>
  <c r="K548" i="16"/>
  <c r="K923" i="16"/>
  <c r="K333" i="16"/>
  <c r="K407" i="16"/>
  <c r="K1063" i="16"/>
  <c r="K522" i="16"/>
  <c r="K1277" i="16"/>
  <c r="K1072" i="16"/>
  <c r="K583" i="16"/>
  <c r="K1094" i="16"/>
  <c r="K1504" i="16"/>
  <c r="K1050" i="16"/>
  <c r="K1306" i="16"/>
  <c r="K1102" i="16"/>
  <c r="K1471" i="16"/>
  <c r="K1592" i="16"/>
  <c r="K1280" i="16"/>
  <c r="K336" i="16"/>
  <c r="K1320" i="16"/>
  <c r="K1333" i="16"/>
  <c r="K1123" i="16"/>
  <c r="K481" i="16"/>
  <c r="K369" i="16"/>
  <c r="K1215" i="16"/>
  <c r="K1538" i="16"/>
  <c r="K1614" i="16"/>
  <c r="K889" i="16"/>
  <c r="K1092" i="16"/>
  <c r="K79" i="16"/>
  <c r="K1326" i="16"/>
  <c r="K1055" i="16"/>
  <c r="K1172" i="16"/>
  <c r="K1007" i="16"/>
  <c r="K674" i="16"/>
  <c r="K853" i="16"/>
  <c r="K1418" i="16"/>
  <c r="K168" i="16"/>
  <c r="K1160" i="16"/>
  <c r="K1033" i="16"/>
  <c r="K270" i="16"/>
  <c r="K757" i="16"/>
  <c r="K193" i="16"/>
  <c r="K1238" i="16"/>
  <c r="K1607" i="16"/>
  <c r="K469" i="16"/>
  <c r="K622" i="16"/>
  <c r="K470" i="16"/>
  <c r="K334" i="16"/>
  <c r="K236" i="16"/>
  <c r="K592" i="16"/>
  <c r="K119" i="16"/>
  <c r="K682" i="16"/>
  <c r="K752" i="16"/>
  <c r="K810" i="16"/>
  <c r="K594" i="16"/>
  <c r="K1110" i="16"/>
  <c r="K1219" i="16"/>
  <c r="K1525" i="16"/>
  <c r="K1520" i="16"/>
  <c r="K1095" i="16"/>
  <c r="K1561" i="16"/>
  <c r="K16" i="16"/>
  <c r="K1268" i="16"/>
  <c r="K999" i="16"/>
  <c r="K1651" i="16"/>
  <c r="K868" i="16"/>
  <c r="K1365" i="16"/>
  <c r="K1572" i="16"/>
  <c r="K1208" i="16"/>
  <c r="K213" i="16"/>
  <c r="K299" i="16"/>
  <c r="K989" i="16"/>
  <c r="K1665" i="16"/>
  <c r="K1710" i="16"/>
  <c r="K184" i="16"/>
  <c r="K43" i="16"/>
  <c r="K209" i="16"/>
  <c r="K789" i="16"/>
  <c r="K702" i="16"/>
  <c r="K1209" i="16"/>
  <c r="K12" i="16"/>
  <c r="K1566" i="16"/>
  <c r="K63" i="16"/>
  <c r="K712" i="16"/>
  <c r="K402" i="16"/>
  <c r="K216" i="16"/>
  <c r="K96" i="16"/>
  <c r="K311" i="16"/>
  <c r="K485" i="16"/>
  <c r="K105" i="16"/>
  <c r="K1647" i="16"/>
  <c r="K632" i="16"/>
  <c r="K1375" i="16"/>
  <c r="K784" i="16"/>
  <c r="K1513" i="16"/>
  <c r="K1062" i="16"/>
  <c r="K1144" i="16"/>
  <c r="K464" i="16"/>
  <c r="K325" i="16"/>
  <c r="K693" i="16"/>
  <c r="K924" i="16"/>
  <c r="K864" i="16"/>
  <c r="K1554" i="16"/>
  <c r="K550" i="16"/>
  <c r="K1003" i="16"/>
  <c r="K731" i="16"/>
  <c r="K307" i="16"/>
  <c r="K866" i="16"/>
  <c r="K244" i="16"/>
  <c r="K1054" i="16"/>
  <c r="K39" i="16"/>
  <c r="K772" i="16"/>
  <c r="K1410" i="16"/>
  <c r="K518" i="16"/>
  <c r="K1594" i="16"/>
  <c r="K1027" i="16"/>
  <c r="K1109" i="16"/>
  <c r="K1057" i="16"/>
  <c r="K871" i="16"/>
  <c r="K388" i="16"/>
  <c r="K692" i="16"/>
  <c r="K856" i="16"/>
  <c r="K1515" i="16"/>
  <c r="K1476" i="16"/>
  <c r="K1261" i="16"/>
  <c r="K342" i="16"/>
  <c r="K983" i="16"/>
  <c r="K1002" i="16"/>
  <c r="K884" i="16"/>
  <c r="K832" i="16"/>
  <c r="K523" i="16"/>
  <c r="K1396" i="16"/>
  <c r="K1380" i="16"/>
  <c r="K391" i="16"/>
  <c r="K530" i="16"/>
  <c r="K51" i="16"/>
  <c r="K1325" i="16"/>
  <c r="K591" i="16"/>
  <c r="K363" i="16"/>
  <c r="K528" i="16"/>
  <c r="K604" i="16"/>
  <c r="K623" i="16"/>
  <c r="K711" i="16"/>
  <c r="K974" i="16"/>
  <c r="K1388" i="16"/>
  <c r="K1462" i="16"/>
  <c r="K585" i="16"/>
  <c r="K1175" i="16"/>
  <c r="K205" i="16"/>
  <c r="K863" i="16"/>
  <c r="K410" i="16"/>
  <c r="K1545" i="16"/>
  <c r="K53" i="16"/>
  <c r="K433" i="16"/>
  <c r="K1379" i="16"/>
  <c r="K657" i="16"/>
  <c r="K1240" i="16"/>
  <c r="K977" i="16"/>
  <c r="K1161" i="16"/>
  <c r="K1509" i="16"/>
  <c r="K1475" i="16"/>
  <c r="K1153" i="16"/>
  <c r="K559" i="16"/>
  <c r="K1180" i="16"/>
  <c r="K462" i="16"/>
  <c r="K468" i="16"/>
  <c r="K393" i="16"/>
  <c r="K1069" i="16"/>
  <c r="K580" i="16"/>
  <c r="K310" i="16"/>
  <c r="K1064" i="16"/>
  <c r="K1690" i="16"/>
  <c r="K962" i="16"/>
  <c r="K201" i="16"/>
  <c r="K390" i="16"/>
  <c r="K1118" i="16"/>
  <c r="K1142" i="16"/>
  <c r="K499" i="16"/>
  <c r="K1376" i="16"/>
  <c r="K1700" i="16"/>
  <c r="K968" i="16"/>
  <c r="K403" i="16"/>
  <c r="K1444" i="16"/>
  <c r="K339" i="16"/>
  <c r="K1606" i="16"/>
  <c r="K888" i="16"/>
  <c r="K308" i="16"/>
  <c r="K1610" i="16"/>
  <c r="K797" i="16"/>
  <c r="K787" i="16"/>
  <c r="K1523" i="16"/>
  <c r="K1416" i="16"/>
  <c r="K1399" i="16"/>
  <c r="K1674" i="16"/>
  <c r="K1021" i="16"/>
  <c r="K33" i="16"/>
  <c r="K1695" i="16"/>
  <c r="K717" i="16"/>
  <c r="K818" i="16"/>
  <c r="K1162" i="16"/>
  <c r="K552" i="16"/>
  <c r="K1113" i="16"/>
  <c r="K946" i="16"/>
  <c r="K671" i="16"/>
  <c r="K1391" i="16"/>
  <c r="K210" i="16"/>
  <c r="K1166" i="16"/>
  <c r="K710" i="16"/>
  <c r="K294" i="16"/>
  <c r="K376" i="16"/>
  <c r="K77" i="16"/>
  <c r="K1486" i="16"/>
  <c r="K940" i="16"/>
  <c r="K1581" i="16"/>
  <c r="K829" i="16"/>
  <c r="K1555" i="16"/>
  <c r="K98" i="16"/>
  <c r="K1124" i="16"/>
  <c r="K1688" i="16"/>
  <c r="K343" i="16"/>
  <c r="K436" i="16"/>
  <c r="K87" i="16"/>
  <c r="K835" i="16"/>
  <c r="K1650" i="16"/>
  <c r="K1451" i="16"/>
  <c r="K196" i="16"/>
  <c r="K148" i="16"/>
  <c r="K876" i="16"/>
  <c r="K492" i="16"/>
  <c r="K1310" i="16"/>
  <c r="K723" i="16"/>
  <c r="K218" i="16"/>
  <c r="K112" i="16"/>
  <c r="K146" i="16"/>
  <c r="K420" i="16"/>
  <c r="K84" i="16"/>
  <c r="K916" i="16"/>
  <c r="K99" i="16"/>
  <c r="K238" i="16"/>
  <c r="K1150" i="16"/>
  <c r="K1448" i="16"/>
  <c r="K1457" i="16"/>
  <c r="K1574" i="16"/>
  <c r="K159" i="16"/>
  <c r="K282" i="16"/>
  <c r="K66" i="16"/>
  <c r="K1343" i="16"/>
  <c r="K958" i="16"/>
  <c r="K249" i="16"/>
  <c r="K1495" i="16"/>
  <c r="K360" i="16"/>
  <c r="K29" i="16"/>
  <c r="K169" i="16"/>
  <c r="K878" i="16"/>
  <c r="K1222" i="16"/>
  <c r="K240" i="16"/>
  <c r="K372" i="16"/>
  <c r="K1548" i="16"/>
  <c r="K608" i="16"/>
  <c r="K1699" i="16"/>
  <c r="K957" i="16"/>
  <c r="K318" i="16"/>
  <c r="K816" i="16"/>
  <c r="K850" i="16"/>
  <c r="K1479" i="16"/>
  <c r="K413" i="16"/>
  <c r="K1337" i="16"/>
  <c r="K344" i="16"/>
  <c r="K1537" i="16"/>
  <c r="K704" i="16"/>
  <c r="K295" i="16"/>
  <c r="K813" i="16"/>
  <c r="K324" i="16"/>
  <c r="K1508" i="16"/>
  <c r="K791" i="16"/>
  <c r="K1078" i="16"/>
  <c r="K1470" i="16"/>
  <c r="K1336" i="16"/>
  <c r="K630" i="16"/>
  <c r="K230" i="16"/>
  <c r="K178" i="16"/>
  <c r="K1524" i="16"/>
  <c r="K1281" i="16"/>
  <c r="K1437" i="16"/>
  <c r="K1298" i="16"/>
  <c r="K174" i="16"/>
  <c r="K1649" i="16"/>
  <c r="K370" i="16"/>
  <c r="K1519" i="16"/>
  <c r="K1047" i="16"/>
  <c r="K1587" i="16"/>
  <c r="K64" i="16"/>
  <c r="K1624" i="16"/>
  <c r="K65" i="16"/>
  <c r="K1305" i="16"/>
  <c r="K695" i="16"/>
  <c r="K421" i="16"/>
  <c r="K480" i="16"/>
  <c r="K1224" i="16"/>
  <c r="K1701" i="16"/>
  <c r="K447" i="16"/>
  <c r="K437" i="16"/>
  <c r="K981" i="16"/>
  <c r="K1132" i="16"/>
  <c r="K1049" i="16"/>
  <c r="K904" i="16"/>
  <c r="K1601" i="16"/>
  <c r="K69" i="16"/>
  <c r="K1014" i="16"/>
  <c r="K839" i="16"/>
  <c r="K70" i="16"/>
  <c r="K1673" i="16"/>
  <c r="K164" i="16"/>
  <c r="K107" i="16"/>
  <c r="K189" i="16"/>
  <c r="K1316" i="16"/>
  <c r="K124" i="16"/>
  <c r="K135" i="16"/>
  <c r="K1414" i="16"/>
  <c r="K1293" i="16"/>
  <c r="K455" i="16"/>
  <c r="K479" i="16"/>
  <c r="K207" i="16"/>
  <c r="K1407" i="16"/>
  <c r="K444" i="16"/>
  <c r="K1041" i="16"/>
  <c r="K1438" i="16"/>
  <c r="K1139" i="16"/>
  <c r="K1338" i="16"/>
  <c r="K59" i="16"/>
  <c r="K1149" i="16"/>
  <c r="K1521" i="16"/>
  <c r="K1001" i="16"/>
  <c r="K134" i="16"/>
  <c r="K944" i="16"/>
  <c r="K565" i="16"/>
  <c r="K186" i="16"/>
  <c r="K885" i="16"/>
  <c r="K330" i="16"/>
  <c r="K423" i="16"/>
  <c r="K654" i="16"/>
  <c r="K1442" i="16"/>
  <c r="K1395" i="16"/>
  <c r="K113" i="16"/>
  <c r="K173" i="16"/>
  <c r="K1278" i="16"/>
  <c r="K860" i="16"/>
  <c r="K1567" i="16"/>
  <c r="K1613" i="16"/>
  <c r="K1682" i="16"/>
  <c r="K739" i="16"/>
  <c r="K701" i="16"/>
  <c r="K17" i="16"/>
  <c r="K1248" i="16"/>
  <c r="K1223" i="16"/>
  <c r="K1299" i="16"/>
  <c r="K486" i="16"/>
  <c r="K1108" i="16"/>
  <c r="K1580" i="16"/>
  <c r="K1433" i="16"/>
  <c r="K228" i="16"/>
  <c r="K956" i="16"/>
  <c r="K1090" i="16"/>
  <c r="K1646" i="16"/>
  <c r="K1553" i="16"/>
  <c r="K284" i="16"/>
  <c r="K345" i="16"/>
  <c r="K114" i="16"/>
  <c r="K1654" i="16"/>
  <c r="K1121" i="16"/>
  <c r="K22" i="16"/>
  <c r="K1593" i="16"/>
  <c r="K1048" i="16"/>
  <c r="K424" i="16"/>
  <c r="K1568" i="16"/>
  <c r="K579" i="16"/>
  <c r="K1133" i="16"/>
  <c r="K1559" i="16"/>
  <c r="K1257" i="16"/>
  <c r="K354" i="16"/>
  <c r="K1463" i="16"/>
  <c r="K900" i="16"/>
  <c r="K690" i="16"/>
  <c r="K1669" i="16"/>
  <c r="K687" i="16"/>
  <c r="K907" i="16"/>
  <c r="K1415" i="16"/>
  <c r="K1292" i="16"/>
  <c r="K1226" i="16"/>
  <c r="K1010" i="16"/>
  <c r="K11" i="16"/>
  <c r="K1008" i="16"/>
  <c r="K715" i="16"/>
  <c r="K754" i="16"/>
  <c r="K740" i="16"/>
  <c r="K401" i="16"/>
  <c r="K1389" i="16"/>
  <c r="K1402" i="16"/>
  <c r="K912" i="16"/>
  <c r="K870" i="16"/>
  <c r="K1409" i="16"/>
  <c r="K1560" i="16"/>
  <c r="K926" i="16"/>
  <c r="K798" i="16"/>
  <c r="K1129" i="16"/>
  <c r="K1265" i="16"/>
  <c r="K1641" i="16"/>
  <c r="K1146" i="16"/>
  <c r="K680" i="16"/>
  <c r="K1101" i="16"/>
  <c r="K1550" i="16"/>
  <c r="K679" i="16"/>
  <c r="K1469" i="16"/>
  <c r="K1385" i="16"/>
  <c r="K1419" i="16"/>
  <c r="K1156" i="16"/>
  <c r="K1091" i="16"/>
  <c r="K1400" i="16"/>
  <c r="K226" i="16"/>
  <c r="K653" i="16"/>
  <c r="K598" i="16"/>
  <c r="K1104" i="16"/>
  <c r="K954" i="16"/>
  <c r="K698" i="16"/>
  <c r="K1205" i="16"/>
  <c r="K128" i="16"/>
  <c r="K703" i="16"/>
  <c r="K1158" i="16"/>
  <c r="K882" i="16"/>
  <c r="K400" i="16"/>
  <c r="K660" i="16"/>
  <c r="K893" i="16"/>
  <c r="K911" i="16"/>
  <c r="K81" i="16"/>
  <c r="K1119" i="16"/>
  <c r="K93" i="16"/>
  <c r="K1164" i="16"/>
  <c r="K1039" i="16"/>
  <c r="K650" i="16"/>
  <c r="K1052" i="16"/>
  <c r="K1009" i="16"/>
  <c r="K1527" i="16"/>
  <c r="K1357" i="16"/>
  <c r="K1013" i="16"/>
  <c r="K192" i="16"/>
  <c r="K764" i="16"/>
  <c r="K1145" i="16"/>
  <c r="K1434" i="16"/>
  <c r="K292" i="16"/>
  <c r="K1612" i="16"/>
  <c r="K347" i="16"/>
  <c r="K214" i="16"/>
  <c r="K140" i="16"/>
  <c r="K1058" i="16"/>
  <c r="K1708" i="16"/>
  <c r="K431" i="16"/>
  <c r="K1461" i="16"/>
  <c r="K557" i="16"/>
  <c r="K514" i="16"/>
  <c r="K1060" i="16"/>
  <c r="K670" i="16"/>
  <c r="K26" i="16"/>
  <c r="K819" i="16"/>
  <c r="K1036" i="16"/>
  <c r="K697" i="16"/>
  <c r="K1165" i="16"/>
  <c r="K806" i="16"/>
  <c r="K456" i="16"/>
  <c r="K1289" i="16"/>
  <c r="K493" i="16"/>
  <c r="K875" i="16"/>
  <c r="K1053" i="16"/>
  <c r="K1026" i="16"/>
  <c r="K898" i="16"/>
  <c r="K992" i="16"/>
  <c r="K1056" i="16"/>
  <c r="K836" i="16"/>
  <c r="K841" i="16"/>
  <c r="K1364" i="16"/>
  <c r="K662" i="16"/>
  <c r="K1394" i="16"/>
  <c r="K595" i="16"/>
  <c r="K644" i="16"/>
  <c r="K800" i="16"/>
  <c r="K1300" i="16"/>
  <c r="K961" i="16"/>
  <c r="K1356" i="16"/>
  <c r="K24" i="16"/>
  <c r="K1155" i="16"/>
  <c r="K1570" i="16"/>
  <c r="K582" i="16"/>
  <c r="K1642" i="16"/>
  <c r="K574" i="16"/>
  <c r="K811" i="16"/>
  <c r="K1019" i="16"/>
  <c r="K656" i="16"/>
  <c r="K939" i="16"/>
  <c r="K1602" i="16"/>
  <c r="K126" i="16"/>
  <c r="K1481" i="16"/>
  <c r="K1231" i="16"/>
  <c r="K825" i="16"/>
  <c r="K1186" i="16"/>
  <c r="K435" i="16"/>
  <c r="K1044" i="16"/>
  <c r="K75" i="16"/>
  <c r="K1082" i="16"/>
  <c r="K917" i="16"/>
  <c r="K1154" i="16"/>
  <c r="K382" i="16"/>
  <c r="K1432" i="16"/>
  <c r="K1491" i="16"/>
  <c r="K1512" i="16"/>
  <c r="K147" i="16"/>
  <c r="K1234" i="16"/>
  <c r="K928" i="16"/>
  <c r="K1500" i="16"/>
  <c r="K560" i="16"/>
  <c r="K154" i="16"/>
  <c r="K624" i="16"/>
  <c r="K621" i="16"/>
  <c r="K978" i="16"/>
  <c r="K915" i="16"/>
  <c r="K776" i="16"/>
  <c r="K515" i="16"/>
  <c r="K681" i="16"/>
  <c r="K1348" i="16"/>
  <c r="K145" i="16"/>
  <c r="K855" i="16"/>
  <c r="K1220" i="16"/>
  <c r="K502" i="16"/>
  <c r="K338" i="16"/>
  <c r="K1413" i="16"/>
  <c r="K380" i="16"/>
  <c r="K848" i="16"/>
  <c r="K371" i="16"/>
  <c r="K1347" i="16"/>
  <c r="K932" i="16"/>
  <c r="K1680" i="16"/>
  <c r="K1270" i="16"/>
  <c r="K865" i="16"/>
  <c r="K1345" i="16"/>
  <c r="K894" i="16"/>
  <c r="K109" i="16"/>
  <c r="K6" i="16"/>
  <c r="K520" i="16"/>
  <c r="K1287" i="16"/>
  <c r="K92" i="16"/>
  <c r="K1685" i="16"/>
  <c r="K458" i="16"/>
  <c r="K15" i="16"/>
  <c r="K1163" i="16"/>
  <c r="K1411" i="16"/>
  <c r="K1031" i="16"/>
  <c r="K1429" i="16"/>
  <c r="K652" i="16"/>
  <c r="K1488" i="16"/>
  <c r="K1103" i="16"/>
  <c r="K918" i="16"/>
  <c r="K398" i="16"/>
  <c r="K1353" i="16"/>
  <c r="K736" i="16"/>
  <c r="K1210" i="16"/>
  <c r="K605" i="16"/>
  <c r="K533" i="16"/>
  <c r="K7" i="16"/>
  <c r="K28" i="16"/>
  <c r="K14" i="16"/>
  <c r="K676" i="16"/>
  <c r="K303" i="16"/>
  <c r="K1369" i="16"/>
  <c r="K1652" i="16"/>
  <c r="K719" i="16"/>
  <c r="K355" i="16"/>
  <c r="K377" i="16"/>
  <c r="K264" i="16"/>
  <c r="K1016" i="16"/>
  <c r="K1254" i="16"/>
  <c r="K1322" i="16"/>
  <c r="K1633" i="16"/>
  <c r="K476" i="16"/>
  <c r="K971" i="16"/>
  <c r="K573" i="16"/>
  <c r="K1096" i="16"/>
  <c r="K601" i="16"/>
  <c r="K881" i="16"/>
  <c r="K1159" i="16"/>
  <c r="K1653" i="16"/>
  <c r="K861" i="16"/>
  <c r="K765" i="16"/>
  <c r="K1455" i="16"/>
  <c r="K267" i="16"/>
  <c r="K847" i="16"/>
  <c r="K1449" i="16"/>
  <c r="K883" i="16"/>
  <c r="K261" i="16"/>
  <c r="K1702" i="16"/>
  <c r="K743" i="16"/>
  <c r="K603" i="16"/>
  <c r="K271" i="16"/>
  <c r="K517" i="16"/>
  <c r="K980" i="16"/>
  <c r="K1107" i="16"/>
  <c r="K1321" i="16"/>
  <c r="K1499" i="16"/>
  <c r="K1251" i="16"/>
  <c r="K964" i="16"/>
  <c r="K779" i="16"/>
  <c r="K1608" i="16"/>
  <c r="K628" i="16"/>
  <c r="K331" i="16"/>
  <c r="K1373" i="16"/>
  <c r="K895" i="16"/>
  <c r="K1588" i="16"/>
  <c r="K4" i="16"/>
  <c r="K74" i="16"/>
  <c r="K1005" i="16"/>
  <c r="K546" i="16"/>
  <c r="K223" i="16"/>
  <c r="K506" i="16"/>
  <c r="K237" i="16"/>
  <c r="K1246" i="16"/>
  <c r="K1707" i="16"/>
  <c r="K635" i="16"/>
  <c r="K1535" i="16"/>
  <c r="K106" i="16"/>
  <c r="K1556" i="16"/>
  <c r="K386" i="16"/>
  <c r="K1507" i="16"/>
  <c r="K1386" i="16"/>
  <c r="K108" i="16"/>
  <c r="K182" i="16"/>
  <c r="K349" i="16"/>
  <c r="K938" i="16"/>
  <c r="K899" i="16"/>
  <c r="K967" i="16"/>
  <c r="K1275" i="16"/>
  <c r="K1174" i="16"/>
  <c r="K438" i="16"/>
  <c r="K524" i="16"/>
  <c r="K233" i="16"/>
  <c r="K638" i="16"/>
  <c r="K1081" i="16"/>
  <c r="K473" i="16"/>
  <c r="K1131" i="16"/>
  <c r="K385" i="16"/>
  <c r="K1302" i="16"/>
  <c r="K694" i="16"/>
  <c r="K1073" i="16"/>
  <c r="K1447" i="16"/>
  <c r="K762" i="16"/>
  <c r="K1657" i="16"/>
  <c r="K1648" i="16"/>
  <c r="K335" i="16"/>
  <c r="K783" i="16"/>
  <c r="K248" i="16"/>
  <c r="K637" i="16"/>
  <c r="K1230" i="16"/>
  <c r="K234" i="16"/>
  <c r="K1083" i="16"/>
  <c r="K1584" i="16"/>
  <c r="K708" i="16"/>
  <c r="K823" i="16"/>
  <c r="K496" i="16"/>
  <c r="K1344" i="16"/>
  <c r="K705" i="16"/>
  <c r="K1352" i="16"/>
  <c r="K1018" i="16"/>
  <c r="K1635" i="16"/>
  <c r="K1671" i="16"/>
  <c r="K759" i="16"/>
  <c r="K1213" i="16"/>
  <c r="K82" i="16"/>
  <c r="K925" i="16"/>
  <c r="K1201" i="16"/>
  <c r="K1466" i="16"/>
  <c r="K1192" i="16"/>
  <c r="K367" i="16"/>
  <c r="K1425" i="16"/>
  <c r="K794" i="16"/>
  <c r="K1618" i="16"/>
  <c r="K930" i="16"/>
  <c r="K136" i="16"/>
  <c r="K365" i="16"/>
  <c r="K867" i="16"/>
  <c r="K495" i="16"/>
  <c r="K1286" i="16"/>
  <c r="K849" i="16"/>
  <c r="K1458" i="16"/>
  <c r="K733" i="16"/>
  <c r="K738" i="16"/>
  <c r="K62" i="16"/>
  <c r="K934" i="16"/>
  <c r="K76" i="16"/>
  <c r="K960" i="16"/>
  <c r="K1629" i="16"/>
  <c r="K432" i="16"/>
  <c r="K1235" i="16"/>
  <c r="K747" i="16"/>
  <c r="K1011" i="16"/>
  <c r="K972" i="16"/>
  <c r="K1454" i="16"/>
  <c r="K102" i="16"/>
  <c r="K256" i="16"/>
  <c r="K1616" i="16"/>
  <c r="K1179" i="16"/>
  <c r="K171" i="16"/>
  <c r="K1199" i="16"/>
  <c r="K1315" i="16"/>
  <c r="K521" i="16"/>
  <c r="K1128" i="16"/>
  <c r="K1658" i="16"/>
  <c r="K1318" i="16"/>
  <c r="K1259" i="16"/>
  <c r="K1006" i="16"/>
  <c r="K425" i="16"/>
  <c r="K50" i="16"/>
  <c r="K1173" i="16"/>
  <c r="K1085" i="16"/>
  <c r="K1387" i="16"/>
  <c r="K153" i="16"/>
  <c r="K1167" i="16"/>
  <c r="K920" i="16"/>
  <c r="K862" i="16"/>
  <c r="K100" i="16"/>
  <c r="K1070" i="16"/>
  <c r="K1679" i="16"/>
  <c r="K379" i="16"/>
  <c r="K985" i="16"/>
  <c r="K973" i="16"/>
  <c r="K807" i="16"/>
  <c r="K554" i="16"/>
  <c r="K669" i="16"/>
  <c r="K887" i="16"/>
  <c r="K1304" i="16"/>
  <c r="K1480" i="16"/>
  <c r="K415" i="16"/>
  <c r="K497" i="16"/>
  <c r="K203" i="16"/>
  <c r="K1403" i="16"/>
  <c r="K180" i="16"/>
  <c r="K542" i="16"/>
  <c r="K804" i="16"/>
  <c r="K416" i="16"/>
  <c r="K507" i="16"/>
  <c r="K406" i="16"/>
  <c r="K869" i="16"/>
  <c r="K1578" i="16"/>
  <c r="K1426" i="16"/>
  <c r="K1253" i="16"/>
  <c r="K1510" i="16"/>
  <c r="K1518" i="16"/>
  <c r="K358" i="16"/>
  <c r="K161" i="16"/>
  <c r="K1705" i="16"/>
  <c r="K321" i="16"/>
  <c r="K1023" i="16"/>
  <c r="K859" i="16"/>
  <c r="K1093" i="16"/>
  <c r="K724" i="16"/>
  <c r="K1591" i="16"/>
  <c r="K1334" i="16"/>
  <c r="K1631" i="16"/>
  <c r="K166" i="16"/>
  <c r="K1177" i="16"/>
  <c r="K364" i="16"/>
  <c r="K771" i="16"/>
  <c r="K427" i="16"/>
  <c r="K97" i="16"/>
  <c r="K1427" i="16"/>
  <c r="K314" i="16"/>
  <c r="K1543" i="16"/>
  <c r="K786" i="16"/>
  <c r="K773" i="16"/>
  <c r="K30" i="16"/>
  <c r="K1675" i="16"/>
  <c r="K824" i="16"/>
  <c r="K1544" i="16"/>
  <c r="K304" i="16"/>
  <c r="K987" i="16"/>
  <c r="K110" i="16"/>
  <c r="K1549" i="16"/>
  <c r="K1620" i="16"/>
  <c r="K775" i="16"/>
  <c r="K1216" i="16"/>
  <c r="K1609" i="16"/>
  <c r="K616" i="16"/>
  <c r="K525" i="16"/>
  <c r="K646" i="16"/>
  <c r="K951" i="16"/>
  <c r="K1490" i="16"/>
  <c r="K963" i="16"/>
  <c r="K80" i="16"/>
  <c r="K902" i="16"/>
  <c r="K332" i="16"/>
  <c r="K1564" i="16"/>
  <c r="K1485" i="16"/>
  <c r="K618" i="16"/>
  <c r="K1184" i="16"/>
  <c r="K396" i="16"/>
  <c r="K1460" i="16"/>
  <c r="K536" i="16"/>
  <c r="K726" i="16"/>
  <c r="K395" i="16"/>
  <c r="K197" i="16"/>
  <c r="K1351" i="16"/>
  <c r="K545" i="16"/>
  <c r="K1605" i="16"/>
  <c r="K235" i="16"/>
  <c r="K165" i="16"/>
  <c r="K509" i="16"/>
  <c r="K1030" i="16"/>
  <c r="K990" i="16"/>
  <c r="K430" i="16"/>
  <c r="K873" i="16"/>
  <c r="K814" i="16"/>
  <c r="K1111" i="16"/>
  <c r="K1533" i="16"/>
  <c r="K356" i="16"/>
  <c r="K636" i="16"/>
  <c r="K1706" i="16"/>
  <c r="K1392" i="16"/>
  <c r="K117" i="16"/>
  <c r="K1541" i="16"/>
  <c r="K25" i="16"/>
  <c r="K1435" i="16"/>
  <c r="K198" i="16"/>
  <c r="K1691" i="16"/>
  <c r="K953" i="16"/>
  <c r="K1061" i="16"/>
  <c r="K61" i="16"/>
  <c r="K132" i="16"/>
  <c r="K357" i="16"/>
  <c r="K374" i="16"/>
  <c r="K1474" i="16"/>
  <c r="K1229" i="16"/>
  <c r="K562" i="16"/>
  <c r="K277" i="16"/>
  <c r="K1406" i="16"/>
  <c r="K931" i="16"/>
  <c r="K1020" i="16"/>
  <c r="K88" i="16"/>
  <c r="K1598" i="16"/>
  <c r="K665" i="16"/>
  <c r="K1422" i="16"/>
  <c r="K796" i="16"/>
  <c r="K320" i="16"/>
  <c r="K544" i="16"/>
  <c r="K512" i="16"/>
  <c r="K309" i="16"/>
  <c r="K1623" i="16"/>
  <c r="K713" i="16"/>
  <c r="K647" i="16"/>
  <c r="K513" i="16"/>
  <c r="K1604" i="16"/>
  <c r="K262" i="16"/>
  <c r="K612" i="16"/>
  <c r="K1207" i="16"/>
  <c r="K1314" i="16"/>
  <c r="K346" i="16"/>
  <c r="K1236" i="16"/>
  <c r="K1196" i="16"/>
  <c r="K352" i="16"/>
  <c r="K929" i="16"/>
  <c r="K477" i="16"/>
  <c r="K306" i="16"/>
  <c r="K1636" i="16"/>
  <c r="K1269" i="16"/>
  <c r="K1211" i="16"/>
  <c r="K428" i="16"/>
  <c r="K1066" i="16"/>
  <c r="K289" i="16"/>
  <c r="K125" i="16"/>
  <c r="K661" i="16"/>
  <c r="K820" i="16"/>
  <c r="K1551" i="16"/>
  <c r="K387" i="16"/>
  <c r="K8" i="16"/>
  <c r="K1029" i="16"/>
  <c r="K1397" i="16"/>
  <c r="K629" i="16"/>
  <c r="K1639" i="16"/>
  <c r="K1655" i="16"/>
  <c r="K1022" i="16"/>
  <c r="K577" i="16"/>
  <c r="K471" i="16"/>
  <c r="K1443" i="16"/>
  <c r="K805" i="16"/>
  <c r="K245" i="16"/>
  <c r="K1288" i="16"/>
  <c r="K1676" i="16"/>
  <c r="K1384" i="16"/>
  <c r="K744" i="16"/>
  <c r="K830" i="16"/>
  <c r="K348" i="16"/>
  <c r="K1668" i="16"/>
  <c r="K799" i="16"/>
  <c r="K617" i="16"/>
  <c r="K575" i="16"/>
  <c r="K279" i="16"/>
  <c r="K1377" i="16"/>
  <c r="K696" i="16"/>
  <c r="K500" i="16"/>
  <c r="K1084" i="16"/>
  <c r="K1112" i="16"/>
  <c r="K1664" i="16"/>
  <c r="K466" i="16"/>
  <c r="K611" i="16"/>
  <c r="K1363" i="16"/>
  <c r="K1575" i="16"/>
  <c r="K534" i="16"/>
  <c r="K540" i="16"/>
  <c r="K32" i="16"/>
  <c r="K194" i="16"/>
  <c r="K426" i="16"/>
  <c r="K1038" i="16"/>
  <c r="K78" i="16"/>
  <c r="K56" i="16"/>
  <c r="K127" i="16"/>
  <c r="K73" i="16"/>
  <c r="K1301" i="16"/>
  <c r="K1694" i="16"/>
  <c r="K615" i="16"/>
  <c r="K1317" i="16"/>
  <c r="K454" i="16"/>
  <c r="K1307" i="16"/>
  <c r="K1558" i="16"/>
  <c r="K280" i="16"/>
  <c r="K272" i="16"/>
  <c r="K642" i="16"/>
  <c r="K755" i="16"/>
  <c r="K312" i="16"/>
  <c r="K220" i="16"/>
  <c r="K993" i="16"/>
  <c r="K1494" i="16"/>
  <c r="K1087" i="16"/>
  <c r="K625" i="16"/>
  <c r="K553" i="16"/>
  <c r="K152" i="16"/>
  <c r="K1692" i="16"/>
  <c r="K714" i="16"/>
  <c r="K1472" i="16"/>
  <c r="K677" i="16"/>
  <c r="K1202" i="16"/>
  <c r="K247" i="16"/>
  <c r="K1360" i="16"/>
  <c r="K599" i="16"/>
  <c r="K716" i="16"/>
  <c r="K748" i="16"/>
  <c r="K1586" i="16"/>
  <c r="K753" i="16"/>
  <c r="K675" i="16"/>
  <c r="K494" i="16"/>
  <c r="K551" i="16"/>
  <c r="K922" i="16"/>
  <c r="K417" i="16"/>
  <c r="K373" i="16"/>
  <c r="K886" i="16"/>
  <c r="K1127" i="16"/>
  <c r="K619" i="16"/>
  <c r="K414" i="16"/>
  <c r="K1498" i="16"/>
  <c r="K296" i="16"/>
  <c r="K645" i="16"/>
  <c r="K1677" i="16"/>
  <c r="K441" i="16"/>
  <c r="K1516" i="16"/>
  <c r="K1595" i="16"/>
  <c r="K1569" i="16"/>
  <c r="K756" i="16"/>
  <c r="K1617" i="16"/>
  <c r="K1267" i="16"/>
  <c r="K955" i="16"/>
  <c r="K516" i="16"/>
  <c r="K1187" i="16"/>
  <c r="K185" i="16"/>
  <c r="K239" i="16"/>
  <c r="K795" i="16"/>
  <c r="K781" i="16"/>
  <c r="K1341" i="16"/>
  <c r="K1404" i="16"/>
  <c r="K1711" i="16"/>
  <c r="K67" i="16"/>
  <c r="K709" i="16"/>
  <c r="K1221" i="16"/>
  <c r="K34" i="16"/>
  <c r="K259" i="16"/>
  <c r="K1193" i="16"/>
  <c r="K202" i="16"/>
  <c r="K1272" i="16"/>
  <c r="K139" i="16"/>
  <c r="K418" i="16"/>
  <c r="K266" i="16"/>
  <c r="K1354" i="16"/>
  <c r="K1615" i="16"/>
  <c r="K111" i="16"/>
  <c r="K68" i="16"/>
  <c r="K1126" i="16"/>
  <c r="K1114" i="16"/>
  <c r="K46" i="16"/>
  <c r="K655" i="16"/>
  <c r="K1627" i="16"/>
  <c r="K453" i="16"/>
  <c r="K461" i="16"/>
  <c r="K1576" i="16"/>
  <c r="K1243" i="16"/>
  <c r="K231" i="16"/>
  <c r="K177" i="16"/>
  <c r="K1255" i="16"/>
  <c r="K941" i="16"/>
  <c r="K443" i="16"/>
  <c r="K1383" i="16"/>
  <c r="K1195" i="16"/>
  <c r="K927" i="16"/>
  <c r="K1420" i="16"/>
  <c r="K532" i="16"/>
  <c r="K1135" i="16"/>
  <c r="K890" i="16"/>
  <c r="K1503" i="16"/>
  <c r="K199" i="16"/>
  <c r="K305" i="16"/>
  <c r="K792" i="16"/>
  <c r="K1600" i="16"/>
  <c r="K1529" i="16"/>
  <c r="K535" i="16"/>
  <c r="K162" i="16"/>
  <c r="K1324" i="16"/>
  <c r="K874" i="16"/>
  <c r="K503" i="16"/>
  <c r="K409" i="16"/>
  <c r="K375" i="16"/>
  <c r="K429" i="16"/>
  <c r="K1074" i="16"/>
  <c r="K543" i="16"/>
  <c r="K463" i="16"/>
  <c r="K255" i="16"/>
  <c r="K1371" i="16"/>
  <c r="K822" i="16"/>
  <c r="K581" i="16"/>
  <c r="K115" i="16"/>
  <c r="K260" i="16"/>
  <c r="K578" i="16"/>
  <c r="K104" i="16"/>
  <c r="K1681" i="16"/>
  <c r="K686" i="16"/>
  <c r="K290" i="16"/>
  <c r="K840" i="16"/>
  <c r="K1188" i="16"/>
  <c r="K858" i="16"/>
  <c r="K1684" i="16"/>
  <c r="K1311" i="16"/>
  <c r="K1260" i="16"/>
  <c r="K1528" i="16"/>
  <c r="K664" i="16"/>
  <c r="K831" i="16"/>
  <c r="K350" i="16"/>
  <c r="K1291" i="16"/>
  <c r="K1430" i="16"/>
  <c r="K1667" i="16"/>
  <c r="K1439" i="16"/>
  <c r="K790" i="16"/>
  <c r="K41" i="16"/>
  <c r="K1417" i="16"/>
  <c r="K721" i="16"/>
  <c r="K340" i="16"/>
  <c r="K1464" i="16"/>
  <c r="K1178" i="16"/>
  <c r="K1698" i="16"/>
  <c r="K1147" i="16"/>
  <c r="K1206" i="16"/>
  <c r="K1017" i="16"/>
  <c r="K36" i="16"/>
  <c r="K1214" i="16"/>
  <c r="K315" i="16"/>
  <c r="K389" i="16"/>
  <c r="K412" i="16"/>
  <c r="K217" i="16"/>
  <c r="K89" i="16"/>
  <c r="K1203" i="16"/>
  <c r="K857" i="16"/>
  <c r="K1405" i="16"/>
  <c r="K627" i="16"/>
  <c r="K564" i="16"/>
  <c r="K116" i="16"/>
  <c r="K947" i="16"/>
  <c r="K211" i="16"/>
  <c r="K1191" i="16"/>
  <c r="K1015" i="16"/>
  <c r="K23" i="16"/>
  <c r="K1028" i="16"/>
  <c r="K945" i="16"/>
  <c r="K1308" i="16"/>
  <c r="K700" i="16"/>
  <c r="K1331" i="16"/>
  <c r="K1075" i="16"/>
  <c r="K1067" i="16"/>
  <c r="K361" i="16"/>
  <c r="K285" i="16"/>
  <c r="K405" i="16"/>
  <c r="K1290" i="16"/>
  <c r="K366" i="16"/>
  <c r="K1077" i="16"/>
  <c r="K1483" i="16"/>
  <c r="K490" i="16"/>
  <c r="K761" i="16"/>
  <c r="K1120" i="16"/>
  <c r="K994" i="16"/>
  <c r="K770" i="16"/>
  <c r="K301" i="16"/>
  <c r="K327" i="16"/>
  <c r="K649" i="16"/>
  <c r="K970" i="16"/>
  <c r="K1502" i="16"/>
  <c r="K1487" i="16"/>
  <c r="K86" i="16"/>
  <c r="K606" i="16"/>
  <c r="K587" i="16"/>
  <c r="K663" i="16"/>
  <c r="K780" i="16"/>
  <c r="K745" i="16"/>
  <c r="K1296" i="16"/>
  <c r="K758" i="16"/>
  <c r="K483" i="16"/>
  <c r="K683" i="16"/>
  <c r="K1358" i="16"/>
  <c r="K157" i="16"/>
  <c r="K556" i="16"/>
  <c r="K1297" i="16"/>
  <c r="K1390" i="16"/>
  <c r="K1603" i="16"/>
  <c r="K838" i="16"/>
  <c r="K1534" i="16"/>
  <c r="K984" i="16"/>
  <c r="K1452" i="16"/>
  <c r="K1497" i="16"/>
  <c r="K183" i="16"/>
  <c r="K1686" i="16"/>
  <c r="K1350" i="16"/>
  <c r="K200" i="16"/>
  <c r="K1382" i="16"/>
  <c r="K224" i="16"/>
  <c r="K561" i="16"/>
  <c r="K1097" i="16"/>
  <c r="K1106" i="16"/>
  <c r="K614" i="16"/>
  <c r="K508" i="16"/>
  <c r="K706" i="16"/>
  <c r="K1456" i="16"/>
  <c r="K219" i="16"/>
  <c r="K1194" i="16"/>
  <c r="K570" i="16"/>
  <c r="K487" i="16"/>
  <c r="K19" i="16"/>
  <c r="K1043" i="16"/>
  <c r="K834" i="16"/>
  <c r="K1546" i="16"/>
  <c r="K667" i="16"/>
  <c r="K1079" i="16"/>
  <c r="K1482" i="16"/>
  <c r="K1012" i="16"/>
  <c r="K35" i="16"/>
  <c r="K442" i="16"/>
  <c r="K243" i="16"/>
  <c r="K1589" i="16"/>
  <c r="K27" i="16"/>
  <c r="K837" i="16"/>
  <c r="K991" i="16"/>
  <c r="K504" i="16"/>
  <c r="K286" i="16"/>
  <c r="K1693" i="16"/>
  <c r="K1703" i="16"/>
  <c r="K730" i="16"/>
  <c r="K322" i="16"/>
  <c r="K252" i="16"/>
  <c r="K782" i="16"/>
  <c r="K475" i="16"/>
  <c r="K527" i="16"/>
  <c r="K1506" i="16"/>
  <c r="K586" i="16"/>
  <c r="K1531" i="16"/>
  <c r="K5" i="16"/>
  <c r="K1258" i="16"/>
  <c r="K1398" i="16"/>
  <c r="K988" i="16"/>
  <c r="K727" i="16"/>
  <c r="K1625" i="16"/>
  <c r="K1577" i="16"/>
  <c r="K678" i="16"/>
  <c r="K1232" i="16"/>
  <c r="K634" i="16"/>
  <c r="K728" i="16"/>
  <c r="K1266" i="16"/>
  <c r="K767" i="16"/>
  <c r="K906" i="16"/>
  <c r="K942" i="16"/>
  <c r="K1303" i="16"/>
  <c r="K933" i="16"/>
  <c r="K1141" i="16"/>
  <c r="K317" i="16"/>
  <c r="K750" i="16"/>
  <c r="K769" i="16"/>
  <c r="K950" i="16"/>
  <c r="K1313" i="16"/>
  <c r="K172" i="16"/>
  <c r="K449" i="16"/>
  <c r="K1585" i="16"/>
  <c r="K1140" i="16"/>
  <c r="K1522" i="16"/>
  <c r="K597" i="16"/>
  <c r="K1539" i="16"/>
  <c r="K225" i="16"/>
  <c r="K501" i="16"/>
  <c r="K1276" i="16"/>
  <c r="K48" i="16"/>
  <c r="K1169" i="16"/>
  <c r="K1453" i="16"/>
  <c r="K130" i="16"/>
  <c r="K1035" i="16"/>
  <c r="K651" i="16"/>
  <c r="K1640" i="16"/>
  <c r="K1181" i="16"/>
  <c r="K905" i="16"/>
  <c r="K996" i="16"/>
  <c r="K1204" i="16"/>
  <c r="K725" i="16"/>
  <c r="K1355" i="16"/>
  <c r="K204" i="16"/>
  <c r="K187" i="16"/>
  <c r="K95" i="16"/>
  <c r="K281" i="16"/>
  <c r="K1212" i="16"/>
  <c r="K175" i="16"/>
  <c r="K1590" i="16"/>
  <c r="K1468" i="16"/>
  <c r="K1024" i="16"/>
  <c r="K1663" i="16"/>
  <c r="K1065" i="16"/>
  <c r="K1547" i="16"/>
  <c r="K1709" i="16"/>
  <c r="K1634" i="16"/>
  <c r="K156" i="16"/>
  <c r="K1428" i="16"/>
  <c r="K812" i="16"/>
  <c r="K498" i="16"/>
  <c r="K1670" i="16"/>
  <c r="K1704" i="16"/>
  <c r="K935" i="16"/>
  <c r="K1237" i="16"/>
  <c r="K666" i="16"/>
  <c r="K1431" i="16"/>
  <c r="K1247" i="16"/>
  <c r="K337" i="16"/>
  <c r="K809" i="16"/>
  <c r="K1076" i="16"/>
  <c r="K891" i="16"/>
  <c r="K1459" i="16"/>
  <c r="K1630" i="16"/>
  <c r="K1368" i="16"/>
  <c r="K699" i="16"/>
  <c r="K584" i="16"/>
  <c r="K1309" i="16"/>
  <c r="K397" i="16"/>
  <c r="K842" i="16"/>
  <c r="K555" i="16"/>
  <c r="K94" i="16"/>
  <c r="K965" i="16"/>
  <c r="K232" i="16"/>
  <c r="K785" i="16"/>
  <c r="K288" i="16"/>
  <c r="K1176" i="16"/>
  <c r="K979" i="16"/>
  <c r="K607" i="16"/>
  <c r="K768" i="16"/>
  <c r="K1249" i="16"/>
  <c r="K38" i="16"/>
  <c r="K1579" i="16"/>
  <c r="K596" i="16"/>
  <c r="K37" i="16"/>
  <c r="K287" i="16"/>
  <c r="K720" i="16"/>
  <c r="K846" i="16"/>
  <c r="K215" i="16"/>
  <c r="K378" i="16"/>
  <c r="K1157" i="16"/>
  <c r="K1171" i="16"/>
  <c r="K1465" i="16"/>
  <c r="K1148" i="16"/>
  <c r="K167" i="16"/>
  <c r="K1542" i="16"/>
  <c r="K472" i="16"/>
  <c r="K368" i="16"/>
  <c r="K643" i="16"/>
  <c r="K975" i="16"/>
  <c r="K273" i="16"/>
  <c r="K9" i="16"/>
  <c r="K793" i="16"/>
  <c r="K896" i="16"/>
  <c r="K384" i="16"/>
  <c r="K1068" i="16"/>
  <c r="K897" i="16"/>
  <c r="K1626" i="16"/>
  <c r="K1484" i="16"/>
  <c r="K851" i="16"/>
  <c r="K572" i="16"/>
  <c r="K685" i="16"/>
  <c r="K141" i="16"/>
  <c r="K1329" i="16"/>
  <c r="K251" i="16"/>
  <c r="K60" i="16"/>
  <c r="K1563" i="16"/>
  <c r="K491" i="16"/>
  <c r="K826" i="16"/>
  <c r="K1421" i="16"/>
  <c r="K459" i="16"/>
  <c r="Y1" i="16" l="1"/>
  <c r="AP1" i="16"/>
  <c r="Y2" i="16"/>
  <c r="AI1" i="16"/>
  <c r="M26" i="17"/>
  <c r="Z2" i="16"/>
  <c r="Z1" i="16"/>
  <c r="T1" i="16"/>
  <c r="AX1" i="16"/>
  <c r="U1712" i="16"/>
  <c r="AY1471" i="16"/>
  <c r="AS1471" i="16"/>
  <c r="AJ1712" i="16" l="1"/>
  <c r="AQ1472" i="16"/>
  <c r="Z3" i="16"/>
  <c r="T2" i="16"/>
  <c r="Y3" i="16"/>
  <c r="Y4" i="16" l="1"/>
  <c r="T3" i="16"/>
  <c r="AI3" i="16" s="1"/>
  <c r="Z4" i="16"/>
  <c r="AS1472" i="16"/>
  <c r="AY1472" i="16"/>
  <c r="AJ1714" i="16"/>
  <c r="AJ1715" i="16"/>
  <c r="N27" i="17" l="1"/>
  <c r="N31" i="17" s="1"/>
  <c r="AJ1718" i="16"/>
  <c r="N28" i="17"/>
  <c r="N32" i="17" s="1"/>
  <c r="AJ1719" i="16"/>
  <c r="AY1714" i="16"/>
  <c r="AY1718" i="16" s="1"/>
  <c r="AY1715" i="16"/>
  <c r="AY1719" i="16" s="1"/>
  <c r="T4" i="16"/>
  <c r="AI4" i="16" s="1"/>
  <c r="Z5" i="16"/>
  <c r="Y5" i="16"/>
  <c r="Z6" i="16" l="1"/>
  <c r="Y6" i="16"/>
  <c r="T5" i="16"/>
  <c r="AI5" i="16" s="1"/>
  <c r="Z7" i="16" l="1"/>
  <c r="T6" i="16"/>
  <c r="AI6" i="16" s="1"/>
  <c r="Y7" i="16"/>
  <c r="T7" i="16" l="1"/>
  <c r="AI7" i="16" s="1"/>
  <c r="Y8" i="16"/>
  <c r="Z8" i="16"/>
  <c r="Y9" i="16" l="1"/>
  <c r="Z9" i="16"/>
  <c r="T8" i="16"/>
  <c r="AI8" i="16" s="1"/>
  <c r="Y10" i="16" l="1"/>
  <c r="T9" i="16"/>
  <c r="AI9" i="16" s="1"/>
  <c r="Z10" i="16"/>
  <c r="T10" i="16" l="1"/>
  <c r="AI10" i="16" s="1"/>
  <c r="Z11" i="16"/>
  <c r="Y11" i="16"/>
  <c r="Z12" i="16" l="1"/>
  <c r="T11" i="16"/>
  <c r="AI11" i="16" s="1"/>
  <c r="Y12" i="16"/>
  <c r="Z13" i="16" l="1"/>
  <c r="T12" i="16"/>
  <c r="AI12" i="16" s="1"/>
  <c r="Y13" i="16"/>
  <c r="T13" i="16" l="1"/>
  <c r="AI13" i="16" s="1"/>
  <c r="Z14" i="16"/>
  <c r="Y14" i="16"/>
  <c r="Y15" i="16" l="1"/>
  <c r="T14" i="16"/>
  <c r="AI14" i="16" s="1"/>
  <c r="Z15" i="16"/>
  <c r="T15" i="16" l="1"/>
  <c r="AI15" i="16" s="1"/>
  <c r="Z16" i="16"/>
  <c r="Y16" i="16"/>
  <c r="Y17" i="16" l="1"/>
  <c r="T16" i="16"/>
  <c r="AI16" i="16" s="1"/>
  <c r="Z17" i="16"/>
  <c r="Y18" i="16" l="1"/>
  <c r="T17" i="16"/>
  <c r="AI17" i="16" s="1"/>
  <c r="Z18" i="16"/>
  <c r="Y19" i="16" l="1"/>
  <c r="Z19" i="16"/>
  <c r="T18" i="16"/>
  <c r="AI18" i="16" s="1"/>
  <c r="T19" i="16" l="1"/>
  <c r="AI19" i="16" s="1"/>
  <c r="Y20" i="16"/>
  <c r="Z20" i="16"/>
  <c r="Y21" i="16" l="1"/>
  <c r="T20" i="16"/>
  <c r="AI20" i="16" s="1"/>
  <c r="Z21" i="16"/>
  <c r="Z22" i="16" l="1"/>
  <c r="Y22" i="16"/>
  <c r="T21" i="16"/>
  <c r="AI21" i="16" s="1"/>
  <c r="Y23" i="16" l="1"/>
  <c r="Z23" i="16"/>
  <c r="T22" i="16"/>
  <c r="AI22" i="16" s="1"/>
  <c r="T23" i="16" l="1"/>
  <c r="AI23" i="16" s="1"/>
  <c r="Z24" i="16"/>
  <c r="Y24" i="16"/>
  <c r="T24" i="16" l="1"/>
  <c r="AI24" i="16" s="1"/>
  <c r="Y25" i="16"/>
  <c r="Z25" i="16"/>
  <c r="T25" i="16" l="1"/>
  <c r="AI25" i="16" s="1"/>
  <c r="Y26" i="16"/>
  <c r="Z26" i="16"/>
  <c r="T26" i="16" l="1"/>
  <c r="AI26" i="16" s="1"/>
  <c r="Y27" i="16"/>
  <c r="Z27" i="16"/>
  <c r="Y28" i="16" l="1"/>
  <c r="Z28" i="16"/>
  <c r="T27" i="16"/>
  <c r="AI27" i="16" s="1"/>
  <c r="Y29" i="16" l="1"/>
  <c r="Z29" i="16"/>
  <c r="T28" i="16"/>
  <c r="AI28" i="16" s="1"/>
  <c r="Y30" i="16" l="1"/>
  <c r="T29" i="16"/>
  <c r="AI29" i="16" s="1"/>
  <c r="Z30" i="16"/>
  <c r="Z31" i="16" l="1"/>
  <c r="T30" i="16"/>
  <c r="AI30" i="16" s="1"/>
  <c r="Y31" i="16"/>
  <c r="T31" i="16" l="1"/>
  <c r="AI31" i="16" s="1"/>
  <c r="Z32" i="16"/>
  <c r="Y32" i="16"/>
  <c r="Z33" i="16" l="1"/>
  <c r="T32" i="16"/>
  <c r="AI32" i="16" s="1"/>
  <c r="Y33" i="16"/>
  <c r="Y34" i="16" l="1"/>
  <c r="Z34" i="16"/>
  <c r="T33" i="16"/>
  <c r="AI33" i="16" s="1"/>
  <c r="Z35" i="16" l="1"/>
  <c r="Y35" i="16"/>
  <c r="T34" i="16"/>
  <c r="AI34" i="16" s="1"/>
  <c r="T35" i="16" l="1"/>
  <c r="AI35" i="16" s="1"/>
  <c r="Z36" i="16"/>
  <c r="Y36" i="16"/>
  <c r="Y37" i="16" l="1"/>
  <c r="T36" i="16"/>
  <c r="AI36" i="16" s="1"/>
  <c r="Z37" i="16"/>
  <c r="T37" i="16" l="1"/>
  <c r="AI37" i="16" s="1"/>
  <c r="Y38" i="16"/>
  <c r="Z38" i="16"/>
  <c r="Z39" i="16" l="1"/>
  <c r="T38" i="16"/>
  <c r="AI38" i="16" s="1"/>
  <c r="Y39" i="16"/>
  <c r="Z40" i="16" l="1"/>
  <c r="Y40" i="16"/>
  <c r="T39" i="16"/>
  <c r="AI39" i="16" s="1"/>
  <c r="Y41" i="16" l="1"/>
  <c r="Z41" i="16"/>
  <c r="T40" i="16"/>
  <c r="AI40" i="16" s="1"/>
  <c r="T41" i="16" l="1"/>
  <c r="AI41" i="16" s="1"/>
  <c r="Z42" i="16"/>
  <c r="Y42" i="16"/>
  <c r="Z43" i="16" l="1"/>
  <c r="T42" i="16"/>
  <c r="AI42" i="16" s="1"/>
  <c r="Y43" i="16"/>
  <c r="Y44" i="16" l="1"/>
  <c r="T43" i="16"/>
  <c r="AI43" i="16" s="1"/>
  <c r="Z44" i="16"/>
  <c r="T44" i="16" l="1"/>
  <c r="AI44" i="16" s="1"/>
  <c r="Y45" i="16"/>
  <c r="Z45" i="16"/>
  <c r="Y46" i="16" l="1"/>
  <c r="T45" i="16"/>
  <c r="AI45" i="16" s="1"/>
  <c r="Z46" i="16"/>
  <c r="Z47" i="16" l="1"/>
  <c r="T46" i="16"/>
  <c r="AI46" i="16" s="1"/>
  <c r="Y47" i="16"/>
  <c r="Y48" i="16" l="1"/>
  <c r="T47" i="16"/>
  <c r="AI47" i="16" s="1"/>
  <c r="Z48" i="16"/>
  <c r="Z49" i="16" l="1"/>
  <c r="Y49" i="16"/>
  <c r="T48" i="16"/>
  <c r="AI48" i="16" s="1"/>
  <c r="Z50" i="16" l="1"/>
  <c r="Y50" i="16"/>
  <c r="T49" i="16"/>
  <c r="AI49" i="16" s="1"/>
  <c r="T50" i="16" l="1"/>
  <c r="AI50" i="16" s="1"/>
  <c r="Y51" i="16"/>
  <c r="Z51" i="16"/>
  <c r="Z52" i="16" l="1"/>
  <c r="T51" i="16"/>
  <c r="AI51" i="16" s="1"/>
  <c r="Y52" i="16"/>
  <c r="Z53" i="16" l="1"/>
  <c r="Y53" i="16"/>
  <c r="T52" i="16"/>
  <c r="AI52" i="16" s="1"/>
  <c r="Y54" i="16" l="1"/>
  <c r="T53" i="16"/>
  <c r="AI53" i="16" s="1"/>
  <c r="Z54" i="16"/>
  <c r="T54" i="16" l="1"/>
  <c r="AI54" i="16" s="1"/>
  <c r="Y55" i="16"/>
  <c r="Z55" i="16"/>
  <c r="T55" i="16" l="1"/>
  <c r="AI55" i="16" s="1"/>
  <c r="Z56" i="16"/>
  <c r="Y56" i="16"/>
  <c r="T56" i="16" l="1"/>
  <c r="AI56" i="16" s="1"/>
  <c r="Y57" i="16"/>
  <c r="Z57" i="16"/>
  <c r="Z58" i="16" l="1"/>
  <c r="T57" i="16"/>
  <c r="AI57" i="16" s="1"/>
  <c r="Y58" i="16"/>
  <c r="Y59" i="16" l="1"/>
  <c r="T58" i="16"/>
  <c r="AI58" i="16" s="1"/>
  <c r="Z59" i="16"/>
  <c r="T59" i="16" l="1"/>
  <c r="AI59" i="16" s="1"/>
  <c r="Y60" i="16"/>
  <c r="Z60" i="16"/>
  <c r="T60" i="16" l="1"/>
  <c r="AI60" i="16" s="1"/>
  <c r="Z61" i="16"/>
  <c r="Y61" i="16"/>
  <c r="T61" i="16" l="1"/>
  <c r="AI61" i="16" s="1"/>
  <c r="Z62" i="16"/>
  <c r="Y62" i="16"/>
  <c r="T62" i="16" l="1"/>
  <c r="AI62" i="16" s="1"/>
  <c r="Z63" i="16"/>
  <c r="Y63" i="16"/>
  <c r="Y64" i="16" l="1"/>
  <c r="Z64" i="16"/>
  <c r="T63" i="16"/>
  <c r="AI63" i="16" s="1"/>
  <c r="Y65" i="16" l="1"/>
  <c r="T64" i="16"/>
  <c r="AI64" i="16" s="1"/>
  <c r="Z65" i="16"/>
  <c r="Z66" i="16" l="1"/>
  <c r="Y66" i="16"/>
  <c r="T65" i="16"/>
  <c r="AI65" i="16" s="1"/>
  <c r="Z67" i="16" l="1"/>
  <c r="T66" i="16"/>
  <c r="AI66" i="16" s="1"/>
  <c r="Y67" i="16"/>
  <c r="T67" i="16" l="1"/>
  <c r="AI67" i="16" s="1"/>
  <c r="Y68" i="16"/>
  <c r="Z68" i="16"/>
  <c r="Y69" i="16" l="1"/>
  <c r="T68" i="16"/>
  <c r="AI68" i="16" s="1"/>
  <c r="Z69" i="16"/>
  <c r="T69" i="16" l="1"/>
  <c r="AI69" i="16" s="1"/>
  <c r="Y70" i="16"/>
  <c r="Z70" i="16"/>
  <c r="T70" i="16" l="1"/>
  <c r="AI70" i="16" s="1"/>
  <c r="Y71" i="16"/>
  <c r="Z71" i="16"/>
  <c r="T71" i="16" l="1"/>
  <c r="AI71" i="16" s="1"/>
  <c r="Z72" i="16"/>
  <c r="Y72" i="16"/>
  <c r="Z73" i="16" l="1"/>
  <c r="Y73" i="16"/>
  <c r="T72" i="16"/>
  <c r="AI72" i="16" s="1"/>
  <c r="T73" i="16" l="1"/>
  <c r="AI73" i="16" s="1"/>
  <c r="Y74" i="16"/>
  <c r="Z74" i="16"/>
  <c r="Y75" i="16" l="1"/>
  <c r="T74" i="16"/>
  <c r="AI74" i="16" s="1"/>
  <c r="Z75" i="16"/>
  <c r="Z76" i="16" l="1"/>
  <c r="T75" i="16"/>
  <c r="AI75" i="16" s="1"/>
  <c r="Y76" i="16"/>
  <c r="T76" i="16" l="1"/>
  <c r="AI76" i="16" s="1"/>
  <c r="Z77" i="16"/>
  <c r="Y77" i="16"/>
  <c r="Y78" i="16" l="1"/>
  <c r="Z78" i="16"/>
  <c r="T77" i="16"/>
  <c r="AI77" i="16" s="1"/>
  <c r="Y79" i="16" l="1"/>
  <c r="Z79" i="16"/>
  <c r="T78" i="16"/>
  <c r="AI78" i="16" s="1"/>
  <c r="T79" i="16" l="1"/>
  <c r="AI79" i="16" s="1"/>
  <c r="Z80" i="16"/>
  <c r="Y80" i="16"/>
  <c r="T80" i="16" l="1"/>
  <c r="AI80" i="16" s="1"/>
  <c r="Y81" i="16"/>
  <c r="Z81" i="16"/>
  <c r="Z82" i="16" l="1"/>
  <c r="T81" i="16"/>
  <c r="AI81" i="16" s="1"/>
  <c r="Y82" i="16"/>
  <c r="Y83" i="16" l="1"/>
  <c r="Z83" i="16"/>
  <c r="T82" i="16"/>
  <c r="AI82" i="16" s="1"/>
  <c r="Z84" i="16" l="1"/>
  <c r="Y84" i="16"/>
  <c r="T83" i="16"/>
  <c r="AI83" i="16" s="1"/>
  <c r="Y85" i="16" l="1"/>
  <c r="T84" i="16"/>
  <c r="AI84" i="16" s="1"/>
  <c r="Z85" i="16"/>
  <c r="Y86" i="16" l="1"/>
  <c r="T85" i="16"/>
  <c r="AI85" i="16" s="1"/>
  <c r="Z86" i="16"/>
  <c r="Y87" i="16" l="1"/>
  <c r="Z87" i="16"/>
  <c r="T86" i="16"/>
  <c r="AI86" i="16" s="1"/>
  <c r="T87" i="16" l="1"/>
  <c r="AI87" i="16" s="1"/>
  <c r="Y88" i="16"/>
  <c r="Z88" i="16"/>
  <c r="Y89" i="16" l="1"/>
  <c r="Z89" i="16"/>
  <c r="T88" i="16"/>
  <c r="AI88" i="16" s="1"/>
  <c r="Y90" i="16" l="1"/>
  <c r="Z90" i="16"/>
  <c r="T89" i="16"/>
  <c r="AI89" i="16" s="1"/>
  <c r="Y91" i="16" l="1"/>
  <c r="Z91" i="16"/>
  <c r="T90" i="16"/>
  <c r="AI90" i="16" s="1"/>
  <c r="Y92" i="16" l="1"/>
  <c r="Z92" i="16"/>
  <c r="T91" i="16"/>
  <c r="AI91" i="16" s="1"/>
  <c r="Z93" i="16" l="1"/>
  <c r="T92" i="16"/>
  <c r="AI92" i="16" s="1"/>
  <c r="Y93" i="16"/>
  <c r="Y94" i="16" l="1"/>
  <c r="T93" i="16"/>
  <c r="AI93" i="16" s="1"/>
  <c r="Z94" i="16"/>
  <c r="Z95" i="16" l="1"/>
  <c r="T94" i="16"/>
  <c r="AI94" i="16" s="1"/>
  <c r="Y95" i="16"/>
  <c r="Z96" i="16" l="1"/>
  <c r="T95" i="16"/>
  <c r="AI95" i="16" s="1"/>
  <c r="Y96" i="16"/>
  <c r="Y97" i="16" l="1"/>
  <c r="T96" i="16"/>
  <c r="AI96" i="16" s="1"/>
  <c r="Z97" i="16"/>
  <c r="T97" i="16" l="1"/>
  <c r="AI97" i="16" s="1"/>
  <c r="Y98" i="16"/>
  <c r="Z98" i="16"/>
  <c r="Y99" i="16" l="1"/>
  <c r="T98" i="16"/>
  <c r="AI98" i="16" s="1"/>
  <c r="Z99" i="16"/>
  <c r="T99" i="16" l="1"/>
  <c r="AI99" i="16" s="1"/>
  <c r="Y100" i="16"/>
  <c r="Z100" i="16"/>
  <c r="Z101" i="16" l="1"/>
  <c r="T100" i="16"/>
  <c r="AI100" i="16" s="1"/>
  <c r="Y101" i="16"/>
  <c r="T101" i="16" l="1"/>
  <c r="AI101" i="16" s="1"/>
  <c r="Z102" i="16"/>
  <c r="Y102" i="16"/>
  <c r="Z103" i="16" l="1"/>
  <c r="Y103" i="16"/>
  <c r="T102" i="16"/>
  <c r="AI102" i="16" s="1"/>
  <c r="Z104" i="16" l="1"/>
  <c r="Y104" i="16"/>
  <c r="T103" i="16"/>
  <c r="AI103" i="16" s="1"/>
  <c r="T104" i="16" l="1"/>
  <c r="AI104" i="16" s="1"/>
  <c r="Y105" i="16"/>
  <c r="Z105" i="16"/>
  <c r="T105" i="16" l="1"/>
  <c r="AI105" i="16" s="1"/>
  <c r="Y106" i="16"/>
  <c r="Z106" i="16"/>
  <c r="Z107" i="16" l="1"/>
  <c r="T106" i="16"/>
  <c r="AI106" i="16" s="1"/>
  <c r="Y107" i="16"/>
  <c r="Z108" i="16" l="1"/>
  <c r="T107" i="16"/>
  <c r="AI107" i="16" s="1"/>
  <c r="Y108" i="16"/>
  <c r="T108" i="16" l="1"/>
  <c r="AI108" i="16" s="1"/>
  <c r="Z109" i="16"/>
  <c r="Y109" i="16"/>
  <c r="T109" i="16" l="1"/>
  <c r="AI109" i="16" s="1"/>
  <c r="Y110" i="16"/>
  <c r="Z110" i="16"/>
  <c r="T110" i="16" l="1"/>
  <c r="AI110" i="16" s="1"/>
  <c r="Z111" i="16"/>
  <c r="Y111" i="16"/>
  <c r="T111" i="16" l="1"/>
  <c r="AI111" i="16" s="1"/>
  <c r="Z112" i="16"/>
  <c r="Y112" i="16"/>
  <c r="Z113" i="16" l="1"/>
  <c r="T112" i="16"/>
  <c r="AI112" i="16" s="1"/>
  <c r="Y113" i="16"/>
  <c r="Z114" i="16" l="1"/>
  <c r="T113" i="16"/>
  <c r="AI113" i="16" s="1"/>
  <c r="Y114" i="16"/>
  <c r="Y115" i="16" l="1"/>
  <c r="Z115" i="16"/>
  <c r="T114" i="16"/>
  <c r="AI114" i="16" s="1"/>
  <c r="Z116" i="16" l="1"/>
  <c r="Y116" i="16"/>
  <c r="T115" i="16"/>
  <c r="AI115" i="16" s="1"/>
  <c r="Z117" i="16" l="1"/>
  <c r="T116" i="16"/>
  <c r="AI116" i="16" s="1"/>
  <c r="Y117" i="16"/>
  <c r="Y118" i="16" l="1"/>
  <c r="Z118" i="16"/>
  <c r="T117" i="16"/>
  <c r="AI117" i="16" s="1"/>
  <c r="Y119" i="16" l="1"/>
  <c r="T118" i="16"/>
  <c r="AI118" i="16" s="1"/>
  <c r="Z119" i="16"/>
  <c r="T119" i="16" l="1"/>
  <c r="AI119" i="16" s="1"/>
  <c r="Y120" i="16"/>
  <c r="Z120" i="16"/>
  <c r="Y121" i="16" l="1"/>
  <c r="Z121" i="16"/>
  <c r="T120" i="16"/>
  <c r="AI120" i="16" s="1"/>
  <c r="Z122" i="16" l="1"/>
  <c r="T121" i="16"/>
  <c r="AI121" i="16" s="1"/>
  <c r="Y122" i="16"/>
  <c r="T122" i="16" l="1"/>
  <c r="AI122" i="16" s="1"/>
  <c r="Z123" i="16"/>
  <c r="Y123" i="16"/>
  <c r="T123" i="16" l="1"/>
  <c r="AI123" i="16" s="1"/>
  <c r="Y124" i="16"/>
  <c r="Z124" i="16"/>
  <c r="Z125" i="16" l="1"/>
  <c r="T124" i="16"/>
  <c r="AI124" i="16" s="1"/>
  <c r="Y125" i="16"/>
  <c r="Z126" i="16" l="1"/>
  <c r="Y126" i="16"/>
  <c r="T125" i="16"/>
  <c r="AI125" i="16" s="1"/>
  <c r="Y127" i="16" l="1"/>
  <c r="T126" i="16"/>
  <c r="AI126" i="16" s="1"/>
  <c r="Z127" i="16"/>
  <c r="Y128" i="16" l="1"/>
  <c r="Z128" i="16"/>
  <c r="T127" i="16"/>
  <c r="AI127" i="16" s="1"/>
  <c r="Z129" i="16" l="1"/>
  <c r="Y129" i="16"/>
  <c r="T128" i="16"/>
  <c r="AI128" i="16" s="1"/>
  <c r="Z130" i="16" l="1"/>
  <c r="Y130" i="16"/>
  <c r="T129" i="16"/>
  <c r="AI129" i="16" s="1"/>
  <c r="Z131" i="16" l="1"/>
  <c r="Y131" i="16"/>
  <c r="T130" i="16"/>
  <c r="AI130" i="16" s="1"/>
  <c r="Y132" i="16" l="1"/>
  <c r="Z132" i="16"/>
  <c r="T131" i="16"/>
  <c r="AI131" i="16" s="1"/>
  <c r="Z133" i="16" l="1"/>
  <c r="T132" i="16"/>
  <c r="AI132" i="16" s="1"/>
  <c r="Y133" i="16"/>
  <c r="Y134" i="16" l="1"/>
  <c r="T133" i="16"/>
  <c r="AI133" i="16" s="1"/>
  <c r="Z134" i="16"/>
  <c r="Y135" i="16" l="1"/>
  <c r="Z135" i="16"/>
  <c r="T134" i="16"/>
  <c r="AI134" i="16" s="1"/>
  <c r="Z136" i="16" l="1"/>
  <c r="T135" i="16"/>
  <c r="AI135" i="16" s="1"/>
  <c r="Y136" i="16"/>
  <c r="Z137" i="16" l="1"/>
  <c r="T136" i="16"/>
  <c r="AI136" i="16" s="1"/>
  <c r="Y137" i="16"/>
  <c r="Y138" i="16" l="1"/>
  <c r="Z138" i="16"/>
  <c r="T137" i="16"/>
  <c r="AI137" i="16" s="1"/>
  <c r="T138" i="16" l="1"/>
  <c r="AI138" i="16" s="1"/>
  <c r="Y139" i="16"/>
  <c r="Z139" i="16"/>
  <c r="Z140" i="16" l="1"/>
  <c r="Y140" i="16"/>
  <c r="T139" i="16"/>
  <c r="AI139" i="16" s="1"/>
  <c r="Z141" i="16" l="1"/>
  <c r="T140" i="16"/>
  <c r="AI140" i="16" s="1"/>
  <c r="Y141" i="16"/>
  <c r="Z142" i="16" l="1"/>
  <c r="Y142" i="16"/>
  <c r="T141" i="16"/>
  <c r="AI141" i="16" s="1"/>
  <c r="Y143" i="16" l="1"/>
  <c r="Z143" i="16"/>
  <c r="T142" i="16"/>
  <c r="AI142" i="16" s="1"/>
  <c r="Y144" i="16" l="1"/>
  <c r="T143" i="16"/>
  <c r="AI143" i="16" s="1"/>
  <c r="Z144" i="16"/>
  <c r="T144" i="16" l="1"/>
  <c r="AI144" i="16" s="1"/>
  <c r="Y145" i="16"/>
  <c r="Z145" i="16"/>
  <c r="T145" i="16" l="1"/>
  <c r="AI145" i="16" s="1"/>
  <c r="Y146" i="16"/>
  <c r="Z146" i="16"/>
  <c r="Y147" i="16" l="1"/>
  <c r="Z147" i="16"/>
  <c r="T146" i="16"/>
  <c r="AI146" i="16" s="1"/>
  <c r="Y148" i="16" l="1"/>
  <c r="T147" i="16"/>
  <c r="AI147" i="16" s="1"/>
  <c r="Z148" i="16"/>
  <c r="Z149" i="16" l="1"/>
  <c r="Y149" i="16"/>
  <c r="T148" i="16"/>
  <c r="AI148" i="16" s="1"/>
  <c r="Z150" i="16" l="1"/>
  <c r="Y150" i="16"/>
  <c r="T149" i="16"/>
  <c r="AI149" i="16" s="1"/>
  <c r="Y151" i="16" l="1"/>
  <c r="Z151" i="16"/>
  <c r="T150" i="16"/>
  <c r="AI150" i="16" s="1"/>
  <c r="T151" i="16" l="1"/>
  <c r="AI151" i="16" s="1"/>
  <c r="Y152" i="16"/>
  <c r="Z152" i="16"/>
  <c r="T152" i="16" l="1"/>
  <c r="AI152" i="16" s="1"/>
  <c r="Y153" i="16"/>
  <c r="Z153" i="16"/>
  <c r="Y154" i="16" l="1"/>
  <c r="T153" i="16"/>
  <c r="AI153" i="16" s="1"/>
  <c r="Z154" i="16"/>
  <c r="Y155" i="16" l="1"/>
  <c r="Z155" i="16"/>
  <c r="T154" i="16"/>
  <c r="AI154" i="16" s="1"/>
  <c r="Z156" i="16" l="1"/>
  <c r="Y156" i="16"/>
  <c r="T155" i="16"/>
  <c r="AI155" i="16" s="1"/>
  <c r="Z157" i="16" l="1"/>
  <c r="T156" i="16"/>
  <c r="AI156" i="16" s="1"/>
  <c r="Y157" i="16"/>
  <c r="Z158" i="16" l="1"/>
  <c r="T157" i="16"/>
  <c r="AI157" i="16" s="1"/>
  <c r="Y158" i="16"/>
  <c r="Y159" i="16" l="1"/>
  <c r="Z159" i="16"/>
  <c r="T158" i="16"/>
  <c r="AI158" i="16" s="1"/>
  <c r="Y160" i="16" l="1"/>
  <c r="T159" i="16"/>
  <c r="AI159" i="16" s="1"/>
  <c r="Z160" i="16"/>
  <c r="Y161" i="16" l="1"/>
  <c r="T160" i="16"/>
  <c r="AI160" i="16" s="1"/>
  <c r="Z161" i="16"/>
  <c r="Z162" i="16" l="1"/>
  <c r="T161" i="16"/>
  <c r="AI161" i="16" s="1"/>
  <c r="Y162" i="16"/>
  <c r="Z163" i="16" l="1"/>
  <c r="T162" i="16"/>
  <c r="AI162" i="16" s="1"/>
  <c r="Y163" i="16"/>
  <c r="Z164" i="16" l="1"/>
  <c r="Y164" i="16"/>
  <c r="T163" i="16"/>
  <c r="AI163" i="16" s="1"/>
  <c r="Z165" i="16" l="1"/>
  <c r="T164" i="16"/>
  <c r="AI164" i="16" s="1"/>
  <c r="Y165" i="16"/>
  <c r="Z166" i="16" l="1"/>
  <c r="Y166" i="16"/>
  <c r="T165" i="16"/>
  <c r="AI165" i="16" s="1"/>
  <c r="T166" i="16" l="1"/>
  <c r="AI166" i="16" s="1"/>
  <c r="Z167" i="16"/>
  <c r="Y167" i="16"/>
  <c r="T167" i="16" l="1"/>
  <c r="AI167" i="16" s="1"/>
  <c r="Y168" i="16"/>
  <c r="Z168" i="16"/>
  <c r="T168" i="16" l="1"/>
  <c r="AI168" i="16" s="1"/>
  <c r="Y169" i="16"/>
  <c r="Z169" i="16"/>
  <c r="Z170" i="16" l="1"/>
  <c r="T169" i="16"/>
  <c r="AI169" i="16" s="1"/>
  <c r="Y170" i="16"/>
  <c r="Z171" i="16" l="1"/>
  <c r="T170" i="16"/>
  <c r="AI170" i="16" s="1"/>
  <c r="Y171" i="16"/>
  <c r="Y172" i="16" l="1"/>
  <c r="Z172" i="16"/>
  <c r="T171" i="16"/>
  <c r="AI171" i="16" s="1"/>
  <c r="Z173" i="16" l="1"/>
  <c r="T172" i="16"/>
  <c r="AI172" i="16" s="1"/>
  <c r="Y173" i="16"/>
  <c r="T173" i="16" l="1"/>
  <c r="AI173" i="16" s="1"/>
  <c r="Z174" i="16"/>
  <c r="Y174" i="16"/>
  <c r="T174" i="16" l="1"/>
  <c r="AI174" i="16" s="1"/>
  <c r="Y175" i="16"/>
  <c r="Z175" i="16"/>
  <c r="Y176" i="16" l="1"/>
  <c r="Z176" i="16"/>
  <c r="T175" i="16"/>
  <c r="AI175" i="16" s="1"/>
  <c r="Y177" i="16" l="1"/>
  <c r="T176" i="16"/>
  <c r="AI176" i="16" s="1"/>
  <c r="Z177" i="16"/>
  <c r="T177" i="16" l="1"/>
  <c r="AI177" i="16" s="1"/>
  <c r="Z178" i="16"/>
  <c r="Y178" i="16"/>
  <c r="Y179" i="16" l="1"/>
  <c r="T178" i="16"/>
  <c r="AI178" i="16" s="1"/>
  <c r="Z179" i="16"/>
  <c r="T179" i="16" l="1"/>
  <c r="AI179" i="16" s="1"/>
  <c r="Z180" i="16"/>
  <c r="Y180" i="16"/>
  <c r="T180" i="16" l="1"/>
  <c r="AI180" i="16" s="1"/>
  <c r="Y181" i="16"/>
  <c r="Z181" i="16"/>
  <c r="Z182" i="16" l="1"/>
  <c r="T181" i="16"/>
  <c r="AI181" i="16" s="1"/>
  <c r="Y182" i="16"/>
  <c r="T182" i="16" l="1"/>
  <c r="AI182" i="16" s="1"/>
  <c r="Y183" i="16"/>
  <c r="Z183" i="16"/>
  <c r="Z184" i="16" l="1"/>
  <c r="T183" i="16"/>
  <c r="AI183" i="16" s="1"/>
  <c r="Y184" i="16"/>
  <c r="T184" i="16" l="1"/>
  <c r="AI184" i="16" s="1"/>
  <c r="Y185" i="16"/>
  <c r="Z185" i="16"/>
  <c r="Z186" i="16" l="1"/>
  <c r="Y186" i="16"/>
  <c r="T185" i="16"/>
  <c r="AI185" i="16" s="1"/>
  <c r="T186" i="16" l="1"/>
  <c r="AI186" i="16" s="1"/>
  <c r="Y187" i="16"/>
  <c r="Z187" i="16"/>
  <c r="T187" i="16" l="1"/>
  <c r="AI187" i="16" s="1"/>
  <c r="Y188" i="16"/>
  <c r="Z188" i="16"/>
  <c r="Z189" i="16" l="1"/>
  <c r="Y189" i="16"/>
  <c r="T188" i="16"/>
  <c r="AI188" i="16" s="1"/>
  <c r="T189" i="16" l="1"/>
  <c r="AI189" i="16" s="1"/>
  <c r="Z190" i="16"/>
  <c r="Y190" i="16"/>
  <c r="T190" i="16" l="1"/>
  <c r="AI190" i="16" s="1"/>
  <c r="Z191" i="16"/>
  <c r="Y191" i="16"/>
  <c r="Z192" i="16" l="1"/>
  <c r="Y192" i="16"/>
  <c r="T191" i="16"/>
  <c r="AI191" i="16" s="1"/>
  <c r="Z193" i="16" l="1"/>
  <c r="Y193" i="16"/>
  <c r="T192" i="16"/>
  <c r="AI192" i="16" s="1"/>
  <c r="Y194" i="16" l="1"/>
  <c r="Z194" i="16"/>
  <c r="T193" i="16"/>
  <c r="AI193" i="16" s="1"/>
  <c r="Y195" i="16" l="1"/>
  <c r="T194" i="16"/>
  <c r="AI194" i="16" s="1"/>
  <c r="Z195" i="16"/>
  <c r="Y196" i="16" l="1"/>
  <c r="Z196" i="16"/>
  <c r="T195" i="16"/>
  <c r="AI195" i="16" s="1"/>
  <c r="Z197" i="16" l="1"/>
  <c r="T196" i="16"/>
  <c r="AI196" i="16" s="1"/>
  <c r="Y197" i="16"/>
  <c r="Y198" i="16" l="1"/>
  <c r="Z198" i="16"/>
  <c r="T197" i="16"/>
  <c r="AI197" i="16" s="1"/>
  <c r="Z199" i="16" l="1"/>
  <c r="T198" i="16"/>
  <c r="AI198" i="16" s="1"/>
  <c r="Y199" i="16"/>
  <c r="Z200" i="16" l="1"/>
  <c r="T199" i="16"/>
  <c r="AI199" i="16" s="1"/>
  <c r="Y200" i="16"/>
  <c r="Z201" i="16" l="1"/>
  <c r="T200" i="16"/>
  <c r="AI200" i="16" s="1"/>
  <c r="Y201" i="16"/>
  <c r="Z202" i="16" l="1"/>
  <c r="Y202" i="16"/>
  <c r="T201" i="16"/>
  <c r="AI201" i="16" s="1"/>
  <c r="Z203" i="16" l="1"/>
  <c r="T202" i="16"/>
  <c r="AI202" i="16" s="1"/>
  <c r="Y203" i="16"/>
  <c r="Z204" i="16" l="1"/>
  <c r="Y204" i="16"/>
  <c r="T203" i="16"/>
  <c r="AI203" i="16" s="1"/>
  <c r="Z205" i="16" l="1"/>
  <c r="T204" i="16"/>
  <c r="AI204" i="16" s="1"/>
  <c r="Y205" i="16"/>
  <c r="Z206" i="16" l="1"/>
  <c r="Y206" i="16"/>
  <c r="T205" i="16"/>
  <c r="AI205" i="16" s="1"/>
  <c r="T206" i="16" l="1"/>
  <c r="AI206" i="16" s="1"/>
  <c r="Y207" i="16"/>
  <c r="Z207" i="16"/>
  <c r="T207" i="16" l="1"/>
  <c r="AI207" i="16" s="1"/>
  <c r="Y208" i="16"/>
  <c r="Z208" i="16"/>
  <c r="Y209" i="16" l="1"/>
  <c r="Z209" i="16"/>
  <c r="T208" i="16"/>
  <c r="AI208" i="16" s="1"/>
  <c r="Y210" i="16" l="1"/>
  <c r="Z210" i="16"/>
  <c r="T209" i="16"/>
  <c r="AI209" i="16" s="1"/>
  <c r="Z211" i="16" l="1"/>
  <c r="Y211" i="16"/>
  <c r="T210" i="16"/>
  <c r="AI210" i="16" s="1"/>
  <c r="Y212" i="16" l="1"/>
  <c r="Z212" i="16"/>
  <c r="T211" i="16"/>
  <c r="AI211" i="16" s="1"/>
  <c r="Z213" i="16" l="1"/>
  <c r="Y213" i="16"/>
  <c r="T212" i="16"/>
  <c r="AI212" i="16" s="1"/>
  <c r="Z214" i="16" l="1"/>
  <c r="Y214" i="16"/>
  <c r="T213" i="16"/>
  <c r="AI213" i="16" s="1"/>
  <c r="Y215" i="16" l="1"/>
  <c r="T214" i="16"/>
  <c r="AI214" i="16" s="1"/>
  <c r="Z215" i="16"/>
  <c r="Z216" i="16" l="1"/>
  <c r="T215" i="16"/>
  <c r="AI215" i="16" s="1"/>
  <c r="Y216" i="16"/>
  <c r="T216" i="16" l="1"/>
  <c r="AI216" i="16" s="1"/>
  <c r="Z217" i="16"/>
  <c r="Y217" i="16"/>
  <c r="Y218" i="16" l="1"/>
  <c r="Z218" i="16"/>
  <c r="T217" i="16"/>
  <c r="AI217" i="16" s="1"/>
  <c r="Z219" i="16" l="1"/>
  <c r="T218" i="16"/>
  <c r="AI218" i="16" s="1"/>
  <c r="Y219" i="16"/>
  <c r="T219" i="16" l="1"/>
  <c r="AI219" i="16" s="1"/>
  <c r="Y220" i="16"/>
  <c r="Z220" i="16"/>
  <c r="T220" i="16" l="1"/>
  <c r="AI220" i="16" s="1"/>
  <c r="Y221" i="16"/>
  <c r="Z221" i="16"/>
  <c r="T221" i="16" l="1"/>
  <c r="AI221" i="16" s="1"/>
  <c r="Z222" i="16"/>
  <c r="Y222" i="16"/>
  <c r="T222" i="16" l="1"/>
  <c r="AI222" i="16" s="1"/>
  <c r="Y223" i="16"/>
  <c r="Z223" i="16"/>
  <c r="Z224" i="16" l="1"/>
  <c r="T223" i="16"/>
  <c r="AI223" i="16" s="1"/>
  <c r="Y224" i="16"/>
  <c r="Z225" i="16" l="1"/>
  <c r="T224" i="16"/>
  <c r="AI224" i="16" s="1"/>
  <c r="Y225" i="16"/>
  <c r="Z226" i="16" l="1"/>
  <c r="T225" i="16"/>
  <c r="AI225" i="16" s="1"/>
  <c r="Y226" i="16"/>
  <c r="T226" i="16" l="1"/>
  <c r="AI226" i="16" s="1"/>
  <c r="Y227" i="16"/>
  <c r="Z227" i="16"/>
  <c r="T227" i="16" l="1"/>
  <c r="AI227" i="16" s="1"/>
  <c r="Y228" i="16"/>
  <c r="Z228" i="16"/>
  <c r="Z229" i="16" l="1"/>
  <c r="Y229" i="16"/>
  <c r="T228" i="16"/>
  <c r="AI228" i="16" s="1"/>
  <c r="Z230" i="16" l="1"/>
  <c r="T229" i="16"/>
  <c r="AI229" i="16" s="1"/>
  <c r="Y230" i="16"/>
  <c r="Z231" i="16" l="1"/>
  <c r="Y231" i="16"/>
  <c r="T230" i="16"/>
  <c r="AI230" i="16" s="1"/>
  <c r="Y232" i="16" l="1"/>
  <c r="T231" i="16"/>
  <c r="AI231" i="16" s="1"/>
  <c r="Z232" i="16"/>
  <c r="Y233" i="16" l="1"/>
  <c r="Z233" i="16"/>
  <c r="T232" i="16"/>
  <c r="AI232" i="16" s="1"/>
  <c r="T233" i="16" l="1"/>
  <c r="AI233" i="16" s="1"/>
  <c r="Z234" i="16"/>
  <c r="Y234" i="16"/>
  <c r="T234" i="16" l="1"/>
  <c r="AI234" i="16" s="1"/>
  <c r="Z235" i="16"/>
  <c r="Y235" i="16"/>
  <c r="Z236" i="16" l="1"/>
  <c r="T235" i="16"/>
  <c r="AI235" i="16" s="1"/>
  <c r="Y236" i="16"/>
  <c r="Z237" i="16" l="1"/>
  <c r="Y237" i="16"/>
  <c r="T236" i="16"/>
  <c r="AI236" i="16" s="1"/>
  <c r="T237" i="16" l="1"/>
  <c r="AI237" i="16" s="1"/>
  <c r="Z238" i="16"/>
  <c r="Y238" i="16"/>
  <c r="Z239" i="16" l="1"/>
  <c r="Y239" i="16"/>
  <c r="T238" i="16"/>
  <c r="AI238" i="16" s="1"/>
  <c r="Z240" i="16" l="1"/>
  <c r="Y240" i="16"/>
  <c r="T239" i="16"/>
  <c r="AI239" i="16" s="1"/>
  <c r="Y241" i="16" l="1"/>
  <c r="Z241" i="16"/>
  <c r="T240" i="16"/>
  <c r="AI240" i="16" s="1"/>
  <c r="T241" i="16" l="1"/>
  <c r="AI241" i="16" s="1"/>
  <c r="Y242" i="16"/>
  <c r="Z242" i="16"/>
  <c r="Z243" i="16" l="1"/>
  <c r="Y243" i="16"/>
  <c r="T242" i="16"/>
  <c r="AI242" i="16" s="1"/>
  <c r="Z244" i="16" l="1"/>
  <c r="T243" i="16"/>
  <c r="Y244" i="16"/>
  <c r="Y245" i="16" l="1"/>
  <c r="Z245" i="16"/>
  <c r="T244" i="16"/>
  <c r="AP3" i="16"/>
  <c r="AI243" i="16"/>
  <c r="AP4" i="16" l="1"/>
  <c r="AX4" i="16" s="1"/>
  <c r="AI244" i="16"/>
  <c r="Z246" i="16"/>
  <c r="T245" i="16"/>
  <c r="Y246" i="16"/>
  <c r="AI245" i="16" l="1"/>
  <c r="AP5" i="16"/>
  <c r="AX5" i="16" s="1"/>
  <c r="Y247" i="16"/>
  <c r="T246" i="16"/>
  <c r="Z247" i="16"/>
  <c r="AP6" i="16" l="1"/>
  <c r="AX6" i="16" s="1"/>
  <c r="AI246" i="16"/>
  <c r="Z248" i="16"/>
  <c r="T247" i="16"/>
  <c r="Y248" i="16"/>
  <c r="AP7" i="16" l="1"/>
  <c r="AX7" i="16" s="1"/>
  <c r="AI247" i="16"/>
  <c r="Y249" i="16"/>
  <c r="T248" i="16"/>
  <c r="Z249" i="16"/>
  <c r="AP8" i="16" l="1"/>
  <c r="AX8" i="16" s="1"/>
  <c r="AI248" i="16"/>
  <c r="Z250" i="16"/>
  <c r="Y250" i="16"/>
  <c r="T249" i="16"/>
  <c r="Z251" i="16" l="1"/>
  <c r="Y251" i="16"/>
  <c r="T250" i="16"/>
  <c r="AI249" i="16"/>
  <c r="AP9" i="16"/>
  <c r="AX9" i="16" s="1"/>
  <c r="AI250" i="16" l="1"/>
  <c r="AP10" i="16"/>
  <c r="AX10" i="16" s="1"/>
  <c r="Y252" i="16"/>
  <c r="T251" i="16"/>
  <c r="Z252" i="16"/>
  <c r="AI251" i="16" l="1"/>
  <c r="AP11" i="16"/>
  <c r="AX11" i="16" s="1"/>
  <c r="Y253" i="16"/>
  <c r="T252" i="16"/>
  <c r="Z253" i="16"/>
  <c r="AP12" i="16" l="1"/>
  <c r="AX12" i="16" s="1"/>
  <c r="AI252" i="16"/>
  <c r="T253" i="16"/>
  <c r="Y254" i="16"/>
  <c r="Z254" i="16"/>
  <c r="T254" i="16" l="1"/>
  <c r="Y255" i="16"/>
  <c r="Z255" i="16"/>
  <c r="AP13" i="16"/>
  <c r="AX13" i="16" s="1"/>
  <c r="AI253" i="16"/>
  <c r="T255" i="16" l="1"/>
  <c r="Y256" i="16"/>
  <c r="Z256" i="16"/>
  <c r="AI254" i="16"/>
  <c r="AP14" i="16"/>
  <c r="AX14" i="16" s="1"/>
  <c r="Y257" i="16" l="1"/>
  <c r="Z257" i="16"/>
  <c r="T256" i="16"/>
  <c r="AI255" i="16"/>
  <c r="AP15" i="16"/>
  <c r="AX15" i="16" s="1"/>
  <c r="AP16" i="16" l="1"/>
  <c r="AX16" i="16" s="1"/>
  <c r="AI256" i="16"/>
  <c r="T257" i="16"/>
  <c r="Z258" i="16"/>
  <c r="Y258" i="16"/>
  <c r="AP17" i="16" l="1"/>
  <c r="AX17" i="16" s="1"/>
  <c r="AI257" i="16"/>
  <c r="T258" i="16"/>
  <c r="Z259" i="16"/>
  <c r="Y259" i="16"/>
  <c r="AI258" i="16" l="1"/>
  <c r="AP18" i="16"/>
  <c r="AX18" i="16" s="1"/>
  <c r="Z260" i="16"/>
  <c r="T259" i="16"/>
  <c r="Y260" i="16"/>
  <c r="Y261" i="16" l="1"/>
  <c r="T260" i="16"/>
  <c r="Z261" i="16"/>
  <c r="AI259" i="16"/>
  <c r="AP19" i="16"/>
  <c r="AX19" i="16" s="1"/>
  <c r="AP20" i="16" l="1"/>
  <c r="AX20" i="16" s="1"/>
  <c r="AI260" i="16"/>
  <c r="T261" i="16"/>
  <c r="Y262" i="16"/>
  <c r="Z262" i="16"/>
  <c r="Y263" i="16" l="1"/>
  <c r="Z263" i="16"/>
  <c r="T262" i="16"/>
  <c r="AI261" i="16"/>
  <c r="AP21" i="16"/>
  <c r="AX21" i="16" s="1"/>
  <c r="AP22" i="16" l="1"/>
  <c r="AX22" i="16" s="1"/>
  <c r="AI262" i="16"/>
  <c r="Y264" i="16"/>
  <c r="T263" i="16"/>
  <c r="Z264" i="16"/>
  <c r="AP23" i="16" l="1"/>
  <c r="AX23" i="16" s="1"/>
  <c r="AI263" i="16"/>
  <c r="Z265" i="16"/>
  <c r="T264" i="16"/>
  <c r="Y265" i="16"/>
  <c r="AP24" i="16" l="1"/>
  <c r="AX24" i="16" s="1"/>
  <c r="AI264" i="16"/>
  <c r="Y266" i="16"/>
  <c r="T265" i="16"/>
  <c r="Z266" i="16"/>
  <c r="AP25" i="16" l="1"/>
  <c r="AX25" i="16" s="1"/>
  <c r="AI265" i="16"/>
  <c r="Z267" i="16"/>
  <c r="Y267" i="16"/>
  <c r="T266" i="16"/>
  <c r="Y268" i="16" l="1"/>
  <c r="T267" i="16"/>
  <c r="Z268" i="16"/>
  <c r="AP26" i="16"/>
  <c r="AX26" i="16" s="1"/>
  <c r="AI266" i="16"/>
  <c r="AP27" i="16" l="1"/>
  <c r="AX27" i="16" s="1"/>
  <c r="AI267" i="16"/>
  <c r="T268" i="16"/>
  <c r="Y269" i="16"/>
  <c r="Z269" i="16"/>
  <c r="Y270" i="16" l="1"/>
  <c r="T269" i="16"/>
  <c r="Z270" i="16"/>
  <c r="AI268" i="16"/>
  <c r="AP28" i="16"/>
  <c r="AX28" i="16" s="1"/>
  <c r="AI269" i="16" l="1"/>
  <c r="AP29" i="16"/>
  <c r="AX29" i="16" s="1"/>
  <c r="Y271" i="16"/>
  <c r="T270" i="16"/>
  <c r="Z271" i="16"/>
  <c r="AP30" i="16" l="1"/>
  <c r="AX30" i="16" s="1"/>
  <c r="AI270" i="16"/>
  <c r="T271" i="16"/>
  <c r="Z272" i="16"/>
  <c r="Y272" i="16"/>
  <c r="T272" i="16" l="1"/>
  <c r="Y273" i="16"/>
  <c r="Z273" i="16"/>
  <c r="AP31" i="16"/>
  <c r="AX31" i="16" s="1"/>
  <c r="AI271" i="16"/>
  <c r="Z274" i="16" l="1"/>
  <c r="T273" i="16"/>
  <c r="Y274" i="16"/>
  <c r="AI272" i="16"/>
  <c r="AP32" i="16"/>
  <c r="AX32" i="16" s="1"/>
  <c r="Z275" i="16" l="1"/>
  <c r="Y275" i="16"/>
  <c r="T274" i="16"/>
  <c r="AI273" i="16"/>
  <c r="AP33" i="16"/>
  <c r="AX33" i="16" s="1"/>
  <c r="AI274" i="16" l="1"/>
  <c r="AP34" i="16"/>
  <c r="AX34" i="16" s="1"/>
  <c r="T275" i="16"/>
  <c r="Y276" i="16"/>
  <c r="Z276" i="16"/>
  <c r="Z277" i="16" l="1"/>
  <c r="T276" i="16"/>
  <c r="Y277" i="16"/>
  <c r="AP35" i="16"/>
  <c r="AX35" i="16" s="1"/>
  <c r="AI275" i="16"/>
  <c r="AP36" i="16" l="1"/>
  <c r="AX36" i="16" s="1"/>
  <c r="AI276" i="16"/>
  <c r="T277" i="16"/>
  <c r="Z278" i="16"/>
  <c r="Y278" i="16"/>
  <c r="Y279" i="16" l="1"/>
  <c r="T278" i="16"/>
  <c r="Z279" i="16"/>
  <c r="AI277" i="16"/>
  <c r="AP37" i="16"/>
  <c r="AX37" i="16" s="1"/>
  <c r="AP38" i="16" l="1"/>
  <c r="AX38" i="16" s="1"/>
  <c r="AI278" i="16"/>
  <c r="T279" i="16"/>
  <c r="Z280" i="16"/>
  <c r="Y280" i="16"/>
  <c r="AI279" i="16" l="1"/>
  <c r="AP39" i="16"/>
  <c r="AX39" i="16" s="1"/>
  <c r="T280" i="16"/>
  <c r="Y281" i="16"/>
  <c r="Z281" i="16"/>
  <c r="Z282" i="16" l="1"/>
  <c r="T281" i="16"/>
  <c r="Y282" i="16"/>
  <c r="AI280" i="16"/>
  <c r="AP40" i="16"/>
  <c r="AX40" i="16" s="1"/>
  <c r="T282" i="16" l="1"/>
  <c r="Z283" i="16"/>
  <c r="Y283" i="16"/>
  <c r="AI281" i="16"/>
  <c r="AP41" i="16"/>
  <c r="AX41" i="16" s="1"/>
  <c r="Y284" i="16" l="1"/>
  <c r="Z284" i="16"/>
  <c r="T283" i="16"/>
  <c r="AI282" i="16"/>
  <c r="AP42" i="16"/>
  <c r="AX42" i="16" s="1"/>
  <c r="AP43" i="16" l="1"/>
  <c r="AX43" i="16" s="1"/>
  <c r="AI283" i="16"/>
  <c r="Z285" i="16"/>
  <c r="Y285" i="16"/>
  <c r="T284" i="16"/>
  <c r="AI284" i="16" l="1"/>
  <c r="AP44" i="16"/>
  <c r="AX44" i="16" s="1"/>
  <c r="Y286" i="16"/>
  <c r="Z286" i="16"/>
  <c r="T285" i="16"/>
  <c r="AP45" i="16" l="1"/>
  <c r="AX45" i="16" s="1"/>
  <c r="AI285" i="16"/>
  <c r="T286" i="16"/>
  <c r="Z287" i="16"/>
  <c r="Y287" i="16"/>
  <c r="AP46" i="16" l="1"/>
  <c r="AX46" i="16" s="1"/>
  <c r="AI286" i="16"/>
  <c r="Y288" i="16"/>
  <c r="T287" i="16"/>
  <c r="Z288" i="16"/>
  <c r="Z289" i="16" l="1"/>
  <c r="T288" i="16"/>
  <c r="Y289" i="16"/>
  <c r="AP47" i="16"/>
  <c r="AX47" i="16" s="1"/>
  <c r="AI287" i="16"/>
  <c r="AI288" i="16" l="1"/>
  <c r="AP48" i="16"/>
  <c r="AX48" i="16" s="1"/>
  <c r="Z290" i="16"/>
  <c r="T289" i="16"/>
  <c r="Y290" i="16"/>
  <c r="T290" i="16" l="1"/>
  <c r="Y291" i="16"/>
  <c r="Z291" i="16"/>
  <c r="AI289" i="16"/>
  <c r="AP49" i="16"/>
  <c r="AX49" i="16" s="1"/>
  <c r="Z292" i="16" l="1"/>
  <c r="T291" i="16"/>
  <c r="Y292" i="16"/>
  <c r="AI290" i="16"/>
  <c r="AP50" i="16"/>
  <c r="AX50" i="16" s="1"/>
  <c r="T292" i="16" l="1"/>
  <c r="Z293" i="16"/>
  <c r="Y293" i="16"/>
  <c r="AP51" i="16"/>
  <c r="AX51" i="16" s="1"/>
  <c r="AI291" i="16"/>
  <c r="T293" i="16" l="1"/>
  <c r="Z294" i="16"/>
  <c r="Y294" i="16"/>
  <c r="AI292" i="16"/>
  <c r="AP52" i="16"/>
  <c r="AX52" i="16" s="1"/>
  <c r="Y295" i="16" l="1"/>
  <c r="Z295" i="16"/>
  <c r="T294" i="16"/>
  <c r="AP53" i="16"/>
  <c r="AX53" i="16" s="1"/>
  <c r="AI293" i="16"/>
  <c r="AI294" i="16" l="1"/>
  <c r="AP54" i="16"/>
  <c r="AX54" i="16" s="1"/>
  <c r="Z296" i="16"/>
  <c r="T295" i="16"/>
  <c r="Y296" i="16"/>
  <c r="Z297" i="16" l="1"/>
  <c r="T296" i="16"/>
  <c r="Y297" i="16"/>
  <c r="AI295" i="16"/>
  <c r="AP55" i="16"/>
  <c r="AX55" i="16" s="1"/>
  <c r="AI296" i="16" l="1"/>
  <c r="AP56" i="16"/>
  <c r="AX56" i="16" s="1"/>
  <c r="T297" i="16"/>
  <c r="Y298" i="16"/>
  <c r="Z298" i="16"/>
  <c r="Y299" i="16" l="1"/>
  <c r="T298" i="16"/>
  <c r="Z299" i="16"/>
  <c r="AP57" i="16"/>
  <c r="AX57" i="16" s="1"/>
  <c r="AI297" i="16"/>
  <c r="AP58" i="16" l="1"/>
  <c r="AX58" i="16" s="1"/>
  <c r="AI298" i="16"/>
  <c r="Y300" i="16"/>
  <c r="T299" i="16"/>
  <c r="Z300" i="16"/>
  <c r="AP59" i="16" l="1"/>
  <c r="AX59" i="16" s="1"/>
  <c r="AI299" i="16"/>
  <c r="Y301" i="16"/>
  <c r="Z301" i="16"/>
  <c r="T300" i="16"/>
  <c r="T301" i="16" l="1"/>
  <c r="Z302" i="16"/>
  <c r="Y302" i="16"/>
  <c r="AI300" i="16"/>
  <c r="AP60" i="16"/>
  <c r="AX60" i="16" s="1"/>
  <c r="Z303" i="16" l="1"/>
  <c r="T302" i="16"/>
  <c r="Y303" i="16"/>
  <c r="AP61" i="16"/>
  <c r="AX61" i="16" s="1"/>
  <c r="AI301" i="16"/>
  <c r="AI302" i="16" l="1"/>
  <c r="AP62" i="16"/>
  <c r="AX62" i="16" s="1"/>
  <c r="Y304" i="16"/>
  <c r="T303" i="16"/>
  <c r="Z304" i="16"/>
  <c r="AI303" i="16" l="1"/>
  <c r="AP63" i="16"/>
  <c r="AX63" i="16" s="1"/>
  <c r="T304" i="16"/>
  <c r="Y305" i="16"/>
  <c r="Z305" i="16"/>
  <c r="Z306" i="16" l="1"/>
  <c r="T305" i="16"/>
  <c r="Y306" i="16"/>
  <c r="AI304" i="16"/>
  <c r="AP64" i="16"/>
  <c r="AX64" i="16" s="1"/>
  <c r="Z307" i="16" l="1"/>
  <c r="Y307" i="16"/>
  <c r="T306" i="16"/>
  <c r="AI305" i="16"/>
  <c r="AP65" i="16"/>
  <c r="AX65" i="16" s="1"/>
  <c r="Y308" i="16" l="1"/>
  <c r="Z308" i="16"/>
  <c r="T307" i="16"/>
  <c r="AI306" i="16"/>
  <c r="AP66" i="16"/>
  <c r="AX66" i="16" s="1"/>
  <c r="AI307" i="16" l="1"/>
  <c r="AP67" i="16"/>
  <c r="AX67" i="16" s="1"/>
  <c r="T308" i="16"/>
  <c r="Y309" i="16"/>
  <c r="Z309" i="16"/>
  <c r="Z310" i="16" l="1"/>
  <c r="T309" i="16"/>
  <c r="Y310" i="16"/>
  <c r="AP68" i="16"/>
  <c r="AX68" i="16" s="1"/>
  <c r="AI308" i="16"/>
  <c r="Y311" i="16" l="1"/>
  <c r="T310" i="16"/>
  <c r="Z311" i="16"/>
  <c r="AI309" i="16"/>
  <c r="AP69" i="16"/>
  <c r="AX69" i="16" s="1"/>
  <c r="AP70" i="16" l="1"/>
  <c r="AX70" i="16" s="1"/>
  <c r="AI310" i="16"/>
  <c r="Z312" i="16"/>
  <c r="T311" i="16"/>
  <c r="Y312" i="16"/>
  <c r="Y313" i="16" l="1"/>
  <c r="Z313" i="16"/>
  <c r="T312" i="16"/>
  <c r="AI311" i="16"/>
  <c r="AP71" i="16"/>
  <c r="AX71" i="16" s="1"/>
  <c r="AP72" i="16" l="1"/>
  <c r="AX72" i="16" s="1"/>
  <c r="AI312" i="16"/>
  <c r="Z314" i="16"/>
  <c r="T313" i="16"/>
  <c r="Y314" i="16"/>
  <c r="T314" i="16" l="1"/>
  <c r="Z315" i="16"/>
  <c r="Y315" i="16"/>
  <c r="AP73" i="16"/>
  <c r="AX73" i="16" s="1"/>
  <c r="AI313" i="16"/>
  <c r="Y316" i="16" l="1"/>
  <c r="Z316" i="16"/>
  <c r="T315" i="16"/>
  <c r="AI314" i="16"/>
  <c r="AP74" i="16"/>
  <c r="AX74" i="16" s="1"/>
  <c r="AP75" i="16" l="1"/>
  <c r="AX75" i="16" s="1"/>
  <c r="AI315" i="16"/>
  <c r="T316" i="16"/>
  <c r="Y317" i="16"/>
  <c r="Z317" i="16"/>
  <c r="T317" i="16" l="1"/>
  <c r="Z318" i="16"/>
  <c r="Y318" i="16"/>
  <c r="AI316" i="16"/>
  <c r="AP76" i="16"/>
  <c r="AX76" i="16" s="1"/>
  <c r="Y319" i="16" l="1"/>
  <c r="T318" i="16"/>
  <c r="Z319" i="16"/>
  <c r="AP77" i="16"/>
  <c r="AX77" i="16" s="1"/>
  <c r="AI317" i="16"/>
  <c r="AP78" i="16" l="1"/>
  <c r="AX78" i="16" s="1"/>
  <c r="AI318" i="16"/>
  <c r="Z320" i="16"/>
  <c r="T319" i="16"/>
  <c r="Y320" i="16"/>
  <c r="T320" i="16" l="1"/>
  <c r="Z321" i="16"/>
  <c r="Y321" i="16"/>
  <c r="AP79" i="16"/>
  <c r="AX79" i="16" s="1"/>
  <c r="AI319" i="16"/>
  <c r="T321" i="16" l="1"/>
  <c r="Z322" i="16"/>
  <c r="Y322" i="16"/>
  <c r="AP80" i="16"/>
  <c r="AX80" i="16" s="1"/>
  <c r="AI320" i="16"/>
  <c r="Y323" i="16" l="1"/>
  <c r="T322" i="16"/>
  <c r="Z323" i="16"/>
  <c r="AI321" i="16"/>
  <c r="AP81" i="16"/>
  <c r="AX81" i="16" s="1"/>
  <c r="AP82" i="16" l="1"/>
  <c r="AX82" i="16" s="1"/>
  <c r="AI322" i="16"/>
  <c r="Y324" i="16"/>
  <c r="Z324" i="16"/>
  <c r="T323" i="16"/>
  <c r="AI323" i="16" l="1"/>
  <c r="AP83" i="16"/>
  <c r="AX83" i="16" s="1"/>
  <c r="Y325" i="16"/>
  <c r="Z325" i="16"/>
  <c r="T324" i="16"/>
  <c r="AP84" i="16" l="1"/>
  <c r="AX84" i="16" s="1"/>
  <c r="AI324" i="16"/>
  <c r="T325" i="16"/>
  <c r="Y326" i="16"/>
  <c r="Z326" i="16"/>
  <c r="Y327" i="16" l="1"/>
  <c r="T326" i="16"/>
  <c r="Z327" i="16"/>
  <c r="AI325" i="16"/>
  <c r="AP85" i="16"/>
  <c r="AX85" i="16" s="1"/>
  <c r="AI326" i="16" l="1"/>
  <c r="AP86" i="16"/>
  <c r="AX86" i="16" s="1"/>
  <c r="Z328" i="16"/>
  <c r="Y328" i="16"/>
  <c r="T327" i="16"/>
  <c r="AP87" i="16" l="1"/>
  <c r="AX87" i="16" s="1"/>
  <c r="AI327" i="16"/>
  <c r="Y329" i="16"/>
  <c r="T328" i="16"/>
  <c r="Z329" i="16"/>
  <c r="AP88" i="16" l="1"/>
  <c r="AX88" i="16" s="1"/>
  <c r="AI328" i="16"/>
  <c r="Y330" i="16"/>
  <c r="T329" i="16"/>
  <c r="Z330" i="16"/>
  <c r="AP89" i="16" l="1"/>
  <c r="AX89" i="16" s="1"/>
  <c r="AI329" i="16"/>
  <c r="T330" i="16"/>
  <c r="Z331" i="16"/>
  <c r="Y331" i="16"/>
  <c r="Y332" i="16" l="1"/>
  <c r="Z332" i="16"/>
  <c r="T331" i="16"/>
  <c r="AP90" i="16"/>
  <c r="AX90" i="16" s="1"/>
  <c r="AI330" i="16"/>
  <c r="AP91" i="16" l="1"/>
  <c r="AX91" i="16" s="1"/>
  <c r="AI331" i="16"/>
  <c r="T332" i="16"/>
  <c r="Y333" i="16"/>
  <c r="Z333" i="16"/>
  <c r="T333" i="16" l="1"/>
  <c r="Y334" i="16"/>
  <c r="Z334" i="16"/>
  <c r="AP92" i="16"/>
  <c r="AX92" i="16" s="1"/>
  <c r="AI332" i="16"/>
  <c r="Y335" i="16" l="1"/>
  <c r="Z335" i="16"/>
  <c r="T334" i="16"/>
  <c r="AI333" i="16"/>
  <c r="AP93" i="16"/>
  <c r="AX93" i="16" s="1"/>
  <c r="AP94" i="16" l="1"/>
  <c r="AX94" i="16" s="1"/>
  <c r="AI334" i="16"/>
  <c r="Y336" i="16"/>
  <c r="T335" i="16"/>
  <c r="Z336" i="16"/>
  <c r="AP95" i="16" l="1"/>
  <c r="AX95" i="16" s="1"/>
  <c r="AI335" i="16"/>
  <c r="Z337" i="16"/>
  <c r="T336" i="16"/>
  <c r="Y337" i="16"/>
  <c r="T337" i="16" l="1"/>
  <c r="Y338" i="16"/>
  <c r="Z338" i="16"/>
  <c r="AI336" i="16"/>
  <c r="AP96" i="16"/>
  <c r="AX96" i="16" s="1"/>
  <c r="Z339" i="16" l="1"/>
  <c r="Y339" i="16"/>
  <c r="T338" i="16"/>
  <c r="AP97" i="16"/>
  <c r="AX97" i="16" s="1"/>
  <c r="AI337" i="16"/>
  <c r="AI338" i="16" l="1"/>
  <c r="AP98" i="16"/>
  <c r="AX98" i="16" s="1"/>
  <c r="Y340" i="16"/>
  <c r="Z340" i="16"/>
  <c r="T339" i="16"/>
  <c r="AI339" i="16" l="1"/>
  <c r="AP99" i="16"/>
  <c r="AX99" i="16" s="1"/>
  <c r="T340" i="16"/>
  <c r="Z341" i="16"/>
  <c r="Y341" i="16"/>
  <c r="T341" i="16" l="1"/>
  <c r="Z342" i="16"/>
  <c r="Y342" i="16"/>
  <c r="AP100" i="16"/>
  <c r="AX100" i="16" s="1"/>
  <c r="AI340" i="16"/>
  <c r="T342" i="16" l="1"/>
  <c r="Z343" i="16"/>
  <c r="Y343" i="16"/>
  <c r="AP101" i="16"/>
  <c r="AX101" i="16" s="1"/>
  <c r="AI341" i="16"/>
  <c r="Z344" i="16" l="1"/>
  <c r="Y344" i="16"/>
  <c r="T343" i="16"/>
  <c r="AP102" i="16"/>
  <c r="AX102" i="16" s="1"/>
  <c r="AI342" i="16"/>
  <c r="Z345" i="16" l="1"/>
  <c r="Y345" i="16"/>
  <c r="T344" i="16"/>
  <c r="AI343" i="16"/>
  <c r="AP103" i="16"/>
  <c r="AX103" i="16" s="1"/>
  <c r="AP104" i="16" l="1"/>
  <c r="AX104" i="16" s="1"/>
  <c r="AI344" i="16"/>
  <c r="Z346" i="16"/>
  <c r="T345" i="16"/>
  <c r="Y346" i="16"/>
  <c r="T346" i="16" l="1"/>
  <c r="Z347" i="16"/>
  <c r="Y347" i="16"/>
  <c r="AI345" i="16"/>
  <c r="AP105" i="16"/>
  <c r="AX105" i="16" s="1"/>
  <c r="Y348" i="16" l="1"/>
  <c r="Z348" i="16"/>
  <c r="T347" i="16"/>
  <c r="AI346" i="16"/>
  <c r="AP106" i="16"/>
  <c r="AX106" i="16" s="1"/>
  <c r="AP107" i="16" l="1"/>
  <c r="AX107" i="16" s="1"/>
  <c r="AI347" i="16"/>
  <c r="Z349" i="16"/>
  <c r="T348" i="16"/>
  <c r="Y349" i="16"/>
  <c r="Z350" i="16" l="1"/>
  <c r="T349" i="16"/>
  <c r="Y350" i="16"/>
  <c r="AI348" i="16"/>
  <c r="AP108" i="16"/>
  <c r="AX108" i="16" s="1"/>
  <c r="Y351" i="16" l="1"/>
  <c r="T350" i="16"/>
  <c r="Z351" i="16"/>
  <c r="AI349" i="16"/>
  <c r="AP109" i="16"/>
  <c r="AX109" i="16" s="1"/>
  <c r="AP110" i="16" l="1"/>
  <c r="AX110" i="16" s="1"/>
  <c r="AI350" i="16"/>
  <c r="T351" i="16"/>
  <c r="Y352" i="16"/>
  <c r="Z352" i="16"/>
  <c r="Z353" i="16" l="1"/>
  <c r="T352" i="16"/>
  <c r="Y353" i="16"/>
  <c r="AI351" i="16"/>
  <c r="AP111" i="16"/>
  <c r="AX111" i="16" s="1"/>
  <c r="Z354" i="16" l="1"/>
  <c r="Y354" i="16"/>
  <c r="T353" i="16"/>
  <c r="AI352" i="16"/>
  <c r="AP112" i="16"/>
  <c r="AX112" i="16" s="1"/>
  <c r="AI353" i="16" l="1"/>
  <c r="AP113" i="16"/>
  <c r="AX113" i="16" s="1"/>
  <c r="Y355" i="16"/>
  <c r="Z355" i="16"/>
  <c r="T354" i="16"/>
  <c r="AI354" i="16" l="1"/>
  <c r="AP114" i="16"/>
  <c r="AX114" i="16" s="1"/>
  <c r="Z356" i="16"/>
  <c r="T355" i="16"/>
  <c r="Y356" i="16"/>
  <c r="Z357" i="16" l="1"/>
  <c r="Y357" i="16"/>
  <c r="T356" i="16"/>
  <c r="AI355" i="16"/>
  <c r="AP115" i="16"/>
  <c r="AX115" i="16" s="1"/>
  <c r="AI356" i="16" l="1"/>
  <c r="AP116" i="16"/>
  <c r="AX116" i="16" s="1"/>
  <c r="Y358" i="16"/>
  <c r="T357" i="16"/>
  <c r="Z358" i="16"/>
  <c r="AI357" i="16" l="1"/>
  <c r="AP117" i="16"/>
  <c r="AX117" i="16" s="1"/>
  <c r="Y359" i="16"/>
  <c r="T358" i="16"/>
  <c r="Z359" i="16"/>
  <c r="AP118" i="16" l="1"/>
  <c r="AX118" i="16" s="1"/>
  <c r="AI358" i="16"/>
  <c r="Y360" i="16"/>
  <c r="T359" i="16"/>
  <c r="Z360" i="16"/>
  <c r="AI359" i="16" l="1"/>
  <c r="AP119" i="16"/>
  <c r="AX119" i="16" s="1"/>
  <c r="T360" i="16"/>
  <c r="Y361" i="16"/>
  <c r="Z361" i="16"/>
  <c r="T361" i="16" l="1"/>
  <c r="Y362" i="16"/>
  <c r="Z362" i="16"/>
  <c r="AI360" i="16"/>
  <c r="AP120" i="16"/>
  <c r="AX120" i="16" s="1"/>
  <c r="T362" i="16" l="1"/>
  <c r="Y363" i="16"/>
  <c r="Z363" i="16"/>
  <c r="AP121" i="16"/>
  <c r="AX121" i="16" s="1"/>
  <c r="AI361" i="16"/>
  <c r="Z364" i="16" l="1"/>
  <c r="Y364" i="16"/>
  <c r="T363" i="16"/>
  <c r="AI362" i="16"/>
  <c r="AP122" i="16"/>
  <c r="AX122" i="16" s="1"/>
  <c r="T364" i="16" l="1"/>
  <c r="Y365" i="16"/>
  <c r="Z365" i="16"/>
  <c r="AP123" i="16"/>
  <c r="AX123" i="16" s="1"/>
  <c r="AI363" i="16"/>
  <c r="Z366" i="16" l="1"/>
  <c r="T365" i="16"/>
  <c r="Y366" i="16"/>
  <c r="AI364" i="16"/>
  <c r="AP124" i="16"/>
  <c r="AX124" i="16" s="1"/>
  <c r="AI365" i="16" l="1"/>
  <c r="AP125" i="16"/>
  <c r="AX125" i="16" s="1"/>
  <c r="Z367" i="16"/>
  <c r="Y367" i="16"/>
  <c r="T366" i="16"/>
  <c r="T367" i="16" l="1"/>
  <c r="Z368" i="16"/>
  <c r="Y368" i="16"/>
  <c r="AP126" i="16"/>
  <c r="AX126" i="16" s="1"/>
  <c r="AI366" i="16"/>
  <c r="Y369" i="16" l="1"/>
  <c r="T368" i="16"/>
  <c r="Z369" i="16"/>
  <c r="AP127" i="16"/>
  <c r="AX127" i="16" s="1"/>
  <c r="AI367" i="16"/>
  <c r="AP128" i="16" l="1"/>
  <c r="AX128" i="16" s="1"/>
  <c r="AI368" i="16"/>
  <c r="Y370" i="16"/>
  <c r="Z370" i="16"/>
  <c r="T369" i="16"/>
  <c r="AI369" i="16" l="1"/>
  <c r="AP129" i="16"/>
  <c r="AX129" i="16" s="1"/>
  <c r="Y371" i="16"/>
  <c r="T370" i="16"/>
  <c r="Z371" i="16"/>
  <c r="AI370" i="16" l="1"/>
  <c r="AP130" i="16"/>
  <c r="AX130" i="16" s="1"/>
  <c r="Z372" i="16"/>
  <c r="T371" i="16"/>
  <c r="Y372" i="16"/>
  <c r="T372" i="16" l="1"/>
  <c r="Y373" i="16"/>
  <c r="Z373" i="16"/>
  <c r="AI371" i="16"/>
  <c r="AP131" i="16"/>
  <c r="AX131" i="16" s="1"/>
  <c r="Y374" i="16" l="1"/>
  <c r="T373" i="16"/>
  <c r="Z374" i="16"/>
  <c r="AP132" i="16"/>
  <c r="AX132" i="16" s="1"/>
  <c r="AI372" i="16"/>
  <c r="AI373" i="16" l="1"/>
  <c r="AP133" i="16"/>
  <c r="AX133" i="16" s="1"/>
  <c r="Z375" i="16"/>
  <c r="T374" i="16"/>
  <c r="Y375" i="16"/>
  <c r="Y376" i="16" l="1"/>
  <c r="Z376" i="16"/>
  <c r="T375" i="16"/>
  <c r="AI374" i="16"/>
  <c r="AP134" i="16"/>
  <c r="AX134" i="16" s="1"/>
  <c r="AP135" i="16" l="1"/>
  <c r="AX135" i="16" s="1"/>
  <c r="AI375" i="16"/>
  <c r="Z377" i="16"/>
  <c r="T376" i="16"/>
  <c r="Y377" i="16"/>
  <c r="Z378" i="16" l="1"/>
  <c r="Y378" i="16"/>
  <c r="T377" i="16"/>
  <c r="AP136" i="16"/>
  <c r="AX136" i="16" s="1"/>
  <c r="AI376" i="16"/>
  <c r="AP137" i="16" l="1"/>
  <c r="AX137" i="16" s="1"/>
  <c r="AI377" i="16"/>
  <c r="T378" i="16"/>
  <c r="Z379" i="16"/>
  <c r="Y379" i="16"/>
  <c r="Y380" i="16" l="1"/>
  <c r="Z380" i="16"/>
  <c r="T379" i="16"/>
  <c r="AI378" i="16"/>
  <c r="AP138" i="16"/>
  <c r="AX138" i="16" s="1"/>
  <c r="AP139" i="16" l="1"/>
  <c r="AX139" i="16" s="1"/>
  <c r="AI379" i="16"/>
  <c r="T380" i="16"/>
  <c r="Z381" i="16"/>
  <c r="Y381" i="16"/>
  <c r="Y382" i="16" l="1"/>
  <c r="Z382" i="16"/>
  <c r="T381" i="16"/>
  <c r="AP140" i="16"/>
  <c r="AX140" i="16" s="1"/>
  <c r="AI380" i="16"/>
  <c r="AI381" i="16" l="1"/>
  <c r="AP141" i="16"/>
  <c r="AX141" i="16" s="1"/>
  <c r="Z383" i="16"/>
  <c r="Y383" i="16"/>
  <c r="T382" i="16"/>
  <c r="AP142" i="16" l="1"/>
  <c r="AX142" i="16" s="1"/>
  <c r="AI382" i="16"/>
  <c r="Z384" i="16"/>
  <c r="Y384" i="16"/>
  <c r="T383" i="16"/>
  <c r="AI383" i="16" l="1"/>
  <c r="AP143" i="16"/>
  <c r="AX143" i="16" s="1"/>
  <c r="Y385" i="16"/>
  <c r="T384" i="16"/>
  <c r="Z385" i="16"/>
  <c r="AI384" i="16" l="1"/>
  <c r="AP144" i="16"/>
  <c r="AX144" i="16" s="1"/>
  <c r="Y386" i="16"/>
  <c r="Z386" i="16"/>
  <c r="T385" i="16"/>
  <c r="AP145" i="16" l="1"/>
  <c r="AX145" i="16" s="1"/>
  <c r="AI385" i="16"/>
  <c r="T386" i="16"/>
  <c r="Z387" i="16"/>
  <c r="Y387" i="16"/>
  <c r="Y388" i="16" l="1"/>
  <c r="Z388" i="16"/>
  <c r="T387" i="16"/>
  <c r="AI386" i="16"/>
  <c r="AP146" i="16"/>
  <c r="AX146" i="16" s="1"/>
  <c r="AP147" i="16" l="1"/>
  <c r="AX147" i="16" s="1"/>
  <c r="AI387" i="16"/>
  <c r="Y389" i="16"/>
  <c r="T388" i="16"/>
  <c r="Z389" i="16"/>
  <c r="AI388" i="16" l="1"/>
  <c r="AP148" i="16"/>
  <c r="AX148" i="16" s="1"/>
  <c r="Y390" i="16"/>
  <c r="Z390" i="16"/>
  <c r="T389" i="16"/>
  <c r="AI389" i="16" l="1"/>
  <c r="AP149" i="16"/>
  <c r="AX149" i="16" s="1"/>
  <c r="Z391" i="16"/>
  <c r="Y391" i="16"/>
  <c r="T390" i="16"/>
  <c r="AI390" i="16" l="1"/>
  <c r="AP150" i="16"/>
  <c r="AX150" i="16" s="1"/>
  <c r="Y392" i="16"/>
  <c r="T391" i="16"/>
  <c r="Z392" i="16"/>
  <c r="AP151" i="16" l="1"/>
  <c r="AX151" i="16" s="1"/>
  <c r="AI391" i="16"/>
  <c r="Y393" i="16"/>
  <c r="Z393" i="16"/>
  <c r="T392" i="16"/>
  <c r="AI392" i="16" l="1"/>
  <c r="AP152" i="16"/>
  <c r="AX152" i="16" s="1"/>
  <c r="Y394" i="16"/>
  <c r="T393" i="16"/>
  <c r="Z394" i="16"/>
  <c r="AI393" i="16" l="1"/>
  <c r="AP153" i="16"/>
  <c r="AX153" i="16" s="1"/>
  <c r="T394" i="16"/>
  <c r="Y395" i="16"/>
  <c r="Z395" i="16"/>
  <c r="T395" i="16" l="1"/>
  <c r="Y396" i="16"/>
  <c r="Z396" i="16"/>
  <c r="AP154" i="16"/>
  <c r="AX154" i="16" s="1"/>
  <c r="AI394" i="16"/>
  <c r="Z397" i="16" l="1"/>
  <c r="T396" i="16"/>
  <c r="Y397" i="16"/>
  <c r="AP155" i="16"/>
  <c r="AX155" i="16" s="1"/>
  <c r="AI395" i="16"/>
  <c r="Z398" i="16" l="1"/>
  <c r="Y398" i="16"/>
  <c r="T397" i="16"/>
  <c r="AI396" i="16"/>
  <c r="AP156" i="16"/>
  <c r="AX156" i="16" s="1"/>
  <c r="AI397" i="16" l="1"/>
  <c r="AP157" i="16"/>
  <c r="AX157" i="16" s="1"/>
  <c r="Z399" i="16"/>
  <c r="T398" i="16"/>
  <c r="Y399" i="16"/>
  <c r="AI398" i="16" l="1"/>
  <c r="AP158" i="16"/>
  <c r="AX158" i="16" s="1"/>
  <c r="T399" i="16"/>
  <c r="Z400" i="16"/>
  <c r="Y400" i="16"/>
  <c r="Y401" i="16" l="1"/>
  <c r="Z401" i="16"/>
  <c r="T400" i="16"/>
  <c r="AP159" i="16"/>
  <c r="AX159" i="16" s="1"/>
  <c r="AI399" i="16"/>
  <c r="AP160" i="16" l="1"/>
  <c r="AX160" i="16" s="1"/>
  <c r="AI400" i="16"/>
  <c r="Y402" i="16"/>
  <c r="T401" i="16"/>
  <c r="Z402" i="16"/>
  <c r="AP161" i="16" l="1"/>
  <c r="AX161" i="16" s="1"/>
  <c r="AI401" i="16"/>
  <c r="Z403" i="16"/>
  <c r="Y403" i="16"/>
  <c r="T402" i="16"/>
  <c r="AI402" i="16" l="1"/>
  <c r="AP162" i="16"/>
  <c r="AX162" i="16" s="1"/>
  <c r="Z404" i="16"/>
  <c r="T403" i="16"/>
  <c r="Y404" i="16"/>
  <c r="T404" i="16" l="1"/>
  <c r="Z405" i="16"/>
  <c r="Y405" i="16"/>
  <c r="AI403" i="16"/>
  <c r="AP163" i="16"/>
  <c r="AX163" i="16" s="1"/>
  <c r="Z406" i="16" l="1"/>
  <c r="T405" i="16"/>
  <c r="Y406" i="16"/>
  <c r="AI404" i="16"/>
  <c r="AP164" i="16"/>
  <c r="AX164" i="16" s="1"/>
  <c r="Z407" i="16" l="1"/>
  <c r="Y407" i="16"/>
  <c r="T406" i="16"/>
  <c r="AP165" i="16"/>
  <c r="AX165" i="16" s="1"/>
  <c r="AI405" i="16"/>
  <c r="Y408" i="16" l="1"/>
  <c r="T407" i="16"/>
  <c r="Z408" i="16"/>
  <c r="AP166" i="16"/>
  <c r="AX166" i="16" s="1"/>
  <c r="AI406" i="16"/>
  <c r="AP167" i="16" l="1"/>
  <c r="AX167" i="16" s="1"/>
  <c r="AI407" i="16"/>
  <c r="Z409" i="16"/>
  <c r="Y409" i="16"/>
  <c r="T408" i="16"/>
  <c r="AP168" i="16" l="1"/>
  <c r="AX168" i="16" s="1"/>
  <c r="AI408" i="16"/>
  <c r="T409" i="16"/>
  <c r="Z410" i="16"/>
  <c r="Y410" i="16"/>
  <c r="Z411" i="16" l="1"/>
  <c r="Y411" i="16"/>
  <c r="T410" i="16"/>
  <c r="AI409" i="16"/>
  <c r="AP169" i="16"/>
  <c r="AX169" i="16" s="1"/>
  <c r="AI410" i="16" l="1"/>
  <c r="AP170" i="16"/>
  <c r="AX170" i="16" s="1"/>
  <c r="Z412" i="16"/>
  <c r="Y412" i="16"/>
  <c r="T411" i="16"/>
  <c r="AI411" i="16" l="1"/>
  <c r="AP171" i="16"/>
  <c r="AX171" i="16" s="1"/>
  <c r="Z413" i="16"/>
  <c r="Y413" i="16"/>
  <c r="T412" i="16"/>
  <c r="AP172" i="16" l="1"/>
  <c r="AX172" i="16" s="1"/>
  <c r="AI412" i="16"/>
  <c r="Z414" i="16"/>
  <c r="Y414" i="16"/>
  <c r="T413" i="16"/>
  <c r="AI413" i="16" l="1"/>
  <c r="AP173" i="16"/>
  <c r="AX173" i="16" s="1"/>
  <c r="Y415" i="16"/>
  <c r="Z415" i="16"/>
  <c r="T414" i="16"/>
  <c r="AP174" i="16" l="1"/>
  <c r="AX174" i="16" s="1"/>
  <c r="AI414" i="16"/>
  <c r="Z416" i="16"/>
  <c r="Y416" i="16"/>
  <c r="T415" i="16"/>
  <c r="T416" i="16" l="1"/>
  <c r="Y417" i="16"/>
  <c r="Z417" i="16"/>
  <c r="AP175" i="16"/>
  <c r="AX175" i="16" s="1"/>
  <c r="AI415" i="16"/>
  <c r="Z418" i="16" l="1"/>
  <c r="T417" i="16"/>
  <c r="Y418" i="16"/>
  <c r="AI416" i="16"/>
  <c r="AP176" i="16"/>
  <c r="AX176" i="16" s="1"/>
  <c r="Z419" i="16" l="1"/>
  <c r="Y419" i="16"/>
  <c r="T418" i="16"/>
  <c r="AI417" i="16"/>
  <c r="AP177" i="16"/>
  <c r="AX177" i="16" s="1"/>
  <c r="AP178" i="16" l="1"/>
  <c r="AX178" i="16" s="1"/>
  <c r="AI418" i="16"/>
  <c r="T419" i="16"/>
  <c r="Y420" i="16"/>
  <c r="Z420" i="16"/>
  <c r="Z421" i="16" l="1"/>
  <c r="T420" i="16"/>
  <c r="Y421" i="16"/>
  <c r="AP179" i="16"/>
  <c r="AX179" i="16" s="1"/>
  <c r="AI419" i="16"/>
  <c r="T421" i="16" l="1"/>
  <c r="Y422" i="16"/>
  <c r="Z422" i="16"/>
  <c r="AP180" i="16"/>
  <c r="AX180" i="16" s="1"/>
  <c r="AI420" i="16"/>
  <c r="Z423" i="16" l="1"/>
  <c r="Y423" i="16"/>
  <c r="T422" i="16"/>
  <c r="AI421" i="16"/>
  <c r="AP181" i="16"/>
  <c r="AX181" i="16" s="1"/>
  <c r="AI422" i="16" l="1"/>
  <c r="AP182" i="16"/>
  <c r="AX182" i="16" s="1"/>
  <c r="Y424" i="16"/>
  <c r="T423" i="16"/>
  <c r="Z424" i="16"/>
  <c r="AP183" i="16" l="1"/>
  <c r="AX183" i="16" s="1"/>
  <c r="AI423" i="16"/>
  <c r="Y425" i="16"/>
  <c r="Z425" i="16"/>
  <c r="T424" i="16"/>
  <c r="AI424" i="16" l="1"/>
  <c r="AP184" i="16"/>
  <c r="AX184" i="16" s="1"/>
  <c r="T425" i="16"/>
  <c r="Z426" i="16"/>
  <c r="Y426" i="16"/>
  <c r="Y427" i="16" l="1"/>
  <c r="Z427" i="16"/>
  <c r="T426" i="16"/>
  <c r="AI425" i="16"/>
  <c r="AP185" i="16"/>
  <c r="AX185" i="16" s="1"/>
  <c r="AP186" i="16" l="1"/>
  <c r="AX186" i="16" s="1"/>
  <c r="AI426" i="16"/>
  <c r="Y428" i="16"/>
  <c r="T427" i="16"/>
  <c r="Z428" i="16"/>
  <c r="AI427" i="16" l="1"/>
  <c r="AP187" i="16"/>
  <c r="AX187" i="16" s="1"/>
  <c r="Z429" i="16"/>
  <c r="T428" i="16"/>
  <c r="Y429" i="16"/>
  <c r="AI428" i="16" l="1"/>
  <c r="AP188" i="16"/>
  <c r="AX188" i="16" s="1"/>
  <c r="T429" i="16"/>
  <c r="Y430" i="16"/>
  <c r="Z430" i="16"/>
  <c r="Y431" i="16" l="1"/>
  <c r="T430" i="16"/>
  <c r="Z431" i="16"/>
  <c r="AP189" i="16"/>
  <c r="AX189" i="16" s="1"/>
  <c r="AI429" i="16"/>
  <c r="AI430" i="16" l="1"/>
  <c r="AP190" i="16"/>
  <c r="AX190" i="16" s="1"/>
  <c r="T431" i="16"/>
  <c r="Y432" i="16"/>
  <c r="Z432" i="16"/>
  <c r="Y433" i="16" l="1"/>
  <c r="Z433" i="16"/>
  <c r="T432" i="16"/>
  <c r="AP191" i="16"/>
  <c r="AX191" i="16" s="1"/>
  <c r="AI431" i="16"/>
  <c r="AI432" i="16" l="1"/>
  <c r="AP192" i="16"/>
  <c r="AX192" i="16" s="1"/>
  <c r="Z434" i="16"/>
  <c r="T433" i="16"/>
  <c r="Y434" i="16"/>
  <c r="AP193" i="16" l="1"/>
  <c r="AX193" i="16" s="1"/>
  <c r="AI433" i="16"/>
  <c r="Y435" i="16"/>
  <c r="T434" i="16"/>
  <c r="Z435" i="16"/>
  <c r="AI434" i="16" l="1"/>
  <c r="AP194" i="16"/>
  <c r="AX194" i="16" s="1"/>
  <c r="Z436" i="16"/>
  <c r="Y436" i="16"/>
  <c r="T435" i="16"/>
  <c r="Y437" i="16" l="1"/>
  <c r="Z437" i="16"/>
  <c r="T436" i="16"/>
  <c r="AI435" i="16"/>
  <c r="AP195" i="16"/>
  <c r="AX195" i="16" s="1"/>
  <c r="AI436" i="16" l="1"/>
  <c r="AP196" i="16"/>
  <c r="AX196" i="16" s="1"/>
  <c r="Z438" i="16"/>
  <c r="T437" i="16"/>
  <c r="Y438" i="16"/>
  <c r="Z439" i="16" l="1"/>
  <c r="Y439" i="16"/>
  <c r="T438" i="16"/>
  <c r="AI437" i="16"/>
  <c r="AP197" i="16"/>
  <c r="AX197" i="16" s="1"/>
  <c r="AP198" i="16" l="1"/>
  <c r="AX198" i="16" s="1"/>
  <c r="AI438" i="16"/>
  <c r="T439" i="16"/>
  <c r="Y440" i="16"/>
  <c r="Z440" i="16"/>
  <c r="T440" i="16" l="1"/>
  <c r="Y441" i="16"/>
  <c r="Z441" i="16"/>
  <c r="AP199" i="16"/>
  <c r="AX199" i="16" s="1"/>
  <c r="AI439" i="16"/>
  <c r="T441" i="16" l="1"/>
  <c r="Y442" i="16"/>
  <c r="Z442" i="16"/>
  <c r="AI440" i="16"/>
  <c r="AP200" i="16"/>
  <c r="AX200" i="16" s="1"/>
  <c r="Z443" i="16" l="1"/>
  <c r="T442" i="16"/>
  <c r="Y443" i="16"/>
  <c r="AI441" i="16"/>
  <c r="AP201" i="16"/>
  <c r="AX201" i="16" s="1"/>
  <c r="AI442" i="16" l="1"/>
  <c r="AP202" i="16"/>
  <c r="AX202" i="16" s="1"/>
  <c r="Z444" i="16"/>
  <c r="Y444" i="16"/>
  <c r="T443" i="16"/>
  <c r="AI443" i="16" l="1"/>
  <c r="AP203" i="16"/>
  <c r="AX203" i="16" s="1"/>
  <c r="Z445" i="16"/>
  <c r="Y445" i="16"/>
  <c r="T444" i="16"/>
  <c r="T445" i="16" l="1"/>
  <c r="Y446" i="16"/>
  <c r="Z446" i="16"/>
  <c r="AI444" i="16"/>
  <c r="AP204" i="16"/>
  <c r="AX204" i="16" s="1"/>
  <c r="Y447" i="16" l="1"/>
  <c r="Z447" i="16"/>
  <c r="T446" i="16"/>
  <c r="AI445" i="16"/>
  <c r="AP205" i="16"/>
  <c r="AX205" i="16" s="1"/>
  <c r="AI446" i="16" l="1"/>
  <c r="AP206" i="16"/>
  <c r="AX206" i="16" s="1"/>
  <c r="T447" i="16"/>
  <c r="Y448" i="16"/>
  <c r="Z448" i="16"/>
  <c r="Z449" i="16" l="1"/>
  <c r="T448" i="16"/>
  <c r="Y449" i="16"/>
  <c r="AI447" i="16"/>
  <c r="AP207" i="16"/>
  <c r="AX207" i="16" s="1"/>
  <c r="AP208" i="16" l="1"/>
  <c r="AX208" i="16" s="1"/>
  <c r="AI448" i="16"/>
  <c r="T449" i="16"/>
  <c r="Y450" i="16"/>
  <c r="Z450" i="16"/>
  <c r="Z451" i="16" l="1"/>
  <c r="Y451" i="16"/>
  <c r="T450" i="16"/>
  <c r="AI449" i="16"/>
  <c r="AP209" i="16"/>
  <c r="AX209" i="16" s="1"/>
  <c r="T451" i="16" l="1"/>
  <c r="Y452" i="16"/>
  <c r="Z452" i="16"/>
  <c r="AP210" i="16"/>
  <c r="AX210" i="16" s="1"/>
  <c r="AI450" i="16"/>
  <c r="T452" i="16" l="1"/>
  <c r="Z453" i="16"/>
  <c r="Y453" i="16"/>
  <c r="AI451" i="16"/>
  <c r="AP211" i="16"/>
  <c r="AX211" i="16" s="1"/>
  <c r="Y454" i="16" l="1"/>
  <c r="Z454" i="16"/>
  <c r="T453" i="16"/>
  <c r="AP212" i="16"/>
  <c r="AX212" i="16" s="1"/>
  <c r="AI452" i="16"/>
  <c r="AI453" i="16" l="1"/>
  <c r="AP213" i="16"/>
  <c r="AX213" i="16" s="1"/>
  <c r="T454" i="16"/>
  <c r="Z455" i="16"/>
  <c r="Y455" i="16"/>
  <c r="Z456" i="16" l="1"/>
  <c r="T455" i="16"/>
  <c r="Y456" i="16"/>
  <c r="AI454" i="16"/>
  <c r="AP214" i="16"/>
  <c r="AX214" i="16" s="1"/>
  <c r="AP215" i="16" l="1"/>
  <c r="AX215" i="16" s="1"/>
  <c r="AI455" i="16"/>
  <c r="Z457" i="16"/>
  <c r="Y457" i="16"/>
  <c r="T456" i="16"/>
  <c r="Z458" i="16" l="1"/>
  <c r="T457" i="16"/>
  <c r="Y458" i="16"/>
  <c r="AI456" i="16"/>
  <c r="AP216" i="16"/>
  <c r="AX216" i="16" s="1"/>
  <c r="AI457" i="16" l="1"/>
  <c r="AP217" i="16"/>
  <c r="AX217" i="16" s="1"/>
  <c r="T458" i="16"/>
  <c r="Y459" i="16"/>
  <c r="Z459" i="16"/>
  <c r="Y460" i="16" l="1"/>
  <c r="Z460" i="16"/>
  <c r="T459" i="16"/>
  <c r="AP218" i="16"/>
  <c r="AX218" i="16" s="1"/>
  <c r="AI458" i="16"/>
  <c r="AP219" i="16" l="1"/>
  <c r="AX219" i="16" s="1"/>
  <c r="AI459" i="16"/>
  <c r="T460" i="16"/>
  <c r="Z461" i="16"/>
  <c r="Y461" i="16"/>
  <c r="Z462" i="16" l="1"/>
  <c r="T461" i="16"/>
  <c r="Y462" i="16"/>
  <c r="AP220" i="16"/>
  <c r="AX220" i="16" s="1"/>
  <c r="AI460" i="16"/>
  <c r="AI461" i="16" l="1"/>
  <c r="AP221" i="16"/>
  <c r="AX221" i="16" s="1"/>
  <c r="Z463" i="16"/>
  <c r="T462" i="16"/>
  <c r="Y463" i="16"/>
  <c r="AI462" i="16" l="1"/>
  <c r="AP222" i="16"/>
  <c r="AX222" i="16" s="1"/>
  <c r="Y464" i="16"/>
  <c r="T463" i="16"/>
  <c r="Z464" i="16"/>
  <c r="AP223" i="16" l="1"/>
  <c r="AX223" i="16" s="1"/>
  <c r="AI463" i="16"/>
  <c r="Y465" i="16"/>
  <c r="Z465" i="16"/>
  <c r="T464" i="16"/>
  <c r="AP224" i="16" l="1"/>
  <c r="AX224" i="16" s="1"/>
  <c r="AI464" i="16"/>
  <c r="T465" i="16"/>
  <c r="Y466" i="16"/>
  <c r="Z466" i="16"/>
  <c r="Z467" i="16" l="1"/>
  <c r="T466" i="16"/>
  <c r="Y467" i="16"/>
  <c r="AP225" i="16"/>
  <c r="AX225" i="16" s="1"/>
  <c r="AI465" i="16"/>
  <c r="AI466" i="16" l="1"/>
  <c r="AP226" i="16"/>
  <c r="AX226" i="16" s="1"/>
  <c r="Z468" i="16"/>
  <c r="T467" i="16"/>
  <c r="Y468" i="16"/>
  <c r="T468" i="16" l="1"/>
  <c r="Y469" i="16"/>
  <c r="Z469" i="16"/>
  <c r="AP227" i="16"/>
  <c r="AX227" i="16" s="1"/>
  <c r="AI467" i="16"/>
  <c r="T469" i="16" l="1"/>
  <c r="Z470" i="16"/>
  <c r="Y470" i="16"/>
  <c r="AI468" i="16"/>
  <c r="AP228" i="16"/>
  <c r="AX228" i="16" s="1"/>
  <c r="Z471" i="16" l="1"/>
  <c r="T470" i="16"/>
  <c r="Y471" i="16"/>
  <c r="AI469" i="16"/>
  <c r="AP229" i="16"/>
  <c r="AX229" i="16" s="1"/>
  <c r="Z472" i="16" l="1"/>
  <c r="T471" i="16"/>
  <c r="Y472" i="16"/>
  <c r="AI470" i="16"/>
  <c r="AP230" i="16"/>
  <c r="AX230" i="16" s="1"/>
  <c r="Z473" i="16" l="1"/>
  <c r="T472" i="16"/>
  <c r="Y473" i="16"/>
  <c r="AP231" i="16"/>
  <c r="AX231" i="16" s="1"/>
  <c r="AI471" i="16"/>
  <c r="AI472" i="16" l="1"/>
  <c r="AP232" i="16"/>
  <c r="AX232" i="16" s="1"/>
  <c r="Z474" i="16"/>
  <c r="T473" i="16"/>
  <c r="Y474" i="16"/>
  <c r="Z475" i="16" l="1"/>
  <c r="Y475" i="16"/>
  <c r="T474" i="16"/>
  <c r="AI473" i="16"/>
  <c r="AP233" i="16"/>
  <c r="AX233" i="16" s="1"/>
  <c r="AP234" i="16" l="1"/>
  <c r="AX234" i="16" s="1"/>
  <c r="AI474" i="16"/>
  <c r="Z476" i="16"/>
  <c r="T475" i="16"/>
  <c r="Y476" i="16"/>
  <c r="T476" i="16" l="1"/>
  <c r="Y477" i="16"/>
  <c r="Z477" i="16"/>
  <c r="AP235" i="16"/>
  <c r="AX235" i="16" s="1"/>
  <c r="AI475" i="16"/>
  <c r="T477" i="16" l="1"/>
  <c r="Z478" i="16"/>
  <c r="Y478" i="16"/>
  <c r="AP236" i="16"/>
  <c r="AX236" i="16" s="1"/>
  <c r="AI476" i="16"/>
  <c r="Z479" i="16" l="1"/>
  <c r="T478" i="16"/>
  <c r="Y479" i="16"/>
  <c r="AP237" i="16"/>
  <c r="AX237" i="16" s="1"/>
  <c r="AI477" i="16"/>
  <c r="T479" i="16" l="1"/>
  <c r="Z480" i="16"/>
  <c r="Y480" i="16"/>
  <c r="AP238" i="16"/>
  <c r="AX238" i="16" s="1"/>
  <c r="AI478" i="16"/>
  <c r="T480" i="16" l="1"/>
  <c r="Z481" i="16"/>
  <c r="Y481" i="16"/>
  <c r="AI479" i="16"/>
  <c r="AP239" i="16"/>
  <c r="AX239" i="16" s="1"/>
  <c r="T481" i="16" l="1"/>
  <c r="Y482" i="16"/>
  <c r="Z482" i="16"/>
  <c r="AI480" i="16"/>
  <c r="AP240" i="16"/>
  <c r="AX240" i="16" s="1"/>
  <c r="Z483" i="16" l="1"/>
  <c r="Y483" i="16"/>
  <c r="T482" i="16"/>
  <c r="AI481" i="16"/>
  <c r="AP241" i="16"/>
  <c r="AX241" i="16" s="1"/>
  <c r="AP242" i="16" l="1"/>
  <c r="AX242" i="16" s="1"/>
  <c r="AI482" i="16"/>
  <c r="Z484" i="16"/>
  <c r="Y484" i="16"/>
  <c r="T483" i="16"/>
  <c r="AI483" i="16" l="1"/>
  <c r="AP243" i="16"/>
  <c r="AX243" i="16" s="1"/>
  <c r="Y485" i="16"/>
  <c r="T484" i="16"/>
  <c r="Z485" i="16"/>
  <c r="AP244" i="16" l="1"/>
  <c r="AX244" i="16" s="1"/>
  <c r="AI484" i="16"/>
  <c r="Y486" i="16"/>
  <c r="T485" i="16"/>
  <c r="Z486" i="16"/>
  <c r="AI485" i="16" l="1"/>
  <c r="AP245" i="16"/>
  <c r="AX245" i="16" s="1"/>
  <c r="T486" i="16"/>
  <c r="Z487" i="16"/>
  <c r="Y487" i="16"/>
  <c r="Y488" i="16" l="1"/>
  <c r="Z488" i="16"/>
  <c r="T487" i="16"/>
  <c r="AP246" i="16"/>
  <c r="AX246" i="16" s="1"/>
  <c r="AI486" i="16"/>
  <c r="AI487" i="16" l="1"/>
  <c r="AP247" i="16"/>
  <c r="AX247" i="16" s="1"/>
  <c r="T488" i="16"/>
  <c r="Y489" i="16"/>
  <c r="Z489" i="16"/>
  <c r="Z490" i="16" l="1"/>
  <c r="Y490" i="16"/>
  <c r="T489" i="16"/>
  <c r="AI488" i="16"/>
  <c r="AP248" i="16"/>
  <c r="AX248" i="16" s="1"/>
  <c r="AP249" i="16" l="1"/>
  <c r="AX249" i="16" s="1"/>
  <c r="AI489" i="16"/>
  <c r="Z491" i="16"/>
  <c r="T490" i="16"/>
  <c r="Y491" i="16"/>
  <c r="AI490" i="16" l="1"/>
  <c r="AP250" i="16"/>
  <c r="AX250" i="16" s="1"/>
  <c r="Y492" i="16"/>
  <c r="Z492" i="16"/>
  <c r="T491" i="16"/>
  <c r="AP251" i="16" l="1"/>
  <c r="AX251" i="16" s="1"/>
  <c r="AI491" i="16"/>
  <c r="Z493" i="16"/>
  <c r="T492" i="16"/>
  <c r="Y493" i="16"/>
  <c r="AP252" i="16" l="1"/>
  <c r="AX252" i="16" s="1"/>
  <c r="AI492" i="16"/>
  <c r="Y494" i="16"/>
  <c r="T493" i="16"/>
  <c r="Z494" i="16"/>
  <c r="AI493" i="16" l="1"/>
  <c r="AP253" i="16"/>
  <c r="AX253" i="16" s="1"/>
  <c r="Y495" i="16"/>
  <c r="T494" i="16"/>
  <c r="Z495" i="16"/>
  <c r="AI494" i="16" l="1"/>
  <c r="AP254" i="16"/>
  <c r="AX254" i="16" s="1"/>
  <c r="T495" i="16"/>
  <c r="Z496" i="16"/>
  <c r="Y496" i="16"/>
  <c r="T496" i="16" l="1"/>
  <c r="Y497" i="16"/>
  <c r="Z497" i="16"/>
  <c r="AP255" i="16"/>
  <c r="AX255" i="16" s="1"/>
  <c r="AI495" i="16"/>
  <c r="Y498" i="16" l="1"/>
  <c r="Z498" i="16"/>
  <c r="T497" i="16"/>
  <c r="AI496" i="16"/>
  <c r="AP256" i="16"/>
  <c r="AX256" i="16" s="1"/>
  <c r="AP257" i="16" l="1"/>
  <c r="AX257" i="16" s="1"/>
  <c r="AI497" i="16"/>
  <c r="Y499" i="16"/>
  <c r="T498" i="16"/>
  <c r="Z499" i="16"/>
  <c r="AI498" i="16" l="1"/>
  <c r="AP258" i="16"/>
  <c r="AX258" i="16" s="1"/>
  <c r="Z500" i="16"/>
  <c r="Y500" i="16"/>
  <c r="T499" i="16"/>
  <c r="AP259" i="16" l="1"/>
  <c r="AX259" i="16" s="1"/>
  <c r="AI499" i="16"/>
  <c r="T500" i="16"/>
  <c r="Y501" i="16"/>
  <c r="Z501" i="16"/>
  <c r="Y502" i="16" l="1"/>
  <c r="T501" i="16"/>
  <c r="Z502" i="16"/>
  <c r="AP260" i="16"/>
  <c r="AX260" i="16" s="1"/>
  <c r="AI500" i="16"/>
  <c r="AI501" i="16" l="1"/>
  <c r="AP261" i="16"/>
  <c r="AX261" i="16" s="1"/>
  <c r="Y503" i="16"/>
  <c r="T502" i="16"/>
  <c r="Z503" i="16"/>
  <c r="AI502" i="16" l="1"/>
  <c r="AP262" i="16"/>
  <c r="AX262" i="16" s="1"/>
  <c r="Y504" i="16"/>
  <c r="Z504" i="16"/>
  <c r="T503" i="16"/>
  <c r="AI503" i="16" l="1"/>
  <c r="AP263" i="16"/>
  <c r="AX263" i="16" s="1"/>
  <c r="Z505" i="16"/>
  <c r="T504" i="16"/>
  <c r="Y505" i="16"/>
  <c r="AI504" i="16" l="1"/>
  <c r="AP264" i="16"/>
  <c r="AX264" i="16" s="1"/>
  <c r="Y506" i="16"/>
  <c r="Z506" i="16"/>
  <c r="T505" i="16"/>
  <c r="AI505" i="16" l="1"/>
  <c r="AP265" i="16"/>
  <c r="AX265" i="16" s="1"/>
  <c r="Z507" i="16"/>
  <c r="T506" i="16"/>
  <c r="Y507" i="16"/>
  <c r="T507" i="16" l="1"/>
  <c r="Y508" i="16"/>
  <c r="Z508" i="16"/>
  <c r="AP266" i="16"/>
  <c r="AX266" i="16" s="1"/>
  <c r="AI506" i="16"/>
  <c r="Z509" i="16" l="1"/>
  <c r="Y509" i="16"/>
  <c r="T508" i="16"/>
  <c r="AP267" i="16"/>
  <c r="AX267" i="16" s="1"/>
  <c r="AI507" i="16"/>
  <c r="AI508" i="16" l="1"/>
  <c r="AP268" i="16"/>
  <c r="AX268" i="16" s="1"/>
  <c r="Z510" i="16"/>
  <c r="Y510" i="16"/>
  <c r="T509" i="16"/>
  <c r="Z511" i="16" l="1"/>
  <c r="Y511" i="16"/>
  <c r="T510" i="16"/>
  <c r="AP269" i="16"/>
  <c r="AX269" i="16" s="1"/>
  <c r="AI509" i="16"/>
  <c r="AI510" i="16" l="1"/>
  <c r="AP270" i="16"/>
  <c r="AX270" i="16" s="1"/>
  <c r="T511" i="16"/>
  <c r="Y512" i="16"/>
  <c r="Z512" i="16"/>
  <c r="T512" i="16" l="1"/>
  <c r="Z513" i="16"/>
  <c r="Y513" i="16"/>
  <c r="AP271" i="16"/>
  <c r="AX271" i="16" s="1"/>
  <c r="AI511" i="16"/>
  <c r="Z514" i="16" l="1"/>
  <c r="T513" i="16"/>
  <c r="Y514" i="16"/>
  <c r="AP272" i="16"/>
  <c r="AX272" i="16" s="1"/>
  <c r="AI512" i="16"/>
  <c r="Z515" i="16" l="1"/>
  <c r="T514" i="16"/>
  <c r="Y515" i="16"/>
  <c r="AI513" i="16"/>
  <c r="AP273" i="16"/>
  <c r="AX273" i="16" s="1"/>
  <c r="Y516" i="16" l="1"/>
  <c r="T515" i="16"/>
  <c r="Z516" i="16"/>
  <c r="AI514" i="16"/>
  <c r="AP274" i="16"/>
  <c r="AX274" i="16" s="1"/>
  <c r="AI515" i="16" l="1"/>
  <c r="AP275" i="16"/>
  <c r="AX275" i="16" s="1"/>
  <c r="Z517" i="16"/>
  <c r="Y517" i="16"/>
  <c r="T516" i="16"/>
  <c r="AP276" i="16" l="1"/>
  <c r="AX276" i="16" s="1"/>
  <c r="AI516" i="16"/>
  <c r="T517" i="16"/>
  <c r="Y518" i="16"/>
  <c r="Z518" i="16"/>
  <c r="Z519" i="16" l="1"/>
  <c r="Y519" i="16"/>
  <c r="T518" i="16"/>
  <c r="AP277" i="16"/>
  <c r="AX277" i="16" s="1"/>
  <c r="AI517" i="16"/>
  <c r="Z520" i="16" l="1"/>
  <c r="T519" i="16"/>
  <c r="Y520" i="16"/>
  <c r="AP278" i="16"/>
  <c r="AX278" i="16" s="1"/>
  <c r="AI518" i="16"/>
  <c r="Z521" i="16" l="1"/>
  <c r="Y521" i="16"/>
  <c r="T520" i="16"/>
  <c r="AI519" i="16"/>
  <c r="AP279" i="16"/>
  <c r="AX279" i="16" s="1"/>
  <c r="Z522" i="16" l="1"/>
  <c r="T521" i="16"/>
  <c r="Y522" i="16"/>
  <c r="AI520" i="16"/>
  <c r="AP280" i="16"/>
  <c r="AX280" i="16" s="1"/>
  <c r="AP281" i="16" l="1"/>
  <c r="AX281" i="16" s="1"/>
  <c r="AI521" i="16"/>
  <c r="Y523" i="16"/>
  <c r="Z523" i="16"/>
  <c r="T522" i="16"/>
  <c r="AP282" i="16" l="1"/>
  <c r="AX282" i="16" s="1"/>
  <c r="AI522" i="16"/>
  <c r="Z524" i="16"/>
  <c r="T523" i="16"/>
  <c r="Y524" i="16"/>
  <c r="Y525" i="16" l="1"/>
  <c r="T524" i="16"/>
  <c r="Z525" i="16"/>
  <c r="AI523" i="16"/>
  <c r="AP283" i="16"/>
  <c r="AX283" i="16" s="1"/>
  <c r="AI524" i="16" l="1"/>
  <c r="AP284" i="16"/>
  <c r="AX284" i="16" s="1"/>
  <c r="Y526" i="16"/>
  <c r="T525" i="16"/>
  <c r="Z526" i="16"/>
  <c r="AI525" i="16" l="1"/>
  <c r="AP285" i="16"/>
  <c r="AX285" i="16" s="1"/>
  <c r="Y527" i="16"/>
  <c r="T526" i="16"/>
  <c r="Z527" i="16"/>
  <c r="AP286" i="16" l="1"/>
  <c r="AX286" i="16" s="1"/>
  <c r="AI526" i="16"/>
  <c r="Y528" i="16"/>
  <c r="Z528" i="16"/>
  <c r="T527" i="16"/>
  <c r="AI527" i="16" l="1"/>
  <c r="AP287" i="16"/>
  <c r="AX287" i="16" s="1"/>
  <c r="Y529" i="16"/>
  <c r="Z529" i="16"/>
  <c r="T528" i="16"/>
  <c r="AP288" i="16" l="1"/>
  <c r="AX288" i="16" s="1"/>
  <c r="AI528" i="16"/>
  <c r="Y530" i="16"/>
  <c r="Z530" i="16"/>
  <c r="T529" i="16"/>
  <c r="AP289" i="16" l="1"/>
  <c r="AX289" i="16" s="1"/>
  <c r="AI529" i="16"/>
  <c r="Y531" i="16"/>
  <c r="T530" i="16"/>
  <c r="Z531" i="16"/>
  <c r="AI530" i="16" l="1"/>
  <c r="AP290" i="16"/>
  <c r="AX290" i="16" s="1"/>
  <c r="Y532" i="16"/>
  <c r="T531" i="16"/>
  <c r="Z532" i="16"/>
  <c r="AP291" i="16" l="1"/>
  <c r="AX291" i="16" s="1"/>
  <c r="AI531" i="16"/>
  <c r="Z533" i="16"/>
  <c r="Y533" i="16"/>
  <c r="T532" i="16"/>
  <c r="T533" i="16" l="1"/>
  <c r="Z534" i="16"/>
  <c r="Y534" i="16"/>
  <c r="AI532" i="16"/>
  <c r="AP292" i="16"/>
  <c r="AX292" i="16" s="1"/>
  <c r="Y535" i="16" l="1"/>
  <c r="Z535" i="16"/>
  <c r="T534" i="16"/>
  <c r="AP293" i="16"/>
  <c r="AX293" i="16" s="1"/>
  <c r="AI533" i="16"/>
  <c r="AI534" i="16" l="1"/>
  <c r="AP294" i="16"/>
  <c r="AX294" i="16" s="1"/>
  <c r="Z536" i="16"/>
  <c r="T535" i="16"/>
  <c r="Y536" i="16"/>
  <c r="AI535" i="16" l="1"/>
  <c r="AP295" i="16"/>
  <c r="AX295" i="16" s="1"/>
  <c r="T536" i="16"/>
  <c r="Y537" i="16"/>
  <c r="Z537" i="16"/>
  <c r="T537" i="16" l="1"/>
  <c r="Y538" i="16"/>
  <c r="Z538" i="16"/>
  <c r="AI536" i="16"/>
  <c r="AP296" i="16"/>
  <c r="AX296" i="16" s="1"/>
  <c r="Y539" i="16" l="1"/>
  <c r="Z539" i="16"/>
  <c r="T538" i="16"/>
  <c r="AI537" i="16"/>
  <c r="AP297" i="16"/>
  <c r="AX297" i="16" s="1"/>
  <c r="AI538" i="16" l="1"/>
  <c r="AP298" i="16"/>
  <c r="AX298" i="16" s="1"/>
  <c r="T539" i="16"/>
  <c r="Z540" i="16"/>
  <c r="Y540" i="16"/>
  <c r="Y541" i="16" l="1"/>
  <c r="Z541" i="16"/>
  <c r="T540" i="16"/>
  <c r="AP299" i="16"/>
  <c r="AX299" i="16" s="1"/>
  <c r="AI539" i="16"/>
  <c r="AI540" i="16" l="1"/>
  <c r="AP300" i="16"/>
  <c r="AX300" i="16" s="1"/>
  <c r="Y542" i="16"/>
  <c r="Z542" i="16"/>
  <c r="T541" i="16"/>
  <c r="AI541" i="16" l="1"/>
  <c r="AP301" i="16"/>
  <c r="AX301" i="16" s="1"/>
  <c r="Z543" i="16"/>
  <c r="T542" i="16"/>
  <c r="Y543" i="16"/>
  <c r="AI542" i="16" l="1"/>
  <c r="AP302" i="16"/>
  <c r="AX302" i="16" s="1"/>
  <c r="Z544" i="16"/>
  <c r="Y544" i="16"/>
  <c r="T543" i="16"/>
  <c r="Z545" i="16" l="1"/>
  <c r="Y545" i="16"/>
  <c r="T544" i="16"/>
  <c r="AI543" i="16"/>
  <c r="AP303" i="16"/>
  <c r="AX303" i="16" s="1"/>
  <c r="AI544" i="16" l="1"/>
  <c r="AP304" i="16"/>
  <c r="AX304" i="16" s="1"/>
  <c r="T545" i="16"/>
  <c r="Z546" i="16"/>
  <c r="Y546" i="16"/>
  <c r="Z547" i="16" l="1"/>
  <c r="T546" i="16"/>
  <c r="Y547" i="16"/>
  <c r="AI545" i="16"/>
  <c r="AP305" i="16"/>
  <c r="AX305" i="16" s="1"/>
  <c r="Y548" i="16" l="1"/>
  <c r="Z548" i="16"/>
  <c r="T547" i="16"/>
  <c r="AP306" i="16"/>
  <c r="AX306" i="16" s="1"/>
  <c r="AI546" i="16"/>
  <c r="AI547" i="16" l="1"/>
  <c r="AP307" i="16"/>
  <c r="AX307" i="16" s="1"/>
  <c r="T548" i="16"/>
  <c r="Y549" i="16"/>
  <c r="Z549" i="16"/>
  <c r="Z550" i="16" l="1"/>
  <c r="Y550" i="16"/>
  <c r="T549" i="16"/>
  <c r="AP308" i="16"/>
  <c r="AX308" i="16" s="1"/>
  <c r="AI548" i="16"/>
  <c r="Y551" i="16" l="1"/>
  <c r="T550" i="16"/>
  <c r="Z551" i="16"/>
  <c r="AI549" i="16"/>
  <c r="AP309" i="16"/>
  <c r="AX309" i="16" s="1"/>
  <c r="AP310" i="16" l="1"/>
  <c r="AX310" i="16" s="1"/>
  <c r="AI550" i="16"/>
  <c r="T551" i="16"/>
  <c r="Z552" i="16"/>
  <c r="Y552" i="16"/>
  <c r="T552" i="16" l="1"/>
  <c r="Z553" i="16"/>
  <c r="Y553" i="16"/>
  <c r="AI551" i="16"/>
  <c r="AP311" i="16"/>
  <c r="AX311" i="16" s="1"/>
  <c r="Y554" i="16" l="1"/>
  <c r="Z554" i="16"/>
  <c r="T553" i="16"/>
  <c r="AI552" i="16"/>
  <c r="AP312" i="16"/>
  <c r="AX312" i="16" s="1"/>
  <c r="AI553" i="16" l="1"/>
  <c r="AP313" i="16"/>
  <c r="AX313" i="16" s="1"/>
  <c r="Y555" i="16"/>
  <c r="T554" i="16"/>
  <c r="Z555" i="16"/>
  <c r="AI554" i="16" l="1"/>
  <c r="AP314" i="16"/>
  <c r="AX314" i="16" s="1"/>
  <c r="T555" i="16"/>
  <c r="Z556" i="16"/>
  <c r="Y556" i="16"/>
  <c r="T556" i="16" l="1"/>
  <c r="Z557" i="16"/>
  <c r="Y557" i="16"/>
  <c r="AI555" i="16"/>
  <c r="AP315" i="16"/>
  <c r="AX315" i="16" s="1"/>
  <c r="Z558" i="16" l="1"/>
  <c r="Y558" i="16"/>
  <c r="T557" i="16"/>
  <c r="AI556" i="16"/>
  <c r="AP316" i="16"/>
  <c r="AX316" i="16" s="1"/>
  <c r="AP317" i="16" l="1"/>
  <c r="AX317" i="16" s="1"/>
  <c r="AI557" i="16"/>
  <c r="Y559" i="16"/>
  <c r="Z559" i="16"/>
  <c r="T558" i="16"/>
  <c r="AP318" i="16" l="1"/>
  <c r="AX318" i="16" s="1"/>
  <c r="AI558" i="16"/>
  <c r="T559" i="16"/>
  <c r="Y560" i="16"/>
  <c r="Z560" i="16"/>
  <c r="Y561" i="16" l="1"/>
  <c r="T560" i="16"/>
  <c r="Z561" i="16"/>
  <c r="AP319" i="16"/>
  <c r="AX319" i="16" s="1"/>
  <c r="AI559" i="16"/>
  <c r="AP320" i="16" l="1"/>
  <c r="AX320" i="16" s="1"/>
  <c r="AI560" i="16"/>
  <c r="T561" i="16"/>
  <c r="Z562" i="16"/>
  <c r="Y562" i="16"/>
  <c r="Y563" i="16" l="1"/>
  <c r="T562" i="16"/>
  <c r="Z563" i="16"/>
  <c r="AI561" i="16"/>
  <c r="AP321" i="16"/>
  <c r="AX321" i="16" s="1"/>
  <c r="AP322" i="16" l="1"/>
  <c r="AX322" i="16" s="1"/>
  <c r="AI562" i="16"/>
  <c r="Z564" i="16"/>
  <c r="Y564" i="16"/>
  <c r="T563" i="16"/>
  <c r="Y565" i="16" l="1"/>
  <c r="T564" i="16"/>
  <c r="Z565" i="16"/>
  <c r="AP323" i="16"/>
  <c r="AX323" i="16" s="1"/>
  <c r="AI563" i="16"/>
  <c r="AI564" i="16" l="1"/>
  <c r="AP324" i="16"/>
  <c r="AX324" i="16" s="1"/>
  <c r="Y566" i="16"/>
  <c r="T565" i="16"/>
  <c r="Z566" i="16"/>
  <c r="AI565" i="16" l="1"/>
  <c r="AP325" i="16"/>
  <c r="AX325" i="16" s="1"/>
  <c r="Z567" i="16"/>
  <c r="Y567" i="16"/>
  <c r="T566" i="16"/>
  <c r="Y568" i="16" l="1"/>
  <c r="Z568" i="16"/>
  <c r="T567" i="16"/>
  <c r="AI566" i="16"/>
  <c r="AP326" i="16"/>
  <c r="AX326" i="16" s="1"/>
  <c r="AP327" i="16" l="1"/>
  <c r="AX327" i="16" s="1"/>
  <c r="AI567" i="16"/>
  <c r="T568" i="16"/>
  <c r="Z569" i="16"/>
  <c r="Y569" i="16"/>
  <c r="Y570" i="16" l="1"/>
  <c r="T569" i="16"/>
  <c r="Z570" i="16"/>
  <c r="AI568" i="16"/>
  <c r="AP328" i="16"/>
  <c r="AX328" i="16" s="1"/>
  <c r="AI569" i="16" l="1"/>
  <c r="AP329" i="16"/>
  <c r="AX329" i="16" s="1"/>
  <c r="T570" i="16"/>
  <c r="Y571" i="16"/>
  <c r="Z571" i="16"/>
  <c r="Y572" i="16" l="1"/>
  <c r="T571" i="16"/>
  <c r="Z572" i="16"/>
  <c r="AI570" i="16"/>
  <c r="AP330" i="16"/>
  <c r="AX330" i="16" s="1"/>
  <c r="AI571" i="16" l="1"/>
  <c r="AP331" i="16"/>
  <c r="AX331" i="16" s="1"/>
  <c r="Z573" i="16"/>
  <c r="Y573" i="16"/>
  <c r="T572" i="16"/>
  <c r="AI572" i="16" l="1"/>
  <c r="AP332" i="16"/>
  <c r="AX332" i="16" s="1"/>
  <c r="Y574" i="16"/>
  <c r="T573" i="16"/>
  <c r="Z574" i="16"/>
  <c r="AI573" i="16" l="1"/>
  <c r="AP333" i="16"/>
  <c r="AX333" i="16" s="1"/>
  <c r="T574" i="16"/>
  <c r="Y575" i="16"/>
  <c r="Z575" i="16"/>
  <c r="Z576" i="16" l="1"/>
  <c r="Y576" i="16"/>
  <c r="T575" i="16"/>
  <c r="AP334" i="16"/>
  <c r="AX334" i="16" s="1"/>
  <c r="AI574" i="16"/>
  <c r="AI575" i="16" l="1"/>
  <c r="AP335" i="16"/>
  <c r="AX335" i="16" s="1"/>
  <c r="T576" i="16"/>
  <c r="Z577" i="16"/>
  <c r="Y577" i="16"/>
  <c r="Z578" i="16" l="1"/>
  <c r="T577" i="16"/>
  <c r="Y578" i="16"/>
  <c r="AI576" i="16"/>
  <c r="AP336" i="16"/>
  <c r="AX336" i="16" s="1"/>
  <c r="AP337" i="16" l="1"/>
  <c r="AX337" i="16" s="1"/>
  <c r="AI577" i="16"/>
  <c r="Y579" i="16"/>
  <c r="T578" i="16"/>
  <c r="Z579" i="16"/>
  <c r="AI578" i="16" l="1"/>
  <c r="AP338" i="16"/>
  <c r="AX338" i="16" s="1"/>
  <c r="Y580" i="16"/>
  <c r="T579" i="16"/>
  <c r="Z580" i="16"/>
  <c r="AI579" i="16" l="1"/>
  <c r="AP339" i="16"/>
  <c r="AX339" i="16" s="1"/>
  <c r="Y581" i="16"/>
  <c r="T580" i="16"/>
  <c r="Z581" i="16"/>
  <c r="AI580" i="16" l="1"/>
  <c r="AP340" i="16"/>
  <c r="AX340" i="16" s="1"/>
  <c r="Y582" i="16"/>
  <c r="Z582" i="16"/>
  <c r="T581" i="16"/>
  <c r="AP341" i="16" l="1"/>
  <c r="AX341" i="16" s="1"/>
  <c r="AI581" i="16"/>
  <c r="Z583" i="16"/>
  <c r="Y583" i="16"/>
  <c r="T582" i="16"/>
  <c r="AI582" i="16" l="1"/>
  <c r="AP342" i="16"/>
  <c r="AX342" i="16" s="1"/>
  <c r="Z584" i="16"/>
  <c r="T583" i="16"/>
  <c r="Y584" i="16"/>
  <c r="Z585" i="16" l="1"/>
  <c r="T584" i="16"/>
  <c r="Y585" i="16"/>
  <c r="AI583" i="16"/>
  <c r="AP343" i="16"/>
  <c r="AX343" i="16" s="1"/>
  <c r="Z586" i="16" l="1"/>
  <c r="T585" i="16"/>
  <c r="Y586" i="16"/>
  <c r="AI584" i="16"/>
  <c r="AP344" i="16"/>
  <c r="AX344" i="16" s="1"/>
  <c r="Y587" i="16" l="1"/>
  <c r="T586" i="16"/>
  <c r="Z587" i="16"/>
  <c r="AI585" i="16"/>
  <c r="AP345" i="16"/>
  <c r="AX345" i="16" s="1"/>
  <c r="AP346" i="16" l="1"/>
  <c r="AX346" i="16" s="1"/>
  <c r="AI586" i="16"/>
  <c r="T587" i="16"/>
  <c r="Y588" i="16"/>
  <c r="Z588" i="16"/>
  <c r="T588" i="16" l="1"/>
  <c r="Z589" i="16"/>
  <c r="Y589" i="16"/>
  <c r="AI587" i="16"/>
  <c r="AP347" i="16"/>
  <c r="AX347" i="16" s="1"/>
  <c r="Z590" i="16" l="1"/>
  <c r="T589" i="16"/>
  <c r="Y590" i="16"/>
  <c r="AI588" i="16"/>
  <c r="AP348" i="16"/>
  <c r="AX348" i="16" s="1"/>
  <c r="Y591" i="16" l="1"/>
  <c r="Z591" i="16"/>
  <c r="T590" i="16"/>
  <c r="AP349" i="16"/>
  <c r="AX349" i="16" s="1"/>
  <c r="AI589" i="16"/>
  <c r="AP350" i="16" l="1"/>
  <c r="AX350" i="16" s="1"/>
  <c r="AI590" i="16"/>
  <c r="Y592" i="16"/>
  <c r="T591" i="16"/>
  <c r="Z592" i="16"/>
  <c r="AP351" i="16" l="1"/>
  <c r="AX351" i="16" s="1"/>
  <c r="AI591" i="16"/>
  <c r="T592" i="16"/>
  <c r="Y593" i="16"/>
  <c r="Z593" i="16"/>
  <c r="T593" i="16" l="1"/>
  <c r="Z594" i="16"/>
  <c r="Y594" i="16"/>
  <c r="AP352" i="16"/>
  <c r="AX352" i="16" s="1"/>
  <c r="AI592" i="16"/>
  <c r="T594" i="16" l="1"/>
  <c r="Z595" i="16"/>
  <c r="Y595" i="16"/>
  <c r="AI593" i="16"/>
  <c r="AP353" i="16"/>
  <c r="AX353" i="16" s="1"/>
  <c r="T595" i="16" l="1"/>
  <c r="Y596" i="16"/>
  <c r="Z596" i="16"/>
  <c r="AI594" i="16"/>
  <c r="AP354" i="16"/>
  <c r="AX354" i="16" s="1"/>
  <c r="Z597" i="16" l="1"/>
  <c r="T596" i="16"/>
  <c r="Y597" i="16"/>
  <c r="AI595" i="16"/>
  <c r="AP355" i="16"/>
  <c r="AX355" i="16" s="1"/>
  <c r="Y598" i="16" l="1"/>
  <c r="T597" i="16"/>
  <c r="Z598" i="16"/>
  <c r="AP356" i="16"/>
  <c r="AX356" i="16" s="1"/>
  <c r="AI596" i="16"/>
  <c r="AI597" i="16" l="1"/>
  <c r="AP357" i="16"/>
  <c r="AX357" i="16" s="1"/>
  <c r="Y599" i="16"/>
  <c r="Z599" i="16"/>
  <c r="T598" i="16"/>
  <c r="AP358" i="16" l="1"/>
  <c r="AX358" i="16" s="1"/>
  <c r="AI598" i="16"/>
  <c r="Z600" i="16"/>
  <c r="Y600" i="16"/>
  <c r="T599" i="16"/>
  <c r="Y601" i="16" l="1"/>
  <c r="Z601" i="16"/>
  <c r="T600" i="16"/>
  <c r="AI599" i="16"/>
  <c r="AP359" i="16"/>
  <c r="AX359" i="16" s="1"/>
  <c r="AI600" i="16" l="1"/>
  <c r="AP360" i="16"/>
  <c r="AX360" i="16" s="1"/>
  <c r="Y602" i="16"/>
  <c r="T601" i="16"/>
  <c r="Z602" i="16"/>
  <c r="AI601" i="16" l="1"/>
  <c r="AP361" i="16"/>
  <c r="AX361" i="16" s="1"/>
  <c r="Z603" i="16"/>
  <c r="Y603" i="16"/>
  <c r="T602" i="16"/>
  <c r="T603" i="16" l="1"/>
  <c r="Y604" i="16"/>
  <c r="Z604" i="16"/>
  <c r="AI602" i="16"/>
  <c r="AP362" i="16"/>
  <c r="AX362" i="16" s="1"/>
  <c r="Y605" i="16" l="1"/>
  <c r="Z605" i="16"/>
  <c r="T604" i="16"/>
  <c r="AI603" i="16"/>
  <c r="AP363" i="16"/>
  <c r="AX363" i="16" s="1"/>
  <c r="AI604" i="16" l="1"/>
  <c r="AP364" i="16"/>
  <c r="AX364" i="16" s="1"/>
  <c r="T605" i="16"/>
  <c r="Z606" i="16"/>
  <c r="Y606" i="16"/>
  <c r="T606" i="16" l="1"/>
  <c r="Y607" i="16"/>
  <c r="Z607" i="16"/>
  <c r="AI605" i="16"/>
  <c r="AP365" i="16"/>
  <c r="AX365" i="16" s="1"/>
  <c r="T607" i="16" l="1"/>
  <c r="Z608" i="16"/>
  <c r="Y608" i="16"/>
  <c r="AP366" i="16"/>
  <c r="AX366" i="16" s="1"/>
  <c r="AI606" i="16"/>
  <c r="T608" i="16" l="1"/>
  <c r="Y609" i="16"/>
  <c r="Z609" i="16"/>
  <c r="AP367" i="16"/>
  <c r="AX367" i="16" s="1"/>
  <c r="AI607" i="16"/>
  <c r="T609" i="16" l="1"/>
  <c r="Y610" i="16"/>
  <c r="Z610" i="16"/>
  <c r="AI608" i="16"/>
  <c r="AP368" i="16"/>
  <c r="AX368" i="16" s="1"/>
  <c r="Y611" i="16" l="1"/>
  <c r="Z611" i="16"/>
  <c r="T610" i="16"/>
  <c r="AP369" i="16"/>
  <c r="AX369" i="16" s="1"/>
  <c r="AI609" i="16"/>
  <c r="AP370" i="16" l="1"/>
  <c r="AX370" i="16" s="1"/>
  <c r="AI610" i="16"/>
  <c r="Y612" i="16"/>
  <c r="Z612" i="16"/>
  <c r="T611" i="16"/>
  <c r="AP371" i="16" l="1"/>
  <c r="AX371" i="16" s="1"/>
  <c r="AI611" i="16"/>
  <c r="T612" i="16"/>
  <c r="Z613" i="16"/>
  <c r="Y613" i="16"/>
  <c r="Z614" i="16" l="1"/>
  <c r="T613" i="16"/>
  <c r="Y614" i="16"/>
  <c r="AI612" i="16"/>
  <c r="AP372" i="16"/>
  <c r="AX372" i="16" s="1"/>
  <c r="Y615" i="16" l="1"/>
  <c r="Z615" i="16"/>
  <c r="T614" i="16"/>
  <c r="AP373" i="16"/>
  <c r="AX373" i="16" s="1"/>
  <c r="AI613" i="16"/>
  <c r="AI614" i="16" l="1"/>
  <c r="AP374" i="16"/>
  <c r="AX374" i="16" s="1"/>
  <c r="Z616" i="16"/>
  <c r="T615" i="16"/>
  <c r="Y616" i="16"/>
  <c r="T616" i="16" l="1"/>
  <c r="Y617" i="16"/>
  <c r="Z617" i="16"/>
  <c r="AP375" i="16"/>
  <c r="AX375" i="16" s="1"/>
  <c r="AI615" i="16"/>
  <c r="T617" i="16" l="1"/>
  <c r="Y618" i="16"/>
  <c r="Z618" i="16"/>
  <c r="AP376" i="16"/>
  <c r="AX376" i="16" s="1"/>
  <c r="AI616" i="16"/>
  <c r="T618" i="16" l="1"/>
  <c r="Z619" i="16"/>
  <c r="Y619" i="16"/>
  <c r="AI617" i="16"/>
  <c r="AP377" i="16"/>
  <c r="AX377" i="16" s="1"/>
  <c r="Y620" i="16" l="1"/>
  <c r="Z620" i="16"/>
  <c r="T619" i="16"/>
  <c r="AP378" i="16"/>
  <c r="AX378" i="16" s="1"/>
  <c r="AI618" i="16"/>
  <c r="AP379" i="16" l="1"/>
  <c r="AX379" i="16" s="1"/>
  <c r="AI619" i="16"/>
  <c r="T620" i="16"/>
  <c r="Z621" i="16"/>
  <c r="Y621" i="16"/>
  <c r="Z622" i="16" l="1"/>
  <c r="T621" i="16"/>
  <c r="Y622" i="16"/>
  <c r="AI620" i="16"/>
  <c r="AP380" i="16"/>
  <c r="AX380" i="16" s="1"/>
  <c r="Z623" i="16" l="1"/>
  <c r="Y623" i="16"/>
  <c r="T622" i="16"/>
  <c r="AI621" i="16"/>
  <c r="AP381" i="16"/>
  <c r="AX381" i="16" s="1"/>
  <c r="T623" i="16" l="1"/>
  <c r="Z624" i="16"/>
  <c r="Y624" i="16"/>
  <c r="AP382" i="16"/>
  <c r="AX382" i="16" s="1"/>
  <c r="AI622" i="16"/>
  <c r="Z625" i="16" l="1"/>
  <c r="T624" i="16"/>
  <c r="Y625" i="16"/>
  <c r="AI623" i="16"/>
  <c r="AP383" i="16"/>
  <c r="AX383" i="16" s="1"/>
  <c r="AI624" i="16" l="1"/>
  <c r="AP384" i="16"/>
  <c r="AX384" i="16" s="1"/>
  <c r="Z626" i="16"/>
  <c r="Y626" i="16"/>
  <c r="T625" i="16"/>
  <c r="AI625" i="16" l="1"/>
  <c r="AP385" i="16"/>
  <c r="AX385" i="16" s="1"/>
  <c r="Z627" i="16"/>
  <c r="Y627" i="16"/>
  <c r="T626" i="16"/>
  <c r="T627" i="16" l="1"/>
  <c r="Z628" i="16"/>
  <c r="Y628" i="16"/>
  <c r="AI626" i="16"/>
  <c r="AP386" i="16"/>
  <c r="AX386" i="16" s="1"/>
  <c r="T628" i="16" l="1"/>
  <c r="Y629" i="16"/>
  <c r="Z629" i="16"/>
  <c r="AP387" i="16"/>
  <c r="AX387" i="16" s="1"/>
  <c r="AI627" i="16"/>
  <c r="T629" i="16" l="1"/>
  <c r="Z630" i="16"/>
  <c r="Y630" i="16"/>
  <c r="AP388" i="16"/>
  <c r="AX388" i="16" s="1"/>
  <c r="AI628" i="16"/>
  <c r="T630" i="16" l="1"/>
  <c r="Z631" i="16"/>
  <c r="Y631" i="16"/>
  <c r="AI629" i="16"/>
  <c r="AP389" i="16"/>
  <c r="AX389" i="16" s="1"/>
  <c r="Y632" i="16" l="1"/>
  <c r="Z632" i="16"/>
  <c r="T631" i="16"/>
  <c r="AI630" i="16"/>
  <c r="AP390" i="16"/>
  <c r="AX390" i="16" s="1"/>
  <c r="AI631" i="16" l="1"/>
  <c r="AP391" i="16"/>
  <c r="AX391" i="16" s="1"/>
  <c r="T632" i="16"/>
  <c r="Y633" i="16"/>
  <c r="Z633" i="16"/>
  <c r="Y634" i="16" l="1"/>
  <c r="Z634" i="16"/>
  <c r="T633" i="16"/>
  <c r="AP392" i="16"/>
  <c r="AX392" i="16" s="1"/>
  <c r="AI632" i="16"/>
  <c r="AI633" i="16" l="1"/>
  <c r="AP393" i="16"/>
  <c r="AX393" i="16" s="1"/>
  <c r="Z635" i="16"/>
  <c r="Y635" i="16"/>
  <c r="T634" i="16"/>
  <c r="AP394" i="16" l="1"/>
  <c r="AX394" i="16" s="1"/>
  <c r="AI634" i="16"/>
  <c r="Y636" i="16"/>
  <c r="T635" i="16"/>
  <c r="Z636" i="16"/>
  <c r="AI635" i="16" l="1"/>
  <c r="AP395" i="16"/>
  <c r="AX395" i="16" s="1"/>
  <c r="Z637" i="16"/>
  <c r="T636" i="16"/>
  <c r="Y637" i="16"/>
  <c r="AP396" i="16" l="1"/>
  <c r="AX396" i="16" s="1"/>
  <c r="AI636" i="16"/>
  <c r="Y638" i="16"/>
  <c r="T637" i="16"/>
  <c r="Z638" i="16"/>
  <c r="AP397" i="16" l="1"/>
  <c r="AX397" i="16" s="1"/>
  <c r="AI637" i="16"/>
  <c r="T638" i="16"/>
  <c r="Z639" i="16"/>
  <c r="Y639" i="16"/>
  <c r="T639" i="16" l="1"/>
  <c r="Y640" i="16"/>
  <c r="Z640" i="16"/>
  <c r="AP398" i="16"/>
  <c r="AX398" i="16" s="1"/>
  <c r="AI638" i="16"/>
  <c r="Z641" i="16" l="1"/>
  <c r="Y641" i="16"/>
  <c r="T640" i="16"/>
  <c r="AI639" i="16"/>
  <c r="AP399" i="16"/>
  <c r="AX399" i="16" s="1"/>
  <c r="AP400" i="16" l="1"/>
  <c r="AX400" i="16" s="1"/>
  <c r="AI640" i="16"/>
  <c r="Z642" i="16"/>
  <c r="T641" i="16"/>
  <c r="Y642" i="16"/>
  <c r="Y643" i="16" l="1"/>
  <c r="Z643" i="16"/>
  <c r="T642" i="16"/>
  <c r="AP401" i="16"/>
  <c r="AX401" i="16" s="1"/>
  <c r="AI641" i="16"/>
  <c r="AP402" i="16" l="1"/>
  <c r="AX402" i="16" s="1"/>
  <c r="AI642" i="16"/>
  <c r="Z644" i="16"/>
  <c r="Y644" i="16"/>
  <c r="T643" i="16"/>
  <c r="Y645" i="16" l="1"/>
  <c r="Z645" i="16"/>
  <c r="T644" i="16"/>
  <c r="AP403" i="16"/>
  <c r="AX403" i="16" s="1"/>
  <c r="AI643" i="16"/>
  <c r="AI644" i="16" l="1"/>
  <c r="AP404" i="16"/>
  <c r="AX404" i="16" s="1"/>
  <c r="Z646" i="16"/>
  <c r="T645" i="16"/>
  <c r="Y646" i="16"/>
  <c r="Z647" i="16" l="1"/>
  <c r="Y647" i="16"/>
  <c r="T646" i="16"/>
  <c r="AP405" i="16"/>
  <c r="AX405" i="16" s="1"/>
  <c r="AI645" i="16"/>
  <c r="AP406" i="16" l="1"/>
  <c r="AX406" i="16" s="1"/>
  <c r="AI646" i="16"/>
  <c r="Y648" i="16"/>
  <c r="Z648" i="16"/>
  <c r="T647" i="16"/>
  <c r="AI647" i="16" l="1"/>
  <c r="AP407" i="16"/>
  <c r="AX407" i="16" s="1"/>
  <c r="Z649" i="16"/>
  <c r="T648" i="16"/>
  <c r="Y649" i="16"/>
  <c r="Y650" i="16" l="1"/>
  <c r="Z650" i="16"/>
  <c r="T649" i="16"/>
  <c r="AP408" i="16"/>
  <c r="AX408" i="16" s="1"/>
  <c r="AI648" i="16"/>
  <c r="AI649" i="16" l="1"/>
  <c r="AP409" i="16"/>
  <c r="AX409" i="16" s="1"/>
  <c r="T650" i="16"/>
  <c r="Y651" i="16"/>
  <c r="Z651" i="16"/>
  <c r="T651" i="16" l="1"/>
  <c r="Z652" i="16"/>
  <c r="Y652" i="16"/>
  <c r="AP410" i="16"/>
  <c r="AX410" i="16" s="1"/>
  <c r="AI650" i="16"/>
  <c r="Y653" i="16" l="1"/>
  <c r="Z653" i="16"/>
  <c r="T652" i="16"/>
  <c r="AP411" i="16"/>
  <c r="AX411" i="16" s="1"/>
  <c r="AI651" i="16"/>
  <c r="AP412" i="16" l="1"/>
  <c r="AX412" i="16" s="1"/>
  <c r="AI652" i="16"/>
  <c r="T653" i="16"/>
  <c r="Y654" i="16"/>
  <c r="Z654" i="16"/>
  <c r="Y655" i="16" l="1"/>
  <c r="T654" i="16"/>
  <c r="Z655" i="16"/>
  <c r="AP413" i="16"/>
  <c r="AX413" i="16" s="1"/>
  <c r="AI653" i="16"/>
  <c r="AI654" i="16" l="1"/>
  <c r="AP414" i="16"/>
  <c r="AX414" i="16" s="1"/>
  <c r="Z656" i="16"/>
  <c r="T655" i="16"/>
  <c r="Y656" i="16"/>
  <c r="AP415" i="16" l="1"/>
  <c r="AX415" i="16" s="1"/>
  <c r="AI655" i="16"/>
  <c r="Y657" i="16"/>
  <c r="Z657" i="16"/>
  <c r="T656" i="16"/>
  <c r="AI656" i="16" l="1"/>
  <c r="AP416" i="16"/>
  <c r="AX416" i="16" s="1"/>
  <c r="T657" i="16"/>
  <c r="Z658" i="16"/>
  <c r="Y658" i="16"/>
  <c r="AP417" i="16" l="1"/>
  <c r="AX417" i="16" s="1"/>
  <c r="AI657" i="16"/>
  <c r="Z659" i="16"/>
  <c r="T658" i="16"/>
  <c r="Y659" i="16"/>
  <c r="T659" i="16" l="1"/>
  <c r="Y660" i="16"/>
  <c r="Z660" i="16"/>
  <c r="AI658" i="16"/>
  <c r="AP418" i="16"/>
  <c r="AX418" i="16" s="1"/>
  <c r="T660" i="16" l="1"/>
  <c r="Y661" i="16"/>
  <c r="Z661" i="16"/>
  <c r="AP419" i="16"/>
  <c r="AX419" i="16" s="1"/>
  <c r="AI659" i="16"/>
  <c r="T661" i="16" l="1"/>
  <c r="Z662" i="16"/>
  <c r="Y662" i="16"/>
  <c r="AI660" i="16"/>
  <c r="AP420" i="16"/>
  <c r="AX420" i="16" s="1"/>
  <c r="Z663" i="16" l="1"/>
  <c r="T662" i="16"/>
  <c r="Y663" i="16"/>
  <c r="AP421" i="16"/>
  <c r="AX421" i="16" s="1"/>
  <c r="AI661" i="16"/>
  <c r="AP422" i="16" l="1"/>
  <c r="AX422" i="16" s="1"/>
  <c r="AI662" i="16"/>
  <c r="T663" i="16"/>
  <c r="Z664" i="16"/>
  <c r="Y664" i="16"/>
  <c r="T664" i="16" l="1"/>
  <c r="Z665" i="16"/>
  <c r="Y665" i="16"/>
  <c r="AP423" i="16"/>
  <c r="AX423" i="16" s="1"/>
  <c r="AI663" i="16"/>
  <c r="Y666" i="16" l="1"/>
  <c r="Z666" i="16"/>
  <c r="T665" i="16"/>
  <c r="AI664" i="16"/>
  <c r="AP424" i="16"/>
  <c r="AX424" i="16" s="1"/>
  <c r="AP425" i="16" l="1"/>
  <c r="AX425" i="16" s="1"/>
  <c r="AI665" i="16"/>
  <c r="Y667" i="16"/>
  <c r="T666" i="16"/>
  <c r="Z667" i="16"/>
  <c r="AI666" i="16" l="1"/>
  <c r="AP426" i="16"/>
  <c r="AX426" i="16" s="1"/>
  <c r="Z668" i="16"/>
  <c r="Y668" i="16"/>
  <c r="T667" i="16"/>
  <c r="AI667" i="16" l="1"/>
  <c r="AP427" i="16"/>
  <c r="AX427" i="16" s="1"/>
  <c r="Z669" i="16"/>
  <c r="T668" i="16"/>
  <c r="Y669" i="16"/>
  <c r="AP428" i="16" l="1"/>
  <c r="AX428" i="16" s="1"/>
  <c r="AI668" i="16"/>
  <c r="Y670" i="16"/>
  <c r="Z670" i="16"/>
  <c r="T669" i="16"/>
  <c r="AP429" i="16" l="1"/>
  <c r="AX429" i="16" s="1"/>
  <c r="AI669" i="16"/>
  <c r="Y671" i="16"/>
  <c r="T670" i="16"/>
  <c r="Z671" i="16"/>
  <c r="AP430" i="16" l="1"/>
  <c r="AX430" i="16" s="1"/>
  <c r="AI670" i="16"/>
  <c r="Y672" i="16"/>
  <c r="T671" i="16"/>
  <c r="Z672" i="16"/>
  <c r="AP431" i="16" l="1"/>
  <c r="AX431" i="16" s="1"/>
  <c r="AI671" i="16"/>
  <c r="Z673" i="16"/>
  <c r="T672" i="16"/>
  <c r="Y673" i="16"/>
  <c r="Z674" i="16" l="1"/>
  <c r="Y674" i="16"/>
  <c r="T673" i="16"/>
  <c r="AI672" i="16"/>
  <c r="AP432" i="16"/>
  <c r="AX432" i="16" s="1"/>
  <c r="AI673" i="16" l="1"/>
  <c r="AP433" i="16"/>
  <c r="AX433" i="16" s="1"/>
  <c r="Y675" i="16"/>
  <c r="Z675" i="16"/>
  <c r="T674" i="16"/>
  <c r="AI674" i="16" l="1"/>
  <c r="AP434" i="16"/>
  <c r="AX434" i="16" s="1"/>
  <c r="Z676" i="16"/>
  <c r="Y676" i="16"/>
  <c r="T675" i="16"/>
  <c r="AP435" i="16" l="1"/>
  <c r="AX435" i="16" s="1"/>
  <c r="AI675" i="16"/>
  <c r="Z677" i="16"/>
  <c r="T676" i="16"/>
  <c r="Y677" i="16"/>
  <c r="AI676" i="16" l="1"/>
  <c r="AP436" i="16"/>
  <c r="AX436" i="16" s="1"/>
  <c r="T677" i="16"/>
  <c r="Z678" i="16"/>
  <c r="Y678" i="16"/>
  <c r="Y679" i="16" l="1"/>
  <c r="Z679" i="16"/>
  <c r="T678" i="16"/>
  <c r="AP437" i="16"/>
  <c r="AX437" i="16" s="1"/>
  <c r="AI677" i="16"/>
  <c r="AI678" i="16" l="1"/>
  <c r="AP438" i="16"/>
  <c r="AX438" i="16" s="1"/>
  <c r="T679" i="16"/>
  <c r="Y680" i="16"/>
  <c r="Z680" i="16"/>
  <c r="Y681" i="16" l="1"/>
  <c r="T680" i="16"/>
  <c r="Z681" i="16"/>
  <c r="AI679" i="16"/>
  <c r="AP439" i="16"/>
  <c r="AX439" i="16" s="1"/>
  <c r="AI680" i="16" l="1"/>
  <c r="AP440" i="16"/>
  <c r="AX440" i="16" s="1"/>
  <c r="Y682" i="16"/>
  <c r="Z682" i="16"/>
  <c r="T681" i="16"/>
  <c r="AP441" i="16" l="1"/>
  <c r="AX441" i="16" s="1"/>
  <c r="AI681" i="16"/>
  <c r="T682" i="16"/>
  <c r="Z683" i="16"/>
  <c r="Y683" i="16"/>
  <c r="T683" i="16" l="1"/>
  <c r="Z684" i="16"/>
  <c r="Y684" i="16"/>
  <c r="AI682" i="16"/>
  <c r="AP442" i="16"/>
  <c r="AX442" i="16" s="1"/>
  <c r="Y685" i="16" l="1"/>
  <c r="T684" i="16"/>
  <c r="Z685" i="16"/>
  <c r="AP443" i="16"/>
  <c r="AX443" i="16" s="1"/>
  <c r="AI683" i="16"/>
  <c r="AP444" i="16" l="1"/>
  <c r="AX444" i="16" s="1"/>
  <c r="AI684" i="16"/>
  <c r="T685" i="16"/>
  <c r="Z686" i="16"/>
  <c r="Y686" i="16"/>
  <c r="Y687" i="16" l="1"/>
  <c r="T686" i="16"/>
  <c r="Z687" i="16"/>
  <c r="AP445" i="16"/>
  <c r="AX445" i="16" s="1"/>
  <c r="AI685" i="16"/>
  <c r="AI686" i="16" l="1"/>
  <c r="AP446" i="16"/>
  <c r="AX446" i="16" s="1"/>
  <c r="T687" i="16"/>
  <c r="Z688" i="16"/>
  <c r="Y688" i="16"/>
  <c r="T688" i="16" l="1"/>
  <c r="Z689" i="16"/>
  <c r="Y689" i="16"/>
  <c r="AI687" i="16"/>
  <c r="AP447" i="16"/>
  <c r="AX447" i="16" s="1"/>
  <c r="Y690" i="16" l="1"/>
  <c r="T689" i="16"/>
  <c r="Z690" i="16"/>
  <c r="AP448" i="16"/>
  <c r="AX448" i="16" s="1"/>
  <c r="AI688" i="16"/>
  <c r="AI689" i="16" l="1"/>
  <c r="AP449" i="16"/>
  <c r="AX449" i="16" s="1"/>
  <c r="T690" i="16"/>
  <c r="Y691" i="16"/>
  <c r="Z691" i="16"/>
  <c r="Z692" i="16" l="1"/>
  <c r="Y692" i="16"/>
  <c r="T691" i="16"/>
  <c r="AP450" i="16"/>
  <c r="AX450" i="16" s="1"/>
  <c r="AI690" i="16"/>
  <c r="AP451" i="16" l="1"/>
  <c r="AX451" i="16" s="1"/>
  <c r="AI691" i="16"/>
  <c r="Y693" i="16"/>
  <c r="T692" i="16"/>
  <c r="Z693" i="16"/>
  <c r="AP452" i="16" l="1"/>
  <c r="AX452" i="16" s="1"/>
  <c r="AI692" i="16"/>
  <c r="Y694" i="16"/>
  <c r="T693" i="16"/>
  <c r="Z694" i="16"/>
  <c r="AP453" i="16" l="1"/>
  <c r="AX453" i="16" s="1"/>
  <c r="AI693" i="16"/>
  <c r="Y695" i="16"/>
  <c r="Z695" i="16"/>
  <c r="T694" i="16"/>
  <c r="AI694" i="16" l="1"/>
  <c r="AP454" i="16"/>
  <c r="AX454" i="16" s="1"/>
  <c r="Z696" i="16"/>
  <c r="T695" i="16"/>
  <c r="Y696" i="16"/>
  <c r="Z697" i="16" l="1"/>
  <c r="Y697" i="16"/>
  <c r="T696" i="16"/>
  <c r="AI695" i="16"/>
  <c r="AP455" i="16"/>
  <c r="AX455" i="16" s="1"/>
  <c r="AI696" i="16" l="1"/>
  <c r="AP456" i="16"/>
  <c r="AX456" i="16" s="1"/>
  <c r="Z698" i="16"/>
  <c r="T697" i="16"/>
  <c r="Y698" i="16"/>
  <c r="T698" i="16" l="1"/>
  <c r="Z699" i="16"/>
  <c r="Y699" i="16"/>
  <c r="AI697" i="16"/>
  <c r="AP457" i="16"/>
  <c r="AX457" i="16" s="1"/>
  <c r="Z700" i="16" l="1"/>
  <c r="Y700" i="16"/>
  <c r="T699" i="16"/>
  <c r="AP458" i="16"/>
  <c r="AX458" i="16" s="1"/>
  <c r="AI698" i="16"/>
  <c r="AP459" i="16" l="1"/>
  <c r="AX459" i="16" s="1"/>
  <c r="AI699" i="16"/>
  <c r="T700" i="16"/>
  <c r="Y701" i="16"/>
  <c r="Z701" i="16"/>
  <c r="Y702" i="16" l="1"/>
  <c r="Z702" i="16"/>
  <c r="T701" i="16"/>
  <c r="AP460" i="16"/>
  <c r="AX460" i="16" s="1"/>
  <c r="AI700" i="16"/>
  <c r="AI701" i="16" l="1"/>
  <c r="AP461" i="16"/>
  <c r="AX461" i="16" s="1"/>
  <c r="T702" i="16"/>
  <c r="Z703" i="16"/>
  <c r="Y703" i="16"/>
  <c r="Y704" i="16" l="1"/>
  <c r="T703" i="16"/>
  <c r="Z704" i="16"/>
  <c r="AI702" i="16"/>
  <c r="AP462" i="16"/>
  <c r="AX462" i="16" s="1"/>
  <c r="AP463" i="16" l="1"/>
  <c r="AX463" i="16" s="1"/>
  <c r="AI703" i="16"/>
  <c r="T704" i="16"/>
  <c r="Z705" i="16"/>
  <c r="Y705" i="16"/>
  <c r="T705" i="16" l="1"/>
  <c r="Z706" i="16"/>
  <c r="Y706" i="16"/>
  <c r="AP464" i="16"/>
  <c r="AX464" i="16" s="1"/>
  <c r="AI704" i="16"/>
  <c r="Z707" i="16" l="1"/>
  <c r="Y707" i="16"/>
  <c r="T706" i="16"/>
  <c r="AI705" i="16"/>
  <c r="AP465" i="16"/>
  <c r="AX465" i="16" s="1"/>
  <c r="AP466" i="16" l="1"/>
  <c r="AX466" i="16" s="1"/>
  <c r="AI706" i="16"/>
  <c r="T707" i="16"/>
  <c r="Z708" i="16"/>
  <c r="Y708" i="16"/>
  <c r="Y709" i="16" l="1"/>
  <c r="Z709" i="16"/>
  <c r="T708" i="16"/>
  <c r="AI707" i="16"/>
  <c r="AP467" i="16"/>
  <c r="AX467" i="16" s="1"/>
  <c r="AI708" i="16" l="1"/>
  <c r="AP468" i="16"/>
  <c r="AX468" i="16" s="1"/>
  <c r="Y710" i="16"/>
  <c r="Z710" i="16"/>
  <c r="T709" i="16"/>
  <c r="AI709" i="16" l="1"/>
  <c r="AP469" i="16"/>
  <c r="AX469" i="16" s="1"/>
  <c r="Z711" i="16"/>
  <c r="Y711" i="16"/>
  <c r="T710" i="16"/>
  <c r="T711" i="16" l="1"/>
  <c r="Z712" i="16"/>
  <c r="Y712" i="16"/>
  <c r="AP470" i="16"/>
  <c r="AX470" i="16" s="1"/>
  <c r="AI710" i="16"/>
  <c r="T712" i="16" l="1"/>
  <c r="Z713" i="16"/>
  <c r="Y713" i="16"/>
  <c r="AP471" i="16"/>
  <c r="AX471" i="16" s="1"/>
  <c r="AI711" i="16"/>
  <c r="Y714" i="16" l="1"/>
  <c r="T713" i="16"/>
  <c r="Z714" i="16"/>
  <c r="AI712" i="16"/>
  <c r="AP472" i="16"/>
  <c r="AX472" i="16" s="1"/>
  <c r="AP473" i="16" l="1"/>
  <c r="AX473" i="16" s="1"/>
  <c r="AI713" i="16"/>
  <c r="Y715" i="16"/>
  <c r="T714" i="16"/>
  <c r="Z715" i="16"/>
  <c r="AI714" i="16" l="1"/>
  <c r="AP474" i="16"/>
  <c r="AX474" i="16" s="1"/>
  <c r="Z716" i="16"/>
  <c r="Y716" i="16"/>
  <c r="T715" i="16"/>
  <c r="Z717" i="16" l="1"/>
  <c r="Y717" i="16"/>
  <c r="T716" i="16"/>
  <c r="AI715" i="16"/>
  <c r="AP475" i="16"/>
  <c r="AX475" i="16" s="1"/>
  <c r="AP476" i="16" l="1"/>
  <c r="AX476" i="16" s="1"/>
  <c r="AI716" i="16"/>
  <c r="Y718" i="16"/>
  <c r="T717" i="16"/>
  <c r="Z718" i="16"/>
  <c r="AI717" i="16" l="1"/>
  <c r="AP477" i="16"/>
  <c r="AX477" i="16" s="1"/>
  <c r="Y719" i="16"/>
  <c r="Z719" i="16"/>
  <c r="T718" i="16"/>
  <c r="AP478" i="16" l="1"/>
  <c r="AX478" i="16" s="1"/>
  <c r="AI718" i="16"/>
  <c r="T719" i="16"/>
  <c r="Z720" i="16"/>
  <c r="Y720" i="16"/>
  <c r="T720" i="16" l="1"/>
  <c r="Y721" i="16"/>
  <c r="Z721" i="16"/>
  <c r="AI719" i="16"/>
  <c r="AP479" i="16"/>
  <c r="AX479" i="16" s="1"/>
  <c r="Z722" i="16" l="1"/>
  <c r="T721" i="16"/>
  <c r="Y722" i="16"/>
  <c r="AI720" i="16"/>
  <c r="AP480" i="16"/>
  <c r="AX480" i="16" s="1"/>
  <c r="Z723" i="16" l="1"/>
  <c r="Y723" i="16"/>
  <c r="T722" i="16"/>
  <c r="AI721" i="16"/>
  <c r="AP481" i="16"/>
  <c r="AX481" i="16" s="1"/>
  <c r="AP482" i="16" l="1"/>
  <c r="AX482" i="16" s="1"/>
  <c r="AI722" i="16"/>
  <c r="Y724" i="16"/>
  <c r="T723" i="16"/>
  <c r="Z724" i="16"/>
  <c r="AI723" i="16" l="1"/>
  <c r="AP483" i="16"/>
  <c r="AX483" i="16" s="1"/>
  <c r="Z725" i="16"/>
  <c r="T724" i="16"/>
  <c r="Y725" i="16"/>
  <c r="AI724" i="16" l="1"/>
  <c r="AP484" i="16"/>
  <c r="AX484" i="16" s="1"/>
  <c r="Y726" i="16"/>
  <c r="Z726" i="16"/>
  <c r="T725" i="16"/>
  <c r="AI725" i="16" l="1"/>
  <c r="AP485" i="16"/>
  <c r="AX485" i="16" s="1"/>
  <c r="Y727" i="16"/>
  <c r="Z727" i="16"/>
  <c r="T726" i="16"/>
  <c r="AI726" i="16" l="1"/>
  <c r="AP486" i="16"/>
  <c r="AX486" i="16" s="1"/>
  <c r="Z728" i="16"/>
  <c r="Y728" i="16"/>
  <c r="T727" i="16"/>
  <c r="AI727" i="16" l="1"/>
  <c r="AP487" i="16"/>
  <c r="AX487" i="16" s="1"/>
  <c r="T728" i="16"/>
  <c r="Y729" i="16"/>
  <c r="Z729" i="16"/>
  <c r="T729" i="16" l="1"/>
  <c r="Y730" i="16"/>
  <c r="Z730" i="16"/>
  <c r="AP488" i="16"/>
  <c r="AX488" i="16" s="1"/>
  <c r="AI728" i="16"/>
  <c r="Z731" i="16" l="1"/>
  <c r="Y731" i="16"/>
  <c r="T730" i="16"/>
  <c r="AP489" i="16"/>
  <c r="AX489" i="16" s="1"/>
  <c r="AI729" i="16"/>
  <c r="AP490" i="16" l="1"/>
  <c r="AX490" i="16" s="1"/>
  <c r="AI730" i="16"/>
  <c r="T731" i="16"/>
  <c r="Y732" i="16"/>
  <c r="Z732" i="16"/>
  <c r="Y733" i="16" l="1"/>
  <c r="Z733" i="16"/>
  <c r="T732" i="16"/>
  <c r="AI731" i="16"/>
  <c r="AP491" i="16"/>
  <c r="AX491" i="16" s="1"/>
  <c r="AI732" i="16" l="1"/>
  <c r="AP492" i="16"/>
  <c r="AX492" i="16" s="1"/>
  <c r="T733" i="16"/>
  <c r="Y734" i="16"/>
  <c r="Z734" i="16"/>
  <c r="T734" i="16" l="1"/>
  <c r="Y735" i="16"/>
  <c r="Z735" i="16"/>
  <c r="AP493" i="16"/>
  <c r="AX493" i="16" s="1"/>
  <c r="AI733" i="16"/>
  <c r="Z736" i="16" l="1"/>
  <c r="Y736" i="16"/>
  <c r="T735" i="16"/>
  <c r="AP494" i="16"/>
  <c r="AX494" i="16" s="1"/>
  <c r="AI734" i="16"/>
  <c r="AP495" i="16" l="1"/>
  <c r="AX495" i="16" s="1"/>
  <c r="AI735" i="16"/>
  <c r="Z737" i="16"/>
  <c r="T736" i="16"/>
  <c r="Y737" i="16"/>
  <c r="AP496" i="16" l="1"/>
  <c r="AX496" i="16" s="1"/>
  <c r="AI736" i="16"/>
  <c r="Z738" i="16"/>
  <c r="T737" i="16"/>
  <c r="Y738" i="16"/>
  <c r="AP497" i="16" l="1"/>
  <c r="AX497" i="16" s="1"/>
  <c r="AI737" i="16"/>
  <c r="Y739" i="16"/>
  <c r="T738" i="16"/>
  <c r="Z739" i="16"/>
  <c r="AP498" i="16" l="1"/>
  <c r="AX498" i="16" s="1"/>
  <c r="AI738" i="16"/>
  <c r="Y740" i="16"/>
  <c r="T739" i="16"/>
  <c r="Z740" i="16"/>
  <c r="AI739" i="16" l="1"/>
  <c r="AP499" i="16"/>
  <c r="AX499" i="16" s="1"/>
  <c r="Z741" i="16"/>
  <c r="T740" i="16"/>
  <c r="Y741" i="16"/>
  <c r="AP500" i="16" l="1"/>
  <c r="AX500" i="16" s="1"/>
  <c r="AI740" i="16"/>
  <c r="Z742" i="16"/>
  <c r="T741" i="16"/>
  <c r="Y742" i="16"/>
  <c r="AP501" i="16" l="1"/>
  <c r="AX501" i="16" s="1"/>
  <c r="AI741" i="16"/>
  <c r="Y743" i="16"/>
  <c r="Z743" i="16"/>
  <c r="T742" i="16"/>
  <c r="AI742" i="16" l="1"/>
  <c r="AP502" i="16"/>
  <c r="AX502" i="16" s="1"/>
  <c r="T743" i="16"/>
  <c r="Y744" i="16"/>
  <c r="Z744" i="16"/>
  <c r="T744" i="16" l="1"/>
  <c r="Y745" i="16"/>
  <c r="Z745" i="16"/>
  <c r="AP503" i="16"/>
  <c r="AX503" i="16" s="1"/>
  <c r="AI743" i="16"/>
  <c r="T745" i="16" l="1"/>
  <c r="Y746" i="16"/>
  <c r="Z746" i="16"/>
  <c r="AI744" i="16"/>
  <c r="AP504" i="16"/>
  <c r="AX504" i="16" s="1"/>
  <c r="Y747" i="16" l="1"/>
  <c r="Z747" i="16"/>
  <c r="T746" i="16"/>
  <c r="AI745" i="16"/>
  <c r="AP505" i="16"/>
  <c r="AX505" i="16" s="1"/>
  <c r="AP506" i="16" l="1"/>
  <c r="AX506" i="16" s="1"/>
  <c r="AI746" i="16"/>
  <c r="Y748" i="16"/>
  <c r="T747" i="16"/>
  <c r="Z748" i="16"/>
  <c r="AI747" i="16" l="1"/>
  <c r="AP507" i="16"/>
  <c r="AX507" i="16" s="1"/>
  <c r="Y749" i="16"/>
  <c r="T748" i="16"/>
  <c r="Z749" i="16"/>
  <c r="AP508" i="16" l="1"/>
  <c r="AX508" i="16" s="1"/>
  <c r="AI748" i="16"/>
  <c r="T749" i="16"/>
  <c r="Z750" i="16"/>
  <c r="Y750" i="16"/>
  <c r="Z751" i="16" l="1"/>
  <c r="T750" i="16"/>
  <c r="Y751" i="16"/>
  <c r="AP509" i="16"/>
  <c r="AX509" i="16" s="1"/>
  <c r="AI749" i="16"/>
  <c r="Z752" i="16" l="1"/>
  <c r="Y752" i="16"/>
  <c r="T751" i="16"/>
  <c r="AP510" i="16"/>
  <c r="AX510" i="16" s="1"/>
  <c r="AI750" i="16"/>
  <c r="Z753" i="16" l="1"/>
  <c r="Y753" i="16"/>
  <c r="T752" i="16"/>
  <c r="AI751" i="16"/>
  <c r="AP511" i="16"/>
  <c r="AX511" i="16" s="1"/>
  <c r="Z754" i="16" l="1"/>
  <c r="T753" i="16"/>
  <c r="Y754" i="16"/>
  <c r="AP512" i="16"/>
  <c r="AX512" i="16" s="1"/>
  <c r="AI752" i="16"/>
  <c r="AI753" i="16" l="1"/>
  <c r="AP513" i="16"/>
  <c r="AX513" i="16" s="1"/>
  <c r="T754" i="16"/>
  <c r="Y755" i="16"/>
  <c r="Z755" i="16"/>
  <c r="Y756" i="16" l="1"/>
  <c r="Z756" i="16"/>
  <c r="T755" i="16"/>
  <c r="AP514" i="16"/>
  <c r="AX514" i="16" s="1"/>
  <c r="AI754" i="16"/>
  <c r="AP515" i="16" l="1"/>
  <c r="AX515" i="16" s="1"/>
  <c r="AI755" i="16"/>
  <c r="Z757" i="16"/>
  <c r="T756" i="16"/>
  <c r="Y757" i="16"/>
  <c r="AP516" i="16" l="1"/>
  <c r="AX516" i="16" s="1"/>
  <c r="AI756" i="16"/>
  <c r="T757" i="16"/>
  <c r="Z758" i="16"/>
  <c r="Y758" i="16"/>
  <c r="T758" i="16" l="1"/>
  <c r="Z759" i="16"/>
  <c r="Y759" i="16"/>
  <c r="AP517" i="16"/>
  <c r="AX517" i="16" s="1"/>
  <c r="AI757" i="16"/>
  <c r="Y760" i="16" l="1"/>
  <c r="Z760" i="16"/>
  <c r="T759" i="16"/>
  <c r="AI758" i="16"/>
  <c r="AP518" i="16"/>
  <c r="AX518" i="16" s="1"/>
  <c r="AP519" i="16" l="1"/>
  <c r="AX519" i="16" s="1"/>
  <c r="AI759" i="16"/>
  <c r="Y761" i="16"/>
  <c r="T760" i="16"/>
  <c r="Z761" i="16"/>
  <c r="AP520" i="16" l="1"/>
  <c r="AX520" i="16" s="1"/>
  <c r="AI760" i="16"/>
  <c r="Z762" i="16"/>
  <c r="Y762" i="16"/>
  <c r="T761" i="16"/>
  <c r="AP521" i="16" l="1"/>
  <c r="AX521" i="16" s="1"/>
  <c r="AI761" i="16"/>
  <c r="Z763" i="16"/>
  <c r="T762" i="16"/>
  <c r="Y763" i="16"/>
  <c r="Z764" i="16" l="1"/>
  <c r="T763" i="16"/>
  <c r="Y764" i="16"/>
  <c r="AI762" i="16"/>
  <c r="AP522" i="16"/>
  <c r="AX522" i="16" s="1"/>
  <c r="Y765" i="16" l="1"/>
  <c r="T764" i="16"/>
  <c r="Z765" i="16"/>
  <c r="AI763" i="16"/>
  <c r="AP523" i="16"/>
  <c r="AX523" i="16" s="1"/>
  <c r="AP524" i="16" l="1"/>
  <c r="AX524" i="16" s="1"/>
  <c r="AI764" i="16"/>
  <c r="T765" i="16"/>
  <c r="Z766" i="16"/>
  <c r="Y766" i="16"/>
  <c r="Y767" i="16" l="1"/>
  <c r="Z767" i="16"/>
  <c r="T766" i="16"/>
  <c r="AP525" i="16"/>
  <c r="AX525" i="16" s="1"/>
  <c r="AI765" i="16"/>
  <c r="AI766" i="16" l="1"/>
  <c r="AP526" i="16"/>
  <c r="AX526" i="16" s="1"/>
  <c r="T767" i="16"/>
  <c r="Y768" i="16"/>
  <c r="Z768" i="16"/>
  <c r="Z769" i="16" l="1"/>
  <c r="Y769" i="16"/>
  <c r="T768" i="16"/>
  <c r="AP527" i="16"/>
  <c r="AX527" i="16" s="1"/>
  <c r="AI767" i="16"/>
  <c r="AI768" i="16" l="1"/>
  <c r="AP528" i="16"/>
  <c r="AX528" i="16" s="1"/>
  <c r="Z770" i="16"/>
  <c r="T769" i="16"/>
  <c r="Y770" i="16"/>
  <c r="Y771" i="16" l="1"/>
  <c r="T770" i="16"/>
  <c r="Z771" i="16"/>
  <c r="AP529" i="16"/>
  <c r="AX529" i="16" s="1"/>
  <c r="AI769" i="16"/>
  <c r="AI770" i="16" l="1"/>
  <c r="AP530" i="16"/>
  <c r="AX530" i="16" s="1"/>
  <c r="Y772" i="16"/>
  <c r="T771" i="16"/>
  <c r="Z772" i="16"/>
  <c r="AP531" i="16" l="1"/>
  <c r="AX531" i="16" s="1"/>
  <c r="AI771" i="16"/>
  <c r="T772" i="16"/>
  <c r="Z773" i="16"/>
  <c r="Y773" i="16"/>
  <c r="T773" i="16" l="1"/>
  <c r="Z774" i="16"/>
  <c r="Y774" i="16"/>
  <c r="AP532" i="16"/>
  <c r="AX532" i="16" s="1"/>
  <c r="AI772" i="16"/>
  <c r="T774" i="16" l="1"/>
  <c r="Z775" i="16"/>
  <c r="Y775" i="16"/>
  <c r="AI773" i="16"/>
  <c r="AP533" i="16"/>
  <c r="AX533" i="16" s="1"/>
  <c r="T775" i="16" l="1"/>
  <c r="Z776" i="16"/>
  <c r="Y776" i="16"/>
  <c r="AP534" i="16"/>
  <c r="AX534" i="16" s="1"/>
  <c r="AI774" i="16"/>
  <c r="Y777" i="16" l="1"/>
  <c r="Z777" i="16"/>
  <c r="T776" i="16"/>
  <c r="AP535" i="16"/>
  <c r="AX535" i="16" s="1"/>
  <c r="AI775" i="16"/>
  <c r="AI776" i="16" l="1"/>
  <c r="AP536" i="16"/>
  <c r="AX536" i="16" s="1"/>
  <c r="Z778" i="16"/>
  <c r="T777" i="16"/>
  <c r="Y778" i="16"/>
  <c r="Z779" i="16" l="1"/>
  <c r="Y779" i="16"/>
  <c r="T778" i="16"/>
  <c r="AI777" i="16"/>
  <c r="AP537" i="16"/>
  <c r="AX537" i="16" s="1"/>
  <c r="AP538" i="16" l="1"/>
  <c r="AX538" i="16" s="1"/>
  <c r="AI778" i="16"/>
  <c r="T779" i="16"/>
  <c r="Y780" i="16"/>
  <c r="Z780" i="16"/>
  <c r="T780" i="16" l="1"/>
  <c r="Z781" i="16"/>
  <c r="Y781" i="16"/>
  <c r="AI779" i="16"/>
  <c r="AP539" i="16"/>
  <c r="AX539" i="16" s="1"/>
  <c r="Z782" i="16" l="1"/>
  <c r="Y782" i="16"/>
  <c r="T781" i="16"/>
  <c r="AI780" i="16"/>
  <c r="AP540" i="16"/>
  <c r="AX540" i="16" s="1"/>
  <c r="AI781" i="16" l="1"/>
  <c r="AP541" i="16"/>
  <c r="AX541" i="16" s="1"/>
  <c r="Z783" i="16"/>
  <c r="Y783" i="16"/>
  <c r="T782" i="16"/>
  <c r="AP542" i="16" l="1"/>
  <c r="AX542" i="16" s="1"/>
  <c r="AI782" i="16"/>
  <c r="Z784" i="16"/>
  <c r="T783" i="16"/>
  <c r="Y784" i="16"/>
  <c r="AI783" i="16" l="1"/>
  <c r="AP543" i="16"/>
  <c r="AX543" i="16" s="1"/>
  <c r="Z785" i="16"/>
  <c r="Y785" i="16"/>
  <c r="T784" i="16"/>
  <c r="AI784" i="16" l="1"/>
  <c r="AP544" i="16"/>
  <c r="AX544" i="16" s="1"/>
  <c r="Z786" i="16"/>
  <c r="Y786" i="16"/>
  <c r="T785" i="16"/>
  <c r="AI785" i="16" l="1"/>
  <c r="AP545" i="16"/>
  <c r="AX545" i="16" s="1"/>
  <c r="T786" i="16"/>
  <c r="Y787" i="16"/>
  <c r="Z787" i="16"/>
  <c r="Z788" i="16" l="1"/>
  <c r="Y788" i="16"/>
  <c r="T787" i="16"/>
  <c r="AP546" i="16"/>
  <c r="AX546" i="16" s="1"/>
  <c r="AI786" i="16"/>
  <c r="AP547" i="16" l="1"/>
  <c r="AX547" i="16" s="1"/>
  <c r="AI787" i="16"/>
  <c r="T788" i="16"/>
  <c r="Y789" i="16"/>
  <c r="Z789" i="16"/>
  <c r="Y790" i="16" l="1"/>
  <c r="Z790" i="16"/>
  <c r="T789" i="16"/>
  <c r="AP548" i="16"/>
  <c r="AX548" i="16" s="1"/>
  <c r="AI788" i="16"/>
  <c r="AI789" i="16" l="1"/>
  <c r="AP549" i="16"/>
  <c r="AX549" i="16" s="1"/>
  <c r="T790" i="16"/>
  <c r="Y791" i="16"/>
  <c r="Z791" i="16"/>
  <c r="Y792" i="16" l="1"/>
  <c r="T791" i="16"/>
  <c r="Z792" i="16"/>
  <c r="AP550" i="16"/>
  <c r="AX550" i="16" s="1"/>
  <c r="AI790" i="16"/>
  <c r="AI791" i="16" l="1"/>
  <c r="AP551" i="16"/>
  <c r="AX551" i="16" s="1"/>
  <c r="Y793" i="16"/>
  <c r="Z793" i="16"/>
  <c r="T792" i="16"/>
  <c r="AP552" i="16" l="1"/>
  <c r="AX552" i="16" s="1"/>
  <c r="AI792" i="16"/>
  <c r="T793" i="16"/>
  <c r="Y794" i="16"/>
  <c r="Z794" i="16"/>
  <c r="Z795" i="16" l="1"/>
  <c r="Y795" i="16"/>
  <c r="T794" i="16"/>
  <c r="AI793" i="16"/>
  <c r="AP553" i="16"/>
  <c r="AX553" i="16" s="1"/>
  <c r="AI794" i="16" l="1"/>
  <c r="AP554" i="16"/>
  <c r="AX554" i="16" s="1"/>
  <c r="Y796" i="16"/>
  <c r="Z796" i="16"/>
  <c r="T795" i="16"/>
  <c r="AP555" i="16" l="1"/>
  <c r="AX555" i="16" s="1"/>
  <c r="AI795" i="16"/>
  <c r="Z797" i="16"/>
  <c r="T796" i="16"/>
  <c r="Y797" i="16"/>
  <c r="AP556" i="16" l="1"/>
  <c r="AX556" i="16" s="1"/>
  <c r="AI796" i="16"/>
  <c r="Z798" i="16"/>
  <c r="Y798" i="16"/>
  <c r="T797" i="16"/>
  <c r="Y799" i="16" l="1"/>
  <c r="Z799" i="16"/>
  <c r="T798" i="16"/>
  <c r="AP557" i="16"/>
  <c r="AX557" i="16" s="1"/>
  <c r="AI797" i="16"/>
  <c r="AI798" i="16" l="1"/>
  <c r="AP558" i="16"/>
  <c r="AX558" i="16" s="1"/>
  <c r="T799" i="16"/>
  <c r="Y800" i="16"/>
  <c r="Z800" i="16"/>
  <c r="Z801" i="16" l="1"/>
  <c r="Y801" i="16"/>
  <c r="T800" i="16"/>
  <c r="AI799" i="16"/>
  <c r="AP559" i="16"/>
  <c r="AX559" i="16" s="1"/>
  <c r="AI800" i="16" l="1"/>
  <c r="AP560" i="16"/>
  <c r="AX560" i="16" s="1"/>
  <c r="T801" i="16"/>
  <c r="Y802" i="16"/>
  <c r="Z802" i="16"/>
  <c r="Y803" i="16" l="1"/>
  <c r="Z803" i="16"/>
  <c r="T802" i="16"/>
  <c r="AP561" i="16"/>
  <c r="AX561" i="16" s="1"/>
  <c r="AI801" i="16"/>
  <c r="AP562" i="16" l="1"/>
  <c r="AX562" i="16" s="1"/>
  <c r="AI802" i="16"/>
  <c r="Y804" i="16"/>
  <c r="T803" i="16"/>
  <c r="Z804" i="16"/>
  <c r="AP563" i="16" l="1"/>
  <c r="AX563" i="16" s="1"/>
  <c r="AI803" i="16"/>
  <c r="Y805" i="16"/>
  <c r="Z805" i="16"/>
  <c r="T804" i="16"/>
  <c r="AI804" i="16" l="1"/>
  <c r="AP564" i="16"/>
  <c r="AX564" i="16" s="1"/>
  <c r="T805" i="16"/>
  <c r="Y806" i="16"/>
  <c r="Z806" i="16"/>
  <c r="Y807" i="16" l="1"/>
  <c r="Z807" i="16"/>
  <c r="T806" i="16"/>
  <c r="AP565" i="16"/>
  <c r="AX565" i="16" s="1"/>
  <c r="AI805" i="16"/>
  <c r="AP566" i="16" l="1"/>
  <c r="AX566" i="16" s="1"/>
  <c r="AI806" i="16"/>
  <c r="Y808" i="16"/>
  <c r="T807" i="16"/>
  <c r="Z808" i="16"/>
  <c r="AP567" i="16" l="1"/>
  <c r="AX567" i="16" s="1"/>
  <c r="AI807" i="16"/>
  <c r="Z809" i="16"/>
  <c r="T808" i="16"/>
  <c r="Y809" i="16"/>
  <c r="Z810" i="16" l="1"/>
  <c r="T809" i="16"/>
  <c r="Y810" i="16"/>
  <c r="AP568" i="16"/>
  <c r="AX568" i="16" s="1"/>
  <c r="AI808" i="16"/>
  <c r="Y811" i="16" l="1"/>
  <c r="T810" i="16"/>
  <c r="Z811" i="16"/>
  <c r="AI809" i="16"/>
  <c r="AP569" i="16"/>
  <c r="AX569" i="16" s="1"/>
  <c r="AP570" i="16" l="1"/>
  <c r="AX570" i="16" s="1"/>
  <c r="AI810" i="16"/>
  <c r="T811" i="16"/>
  <c r="Z812" i="16"/>
  <c r="Y812" i="16"/>
  <c r="Z813" i="16" l="1"/>
  <c r="Y813" i="16"/>
  <c r="T812" i="16"/>
  <c r="AI811" i="16"/>
  <c r="AP571" i="16"/>
  <c r="AX571" i="16" s="1"/>
  <c r="T813" i="16" l="1"/>
  <c r="Z814" i="16"/>
  <c r="Y814" i="16"/>
  <c r="AP572" i="16"/>
  <c r="AX572" i="16" s="1"/>
  <c r="AI812" i="16"/>
  <c r="T814" i="16" l="1"/>
  <c r="Z815" i="16"/>
  <c r="Y815" i="16"/>
  <c r="AI813" i="16"/>
  <c r="AP573" i="16"/>
  <c r="AX573" i="16" s="1"/>
  <c r="Y816" i="16" l="1"/>
  <c r="T815" i="16"/>
  <c r="Z816" i="16"/>
  <c r="AP574" i="16"/>
  <c r="AX574" i="16" s="1"/>
  <c r="AI814" i="16"/>
  <c r="AI815" i="16" l="1"/>
  <c r="AP575" i="16"/>
  <c r="AX575" i="16" s="1"/>
  <c r="T816" i="16"/>
  <c r="Y817" i="16"/>
  <c r="Z817" i="16"/>
  <c r="T817" i="16" l="1"/>
  <c r="Z818" i="16"/>
  <c r="Y818" i="16"/>
  <c r="AI816" i="16"/>
  <c r="AP576" i="16"/>
  <c r="AX576" i="16" s="1"/>
  <c r="T818" i="16" l="1"/>
  <c r="Y819" i="16"/>
  <c r="Z819" i="16"/>
  <c r="AP577" i="16"/>
  <c r="AX577" i="16" s="1"/>
  <c r="AI817" i="16"/>
  <c r="T819" i="16" l="1"/>
  <c r="Z820" i="16"/>
  <c r="Y820" i="16"/>
  <c r="AP578" i="16"/>
  <c r="AX578" i="16" s="1"/>
  <c r="AI818" i="16"/>
  <c r="Z821" i="16" l="1"/>
  <c r="Y821" i="16"/>
  <c r="T820" i="16"/>
  <c r="AI819" i="16"/>
  <c r="AP579" i="16"/>
  <c r="AX579" i="16" s="1"/>
  <c r="AI820" i="16" l="1"/>
  <c r="AP580" i="16"/>
  <c r="AX580" i="16" s="1"/>
  <c r="T821" i="16"/>
  <c r="Z822" i="16"/>
  <c r="Y822" i="16"/>
  <c r="T822" i="16" l="1"/>
  <c r="Z823" i="16"/>
  <c r="Y823" i="16"/>
  <c r="AP581" i="16"/>
  <c r="AX581" i="16" s="1"/>
  <c r="AI821" i="16"/>
  <c r="Y824" i="16" l="1"/>
  <c r="T823" i="16"/>
  <c r="Z824" i="16"/>
  <c r="AI822" i="16"/>
  <c r="AP582" i="16"/>
  <c r="AX582" i="16" s="1"/>
  <c r="AP583" i="16" l="1"/>
  <c r="AX583" i="16" s="1"/>
  <c r="AI823" i="16"/>
  <c r="Y825" i="16"/>
  <c r="T824" i="16"/>
  <c r="Z825" i="16"/>
  <c r="AI824" i="16" l="1"/>
  <c r="AP584" i="16"/>
  <c r="AX584" i="16" s="1"/>
  <c r="Y826" i="16"/>
  <c r="T825" i="16"/>
  <c r="Z826" i="16"/>
  <c r="AP585" i="16" l="1"/>
  <c r="AX585" i="16" s="1"/>
  <c r="AI825" i="16"/>
  <c r="Y827" i="16"/>
  <c r="T826" i="16"/>
  <c r="Z827" i="16"/>
  <c r="AI826" i="16" l="1"/>
  <c r="AP586" i="16"/>
  <c r="AX586" i="16" s="1"/>
  <c r="T827" i="16"/>
  <c r="Y828" i="16"/>
  <c r="Z828" i="16"/>
  <c r="Z829" i="16" l="1"/>
  <c r="Y829" i="16"/>
  <c r="T828" i="16"/>
  <c r="AI827" i="16"/>
  <c r="AP587" i="16"/>
  <c r="AX587" i="16" s="1"/>
  <c r="T829" i="16" l="1"/>
  <c r="Z830" i="16"/>
  <c r="Y830" i="16"/>
  <c r="AP588" i="16"/>
  <c r="AX588" i="16" s="1"/>
  <c r="AI828" i="16"/>
  <c r="Y831" i="16" l="1"/>
  <c r="Z831" i="16"/>
  <c r="T830" i="16"/>
  <c r="AP589" i="16"/>
  <c r="AX589" i="16" s="1"/>
  <c r="AI829" i="16"/>
  <c r="AP590" i="16" l="1"/>
  <c r="AX590" i="16" s="1"/>
  <c r="AI830" i="16"/>
  <c r="Z832" i="16"/>
  <c r="T831" i="16"/>
  <c r="Y832" i="16"/>
  <c r="T832" i="16" l="1"/>
  <c r="Y833" i="16"/>
  <c r="Z833" i="16"/>
  <c r="AI831" i="16"/>
  <c r="AP591" i="16"/>
  <c r="AX591" i="16" s="1"/>
  <c r="T833" i="16" l="1"/>
  <c r="Y834" i="16"/>
  <c r="Z834" i="16"/>
  <c r="AP592" i="16"/>
  <c r="AX592" i="16" s="1"/>
  <c r="AI832" i="16"/>
  <c r="T834" i="16" l="1"/>
  <c r="Z835" i="16"/>
  <c r="Y835" i="16"/>
  <c r="AI833" i="16"/>
  <c r="AP593" i="16"/>
  <c r="AX593" i="16" s="1"/>
  <c r="Y836" i="16" l="1"/>
  <c r="Z836" i="16"/>
  <c r="T835" i="16"/>
  <c r="AP594" i="16"/>
  <c r="AX594" i="16" s="1"/>
  <c r="AI834" i="16"/>
  <c r="AI835" i="16" l="1"/>
  <c r="AP595" i="16"/>
  <c r="AX595" i="16" s="1"/>
  <c r="T836" i="16"/>
  <c r="Z837" i="16"/>
  <c r="Y837" i="16"/>
  <c r="Z838" i="16" l="1"/>
  <c r="Y838" i="16"/>
  <c r="T837" i="16"/>
  <c r="AP596" i="16"/>
  <c r="AX596" i="16" s="1"/>
  <c r="AI836" i="16"/>
  <c r="Z839" i="16" l="1"/>
  <c r="T838" i="16"/>
  <c r="Y839" i="16"/>
  <c r="AI837" i="16"/>
  <c r="AP597" i="16"/>
  <c r="AX597" i="16" s="1"/>
  <c r="Y840" i="16" l="1"/>
  <c r="Z840" i="16"/>
  <c r="T839" i="16"/>
  <c r="AI838" i="16"/>
  <c r="AP598" i="16"/>
  <c r="AX598" i="16" s="1"/>
  <c r="AI839" i="16" l="1"/>
  <c r="AP599" i="16"/>
  <c r="AX599" i="16" s="1"/>
  <c r="Z841" i="16"/>
  <c r="Y841" i="16"/>
  <c r="T840" i="16"/>
  <c r="AP600" i="16" l="1"/>
  <c r="AX600" i="16" s="1"/>
  <c r="AI840" i="16"/>
  <c r="Z842" i="16"/>
  <c r="Y842" i="16"/>
  <c r="T841" i="16"/>
  <c r="AP601" i="16" l="1"/>
  <c r="AX601" i="16" s="1"/>
  <c r="AI841" i="16"/>
  <c r="Y843" i="16"/>
  <c r="Z843" i="16"/>
  <c r="T842" i="16"/>
  <c r="AP602" i="16" l="1"/>
  <c r="AX602" i="16" s="1"/>
  <c r="AI842" i="16"/>
  <c r="T843" i="16"/>
  <c r="Y844" i="16"/>
  <c r="Z844" i="16"/>
  <c r="Z845" i="16" l="1"/>
  <c r="Y845" i="16"/>
  <c r="T844" i="16"/>
  <c r="AI843" i="16"/>
  <c r="AP603" i="16"/>
  <c r="AX603" i="16" s="1"/>
  <c r="AP604" i="16" l="1"/>
  <c r="AX604" i="16" s="1"/>
  <c r="AI844" i="16"/>
  <c r="T845" i="16"/>
  <c r="Z846" i="16"/>
  <c r="Y846" i="16"/>
  <c r="Y847" i="16" l="1"/>
  <c r="T846" i="16"/>
  <c r="Z847" i="16"/>
  <c r="AI845" i="16"/>
  <c r="AP605" i="16"/>
  <c r="AX605" i="16" s="1"/>
  <c r="AI846" i="16" l="1"/>
  <c r="AP606" i="16"/>
  <c r="AX606" i="16" s="1"/>
  <c r="T847" i="16"/>
  <c r="Z848" i="16"/>
  <c r="Y848" i="16"/>
  <c r="T848" i="16" l="1"/>
  <c r="Z849" i="16"/>
  <c r="Y849" i="16"/>
  <c r="AP607" i="16"/>
  <c r="AX607" i="16" s="1"/>
  <c r="AI847" i="16"/>
  <c r="Z850" i="16" l="1"/>
  <c r="T849" i="16"/>
  <c r="Y850" i="16"/>
  <c r="AI848" i="16"/>
  <c r="AP608" i="16"/>
  <c r="AX608" i="16" s="1"/>
  <c r="AP609" i="16" l="1"/>
  <c r="AX609" i="16" s="1"/>
  <c r="AI849" i="16"/>
  <c r="Z851" i="16"/>
  <c r="Y851" i="16"/>
  <c r="T850" i="16"/>
  <c r="T851" i="16" l="1"/>
  <c r="Y852" i="16"/>
  <c r="Z852" i="16"/>
  <c r="AI850" i="16"/>
  <c r="AP610" i="16"/>
  <c r="AX610" i="16" s="1"/>
  <c r="Z853" i="16" l="1"/>
  <c r="T852" i="16"/>
  <c r="Y853" i="16"/>
  <c r="AI851" i="16"/>
  <c r="AP611" i="16"/>
  <c r="AX611" i="16" s="1"/>
  <c r="Y854" i="16" l="1"/>
  <c r="T853" i="16"/>
  <c r="Z854" i="16"/>
  <c r="AP612" i="16"/>
  <c r="AX612" i="16" s="1"/>
  <c r="AI852" i="16"/>
  <c r="AI853" i="16" l="1"/>
  <c r="AP613" i="16"/>
  <c r="AX613" i="16" s="1"/>
  <c r="T854" i="16"/>
  <c r="Y855" i="16"/>
  <c r="Z855" i="16"/>
  <c r="Y856" i="16" l="1"/>
  <c r="T855" i="16"/>
  <c r="Z856" i="16"/>
  <c r="AP614" i="16"/>
  <c r="AX614" i="16" s="1"/>
  <c r="AI854" i="16"/>
  <c r="AP615" i="16" l="1"/>
  <c r="AX615" i="16" s="1"/>
  <c r="AI855" i="16"/>
  <c r="Z857" i="16"/>
  <c r="T856" i="16"/>
  <c r="Y857" i="16"/>
  <c r="Y858" i="16" l="1"/>
  <c r="T857" i="16"/>
  <c r="Z858" i="16"/>
  <c r="AI856" i="16"/>
  <c r="AP616" i="16"/>
  <c r="AX616" i="16" s="1"/>
  <c r="AP617" i="16" l="1"/>
  <c r="AX617" i="16" s="1"/>
  <c r="AI857" i="16"/>
  <c r="Y859" i="16"/>
  <c r="Z859" i="16"/>
  <c r="T858" i="16"/>
  <c r="AI858" i="16" l="1"/>
  <c r="AP618" i="16"/>
  <c r="AX618" i="16" s="1"/>
  <c r="Z860" i="16"/>
  <c r="T859" i="16"/>
  <c r="Y860" i="16"/>
  <c r="T860" i="16" l="1"/>
  <c r="Z861" i="16"/>
  <c r="Y861" i="16"/>
  <c r="AP619" i="16"/>
  <c r="AX619" i="16" s="1"/>
  <c r="AI859" i="16"/>
  <c r="Y862" i="16" l="1"/>
  <c r="Z862" i="16"/>
  <c r="T861" i="16"/>
  <c r="AP620" i="16"/>
  <c r="AX620" i="16" s="1"/>
  <c r="AI860" i="16"/>
  <c r="AI861" i="16" l="1"/>
  <c r="AP621" i="16"/>
  <c r="AX621" i="16" s="1"/>
  <c r="T862" i="16"/>
  <c r="Z863" i="16"/>
  <c r="Y863" i="16"/>
  <c r="Z864" i="16" l="1"/>
  <c r="Y864" i="16"/>
  <c r="T863" i="16"/>
  <c r="AP622" i="16"/>
  <c r="AX622" i="16" s="1"/>
  <c r="AI862" i="16"/>
  <c r="Y865" i="16" l="1"/>
  <c r="Z865" i="16"/>
  <c r="T864" i="16"/>
  <c r="AP623" i="16"/>
  <c r="AX623" i="16" s="1"/>
  <c r="AI863" i="16"/>
  <c r="AP624" i="16" l="1"/>
  <c r="AX624" i="16" s="1"/>
  <c r="AI864" i="16"/>
  <c r="T865" i="16"/>
  <c r="Y866" i="16"/>
  <c r="Z866" i="16"/>
  <c r="T866" i="16" l="1"/>
  <c r="Y867" i="16"/>
  <c r="Z867" i="16"/>
  <c r="AP625" i="16"/>
  <c r="AX625" i="16" s="1"/>
  <c r="AI865" i="16"/>
  <c r="Y868" i="16" l="1"/>
  <c r="Z868" i="16"/>
  <c r="T867" i="16"/>
  <c r="AP626" i="16"/>
  <c r="AX626" i="16" s="1"/>
  <c r="AI866" i="16"/>
  <c r="AP627" i="16" l="1"/>
  <c r="AX627" i="16" s="1"/>
  <c r="AI867" i="16"/>
  <c r="T868" i="16"/>
  <c r="Y869" i="16"/>
  <c r="Z869" i="16"/>
  <c r="Y870" i="16" l="1"/>
  <c r="Z870" i="16"/>
  <c r="T869" i="16"/>
  <c r="AI868" i="16"/>
  <c r="AP628" i="16"/>
  <c r="AX628" i="16" s="1"/>
  <c r="AP629" i="16" l="1"/>
  <c r="AX629" i="16" s="1"/>
  <c r="AI869" i="16"/>
  <c r="T870" i="16"/>
  <c r="Z871" i="16"/>
  <c r="Y871" i="16"/>
  <c r="Z872" i="16" l="1"/>
  <c r="Y872" i="16"/>
  <c r="T871" i="16"/>
  <c r="AI870" i="16"/>
  <c r="AP630" i="16"/>
  <c r="AX630" i="16" s="1"/>
  <c r="Y873" i="16" l="1"/>
  <c r="Z873" i="16"/>
  <c r="T872" i="16"/>
  <c r="AI871" i="16"/>
  <c r="AP631" i="16"/>
  <c r="AX631" i="16" s="1"/>
  <c r="AP632" i="16" l="1"/>
  <c r="AX632" i="16" s="1"/>
  <c r="AI872" i="16"/>
  <c r="T873" i="16"/>
  <c r="Z874" i="16"/>
  <c r="Y874" i="16"/>
  <c r="T874" i="16" l="1"/>
  <c r="Z875" i="16"/>
  <c r="Y875" i="16"/>
  <c r="AI873" i="16"/>
  <c r="AP633" i="16"/>
  <c r="AX633" i="16" s="1"/>
  <c r="T875" i="16" l="1"/>
  <c r="Y876" i="16"/>
  <c r="Z876" i="16"/>
  <c r="AP634" i="16"/>
  <c r="AX634" i="16" s="1"/>
  <c r="AI874" i="16"/>
  <c r="Y877" i="16" l="1"/>
  <c r="Z877" i="16"/>
  <c r="T876" i="16"/>
  <c r="AI875" i="16"/>
  <c r="AP635" i="16"/>
  <c r="AX635" i="16" s="1"/>
  <c r="AP636" i="16" l="1"/>
  <c r="AX636" i="16" s="1"/>
  <c r="AI876" i="16"/>
  <c r="Y878" i="16"/>
  <c r="T877" i="16"/>
  <c r="Z878" i="16"/>
  <c r="AP637" i="16" l="1"/>
  <c r="AX637" i="16" s="1"/>
  <c r="AI877" i="16"/>
  <c r="T878" i="16"/>
  <c r="Z879" i="16"/>
  <c r="Y879" i="16"/>
  <c r="Z880" i="16" l="1"/>
  <c r="T879" i="16"/>
  <c r="Y880" i="16"/>
  <c r="AI878" i="16"/>
  <c r="AP638" i="16"/>
  <c r="AX638" i="16" s="1"/>
  <c r="AP639" i="16" l="1"/>
  <c r="AX639" i="16" s="1"/>
  <c r="AI879" i="16"/>
  <c r="Y881" i="16"/>
  <c r="T880" i="16"/>
  <c r="Z881" i="16"/>
  <c r="AP640" i="16" l="1"/>
  <c r="AX640" i="16" s="1"/>
  <c r="AI880" i="16"/>
  <c r="Z882" i="16"/>
  <c r="T881" i="16"/>
  <c r="Y882" i="16"/>
  <c r="AI881" i="16" l="1"/>
  <c r="AP641" i="16"/>
  <c r="AX641" i="16" s="1"/>
  <c r="T882" i="16"/>
  <c r="Z883" i="16"/>
  <c r="Y883" i="16"/>
  <c r="Z884" i="16" l="1"/>
  <c r="Y884" i="16"/>
  <c r="T883" i="16"/>
  <c r="AP642" i="16"/>
  <c r="AX642" i="16" s="1"/>
  <c r="AI882" i="16"/>
  <c r="Y885" i="16" l="1"/>
  <c r="Z885" i="16"/>
  <c r="T884" i="16"/>
  <c r="AI883" i="16"/>
  <c r="AP643" i="16"/>
  <c r="AX643" i="16" s="1"/>
  <c r="AI884" i="16" l="1"/>
  <c r="AP644" i="16"/>
  <c r="AX644" i="16" s="1"/>
  <c r="Y886" i="16"/>
  <c r="Z886" i="16"/>
  <c r="T885" i="16"/>
  <c r="AI885" i="16" l="1"/>
  <c r="AP645" i="16"/>
  <c r="AX645" i="16" s="1"/>
  <c r="Y887" i="16"/>
  <c r="Z887" i="16"/>
  <c r="T886" i="16"/>
  <c r="AI886" i="16" l="1"/>
  <c r="AP646" i="16"/>
  <c r="AX646" i="16" s="1"/>
  <c r="Z888" i="16"/>
  <c r="Y888" i="16"/>
  <c r="T887" i="16"/>
  <c r="AI887" i="16" l="1"/>
  <c r="AP647" i="16"/>
  <c r="AX647" i="16" s="1"/>
  <c r="Z889" i="16"/>
  <c r="Y889" i="16"/>
  <c r="T888" i="16"/>
  <c r="AI888" i="16" l="1"/>
  <c r="AP648" i="16"/>
  <c r="AX648" i="16" s="1"/>
  <c r="Z890" i="16"/>
  <c r="T889" i="16"/>
  <c r="Y890" i="16"/>
  <c r="Y891" i="16" l="1"/>
  <c r="T890" i="16"/>
  <c r="Z891" i="16"/>
  <c r="AI889" i="16"/>
  <c r="AP649" i="16"/>
  <c r="AX649" i="16" s="1"/>
  <c r="AI890" i="16" l="1"/>
  <c r="AP650" i="16"/>
  <c r="AX650" i="16" s="1"/>
  <c r="Z892" i="16"/>
  <c r="Y892" i="16"/>
  <c r="T891" i="16"/>
  <c r="AP651" i="16" l="1"/>
  <c r="AX651" i="16" s="1"/>
  <c r="AI891" i="16"/>
  <c r="Z893" i="16"/>
  <c r="T892" i="16"/>
  <c r="Y893" i="16"/>
  <c r="Y894" i="16" l="1"/>
  <c r="Z894" i="16"/>
  <c r="T893" i="16"/>
  <c r="AP652" i="16"/>
  <c r="AX652" i="16" s="1"/>
  <c r="AI892" i="16"/>
  <c r="AI893" i="16" l="1"/>
  <c r="AP653" i="16"/>
  <c r="AX653" i="16" s="1"/>
  <c r="Z895" i="16"/>
  <c r="Y895" i="16"/>
  <c r="T894" i="16"/>
  <c r="AP654" i="16" l="1"/>
  <c r="AX654" i="16" s="1"/>
  <c r="AI894" i="16"/>
  <c r="Y896" i="16"/>
  <c r="T895" i="16"/>
  <c r="Z896" i="16"/>
  <c r="AI895" i="16" l="1"/>
  <c r="AP655" i="16"/>
  <c r="AX655" i="16" s="1"/>
  <c r="Y897" i="16"/>
  <c r="Z897" i="16"/>
  <c r="T896" i="16"/>
  <c r="AI896" i="16" l="1"/>
  <c r="AP656" i="16"/>
  <c r="AX656" i="16" s="1"/>
  <c r="T897" i="16"/>
  <c r="Y898" i="16"/>
  <c r="Z898" i="16"/>
  <c r="Z899" i="16" l="1"/>
  <c r="Y899" i="16"/>
  <c r="T898" i="16"/>
  <c r="AP657" i="16"/>
  <c r="AX657" i="16" s="1"/>
  <c r="AI897" i="16"/>
  <c r="AI898" i="16" l="1"/>
  <c r="AP658" i="16"/>
  <c r="AX658" i="16" s="1"/>
  <c r="Z900" i="16"/>
  <c r="T899" i="16"/>
  <c r="Y900" i="16"/>
  <c r="Y901" i="16" l="1"/>
  <c r="Z901" i="16"/>
  <c r="T900" i="16"/>
  <c r="AI899" i="16"/>
  <c r="AP659" i="16"/>
  <c r="AX659" i="16" s="1"/>
  <c r="AP660" i="16" l="1"/>
  <c r="AX660" i="16" s="1"/>
  <c r="AI900" i="16"/>
  <c r="T901" i="16"/>
  <c r="Y902" i="16"/>
  <c r="Z902" i="16"/>
  <c r="Y903" i="16" l="1"/>
  <c r="T902" i="16"/>
  <c r="Z903" i="16"/>
  <c r="AP661" i="16"/>
  <c r="AX661" i="16" s="1"/>
  <c r="AI901" i="16"/>
  <c r="AP662" i="16" l="1"/>
  <c r="AX662" i="16" s="1"/>
  <c r="AI902" i="16"/>
  <c r="Y904" i="16"/>
  <c r="Z904" i="16"/>
  <c r="T903" i="16"/>
  <c r="AI903" i="16" l="1"/>
  <c r="AP663" i="16"/>
  <c r="AX663" i="16" s="1"/>
  <c r="T904" i="16"/>
  <c r="Z905" i="16"/>
  <c r="Y905" i="16"/>
  <c r="Y906" i="16" l="1"/>
  <c r="T905" i="16"/>
  <c r="Z906" i="16"/>
  <c r="AI904" i="16"/>
  <c r="AP664" i="16"/>
  <c r="AX664" i="16" s="1"/>
  <c r="AP665" i="16" l="1"/>
  <c r="AX665" i="16" s="1"/>
  <c r="AI905" i="16"/>
  <c r="Z907" i="16"/>
  <c r="T906" i="16"/>
  <c r="Y907" i="16"/>
  <c r="Y908" i="16" l="1"/>
  <c r="T907" i="16"/>
  <c r="Z908" i="16"/>
  <c r="AI906" i="16"/>
  <c r="AP666" i="16"/>
  <c r="AX666" i="16" s="1"/>
  <c r="AI907" i="16" l="1"/>
  <c r="AP667" i="16"/>
  <c r="AX667" i="16" s="1"/>
  <c r="Z909" i="16"/>
  <c r="Y909" i="16"/>
  <c r="T908" i="16"/>
  <c r="Z910" i="16" l="1"/>
  <c r="T909" i="16"/>
  <c r="Y910" i="16"/>
  <c r="AI908" i="16"/>
  <c r="AP668" i="16"/>
  <c r="AX668" i="16" s="1"/>
  <c r="T910" i="16" l="1"/>
  <c r="Z911" i="16"/>
  <c r="Y911" i="16"/>
  <c r="AI909" i="16"/>
  <c r="AP669" i="16"/>
  <c r="AX669" i="16" s="1"/>
  <c r="T911" i="16" l="1"/>
  <c r="Z912" i="16"/>
  <c r="Y912" i="16"/>
  <c r="AI910" i="16"/>
  <c r="AP670" i="16"/>
  <c r="AX670" i="16" s="1"/>
  <c r="Z913" i="16" l="1"/>
  <c r="Y913" i="16"/>
  <c r="T912" i="16"/>
  <c r="AP671" i="16"/>
  <c r="AX671" i="16" s="1"/>
  <c r="AI911" i="16"/>
  <c r="AI912" i="16" l="1"/>
  <c r="AP672" i="16"/>
  <c r="AX672" i="16" s="1"/>
  <c r="T913" i="16"/>
  <c r="Y914" i="16"/>
  <c r="Z914" i="16"/>
  <c r="T914" i="16" l="1"/>
  <c r="Z915" i="16"/>
  <c r="Y915" i="16"/>
  <c r="AP673" i="16"/>
  <c r="AX673" i="16" s="1"/>
  <c r="AI913" i="16"/>
  <c r="Z916" i="16" l="1"/>
  <c r="Y916" i="16"/>
  <c r="T915" i="16"/>
  <c r="AI914" i="16"/>
  <c r="AP674" i="16"/>
  <c r="AX674" i="16" s="1"/>
  <c r="AP675" i="16" l="1"/>
  <c r="AX675" i="16" s="1"/>
  <c r="AI915" i="16"/>
  <c r="Y917" i="16"/>
  <c r="T916" i="16"/>
  <c r="Z917" i="16"/>
  <c r="AP676" i="16" l="1"/>
  <c r="AX676" i="16" s="1"/>
  <c r="AI916" i="16"/>
  <c r="Y918" i="16"/>
  <c r="T917" i="16"/>
  <c r="Z918" i="16"/>
  <c r="AP677" i="16" l="1"/>
  <c r="AX677" i="16" s="1"/>
  <c r="AI917" i="16"/>
  <c r="Y919" i="16"/>
  <c r="T918" i="16"/>
  <c r="Z919" i="16"/>
  <c r="AI918" i="16" l="1"/>
  <c r="AP678" i="16"/>
  <c r="AX678" i="16" s="1"/>
  <c r="Z920" i="16"/>
  <c r="T919" i="16"/>
  <c r="Y920" i="16"/>
  <c r="AI919" i="16" l="1"/>
  <c r="AP679" i="16"/>
  <c r="AX679" i="16" s="1"/>
  <c r="Z921" i="16"/>
  <c r="Y921" i="16"/>
  <c r="T920" i="16"/>
  <c r="AI920" i="16" l="1"/>
  <c r="AP680" i="16"/>
  <c r="AX680" i="16" s="1"/>
  <c r="Y922" i="16"/>
  <c r="Z922" i="16"/>
  <c r="T921" i="16"/>
  <c r="AP681" i="16" l="1"/>
  <c r="AX681" i="16" s="1"/>
  <c r="AI921" i="16"/>
  <c r="Z923" i="16"/>
  <c r="Y923" i="16"/>
  <c r="T922" i="16"/>
  <c r="AP682" i="16" l="1"/>
  <c r="AX682" i="16" s="1"/>
  <c r="AI922" i="16"/>
  <c r="Z924" i="16"/>
  <c r="Y924" i="16"/>
  <c r="T923" i="16"/>
  <c r="AP683" i="16" l="1"/>
  <c r="AX683" i="16" s="1"/>
  <c r="AI923" i="16"/>
  <c r="T924" i="16"/>
  <c r="Y925" i="16"/>
  <c r="Z925" i="16"/>
  <c r="Z926" i="16" l="1"/>
  <c r="Y926" i="16"/>
  <c r="T925" i="16"/>
  <c r="AI924" i="16"/>
  <c r="AP684" i="16"/>
  <c r="AX684" i="16" s="1"/>
  <c r="Y927" i="16" l="1"/>
  <c r="Z927" i="16"/>
  <c r="T926" i="16"/>
  <c r="AI925" i="16"/>
  <c r="AP685" i="16"/>
  <c r="AX685" i="16" s="1"/>
  <c r="AI926" i="16" l="1"/>
  <c r="AP686" i="16"/>
  <c r="AX686" i="16" s="1"/>
  <c r="Z928" i="16"/>
  <c r="Y928" i="16"/>
  <c r="T927" i="16"/>
  <c r="T928" i="16" l="1"/>
  <c r="Y929" i="16"/>
  <c r="Z929" i="16"/>
  <c r="AI927" i="16"/>
  <c r="AP687" i="16"/>
  <c r="AX687" i="16" s="1"/>
  <c r="T929" i="16" l="1"/>
  <c r="Y930" i="16"/>
  <c r="Z930" i="16"/>
  <c r="AP688" i="16"/>
  <c r="AX688" i="16" s="1"/>
  <c r="AI928" i="16"/>
  <c r="Y931" i="16" l="1"/>
  <c r="Z931" i="16"/>
  <c r="T930" i="16"/>
  <c r="AI929" i="16"/>
  <c r="AP689" i="16"/>
  <c r="AX689" i="16" s="1"/>
  <c r="AP690" i="16" l="1"/>
  <c r="AX690" i="16" s="1"/>
  <c r="AI930" i="16"/>
  <c r="T931" i="16"/>
  <c r="Y932" i="16"/>
  <c r="Z932" i="16"/>
  <c r="T932" i="16" l="1"/>
  <c r="Z933" i="16"/>
  <c r="Y933" i="16"/>
  <c r="AI931" i="16"/>
  <c r="AP691" i="16"/>
  <c r="AX691" i="16" s="1"/>
  <c r="T933" i="16" l="1"/>
  <c r="Y934" i="16"/>
  <c r="Z934" i="16"/>
  <c r="AI932" i="16"/>
  <c r="AP692" i="16"/>
  <c r="AX692" i="16" s="1"/>
  <c r="T934" i="16" l="1"/>
  <c r="Y935" i="16"/>
  <c r="Z935" i="16"/>
  <c r="AI933" i="16"/>
  <c r="AP693" i="16"/>
  <c r="AX693" i="16" s="1"/>
  <c r="Y936" i="16" l="1"/>
  <c r="T935" i="16"/>
  <c r="Z936" i="16"/>
  <c r="AP694" i="16"/>
  <c r="AX694" i="16" s="1"/>
  <c r="AI934" i="16"/>
  <c r="Z937" i="16" l="1"/>
  <c r="Y937" i="16"/>
  <c r="T936" i="16"/>
  <c r="AI935" i="16"/>
  <c r="AP695" i="16"/>
  <c r="AX695" i="16" s="1"/>
  <c r="AP696" i="16" l="1"/>
  <c r="AX696" i="16" s="1"/>
  <c r="AI936" i="16"/>
  <c r="Y938" i="16"/>
  <c r="Z938" i="16"/>
  <c r="T937" i="16"/>
  <c r="AI937" i="16" l="1"/>
  <c r="AP697" i="16"/>
  <c r="AX697" i="16" s="1"/>
  <c r="Y939" i="16"/>
  <c r="T938" i="16"/>
  <c r="Z939" i="16"/>
  <c r="AP698" i="16" l="1"/>
  <c r="AX698" i="16" s="1"/>
  <c r="AI938" i="16"/>
  <c r="Z940" i="16"/>
  <c r="Y940" i="16"/>
  <c r="T939" i="16"/>
  <c r="Z941" i="16" l="1"/>
  <c r="Y941" i="16"/>
  <c r="T940" i="16"/>
  <c r="AP699" i="16"/>
  <c r="AX699" i="16" s="1"/>
  <c r="AI939" i="16"/>
  <c r="AI940" i="16" l="1"/>
  <c r="AP700" i="16"/>
  <c r="AX700" i="16" s="1"/>
  <c r="T941" i="16"/>
  <c r="Z942" i="16"/>
  <c r="Y942" i="16"/>
  <c r="AP701" i="16" l="1"/>
  <c r="AX701" i="16" s="1"/>
  <c r="AI941" i="16"/>
  <c r="Z943" i="16"/>
  <c r="Y943" i="16"/>
  <c r="T942" i="16"/>
  <c r="Z944" i="16" l="1"/>
  <c r="Y944" i="16"/>
  <c r="T943" i="16"/>
  <c r="AP702" i="16"/>
  <c r="AX702" i="16" s="1"/>
  <c r="AI942" i="16"/>
  <c r="AP703" i="16" l="1"/>
  <c r="AX703" i="16" s="1"/>
  <c r="AI943" i="16"/>
  <c r="T944" i="16"/>
  <c r="Y945" i="16"/>
  <c r="Z945" i="16"/>
  <c r="Z946" i="16" l="1"/>
  <c r="Y946" i="16"/>
  <c r="T945" i="16"/>
  <c r="AI944" i="16"/>
  <c r="AP704" i="16"/>
  <c r="AX704" i="16" s="1"/>
  <c r="AI945" i="16" l="1"/>
  <c r="AP705" i="16"/>
  <c r="AX705" i="16" s="1"/>
  <c r="Y947" i="16"/>
  <c r="T946" i="16"/>
  <c r="Z947" i="16"/>
  <c r="AP706" i="16" l="1"/>
  <c r="AX706" i="16" s="1"/>
  <c r="AI946" i="16"/>
  <c r="T947" i="16"/>
  <c r="Y948" i="16"/>
  <c r="Z948" i="16"/>
  <c r="T948" i="16" l="1"/>
  <c r="Y949" i="16"/>
  <c r="Z949" i="16"/>
  <c r="AP707" i="16"/>
  <c r="AX707" i="16" s="1"/>
  <c r="AI947" i="16"/>
  <c r="AP708" i="16" l="1"/>
  <c r="AX708" i="16" s="1"/>
  <c r="AI948" i="16"/>
  <c r="T949" i="16"/>
  <c r="Z950" i="16"/>
  <c r="Y950" i="16"/>
  <c r="AP709" i="16" l="1"/>
  <c r="AX709" i="16" s="1"/>
  <c r="AI949" i="16"/>
  <c r="T950" i="16"/>
  <c r="Z951" i="16"/>
  <c r="Y951" i="16"/>
  <c r="AI950" i="16" l="1"/>
  <c r="AP710" i="16"/>
  <c r="AX710" i="16" s="1"/>
  <c r="Z952" i="16"/>
  <c r="Y952" i="16"/>
  <c r="T951" i="16"/>
  <c r="Z953" i="16" l="1"/>
  <c r="Y953" i="16"/>
  <c r="T952" i="16"/>
  <c r="AI951" i="16"/>
  <c r="AP711" i="16"/>
  <c r="AX711" i="16" s="1"/>
  <c r="AI952" i="16" l="1"/>
  <c r="AP712" i="16"/>
  <c r="AX712" i="16" s="1"/>
  <c r="Y954" i="16"/>
  <c r="T953" i="16"/>
  <c r="Z954" i="16"/>
  <c r="AI953" i="16" l="1"/>
  <c r="AP713" i="16"/>
  <c r="AX713" i="16" s="1"/>
  <c r="T954" i="16"/>
  <c r="Z955" i="16"/>
  <c r="Y955" i="16"/>
  <c r="Z956" i="16" l="1"/>
  <c r="T955" i="16"/>
  <c r="Y956" i="16"/>
  <c r="AP714" i="16"/>
  <c r="AX714" i="16" s="1"/>
  <c r="AI954" i="16"/>
  <c r="Z957" i="16" l="1"/>
  <c r="T956" i="16"/>
  <c r="Y957" i="16"/>
  <c r="AI955" i="16"/>
  <c r="AP715" i="16"/>
  <c r="AX715" i="16" s="1"/>
  <c r="Z958" i="16" l="1"/>
  <c r="Y958" i="16"/>
  <c r="T957" i="16"/>
  <c r="AI956" i="16"/>
  <c r="AP716" i="16"/>
  <c r="AX716" i="16" s="1"/>
  <c r="AP717" i="16" l="1"/>
  <c r="AX717" i="16" s="1"/>
  <c r="AI957" i="16"/>
  <c r="Y959" i="16"/>
  <c r="T958" i="16"/>
  <c r="Z959" i="16"/>
  <c r="AP718" i="16" l="1"/>
  <c r="AX718" i="16" s="1"/>
  <c r="AI958" i="16"/>
  <c r="Y960" i="16"/>
  <c r="T959" i="16"/>
  <c r="Z960" i="16"/>
  <c r="Y961" i="16" l="1"/>
  <c r="T960" i="16"/>
  <c r="Z961" i="16"/>
  <c r="AP719" i="16"/>
  <c r="AX719" i="16" s="1"/>
  <c r="AI959" i="16"/>
  <c r="T961" i="16" l="1"/>
  <c r="Z962" i="16"/>
  <c r="Y962" i="16"/>
  <c r="AP720" i="16"/>
  <c r="AX720" i="16" s="1"/>
  <c r="AI960" i="16"/>
  <c r="AP721" i="16" l="1"/>
  <c r="AX721" i="16" s="1"/>
  <c r="AI961" i="16"/>
  <c r="Y963" i="16"/>
  <c r="T962" i="16"/>
  <c r="Z963" i="16"/>
  <c r="AI962" i="16" l="1"/>
  <c r="AP722" i="16"/>
  <c r="AX722" i="16" s="1"/>
  <c r="T963" i="16"/>
  <c r="Z964" i="16"/>
  <c r="Y964" i="16"/>
  <c r="AP723" i="16" l="1"/>
  <c r="AX723" i="16" s="1"/>
  <c r="AI963" i="16"/>
  <c r="Z965" i="16"/>
  <c r="T964" i="16"/>
  <c r="Y965" i="16"/>
  <c r="AP724" i="16" l="1"/>
  <c r="AX724" i="16" s="1"/>
  <c r="AI964" i="16"/>
  <c r="Z966" i="16"/>
  <c r="Y966" i="16"/>
  <c r="T965" i="16"/>
  <c r="Y967" i="16" l="1"/>
  <c r="Z967" i="16"/>
  <c r="T966" i="16"/>
  <c r="AI965" i="16"/>
  <c r="AP725" i="16"/>
  <c r="AX725" i="16" s="1"/>
  <c r="AI966" i="16" l="1"/>
  <c r="AP726" i="16"/>
  <c r="AX726" i="16" s="1"/>
  <c r="T967" i="16"/>
  <c r="Z968" i="16"/>
  <c r="Y968" i="16"/>
  <c r="Y969" i="16" l="1"/>
  <c r="Z969" i="16"/>
  <c r="T968" i="16"/>
  <c r="AP727" i="16"/>
  <c r="AX727" i="16" s="1"/>
  <c r="AI967" i="16"/>
  <c r="AP728" i="16" l="1"/>
  <c r="AX728" i="16" s="1"/>
  <c r="AI968" i="16"/>
  <c r="T969" i="16"/>
  <c r="Y970" i="16"/>
  <c r="Z970" i="16"/>
  <c r="AP729" i="16" l="1"/>
  <c r="AX729" i="16" s="1"/>
  <c r="AI969" i="16"/>
  <c r="T970" i="16"/>
  <c r="Z971" i="16"/>
  <c r="Y971" i="16"/>
  <c r="AI970" i="16" l="1"/>
  <c r="AP730" i="16"/>
  <c r="AX730" i="16" s="1"/>
  <c r="T971" i="16"/>
  <c r="Y972" i="16"/>
  <c r="Z972" i="16"/>
  <c r="Z973" i="16" l="1"/>
  <c r="Y973" i="16"/>
  <c r="T972" i="16"/>
  <c r="AI971" i="16"/>
  <c r="AP731" i="16"/>
  <c r="AX731" i="16" s="1"/>
  <c r="Y974" i="16" l="1"/>
  <c r="T973" i="16"/>
  <c r="Z974" i="16"/>
  <c r="AI972" i="16"/>
  <c r="AP732" i="16"/>
  <c r="AX732" i="16" s="1"/>
  <c r="Y975" i="16" l="1"/>
  <c r="Z975" i="16"/>
  <c r="T974" i="16"/>
  <c r="AP733" i="16"/>
  <c r="AX733" i="16" s="1"/>
  <c r="AI973" i="16"/>
  <c r="AI974" i="16" l="1"/>
  <c r="AP734" i="16"/>
  <c r="AX734" i="16" s="1"/>
  <c r="T975" i="16"/>
  <c r="Z976" i="16"/>
  <c r="Y976" i="16"/>
  <c r="AP735" i="16" l="1"/>
  <c r="AX735" i="16" s="1"/>
  <c r="AI975" i="16"/>
  <c r="Y977" i="16"/>
  <c r="T976" i="16"/>
  <c r="Z977" i="16"/>
  <c r="AI976" i="16" l="1"/>
  <c r="AP736" i="16"/>
  <c r="AX736" i="16" s="1"/>
  <c r="Y978" i="16"/>
  <c r="Z978" i="16"/>
  <c r="T977" i="16"/>
  <c r="AI977" i="16" l="1"/>
  <c r="AP737" i="16"/>
  <c r="AX737" i="16" s="1"/>
  <c r="Z979" i="16"/>
  <c r="T978" i="16"/>
  <c r="Y979" i="16"/>
  <c r="AP738" i="16" l="1"/>
  <c r="AX738" i="16" s="1"/>
  <c r="AI978" i="16"/>
  <c r="Z980" i="16"/>
  <c r="Y980" i="16"/>
  <c r="T979" i="16"/>
  <c r="AI979" i="16" l="1"/>
  <c r="AP739" i="16"/>
  <c r="AX739" i="16" s="1"/>
  <c r="T980" i="16"/>
  <c r="Y981" i="16"/>
  <c r="Z981" i="16"/>
  <c r="Z982" i="16" l="1"/>
  <c r="T981" i="16"/>
  <c r="Y982" i="16"/>
  <c r="AP740" i="16"/>
  <c r="AX740" i="16" s="1"/>
  <c r="AI980" i="16"/>
  <c r="Z983" i="16" l="1"/>
  <c r="T982" i="16"/>
  <c r="Y983" i="16"/>
  <c r="AI981" i="16"/>
  <c r="AP741" i="16"/>
  <c r="AX741" i="16" s="1"/>
  <c r="Y984" i="16" l="1"/>
  <c r="Z984" i="16"/>
  <c r="T983" i="16"/>
  <c r="AP742" i="16"/>
  <c r="AX742" i="16" s="1"/>
  <c r="AI982" i="16"/>
  <c r="AP743" i="16" l="1"/>
  <c r="AX743" i="16" s="1"/>
  <c r="AI983" i="16"/>
  <c r="Y985" i="16"/>
  <c r="Z985" i="16"/>
  <c r="T984" i="16"/>
  <c r="AP744" i="16" l="1"/>
  <c r="AX744" i="16" s="1"/>
  <c r="AI984" i="16"/>
  <c r="T985" i="16"/>
  <c r="Z986" i="16"/>
  <c r="Y986" i="16"/>
  <c r="AP745" i="16" l="1"/>
  <c r="AX745" i="16" s="1"/>
  <c r="AI985" i="16"/>
  <c r="T986" i="16"/>
  <c r="Y987" i="16"/>
  <c r="Z987" i="16"/>
  <c r="Y988" i="16" l="1"/>
  <c r="T987" i="16"/>
  <c r="Z988" i="16"/>
  <c r="AI986" i="16"/>
  <c r="AP746" i="16"/>
  <c r="AX746" i="16" s="1"/>
  <c r="AP747" i="16" l="1"/>
  <c r="AX747" i="16" s="1"/>
  <c r="AI987" i="16"/>
  <c r="Z989" i="16"/>
  <c r="T988" i="16"/>
  <c r="Y989" i="16"/>
  <c r="AI988" i="16" l="1"/>
  <c r="AP748" i="16"/>
  <c r="AX748" i="16" s="1"/>
  <c r="Z990" i="16"/>
  <c r="Y990" i="16"/>
  <c r="T989" i="16"/>
  <c r="Y991" i="16" l="1"/>
  <c r="T990" i="16"/>
  <c r="Z991" i="16"/>
  <c r="AI989" i="16"/>
  <c r="AP749" i="16"/>
  <c r="AX749" i="16" s="1"/>
  <c r="Y992" i="16" l="1"/>
  <c r="T991" i="16"/>
  <c r="Z992" i="16"/>
  <c r="AP750" i="16"/>
  <c r="AX750" i="16" s="1"/>
  <c r="AI990" i="16"/>
  <c r="Z993" i="16" l="1"/>
  <c r="T992" i="16"/>
  <c r="Y993" i="16"/>
  <c r="AI991" i="16"/>
  <c r="AP751" i="16"/>
  <c r="AX751" i="16" s="1"/>
  <c r="Z994" i="16" l="1"/>
  <c r="Y994" i="16"/>
  <c r="T993" i="16"/>
  <c r="AP752" i="16"/>
  <c r="AX752" i="16" s="1"/>
  <c r="AI992" i="16"/>
  <c r="AI993" i="16" l="1"/>
  <c r="AP753" i="16"/>
  <c r="AX753" i="16" s="1"/>
  <c r="Y995" i="16"/>
  <c r="Z995" i="16"/>
  <c r="T994" i="16"/>
  <c r="Z996" i="16" l="1"/>
  <c r="Y996" i="16"/>
  <c r="T995" i="16"/>
  <c r="AI994" i="16"/>
  <c r="AP754" i="16"/>
  <c r="AX754" i="16" s="1"/>
  <c r="AP755" i="16" l="1"/>
  <c r="AX755" i="16" s="1"/>
  <c r="AI995" i="16"/>
  <c r="Y997" i="16"/>
  <c r="T996" i="16"/>
  <c r="Z997" i="16"/>
  <c r="Y998" i="16" l="1"/>
  <c r="Z998" i="16"/>
  <c r="T997" i="16"/>
  <c r="AP756" i="16"/>
  <c r="AX756" i="16" s="1"/>
  <c r="AI996" i="16"/>
  <c r="AI997" i="16" l="1"/>
  <c r="AP757" i="16"/>
  <c r="AX757" i="16" s="1"/>
  <c r="Y999" i="16"/>
  <c r="T998" i="16"/>
  <c r="Z999" i="16"/>
  <c r="AI998" i="16" l="1"/>
  <c r="AP758" i="16"/>
  <c r="AX758" i="16" s="1"/>
  <c r="T999" i="16"/>
  <c r="Y1000" i="16"/>
  <c r="Z1000" i="16"/>
  <c r="AP759" i="16" l="1"/>
  <c r="AX759" i="16" s="1"/>
  <c r="AI999" i="16"/>
  <c r="Y1001" i="16"/>
  <c r="Z1001" i="16"/>
  <c r="T1000" i="16"/>
  <c r="AI1000" i="16" l="1"/>
  <c r="AP760" i="16"/>
  <c r="AX760" i="16" s="1"/>
  <c r="T1001" i="16"/>
  <c r="Y1002" i="16"/>
  <c r="Z1002" i="16"/>
  <c r="Z1003" i="16" l="1"/>
  <c r="Y1003" i="16"/>
  <c r="T1002" i="16"/>
  <c r="AI1001" i="16"/>
  <c r="AP761" i="16"/>
  <c r="AX761" i="16" s="1"/>
  <c r="AP762" i="16" l="1"/>
  <c r="AX762" i="16" s="1"/>
  <c r="AI1002" i="16"/>
  <c r="Z1004" i="16"/>
  <c r="Y1004" i="16"/>
  <c r="T1003" i="16"/>
  <c r="AP763" i="16" l="1"/>
  <c r="AX763" i="16" s="1"/>
  <c r="AI1003" i="16"/>
  <c r="T1004" i="16"/>
  <c r="Y1005" i="16"/>
  <c r="Z1005" i="16"/>
  <c r="Z1006" i="16" l="1"/>
  <c r="T1005" i="16"/>
  <c r="Y1006" i="16"/>
  <c r="AP764" i="16"/>
  <c r="AX764" i="16" s="1"/>
  <c r="AI1004" i="16"/>
  <c r="T1006" i="16" l="1"/>
  <c r="Y1007" i="16"/>
  <c r="Z1007" i="16"/>
  <c r="AP765" i="16"/>
  <c r="AX765" i="16" s="1"/>
  <c r="AI1005" i="16"/>
  <c r="AP766" i="16" l="1"/>
  <c r="AX766" i="16" s="1"/>
  <c r="AI1006" i="16"/>
  <c r="T1007" i="16"/>
  <c r="Y1008" i="16"/>
  <c r="Z1008" i="16"/>
  <c r="Y1009" i="16" l="1"/>
  <c r="T1008" i="16"/>
  <c r="Z1009" i="16"/>
  <c r="AP767" i="16"/>
  <c r="AX767" i="16" s="1"/>
  <c r="AI1007" i="16"/>
  <c r="AP768" i="16" l="1"/>
  <c r="AX768" i="16" s="1"/>
  <c r="AI1008" i="16"/>
  <c r="Y1010" i="16"/>
  <c r="T1009" i="16"/>
  <c r="Z1010" i="16"/>
  <c r="Z1011" i="16" l="1"/>
  <c r="T1010" i="16"/>
  <c r="Y1011" i="16"/>
  <c r="AI1009" i="16"/>
  <c r="AP769" i="16"/>
  <c r="AX769" i="16" s="1"/>
  <c r="Z1012" i="16" l="1"/>
  <c r="T1011" i="16"/>
  <c r="Y1012" i="16"/>
  <c r="AI1010" i="16"/>
  <c r="AP770" i="16"/>
  <c r="AX770" i="16" s="1"/>
  <c r="T1012" i="16" l="1"/>
  <c r="Z1013" i="16"/>
  <c r="Y1013" i="16"/>
  <c r="AP771" i="16"/>
  <c r="AX771" i="16" s="1"/>
  <c r="AI1011" i="16"/>
  <c r="AI1012" i="16" l="1"/>
  <c r="AP772" i="16"/>
  <c r="AX772" i="16" s="1"/>
  <c r="Y1014" i="16"/>
  <c r="T1013" i="16"/>
  <c r="Z1014" i="16"/>
  <c r="AI1013" i="16" l="1"/>
  <c r="AP773" i="16"/>
  <c r="AX773" i="16" s="1"/>
  <c r="Z1015" i="16"/>
  <c r="T1014" i="16"/>
  <c r="Y1015" i="16"/>
  <c r="AP774" i="16" l="1"/>
  <c r="AX774" i="16" s="1"/>
  <c r="AI1014" i="16"/>
  <c r="Z1016" i="16"/>
  <c r="T1015" i="16"/>
  <c r="Y1016" i="16"/>
  <c r="T1016" i="16" l="1"/>
  <c r="Z1017" i="16"/>
  <c r="Y1017" i="16"/>
  <c r="AP775" i="16"/>
  <c r="AX775" i="16" s="1"/>
  <c r="AI1015" i="16"/>
  <c r="AP776" i="16" l="1"/>
  <c r="AX776" i="16" s="1"/>
  <c r="AI1016" i="16"/>
  <c r="Y1018" i="16"/>
  <c r="Z1018" i="16"/>
  <c r="T1017" i="16"/>
  <c r="Y1019" i="16" l="1"/>
  <c r="T1018" i="16"/>
  <c r="Z1019" i="16"/>
  <c r="AI1017" i="16"/>
  <c r="AP777" i="16"/>
  <c r="AX777" i="16" s="1"/>
  <c r="Z1020" i="16" l="1"/>
  <c r="T1019" i="16"/>
  <c r="Y1020" i="16"/>
  <c r="AP778" i="16"/>
  <c r="AX778" i="16" s="1"/>
  <c r="AI1018" i="16"/>
  <c r="Z1021" i="16" l="1"/>
  <c r="Y1021" i="16"/>
  <c r="T1020" i="16"/>
  <c r="AP779" i="16"/>
  <c r="AX779" i="16" s="1"/>
  <c r="AI1019" i="16"/>
  <c r="AI1020" i="16" l="1"/>
  <c r="AP780" i="16"/>
  <c r="AX780" i="16" s="1"/>
  <c r="Y1022" i="16"/>
  <c r="T1021" i="16"/>
  <c r="Z1022" i="16"/>
  <c r="AP781" i="16" l="1"/>
  <c r="AX781" i="16" s="1"/>
  <c r="AI1021" i="16"/>
  <c r="Z1023" i="16"/>
  <c r="T1022" i="16"/>
  <c r="Y1023" i="16"/>
  <c r="Z1024" i="16" l="1"/>
  <c r="Y1024" i="16"/>
  <c r="T1023" i="16"/>
  <c r="AI1022" i="16"/>
  <c r="AP782" i="16"/>
  <c r="AX782" i="16" s="1"/>
  <c r="AI1023" i="16" l="1"/>
  <c r="AP783" i="16"/>
  <c r="AX783" i="16" s="1"/>
  <c r="T1024" i="16"/>
  <c r="Z1025" i="16"/>
  <c r="Y1025" i="16"/>
  <c r="AP784" i="16" l="1"/>
  <c r="AX784" i="16" s="1"/>
  <c r="AI1024" i="16"/>
  <c r="Y1026" i="16"/>
  <c r="T1025" i="16"/>
  <c r="Z1026" i="16"/>
  <c r="AP785" i="16" l="1"/>
  <c r="AX785" i="16" s="1"/>
  <c r="AI1025" i="16"/>
  <c r="T1026" i="16"/>
  <c r="Z1027" i="16"/>
  <c r="Y1027" i="16"/>
  <c r="Y1028" i="16" l="1"/>
  <c r="Z1028" i="16"/>
  <c r="T1027" i="16"/>
  <c r="AI1026" i="16"/>
  <c r="AP786" i="16"/>
  <c r="AX786" i="16" s="1"/>
  <c r="AP787" i="16" l="1"/>
  <c r="AX787" i="16" s="1"/>
  <c r="AI1027" i="16"/>
  <c r="T1028" i="16"/>
  <c r="Z1029" i="16"/>
  <c r="Y1029" i="16"/>
  <c r="T1029" i="16" l="1"/>
  <c r="Y1030" i="16"/>
  <c r="Z1030" i="16"/>
  <c r="AI1028" i="16"/>
  <c r="AP788" i="16"/>
  <c r="AX788" i="16" s="1"/>
  <c r="T1030" i="16" l="1"/>
  <c r="Y1031" i="16"/>
  <c r="Z1031" i="16"/>
  <c r="AI1029" i="16"/>
  <c r="AP789" i="16"/>
  <c r="AX789" i="16" s="1"/>
  <c r="AI1030" i="16" l="1"/>
  <c r="AP790" i="16"/>
  <c r="AX790" i="16" s="1"/>
  <c r="Y1032" i="16"/>
  <c r="Z1032" i="16"/>
  <c r="T1031" i="16"/>
  <c r="Y1033" i="16" l="1"/>
  <c r="T1032" i="16"/>
  <c r="Z1033" i="16"/>
  <c r="AP791" i="16"/>
  <c r="AX791" i="16" s="1"/>
  <c r="AI1031" i="16"/>
  <c r="AI1032" i="16" l="1"/>
  <c r="AP792" i="16"/>
  <c r="AX792" i="16" s="1"/>
  <c r="Z1034" i="16"/>
  <c r="Y1034" i="16"/>
  <c r="T1033" i="16"/>
  <c r="AP793" i="16" l="1"/>
  <c r="AX793" i="16" s="1"/>
  <c r="AI1033" i="16"/>
  <c r="Z1035" i="16"/>
  <c r="Y1035" i="16"/>
  <c r="T1034" i="16"/>
  <c r="Z1036" i="16" l="1"/>
  <c r="Y1036" i="16"/>
  <c r="T1035" i="16"/>
  <c r="AP794" i="16"/>
  <c r="AX794" i="16" s="1"/>
  <c r="AI1034" i="16"/>
  <c r="AI1035" i="16" l="1"/>
  <c r="AP795" i="16"/>
  <c r="AX795" i="16" s="1"/>
  <c r="Y1037" i="16"/>
  <c r="T1036" i="16"/>
  <c r="Z1037" i="16"/>
  <c r="AP796" i="16" l="1"/>
  <c r="AX796" i="16" s="1"/>
  <c r="AI1036" i="16"/>
  <c r="T1037" i="16"/>
  <c r="Z1038" i="16"/>
  <c r="Y1038" i="16"/>
  <c r="Z1039" i="16" l="1"/>
  <c r="Y1039" i="16"/>
  <c r="T1038" i="16"/>
  <c r="AP797" i="16"/>
  <c r="AX797" i="16" s="1"/>
  <c r="AI1037" i="16"/>
  <c r="AI1038" i="16" l="1"/>
  <c r="AP798" i="16"/>
  <c r="AX798" i="16" s="1"/>
  <c r="Y1040" i="16"/>
  <c r="T1039" i="16"/>
  <c r="Z1040" i="16"/>
  <c r="Y1041" i="16" l="1"/>
  <c r="T1040" i="16"/>
  <c r="Z1041" i="16"/>
  <c r="AP799" i="16"/>
  <c r="AX799" i="16" s="1"/>
  <c r="AI1039" i="16"/>
  <c r="AP800" i="16" l="1"/>
  <c r="AX800" i="16" s="1"/>
  <c r="AI1040" i="16"/>
  <c r="Y1042" i="16"/>
  <c r="Z1042" i="16"/>
  <c r="T1041" i="16"/>
  <c r="Z1043" i="16" l="1"/>
  <c r="T1042" i="16"/>
  <c r="Y1043" i="16"/>
  <c r="AI1041" i="16"/>
  <c r="AP801" i="16"/>
  <c r="AX801" i="16" s="1"/>
  <c r="Y1044" i="16" l="1"/>
  <c r="Z1044" i="16"/>
  <c r="T1043" i="16"/>
  <c r="AI1042" i="16"/>
  <c r="AP802" i="16"/>
  <c r="AX802" i="16" s="1"/>
  <c r="AP803" i="16" l="1"/>
  <c r="AX803" i="16" s="1"/>
  <c r="AI1043" i="16"/>
  <c r="Z1045" i="16"/>
  <c r="T1044" i="16"/>
  <c r="Y1045" i="16"/>
  <c r="Z1046" i="16" l="1"/>
  <c r="T1045" i="16"/>
  <c r="Y1046" i="16"/>
  <c r="AP804" i="16"/>
  <c r="AX804" i="16" s="1"/>
  <c r="AI1044" i="16"/>
  <c r="Y1047" i="16" l="1"/>
  <c r="Z1047" i="16"/>
  <c r="T1046" i="16"/>
  <c r="AP805" i="16"/>
  <c r="AX805" i="16" s="1"/>
  <c r="AI1045" i="16"/>
  <c r="AI1046" i="16" l="1"/>
  <c r="AP806" i="16"/>
  <c r="AX806" i="16" s="1"/>
  <c r="T1047" i="16"/>
  <c r="Y1048" i="16"/>
  <c r="Z1048" i="16"/>
  <c r="Z1049" i="16" l="1"/>
  <c r="T1048" i="16"/>
  <c r="Y1049" i="16"/>
  <c r="AI1047" i="16"/>
  <c r="AP807" i="16"/>
  <c r="AX807" i="16" s="1"/>
  <c r="T1049" i="16" l="1"/>
  <c r="Y1050" i="16"/>
  <c r="Z1050" i="16"/>
  <c r="AP808" i="16"/>
  <c r="AX808" i="16" s="1"/>
  <c r="AI1048" i="16"/>
  <c r="AI1049" i="16" l="1"/>
  <c r="AP809" i="16"/>
  <c r="AX809" i="16" s="1"/>
  <c r="Z1051" i="16"/>
  <c r="T1050" i="16"/>
  <c r="Y1051" i="16"/>
  <c r="AI1050" i="16" l="1"/>
  <c r="AP810" i="16"/>
  <c r="AX810" i="16" s="1"/>
  <c r="T1051" i="16"/>
  <c r="Z1052" i="16"/>
  <c r="Y1052" i="16"/>
  <c r="Z1053" i="16" l="1"/>
  <c r="T1052" i="16"/>
  <c r="Y1053" i="16"/>
  <c r="AI1051" i="16"/>
  <c r="AP811" i="16"/>
  <c r="AX811" i="16" s="1"/>
  <c r="T1053" i="16" l="1"/>
  <c r="Z1054" i="16"/>
  <c r="Y1054" i="16"/>
  <c r="AP812" i="16"/>
  <c r="AX812" i="16" s="1"/>
  <c r="AI1052" i="16"/>
  <c r="Z1055" i="16" l="1"/>
  <c r="T1054" i="16"/>
  <c r="Y1055" i="16"/>
  <c r="AP813" i="16"/>
  <c r="AX813" i="16" s="1"/>
  <c r="AI1053" i="16"/>
  <c r="Z1056" i="16" l="1"/>
  <c r="Y1056" i="16"/>
  <c r="T1055" i="16"/>
  <c r="AP814" i="16"/>
  <c r="AX814" i="16" s="1"/>
  <c r="AI1054" i="16"/>
  <c r="AP815" i="16" l="1"/>
  <c r="AX815" i="16" s="1"/>
  <c r="AI1055" i="16"/>
  <c r="T1056" i="16"/>
  <c r="Y1057" i="16"/>
  <c r="Z1057" i="16"/>
  <c r="Z1058" i="16" l="1"/>
  <c r="T1057" i="16"/>
  <c r="Y1058" i="16"/>
  <c r="AI1056" i="16"/>
  <c r="AP816" i="16"/>
  <c r="AX816" i="16" s="1"/>
  <c r="Y1059" i="16" l="1"/>
  <c r="T1058" i="16"/>
  <c r="Z1059" i="16"/>
  <c r="AP817" i="16"/>
  <c r="AX817" i="16" s="1"/>
  <c r="AI1057" i="16"/>
  <c r="AP818" i="16" l="1"/>
  <c r="AX818" i="16" s="1"/>
  <c r="AI1058" i="16"/>
  <c r="T1059" i="16"/>
  <c r="Z1060" i="16"/>
  <c r="Y1060" i="16"/>
  <c r="AP819" i="16" l="1"/>
  <c r="AX819" i="16" s="1"/>
  <c r="AI1059" i="16"/>
  <c r="Z1061" i="16"/>
  <c r="Y1061" i="16"/>
  <c r="T1060" i="16"/>
  <c r="AP820" i="16" l="1"/>
  <c r="AX820" i="16" s="1"/>
  <c r="AI1060" i="16"/>
  <c r="Z1062" i="16"/>
  <c r="Y1062" i="16"/>
  <c r="T1061" i="16"/>
  <c r="AP821" i="16" l="1"/>
  <c r="AX821" i="16" s="1"/>
  <c r="AI1061" i="16"/>
  <c r="Z1063" i="16"/>
  <c r="T1062" i="16"/>
  <c r="Y1063" i="16"/>
  <c r="Y1064" i="16" l="1"/>
  <c r="Z1064" i="16"/>
  <c r="T1063" i="16"/>
  <c r="AI1062" i="16"/>
  <c r="AP822" i="16"/>
  <c r="AX822" i="16" s="1"/>
  <c r="AI1063" i="16" l="1"/>
  <c r="AP823" i="16"/>
  <c r="AX823" i="16" s="1"/>
  <c r="Y1065" i="16"/>
  <c r="T1064" i="16"/>
  <c r="Z1065" i="16"/>
  <c r="AI1064" i="16" l="1"/>
  <c r="AP824" i="16"/>
  <c r="AX824" i="16" s="1"/>
  <c r="T1065" i="16"/>
  <c r="Y1066" i="16"/>
  <c r="Z1066" i="16"/>
  <c r="AI1065" i="16" l="1"/>
  <c r="AP825" i="16"/>
  <c r="AX825" i="16" s="1"/>
  <c r="T1066" i="16"/>
  <c r="Z1067" i="16"/>
  <c r="Y1067" i="16"/>
  <c r="AP826" i="16" l="1"/>
  <c r="AX826" i="16" s="1"/>
  <c r="AI1066" i="16"/>
  <c r="Z1068" i="16"/>
  <c r="T1067" i="16"/>
  <c r="Y1068" i="16"/>
  <c r="T1068" i="16" l="1"/>
  <c r="Z1069" i="16"/>
  <c r="Y1069" i="16"/>
  <c r="AP827" i="16"/>
  <c r="AX827" i="16" s="1"/>
  <c r="AI1067" i="16"/>
  <c r="AP828" i="16" l="1"/>
  <c r="AX828" i="16" s="1"/>
  <c r="AI1068" i="16"/>
  <c r="Z1070" i="16"/>
  <c r="Y1070" i="16"/>
  <c r="T1069" i="16"/>
  <c r="AP829" i="16" l="1"/>
  <c r="AX829" i="16" s="1"/>
  <c r="AI1069" i="16"/>
  <c r="T1070" i="16"/>
  <c r="Y1071" i="16"/>
  <c r="Z1071" i="16"/>
  <c r="Y1072" i="16" l="1"/>
  <c r="Z1072" i="16"/>
  <c r="T1071" i="16"/>
  <c r="AI1070" i="16"/>
  <c r="AP830" i="16"/>
  <c r="AX830" i="16" s="1"/>
  <c r="T1072" i="16" l="1"/>
  <c r="Z1073" i="16"/>
  <c r="Y1073" i="16"/>
  <c r="AP831" i="16"/>
  <c r="AX831" i="16" s="1"/>
  <c r="AI1071" i="16"/>
  <c r="AP832" i="16" l="1"/>
  <c r="AX832" i="16" s="1"/>
  <c r="AI1072" i="16"/>
  <c r="Z1074" i="16"/>
  <c r="Y1074" i="16"/>
  <c r="T1073" i="16"/>
  <c r="AI1073" i="16" l="1"/>
  <c r="AP833" i="16"/>
  <c r="AX833" i="16" s="1"/>
  <c r="Y1075" i="16"/>
  <c r="Z1075" i="16"/>
  <c r="T1074" i="16"/>
  <c r="AP834" i="16" l="1"/>
  <c r="AX834" i="16" s="1"/>
  <c r="AI1074" i="16"/>
  <c r="T1075" i="16"/>
  <c r="Z1076" i="16"/>
  <c r="Y1076" i="16"/>
  <c r="AI1075" i="16" l="1"/>
  <c r="AP835" i="16"/>
  <c r="AX835" i="16" s="1"/>
  <c r="Z1077" i="16"/>
  <c r="T1076" i="16"/>
  <c r="Y1077" i="16"/>
  <c r="Y1078" i="16" l="1"/>
  <c r="T1077" i="16"/>
  <c r="Z1078" i="16"/>
  <c r="AP836" i="16"/>
  <c r="AX836" i="16" s="1"/>
  <c r="AI1076" i="16"/>
  <c r="AI1077" i="16" l="1"/>
  <c r="AP837" i="16"/>
  <c r="AX837" i="16" s="1"/>
  <c r="T1078" i="16"/>
  <c r="Y1079" i="16"/>
  <c r="Z1079" i="16"/>
  <c r="Z1080" i="16" l="1"/>
  <c r="T1079" i="16"/>
  <c r="Y1080" i="16"/>
  <c r="AP838" i="16"/>
  <c r="AX838" i="16" s="1"/>
  <c r="AI1078" i="16"/>
  <c r="Y1081" i="16" l="1"/>
  <c r="Z1081" i="16"/>
  <c r="T1080" i="16"/>
  <c r="AP839" i="16"/>
  <c r="AX839" i="16" s="1"/>
  <c r="AI1079" i="16"/>
  <c r="Z1082" i="16" l="1"/>
  <c r="Y1082" i="16"/>
  <c r="T1081" i="16"/>
  <c r="AP840" i="16"/>
  <c r="AX840" i="16" s="1"/>
  <c r="AI1080" i="16"/>
  <c r="AP841" i="16" l="1"/>
  <c r="AX841" i="16" s="1"/>
  <c r="AI1081" i="16"/>
  <c r="T1082" i="16"/>
  <c r="Z1083" i="16"/>
  <c r="Y1083" i="16"/>
  <c r="AP842" i="16" l="1"/>
  <c r="AX842" i="16" s="1"/>
  <c r="AI1082" i="16"/>
  <c r="Z1084" i="16"/>
  <c r="T1083" i="16"/>
  <c r="Y1084" i="16"/>
  <c r="T1084" i="16" l="1"/>
  <c r="Y1085" i="16"/>
  <c r="Z1085" i="16"/>
  <c r="AP843" i="16"/>
  <c r="AX843" i="16" s="1"/>
  <c r="AI1083" i="16"/>
  <c r="AI1084" i="16" l="1"/>
  <c r="AP844" i="16"/>
  <c r="AX844" i="16" s="1"/>
  <c r="Z1086" i="16"/>
  <c r="T1085" i="16"/>
  <c r="Y1086" i="16"/>
  <c r="AI1085" i="16" l="1"/>
  <c r="AP845" i="16"/>
  <c r="AX845" i="16" s="1"/>
  <c r="Z1087" i="16"/>
  <c r="Y1087" i="16"/>
  <c r="T1086" i="16"/>
  <c r="Z1088" i="16" l="1"/>
  <c r="Y1088" i="16"/>
  <c r="T1087" i="16"/>
  <c r="AI1086" i="16"/>
  <c r="AP846" i="16"/>
  <c r="AX846" i="16" s="1"/>
  <c r="AP847" i="16" l="1"/>
  <c r="AX847" i="16" s="1"/>
  <c r="AI1087" i="16"/>
  <c r="Y1089" i="16"/>
  <c r="T1088" i="16"/>
  <c r="Z1089" i="16"/>
  <c r="Y1090" i="16" l="1"/>
  <c r="T1089" i="16"/>
  <c r="Z1090" i="16"/>
  <c r="AP848" i="16"/>
  <c r="AX848" i="16" s="1"/>
  <c r="AI1088" i="16"/>
  <c r="AP849" i="16" l="1"/>
  <c r="AX849" i="16" s="1"/>
  <c r="AI1089" i="16"/>
  <c r="T1090" i="16"/>
  <c r="Y1091" i="16"/>
  <c r="Z1091" i="16"/>
  <c r="AP850" i="16" l="1"/>
  <c r="AX850" i="16" s="1"/>
  <c r="AI1090" i="16"/>
  <c r="Y1092" i="16"/>
  <c r="Z1092" i="16"/>
  <c r="T1091" i="16"/>
  <c r="AI1091" i="16" l="1"/>
  <c r="AP851" i="16"/>
  <c r="AX851" i="16" s="1"/>
  <c r="Y1093" i="16"/>
  <c r="T1092" i="16"/>
  <c r="Z1093" i="16"/>
  <c r="AP852" i="16" l="1"/>
  <c r="AX852" i="16" s="1"/>
  <c r="AI1092" i="16"/>
  <c r="Y1094" i="16"/>
  <c r="Z1094" i="16"/>
  <c r="T1093" i="16"/>
  <c r="T1094" i="16" l="1"/>
  <c r="Z1095" i="16"/>
  <c r="Y1095" i="16"/>
  <c r="AI1093" i="16"/>
  <c r="AP853" i="16"/>
  <c r="AX853" i="16" s="1"/>
  <c r="AP854" i="16" l="1"/>
  <c r="AX854" i="16" s="1"/>
  <c r="AI1094" i="16"/>
  <c r="T1095" i="16"/>
  <c r="Y1096" i="16"/>
  <c r="Z1096" i="16"/>
  <c r="T1096" i="16" l="1"/>
  <c r="Y1097" i="16"/>
  <c r="Z1097" i="16"/>
  <c r="AP855" i="16"/>
  <c r="AX855" i="16" s="1"/>
  <c r="AI1095" i="16"/>
  <c r="Y1098" i="16" l="1"/>
  <c r="T1097" i="16"/>
  <c r="Z1098" i="16"/>
  <c r="AP856" i="16"/>
  <c r="AX856" i="16" s="1"/>
  <c r="AI1096" i="16"/>
  <c r="AI1097" i="16" l="1"/>
  <c r="AP857" i="16"/>
  <c r="AX857" i="16" s="1"/>
  <c r="Z1099" i="16"/>
  <c r="Y1099" i="16"/>
  <c r="T1098" i="16"/>
  <c r="Y1100" i="16" l="1"/>
  <c r="T1099" i="16"/>
  <c r="Z1100" i="16"/>
  <c r="AP858" i="16"/>
  <c r="AX858" i="16" s="1"/>
  <c r="AI1098" i="16"/>
  <c r="AP859" i="16" l="1"/>
  <c r="AX859" i="16" s="1"/>
  <c r="AI1099" i="16"/>
  <c r="Y1101" i="16"/>
  <c r="T1100" i="16"/>
  <c r="Z1101" i="16"/>
  <c r="AP860" i="16" l="1"/>
  <c r="AX860" i="16" s="1"/>
  <c r="AI1100" i="16"/>
  <c r="Y1102" i="16"/>
  <c r="T1101" i="16"/>
  <c r="Z1102" i="16"/>
  <c r="AI1101" i="16" l="1"/>
  <c r="AP861" i="16"/>
  <c r="AX861" i="16" s="1"/>
  <c r="T1102" i="16"/>
  <c r="Z1103" i="16"/>
  <c r="Y1103" i="16"/>
  <c r="AI1102" i="16" l="1"/>
  <c r="AP862" i="16"/>
  <c r="AX862" i="16" s="1"/>
  <c r="T1103" i="16"/>
  <c r="Y1104" i="16"/>
  <c r="Z1104" i="16"/>
  <c r="T1104" i="16" l="1"/>
  <c r="Z1105" i="16"/>
  <c r="Y1105" i="16"/>
  <c r="AP863" i="16"/>
  <c r="AX863" i="16" s="1"/>
  <c r="AI1103" i="16"/>
  <c r="AP864" i="16" l="1"/>
  <c r="AX864" i="16" s="1"/>
  <c r="AI1104" i="16"/>
  <c r="Y1106" i="16"/>
  <c r="Z1106" i="16"/>
  <c r="T1105" i="16"/>
  <c r="AP865" i="16" l="1"/>
  <c r="AX865" i="16" s="1"/>
  <c r="AI1105" i="16"/>
  <c r="Y1107" i="16"/>
  <c r="T1106" i="16"/>
  <c r="Z1107" i="16"/>
  <c r="AI1106" i="16" l="1"/>
  <c r="AP866" i="16"/>
  <c r="AX866" i="16" s="1"/>
  <c r="Z1108" i="16"/>
  <c r="Y1108" i="16"/>
  <c r="T1107" i="16"/>
  <c r="Z1109" i="16" l="1"/>
  <c r="Y1109" i="16"/>
  <c r="T1108" i="16"/>
  <c r="AI1107" i="16"/>
  <c r="AP867" i="16"/>
  <c r="AX867" i="16" s="1"/>
  <c r="AI1108" i="16" l="1"/>
  <c r="AP868" i="16"/>
  <c r="AX868" i="16" s="1"/>
  <c r="Y1110" i="16"/>
  <c r="Z1110" i="16"/>
  <c r="T1109" i="16"/>
  <c r="AP869" i="16" l="1"/>
  <c r="AX869" i="16" s="1"/>
  <c r="AI1109" i="16"/>
  <c r="T1110" i="16"/>
  <c r="Z1111" i="16"/>
  <c r="Y1111" i="16"/>
  <c r="AI1110" i="16" l="1"/>
  <c r="AP870" i="16"/>
  <c r="AX870" i="16" s="1"/>
  <c r="Y1112" i="16"/>
  <c r="T1111" i="16"/>
  <c r="Z1112" i="16"/>
  <c r="AP871" i="16" l="1"/>
  <c r="AX871" i="16" s="1"/>
  <c r="AI1111" i="16"/>
  <c r="Y1113" i="16"/>
  <c r="T1112" i="16"/>
  <c r="Z1113" i="16"/>
  <c r="AI1112" i="16" l="1"/>
  <c r="AP872" i="16"/>
  <c r="AX872" i="16" s="1"/>
  <c r="T1113" i="16"/>
  <c r="Z1114" i="16"/>
  <c r="Y1114" i="16"/>
  <c r="AI1113" i="16" l="1"/>
  <c r="AP873" i="16"/>
  <c r="AX873" i="16" s="1"/>
  <c r="Z1115" i="16"/>
  <c r="T1114" i="16"/>
  <c r="Y1115" i="16"/>
  <c r="T1115" i="16" l="1"/>
  <c r="Z1116" i="16"/>
  <c r="Y1116" i="16"/>
  <c r="AI1114" i="16"/>
  <c r="AP874" i="16"/>
  <c r="AX874" i="16" s="1"/>
  <c r="Z1117" i="16" l="1"/>
  <c r="Y1117" i="16"/>
  <c r="T1116" i="16"/>
  <c r="AI1115" i="16"/>
  <c r="AP875" i="16"/>
  <c r="AX875" i="16" s="1"/>
  <c r="AP876" i="16" l="1"/>
  <c r="AX876" i="16" s="1"/>
  <c r="AI1116" i="16"/>
  <c r="T1117" i="16"/>
  <c r="Z1118" i="16"/>
  <c r="Y1118" i="16"/>
  <c r="AP877" i="16" l="1"/>
  <c r="AX877" i="16" s="1"/>
  <c r="AI1117" i="16"/>
  <c r="T1118" i="16"/>
  <c r="Z1119" i="16"/>
  <c r="Y1119" i="16"/>
  <c r="AI1118" i="16" l="1"/>
  <c r="AP878" i="16"/>
  <c r="AX878" i="16" s="1"/>
  <c r="Y1120" i="16"/>
  <c r="Z1120" i="16"/>
  <c r="T1119" i="16"/>
  <c r="AI1119" i="16" l="1"/>
  <c r="AP879" i="16"/>
  <c r="AX879" i="16" s="1"/>
  <c r="Z1121" i="16"/>
  <c r="Y1121" i="16"/>
  <c r="T1120" i="16"/>
  <c r="Z1122" i="16" l="1"/>
  <c r="T1121" i="16"/>
  <c r="Y1122" i="16"/>
  <c r="AI1120" i="16"/>
  <c r="AP880" i="16"/>
  <c r="AX880" i="16" s="1"/>
  <c r="Z1123" i="16" l="1"/>
  <c r="Y1123" i="16"/>
  <c r="T1122" i="16"/>
  <c r="AI1121" i="16"/>
  <c r="AP881" i="16"/>
  <c r="AX881" i="16" s="1"/>
  <c r="AP882" i="16" l="1"/>
  <c r="AX882" i="16" s="1"/>
  <c r="AI1122" i="16"/>
  <c r="T1123" i="16"/>
  <c r="Z1124" i="16"/>
  <c r="Y1124" i="16"/>
  <c r="T1124" i="16" l="1"/>
  <c r="Y1125" i="16"/>
  <c r="Z1125" i="16"/>
  <c r="AP883" i="16"/>
  <c r="AX883" i="16" s="1"/>
  <c r="AI1123" i="16"/>
  <c r="AP884" i="16" l="1"/>
  <c r="AX884" i="16" s="1"/>
  <c r="AI1124" i="16"/>
  <c r="Z1126" i="16"/>
  <c r="Y1126" i="16"/>
  <c r="T1125" i="16"/>
  <c r="AP885" i="16" l="1"/>
  <c r="AX885" i="16" s="1"/>
  <c r="AI1125" i="16"/>
  <c r="T1126" i="16"/>
  <c r="Z1127" i="16"/>
  <c r="Y1127" i="16"/>
  <c r="AP886" i="16" l="1"/>
  <c r="AX886" i="16" s="1"/>
  <c r="AI1126" i="16"/>
  <c r="Z1128" i="16"/>
  <c r="T1127" i="16"/>
  <c r="Y1128" i="16"/>
  <c r="AI1127" i="16" l="1"/>
  <c r="AP887" i="16"/>
  <c r="AX887" i="16" s="1"/>
  <c r="Z1129" i="16"/>
  <c r="Y1129" i="16"/>
  <c r="T1128" i="16"/>
  <c r="T1129" i="16" l="1"/>
  <c r="Y1130" i="16"/>
  <c r="Z1130" i="16"/>
  <c r="AI1128" i="16"/>
  <c r="AP888" i="16"/>
  <c r="AX888" i="16" s="1"/>
  <c r="AP889" i="16" l="1"/>
  <c r="AX889" i="16" s="1"/>
  <c r="AI1129" i="16"/>
  <c r="Z1131" i="16"/>
  <c r="T1130" i="16"/>
  <c r="Y1131" i="16"/>
  <c r="T1131" i="16" l="1"/>
  <c r="Z1132" i="16"/>
  <c r="Y1132" i="16"/>
  <c r="AI1130" i="16"/>
  <c r="AP890" i="16"/>
  <c r="AX890" i="16" s="1"/>
  <c r="AP891" i="16" l="1"/>
  <c r="AX891" i="16" s="1"/>
  <c r="AI1131" i="16"/>
  <c r="Y1133" i="16"/>
  <c r="T1132" i="16"/>
  <c r="Z1133" i="16"/>
  <c r="Y1134" i="16" l="1"/>
  <c r="T1133" i="16"/>
  <c r="Z1134" i="16"/>
  <c r="AI1132" i="16"/>
  <c r="AP892" i="16"/>
  <c r="AX892" i="16" s="1"/>
  <c r="T1134" i="16" l="1"/>
  <c r="Z1135" i="16"/>
  <c r="Y1135" i="16"/>
  <c r="AI1133" i="16"/>
  <c r="AP893" i="16"/>
  <c r="AX893" i="16" s="1"/>
  <c r="AP894" i="16" l="1"/>
  <c r="AX894" i="16" s="1"/>
  <c r="AI1134" i="16"/>
  <c r="T1135" i="16"/>
  <c r="Z1136" i="16"/>
  <c r="Y1136" i="16"/>
  <c r="AP895" i="16" l="1"/>
  <c r="AX895" i="16" s="1"/>
  <c r="AI1135" i="16"/>
  <c r="Z1137" i="16"/>
  <c r="T1136" i="16"/>
  <c r="Y1137" i="16"/>
  <c r="Z1138" i="16" l="1"/>
  <c r="T1137" i="16"/>
  <c r="Y1138" i="16"/>
  <c r="AI1136" i="16"/>
  <c r="AP896" i="16"/>
  <c r="AX896" i="16" s="1"/>
  <c r="Y1139" i="16" l="1"/>
  <c r="Z1139" i="16"/>
  <c r="T1138" i="16"/>
  <c r="AP897" i="16"/>
  <c r="AX897" i="16" s="1"/>
  <c r="AI1137" i="16"/>
  <c r="Y1140" i="16" l="1"/>
  <c r="T1139" i="16"/>
  <c r="Z1140" i="16"/>
  <c r="AI1138" i="16"/>
  <c r="AP898" i="16"/>
  <c r="AX898" i="16" s="1"/>
  <c r="Z1141" i="16" l="1"/>
  <c r="Y1141" i="16"/>
  <c r="T1140" i="16"/>
  <c r="AI1139" i="16"/>
  <c r="AP899" i="16"/>
  <c r="AX899" i="16" s="1"/>
  <c r="AI1140" i="16" l="1"/>
  <c r="AP900" i="16"/>
  <c r="AX900" i="16" s="1"/>
  <c r="Z1142" i="16"/>
  <c r="Y1142" i="16"/>
  <c r="T1141" i="16"/>
  <c r="Y1143" i="16" l="1"/>
  <c r="Z1143" i="16"/>
  <c r="T1142" i="16"/>
  <c r="AP901" i="16"/>
  <c r="AX901" i="16" s="1"/>
  <c r="AI1141" i="16"/>
  <c r="T1143" i="16" l="1"/>
  <c r="Y1144" i="16"/>
  <c r="Z1144" i="16"/>
  <c r="AI1142" i="16"/>
  <c r="AP902" i="16"/>
  <c r="AX902" i="16" s="1"/>
  <c r="AP903" i="16" l="1"/>
  <c r="AX903" i="16" s="1"/>
  <c r="AI1143" i="16"/>
  <c r="T1144" i="16"/>
  <c r="Y1145" i="16"/>
  <c r="Z1145" i="16"/>
  <c r="AI1144" i="16" l="1"/>
  <c r="AP904" i="16"/>
  <c r="AX904" i="16" s="1"/>
  <c r="Y1146" i="16"/>
  <c r="Z1146" i="16"/>
  <c r="T1145" i="16"/>
  <c r="AP905" i="16" l="1"/>
  <c r="AX905" i="16" s="1"/>
  <c r="AI1145" i="16"/>
  <c r="Z1147" i="16"/>
  <c r="T1146" i="16"/>
  <c r="Y1147" i="16"/>
  <c r="T1147" i="16" l="1"/>
  <c r="Z1148" i="16"/>
  <c r="Y1148" i="16"/>
  <c r="AI1146" i="16"/>
  <c r="AP906" i="16"/>
  <c r="AX906" i="16" s="1"/>
  <c r="AP907" i="16" l="1"/>
  <c r="AX907" i="16" s="1"/>
  <c r="AI1147" i="16"/>
  <c r="Y1149" i="16"/>
  <c r="Z1149" i="16"/>
  <c r="T1148" i="16"/>
  <c r="Y1150" i="16" l="1"/>
  <c r="T1149" i="16"/>
  <c r="Z1150" i="16"/>
  <c r="AI1148" i="16"/>
  <c r="AP908" i="16"/>
  <c r="AX908" i="16" s="1"/>
  <c r="Z1151" i="16" l="1"/>
  <c r="Y1151" i="16"/>
  <c r="T1150" i="16"/>
  <c r="AI1149" i="16"/>
  <c r="AP909" i="16"/>
  <c r="AX909" i="16" s="1"/>
  <c r="AP910" i="16" l="1"/>
  <c r="AX910" i="16" s="1"/>
  <c r="AI1150" i="16"/>
  <c r="Z1152" i="16"/>
  <c r="Y1152" i="16"/>
  <c r="T1151" i="16"/>
  <c r="T1152" i="16" l="1"/>
  <c r="Y1153" i="16"/>
  <c r="Z1153" i="16"/>
  <c r="AI1151" i="16"/>
  <c r="AP911" i="16"/>
  <c r="AX911" i="16" s="1"/>
  <c r="AI1152" i="16" l="1"/>
  <c r="AP912" i="16"/>
  <c r="AX912" i="16" s="1"/>
  <c r="T1153" i="16"/>
  <c r="Z1154" i="16"/>
  <c r="Y1154" i="16"/>
  <c r="Y1155" i="16" l="1"/>
  <c r="T1154" i="16"/>
  <c r="Z1155" i="16"/>
  <c r="AI1153" i="16"/>
  <c r="AP913" i="16"/>
  <c r="AX913" i="16" s="1"/>
  <c r="Z1156" i="16" l="1"/>
  <c r="T1155" i="16"/>
  <c r="Y1156" i="16"/>
  <c r="AI1154" i="16"/>
  <c r="AP914" i="16"/>
  <c r="AX914" i="16" s="1"/>
  <c r="T1156" i="16" l="1"/>
  <c r="Y1157" i="16"/>
  <c r="Z1157" i="16"/>
  <c r="AI1155" i="16"/>
  <c r="AP915" i="16"/>
  <c r="AX915" i="16" s="1"/>
  <c r="AI1156" i="16" l="1"/>
  <c r="AP916" i="16"/>
  <c r="AX916" i="16" s="1"/>
  <c r="Z1158" i="16"/>
  <c r="T1157" i="16"/>
  <c r="Y1158" i="16"/>
  <c r="AP917" i="16" l="1"/>
  <c r="AX917" i="16" s="1"/>
  <c r="AI1157" i="16"/>
  <c r="Y1159" i="16"/>
  <c r="T1158" i="16"/>
  <c r="Z1159" i="16"/>
  <c r="Y1160" i="16" l="1"/>
  <c r="Z1160" i="16"/>
  <c r="T1159" i="16"/>
  <c r="AP918" i="16"/>
  <c r="AX918" i="16" s="1"/>
  <c r="AI1158" i="16"/>
  <c r="Z1161" i="16" l="1"/>
  <c r="Y1161" i="16"/>
  <c r="T1160" i="16"/>
  <c r="AP919" i="16"/>
  <c r="AX919" i="16" s="1"/>
  <c r="AI1159" i="16"/>
  <c r="AP920" i="16" l="1"/>
  <c r="AX920" i="16" s="1"/>
  <c r="AI1160" i="16"/>
  <c r="Z1162" i="16"/>
  <c r="Y1162" i="16"/>
  <c r="T1161" i="16"/>
  <c r="AI1161" i="16" l="1"/>
  <c r="AP921" i="16"/>
  <c r="AX921" i="16" s="1"/>
  <c r="T1162" i="16"/>
  <c r="Z1163" i="16"/>
  <c r="Y1163" i="16"/>
  <c r="T1163" i="16" l="1"/>
  <c r="Y1164" i="16"/>
  <c r="Z1164" i="16"/>
  <c r="AI1162" i="16"/>
  <c r="AP922" i="16"/>
  <c r="AX922" i="16" s="1"/>
  <c r="AI1163" i="16" l="1"/>
  <c r="AP923" i="16"/>
  <c r="AX923" i="16" s="1"/>
  <c r="Y1165" i="16"/>
  <c r="T1164" i="16"/>
  <c r="Z1165" i="16"/>
  <c r="AP924" i="16" l="1"/>
  <c r="AX924" i="16" s="1"/>
  <c r="AI1164" i="16"/>
  <c r="Z1166" i="16"/>
  <c r="T1165" i="16"/>
  <c r="Y1166" i="16"/>
  <c r="Z1167" i="16" l="1"/>
  <c r="T1166" i="16"/>
  <c r="Y1167" i="16"/>
  <c r="AP925" i="16"/>
  <c r="AX925" i="16" s="1"/>
  <c r="AI1165" i="16"/>
  <c r="Y1168" i="16" l="1"/>
  <c r="T1167" i="16"/>
  <c r="Z1168" i="16"/>
  <c r="AI1166" i="16"/>
  <c r="AP926" i="16"/>
  <c r="AX926" i="16" s="1"/>
  <c r="Y1169" i="16" l="1"/>
  <c r="Z1169" i="16"/>
  <c r="T1168" i="16"/>
  <c r="AI1167" i="16"/>
  <c r="AP927" i="16"/>
  <c r="AX927" i="16" s="1"/>
  <c r="T1169" i="16" l="1"/>
  <c r="Y1170" i="16"/>
  <c r="Z1170" i="16"/>
  <c r="AI1168" i="16"/>
  <c r="AP928" i="16"/>
  <c r="AX928" i="16" s="1"/>
  <c r="T1170" i="16" l="1"/>
  <c r="Y1171" i="16"/>
  <c r="Z1171" i="16"/>
  <c r="AP929" i="16"/>
  <c r="AX929" i="16" s="1"/>
  <c r="AI1169" i="16"/>
  <c r="AI1170" i="16" l="1"/>
  <c r="AP930" i="16"/>
  <c r="AX930" i="16" s="1"/>
  <c r="Y1172" i="16"/>
  <c r="Z1172" i="16"/>
  <c r="T1171" i="16"/>
  <c r="AI1171" i="16" l="1"/>
  <c r="AP931" i="16"/>
  <c r="AX931" i="16" s="1"/>
  <c r="Z1173" i="16"/>
  <c r="T1172" i="16"/>
  <c r="Y1173" i="16"/>
  <c r="AI1172" i="16" l="1"/>
  <c r="AP932" i="16"/>
  <c r="AX932" i="16" s="1"/>
  <c r="Z1174" i="16"/>
  <c r="Y1174" i="16"/>
  <c r="T1173" i="16"/>
  <c r="T1174" i="16" l="1"/>
  <c r="Z1175" i="16"/>
  <c r="Y1175" i="16"/>
  <c r="AI1173" i="16"/>
  <c r="AP933" i="16"/>
  <c r="AX933" i="16" s="1"/>
  <c r="AI1174" i="16" l="1"/>
  <c r="AP934" i="16"/>
  <c r="AX934" i="16" s="1"/>
  <c r="T1175" i="16"/>
  <c r="Y1176" i="16"/>
  <c r="Z1176" i="16"/>
  <c r="T1176" i="16" l="1"/>
  <c r="Y1177" i="16"/>
  <c r="Z1177" i="16"/>
  <c r="AP935" i="16"/>
  <c r="AX935" i="16" s="1"/>
  <c r="AI1175" i="16"/>
  <c r="AP936" i="16" l="1"/>
  <c r="AX936" i="16" s="1"/>
  <c r="AI1176" i="16"/>
  <c r="Y1178" i="16"/>
  <c r="Z1178" i="16"/>
  <c r="T1177" i="16"/>
  <c r="Y1179" i="16" l="1"/>
  <c r="T1178" i="16"/>
  <c r="Z1179" i="16"/>
  <c r="AI1177" i="16"/>
  <c r="AP937" i="16"/>
  <c r="AX937" i="16" s="1"/>
  <c r="Z1180" i="16" l="1"/>
  <c r="Y1180" i="16"/>
  <c r="T1179" i="16"/>
  <c r="AI1178" i="16"/>
  <c r="AP938" i="16"/>
  <c r="AX938" i="16" s="1"/>
  <c r="AI1179" i="16" l="1"/>
  <c r="AP939" i="16"/>
  <c r="AX939" i="16" s="1"/>
  <c r="T1180" i="16"/>
  <c r="Z1181" i="16"/>
  <c r="Y1181" i="16"/>
  <c r="Y1182" i="16" l="1"/>
  <c r="T1181" i="16"/>
  <c r="Z1182" i="16"/>
  <c r="AP940" i="16"/>
  <c r="AX940" i="16" s="1"/>
  <c r="AI1180" i="16"/>
  <c r="Z1183" i="16" l="1"/>
  <c r="T1182" i="16"/>
  <c r="Y1183" i="16"/>
  <c r="AI1181" i="16"/>
  <c r="AP941" i="16"/>
  <c r="AX941" i="16" s="1"/>
  <c r="T1183" i="16" l="1"/>
  <c r="Y1184" i="16"/>
  <c r="Z1184" i="16"/>
  <c r="AI1182" i="16"/>
  <c r="AP942" i="16"/>
  <c r="AX942" i="16" s="1"/>
  <c r="AI1183" i="16" l="1"/>
  <c r="AP943" i="16"/>
  <c r="AX943" i="16" s="1"/>
  <c r="T1184" i="16"/>
  <c r="Z1185" i="16"/>
  <c r="Y1185" i="16"/>
  <c r="T1185" i="16" l="1"/>
  <c r="Z1186" i="16"/>
  <c r="Y1186" i="16"/>
  <c r="AI1184" i="16"/>
  <c r="AP944" i="16"/>
  <c r="AX944" i="16" s="1"/>
  <c r="Z1187" i="16" l="1"/>
  <c r="Y1187" i="16"/>
  <c r="T1186" i="16"/>
  <c r="AP945" i="16"/>
  <c r="AX945" i="16" s="1"/>
  <c r="AI1185" i="16"/>
  <c r="AP946" i="16" l="1"/>
  <c r="AX946" i="16" s="1"/>
  <c r="AI1186" i="16"/>
  <c r="Y1188" i="16"/>
  <c r="T1187" i="16"/>
  <c r="Z1188" i="16"/>
  <c r="T1188" i="16" l="1"/>
  <c r="Z1189" i="16"/>
  <c r="Y1189" i="16"/>
  <c r="AP947" i="16"/>
  <c r="AX947" i="16" s="1"/>
  <c r="AI1187" i="16"/>
  <c r="AI1188" i="16" l="1"/>
  <c r="AP948" i="16"/>
  <c r="AX948" i="16" s="1"/>
  <c r="Z1190" i="16"/>
  <c r="T1189" i="16"/>
  <c r="Y1190" i="16"/>
  <c r="AP949" i="16" l="1"/>
  <c r="AX949" i="16" s="1"/>
  <c r="AI1189" i="16"/>
  <c r="Z1191" i="16"/>
  <c r="T1190" i="16"/>
  <c r="Y1191" i="16"/>
  <c r="AP950" i="16" l="1"/>
  <c r="AX950" i="16" s="1"/>
  <c r="AI1190" i="16"/>
  <c r="Y1192" i="16"/>
  <c r="T1191" i="16"/>
  <c r="Z1192" i="16"/>
  <c r="Y1193" i="16" l="1"/>
  <c r="T1192" i="16"/>
  <c r="Z1193" i="16"/>
  <c r="AI1191" i="16"/>
  <c r="AP951" i="16"/>
  <c r="AX951" i="16" s="1"/>
  <c r="T1193" i="16" l="1"/>
  <c r="Y1194" i="16"/>
  <c r="Z1194" i="16"/>
  <c r="AP952" i="16"/>
  <c r="AX952" i="16" s="1"/>
  <c r="AI1192" i="16"/>
  <c r="AI1193" i="16" l="1"/>
  <c r="AP953" i="16"/>
  <c r="AX953" i="16" s="1"/>
  <c r="Y1195" i="16"/>
  <c r="Z1195" i="16"/>
  <c r="T1194" i="16"/>
  <c r="Z1196" i="16" l="1"/>
  <c r="Y1196" i="16"/>
  <c r="T1195" i="16"/>
  <c r="AI1194" i="16"/>
  <c r="AP954" i="16"/>
  <c r="AX954" i="16" s="1"/>
  <c r="AI1195" i="16" l="1"/>
  <c r="AP955" i="16"/>
  <c r="AX955" i="16" s="1"/>
  <c r="Z1197" i="16"/>
  <c r="T1196" i="16"/>
  <c r="Y1197" i="16"/>
  <c r="AI1196" i="16" l="1"/>
  <c r="AP956" i="16"/>
  <c r="AX956" i="16" s="1"/>
  <c r="T1197" i="16"/>
  <c r="Y1198" i="16"/>
  <c r="Z1198" i="16"/>
  <c r="T1198" i="16" l="1"/>
  <c r="Y1199" i="16"/>
  <c r="Z1199" i="16"/>
  <c r="AI1197" i="16"/>
  <c r="AP957" i="16"/>
  <c r="AX957" i="16" s="1"/>
  <c r="AI1198" i="16" l="1"/>
  <c r="AP958" i="16"/>
  <c r="AX958" i="16" s="1"/>
  <c r="Y1200" i="16"/>
  <c r="Z1200" i="16"/>
  <c r="T1199" i="16"/>
  <c r="AI1199" i="16" l="1"/>
  <c r="AP959" i="16"/>
  <c r="AX959" i="16" s="1"/>
  <c r="Z1201" i="16"/>
  <c r="T1200" i="16"/>
  <c r="Y1201" i="16"/>
  <c r="Z1202" i="16" l="1"/>
  <c r="Y1202" i="16"/>
  <c r="T1201" i="16"/>
  <c r="AP960" i="16"/>
  <c r="AX960" i="16" s="1"/>
  <c r="AI1200" i="16"/>
  <c r="AP961" i="16" l="1"/>
  <c r="AX961" i="16" s="1"/>
  <c r="AI1201" i="16"/>
  <c r="Z1203" i="16"/>
  <c r="T1202" i="16"/>
  <c r="Y1203" i="16"/>
  <c r="Z1204" i="16" l="1"/>
  <c r="T1203" i="16"/>
  <c r="Y1204" i="16"/>
  <c r="AI1202" i="16"/>
  <c r="AP962" i="16"/>
  <c r="AX962" i="16" s="1"/>
  <c r="Z1205" i="16" l="1"/>
  <c r="T1204" i="16"/>
  <c r="Y1205" i="16"/>
  <c r="AP963" i="16"/>
  <c r="AX963" i="16" s="1"/>
  <c r="AI1203" i="16"/>
  <c r="Y1206" i="16" l="1"/>
  <c r="T1205" i="16"/>
  <c r="Z1206" i="16"/>
  <c r="AI1204" i="16"/>
  <c r="AP964" i="16"/>
  <c r="AX964" i="16" s="1"/>
  <c r="Y1207" i="16" l="1"/>
  <c r="T1206" i="16"/>
  <c r="Z1207" i="16"/>
  <c r="AP965" i="16"/>
  <c r="AX965" i="16" s="1"/>
  <c r="AI1205" i="16"/>
  <c r="Z1208" i="16" l="1"/>
  <c r="Y1208" i="16"/>
  <c r="T1207" i="16"/>
  <c r="AI1206" i="16"/>
  <c r="AP966" i="16"/>
  <c r="AX966" i="16" s="1"/>
  <c r="AP967" i="16" l="1"/>
  <c r="AX967" i="16" s="1"/>
  <c r="AI1207" i="16"/>
  <c r="Y1209" i="16"/>
  <c r="T1208" i="16"/>
  <c r="Z1209" i="16"/>
  <c r="T1209" i="16" l="1"/>
  <c r="Y1210" i="16"/>
  <c r="Z1210" i="16"/>
  <c r="AI1208" i="16"/>
  <c r="AP968" i="16"/>
  <c r="AX968" i="16" s="1"/>
  <c r="Y1211" i="16" l="1"/>
  <c r="Z1211" i="16"/>
  <c r="T1210" i="16"/>
  <c r="AI1209" i="16"/>
  <c r="AP969" i="16"/>
  <c r="AX969" i="16" s="1"/>
  <c r="AP970" i="16" l="1"/>
  <c r="AX970" i="16" s="1"/>
  <c r="AI1210" i="16"/>
  <c r="T1211" i="16"/>
  <c r="Y1212" i="16"/>
  <c r="Z1212" i="16"/>
  <c r="AP971" i="16" l="1"/>
  <c r="AX971" i="16" s="1"/>
  <c r="AI1211" i="16"/>
  <c r="T1212" i="16"/>
  <c r="Z1213" i="16"/>
  <c r="Y1213" i="16"/>
  <c r="AP972" i="16" l="1"/>
  <c r="AX972" i="16" s="1"/>
  <c r="AI1212" i="16"/>
  <c r="T1213" i="16"/>
  <c r="Y1214" i="16"/>
  <c r="Z1214" i="16"/>
  <c r="AI1213" i="16" l="1"/>
  <c r="AP973" i="16"/>
  <c r="AX973" i="16" s="1"/>
  <c r="T1214" i="16"/>
  <c r="Z1215" i="16"/>
  <c r="Y1215" i="16"/>
  <c r="Y1216" i="16" l="1"/>
  <c r="Z1216" i="16"/>
  <c r="T1215" i="16"/>
  <c r="AI1214" i="16"/>
  <c r="AP974" i="16"/>
  <c r="AX974" i="16" s="1"/>
  <c r="T1216" i="16" l="1"/>
  <c r="Z1217" i="16"/>
  <c r="Y1217" i="16"/>
  <c r="AP975" i="16"/>
  <c r="AX975" i="16" s="1"/>
  <c r="AI1215" i="16"/>
  <c r="Z1218" i="16" l="1"/>
  <c r="T1217" i="16"/>
  <c r="Y1218" i="16"/>
  <c r="AI1216" i="16"/>
  <c r="AP976" i="16"/>
  <c r="AX976" i="16" s="1"/>
  <c r="Z1219" i="16" l="1"/>
  <c r="T1218" i="16"/>
  <c r="Y1219" i="16"/>
  <c r="AI1217" i="16"/>
  <c r="AP977" i="16"/>
  <c r="AX977" i="16" s="1"/>
  <c r="Y1220" i="16" l="1"/>
  <c r="Z1220" i="16"/>
  <c r="T1219" i="16"/>
  <c r="AI1218" i="16"/>
  <c r="AP978" i="16"/>
  <c r="AX978" i="16" s="1"/>
  <c r="T1220" i="16" l="1"/>
  <c r="Y1221" i="16"/>
  <c r="Z1221" i="16"/>
  <c r="AI1219" i="16"/>
  <c r="AP979" i="16"/>
  <c r="AX979" i="16" s="1"/>
  <c r="AP980" i="16" l="1"/>
  <c r="AX980" i="16" s="1"/>
  <c r="AI1220" i="16"/>
  <c r="Z1222" i="16"/>
  <c r="T1221" i="16"/>
  <c r="Y1222" i="16"/>
  <c r="AP981" i="16" l="1"/>
  <c r="AX981" i="16" s="1"/>
  <c r="AI1221" i="16"/>
  <c r="T1222" i="16"/>
  <c r="Y1223" i="16"/>
  <c r="Z1223" i="16"/>
  <c r="Y1224" i="16" l="1"/>
  <c r="T1223" i="16"/>
  <c r="Z1224" i="16"/>
  <c r="AP982" i="16"/>
  <c r="AX982" i="16" s="1"/>
  <c r="AI1222" i="16"/>
  <c r="Z1225" i="16" l="1"/>
  <c r="T1224" i="16"/>
  <c r="Y1225" i="16"/>
  <c r="AI1223" i="16"/>
  <c r="AP983" i="16"/>
  <c r="AX983" i="16" s="1"/>
  <c r="Z1226" i="16" l="1"/>
  <c r="Y1226" i="16"/>
  <c r="T1225" i="16"/>
  <c r="AI1224" i="16"/>
  <c r="AP984" i="16"/>
  <c r="AX984" i="16" s="1"/>
  <c r="AP985" i="16" l="1"/>
  <c r="AX985" i="16" s="1"/>
  <c r="AI1225" i="16"/>
  <c r="Y1227" i="16"/>
  <c r="Z1227" i="16"/>
  <c r="T1226" i="16"/>
  <c r="AI1226" i="16" l="1"/>
  <c r="AP986" i="16"/>
  <c r="AX986" i="16" s="1"/>
  <c r="Z1228" i="16"/>
  <c r="Y1228" i="16"/>
  <c r="T1227" i="16"/>
  <c r="T1228" i="16" l="1"/>
  <c r="Y1229" i="16"/>
  <c r="Z1229" i="16"/>
  <c r="AP987" i="16"/>
  <c r="AX987" i="16" s="1"/>
  <c r="AI1227" i="16"/>
  <c r="AP988" i="16" l="1"/>
  <c r="AX988" i="16" s="1"/>
  <c r="AI1228" i="16"/>
  <c r="T1229" i="16"/>
  <c r="Z1230" i="16"/>
  <c r="Y1230" i="16"/>
  <c r="Z1231" i="16" l="1"/>
  <c r="Y1231" i="16"/>
  <c r="T1230" i="16"/>
  <c r="AI1229" i="16"/>
  <c r="AP989" i="16"/>
  <c r="AX989" i="16" s="1"/>
  <c r="AI1230" i="16" l="1"/>
  <c r="AP990" i="16"/>
  <c r="AX990" i="16" s="1"/>
  <c r="T1231" i="16"/>
  <c r="Y1232" i="16"/>
  <c r="Z1232" i="16"/>
  <c r="Y1233" i="16" l="1"/>
  <c r="T1232" i="16"/>
  <c r="Z1233" i="16"/>
  <c r="AI1231" i="16"/>
  <c r="AP991" i="16"/>
  <c r="AX991" i="16" s="1"/>
  <c r="AP992" i="16" l="1"/>
  <c r="AX992" i="16" s="1"/>
  <c r="AI1232" i="16"/>
  <c r="Y1234" i="16"/>
  <c r="Z1234" i="16"/>
  <c r="T1233" i="16"/>
  <c r="T1234" i="16" l="1"/>
  <c r="Z1235" i="16"/>
  <c r="Y1235" i="16"/>
  <c r="AI1233" i="16"/>
  <c r="AP993" i="16"/>
  <c r="AX993" i="16" s="1"/>
  <c r="Y1236" i="16" l="1"/>
  <c r="T1235" i="16"/>
  <c r="Z1236" i="16"/>
  <c r="AP994" i="16"/>
  <c r="AX994" i="16" s="1"/>
  <c r="AI1234" i="16"/>
  <c r="AP995" i="16" l="1"/>
  <c r="AX995" i="16" s="1"/>
  <c r="AI1235" i="16"/>
  <c r="T1236" i="16"/>
  <c r="Y1237" i="16"/>
  <c r="Z1237" i="16"/>
  <c r="T1237" i="16" l="1"/>
  <c r="Z1238" i="16"/>
  <c r="Y1238" i="16"/>
  <c r="AI1236" i="16"/>
  <c r="AP996" i="16"/>
  <c r="AX996" i="16" s="1"/>
  <c r="AP997" i="16" l="1"/>
  <c r="AX997" i="16" s="1"/>
  <c r="AI1237" i="16"/>
  <c r="Y1239" i="16"/>
  <c r="Z1239" i="16"/>
  <c r="T1238" i="16"/>
  <c r="Y1240" i="16" l="1"/>
  <c r="T1239" i="16"/>
  <c r="Z1240" i="16"/>
  <c r="AP998" i="16"/>
  <c r="AX998" i="16" s="1"/>
  <c r="AI1238" i="16"/>
  <c r="Z1241" i="16" l="1"/>
  <c r="Y1241" i="16"/>
  <c r="T1240" i="16"/>
  <c r="AI1239" i="16"/>
  <c r="AP999" i="16"/>
  <c r="AX999" i="16" s="1"/>
  <c r="AI1240" i="16" l="1"/>
  <c r="AP1000" i="16"/>
  <c r="AX1000" i="16" s="1"/>
  <c r="T1241" i="16"/>
  <c r="Z1242" i="16"/>
  <c r="Y1242" i="16"/>
  <c r="Z1243" i="16" l="1"/>
  <c r="T1242" i="16"/>
  <c r="Y1243" i="16"/>
  <c r="AI1241" i="16"/>
  <c r="AP1001" i="16"/>
  <c r="AX1001" i="16" s="1"/>
  <c r="Y1244" i="16" l="1"/>
  <c r="Z1244" i="16"/>
  <c r="T1243" i="16"/>
  <c r="AI1242" i="16"/>
  <c r="AP1002" i="16"/>
  <c r="AX1002" i="16" s="1"/>
  <c r="AP1003" i="16" l="1"/>
  <c r="AX1003" i="16" s="1"/>
  <c r="AI1243" i="16"/>
  <c r="Y1245" i="16"/>
  <c r="Z1245" i="16"/>
  <c r="T1244" i="16"/>
  <c r="Z1246" i="16" l="1"/>
  <c r="Y1246" i="16"/>
  <c r="T1245" i="16"/>
  <c r="AI1244" i="16"/>
  <c r="AP1004" i="16"/>
  <c r="AX1004" i="16" s="1"/>
  <c r="AI1245" i="16" l="1"/>
  <c r="AP1005" i="16"/>
  <c r="AX1005" i="16" s="1"/>
  <c r="Y1247" i="16"/>
  <c r="Z1247" i="16"/>
  <c r="T1246" i="16"/>
  <c r="AP1006" i="16" l="1"/>
  <c r="AX1006" i="16" s="1"/>
  <c r="AI1246" i="16"/>
  <c r="T1247" i="16"/>
  <c r="Z1248" i="16"/>
  <c r="Y1248" i="16"/>
  <c r="Z1249" i="16" l="1"/>
  <c r="T1248" i="16"/>
  <c r="Y1249" i="16"/>
  <c r="AP1007" i="16"/>
  <c r="AX1007" i="16" s="1"/>
  <c r="AI1247" i="16"/>
  <c r="Y1250" i="16" l="1"/>
  <c r="Z1250" i="16"/>
  <c r="T1249" i="16"/>
  <c r="AP1008" i="16"/>
  <c r="AX1008" i="16" s="1"/>
  <c r="AI1248" i="16"/>
  <c r="Z1251" i="16" l="1"/>
  <c r="T1250" i="16"/>
  <c r="Y1251" i="16"/>
  <c r="AI1249" i="16"/>
  <c r="AP1009" i="16"/>
  <c r="AX1009" i="16" s="1"/>
  <c r="T1251" i="16" l="1"/>
  <c r="Y1252" i="16"/>
  <c r="Z1252" i="16"/>
  <c r="AI1250" i="16"/>
  <c r="AP1010" i="16"/>
  <c r="AX1010" i="16" s="1"/>
  <c r="T1252" i="16" l="1"/>
  <c r="Z1253" i="16"/>
  <c r="Y1253" i="16"/>
  <c r="AP1011" i="16"/>
  <c r="AX1011" i="16" s="1"/>
  <c r="AI1251" i="16"/>
  <c r="T1253" i="16" l="1"/>
  <c r="Y1254" i="16"/>
  <c r="Z1254" i="16"/>
  <c r="AP1012" i="16"/>
  <c r="AX1012" i="16" s="1"/>
  <c r="AI1252" i="16"/>
  <c r="AI1253" i="16" l="1"/>
  <c r="AP1013" i="16"/>
  <c r="AX1013" i="16" s="1"/>
  <c r="T1254" i="16"/>
  <c r="Z1255" i="16"/>
  <c r="Y1255" i="16"/>
  <c r="AI1254" i="16" l="1"/>
  <c r="AP1014" i="16"/>
  <c r="AX1014" i="16" s="1"/>
  <c r="Y1256" i="16"/>
  <c r="T1255" i="16"/>
  <c r="Z1256" i="16"/>
  <c r="Z1257" i="16" l="1"/>
  <c r="Y1257" i="16"/>
  <c r="T1256" i="16"/>
  <c r="AI1255" i="16"/>
  <c r="AP1015" i="16"/>
  <c r="AX1015" i="16" s="1"/>
  <c r="AI1256" i="16" l="1"/>
  <c r="AP1016" i="16"/>
  <c r="AX1016" i="16" s="1"/>
  <c r="Z1258" i="16"/>
  <c r="Y1258" i="16"/>
  <c r="T1257" i="16"/>
  <c r="Y1259" i="16" l="1"/>
  <c r="T1258" i="16"/>
  <c r="Z1259" i="16"/>
  <c r="AI1257" i="16"/>
  <c r="AP1017" i="16"/>
  <c r="AX1017" i="16" s="1"/>
  <c r="AP1018" i="16" l="1"/>
  <c r="AX1018" i="16" s="1"/>
  <c r="AI1258" i="16"/>
  <c r="Z1260" i="16"/>
  <c r="Y1260" i="16"/>
  <c r="T1259" i="16"/>
  <c r="AP1019" i="16" l="1"/>
  <c r="AX1019" i="16" s="1"/>
  <c r="AI1259" i="16"/>
  <c r="T1260" i="16"/>
  <c r="Y1261" i="16"/>
  <c r="Z1261" i="16"/>
  <c r="AI1260" i="16" l="1"/>
  <c r="AP1020" i="16"/>
  <c r="AX1020" i="16" s="1"/>
  <c r="Z1262" i="16"/>
  <c r="Y1262" i="16"/>
  <c r="T1261" i="16"/>
  <c r="AI1261" i="16" l="1"/>
  <c r="AP1021" i="16"/>
  <c r="AX1021" i="16" s="1"/>
  <c r="Y1263" i="16"/>
  <c r="T1262" i="16"/>
  <c r="Z1263" i="16"/>
  <c r="Y1264" i="16" l="1"/>
  <c r="T1263" i="16"/>
  <c r="Z1264" i="16"/>
  <c r="AP1022" i="16"/>
  <c r="AX1022" i="16" s="1"/>
  <c r="AI1262" i="16"/>
  <c r="AI1263" i="16" l="1"/>
  <c r="AP1023" i="16"/>
  <c r="AX1023" i="16" s="1"/>
  <c r="Z1265" i="16"/>
  <c r="T1264" i="16"/>
  <c r="Y1265" i="16"/>
  <c r="Y1266" i="16" l="1"/>
  <c r="Z1266" i="16"/>
  <c r="T1265" i="16"/>
  <c r="AI1264" i="16"/>
  <c r="AP1024" i="16"/>
  <c r="AX1024" i="16" s="1"/>
  <c r="AI1265" i="16" l="1"/>
  <c r="AP1025" i="16"/>
  <c r="AX1025" i="16" s="1"/>
  <c r="Z1267" i="16"/>
  <c r="Y1267" i="16"/>
  <c r="T1266" i="16"/>
  <c r="Y1268" i="16" l="1"/>
  <c r="T1267" i="16"/>
  <c r="Z1268" i="16"/>
  <c r="AI1266" i="16"/>
  <c r="AP1026" i="16"/>
  <c r="AX1026" i="16" s="1"/>
  <c r="AI1267" i="16" l="1"/>
  <c r="AP1027" i="16"/>
  <c r="AX1027" i="16" s="1"/>
  <c r="Z1269" i="16"/>
  <c r="T1268" i="16"/>
  <c r="Y1269" i="16"/>
  <c r="Z1270" i="16" l="1"/>
  <c r="Y1270" i="16"/>
  <c r="T1269" i="16"/>
  <c r="AP1028" i="16"/>
  <c r="AX1028" i="16" s="1"/>
  <c r="AI1268" i="16"/>
  <c r="AP1029" i="16" l="1"/>
  <c r="AX1029" i="16" s="1"/>
  <c r="AI1269" i="16"/>
  <c r="Y1271" i="16"/>
  <c r="Z1271" i="16"/>
  <c r="T1270" i="16"/>
  <c r="Z1272" i="16" l="1"/>
  <c r="T1271" i="16"/>
  <c r="Y1272" i="16"/>
  <c r="AP1030" i="16"/>
  <c r="AX1030" i="16" s="1"/>
  <c r="AI1270" i="16"/>
  <c r="Z1273" i="16" l="1"/>
  <c r="T1272" i="16"/>
  <c r="Y1273" i="16"/>
  <c r="AP1031" i="16"/>
  <c r="AX1031" i="16" s="1"/>
  <c r="AI1271" i="16"/>
  <c r="AI1272" i="16" l="1"/>
  <c r="AP1032" i="16"/>
  <c r="AX1032" i="16" s="1"/>
  <c r="Z1274" i="16"/>
  <c r="Y1274" i="16"/>
  <c r="T1273" i="16"/>
  <c r="Z1275" i="16" l="1"/>
  <c r="T1274" i="16"/>
  <c r="Y1275" i="16"/>
  <c r="AI1273" i="16"/>
  <c r="AP1033" i="16"/>
  <c r="AX1033" i="16" s="1"/>
  <c r="Z1276" i="16" l="1"/>
  <c r="Y1276" i="16"/>
  <c r="T1275" i="16"/>
  <c r="AI1274" i="16"/>
  <c r="AP1034" i="16"/>
  <c r="AX1034" i="16" s="1"/>
  <c r="AI1275" i="16" l="1"/>
  <c r="AP1035" i="16"/>
  <c r="AX1035" i="16" s="1"/>
  <c r="Y1277" i="16"/>
  <c r="Z1277" i="16"/>
  <c r="T1276" i="16"/>
  <c r="AI1276" i="16" l="1"/>
  <c r="AP1036" i="16"/>
  <c r="AX1036" i="16" s="1"/>
  <c r="T1277" i="16"/>
  <c r="Z1278" i="16"/>
  <c r="Y1278" i="16"/>
  <c r="AP1037" i="16" l="1"/>
  <c r="AX1037" i="16" s="1"/>
  <c r="AI1277" i="16"/>
  <c r="Y1279" i="16"/>
  <c r="T1278" i="16"/>
  <c r="Z1279" i="16"/>
  <c r="Y1280" i="16" l="1"/>
  <c r="T1279" i="16"/>
  <c r="Z1280" i="16"/>
  <c r="AI1278" i="16"/>
  <c r="AP1038" i="16"/>
  <c r="AX1038" i="16" s="1"/>
  <c r="T1280" i="16" l="1"/>
  <c r="Z1281" i="16"/>
  <c r="Y1281" i="16"/>
  <c r="AI1279" i="16"/>
  <c r="AP1039" i="16"/>
  <c r="AX1039" i="16" s="1"/>
  <c r="AI1280" i="16" l="1"/>
  <c r="AP1040" i="16"/>
  <c r="AX1040" i="16" s="1"/>
  <c r="T1281" i="16"/>
  <c r="Z1282" i="16"/>
  <c r="Y1282" i="16"/>
  <c r="Y1283" i="16" l="1"/>
  <c r="T1282" i="16"/>
  <c r="Z1283" i="16"/>
  <c r="AI1281" i="16"/>
  <c r="AP1041" i="16"/>
  <c r="AX1041" i="16" s="1"/>
  <c r="AI1282" i="16" l="1"/>
  <c r="AP1042" i="16"/>
  <c r="AX1042" i="16" s="1"/>
  <c r="Z1284" i="16"/>
  <c r="Y1284" i="16"/>
  <c r="T1283" i="16"/>
  <c r="T1284" i="16" l="1"/>
  <c r="Z1285" i="16"/>
  <c r="Y1285" i="16"/>
  <c r="AI1283" i="16"/>
  <c r="AP1043" i="16"/>
  <c r="AX1043" i="16" s="1"/>
  <c r="AI1284" i="16" l="1"/>
  <c r="AP1044" i="16"/>
  <c r="AX1044" i="16" s="1"/>
  <c r="Y1286" i="16"/>
  <c r="Z1286" i="16"/>
  <c r="T1285" i="16"/>
  <c r="AP1045" i="16" l="1"/>
  <c r="AX1045" i="16" s="1"/>
  <c r="AI1285" i="16"/>
  <c r="T1286" i="16"/>
  <c r="Y1287" i="16"/>
  <c r="Z1287" i="16"/>
  <c r="Z1288" i="16" l="1"/>
  <c r="Y1288" i="16"/>
  <c r="T1287" i="16"/>
  <c r="AI1286" i="16"/>
  <c r="AP1046" i="16"/>
  <c r="AX1046" i="16" s="1"/>
  <c r="AI1287" i="16" l="1"/>
  <c r="AP1047" i="16"/>
  <c r="AX1047" i="16" s="1"/>
  <c r="Z1289" i="16"/>
  <c r="Y1289" i="16"/>
  <c r="T1288" i="16"/>
  <c r="Z1290" i="16" l="1"/>
  <c r="Y1290" i="16"/>
  <c r="T1289" i="16"/>
  <c r="AP1048" i="16"/>
  <c r="AX1048" i="16" s="1"/>
  <c r="AI1288" i="16"/>
  <c r="AI1289" i="16" l="1"/>
  <c r="AP1049" i="16"/>
  <c r="AX1049" i="16" s="1"/>
  <c r="Y1291" i="16"/>
  <c r="T1290" i="16"/>
  <c r="Z1291" i="16"/>
  <c r="Z1292" i="16" l="1"/>
  <c r="T1291" i="16"/>
  <c r="Y1292" i="16"/>
  <c r="AI1290" i="16"/>
  <c r="AP1050" i="16"/>
  <c r="AX1050" i="16" s="1"/>
  <c r="Y1293" i="16" l="1"/>
  <c r="Z1293" i="16"/>
  <c r="T1292" i="16"/>
  <c r="AP1051" i="16"/>
  <c r="AX1051" i="16" s="1"/>
  <c r="AI1291" i="16"/>
  <c r="AP1052" i="16" l="1"/>
  <c r="AX1052" i="16" s="1"/>
  <c r="AI1292" i="16"/>
  <c r="T1293" i="16"/>
  <c r="Z1294" i="16"/>
  <c r="Y1294" i="16"/>
  <c r="AI1293" i="16" l="1"/>
  <c r="AP1053" i="16"/>
  <c r="AX1053" i="16" s="1"/>
  <c r="Y1295" i="16"/>
  <c r="Z1295" i="16"/>
  <c r="T1294" i="16"/>
  <c r="AP1054" i="16" l="1"/>
  <c r="AX1054" i="16" s="1"/>
  <c r="AI1294" i="16"/>
  <c r="T1295" i="16"/>
  <c r="Z1296" i="16"/>
  <c r="Y1296" i="16"/>
  <c r="T1296" i="16" l="1"/>
  <c r="Z1297" i="16"/>
  <c r="Y1297" i="16"/>
  <c r="AP1055" i="16"/>
  <c r="AX1055" i="16" s="1"/>
  <c r="AI1295" i="16"/>
  <c r="AI1296" i="16" l="1"/>
  <c r="AP1056" i="16"/>
  <c r="AX1056" i="16" s="1"/>
  <c r="Z1298" i="16"/>
  <c r="T1297" i="16"/>
  <c r="Y1298" i="16"/>
  <c r="Y1299" i="16" l="1"/>
  <c r="Z1299" i="16"/>
  <c r="T1298" i="16"/>
  <c r="AI1297" i="16"/>
  <c r="AP1057" i="16"/>
  <c r="AX1057" i="16" s="1"/>
  <c r="AP1058" i="16" l="1"/>
  <c r="AX1058" i="16" s="1"/>
  <c r="AI1298" i="16"/>
  <c r="T1299" i="16"/>
  <c r="Y1300" i="16"/>
  <c r="Z1300" i="16"/>
  <c r="Y1301" i="16" l="1"/>
  <c r="T1300" i="16"/>
  <c r="Z1301" i="16"/>
  <c r="AP1059" i="16"/>
  <c r="AX1059" i="16" s="1"/>
  <c r="AI1299" i="16"/>
  <c r="AI1300" i="16" l="1"/>
  <c r="AP1060" i="16"/>
  <c r="AX1060" i="16" s="1"/>
  <c r="Y1302" i="16"/>
  <c r="Z1302" i="16"/>
  <c r="T1301" i="16"/>
  <c r="AP1061" i="16" l="1"/>
  <c r="AX1061" i="16" s="1"/>
  <c r="AI1301" i="16"/>
  <c r="Z1303" i="16"/>
  <c r="Y1303" i="16"/>
  <c r="T1302" i="16"/>
  <c r="AP1062" i="16" l="1"/>
  <c r="AX1062" i="16" s="1"/>
  <c r="AI1302" i="16"/>
  <c r="Z1304" i="16"/>
  <c r="Y1304" i="16"/>
  <c r="T1303" i="16"/>
  <c r="AI1303" i="16" l="1"/>
  <c r="AP1063" i="16"/>
  <c r="AX1063" i="16" s="1"/>
  <c r="Y1305" i="16"/>
  <c r="T1304" i="16"/>
  <c r="Z1305" i="16"/>
  <c r="AI1304" i="16" l="1"/>
  <c r="AP1064" i="16"/>
  <c r="AX1064" i="16" s="1"/>
  <c r="T1305" i="16"/>
  <c r="Z1306" i="16"/>
  <c r="Y1306" i="16"/>
  <c r="AI1305" i="16" l="1"/>
  <c r="AP1065" i="16"/>
  <c r="AX1065" i="16" s="1"/>
  <c r="Z1307" i="16"/>
  <c r="Y1307" i="16"/>
  <c r="T1306" i="16"/>
  <c r="T1307" i="16" l="1"/>
  <c r="Y1308" i="16"/>
  <c r="Z1308" i="16"/>
  <c r="AP1066" i="16"/>
  <c r="AX1066" i="16" s="1"/>
  <c r="AI1306" i="16"/>
  <c r="Y1309" i="16" l="1"/>
  <c r="T1308" i="16"/>
  <c r="Z1309" i="16"/>
  <c r="AI1307" i="16"/>
  <c r="AP1067" i="16"/>
  <c r="AX1067" i="16" s="1"/>
  <c r="AI1308" i="16" l="1"/>
  <c r="AP1068" i="16"/>
  <c r="AX1068" i="16" s="1"/>
  <c r="Z1310" i="16"/>
  <c r="T1309" i="16"/>
  <c r="Y1310" i="16"/>
  <c r="AP1069" i="16" l="1"/>
  <c r="AX1069" i="16" s="1"/>
  <c r="AI1309" i="16"/>
  <c r="Y1311" i="16"/>
  <c r="T1310" i="16"/>
  <c r="Z1311" i="16"/>
  <c r="AP1070" i="16" l="1"/>
  <c r="AX1070" i="16" s="1"/>
  <c r="AI1310" i="16"/>
  <c r="Z1312" i="16"/>
  <c r="Y1312" i="16"/>
  <c r="T1311" i="16"/>
  <c r="Y1313" i="16" l="1"/>
  <c r="Z1313" i="16"/>
  <c r="T1312" i="16"/>
  <c r="AI1311" i="16"/>
  <c r="AP1071" i="16"/>
  <c r="AX1071" i="16" s="1"/>
  <c r="AP1072" i="16" l="1"/>
  <c r="AX1072" i="16" s="1"/>
  <c r="AI1312" i="16"/>
  <c r="Z1314" i="16"/>
  <c r="T1313" i="16"/>
  <c r="Y1314" i="16"/>
  <c r="Y1315" i="16" l="1"/>
  <c r="T1314" i="16"/>
  <c r="Z1315" i="16"/>
  <c r="AP1073" i="16"/>
  <c r="AX1073" i="16" s="1"/>
  <c r="AI1313" i="16"/>
  <c r="T1315" i="16" l="1"/>
  <c r="Z1316" i="16"/>
  <c r="Y1316" i="16"/>
  <c r="AP1074" i="16"/>
  <c r="AX1074" i="16" s="1"/>
  <c r="AI1314" i="16"/>
  <c r="AI1315" i="16" l="1"/>
  <c r="AP1075" i="16"/>
  <c r="AX1075" i="16" s="1"/>
  <c r="Z1317" i="16"/>
  <c r="Y1317" i="16"/>
  <c r="T1316" i="16"/>
  <c r="AP1076" i="16" l="1"/>
  <c r="AX1076" i="16" s="1"/>
  <c r="AI1316" i="16"/>
  <c r="Z1318" i="16"/>
  <c r="Y1318" i="16"/>
  <c r="T1317" i="16"/>
  <c r="Z1319" i="16" l="1"/>
  <c r="T1318" i="16"/>
  <c r="Y1319" i="16"/>
  <c r="AI1317" i="16"/>
  <c r="AP1077" i="16"/>
  <c r="AX1077" i="16" s="1"/>
  <c r="T1319" i="16" l="1"/>
  <c r="Y1320" i="16"/>
  <c r="Z1320" i="16"/>
  <c r="AP1078" i="16"/>
  <c r="AX1078" i="16" s="1"/>
  <c r="AI1318" i="16"/>
  <c r="AP1079" i="16" l="1"/>
  <c r="AX1079" i="16" s="1"/>
  <c r="AI1319" i="16"/>
  <c r="Y1321" i="16"/>
  <c r="T1320" i="16"/>
  <c r="Z1321" i="16"/>
  <c r="Y1322" i="16" l="1"/>
  <c r="T1321" i="16"/>
  <c r="Z1322" i="16"/>
  <c r="AP1080" i="16"/>
  <c r="AX1080" i="16" s="1"/>
  <c r="AI1320" i="16"/>
  <c r="Z1323" i="16" l="1"/>
  <c r="T1322" i="16"/>
  <c r="Y1323" i="16"/>
  <c r="AP1081" i="16"/>
  <c r="AX1081" i="16" s="1"/>
  <c r="AI1321" i="16"/>
  <c r="Z1324" i="16" l="1"/>
  <c r="Y1324" i="16"/>
  <c r="T1323" i="16"/>
  <c r="AI1322" i="16"/>
  <c r="AP1082" i="16"/>
  <c r="AX1082" i="16" s="1"/>
  <c r="AP1083" i="16" l="1"/>
  <c r="AX1083" i="16" s="1"/>
  <c r="AI1323" i="16"/>
  <c r="Y1325" i="16"/>
  <c r="T1324" i="16"/>
  <c r="Z1325" i="16"/>
  <c r="AI1324" i="16" l="1"/>
  <c r="AP1084" i="16"/>
  <c r="AX1084" i="16" s="1"/>
  <c r="T1325" i="16"/>
  <c r="Z1326" i="16"/>
  <c r="Y1326" i="16"/>
  <c r="AI1325" i="16" l="1"/>
  <c r="AP1085" i="16"/>
  <c r="AX1085" i="16" s="1"/>
  <c r="Y1327" i="16"/>
  <c r="T1326" i="16"/>
  <c r="Z1327" i="16"/>
  <c r="AP1086" i="16" l="1"/>
  <c r="AX1086" i="16" s="1"/>
  <c r="AI1326" i="16"/>
  <c r="T1327" i="16"/>
  <c r="Y1328" i="16"/>
  <c r="Z1328" i="16"/>
  <c r="T1328" i="16" l="1"/>
  <c r="Y1329" i="16"/>
  <c r="Z1329" i="16"/>
  <c r="AP1087" i="16"/>
  <c r="AX1087" i="16" s="1"/>
  <c r="AI1327" i="16"/>
  <c r="AI1328" i="16" l="1"/>
  <c r="AP1088" i="16"/>
  <c r="AX1088" i="16" s="1"/>
  <c r="Z1330" i="16"/>
  <c r="Y1330" i="16"/>
  <c r="T1329" i="16"/>
  <c r="Z1331" i="16" l="1"/>
  <c r="T1330" i="16"/>
  <c r="Y1331" i="16"/>
  <c r="AI1329" i="16"/>
  <c r="AP1089" i="16"/>
  <c r="AX1089" i="16" s="1"/>
  <c r="Z1332" i="16" l="1"/>
  <c r="Y1332" i="16"/>
  <c r="T1331" i="16"/>
  <c r="AP1090" i="16"/>
  <c r="AX1090" i="16" s="1"/>
  <c r="AI1330" i="16"/>
  <c r="AI1331" i="16" l="1"/>
  <c r="AP1091" i="16"/>
  <c r="AX1091" i="16" s="1"/>
  <c r="Y1333" i="16"/>
  <c r="Z1333" i="16"/>
  <c r="T1332" i="16"/>
  <c r="AP1092" i="16" l="1"/>
  <c r="AX1092" i="16" s="1"/>
  <c r="AI1332" i="16"/>
  <c r="Y1334" i="16"/>
  <c r="T1333" i="16"/>
  <c r="Z1334" i="16"/>
  <c r="Z1335" i="16" l="1"/>
  <c r="T1334" i="16"/>
  <c r="Y1335" i="16"/>
  <c r="AI1333" i="16"/>
  <c r="AP1093" i="16"/>
  <c r="AX1093" i="16" s="1"/>
  <c r="AP1094" i="16" l="1"/>
  <c r="AX1094" i="16" s="1"/>
  <c r="AI1334" i="16"/>
  <c r="Z1336" i="16"/>
  <c r="T1335" i="16"/>
  <c r="Y1336" i="16"/>
  <c r="AI1335" i="16" l="1"/>
  <c r="AP1095" i="16"/>
  <c r="AX1095" i="16" s="1"/>
  <c r="Y1337" i="16"/>
  <c r="Z1337" i="16"/>
  <c r="T1336" i="16"/>
  <c r="AP1096" i="16" l="1"/>
  <c r="AX1096" i="16" s="1"/>
  <c r="AI1336" i="16"/>
  <c r="T1337" i="16"/>
  <c r="Z1338" i="16"/>
  <c r="Y1338" i="16"/>
  <c r="AI1337" i="16" l="1"/>
  <c r="AP1097" i="16"/>
  <c r="AX1097" i="16" s="1"/>
  <c r="Z1339" i="16"/>
  <c r="T1338" i="16"/>
  <c r="Y1339" i="16"/>
  <c r="T1339" i="16" l="1"/>
  <c r="Z1340" i="16"/>
  <c r="Y1340" i="16"/>
  <c r="AI1338" i="16"/>
  <c r="AP1098" i="16"/>
  <c r="AX1098" i="16" s="1"/>
  <c r="AI1339" i="16" l="1"/>
  <c r="AP1099" i="16"/>
  <c r="AX1099" i="16" s="1"/>
  <c r="Y1341" i="16"/>
  <c r="T1340" i="16"/>
  <c r="Z1341" i="16"/>
  <c r="Z1342" i="16" l="1"/>
  <c r="T1341" i="16"/>
  <c r="Y1342" i="16"/>
  <c r="AP1100" i="16"/>
  <c r="AX1100" i="16" s="1"/>
  <c r="AI1340" i="16"/>
  <c r="Z1343" i="16" l="1"/>
  <c r="T1342" i="16"/>
  <c r="Y1343" i="16"/>
  <c r="AI1341" i="16"/>
  <c r="AP1101" i="16"/>
  <c r="AX1101" i="16" s="1"/>
  <c r="T1343" i="16" l="1"/>
  <c r="Y1344" i="16"/>
  <c r="Z1344" i="16"/>
  <c r="AP1102" i="16"/>
  <c r="AX1102" i="16" s="1"/>
  <c r="AI1342" i="16"/>
  <c r="AP1103" i="16" l="1"/>
  <c r="AX1103" i="16" s="1"/>
  <c r="AI1343" i="16"/>
  <c r="Y1345" i="16"/>
  <c r="T1344" i="16"/>
  <c r="Z1345" i="16"/>
  <c r="T1345" i="16" l="1"/>
  <c r="Z1346" i="16"/>
  <c r="Y1346" i="16"/>
  <c r="AI1344" i="16"/>
  <c r="AP1104" i="16"/>
  <c r="AX1104" i="16" s="1"/>
  <c r="Y1347" i="16" l="1"/>
  <c r="Z1347" i="16"/>
  <c r="T1346" i="16"/>
  <c r="AP1105" i="16"/>
  <c r="AX1105" i="16" s="1"/>
  <c r="AI1345" i="16"/>
  <c r="Z1348" i="16" l="1"/>
  <c r="T1347" i="16"/>
  <c r="Y1348" i="16"/>
  <c r="AP1106" i="16"/>
  <c r="AX1106" i="16" s="1"/>
  <c r="AI1346" i="16"/>
  <c r="T1348" i="16" l="1"/>
  <c r="Y1349" i="16"/>
  <c r="Z1349" i="16"/>
  <c r="AP1107" i="16"/>
  <c r="AX1107" i="16" s="1"/>
  <c r="AI1347" i="16"/>
  <c r="Y1350" i="16" l="1"/>
  <c r="T1349" i="16"/>
  <c r="Z1350" i="16"/>
  <c r="AP1108" i="16"/>
  <c r="AX1108" i="16" s="1"/>
  <c r="AI1348" i="16"/>
  <c r="Z1351" i="16" l="1"/>
  <c r="Y1351" i="16"/>
  <c r="T1350" i="16"/>
  <c r="AP1109" i="16"/>
  <c r="AX1109" i="16" s="1"/>
  <c r="AI1349" i="16"/>
  <c r="AI1350" i="16" l="1"/>
  <c r="AP1110" i="16"/>
  <c r="AX1110" i="16" s="1"/>
  <c r="Y1352" i="16"/>
  <c r="T1351" i="16"/>
  <c r="Z1352" i="16"/>
  <c r="AP1111" i="16" l="1"/>
  <c r="AX1111" i="16" s="1"/>
  <c r="AI1351" i="16"/>
  <c r="Y1353" i="16"/>
  <c r="T1352" i="16"/>
  <c r="Z1353" i="16"/>
  <c r="AI1352" i="16" l="1"/>
  <c r="AP1112" i="16"/>
  <c r="AX1112" i="16" s="1"/>
  <c r="Z1354" i="16"/>
  <c r="Y1354" i="16"/>
  <c r="T1353" i="16"/>
  <c r="AI1353" i="16" l="1"/>
  <c r="AP1113" i="16"/>
  <c r="AX1113" i="16" s="1"/>
  <c r="Z1355" i="16"/>
  <c r="Y1355" i="16"/>
  <c r="T1354" i="16"/>
  <c r="Y1356" i="16" l="1"/>
  <c r="T1355" i="16"/>
  <c r="Z1356" i="16"/>
  <c r="AI1354" i="16"/>
  <c r="AP1114" i="16"/>
  <c r="AX1114" i="16" s="1"/>
  <c r="AI1355" i="16" l="1"/>
  <c r="AP1115" i="16"/>
  <c r="AX1115" i="16" s="1"/>
  <c r="T1356" i="16"/>
  <c r="Z1357" i="16"/>
  <c r="Y1357" i="16"/>
  <c r="AI1356" i="16" l="1"/>
  <c r="AP1116" i="16"/>
  <c r="AX1116" i="16" s="1"/>
  <c r="Z1358" i="16"/>
  <c r="T1357" i="16"/>
  <c r="Y1358" i="16"/>
  <c r="AI1357" i="16" l="1"/>
  <c r="AP1117" i="16"/>
  <c r="AX1117" i="16" s="1"/>
  <c r="T1358" i="16"/>
  <c r="Y1359" i="16"/>
  <c r="Z1359" i="16"/>
  <c r="AP1118" i="16" l="1"/>
  <c r="AX1118" i="16" s="1"/>
  <c r="AI1358" i="16"/>
  <c r="Y1360" i="16"/>
  <c r="Z1360" i="16"/>
  <c r="T1359" i="16"/>
  <c r="Z1361" i="16" l="1"/>
  <c r="Y1361" i="16"/>
  <c r="T1360" i="16"/>
  <c r="AP1119" i="16"/>
  <c r="AX1119" i="16" s="1"/>
  <c r="AI1359" i="16"/>
  <c r="AP1120" i="16" l="1"/>
  <c r="AX1120" i="16" s="1"/>
  <c r="AI1360" i="16"/>
  <c r="T1361" i="16"/>
  <c r="Z1362" i="16"/>
  <c r="Y1362" i="16"/>
  <c r="Y1363" i="16" l="1"/>
  <c r="T1362" i="16"/>
  <c r="Z1363" i="16"/>
  <c r="AP1121" i="16"/>
  <c r="AX1121" i="16" s="1"/>
  <c r="AI1361" i="16"/>
  <c r="Z1364" i="16" l="1"/>
  <c r="Y1364" i="16"/>
  <c r="T1363" i="16"/>
  <c r="AP1122" i="16"/>
  <c r="AX1122" i="16" s="1"/>
  <c r="AI1362" i="16"/>
  <c r="AI1363" i="16" l="1"/>
  <c r="AP1123" i="16"/>
  <c r="AX1123" i="16" s="1"/>
  <c r="Y1365" i="16"/>
  <c r="Z1365" i="16"/>
  <c r="T1364" i="16"/>
  <c r="AI1364" i="16" l="1"/>
  <c r="AP1124" i="16"/>
  <c r="AX1124" i="16" s="1"/>
  <c r="T1365" i="16"/>
  <c r="Y1366" i="16"/>
  <c r="Z1366" i="16"/>
  <c r="Y1367" i="16" l="1"/>
  <c r="T1366" i="16"/>
  <c r="Z1367" i="16"/>
  <c r="AP1125" i="16"/>
  <c r="AX1125" i="16" s="1"/>
  <c r="AI1365" i="16"/>
  <c r="AP1126" i="16" l="1"/>
  <c r="AX1126" i="16" s="1"/>
  <c r="AI1366" i="16"/>
  <c r="Y1368" i="16"/>
  <c r="T1367" i="16"/>
  <c r="Z1368" i="16"/>
  <c r="AP1127" i="16" l="1"/>
  <c r="AX1127" i="16" s="1"/>
  <c r="AI1367" i="16"/>
  <c r="Z1369" i="16"/>
  <c r="T1368" i="16"/>
  <c r="Y1369" i="16"/>
  <c r="AP1128" i="16" l="1"/>
  <c r="AX1128" i="16" s="1"/>
  <c r="AI1368" i="16"/>
  <c r="Y1370" i="16"/>
  <c r="Z1370" i="16"/>
  <c r="T1369" i="16"/>
  <c r="T1370" i="16" l="1"/>
  <c r="Y1371" i="16"/>
  <c r="Z1371" i="16"/>
  <c r="AP1129" i="16"/>
  <c r="AX1129" i="16" s="1"/>
  <c r="AI1369" i="16"/>
  <c r="T1371" i="16" l="1"/>
  <c r="Z1372" i="16"/>
  <c r="Y1372" i="16"/>
  <c r="AP1130" i="16"/>
  <c r="AX1130" i="16" s="1"/>
  <c r="AI1370" i="16"/>
  <c r="Y1373" i="16" l="1"/>
  <c r="T1372" i="16"/>
  <c r="Z1373" i="16"/>
  <c r="AI1371" i="16"/>
  <c r="AP1131" i="16"/>
  <c r="AX1131" i="16" s="1"/>
  <c r="AP1132" i="16" l="1"/>
  <c r="AX1132" i="16" s="1"/>
  <c r="AI1372" i="16"/>
  <c r="Z1374" i="16"/>
  <c r="Y1374" i="16"/>
  <c r="T1373" i="16"/>
  <c r="Z1375" i="16" l="1"/>
  <c r="Y1375" i="16"/>
  <c r="T1374" i="16"/>
  <c r="AP1133" i="16"/>
  <c r="AX1133" i="16" s="1"/>
  <c r="AI1373" i="16"/>
  <c r="AI1374" i="16" l="1"/>
  <c r="AP1134" i="16"/>
  <c r="AX1134" i="16" s="1"/>
  <c r="Z1376" i="16"/>
  <c r="Y1376" i="16"/>
  <c r="T1375" i="16"/>
  <c r="AP1135" i="16" l="1"/>
  <c r="AX1135" i="16" s="1"/>
  <c r="AI1375" i="16"/>
  <c r="T1376" i="16"/>
  <c r="Z1377" i="16"/>
  <c r="Y1377" i="16"/>
  <c r="T1377" i="16" l="1"/>
  <c r="Z1378" i="16"/>
  <c r="Y1378" i="16"/>
  <c r="AI1376" i="16"/>
  <c r="AP1136" i="16"/>
  <c r="AX1136" i="16" s="1"/>
  <c r="Y1379" i="16" l="1"/>
  <c r="Z1379" i="16"/>
  <c r="T1378" i="16"/>
  <c r="AP1137" i="16"/>
  <c r="AX1137" i="16" s="1"/>
  <c r="AI1377" i="16"/>
  <c r="T1379" i="16" l="1"/>
  <c r="Z1380" i="16"/>
  <c r="Y1380" i="16"/>
  <c r="AP1138" i="16"/>
  <c r="AX1138" i="16" s="1"/>
  <c r="AI1378" i="16"/>
  <c r="Z1381" i="16" l="1"/>
  <c r="Y1381" i="16"/>
  <c r="T1380" i="16"/>
  <c r="AP1139" i="16"/>
  <c r="AX1139" i="16" s="1"/>
  <c r="AI1379" i="16"/>
  <c r="AP1140" i="16" l="1"/>
  <c r="AX1140" i="16" s="1"/>
  <c r="AI1380" i="16"/>
  <c r="Z1382" i="16"/>
  <c r="T1381" i="16"/>
  <c r="Y1382" i="16"/>
  <c r="AP1141" i="16" l="1"/>
  <c r="AX1141" i="16" s="1"/>
  <c r="AI1381" i="16"/>
  <c r="Z1383" i="16"/>
  <c r="Y1383" i="16"/>
  <c r="T1382" i="16"/>
  <c r="AP1142" i="16" l="1"/>
  <c r="AX1142" i="16" s="1"/>
  <c r="AI1382" i="16"/>
  <c r="Y1384" i="16"/>
  <c r="Z1384" i="16"/>
  <c r="T1383" i="16"/>
  <c r="Z1385" i="16" l="1"/>
  <c r="T1384" i="16"/>
  <c r="Y1385" i="16"/>
  <c r="AP1143" i="16"/>
  <c r="AX1143" i="16" s="1"/>
  <c r="AI1383" i="16"/>
  <c r="Y1386" i="16" l="1"/>
  <c r="T1385" i="16"/>
  <c r="Z1386" i="16"/>
  <c r="AI1384" i="16"/>
  <c r="AP1144" i="16"/>
  <c r="AX1144" i="16" s="1"/>
  <c r="AI1385" i="16" l="1"/>
  <c r="AP1145" i="16"/>
  <c r="AX1145" i="16" s="1"/>
  <c r="T1386" i="16"/>
  <c r="Y1387" i="16"/>
  <c r="Z1387" i="16"/>
  <c r="Y1388" i="16" l="1"/>
  <c r="T1387" i="16"/>
  <c r="Z1388" i="16"/>
  <c r="AI1386" i="16"/>
  <c r="AP1146" i="16"/>
  <c r="AX1146" i="16" s="1"/>
  <c r="AP1147" i="16" l="1"/>
  <c r="AX1147" i="16" s="1"/>
  <c r="AI1387" i="16"/>
  <c r="Z1389" i="16"/>
  <c r="Y1389" i="16"/>
  <c r="T1388" i="16"/>
  <c r="T1389" i="16" l="1"/>
  <c r="Y1390" i="16"/>
  <c r="Z1390" i="16"/>
  <c r="AI1388" i="16"/>
  <c r="AP1148" i="16"/>
  <c r="AX1148" i="16" s="1"/>
  <c r="T1390" i="16" l="1"/>
  <c r="Z1391" i="16"/>
  <c r="Y1391" i="16"/>
  <c r="AP1149" i="16"/>
  <c r="AX1149" i="16" s="1"/>
  <c r="AI1389" i="16"/>
  <c r="Y1392" i="16" l="1"/>
  <c r="T1391" i="16"/>
  <c r="Z1392" i="16"/>
  <c r="AI1390" i="16"/>
  <c r="AP1150" i="16"/>
  <c r="AX1150" i="16" s="1"/>
  <c r="T1392" i="16" l="1"/>
  <c r="Y1393" i="16"/>
  <c r="Z1393" i="16"/>
  <c r="AP1151" i="16"/>
  <c r="AX1151" i="16" s="1"/>
  <c r="AI1391" i="16"/>
  <c r="Y1394" i="16" l="1"/>
  <c r="Z1394" i="16"/>
  <c r="T1393" i="16"/>
  <c r="AP1152" i="16"/>
  <c r="AX1152" i="16" s="1"/>
  <c r="AI1392" i="16"/>
  <c r="AI1393" i="16" l="1"/>
  <c r="AP1153" i="16"/>
  <c r="AX1153" i="16" s="1"/>
  <c r="Y1395" i="16"/>
  <c r="T1394" i="16"/>
  <c r="Z1395" i="16"/>
  <c r="AP1154" i="16" l="1"/>
  <c r="AX1154" i="16" s="1"/>
  <c r="AI1394" i="16"/>
  <c r="Z1396" i="16"/>
  <c r="T1395" i="16"/>
  <c r="Y1396" i="16"/>
  <c r="AP1155" i="16" l="1"/>
  <c r="AX1155" i="16" s="1"/>
  <c r="AI1395" i="16"/>
  <c r="T1396" i="16"/>
  <c r="Y1397" i="16"/>
  <c r="Z1397" i="16"/>
  <c r="Y1398" i="16" l="1"/>
  <c r="T1397" i="16"/>
  <c r="Z1398" i="16"/>
  <c r="AI1396" i="16"/>
  <c r="AP1156" i="16"/>
  <c r="AX1156" i="16" s="1"/>
  <c r="AI1397" i="16" l="1"/>
  <c r="AP1157" i="16"/>
  <c r="AX1157" i="16" s="1"/>
  <c r="Y1399" i="16"/>
  <c r="T1398" i="16"/>
  <c r="Z1399" i="16"/>
  <c r="AI1398" i="16" l="1"/>
  <c r="AP1158" i="16"/>
  <c r="AX1158" i="16" s="1"/>
  <c r="Y1400" i="16"/>
  <c r="Z1400" i="16"/>
  <c r="T1399" i="16"/>
  <c r="AP1159" i="16" l="1"/>
  <c r="AX1159" i="16" s="1"/>
  <c r="AI1399" i="16"/>
  <c r="Z1401" i="16"/>
  <c r="T1400" i="16"/>
  <c r="Y1401" i="16"/>
  <c r="Z1402" i="16" l="1"/>
  <c r="T1401" i="16"/>
  <c r="Y1402" i="16"/>
  <c r="AP1160" i="16"/>
  <c r="AX1160" i="16" s="1"/>
  <c r="AI1400" i="16"/>
  <c r="Z1403" i="16" l="1"/>
  <c r="T1402" i="16"/>
  <c r="Y1403" i="16"/>
  <c r="AP1161" i="16"/>
  <c r="AX1161" i="16" s="1"/>
  <c r="AI1401" i="16"/>
  <c r="Z1404" i="16" l="1"/>
  <c r="T1403" i="16"/>
  <c r="Y1404" i="16"/>
  <c r="AI1402" i="16"/>
  <c r="AP1162" i="16"/>
  <c r="AX1162" i="16" s="1"/>
  <c r="Y1405" i="16" l="1"/>
  <c r="T1404" i="16"/>
  <c r="Z1405" i="16"/>
  <c r="AI1403" i="16"/>
  <c r="AP1163" i="16"/>
  <c r="AX1163" i="16" s="1"/>
  <c r="AI1404" i="16" l="1"/>
  <c r="AP1164" i="16"/>
  <c r="AX1164" i="16" s="1"/>
  <c r="Y1406" i="16"/>
  <c r="T1405" i="16"/>
  <c r="Z1406" i="16"/>
  <c r="AP1165" i="16" l="1"/>
  <c r="AX1165" i="16" s="1"/>
  <c r="AI1405" i="16"/>
  <c r="T1406" i="16"/>
  <c r="Z1407" i="16"/>
  <c r="Y1407" i="16"/>
  <c r="AI1406" i="16" l="1"/>
  <c r="AP1166" i="16"/>
  <c r="AX1166" i="16" s="1"/>
  <c r="Y1408" i="16"/>
  <c r="T1407" i="16"/>
  <c r="Z1408" i="16"/>
  <c r="AP1167" i="16" l="1"/>
  <c r="AX1167" i="16" s="1"/>
  <c r="AI1407" i="16"/>
  <c r="Y1409" i="16"/>
  <c r="Z1409" i="16"/>
  <c r="T1408" i="16"/>
  <c r="AP1168" i="16" l="1"/>
  <c r="AX1168" i="16" s="1"/>
  <c r="AI1408" i="16"/>
  <c r="Y1410" i="16"/>
  <c r="Z1410" i="16"/>
  <c r="T1409" i="16"/>
  <c r="AP1169" i="16" l="1"/>
  <c r="AX1169" i="16" s="1"/>
  <c r="AI1409" i="16"/>
  <c r="T1410" i="16"/>
  <c r="Z1411" i="16"/>
  <c r="Y1411" i="16"/>
  <c r="T1411" i="16" l="1"/>
  <c r="Z1412" i="16"/>
  <c r="Y1412" i="16"/>
  <c r="AI1410" i="16"/>
  <c r="AP1170" i="16"/>
  <c r="AX1170" i="16" s="1"/>
  <c r="Z1413" i="16" l="1"/>
  <c r="T1412" i="16"/>
  <c r="Y1413" i="16"/>
  <c r="AI1411" i="16"/>
  <c r="AP1171" i="16"/>
  <c r="AX1171" i="16" s="1"/>
  <c r="Y1414" i="16" l="1"/>
  <c r="Z1414" i="16"/>
  <c r="T1413" i="16"/>
  <c r="AI1412" i="16"/>
  <c r="AP1172" i="16"/>
  <c r="AX1172" i="16" s="1"/>
  <c r="AI1413" i="16" l="1"/>
  <c r="AP1173" i="16"/>
  <c r="AX1173" i="16" s="1"/>
  <c r="Y1415" i="16"/>
  <c r="Z1415" i="16"/>
  <c r="T1414" i="16"/>
  <c r="T1415" i="16" l="1"/>
  <c r="Y1416" i="16"/>
  <c r="Z1416" i="16"/>
  <c r="AI1414" i="16"/>
  <c r="AP1174" i="16"/>
  <c r="AX1174" i="16" s="1"/>
  <c r="Y1417" i="16" l="1"/>
  <c r="T1416" i="16"/>
  <c r="Z1417" i="16"/>
  <c r="AI1415" i="16"/>
  <c r="AP1175" i="16"/>
  <c r="AX1175" i="16" s="1"/>
  <c r="AP1176" i="16" l="1"/>
  <c r="AX1176" i="16" s="1"/>
  <c r="AI1416" i="16"/>
  <c r="Y1418" i="16"/>
  <c r="T1417" i="16"/>
  <c r="Z1418" i="16"/>
  <c r="AP1177" i="16" l="1"/>
  <c r="AX1177" i="16" s="1"/>
  <c r="AI1417" i="16"/>
  <c r="Y1419" i="16"/>
  <c r="T1418" i="16"/>
  <c r="Z1419" i="16"/>
  <c r="AI1418" i="16" l="1"/>
  <c r="AP1178" i="16"/>
  <c r="AX1178" i="16" s="1"/>
  <c r="Z1420" i="16"/>
  <c r="T1419" i="16"/>
  <c r="Y1420" i="16"/>
  <c r="Z1421" i="16" l="1"/>
  <c r="Y1421" i="16"/>
  <c r="T1420" i="16"/>
  <c r="AP1179" i="16"/>
  <c r="AX1179" i="16" s="1"/>
  <c r="AI1419" i="16"/>
  <c r="AI1420" i="16" l="1"/>
  <c r="AP1180" i="16"/>
  <c r="AX1180" i="16" s="1"/>
  <c r="T1421" i="16"/>
  <c r="Y1422" i="16"/>
  <c r="Z1422" i="16"/>
  <c r="T1422" i="16" l="1"/>
  <c r="Z1423" i="16"/>
  <c r="Y1423" i="16"/>
  <c r="AP1181" i="16"/>
  <c r="AX1181" i="16" s="1"/>
  <c r="AI1421" i="16"/>
  <c r="T1423" i="16" l="1"/>
  <c r="Y1424" i="16"/>
  <c r="Z1424" i="16"/>
  <c r="AP1182" i="16"/>
  <c r="AX1182" i="16" s="1"/>
  <c r="AI1422" i="16"/>
  <c r="Y1425" i="16" l="1"/>
  <c r="T1424" i="16"/>
  <c r="Z1425" i="16"/>
  <c r="AP1183" i="16"/>
  <c r="AX1183" i="16" s="1"/>
  <c r="AI1423" i="16"/>
  <c r="T1425" i="16" l="1"/>
  <c r="Z1426" i="16"/>
  <c r="Y1426" i="16"/>
  <c r="AP1184" i="16"/>
  <c r="AX1184" i="16" s="1"/>
  <c r="AI1424" i="16"/>
  <c r="Y1427" i="16" l="1"/>
  <c r="T1426" i="16"/>
  <c r="Z1427" i="16"/>
  <c r="AI1425" i="16"/>
  <c r="AP1185" i="16"/>
  <c r="AX1185" i="16" s="1"/>
  <c r="AP1186" i="16" l="1"/>
  <c r="AX1186" i="16" s="1"/>
  <c r="AI1426" i="16"/>
  <c r="T1427" i="16"/>
  <c r="Z1428" i="16"/>
  <c r="Y1428" i="16"/>
  <c r="AI1427" i="16" l="1"/>
  <c r="AP1187" i="16"/>
  <c r="AX1187" i="16" s="1"/>
  <c r="T1428" i="16"/>
  <c r="Y1429" i="16"/>
  <c r="Z1429" i="16"/>
  <c r="T1429" i="16" l="1"/>
  <c r="Z1430" i="16"/>
  <c r="Y1430" i="16"/>
  <c r="AP1188" i="16"/>
  <c r="AX1188" i="16" s="1"/>
  <c r="AI1428" i="16"/>
  <c r="T1430" i="16" l="1"/>
  <c r="Z1431" i="16"/>
  <c r="Y1431" i="16"/>
  <c r="AP1189" i="16"/>
  <c r="AX1189" i="16" s="1"/>
  <c r="AI1429" i="16"/>
  <c r="Y1432" i="16" l="1"/>
  <c r="T1431" i="16"/>
  <c r="Z1432" i="16"/>
  <c r="AP1190" i="16"/>
  <c r="AX1190" i="16" s="1"/>
  <c r="AI1430" i="16"/>
  <c r="AI1431" i="16" l="1"/>
  <c r="AP1191" i="16"/>
  <c r="AX1191" i="16" s="1"/>
  <c r="Y1433" i="16"/>
  <c r="T1432" i="16"/>
  <c r="Z1433" i="16"/>
  <c r="AP1192" i="16" l="1"/>
  <c r="AX1192" i="16" s="1"/>
  <c r="AI1432" i="16"/>
  <c r="Z1434" i="16"/>
  <c r="Y1434" i="16"/>
  <c r="T1433" i="16"/>
  <c r="AP1193" i="16" l="1"/>
  <c r="AX1193" i="16" s="1"/>
  <c r="AI1433" i="16"/>
  <c r="Z1435" i="16"/>
  <c r="Y1435" i="16"/>
  <c r="T1434" i="16"/>
  <c r="AP1194" i="16" l="1"/>
  <c r="AX1194" i="16" s="1"/>
  <c r="AI1434" i="16"/>
  <c r="Z1436" i="16"/>
  <c r="Y1436" i="16"/>
  <c r="T1435" i="16"/>
  <c r="T1436" i="16" l="1"/>
  <c r="Z1437" i="16"/>
  <c r="Y1437" i="16"/>
  <c r="AP1195" i="16"/>
  <c r="AX1195" i="16" s="1"/>
  <c r="AI1435" i="16"/>
  <c r="Y1438" i="16" l="1"/>
  <c r="T1437" i="16"/>
  <c r="Z1438" i="16"/>
  <c r="AP1196" i="16"/>
  <c r="AX1196" i="16" s="1"/>
  <c r="AI1436" i="16"/>
  <c r="AP1197" i="16" l="1"/>
  <c r="AX1197" i="16" s="1"/>
  <c r="AI1437" i="16"/>
  <c r="Z1439" i="16"/>
  <c r="T1438" i="16"/>
  <c r="Y1439" i="16"/>
  <c r="AI1438" i="16" l="1"/>
  <c r="AP1198" i="16"/>
  <c r="AX1198" i="16" s="1"/>
  <c r="T1439" i="16"/>
  <c r="Y1440" i="16"/>
  <c r="Z1440" i="16"/>
  <c r="Y1441" i="16" l="1"/>
  <c r="T1440" i="16"/>
  <c r="Z1441" i="16"/>
  <c r="AI1439" i="16"/>
  <c r="AP1199" i="16"/>
  <c r="AX1199" i="16" s="1"/>
  <c r="AI1440" i="16" l="1"/>
  <c r="AP1200" i="16"/>
  <c r="AX1200" i="16" s="1"/>
  <c r="Y1442" i="16"/>
  <c r="T1441" i="16"/>
  <c r="Z1442" i="16"/>
  <c r="AI1441" i="16" l="1"/>
  <c r="AP1201" i="16"/>
  <c r="AX1201" i="16" s="1"/>
  <c r="T1442" i="16"/>
  <c r="Z1443" i="16"/>
  <c r="Y1443" i="16"/>
  <c r="AP1202" i="16" l="1"/>
  <c r="AX1202" i="16" s="1"/>
  <c r="AI1442" i="16"/>
  <c r="Y1444" i="16"/>
  <c r="T1443" i="16"/>
  <c r="Z1444" i="16"/>
  <c r="AI1443" i="16" l="1"/>
  <c r="AP1203" i="16"/>
  <c r="AX1203" i="16" s="1"/>
  <c r="Z1445" i="16"/>
  <c r="Y1445" i="16"/>
  <c r="T1444" i="16"/>
  <c r="Y1446" i="16" l="1"/>
  <c r="Z1446" i="16"/>
  <c r="T1445" i="16"/>
  <c r="AP1204" i="16"/>
  <c r="AX1204" i="16" s="1"/>
  <c r="AI1444" i="16"/>
  <c r="Z1447" i="16" l="1"/>
  <c r="Y1447" i="16"/>
  <c r="T1446" i="16"/>
  <c r="AI1445" i="16"/>
  <c r="AP1205" i="16"/>
  <c r="AX1205" i="16" s="1"/>
  <c r="AI1446" i="16" l="1"/>
  <c r="AP1206" i="16"/>
  <c r="AX1206" i="16" s="1"/>
  <c r="Z1448" i="16"/>
  <c r="T1447" i="16"/>
  <c r="Y1448" i="16"/>
  <c r="AI1447" i="16" l="1"/>
  <c r="AP1207" i="16"/>
  <c r="AX1207" i="16" s="1"/>
  <c r="T1448" i="16"/>
  <c r="Y1449" i="16"/>
  <c r="Z1449" i="16"/>
  <c r="Y1450" i="16" l="1"/>
  <c r="Z1450" i="16"/>
  <c r="T1449" i="16"/>
  <c r="AI1448" i="16"/>
  <c r="AP1208" i="16"/>
  <c r="AX1208" i="16" s="1"/>
  <c r="AI1449" i="16" l="1"/>
  <c r="AP1209" i="16"/>
  <c r="AX1209" i="16" s="1"/>
  <c r="Z1451" i="16"/>
  <c r="Y1451" i="16"/>
  <c r="T1450" i="16"/>
  <c r="Y1452" i="16" l="1"/>
  <c r="Z1452" i="16"/>
  <c r="T1451" i="16"/>
  <c r="AP1210" i="16"/>
  <c r="AX1210" i="16" s="1"/>
  <c r="AI1450" i="16"/>
  <c r="AI1451" i="16" l="1"/>
  <c r="AP1211" i="16"/>
  <c r="AX1211" i="16" s="1"/>
  <c r="T1452" i="16"/>
  <c r="Z1453" i="16"/>
  <c r="Y1453" i="16"/>
  <c r="Y1454" i="16" l="1"/>
  <c r="T1453" i="16"/>
  <c r="Z1454" i="16"/>
  <c r="AP1212" i="16"/>
  <c r="AX1212" i="16" s="1"/>
  <c r="AI1452" i="16"/>
  <c r="Z1455" i="16" l="1"/>
  <c r="T1454" i="16"/>
  <c r="Y1455" i="16"/>
  <c r="AP1213" i="16"/>
  <c r="AX1213" i="16" s="1"/>
  <c r="AI1453" i="16"/>
  <c r="Y1456" i="16" l="1"/>
  <c r="T1455" i="16"/>
  <c r="Z1456" i="16"/>
  <c r="AP1214" i="16"/>
  <c r="AX1214" i="16" s="1"/>
  <c r="AI1454" i="16"/>
  <c r="AP1215" i="16" l="1"/>
  <c r="AX1215" i="16" s="1"/>
  <c r="AI1455" i="16"/>
  <c r="Z1457" i="16"/>
  <c r="T1456" i="16"/>
  <c r="Y1457" i="16"/>
  <c r="Z1458" i="16" l="1"/>
  <c r="T1457" i="16"/>
  <c r="Y1458" i="16"/>
  <c r="AI1456" i="16"/>
  <c r="AP1216" i="16"/>
  <c r="AX1216" i="16" s="1"/>
  <c r="Z1459" i="16" l="1"/>
  <c r="Y1459" i="16"/>
  <c r="T1458" i="16"/>
  <c r="AP1217" i="16"/>
  <c r="AX1217" i="16" s="1"/>
  <c r="AI1457" i="16"/>
  <c r="AP1218" i="16" l="1"/>
  <c r="AX1218" i="16" s="1"/>
  <c r="AI1458" i="16"/>
  <c r="T1459" i="16"/>
  <c r="Z1460" i="16"/>
  <c r="Y1460" i="16"/>
  <c r="Z1461" i="16" l="1"/>
  <c r="Y1461" i="16"/>
  <c r="T1460" i="16"/>
  <c r="AI1459" i="16"/>
  <c r="AP1219" i="16"/>
  <c r="AX1219" i="16" s="1"/>
  <c r="AI1460" i="16" l="1"/>
  <c r="AP1220" i="16"/>
  <c r="AX1220" i="16" s="1"/>
  <c r="T1461" i="16"/>
  <c r="Z1462" i="16"/>
  <c r="Y1462" i="16"/>
  <c r="T1462" i="16" l="1"/>
  <c r="Y1463" i="16"/>
  <c r="Z1463" i="16"/>
  <c r="AP1221" i="16"/>
  <c r="AX1221" i="16" s="1"/>
  <c r="AI1461" i="16"/>
  <c r="T1463" i="16" l="1"/>
  <c r="Y1464" i="16"/>
  <c r="Z1464" i="16"/>
  <c r="AI1462" i="16"/>
  <c r="AP1222" i="16"/>
  <c r="AX1222" i="16" s="1"/>
  <c r="T1464" i="16" l="1"/>
  <c r="Z1465" i="16"/>
  <c r="Y1465" i="16"/>
  <c r="AI1463" i="16"/>
  <c r="AP1223" i="16"/>
  <c r="AX1223" i="16" s="1"/>
  <c r="T1465" i="16" l="1"/>
  <c r="Z1466" i="16"/>
  <c r="Y1466" i="16"/>
  <c r="AI1464" i="16"/>
  <c r="AP1224" i="16"/>
  <c r="AX1224" i="16" s="1"/>
  <c r="Y1467" i="16" l="1"/>
  <c r="T1466" i="16"/>
  <c r="Z1467" i="16"/>
  <c r="AI1465" i="16"/>
  <c r="AP1225" i="16"/>
  <c r="AX1225" i="16" s="1"/>
  <c r="AP1226" i="16" l="1"/>
  <c r="AX1226" i="16" s="1"/>
  <c r="AI1466" i="16"/>
  <c r="Y1468" i="16"/>
  <c r="T1467" i="16"/>
  <c r="Z1468" i="16"/>
  <c r="AI1467" i="16" l="1"/>
  <c r="AP1227" i="16"/>
  <c r="AX1227" i="16" s="1"/>
  <c r="T1468" i="16"/>
  <c r="Y1469" i="16"/>
  <c r="Z1469" i="16"/>
  <c r="Z1470" i="16" l="1"/>
  <c r="Y1470" i="16"/>
  <c r="T1469" i="16"/>
  <c r="AP1228" i="16"/>
  <c r="AX1228" i="16" s="1"/>
  <c r="AI1468" i="16"/>
  <c r="AP1229" i="16" l="1"/>
  <c r="AX1229" i="16" s="1"/>
  <c r="AI1469" i="16"/>
  <c r="Z1471" i="16"/>
  <c r="Y1471" i="16"/>
  <c r="T1470" i="16"/>
  <c r="AP1230" i="16" l="1"/>
  <c r="AX1230" i="16" s="1"/>
  <c r="AI1470" i="16"/>
  <c r="Z1472" i="16"/>
  <c r="Y1472" i="16"/>
  <c r="T1471" i="16"/>
  <c r="AI1471" i="16" l="1"/>
  <c r="AP1231" i="16"/>
  <c r="AX1231" i="16" s="1"/>
  <c r="Z1473" i="16"/>
  <c r="Y1473" i="16"/>
  <c r="T1472" i="16"/>
  <c r="Z1474" i="16" l="1"/>
  <c r="T1473" i="16"/>
  <c r="Y1474" i="16"/>
  <c r="AP1232" i="16"/>
  <c r="AX1232" i="16" s="1"/>
  <c r="AI1472" i="16"/>
  <c r="Y1475" i="16" l="1"/>
  <c r="T1474" i="16"/>
  <c r="Z1475" i="16"/>
  <c r="AI1473" i="16"/>
  <c r="AP1233" i="16"/>
  <c r="AX1233" i="16" s="1"/>
  <c r="AP1234" i="16" l="1"/>
  <c r="AX1234" i="16" s="1"/>
  <c r="AI1474" i="16"/>
  <c r="Y1476" i="16"/>
  <c r="Z1476" i="16"/>
  <c r="T1475" i="16"/>
  <c r="Z1477" i="16" l="1"/>
  <c r="T1476" i="16"/>
  <c r="Y1477" i="16"/>
  <c r="AI1475" i="16"/>
  <c r="AP1235" i="16"/>
  <c r="AX1235" i="16" s="1"/>
  <c r="Y1478" i="16" l="1"/>
  <c r="T1477" i="16"/>
  <c r="Z1478" i="16"/>
  <c r="AI1476" i="16"/>
  <c r="AP1236" i="16"/>
  <c r="AX1236" i="16" s="1"/>
  <c r="AI1477" i="16" l="1"/>
  <c r="AP1237" i="16"/>
  <c r="AX1237" i="16" s="1"/>
  <c r="T1478" i="16"/>
  <c r="Y1479" i="16"/>
  <c r="Z1479" i="16"/>
  <c r="T1479" i="16" l="1"/>
  <c r="Z1480" i="16"/>
  <c r="Y1480" i="16"/>
  <c r="AI1478" i="16"/>
  <c r="AP1238" i="16"/>
  <c r="AX1238" i="16" s="1"/>
  <c r="T1480" i="16" l="1"/>
  <c r="Y1481" i="16"/>
  <c r="Z1481" i="16"/>
  <c r="AP1239" i="16"/>
  <c r="AX1239" i="16" s="1"/>
  <c r="AI1479" i="16"/>
  <c r="T1481" i="16" l="1"/>
  <c r="Z1482" i="16"/>
  <c r="Y1482" i="16"/>
  <c r="AI1480" i="16"/>
  <c r="AP1240" i="16"/>
  <c r="AX1240" i="16" s="1"/>
  <c r="T1482" i="16" l="1"/>
  <c r="Y1483" i="16"/>
  <c r="Z1483" i="16"/>
  <c r="AI1481" i="16"/>
  <c r="AP1241" i="16"/>
  <c r="AX1241" i="16" s="1"/>
  <c r="T1483" i="16" l="1"/>
  <c r="Y1484" i="16"/>
  <c r="Z1484" i="16"/>
  <c r="AI1482" i="16"/>
  <c r="AP1242" i="16"/>
  <c r="AX1242" i="16" s="1"/>
  <c r="T1484" i="16" l="1"/>
  <c r="Y1485" i="16"/>
  <c r="Z1485" i="16"/>
  <c r="AP1243" i="16"/>
  <c r="AX1243" i="16" s="1"/>
  <c r="AI1483" i="16"/>
  <c r="Y1486" i="16" l="1"/>
  <c r="Z1486" i="16"/>
  <c r="T1485" i="16"/>
  <c r="AI1484" i="16"/>
  <c r="AP1244" i="16"/>
  <c r="AX1244" i="16" s="1"/>
  <c r="AI1485" i="16" l="1"/>
  <c r="AP1245" i="16"/>
  <c r="AX1245" i="16" s="1"/>
  <c r="Z1487" i="16"/>
  <c r="Y1487" i="16"/>
  <c r="T1486" i="16"/>
  <c r="AP1246" i="16" l="1"/>
  <c r="AX1246" i="16" s="1"/>
  <c r="AI1486" i="16"/>
  <c r="T1487" i="16"/>
  <c r="Z1488" i="16"/>
  <c r="Y1488" i="16"/>
  <c r="Z1489" i="16" l="1"/>
  <c r="Y1489" i="16"/>
  <c r="T1488" i="16"/>
  <c r="AP1247" i="16"/>
  <c r="AX1247" i="16" s="1"/>
  <c r="AI1487" i="16"/>
  <c r="AP1248" i="16" l="1"/>
  <c r="AX1248" i="16" s="1"/>
  <c r="AI1488" i="16"/>
  <c r="Z1490" i="16"/>
  <c r="T1489" i="16"/>
  <c r="Y1490" i="16"/>
  <c r="Y1491" i="16" l="1"/>
  <c r="Z1491" i="16"/>
  <c r="T1490" i="16"/>
  <c r="AP1249" i="16"/>
  <c r="AX1249" i="16" s="1"/>
  <c r="AI1489" i="16"/>
  <c r="AI1490" i="16" l="1"/>
  <c r="AP1250" i="16"/>
  <c r="AX1250" i="16" s="1"/>
  <c r="T1491" i="16"/>
  <c r="Z1492" i="16"/>
  <c r="Y1492" i="16"/>
  <c r="AI1491" i="16" l="1"/>
  <c r="AP1251" i="16"/>
  <c r="AX1251" i="16" s="1"/>
  <c r="T1492" i="16"/>
  <c r="Y1493" i="16"/>
  <c r="Z1493" i="16"/>
  <c r="Z1494" i="16" l="1"/>
  <c r="Y1494" i="16"/>
  <c r="T1493" i="16"/>
  <c r="AP1252" i="16"/>
  <c r="AX1252" i="16" s="1"/>
  <c r="AI1492" i="16"/>
  <c r="AP1253" i="16" l="1"/>
  <c r="AX1253" i="16" s="1"/>
  <c r="AI1493" i="16"/>
  <c r="T1494" i="16"/>
  <c r="Y1495" i="16"/>
  <c r="Z1495" i="16"/>
  <c r="Z1496" i="16" l="1"/>
  <c r="T1495" i="16"/>
  <c r="Y1496" i="16"/>
  <c r="AP1254" i="16"/>
  <c r="AX1254" i="16" s="1"/>
  <c r="AI1494" i="16"/>
  <c r="Z1497" i="16" l="1"/>
  <c r="Y1497" i="16"/>
  <c r="T1496" i="16"/>
  <c r="AI1495" i="16"/>
  <c r="AP1255" i="16"/>
  <c r="AX1255" i="16" s="1"/>
  <c r="AP1256" i="16" l="1"/>
  <c r="AX1256" i="16" s="1"/>
  <c r="AI1496" i="16"/>
  <c r="T1497" i="16"/>
  <c r="Y1498" i="16"/>
  <c r="Z1498" i="16"/>
  <c r="T1498" i="16" l="1"/>
  <c r="Z1499" i="16"/>
  <c r="Y1499" i="16"/>
  <c r="AI1497" i="16"/>
  <c r="AP1257" i="16"/>
  <c r="AX1257" i="16" s="1"/>
  <c r="Y1500" i="16" l="1"/>
  <c r="Z1500" i="16"/>
  <c r="T1499" i="16"/>
  <c r="AP1258" i="16"/>
  <c r="AX1258" i="16" s="1"/>
  <c r="AI1498" i="16"/>
  <c r="AP1259" i="16" l="1"/>
  <c r="AX1259" i="16" s="1"/>
  <c r="AI1499" i="16"/>
  <c r="T1500" i="16"/>
  <c r="Y1501" i="16"/>
  <c r="Z1501" i="16"/>
  <c r="Y1502" i="16" l="1"/>
  <c r="T1501" i="16"/>
  <c r="Z1502" i="16"/>
  <c r="AI1500" i="16"/>
  <c r="AP1260" i="16"/>
  <c r="AX1260" i="16" s="1"/>
  <c r="AP1261" i="16" l="1"/>
  <c r="AX1261" i="16" s="1"/>
  <c r="AI1501" i="16"/>
  <c r="T1502" i="16"/>
  <c r="Y1503" i="16"/>
  <c r="Z1503" i="16"/>
  <c r="AI1502" i="16" l="1"/>
  <c r="AP1262" i="16"/>
  <c r="AX1262" i="16" s="1"/>
  <c r="Y1504" i="16"/>
  <c r="Z1504" i="16"/>
  <c r="T1503" i="16"/>
  <c r="AP1263" i="16" l="1"/>
  <c r="AX1263" i="16" s="1"/>
  <c r="AI1503" i="16"/>
  <c r="T1504" i="16"/>
  <c r="Y1505" i="16"/>
  <c r="Z1505" i="16"/>
  <c r="AP1264" i="16" l="1"/>
  <c r="AX1264" i="16" s="1"/>
  <c r="AI1504" i="16"/>
  <c r="Y1506" i="16"/>
  <c r="T1505" i="16"/>
  <c r="Z1506" i="16"/>
  <c r="AI1505" i="16" l="1"/>
  <c r="AP1265" i="16"/>
  <c r="AX1265" i="16" s="1"/>
  <c r="Y1507" i="16"/>
  <c r="T1506" i="16"/>
  <c r="Z1507" i="16"/>
  <c r="AP1266" i="16" l="1"/>
  <c r="AX1266" i="16" s="1"/>
  <c r="AI1506" i="16"/>
  <c r="T1507" i="16"/>
  <c r="Y1508" i="16"/>
  <c r="Z1508" i="16"/>
  <c r="AI1507" i="16" l="1"/>
  <c r="AP1267" i="16"/>
  <c r="AX1267" i="16" s="1"/>
  <c r="Y1509" i="16"/>
  <c r="Z1509" i="16"/>
  <c r="T1508" i="16"/>
  <c r="AP1268" i="16" l="1"/>
  <c r="AX1268" i="16" s="1"/>
  <c r="AI1508" i="16"/>
  <c r="T1509" i="16"/>
  <c r="Z1510" i="16"/>
  <c r="Y1510" i="16"/>
  <c r="Y1511" i="16" l="1"/>
  <c r="T1510" i="16"/>
  <c r="Z1511" i="16"/>
  <c r="AI1509" i="16"/>
  <c r="AP1269" i="16"/>
  <c r="AX1269" i="16" s="1"/>
  <c r="AI1510" i="16" l="1"/>
  <c r="AP1270" i="16"/>
  <c r="AX1270" i="16" s="1"/>
  <c r="Y1512" i="16"/>
  <c r="T1511" i="16"/>
  <c r="Z1512" i="16"/>
  <c r="AP1271" i="16" l="1"/>
  <c r="AX1271" i="16" s="1"/>
  <c r="AI1511" i="16"/>
  <c r="Z1513" i="16"/>
  <c r="T1512" i="16"/>
  <c r="Y1513" i="16"/>
  <c r="AI1512" i="16" l="1"/>
  <c r="AP1272" i="16"/>
  <c r="AX1272" i="16" s="1"/>
  <c r="Z1514" i="16"/>
  <c r="Y1514" i="16"/>
  <c r="T1513" i="16"/>
  <c r="Y1515" i="16" l="1"/>
  <c r="T1514" i="16"/>
  <c r="Z1515" i="16"/>
  <c r="AP1273" i="16"/>
  <c r="AX1273" i="16" s="1"/>
  <c r="AI1513" i="16"/>
  <c r="AP1274" i="16" l="1"/>
  <c r="AX1274" i="16" s="1"/>
  <c r="AI1514" i="16"/>
  <c r="T1515" i="16"/>
  <c r="Z1516" i="16"/>
  <c r="Y1516" i="16"/>
  <c r="Z1517" i="16" l="1"/>
  <c r="T1516" i="16"/>
  <c r="Y1517" i="16"/>
  <c r="AI1515" i="16"/>
  <c r="AP1275" i="16"/>
  <c r="AX1275" i="16" s="1"/>
  <c r="Z1518" i="16" l="1"/>
  <c r="Y1518" i="16"/>
  <c r="T1517" i="16"/>
  <c r="AP1276" i="16"/>
  <c r="AX1276" i="16" s="1"/>
  <c r="AI1516" i="16"/>
  <c r="AI1517" i="16" l="1"/>
  <c r="AP1277" i="16"/>
  <c r="AX1277" i="16" s="1"/>
  <c r="T1518" i="16"/>
  <c r="Y1519" i="16"/>
  <c r="Z1519" i="16"/>
  <c r="Y1520" i="16" l="1"/>
  <c r="T1519" i="16"/>
  <c r="Z1520" i="16"/>
  <c r="AP1278" i="16"/>
  <c r="AX1278" i="16" s="1"/>
  <c r="AI1518" i="16"/>
  <c r="AP1279" i="16" l="1"/>
  <c r="AX1279" i="16" s="1"/>
  <c r="AI1519" i="16"/>
  <c r="Y1521" i="16"/>
  <c r="T1520" i="16"/>
  <c r="Z1521" i="16"/>
  <c r="AP1280" i="16" l="1"/>
  <c r="AX1280" i="16" s="1"/>
  <c r="AI1520" i="16"/>
  <c r="Y1522" i="16"/>
  <c r="T1521" i="16"/>
  <c r="Z1522" i="16"/>
  <c r="AP1281" i="16" l="1"/>
  <c r="AX1281" i="16" s="1"/>
  <c r="AI1521" i="16"/>
  <c r="Y1523" i="16"/>
  <c r="T1522" i="16"/>
  <c r="Z1523" i="16"/>
  <c r="AP1282" i="16" l="1"/>
  <c r="AX1282" i="16" s="1"/>
  <c r="AI1522" i="16"/>
  <c r="Z1524" i="16"/>
  <c r="T1523" i="16"/>
  <c r="Y1524" i="16"/>
  <c r="T1524" i="16" l="1"/>
  <c r="Z1525" i="16"/>
  <c r="Y1525" i="16"/>
  <c r="AP1283" i="16"/>
  <c r="AX1283" i="16" s="1"/>
  <c r="AI1523" i="16"/>
  <c r="Y1526" i="16" l="1"/>
  <c r="Z1526" i="16"/>
  <c r="T1525" i="16"/>
  <c r="AI1524" i="16"/>
  <c r="AP1284" i="16"/>
  <c r="AX1284" i="16" s="1"/>
  <c r="AI1525" i="16" l="1"/>
  <c r="AP1285" i="16"/>
  <c r="AX1285" i="16" s="1"/>
  <c r="Z1527" i="16"/>
  <c r="Y1527" i="16"/>
  <c r="T1526" i="16"/>
  <c r="AP1286" i="16" l="1"/>
  <c r="AX1286" i="16" s="1"/>
  <c r="AI1526" i="16"/>
  <c r="T1527" i="16"/>
  <c r="Y1528" i="16"/>
  <c r="Z1528" i="16"/>
  <c r="Y1529" i="16" l="1"/>
  <c r="T1528" i="16"/>
  <c r="Z1529" i="16"/>
  <c r="AP1287" i="16"/>
  <c r="AX1287" i="16" s="1"/>
  <c r="AI1527" i="16"/>
  <c r="AP1288" i="16" l="1"/>
  <c r="AX1288" i="16" s="1"/>
  <c r="AI1528" i="16"/>
  <c r="Y1530" i="16"/>
  <c r="T1529" i="16"/>
  <c r="Z1530" i="16"/>
  <c r="AI1529" i="16" l="1"/>
  <c r="AP1289" i="16"/>
  <c r="AX1289" i="16" s="1"/>
  <c r="Z1531" i="16"/>
  <c r="Y1531" i="16"/>
  <c r="T1530" i="16"/>
  <c r="AI1530" i="16" l="1"/>
  <c r="AP1290" i="16"/>
  <c r="AX1290" i="16" s="1"/>
  <c r="T1531" i="16"/>
  <c r="Z1532" i="16"/>
  <c r="Y1532" i="16"/>
  <c r="T1532" i="16" l="1"/>
  <c r="Y1533" i="16"/>
  <c r="Z1533" i="16"/>
  <c r="AI1531" i="16"/>
  <c r="AP1291" i="16"/>
  <c r="AX1291" i="16" s="1"/>
  <c r="Y1534" i="16" l="1"/>
  <c r="Z1534" i="16"/>
  <c r="T1533" i="16"/>
  <c r="AI1532" i="16"/>
  <c r="AP1292" i="16"/>
  <c r="AX1292" i="16" s="1"/>
  <c r="AI1533" i="16" l="1"/>
  <c r="AP1293" i="16"/>
  <c r="AX1293" i="16" s="1"/>
  <c r="Y1535" i="16"/>
  <c r="Z1535" i="16"/>
  <c r="T1534" i="16"/>
  <c r="AP1294" i="16" l="1"/>
  <c r="AX1294" i="16" s="1"/>
  <c r="AI1534" i="16"/>
  <c r="Z1536" i="16"/>
  <c r="T1535" i="16"/>
  <c r="Y1536" i="16"/>
  <c r="T1536" i="16" l="1"/>
  <c r="Y1537" i="16"/>
  <c r="Z1537" i="16"/>
  <c r="AI1535" i="16"/>
  <c r="AP1295" i="16"/>
  <c r="AX1295" i="16" s="1"/>
  <c r="Z1538" i="16" l="1"/>
  <c r="Y1538" i="16"/>
  <c r="T1537" i="16"/>
  <c r="AI1536" i="16"/>
  <c r="AP1296" i="16"/>
  <c r="AX1296" i="16" s="1"/>
  <c r="AI1537" i="16" l="1"/>
  <c r="AP1297" i="16"/>
  <c r="AX1297" i="16" s="1"/>
  <c r="Y1539" i="16"/>
  <c r="T1538" i="16"/>
  <c r="Z1539" i="16"/>
  <c r="AI1538" i="16" l="1"/>
  <c r="AP1298" i="16"/>
  <c r="AX1298" i="16" s="1"/>
  <c r="Z1540" i="16"/>
  <c r="T1539" i="16"/>
  <c r="Y1540" i="16"/>
  <c r="Y1541" i="16" l="1"/>
  <c r="Z1541" i="16"/>
  <c r="T1540" i="16"/>
  <c r="AP1299" i="16"/>
  <c r="AX1299" i="16" s="1"/>
  <c r="AI1539" i="16"/>
  <c r="AP1300" i="16" l="1"/>
  <c r="AX1300" i="16" s="1"/>
  <c r="AI1540" i="16"/>
  <c r="Y1542" i="16"/>
  <c r="T1541" i="16"/>
  <c r="Z1542" i="16"/>
  <c r="AP1301" i="16" l="1"/>
  <c r="AX1301" i="16" s="1"/>
  <c r="AI1541" i="16"/>
  <c r="T1542" i="16"/>
  <c r="Z1543" i="16"/>
  <c r="Y1543" i="16"/>
  <c r="AP1302" i="16" l="1"/>
  <c r="AX1302" i="16" s="1"/>
  <c r="AI1542" i="16"/>
  <c r="Y1544" i="16"/>
  <c r="Z1544" i="16"/>
  <c r="T1543" i="16"/>
  <c r="AP1303" i="16" l="1"/>
  <c r="AX1303" i="16" s="1"/>
  <c r="AI1543" i="16"/>
  <c r="Y1545" i="16"/>
  <c r="T1544" i="16"/>
  <c r="Z1545" i="16"/>
  <c r="AI1544" i="16" l="1"/>
  <c r="AP1304" i="16"/>
  <c r="AX1304" i="16" s="1"/>
  <c r="Y1546" i="16"/>
  <c r="Z1546" i="16"/>
  <c r="T1545" i="16"/>
  <c r="Y1547" i="16" l="1"/>
  <c r="Z1547" i="16"/>
  <c r="T1546" i="16"/>
  <c r="AI1545" i="16"/>
  <c r="AP1305" i="16"/>
  <c r="AX1305" i="16" s="1"/>
  <c r="AP1306" i="16" l="1"/>
  <c r="AX1306" i="16" s="1"/>
  <c r="AI1546" i="16"/>
  <c r="T1547" i="16"/>
  <c r="Y1548" i="16"/>
  <c r="Z1548" i="16"/>
  <c r="Y1549" i="16" l="1"/>
  <c r="T1548" i="16"/>
  <c r="Z1549" i="16"/>
  <c r="AI1547" i="16"/>
  <c r="AP1307" i="16"/>
  <c r="AX1307" i="16" s="1"/>
  <c r="AP1308" i="16" l="1"/>
  <c r="AX1308" i="16" s="1"/>
  <c r="AI1548" i="16"/>
  <c r="T1549" i="16"/>
  <c r="Z1550" i="16"/>
  <c r="Y1550" i="16"/>
  <c r="AP1309" i="16" l="1"/>
  <c r="AX1309" i="16" s="1"/>
  <c r="AI1549" i="16"/>
  <c r="T1550" i="16"/>
  <c r="Y1551" i="16"/>
  <c r="Z1551" i="16"/>
  <c r="T1551" i="16" l="1"/>
  <c r="Z1552" i="16"/>
  <c r="Y1552" i="16"/>
  <c r="AP1310" i="16"/>
  <c r="AX1310" i="16" s="1"/>
  <c r="AI1550" i="16"/>
  <c r="Y1553" i="16" l="1"/>
  <c r="T1552" i="16"/>
  <c r="Z1553" i="16"/>
  <c r="AI1551" i="16"/>
  <c r="AP1311" i="16"/>
  <c r="AX1311" i="16" s="1"/>
  <c r="AP1312" i="16" l="1"/>
  <c r="AX1312" i="16" s="1"/>
  <c r="AI1552" i="16"/>
  <c r="Y1554" i="16"/>
  <c r="Z1554" i="16"/>
  <c r="T1553" i="16"/>
  <c r="AP1313" i="16" l="1"/>
  <c r="AX1313" i="16" s="1"/>
  <c r="AI1553" i="16"/>
  <c r="T1554" i="16"/>
  <c r="Y1555" i="16"/>
  <c r="Z1555" i="16"/>
  <c r="Y1556" i="16" l="1"/>
  <c r="T1555" i="16"/>
  <c r="Z1556" i="16"/>
  <c r="AP1314" i="16"/>
  <c r="AX1314" i="16" s="1"/>
  <c r="AI1554" i="16"/>
  <c r="AI1555" i="16" l="1"/>
  <c r="AP1315" i="16"/>
  <c r="AX1315" i="16" s="1"/>
  <c r="Y1557" i="16"/>
  <c r="T1556" i="16"/>
  <c r="Z1557" i="16"/>
  <c r="AP1316" i="16" l="1"/>
  <c r="AX1316" i="16" s="1"/>
  <c r="AI1556" i="16"/>
  <c r="T1557" i="16"/>
  <c r="Z1558" i="16"/>
  <c r="Y1558" i="16"/>
  <c r="AI1557" i="16" l="1"/>
  <c r="AP1317" i="16"/>
  <c r="AX1317" i="16" s="1"/>
  <c r="Z1559" i="16"/>
  <c r="Y1559" i="16"/>
  <c r="T1558" i="16"/>
  <c r="Y1560" i="16" l="1"/>
  <c r="T1559" i="16"/>
  <c r="Z1560" i="16"/>
  <c r="AI1558" i="16"/>
  <c r="AP1318" i="16"/>
  <c r="AX1318" i="16" s="1"/>
  <c r="AP1319" i="16" l="1"/>
  <c r="AX1319" i="16" s="1"/>
  <c r="AI1559" i="16"/>
  <c r="Y1561" i="16"/>
  <c r="T1560" i="16"/>
  <c r="Z1561" i="16"/>
  <c r="AP1320" i="16" l="1"/>
  <c r="AX1320" i="16" s="1"/>
  <c r="AI1560" i="16"/>
  <c r="Z1562" i="16"/>
  <c r="Y1562" i="16"/>
  <c r="T1561" i="16"/>
  <c r="Z1563" i="16" l="1"/>
  <c r="T1562" i="16"/>
  <c r="Y1563" i="16"/>
  <c r="AI1561" i="16"/>
  <c r="AP1321" i="16"/>
  <c r="AX1321" i="16" s="1"/>
  <c r="Z1564" i="16" l="1"/>
  <c r="Y1564" i="16"/>
  <c r="T1563" i="16"/>
  <c r="AI1562" i="16"/>
  <c r="AP1322" i="16"/>
  <c r="AX1322" i="16" s="1"/>
  <c r="AP1323" i="16" l="1"/>
  <c r="AX1323" i="16" s="1"/>
  <c r="AI1563" i="16"/>
  <c r="Z1565" i="16"/>
  <c r="T1564" i="16"/>
  <c r="Y1565" i="16"/>
  <c r="AP1324" i="16" l="1"/>
  <c r="AX1324" i="16" s="1"/>
  <c r="AI1564" i="16"/>
  <c r="Y1566" i="16"/>
  <c r="Z1566" i="16"/>
  <c r="T1565" i="16"/>
  <c r="AP1325" i="16" l="1"/>
  <c r="AX1325" i="16" s="1"/>
  <c r="AI1565" i="16"/>
  <c r="Y1567" i="16"/>
  <c r="Z1567" i="16"/>
  <c r="T1566" i="16"/>
  <c r="AP1326" i="16" l="1"/>
  <c r="AX1326" i="16" s="1"/>
  <c r="AI1566" i="16"/>
  <c r="T1567" i="16"/>
  <c r="Z1568" i="16"/>
  <c r="Y1568" i="16"/>
  <c r="Z1569" i="16" l="1"/>
  <c r="T1568" i="16"/>
  <c r="Y1569" i="16"/>
  <c r="AP1327" i="16"/>
  <c r="AX1327" i="16" s="1"/>
  <c r="AI1567" i="16"/>
  <c r="Z1570" i="16" l="1"/>
  <c r="Y1570" i="16"/>
  <c r="T1569" i="16"/>
  <c r="AI1568" i="16"/>
  <c r="AP1328" i="16"/>
  <c r="AX1328" i="16" s="1"/>
  <c r="AP1329" i="16" l="1"/>
  <c r="AX1329" i="16" s="1"/>
  <c r="AI1569" i="16"/>
  <c r="Y1571" i="16"/>
  <c r="T1570" i="16"/>
  <c r="Z1571" i="16"/>
  <c r="Y1572" i="16" l="1"/>
  <c r="Z1572" i="16"/>
  <c r="T1571" i="16"/>
  <c r="AP1330" i="16"/>
  <c r="AX1330" i="16" s="1"/>
  <c r="AI1570" i="16"/>
  <c r="AI1571" i="16" l="1"/>
  <c r="AP1331" i="16"/>
  <c r="AX1331" i="16" s="1"/>
  <c r="Z1573" i="16"/>
  <c r="T1572" i="16"/>
  <c r="Y1573" i="16"/>
  <c r="Y1574" i="16" l="1"/>
  <c r="Z1574" i="16"/>
  <c r="T1573" i="16"/>
  <c r="AP1332" i="16"/>
  <c r="AX1332" i="16" s="1"/>
  <c r="AI1572" i="16"/>
  <c r="AP1333" i="16" l="1"/>
  <c r="AX1333" i="16" s="1"/>
  <c r="AI1573" i="16"/>
  <c r="Z1575" i="16"/>
  <c r="Y1575" i="16"/>
  <c r="T1574" i="16"/>
  <c r="Y1576" i="16" l="1"/>
  <c r="Z1576" i="16"/>
  <c r="T1575" i="16"/>
  <c r="AI1574" i="16"/>
  <c r="AP1334" i="16"/>
  <c r="AX1334" i="16" s="1"/>
  <c r="AI1575" i="16" l="1"/>
  <c r="AP1335" i="16"/>
  <c r="AX1335" i="16" s="1"/>
  <c r="T1576" i="16"/>
  <c r="Z1577" i="16"/>
  <c r="Y1577" i="16"/>
  <c r="Y1578" i="16" l="1"/>
  <c r="T1577" i="16"/>
  <c r="Z1578" i="16"/>
  <c r="AP1336" i="16"/>
  <c r="AX1336" i="16" s="1"/>
  <c r="AI1576" i="16"/>
  <c r="AP1337" i="16" l="1"/>
  <c r="AX1337" i="16" s="1"/>
  <c r="AI1577" i="16"/>
  <c r="Z1579" i="16"/>
  <c r="Y1579" i="16"/>
  <c r="T1578" i="16"/>
  <c r="AI1578" i="16" l="1"/>
  <c r="AP1338" i="16"/>
  <c r="AX1338" i="16" s="1"/>
  <c r="Y1580" i="16"/>
  <c r="T1579" i="16"/>
  <c r="Z1580" i="16"/>
  <c r="AP1339" i="16" l="1"/>
  <c r="AX1339" i="16" s="1"/>
  <c r="AI1579" i="16"/>
  <c r="T1580" i="16"/>
  <c r="Y1581" i="16"/>
  <c r="Z1581" i="16"/>
  <c r="Y1582" i="16" l="1"/>
  <c r="T1581" i="16"/>
  <c r="Z1582" i="16"/>
  <c r="AI1580" i="16"/>
  <c r="AP1340" i="16"/>
  <c r="AX1340" i="16" s="1"/>
  <c r="AI1581" i="16" l="1"/>
  <c r="AP1341" i="16"/>
  <c r="AX1341" i="16" s="1"/>
  <c r="Y1583" i="16"/>
  <c r="T1582" i="16"/>
  <c r="Z1583" i="16"/>
  <c r="AI1582" i="16" l="1"/>
  <c r="AP1342" i="16"/>
  <c r="AX1342" i="16" s="1"/>
  <c r="Y1584" i="16"/>
  <c r="Z1584" i="16"/>
  <c r="T1583" i="16"/>
  <c r="T1584" i="16" l="1"/>
  <c r="Z1585" i="16"/>
  <c r="Y1585" i="16"/>
  <c r="AI1583" i="16"/>
  <c r="AP1343" i="16"/>
  <c r="AX1343" i="16" s="1"/>
  <c r="Z1586" i="16" l="1"/>
  <c r="T1585" i="16"/>
  <c r="Y1586" i="16"/>
  <c r="AP1344" i="16"/>
  <c r="AX1344" i="16" s="1"/>
  <c r="AI1584" i="16"/>
  <c r="Z1587" i="16" l="1"/>
  <c r="Y1587" i="16"/>
  <c r="T1586" i="16"/>
  <c r="AP1345" i="16"/>
  <c r="AX1345" i="16" s="1"/>
  <c r="AI1585" i="16"/>
  <c r="AI1586" i="16" l="1"/>
  <c r="AP1346" i="16"/>
  <c r="AX1346" i="16" s="1"/>
  <c r="T1587" i="16"/>
  <c r="Z1588" i="16"/>
  <c r="Y1588" i="16"/>
  <c r="Y1589" i="16" l="1"/>
  <c r="Z1589" i="16"/>
  <c r="T1588" i="16"/>
  <c r="AP1347" i="16"/>
  <c r="AX1347" i="16" s="1"/>
  <c r="AI1587" i="16"/>
  <c r="AI1588" i="16" l="1"/>
  <c r="AP1348" i="16"/>
  <c r="AX1348" i="16" s="1"/>
  <c r="Y1590" i="16"/>
  <c r="Z1590" i="16"/>
  <c r="T1589" i="16"/>
  <c r="Z1591" i="16" l="1"/>
  <c r="T1590" i="16"/>
  <c r="Y1591" i="16"/>
  <c r="AP1349" i="16"/>
  <c r="AX1349" i="16" s="1"/>
  <c r="AI1589" i="16"/>
  <c r="Z1592" i="16" l="1"/>
  <c r="T1591" i="16"/>
  <c r="Y1592" i="16"/>
  <c r="AP1350" i="16"/>
  <c r="AX1350" i="16" s="1"/>
  <c r="AI1590" i="16"/>
  <c r="Z1593" i="16" l="1"/>
  <c r="Y1593" i="16"/>
  <c r="T1592" i="16"/>
  <c r="AP1351" i="16"/>
  <c r="AX1351" i="16" s="1"/>
  <c r="AI1591" i="16"/>
  <c r="AI1592" i="16" l="1"/>
  <c r="AP1352" i="16"/>
  <c r="AX1352" i="16" s="1"/>
  <c r="Z1594" i="16"/>
  <c r="Y1594" i="16"/>
  <c r="T1593" i="16"/>
  <c r="AI1593" i="16" l="1"/>
  <c r="AP1353" i="16"/>
  <c r="AX1353" i="16" s="1"/>
  <c r="T1594" i="16"/>
  <c r="Z1595" i="16"/>
  <c r="Y1595" i="16"/>
  <c r="AP1354" i="16" l="1"/>
  <c r="AX1354" i="16" s="1"/>
  <c r="AI1594" i="16"/>
  <c r="T1595" i="16"/>
  <c r="Z1596" i="16"/>
  <c r="Y1596" i="16"/>
  <c r="Y1597" i="16" l="1"/>
  <c r="Z1597" i="16"/>
  <c r="T1596" i="16"/>
  <c r="AP1355" i="16"/>
  <c r="AX1355" i="16" s="1"/>
  <c r="AI1595" i="16"/>
  <c r="AI1596" i="16" l="1"/>
  <c r="AP1356" i="16"/>
  <c r="AX1356" i="16" s="1"/>
  <c r="Z1598" i="16"/>
  <c r="T1597" i="16"/>
  <c r="Y1598" i="16"/>
  <c r="T1598" i="16" l="1"/>
  <c r="Z1599" i="16"/>
  <c r="Y1599" i="16"/>
  <c r="AP1357" i="16"/>
  <c r="AX1357" i="16" s="1"/>
  <c r="AI1597" i="16"/>
  <c r="Z1600" i="16" l="1"/>
  <c r="Y1600" i="16"/>
  <c r="T1599" i="16"/>
  <c r="AI1598" i="16"/>
  <c r="AP1358" i="16"/>
  <c r="AX1358" i="16" s="1"/>
  <c r="AP1359" i="16" l="1"/>
  <c r="AX1359" i="16" s="1"/>
  <c r="AI1599" i="16"/>
  <c r="T1600" i="16"/>
  <c r="Y1601" i="16"/>
  <c r="Z1601" i="16"/>
  <c r="Y1602" i="16" l="1"/>
  <c r="T1601" i="16"/>
  <c r="Z1602" i="16"/>
  <c r="AI1600" i="16"/>
  <c r="AP1360" i="16"/>
  <c r="AX1360" i="16" s="1"/>
  <c r="AP1361" i="16" l="1"/>
  <c r="AX1361" i="16" s="1"/>
  <c r="AI1601" i="16"/>
  <c r="Z1603" i="16"/>
  <c r="T1602" i="16"/>
  <c r="Y1603" i="16"/>
  <c r="Z1604" i="16" l="1"/>
  <c r="Y1604" i="16"/>
  <c r="T1603" i="16"/>
  <c r="AI1602" i="16"/>
  <c r="AP1362" i="16"/>
  <c r="AX1362" i="16" s="1"/>
  <c r="AI1603" i="16" l="1"/>
  <c r="AP1363" i="16"/>
  <c r="AX1363" i="16" s="1"/>
  <c r="Y1605" i="16"/>
  <c r="Z1605" i="16"/>
  <c r="T1604" i="16"/>
  <c r="AI1604" i="16" l="1"/>
  <c r="AP1364" i="16"/>
  <c r="AX1364" i="16" s="1"/>
  <c r="Z1606" i="16"/>
  <c r="T1605" i="16"/>
  <c r="Y1606" i="16"/>
  <c r="Y1607" i="16" l="1"/>
  <c r="T1606" i="16"/>
  <c r="Z1607" i="16"/>
  <c r="AP1365" i="16"/>
  <c r="AX1365" i="16" s="1"/>
  <c r="AI1605" i="16"/>
  <c r="AP1366" i="16" l="1"/>
  <c r="AX1366" i="16" s="1"/>
  <c r="AI1606" i="16"/>
  <c r="Y1608" i="16"/>
  <c r="T1607" i="16"/>
  <c r="Z1608" i="16"/>
  <c r="Y1609" i="16" l="1"/>
  <c r="Z1609" i="16"/>
  <c r="T1608" i="16"/>
  <c r="AI1607" i="16"/>
  <c r="AP1367" i="16"/>
  <c r="AX1367" i="16" s="1"/>
  <c r="AI1608" i="16" l="1"/>
  <c r="AP1368" i="16"/>
  <c r="AX1368" i="16" s="1"/>
  <c r="T1609" i="16"/>
  <c r="Z1610" i="16"/>
  <c r="Y1610" i="16"/>
  <c r="Z1611" i="16" l="1"/>
  <c r="T1610" i="16"/>
  <c r="Y1611" i="16"/>
  <c r="AP1369" i="16"/>
  <c r="AX1369" i="16" s="1"/>
  <c r="AI1609" i="16"/>
  <c r="Y1612" i="16" l="1"/>
  <c r="Z1612" i="16"/>
  <c r="T1611" i="16"/>
  <c r="AI1610" i="16"/>
  <c r="AP1370" i="16"/>
  <c r="AX1370" i="16" s="1"/>
  <c r="AP1371" i="16" l="1"/>
  <c r="AX1371" i="16" s="1"/>
  <c r="AI1611" i="16"/>
  <c r="Y1613" i="16"/>
  <c r="T1612" i="16"/>
  <c r="Z1613" i="16"/>
  <c r="AP1372" i="16" l="1"/>
  <c r="AX1372" i="16" s="1"/>
  <c r="AI1612" i="16"/>
  <c r="Y1614" i="16"/>
  <c r="Z1614" i="16"/>
  <c r="T1613" i="16"/>
  <c r="Y1615" i="16" l="1"/>
  <c r="Z1615" i="16"/>
  <c r="T1614" i="16"/>
  <c r="AI1613" i="16"/>
  <c r="AP1373" i="16"/>
  <c r="AX1373" i="16" s="1"/>
  <c r="AP1374" i="16" l="1"/>
  <c r="AX1374" i="16" s="1"/>
  <c r="AI1614" i="16"/>
  <c r="Z1616" i="16"/>
  <c r="T1615" i="16"/>
  <c r="Y1616" i="16"/>
  <c r="AP1375" i="16" l="1"/>
  <c r="AX1375" i="16" s="1"/>
  <c r="AI1615" i="16"/>
  <c r="Z1617" i="16"/>
  <c r="Y1617" i="16"/>
  <c r="T1616" i="16"/>
  <c r="AI1616" i="16" l="1"/>
  <c r="AP1376" i="16"/>
  <c r="AX1376" i="16" s="1"/>
  <c r="Y1618" i="16"/>
  <c r="Z1618" i="16"/>
  <c r="T1617" i="16"/>
  <c r="AP1377" i="16" l="1"/>
  <c r="AX1377" i="16" s="1"/>
  <c r="AI1617" i="16"/>
  <c r="Y1619" i="16"/>
  <c r="Z1619" i="16"/>
  <c r="T1618" i="16"/>
  <c r="AI1618" i="16" l="1"/>
  <c r="AP1378" i="16"/>
  <c r="AX1378" i="16" s="1"/>
  <c r="Y1620" i="16"/>
  <c r="T1619" i="16"/>
  <c r="Z1620" i="16"/>
  <c r="AI1619" i="16" l="1"/>
  <c r="AP1379" i="16"/>
  <c r="AX1379" i="16" s="1"/>
  <c r="T1620" i="16"/>
  <c r="Z1621" i="16"/>
  <c r="Y1621" i="16"/>
  <c r="Y1622" i="16" l="1"/>
  <c r="Z1622" i="16"/>
  <c r="T1621" i="16"/>
  <c r="AI1620" i="16"/>
  <c r="AP1380" i="16"/>
  <c r="AX1380" i="16" s="1"/>
  <c r="AP1381" i="16" l="1"/>
  <c r="AX1381" i="16" s="1"/>
  <c r="AI1621" i="16"/>
  <c r="T1622" i="16"/>
  <c r="Z1623" i="16"/>
  <c r="Y1623" i="16"/>
  <c r="AI1622" i="16" l="1"/>
  <c r="AP1382" i="16"/>
  <c r="AX1382" i="16" s="1"/>
  <c r="Y1624" i="16"/>
  <c r="Z1624" i="16"/>
  <c r="T1623" i="16"/>
  <c r="AI1623" i="16" l="1"/>
  <c r="AP1383" i="16"/>
  <c r="AX1383" i="16" s="1"/>
  <c r="T1624" i="16"/>
  <c r="Y1625" i="16"/>
  <c r="Z1625" i="16"/>
  <c r="Y1626" i="16" l="1"/>
  <c r="Z1626" i="16"/>
  <c r="T1625" i="16"/>
  <c r="AI1624" i="16"/>
  <c r="AP1384" i="16"/>
  <c r="AX1384" i="16" s="1"/>
  <c r="AP1385" i="16" l="1"/>
  <c r="AX1385" i="16" s="1"/>
  <c r="AI1625" i="16"/>
  <c r="T1626" i="16"/>
  <c r="Y1627" i="16"/>
  <c r="Z1627" i="16"/>
  <c r="Y1628" i="16" l="1"/>
  <c r="T1627" i="16"/>
  <c r="Z1628" i="16"/>
  <c r="AP1386" i="16"/>
  <c r="AX1386" i="16" s="1"/>
  <c r="AI1626" i="16"/>
  <c r="AP1387" i="16" l="1"/>
  <c r="AX1387" i="16" s="1"/>
  <c r="AI1627" i="16"/>
  <c r="T1628" i="16"/>
  <c r="Y1629" i="16"/>
  <c r="Z1629" i="16"/>
  <c r="Y1630" i="16" l="1"/>
  <c r="Z1630" i="16"/>
  <c r="T1629" i="16"/>
  <c r="AI1628" i="16"/>
  <c r="AP1388" i="16"/>
  <c r="AX1388" i="16" s="1"/>
  <c r="T1630" i="16" l="1"/>
  <c r="Y1631" i="16"/>
  <c r="Z1631" i="16"/>
  <c r="AP1389" i="16"/>
  <c r="AX1389" i="16" s="1"/>
  <c r="AI1629" i="16"/>
  <c r="T1631" i="16" l="1"/>
  <c r="Z1632" i="16"/>
  <c r="Y1632" i="16"/>
  <c r="AP1390" i="16"/>
  <c r="AX1390" i="16" s="1"/>
  <c r="AI1630" i="16"/>
  <c r="T1632" i="16" l="1"/>
  <c r="Y1633" i="16"/>
  <c r="Z1633" i="16"/>
  <c r="AI1631" i="16"/>
  <c r="AP1391" i="16"/>
  <c r="AX1391" i="16" s="1"/>
  <c r="Z1634" i="16" l="1"/>
  <c r="Y1634" i="16"/>
  <c r="T1633" i="16"/>
  <c r="AI1632" i="16"/>
  <c r="AP1392" i="16"/>
  <c r="AX1392" i="16" s="1"/>
  <c r="AP1393" i="16" l="1"/>
  <c r="AX1393" i="16" s="1"/>
  <c r="AI1633" i="16"/>
  <c r="Y1635" i="16"/>
  <c r="Z1635" i="16"/>
  <c r="T1634" i="16"/>
  <c r="AP1394" i="16" l="1"/>
  <c r="AX1394" i="16" s="1"/>
  <c r="AI1634" i="16"/>
  <c r="Y1636" i="16"/>
  <c r="Z1636" i="16"/>
  <c r="T1635" i="16"/>
  <c r="AP1395" i="16" l="1"/>
  <c r="AX1395" i="16" s="1"/>
  <c r="AI1635" i="16"/>
  <c r="Z1637" i="16"/>
  <c r="Y1637" i="16"/>
  <c r="T1636" i="16"/>
  <c r="AI1636" i="16" l="1"/>
  <c r="AP1396" i="16"/>
  <c r="AX1396" i="16" s="1"/>
  <c r="Z1638" i="16"/>
  <c r="Y1638" i="16"/>
  <c r="T1637" i="16"/>
  <c r="AI1637" i="16" l="1"/>
  <c r="AP1397" i="16"/>
  <c r="AX1397" i="16" s="1"/>
  <c r="Z1639" i="16"/>
  <c r="Y1639" i="16"/>
  <c r="T1638" i="16"/>
  <c r="AP1398" i="16" l="1"/>
  <c r="AX1398" i="16" s="1"/>
  <c r="AI1638" i="16"/>
  <c r="Y1640" i="16"/>
  <c r="T1639" i="16"/>
  <c r="Z1640" i="16"/>
  <c r="AI1639" i="16" l="1"/>
  <c r="AP1399" i="16"/>
  <c r="AX1399" i="16" s="1"/>
  <c r="Z1641" i="16"/>
  <c r="T1640" i="16"/>
  <c r="Y1641" i="16"/>
  <c r="AI1640" i="16" l="1"/>
  <c r="AP1400" i="16"/>
  <c r="AX1400" i="16" s="1"/>
  <c r="T1641" i="16"/>
  <c r="Z1642" i="16"/>
  <c r="Y1642" i="16"/>
  <c r="T1642" i="16" l="1"/>
  <c r="Y1643" i="16"/>
  <c r="Z1643" i="16"/>
  <c r="AI1641" i="16"/>
  <c r="AP1401" i="16"/>
  <c r="AX1401" i="16" s="1"/>
  <c r="T1643" i="16" l="1"/>
  <c r="Z1644" i="16"/>
  <c r="Y1644" i="16"/>
  <c r="AI1642" i="16"/>
  <c r="AP1402" i="16"/>
  <c r="AX1402" i="16" s="1"/>
  <c r="Z1645" i="16" l="1"/>
  <c r="Y1645" i="16"/>
  <c r="T1644" i="16"/>
  <c r="AP1403" i="16"/>
  <c r="AX1403" i="16" s="1"/>
  <c r="AI1643" i="16"/>
  <c r="AP1404" i="16" l="1"/>
  <c r="AX1404" i="16" s="1"/>
  <c r="AI1644" i="16"/>
  <c r="Y1646" i="16"/>
  <c r="T1645" i="16"/>
  <c r="Z1646" i="16"/>
  <c r="AI1645" i="16" l="1"/>
  <c r="AP1405" i="16"/>
  <c r="AX1405" i="16" s="1"/>
  <c r="T1646" i="16"/>
  <c r="Z1647" i="16"/>
  <c r="Y1647" i="16"/>
  <c r="T1647" i="16" l="1"/>
  <c r="Z1648" i="16"/>
  <c r="Y1648" i="16"/>
  <c r="AI1646" i="16"/>
  <c r="AP1406" i="16"/>
  <c r="AX1406" i="16" s="1"/>
  <c r="T1648" i="16" l="1"/>
  <c r="Z1649" i="16"/>
  <c r="Y1649" i="16"/>
  <c r="AI1647" i="16"/>
  <c r="AP1407" i="16"/>
  <c r="AX1407" i="16" s="1"/>
  <c r="Y1650" i="16" l="1"/>
  <c r="T1649" i="16"/>
  <c r="Z1650" i="16"/>
  <c r="AP1408" i="16"/>
  <c r="AX1408" i="16" s="1"/>
  <c r="AI1648" i="16"/>
  <c r="AP1409" i="16" l="1"/>
  <c r="AX1409" i="16" s="1"/>
  <c r="AI1649" i="16"/>
  <c r="Y1651" i="16"/>
  <c r="Z1651" i="16"/>
  <c r="T1650" i="16"/>
  <c r="AP1410" i="16" l="1"/>
  <c r="AX1410" i="16" s="1"/>
  <c r="AI1650" i="16"/>
  <c r="Z1652" i="16"/>
  <c r="Y1652" i="16"/>
  <c r="T1651" i="16"/>
  <c r="Y1653" i="16" l="1"/>
  <c r="T1652" i="16"/>
  <c r="Z1653" i="16"/>
  <c r="AI1651" i="16"/>
  <c r="AP1411" i="16"/>
  <c r="AX1411" i="16" s="1"/>
  <c r="AI1652" i="16" l="1"/>
  <c r="AP1412" i="16"/>
  <c r="AX1412" i="16" s="1"/>
  <c r="Y1654" i="16"/>
  <c r="T1653" i="16"/>
  <c r="Z1654" i="16"/>
  <c r="AI1653" i="16" l="1"/>
  <c r="AP1413" i="16"/>
  <c r="AX1413" i="16" s="1"/>
  <c r="Y1655" i="16"/>
  <c r="T1654" i="16"/>
  <c r="Z1655" i="16"/>
  <c r="AI1654" i="16" l="1"/>
  <c r="AP1414" i="16"/>
  <c r="AX1414" i="16" s="1"/>
  <c r="T1655" i="16"/>
  <c r="Z1656" i="16"/>
  <c r="Y1656" i="16"/>
  <c r="Z1657" i="16" l="1"/>
  <c r="Y1657" i="16"/>
  <c r="T1656" i="16"/>
  <c r="AI1655" i="16"/>
  <c r="AP1415" i="16"/>
  <c r="AX1415" i="16" s="1"/>
  <c r="AI1656" i="16" l="1"/>
  <c r="AP1416" i="16"/>
  <c r="AX1416" i="16" s="1"/>
  <c r="Z1658" i="16"/>
  <c r="T1657" i="16"/>
  <c r="Y1658" i="16"/>
  <c r="Y1659" i="16" l="1"/>
  <c r="T1658" i="16"/>
  <c r="Z1659" i="16"/>
  <c r="AI1657" i="16"/>
  <c r="AP1417" i="16"/>
  <c r="AX1417" i="16" s="1"/>
  <c r="AP1418" i="16" l="1"/>
  <c r="AX1418" i="16" s="1"/>
  <c r="AI1658" i="16"/>
  <c r="T1659" i="16"/>
  <c r="Z1660" i="16"/>
  <c r="Y1660" i="16"/>
  <c r="Y1661" i="16" l="1"/>
  <c r="T1660" i="16"/>
  <c r="Z1661" i="16"/>
  <c r="AI1659" i="16"/>
  <c r="AP1419" i="16"/>
  <c r="AX1419" i="16" s="1"/>
  <c r="AI1660" i="16" l="1"/>
  <c r="AP1420" i="16"/>
  <c r="AX1420" i="16" s="1"/>
  <c r="Z1662" i="16"/>
  <c r="Y1662" i="16"/>
  <c r="T1661" i="16"/>
  <c r="Y1663" i="16" l="1"/>
  <c r="T1662" i="16"/>
  <c r="Z1663" i="16"/>
  <c r="AP1421" i="16"/>
  <c r="AX1421" i="16" s="1"/>
  <c r="AI1661" i="16"/>
  <c r="AI1662" i="16" l="1"/>
  <c r="AP1422" i="16"/>
  <c r="AX1422" i="16" s="1"/>
  <c r="Z1664" i="16"/>
  <c r="Y1664" i="16"/>
  <c r="T1663" i="16"/>
  <c r="AP1423" i="16" l="1"/>
  <c r="AX1423" i="16" s="1"/>
  <c r="AI1663" i="16"/>
  <c r="Z1665" i="16"/>
  <c r="T1664" i="16"/>
  <c r="Y1665" i="16"/>
  <c r="Z1666" i="16" l="1"/>
  <c r="Y1666" i="16"/>
  <c r="T1665" i="16"/>
  <c r="AI1664" i="16"/>
  <c r="AP1424" i="16"/>
  <c r="AX1424" i="16" s="1"/>
  <c r="AP1425" i="16" l="1"/>
  <c r="AX1425" i="16" s="1"/>
  <c r="AI1665" i="16"/>
  <c r="Z1667" i="16"/>
  <c r="T1666" i="16"/>
  <c r="Y1667" i="16"/>
  <c r="T1667" i="16" l="1"/>
  <c r="Y1668" i="16"/>
  <c r="Z1668" i="16"/>
  <c r="AI1666" i="16"/>
  <c r="AP1426" i="16"/>
  <c r="AX1426" i="16" s="1"/>
  <c r="Z1669" i="16" l="1"/>
  <c r="Y1669" i="16"/>
  <c r="T1668" i="16"/>
  <c r="AP1427" i="16"/>
  <c r="AX1427" i="16" s="1"/>
  <c r="AI1667" i="16"/>
  <c r="AI1668" i="16" l="1"/>
  <c r="AP1428" i="16"/>
  <c r="AX1428" i="16" s="1"/>
  <c r="T1669" i="16"/>
  <c r="Y1670" i="16"/>
  <c r="Z1670" i="16"/>
  <c r="Y1671" i="16" l="1"/>
  <c r="Z1671" i="16"/>
  <c r="T1670" i="16"/>
  <c r="AI1669" i="16"/>
  <c r="AP1429" i="16"/>
  <c r="AX1429" i="16" s="1"/>
  <c r="AI1670" i="16" l="1"/>
  <c r="AP1430" i="16"/>
  <c r="AX1430" i="16" s="1"/>
  <c r="Y1672" i="16"/>
  <c r="T1671" i="16"/>
  <c r="Z1672" i="16"/>
  <c r="AP1431" i="16" l="1"/>
  <c r="AX1431" i="16" s="1"/>
  <c r="AI1671" i="16"/>
  <c r="Y1673" i="16"/>
  <c r="T1672" i="16"/>
  <c r="Z1673" i="16"/>
  <c r="AI1672" i="16" l="1"/>
  <c r="AP1432" i="16"/>
  <c r="AX1432" i="16" s="1"/>
  <c r="T1673" i="16"/>
  <c r="Z1674" i="16"/>
  <c r="Y1674" i="16"/>
  <c r="Z1675" i="16" l="1"/>
  <c r="T1674" i="16"/>
  <c r="Y1675" i="16"/>
  <c r="AP1433" i="16"/>
  <c r="AX1433" i="16" s="1"/>
  <c r="AI1673" i="16"/>
  <c r="Y1676" i="16" l="1"/>
  <c r="T1675" i="16"/>
  <c r="Z1676" i="16"/>
  <c r="AP1434" i="16"/>
  <c r="AX1434" i="16" s="1"/>
  <c r="AI1674" i="16"/>
  <c r="AP1435" i="16" l="1"/>
  <c r="AX1435" i="16" s="1"/>
  <c r="AI1675" i="16"/>
  <c r="Z1677" i="16"/>
  <c r="Y1677" i="16"/>
  <c r="T1676" i="16"/>
  <c r="AP1436" i="16" l="1"/>
  <c r="AX1436" i="16" s="1"/>
  <c r="AI1676" i="16"/>
  <c r="Y1678" i="16"/>
  <c r="T1677" i="16"/>
  <c r="Z1678" i="16"/>
  <c r="AI1677" i="16" l="1"/>
  <c r="AP1437" i="16"/>
  <c r="AX1437" i="16" s="1"/>
  <c r="T1678" i="16"/>
  <c r="Y1679" i="16"/>
  <c r="Z1679" i="16"/>
  <c r="Z1680" i="16" l="1"/>
  <c r="Y1680" i="16"/>
  <c r="T1679" i="16"/>
  <c r="AI1678" i="16"/>
  <c r="AP1438" i="16"/>
  <c r="AX1438" i="16" s="1"/>
  <c r="Z1681" i="16" l="1"/>
  <c r="T1680" i="16"/>
  <c r="Y1681" i="16"/>
  <c r="AI1679" i="16"/>
  <c r="AP1439" i="16"/>
  <c r="AX1439" i="16" s="1"/>
  <c r="Y1682" i="16" l="1"/>
  <c r="Z1682" i="16"/>
  <c r="T1681" i="16"/>
  <c r="AI1680" i="16"/>
  <c r="AP1440" i="16"/>
  <c r="AX1440" i="16" s="1"/>
  <c r="Y1683" i="16" l="1"/>
  <c r="T1682" i="16"/>
  <c r="Z1683" i="16"/>
  <c r="AP1441" i="16"/>
  <c r="AX1441" i="16" s="1"/>
  <c r="AI1681" i="16"/>
  <c r="AP1442" i="16" l="1"/>
  <c r="AX1442" i="16" s="1"/>
  <c r="AI1682" i="16"/>
  <c r="Z1684" i="16"/>
  <c r="T1683" i="16"/>
  <c r="Y1684" i="16"/>
  <c r="T1684" i="16" l="1"/>
  <c r="Z1685" i="16"/>
  <c r="Y1685" i="16"/>
  <c r="AP1443" i="16"/>
  <c r="AX1443" i="16" s="1"/>
  <c r="AI1683" i="16"/>
  <c r="T1685" i="16" l="1"/>
  <c r="Z1686" i="16"/>
  <c r="Y1686" i="16"/>
  <c r="AP1444" i="16"/>
  <c r="AX1444" i="16" s="1"/>
  <c r="AI1684" i="16"/>
  <c r="Y1687" i="16" l="1"/>
  <c r="T1686" i="16"/>
  <c r="Z1687" i="16"/>
  <c r="AI1685" i="16"/>
  <c r="AP1445" i="16"/>
  <c r="AX1445" i="16" s="1"/>
  <c r="AP1446" i="16" l="1"/>
  <c r="AX1446" i="16" s="1"/>
  <c r="AI1686" i="16"/>
  <c r="Y1688" i="16"/>
  <c r="T1687" i="16"/>
  <c r="Z1688" i="16"/>
  <c r="AI1687" i="16" l="1"/>
  <c r="AP1447" i="16"/>
  <c r="AX1447" i="16" s="1"/>
  <c r="T1688" i="16"/>
  <c r="Y1689" i="16"/>
  <c r="Z1689" i="16"/>
  <c r="T1689" i="16" l="1"/>
  <c r="Y1690" i="16"/>
  <c r="Z1690" i="16"/>
  <c r="AI1688" i="16"/>
  <c r="AP1448" i="16"/>
  <c r="AX1448" i="16" s="1"/>
  <c r="Z1691" i="16" l="1"/>
  <c r="T1690" i="16"/>
  <c r="Y1691" i="16"/>
  <c r="AP1449" i="16"/>
  <c r="AX1449" i="16" s="1"/>
  <c r="AI1689" i="16"/>
  <c r="Y1692" i="16" l="1"/>
  <c r="T1691" i="16"/>
  <c r="Z1692" i="16"/>
  <c r="AI1690" i="16"/>
  <c r="AP1450" i="16"/>
  <c r="AX1450" i="16" s="1"/>
  <c r="AP1451" i="16" l="1"/>
  <c r="AX1451" i="16" s="1"/>
  <c r="AI1691" i="16"/>
  <c r="T1692" i="16"/>
  <c r="Z1693" i="16"/>
  <c r="Y1693" i="16"/>
  <c r="T1693" i="16" l="1"/>
  <c r="Z1694" i="16"/>
  <c r="Y1694" i="16"/>
  <c r="AI1692" i="16"/>
  <c r="AP1452" i="16"/>
  <c r="AX1452" i="16" s="1"/>
  <c r="Y1695" i="16" l="1"/>
  <c r="Z1695" i="16"/>
  <c r="T1694" i="16"/>
  <c r="AP1453" i="16"/>
  <c r="AX1453" i="16" s="1"/>
  <c r="AI1693" i="16"/>
  <c r="AP1454" i="16" l="1"/>
  <c r="AX1454" i="16" s="1"/>
  <c r="AI1694" i="16"/>
  <c r="Z1696" i="16"/>
  <c r="Y1696" i="16"/>
  <c r="T1695" i="16"/>
  <c r="AI1695" i="16" l="1"/>
  <c r="AP1455" i="16"/>
  <c r="AX1455" i="16" s="1"/>
  <c r="Y1697" i="16"/>
  <c r="T1696" i="16"/>
  <c r="Z1697" i="16"/>
  <c r="AP1456" i="16" l="1"/>
  <c r="AX1456" i="16" s="1"/>
  <c r="AI1696" i="16"/>
  <c r="Y1698" i="16"/>
  <c r="T1697" i="16"/>
  <c r="Z1698" i="16"/>
  <c r="AI1697" i="16" l="1"/>
  <c r="AP1457" i="16"/>
  <c r="AX1457" i="16" s="1"/>
  <c r="Z1699" i="16"/>
  <c r="Y1699" i="16"/>
  <c r="T1698" i="16"/>
  <c r="T1699" i="16" l="1"/>
  <c r="Y1700" i="16"/>
  <c r="Z1700" i="16"/>
  <c r="AP1458" i="16"/>
  <c r="AX1458" i="16" s="1"/>
  <c r="AI1698" i="16"/>
  <c r="T1700" i="16" l="1"/>
  <c r="Y1701" i="16"/>
  <c r="Z1701" i="16"/>
  <c r="AI1699" i="16"/>
  <c r="AP1459" i="16"/>
  <c r="AX1459" i="16" s="1"/>
  <c r="Y1702" i="16" l="1"/>
  <c r="Z1702" i="16"/>
  <c r="T1701" i="16"/>
  <c r="AI1700" i="16"/>
  <c r="AP1460" i="16"/>
  <c r="AX1460" i="16" s="1"/>
  <c r="AP1461" i="16" l="1"/>
  <c r="AX1461" i="16" s="1"/>
  <c r="AI1701" i="16"/>
  <c r="Z1703" i="16"/>
  <c r="Y1703" i="16"/>
  <c r="T1702" i="16"/>
  <c r="AP1462" i="16" l="1"/>
  <c r="AX1462" i="16" s="1"/>
  <c r="AI1702" i="16"/>
  <c r="Z1704" i="16"/>
  <c r="T1703" i="16"/>
  <c r="Y1704" i="16"/>
  <c r="T1704" i="16" l="1"/>
  <c r="Y1705" i="16"/>
  <c r="Z1705" i="16"/>
  <c r="AP1463" i="16"/>
  <c r="AX1463" i="16" s="1"/>
  <c r="AI1703" i="16"/>
  <c r="AP1464" i="16" l="1"/>
  <c r="AX1464" i="16" s="1"/>
  <c r="AI1704" i="16"/>
  <c r="T1705" i="16"/>
  <c r="Y1706" i="16"/>
  <c r="Z1706" i="16"/>
  <c r="T1706" i="16" l="1"/>
  <c r="Z1707" i="16"/>
  <c r="Y1707" i="16"/>
  <c r="AP1465" i="16"/>
  <c r="AX1465" i="16" s="1"/>
  <c r="AI1705" i="16"/>
  <c r="Y1708" i="16" l="1"/>
  <c r="T1707" i="16"/>
  <c r="Z1708" i="16"/>
  <c r="AI1706" i="16"/>
  <c r="AP1466" i="16"/>
  <c r="AX1466" i="16" s="1"/>
  <c r="AI1707" i="16" l="1"/>
  <c r="AP1467" i="16"/>
  <c r="AX1467" i="16" s="1"/>
  <c r="T1708" i="16"/>
  <c r="Y1709" i="16"/>
  <c r="Z1709" i="16"/>
  <c r="Y1710" i="16" l="1"/>
  <c r="T1709" i="16"/>
  <c r="Z1710" i="16"/>
  <c r="AP1468" i="16"/>
  <c r="AX1468" i="16" s="1"/>
  <c r="AI1708" i="16"/>
  <c r="AI1709" i="16" l="1"/>
  <c r="AP1469" i="16"/>
  <c r="AX1469" i="16" s="1"/>
  <c r="AI1717" i="16"/>
  <c r="Z1711" i="16"/>
  <c r="T1710" i="16"/>
  <c r="Y1711" i="16"/>
  <c r="T1711" i="16" l="1"/>
  <c r="Y1712" i="16"/>
  <c r="Z1712" i="16"/>
  <c r="AP1470" i="16"/>
  <c r="AX1470" i="16" s="1"/>
  <c r="AI1710" i="16"/>
  <c r="M30" i="17"/>
  <c r="AX1717" i="16"/>
  <c r="T1712" i="16" l="1"/>
  <c r="AI1712" i="16" s="1"/>
  <c r="AP1471" i="16"/>
  <c r="AX1471" i="16" s="1"/>
  <c r="AI1711" i="16"/>
  <c r="AP1472" i="16" l="1"/>
  <c r="AX1472" i="16" s="1"/>
  <c r="AX1715" i="16" s="1"/>
  <c r="AX1719" i="16" s="1"/>
  <c r="AI1714" i="16"/>
  <c r="AI1715" i="16"/>
  <c r="AX1714" i="16" l="1"/>
  <c r="AX1718" i="16" s="1"/>
  <c r="M28" i="17"/>
  <c r="M32" i="17" s="1"/>
  <c r="AI1719" i="16"/>
  <c r="M27" i="17"/>
  <c r="M31" i="17" s="1"/>
  <c r="AI1718"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<sst xmlns="http://schemas.openxmlformats.org/spreadsheetml/2006/main" count="427" uniqueCount="152">
  <si>
    <t>Price</t>
  </si>
  <si>
    <t>S&amp;P</t>
  </si>
  <si>
    <t>Earnings</t>
  </si>
  <si>
    <t>Comp.</t>
  </si>
  <si>
    <t>Dividend</t>
  </si>
  <si>
    <t>Index</t>
  </si>
  <si>
    <t>Real</t>
  </si>
  <si>
    <t>Ratio</t>
  </si>
  <si>
    <t>Date</t>
  </si>
  <si>
    <t>P</t>
  </si>
  <si>
    <t>D</t>
  </si>
  <si>
    <t>E</t>
  </si>
  <si>
    <t>CPI</t>
  </si>
  <si>
    <t>NA</t>
  </si>
  <si>
    <t xml:space="preserve">  Consumer</t>
  </si>
  <si>
    <t xml:space="preserve">Date  </t>
  </si>
  <si>
    <t>Fraction</t>
  </si>
  <si>
    <t>Interest</t>
  </si>
  <si>
    <t>Long</t>
  </si>
  <si>
    <t>Rate GS10</t>
  </si>
  <si>
    <t>Cyclically</t>
  </si>
  <si>
    <t>Adjusted</t>
  </si>
  <si>
    <t>P/E10 or</t>
  </si>
  <si>
    <t>CAPE</t>
  </si>
  <si>
    <t>Stock Market Data Used in "Irrational Exuberance" Princeton University Press, 2000, 2005, 2015, updated</t>
  </si>
  <si>
    <t xml:space="preserve">Robert J. Shiller </t>
  </si>
  <si>
    <t>Total</t>
  </si>
  <si>
    <t>Return</t>
  </si>
  <si>
    <t>TR</t>
  </si>
  <si>
    <t>Scaled</t>
  </si>
  <si>
    <t>Total Return Price</t>
  </si>
  <si>
    <t xml:space="preserve">Cyclically </t>
  </si>
  <si>
    <t>The data and CAPE Ratio on this spreadsheet were developed by Robert J. Shiller using various public sources.  Neither Robert J. Shiller nor any affiliates or consultants, are registered investment advisers and do not guarantee the accuracy or completeness of the CAPE Ratio here, or any data or methodology either included therein or upon which it is based.  Individual investment decisions are best made with the help of a professional investment adviser</t>
  </si>
  <si>
    <t>TR P/E10 or</t>
  </si>
  <si>
    <t>TR CAPE</t>
  </si>
  <si>
    <t>Excess</t>
  </si>
  <si>
    <t>Yield</t>
  </si>
  <si>
    <t>Returns</t>
  </si>
  <si>
    <t>10 Year</t>
  </si>
  <si>
    <t>Bond</t>
  </si>
  <si>
    <t>Real 10 Year</t>
  </si>
  <si>
    <t>Real Return</t>
  </si>
  <si>
    <t>Monthly</t>
  </si>
  <si>
    <t xml:space="preserve">Excess Annualized </t>
  </si>
  <si>
    <t>Annualized Stock</t>
  </si>
  <si>
    <t xml:space="preserve">Annualized Bonds </t>
  </si>
  <si>
    <t>March Estimated</t>
  </si>
  <si>
    <t>July price is July 3rd close</t>
  </si>
  <si>
    <t>June/July CPI estimated</t>
  </si>
  <si>
    <t>July GS10 is July 3rd value</t>
  </si>
  <si>
    <t>E10/P</t>
  </si>
  <si>
    <t>stock grow</t>
  </si>
  <si>
    <t>bond grow</t>
  </si>
  <si>
    <t>subtrahend</t>
  </si>
  <si>
    <t>95.8 percentile of E10/P</t>
  </si>
  <si>
    <t>minuend_sell</t>
  </si>
  <si>
    <t>minuend_buy</t>
  </si>
  <si>
    <t>nearly the mean of long-term S&amp;P 500 yield (6.47%) and long-term GS10 yield (1.54%), since 1911</t>
  </si>
  <si>
    <t>bond only</t>
  </si>
  <si>
    <t>stock only</t>
  </si>
  <si>
    <t>variable</t>
  </si>
  <si>
    <t>cape2day</t>
  </si>
  <si>
    <t>1/cape2day</t>
  </si>
  <si>
    <t>low</t>
  </si>
  <si>
    <t>manual</t>
  </si>
  <si>
    <t>high</t>
  </si>
  <si>
    <t>lambda test</t>
  </si>
  <si>
    <t>lambda minmax test</t>
  </si>
  <si>
    <t>stock_min</t>
  </si>
  <si>
    <t>stock_max</t>
  </si>
  <si>
    <t>lambda saved</t>
  </si>
  <si>
    <t>variable min</t>
  </si>
  <si>
    <t>variable max</t>
  </si>
  <si>
    <t>60/40</t>
  </si>
  <si>
    <t>bond yield</t>
  </si>
  <si>
    <t>bond un-realized loss</t>
  </si>
  <si>
    <t>stock un-realized loss</t>
  </si>
  <si>
    <t>VAR un-realized loss</t>
  </si>
  <si>
    <t>CAGR</t>
  </si>
  <si>
    <t>Percen-tile P/E10</t>
  </si>
  <si>
    <t>max loss</t>
  </si>
  <si>
    <t>median loss</t>
  </si>
  <si>
    <t>CAGR / max loss</t>
  </si>
  <si>
    <t>CAGR / median loss</t>
  </si>
  <si>
    <t>bond interest</t>
  </si>
  <si>
    <t>long-term bond yield; select from one of two cells below</t>
  </si>
  <si>
    <t>VAR - 100%</t>
  </si>
  <si>
    <t>Added sheets ("variable_alloc" and "variable_alloc_parm") are by Arthur Copeland Eschenlauer</t>
  </si>
  <si>
    <t>(long-term S&amp;P 500 yield since 1881) + nudge</t>
  </si>
  <si>
    <t>high-hield bond premium</t>
  </si>
  <si>
    <t>est. hi-yield</t>
  </si>
  <si>
    <t>Rate</t>
  </si>
  <si>
    <t>hi-yield premium</t>
  </si>
  <si>
    <t>mean(VAR)</t>
  </si>
  <si>
    <t>Date Fraction</t>
  </si>
  <si>
    <t>20-year relative CPI</t>
  </si>
  <si>
    <t>bond 20yr return</t>
  </si>
  <si>
    <t>stock 20yr real return</t>
  </si>
  <si>
    <t>VAR total 20yr real return</t>
  </si>
  <si>
    <t>bond nudge</t>
  </si>
  <si>
    <t>(long-term bond yield since 1911) + (high-yield premium) + bond nudge</t>
  </si>
  <si>
    <t>(long-term bond yield since 1881) + (high-yield premium) + bond nudge</t>
  </si>
  <si>
    <t>stock nudge</t>
  </si>
  <si>
    <t>VAR bond real value</t>
  </si>
  <si>
    <t>VAR stock real value</t>
  </si>
  <si>
    <t>bond real value</t>
  </si>
  <si>
    <t>stock real value</t>
  </si>
  <si>
    <t>VAR real value</t>
  </si>
  <si>
    <t>max dip</t>
  </si>
  <si>
    <t>median dip</t>
  </si>
  <si>
    <t>CAGR / max dip</t>
  </si>
  <si>
    <t>CAGR / median dip</t>
  </si>
  <si>
    <t>VAR - stock</t>
  </si>
  <si>
    <t>bond 20-yr return below peak</t>
  </si>
  <si>
    <t>stock 20-yr return below peak</t>
  </si>
  <si>
    <t>VAR bond 20-yr return below peak</t>
  </si>
  <si>
    <t>custom function</t>
  </si>
  <si>
    <t>human readable</t>
  </si>
  <si>
    <t>stock max proportion</t>
  </si>
  <si>
    <t>stock min proportion</t>
  </si>
  <si>
    <t>60:40 un-realized loss</t>
  </si>
  <si>
    <t>60:40 real value</t>
  </si>
  <si>
    <t>60:40 bond  real value</t>
  </si>
  <si>
    <t>60:40 stock real value</t>
  </si>
  <si>
    <t>60:40 total 20yr real return</t>
  </si>
  <si>
    <t>60:40 20-yr return below peak</t>
  </si>
  <si>
    <t>VAR % stock</t>
  </si>
  <si>
    <t>zero premium stock nudge</t>
  </si>
  <si>
    <t>zero premium bond nudge</t>
  </si>
  <si>
    <t>bond2day</t>
  </si>
  <si>
    <t>bellwether</t>
  </si>
  <si>
    <t>bond offset</t>
  </si>
  <si>
    <t>(long-term bond yield since 1911) + (bond offset)</t>
  </si>
  <si>
    <t>Min % stock</t>
  </si>
  <si>
    <t>Max % stock</t>
  </si>
  <si>
    <t xml:space="preserve"> </t>
  </si>
  <si>
    <t>100% bond</t>
  </si>
  <si>
    <t>100% stock</t>
  </si>
  <si>
    <t>60:40 stock: bond</t>
  </si>
  <si>
    <t>Variable Asset Ratio</t>
  </si>
  <si>
    <t>VAR min(% stock)</t>
  </si>
  <si>
    <t>VAR max(% stock)</t>
  </si>
  <si>
    <t>LAMBDA(x,z,MIN(z,MAX(0,MIN(1,(x-$B$1)/($B$3-$B$1)))))</t>
  </si>
  <si>
    <t>LAMBDA(x,y,MAX($E$35,MIN($E$36,(x-$B$7)-$B$1)/($B$2-$B$1))))(B13,B14)</t>
  </si>
  <si>
    <t>Aug 1961 20 year total return</t>
  </si>
  <si>
    <t>Dec 1989 20 year total return</t>
  </si>
  <si>
    <t>Aug 1929 20 year total return</t>
  </si>
  <si>
    <t>Dec 1915 20 year total return</t>
  </si>
  <si>
    <t>VAR - 66</t>
  </si>
  <si>
    <t>cor(excess CAPE yield, ten-year excess returns) since 1911</t>
  </si>
  <si>
    <t>cor(nominal bond yield, ten-year bond returns)</t>
  </si>
  <si>
    <t>cor(E10/P, ten-year stock return)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</si>
</sst>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409]mmm\-yy;@"/>
    <numFmt numFmtId="165" formatCode="0.0000"/>
    <numFmt numFmtId="166" formatCode="0.000%"/>
    <numFmt numFmtId="167" formatCode="_(* #,##0.00000_);_(* \(#,##0.00000\);_(* &quot;-&quot;??_);_(@_)"/>
    <numFmt numFmtId="168" formatCode="0.0%"/>
    <numFmt numFmtId="169" formatCode="0.000"/>
    <numFmt numFmtId="170" formatCode="0.0000%"/>
    <numFmt numFmtId="171" formatCode="0.00000%"/>
  </numFmts>
  <fonts count="35">
    <font>
      <sz val="10"/>
      <name val="Courier"/>
    </font>
    <font>
      <sz val="10"/>
      <name val="Arial"/>
      <family val="2"/>
    </font>
    <font>
      <sz val="10"/>
      <name val="Times New Roman"/>
      <family val="1"/>
    </font>
    <font>
      <sz val="10"/>
      <name val="Courier"/>
      <family val="1"/>
    </font>
    <font>
      <b/>
      <sz val="10"/>
      <name val="Times New Roman"/>
      <family val="1"/>
    </font>
    <font>
      <b/>
      <sz val="10"/>
      <name val="Courier"/>
      <family val="1"/>
    </font>
    <font>
      <i/>
      <sz val="9"/>
      <name val="Times New Roman"/>
      <family val="1"/>
    </font>
    <font>
      <i/>
      <sz val="9"/>
      <name val="Courier"/>
      <family val="1"/>
    </font>
    <font>
      <sz val="10"/>
      <color indexed="8"/>
      <name val="Arial"/>
      <family val="2"/>
    </font>
    <font>
      <i/>
      <sz val="10"/>
      <name val="Times New Roman"/>
      <family val="1"/>
    </font>
    <font>
      <b/>
      <i/>
      <sz val="11"/>
      <name val="Times New Roman"/>
      <family val="1"/>
    </font>
    <font>
      <b/>
      <i/>
      <sz val="16"/>
      <name val="Times New Roman"/>
      <family val="1"/>
    </font>
    <font>
      <sz val="11"/>
      <color indexed="8"/>
      <name val="Calibri"/>
      <family val="2"/>
    </font>
    <font>
      <sz val="11"/>
      <color indexed="22"/>
      <name val="Calibri"/>
      <family val="2"/>
    </font>
    <font>
      <sz val="11"/>
      <color indexed="20"/>
      <name val="Calibri"/>
      <family val="2"/>
    </font>
    <font>
      <b/>
      <sz val="11"/>
      <color indexed="52"/>
      <name val="Calibri"/>
      <family val="2"/>
    </font>
    <font>
      <b/>
      <sz val="11"/>
      <color indexed="22"/>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0"/>
      <name val="Arial"/>
      <family val="2"/>
    </font>
    <font>
      <sz val="9"/>
      <name val="Times New Roman"/>
      <family val="1"/>
    </font>
    <font>
      <b/>
      <sz val="9"/>
      <name val="Times New Roman"/>
      <family val="1"/>
    </font>
    <font>
      <sz val="9"/>
      <name val="Courier"/>
      <family val="1"/>
    </font>
    <font>
      <sz val="11"/>
      <color indexed="8"/>
      <name val="Calibri"/>
      <family val="2"/>
      <scheme val="minor"/>
    </font>
    <font>
      <b/>
      <sz val="9"/>
      <color rgb="FFFF0000"/>
      <name val="Times New Roman"/>
      <family val="1"/>
    </font>
  </fonts>
  <fills count="23">
    <fill>
      <patternFill patternType="none"/>
    </fill>
    <fill>
      <patternFill patternType="gray125"/>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theme="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9" tint="0.79998168889431442"/>
        <bgColor indexed="64"/>
      </patternFill>
    </fill>
  </fills>
  <borders count="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s>
  <cellStyleXfs count="53">
    <xf numFmtId="0" fontId="0" fillId="0" borderId="0"/>
    <xf numFmtId="164" fontId="1" fillId="0" borderId="0" applyNumberFormat="0" applyFill="0" applyBorder="0" applyAlignment="0" applyProtection="0"/>
    <xf numFmtId="0" fontId="1" fillId="0" borderId="0"/>
    <xf numFmtId="0" fontId="12" fillId="2" borderId="0" applyNumberFormat="0" applyBorder="0" applyAlignment="0" applyProtection="0"/>
    <xf numFmtId="0" fontId="12" fillId="4" borderId="0" applyNumberFormat="0" applyBorder="0" applyAlignment="0" applyProtection="0"/>
    <xf numFmtId="0" fontId="12" fillId="6" borderId="0" applyNumberFormat="0" applyBorder="0" applyAlignment="0" applyProtection="0"/>
    <xf numFmtId="0" fontId="12" fillId="2" borderId="0" applyNumberFormat="0" applyBorder="0" applyAlignment="0" applyProtection="0"/>
    <xf numFmtId="0" fontId="12" fillId="7" borderId="0" applyNumberFormat="0" applyBorder="0" applyAlignment="0" applyProtection="0"/>
    <xf numFmtId="0" fontId="12" fillId="4"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9"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3" fillId="12"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9" borderId="0" applyNumberFormat="0" applyBorder="0" applyAlignment="0" applyProtection="0"/>
    <xf numFmtId="0" fontId="13" fillId="12" borderId="0" applyNumberFormat="0" applyBorder="0" applyAlignment="0" applyProtection="0"/>
    <xf numFmtId="0" fontId="13" fillId="4"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4" fillId="3" borderId="0" applyNumberFormat="0" applyBorder="0" applyAlignment="0" applyProtection="0"/>
    <xf numFmtId="0" fontId="15" fillId="2" borderId="1" applyNumberFormat="0" applyAlignment="0" applyProtection="0"/>
    <xf numFmtId="0" fontId="16" fillId="17" borderId="2" applyNumberFormat="0" applyAlignment="0" applyProtection="0"/>
    <xf numFmtId="43" fontId="3" fillId="0" borderId="0" applyFont="0" applyFill="0" applyBorder="0" applyAlignment="0" applyProtection="0"/>
    <xf numFmtId="44" fontId="1" fillId="0" borderId="0" applyFont="0" applyFill="0" applyBorder="0" applyAlignment="0" applyProtection="0"/>
    <xf numFmtId="0" fontId="17" fillId="0" borderId="0" applyNumberFormat="0" applyFill="0" applyBorder="0" applyAlignment="0" applyProtection="0"/>
    <xf numFmtId="0" fontId="18" fillId="5"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2" fillId="4" borderId="1" applyNumberFormat="0" applyAlignment="0" applyProtection="0"/>
    <xf numFmtId="0" fontId="23" fillId="0" borderId="6" applyNumberFormat="0" applyFill="0" applyAlignment="0" applyProtection="0"/>
    <xf numFmtId="0" fontId="24" fillId="11" borderId="0" applyNumberFormat="0" applyBorder="0" applyAlignment="0" applyProtection="0"/>
    <xf numFmtId="0" fontId="1" fillId="0" borderId="0"/>
    <xf numFmtId="0" fontId="33" fillId="0" borderId="0"/>
    <xf numFmtId="164" fontId="1" fillId="0" borderId="0" applyNumberFormat="0" applyFill="0" applyBorder="0" applyAlignment="0" applyProtection="0"/>
    <xf numFmtId="0" fontId="29" fillId="0" borderId="0"/>
    <xf numFmtId="0" fontId="12" fillId="6" borderId="7" applyNumberFormat="0" applyFont="0" applyAlignment="0" applyProtection="0"/>
    <xf numFmtId="0" fontId="25" fillId="2" borderId="8" applyNumberFormat="0" applyAlignment="0" applyProtection="0"/>
    <xf numFmtId="9" fontId="3" fillId="0" borderId="0" applyFont="0" applyFill="0" applyBorder="0" applyAlignment="0" applyProtection="0"/>
    <xf numFmtId="0" fontId="1"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0" fontId="8" fillId="0" borderId="0"/>
  </cellStyleXfs>
  <cellXfs count="105">
    <xf numFmtId="0" fontId="0" fillId="0" borderId="0" xfId="0"/>
    <xf numFmtId="0" fontId="2" fillId="0" borderId="0" xfId="0" applyFont="1"/>
    <xf numFmtId="0" fontId="2" fillId="0" borderId="0" xfId="0" applyFont="1" applyAlignment="1">
      <alignment horizontal="left"/>
    </xf>
    <xf numFmtId="0" fontId="2" fillId="0" borderId="0" xfId="0" applyFont="1" applyAlignment="1">
      <alignment horizontal="center"/>
    </xf>
    <xf numFmtId="2" fontId="2" fillId="0" borderId="0" xfId="30" applyNumberFormat="1" applyFont="1"/>
    <xf numFmtId="2" fontId="2" fillId="18" borderId="0" xfId="30" applyNumberFormat="1" applyFont="1" applyFill="1"/>
    <xf numFmtId="2" fontId="4" fillId="0" borderId="0" xfId="30" applyNumberFormat="1" applyFont="1" applyAlignment="1">
      <alignment horizontal="center"/>
    </xf>
    <xf numFmtId="2" fontId="6" fillId="18" borderId="0" xfId="30" applyNumberFormat="1" applyFont="1" applyFill="1" applyAlignment="1">
      <alignment horizontal="center" vertical="center"/>
    </xf>
    <xf numFmtId="2" fontId="4" fillId="19" borderId="10" xfId="30" applyNumberFormat="1" applyFont="1" applyFill="1" applyBorder="1" applyAlignment="1">
      <alignment horizontal="center"/>
    </xf>
    <xf numFmtId="2" fontId="0" fillId="0" borderId="0" xfId="30" applyNumberFormat="1" applyFont="1"/>
    <xf numFmtId="2" fontId="4" fillId="19" borderId="11" xfId="30" applyNumberFormat="1" applyFont="1" applyFill="1" applyBorder="1" applyAlignment="1">
      <alignment horizontal="center"/>
    </xf>
    <xf numFmtId="2" fontId="2" fillId="0" borderId="0" xfId="30" applyNumberFormat="1" applyFont="1" applyAlignment="1">
      <alignment horizontal="center"/>
    </xf>
    <xf numFmtId="2" fontId="0" fillId="0" borderId="0" xfId="30" applyNumberFormat="1" applyFont="1" applyAlignment="1">
      <alignment horizontal="center"/>
    </xf>
    <xf numFmtId="2" fontId="2" fillId="18" borderId="0" xfId="30" applyNumberFormat="1" applyFont="1" applyFill="1" applyAlignment="1">
      <alignment horizontal="center"/>
    </xf>
    <xf numFmtId="2" fontId="4" fillId="19" borderId="12" xfId="30" applyNumberFormat="1" applyFont="1" applyFill="1" applyBorder="1" applyAlignment="1">
      <alignment horizontal="center"/>
    </xf>
    <xf numFmtId="2" fontId="4" fillId="19" borderId="13" xfId="30" applyNumberFormat="1" applyFont="1" applyFill="1" applyBorder="1" applyAlignment="1">
      <alignment horizontal="center"/>
    </xf>
    <xf numFmtId="2" fontId="2" fillId="0" borderId="0" xfId="30" applyNumberFormat="1" applyFont="1" applyAlignment="1">
      <alignment horizontal="right"/>
    </xf>
    <xf numFmtId="2" fontId="7" fillId="18" borderId="0" xfId="30" applyNumberFormat="1" applyFont="1" applyFill="1" applyAlignment="1">
      <alignment horizontal="center" vertical="center"/>
    </xf>
    <xf numFmtId="2" fontId="5" fillId="0" borderId="0" xfId="30" applyNumberFormat="1" applyFont="1" applyAlignment="1">
      <alignment horizontal="center"/>
    </xf>
    <xf numFmtId="2" fontId="2" fillId="0" borderId="0" xfId="30" applyNumberFormat="1" applyFont="1" applyFill="1"/>
    <xf numFmtId="2" fontId="9" fillId="18" borderId="0" xfId="30" applyNumberFormat="1" applyFont="1" applyFill="1" applyAlignment="1">
      <alignment horizontal="center"/>
    </xf>
    <xf numFmtId="0" fontId="2" fillId="0" borderId="0" xfId="0" applyFont="1" applyAlignment="1">
      <alignment vertical="top"/>
    </xf>
    <xf numFmtId="2" fontId="2" fillId="0" borderId="0" xfId="30" applyNumberFormat="1" applyFont="1" applyAlignment="1">
      <alignment horizontal="center" vertical="center"/>
    </xf>
    <xf numFmtId="2" fontId="2" fillId="0" borderId="0" xfId="30" applyNumberFormat="1" applyFont="1" applyAlignment="1">
      <alignment horizontal="center" wrapText="1"/>
    </xf>
    <xf numFmtId="2" fontId="2" fillId="0" borderId="0" xfId="0" applyNumberFormat="1" applyFont="1" applyAlignment="1">
      <alignment horizontal="center"/>
    </xf>
    <xf numFmtId="2" fontId="0" fillId="0" borderId="0" xfId="30" applyNumberFormat="1" applyFont="1" applyAlignment="1">
      <alignment horizontal="center" vertical="center"/>
    </xf>
    <xf numFmtId="2" fontId="2" fillId="0" borderId="0" xfId="30" applyNumberFormat="1" applyFont="1" applyAlignment="1" applyProtection="1">
      <alignment horizontal="center" vertical="center"/>
      <protection locked="0"/>
    </xf>
    <xf numFmtId="0" fontId="30" fillId="0" borderId="0" xfId="0" applyFont="1" applyAlignment="1">
      <alignment horizontal="center" vertical="center"/>
    </xf>
    <xf numFmtId="2" fontId="30" fillId="0" borderId="0" xfId="30" applyNumberFormat="1" applyFont="1" applyAlignment="1">
      <alignment horizontal="center" vertical="center" wrapText="1"/>
    </xf>
    <xf numFmtId="2" fontId="30" fillId="0" borderId="0" xfId="30" applyNumberFormat="1" applyFont="1" applyAlignment="1">
      <alignment horizontal="center" vertical="center"/>
    </xf>
    <xf numFmtId="2" fontId="34" fillId="0" borderId="0" xfId="30" applyNumberFormat="1" applyFont="1" applyAlignment="1">
      <alignment horizontal="center" vertical="center"/>
    </xf>
    <xf numFmtId="2" fontId="31" fillId="0" borderId="0" xfId="30" applyNumberFormat="1" applyFont="1" applyAlignment="1">
      <alignment horizontal="center" vertical="center"/>
    </xf>
    <xf numFmtId="0" fontId="32" fillId="0" borderId="0" xfId="0" applyFont="1" applyAlignment="1">
      <alignment horizontal="center" vertical="center"/>
    </xf>
    <xf numFmtId="43" fontId="2" fillId="18" borderId="0" xfId="30" applyFont="1" applyFill="1"/>
    <xf numFmtId="43" fontId="2" fillId="18" borderId="0" xfId="30" applyFont="1" applyFill="1" applyAlignment="1">
      <alignment horizontal="center"/>
    </xf>
    <xf numFmtId="43" fontId="30" fillId="18" borderId="0" xfId="30" applyFont="1" applyFill="1" applyAlignment="1">
      <alignment horizontal="center" vertical="center"/>
    </xf>
    <xf numFmtId="43" fontId="3" fillId="18" borderId="0" xfId="30" applyFont="1" applyFill="1"/>
    <xf numFmtId="10" fontId="0" fillId="0" borderId="0" xfId="0" applyNumberFormat="1"/>
    <xf numFmtId="0" fontId="2" fillId="0" borderId="0" xfId="0" applyFont="1" applyAlignment="1">
      <alignment horizontal="center" vertical="center"/>
    </xf>
    <xf numFmtId="10" fontId="2" fillId="18" borderId="0" xfId="47" applyNumberFormat="1" applyFont="1" applyFill="1" applyAlignment="1">
      <alignment horizontal="center" vertical="center"/>
    </xf>
    <xf numFmtId="2" fontId="2" fillId="18" borderId="0" xfId="30" applyNumberFormat="1" applyFont="1" applyFill="1" applyAlignment="1">
      <alignment horizontal="center" vertical="center"/>
    </xf>
    <xf numFmtId="2" fontId="4" fillId="18" borderId="0" xfId="30" applyNumberFormat="1" applyFont="1" applyFill="1" applyAlignment="1">
      <alignment horizontal="center" vertical="center"/>
    </xf>
    <xf numFmtId="165" fontId="2" fillId="0" borderId="0" xfId="0" applyNumberFormat="1" applyFont="1" applyAlignment="1">
      <alignment horizontal="center" vertical="center"/>
    </xf>
    <xf numFmtId="167" fontId="0" fillId="0" borderId="0" xfId="30" applyNumberFormat="1" applyFont="1"/>
    <xf numFmtId="167" fontId="32" fillId="0" borderId="0" xfId="30" applyNumberFormat="1" applyFont="1" applyAlignment="1">
      <alignment horizontal="center" vertical="center"/>
    </xf>
    <xf numFmtId="0" fontId="4" fillId="0" borderId="0" xfId="0" applyFont="1" applyAlignment="1">
      <alignment horizontal="center" vertical="center"/>
    </xf>
    <xf numFmtId="10" fontId="4" fillId="18" borderId="0" xfId="47" applyNumberFormat="1" applyFont="1" applyFill="1" applyAlignment="1">
      <alignment horizontal="center" vertical="center"/>
    </xf>
    <xf numFmtId="0" fontId="31" fillId="0" borderId="0" xfId="0" applyFont="1" applyAlignment="1">
      <alignment horizontal="center" vertical="center"/>
    </xf>
    <xf numFmtId="165" fontId="4" fillId="0" borderId="0" xfId="0" applyNumberFormat="1" applyFont="1" applyAlignment="1">
      <alignment horizontal="center" vertical="center"/>
    </xf>
    <xf numFmtId="2" fontId="0" fillId="0" borderId="0" xfId="0" applyNumberFormat="1"/>
    <xf numFmtId="166" fontId="0" fillId="0" borderId="0" xfId="47" applyNumberFormat="1" applyFont="1"/>
    <xf numFmtId="0" fontId="3" fillId="0" borderId="0" xfId="0" applyFont="1"/>
    <xf numFmtId="9" fontId="0" fillId="0" borderId="0" xfId="0" applyNumberFormat="1"/>
    <xf numFmtId="9" fontId="0" fillId="0" borderId="0" xfId="47" applyFont="1"/>
    <xf numFmtId="168" fontId="0" fillId="0" borderId="0" xfId="47" applyNumberFormat="1" applyFont="1"/>
    <xf numFmtId="10" fontId="0" fillId="0" borderId="0" xfId="47" applyNumberFormat="1" applyFont="1"/>
    <xf numFmtId="168" fontId="0" fillId="0" borderId="0" xfId="0" applyNumberFormat="1"/>
    <xf numFmtId="0" fontId="0" fillId="0" borderId="0" xfId="0" applyAlignment="1">
      <alignment wrapText="1"/>
    </xf>
    <xf numFmtId="0" fontId="3" fillId="0" borderId="0" xfId="0" applyFont="1" applyAlignment="1">
      <alignment wrapText="1"/>
    </xf>
    <xf numFmtId="2" fontId="3" fillId="0" borderId="0" xfId="0" applyNumberFormat="1" applyFont="1" applyAlignment="1">
      <alignment wrapText="1"/>
    </xf>
    <xf numFmtId="169" fontId="0" fillId="0" borderId="0" xfId="0" applyNumberFormat="1"/>
    <xf numFmtId="168" fontId="3" fillId="0" borderId="0" xfId="0" applyNumberFormat="1" applyFont="1" applyAlignment="1">
      <alignment wrapText="1"/>
    </xf>
    <xf numFmtId="10" fontId="0" fillId="0" borderId="0" xfId="47" applyNumberFormat="1" applyFont="1" applyAlignment="1">
      <alignment wrapText="1"/>
    </xf>
    <xf numFmtId="170" fontId="0" fillId="0" borderId="0" xfId="47" applyNumberFormat="1" applyFont="1" applyAlignment="1">
      <alignment wrapText="1"/>
    </xf>
    <xf numFmtId="2" fontId="3" fillId="0" borderId="0" xfId="0" applyNumberFormat="1" applyFont="1"/>
    <xf numFmtId="0" fontId="3" fillId="0" borderId="0" xfId="0" applyFont="1" applyAlignment="1">
      <alignment horizontal="right"/>
    </xf>
    <xf numFmtId="10" fontId="0" fillId="0" borderId="0" xfId="0" applyNumberFormat="1" applyAlignment="1">
      <alignment horizontal="center"/>
    </xf>
    <xf numFmtId="10" fontId="3" fillId="20" borderId="0" xfId="0" applyNumberFormat="1" applyFont="1" applyFill="1" applyAlignment="1">
      <alignment horizontal="center"/>
    </xf>
    <xf numFmtId="10" fontId="0" fillId="20" borderId="0" xfId="0" applyNumberFormat="1" applyFill="1" applyAlignment="1">
      <alignment horizontal="center"/>
    </xf>
    <xf numFmtId="10" fontId="0" fillId="0" borderId="0" xfId="47" applyNumberFormat="1" applyFont="1" applyAlignment="1">
      <alignment horizontal="center"/>
    </xf>
    <xf numFmtId="10" fontId="3" fillId="0" borderId="0" xfId="0" applyNumberFormat="1" applyFont="1" applyAlignment="1">
      <alignment horizontal="center"/>
    </xf>
    <xf numFmtId="2" fontId="0" fillId="0" borderId="0" xfId="0" applyNumberFormat="1" applyAlignment="1">
      <alignment wrapText="1"/>
    </xf>
    <xf numFmtId="2" fontId="0" fillId="20" borderId="0" xfId="0" applyNumberFormat="1" applyFill="1" applyAlignment="1">
      <alignment horizontal="center"/>
    </xf>
    <xf numFmtId="0" fontId="0" fillId="0" borderId="0" xfId="0" applyAlignment="1">
      <alignment horizontal="center"/>
    </xf>
    <xf numFmtId="166" fontId="0" fillId="0" borderId="0" xfId="47" applyNumberFormat="1" applyFont="1" applyAlignment="1">
      <alignment horizontal="center"/>
    </xf>
    <xf numFmtId="0" fontId="3" fillId="0" borderId="0" xfId="0" applyFont="1" applyAlignment="1">
      <alignment horizontal="center"/>
    </xf>
    <xf numFmtId="10" fontId="0" fillId="20" borderId="0" xfId="47" applyNumberFormat="1" applyFont="1" applyFill="1" applyAlignment="1">
      <alignment horizontal="center"/>
    </xf>
    <xf numFmtId="170" fontId="0" fillId="0" borderId="0" xfId="47" applyNumberFormat="1" applyFont="1"/>
    <xf numFmtId="168" fontId="3" fillId="0" borderId="0" xfId="0" applyNumberFormat="1" applyFont="1"/>
    <xf numFmtId="0" fontId="0" fillId="0" borderId="0" xfId="0" applyAlignment="1">
      <alignment horizontal="right"/>
    </xf>
    <xf numFmtId="168" fontId="0" fillId="0" borderId="0" xfId="47" applyNumberFormat="1" applyFont="1" applyAlignment="1">
      <alignment wrapText="1"/>
    </xf>
    <xf numFmtId="0" fontId="0" fillId="21" borderId="0" xfId="0" applyFill="1"/>
    <xf numFmtId="0" fontId="3" fillId="21" borderId="0" xfId="0" applyFont="1" applyFill="1" applyAlignment="1">
      <alignment horizontal="right"/>
    </xf>
    <xf numFmtId="9" fontId="3" fillId="20" borderId="0" xfId="0" applyNumberFormat="1" applyFont="1" applyFill="1" applyAlignment="1">
      <alignment horizontal="center"/>
    </xf>
    <xf numFmtId="170" fontId="0" fillId="0" borderId="0" xfId="0" applyNumberFormat="1"/>
    <xf numFmtId="2" fontId="0" fillId="22" borderId="0" xfId="0" applyNumberFormat="1" applyFill="1"/>
    <xf numFmtId="9" fontId="0" fillId="22" borderId="0" xfId="47" applyFont="1" applyFill="1"/>
    <xf numFmtId="166" fontId="0" fillId="22" borderId="0" xfId="47" applyNumberFormat="1" applyFont="1" applyFill="1"/>
    <xf numFmtId="0" fontId="0" fillId="22" borderId="0" xfId="0" applyFill="1"/>
    <xf numFmtId="9" fontId="0" fillId="22" borderId="0" xfId="0" applyNumberFormat="1" applyFill="1"/>
    <xf numFmtId="168" fontId="0" fillId="22" borderId="0" xfId="47" applyNumberFormat="1" applyFont="1" applyFill="1"/>
    <xf numFmtId="2" fontId="3" fillId="22" borderId="0" xfId="0" applyNumberFormat="1" applyFont="1" applyFill="1" applyAlignment="1">
      <alignment wrapText="1"/>
    </xf>
    <xf numFmtId="168" fontId="0" fillId="22" borderId="0" xfId="47" applyNumberFormat="1" applyFont="1" applyFill="1" applyAlignment="1">
      <alignment wrapText="1"/>
    </xf>
    <xf numFmtId="2" fontId="0" fillId="22" borderId="0" xfId="0" applyNumberFormat="1" applyFill="1" applyAlignment="1">
      <alignment wrapText="1"/>
    </xf>
    <xf numFmtId="166" fontId="0" fillId="0" borderId="0" xfId="0" applyNumberFormat="1" applyAlignment="1">
      <alignment horizontal="center"/>
    </xf>
    <xf numFmtId="171" fontId="0" fillId="0" borderId="0" xfId="47" applyNumberFormat="1" applyFont="1"/>
    <xf numFmtId="165" fontId="0" fillId="0" borderId="0" xfId="0" applyNumberFormat="1"/>
    <xf numFmtId="169" fontId="0" fillId="22" borderId="0" xfId="0" applyNumberFormat="1" applyFill="1"/>
    <xf numFmtId="9" fontId="0" fillId="0" borderId="0" xfId="47" applyFont="1" applyFill="1"/>
    <xf numFmtId="166" fontId="0" fillId="0" borderId="0" xfId="47" applyNumberFormat="1" applyFont="1" applyFill="1"/>
    <xf numFmtId="168" fontId="0" fillId="0" borderId="0" xfId="47" applyNumberFormat="1" applyFont="1" applyFill="1"/>
    <xf numFmtId="168" fontId="0" fillId="0" borderId="0" xfId="47" applyNumberFormat="1" applyFont="1" applyFill="1" applyAlignment="1">
      <alignment wrapText="1"/>
    </xf>
    <xf numFmtId="0" fontId="2" fillId="0" borderId="0" xfId="0" applyFont="1" applyAlignment="1">
      <alignment horizontal="center" vertical="top" wrapText="1"/>
    </xf>
    <xf numFmtId="0" fontId="11" fillId="0" borderId="0" xfId="0" applyFont="1" applyAlignment="1">
      <alignment horizontal="left" vertical="top" wrapText="1"/>
    </xf>
    <xf numFmtId="0" fontId="10" fillId="0" borderId="0" xfId="0" applyFont="1" applyAlignment="1">
      <alignment horizontal="left" vertical="top" wrapText="1"/>
    </xf>
  </cellXfs>
  <cellStyles count="53">
    <cellStyle name="_x000a_bidires=100_x000d_" xfId="1" xr:uid="{00000000-0005-0000-0000-000000000000}"/>
    <cellStyle name="_x000a_bidires=100_x000d_ 2" xfId="2" xr:uid="{00000000-0005-0000-0000-000001000000}"/>
    <cellStyle name="20% - Accent1 2" xfId="3" xr:uid="{00000000-0005-0000-0000-000002000000}"/>
    <cellStyle name="20% - Accent2 2" xfId="4" xr:uid="{00000000-0005-0000-0000-000003000000}"/>
    <cellStyle name="20% - Accent3 2" xfId="5" xr:uid="{00000000-0005-0000-0000-000004000000}"/>
    <cellStyle name="20% - Accent4 2" xfId="6" xr:uid="{00000000-0005-0000-0000-000005000000}"/>
    <cellStyle name="20% - Accent5 2" xfId="7" xr:uid="{00000000-0005-0000-0000-000006000000}"/>
    <cellStyle name="20% - Accent6 2" xfId="8" xr:uid="{00000000-0005-0000-0000-000007000000}"/>
    <cellStyle name="40% - Accent1 2" xfId="9" xr:uid="{00000000-0005-0000-0000-000008000000}"/>
    <cellStyle name="40% - Accent2 2" xfId="10" xr:uid="{00000000-0005-0000-0000-000009000000}"/>
    <cellStyle name="40% - Accent3 2" xfId="11" xr:uid="{00000000-0005-0000-0000-00000A000000}"/>
    <cellStyle name="40% - Accent4 2" xfId="12" xr:uid="{00000000-0005-0000-0000-00000B000000}"/>
    <cellStyle name="40% - Accent5 2" xfId="13" xr:uid="{00000000-0005-0000-0000-00000C000000}"/>
    <cellStyle name="40% - Accent6 2" xfId="14" xr:uid="{00000000-0005-0000-0000-00000D000000}"/>
    <cellStyle name="60% - Accent1 2" xfId="15" xr:uid="{00000000-0005-0000-0000-00000E000000}"/>
    <cellStyle name="60% - Accent2 2" xfId="16" xr:uid="{00000000-0005-0000-0000-00000F000000}"/>
    <cellStyle name="60% - Accent3 2" xfId="17" xr:uid="{00000000-0005-0000-0000-000010000000}"/>
    <cellStyle name="60% - Accent4 2" xfId="18" xr:uid="{00000000-0005-0000-0000-000011000000}"/>
    <cellStyle name="60% - Accent5 2" xfId="19" xr:uid="{00000000-0005-0000-0000-000012000000}"/>
    <cellStyle name="60% - Accent6 2" xfId="20" xr:uid="{00000000-0005-0000-0000-000013000000}"/>
    <cellStyle name="Accent1 2" xfId="21" xr:uid="{00000000-0005-0000-0000-000014000000}"/>
    <cellStyle name="Accent2 2" xfId="22" xr:uid="{00000000-0005-0000-0000-000015000000}"/>
    <cellStyle name="Accent3 2" xfId="23" xr:uid="{00000000-0005-0000-0000-000016000000}"/>
    <cellStyle name="Accent4 2" xfId="24" xr:uid="{00000000-0005-0000-0000-000017000000}"/>
    <cellStyle name="Accent5 2" xfId="25" xr:uid="{00000000-0005-0000-0000-000018000000}"/>
    <cellStyle name="Accent6 2" xfId="26" xr:uid="{00000000-0005-0000-0000-000019000000}"/>
    <cellStyle name="Bad 2" xfId="27" xr:uid="{00000000-0005-0000-0000-00001A000000}"/>
    <cellStyle name="Calculation 2" xfId="28" xr:uid="{00000000-0005-0000-0000-00001B000000}"/>
    <cellStyle name="Check Cell 2" xfId="29" xr:uid="{00000000-0005-0000-0000-00001C000000}"/>
    <cellStyle name="Comma" xfId="30" builtinId="3"/>
    <cellStyle name="Currency 2" xfId="31" xr:uid="{00000000-0005-0000-0000-00001E000000}"/>
    <cellStyle name="Explanatory Text 2" xfId="32" xr:uid="{00000000-0005-0000-0000-00001F000000}"/>
    <cellStyle name="Good 2" xfId="33" xr:uid="{00000000-0005-0000-0000-000020000000}"/>
    <cellStyle name="Heading 1 2" xfId="34" xr:uid="{00000000-0005-0000-0000-000021000000}"/>
    <cellStyle name="Heading 2 2" xfId="35" xr:uid="{00000000-0005-0000-0000-000022000000}"/>
    <cellStyle name="Heading 3 2" xfId="36" xr:uid="{00000000-0005-0000-0000-000023000000}"/>
    <cellStyle name="Heading 4 2" xfId="37" xr:uid="{00000000-0005-0000-0000-000024000000}"/>
    <cellStyle name="Input 2" xfId="38" xr:uid="{00000000-0005-0000-0000-000025000000}"/>
    <cellStyle name="Linked Cell 2" xfId="39" xr:uid="{00000000-0005-0000-0000-000026000000}"/>
    <cellStyle name="Neutral 2" xfId="40" xr:uid="{00000000-0005-0000-0000-000027000000}"/>
    <cellStyle name="Normal" xfId="0" builtinId="0"/>
    <cellStyle name="Normal 2" xfId="41" xr:uid="{00000000-0005-0000-0000-000029000000}"/>
    <cellStyle name="Normal 3" xfId="42" xr:uid="{00000000-0005-0000-0000-00002A000000}"/>
    <cellStyle name="Normal 4" xfId="43" xr:uid="{00000000-0005-0000-0000-00002B000000}"/>
    <cellStyle name="Normal 5" xfId="44" xr:uid="{00000000-0005-0000-0000-00002C000000}"/>
    <cellStyle name="Note 2" xfId="45" xr:uid="{00000000-0005-0000-0000-00002D000000}"/>
    <cellStyle name="Output 2" xfId="46" xr:uid="{00000000-0005-0000-0000-00002E000000}"/>
    <cellStyle name="Percent" xfId="47" builtinId="5"/>
    <cellStyle name="Style 1" xfId="48" xr:uid="{00000000-0005-0000-0000-000030000000}"/>
    <cellStyle name="Title 2" xfId="49" xr:uid="{00000000-0005-0000-0000-000031000000}"/>
    <cellStyle name="Total 2" xfId="50" xr:uid="{00000000-0005-0000-0000-000032000000}"/>
    <cellStyle name="Warning Text 2" xfId="51" xr:uid="{00000000-0005-0000-0000-000033000000}"/>
    <cellStyle name="Обычный_RTS_select_issues" xfId="52" xr:uid="{00000000-0005-0000-0000-00003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4.xml"/><Relationship Id="rId13" Type="http://schemas.openxmlformats.org/officeDocument/2006/relationships/styles" Target="styles.xml"/><Relationship Id="rId3" Type="http://schemas.openxmlformats.org/officeDocument/2006/relationships/chartsheet" Target="chartsheets/sheet2.xml"/><Relationship Id="rId7" Type="http://schemas.openxmlformats.org/officeDocument/2006/relationships/chartsheet" Target="chartsheets/sheet3.xml"/><Relationship Id="rId12" Type="http://schemas.openxmlformats.org/officeDocument/2006/relationships/theme" Target="theme/theme1.xml"/><Relationship Id="rId2" Type="http://schemas.openxmlformats.org/officeDocument/2006/relationships/chartsheet" Target="chartsheets/sheet1.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4.xml"/><Relationship Id="rId11" Type="http://schemas.openxmlformats.org/officeDocument/2006/relationships/worksheet" Target="worksheets/sheet6.xml"/><Relationship Id="rId5" Type="http://schemas.openxmlformats.org/officeDocument/2006/relationships/worksheet" Target="worksheets/sheet3.xml"/><Relationship Id="rId15" Type="http://schemas.openxmlformats.org/officeDocument/2006/relationships/sheetMetadata" Target="metadata.xml"/><Relationship Id="rId10" Type="http://schemas.openxmlformats.org/officeDocument/2006/relationships/worksheet" Target="worksheets/sheet5.xml"/><Relationship Id="rId4" Type="http://schemas.openxmlformats.org/officeDocument/2006/relationships/worksheet" Target="worksheets/sheet2.xml"/><Relationship Id="rId9" Type="http://schemas.openxmlformats.org/officeDocument/2006/relationships/chartsheet" Target="chartsheets/sheet5.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Cumulative Real Total Return for Several Allocation Strategies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83775962503397E-2"/>
          <c:y val="7.4873267501737339E-2"/>
          <c:w val="0.84398052022202885"/>
          <c:h val="0.85674331972067663"/>
        </c:manualLayout>
      </c:layout>
      <c:lineChart>
        <c:grouping val="standard"/>
        <c:varyColors val="0"/>
        <c:ser>
          <c:idx val="5"/>
          <c:order val="0"/>
          <c:tx>
            <c:strRef>
              <c:f>variable_alloc!$U$1</c:f>
              <c:strCache>
                <c:ptCount val="1"/>
                <c:pt idx="0">
                  <c:v>VAR real value</c:v>
                </c:pt>
              </c:strCache>
            </c:strRef>
          </c:tx>
          <c:spPr>
            <a:ln w="28575" cap="rnd">
              <a:solidFill>
                <a:schemeClr val="accent6"/>
              </a:solidFill>
              <a:round/>
            </a:ln>
            <a:effectLst/>
          </c:spPr>
          <c:marker>
            <c:symbol val="none"/>
          </c:marker>
          <c:cat>
            <c:numRef>
              <c:f>variable_alloc!$P$364:$P$1712</c:f>
              <c:numCache>
                <c:formatCode>0.00</c:formatCode>
                <c:ptCount val="1349"/>
                <c:pt idx="0">
                  <c:v>1911.1249999999636</c:v>
                </c:pt>
                <c:pt idx="1">
                  <c:v>1911.2083333332969</c:v>
                </c:pt>
                <c:pt idx="2">
                  <c:v>1911.2916666666301</c:v>
                </c:pt>
                <c:pt idx="3">
                  <c:v>1911.3749999999634</c:v>
                </c:pt>
                <c:pt idx="4">
                  <c:v>1911.4583333332967</c:v>
                </c:pt>
                <c:pt idx="5">
                  <c:v>1911.5416666666299</c:v>
                </c:pt>
                <c:pt idx="6">
                  <c:v>1911.6249999999632</c:v>
                </c:pt>
                <c:pt idx="7">
                  <c:v>1911.7083333332964</c:v>
                </c:pt>
                <c:pt idx="8">
                  <c:v>1911.7916666666297</c:v>
                </c:pt>
                <c:pt idx="9">
                  <c:v>1911.8749999999629</c:v>
                </c:pt>
                <c:pt idx="10">
                  <c:v>1911.9583333332962</c:v>
                </c:pt>
                <c:pt idx="11">
                  <c:v>1912.0416666666295</c:v>
                </c:pt>
                <c:pt idx="12">
                  <c:v>1912.1249999999627</c:v>
                </c:pt>
                <c:pt idx="13">
                  <c:v>1912.208333333296</c:v>
                </c:pt>
                <c:pt idx="14">
                  <c:v>1912.2916666666292</c:v>
                </c:pt>
                <c:pt idx="15">
                  <c:v>1912.3749999999625</c:v>
                </c:pt>
                <c:pt idx="16">
                  <c:v>1912.4583333332957</c:v>
                </c:pt>
                <c:pt idx="17">
                  <c:v>1912.541666666629</c:v>
                </c:pt>
                <c:pt idx="18">
                  <c:v>1912.6249999999623</c:v>
                </c:pt>
                <c:pt idx="19">
                  <c:v>1912.7083333332955</c:v>
                </c:pt>
                <c:pt idx="20">
                  <c:v>1912.7916666666288</c:v>
                </c:pt>
                <c:pt idx="21">
                  <c:v>1912.874999999962</c:v>
                </c:pt>
                <c:pt idx="22">
                  <c:v>1912.9583333332953</c:v>
                </c:pt>
                <c:pt idx="23">
                  <c:v>1913.0416666666285</c:v>
                </c:pt>
                <c:pt idx="24">
                  <c:v>1913.1249999999618</c:v>
                </c:pt>
                <c:pt idx="25">
                  <c:v>1913.2083333332951</c:v>
                </c:pt>
                <c:pt idx="26">
                  <c:v>1913.2916666666283</c:v>
                </c:pt>
                <c:pt idx="27">
                  <c:v>1913.3749999999616</c:v>
                </c:pt>
                <c:pt idx="28">
                  <c:v>1913.4583333332948</c:v>
                </c:pt>
                <c:pt idx="29">
                  <c:v>1913.5416666666281</c:v>
                </c:pt>
                <c:pt idx="30">
                  <c:v>1913.6249999999613</c:v>
                </c:pt>
                <c:pt idx="31">
                  <c:v>1913.7083333332946</c:v>
                </c:pt>
                <c:pt idx="32">
                  <c:v>1913.7916666666279</c:v>
                </c:pt>
                <c:pt idx="33">
                  <c:v>1913.8749999999611</c:v>
                </c:pt>
                <c:pt idx="34">
                  <c:v>1913.9583333332944</c:v>
                </c:pt>
                <c:pt idx="35">
                  <c:v>1914.0416666666276</c:v>
                </c:pt>
                <c:pt idx="36">
                  <c:v>1914.1249999999609</c:v>
                </c:pt>
                <c:pt idx="37">
                  <c:v>1914.2083333332941</c:v>
                </c:pt>
                <c:pt idx="38">
                  <c:v>1914.2916666666274</c:v>
                </c:pt>
                <c:pt idx="39">
                  <c:v>1914.3749999999607</c:v>
                </c:pt>
                <c:pt idx="40">
                  <c:v>1914.4583333332939</c:v>
                </c:pt>
                <c:pt idx="41">
                  <c:v>1914.5416666666272</c:v>
                </c:pt>
                <c:pt idx="42">
                  <c:v>1914.6249999999604</c:v>
                </c:pt>
                <c:pt idx="43">
                  <c:v>1914.7083333332937</c:v>
                </c:pt>
                <c:pt idx="44">
                  <c:v>1914.791666666627</c:v>
                </c:pt>
                <c:pt idx="45">
                  <c:v>1914.8749999999602</c:v>
                </c:pt>
                <c:pt idx="46">
                  <c:v>1914.9583333332935</c:v>
                </c:pt>
                <c:pt idx="47">
                  <c:v>1915.0416666666267</c:v>
                </c:pt>
                <c:pt idx="48">
                  <c:v>1915.12499999996</c:v>
                </c:pt>
                <c:pt idx="49">
                  <c:v>1915.2083333332932</c:v>
                </c:pt>
                <c:pt idx="50">
                  <c:v>1915.2916666666265</c:v>
                </c:pt>
                <c:pt idx="51">
                  <c:v>1915.3749999999598</c:v>
                </c:pt>
                <c:pt idx="52">
                  <c:v>1915.458333333293</c:v>
                </c:pt>
                <c:pt idx="53">
                  <c:v>1915.5416666666263</c:v>
                </c:pt>
                <c:pt idx="54">
                  <c:v>1915.6249999999595</c:v>
                </c:pt>
                <c:pt idx="55">
                  <c:v>1915.7083333332928</c:v>
                </c:pt>
                <c:pt idx="56">
                  <c:v>1915.791666666626</c:v>
                </c:pt>
                <c:pt idx="57">
                  <c:v>1915.8749999999593</c:v>
                </c:pt>
                <c:pt idx="58">
                  <c:v>1915.9583333332926</c:v>
                </c:pt>
                <c:pt idx="59">
                  <c:v>1916.0416666666258</c:v>
                </c:pt>
                <c:pt idx="60">
                  <c:v>1916.1249999999591</c:v>
                </c:pt>
                <c:pt idx="61">
                  <c:v>1916.2083333332923</c:v>
                </c:pt>
                <c:pt idx="62">
                  <c:v>1916.2916666666256</c:v>
                </c:pt>
                <c:pt idx="63">
                  <c:v>1916.3749999999588</c:v>
                </c:pt>
                <c:pt idx="64">
                  <c:v>1916.4583333332921</c:v>
                </c:pt>
                <c:pt idx="65">
                  <c:v>1916.5416666666254</c:v>
                </c:pt>
                <c:pt idx="66">
                  <c:v>1916.6249999999586</c:v>
                </c:pt>
                <c:pt idx="67">
                  <c:v>1916.7083333332919</c:v>
                </c:pt>
                <c:pt idx="68">
                  <c:v>1916.7916666666251</c:v>
                </c:pt>
                <c:pt idx="69">
                  <c:v>1916.8749999999584</c:v>
                </c:pt>
                <c:pt idx="70">
                  <c:v>1916.9583333332916</c:v>
                </c:pt>
                <c:pt idx="71">
                  <c:v>1917.0416666666249</c:v>
                </c:pt>
                <c:pt idx="72">
                  <c:v>1917.1249999999582</c:v>
                </c:pt>
                <c:pt idx="73">
                  <c:v>1917.2083333332914</c:v>
                </c:pt>
                <c:pt idx="74">
                  <c:v>1917.2916666666247</c:v>
                </c:pt>
                <c:pt idx="75">
                  <c:v>1917.3749999999579</c:v>
                </c:pt>
                <c:pt idx="76">
                  <c:v>1917.4583333332912</c:v>
                </c:pt>
                <c:pt idx="77">
                  <c:v>1917.5416666666245</c:v>
                </c:pt>
                <c:pt idx="78">
                  <c:v>1917.6249999999577</c:v>
                </c:pt>
                <c:pt idx="79">
                  <c:v>1917.708333333291</c:v>
                </c:pt>
                <c:pt idx="80">
                  <c:v>1917.7916666666242</c:v>
                </c:pt>
                <c:pt idx="81">
                  <c:v>1917.8749999999575</c:v>
                </c:pt>
                <c:pt idx="82">
                  <c:v>1917.9583333332907</c:v>
                </c:pt>
                <c:pt idx="83">
                  <c:v>1918.041666666624</c:v>
                </c:pt>
                <c:pt idx="84">
                  <c:v>1918.1249999999573</c:v>
                </c:pt>
                <c:pt idx="85">
                  <c:v>1918.2083333332905</c:v>
                </c:pt>
                <c:pt idx="86">
                  <c:v>1918.2916666666238</c:v>
                </c:pt>
                <c:pt idx="87">
                  <c:v>1918.374999999957</c:v>
                </c:pt>
                <c:pt idx="88">
                  <c:v>1918.4583333332903</c:v>
                </c:pt>
                <c:pt idx="89">
                  <c:v>1918.5416666666235</c:v>
                </c:pt>
                <c:pt idx="90">
                  <c:v>1918.6249999999568</c:v>
                </c:pt>
                <c:pt idx="91">
                  <c:v>1918.7083333332901</c:v>
                </c:pt>
                <c:pt idx="92">
                  <c:v>1918.7916666666233</c:v>
                </c:pt>
                <c:pt idx="93">
                  <c:v>1918.8749999999566</c:v>
                </c:pt>
                <c:pt idx="94">
                  <c:v>1918.9583333332898</c:v>
                </c:pt>
                <c:pt idx="95">
                  <c:v>1919.0416666666231</c:v>
                </c:pt>
                <c:pt idx="96">
                  <c:v>1919.1249999999563</c:v>
                </c:pt>
                <c:pt idx="97">
                  <c:v>1919.2083333332896</c:v>
                </c:pt>
                <c:pt idx="98">
                  <c:v>1919.2916666666229</c:v>
                </c:pt>
                <c:pt idx="99">
                  <c:v>1919.3749999999561</c:v>
                </c:pt>
                <c:pt idx="100">
                  <c:v>1919.4583333332894</c:v>
                </c:pt>
                <c:pt idx="101">
                  <c:v>1919.5416666666226</c:v>
                </c:pt>
                <c:pt idx="102">
                  <c:v>1919.6249999999559</c:v>
                </c:pt>
                <c:pt idx="103">
                  <c:v>1919.7083333332891</c:v>
                </c:pt>
                <c:pt idx="104">
                  <c:v>1919.7916666666224</c:v>
                </c:pt>
                <c:pt idx="105">
                  <c:v>1919.8749999999557</c:v>
                </c:pt>
                <c:pt idx="106">
                  <c:v>1919.9583333332889</c:v>
                </c:pt>
                <c:pt idx="107">
                  <c:v>1920.0416666666222</c:v>
                </c:pt>
                <c:pt idx="108">
                  <c:v>1920.1249999999554</c:v>
                </c:pt>
                <c:pt idx="109">
                  <c:v>1920.2083333332887</c:v>
                </c:pt>
                <c:pt idx="110">
                  <c:v>1920.2916666666219</c:v>
                </c:pt>
                <c:pt idx="111">
                  <c:v>1920.3749999999552</c:v>
                </c:pt>
                <c:pt idx="112">
                  <c:v>1920.4583333332885</c:v>
                </c:pt>
                <c:pt idx="113">
                  <c:v>1920.5416666666217</c:v>
                </c:pt>
                <c:pt idx="114">
                  <c:v>1920.624999999955</c:v>
                </c:pt>
                <c:pt idx="115">
                  <c:v>1920.7083333332882</c:v>
                </c:pt>
                <c:pt idx="116">
                  <c:v>1920.7916666666215</c:v>
                </c:pt>
                <c:pt idx="117">
                  <c:v>1920.8749999999548</c:v>
                </c:pt>
                <c:pt idx="118">
                  <c:v>1920.958333333288</c:v>
                </c:pt>
                <c:pt idx="119">
                  <c:v>1921.0416666666213</c:v>
                </c:pt>
                <c:pt idx="120">
                  <c:v>1921.1249999999545</c:v>
                </c:pt>
                <c:pt idx="121">
                  <c:v>1921.2083333332878</c:v>
                </c:pt>
                <c:pt idx="122">
                  <c:v>1921.291666666621</c:v>
                </c:pt>
                <c:pt idx="123">
                  <c:v>1921.3749999999543</c:v>
                </c:pt>
                <c:pt idx="124">
                  <c:v>1921.4583333332876</c:v>
                </c:pt>
                <c:pt idx="125">
                  <c:v>1921.5416666666208</c:v>
                </c:pt>
                <c:pt idx="126">
                  <c:v>1921.6249999999541</c:v>
                </c:pt>
                <c:pt idx="127">
                  <c:v>1921.7083333332873</c:v>
                </c:pt>
                <c:pt idx="128">
                  <c:v>1921.7916666666206</c:v>
                </c:pt>
                <c:pt idx="129">
                  <c:v>1921.8749999999538</c:v>
                </c:pt>
                <c:pt idx="130">
                  <c:v>1921.9583333332871</c:v>
                </c:pt>
                <c:pt idx="131">
                  <c:v>1922.0416666666204</c:v>
                </c:pt>
                <c:pt idx="132">
                  <c:v>1922.1249999999536</c:v>
                </c:pt>
                <c:pt idx="133">
                  <c:v>1922.2083333332869</c:v>
                </c:pt>
                <c:pt idx="134">
                  <c:v>1922.2916666666201</c:v>
                </c:pt>
                <c:pt idx="135">
                  <c:v>1922.3749999999534</c:v>
                </c:pt>
                <c:pt idx="136">
                  <c:v>1922.4583333332866</c:v>
                </c:pt>
                <c:pt idx="137">
                  <c:v>1922.5416666666199</c:v>
                </c:pt>
                <c:pt idx="138">
                  <c:v>1922.6249999999532</c:v>
                </c:pt>
                <c:pt idx="139">
                  <c:v>1922.7083333332864</c:v>
                </c:pt>
                <c:pt idx="140">
                  <c:v>1922.7916666666197</c:v>
                </c:pt>
                <c:pt idx="141">
                  <c:v>1922.8749999999529</c:v>
                </c:pt>
                <c:pt idx="142">
                  <c:v>1922.9583333332862</c:v>
                </c:pt>
                <c:pt idx="143">
                  <c:v>1923.0416666666194</c:v>
                </c:pt>
                <c:pt idx="144">
                  <c:v>1923.1249999999527</c:v>
                </c:pt>
                <c:pt idx="145">
                  <c:v>1923.208333333286</c:v>
                </c:pt>
                <c:pt idx="146">
                  <c:v>1923.2916666666192</c:v>
                </c:pt>
                <c:pt idx="147">
                  <c:v>1923.3749999999525</c:v>
                </c:pt>
                <c:pt idx="148">
                  <c:v>1923.4583333332857</c:v>
                </c:pt>
                <c:pt idx="149">
                  <c:v>1923.541666666619</c:v>
                </c:pt>
                <c:pt idx="150">
                  <c:v>1923.6249999999523</c:v>
                </c:pt>
                <c:pt idx="151">
                  <c:v>1923.7083333332855</c:v>
                </c:pt>
                <c:pt idx="152">
                  <c:v>1923.7916666666188</c:v>
                </c:pt>
                <c:pt idx="153">
                  <c:v>1923.874999999952</c:v>
                </c:pt>
                <c:pt idx="154">
                  <c:v>1923.9583333332853</c:v>
                </c:pt>
                <c:pt idx="155">
                  <c:v>1924.0416666666185</c:v>
                </c:pt>
                <c:pt idx="156">
                  <c:v>1924.1249999999518</c:v>
                </c:pt>
                <c:pt idx="157">
                  <c:v>1924.2083333332851</c:v>
                </c:pt>
                <c:pt idx="158">
                  <c:v>1924.2916666666183</c:v>
                </c:pt>
                <c:pt idx="159">
                  <c:v>1924.3749999999516</c:v>
                </c:pt>
                <c:pt idx="160">
                  <c:v>1924.4583333332848</c:v>
                </c:pt>
                <c:pt idx="161">
                  <c:v>1924.5416666666181</c:v>
                </c:pt>
                <c:pt idx="162">
                  <c:v>1924.6249999999513</c:v>
                </c:pt>
                <c:pt idx="163">
                  <c:v>1924.7083333332846</c:v>
                </c:pt>
                <c:pt idx="164">
                  <c:v>1924.7916666666179</c:v>
                </c:pt>
                <c:pt idx="165">
                  <c:v>1924.8749999999511</c:v>
                </c:pt>
                <c:pt idx="166">
                  <c:v>1924.9583333332844</c:v>
                </c:pt>
                <c:pt idx="167">
                  <c:v>1925.0416666666176</c:v>
                </c:pt>
                <c:pt idx="168">
                  <c:v>1925.1249999999509</c:v>
                </c:pt>
                <c:pt idx="169">
                  <c:v>1925.2083333332841</c:v>
                </c:pt>
                <c:pt idx="170">
                  <c:v>1925.2916666666174</c:v>
                </c:pt>
                <c:pt idx="171">
                  <c:v>1925.3749999999507</c:v>
                </c:pt>
                <c:pt idx="172">
                  <c:v>1925.4583333332839</c:v>
                </c:pt>
                <c:pt idx="173">
                  <c:v>1925.5416666666172</c:v>
                </c:pt>
                <c:pt idx="174">
                  <c:v>1925.6249999999504</c:v>
                </c:pt>
                <c:pt idx="175">
                  <c:v>1925.7083333332837</c:v>
                </c:pt>
                <c:pt idx="176">
                  <c:v>1925.7916666666169</c:v>
                </c:pt>
                <c:pt idx="177">
                  <c:v>1925.8749999999502</c:v>
                </c:pt>
                <c:pt idx="178">
                  <c:v>1925.9583333332835</c:v>
                </c:pt>
                <c:pt idx="179">
                  <c:v>1926.0416666666167</c:v>
                </c:pt>
                <c:pt idx="180">
                  <c:v>1926.12499999995</c:v>
                </c:pt>
                <c:pt idx="181">
                  <c:v>1926.2083333332832</c:v>
                </c:pt>
                <c:pt idx="182">
                  <c:v>1926.2916666666165</c:v>
                </c:pt>
                <c:pt idx="183">
                  <c:v>1926.3749999999498</c:v>
                </c:pt>
                <c:pt idx="184">
                  <c:v>1926.458333333283</c:v>
                </c:pt>
                <c:pt idx="185">
                  <c:v>1926.5416666666163</c:v>
                </c:pt>
                <c:pt idx="186">
                  <c:v>1926.6249999999495</c:v>
                </c:pt>
                <c:pt idx="187">
                  <c:v>1926.7083333332828</c:v>
                </c:pt>
                <c:pt idx="188">
                  <c:v>1926.791666666616</c:v>
                </c:pt>
                <c:pt idx="189">
                  <c:v>1926.8749999999493</c:v>
                </c:pt>
                <c:pt idx="190">
                  <c:v>1926.9583333332826</c:v>
                </c:pt>
                <c:pt idx="191">
                  <c:v>1927.0416666666158</c:v>
                </c:pt>
                <c:pt idx="192">
                  <c:v>1927.1249999999491</c:v>
                </c:pt>
                <c:pt idx="193">
                  <c:v>1927.2083333332823</c:v>
                </c:pt>
                <c:pt idx="194">
                  <c:v>1927.2916666666156</c:v>
                </c:pt>
                <c:pt idx="195">
                  <c:v>1927.3749999999488</c:v>
                </c:pt>
                <c:pt idx="196">
                  <c:v>1927.4583333332821</c:v>
                </c:pt>
                <c:pt idx="197">
                  <c:v>1927.5416666666154</c:v>
                </c:pt>
                <c:pt idx="198">
                  <c:v>1927.6249999999486</c:v>
                </c:pt>
                <c:pt idx="199">
                  <c:v>1927.7083333332819</c:v>
                </c:pt>
                <c:pt idx="200">
                  <c:v>1927.7916666666151</c:v>
                </c:pt>
                <c:pt idx="201">
                  <c:v>1927.8749999999484</c:v>
                </c:pt>
                <c:pt idx="202">
                  <c:v>1927.9583333332816</c:v>
                </c:pt>
                <c:pt idx="203">
                  <c:v>1928.0416666666149</c:v>
                </c:pt>
                <c:pt idx="204">
                  <c:v>1928.1249999999482</c:v>
                </c:pt>
                <c:pt idx="205">
                  <c:v>1928.2083333332814</c:v>
                </c:pt>
                <c:pt idx="206">
                  <c:v>1928.2916666666147</c:v>
                </c:pt>
                <c:pt idx="207">
                  <c:v>1928.3749999999479</c:v>
                </c:pt>
                <c:pt idx="208">
                  <c:v>1928.4583333332812</c:v>
                </c:pt>
                <c:pt idx="209">
                  <c:v>1928.5416666666144</c:v>
                </c:pt>
                <c:pt idx="210">
                  <c:v>1928.6249999999477</c:v>
                </c:pt>
                <c:pt idx="211">
                  <c:v>1928.708333333281</c:v>
                </c:pt>
                <c:pt idx="212">
                  <c:v>1928.7916666666142</c:v>
                </c:pt>
                <c:pt idx="213">
                  <c:v>1928.8749999999475</c:v>
                </c:pt>
                <c:pt idx="214">
                  <c:v>1928.9583333332807</c:v>
                </c:pt>
                <c:pt idx="215">
                  <c:v>1929.041666666614</c:v>
                </c:pt>
                <c:pt idx="216">
                  <c:v>1929.1249999999472</c:v>
                </c:pt>
                <c:pt idx="217">
                  <c:v>1929.2083333332805</c:v>
                </c:pt>
                <c:pt idx="218">
                  <c:v>1929.2916666666138</c:v>
                </c:pt>
                <c:pt idx="219">
                  <c:v>1929.374999999947</c:v>
                </c:pt>
                <c:pt idx="220">
                  <c:v>1929.4583333332803</c:v>
                </c:pt>
                <c:pt idx="221">
                  <c:v>1929.5416666666135</c:v>
                </c:pt>
                <c:pt idx="222">
                  <c:v>1929.6249999999468</c:v>
                </c:pt>
                <c:pt idx="223">
                  <c:v>1929.7083333332801</c:v>
                </c:pt>
                <c:pt idx="224">
                  <c:v>1929.7916666666133</c:v>
                </c:pt>
                <c:pt idx="225">
                  <c:v>1929.8749999999466</c:v>
                </c:pt>
                <c:pt idx="226">
                  <c:v>1929.9583333332798</c:v>
                </c:pt>
                <c:pt idx="227">
                  <c:v>1930.0416666666131</c:v>
                </c:pt>
                <c:pt idx="228">
                  <c:v>1930.1249999999463</c:v>
                </c:pt>
                <c:pt idx="229">
                  <c:v>1930.2083333332796</c:v>
                </c:pt>
                <c:pt idx="230">
                  <c:v>1930.2916666666129</c:v>
                </c:pt>
                <c:pt idx="231">
                  <c:v>1930.3749999999461</c:v>
                </c:pt>
                <c:pt idx="232">
                  <c:v>1930.4583333332794</c:v>
                </c:pt>
                <c:pt idx="233">
                  <c:v>1930.5416666666126</c:v>
                </c:pt>
                <c:pt idx="234">
                  <c:v>1930.6249999999459</c:v>
                </c:pt>
                <c:pt idx="235">
                  <c:v>1930.7083333332791</c:v>
                </c:pt>
                <c:pt idx="236">
                  <c:v>1930.7916666666124</c:v>
                </c:pt>
                <c:pt idx="237">
                  <c:v>1930.8749999999457</c:v>
                </c:pt>
                <c:pt idx="238">
                  <c:v>1930.9583333332789</c:v>
                </c:pt>
                <c:pt idx="239">
                  <c:v>1931.0416666666122</c:v>
                </c:pt>
                <c:pt idx="240">
                  <c:v>1931.1249999999454</c:v>
                </c:pt>
                <c:pt idx="241">
                  <c:v>1931.2083333332787</c:v>
                </c:pt>
                <c:pt idx="242">
                  <c:v>1931.2916666666119</c:v>
                </c:pt>
                <c:pt idx="243">
                  <c:v>1931.3749999999452</c:v>
                </c:pt>
                <c:pt idx="244">
                  <c:v>1931.4583333332785</c:v>
                </c:pt>
                <c:pt idx="245">
                  <c:v>1931.5416666666117</c:v>
                </c:pt>
                <c:pt idx="246">
                  <c:v>1931.624999999945</c:v>
                </c:pt>
                <c:pt idx="247">
                  <c:v>1931.7083333332782</c:v>
                </c:pt>
                <c:pt idx="248">
                  <c:v>1931.7916666666115</c:v>
                </c:pt>
                <c:pt idx="249">
                  <c:v>1931.8749999999447</c:v>
                </c:pt>
                <c:pt idx="250">
                  <c:v>1931.958333333278</c:v>
                </c:pt>
                <c:pt idx="251">
                  <c:v>1932.0416666666113</c:v>
                </c:pt>
                <c:pt idx="252">
                  <c:v>1932.1249999999445</c:v>
                </c:pt>
                <c:pt idx="253">
                  <c:v>1932.2083333332778</c:v>
                </c:pt>
                <c:pt idx="254">
                  <c:v>1932.291666666611</c:v>
                </c:pt>
                <c:pt idx="255">
                  <c:v>1932.3749999999443</c:v>
                </c:pt>
                <c:pt idx="256">
                  <c:v>1932.4583333332776</c:v>
                </c:pt>
                <c:pt idx="257">
                  <c:v>1932.5416666666108</c:v>
                </c:pt>
                <c:pt idx="258">
                  <c:v>1932.6249999999441</c:v>
                </c:pt>
                <c:pt idx="259">
                  <c:v>1932.7083333332773</c:v>
                </c:pt>
                <c:pt idx="260">
                  <c:v>1932.7916666666106</c:v>
                </c:pt>
                <c:pt idx="261">
                  <c:v>1932.8749999999438</c:v>
                </c:pt>
                <c:pt idx="262">
                  <c:v>1932.9583333332771</c:v>
                </c:pt>
                <c:pt idx="263">
                  <c:v>1933.0416666666104</c:v>
                </c:pt>
                <c:pt idx="264">
                  <c:v>1933.1249999999436</c:v>
                </c:pt>
                <c:pt idx="265">
                  <c:v>1933.2083333332769</c:v>
                </c:pt>
                <c:pt idx="266">
                  <c:v>1933.2916666666101</c:v>
                </c:pt>
                <c:pt idx="267">
                  <c:v>1933.3749999999434</c:v>
                </c:pt>
                <c:pt idx="268">
                  <c:v>1933.4583333332766</c:v>
                </c:pt>
                <c:pt idx="269">
                  <c:v>1933.5416666666099</c:v>
                </c:pt>
                <c:pt idx="270">
                  <c:v>1933.6249999999432</c:v>
                </c:pt>
                <c:pt idx="271">
                  <c:v>1933.7083333332764</c:v>
                </c:pt>
                <c:pt idx="272">
                  <c:v>1933.7916666666097</c:v>
                </c:pt>
                <c:pt idx="273">
                  <c:v>1933.8749999999429</c:v>
                </c:pt>
                <c:pt idx="274">
                  <c:v>1933.9583333332762</c:v>
                </c:pt>
                <c:pt idx="275">
                  <c:v>1934.0416666666094</c:v>
                </c:pt>
                <c:pt idx="276">
                  <c:v>1934.1249999999427</c:v>
                </c:pt>
                <c:pt idx="277">
                  <c:v>1934.208333333276</c:v>
                </c:pt>
                <c:pt idx="278">
                  <c:v>1934.2916666666092</c:v>
                </c:pt>
                <c:pt idx="279">
                  <c:v>1934.3749999999425</c:v>
                </c:pt>
                <c:pt idx="280">
                  <c:v>1934.4583333332757</c:v>
                </c:pt>
                <c:pt idx="281">
                  <c:v>1934.541666666609</c:v>
                </c:pt>
                <c:pt idx="282">
                  <c:v>1934.6249999999422</c:v>
                </c:pt>
                <c:pt idx="283">
                  <c:v>1934.7083333332755</c:v>
                </c:pt>
                <c:pt idx="284">
                  <c:v>1934.7916666666088</c:v>
                </c:pt>
                <c:pt idx="285">
                  <c:v>1934.874999999942</c:v>
                </c:pt>
                <c:pt idx="286">
                  <c:v>1934.9583333332753</c:v>
                </c:pt>
                <c:pt idx="287">
                  <c:v>1935.0416666666085</c:v>
                </c:pt>
                <c:pt idx="288">
                  <c:v>1935.1249999999418</c:v>
                </c:pt>
                <c:pt idx="289">
                  <c:v>1935.208333333275</c:v>
                </c:pt>
                <c:pt idx="290">
                  <c:v>1935.2916666666083</c:v>
                </c:pt>
                <c:pt idx="291">
                  <c:v>1935.3749999999416</c:v>
                </c:pt>
                <c:pt idx="292">
                  <c:v>1935.4583333332748</c:v>
                </c:pt>
                <c:pt idx="293">
                  <c:v>1935.5416666666081</c:v>
                </c:pt>
                <c:pt idx="294">
                  <c:v>1935.6249999999413</c:v>
                </c:pt>
                <c:pt idx="295">
                  <c:v>1935.7083333332746</c:v>
                </c:pt>
                <c:pt idx="296">
                  <c:v>1935.7916666666079</c:v>
                </c:pt>
                <c:pt idx="297">
                  <c:v>1935.8749999999411</c:v>
                </c:pt>
                <c:pt idx="298">
                  <c:v>1935.9583333332744</c:v>
                </c:pt>
                <c:pt idx="299">
                  <c:v>1936.0416666666076</c:v>
                </c:pt>
                <c:pt idx="300">
                  <c:v>1936.1249999999409</c:v>
                </c:pt>
                <c:pt idx="301">
                  <c:v>1936.2083333332741</c:v>
                </c:pt>
                <c:pt idx="302">
                  <c:v>1936.2916666666074</c:v>
                </c:pt>
                <c:pt idx="303">
                  <c:v>1936.3749999999407</c:v>
                </c:pt>
                <c:pt idx="304">
                  <c:v>1936.4583333332739</c:v>
                </c:pt>
                <c:pt idx="305">
                  <c:v>1936.5416666666072</c:v>
                </c:pt>
                <c:pt idx="306">
                  <c:v>1936.6249999999404</c:v>
                </c:pt>
                <c:pt idx="307">
                  <c:v>1936.7083333332737</c:v>
                </c:pt>
                <c:pt idx="308">
                  <c:v>1936.7916666666069</c:v>
                </c:pt>
                <c:pt idx="309">
                  <c:v>1936.8749999999402</c:v>
                </c:pt>
                <c:pt idx="310">
                  <c:v>1936.9583333332735</c:v>
                </c:pt>
                <c:pt idx="311">
                  <c:v>1937.0416666666067</c:v>
                </c:pt>
                <c:pt idx="312">
                  <c:v>1937.12499999994</c:v>
                </c:pt>
                <c:pt idx="313">
                  <c:v>1937.2083333332732</c:v>
                </c:pt>
                <c:pt idx="314">
                  <c:v>1937.2916666666065</c:v>
                </c:pt>
                <c:pt idx="315">
                  <c:v>1937.3749999999397</c:v>
                </c:pt>
                <c:pt idx="316">
                  <c:v>1937.458333333273</c:v>
                </c:pt>
                <c:pt idx="317">
                  <c:v>1937.5416666666063</c:v>
                </c:pt>
                <c:pt idx="318">
                  <c:v>1937.6249999999395</c:v>
                </c:pt>
                <c:pt idx="319">
                  <c:v>1937.7083333332728</c:v>
                </c:pt>
                <c:pt idx="320">
                  <c:v>1937.791666666606</c:v>
                </c:pt>
                <c:pt idx="321">
                  <c:v>1937.8749999999393</c:v>
                </c:pt>
                <c:pt idx="322">
                  <c:v>1937.9583333332725</c:v>
                </c:pt>
                <c:pt idx="323">
                  <c:v>1938.0416666666058</c:v>
                </c:pt>
                <c:pt idx="324">
                  <c:v>1938.1249999999391</c:v>
                </c:pt>
                <c:pt idx="325">
                  <c:v>1938.2083333332723</c:v>
                </c:pt>
                <c:pt idx="326">
                  <c:v>1938.2916666666056</c:v>
                </c:pt>
                <c:pt idx="327">
                  <c:v>1938.3749999999388</c:v>
                </c:pt>
                <c:pt idx="328">
                  <c:v>1938.4583333332721</c:v>
                </c:pt>
                <c:pt idx="329">
                  <c:v>1938.5416666666054</c:v>
                </c:pt>
                <c:pt idx="330">
                  <c:v>1938.6249999999386</c:v>
                </c:pt>
                <c:pt idx="331">
                  <c:v>1938.7083333332719</c:v>
                </c:pt>
                <c:pt idx="332">
                  <c:v>1938.7916666666051</c:v>
                </c:pt>
                <c:pt idx="333">
                  <c:v>1938.8749999999384</c:v>
                </c:pt>
                <c:pt idx="334">
                  <c:v>1938.9583333332716</c:v>
                </c:pt>
                <c:pt idx="335">
                  <c:v>1939.0416666666049</c:v>
                </c:pt>
                <c:pt idx="336">
                  <c:v>1939.1249999999382</c:v>
                </c:pt>
                <c:pt idx="337">
                  <c:v>1939.2083333332714</c:v>
                </c:pt>
                <c:pt idx="338">
                  <c:v>1939.2916666666047</c:v>
                </c:pt>
                <c:pt idx="339">
                  <c:v>1939.3749999999379</c:v>
                </c:pt>
                <c:pt idx="340">
                  <c:v>1939.4583333332712</c:v>
                </c:pt>
                <c:pt idx="341">
                  <c:v>1939.5416666666044</c:v>
                </c:pt>
                <c:pt idx="342">
                  <c:v>1939.6249999999377</c:v>
                </c:pt>
                <c:pt idx="343">
                  <c:v>1939.708333333271</c:v>
                </c:pt>
                <c:pt idx="344">
                  <c:v>1939.7916666666042</c:v>
                </c:pt>
                <c:pt idx="345">
                  <c:v>1939.8749999999375</c:v>
                </c:pt>
                <c:pt idx="346">
                  <c:v>1939.9583333332707</c:v>
                </c:pt>
                <c:pt idx="347">
                  <c:v>1940.041666666604</c:v>
                </c:pt>
                <c:pt idx="348">
                  <c:v>1940.1249999999372</c:v>
                </c:pt>
                <c:pt idx="349">
                  <c:v>1940.2083333332705</c:v>
                </c:pt>
                <c:pt idx="350">
                  <c:v>1940.2916666666038</c:v>
                </c:pt>
                <c:pt idx="351">
                  <c:v>1940.374999999937</c:v>
                </c:pt>
                <c:pt idx="352">
                  <c:v>1940.4583333332703</c:v>
                </c:pt>
                <c:pt idx="353">
                  <c:v>1940.5416666666035</c:v>
                </c:pt>
                <c:pt idx="354">
                  <c:v>1940.6249999999368</c:v>
                </c:pt>
                <c:pt idx="355">
                  <c:v>1940.70833333327</c:v>
                </c:pt>
                <c:pt idx="356">
                  <c:v>1940.7916666666033</c:v>
                </c:pt>
                <c:pt idx="357">
                  <c:v>1940.8749999999366</c:v>
                </c:pt>
                <c:pt idx="358">
                  <c:v>1940.9583333332698</c:v>
                </c:pt>
                <c:pt idx="359">
                  <c:v>1941.0416666666031</c:v>
                </c:pt>
                <c:pt idx="360">
                  <c:v>1941.1249999999363</c:v>
                </c:pt>
                <c:pt idx="361">
                  <c:v>1941.2083333332696</c:v>
                </c:pt>
                <c:pt idx="362">
                  <c:v>1941.2916666666029</c:v>
                </c:pt>
                <c:pt idx="363">
                  <c:v>1941.3749999999361</c:v>
                </c:pt>
                <c:pt idx="364">
                  <c:v>1941.4583333332694</c:v>
                </c:pt>
                <c:pt idx="365">
                  <c:v>1941.5416666666026</c:v>
                </c:pt>
                <c:pt idx="366">
                  <c:v>1941.6249999999359</c:v>
                </c:pt>
                <c:pt idx="367">
                  <c:v>1941.7083333332691</c:v>
                </c:pt>
                <c:pt idx="368">
                  <c:v>1941.7916666666024</c:v>
                </c:pt>
                <c:pt idx="369">
                  <c:v>1941.8749999999357</c:v>
                </c:pt>
                <c:pt idx="370">
                  <c:v>1941.9583333332689</c:v>
                </c:pt>
                <c:pt idx="371">
                  <c:v>1942.0416666666022</c:v>
                </c:pt>
                <c:pt idx="372">
                  <c:v>1942.1249999999354</c:v>
                </c:pt>
                <c:pt idx="373">
                  <c:v>1942.2083333332687</c:v>
                </c:pt>
                <c:pt idx="374">
                  <c:v>1942.2916666666019</c:v>
                </c:pt>
                <c:pt idx="375">
                  <c:v>1942.3749999999352</c:v>
                </c:pt>
                <c:pt idx="376">
                  <c:v>1942.4583333332685</c:v>
                </c:pt>
                <c:pt idx="377">
                  <c:v>1942.5416666666017</c:v>
                </c:pt>
                <c:pt idx="378">
                  <c:v>1942.624999999935</c:v>
                </c:pt>
                <c:pt idx="379">
                  <c:v>1942.7083333332682</c:v>
                </c:pt>
                <c:pt idx="380">
                  <c:v>1942.7916666666015</c:v>
                </c:pt>
                <c:pt idx="381">
                  <c:v>1942.8749999999347</c:v>
                </c:pt>
                <c:pt idx="382">
                  <c:v>1942.958333333268</c:v>
                </c:pt>
                <c:pt idx="383">
                  <c:v>1943.0416666666013</c:v>
                </c:pt>
                <c:pt idx="384">
                  <c:v>1943.1249999999345</c:v>
                </c:pt>
                <c:pt idx="385">
                  <c:v>1943.2083333332678</c:v>
                </c:pt>
                <c:pt idx="386">
                  <c:v>1943.291666666601</c:v>
                </c:pt>
                <c:pt idx="387">
                  <c:v>1943.3749999999343</c:v>
                </c:pt>
                <c:pt idx="388">
                  <c:v>1943.4583333332675</c:v>
                </c:pt>
                <c:pt idx="389">
                  <c:v>1943.5416666666008</c:v>
                </c:pt>
                <c:pt idx="390">
                  <c:v>1943.6249999999341</c:v>
                </c:pt>
                <c:pt idx="391">
                  <c:v>1943.7083333332673</c:v>
                </c:pt>
                <c:pt idx="392">
                  <c:v>1943.7916666666006</c:v>
                </c:pt>
                <c:pt idx="393">
                  <c:v>1943.8749999999338</c:v>
                </c:pt>
                <c:pt idx="394">
                  <c:v>1943.9583333332671</c:v>
                </c:pt>
                <c:pt idx="395">
                  <c:v>1944.0416666666003</c:v>
                </c:pt>
                <c:pt idx="396">
                  <c:v>1944.1249999999336</c:v>
                </c:pt>
                <c:pt idx="397">
                  <c:v>1944.2083333332669</c:v>
                </c:pt>
                <c:pt idx="398">
                  <c:v>1944.2916666666001</c:v>
                </c:pt>
                <c:pt idx="399">
                  <c:v>1944.3749999999334</c:v>
                </c:pt>
                <c:pt idx="400">
                  <c:v>1944.4583333332666</c:v>
                </c:pt>
                <c:pt idx="401">
                  <c:v>1944.5416666665999</c:v>
                </c:pt>
                <c:pt idx="402">
                  <c:v>1944.6249999999332</c:v>
                </c:pt>
                <c:pt idx="403">
                  <c:v>1944.7083333332664</c:v>
                </c:pt>
                <c:pt idx="404">
                  <c:v>1944.7916666665997</c:v>
                </c:pt>
                <c:pt idx="405">
                  <c:v>1944.8749999999329</c:v>
                </c:pt>
                <c:pt idx="406">
                  <c:v>1944.9583333332662</c:v>
                </c:pt>
                <c:pt idx="407">
                  <c:v>1945.0416666665994</c:v>
                </c:pt>
                <c:pt idx="408">
                  <c:v>1945.1249999999327</c:v>
                </c:pt>
                <c:pt idx="409">
                  <c:v>1945.208333333266</c:v>
                </c:pt>
                <c:pt idx="410">
                  <c:v>1945.2916666665992</c:v>
                </c:pt>
                <c:pt idx="411">
                  <c:v>1945.3749999999325</c:v>
                </c:pt>
                <c:pt idx="412">
                  <c:v>1945.4583333332657</c:v>
                </c:pt>
                <c:pt idx="413">
                  <c:v>1945.541666666599</c:v>
                </c:pt>
                <c:pt idx="414">
                  <c:v>1945.6249999999322</c:v>
                </c:pt>
                <c:pt idx="415">
                  <c:v>1945.7083333332655</c:v>
                </c:pt>
                <c:pt idx="416">
                  <c:v>1945.7916666665988</c:v>
                </c:pt>
                <c:pt idx="417">
                  <c:v>1945.874999999932</c:v>
                </c:pt>
                <c:pt idx="418">
                  <c:v>1945.9583333332653</c:v>
                </c:pt>
                <c:pt idx="419">
                  <c:v>1946.0416666665985</c:v>
                </c:pt>
                <c:pt idx="420">
                  <c:v>1946.1249999999318</c:v>
                </c:pt>
                <c:pt idx="421">
                  <c:v>1946.208333333265</c:v>
                </c:pt>
                <c:pt idx="422">
                  <c:v>1946.2916666665983</c:v>
                </c:pt>
                <c:pt idx="423">
                  <c:v>1946.3749999999316</c:v>
                </c:pt>
                <c:pt idx="424">
                  <c:v>1946.4583333332648</c:v>
                </c:pt>
                <c:pt idx="425">
                  <c:v>1946.5416666665981</c:v>
                </c:pt>
                <c:pt idx="426">
                  <c:v>1946.6249999999313</c:v>
                </c:pt>
                <c:pt idx="427">
                  <c:v>1946.7083333332646</c:v>
                </c:pt>
                <c:pt idx="428">
                  <c:v>1946.7916666665978</c:v>
                </c:pt>
                <c:pt idx="429">
                  <c:v>1946.8749999999311</c:v>
                </c:pt>
                <c:pt idx="430">
                  <c:v>1946.9583333332644</c:v>
                </c:pt>
                <c:pt idx="431">
                  <c:v>1947.0416666665976</c:v>
                </c:pt>
                <c:pt idx="432">
                  <c:v>1947.1249999999309</c:v>
                </c:pt>
                <c:pt idx="433">
                  <c:v>1947.2083333332641</c:v>
                </c:pt>
                <c:pt idx="434">
                  <c:v>1947.2916666665974</c:v>
                </c:pt>
                <c:pt idx="435">
                  <c:v>1947.3749999999307</c:v>
                </c:pt>
                <c:pt idx="436">
                  <c:v>1947.4583333332639</c:v>
                </c:pt>
                <c:pt idx="437">
                  <c:v>1947.5416666665972</c:v>
                </c:pt>
                <c:pt idx="438">
                  <c:v>1947.6249999999304</c:v>
                </c:pt>
                <c:pt idx="439">
                  <c:v>1947.7083333332637</c:v>
                </c:pt>
                <c:pt idx="440">
                  <c:v>1947.7916666665969</c:v>
                </c:pt>
                <c:pt idx="441">
                  <c:v>1947.8749999999302</c:v>
                </c:pt>
                <c:pt idx="442">
                  <c:v>1947.9583333332635</c:v>
                </c:pt>
                <c:pt idx="443">
                  <c:v>1948.0416666665967</c:v>
                </c:pt>
                <c:pt idx="444">
                  <c:v>1948.12499999993</c:v>
                </c:pt>
                <c:pt idx="445">
                  <c:v>1948.2083333332632</c:v>
                </c:pt>
                <c:pt idx="446">
                  <c:v>1948.2916666665965</c:v>
                </c:pt>
                <c:pt idx="447">
                  <c:v>1948.3749999999297</c:v>
                </c:pt>
                <c:pt idx="448">
                  <c:v>1948.458333333263</c:v>
                </c:pt>
                <c:pt idx="449">
                  <c:v>1948.5416666665963</c:v>
                </c:pt>
                <c:pt idx="450">
                  <c:v>1948.6249999999295</c:v>
                </c:pt>
                <c:pt idx="451">
                  <c:v>1948.7083333332628</c:v>
                </c:pt>
                <c:pt idx="452">
                  <c:v>1948.791666666596</c:v>
                </c:pt>
                <c:pt idx="453">
                  <c:v>1948.8749999999293</c:v>
                </c:pt>
                <c:pt idx="454">
                  <c:v>1948.9583333332625</c:v>
                </c:pt>
                <c:pt idx="455">
                  <c:v>1949.0416666665958</c:v>
                </c:pt>
                <c:pt idx="456">
                  <c:v>1949.1249999999291</c:v>
                </c:pt>
                <c:pt idx="457">
                  <c:v>1949.2083333332623</c:v>
                </c:pt>
                <c:pt idx="458">
                  <c:v>1949.2916666665956</c:v>
                </c:pt>
                <c:pt idx="459">
                  <c:v>1949.3749999999288</c:v>
                </c:pt>
                <c:pt idx="460">
                  <c:v>1949.4583333332621</c:v>
                </c:pt>
                <c:pt idx="461">
                  <c:v>1949.5416666665953</c:v>
                </c:pt>
                <c:pt idx="462">
                  <c:v>1949.6249999999286</c:v>
                </c:pt>
                <c:pt idx="463">
                  <c:v>1949.7083333332619</c:v>
                </c:pt>
                <c:pt idx="464">
                  <c:v>1949.7916666665951</c:v>
                </c:pt>
                <c:pt idx="465">
                  <c:v>1949.8749999999284</c:v>
                </c:pt>
                <c:pt idx="466">
                  <c:v>1949.9583333332616</c:v>
                </c:pt>
                <c:pt idx="467">
                  <c:v>1950.0416666665949</c:v>
                </c:pt>
                <c:pt idx="468">
                  <c:v>1950.1249999999281</c:v>
                </c:pt>
                <c:pt idx="469">
                  <c:v>1950.2083333332614</c:v>
                </c:pt>
                <c:pt idx="470">
                  <c:v>1950.2916666665947</c:v>
                </c:pt>
                <c:pt idx="471">
                  <c:v>1950.3749999999279</c:v>
                </c:pt>
                <c:pt idx="472">
                  <c:v>1950.4583333332612</c:v>
                </c:pt>
                <c:pt idx="473">
                  <c:v>1950.5416666665944</c:v>
                </c:pt>
                <c:pt idx="474">
                  <c:v>1950.6249999999277</c:v>
                </c:pt>
                <c:pt idx="475">
                  <c:v>1950.708333333261</c:v>
                </c:pt>
                <c:pt idx="476">
                  <c:v>1950.7916666665942</c:v>
                </c:pt>
                <c:pt idx="477">
                  <c:v>1950.8749999999275</c:v>
                </c:pt>
                <c:pt idx="478">
                  <c:v>1950.9583333332607</c:v>
                </c:pt>
                <c:pt idx="479">
                  <c:v>1951.041666666594</c:v>
                </c:pt>
                <c:pt idx="480">
                  <c:v>1951.1249999999272</c:v>
                </c:pt>
                <c:pt idx="481">
                  <c:v>1951.2083333332605</c:v>
                </c:pt>
                <c:pt idx="482">
                  <c:v>1951.2916666665938</c:v>
                </c:pt>
                <c:pt idx="483">
                  <c:v>1951.374999999927</c:v>
                </c:pt>
                <c:pt idx="484">
                  <c:v>1951.4583333332603</c:v>
                </c:pt>
                <c:pt idx="485">
                  <c:v>1951.5416666665935</c:v>
                </c:pt>
                <c:pt idx="486">
                  <c:v>1951.6249999999268</c:v>
                </c:pt>
                <c:pt idx="487">
                  <c:v>1951.70833333326</c:v>
                </c:pt>
                <c:pt idx="488">
                  <c:v>1951.7916666665933</c:v>
                </c:pt>
                <c:pt idx="489">
                  <c:v>1951.8749999999266</c:v>
                </c:pt>
                <c:pt idx="490">
                  <c:v>1951.9583333332598</c:v>
                </c:pt>
                <c:pt idx="491">
                  <c:v>1952.0416666665931</c:v>
                </c:pt>
                <c:pt idx="492">
                  <c:v>1952.1249999999263</c:v>
                </c:pt>
                <c:pt idx="493">
                  <c:v>1952.2083333332596</c:v>
                </c:pt>
                <c:pt idx="494">
                  <c:v>1952.2916666665928</c:v>
                </c:pt>
                <c:pt idx="495">
                  <c:v>1952.3749999999261</c:v>
                </c:pt>
                <c:pt idx="496">
                  <c:v>1952.4583333332594</c:v>
                </c:pt>
                <c:pt idx="497">
                  <c:v>1952.5416666665926</c:v>
                </c:pt>
                <c:pt idx="498">
                  <c:v>1952.6249999999259</c:v>
                </c:pt>
                <c:pt idx="499">
                  <c:v>1952.7083333332591</c:v>
                </c:pt>
                <c:pt idx="500">
                  <c:v>1952.7916666665924</c:v>
                </c:pt>
                <c:pt idx="501">
                  <c:v>1952.8749999999256</c:v>
                </c:pt>
                <c:pt idx="502">
                  <c:v>1952.9583333332589</c:v>
                </c:pt>
                <c:pt idx="503">
                  <c:v>1953.0416666665922</c:v>
                </c:pt>
                <c:pt idx="504">
                  <c:v>1953.1249999999254</c:v>
                </c:pt>
                <c:pt idx="505">
                  <c:v>1953.2083333332587</c:v>
                </c:pt>
                <c:pt idx="506">
                  <c:v>1953.2916666665919</c:v>
                </c:pt>
                <c:pt idx="507">
                  <c:v>1953.3749999999252</c:v>
                </c:pt>
                <c:pt idx="508">
                  <c:v>1953.4583333332585</c:v>
                </c:pt>
                <c:pt idx="509">
                  <c:v>1953.5416666665917</c:v>
                </c:pt>
                <c:pt idx="510">
                  <c:v>1953.624999999925</c:v>
                </c:pt>
                <c:pt idx="511">
                  <c:v>1953.7083333332582</c:v>
                </c:pt>
                <c:pt idx="512">
                  <c:v>1953.7916666665915</c:v>
                </c:pt>
                <c:pt idx="513">
                  <c:v>1953.8749999999247</c:v>
                </c:pt>
                <c:pt idx="514">
                  <c:v>1953.958333333258</c:v>
                </c:pt>
                <c:pt idx="515">
                  <c:v>1954.0416666665913</c:v>
                </c:pt>
                <c:pt idx="516">
                  <c:v>1954.1249999999245</c:v>
                </c:pt>
                <c:pt idx="517">
                  <c:v>1954.2083333332578</c:v>
                </c:pt>
                <c:pt idx="518">
                  <c:v>1954.291666666591</c:v>
                </c:pt>
                <c:pt idx="519">
                  <c:v>1954.3749999999243</c:v>
                </c:pt>
                <c:pt idx="520">
                  <c:v>1954.4583333332575</c:v>
                </c:pt>
                <c:pt idx="521">
                  <c:v>1954.5416666665908</c:v>
                </c:pt>
                <c:pt idx="522">
                  <c:v>1954.6249999999241</c:v>
                </c:pt>
                <c:pt idx="523">
                  <c:v>1954.7083333332573</c:v>
                </c:pt>
                <c:pt idx="524">
                  <c:v>1954.7916666665906</c:v>
                </c:pt>
                <c:pt idx="525">
                  <c:v>1954.8749999999238</c:v>
                </c:pt>
                <c:pt idx="526">
                  <c:v>1954.9583333332571</c:v>
                </c:pt>
                <c:pt idx="527">
                  <c:v>1955.0416666665903</c:v>
                </c:pt>
                <c:pt idx="528">
                  <c:v>1955.1249999999236</c:v>
                </c:pt>
                <c:pt idx="529">
                  <c:v>1955.2083333332569</c:v>
                </c:pt>
                <c:pt idx="530">
                  <c:v>1955.2916666665901</c:v>
                </c:pt>
                <c:pt idx="531">
                  <c:v>1955.3749999999234</c:v>
                </c:pt>
                <c:pt idx="532">
                  <c:v>1955.4583333332566</c:v>
                </c:pt>
                <c:pt idx="533">
                  <c:v>1955.5416666665899</c:v>
                </c:pt>
                <c:pt idx="534">
                  <c:v>1955.6249999999231</c:v>
                </c:pt>
                <c:pt idx="535">
                  <c:v>1955.7083333332564</c:v>
                </c:pt>
                <c:pt idx="536">
                  <c:v>1955.7916666665897</c:v>
                </c:pt>
                <c:pt idx="537">
                  <c:v>1955.8749999999229</c:v>
                </c:pt>
                <c:pt idx="538">
                  <c:v>1955.9583333332562</c:v>
                </c:pt>
                <c:pt idx="539">
                  <c:v>1956.0416666665894</c:v>
                </c:pt>
                <c:pt idx="540">
                  <c:v>1956.1249999999227</c:v>
                </c:pt>
                <c:pt idx="541">
                  <c:v>1956.208333333256</c:v>
                </c:pt>
                <c:pt idx="542">
                  <c:v>1956.2916666665892</c:v>
                </c:pt>
                <c:pt idx="543">
                  <c:v>1956.3749999999225</c:v>
                </c:pt>
                <c:pt idx="544">
                  <c:v>1956.4583333332557</c:v>
                </c:pt>
                <c:pt idx="545">
                  <c:v>1956.541666666589</c:v>
                </c:pt>
                <c:pt idx="546">
                  <c:v>1956.6249999999222</c:v>
                </c:pt>
                <c:pt idx="547">
                  <c:v>1956.7083333332555</c:v>
                </c:pt>
                <c:pt idx="548">
                  <c:v>1956.7916666665888</c:v>
                </c:pt>
                <c:pt idx="549">
                  <c:v>1956.874999999922</c:v>
                </c:pt>
                <c:pt idx="550">
                  <c:v>1956.9583333332553</c:v>
                </c:pt>
                <c:pt idx="551">
                  <c:v>1957.0416666665885</c:v>
                </c:pt>
                <c:pt idx="552">
                  <c:v>1957.1249999999218</c:v>
                </c:pt>
                <c:pt idx="553">
                  <c:v>1957.208333333255</c:v>
                </c:pt>
                <c:pt idx="554">
                  <c:v>1957.2916666665883</c:v>
                </c:pt>
                <c:pt idx="555">
                  <c:v>1957.3749999999216</c:v>
                </c:pt>
                <c:pt idx="556">
                  <c:v>1957.4583333332548</c:v>
                </c:pt>
                <c:pt idx="557">
                  <c:v>1957.5416666665881</c:v>
                </c:pt>
                <c:pt idx="558">
                  <c:v>1957.6249999999213</c:v>
                </c:pt>
                <c:pt idx="559">
                  <c:v>1957.7083333332546</c:v>
                </c:pt>
                <c:pt idx="560">
                  <c:v>1957.7916666665878</c:v>
                </c:pt>
                <c:pt idx="561">
                  <c:v>1957.8749999999211</c:v>
                </c:pt>
                <c:pt idx="562">
                  <c:v>1957.9583333332544</c:v>
                </c:pt>
                <c:pt idx="563">
                  <c:v>1958.0416666665876</c:v>
                </c:pt>
                <c:pt idx="564">
                  <c:v>1958.1249999999209</c:v>
                </c:pt>
                <c:pt idx="565">
                  <c:v>1958.2083333332541</c:v>
                </c:pt>
                <c:pt idx="566">
                  <c:v>1958.2916666665874</c:v>
                </c:pt>
                <c:pt idx="567">
                  <c:v>1958.3749999999206</c:v>
                </c:pt>
                <c:pt idx="568">
                  <c:v>1958.4583333332539</c:v>
                </c:pt>
                <c:pt idx="569">
                  <c:v>1958.5416666665872</c:v>
                </c:pt>
                <c:pt idx="570">
                  <c:v>1958.6249999999204</c:v>
                </c:pt>
                <c:pt idx="571">
                  <c:v>1958.7083333332537</c:v>
                </c:pt>
                <c:pt idx="572">
                  <c:v>1958.7916666665869</c:v>
                </c:pt>
                <c:pt idx="573">
                  <c:v>1958.8749999999202</c:v>
                </c:pt>
                <c:pt idx="574">
                  <c:v>1958.9583333332534</c:v>
                </c:pt>
                <c:pt idx="575">
                  <c:v>1959.0416666665867</c:v>
                </c:pt>
                <c:pt idx="576">
                  <c:v>1959.12499999992</c:v>
                </c:pt>
                <c:pt idx="577">
                  <c:v>1959.2083333332532</c:v>
                </c:pt>
                <c:pt idx="578">
                  <c:v>1959.2916666665865</c:v>
                </c:pt>
                <c:pt idx="579">
                  <c:v>1959.3749999999197</c:v>
                </c:pt>
                <c:pt idx="580">
                  <c:v>1959.458333333253</c:v>
                </c:pt>
                <c:pt idx="581">
                  <c:v>1959.5416666665863</c:v>
                </c:pt>
                <c:pt idx="582">
                  <c:v>1959.6249999999195</c:v>
                </c:pt>
                <c:pt idx="583">
                  <c:v>1959.7083333332528</c:v>
                </c:pt>
                <c:pt idx="584">
                  <c:v>1959.791666666586</c:v>
                </c:pt>
                <c:pt idx="585">
                  <c:v>1959.8749999999193</c:v>
                </c:pt>
                <c:pt idx="586">
                  <c:v>1959.9583333332525</c:v>
                </c:pt>
                <c:pt idx="587">
                  <c:v>1960.0416666665858</c:v>
                </c:pt>
                <c:pt idx="588">
                  <c:v>1960.1249999999191</c:v>
                </c:pt>
                <c:pt idx="589">
                  <c:v>1960.2083333332523</c:v>
                </c:pt>
                <c:pt idx="590">
                  <c:v>1960.2916666665856</c:v>
                </c:pt>
                <c:pt idx="591">
                  <c:v>1960.3749999999188</c:v>
                </c:pt>
                <c:pt idx="592">
                  <c:v>1960.4583333332521</c:v>
                </c:pt>
                <c:pt idx="593">
                  <c:v>1960.5416666665853</c:v>
                </c:pt>
                <c:pt idx="594">
                  <c:v>1960.6249999999186</c:v>
                </c:pt>
                <c:pt idx="595">
                  <c:v>1960.7083333332519</c:v>
                </c:pt>
                <c:pt idx="596">
                  <c:v>1960.7916666665851</c:v>
                </c:pt>
                <c:pt idx="597">
                  <c:v>1960.8749999999184</c:v>
                </c:pt>
                <c:pt idx="598">
                  <c:v>1960.9583333332516</c:v>
                </c:pt>
                <c:pt idx="599">
                  <c:v>1961.0416666665849</c:v>
                </c:pt>
                <c:pt idx="600">
                  <c:v>1961.1249999999181</c:v>
                </c:pt>
                <c:pt idx="601">
                  <c:v>1961.2083333332514</c:v>
                </c:pt>
                <c:pt idx="602">
                  <c:v>1961.2916666665847</c:v>
                </c:pt>
                <c:pt idx="603">
                  <c:v>1961.3749999999179</c:v>
                </c:pt>
                <c:pt idx="604">
                  <c:v>1961.4583333332512</c:v>
                </c:pt>
                <c:pt idx="605">
                  <c:v>1961.5416666665844</c:v>
                </c:pt>
                <c:pt idx="606">
                  <c:v>1961.6249999999177</c:v>
                </c:pt>
                <c:pt idx="607">
                  <c:v>1961.7083333332509</c:v>
                </c:pt>
                <c:pt idx="608">
                  <c:v>1961.7916666665842</c:v>
                </c:pt>
                <c:pt idx="609">
                  <c:v>1961.8749999999175</c:v>
                </c:pt>
                <c:pt idx="610">
                  <c:v>1961.9583333332507</c:v>
                </c:pt>
                <c:pt idx="611">
                  <c:v>1962.041666666584</c:v>
                </c:pt>
                <c:pt idx="612">
                  <c:v>1962.1249999999172</c:v>
                </c:pt>
                <c:pt idx="613">
                  <c:v>1962.2083333332505</c:v>
                </c:pt>
                <c:pt idx="614">
                  <c:v>1962.2916666665838</c:v>
                </c:pt>
                <c:pt idx="615">
                  <c:v>1962.374999999917</c:v>
                </c:pt>
                <c:pt idx="616">
                  <c:v>1962.4583333332503</c:v>
                </c:pt>
                <c:pt idx="617">
                  <c:v>1962.5416666665835</c:v>
                </c:pt>
                <c:pt idx="618">
                  <c:v>1962.6249999999168</c:v>
                </c:pt>
                <c:pt idx="619">
                  <c:v>1962.70833333325</c:v>
                </c:pt>
                <c:pt idx="620">
                  <c:v>1962.7916666665833</c:v>
                </c:pt>
                <c:pt idx="621">
                  <c:v>1962.8749999999166</c:v>
                </c:pt>
                <c:pt idx="622">
                  <c:v>1962.9583333332498</c:v>
                </c:pt>
                <c:pt idx="623">
                  <c:v>1963.0416666665831</c:v>
                </c:pt>
                <c:pt idx="624">
                  <c:v>1963.1249999999163</c:v>
                </c:pt>
                <c:pt idx="625">
                  <c:v>1963.2083333332496</c:v>
                </c:pt>
                <c:pt idx="626">
                  <c:v>1963.2916666665828</c:v>
                </c:pt>
                <c:pt idx="627">
                  <c:v>1963.3749999999161</c:v>
                </c:pt>
                <c:pt idx="628">
                  <c:v>1963.4583333332494</c:v>
                </c:pt>
                <c:pt idx="629">
                  <c:v>1963.5416666665826</c:v>
                </c:pt>
                <c:pt idx="630">
                  <c:v>1963.6249999999159</c:v>
                </c:pt>
                <c:pt idx="631">
                  <c:v>1963.7083333332491</c:v>
                </c:pt>
                <c:pt idx="632">
                  <c:v>1963.7916666665824</c:v>
                </c:pt>
                <c:pt idx="633">
                  <c:v>1963.8749999999156</c:v>
                </c:pt>
                <c:pt idx="634">
                  <c:v>1963.9583333332489</c:v>
                </c:pt>
                <c:pt idx="635">
                  <c:v>1964.0416666665822</c:v>
                </c:pt>
                <c:pt idx="636">
                  <c:v>1964.1249999999154</c:v>
                </c:pt>
                <c:pt idx="637">
                  <c:v>1964.2083333332487</c:v>
                </c:pt>
                <c:pt idx="638">
                  <c:v>1964.2916666665819</c:v>
                </c:pt>
                <c:pt idx="639">
                  <c:v>1964.3749999999152</c:v>
                </c:pt>
                <c:pt idx="640">
                  <c:v>1964.4583333332484</c:v>
                </c:pt>
                <c:pt idx="641">
                  <c:v>1964.5416666665817</c:v>
                </c:pt>
                <c:pt idx="642">
                  <c:v>1964.624999999915</c:v>
                </c:pt>
                <c:pt idx="643">
                  <c:v>1964.7083333332482</c:v>
                </c:pt>
                <c:pt idx="644">
                  <c:v>1964.7916666665815</c:v>
                </c:pt>
                <c:pt idx="645">
                  <c:v>1964.8749999999147</c:v>
                </c:pt>
                <c:pt idx="646">
                  <c:v>1964.958333333248</c:v>
                </c:pt>
                <c:pt idx="647">
                  <c:v>1965.0416666665812</c:v>
                </c:pt>
                <c:pt idx="648">
                  <c:v>1965.1249999999145</c:v>
                </c:pt>
                <c:pt idx="649">
                  <c:v>1965.2083333332478</c:v>
                </c:pt>
                <c:pt idx="650">
                  <c:v>1965.291666666581</c:v>
                </c:pt>
                <c:pt idx="651">
                  <c:v>1965.3749999999143</c:v>
                </c:pt>
                <c:pt idx="652">
                  <c:v>1965.4583333332475</c:v>
                </c:pt>
                <c:pt idx="653">
                  <c:v>1965.5416666665808</c:v>
                </c:pt>
                <c:pt idx="654">
                  <c:v>1965.6249999999141</c:v>
                </c:pt>
                <c:pt idx="655">
                  <c:v>1965.7083333332473</c:v>
                </c:pt>
                <c:pt idx="656">
                  <c:v>1965.7916666665806</c:v>
                </c:pt>
                <c:pt idx="657">
                  <c:v>1965.8749999999138</c:v>
                </c:pt>
                <c:pt idx="658">
                  <c:v>1965.9583333332471</c:v>
                </c:pt>
                <c:pt idx="659">
                  <c:v>1966.0416666665803</c:v>
                </c:pt>
                <c:pt idx="660">
                  <c:v>1966.1249999999136</c:v>
                </c:pt>
                <c:pt idx="661">
                  <c:v>1966.2083333332469</c:v>
                </c:pt>
                <c:pt idx="662">
                  <c:v>1966.2916666665801</c:v>
                </c:pt>
                <c:pt idx="663">
                  <c:v>1966.3749999999134</c:v>
                </c:pt>
                <c:pt idx="664">
                  <c:v>1966.4583333332466</c:v>
                </c:pt>
                <c:pt idx="665">
                  <c:v>1966.5416666665799</c:v>
                </c:pt>
                <c:pt idx="666">
                  <c:v>1966.6249999999131</c:v>
                </c:pt>
                <c:pt idx="667">
                  <c:v>1966.7083333332464</c:v>
                </c:pt>
                <c:pt idx="668">
                  <c:v>1966.7916666665797</c:v>
                </c:pt>
                <c:pt idx="669">
                  <c:v>1966.8749999999129</c:v>
                </c:pt>
                <c:pt idx="670">
                  <c:v>1966.9583333332462</c:v>
                </c:pt>
                <c:pt idx="671">
                  <c:v>1967.0416666665794</c:v>
                </c:pt>
                <c:pt idx="672">
                  <c:v>1967.1249999999127</c:v>
                </c:pt>
                <c:pt idx="673">
                  <c:v>1967.2083333332459</c:v>
                </c:pt>
                <c:pt idx="674">
                  <c:v>1967.2916666665792</c:v>
                </c:pt>
                <c:pt idx="675">
                  <c:v>1967.3749999999125</c:v>
                </c:pt>
                <c:pt idx="676">
                  <c:v>1967.4583333332457</c:v>
                </c:pt>
                <c:pt idx="677">
                  <c:v>1967.541666666579</c:v>
                </c:pt>
                <c:pt idx="678">
                  <c:v>1967.6249999999122</c:v>
                </c:pt>
                <c:pt idx="679">
                  <c:v>1967.7083333332455</c:v>
                </c:pt>
                <c:pt idx="680">
                  <c:v>1967.7916666665787</c:v>
                </c:pt>
                <c:pt idx="681">
                  <c:v>1967.874999999912</c:v>
                </c:pt>
                <c:pt idx="682">
                  <c:v>1967.9583333332453</c:v>
                </c:pt>
                <c:pt idx="683">
                  <c:v>1968.0416666665785</c:v>
                </c:pt>
                <c:pt idx="684">
                  <c:v>1968.1249999999118</c:v>
                </c:pt>
                <c:pt idx="685">
                  <c:v>1968.208333333245</c:v>
                </c:pt>
                <c:pt idx="686">
                  <c:v>1968.2916666665783</c:v>
                </c:pt>
                <c:pt idx="687">
                  <c:v>1968.3749999999116</c:v>
                </c:pt>
                <c:pt idx="688">
                  <c:v>1968.4583333332448</c:v>
                </c:pt>
                <c:pt idx="689">
                  <c:v>1968.5416666665781</c:v>
                </c:pt>
                <c:pt idx="690">
                  <c:v>1968.6249999999113</c:v>
                </c:pt>
                <c:pt idx="691">
                  <c:v>1968.7083333332446</c:v>
                </c:pt>
                <c:pt idx="692">
                  <c:v>1968.7916666665778</c:v>
                </c:pt>
                <c:pt idx="693">
                  <c:v>1968.8749999999111</c:v>
                </c:pt>
                <c:pt idx="694">
                  <c:v>1968.9583333332444</c:v>
                </c:pt>
                <c:pt idx="695">
                  <c:v>1969.0416666665776</c:v>
                </c:pt>
                <c:pt idx="696">
                  <c:v>1969.1249999999109</c:v>
                </c:pt>
                <c:pt idx="697">
                  <c:v>1969.2083333332441</c:v>
                </c:pt>
                <c:pt idx="698">
                  <c:v>1969.2916666665774</c:v>
                </c:pt>
                <c:pt idx="699">
                  <c:v>1969.3749999999106</c:v>
                </c:pt>
                <c:pt idx="700">
                  <c:v>1969.4583333332439</c:v>
                </c:pt>
                <c:pt idx="701">
                  <c:v>1969.5416666665772</c:v>
                </c:pt>
                <c:pt idx="702">
                  <c:v>1969.6249999999104</c:v>
                </c:pt>
                <c:pt idx="703">
                  <c:v>1969.7083333332437</c:v>
                </c:pt>
                <c:pt idx="704">
                  <c:v>1969.7916666665769</c:v>
                </c:pt>
                <c:pt idx="705">
                  <c:v>1969.8749999999102</c:v>
                </c:pt>
                <c:pt idx="706">
                  <c:v>1969.9583333332434</c:v>
                </c:pt>
                <c:pt idx="707">
                  <c:v>1970.0416666665767</c:v>
                </c:pt>
                <c:pt idx="708">
                  <c:v>1970.12499999991</c:v>
                </c:pt>
                <c:pt idx="709">
                  <c:v>1970.2083333332432</c:v>
                </c:pt>
                <c:pt idx="710">
                  <c:v>1970.2916666665765</c:v>
                </c:pt>
                <c:pt idx="711">
                  <c:v>1970.3749999999097</c:v>
                </c:pt>
                <c:pt idx="712">
                  <c:v>1970.458333333243</c:v>
                </c:pt>
                <c:pt idx="713">
                  <c:v>1970.5416666665762</c:v>
                </c:pt>
                <c:pt idx="714">
                  <c:v>1970.6249999999095</c:v>
                </c:pt>
                <c:pt idx="715">
                  <c:v>1970.7083333332428</c:v>
                </c:pt>
                <c:pt idx="716">
                  <c:v>1970.791666666576</c:v>
                </c:pt>
                <c:pt idx="717">
                  <c:v>1970.8749999999093</c:v>
                </c:pt>
                <c:pt idx="718">
                  <c:v>1970.9583333332425</c:v>
                </c:pt>
                <c:pt idx="719">
                  <c:v>1971.0416666665758</c:v>
                </c:pt>
                <c:pt idx="720">
                  <c:v>1971.1249999999091</c:v>
                </c:pt>
                <c:pt idx="721">
                  <c:v>1971.2083333332423</c:v>
                </c:pt>
                <c:pt idx="722">
                  <c:v>1971.2916666665756</c:v>
                </c:pt>
                <c:pt idx="723">
                  <c:v>1971.3749999999088</c:v>
                </c:pt>
                <c:pt idx="724">
                  <c:v>1971.4583333332421</c:v>
                </c:pt>
                <c:pt idx="725">
                  <c:v>1971.5416666665753</c:v>
                </c:pt>
                <c:pt idx="726">
                  <c:v>1971.6249999999086</c:v>
                </c:pt>
                <c:pt idx="727">
                  <c:v>1971.7083333332419</c:v>
                </c:pt>
                <c:pt idx="728">
                  <c:v>1971.7916666665751</c:v>
                </c:pt>
                <c:pt idx="729">
                  <c:v>1971.8749999999084</c:v>
                </c:pt>
                <c:pt idx="730">
                  <c:v>1971.9583333332416</c:v>
                </c:pt>
                <c:pt idx="731">
                  <c:v>1972.0416666665749</c:v>
                </c:pt>
                <c:pt idx="732">
                  <c:v>1972.1249999999081</c:v>
                </c:pt>
                <c:pt idx="733">
                  <c:v>1972.2083333332414</c:v>
                </c:pt>
                <c:pt idx="734">
                  <c:v>1972.2916666665747</c:v>
                </c:pt>
                <c:pt idx="735">
                  <c:v>1972.3749999999079</c:v>
                </c:pt>
                <c:pt idx="736">
                  <c:v>1972.4583333332412</c:v>
                </c:pt>
                <c:pt idx="737">
                  <c:v>1972.5416666665744</c:v>
                </c:pt>
                <c:pt idx="738">
                  <c:v>1972.6249999999077</c:v>
                </c:pt>
                <c:pt idx="739">
                  <c:v>1972.7083333332409</c:v>
                </c:pt>
                <c:pt idx="740">
                  <c:v>1972.7916666665742</c:v>
                </c:pt>
                <c:pt idx="741">
                  <c:v>1972.8749999999075</c:v>
                </c:pt>
                <c:pt idx="742">
                  <c:v>1972.9583333332407</c:v>
                </c:pt>
                <c:pt idx="743">
                  <c:v>1973.041666666574</c:v>
                </c:pt>
                <c:pt idx="744">
                  <c:v>1973.1249999999072</c:v>
                </c:pt>
                <c:pt idx="745">
                  <c:v>1973.2083333332405</c:v>
                </c:pt>
                <c:pt idx="746">
                  <c:v>1973.2916666665737</c:v>
                </c:pt>
                <c:pt idx="747">
                  <c:v>1973.374999999907</c:v>
                </c:pt>
                <c:pt idx="748">
                  <c:v>1973.4583333332403</c:v>
                </c:pt>
                <c:pt idx="749">
                  <c:v>1973.5416666665735</c:v>
                </c:pt>
                <c:pt idx="750">
                  <c:v>1973.6249999999068</c:v>
                </c:pt>
                <c:pt idx="751">
                  <c:v>1973.70833333324</c:v>
                </c:pt>
                <c:pt idx="752">
                  <c:v>1973.7916666665733</c:v>
                </c:pt>
                <c:pt idx="753">
                  <c:v>1973.8749999999065</c:v>
                </c:pt>
                <c:pt idx="754">
                  <c:v>1973.9583333332398</c:v>
                </c:pt>
                <c:pt idx="755">
                  <c:v>1974.0416666665731</c:v>
                </c:pt>
                <c:pt idx="756">
                  <c:v>1974.1249999999063</c:v>
                </c:pt>
                <c:pt idx="757">
                  <c:v>1974.2083333332396</c:v>
                </c:pt>
                <c:pt idx="758">
                  <c:v>1974.2916666665728</c:v>
                </c:pt>
                <c:pt idx="759">
                  <c:v>1974.3749999999061</c:v>
                </c:pt>
                <c:pt idx="760">
                  <c:v>1974.4583333332394</c:v>
                </c:pt>
                <c:pt idx="761">
                  <c:v>1974.5416666665726</c:v>
                </c:pt>
                <c:pt idx="762">
                  <c:v>1974.6249999999059</c:v>
                </c:pt>
                <c:pt idx="763">
                  <c:v>1974.7083333332391</c:v>
                </c:pt>
                <c:pt idx="764">
                  <c:v>1974.7916666665724</c:v>
                </c:pt>
                <c:pt idx="765">
                  <c:v>1974.8749999999056</c:v>
                </c:pt>
                <c:pt idx="766">
                  <c:v>1974.9583333332389</c:v>
                </c:pt>
                <c:pt idx="767">
                  <c:v>1975.0416666665722</c:v>
                </c:pt>
                <c:pt idx="768">
                  <c:v>1975.1249999999054</c:v>
                </c:pt>
                <c:pt idx="769">
                  <c:v>1975.2083333332387</c:v>
                </c:pt>
                <c:pt idx="770">
                  <c:v>1975.2916666665719</c:v>
                </c:pt>
                <c:pt idx="771">
                  <c:v>1975.3749999999052</c:v>
                </c:pt>
                <c:pt idx="772">
                  <c:v>1975.4583333332384</c:v>
                </c:pt>
                <c:pt idx="773">
                  <c:v>1975.5416666665717</c:v>
                </c:pt>
                <c:pt idx="774">
                  <c:v>1975.624999999905</c:v>
                </c:pt>
                <c:pt idx="775">
                  <c:v>1975.7083333332382</c:v>
                </c:pt>
                <c:pt idx="776">
                  <c:v>1975.7916666665715</c:v>
                </c:pt>
                <c:pt idx="777">
                  <c:v>1975.8749999999047</c:v>
                </c:pt>
                <c:pt idx="778">
                  <c:v>1975.958333333238</c:v>
                </c:pt>
                <c:pt idx="779">
                  <c:v>1976.0416666665712</c:v>
                </c:pt>
                <c:pt idx="780">
                  <c:v>1976.1249999999045</c:v>
                </c:pt>
                <c:pt idx="781">
                  <c:v>1976.2083333332378</c:v>
                </c:pt>
                <c:pt idx="782">
                  <c:v>1976.291666666571</c:v>
                </c:pt>
                <c:pt idx="783">
                  <c:v>1976.3749999999043</c:v>
                </c:pt>
                <c:pt idx="784">
                  <c:v>1976.4583333332375</c:v>
                </c:pt>
                <c:pt idx="785">
                  <c:v>1976.5416666665708</c:v>
                </c:pt>
                <c:pt idx="786">
                  <c:v>1976.624999999904</c:v>
                </c:pt>
                <c:pt idx="787">
                  <c:v>1976.7083333332373</c:v>
                </c:pt>
                <c:pt idx="788">
                  <c:v>1976.7916666665706</c:v>
                </c:pt>
                <c:pt idx="789">
                  <c:v>1976.8749999999038</c:v>
                </c:pt>
                <c:pt idx="790">
                  <c:v>1976.9583333332371</c:v>
                </c:pt>
                <c:pt idx="791">
                  <c:v>1977.0416666665703</c:v>
                </c:pt>
                <c:pt idx="792">
                  <c:v>1977.1249999999036</c:v>
                </c:pt>
                <c:pt idx="793">
                  <c:v>1977.2083333332369</c:v>
                </c:pt>
                <c:pt idx="794">
                  <c:v>1977.2916666665701</c:v>
                </c:pt>
                <c:pt idx="795">
                  <c:v>1977.3749999999034</c:v>
                </c:pt>
                <c:pt idx="796">
                  <c:v>1977.4583333332366</c:v>
                </c:pt>
                <c:pt idx="797">
                  <c:v>1977.5416666665699</c:v>
                </c:pt>
                <c:pt idx="798">
                  <c:v>1977.6249999999031</c:v>
                </c:pt>
                <c:pt idx="799">
                  <c:v>1977.7083333332364</c:v>
                </c:pt>
                <c:pt idx="800">
                  <c:v>1977.7916666665697</c:v>
                </c:pt>
                <c:pt idx="801">
                  <c:v>1977.8749999999029</c:v>
                </c:pt>
                <c:pt idx="802">
                  <c:v>1977.9583333332362</c:v>
                </c:pt>
                <c:pt idx="803">
                  <c:v>1978.0416666665694</c:v>
                </c:pt>
                <c:pt idx="804">
                  <c:v>1978.1249999999027</c:v>
                </c:pt>
                <c:pt idx="805">
                  <c:v>1978.2083333332359</c:v>
                </c:pt>
                <c:pt idx="806">
                  <c:v>1978.2916666665692</c:v>
                </c:pt>
                <c:pt idx="807">
                  <c:v>1978.3749999999025</c:v>
                </c:pt>
                <c:pt idx="808">
                  <c:v>1978.4583333332357</c:v>
                </c:pt>
                <c:pt idx="809">
                  <c:v>1978.541666666569</c:v>
                </c:pt>
                <c:pt idx="810">
                  <c:v>1978.6249999999022</c:v>
                </c:pt>
                <c:pt idx="811">
                  <c:v>1978.7083333332355</c:v>
                </c:pt>
                <c:pt idx="812">
                  <c:v>1978.7916666665687</c:v>
                </c:pt>
                <c:pt idx="813">
                  <c:v>1978.874999999902</c:v>
                </c:pt>
                <c:pt idx="814">
                  <c:v>1978.9583333332353</c:v>
                </c:pt>
                <c:pt idx="815">
                  <c:v>1979.0416666665685</c:v>
                </c:pt>
                <c:pt idx="816">
                  <c:v>1979.1249999999018</c:v>
                </c:pt>
                <c:pt idx="817">
                  <c:v>1979.208333333235</c:v>
                </c:pt>
                <c:pt idx="818">
                  <c:v>1979.2916666665683</c:v>
                </c:pt>
                <c:pt idx="819">
                  <c:v>1979.3749999999015</c:v>
                </c:pt>
                <c:pt idx="820">
                  <c:v>1979.4583333332348</c:v>
                </c:pt>
                <c:pt idx="821">
                  <c:v>1979.5416666665681</c:v>
                </c:pt>
                <c:pt idx="822">
                  <c:v>1979.6249999999013</c:v>
                </c:pt>
                <c:pt idx="823">
                  <c:v>1979.7083333332346</c:v>
                </c:pt>
                <c:pt idx="824">
                  <c:v>1979.7916666665678</c:v>
                </c:pt>
                <c:pt idx="825">
                  <c:v>1979.8749999999011</c:v>
                </c:pt>
                <c:pt idx="826">
                  <c:v>1979.9583333332343</c:v>
                </c:pt>
                <c:pt idx="827">
                  <c:v>1980.0416666665676</c:v>
                </c:pt>
                <c:pt idx="828">
                  <c:v>1980.1249999999009</c:v>
                </c:pt>
                <c:pt idx="829">
                  <c:v>1980.2083333332341</c:v>
                </c:pt>
                <c:pt idx="830">
                  <c:v>1980.2916666665674</c:v>
                </c:pt>
                <c:pt idx="831">
                  <c:v>1980.3749999999006</c:v>
                </c:pt>
                <c:pt idx="832">
                  <c:v>1980.4583333332339</c:v>
                </c:pt>
                <c:pt idx="833">
                  <c:v>1980.5416666665672</c:v>
                </c:pt>
                <c:pt idx="834">
                  <c:v>1980.6249999999004</c:v>
                </c:pt>
                <c:pt idx="835">
                  <c:v>1980.7083333332337</c:v>
                </c:pt>
                <c:pt idx="836">
                  <c:v>1980.7916666665669</c:v>
                </c:pt>
                <c:pt idx="837">
                  <c:v>1980.8749999999002</c:v>
                </c:pt>
                <c:pt idx="838">
                  <c:v>1980.9583333332334</c:v>
                </c:pt>
                <c:pt idx="839">
                  <c:v>1981.0416666665667</c:v>
                </c:pt>
                <c:pt idx="840">
                  <c:v>1981.1249999999</c:v>
                </c:pt>
                <c:pt idx="841">
                  <c:v>1981.2083333332332</c:v>
                </c:pt>
                <c:pt idx="842">
                  <c:v>1981.2916666665665</c:v>
                </c:pt>
                <c:pt idx="843">
                  <c:v>1981.3749999998997</c:v>
                </c:pt>
                <c:pt idx="844">
                  <c:v>1981.458333333233</c:v>
                </c:pt>
                <c:pt idx="845">
                  <c:v>1981.5416666665662</c:v>
                </c:pt>
                <c:pt idx="846">
                  <c:v>1981.6249999998995</c:v>
                </c:pt>
                <c:pt idx="847">
                  <c:v>1981.7083333332328</c:v>
                </c:pt>
                <c:pt idx="848">
                  <c:v>1981.791666666566</c:v>
                </c:pt>
                <c:pt idx="849">
                  <c:v>1981.8749999998993</c:v>
                </c:pt>
                <c:pt idx="850">
                  <c:v>1981.9583333332325</c:v>
                </c:pt>
                <c:pt idx="851">
                  <c:v>1982.0416666665658</c:v>
                </c:pt>
                <c:pt idx="852">
                  <c:v>1982.124999999899</c:v>
                </c:pt>
                <c:pt idx="853">
                  <c:v>1982.2083333332323</c:v>
                </c:pt>
                <c:pt idx="854">
                  <c:v>1982.2916666665656</c:v>
                </c:pt>
                <c:pt idx="855">
                  <c:v>1982.3749999998988</c:v>
                </c:pt>
                <c:pt idx="856">
                  <c:v>1982.4583333332321</c:v>
                </c:pt>
                <c:pt idx="857">
                  <c:v>1982.5416666665653</c:v>
                </c:pt>
                <c:pt idx="858">
                  <c:v>1982.6249999998986</c:v>
                </c:pt>
                <c:pt idx="859">
                  <c:v>1982.7083333332318</c:v>
                </c:pt>
                <c:pt idx="860">
                  <c:v>1982.7916666665651</c:v>
                </c:pt>
                <c:pt idx="861">
                  <c:v>1982.8749999998984</c:v>
                </c:pt>
                <c:pt idx="862">
                  <c:v>1982.9583333332316</c:v>
                </c:pt>
                <c:pt idx="863">
                  <c:v>1983.0416666665649</c:v>
                </c:pt>
                <c:pt idx="864">
                  <c:v>1983.1249999998981</c:v>
                </c:pt>
                <c:pt idx="865">
                  <c:v>1983.2083333332314</c:v>
                </c:pt>
                <c:pt idx="866">
                  <c:v>1983.2916666665647</c:v>
                </c:pt>
                <c:pt idx="867">
                  <c:v>1983.3749999998979</c:v>
                </c:pt>
                <c:pt idx="868">
                  <c:v>1983.4583333332312</c:v>
                </c:pt>
                <c:pt idx="869">
                  <c:v>1983.5416666665644</c:v>
                </c:pt>
                <c:pt idx="870">
                  <c:v>1983.6249999998977</c:v>
                </c:pt>
                <c:pt idx="871">
                  <c:v>1983.7083333332309</c:v>
                </c:pt>
                <c:pt idx="872">
                  <c:v>1983.7916666665642</c:v>
                </c:pt>
                <c:pt idx="873">
                  <c:v>1983.8749999998975</c:v>
                </c:pt>
                <c:pt idx="874">
                  <c:v>1983.9583333332307</c:v>
                </c:pt>
                <c:pt idx="875">
                  <c:v>1984.041666666564</c:v>
                </c:pt>
                <c:pt idx="876">
                  <c:v>1984.1249999998972</c:v>
                </c:pt>
                <c:pt idx="877">
                  <c:v>1984.2083333332305</c:v>
                </c:pt>
                <c:pt idx="878">
                  <c:v>1984.2916666665637</c:v>
                </c:pt>
                <c:pt idx="879">
                  <c:v>1984.374999999897</c:v>
                </c:pt>
                <c:pt idx="880">
                  <c:v>1984.4583333332303</c:v>
                </c:pt>
                <c:pt idx="881">
                  <c:v>1984.5416666665635</c:v>
                </c:pt>
                <c:pt idx="882">
                  <c:v>1984.6249999998968</c:v>
                </c:pt>
                <c:pt idx="883">
                  <c:v>1984.70833333323</c:v>
                </c:pt>
                <c:pt idx="884">
                  <c:v>1984.7916666665633</c:v>
                </c:pt>
                <c:pt idx="885">
                  <c:v>1984.8749999998965</c:v>
                </c:pt>
                <c:pt idx="886">
                  <c:v>1984.9583333332298</c:v>
                </c:pt>
                <c:pt idx="887">
                  <c:v>1985.0416666665631</c:v>
                </c:pt>
                <c:pt idx="888">
                  <c:v>1985.1249999998963</c:v>
                </c:pt>
                <c:pt idx="889">
                  <c:v>1985.2083333332296</c:v>
                </c:pt>
                <c:pt idx="890">
                  <c:v>1985.2916666665628</c:v>
                </c:pt>
                <c:pt idx="891">
                  <c:v>1985.3749999998961</c:v>
                </c:pt>
                <c:pt idx="892">
                  <c:v>1985.4583333332293</c:v>
                </c:pt>
                <c:pt idx="893">
                  <c:v>1985.5416666665626</c:v>
                </c:pt>
                <c:pt idx="894">
                  <c:v>1985.6249999998959</c:v>
                </c:pt>
                <c:pt idx="895">
                  <c:v>1985.7083333332291</c:v>
                </c:pt>
                <c:pt idx="896">
                  <c:v>1985.7916666665624</c:v>
                </c:pt>
                <c:pt idx="897">
                  <c:v>1985.8749999998956</c:v>
                </c:pt>
                <c:pt idx="898">
                  <c:v>1985.9583333332289</c:v>
                </c:pt>
                <c:pt idx="899">
                  <c:v>1986.0416666665622</c:v>
                </c:pt>
                <c:pt idx="900">
                  <c:v>1986.1249999998954</c:v>
                </c:pt>
                <c:pt idx="901">
                  <c:v>1986.2083333332287</c:v>
                </c:pt>
                <c:pt idx="902">
                  <c:v>1986.2916666665619</c:v>
                </c:pt>
                <c:pt idx="903">
                  <c:v>1986.3749999998952</c:v>
                </c:pt>
                <c:pt idx="904">
                  <c:v>1986.4583333332284</c:v>
                </c:pt>
                <c:pt idx="905">
                  <c:v>1986.5416666665617</c:v>
                </c:pt>
                <c:pt idx="906">
                  <c:v>1986.624999999895</c:v>
                </c:pt>
                <c:pt idx="907">
                  <c:v>1986.7083333332282</c:v>
                </c:pt>
                <c:pt idx="908">
                  <c:v>1986.7916666665615</c:v>
                </c:pt>
                <c:pt idx="909">
                  <c:v>1986.8749999998947</c:v>
                </c:pt>
                <c:pt idx="910">
                  <c:v>1986.958333333228</c:v>
                </c:pt>
                <c:pt idx="911">
                  <c:v>1987.0416666665612</c:v>
                </c:pt>
                <c:pt idx="912">
                  <c:v>1987.1249999998945</c:v>
                </c:pt>
                <c:pt idx="913">
                  <c:v>1987.2083333332278</c:v>
                </c:pt>
                <c:pt idx="914">
                  <c:v>1987.291666666561</c:v>
                </c:pt>
                <c:pt idx="915">
                  <c:v>1987.3749999998943</c:v>
                </c:pt>
                <c:pt idx="916">
                  <c:v>1987.4583333332275</c:v>
                </c:pt>
                <c:pt idx="917">
                  <c:v>1987.5416666665608</c:v>
                </c:pt>
                <c:pt idx="918">
                  <c:v>1987.624999999894</c:v>
                </c:pt>
                <c:pt idx="919">
                  <c:v>1987.7083333332273</c:v>
                </c:pt>
                <c:pt idx="920">
                  <c:v>1987.7916666665606</c:v>
                </c:pt>
                <c:pt idx="921">
                  <c:v>1987.8749999998938</c:v>
                </c:pt>
                <c:pt idx="922">
                  <c:v>1987.9583333332271</c:v>
                </c:pt>
                <c:pt idx="923">
                  <c:v>1988.0416666665603</c:v>
                </c:pt>
                <c:pt idx="924">
                  <c:v>1988.1249999998936</c:v>
                </c:pt>
                <c:pt idx="925">
                  <c:v>1988.2083333332268</c:v>
                </c:pt>
                <c:pt idx="926">
                  <c:v>1988.2916666665601</c:v>
                </c:pt>
                <c:pt idx="927">
                  <c:v>1988.3749999998934</c:v>
                </c:pt>
                <c:pt idx="928">
                  <c:v>1988.4583333332266</c:v>
                </c:pt>
                <c:pt idx="929">
                  <c:v>1988.5416666665599</c:v>
                </c:pt>
                <c:pt idx="930">
                  <c:v>1988.6249999998931</c:v>
                </c:pt>
                <c:pt idx="931">
                  <c:v>1988.7083333332264</c:v>
                </c:pt>
                <c:pt idx="932">
                  <c:v>1988.7916666665596</c:v>
                </c:pt>
                <c:pt idx="933">
                  <c:v>1988.8749999998929</c:v>
                </c:pt>
                <c:pt idx="934">
                  <c:v>1988.9583333332262</c:v>
                </c:pt>
                <c:pt idx="935">
                  <c:v>1989.0416666665594</c:v>
                </c:pt>
                <c:pt idx="936">
                  <c:v>1989.1249999998927</c:v>
                </c:pt>
                <c:pt idx="937">
                  <c:v>1989.2083333332259</c:v>
                </c:pt>
                <c:pt idx="938">
                  <c:v>1989.2916666665592</c:v>
                </c:pt>
                <c:pt idx="939">
                  <c:v>1989.3749999998925</c:v>
                </c:pt>
                <c:pt idx="940">
                  <c:v>1989.4583333332257</c:v>
                </c:pt>
                <c:pt idx="941">
                  <c:v>1989.541666666559</c:v>
                </c:pt>
                <c:pt idx="942">
                  <c:v>1989.6249999998922</c:v>
                </c:pt>
                <c:pt idx="943">
                  <c:v>1989.7083333332255</c:v>
                </c:pt>
                <c:pt idx="944">
                  <c:v>1989.7916666665587</c:v>
                </c:pt>
                <c:pt idx="945">
                  <c:v>1989.874999999892</c:v>
                </c:pt>
                <c:pt idx="946">
                  <c:v>1989.9583333332253</c:v>
                </c:pt>
                <c:pt idx="947">
                  <c:v>1990.0416666665585</c:v>
                </c:pt>
                <c:pt idx="948">
                  <c:v>1990.1249999998918</c:v>
                </c:pt>
                <c:pt idx="949">
                  <c:v>1990.208333333225</c:v>
                </c:pt>
                <c:pt idx="950">
                  <c:v>1990.2916666665583</c:v>
                </c:pt>
                <c:pt idx="951">
                  <c:v>1990.3749999998915</c:v>
                </c:pt>
                <c:pt idx="952">
                  <c:v>1990.4583333332248</c:v>
                </c:pt>
                <c:pt idx="953">
                  <c:v>1990.5416666665581</c:v>
                </c:pt>
                <c:pt idx="954">
                  <c:v>1990.6249999998913</c:v>
                </c:pt>
                <c:pt idx="955">
                  <c:v>1990.7083333332246</c:v>
                </c:pt>
                <c:pt idx="956">
                  <c:v>1990.7916666665578</c:v>
                </c:pt>
                <c:pt idx="957">
                  <c:v>1990.8749999998911</c:v>
                </c:pt>
                <c:pt idx="958">
                  <c:v>1990.9583333332243</c:v>
                </c:pt>
                <c:pt idx="959">
                  <c:v>1991.0416666665576</c:v>
                </c:pt>
                <c:pt idx="960">
                  <c:v>1991.1249999998909</c:v>
                </c:pt>
                <c:pt idx="961">
                  <c:v>1991.2083333332241</c:v>
                </c:pt>
                <c:pt idx="962">
                  <c:v>1991.2916666665574</c:v>
                </c:pt>
                <c:pt idx="963">
                  <c:v>1991.3749999998906</c:v>
                </c:pt>
                <c:pt idx="964">
                  <c:v>1991.4583333332239</c:v>
                </c:pt>
                <c:pt idx="965">
                  <c:v>1991.5416666665571</c:v>
                </c:pt>
                <c:pt idx="966">
                  <c:v>1991.6249999998904</c:v>
                </c:pt>
                <c:pt idx="967">
                  <c:v>1991.7083333332237</c:v>
                </c:pt>
                <c:pt idx="968">
                  <c:v>1991.7916666665569</c:v>
                </c:pt>
                <c:pt idx="969">
                  <c:v>1991.8749999998902</c:v>
                </c:pt>
                <c:pt idx="970">
                  <c:v>1991.9583333332234</c:v>
                </c:pt>
                <c:pt idx="971">
                  <c:v>1992.0416666665567</c:v>
                </c:pt>
                <c:pt idx="972">
                  <c:v>1992.12499999989</c:v>
                </c:pt>
                <c:pt idx="973">
                  <c:v>1992.2083333332232</c:v>
                </c:pt>
                <c:pt idx="974">
                  <c:v>1992.2916666665565</c:v>
                </c:pt>
                <c:pt idx="975">
                  <c:v>1992.3749999998897</c:v>
                </c:pt>
                <c:pt idx="976">
                  <c:v>1992.458333333223</c:v>
                </c:pt>
                <c:pt idx="977">
                  <c:v>1992.5416666665562</c:v>
                </c:pt>
                <c:pt idx="978">
                  <c:v>1992.6249999998895</c:v>
                </c:pt>
                <c:pt idx="979">
                  <c:v>1992.7083333332228</c:v>
                </c:pt>
                <c:pt idx="980">
                  <c:v>1992.791666666556</c:v>
                </c:pt>
                <c:pt idx="981">
                  <c:v>1992.8749999998893</c:v>
                </c:pt>
                <c:pt idx="982">
                  <c:v>1992.9583333332225</c:v>
                </c:pt>
                <c:pt idx="983">
                  <c:v>1993.0416666665558</c:v>
                </c:pt>
                <c:pt idx="984">
                  <c:v>1993.124999999889</c:v>
                </c:pt>
                <c:pt idx="985">
                  <c:v>1993.2083333332223</c:v>
                </c:pt>
                <c:pt idx="986">
                  <c:v>1993.2916666665556</c:v>
                </c:pt>
                <c:pt idx="987">
                  <c:v>1993.3749999998888</c:v>
                </c:pt>
                <c:pt idx="988">
                  <c:v>1993.4583333332221</c:v>
                </c:pt>
                <c:pt idx="989">
                  <c:v>1993.5416666665553</c:v>
                </c:pt>
                <c:pt idx="990">
                  <c:v>1993.6249999998886</c:v>
                </c:pt>
                <c:pt idx="991">
                  <c:v>1993.7083333332218</c:v>
                </c:pt>
                <c:pt idx="992">
                  <c:v>1993.7916666665551</c:v>
                </c:pt>
                <c:pt idx="993">
                  <c:v>1993.8749999998884</c:v>
                </c:pt>
                <c:pt idx="994">
                  <c:v>1993.9583333332216</c:v>
                </c:pt>
                <c:pt idx="995">
                  <c:v>1994.0416666665549</c:v>
                </c:pt>
                <c:pt idx="996">
                  <c:v>1994.1249999998881</c:v>
                </c:pt>
                <c:pt idx="997">
                  <c:v>1994.2083333332214</c:v>
                </c:pt>
                <c:pt idx="998">
                  <c:v>1994.2916666665546</c:v>
                </c:pt>
                <c:pt idx="999">
                  <c:v>1994.3749999998879</c:v>
                </c:pt>
                <c:pt idx="1000">
                  <c:v>1994.4583333332212</c:v>
                </c:pt>
                <c:pt idx="1001">
                  <c:v>1994.5416666665544</c:v>
                </c:pt>
                <c:pt idx="1002">
                  <c:v>1994.6249999998877</c:v>
                </c:pt>
                <c:pt idx="1003">
                  <c:v>1994.7083333332209</c:v>
                </c:pt>
                <c:pt idx="1004">
                  <c:v>1994.7916666665542</c:v>
                </c:pt>
                <c:pt idx="1005">
                  <c:v>1994.8749999998875</c:v>
                </c:pt>
                <c:pt idx="1006">
                  <c:v>1994.9583333332207</c:v>
                </c:pt>
                <c:pt idx="1007">
                  <c:v>1995.041666666554</c:v>
                </c:pt>
                <c:pt idx="1008">
                  <c:v>1995.1249999998872</c:v>
                </c:pt>
                <c:pt idx="1009">
                  <c:v>1995.2083333332205</c:v>
                </c:pt>
                <c:pt idx="1010">
                  <c:v>1995.2916666665537</c:v>
                </c:pt>
                <c:pt idx="1011">
                  <c:v>1995.374999999887</c:v>
                </c:pt>
                <c:pt idx="1012">
                  <c:v>1995.4583333332203</c:v>
                </c:pt>
                <c:pt idx="1013">
                  <c:v>1995.5416666665535</c:v>
                </c:pt>
                <c:pt idx="1014">
                  <c:v>1995.6249999998868</c:v>
                </c:pt>
                <c:pt idx="1015">
                  <c:v>1995.70833333322</c:v>
                </c:pt>
                <c:pt idx="1016">
                  <c:v>1995.7916666665533</c:v>
                </c:pt>
                <c:pt idx="1017">
                  <c:v>1995.8749999998865</c:v>
                </c:pt>
                <c:pt idx="1018">
                  <c:v>1995.9583333332198</c:v>
                </c:pt>
                <c:pt idx="1019">
                  <c:v>1996.0416666665531</c:v>
                </c:pt>
                <c:pt idx="1020">
                  <c:v>1996.1249999998863</c:v>
                </c:pt>
                <c:pt idx="1021">
                  <c:v>1996.2083333332196</c:v>
                </c:pt>
                <c:pt idx="1022">
                  <c:v>1996.2916666665528</c:v>
                </c:pt>
                <c:pt idx="1023">
                  <c:v>1996.3749999998861</c:v>
                </c:pt>
                <c:pt idx="1024">
                  <c:v>1996.4583333332193</c:v>
                </c:pt>
                <c:pt idx="1025">
                  <c:v>1996.5416666665526</c:v>
                </c:pt>
                <c:pt idx="1026">
                  <c:v>1996.6249999998859</c:v>
                </c:pt>
                <c:pt idx="1027">
                  <c:v>1996.7083333332191</c:v>
                </c:pt>
                <c:pt idx="1028">
                  <c:v>1996.7916666665524</c:v>
                </c:pt>
                <c:pt idx="1029">
                  <c:v>1996.8749999998856</c:v>
                </c:pt>
                <c:pt idx="1030">
                  <c:v>1996.9583333332189</c:v>
                </c:pt>
                <c:pt idx="1031">
                  <c:v>1997.0416666665521</c:v>
                </c:pt>
                <c:pt idx="1032">
                  <c:v>1997.1249999998854</c:v>
                </c:pt>
                <c:pt idx="1033">
                  <c:v>1997.2083333332187</c:v>
                </c:pt>
                <c:pt idx="1034">
                  <c:v>1997.2916666665519</c:v>
                </c:pt>
                <c:pt idx="1035">
                  <c:v>1997.3749999998852</c:v>
                </c:pt>
                <c:pt idx="1036">
                  <c:v>1997.4583333332184</c:v>
                </c:pt>
                <c:pt idx="1037">
                  <c:v>1997.5416666665517</c:v>
                </c:pt>
                <c:pt idx="1038">
                  <c:v>1997.6249999998849</c:v>
                </c:pt>
                <c:pt idx="1039">
                  <c:v>1997.7083333332182</c:v>
                </c:pt>
                <c:pt idx="1040">
                  <c:v>1997.7916666665515</c:v>
                </c:pt>
                <c:pt idx="1041">
                  <c:v>1997.8749999998847</c:v>
                </c:pt>
                <c:pt idx="1042">
                  <c:v>1997.958333333218</c:v>
                </c:pt>
                <c:pt idx="1043">
                  <c:v>1998.0416666665512</c:v>
                </c:pt>
                <c:pt idx="1044">
                  <c:v>1998.1249999998845</c:v>
                </c:pt>
                <c:pt idx="1045">
                  <c:v>1998.2083333332178</c:v>
                </c:pt>
                <c:pt idx="1046">
                  <c:v>1998.291666666551</c:v>
                </c:pt>
                <c:pt idx="1047">
                  <c:v>1998.3749999998843</c:v>
                </c:pt>
                <c:pt idx="1048">
                  <c:v>1998.4583333332175</c:v>
                </c:pt>
                <c:pt idx="1049">
                  <c:v>1998.5416666665508</c:v>
                </c:pt>
                <c:pt idx="1050">
                  <c:v>1998.624999999884</c:v>
                </c:pt>
                <c:pt idx="1051">
                  <c:v>1998.7083333332173</c:v>
                </c:pt>
                <c:pt idx="1052">
                  <c:v>1998.7916666665506</c:v>
                </c:pt>
                <c:pt idx="1053">
                  <c:v>1998.8749999998838</c:v>
                </c:pt>
                <c:pt idx="1054">
                  <c:v>1998.9583333332171</c:v>
                </c:pt>
                <c:pt idx="1055">
                  <c:v>1999.0416666665503</c:v>
                </c:pt>
                <c:pt idx="1056">
                  <c:v>1999.1249999998836</c:v>
                </c:pt>
                <c:pt idx="1057">
                  <c:v>1999.2083333332168</c:v>
                </c:pt>
                <c:pt idx="1058">
                  <c:v>1999.2916666665501</c:v>
                </c:pt>
                <c:pt idx="1059">
                  <c:v>1999.3749999998834</c:v>
                </c:pt>
                <c:pt idx="1060">
                  <c:v>1999.4583333332166</c:v>
                </c:pt>
                <c:pt idx="1061">
                  <c:v>1999.5416666665499</c:v>
                </c:pt>
                <c:pt idx="1062">
                  <c:v>1999.6249999998831</c:v>
                </c:pt>
                <c:pt idx="1063">
                  <c:v>1999.7083333332164</c:v>
                </c:pt>
                <c:pt idx="1064">
                  <c:v>1999.7916666665496</c:v>
                </c:pt>
                <c:pt idx="1065">
                  <c:v>1999.8749999998829</c:v>
                </c:pt>
                <c:pt idx="1066">
                  <c:v>1999.9583333332162</c:v>
                </c:pt>
                <c:pt idx="1067">
                  <c:v>2000.0416666665494</c:v>
                </c:pt>
                <c:pt idx="1068">
                  <c:v>2000.1249999998827</c:v>
                </c:pt>
                <c:pt idx="1069">
                  <c:v>2000.2083333332159</c:v>
                </c:pt>
                <c:pt idx="1070">
                  <c:v>2000.2916666665492</c:v>
                </c:pt>
                <c:pt idx="1071">
                  <c:v>2000.3749999998824</c:v>
                </c:pt>
                <c:pt idx="1072">
                  <c:v>2000.4583333332157</c:v>
                </c:pt>
                <c:pt idx="1073">
                  <c:v>2000.541666666549</c:v>
                </c:pt>
                <c:pt idx="1074">
                  <c:v>2000.6249999998822</c:v>
                </c:pt>
                <c:pt idx="1075">
                  <c:v>2000.7083333332155</c:v>
                </c:pt>
                <c:pt idx="1076">
                  <c:v>2000.7916666665487</c:v>
                </c:pt>
                <c:pt idx="1077">
                  <c:v>2000.874999999882</c:v>
                </c:pt>
                <c:pt idx="1078">
                  <c:v>2000.9583333332153</c:v>
                </c:pt>
                <c:pt idx="1079">
                  <c:v>2001.0416666665485</c:v>
                </c:pt>
                <c:pt idx="1080">
                  <c:v>2001.1249999998818</c:v>
                </c:pt>
                <c:pt idx="1081">
                  <c:v>2001.208333333215</c:v>
                </c:pt>
                <c:pt idx="1082">
                  <c:v>2001.2916666665483</c:v>
                </c:pt>
                <c:pt idx="1083">
                  <c:v>2001.3749999998815</c:v>
                </c:pt>
                <c:pt idx="1084">
                  <c:v>2001.4583333332148</c:v>
                </c:pt>
                <c:pt idx="1085">
                  <c:v>2001.5416666665481</c:v>
                </c:pt>
                <c:pt idx="1086">
                  <c:v>2001.6249999998813</c:v>
                </c:pt>
                <c:pt idx="1087">
                  <c:v>2001.7083333332146</c:v>
                </c:pt>
                <c:pt idx="1088">
                  <c:v>2001.7916666665478</c:v>
                </c:pt>
                <c:pt idx="1089">
                  <c:v>2001.8749999998811</c:v>
                </c:pt>
                <c:pt idx="1090">
                  <c:v>2001.9583333332143</c:v>
                </c:pt>
                <c:pt idx="1091">
                  <c:v>2002.0416666665476</c:v>
                </c:pt>
                <c:pt idx="1092">
                  <c:v>2002.1249999998809</c:v>
                </c:pt>
                <c:pt idx="1093">
                  <c:v>2002.2083333332141</c:v>
                </c:pt>
                <c:pt idx="1094">
                  <c:v>2002.2916666665474</c:v>
                </c:pt>
                <c:pt idx="1095">
                  <c:v>2002.3749999998806</c:v>
                </c:pt>
                <c:pt idx="1096">
                  <c:v>2002.4583333332139</c:v>
                </c:pt>
                <c:pt idx="1097">
                  <c:v>2002.5416666665471</c:v>
                </c:pt>
                <c:pt idx="1098">
                  <c:v>2002.6249999998804</c:v>
                </c:pt>
                <c:pt idx="1099">
                  <c:v>2002.7083333332137</c:v>
                </c:pt>
                <c:pt idx="1100">
                  <c:v>2002.7916666665469</c:v>
                </c:pt>
                <c:pt idx="1101">
                  <c:v>2002.8749999998802</c:v>
                </c:pt>
                <c:pt idx="1102">
                  <c:v>2002.9583333332134</c:v>
                </c:pt>
                <c:pt idx="1103">
                  <c:v>2003.0416666665467</c:v>
                </c:pt>
                <c:pt idx="1104">
                  <c:v>2003.1249999998799</c:v>
                </c:pt>
                <c:pt idx="1105">
                  <c:v>2003.2083333332132</c:v>
                </c:pt>
                <c:pt idx="1106">
                  <c:v>2003.2916666665465</c:v>
                </c:pt>
                <c:pt idx="1107">
                  <c:v>2003.3749999998797</c:v>
                </c:pt>
                <c:pt idx="1108">
                  <c:v>2003.458333333213</c:v>
                </c:pt>
                <c:pt idx="1109">
                  <c:v>2003.5416666665462</c:v>
                </c:pt>
                <c:pt idx="1110">
                  <c:v>2003.6249999998795</c:v>
                </c:pt>
                <c:pt idx="1111">
                  <c:v>2003.7083333332127</c:v>
                </c:pt>
                <c:pt idx="1112">
                  <c:v>2003.791666666546</c:v>
                </c:pt>
                <c:pt idx="1113">
                  <c:v>2003.8749999998793</c:v>
                </c:pt>
                <c:pt idx="1114">
                  <c:v>2003.9583333332125</c:v>
                </c:pt>
                <c:pt idx="1115">
                  <c:v>2004.0416666665458</c:v>
                </c:pt>
                <c:pt idx="1116">
                  <c:v>2004.124999999879</c:v>
                </c:pt>
                <c:pt idx="1117">
                  <c:v>2004.2083333332123</c:v>
                </c:pt>
                <c:pt idx="1118">
                  <c:v>2004.2916666665456</c:v>
                </c:pt>
                <c:pt idx="1119">
                  <c:v>2004.3749999998788</c:v>
                </c:pt>
                <c:pt idx="1120">
                  <c:v>2004.4583333332121</c:v>
                </c:pt>
                <c:pt idx="1121">
                  <c:v>2004.5416666665453</c:v>
                </c:pt>
                <c:pt idx="1122">
                  <c:v>2004.6249999998786</c:v>
                </c:pt>
                <c:pt idx="1123">
                  <c:v>2004.7083333332118</c:v>
                </c:pt>
                <c:pt idx="1124">
                  <c:v>2004.7916666665451</c:v>
                </c:pt>
                <c:pt idx="1125">
                  <c:v>2004.8749999998784</c:v>
                </c:pt>
                <c:pt idx="1126">
                  <c:v>2004.9583333332116</c:v>
                </c:pt>
                <c:pt idx="1127">
                  <c:v>2005.0416666665449</c:v>
                </c:pt>
                <c:pt idx="1128">
                  <c:v>2005.1249999998781</c:v>
                </c:pt>
                <c:pt idx="1129">
                  <c:v>2005.2083333332114</c:v>
                </c:pt>
                <c:pt idx="1130">
                  <c:v>2005.2916666665446</c:v>
                </c:pt>
                <c:pt idx="1131">
                  <c:v>2005.3749999998779</c:v>
                </c:pt>
                <c:pt idx="1132">
                  <c:v>2005.4583333332112</c:v>
                </c:pt>
                <c:pt idx="1133">
                  <c:v>2005.5416666665444</c:v>
                </c:pt>
                <c:pt idx="1134">
                  <c:v>2005.6249999998777</c:v>
                </c:pt>
                <c:pt idx="1135">
                  <c:v>2005.7083333332109</c:v>
                </c:pt>
                <c:pt idx="1136">
                  <c:v>2005.7916666665442</c:v>
                </c:pt>
                <c:pt idx="1137">
                  <c:v>2005.8749999998774</c:v>
                </c:pt>
                <c:pt idx="1138">
                  <c:v>2005.9583333332107</c:v>
                </c:pt>
                <c:pt idx="1139">
                  <c:v>2006.041666666544</c:v>
                </c:pt>
                <c:pt idx="1140">
                  <c:v>2006.1249999998772</c:v>
                </c:pt>
                <c:pt idx="1141">
                  <c:v>2006.2083333332105</c:v>
                </c:pt>
                <c:pt idx="1142">
                  <c:v>2006.2916666665437</c:v>
                </c:pt>
                <c:pt idx="1143">
                  <c:v>2006.374999999877</c:v>
                </c:pt>
                <c:pt idx="1144">
                  <c:v>2006.4583333332102</c:v>
                </c:pt>
                <c:pt idx="1145">
                  <c:v>2006.5416666665435</c:v>
                </c:pt>
                <c:pt idx="1146">
                  <c:v>2006.6249999998768</c:v>
                </c:pt>
                <c:pt idx="1147">
                  <c:v>2006.70833333321</c:v>
                </c:pt>
                <c:pt idx="1148">
                  <c:v>2006.7916666665433</c:v>
                </c:pt>
                <c:pt idx="1149">
                  <c:v>2006.8749999998765</c:v>
                </c:pt>
                <c:pt idx="1150">
                  <c:v>2006.9583333332098</c:v>
                </c:pt>
                <c:pt idx="1151">
                  <c:v>2007.0416666665431</c:v>
                </c:pt>
                <c:pt idx="1152">
                  <c:v>2007.1249999998763</c:v>
                </c:pt>
                <c:pt idx="1153">
                  <c:v>2007.2083333332096</c:v>
                </c:pt>
                <c:pt idx="1154">
                  <c:v>2007.2916666665428</c:v>
                </c:pt>
                <c:pt idx="1155">
                  <c:v>2007.3749999998761</c:v>
                </c:pt>
                <c:pt idx="1156">
                  <c:v>2007.4583333332093</c:v>
                </c:pt>
                <c:pt idx="1157">
                  <c:v>2007.5416666665426</c:v>
                </c:pt>
                <c:pt idx="1158">
                  <c:v>2007.6249999998759</c:v>
                </c:pt>
                <c:pt idx="1159">
                  <c:v>2007.7083333332091</c:v>
                </c:pt>
                <c:pt idx="1160">
                  <c:v>2007.7916666665424</c:v>
                </c:pt>
                <c:pt idx="1161">
                  <c:v>2007.8749999998756</c:v>
                </c:pt>
                <c:pt idx="1162">
                  <c:v>2007.9583333332089</c:v>
                </c:pt>
                <c:pt idx="1163">
                  <c:v>2008.0416666665421</c:v>
                </c:pt>
                <c:pt idx="1164">
                  <c:v>2008.1249999998754</c:v>
                </c:pt>
                <c:pt idx="1165">
                  <c:v>2008.2083333332087</c:v>
                </c:pt>
                <c:pt idx="1166">
                  <c:v>2008.2916666665419</c:v>
                </c:pt>
                <c:pt idx="1167">
                  <c:v>2008.3749999998752</c:v>
                </c:pt>
                <c:pt idx="1168">
                  <c:v>2008.4583333332084</c:v>
                </c:pt>
                <c:pt idx="1169">
                  <c:v>2008.5416666665417</c:v>
                </c:pt>
                <c:pt idx="1170">
                  <c:v>2008.6249999998749</c:v>
                </c:pt>
                <c:pt idx="1171">
                  <c:v>2008.7083333332082</c:v>
                </c:pt>
                <c:pt idx="1172">
                  <c:v>2008.7916666665415</c:v>
                </c:pt>
                <c:pt idx="1173">
                  <c:v>2008.8749999998747</c:v>
                </c:pt>
                <c:pt idx="1174">
                  <c:v>2008.958333333208</c:v>
                </c:pt>
                <c:pt idx="1175">
                  <c:v>2009.0416666665412</c:v>
                </c:pt>
                <c:pt idx="1176">
                  <c:v>2009.1249999998745</c:v>
                </c:pt>
                <c:pt idx="1177">
                  <c:v>2009.2083333332077</c:v>
                </c:pt>
                <c:pt idx="1178">
                  <c:v>2009.291666666541</c:v>
                </c:pt>
                <c:pt idx="1179">
                  <c:v>2009.3749999998743</c:v>
                </c:pt>
                <c:pt idx="1180">
                  <c:v>2009.4583333332075</c:v>
                </c:pt>
                <c:pt idx="1181">
                  <c:v>2009.5416666665408</c:v>
                </c:pt>
                <c:pt idx="1182">
                  <c:v>2009.624999999874</c:v>
                </c:pt>
                <c:pt idx="1183">
                  <c:v>2009.7083333332073</c:v>
                </c:pt>
                <c:pt idx="1184">
                  <c:v>2009.7916666665406</c:v>
                </c:pt>
                <c:pt idx="1185">
                  <c:v>2009.8749999998738</c:v>
                </c:pt>
                <c:pt idx="1186">
                  <c:v>2009.9583333332071</c:v>
                </c:pt>
                <c:pt idx="1187">
                  <c:v>2010.0416666665403</c:v>
                </c:pt>
                <c:pt idx="1188">
                  <c:v>2010.1249999998736</c:v>
                </c:pt>
                <c:pt idx="1189">
                  <c:v>2010.2083333332068</c:v>
                </c:pt>
                <c:pt idx="1190">
                  <c:v>2010.2916666665401</c:v>
                </c:pt>
                <c:pt idx="1191">
                  <c:v>2010.3749999998734</c:v>
                </c:pt>
                <c:pt idx="1192">
                  <c:v>2010.4583333332066</c:v>
                </c:pt>
                <c:pt idx="1193">
                  <c:v>2010.5416666665399</c:v>
                </c:pt>
                <c:pt idx="1194">
                  <c:v>2010.6249999998731</c:v>
                </c:pt>
                <c:pt idx="1195">
                  <c:v>2010.7083333332064</c:v>
                </c:pt>
                <c:pt idx="1196">
                  <c:v>2010.7916666665396</c:v>
                </c:pt>
                <c:pt idx="1197">
                  <c:v>2010.8749999998729</c:v>
                </c:pt>
                <c:pt idx="1198">
                  <c:v>2010.9583333332062</c:v>
                </c:pt>
                <c:pt idx="1199">
                  <c:v>2011.0416666665394</c:v>
                </c:pt>
                <c:pt idx="1200">
                  <c:v>2011.1249999998727</c:v>
                </c:pt>
                <c:pt idx="1201">
                  <c:v>2011.2083333332059</c:v>
                </c:pt>
                <c:pt idx="1202">
                  <c:v>2011.2916666665392</c:v>
                </c:pt>
                <c:pt idx="1203">
                  <c:v>2011.3749999998724</c:v>
                </c:pt>
                <c:pt idx="1204">
                  <c:v>2011.4583333332057</c:v>
                </c:pt>
                <c:pt idx="1205">
                  <c:v>2011.541666666539</c:v>
                </c:pt>
                <c:pt idx="1206">
                  <c:v>2011.6249999998722</c:v>
                </c:pt>
                <c:pt idx="1207">
                  <c:v>2011.7083333332055</c:v>
                </c:pt>
                <c:pt idx="1208">
                  <c:v>2011.7916666665387</c:v>
                </c:pt>
                <c:pt idx="1209">
                  <c:v>2011.874999999872</c:v>
                </c:pt>
                <c:pt idx="1210">
                  <c:v>2011.9583333332052</c:v>
                </c:pt>
                <c:pt idx="1211">
                  <c:v>2012.0416666665385</c:v>
                </c:pt>
                <c:pt idx="1212">
                  <c:v>2012.1249999998718</c:v>
                </c:pt>
                <c:pt idx="1213">
                  <c:v>2012.208333333205</c:v>
                </c:pt>
                <c:pt idx="1214">
                  <c:v>2012.2916666665383</c:v>
                </c:pt>
                <c:pt idx="1215">
                  <c:v>2012.3749999998715</c:v>
                </c:pt>
                <c:pt idx="1216">
                  <c:v>2012.4583333332048</c:v>
                </c:pt>
                <c:pt idx="1217">
                  <c:v>2012.541666666538</c:v>
                </c:pt>
                <c:pt idx="1218">
                  <c:v>2012.6249999998713</c:v>
                </c:pt>
                <c:pt idx="1219">
                  <c:v>2012.7083333332046</c:v>
                </c:pt>
                <c:pt idx="1220">
                  <c:v>2012.7916666665378</c:v>
                </c:pt>
                <c:pt idx="1221">
                  <c:v>2012.8749999998711</c:v>
                </c:pt>
                <c:pt idx="1222">
                  <c:v>2012.9583333332043</c:v>
                </c:pt>
                <c:pt idx="1223">
                  <c:v>2013.0416666665376</c:v>
                </c:pt>
                <c:pt idx="1224">
                  <c:v>2013.1249999998709</c:v>
                </c:pt>
                <c:pt idx="1225">
                  <c:v>2013.2083333332041</c:v>
                </c:pt>
                <c:pt idx="1226">
                  <c:v>2013.2916666665374</c:v>
                </c:pt>
                <c:pt idx="1227">
                  <c:v>2013.3749999998706</c:v>
                </c:pt>
                <c:pt idx="1228">
                  <c:v>2013.4583333332039</c:v>
                </c:pt>
                <c:pt idx="1229">
                  <c:v>2013.5416666665371</c:v>
                </c:pt>
                <c:pt idx="1230">
                  <c:v>2013.6249999998704</c:v>
                </c:pt>
                <c:pt idx="1231">
                  <c:v>2013.7083333332037</c:v>
                </c:pt>
                <c:pt idx="1232">
                  <c:v>2013.7916666665369</c:v>
                </c:pt>
                <c:pt idx="1233">
                  <c:v>2013.8749999998702</c:v>
                </c:pt>
                <c:pt idx="1234">
                  <c:v>2013.9583333332034</c:v>
                </c:pt>
                <c:pt idx="1235">
                  <c:v>2014.0416666665367</c:v>
                </c:pt>
                <c:pt idx="1236">
                  <c:v>2014.1249999998699</c:v>
                </c:pt>
                <c:pt idx="1237">
                  <c:v>2014.2083333332032</c:v>
                </c:pt>
                <c:pt idx="1238">
                  <c:v>2014.2916666665365</c:v>
                </c:pt>
                <c:pt idx="1239">
                  <c:v>2014.3749999998697</c:v>
                </c:pt>
                <c:pt idx="1240">
                  <c:v>2014.458333333203</c:v>
                </c:pt>
                <c:pt idx="1241">
                  <c:v>2014.5416666665362</c:v>
                </c:pt>
                <c:pt idx="1242">
                  <c:v>2014.6249999998695</c:v>
                </c:pt>
                <c:pt idx="1243">
                  <c:v>2014.7083333332027</c:v>
                </c:pt>
                <c:pt idx="1244">
                  <c:v>2014.791666666536</c:v>
                </c:pt>
                <c:pt idx="1245">
                  <c:v>2014.8749999998693</c:v>
                </c:pt>
                <c:pt idx="1246">
                  <c:v>2014.9583333332025</c:v>
                </c:pt>
                <c:pt idx="1247">
                  <c:v>2015.0416666665358</c:v>
                </c:pt>
                <c:pt idx="1248">
                  <c:v>2015.124999999869</c:v>
                </c:pt>
                <c:pt idx="1249">
                  <c:v>2015.2083333332023</c:v>
                </c:pt>
                <c:pt idx="1250">
                  <c:v>2015.2916666665355</c:v>
                </c:pt>
                <c:pt idx="1251">
                  <c:v>2015.3749999998688</c:v>
                </c:pt>
                <c:pt idx="1252">
                  <c:v>2015.4583333332021</c:v>
                </c:pt>
                <c:pt idx="1253">
                  <c:v>2015.5416666665353</c:v>
                </c:pt>
                <c:pt idx="1254">
                  <c:v>2015.6249999998686</c:v>
                </c:pt>
                <c:pt idx="1255">
                  <c:v>2015.7083333332018</c:v>
                </c:pt>
                <c:pt idx="1256">
                  <c:v>2015.7916666665351</c:v>
                </c:pt>
                <c:pt idx="1257">
                  <c:v>2015.8749999998684</c:v>
                </c:pt>
                <c:pt idx="1258">
                  <c:v>2015.9583333332016</c:v>
                </c:pt>
                <c:pt idx="1259">
                  <c:v>2016.0416666665349</c:v>
                </c:pt>
                <c:pt idx="1260">
                  <c:v>2016.1249999998681</c:v>
                </c:pt>
                <c:pt idx="1261">
                  <c:v>2016.2083333332014</c:v>
                </c:pt>
                <c:pt idx="1262">
                  <c:v>2016.2916666665346</c:v>
                </c:pt>
                <c:pt idx="1263">
                  <c:v>2016.3749999998679</c:v>
                </c:pt>
                <c:pt idx="1264">
                  <c:v>2016.4583333332012</c:v>
                </c:pt>
                <c:pt idx="1265">
                  <c:v>2016.5416666665344</c:v>
                </c:pt>
                <c:pt idx="1266">
                  <c:v>2016.6249999998677</c:v>
                </c:pt>
                <c:pt idx="1267">
                  <c:v>2016.7083333332009</c:v>
                </c:pt>
                <c:pt idx="1268">
                  <c:v>2016.7916666665342</c:v>
                </c:pt>
                <c:pt idx="1269">
                  <c:v>2016.8749999998674</c:v>
                </c:pt>
                <c:pt idx="1270">
                  <c:v>2016.9583333332007</c:v>
                </c:pt>
                <c:pt idx="1271">
                  <c:v>2017.041666666534</c:v>
                </c:pt>
                <c:pt idx="1272">
                  <c:v>2017.1249999998672</c:v>
                </c:pt>
                <c:pt idx="1273">
                  <c:v>2017.2083333332005</c:v>
                </c:pt>
                <c:pt idx="1274">
                  <c:v>2017.2916666665337</c:v>
                </c:pt>
                <c:pt idx="1275">
                  <c:v>2017.374999999867</c:v>
                </c:pt>
                <c:pt idx="1276">
                  <c:v>2017.4583333332002</c:v>
                </c:pt>
                <c:pt idx="1277">
                  <c:v>2017.5416666665335</c:v>
                </c:pt>
                <c:pt idx="1278">
                  <c:v>2017.6249999998668</c:v>
                </c:pt>
                <c:pt idx="1279">
                  <c:v>2017.7083333332</c:v>
                </c:pt>
                <c:pt idx="1280">
                  <c:v>2017.7916666665333</c:v>
                </c:pt>
                <c:pt idx="1281">
                  <c:v>2017.8749999998665</c:v>
                </c:pt>
                <c:pt idx="1282">
                  <c:v>2017.9583333331998</c:v>
                </c:pt>
                <c:pt idx="1283">
                  <c:v>2018.041666666533</c:v>
                </c:pt>
                <c:pt idx="1284">
                  <c:v>2018.1249999998663</c:v>
                </c:pt>
                <c:pt idx="1285">
                  <c:v>2018.2083333331996</c:v>
                </c:pt>
                <c:pt idx="1286">
                  <c:v>2018.2916666665328</c:v>
                </c:pt>
                <c:pt idx="1287">
                  <c:v>2018.3749999998661</c:v>
                </c:pt>
                <c:pt idx="1288">
                  <c:v>2018.4583333331993</c:v>
                </c:pt>
                <c:pt idx="1289">
                  <c:v>2018.5416666665326</c:v>
                </c:pt>
                <c:pt idx="1290">
                  <c:v>2018.6249999998658</c:v>
                </c:pt>
                <c:pt idx="1291">
                  <c:v>2018.7083333331991</c:v>
                </c:pt>
                <c:pt idx="1292">
                  <c:v>2018.7916666665324</c:v>
                </c:pt>
                <c:pt idx="1293">
                  <c:v>2018.8749999998656</c:v>
                </c:pt>
                <c:pt idx="1294">
                  <c:v>2018.9583333331989</c:v>
                </c:pt>
                <c:pt idx="1295">
                  <c:v>2019.0416666665321</c:v>
                </c:pt>
                <c:pt idx="1296">
                  <c:v>2019.1249999998654</c:v>
                </c:pt>
                <c:pt idx="1297">
                  <c:v>2019.2083333331987</c:v>
                </c:pt>
                <c:pt idx="1298">
                  <c:v>2019.2916666665319</c:v>
                </c:pt>
                <c:pt idx="1299">
                  <c:v>2019.3749999998652</c:v>
                </c:pt>
                <c:pt idx="1300">
                  <c:v>2019.4583333331984</c:v>
                </c:pt>
                <c:pt idx="1301">
                  <c:v>2019.5416666665317</c:v>
                </c:pt>
                <c:pt idx="1302">
                  <c:v>2019.6249999998649</c:v>
                </c:pt>
                <c:pt idx="1303">
                  <c:v>2019.7083333331982</c:v>
                </c:pt>
                <c:pt idx="1304">
                  <c:v>2019.7916666665315</c:v>
                </c:pt>
                <c:pt idx="1305">
                  <c:v>2019.8749999998647</c:v>
                </c:pt>
                <c:pt idx="1306">
                  <c:v>2019.958333333198</c:v>
                </c:pt>
                <c:pt idx="1307">
                  <c:v>2020.0416666665312</c:v>
                </c:pt>
                <c:pt idx="1308">
                  <c:v>2020.1249999998645</c:v>
                </c:pt>
                <c:pt idx="1309">
                  <c:v>2020.2083333331977</c:v>
                </c:pt>
                <c:pt idx="1310">
                  <c:v>2020.291666666531</c:v>
                </c:pt>
                <c:pt idx="1311">
                  <c:v>2020.3749999998643</c:v>
                </c:pt>
                <c:pt idx="1312">
                  <c:v>2020.4583333331975</c:v>
                </c:pt>
                <c:pt idx="1313">
                  <c:v>2020.5416666665308</c:v>
                </c:pt>
                <c:pt idx="1314">
                  <c:v>2020.624999999864</c:v>
                </c:pt>
                <c:pt idx="1315">
                  <c:v>2020.7083333331973</c:v>
                </c:pt>
                <c:pt idx="1316">
                  <c:v>2020.7916666665305</c:v>
                </c:pt>
                <c:pt idx="1317">
                  <c:v>2020.8749999998638</c:v>
                </c:pt>
                <c:pt idx="1318">
                  <c:v>2020.9583333331971</c:v>
                </c:pt>
                <c:pt idx="1319">
                  <c:v>2021.0416666665303</c:v>
                </c:pt>
                <c:pt idx="1320">
                  <c:v>2021.1249999998636</c:v>
                </c:pt>
                <c:pt idx="1321">
                  <c:v>2021.2083333331968</c:v>
                </c:pt>
                <c:pt idx="1322">
                  <c:v>2021.2916666665301</c:v>
                </c:pt>
                <c:pt idx="1323">
                  <c:v>2021.3749999998633</c:v>
                </c:pt>
                <c:pt idx="1324">
                  <c:v>2021.4583333331966</c:v>
                </c:pt>
                <c:pt idx="1325">
                  <c:v>2021.5416666665299</c:v>
                </c:pt>
                <c:pt idx="1326">
                  <c:v>2021.6249999998631</c:v>
                </c:pt>
                <c:pt idx="1327">
                  <c:v>2021.7083333331964</c:v>
                </c:pt>
                <c:pt idx="1328">
                  <c:v>2021.7916666665296</c:v>
                </c:pt>
                <c:pt idx="1329">
                  <c:v>2021.8749999998629</c:v>
                </c:pt>
                <c:pt idx="1330">
                  <c:v>2021.9583333331962</c:v>
                </c:pt>
                <c:pt idx="1331">
                  <c:v>2022.0416666665294</c:v>
                </c:pt>
                <c:pt idx="1332">
                  <c:v>2022.1249999998627</c:v>
                </c:pt>
                <c:pt idx="1333">
                  <c:v>2022.2083333331959</c:v>
                </c:pt>
                <c:pt idx="1334">
                  <c:v>2022.2916666665292</c:v>
                </c:pt>
                <c:pt idx="1335">
                  <c:v>2022.3749999998624</c:v>
                </c:pt>
                <c:pt idx="1336">
                  <c:v>2022.4583333331957</c:v>
                </c:pt>
                <c:pt idx="1337">
                  <c:v>2022.541666666529</c:v>
                </c:pt>
                <c:pt idx="1338">
                  <c:v>2022.6249999998622</c:v>
                </c:pt>
                <c:pt idx="1339">
                  <c:v>2022.7083333331955</c:v>
                </c:pt>
                <c:pt idx="1340">
                  <c:v>2022.7916666665287</c:v>
                </c:pt>
                <c:pt idx="1341">
                  <c:v>2022.874999999862</c:v>
                </c:pt>
                <c:pt idx="1342">
                  <c:v>2022.9583333331952</c:v>
                </c:pt>
                <c:pt idx="1343">
                  <c:v>2023.0416666665285</c:v>
                </c:pt>
                <c:pt idx="1344">
                  <c:v>2023.1249999998618</c:v>
                </c:pt>
                <c:pt idx="1345">
                  <c:v>2023.208333333195</c:v>
                </c:pt>
                <c:pt idx="1346">
                  <c:v>2023.2916666665283</c:v>
                </c:pt>
                <c:pt idx="1347">
                  <c:v>2023.3749999998615</c:v>
                </c:pt>
                <c:pt idx="1348">
                  <c:v>2023.4583333331948</c:v>
                </c:pt>
              </c:numCache>
            </c:numRef>
          </c:cat>
          <c:val>
            <c:numRef>
              <c:f>variable_alloc!$U$364:$U$1712</c:f>
              <c:numCache>
                <c:formatCode>0.00</c:formatCode>
                <c:ptCount val="1349"/>
                <c:pt idx="0">
                  <c:v>0.79936402494632364</c:v>
                </c:pt>
                <c:pt idx="1">
                  <c:v>0.82575126648442243</c:v>
                </c:pt>
                <c:pt idx="2">
                  <c:v>0.8442267877856191</c:v>
                </c:pt>
                <c:pt idx="3">
                  <c:v>0.86196882780917239</c:v>
                </c:pt>
                <c:pt idx="4">
                  <c:v>0.85304323002142401</c:v>
                </c:pt>
                <c:pt idx="5">
                  <c:v>0.79607146709888021</c:v>
                </c:pt>
                <c:pt idx="6">
                  <c:v>0.75458446706495286</c:v>
                </c:pt>
                <c:pt idx="7">
                  <c:v>0.76153507858249991</c:v>
                </c:pt>
                <c:pt idx="8">
                  <c:v>0.79901341785181423</c:v>
                </c:pt>
                <c:pt idx="9">
                  <c:v>0.81379570366391263</c:v>
                </c:pt>
                <c:pt idx="10">
                  <c:v>0.8093950335095772</c:v>
                </c:pt>
                <c:pt idx="11">
                  <c:v>0.7980602057928774</c:v>
                </c:pt>
                <c:pt idx="12">
                  <c:v>0.80399059238363302</c:v>
                </c:pt>
                <c:pt idx="13">
                  <c:v>0.80389138897697565</c:v>
                </c:pt>
                <c:pt idx="14">
                  <c:v>0.80604969456849196</c:v>
                </c:pt>
                <c:pt idx="15">
                  <c:v>0.81695124719225731</c:v>
                </c:pt>
                <c:pt idx="16">
                  <c:v>0.82061494445870253</c:v>
                </c:pt>
                <c:pt idx="17">
                  <c:v>0.83134251013667337</c:v>
                </c:pt>
                <c:pt idx="18">
                  <c:v>0.82974878286186682</c:v>
                </c:pt>
                <c:pt idx="19">
                  <c:v>0.83124835700068866</c:v>
                </c:pt>
                <c:pt idx="20">
                  <c:v>0.826300903491203</c:v>
                </c:pt>
                <c:pt idx="21">
                  <c:v>0.81189538851374843</c:v>
                </c:pt>
                <c:pt idx="22">
                  <c:v>0.80118646705668373</c:v>
                </c:pt>
                <c:pt idx="23">
                  <c:v>0.78062915811898081</c:v>
                </c:pt>
                <c:pt idx="24">
                  <c:v>0.77167163944799233</c:v>
                </c:pt>
                <c:pt idx="25">
                  <c:v>0.77455701979272629</c:v>
                </c:pt>
                <c:pt idx="26">
                  <c:v>0.76806397789837022</c:v>
                </c:pt>
                <c:pt idx="27">
                  <c:v>0.73138669757900465</c:v>
                </c:pt>
                <c:pt idx="28">
                  <c:v>0.73597048531463016</c:v>
                </c:pt>
                <c:pt idx="29">
                  <c:v>0.75634479952664657</c:v>
                </c:pt>
                <c:pt idx="30">
                  <c:v>0.75843983598924525</c:v>
                </c:pt>
                <c:pt idx="31">
                  <c:v>0.74168296552267943</c:v>
                </c:pt>
                <c:pt idx="32">
                  <c:v>0.72209710201658273</c:v>
                </c:pt>
                <c:pt idx="33">
                  <c:v>0.73222627142161323</c:v>
                </c:pt>
                <c:pt idx="34">
                  <c:v>0.76143479965854999</c:v>
                </c:pt>
                <c:pt idx="35">
                  <c:v>0.78111460430427015</c:v>
                </c:pt>
                <c:pt idx="36">
                  <c:v>0.7719647399096492</c:v>
                </c:pt>
                <c:pt idx="37">
                  <c:v>0.76730532664227569</c:v>
                </c:pt>
                <c:pt idx="38">
                  <c:v>0.76688033656936294</c:v>
                </c:pt>
                <c:pt idx="39">
                  <c:v>0.76702007560843954</c:v>
                </c:pt>
                <c:pt idx="40">
                  <c:v>0.72690460472590102</c:v>
                </c:pt>
                <c:pt idx="41">
                  <c:v>0.71586006744139641</c:v>
                </c:pt>
                <c:pt idx="42">
                  <c:v>0.71905060914666885</c:v>
                </c:pt>
                <c:pt idx="43">
                  <c:v>0.72937354983086689</c:v>
                </c:pt>
                <c:pt idx="44">
                  <c:v>0.72537635746466378</c:v>
                </c:pt>
                <c:pt idx="45">
                  <c:v>0.70896825851857126</c:v>
                </c:pt>
                <c:pt idx="46">
                  <c:v>0.72281984385315945</c:v>
                </c:pt>
                <c:pt idx="47">
                  <c:v>0.72519459326692848</c:v>
                </c:pt>
                <c:pt idx="48">
                  <c:v>0.75204798764023695</c:v>
                </c:pt>
                <c:pt idx="49">
                  <c:v>0.79566312658657345</c:v>
                </c:pt>
                <c:pt idx="50">
                  <c:v>0.77562791401035514</c:v>
                </c:pt>
                <c:pt idx="51">
                  <c:v>0.78658297615671113</c:v>
                </c:pt>
                <c:pt idx="52">
                  <c:v>0.78759976023148504</c:v>
                </c:pt>
                <c:pt idx="53">
                  <c:v>0.8195482507764168</c:v>
                </c:pt>
                <c:pt idx="54">
                  <c:v>0.84896401988743531</c:v>
                </c:pt>
                <c:pt idx="55">
                  <c:v>0.88378575124178749</c:v>
                </c:pt>
                <c:pt idx="56">
                  <c:v>0.90477948113828555</c:v>
                </c:pt>
                <c:pt idx="57">
                  <c:v>0.90995527797546694</c:v>
                </c:pt>
                <c:pt idx="58">
                  <c:v>0.89268585906190201</c:v>
                </c:pt>
                <c:pt idx="59">
                  <c:v>0.88546283330022924</c:v>
                </c:pt>
                <c:pt idx="60">
                  <c:v>0.87800690728632302</c:v>
                </c:pt>
                <c:pt idx="61">
                  <c:v>0.86512603452383718</c:v>
                </c:pt>
                <c:pt idx="62">
                  <c:v>0.8766270472781803</c:v>
                </c:pt>
                <c:pt idx="63">
                  <c:v>0.87924983976798854</c:v>
                </c:pt>
                <c:pt idx="64">
                  <c:v>0.87252802002767416</c:v>
                </c:pt>
                <c:pt idx="65">
                  <c:v>0.87381380941539444</c:v>
                </c:pt>
                <c:pt idx="66">
                  <c:v>0.89160771782150472</c:v>
                </c:pt>
                <c:pt idx="67">
                  <c:v>0.90264563735084868</c:v>
                </c:pt>
                <c:pt idx="68">
                  <c:v>0.9080816647207951</c:v>
                </c:pt>
                <c:pt idx="69">
                  <c:v>0.87333109046775581</c:v>
                </c:pt>
                <c:pt idx="70">
                  <c:v>0.85246448664980989</c:v>
                </c:pt>
                <c:pt idx="71">
                  <c:v>0.79502148731440503</c:v>
                </c:pt>
                <c:pt idx="72">
                  <c:v>0.81982118416987593</c:v>
                </c:pt>
                <c:pt idx="73">
                  <c:v>0.77453705767989023</c:v>
                </c:pt>
                <c:pt idx="74">
                  <c:v>0.74429414592944942</c:v>
                </c:pt>
                <c:pt idx="75">
                  <c:v>0.74930808183983832</c:v>
                </c:pt>
                <c:pt idx="76">
                  <c:v>0.74707467611008749</c:v>
                </c:pt>
                <c:pt idx="77">
                  <c:v>0.7210744998414218</c:v>
                </c:pt>
                <c:pt idx="78">
                  <c:v>0.68001268307022911</c:v>
                </c:pt>
                <c:pt idx="79">
                  <c:v>0.64313288164921689</c:v>
                </c:pt>
                <c:pt idx="80">
                  <c:v>0.60174879244140922</c:v>
                </c:pt>
                <c:pt idx="81">
                  <c:v>0.58003191366156071</c:v>
                </c:pt>
                <c:pt idx="82">
                  <c:v>0.60084298168778449</c:v>
                </c:pt>
                <c:pt idx="83">
                  <c:v>0.61636399117591723</c:v>
                </c:pt>
                <c:pt idx="84">
                  <c:v>0.61441746626460136</c:v>
                </c:pt>
                <c:pt idx="85">
                  <c:v>0.60503123504607081</c:v>
                </c:pt>
                <c:pt idx="86">
                  <c:v>0.61268338171630521</c:v>
                </c:pt>
                <c:pt idx="87">
                  <c:v>0.6090485011966178</c:v>
                </c:pt>
                <c:pt idx="88">
                  <c:v>0.60084670570422216</c:v>
                </c:pt>
                <c:pt idx="89">
                  <c:v>0.5975742182194399</c:v>
                </c:pt>
                <c:pt idx="90">
                  <c:v>0.58718567382263176</c:v>
                </c:pt>
                <c:pt idx="91">
                  <c:v>0.60052063416202517</c:v>
                </c:pt>
                <c:pt idx="92">
                  <c:v>0.60567254254469161</c:v>
                </c:pt>
                <c:pt idx="93">
                  <c:v>0.59161161217116998</c:v>
                </c:pt>
                <c:pt idx="94">
                  <c:v>0.59180953269300729</c:v>
                </c:pt>
                <c:pt idx="95">
                  <c:v>0.60784750155248979</c:v>
                </c:pt>
                <c:pt idx="96">
                  <c:v>0.61906140294847378</c:v>
                </c:pt>
                <c:pt idx="97">
                  <c:v>0.62813959074673353</c:v>
                </c:pt>
                <c:pt idx="98">
                  <c:v>0.66014751094947632</c:v>
                </c:pt>
                <c:pt idx="99">
                  <c:v>0.67810529455542179</c:v>
                </c:pt>
                <c:pt idx="100">
                  <c:v>0.67970500299752279</c:v>
                </c:pt>
                <c:pt idx="101">
                  <c:v>0.63275222594123692</c:v>
                </c:pt>
                <c:pt idx="102">
                  <c:v>0.64043648761022021</c:v>
                </c:pt>
                <c:pt idx="103">
                  <c:v>0.65989896656813463</c:v>
                </c:pt>
                <c:pt idx="104">
                  <c:v>0.63207433004200486</c:v>
                </c:pt>
                <c:pt idx="105">
                  <c:v>0.6058675765050292</c:v>
                </c:pt>
                <c:pt idx="106">
                  <c:v>0.59080464159527646</c:v>
                </c:pt>
                <c:pt idx="107">
                  <c:v>0.54641938137207879</c:v>
                </c:pt>
                <c:pt idx="108">
                  <c:v>0.57598063520055665</c:v>
                </c:pt>
                <c:pt idx="109">
                  <c:v>0.55779352195030918</c:v>
                </c:pt>
                <c:pt idx="110">
                  <c:v>0.52297437567551086</c:v>
                </c:pt>
                <c:pt idx="111">
                  <c:v>0.5104752057479468</c:v>
                </c:pt>
                <c:pt idx="112">
                  <c:v>0.5150184748076938</c:v>
                </c:pt>
                <c:pt idx="113">
                  <c:v>0.51283645789570032</c:v>
                </c:pt>
                <c:pt idx="114">
                  <c:v>0.53901321531117263</c:v>
                </c:pt>
                <c:pt idx="115">
                  <c:v>0.54508832557226761</c:v>
                </c:pt>
                <c:pt idx="116">
                  <c:v>0.52700593112381278</c:v>
                </c:pt>
                <c:pt idx="117">
                  <c:v>0.49979621489757131</c:v>
                </c:pt>
                <c:pt idx="118">
                  <c:v>0.53237640706125056</c:v>
                </c:pt>
                <c:pt idx="119">
                  <c:v>0.5499712150699696</c:v>
                </c:pt>
                <c:pt idx="120">
                  <c:v>0.54452726586696731</c:v>
                </c:pt>
                <c:pt idx="121">
                  <c:v>0.55614848397194938</c:v>
                </c:pt>
                <c:pt idx="122">
                  <c:v>0.58704963012738687</c:v>
                </c:pt>
                <c:pt idx="123">
                  <c:v>0.55387569982108498</c:v>
                </c:pt>
                <c:pt idx="124">
                  <c:v>0.55293892255960342</c:v>
                </c:pt>
                <c:pt idx="125">
                  <c:v>0.55079818216149712</c:v>
                </c:pt>
                <c:pt idx="126">
                  <c:v>0.5724907044539348</c:v>
                </c:pt>
                <c:pt idx="127">
                  <c:v>0.58276748506270581</c:v>
                </c:pt>
                <c:pt idx="128">
                  <c:v>0.61655533861329137</c:v>
                </c:pt>
                <c:pt idx="129">
                  <c:v>0.64248197787292116</c:v>
                </c:pt>
                <c:pt idx="130">
                  <c:v>0.66076473047370177</c:v>
                </c:pt>
                <c:pt idx="131">
                  <c:v>0.67639260546179636</c:v>
                </c:pt>
                <c:pt idx="132">
                  <c:v>0.7097287356552584</c:v>
                </c:pt>
                <c:pt idx="133">
                  <c:v>0.74979709604339928</c:v>
                </c:pt>
                <c:pt idx="134">
                  <c:v>0.77810755203620419</c:v>
                </c:pt>
                <c:pt idx="135">
                  <c:v>0.77541156070554518</c:v>
                </c:pt>
                <c:pt idx="136">
                  <c:v>0.77897920032763679</c:v>
                </c:pt>
                <c:pt idx="137">
                  <c:v>0.81717864980648769</c:v>
                </c:pt>
                <c:pt idx="138">
                  <c:v>0.83892609973024623</c:v>
                </c:pt>
                <c:pt idx="139">
                  <c:v>0.85322275770434974</c:v>
                </c:pt>
                <c:pt idx="140">
                  <c:v>0.81602249445738206</c:v>
                </c:pt>
                <c:pt idx="141">
                  <c:v>0.81334908689287189</c:v>
                </c:pt>
                <c:pt idx="142">
                  <c:v>0.83146933034279724</c:v>
                </c:pt>
                <c:pt idx="143">
                  <c:v>0.86574600160444826</c:v>
                </c:pt>
                <c:pt idx="144">
                  <c:v>0.88177461510109856</c:v>
                </c:pt>
                <c:pt idx="145">
                  <c:v>0.85462290224997717</c:v>
                </c:pt>
                <c:pt idx="146">
                  <c:v>0.82446159797419249</c:v>
                </c:pt>
                <c:pt idx="147">
                  <c:v>0.7972619561656924</c:v>
                </c:pt>
                <c:pt idx="148">
                  <c:v>0.76965230029573539</c:v>
                </c:pt>
                <c:pt idx="149">
                  <c:v>0.78162178788257108</c:v>
                </c:pt>
                <c:pt idx="150">
                  <c:v>0.78536529832324309</c:v>
                </c:pt>
                <c:pt idx="151">
                  <c:v>0.7752715725079099</c:v>
                </c:pt>
                <c:pt idx="152">
                  <c:v>0.79921721754445429</c:v>
                </c:pt>
                <c:pt idx="153">
                  <c:v>0.82650035037529745</c:v>
                </c:pt>
                <c:pt idx="154">
                  <c:v>0.85382239385611425</c:v>
                </c:pt>
                <c:pt idx="155">
                  <c:v>0.86637819128941373</c:v>
                </c:pt>
                <c:pt idx="156">
                  <c:v>0.86158958698243993</c:v>
                </c:pt>
                <c:pt idx="157">
                  <c:v>0.8541233469873013</c:v>
                </c:pt>
                <c:pt idx="158">
                  <c:v>0.85599517588131224</c:v>
                </c:pt>
                <c:pt idx="159">
                  <c:v>0.87420764762500358</c:v>
                </c:pt>
                <c:pt idx="160">
                  <c:v>0.90780956930381662</c:v>
                </c:pt>
                <c:pt idx="161">
                  <c:v>0.94432655358094986</c:v>
                </c:pt>
                <c:pt idx="162">
                  <c:v>0.9356503765587586</c:v>
                </c:pt>
                <c:pt idx="163">
                  <c:v>0.92449485222107608</c:v>
                </c:pt>
                <c:pt idx="164">
                  <c:v>0.97296505814400458</c:v>
                </c:pt>
                <c:pt idx="165">
                  <c:v>1.0162731161743801</c:v>
                </c:pt>
                <c:pt idx="166">
                  <c:v>1.0566108806826147</c:v>
                </c:pt>
                <c:pt idx="167">
                  <c:v>1.0751204122682378</c:v>
                </c:pt>
                <c:pt idx="168">
                  <c:v>1.049766743407992</c:v>
                </c:pt>
                <c:pt idx="169">
                  <c:v>1.0511489202761355</c:v>
                </c:pt>
                <c:pt idx="170">
                  <c:v>1.0783914800933405</c:v>
                </c:pt>
                <c:pt idx="171">
                  <c:v>1.0870909489579414</c:v>
                </c:pt>
                <c:pt idx="172">
                  <c:v>1.1049761228943256</c:v>
                </c:pt>
                <c:pt idx="173">
                  <c:v>1.1225077276867208</c:v>
                </c:pt>
                <c:pt idx="174">
                  <c:v>1.1494468764526329</c:v>
                </c:pt>
                <c:pt idx="175">
                  <c:v>1.1866403687932257</c:v>
                </c:pt>
                <c:pt idx="176">
                  <c:v>1.2026300414325379</c:v>
                </c:pt>
                <c:pt idx="177">
                  <c:v>1.231096500979254</c:v>
                </c:pt>
                <c:pt idx="178">
                  <c:v>1.2521034513592921</c:v>
                </c:pt>
                <c:pt idx="179">
                  <c:v>1.2591160900309042</c:v>
                </c:pt>
                <c:pt idx="180">
                  <c:v>1.198568773008263</c:v>
                </c:pt>
                <c:pt idx="181">
                  <c:v>1.1690300335949391</c:v>
                </c:pt>
                <c:pt idx="182">
                  <c:v>1.1881303575107705</c:v>
                </c:pt>
                <c:pt idx="183">
                  <c:v>1.248842972576905</c:v>
                </c:pt>
                <c:pt idx="184">
                  <c:v>1.3141595054042692</c:v>
                </c:pt>
                <c:pt idx="185">
                  <c:v>1.3721696410399242</c:v>
                </c:pt>
                <c:pt idx="186">
                  <c:v>1.388003485814604</c:v>
                </c:pt>
                <c:pt idx="187">
                  <c:v>1.3597382468816663</c:v>
                </c:pt>
                <c:pt idx="188">
                  <c:v>1.3731439481520435</c:v>
                </c:pt>
                <c:pt idx="189">
                  <c:v>1.4058532538187136</c:v>
                </c:pt>
                <c:pt idx="190">
                  <c:v>1.4201665759771092</c:v>
                </c:pt>
                <c:pt idx="191">
                  <c:v>1.4578066813713055</c:v>
                </c:pt>
                <c:pt idx="192">
                  <c:v>1.4914187408568016</c:v>
                </c:pt>
                <c:pt idx="193">
                  <c:v>1.5285913355249567</c:v>
                </c:pt>
                <c:pt idx="194">
                  <c:v>1.570482058765766</c:v>
                </c:pt>
                <c:pt idx="195">
                  <c:v>1.5758189961708511</c:v>
                </c:pt>
                <c:pt idx="196">
                  <c:v>1.6396493235199205</c:v>
                </c:pt>
                <c:pt idx="197">
                  <c:v>1.7301953398075667</c:v>
                </c:pt>
                <c:pt idx="198">
                  <c:v>1.8096351710831438</c:v>
                </c:pt>
                <c:pt idx="199">
                  <c:v>1.7822236507274967</c:v>
                </c:pt>
                <c:pt idx="200">
                  <c:v>1.8338128453373361</c:v>
                </c:pt>
                <c:pt idx="201">
                  <c:v>1.8770059453458237</c:v>
                </c:pt>
                <c:pt idx="202">
                  <c:v>1.8901181007521899</c:v>
                </c:pt>
                <c:pt idx="203">
                  <c:v>1.8990578855176095</c:v>
                </c:pt>
                <c:pt idx="204">
                  <c:v>1.9921244240375926</c:v>
                </c:pt>
                <c:pt idx="205">
                  <c:v>2.1052610193992516</c:v>
                </c:pt>
                <c:pt idx="206">
                  <c:v>2.154478211492886</c:v>
                </c:pt>
                <c:pt idx="207">
                  <c:v>2.083348232891272</c:v>
                </c:pt>
                <c:pt idx="208">
                  <c:v>2.1030264919752795</c:v>
                </c:pt>
                <c:pt idx="209">
                  <c:v>2.1675882095892707</c:v>
                </c:pt>
                <c:pt idx="210">
                  <c:v>2.2772044242471137</c:v>
                </c:pt>
                <c:pt idx="211">
                  <c:v>2.3367596991074389</c:v>
                </c:pt>
                <c:pt idx="212">
                  <c:v>2.4778509377517435</c:v>
                </c:pt>
                <c:pt idx="213">
                  <c:v>2.5075229940336317</c:v>
                </c:pt>
                <c:pt idx="214">
                  <c:v>2.6719754831564937</c:v>
                </c:pt>
                <c:pt idx="215">
                  <c:v>2.6925414742175504</c:v>
                </c:pt>
                <c:pt idx="216">
                  <c:v>2.7577554288301211</c:v>
                </c:pt>
                <c:pt idx="217">
                  <c:v>2.7691710027181893</c:v>
                </c:pt>
                <c:pt idx="218">
                  <c:v>2.7971021177217916</c:v>
                </c:pt>
                <c:pt idx="219">
                  <c:v>2.8349840884000175</c:v>
                </c:pt>
                <c:pt idx="220">
                  <c:v>3.0235482447085404</c:v>
                </c:pt>
                <c:pt idx="221">
                  <c:v>3.1790157222321467</c:v>
                </c:pt>
                <c:pt idx="222">
                  <c:v>3.2961701436689301</c:v>
                </c:pt>
                <c:pt idx="223">
                  <c:v>3.0348123682159565</c:v>
                </c:pt>
                <c:pt idx="224">
                  <c:v>2.5359293123762168</c:v>
                </c:pt>
                <c:pt idx="225">
                  <c:v>2.6118949965051286</c:v>
                </c:pt>
                <c:pt idx="226">
                  <c:v>2.6564403017378861</c:v>
                </c:pt>
                <c:pt idx="227">
                  <c:v>2.7674658731015533</c:v>
                </c:pt>
                <c:pt idx="228">
                  <c:v>2.8483855482175784</c:v>
                </c:pt>
                <c:pt idx="229">
                  <c:v>2.9366444470415352</c:v>
                </c:pt>
                <c:pt idx="230">
                  <c:v>2.8681377976798479</c:v>
                </c:pt>
                <c:pt idx="231">
                  <c:v>2.7374421252499364</c:v>
                </c:pt>
                <c:pt idx="232">
                  <c:v>2.747410868100538</c:v>
                </c:pt>
                <c:pt idx="233">
                  <c:v>2.7539046910407565</c:v>
                </c:pt>
                <c:pt idx="234">
                  <c:v>2.7454230251218492</c:v>
                </c:pt>
                <c:pt idx="235">
                  <c:v>2.5643513980804311</c:v>
                </c:pt>
                <c:pt idx="236">
                  <c:v>2.4848153011280951</c:v>
                </c:pt>
                <c:pt idx="237">
                  <c:v>2.4435308704059819</c:v>
                </c:pt>
                <c:pt idx="238">
                  <c:v>2.5385562455948105</c:v>
                </c:pt>
                <c:pt idx="239">
                  <c:v>2.7391458633693642</c:v>
                </c:pt>
                <c:pt idx="240">
                  <c:v>2.8124302393379992</c:v>
                </c:pt>
                <c:pt idx="241">
                  <c:v>2.6121584613738715</c:v>
                </c:pt>
                <c:pt idx="242">
                  <c:v>2.4402945354042815</c:v>
                </c:pt>
                <c:pt idx="243">
                  <c:v>2.41633708203431</c:v>
                </c:pt>
                <c:pt idx="244">
                  <c:v>2.4955890308065207</c:v>
                </c:pt>
                <c:pt idx="245">
                  <c:v>2.4429184491423035</c:v>
                </c:pt>
                <c:pt idx="246">
                  <c:v>2.1589049636351572</c:v>
                </c:pt>
                <c:pt idx="247">
                  <c:v>1.9378776994540994</c:v>
                </c:pt>
                <c:pt idx="248">
                  <c:v>1.9985471291601922</c:v>
                </c:pt>
                <c:pt idx="249">
                  <c:v>1.7026768687141889</c:v>
                </c:pt>
                <c:pt idx="250">
                  <c:v>1.7256411655432853</c:v>
                </c:pt>
                <c:pt idx="251">
                  <c:v>1.7505012516344101</c:v>
                </c:pt>
                <c:pt idx="252">
                  <c:v>1.7811786592760117</c:v>
                </c:pt>
                <c:pt idx="253">
                  <c:v>1.440937959352385</c:v>
                </c:pt>
                <c:pt idx="254">
                  <c:v>1.322150585282212</c:v>
                </c:pt>
                <c:pt idx="255">
                  <c:v>1.192238323527415</c:v>
                </c:pt>
                <c:pt idx="256">
                  <c:v>1.2554263675900736</c:v>
                </c:pt>
                <c:pt idx="257">
                  <c:v>1.8173442804314619</c:v>
                </c:pt>
                <c:pt idx="258">
                  <c:v>1.9932730843667863</c:v>
                </c:pt>
                <c:pt idx="259">
                  <c:v>1.7838379244100013</c:v>
                </c:pt>
                <c:pt idx="260">
                  <c:v>1.7932140441732627</c:v>
                </c:pt>
                <c:pt idx="261">
                  <c:v>1.7673397623103031</c:v>
                </c:pt>
                <c:pt idx="262">
                  <c:v>1.865812599267247</c:v>
                </c:pt>
                <c:pt idx="263">
                  <c:v>1.7147816043892825</c:v>
                </c:pt>
                <c:pt idx="264">
                  <c:v>1.7342489737526119</c:v>
                </c:pt>
                <c:pt idx="265">
                  <c:v>1.9009387363183923</c:v>
                </c:pt>
                <c:pt idx="266">
                  <c:v>2.3757158428589422</c:v>
                </c:pt>
                <c:pt idx="267">
                  <c:v>2.7106078211035376</c:v>
                </c:pt>
                <c:pt idx="268">
                  <c:v>2.8183473861128308</c:v>
                </c:pt>
                <c:pt idx="269">
                  <c:v>2.6882447302713479</c:v>
                </c:pt>
                <c:pt idx="270">
                  <c:v>2.6787082951461358</c:v>
                </c:pt>
                <c:pt idx="271">
                  <c:v>2.4667209334661648</c:v>
                </c:pt>
                <c:pt idx="272">
                  <c:v>2.5268344171395238</c:v>
                </c:pt>
                <c:pt idx="273">
                  <c:v>2.5781196055524815</c:v>
                </c:pt>
                <c:pt idx="274">
                  <c:v>2.7130115685111682</c:v>
                </c:pt>
                <c:pt idx="275">
                  <c:v>2.8719774675929939</c:v>
                </c:pt>
                <c:pt idx="276">
                  <c:v>2.7569736300915486</c:v>
                </c:pt>
                <c:pt idx="277">
                  <c:v>2.8063384612274764</c:v>
                </c:pt>
                <c:pt idx="278">
                  <c:v>2.5740106830247176</c:v>
                </c:pt>
                <c:pt idx="279">
                  <c:v>2.5936528711233322</c:v>
                </c:pt>
                <c:pt idx="280">
                  <c:v>2.4995361541771821</c:v>
                </c:pt>
                <c:pt idx="281">
                  <c:v>2.4266874506152449</c:v>
                </c:pt>
                <c:pt idx="282">
                  <c:v>2.3519197278363819</c:v>
                </c:pt>
                <c:pt idx="283">
                  <c:v>2.395391101209126</c:v>
                </c:pt>
                <c:pt idx="284">
                  <c:v>2.4624938099645162</c:v>
                </c:pt>
                <c:pt idx="285">
                  <c:v>2.50498543851179</c:v>
                </c:pt>
                <c:pt idx="286">
                  <c:v>2.4783936915456186</c:v>
                </c:pt>
                <c:pt idx="287">
                  <c:v>2.4067684198232522</c:v>
                </c:pt>
                <c:pt idx="288">
                  <c:v>2.2866592093718565</c:v>
                </c:pt>
                <c:pt idx="289">
                  <c:v>2.4243049848791842</c:v>
                </c:pt>
                <c:pt idx="290">
                  <c:v>2.5957730900880249</c:v>
                </c:pt>
                <c:pt idx="291">
                  <c:v>2.7087137307772347</c:v>
                </c:pt>
                <c:pt idx="292">
                  <c:v>2.83897288997359</c:v>
                </c:pt>
                <c:pt idx="293">
                  <c:v>3.0118188637848506</c:v>
                </c:pt>
                <c:pt idx="294">
                  <c:v>3.0755903677907561</c:v>
                </c:pt>
                <c:pt idx="295">
                  <c:v>3.1553426510293132</c:v>
                </c:pt>
                <c:pt idx="296">
                  <c:v>3.3927466407368922</c:v>
                </c:pt>
                <c:pt idx="297">
                  <c:v>3.4030591941573123</c:v>
                </c:pt>
                <c:pt idx="298">
                  <c:v>3.5732974016363723</c:v>
                </c:pt>
                <c:pt idx="299">
                  <c:v>3.7577576703098985</c:v>
                </c:pt>
                <c:pt idx="300">
                  <c:v>3.8640812021916351</c:v>
                </c:pt>
                <c:pt idx="301">
                  <c:v>3.8791744154176602</c:v>
                </c:pt>
                <c:pt idx="302">
                  <c:v>3.7151267341534271</c:v>
                </c:pt>
                <c:pt idx="303">
                  <c:v>3.8330070397077685</c:v>
                </c:pt>
                <c:pt idx="304">
                  <c:v>4.0085996322481536</c:v>
                </c:pt>
                <c:pt idx="305">
                  <c:v>4.0592507738565757</c:v>
                </c:pt>
                <c:pt idx="306">
                  <c:v>4.1106582286313103</c:v>
                </c:pt>
                <c:pt idx="307">
                  <c:v>4.3064942022307129</c:v>
                </c:pt>
                <c:pt idx="308">
                  <c:v>4.4219954257859353</c:v>
                </c:pt>
                <c:pt idx="309">
                  <c:v>4.3713662081940399</c:v>
                </c:pt>
                <c:pt idx="310">
                  <c:v>4.469445295087187</c:v>
                </c:pt>
                <c:pt idx="311">
                  <c:v>4.5971524797341043</c:v>
                </c:pt>
                <c:pt idx="312">
                  <c:v>4.5760035309696159</c:v>
                </c:pt>
                <c:pt idx="313">
                  <c:v>4.3293951688636767</c:v>
                </c:pt>
                <c:pt idx="314">
                  <c:v>4.1525394167932141</c:v>
                </c:pt>
                <c:pt idx="315">
                  <c:v>4.0371596765147055</c:v>
                </c:pt>
                <c:pt idx="316">
                  <c:v>4.2286339535226247</c:v>
                </c:pt>
                <c:pt idx="317">
                  <c:v>4.2817893547338031</c:v>
                </c:pt>
                <c:pt idx="318">
                  <c:v>3.7565182578049776</c:v>
                </c:pt>
                <c:pt idx="319">
                  <c:v>3.3082727147394495</c:v>
                </c:pt>
                <c:pt idx="320">
                  <c:v>3.0987650894782037</c:v>
                </c:pt>
                <c:pt idx="321">
                  <c:v>3.0948617560251432</c:v>
                </c:pt>
                <c:pt idx="322">
                  <c:v>3.22607764303336</c:v>
                </c:pt>
                <c:pt idx="323">
                  <c:v>3.2007884325698175</c:v>
                </c:pt>
                <c:pt idx="324">
                  <c:v>3.0386263425795779</c:v>
                </c:pt>
                <c:pt idx="325">
                  <c:v>2.9302583900497421</c:v>
                </c:pt>
                <c:pt idx="326">
                  <c:v>2.9913626082364799</c:v>
                </c:pt>
                <c:pt idx="327">
                  <c:v>3.0672613595979223</c:v>
                </c:pt>
                <c:pt idx="328">
                  <c:v>3.6024346879381439</c:v>
                </c:pt>
                <c:pt idx="329">
                  <c:v>3.6361619359330812</c:v>
                </c:pt>
                <c:pt idx="330">
                  <c:v>3.5112799096511105</c:v>
                </c:pt>
                <c:pt idx="331">
                  <c:v>3.8863431750399817</c:v>
                </c:pt>
                <c:pt idx="332">
                  <c:v>3.9027041111087897</c:v>
                </c:pt>
                <c:pt idx="333">
                  <c:v>3.8190719732614156</c:v>
                </c:pt>
                <c:pt idx="334">
                  <c:v>3.7833892808583522</c:v>
                </c:pt>
                <c:pt idx="335">
                  <c:v>3.797608083732384</c:v>
                </c:pt>
                <c:pt idx="336">
                  <c:v>3.8080295568365541</c:v>
                </c:pt>
                <c:pt idx="337">
                  <c:v>3.4383603500272706</c:v>
                </c:pt>
                <c:pt idx="338">
                  <c:v>3.5597182247195223</c:v>
                </c:pt>
                <c:pt idx="339">
                  <c:v>3.6271246526796395</c:v>
                </c:pt>
                <c:pt idx="340">
                  <c:v>3.7164327190285418</c:v>
                </c:pt>
                <c:pt idx="341">
                  <c:v>3.684616368798995</c:v>
                </c:pt>
                <c:pt idx="342">
                  <c:v>3.946956657231059</c:v>
                </c:pt>
                <c:pt idx="343">
                  <c:v>4.0241202757827166</c:v>
                </c:pt>
                <c:pt idx="344">
                  <c:v>3.9781934237080745</c:v>
                </c:pt>
                <c:pt idx="345">
                  <c:v>3.9136910785591987</c:v>
                </c:pt>
                <c:pt idx="346">
                  <c:v>3.9387092824983396</c:v>
                </c:pt>
                <c:pt idx="347">
                  <c:v>3.9052812442860225</c:v>
                </c:pt>
                <c:pt idx="348">
                  <c:v>3.9027274256330582</c:v>
                </c:pt>
                <c:pt idx="349">
                  <c:v>3.9521659682554375</c:v>
                </c:pt>
                <c:pt idx="350">
                  <c:v>3.5063546925602633</c:v>
                </c:pt>
                <c:pt idx="351">
                  <c:v>3.244043372802623</c:v>
                </c:pt>
                <c:pt idx="352">
                  <c:v>3.3766408862328849</c:v>
                </c:pt>
                <c:pt idx="353">
                  <c:v>3.4547172043177921</c:v>
                </c:pt>
                <c:pt idx="354">
                  <c:v>3.5964815575590663</c:v>
                </c:pt>
                <c:pt idx="355">
                  <c:v>3.6432620644898828</c:v>
                </c:pt>
                <c:pt idx="356">
                  <c:v>3.7335105360912162</c:v>
                </c:pt>
                <c:pt idx="357">
                  <c:v>3.5959241264777266</c:v>
                </c:pt>
                <c:pt idx="358">
                  <c:v>3.6199560744098447</c:v>
                </c:pt>
                <c:pt idx="359">
                  <c:v>3.4427170841818819</c:v>
                </c:pt>
                <c:pt idx="360">
                  <c:v>3.451645394200594</c:v>
                </c:pt>
                <c:pt idx="361">
                  <c:v>3.352327987291158</c:v>
                </c:pt>
                <c:pt idx="362">
                  <c:v>3.2831700434464492</c:v>
                </c:pt>
                <c:pt idx="363">
                  <c:v>3.327525957341507</c:v>
                </c:pt>
                <c:pt idx="364">
                  <c:v>3.4881785468868411</c:v>
                </c:pt>
                <c:pt idx="365">
                  <c:v>3.4426539889603034</c:v>
                </c:pt>
                <c:pt idx="366">
                  <c:v>3.4210723440649535</c:v>
                </c:pt>
                <c:pt idx="367">
                  <c:v>3.2769334261747778</c:v>
                </c:pt>
                <c:pt idx="368">
                  <c:v>3.1418523444740725</c:v>
                </c:pt>
                <c:pt idx="369">
                  <c:v>2.9647739647502704</c:v>
                </c:pt>
                <c:pt idx="370">
                  <c:v>2.991178688306527</c:v>
                </c:pt>
                <c:pt idx="371">
                  <c:v>2.9103375943301928</c:v>
                </c:pt>
                <c:pt idx="372">
                  <c:v>2.7583158455003969</c:v>
                </c:pt>
                <c:pt idx="373">
                  <c:v>2.6612916357972929</c:v>
                </c:pt>
                <c:pt idx="374">
                  <c:v>2.6709794176643311</c:v>
                </c:pt>
                <c:pt idx="375">
                  <c:v>2.8020374891036761</c:v>
                </c:pt>
                <c:pt idx="376">
                  <c:v>2.8891886222206304</c:v>
                </c:pt>
                <c:pt idx="377">
                  <c:v>2.8733164290351487</c:v>
                </c:pt>
                <c:pt idx="378">
                  <c:v>2.914449336428623</c:v>
                </c:pt>
                <c:pt idx="379">
                  <c:v>3.0752053486331277</c:v>
                </c:pt>
                <c:pt idx="380">
                  <c:v>3.1135687523065028</c:v>
                </c:pt>
                <c:pt idx="381">
                  <c:v>3.1236158754968817</c:v>
                </c:pt>
                <c:pt idx="382">
                  <c:v>3.2972276936752389</c:v>
                </c:pt>
                <c:pt idx="383">
                  <c:v>3.4785249334483708</c:v>
                </c:pt>
                <c:pt idx="384">
                  <c:v>3.5355038326081472</c:v>
                </c:pt>
                <c:pt idx="385">
                  <c:v>3.608390671866069</c:v>
                </c:pt>
                <c:pt idx="386">
                  <c:v>3.7219055519641127</c:v>
                </c:pt>
                <c:pt idx="387">
                  <c:v>3.7919728747648707</c:v>
                </c:pt>
                <c:pt idx="388">
                  <c:v>3.8951273316950754</c:v>
                </c:pt>
                <c:pt idx="389">
                  <c:v>3.7677408504738277</c:v>
                </c:pt>
                <c:pt idx="390">
                  <c:v>3.8285726784921632</c:v>
                </c:pt>
                <c:pt idx="391">
                  <c:v>3.8135062823982802</c:v>
                </c:pt>
                <c:pt idx="392">
                  <c:v>3.6783710567865184</c:v>
                </c:pt>
                <c:pt idx="393">
                  <c:v>3.7348919628953676</c:v>
                </c:pt>
                <c:pt idx="394">
                  <c:v>3.8524616717595741</c:v>
                </c:pt>
                <c:pt idx="395">
                  <c:v>3.8462151067442498</c:v>
                </c:pt>
                <c:pt idx="396">
                  <c:v>3.9538812240985823</c:v>
                </c:pt>
                <c:pt idx="397">
                  <c:v>3.8893233249518264</c:v>
                </c:pt>
                <c:pt idx="398">
                  <c:v>3.9638951079918119</c:v>
                </c:pt>
                <c:pt idx="399">
                  <c:v>4.1154074221068146</c:v>
                </c:pt>
                <c:pt idx="400">
                  <c:v>4.198982296830116</c:v>
                </c:pt>
                <c:pt idx="401">
                  <c:v>4.1631658590917864</c:v>
                </c:pt>
                <c:pt idx="402">
                  <c:v>4.1216493160391652</c:v>
                </c:pt>
                <c:pt idx="403">
                  <c:v>4.2244130166090423</c:v>
                </c:pt>
                <c:pt idx="404">
                  <c:v>4.2159930896162097</c:v>
                </c:pt>
                <c:pt idx="405">
                  <c:v>4.2867217826515711</c:v>
                </c:pt>
                <c:pt idx="406">
                  <c:v>4.4119057635486394</c:v>
                </c:pt>
                <c:pt idx="407">
                  <c:v>4.5541673143809485</c:v>
                </c:pt>
                <c:pt idx="408">
                  <c:v>4.5686788066018389</c:v>
                </c:pt>
                <c:pt idx="409">
                  <c:v>4.6835975252509225</c:v>
                </c:pt>
                <c:pt idx="410">
                  <c:v>4.8244334016296424</c:v>
                </c:pt>
                <c:pt idx="411">
                  <c:v>4.8621611047164777</c:v>
                </c:pt>
                <c:pt idx="412">
                  <c:v>4.7945347293219029</c:v>
                </c:pt>
                <c:pt idx="413">
                  <c:v>4.8257340430292821</c:v>
                </c:pt>
                <c:pt idx="414">
                  <c:v>5.1226361243221206</c:v>
                </c:pt>
                <c:pt idx="415">
                  <c:v>5.3216467864814563</c:v>
                </c:pt>
                <c:pt idx="416">
                  <c:v>5.4873149544630788</c:v>
                </c:pt>
                <c:pt idx="417">
                  <c:v>5.5536871548894595</c:v>
                </c:pt>
                <c:pt idx="418">
                  <c:v>5.7594176727430408</c:v>
                </c:pt>
                <c:pt idx="419">
                  <c:v>5.8214227914714174</c:v>
                </c:pt>
                <c:pt idx="420">
                  <c:v>5.6280886686349021</c:v>
                </c:pt>
                <c:pt idx="421">
                  <c:v>5.9207440849166</c:v>
                </c:pt>
                <c:pt idx="422">
                  <c:v>5.9159003989143519</c:v>
                </c:pt>
                <c:pt idx="423">
                  <c:v>5.8370065721186233</c:v>
                </c:pt>
                <c:pt idx="424">
                  <c:v>5.3945838840165514</c:v>
                </c:pt>
                <c:pt idx="425">
                  <c:v>5.2159711401162543</c:v>
                </c:pt>
                <c:pt idx="426">
                  <c:v>4.5328328891709813</c:v>
                </c:pt>
                <c:pt idx="427">
                  <c:v>4.3760018648967263</c:v>
                </c:pt>
                <c:pt idx="428">
                  <c:v>4.2738458707197555</c:v>
                </c:pt>
                <c:pt idx="429">
                  <c:v>4.3572859380534492</c:v>
                </c:pt>
                <c:pt idx="430">
                  <c:v>4.392353266313199</c:v>
                </c:pt>
                <c:pt idx="431">
                  <c:v>4.5521460059992442</c:v>
                </c:pt>
                <c:pt idx="432">
                  <c:v>4.3298822046097287</c:v>
                </c:pt>
                <c:pt idx="433">
                  <c:v>4.209090468703037</c:v>
                </c:pt>
                <c:pt idx="434">
                  <c:v>4.1609487911992025</c:v>
                </c:pt>
                <c:pt idx="435">
                  <c:v>4.2806713584606477</c:v>
                </c:pt>
                <c:pt idx="436">
                  <c:v>4.4840115975903814</c:v>
                </c:pt>
                <c:pt idx="437">
                  <c:v>4.3661695334732755</c:v>
                </c:pt>
                <c:pt idx="438">
                  <c:v>4.1931434727821761</c:v>
                </c:pt>
                <c:pt idx="439">
                  <c:v>4.3017192162827493</c:v>
                </c:pt>
                <c:pt idx="440">
                  <c:v>4.2572337776379836</c:v>
                </c:pt>
                <c:pt idx="441">
                  <c:v>4.1632702798802015</c:v>
                </c:pt>
                <c:pt idx="442">
                  <c:v>4.0808009218247641</c:v>
                </c:pt>
                <c:pt idx="443">
                  <c:v>3.9618209756698972</c:v>
                </c:pt>
                <c:pt idx="444">
                  <c:v>4.0454899444686241</c:v>
                </c:pt>
                <c:pt idx="445">
                  <c:v>4.2560845258574833</c:v>
                </c:pt>
                <c:pt idx="446">
                  <c:v>4.4321776864930387</c:v>
                </c:pt>
                <c:pt idx="447">
                  <c:v>4.5687249988479062</c:v>
                </c:pt>
                <c:pt idx="448">
                  <c:v>4.4396080631171158</c:v>
                </c:pt>
                <c:pt idx="449">
                  <c:v>4.3300373153036498</c:v>
                </c:pt>
                <c:pt idx="450">
                  <c:v>4.3071170651876027</c:v>
                </c:pt>
                <c:pt idx="451">
                  <c:v>4.4442606974840722</c:v>
                </c:pt>
                <c:pt idx="452">
                  <c:v>4.2890538038345341</c:v>
                </c:pt>
                <c:pt idx="453">
                  <c:v>4.3033383139707597</c:v>
                </c:pt>
                <c:pt idx="454">
                  <c:v>4.3833279061560413</c:v>
                </c:pt>
                <c:pt idx="455">
                  <c:v>4.2967092010302022</c:v>
                </c:pt>
                <c:pt idx="456">
                  <c:v>4.3527146573957189</c:v>
                </c:pt>
                <c:pt idx="457">
                  <c:v>4.3512196400400969</c:v>
                </c:pt>
                <c:pt idx="458">
                  <c:v>4.3642038387161417</c:v>
                </c:pt>
                <c:pt idx="459">
                  <c:v>4.1659486780680552</c:v>
                </c:pt>
                <c:pt idx="460">
                  <c:v>4.4260781552780735</c:v>
                </c:pt>
                <c:pt idx="461">
                  <c:v>4.5650880721372031</c:v>
                </c:pt>
                <c:pt idx="462">
                  <c:v>4.6196993575545786</c:v>
                </c:pt>
                <c:pt idx="463">
                  <c:v>4.7851037644833241</c:v>
                </c:pt>
                <c:pt idx="464">
                  <c:v>4.845909229628953</c:v>
                </c:pt>
                <c:pt idx="465">
                  <c:v>5.0237085440004972</c:v>
                </c:pt>
                <c:pt idx="466">
                  <c:v>5.1594911968966191</c:v>
                </c:pt>
                <c:pt idx="467">
                  <c:v>5.2704134225362118</c:v>
                </c:pt>
                <c:pt idx="468">
                  <c:v>5.309728598696287</c:v>
                </c:pt>
                <c:pt idx="469">
                  <c:v>5.4628754553518251</c:v>
                </c:pt>
                <c:pt idx="470">
                  <c:v>5.6211599452740124</c:v>
                </c:pt>
                <c:pt idx="471">
                  <c:v>5.7008911627973102</c:v>
                </c:pt>
                <c:pt idx="472">
                  <c:v>5.309252906597246</c:v>
                </c:pt>
                <c:pt idx="473">
                  <c:v>5.5637279340370043</c:v>
                </c:pt>
                <c:pt idx="474">
                  <c:v>5.7355442334378441</c:v>
                </c:pt>
                <c:pt idx="475">
                  <c:v>5.918412756098717</c:v>
                </c:pt>
                <c:pt idx="476">
                  <c:v>5.9145069149986309</c:v>
                </c:pt>
                <c:pt idx="477">
                  <c:v>5.8544263658613271</c:v>
                </c:pt>
                <c:pt idx="478">
                  <c:v>6.1552881431020632</c:v>
                </c:pt>
                <c:pt idx="479">
                  <c:v>6.3078009416358691</c:v>
                </c:pt>
                <c:pt idx="480">
                  <c:v>6.225549871511598</c:v>
                </c:pt>
                <c:pt idx="481">
                  <c:v>6.3290245084935783</c:v>
                </c:pt>
                <c:pt idx="482">
                  <c:v>6.3398333063424426</c:v>
                </c:pt>
                <c:pt idx="483">
                  <c:v>6.2797058301722792</c:v>
                </c:pt>
                <c:pt idx="484">
                  <c:v>6.4070534725359982</c:v>
                </c:pt>
                <c:pt idx="485">
                  <c:v>6.6785213490487259</c:v>
                </c:pt>
                <c:pt idx="486">
                  <c:v>6.8051050760718397</c:v>
                </c:pt>
                <c:pt idx="487">
                  <c:v>6.781445470250361</c:v>
                </c:pt>
                <c:pt idx="488">
                  <c:v>6.6018425591118595</c:v>
                </c:pt>
                <c:pt idx="489">
                  <c:v>6.7795703397094371</c:v>
                </c:pt>
                <c:pt idx="490">
                  <c:v>7.0020207682633231</c:v>
                </c:pt>
                <c:pt idx="491">
                  <c:v>6.9766677665811923</c:v>
                </c:pt>
                <c:pt idx="492">
                  <c:v>7.0224074398333443</c:v>
                </c:pt>
                <c:pt idx="493">
                  <c:v>7.0093128875868578</c:v>
                </c:pt>
                <c:pt idx="494">
                  <c:v>7.0381593992150266</c:v>
                </c:pt>
                <c:pt idx="495">
                  <c:v>7.2064497671184897</c:v>
                </c:pt>
                <c:pt idx="496">
                  <c:v>7.3584480613448449</c:v>
                </c:pt>
                <c:pt idx="497">
                  <c:v>7.414860248357364</c:v>
                </c:pt>
                <c:pt idx="498">
                  <c:v>7.3463452825691382</c:v>
                </c:pt>
                <c:pt idx="499">
                  <c:v>7.2468389586243394</c:v>
                </c:pt>
                <c:pt idx="500">
                  <c:v>7.4738190478595481</c:v>
                </c:pt>
                <c:pt idx="501">
                  <c:v>7.7613938312313566</c:v>
                </c:pt>
                <c:pt idx="502">
                  <c:v>7.8575363758257915</c:v>
                </c:pt>
                <c:pt idx="503">
                  <c:v>7.8411066109333856</c:v>
                </c:pt>
                <c:pt idx="504">
                  <c:v>7.8808727012859308</c:v>
                </c:pt>
                <c:pt idx="505">
                  <c:v>7.578091861831</c:v>
                </c:pt>
                <c:pt idx="506">
                  <c:v>7.5955041929139355</c:v>
                </c:pt>
                <c:pt idx="507">
                  <c:v>7.3644266722779985</c:v>
                </c:pt>
                <c:pt idx="508">
                  <c:v>7.504177278927167</c:v>
                </c:pt>
                <c:pt idx="509">
                  <c:v>7.5342137066007391</c:v>
                </c:pt>
                <c:pt idx="510">
                  <c:v>7.2817790549279486</c:v>
                </c:pt>
                <c:pt idx="511">
                  <c:v>7.4943930158860823</c:v>
                </c:pt>
                <c:pt idx="512">
                  <c:v>7.6961763668796763</c:v>
                </c:pt>
                <c:pt idx="513">
                  <c:v>7.8282095635280609</c:v>
                </c:pt>
                <c:pt idx="514">
                  <c:v>8.0434473250957712</c:v>
                </c:pt>
                <c:pt idx="515">
                  <c:v>8.2301276848290534</c:v>
                </c:pt>
                <c:pt idx="516">
                  <c:v>8.4243742871013207</c:v>
                </c:pt>
                <c:pt idx="517">
                  <c:v>8.7870346881492747</c:v>
                </c:pt>
                <c:pt idx="518">
                  <c:v>9.0765393825437375</c:v>
                </c:pt>
                <c:pt idx="519">
                  <c:v>9.1722383412320436</c:v>
                </c:pt>
                <c:pt idx="520">
                  <c:v>9.532376934251845</c:v>
                </c:pt>
                <c:pt idx="521">
                  <c:v>9.7216829571728773</c:v>
                </c:pt>
                <c:pt idx="522">
                  <c:v>9.9856501669353701</c:v>
                </c:pt>
                <c:pt idx="523">
                  <c:v>10.212626538099027</c:v>
                </c:pt>
                <c:pt idx="524">
                  <c:v>10.582987167445101</c:v>
                </c:pt>
                <c:pt idx="525">
                  <c:v>11.06949559584042</c:v>
                </c:pt>
                <c:pt idx="526">
                  <c:v>11.262662587109741</c:v>
                </c:pt>
                <c:pt idx="527">
                  <c:v>11.615263851738536</c:v>
                </c:pt>
                <c:pt idx="528">
                  <c:v>11.571626490390823</c:v>
                </c:pt>
                <c:pt idx="529">
                  <c:v>11.939614499408576</c:v>
                </c:pt>
                <c:pt idx="530">
                  <c:v>11.934252943222198</c:v>
                </c:pt>
                <c:pt idx="531">
                  <c:v>12.558710700566486</c:v>
                </c:pt>
                <c:pt idx="532">
                  <c:v>13.310138456645578</c:v>
                </c:pt>
                <c:pt idx="533">
                  <c:v>13.269476048756626</c:v>
                </c:pt>
                <c:pt idx="534">
                  <c:v>13.766651179793511</c:v>
                </c:pt>
                <c:pt idx="535">
                  <c:v>13.235038086014107</c:v>
                </c:pt>
                <c:pt idx="536">
                  <c:v>14.033167533691977</c:v>
                </c:pt>
                <c:pt idx="537">
                  <c:v>14.226193429620025</c:v>
                </c:pt>
                <c:pt idx="538">
                  <c:v>13.954410220541503</c:v>
                </c:pt>
                <c:pt idx="539">
                  <c:v>14.083595902192114</c:v>
                </c:pt>
                <c:pt idx="540">
                  <c:v>14.930151980977703</c:v>
                </c:pt>
                <c:pt idx="541">
                  <c:v>15.026441767096532</c:v>
                </c:pt>
                <c:pt idx="542">
                  <c:v>14.637148335174462</c:v>
                </c:pt>
                <c:pt idx="543">
                  <c:v>14.516326062593684</c:v>
                </c:pt>
                <c:pt idx="544">
                  <c:v>15.099965924651929</c:v>
                </c:pt>
                <c:pt idx="545">
                  <c:v>15.082594993145017</c:v>
                </c:pt>
                <c:pt idx="546">
                  <c:v>14.630061498813358</c:v>
                </c:pt>
                <c:pt idx="547">
                  <c:v>14.471505457137216</c:v>
                </c:pt>
                <c:pt idx="548">
                  <c:v>14.361908082028311</c:v>
                </c:pt>
                <c:pt idx="549">
                  <c:v>14.517519784448211</c:v>
                </c:pt>
                <c:pt idx="550">
                  <c:v>14.317850724211556</c:v>
                </c:pt>
                <c:pt idx="551">
                  <c:v>13.809373143353822</c:v>
                </c:pt>
                <c:pt idx="552">
                  <c:v>13.942760336656892</c:v>
                </c:pt>
                <c:pt idx="553">
                  <c:v>14.198719249418655</c:v>
                </c:pt>
                <c:pt idx="554">
                  <c:v>14.633249028963517</c:v>
                </c:pt>
                <c:pt idx="555">
                  <c:v>14.793840862580488</c:v>
                </c:pt>
                <c:pt idx="556">
                  <c:v>14.962931181885805</c:v>
                </c:pt>
                <c:pt idx="557">
                  <c:v>14.308488435780632</c:v>
                </c:pt>
                <c:pt idx="558">
                  <c:v>13.862699008344075</c:v>
                </c:pt>
                <c:pt idx="559">
                  <c:v>13.166387553983471</c:v>
                </c:pt>
                <c:pt idx="560">
                  <c:v>12.96672832289255</c:v>
                </c:pt>
                <c:pt idx="561">
                  <c:v>13.092193843953936</c:v>
                </c:pt>
                <c:pt idx="562">
                  <c:v>13.283004477932764</c:v>
                </c:pt>
                <c:pt idx="563">
                  <c:v>13.374040845848036</c:v>
                </c:pt>
                <c:pt idx="564">
                  <c:v>13.571111315886416</c:v>
                </c:pt>
                <c:pt idx="565">
                  <c:v>13.64942131804348</c:v>
                </c:pt>
                <c:pt idx="566">
                  <c:v>14.059767389092373</c:v>
                </c:pt>
                <c:pt idx="567">
                  <c:v>14.382424339854346</c:v>
                </c:pt>
                <c:pt idx="568">
                  <c:v>14.670289152721949</c:v>
                </c:pt>
                <c:pt idx="569">
                  <c:v>15.171539650884842</c:v>
                </c:pt>
                <c:pt idx="570">
                  <c:v>15.516482951638125</c:v>
                </c:pt>
                <c:pt idx="571">
                  <c:v>16.091152316879167</c:v>
                </c:pt>
                <c:pt idx="572">
                  <c:v>16.508751145837767</c:v>
                </c:pt>
                <c:pt idx="573">
                  <c:v>16.853724349839009</c:v>
                </c:pt>
                <c:pt idx="574">
                  <c:v>17.378348989956159</c:v>
                </c:pt>
                <c:pt idx="575">
                  <c:v>17.272734625291797</c:v>
                </c:pt>
                <c:pt idx="576">
                  <c:v>17.687074752490659</c:v>
                </c:pt>
                <c:pt idx="577">
                  <c:v>17.897202089685315</c:v>
                </c:pt>
                <c:pt idx="578">
                  <c:v>18.134032082906561</c:v>
                </c:pt>
                <c:pt idx="579">
                  <c:v>17.981927739294481</c:v>
                </c:pt>
                <c:pt idx="580">
                  <c:v>18.561229829051687</c:v>
                </c:pt>
                <c:pt idx="581">
                  <c:v>18.514640421671402</c:v>
                </c:pt>
                <c:pt idx="582">
                  <c:v>17.826197064905124</c:v>
                </c:pt>
                <c:pt idx="583">
                  <c:v>17.834677852398379</c:v>
                </c:pt>
                <c:pt idx="584">
                  <c:v>17.946356975479446</c:v>
                </c:pt>
                <c:pt idx="585">
                  <c:v>18.450842010723022</c:v>
                </c:pt>
                <c:pt idx="586">
                  <c:v>18.285081668187896</c:v>
                </c:pt>
                <c:pt idx="587">
                  <c:v>17.72564266981988</c:v>
                </c:pt>
                <c:pt idx="588">
                  <c:v>17.625538371917994</c:v>
                </c:pt>
                <c:pt idx="589">
                  <c:v>17.805365939583936</c:v>
                </c:pt>
                <c:pt idx="590">
                  <c:v>17.705408878730363</c:v>
                </c:pt>
                <c:pt idx="591">
                  <c:v>18.296401725092345</c:v>
                </c:pt>
                <c:pt idx="592">
                  <c:v>18.020704914960323</c:v>
                </c:pt>
                <c:pt idx="593">
                  <c:v>18.280159966158568</c:v>
                </c:pt>
                <c:pt idx="594">
                  <c:v>17.866088059736306</c:v>
                </c:pt>
                <c:pt idx="595">
                  <c:v>17.482420066691816</c:v>
                </c:pt>
                <c:pt idx="596">
                  <c:v>18.008490482613595</c:v>
                </c:pt>
                <c:pt idx="597">
                  <c:v>18.449223198828822</c:v>
                </c:pt>
                <c:pt idx="598">
                  <c:v>19.30904571369858</c:v>
                </c:pt>
                <c:pt idx="599">
                  <c:v>20.050500901358745</c:v>
                </c:pt>
                <c:pt idx="600">
                  <c:v>20.648809731170104</c:v>
                </c:pt>
                <c:pt idx="601">
                  <c:v>21.160559335734753</c:v>
                </c:pt>
                <c:pt idx="602">
                  <c:v>21.416202024138357</c:v>
                </c:pt>
                <c:pt idx="603">
                  <c:v>21.18460155122547</c:v>
                </c:pt>
                <c:pt idx="604">
                  <c:v>21.038370798651204</c:v>
                </c:pt>
                <c:pt idx="605">
                  <c:v>21.777029570594532</c:v>
                </c:pt>
                <c:pt idx="606">
                  <c:v>21.631597199487665</c:v>
                </c:pt>
                <c:pt idx="607">
                  <c:v>21.905733467422252</c:v>
                </c:pt>
                <c:pt idx="608">
                  <c:v>22.80008756713741</c:v>
                </c:pt>
                <c:pt idx="609">
                  <c:v>23.003706463055593</c:v>
                </c:pt>
                <c:pt idx="610">
                  <c:v>22.328068014624161</c:v>
                </c:pt>
                <c:pt idx="611">
                  <c:v>22.637481637930438</c:v>
                </c:pt>
                <c:pt idx="612">
                  <c:v>22.745313703530723</c:v>
                </c:pt>
                <c:pt idx="613">
                  <c:v>22.139017946091599</c:v>
                </c:pt>
                <c:pt idx="614">
                  <c:v>20.789504821557188</c:v>
                </c:pt>
                <c:pt idx="615">
                  <c:v>18.77272210943773</c:v>
                </c:pt>
                <c:pt idx="616">
                  <c:v>19.129309309625942</c:v>
                </c:pt>
                <c:pt idx="617">
                  <c:v>19.637642696286733</c:v>
                </c:pt>
                <c:pt idx="618">
                  <c:v>19.484226318377388</c:v>
                </c:pt>
                <c:pt idx="619">
                  <c:v>19.033249245591755</c:v>
                </c:pt>
                <c:pt idx="620">
                  <c:v>20.210315684527774</c:v>
                </c:pt>
                <c:pt idx="621">
                  <c:v>21.029889814985573</c:v>
                </c:pt>
                <c:pt idx="622">
                  <c:v>21.789234784860163</c:v>
                </c:pt>
                <c:pt idx="623">
                  <c:v>22.071194386506829</c:v>
                </c:pt>
                <c:pt idx="624">
                  <c:v>21.986810103430511</c:v>
                </c:pt>
                <c:pt idx="625">
                  <c:v>22.917567269036894</c:v>
                </c:pt>
                <c:pt idx="626">
                  <c:v>23.382721721965197</c:v>
                </c:pt>
                <c:pt idx="627">
                  <c:v>23.343908829851451</c:v>
                </c:pt>
                <c:pt idx="628">
                  <c:v>23.0293400291695</c:v>
                </c:pt>
                <c:pt idx="629">
                  <c:v>23.639983562770354</c:v>
                </c:pt>
                <c:pt idx="630">
                  <c:v>24.210220569778599</c:v>
                </c:pt>
                <c:pt idx="631">
                  <c:v>24.238174352019872</c:v>
                </c:pt>
                <c:pt idx="632">
                  <c:v>24.18505854340312</c:v>
                </c:pt>
                <c:pt idx="633">
                  <c:v>24.607232368090763</c:v>
                </c:pt>
                <c:pt idx="634">
                  <c:v>25.304899790309761</c:v>
                </c:pt>
                <c:pt idx="635">
                  <c:v>25.64295912353737</c:v>
                </c:pt>
                <c:pt idx="636">
                  <c:v>26.086279935466742</c:v>
                </c:pt>
                <c:pt idx="637">
                  <c:v>26.472684421381871</c:v>
                </c:pt>
                <c:pt idx="638">
                  <c:v>26.771323842014432</c:v>
                </c:pt>
                <c:pt idx="639">
                  <c:v>26.629565717297108</c:v>
                </c:pt>
                <c:pt idx="640">
                  <c:v>27.445494396420642</c:v>
                </c:pt>
                <c:pt idx="641">
                  <c:v>27.262063760989854</c:v>
                </c:pt>
                <c:pt idx="642">
                  <c:v>27.639788839473276</c:v>
                </c:pt>
                <c:pt idx="643">
                  <c:v>28.121000966824234</c:v>
                </c:pt>
                <c:pt idx="644">
                  <c:v>28.282911550089615</c:v>
                </c:pt>
                <c:pt idx="645">
                  <c:v>27.929453373842101</c:v>
                </c:pt>
                <c:pt idx="646">
                  <c:v>28.610700594775114</c:v>
                </c:pt>
                <c:pt idx="647">
                  <c:v>28.856254943141572</c:v>
                </c:pt>
                <c:pt idx="648">
                  <c:v>28.861637160345172</c:v>
                </c:pt>
                <c:pt idx="649">
                  <c:v>29.169735501144508</c:v>
                </c:pt>
                <c:pt idx="650">
                  <c:v>29.611562370336795</c:v>
                </c:pt>
                <c:pt idx="651">
                  <c:v>28.312785571963047</c:v>
                </c:pt>
                <c:pt idx="652">
                  <c:v>28.356280035352505</c:v>
                </c:pt>
                <c:pt idx="653">
                  <c:v>28.865014899393564</c:v>
                </c:pt>
                <c:pt idx="654">
                  <c:v>29.749090372672846</c:v>
                </c:pt>
                <c:pt idx="655">
                  <c:v>30.27952521908275</c:v>
                </c:pt>
                <c:pt idx="656">
                  <c:v>30.537026166270621</c:v>
                </c:pt>
                <c:pt idx="657">
                  <c:v>30.340480624640133</c:v>
                </c:pt>
                <c:pt idx="658">
                  <c:v>30.825292947255232</c:v>
                </c:pt>
                <c:pt idx="659">
                  <c:v>30.38731580552821</c:v>
                </c:pt>
                <c:pt idx="660">
                  <c:v>29.823750952107183</c:v>
                </c:pt>
                <c:pt idx="661">
                  <c:v>30.207659511054459</c:v>
                </c:pt>
                <c:pt idx="662">
                  <c:v>30.065259778617921</c:v>
                </c:pt>
                <c:pt idx="663">
                  <c:v>29.988620875990094</c:v>
                </c:pt>
                <c:pt idx="664">
                  <c:v>29.60408153156574</c:v>
                </c:pt>
                <c:pt idx="665">
                  <c:v>28.559244340835455</c:v>
                </c:pt>
                <c:pt idx="666">
                  <c:v>28.210282270251945</c:v>
                </c:pt>
                <c:pt idx="667">
                  <c:v>28.232892161854888</c:v>
                </c:pt>
                <c:pt idx="668">
                  <c:v>28.885572991443546</c:v>
                </c:pt>
                <c:pt idx="669">
                  <c:v>29.331152287462352</c:v>
                </c:pt>
                <c:pt idx="670">
                  <c:v>30.414850577345526</c:v>
                </c:pt>
                <c:pt idx="671">
                  <c:v>31.266659552935742</c:v>
                </c:pt>
                <c:pt idx="672">
                  <c:v>31.873955232086345</c:v>
                </c:pt>
                <c:pt idx="673">
                  <c:v>32.249511891157546</c:v>
                </c:pt>
                <c:pt idx="674">
                  <c:v>32.514076258942119</c:v>
                </c:pt>
                <c:pt idx="675">
                  <c:v>32.100632761543721</c:v>
                </c:pt>
                <c:pt idx="676">
                  <c:v>32.428537393581934</c:v>
                </c:pt>
                <c:pt idx="677">
                  <c:v>32.623772508211459</c:v>
                </c:pt>
                <c:pt idx="678">
                  <c:v>32.812504842602806</c:v>
                </c:pt>
                <c:pt idx="679">
                  <c:v>32.479447523442531</c:v>
                </c:pt>
                <c:pt idx="680">
                  <c:v>31.841840275048728</c:v>
                </c:pt>
                <c:pt idx="681">
                  <c:v>32.026124685270204</c:v>
                </c:pt>
                <c:pt idx="682">
                  <c:v>32.401960173285858</c:v>
                </c:pt>
                <c:pt idx="683">
                  <c:v>32.382344742067552</c:v>
                </c:pt>
                <c:pt idx="684">
                  <c:v>31.998851815292259</c:v>
                </c:pt>
                <c:pt idx="685">
                  <c:v>32.300367595470931</c:v>
                </c:pt>
                <c:pt idx="686">
                  <c:v>31.802249138041898</c:v>
                </c:pt>
                <c:pt idx="687">
                  <c:v>32.131939539498397</c:v>
                </c:pt>
                <c:pt idx="688">
                  <c:v>32.636397281770726</c:v>
                </c:pt>
                <c:pt idx="689">
                  <c:v>32.891684796712674</c:v>
                </c:pt>
                <c:pt idx="690">
                  <c:v>32.845826243446126</c:v>
                </c:pt>
                <c:pt idx="691">
                  <c:v>32.510362323789188</c:v>
                </c:pt>
                <c:pt idx="692">
                  <c:v>32.275101486088552</c:v>
                </c:pt>
                <c:pt idx="693">
                  <c:v>31.545782754300323</c:v>
                </c:pt>
                <c:pt idx="694">
                  <c:v>31.591817333000193</c:v>
                </c:pt>
                <c:pt idx="695">
                  <c:v>31.224879102357615</c:v>
                </c:pt>
                <c:pt idx="696">
                  <c:v>30.874400049242531</c:v>
                </c:pt>
                <c:pt idx="697">
                  <c:v>31.161012899768142</c:v>
                </c:pt>
                <c:pt idx="698">
                  <c:v>30.892382525390772</c:v>
                </c:pt>
                <c:pt idx="699">
                  <c:v>30.326766923929657</c:v>
                </c:pt>
                <c:pt idx="700">
                  <c:v>30.000224039860637</c:v>
                </c:pt>
                <c:pt idx="701">
                  <c:v>30.069909885717021</c:v>
                </c:pt>
                <c:pt idx="702">
                  <c:v>29.157338659297828</c:v>
                </c:pt>
                <c:pt idx="703">
                  <c:v>29.297658844950305</c:v>
                </c:pt>
                <c:pt idx="704">
                  <c:v>29.231157492339168</c:v>
                </c:pt>
                <c:pt idx="705">
                  <c:v>28.220645115509466</c:v>
                </c:pt>
                <c:pt idx="706">
                  <c:v>28.053789600999909</c:v>
                </c:pt>
                <c:pt idx="707">
                  <c:v>29.171017358532147</c:v>
                </c:pt>
                <c:pt idx="708">
                  <c:v>29.544296369965263</c:v>
                </c:pt>
                <c:pt idx="709">
                  <c:v>28.828786921481267</c:v>
                </c:pt>
                <c:pt idx="710">
                  <c:v>27.905824741065949</c:v>
                </c:pt>
                <c:pt idx="711">
                  <c:v>28.078648872910449</c:v>
                </c:pt>
                <c:pt idx="712">
                  <c:v>28.85949639165802</c:v>
                </c:pt>
                <c:pt idx="713">
                  <c:v>28.898064310704125</c:v>
                </c:pt>
                <c:pt idx="714">
                  <c:v>29.229038861240998</c:v>
                </c:pt>
                <c:pt idx="715">
                  <c:v>29.514118116426687</c:v>
                </c:pt>
                <c:pt idx="716">
                  <c:v>30.201175880544568</c:v>
                </c:pt>
                <c:pt idx="717">
                  <c:v>31.391560490133685</c:v>
                </c:pt>
                <c:pt idx="718">
                  <c:v>31.937349837038667</c:v>
                </c:pt>
                <c:pt idx="719">
                  <c:v>32.602862655434819</c:v>
                </c:pt>
                <c:pt idx="720">
                  <c:v>33.548985930169714</c:v>
                </c:pt>
                <c:pt idx="721">
                  <c:v>34.220281559448594</c:v>
                </c:pt>
                <c:pt idx="722">
                  <c:v>33.320630921224932</c:v>
                </c:pt>
                <c:pt idx="723">
                  <c:v>32.663110547481253</c:v>
                </c:pt>
                <c:pt idx="724">
                  <c:v>32.368947146279275</c:v>
                </c:pt>
                <c:pt idx="725">
                  <c:v>32.506479525682536</c:v>
                </c:pt>
                <c:pt idx="726">
                  <c:v>33.7090341065635</c:v>
                </c:pt>
                <c:pt idx="727">
                  <c:v>34.327148621332057</c:v>
                </c:pt>
                <c:pt idx="728">
                  <c:v>34.691086136838678</c:v>
                </c:pt>
                <c:pt idx="729">
                  <c:v>35.217559622624776</c:v>
                </c:pt>
                <c:pt idx="730">
                  <c:v>36.246765700771583</c:v>
                </c:pt>
                <c:pt idx="731">
                  <c:v>36.641527051116121</c:v>
                </c:pt>
                <c:pt idx="732">
                  <c:v>37.398794543370769</c:v>
                </c:pt>
                <c:pt idx="733">
                  <c:v>37.620292216256658</c:v>
                </c:pt>
                <c:pt idx="734">
                  <c:v>37.543719898894082</c:v>
                </c:pt>
                <c:pt idx="735">
                  <c:v>37.682690208284967</c:v>
                </c:pt>
                <c:pt idx="736">
                  <c:v>37.642931494867753</c:v>
                </c:pt>
                <c:pt idx="737">
                  <c:v>37.672583047223327</c:v>
                </c:pt>
                <c:pt idx="738">
                  <c:v>36.89924650386692</c:v>
                </c:pt>
                <c:pt idx="739">
                  <c:v>37.046219018561644</c:v>
                </c:pt>
                <c:pt idx="740">
                  <c:v>37.888523549591625</c:v>
                </c:pt>
                <c:pt idx="741">
                  <c:v>37.82707963803346</c:v>
                </c:pt>
                <c:pt idx="742">
                  <c:v>37.662487884515166</c:v>
                </c:pt>
                <c:pt idx="743">
                  <c:v>37.112371953914675</c:v>
                </c:pt>
                <c:pt idx="744">
                  <c:v>36.786957602880541</c:v>
                </c:pt>
                <c:pt idx="745">
                  <c:v>36.843931938274821</c:v>
                </c:pt>
                <c:pt idx="746">
                  <c:v>36.322419844839708</c:v>
                </c:pt>
                <c:pt idx="747">
                  <c:v>36.152537870250661</c:v>
                </c:pt>
                <c:pt idx="748">
                  <c:v>35.689712467916905</c:v>
                </c:pt>
                <c:pt idx="749">
                  <c:v>34.601270433031246</c:v>
                </c:pt>
                <c:pt idx="750">
                  <c:v>35.49120041258471</c:v>
                </c:pt>
                <c:pt idx="751">
                  <c:v>36.156572166661782</c:v>
                </c:pt>
                <c:pt idx="752">
                  <c:v>36.255620811281986</c:v>
                </c:pt>
                <c:pt idx="753">
                  <c:v>36.196208000168859</c:v>
                </c:pt>
                <c:pt idx="754">
                  <c:v>35.522965514447407</c:v>
                </c:pt>
                <c:pt idx="755">
                  <c:v>34.808208064950207</c:v>
                </c:pt>
                <c:pt idx="756">
                  <c:v>35.41445930142784</c:v>
                </c:pt>
                <c:pt idx="757">
                  <c:v>33.74457877879734</c:v>
                </c:pt>
                <c:pt idx="758">
                  <c:v>32.56894743010487</c:v>
                </c:pt>
                <c:pt idx="759">
                  <c:v>32.473247766352671</c:v>
                </c:pt>
                <c:pt idx="760">
                  <c:v>29.044954137775669</c:v>
                </c:pt>
                <c:pt idx="761">
                  <c:v>27.7393883033969</c:v>
                </c:pt>
                <c:pt idx="762">
                  <c:v>25.105720458204466</c:v>
                </c:pt>
                <c:pt idx="763">
                  <c:v>25.42322537627129</c:v>
                </c:pt>
                <c:pt idx="764">
                  <c:v>26.111083010434349</c:v>
                </c:pt>
                <c:pt idx="765">
                  <c:v>24.661210466301515</c:v>
                </c:pt>
                <c:pt idx="766">
                  <c:v>26.374613390678338</c:v>
                </c:pt>
                <c:pt idx="767">
                  <c:v>28.633509381295863</c:v>
                </c:pt>
                <c:pt idx="768">
                  <c:v>29.657153281296821</c:v>
                </c:pt>
                <c:pt idx="769">
                  <c:v>29.797480767548347</c:v>
                </c:pt>
                <c:pt idx="770">
                  <c:v>31.402318229066793</c:v>
                </c:pt>
                <c:pt idx="771">
                  <c:v>32.030827188637957</c:v>
                </c:pt>
                <c:pt idx="772">
                  <c:v>31.758933886217296</c:v>
                </c:pt>
                <c:pt idx="773">
                  <c:v>29.738667470658559</c:v>
                </c:pt>
                <c:pt idx="774">
                  <c:v>29.38304245235242</c:v>
                </c:pt>
                <c:pt idx="775">
                  <c:v>30.574154575509095</c:v>
                </c:pt>
                <c:pt idx="776">
                  <c:v>30.938334676437719</c:v>
                </c:pt>
                <c:pt idx="777">
                  <c:v>30.564317009020499</c:v>
                </c:pt>
                <c:pt idx="778">
                  <c:v>33.097508638819846</c:v>
                </c:pt>
                <c:pt idx="779">
                  <c:v>34.165034607041335</c:v>
                </c:pt>
                <c:pt idx="780">
                  <c:v>34.391023171691479</c:v>
                </c:pt>
                <c:pt idx="781">
                  <c:v>34.682016483537723</c:v>
                </c:pt>
                <c:pt idx="782">
                  <c:v>34.236904157147755</c:v>
                </c:pt>
                <c:pt idx="783">
                  <c:v>34.365002355608688</c:v>
                </c:pt>
                <c:pt idx="784">
                  <c:v>35.003803109557715</c:v>
                </c:pt>
                <c:pt idx="785">
                  <c:v>34.711338171943666</c:v>
                </c:pt>
                <c:pt idx="786">
                  <c:v>35.406854828867537</c:v>
                </c:pt>
                <c:pt idx="787">
                  <c:v>34.394450958072873</c:v>
                </c:pt>
                <c:pt idx="788">
                  <c:v>34.305081965875189</c:v>
                </c:pt>
                <c:pt idx="789">
                  <c:v>35.474841641229794</c:v>
                </c:pt>
                <c:pt idx="790">
                  <c:v>35.035914240688015</c:v>
                </c:pt>
                <c:pt idx="791">
                  <c:v>33.948675877666176</c:v>
                </c:pt>
                <c:pt idx="792">
                  <c:v>33.712412704919714</c:v>
                </c:pt>
                <c:pt idx="793">
                  <c:v>33.15646837332303</c:v>
                </c:pt>
                <c:pt idx="794">
                  <c:v>33.010182726830152</c:v>
                </c:pt>
                <c:pt idx="795">
                  <c:v>33.137770910233208</c:v>
                </c:pt>
                <c:pt idx="796">
                  <c:v>33.347959086122906</c:v>
                </c:pt>
                <c:pt idx="797">
                  <c:v>32.658784276398322</c:v>
                </c:pt>
                <c:pt idx="798">
                  <c:v>32.279001875012057</c:v>
                </c:pt>
                <c:pt idx="799">
                  <c:v>31.543399020796276</c:v>
                </c:pt>
                <c:pt idx="800">
                  <c:v>31.663508441856997</c:v>
                </c:pt>
                <c:pt idx="801">
                  <c:v>31.53522700306128</c:v>
                </c:pt>
                <c:pt idx="802">
                  <c:v>30.374744048014627</c:v>
                </c:pt>
                <c:pt idx="803">
                  <c:v>29.941661590483427</c:v>
                </c:pt>
                <c:pt idx="804">
                  <c:v>29.800411438397649</c:v>
                </c:pt>
                <c:pt idx="805">
                  <c:v>30.778582022037391</c:v>
                </c:pt>
                <c:pt idx="806">
                  <c:v>31.889269760420607</c:v>
                </c:pt>
                <c:pt idx="807">
                  <c:v>31.726422472874624</c:v>
                </c:pt>
                <c:pt idx="808">
                  <c:v>31.445942078534596</c:v>
                </c:pt>
                <c:pt idx="809">
                  <c:v>33.359968585923276</c:v>
                </c:pt>
                <c:pt idx="810">
                  <c:v>33.253927518848201</c:v>
                </c:pt>
                <c:pt idx="811">
                  <c:v>32.142418313315197</c:v>
                </c:pt>
                <c:pt idx="812">
                  <c:v>30.501439688988711</c:v>
                </c:pt>
                <c:pt idx="813">
                  <c:v>30.836811232230747</c:v>
                </c:pt>
                <c:pt idx="814">
                  <c:v>31.661813134646593</c:v>
                </c:pt>
                <c:pt idx="815">
                  <c:v>31.050652744743427</c:v>
                </c:pt>
                <c:pt idx="816">
                  <c:v>31.380885487433922</c:v>
                </c:pt>
                <c:pt idx="817">
                  <c:v>31.684618403986537</c:v>
                </c:pt>
                <c:pt idx="818">
                  <c:v>30.798021467488901</c:v>
                </c:pt>
                <c:pt idx="819">
                  <c:v>31.221406922206434</c:v>
                </c:pt>
                <c:pt idx="820">
                  <c:v>31.276122642527767</c:v>
                </c:pt>
                <c:pt idx="821">
                  <c:v>32.311438356778154</c:v>
                </c:pt>
                <c:pt idx="822">
                  <c:v>32.327921164009034</c:v>
                </c:pt>
                <c:pt idx="823">
                  <c:v>30.905297781401373</c:v>
                </c:pt>
                <c:pt idx="824">
                  <c:v>30.478538917210805</c:v>
                </c:pt>
                <c:pt idx="825">
                  <c:v>31.403413762707217</c:v>
                </c:pt>
                <c:pt idx="826">
                  <c:v>31.756727209512746</c:v>
                </c:pt>
                <c:pt idx="827">
                  <c:v>32.097050413031106</c:v>
                </c:pt>
                <c:pt idx="828">
                  <c:v>29.216768937430217</c:v>
                </c:pt>
                <c:pt idx="829">
                  <c:v>28.981440282061033</c:v>
                </c:pt>
                <c:pt idx="830">
                  <c:v>30.796250619081203</c:v>
                </c:pt>
                <c:pt idx="831">
                  <c:v>31.815680039103089</c:v>
                </c:pt>
                <c:pt idx="832">
                  <c:v>32.349419615663969</c:v>
                </c:pt>
                <c:pt idx="833">
                  <c:v>32.653017189965936</c:v>
                </c:pt>
                <c:pt idx="834">
                  <c:v>33.089703818510174</c:v>
                </c:pt>
                <c:pt idx="835">
                  <c:v>33.682628445507206</c:v>
                </c:pt>
                <c:pt idx="836">
                  <c:v>34.35260234885196</c:v>
                </c:pt>
                <c:pt idx="837">
                  <c:v>33.902355012873926</c:v>
                </c:pt>
                <c:pt idx="838">
                  <c:v>34.394483706648877</c:v>
                </c:pt>
                <c:pt idx="839">
                  <c:v>33.23446232833868</c:v>
                </c:pt>
                <c:pt idx="840">
                  <c:v>33.499799556486806</c:v>
                </c:pt>
                <c:pt idx="841">
                  <c:v>32.629398803101658</c:v>
                </c:pt>
                <c:pt idx="842">
                  <c:v>32.019937015467484</c:v>
                </c:pt>
                <c:pt idx="843">
                  <c:v>33.201243996899748</c:v>
                </c:pt>
                <c:pt idx="844">
                  <c:v>31.800491614461539</c:v>
                </c:pt>
                <c:pt idx="845">
                  <c:v>30.860476560995398</c:v>
                </c:pt>
                <c:pt idx="846">
                  <c:v>30.352424359885109</c:v>
                </c:pt>
                <c:pt idx="847">
                  <c:v>30.937590606501114</c:v>
                </c:pt>
                <c:pt idx="848">
                  <c:v>34.199039938397405</c:v>
                </c:pt>
                <c:pt idx="849">
                  <c:v>33.862292741163976</c:v>
                </c:pt>
                <c:pt idx="850">
                  <c:v>32.605494394221672</c:v>
                </c:pt>
                <c:pt idx="851">
                  <c:v>33.150130145455215</c:v>
                </c:pt>
                <c:pt idx="852">
                  <c:v>34.576249279474752</c:v>
                </c:pt>
                <c:pt idx="853">
                  <c:v>34.817701528546415</c:v>
                </c:pt>
                <c:pt idx="854">
                  <c:v>35.308364410814548</c:v>
                </c:pt>
                <c:pt idx="855">
                  <c:v>33.550164715195393</c:v>
                </c:pt>
                <c:pt idx="856">
                  <c:v>33.77200755789886</c:v>
                </c:pt>
                <c:pt idx="857">
                  <c:v>34.315197134078161</c:v>
                </c:pt>
                <c:pt idx="858">
                  <c:v>37.982896804038717</c:v>
                </c:pt>
                <c:pt idx="859">
                  <c:v>41.274969607778388</c:v>
                </c:pt>
                <c:pt idx="860">
                  <c:v>43.134708728787295</c:v>
                </c:pt>
                <c:pt idx="861">
                  <c:v>43.871765978863543</c:v>
                </c:pt>
                <c:pt idx="862">
                  <c:v>45.333333148947091</c:v>
                </c:pt>
                <c:pt idx="863">
                  <c:v>46.058882470703608</c:v>
                </c:pt>
                <c:pt idx="864">
                  <c:v>47.723428049829579</c:v>
                </c:pt>
                <c:pt idx="865">
                  <c:v>49.185927463038965</c:v>
                </c:pt>
                <c:pt idx="866">
                  <c:v>50.799671563486214</c:v>
                </c:pt>
                <c:pt idx="867">
                  <c:v>51.250981255750553</c:v>
                </c:pt>
                <c:pt idx="868">
                  <c:v>51.182066609902783</c:v>
                </c:pt>
                <c:pt idx="869">
                  <c:v>49.903844953868756</c:v>
                </c:pt>
                <c:pt idx="870">
                  <c:v>50.905577736901094</c:v>
                </c:pt>
                <c:pt idx="871">
                  <c:v>51.53502871853037</c:v>
                </c:pt>
                <c:pt idx="872">
                  <c:v>51.476040611313131</c:v>
                </c:pt>
                <c:pt idx="873">
                  <c:v>51.506986276931286</c:v>
                </c:pt>
                <c:pt idx="874">
                  <c:v>52.188599694539711</c:v>
                </c:pt>
                <c:pt idx="875">
                  <c:v>51.924964815257582</c:v>
                </c:pt>
                <c:pt idx="876">
                  <c:v>50.914754369269396</c:v>
                </c:pt>
                <c:pt idx="877">
                  <c:v>50.302155060174385</c:v>
                </c:pt>
                <c:pt idx="878">
                  <c:v>48.544165476311782</c:v>
                </c:pt>
                <c:pt idx="879">
                  <c:v>48.549802679060512</c:v>
                </c:pt>
                <c:pt idx="880">
                  <c:v>49.43987617651765</c:v>
                </c:pt>
                <c:pt idx="881">
                  <c:v>51.570383616486914</c:v>
                </c:pt>
                <c:pt idx="882">
                  <c:v>52.450319474009277</c:v>
                </c:pt>
                <c:pt idx="883">
                  <c:v>53.928484706047556</c:v>
                </c:pt>
                <c:pt idx="884">
                  <c:v>56.347112179442931</c:v>
                </c:pt>
                <c:pt idx="885">
                  <c:v>57.123131085472714</c:v>
                </c:pt>
                <c:pt idx="886">
                  <c:v>57.966907558849407</c:v>
                </c:pt>
                <c:pt idx="887">
                  <c:v>57.798227095096316</c:v>
                </c:pt>
                <c:pt idx="888">
                  <c:v>56.96118499454996</c:v>
                </c:pt>
                <c:pt idx="889">
                  <c:v>58.697677290793202</c:v>
                </c:pt>
                <c:pt idx="890">
                  <c:v>61.090869156064009</c:v>
                </c:pt>
                <c:pt idx="891">
                  <c:v>64.091652212349203</c:v>
                </c:pt>
                <c:pt idx="892">
                  <c:v>63.919918949144588</c:v>
                </c:pt>
                <c:pt idx="893">
                  <c:v>64.270726420232734</c:v>
                </c:pt>
                <c:pt idx="894">
                  <c:v>64.485995876957872</c:v>
                </c:pt>
                <c:pt idx="895">
                  <c:v>65.32283611291588</c:v>
                </c:pt>
                <c:pt idx="896">
                  <c:v>67.5966683839994</c:v>
                </c:pt>
                <c:pt idx="897">
                  <c:v>70.229515708008591</c:v>
                </c:pt>
                <c:pt idx="898">
                  <c:v>70.896014780106057</c:v>
                </c:pt>
                <c:pt idx="899">
                  <c:v>73.944059512934885</c:v>
                </c:pt>
                <c:pt idx="900">
                  <c:v>79.535479213516908</c:v>
                </c:pt>
                <c:pt idx="901">
                  <c:v>82.892040404450356</c:v>
                </c:pt>
                <c:pt idx="902">
                  <c:v>80.822119719789043</c:v>
                </c:pt>
                <c:pt idx="903">
                  <c:v>81.118396682783271</c:v>
                </c:pt>
                <c:pt idx="904">
                  <c:v>81.511143168328502</c:v>
                </c:pt>
                <c:pt idx="905">
                  <c:v>82.956940605526313</c:v>
                </c:pt>
                <c:pt idx="906">
                  <c:v>81.206337005200481</c:v>
                </c:pt>
                <c:pt idx="907">
                  <c:v>81.409464148936891</c:v>
                </c:pt>
                <c:pt idx="908">
                  <c:v>83.822895643769513</c:v>
                </c:pt>
                <c:pt idx="909">
                  <c:v>85.163300558853308</c:v>
                </c:pt>
                <c:pt idx="910">
                  <c:v>89.479350339250217</c:v>
                </c:pt>
                <c:pt idx="911">
                  <c:v>93.76961220129499</c:v>
                </c:pt>
                <c:pt idx="912">
                  <c:v>96.825745780919576</c:v>
                </c:pt>
                <c:pt idx="913">
                  <c:v>93.930205171229105</c:v>
                </c:pt>
                <c:pt idx="914">
                  <c:v>91.345055190179252</c:v>
                </c:pt>
                <c:pt idx="915">
                  <c:v>93.076202227500659</c:v>
                </c:pt>
                <c:pt idx="916">
                  <c:v>93.169675181140448</c:v>
                </c:pt>
                <c:pt idx="917">
                  <c:v>91.434060362351389</c:v>
                </c:pt>
                <c:pt idx="918">
                  <c:v>87.761357378130526</c:v>
                </c:pt>
                <c:pt idx="919">
                  <c:v>87.659725861712246</c:v>
                </c:pt>
                <c:pt idx="920">
                  <c:v>92.08421938075675</c:v>
                </c:pt>
                <c:pt idx="921">
                  <c:v>91.980339072617667</c:v>
                </c:pt>
                <c:pt idx="922">
                  <c:v>94.377606419537884</c:v>
                </c:pt>
                <c:pt idx="923">
                  <c:v>97.744836352051294</c:v>
                </c:pt>
                <c:pt idx="924">
                  <c:v>96.944310670725272</c:v>
                </c:pt>
                <c:pt idx="925">
                  <c:v>94.884635987559463</c:v>
                </c:pt>
                <c:pt idx="926">
                  <c:v>92.967722396829075</c:v>
                </c:pt>
                <c:pt idx="927">
                  <c:v>94.308482832195438</c:v>
                </c:pt>
                <c:pt idx="928">
                  <c:v>93.750377621861034</c:v>
                </c:pt>
                <c:pt idx="929">
                  <c:v>92.852743579294156</c:v>
                </c:pt>
                <c:pt idx="930">
                  <c:v>94.635977827066782</c:v>
                </c:pt>
                <c:pt idx="931">
                  <c:v>96.147480267030232</c:v>
                </c:pt>
                <c:pt idx="932">
                  <c:v>95.764403765126275</c:v>
                </c:pt>
                <c:pt idx="933">
                  <c:v>95.385146376481558</c:v>
                </c:pt>
                <c:pt idx="934">
                  <c:v>95.756854788131093</c:v>
                </c:pt>
                <c:pt idx="935">
                  <c:v>95.589794299648219</c:v>
                </c:pt>
                <c:pt idx="936">
                  <c:v>94.605002208701322</c:v>
                </c:pt>
                <c:pt idx="937">
                  <c:v>95.822109311938064</c:v>
                </c:pt>
                <c:pt idx="938">
                  <c:v>98.016494609503425</c:v>
                </c:pt>
                <c:pt idx="939">
                  <c:v>102.32894247092003</c:v>
                </c:pt>
                <c:pt idx="940">
                  <c:v>104.59798585539265</c:v>
                </c:pt>
                <c:pt idx="941">
                  <c:v>104.48905895944684</c:v>
                </c:pt>
                <c:pt idx="942">
                  <c:v>104.29407794292834</c:v>
                </c:pt>
                <c:pt idx="943">
                  <c:v>105.7799496946491</c:v>
                </c:pt>
                <c:pt idx="944">
                  <c:v>107.24718046119506</c:v>
                </c:pt>
                <c:pt idx="945">
                  <c:v>108.00028517435632</c:v>
                </c:pt>
                <c:pt idx="946">
                  <c:v>104.91923336887615</c:v>
                </c:pt>
                <c:pt idx="947">
                  <c:v>103.32436359350065</c:v>
                </c:pt>
                <c:pt idx="948">
                  <c:v>102.66646333029043</c:v>
                </c:pt>
                <c:pt idx="949">
                  <c:v>101.88720284588119</c:v>
                </c:pt>
                <c:pt idx="950">
                  <c:v>102.59683597279147</c:v>
                </c:pt>
                <c:pt idx="951">
                  <c:v>104.70072106052267</c:v>
                </c:pt>
                <c:pt idx="952">
                  <c:v>105.10612811739524</c:v>
                </c:pt>
                <c:pt idx="953">
                  <c:v>102.95396324149492</c:v>
                </c:pt>
                <c:pt idx="954">
                  <c:v>101.90516863835686</c:v>
                </c:pt>
                <c:pt idx="955">
                  <c:v>103.18539277005041</c:v>
                </c:pt>
                <c:pt idx="956">
                  <c:v>105.98428817751021</c:v>
                </c:pt>
                <c:pt idx="957">
                  <c:v>108.96185521645565</c:v>
                </c:pt>
                <c:pt idx="958">
                  <c:v>108.96985097092094</c:v>
                </c:pt>
                <c:pt idx="959">
                  <c:v>111.33717051047007</c:v>
                </c:pt>
                <c:pt idx="960">
                  <c:v>109.93437822870243</c:v>
                </c:pt>
                <c:pt idx="961">
                  <c:v>111.03760960209935</c:v>
                </c:pt>
                <c:pt idx="962">
                  <c:v>111.22563250862768</c:v>
                </c:pt>
                <c:pt idx="963">
                  <c:v>110.07255698624888</c:v>
                </c:pt>
                <c:pt idx="964">
                  <c:v>110.74351852059516</c:v>
                </c:pt>
                <c:pt idx="965">
                  <c:v>113.98308934029768</c:v>
                </c:pt>
                <c:pt idx="966">
                  <c:v>116.19939230701614</c:v>
                </c:pt>
                <c:pt idx="967">
                  <c:v>117.74067322658851</c:v>
                </c:pt>
                <c:pt idx="968">
                  <c:v>119.04024514333734</c:v>
                </c:pt>
                <c:pt idx="969">
                  <c:v>122.47949096640757</c:v>
                </c:pt>
                <c:pt idx="970">
                  <c:v>123.54765192815448</c:v>
                </c:pt>
                <c:pt idx="971">
                  <c:v>121.14038548309472</c:v>
                </c:pt>
                <c:pt idx="972">
                  <c:v>119.58897852913061</c:v>
                </c:pt>
                <c:pt idx="973">
                  <c:v>120.6684898060811</c:v>
                </c:pt>
                <c:pt idx="974">
                  <c:v>122.00753026258872</c:v>
                </c:pt>
                <c:pt idx="975">
                  <c:v>123.43603754969038</c:v>
                </c:pt>
                <c:pt idx="976">
                  <c:v>127.63531355831275</c:v>
                </c:pt>
                <c:pt idx="977">
                  <c:v>130.31044723726956</c:v>
                </c:pt>
                <c:pt idx="978">
                  <c:v>132.27247451323356</c:v>
                </c:pt>
                <c:pt idx="979">
                  <c:v>130.88306149412713</c:v>
                </c:pt>
                <c:pt idx="980">
                  <c:v>128.79008523647568</c:v>
                </c:pt>
                <c:pt idx="981">
                  <c:v>130.54773735491511</c:v>
                </c:pt>
                <c:pt idx="982">
                  <c:v>132.24378938141712</c:v>
                </c:pt>
                <c:pt idx="983">
                  <c:v>135.81047351355141</c:v>
                </c:pt>
                <c:pt idx="984">
                  <c:v>138.87319958153466</c:v>
                </c:pt>
                <c:pt idx="985">
                  <c:v>139.28102511144374</c:v>
                </c:pt>
                <c:pt idx="986">
                  <c:v>139.05476470429591</c:v>
                </c:pt>
                <c:pt idx="987">
                  <c:v>140.39136278618531</c:v>
                </c:pt>
                <c:pt idx="988">
                  <c:v>142.67316998350594</c:v>
                </c:pt>
                <c:pt idx="989">
                  <c:v>144.36782292973658</c:v>
                </c:pt>
                <c:pt idx="990">
                  <c:v>148.29150755806495</c:v>
                </c:pt>
                <c:pt idx="991">
                  <c:v>148.68115852988589</c:v>
                </c:pt>
                <c:pt idx="992">
                  <c:v>144.86134038014498</c:v>
                </c:pt>
                <c:pt idx="993">
                  <c:v>145.01653751675053</c:v>
                </c:pt>
                <c:pt idx="994">
                  <c:v>145.56263390853991</c:v>
                </c:pt>
                <c:pt idx="995">
                  <c:v>143.39512420500785</c:v>
                </c:pt>
                <c:pt idx="996">
                  <c:v>138.30749753100469</c:v>
                </c:pt>
                <c:pt idx="997">
                  <c:v>134.02992054627572</c:v>
                </c:pt>
                <c:pt idx="998">
                  <c:v>132.72576561754457</c:v>
                </c:pt>
                <c:pt idx="999">
                  <c:v>133.82062652620888</c:v>
                </c:pt>
                <c:pt idx="1000">
                  <c:v>132.36983918294584</c:v>
                </c:pt>
                <c:pt idx="1001">
                  <c:v>133.19733946666514</c:v>
                </c:pt>
                <c:pt idx="1002">
                  <c:v>131.59844871686479</c:v>
                </c:pt>
                <c:pt idx="1003">
                  <c:v>129.78412601947903</c:v>
                </c:pt>
                <c:pt idx="1004">
                  <c:v>128.49555822685093</c:v>
                </c:pt>
                <c:pt idx="1005">
                  <c:v>130.67540732179756</c:v>
                </c:pt>
                <c:pt idx="1006">
                  <c:v>131.27010868616057</c:v>
                </c:pt>
                <c:pt idx="1007">
                  <c:v>134.42906249184151</c:v>
                </c:pt>
                <c:pt idx="1008">
                  <c:v>137.37797699592173</c:v>
                </c:pt>
                <c:pt idx="1009">
                  <c:v>139.11161437111576</c:v>
                </c:pt>
                <c:pt idx="1010">
                  <c:v>143.98455299915332</c:v>
                </c:pt>
                <c:pt idx="1011">
                  <c:v>149.3892795464827</c:v>
                </c:pt>
                <c:pt idx="1012">
                  <c:v>148.94672503490543</c:v>
                </c:pt>
                <c:pt idx="1013">
                  <c:v>147.05753911290799</c:v>
                </c:pt>
                <c:pt idx="1014">
                  <c:v>150.71036024703588</c:v>
                </c:pt>
                <c:pt idx="1015">
                  <c:v>152.78611009053697</c:v>
                </c:pt>
                <c:pt idx="1016">
                  <c:v>154.91368897212618</c:v>
                </c:pt>
                <c:pt idx="1017">
                  <c:v>158.35828383335593</c:v>
                </c:pt>
                <c:pt idx="1018">
                  <c:v>158.9002487542509</c:v>
                </c:pt>
                <c:pt idx="1019">
                  <c:v>157.22625860188131</c:v>
                </c:pt>
                <c:pt idx="1020">
                  <c:v>151.87237921223291</c:v>
                </c:pt>
                <c:pt idx="1021">
                  <c:v>149.43209884680817</c:v>
                </c:pt>
                <c:pt idx="1022">
                  <c:v>147.47886137867269</c:v>
                </c:pt>
                <c:pt idx="1023">
                  <c:v>146.41755964131596</c:v>
                </c:pt>
                <c:pt idx="1024">
                  <c:v>147.39881024864701</c:v>
                </c:pt>
                <c:pt idx="1025">
                  <c:v>150.41320712955724</c:v>
                </c:pt>
                <c:pt idx="1026">
                  <c:v>148.71812740735169</c:v>
                </c:pt>
                <c:pt idx="1027">
                  <c:v>152.33246821048616</c:v>
                </c:pt>
                <c:pt idx="1028">
                  <c:v>156.58148380013279</c:v>
                </c:pt>
                <c:pt idx="1029">
                  <c:v>156.23792649349105</c:v>
                </c:pt>
                <c:pt idx="1030">
                  <c:v>153.39439784596311</c:v>
                </c:pt>
                <c:pt idx="1031">
                  <c:v>155.54360775140552</c:v>
                </c:pt>
                <c:pt idx="1032">
                  <c:v>152.95430397944727</c:v>
                </c:pt>
                <c:pt idx="1033">
                  <c:v>151.42424444132666</c:v>
                </c:pt>
                <c:pt idx="1034">
                  <c:v>154.36005132936313</c:v>
                </c:pt>
                <c:pt idx="1035">
                  <c:v>157.50500658076513</c:v>
                </c:pt>
                <c:pt idx="1036">
                  <c:v>161.29708234330479</c:v>
                </c:pt>
                <c:pt idx="1037">
                  <c:v>160.88260604203396</c:v>
                </c:pt>
                <c:pt idx="1038">
                  <c:v>162.39337034121598</c:v>
                </c:pt>
                <c:pt idx="1039">
                  <c:v>165.00209818917588</c:v>
                </c:pt>
                <c:pt idx="1040">
                  <c:v>167.79150400058427</c:v>
                </c:pt>
                <c:pt idx="1041">
                  <c:v>169.70761170157172</c:v>
                </c:pt>
                <c:pt idx="1042">
                  <c:v>173.69626595287687</c:v>
                </c:pt>
                <c:pt idx="1043">
                  <c:v>173.77919594000485</c:v>
                </c:pt>
                <c:pt idx="1044">
                  <c:v>173.2112214363114</c:v>
                </c:pt>
                <c:pt idx="1045">
                  <c:v>173.83656885265782</c:v>
                </c:pt>
                <c:pt idx="1046">
                  <c:v>174.20025178419365</c:v>
                </c:pt>
                <c:pt idx="1047">
                  <c:v>176.79709968507171</c:v>
                </c:pt>
                <c:pt idx="1048">
                  <c:v>177.92970005525416</c:v>
                </c:pt>
                <c:pt idx="1049">
                  <c:v>180.15959960145764</c:v>
                </c:pt>
                <c:pt idx="1050">
                  <c:v>188.24976481118134</c:v>
                </c:pt>
                <c:pt idx="1051">
                  <c:v>192.73752409226469</c:v>
                </c:pt>
                <c:pt idx="1052">
                  <c:v>188.91618829887199</c:v>
                </c:pt>
                <c:pt idx="1053">
                  <c:v>192.49140850062176</c:v>
                </c:pt>
                <c:pt idx="1054">
                  <c:v>191.70402845051385</c:v>
                </c:pt>
                <c:pt idx="1055">
                  <c:v>188.03903257877127</c:v>
                </c:pt>
                <c:pt idx="1056">
                  <c:v>184.9196234285204</c:v>
                </c:pt>
                <c:pt idx="1057">
                  <c:v>185.09526765393636</c:v>
                </c:pt>
                <c:pt idx="1058">
                  <c:v>180.81894242296772</c:v>
                </c:pt>
                <c:pt idx="1059">
                  <c:v>176.77556852929891</c:v>
                </c:pt>
                <c:pt idx="1060">
                  <c:v>178.57194726571305</c:v>
                </c:pt>
                <c:pt idx="1061">
                  <c:v>177.0051305124924</c:v>
                </c:pt>
                <c:pt idx="1062">
                  <c:v>177.29753864794165</c:v>
                </c:pt>
                <c:pt idx="1063">
                  <c:v>175.358126915573</c:v>
                </c:pt>
                <c:pt idx="1064">
                  <c:v>177.19082030284724</c:v>
                </c:pt>
                <c:pt idx="1065">
                  <c:v>174.81763458234144</c:v>
                </c:pt>
                <c:pt idx="1066">
                  <c:v>170.41412646995599</c:v>
                </c:pt>
                <c:pt idx="1067">
                  <c:v>172.07949860046224</c:v>
                </c:pt>
                <c:pt idx="1068">
                  <c:v>174.87179774936254</c:v>
                </c:pt>
                <c:pt idx="1069">
                  <c:v>179.20337089265945</c:v>
                </c:pt>
                <c:pt idx="1070">
                  <c:v>173.99584413580257</c:v>
                </c:pt>
                <c:pt idx="1071">
                  <c:v>178.38714497575722</c:v>
                </c:pt>
                <c:pt idx="1072">
                  <c:v>179.54129813622981</c:v>
                </c:pt>
                <c:pt idx="1073">
                  <c:v>183.41585735935922</c:v>
                </c:pt>
                <c:pt idx="1074">
                  <c:v>183.76406025800742</c:v>
                </c:pt>
                <c:pt idx="1075">
                  <c:v>185.16469767593671</c:v>
                </c:pt>
                <c:pt idx="1076">
                  <c:v>186.22315927859376</c:v>
                </c:pt>
                <c:pt idx="1077">
                  <c:v>194.12403759862906</c:v>
                </c:pt>
                <c:pt idx="1078">
                  <c:v>194.94278357538295</c:v>
                </c:pt>
                <c:pt idx="1079">
                  <c:v>195.90675071963491</c:v>
                </c:pt>
                <c:pt idx="1080">
                  <c:v>199.51311022931483</c:v>
                </c:pt>
                <c:pt idx="1081">
                  <c:v>195.67996761112067</c:v>
                </c:pt>
                <c:pt idx="1082">
                  <c:v>191.8987910283287</c:v>
                </c:pt>
                <c:pt idx="1083">
                  <c:v>194.05999923097497</c:v>
                </c:pt>
                <c:pt idx="1084">
                  <c:v>196.06395119090183</c:v>
                </c:pt>
                <c:pt idx="1085">
                  <c:v>201.05815231321975</c:v>
                </c:pt>
                <c:pt idx="1086">
                  <c:v>204.78162235580388</c:v>
                </c:pt>
                <c:pt idx="1087">
                  <c:v>208.90048098804155</c:v>
                </c:pt>
                <c:pt idx="1088">
                  <c:v>208.72272516373246</c:v>
                </c:pt>
                <c:pt idx="1089">
                  <c:v>203.19368827341268</c:v>
                </c:pt>
                <c:pt idx="1090">
                  <c:v>204.38453245157126</c:v>
                </c:pt>
                <c:pt idx="1091">
                  <c:v>206.50936918905364</c:v>
                </c:pt>
                <c:pt idx="1092">
                  <c:v>200.33869223378366</c:v>
                </c:pt>
                <c:pt idx="1093">
                  <c:v>201.1792907844945</c:v>
                </c:pt>
                <c:pt idx="1094">
                  <c:v>202.83224846477646</c:v>
                </c:pt>
                <c:pt idx="1095">
                  <c:v>207.24254455249937</c:v>
                </c:pt>
                <c:pt idx="1096">
                  <c:v>212.46086533899995</c:v>
                </c:pt>
                <c:pt idx="1097">
                  <c:v>219.24612831238369</c:v>
                </c:pt>
                <c:pt idx="1098">
                  <c:v>226.68069425770267</c:v>
                </c:pt>
                <c:pt idx="1099">
                  <c:v>225.34489310706991</c:v>
                </c:pt>
                <c:pt idx="1100">
                  <c:v>229.10068222732684</c:v>
                </c:pt>
                <c:pt idx="1101">
                  <c:v>229.217808495562</c:v>
                </c:pt>
                <c:pt idx="1102">
                  <c:v>228.1570290421742</c:v>
                </c:pt>
                <c:pt idx="1103">
                  <c:v>220.86011707061795</c:v>
                </c:pt>
                <c:pt idx="1104">
                  <c:v>222.15103052958079</c:v>
                </c:pt>
                <c:pt idx="1105">
                  <c:v>227.53579300924176</c:v>
                </c:pt>
                <c:pt idx="1106">
                  <c:v>238.20290349694571</c:v>
                </c:pt>
                <c:pt idx="1107">
                  <c:v>247.98356471521677</c:v>
                </c:pt>
                <c:pt idx="1108">
                  <c:v>243.13861552532731</c:v>
                </c:pt>
                <c:pt idx="1109">
                  <c:v>238.37699970455935</c:v>
                </c:pt>
                <c:pt idx="1110">
                  <c:v>243.73514662221814</c:v>
                </c:pt>
                <c:pt idx="1111">
                  <c:v>247.00498555793104</c:v>
                </c:pt>
                <c:pt idx="1112">
                  <c:v>249.36862289804179</c:v>
                </c:pt>
                <c:pt idx="1113">
                  <c:v>253.6417860034706</c:v>
                </c:pt>
                <c:pt idx="1114">
                  <c:v>258.86990655933943</c:v>
                </c:pt>
                <c:pt idx="1115">
                  <c:v>259.96430152914093</c:v>
                </c:pt>
                <c:pt idx="1116">
                  <c:v>262.52892804381707</c:v>
                </c:pt>
                <c:pt idx="1117">
                  <c:v>253.29023261717563</c:v>
                </c:pt>
                <c:pt idx="1118">
                  <c:v>245.36260302614389</c:v>
                </c:pt>
                <c:pt idx="1119">
                  <c:v>246.6166815473436</c:v>
                </c:pt>
                <c:pt idx="1120">
                  <c:v>251.28032962142848</c:v>
                </c:pt>
                <c:pt idx="1121">
                  <c:v>256.19846005095894</c:v>
                </c:pt>
                <c:pt idx="1122">
                  <c:v>259.68675348171712</c:v>
                </c:pt>
                <c:pt idx="1123">
                  <c:v>259.84464784384159</c:v>
                </c:pt>
                <c:pt idx="1124">
                  <c:v>260.8760969535557</c:v>
                </c:pt>
                <c:pt idx="1125">
                  <c:v>263.71635242285936</c:v>
                </c:pt>
                <c:pt idx="1126">
                  <c:v>262.86171104229425</c:v>
                </c:pt>
                <c:pt idx="1127">
                  <c:v>264.03898784853754</c:v>
                </c:pt>
                <c:pt idx="1128">
                  <c:v>257.00222914332988</c:v>
                </c:pt>
                <c:pt idx="1129">
                  <c:v>257.63951391455316</c:v>
                </c:pt>
                <c:pt idx="1130">
                  <c:v>262.68065738478913</c:v>
                </c:pt>
                <c:pt idx="1131">
                  <c:v>266.66762444945971</c:v>
                </c:pt>
                <c:pt idx="1132">
                  <c:v>263.88699336689473</c:v>
                </c:pt>
                <c:pt idx="1133">
                  <c:v>262.15276343018263</c:v>
                </c:pt>
                <c:pt idx="1134">
                  <c:v>260.75224417323568</c:v>
                </c:pt>
                <c:pt idx="1135">
                  <c:v>255.06537412150564</c:v>
                </c:pt>
                <c:pt idx="1136">
                  <c:v>259.35618831410466</c:v>
                </c:pt>
                <c:pt idx="1137">
                  <c:v>263.72972525236514</c:v>
                </c:pt>
                <c:pt idx="1138">
                  <c:v>264.22947452327281</c:v>
                </c:pt>
                <c:pt idx="1139">
                  <c:v>261.79341203277659</c:v>
                </c:pt>
                <c:pt idx="1140">
                  <c:v>258.4921253555305</c:v>
                </c:pt>
                <c:pt idx="1141">
                  <c:v>251.91479020939877</c:v>
                </c:pt>
                <c:pt idx="1142">
                  <c:v>249.37677325168519</c:v>
                </c:pt>
                <c:pt idx="1143">
                  <c:v>249.94498419049208</c:v>
                </c:pt>
                <c:pt idx="1144">
                  <c:v>250.65673233252343</c:v>
                </c:pt>
                <c:pt idx="1145">
                  <c:v>255.34966964417382</c:v>
                </c:pt>
                <c:pt idx="1146">
                  <c:v>260.89813370622727</c:v>
                </c:pt>
                <c:pt idx="1147">
                  <c:v>263.14474448399318</c:v>
                </c:pt>
                <c:pt idx="1148">
                  <c:v>267.2992360541125</c:v>
                </c:pt>
                <c:pt idx="1149">
                  <c:v>268.77539195840421</c:v>
                </c:pt>
                <c:pt idx="1150">
                  <c:v>264.74595647969744</c:v>
                </c:pt>
                <c:pt idx="1151">
                  <c:v>265.21446496204061</c:v>
                </c:pt>
                <c:pt idx="1152">
                  <c:v>267.20467017817543</c:v>
                </c:pt>
                <c:pt idx="1153">
                  <c:v>263.75621006681735</c:v>
                </c:pt>
                <c:pt idx="1154">
                  <c:v>261.93683807165354</c:v>
                </c:pt>
                <c:pt idx="1155">
                  <c:v>255.35488377479425</c:v>
                </c:pt>
                <c:pt idx="1156">
                  <c:v>258.49924515689906</c:v>
                </c:pt>
                <c:pt idx="1157">
                  <c:v>266.82628222620184</c:v>
                </c:pt>
                <c:pt idx="1158">
                  <c:v>270.31372320852819</c:v>
                </c:pt>
                <c:pt idx="1159">
                  <c:v>270.53755630884115</c:v>
                </c:pt>
                <c:pt idx="1160">
                  <c:v>278.25188704621996</c:v>
                </c:pt>
                <c:pt idx="1161">
                  <c:v>280.53444200826715</c:v>
                </c:pt>
                <c:pt idx="1162">
                  <c:v>288.4162553369631</c:v>
                </c:pt>
                <c:pt idx="1163">
                  <c:v>287.68640463109256</c:v>
                </c:pt>
                <c:pt idx="1164">
                  <c:v>288.28011318897148</c:v>
                </c:pt>
                <c:pt idx="1165">
                  <c:v>288.51514942100226</c:v>
                </c:pt>
                <c:pt idx="1166">
                  <c:v>286.59120573920507</c:v>
                </c:pt>
                <c:pt idx="1167">
                  <c:v>276.07438199343585</c:v>
                </c:pt>
                <c:pt idx="1168">
                  <c:v>268.73162355993958</c:v>
                </c:pt>
                <c:pt idx="1169">
                  <c:v>274.33642053496965</c:v>
                </c:pt>
                <c:pt idx="1170">
                  <c:v>271.35892205246478</c:v>
                </c:pt>
                <c:pt idx="1171">
                  <c:v>243.43804030853579</c:v>
                </c:pt>
                <c:pt idx="1172">
                  <c:v>239.04148909175268</c:v>
                </c:pt>
                <c:pt idx="1173">
                  <c:v>250.51212130099753</c:v>
                </c:pt>
                <c:pt idx="1174">
                  <c:v>246.96685552109906</c:v>
                </c:pt>
                <c:pt idx="1175">
                  <c:v>231.03029863917982</c:v>
                </c:pt>
                <c:pt idx="1176">
                  <c:v>219.55262464407718</c:v>
                </c:pt>
                <c:pt idx="1177">
                  <c:v>241.6985981599878</c:v>
                </c:pt>
                <c:pt idx="1178">
                  <c:v>253.62233495211524</c:v>
                </c:pt>
                <c:pt idx="1179">
                  <c:v>256.34334286204194</c:v>
                </c:pt>
                <c:pt idx="1180">
                  <c:v>260.16128335315619</c:v>
                </c:pt>
                <c:pt idx="1181">
                  <c:v>277.50398278515775</c:v>
                </c:pt>
                <c:pt idx="1182">
                  <c:v>286.7135552128733</c:v>
                </c:pt>
                <c:pt idx="1183">
                  <c:v>292.43681415465437</c:v>
                </c:pt>
                <c:pt idx="1184">
                  <c:v>297.50954537420841</c:v>
                </c:pt>
                <c:pt idx="1185">
                  <c:v>303.08240234423647</c:v>
                </c:pt>
                <c:pt idx="1186">
                  <c:v>305.14121786980712</c:v>
                </c:pt>
                <c:pt idx="1187">
                  <c:v>297.84007843021425</c:v>
                </c:pt>
                <c:pt idx="1188">
                  <c:v>311.5923651136755</c:v>
                </c:pt>
                <c:pt idx="1189">
                  <c:v>321.54535383351788</c:v>
                </c:pt>
                <c:pt idx="1190">
                  <c:v>307.12765064888612</c:v>
                </c:pt>
                <c:pt idx="1191">
                  <c:v>299.16137621295167</c:v>
                </c:pt>
                <c:pt idx="1192">
                  <c:v>299.54554560287704</c:v>
                </c:pt>
                <c:pt idx="1193">
                  <c:v>302.65192207641809</c:v>
                </c:pt>
                <c:pt idx="1194">
                  <c:v>311.44511883553389</c:v>
                </c:pt>
                <c:pt idx="1195">
                  <c:v>323.71552638668953</c:v>
                </c:pt>
                <c:pt idx="1196">
                  <c:v>329.61026185495808</c:v>
                </c:pt>
                <c:pt idx="1197">
                  <c:v>337.33680819674413</c:v>
                </c:pt>
                <c:pt idx="1198">
                  <c:v>345.33682782731699</c:v>
                </c:pt>
                <c:pt idx="1199">
                  <c:v>352.17927528495613</c:v>
                </c:pt>
                <c:pt idx="1200">
                  <c:v>346.3881720249168</c:v>
                </c:pt>
                <c:pt idx="1201">
                  <c:v>350.60525156958306</c:v>
                </c:pt>
                <c:pt idx="1202">
                  <c:v>352.36588048904042</c:v>
                </c:pt>
                <c:pt idx="1203">
                  <c:v>342.67816719424462</c:v>
                </c:pt>
                <c:pt idx="1204">
                  <c:v>351.5351003667991</c:v>
                </c:pt>
                <c:pt idx="1205">
                  <c:v>322.97406453950794</c:v>
                </c:pt>
                <c:pt idx="1206">
                  <c:v>321.81176395163698</c:v>
                </c:pt>
                <c:pt idx="1207">
                  <c:v>330.10603177955306</c:v>
                </c:pt>
                <c:pt idx="1208">
                  <c:v>336.06747882533665</c:v>
                </c:pt>
                <c:pt idx="1209">
                  <c:v>341.57983965149668</c:v>
                </c:pt>
                <c:pt idx="1210">
                  <c:v>354.04442170632194</c:v>
                </c:pt>
                <c:pt idx="1211">
                  <c:v>365.05704303092472</c:v>
                </c:pt>
                <c:pt idx="1212">
                  <c:v>370.31259462454818</c:v>
                </c:pt>
                <c:pt idx="1213">
                  <c:v>369.77944883922487</c:v>
                </c:pt>
                <c:pt idx="1214">
                  <c:v>361.84819850379046</c:v>
                </c:pt>
                <c:pt idx="1215">
                  <c:v>359.81341495146916</c:v>
                </c:pt>
                <c:pt idx="1216">
                  <c:v>369.87781776296725</c:v>
                </c:pt>
                <c:pt idx="1217">
                  <c:v>377.74558178759548</c:v>
                </c:pt>
                <c:pt idx="1218">
                  <c:v>385.60629570673279</c:v>
                </c:pt>
                <c:pt idx="1219">
                  <c:v>384.97983987216293</c:v>
                </c:pt>
                <c:pt idx="1220">
                  <c:v>378.10877514030415</c:v>
                </c:pt>
                <c:pt idx="1221">
                  <c:v>385.86683572288712</c:v>
                </c:pt>
                <c:pt idx="1222">
                  <c:v>397.78712107892886</c:v>
                </c:pt>
                <c:pt idx="1223">
                  <c:v>402.10688562568214</c:v>
                </c:pt>
                <c:pt idx="1224">
                  <c:v>410.55215151368725</c:v>
                </c:pt>
                <c:pt idx="1225">
                  <c:v>417.28709555662408</c:v>
                </c:pt>
                <c:pt idx="1226">
                  <c:v>431.88223010238465</c:v>
                </c:pt>
                <c:pt idx="1227">
                  <c:v>424.74744181495606</c:v>
                </c:pt>
                <c:pt idx="1228">
                  <c:v>434.89560151440628</c:v>
                </c:pt>
                <c:pt idx="1229">
                  <c:v>434.54812850552321</c:v>
                </c:pt>
                <c:pt idx="1230">
                  <c:v>438.20433786829375</c:v>
                </c:pt>
                <c:pt idx="1231">
                  <c:v>448.49380940388062</c:v>
                </c:pt>
                <c:pt idx="1232">
                  <c:v>463.72234430077629</c:v>
                </c:pt>
                <c:pt idx="1233">
                  <c:v>468.84379613391025</c:v>
                </c:pt>
                <c:pt idx="1234">
                  <c:v>471.36726441341557</c:v>
                </c:pt>
                <c:pt idx="1235">
                  <c:v>470.20493332882404</c:v>
                </c:pt>
                <c:pt idx="1236">
                  <c:v>478.11169564106774</c:v>
                </c:pt>
                <c:pt idx="1237">
                  <c:v>477.58882597495779</c:v>
                </c:pt>
                <c:pt idx="1238">
                  <c:v>483.2293681912796</c:v>
                </c:pt>
                <c:pt idx="1239">
                  <c:v>495.34406051898412</c:v>
                </c:pt>
                <c:pt idx="1240">
                  <c:v>502.39624012916954</c:v>
                </c:pt>
                <c:pt idx="1241">
                  <c:v>502.37498785811925</c:v>
                </c:pt>
                <c:pt idx="1242">
                  <c:v>509.01680726163602</c:v>
                </c:pt>
                <c:pt idx="1243">
                  <c:v>500.54602244010277</c:v>
                </c:pt>
                <c:pt idx="1244">
                  <c:v>527.62080419428094</c:v>
                </c:pt>
                <c:pt idx="1245">
                  <c:v>534.49881822733209</c:v>
                </c:pt>
                <c:pt idx="1246">
                  <c:v>534.51903422188946</c:v>
                </c:pt>
                <c:pt idx="1247">
                  <c:v>544.41342532451722</c:v>
                </c:pt>
                <c:pt idx="1248">
                  <c:v>541.1524740142587</c:v>
                </c:pt>
                <c:pt idx="1249">
                  <c:v>544.96058306811267</c:v>
                </c:pt>
                <c:pt idx="1250">
                  <c:v>544.96306800108584</c:v>
                </c:pt>
                <c:pt idx="1251">
                  <c:v>540.05413183320536</c:v>
                </c:pt>
                <c:pt idx="1252">
                  <c:v>540.10317438575373</c:v>
                </c:pt>
                <c:pt idx="1253">
                  <c:v>530.96976703831433</c:v>
                </c:pt>
                <c:pt idx="1254">
                  <c:v>511.57330272837203</c:v>
                </c:pt>
                <c:pt idx="1255">
                  <c:v>531.41635697674474</c:v>
                </c:pt>
                <c:pt idx="1256">
                  <c:v>544.6105106424759</c:v>
                </c:pt>
                <c:pt idx="1257">
                  <c:v>541.66001714341246</c:v>
                </c:pt>
                <c:pt idx="1258">
                  <c:v>512.50157223889687</c:v>
                </c:pt>
                <c:pt idx="1259">
                  <c:v>511.98657692277868</c:v>
                </c:pt>
                <c:pt idx="1260">
                  <c:v>536.7189881619031</c:v>
                </c:pt>
                <c:pt idx="1261">
                  <c:v>547.75326649928627</c:v>
                </c:pt>
                <c:pt idx="1262">
                  <c:v>544.26174554486215</c:v>
                </c:pt>
                <c:pt idx="1263">
                  <c:v>548.78930694364101</c:v>
                </c:pt>
                <c:pt idx="1264">
                  <c:v>566.26454094030146</c:v>
                </c:pt>
                <c:pt idx="1265">
                  <c:v>571.15406076590102</c:v>
                </c:pt>
                <c:pt idx="1266">
                  <c:v>567.22690613212876</c:v>
                </c:pt>
                <c:pt idx="1267">
                  <c:v>563.19910515228025</c:v>
                </c:pt>
                <c:pt idx="1268">
                  <c:v>567.09336971729908</c:v>
                </c:pt>
                <c:pt idx="1269">
                  <c:v>583.46517075659892</c:v>
                </c:pt>
                <c:pt idx="1270">
                  <c:v>587.81752286331982</c:v>
                </c:pt>
                <c:pt idx="1271">
                  <c:v>599.06623338880502</c:v>
                </c:pt>
                <c:pt idx="1272">
                  <c:v>607.19181819725929</c:v>
                </c:pt>
                <c:pt idx="1273">
                  <c:v>606.24490174246876</c:v>
                </c:pt>
                <c:pt idx="1274">
                  <c:v>614.61990245396782</c:v>
                </c:pt>
                <c:pt idx="1275">
                  <c:v>624.41903992526841</c:v>
                </c:pt>
                <c:pt idx="1276">
                  <c:v>629.19536978859969</c:v>
                </c:pt>
                <c:pt idx="1277">
                  <c:v>629.74689782922326</c:v>
                </c:pt>
                <c:pt idx="1278">
                  <c:v>635.49548623284863</c:v>
                </c:pt>
                <c:pt idx="1279">
                  <c:v>649.51058251518771</c:v>
                </c:pt>
                <c:pt idx="1280">
                  <c:v>658.55259093744394</c:v>
                </c:pt>
                <c:pt idx="1281">
                  <c:v>674.85269157444486</c:v>
                </c:pt>
                <c:pt idx="1282">
                  <c:v>697.5577029590695</c:v>
                </c:pt>
                <c:pt idx="1283">
                  <c:v>675.08476176524869</c:v>
                </c:pt>
                <c:pt idx="1284">
                  <c:v>674.35303174959336</c:v>
                </c:pt>
                <c:pt idx="1285">
                  <c:v>662.16657288126305</c:v>
                </c:pt>
                <c:pt idx="1286">
                  <c:v>669.76214627179354</c:v>
                </c:pt>
                <c:pt idx="1287">
                  <c:v>681.53048074901812</c:v>
                </c:pt>
                <c:pt idx="1288">
                  <c:v>691.0730109767668</c:v>
                </c:pt>
                <c:pt idx="1289">
                  <c:v>705.33502634694173</c:v>
                </c:pt>
                <c:pt idx="1290">
                  <c:v>713.84167400317881</c:v>
                </c:pt>
                <c:pt idx="1291">
                  <c:v>688.18092200659976</c:v>
                </c:pt>
                <c:pt idx="1292">
                  <c:v>678.85340356559516</c:v>
                </c:pt>
                <c:pt idx="1293">
                  <c:v>651.66150136158831</c:v>
                </c:pt>
                <c:pt idx="1294">
                  <c:v>661.27130418054674</c:v>
                </c:pt>
                <c:pt idx="1295">
                  <c:v>691.60101433387365</c:v>
                </c:pt>
                <c:pt idx="1296">
                  <c:v>700.33855168727985</c:v>
                </c:pt>
                <c:pt idx="1297">
                  <c:v>719.29364945104214</c:v>
                </c:pt>
                <c:pt idx="1298">
                  <c:v>709.88795218796861</c:v>
                </c:pt>
                <c:pt idx="1299">
                  <c:v>721.68497796040992</c:v>
                </c:pt>
                <c:pt idx="1300">
                  <c:v>748.36488775357418</c:v>
                </c:pt>
                <c:pt idx="1301">
                  <c:v>728.62269852025247</c:v>
                </c:pt>
                <c:pt idx="1302">
                  <c:v>746.60301083685545</c:v>
                </c:pt>
                <c:pt idx="1303">
                  <c:v>745.02455016223553</c:v>
                </c:pt>
                <c:pt idx="1304">
                  <c:v>772.66768310979978</c:v>
                </c:pt>
                <c:pt idx="1305">
                  <c:v>789.2598118910081</c:v>
                </c:pt>
                <c:pt idx="1306">
                  <c:v>809.83576519819121</c:v>
                </c:pt>
                <c:pt idx="1307">
                  <c:v>811.54647989581485</c:v>
                </c:pt>
                <c:pt idx="1308">
                  <c:v>689.99496481412575</c:v>
                </c:pt>
                <c:pt idx="1309">
                  <c:v>722.31497504908623</c:v>
                </c:pt>
                <c:pt idx="1310">
                  <c:v>758.40298838338265</c:v>
                </c:pt>
                <c:pt idx="1311">
                  <c:v>795.41688093434414</c:v>
                </c:pt>
                <c:pt idx="1312">
                  <c:v>816.12260457070283</c:v>
                </c:pt>
                <c:pt idx="1313">
                  <c:v>854.01884545961877</c:v>
                </c:pt>
                <c:pt idx="1314">
                  <c:v>847.9823232137411</c:v>
                </c:pt>
                <c:pt idx="1315">
                  <c:v>858.80128238249426</c:v>
                </c:pt>
                <c:pt idx="1316">
                  <c:v>887.31003094986875</c:v>
                </c:pt>
                <c:pt idx="1317">
                  <c:v>917.91283804829209</c:v>
                </c:pt>
                <c:pt idx="1318">
                  <c:v>933.91135330860413</c:v>
                </c:pt>
                <c:pt idx="1319">
                  <c:v>946.28225975186569</c:v>
                </c:pt>
                <c:pt idx="1320">
                  <c:v>941.81237576894091</c:v>
                </c:pt>
                <c:pt idx="1321">
                  <c:v>981.75110230548285</c:v>
                </c:pt>
                <c:pt idx="1322">
                  <c:v>980.70493752137622</c:v>
                </c:pt>
                <c:pt idx="1323">
                  <c:v>988.16912284153182</c:v>
                </c:pt>
                <c:pt idx="1324">
                  <c:v>1012.0214404468907</c:v>
                </c:pt>
                <c:pt idx="1325">
                  <c:v>1029.4316986152958</c:v>
                </c:pt>
                <c:pt idx="1326">
                  <c:v>1024.7933536134792</c:v>
                </c:pt>
                <c:pt idx="1327">
                  <c:v>1017.4991435670339</c:v>
                </c:pt>
                <c:pt idx="1328">
                  <c:v>1053.8446204861741</c:v>
                </c:pt>
                <c:pt idx="1329">
                  <c:v>1054.5057013089333</c:v>
                </c:pt>
                <c:pt idx="1330">
                  <c:v>1023.5317632136612</c:v>
                </c:pt>
                <c:pt idx="1331">
                  <c:v>987.14236989052563</c:v>
                </c:pt>
                <c:pt idx="1332">
                  <c:v>964.37837512677675</c:v>
                </c:pt>
                <c:pt idx="1333">
                  <c:v>952.5214189912773</c:v>
                </c:pt>
                <c:pt idx="1334">
                  <c:v>877.59899564665011</c:v>
                </c:pt>
                <c:pt idx="1335">
                  <c:v>838.58536634348798</c:v>
                </c:pt>
                <c:pt idx="1336">
                  <c:v>844.93219854889207</c:v>
                </c:pt>
                <c:pt idx="1337">
                  <c:v>891.86587510892389</c:v>
                </c:pt>
                <c:pt idx="1338">
                  <c:v>828.31066856625239</c:v>
                </c:pt>
                <c:pt idx="1339">
                  <c:v>799.00164050775311</c:v>
                </c:pt>
                <c:pt idx="1340">
                  <c:v>837.03279676390207</c:v>
                </c:pt>
                <c:pt idx="1341">
                  <c:v>842.93383186526285</c:v>
                </c:pt>
                <c:pt idx="1342">
                  <c:v>846.82088207540346</c:v>
                </c:pt>
                <c:pt idx="1343">
                  <c:v>847.48405937322218</c:v>
                </c:pt>
                <c:pt idx="1344">
                  <c:v>841.15100586538483</c:v>
                </c:pt>
                <c:pt idx="1345">
                  <c:v>859.64113640355436</c:v>
                </c:pt>
                <c:pt idx="1346">
                  <c:v>856.59388744481384</c:v>
                </c:pt>
                <c:pt idx="1347">
                  <c:v>867.09606428571851</c:v>
                </c:pt>
                <c:pt idx="1348">
                  <c:v>874.98532123027439</c:v>
                </c:pt>
              </c:numCache>
            </c:numRef>
          </c:val>
          <c:smooth val="0"/>
          <c:extLst>
            <c:ext xmlns:c16="http://schemas.microsoft.com/office/drawing/2014/chart" uri="{C3380CC4-5D6E-409C-BE32-E72D297353CC}">
              <c16:uniqueId val="{00000005-E289-5543-8B4A-FA49A0C0C47F}"/>
            </c:ext>
          </c:extLst>
        </c:ser>
        <c:ser>
          <c:idx val="2"/>
          <c:order val="1"/>
          <c:tx>
            <c:strRef>
              <c:f>variable_alloc!$R$1</c:f>
              <c:strCache>
                <c:ptCount val="1"/>
                <c:pt idx="0">
                  <c:v>stock real value</c:v>
                </c:pt>
              </c:strCache>
            </c:strRef>
          </c:tx>
          <c:spPr>
            <a:ln w="19050" cap="rnd">
              <a:solidFill>
                <a:schemeClr val="accent3"/>
              </a:solidFill>
              <a:prstDash val="sysDot"/>
              <a:round/>
            </a:ln>
            <a:effectLst/>
          </c:spPr>
          <c:marker>
            <c:symbol val="none"/>
          </c:marker>
          <c:cat>
            <c:numRef>
              <c:f>variable_alloc!$P$364:$P$1712</c:f>
              <c:numCache>
                <c:formatCode>0.00</c:formatCode>
                <c:ptCount val="1349"/>
                <c:pt idx="0">
                  <c:v>1911.1249999999636</c:v>
                </c:pt>
                <c:pt idx="1">
                  <c:v>1911.2083333332969</c:v>
                </c:pt>
                <c:pt idx="2">
                  <c:v>1911.2916666666301</c:v>
                </c:pt>
                <c:pt idx="3">
                  <c:v>1911.3749999999634</c:v>
                </c:pt>
                <c:pt idx="4">
                  <c:v>1911.4583333332967</c:v>
                </c:pt>
                <c:pt idx="5">
                  <c:v>1911.5416666666299</c:v>
                </c:pt>
                <c:pt idx="6">
                  <c:v>1911.6249999999632</c:v>
                </c:pt>
                <c:pt idx="7">
                  <c:v>1911.7083333332964</c:v>
                </c:pt>
                <c:pt idx="8">
                  <c:v>1911.7916666666297</c:v>
                </c:pt>
                <c:pt idx="9">
                  <c:v>1911.8749999999629</c:v>
                </c:pt>
                <c:pt idx="10">
                  <c:v>1911.9583333332962</c:v>
                </c:pt>
                <c:pt idx="11">
                  <c:v>1912.0416666666295</c:v>
                </c:pt>
                <c:pt idx="12">
                  <c:v>1912.1249999999627</c:v>
                </c:pt>
                <c:pt idx="13">
                  <c:v>1912.208333333296</c:v>
                </c:pt>
                <c:pt idx="14">
                  <c:v>1912.2916666666292</c:v>
                </c:pt>
                <c:pt idx="15">
                  <c:v>1912.3749999999625</c:v>
                </c:pt>
                <c:pt idx="16">
                  <c:v>1912.4583333332957</c:v>
                </c:pt>
                <c:pt idx="17">
                  <c:v>1912.541666666629</c:v>
                </c:pt>
                <c:pt idx="18">
                  <c:v>1912.6249999999623</c:v>
                </c:pt>
                <c:pt idx="19">
                  <c:v>1912.7083333332955</c:v>
                </c:pt>
                <c:pt idx="20">
                  <c:v>1912.7916666666288</c:v>
                </c:pt>
                <c:pt idx="21">
                  <c:v>1912.874999999962</c:v>
                </c:pt>
                <c:pt idx="22">
                  <c:v>1912.9583333332953</c:v>
                </c:pt>
                <c:pt idx="23">
                  <c:v>1913.0416666666285</c:v>
                </c:pt>
                <c:pt idx="24">
                  <c:v>1913.1249999999618</c:v>
                </c:pt>
                <c:pt idx="25">
                  <c:v>1913.2083333332951</c:v>
                </c:pt>
                <c:pt idx="26">
                  <c:v>1913.2916666666283</c:v>
                </c:pt>
                <c:pt idx="27">
                  <c:v>1913.3749999999616</c:v>
                </c:pt>
                <c:pt idx="28">
                  <c:v>1913.4583333332948</c:v>
                </c:pt>
                <c:pt idx="29">
                  <c:v>1913.5416666666281</c:v>
                </c:pt>
                <c:pt idx="30">
                  <c:v>1913.6249999999613</c:v>
                </c:pt>
                <c:pt idx="31">
                  <c:v>1913.7083333332946</c:v>
                </c:pt>
                <c:pt idx="32">
                  <c:v>1913.7916666666279</c:v>
                </c:pt>
                <c:pt idx="33">
                  <c:v>1913.8749999999611</c:v>
                </c:pt>
                <c:pt idx="34">
                  <c:v>1913.9583333332944</c:v>
                </c:pt>
                <c:pt idx="35">
                  <c:v>1914.0416666666276</c:v>
                </c:pt>
                <c:pt idx="36">
                  <c:v>1914.1249999999609</c:v>
                </c:pt>
                <c:pt idx="37">
                  <c:v>1914.2083333332941</c:v>
                </c:pt>
                <c:pt idx="38">
                  <c:v>1914.2916666666274</c:v>
                </c:pt>
                <c:pt idx="39">
                  <c:v>1914.3749999999607</c:v>
                </c:pt>
                <c:pt idx="40">
                  <c:v>1914.4583333332939</c:v>
                </c:pt>
                <c:pt idx="41">
                  <c:v>1914.5416666666272</c:v>
                </c:pt>
                <c:pt idx="42">
                  <c:v>1914.6249999999604</c:v>
                </c:pt>
                <c:pt idx="43">
                  <c:v>1914.7083333332937</c:v>
                </c:pt>
                <c:pt idx="44">
                  <c:v>1914.791666666627</c:v>
                </c:pt>
                <c:pt idx="45">
                  <c:v>1914.8749999999602</c:v>
                </c:pt>
                <c:pt idx="46">
                  <c:v>1914.9583333332935</c:v>
                </c:pt>
                <c:pt idx="47">
                  <c:v>1915.0416666666267</c:v>
                </c:pt>
                <c:pt idx="48">
                  <c:v>1915.12499999996</c:v>
                </c:pt>
                <c:pt idx="49">
                  <c:v>1915.2083333332932</c:v>
                </c:pt>
                <c:pt idx="50">
                  <c:v>1915.2916666666265</c:v>
                </c:pt>
                <c:pt idx="51">
                  <c:v>1915.3749999999598</c:v>
                </c:pt>
                <c:pt idx="52">
                  <c:v>1915.458333333293</c:v>
                </c:pt>
                <c:pt idx="53">
                  <c:v>1915.5416666666263</c:v>
                </c:pt>
                <c:pt idx="54">
                  <c:v>1915.6249999999595</c:v>
                </c:pt>
                <c:pt idx="55">
                  <c:v>1915.7083333332928</c:v>
                </c:pt>
                <c:pt idx="56">
                  <c:v>1915.791666666626</c:v>
                </c:pt>
                <c:pt idx="57">
                  <c:v>1915.8749999999593</c:v>
                </c:pt>
                <c:pt idx="58">
                  <c:v>1915.9583333332926</c:v>
                </c:pt>
                <c:pt idx="59">
                  <c:v>1916.0416666666258</c:v>
                </c:pt>
                <c:pt idx="60">
                  <c:v>1916.1249999999591</c:v>
                </c:pt>
                <c:pt idx="61">
                  <c:v>1916.2083333332923</c:v>
                </c:pt>
                <c:pt idx="62">
                  <c:v>1916.2916666666256</c:v>
                </c:pt>
                <c:pt idx="63">
                  <c:v>1916.3749999999588</c:v>
                </c:pt>
                <c:pt idx="64">
                  <c:v>1916.4583333332921</c:v>
                </c:pt>
                <c:pt idx="65">
                  <c:v>1916.5416666666254</c:v>
                </c:pt>
                <c:pt idx="66">
                  <c:v>1916.6249999999586</c:v>
                </c:pt>
                <c:pt idx="67">
                  <c:v>1916.7083333332919</c:v>
                </c:pt>
                <c:pt idx="68">
                  <c:v>1916.7916666666251</c:v>
                </c:pt>
                <c:pt idx="69">
                  <c:v>1916.8749999999584</c:v>
                </c:pt>
                <c:pt idx="70">
                  <c:v>1916.9583333332916</c:v>
                </c:pt>
                <c:pt idx="71">
                  <c:v>1917.0416666666249</c:v>
                </c:pt>
                <c:pt idx="72">
                  <c:v>1917.1249999999582</c:v>
                </c:pt>
                <c:pt idx="73">
                  <c:v>1917.2083333332914</c:v>
                </c:pt>
                <c:pt idx="74">
                  <c:v>1917.2916666666247</c:v>
                </c:pt>
                <c:pt idx="75">
                  <c:v>1917.3749999999579</c:v>
                </c:pt>
                <c:pt idx="76">
                  <c:v>1917.4583333332912</c:v>
                </c:pt>
                <c:pt idx="77">
                  <c:v>1917.5416666666245</c:v>
                </c:pt>
                <c:pt idx="78">
                  <c:v>1917.6249999999577</c:v>
                </c:pt>
                <c:pt idx="79">
                  <c:v>1917.708333333291</c:v>
                </c:pt>
                <c:pt idx="80">
                  <c:v>1917.7916666666242</c:v>
                </c:pt>
                <c:pt idx="81">
                  <c:v>1917.8749999999575</c:v>
                </c:pt>
                <c:pt idx="82">
                  <c:v>1917.9583333332907</c:v>
                </c:pt>
                <c:pt idx="83">
                  <c:v>1918.041666666624</c:v>
                </c:pt>
                <c:pt idx="84">
                  <c:v>1918.1249999999573</c:v>
                </c:pt>
                <c:pt idx="85">
                  <c:v>1918.2083333332905</c:v>
                </c:pt>
                <c:pt idx="86">
                  <c:v>1918.2916666666238</c:v>
                </c:pt>
                <c:pt idx="87">
                  <c:v>1918.374999999957</c:v>
                </c:pt>
                <c:pt idx="88">
                  <c:v>1918.4583333332903</c:v>
                </c:pt>
                <c:pt idx="89">
                  <c:v>1918.5416666666235</c:v>
                </c:pt>
                <c:pt idx="90">
                  <c:v>1918.6249999999568</c:v>
                </c:pt>
                <c:pt idx="91">
                  <c:v>1918.7083333332901</c:v>
                </c:pt>
                <c:pt idx="92">
                  <c:v>1918.7916666666233</c:v>
                </c:pt>
                <c:pt idx="93">
                  <c:v>1918.8749999999566</c:v>
                </c:pt>
                <c:pt idx="94">
                  <c:v>1918.9583333332898</c:v>
                </c:pt>
                <c:pt idx="95">
                  <c:v>1919.0416666666231</c:v>
                </c:pt>
                <c:pt idx="96">
                  <c:v>1919.1249999999563</c:v>
                </c:pt>
                <c:pt idx="97">
                  <c:v>1919.2083333332896</c:v>
                </c:pt>
                <c:pt idx="98">
                  <c:v>1919.2916666666229</c:v>
                </c:pt>
                <c:pt idx="99">
                  <c:v>1919.3749999999561</c:v>
                </c:pt>
                <c:pt idx="100">
                  <c:v>1919.4583333332894</c:v>
                </c:pt>
                <c:pt idx="101">
                  <c:v>1919.5416666666226</c:v>
                </c:pt>
                <c:pt idx="102">
                  <c:v>1919.6249999999559</c:v>
                </c:pt>
                <c:pt idx="103">
                  <c:v>1919.7083333332891</c:v>
                </c:pt>
                <c:pt idx="104">
                  <c:v>1919.7916666666224</c:v>
                </c:pt>
                <c:pt idx="105">
                  <c:v>1919.8749999999557</c:v>
                </c:pt>
                <c:pt idx="106">
                  <c:v>1919.9583333332889</c:v>
                </c:pt>
                <c:pt idx="107">
                  <c:v>1920.0416666666222</c:v>
                </c:pt>
                <c:pt idx="108">
                  <c:v>1920.1249999999554</c:v>
                </c:pt>
                <c:pt idx="109">
                  <c:v>1920.2083333332887</c:v>
                </c:pt>
                <c:pt idx="110">
                  <c:v>1920.2916666666219</c:v>
                </c:pt>
                <c:pt idx="111">
                  <c:v>1920.3749999999552</c:v>
                </c:pt>
                <c:pt idx="112">
                  <c:v>1920.4583333332885</c:v>
                </c:pt>
                <c:pt idx="113">
                  <c:v>1920.5416666666217</c:v>
                </c:pt>
                <c:pt idx="114">
                  <c:v>1920.624999999955</c:v>
                </c:pt>
                <c:pt idx="115">
                  <c:v>1920.7083333332882</c:v>
                </c:pt>
                <c:pt idx="116">
                  <c:v>1920.7916666666215</c:v>
                </c:pt>
                <c:pt idx="117">
                  <c:v>1920.8749999999548</c:v>
                </c:pt>
                <c:pt idx="118">
                  <c:v>1920.958333333288</c:v>
                </c:pt>
                <c:pt idx="119">
                  <c:v>1921.0416666666213</c:v>
                </c:pt>
                <c:pt idx="120">
                  <c:v>1921.1249999999545</c:v>
                </c:pt>
                <c:pt idx="121">
                  <c:v>1921.2083333332878</c:v>
                </c:pt>
                <c:pt idx="122">
                  <c:v>1921.291666666621</c:v>
                </c:pt>
                <c:pt idx="123">
                  <c:v>1921.3749999999543</c:v>
                </c:pt>
                <c:pt idx="124">
                  <c:v>1921.4583333332876</c:v>
                </c:pt>
                <c:pt idx="125">
                  <c:v>1921.5416666666208</c:v>
                </c:pt>
                <c:pt idx="126">
                  <c:v>1921.6249999999541</c:v>
                </c:pt>
                <c:pt idx="127">
                  <c:v>1921.7083333332873</c:v>
                </c:pt>
                <c:pt idx="128">
                  <c:v>1921.7916666666206</c:v>
                </c:pt>
                <c:pt idx="129">
                  <c:v>1921.8749999999538</c:v>
                </c:pt>
                <c:pt idx="130">
                  <c:v>1921.9583333332871</c:v>
                </c:pt>
                <c:pt idx="131">
                  <c:v>1922.0416666666204</c:v>
                </c:pt>
                <c:pt idx="132">
                  <c:v>1922.1249999999536</c:v>
                </c:pt>
                <c:pt idx="133">
                  <c:v>1922.2083333332869</c:v>
                </c:pt>
                <c:pt idx="134">
                  <c:v>1922.2916666666201</c:v>
                </c:pt>
                <c:pt idx="135">
                  <c:v>1922.3749999999534</c:v>
                </c:pt>
                <c:pt idx="136">
                  <c:v>1922.4583333332866</c:v>
                </c:pt>
                <c:pt idx="137">
                  <c:v>1922.5416666666199</c:v>
                </c:pt>
                <c:pt idx="138">
                  <c:v>1922.6249999999532</c:v>
                </c:pt>
                <c:pt idx="139">
                  <c:v>1922.7083333332864</c:v>
                </c:pt>
                <c:pt idx="140">
                  <c:v>1922.7916666666197</c:v>
                </c:pt>
                <c:pt idx="141">
                  <c:v>1922.8749999999529</c:v>
                </c:pt>
                <c:pt idx="142">
                  <c:v>1922.9583333332862</c:v>
                </c:pt>
                <c:pt idx="143">
                  <c:v>1923.0416666666194</c:v>
                </c:pt>
                <c:pt idx="144">
                  <c:v>1923.1249999999527</c:v>
                </c:pt>
                <c:pt idx="145">
                  <c:v>1923.208333333286</c:v>
                </c:pt>
                <c:pt idx="146">
                  <c:v>1923.2916666666192</c:v>
                </c:pt>
                <c:pt idx="147">
                  <c:v>1923.3749999999525</c:v>
                </c:pt>
                <c:pt idx="148">
                  <c:v>1923.4583333332857</c:v>
                </c:pt>
                <c:pt idx="149">
                  <c:v>1923.541666666619</c:v>
                </c:pt>
                <c:pt idx="150">
                  <c:v>1923.6249999999523</c:v>
                </c:pt>
                <c:pt idx="151">
                  <c:v>1923.7083333332855</c:v>
                </c:pt>
                <c:pt idx="152">
                  <c:v>1923.7916666666188</c:v>
                </c:pt>
                <c:pt idx="153">
                  <c:v>1923.874999999952</c:v>
                </c:pt>
                <c:pt idx="154">
                  <c:v>1923.9583333332853</c:v>
                </c:pt>
                <c:pt idx="155">
                  <c:v>1924.0416666666185</c:v>
                </c:pt>
                <c:pt idx="156">
                  <c:v>1924.1249999999518</c:v>
                </c:pt>
                <c:pt idx="157">
                  <c:v>1924.2083333332851</c:v>
                </c:pt>
                <c:pt idx="158">
                  <c:v>1924.2916666666183</c:v>
                </c:pt>
                <c:pt idx="159">
                  <c:v>1924.3749999999516</c:v>
                </c:pt>
                <c:pt idx="160">
                  <c:v>1924.4583333332848</c:v>
                </c:pt>
                <c:pt idx="161">
                  <c:v>1924.5416666666181</c:v>
                </c:pt>
                <c:pt idx="162">
                  <c:v>1924.6249999999513</c:v>
                </c:pt>
                <c:pt idx="163">
                  <c:v>1924.7083333332846</c:v>
                </c:pt>
                <c:pt idx="164">
                  <c:v>1924.7916666666179</c:v>
                </c:pt>
                <c:pt idx="165">
                  <c:v>1924.8749999999511</c:v>
                </c:pt>
                <c:pt idx="166">
                  <c:v>1924.9583333332844</c:v>
                </c:pt>
                <c:pt idx="167">
                  <c:v>1925.0416666666176</c:v>
                </c:pt>
                <c:pt idx="168">
                  <c:v>1925.1249999999509</c:v>
                </c:pt>
                <c:pt idx="169">
                  <c:v>1925.2083333332841</c:v>
                </c:pt>
                <c:pt idx="170">
                  <c:v>1925.2916666666174</c:v>
                </c:pt>
                <c:pt idx="171">
                  <c:v>1925.3749999999507</c:v>
                </c:pt>
                <c:pt idx="172">
                  <c:v>1925.4583333332839</c:v>
                </c:pt>
                <c:pt idx="173">
                  <c:v>1925.5416666666172</c:v>
                </c:pt>
                <c:pt idx="174">
                  <c:v>1925.6249999999504</c:v>
                </c:pt>
                <c:pt idx="175">
                  <c:v>1925.7083333332837</c:v>
                </c:pt>
                <c:pt idx="176">
                  <c:v>1925.7916666666169</c:v>
                </c:pt>
                <c:pt idx="177">
                  <c:v>1925.8749999999502</c:v>
                </c:pt>
                <c:pt idx="178">
                  <c:v>1925.9583333332835</c:v>
                </c:pt>
                <c:pt idx="179">
                  <c:v>1926.0416666666167</c:v>
                </c:pt>
                <c:pt idx="180">
                  <c:v>1926.12499999995</c:v>
                </c:pt>
                <c:pt idx="181">
                  <c:v>1926.2083333332832</c:v>
                </c:pt>
                <c:pt idx="182">
                  <c:v>1926.2916666666165</c:v>
                </c:pt>
                <c:pt idx="183">
                  <c:v>1926.3749999999498</c:v>
                </c:pt>
                <c:pt idx="184">
                  <c:v>1926.458333333283</c:v>
                </c:pt>
                <c:pt idx="185">
                  <c:v>1926.5416666666163</c:v>
                </c:pt>
                <c:pt idx="186">
                  <c:v>1926.6249999999495</c:v>
                </c:pt>
                <c:pt idx="187">
                  <c:v>1926.7083333332828</c:v>
                </c:pt>
                <c:pt idx="188">
                  <c:v>1926.791666666616</c:v>
                </c:pt>
                <c:pt idx="189">
                  <c:v>1926.8749999999493</c:v>
                </c:pt>
                <c:pt idx="190">
                  <c:v>1926.9583333332826</c:v>
                </c:pt>
                <c:pt idx="191">
                  <c:v>1927.0416666666158</c:v>
                </c:pt>
                <c:pt idx="192">
                  <c:v>1927.1249999999491</c:v>
                </c:pt>
                <c:pt idx="193">
                  <c:v>1927.2083333332823</c:v>
                </c:pt>
                <c:pt idx="194">
                  <c:v>1927.2916666666156</c:v>
                </c:pt>
                <c:pt idx="195">
                  <c:v>1927.3749999999488</c:v>
                </c:pt>
                <c:pt idx="196">
                  <c:v>1927.4583333332821</c:v>
                </c:pt>
                <c:pt idx="197">
                  <c:v>1927.5416666666154</c:v>
                </c:pt>
                <c:pt idx="198">
                  <c:v>1927.6249999999486</c:v>
                </c:pt>
                <c:pt idx="199">
                  <c:v>1927.7083333332819</c:v>
                </c:pt>
                <c:pt idx="200">
                  <c:v>1927.7916666666151</c:v>
                </c:pt>
                <c:pt idx="201">
                  <c:v>1927.8749999999484</c:v>
                </c:pt>
                <c:pt idx="202">
                  <c:v>1927.9583333332816</c:v>
                </c:pt>
                <c:pt idx="203">
                  <c:v>1928.0416666666149</c:v>
                </c:pt>
                <c:pt idx="204">
                  <c:v>1928.1249999999482</c:v>
                </c:pt>
                <c:pt idx="205">
                  <c:v>1928.2083333332814</c:v>
                </c:pt>
                <c:pt idx="206">
                  <c:v>1928.2916666666147</c:v>
                </c:pt>
                <c:pt idx="207">
                  <c:v>1928.3749999999479</c:v>
                </c:pt>
                <c:pt idx="208">
                  <c:v>1928.4583333332812</c:v>
                </c:pt>
                <c:pt idx="209">
                  <c:v>1928.5416666666144</c:v>
                </c:pt>
                <c:pt idx="210">
                  <c:v>1928.6249999999477</c:v>
                </c:pt>
                <c:pt idx="211">
                  <c:v>1928.708333333281</c:v>
                </c:pt>
                <c:pt idx="212">
                  <c:v>1928.7916666666142</c:v>
                </c:pt>
                <c:pt idx="213">
                  <c:v>1928.8749999999475</c:v>
                </c:pt>
                <c:pt idx="214">
                  <c:v>1928.9583333332807</c:v>
                </c:pt>
                <c:pt idx="215">
                  <c:v>1929.041666666614</c:v>
                </c:pt>
                <c:pt idx="216">
                  <c:v>1929.1249999999472</c:v>
                </c:pt>
                <c:pt idx="217">
                  <c:v>1929.2083333332805</c:v>
                </c:pt>
                <c:pt idx="218">
                  <c:v>1929.2916666666138</c:v>
                </c:pt>
                <c:pt idx="219">
                  <c:v>1929.374999999947</c:v>
                </c:pt>
                <c:pt idx="220">
                  <c:v>1929.4583333332803</c:v>
                </c:pt>
                <c:pt idx="221">
                  <c:v>1929.5416666666135</c:v>
                </c:pt>
                <c:pt idx="222">
                  <c:v>1929.6249999999468</c:v>
                </c:pt>
                <c:pt idx="223">
                  <c:v>1929.7083333332801</c:v>
                </c:pt>
                <c:pt idx="224">
                  <c:v>1929.7916666666133</c:v>
                </c:pt>
                <c:pt idx="225">
                  <c:v>1929.8749999999466</c:v>
                </c:pt>
                <c:pt idx="226">
                  <c:v>1929.9583333332798</c:v>
                </c:pt>
                <c:pt idx="227">
                  <c:v>1930.0416666666131</c:v>
                </c:pt>
                <c:pt idx="228">
                  <c:v>1930.1249999999463</c:v>
                </c:pt>
                <c:pt idx="229">
                  <c:v>1930.2083333332796</c:v>
                </c:pt>
                <c:pt idx="230">
                  <c:v>1930.2916666666129</c:v>
                </c:pt>
                <c:pt idx="231">
                  <c:v>1930.3749999999461</c:v>
                </c:pt>
                <c:pt idx="232">
                  <c:v>1930.4583333332794</c:v>
                </c:pt>
                <c:pt idx="233">
                  <c:v>1930.5416666666126</c:v>
                </c:pt>
                <c:pt idx="234">
                  <c:v>1930.6249999999459</c:v>
                </c:pt>
                <c:pt idx="235">
                  <c:v>1930.7083333332791</c:v>
                </c:pt>
                <c:pt idx="236">
                  <c:v>1930.7916666666124</c:v>
                </c:pt>
                <c:pt idx="237">
                  <c:v>1930.8749999999457</c:v>
                </c:pt>
                <c:pt idx="238">
                  <c:v>1930.9583333332789</c:v>
                </c:pt>
                <c:pt idx="239">
                  <c:v>1931.0416666666122</c:v>
                </c:pt>
                <c:pt idx="240">
                  <c:v>1931.1249999999454</c:v>
                </c:pt>
                <c:pt idx="241">
                  <c:v>1931.2083333332787</c:v>
                </c:pt>
                <c:pt idx="242">
                  <c:v>1931.2916666666119</c:v>
                </c:pt>
                <c:pt idx="243">
                  <c:v>1931.3749999999452</c:v>
                </c:pt>
                <c:pt idx="244">
                  <c:v>1931.4583333332785</c:v>
                </c:pt>
                <c:pt idx="245">
                  <c:v>1931.5416666666117</c:v>
                </c:pt>
                <c:pt idx="246">
                  <c:v>1931.624999999945</c:v>
                </c:pt>
                <c:pt idx="247">
                  <c:v>1931.7083333332782</c:v>
                </c:pt>
                <c:pt idx="248">
                  <c:v>1931.7916666666115</c:v>
                </c:pt>
                <c:pt idx="249">
                  <c:v>1931.8749999999447</c:v>
                </c:pt>
                <c:pt idx="250">
                  <c:v>1931.958333333278</c:v>
                </c:pt>
                <c:pt idx="251">
                  <c:v>1932.0416666666113</c:v>
                </c:pt>
                <c:pt idx="252">
                  <c:v>1932.1249999999445</c:v>
                </c:pt>
                <c:pt idx="253">
                  <c:v>1932.2083333332778</c:v>
                </c:pt>
                <c:pt idx="254">
                  <c:v>1932.291666666611</c:v>
                </c:pt>
                <c:pt idx="255">
                  <c:v>1932.3749999999443</c:v>
                </c:pt>
                <c:pt idx="256">
                  <c:v>1932.4583333332776</c:v>
                </c:pt>
                <c:pt idx="257">
                  <c:v>1932.5416666666108</c:v>
                </c:pt>
                <c:pt idx="258">
                  <c:v>1932.6249999999441</c:v>
                </c:pt>
                <c:pt idx="259">
                  <c:v>1932.7083333332773</c:v>
                </c:pt>
                <c:pt idx="260">
                  <c:v>1932.7916666666106</c:v>
                </c:pt>
                <c:pt idx="261">
                  <c:v>1932.8749999999438</c:v>
                </c:pt>
                <c:pt idx="262">
                  <c:v>1932.9583333332771</c:v>
                </c:pt>
                <c:pt idx="263">
                  <c:v>1933.0416666666104</c:v>
                </c:pt>
                <c:pt idx="264">
                  <c:v>1933.1249999999436</c:v>
                </c:pt>
                <c:pt idx="265">
                  <c:v>1933.2083333332769</c:v>
                </c:pt>
                <c:pt idx="266">
                  <c:v>1933.2916666666101</c:v>
                </c:pt>
                <c:pt idx="267">
                  <c:v>1933.3749999999434</c:v>
                </c:pt>
                <c:pt idx="268">
                  <c:v>1933.4583333332766</c:v>
                </c:pt>
                <c:pt idx="269">
                  <c:v>1933.5416666666099</c:v>
                </c:pt>
                <c:pt idx="270">
                  <c:v>1933.6249999999432</c:v>
                </c:pt>
                <c:pt idx="271">
                  <c:v>1933.7083333332764</c:v>
                </c:pt>
                <c:pt idx="272">
                  <c:v>1933.7916666666097</c:v>
                </c:pt>
                <c:pt idx="273">
                  <c:v>1933.8749999999429</c:v>
                </c:pt>
                <c:pt idx="274">
                  <c:v>1933.9583333332762</c:v>
                </c:pt>
                <c:pt idx="275">
                  <c:v>1934.0416666666094</c:v>
                </c:pt>
                <c:pt idx="276">
                  <c:v>1934.1249999999427</c:v>
                </c:pt>
                <c:pt idx="277">
                  <c:v>1934.208333333276</c:v>
                </c:pt>
                <c:pt idx="278">
                  <c:v>1934.2916666666092</c:v>
                </c:pt>
                <c:pt idx="279">
                  <c:v>1934.3749999999425</c:v>
                </c:pt>
                <c:pt idx="280">
                  <c:v>1934.4583333332757</c:v>
                </c:pt>
                <c:pt idx="281">
                  <c:v>1934.541666666609</c:v>
                </c:pt>
                <c:pt idx="282">
                  <c:v>1934.6249999999422</c:v>
                </c:pt>
                <c:pt idx="283">
                  <c:v>1934.7083333332755</c:v>
                </c:pt>
                <c:pt idx="284">
                  <c:v>1934.7916666666088</c:v>
                </c:pt>
                <c:pt idx="285">
                  <c:v>1934.874999999942</c:v>
                </c:pt>
                <c:pt idx="286">
                  <c:v>1934.9583333332753</c:v>
                </c:pt>
                <c:pt idx="287">
                  <c:v>1935.0416666666085</c:v>
                </c:pt>
                <c:pt idx="288">
                  <c:v>1935.1249999999418</c:v>
                </c:pt>
                <c:pt idx="289">
                  <c:v>1935.208333333275</c:v>
                </c:pt>
                <c:pt idx="290">
                  <c:v>1935.2916666666083</c:v>
                </c:pt>
                <c:pt idx="291">
                  <c:v>1935.3749999999416</c:v>
                </c:pt>
                <c:pt idx="292">
                  <c:v>1935.4583333332748</c:v>
                </c:pt>
                <c:pt idx="293">
                  <c:v>1935.5416666666081</c:v>
                </c:pt>
                <c:pt idx="294">
                  <c:v>1935.6249999999413</c:v>
                </c:pt>
                <c:pt idx="295">
                  <c:v>1935.7083333332746</c:v>
                </c:pt>
                <c:pt idx="296">
                  <c:v>1935.7916666666079</c:v>
                </c:pt>
                <c:pt idx="297">
                  <c:v>1935.8749999999411</c:v>
                </c:pt>
                <c:pt idx="298">
                  <c:v>1935.9583333332744</c:v>
                </c:pt>
                <c:pt idx="299">
                  <c:v>1936.0416666666076</c:v>
                </c:pt>
                <c:pt idx="300">
                  <c:v>1936.1249999999409</c:v>
                </c:pt>
                <c:pt idx="301">
                  <c:v>1936.2083333332741</c:v>
                </c:pt>
                <c:pt idx="302">
                  <c:v>1936.2916666666074</c:v>
                </c:pt>
                <c:pt idx="303">
                  <c:v>1936.3749999999407</c:v>
                </c:pt>
                <c:pt idx="304">
                  <c:v>1936.4583333332739</c:v>
                </c:pt>
                <c:pt idx="305">
                  <c:v>1936.5416666666072</c:v>
                </c:pt>
                <c:pt idx="306">
                  <c:v>1936.6249999999404</c:v>
                </c:pt>
                <c:pt idx="307">
                  <c:v>1936.7083333332737</c:v>
                </c:pt>
                <c:pt idx="308">
                  <c:v>1936.7916666666069</c:v>
                </c:pt>
                <c:pt idx="309">
                  <c:v>1936.8749999999402</c:v>
                </c:pt>
                <c:pt idx="310">
                  <c:v>1936.9583333332735</c:v>
                </c:pt>
                <c:pt idx="311">
                  <c:v>1937.0416666666067</c:v>
                </c:pt>
                <c:pt idx="312">
                  <c:v>1937.12499999994</c:v>
                </c:pt>
                <c:pt idx="313">
                  <c:v>1937.2083333332732</c:v>
                </c:pt>
                <c:pt idx="314">
                  <c:v>1937.2916666666065</c:v>
                </c:pt>
                <c:pt idx="315">
                  <c:v>1937.3749999999397</c:v>
                </c:pt>
                <c:pt idx="316">
                  <c:v>1937.458333333273</c:v>
                </c:pt>
                <c:pt idx="317">
                  <c:v>1937.5416666666063</c:v>
                </c:pt>
                <c:pt idx="318">
                  <c:v>1937.6249999999395</c:v>
                </c:pt>
                <c:pt idx="319">
                  <c:v>1937.7083333332728</c:v>
                </c:pt>
                <c:pt idx="320">
                  <c:v>1937.791666666606</c:v>
                </c:pt>
                <c:pt idx="321">
                  <c:v>1937.8749999999393</c:v>
                </c:pt>
                <c:pt idx="322">
                  <c:v>1937.9583333332725</c:v>
                </c:pt>
                <c:pt idx="323">
                  <c:v>1938.0416666666058</c:v>
                </c:pt>
                <c:pt idx="324">
                  <c:v>1938.1249999999391</c:v>
                </c:pt>
                <c:pt idx="325">
                  <c:v>1938.2083333332723</c:v>
                </c:pt>
                <c:pt idx="326">
                  <c:v>1938.2916666666056</c:v>
                </c:pt>
                <c:pt idx="327">
                  <c:v>1938.3749999999388</c:v>
                </c:pt>
                <c:pt idx="328">
                  <c:v>1938.4583333332721</c:v>
                </c:pt>
                <c:pt idx="329">
                  <c:v>1938.5416666666054</c:v>
                </c:pt>
                <c:pt idx="330">
                  <c:v>1938.6249999999386</c:v>
                </c:pt>
                <c:pt idx="331">
                  <c:v>1938.7083333332719</c:v>
                </c:pt>
                <c:pt idx="332">
                  <c:v>1938.7916666666051</c:v>
                </c:pt>
                <c:pt idx="333">
                  <c:v>1938.8749999999384</c:v>
                </c:pt>
                <c:pt idx="334">
                  <c:v>1938.9583333332716</c:v>
                </c:pt>
                <c:pt idx="335">
                  <c:v>1939.0416666666049</c:v>
                </c:pt>
                <c:pt idx="336">
                  <c:v>1939.1249999999382</c:v>
                </c:pt>
                <c:pt idx="337">
                  <c:v>1939.2083333332714</c:v>
                </c:pt>
                <c:pt idx="338">
                  <c:v>1939.2916666666047</c:v>
                </c:pt>
                <c:pt idx="339">
                  <c:v>1939.3749999999379</c:v>
                </c:pt>
                <c:pt idx="340">
                  <c:v>1939.4583333332712</c:v>
                </c:pt>
                <c:pt idx="341">
                  <c:v>1939.5416666666044</c:v>
                </c:pt>
                <c:pt idx="342">
                  <c:v>1939.6249999999377</c:v>
                </c:pt>
                <c:pt idx="343">
                  <c:v>1939.708333333271</c:v>
                </c:pt>
                <c:pt idx="344">
                  <c:v>1939.7916666666042</c:v>
                </c:pt>
                <c:pt idx="345">
                  <c:v>1939.8749999999375</c:v>
                </c:pt>
                <c:pt idx="346">
                  <c:v>1939.9583333332707</c:v>
                </c:pt>
                <c:pt idx="347">
                  <c:v>1940.041666666604</c:v>
                </c:pt>
                <c:pt idx="348">
                  <c:v>1940.1249999999372</c:v>
                </c:pt>
                <c:pt idx="349">
                  <c:v>1940.2083333332705</c:v>
                </c:pt>
                <c:pt idx="350">
                  <c:v>1940.2916666666038</c:v>
                </c:pt>
                <c:pt idx="351">
                  <c:v>1940.374999999937</c:v>
                </c:pt>
                <c:pt idx="352">
                  <c:v>1940.4583333332703</c:v>
                </c:pt>
                <c:pt idx="353">
                  <c:v>1940.5416666666035</c:v>
                </c:pt>
                <c:pt idx="354">
                  <c:v>1940.6249999999368</c:v>
                </c:pt>
                <c:pt idx="355">
                  <c:v>1940.70833333327</c:v>
                </c:pt>
                <c:pt idx="356">
                  <c:v>1940.7916666666033</c:v>
                </c:pt>
                <c:pt idx="357">
                  <c:v>1940.8749999999366</c:v>
                </c:pt>
                <c:pt idx="358">
                  <c:v>1940.9583333332698</c:v>
                </c:pt>
                <c:pt idx="359">
                  <c:v>1941.0416666666031</c:v>
                </c:pt>
                <c:pt idx="360">
                  <c:v>1941.1249999999363</c:v>
                </c:pt>
                <c:pt idx="361">
                  <c:v>1941.2083333332696</c:v>
                </c:pt>
                <c:pt idx="362">
                  <c:v>1941.2916666666029</c:v>
                </c:pt>
                <c:pt idx="363">
                  <c:v>1941.3749999999361</c:v>
                </c:pt>
                <c:pt idx="364">
                  <c:v>1941.4583333332694</c:v>
                </c:pt>
                <c:pt idx="365">
                  <c:v>1941.5416666666026</c:v>
                </c:pt>
                <c:pt idx="366">
                  <c:v>1941.6249999999359</c:v>
                </c:pt>
                <c:pt idx="367">
                  <c:v>1941.7083333332691</c:v>
                </c:pt>
                <c:pt idx="368">
                  <c:v>1941.7916666666024</c:v>
                </c:pt>
                <c:pt idx="369">
                  <c:v>1941.8749999999357</c:v>
                </c:pt>
                <c:pt idx="370">
                  <c:v>1941.9583333332689</c:v>
                </c:pt>
                <c:pt idx="371">
                  <c:v>1942.0416666666022</c:v>
                </c:pt>
                <c:pt idx="372">
                  <c:v>1942.1249999999354</c:v>
                </c:pt>
                <c:pt idx="373">
                  <c:v>1942.2083333332687</c:v>
                </c:pt>
                <c:pt idx="374">
                  <c:v>1942.2916666666019</c:v>
                </c:pt>
                <c:pt idx="375">
                  <c:v>1942.3749999999352</c:v>
                </c:pt>
                <c:pt idx="376">
                  <c:v>1942.4583333332685</c:v>
                </c:pt>
                <c:pt idx="377">
                  <c:v>1942.5416666666017</c:v>
                </c:pt>
                <c:pt idx="378">
                  <c:v>1942.624999999935</c:v>
                </c:pt>
                <c:pt idx="379">
                  <c:v>1942.7083333332682</c:v>
                </c:pt>
                <c:pt idx="380">
                  <c:v>1942.7916666666015</c:v>
                </c:pt>
                <c:pt idx="381">
                  <c:v>1942.8749999999347</c:v>
                </c:pt>
                <c:pt idx="382">
                  <c:v>1942.958333333268</c:v>
                </c:pt>
                <c:pt idx="383">
                  <c:v>1943.0416666666013</c:v>
                </c:pt>
                <c:pt idx="384">
                  <c:v>1943.1249999999345</c:v>
                </c:pt>
                <c:pt idx="385">
                  <c:v>1943.2083333332678</c:v>
                </c:pt>
                <c:pt idx="386">
                  <c:v>1943.291666666601</c:v>
                </c:pt>
                <c:pt idx="387">
                  <c:v>1943.3749999999343</c:v>
                </c:pt>
                <c:pt idx="388">
                  <c:v>1943.4583333332675</c:v>
                </c:pt>
                <c:pt idx="389">
                  <c:v>1943.5416666666008</c:v>
                </c:pt>
                <c:pt idx="390">
                  <c:v>1943.6249999999341</c:v>
                </c:pt>
                <c:pt idx="391">
                  <c:v>1943.7083333332673</c:v>
                </c:pt>
                <c:pt idx="392">
                  <c:v>1943.7916666666006</c:v>
                </c:pt>
                <c:pt idx="393">
                  <c:v>1943.8749999999338</c:v>
                </c:pt>
                <c:pt idx="394">
                  <c:v>1943.9583333332671</c:v>
                </c:pt>
                <c:pt idx="395">
                  <c:v>1944.0416666666003</c:v>
                </c:pt>
                <c:pt idx="396">
                  <c:v>1944.1249999999336</c:v>
                </c:pt>
                <c:pt idx="397">
                  <c:v>1944.2083333332669</c:v>
                </c:pt>
                <c:pt idx="398">
                  <c:v>1944.2916666666001</c:v>
                </c:pt>
                <c:pt idx="399">
                  <c:v>1944.3749999999334</c:v>
                </c:pt>
                <c:pt idx="400">
                  <c:v>1944.4583333332666</c:v>
                </c:pt>
                <c:pt idx="401">
                  <c:v>1944.5416666665999</c:v>
                </c:pt>
                <c:pt idx="402">
                  <c:v>1944.6249999999332</c:v>
                </c:pt>
                <c:pt idx="403">
                  <c:v>1944.7083333332664</c:v>
                </c:pt>
                <c:pt idx="404">
                  <c:v>1944.7916666665997</c:v>
                </c:pt>
                <c:pt idx="405">
                  <c:v>1944.8749999999329</c:v>
                </c:pt>
                <c:pt idx="406">
                  <c:v>1944.9583333332662</c:v>
                </c:pt>
                <c:pt idx="407">
                  <c:v>1945.0416666665994</c:v>
                </c:pt>
                <c:pt idx="408">
                  <c:v>1945.1249999999327</c:v>
                </c:pt>
                <c:pt idx="409">
                  <c:v>1945.208333333266</c:v>
                </c:pt>
                <c:pt idx="410">
                  <c:v>1945.2916666665992</c:v>
                </c:pt>
                <c:pt idx="411">
                  <c:v>1945.3749999999325</c:v>
                </c:pt>
                <c:pt idx="412">
                  <c:v>1945.4583333332657</c:v>
                </c:pt>
                <c:pt idx="413">
                  <c:v>1945.541666666599</c:v>
                </c:pt>
                <c:pt idx="414">
                  <c:v>1945.6249999999322</c:v>
                </c:pt>
                <c:pt idx="415">
                  <c:v>1945.7083333332655</c:v>
                </c:pt>
                <c:pt idx="416">
                  <c:v>1945.7916666665988</c:v>
                </c:pt>
                <c:pt idx="417">
                  <c:v>1945.874999999932</c:v>
                </c:pt>
                <c:pt idx="418">
                  <c:v>1945.9583333332653</c:v>
                </c:pt>
                <c:pt idx="419">
                  <c:v>1946.0416666665985</c:v>
                </c:pt>
                <c:pt idx="420">
                  <c:v>1946.1249999999318</c:v>
                </c:pt>
                <c:pt idx="421">
                  <c:v>1946.208333333265</c:v>
                </c:pt>
                <c:pt idx="422">
                  <c:v>1946.2916666665983</c:v>
                </c:pt>
                <c:pt idx="423">
                  <c:v>1946.3749999999316</c:v>
                </c:pt>
                <c:pt idx="424">
                  <c:v>1946.4583333332648</c:v>
                </c:pt>
                <c:pt idx="425">
                  <c:v>1946.5416666665981</c:v>
                </c:pt>
                <c:pt idx="426">
                  <c:v>1946.6249999999313</c:v>
                </c:pt>
                <c:pt idx="427">
                  <c:v>1946.7083333332646</c:v>
                </c:pt>
                <c:pt idx="428">
                  <c:v>1946.7916666665978</c:v>
                </c:pt>
                <c:pt idx="429">
                  <c:v>1946.8749999999311</c:v>
                </c:pt>
                <c:pt idx="430">
                  <c:v>1946.9583333332644</c:v>
                </c:pt>
                <c:pt idx="431">
                  <c:v>1947.0416666665976</c:v>
                </c:pt>
                <c:pt idx="432">
                  <c:v>1947.1249999999309</c:v>
                </c:pt>
                <c:pt idx="433">
                  <c:v>1947.2083333332641</c:v>
                </c:pt>
                <c:pt idx="434">
                  <c:v>1947.2916666665974</c:v>
                </c:pt>
                <c:pt idx="435">
                  <c:v>1947.3749999999307</c:v>
                </c:pt>
                <c:pt idx="436">
                  <c:v>1947.4583333332639</c:v>
                </c:pt>
                <c:pt idx="437">
                  <c:v>1947.5416666665972</c:v>
                </c:pt>
                <c:pt idx="438">
                  <c:v>1947.6249999999304</c:v>
                </c:pt>
                <c:pt idx="439">
                  <c:v>1947.7083333332637</c:v>
                </c:pt>
                <c:pt idx="440">
                  <c:v>1947.7916666665969</c:v>
                </c:pt>
                <c:pt idx="441">
                  <c:v>1947.8749999999302</c:v>
                </c:pt>
                <c:pt idx="442">
                  <c:v>1947.9583333332635</c:v>
                </c:pt>
                <c:pt idx="443">
                  <c:v>1948.0416666665967</c:v>
                </c:pt>
                <c:pt idx="444">
                  <c:v>1948.12499999993</c:v>
                </c:pt>
                <c:pt idx="445">
                  <c:v>1948.2083333332632</c:v>
                </c:pt>
                <c:pt idx="446">
                  <c:v>1948.2916666665965</c:v>
                </c:pt>
                <c:pt idx="447">
                  <c:v>1948.3749999999297</c:v>
                </c:pt>
                <c:pt idx="448">
                  <c:v>1948.458333333263</c:v>
                </c:pt>
                <c:pt idx="449">
                  <c:v>1948.5416666665963</c:v>
                </c:pt>
                <c:pt idx="450">
                  <c:v>1948.6249999999295</c:v>
                </c:pt>
                <c:pt idx="451">
                  <c:v>1948.7083333332628</c:v>
                </c:pt>
                <c:pt idx="452">
                  <c:v>1948.791666666596</c:v>
                </c:pt>
                <c:pt idx="453">
                  <c:v>1948.8749999999293</c:v>
                </c:pt>
                <c:pt idx="454">
                  <c:v>1948.9583333332625</c:v>
                </c:pt>
                <c:pt idx="455">
                  <c:v>1949.0416666665958</c:v>
                </c:pt>
                <c:pt idx="456">
                  <c:v>1949.1249999999291</c:v>
                </c:pt>
                <c:pt idx="457">
                  <c:v>1949.2083333332623</c:v>
                </c:pt>
                <c:pt idx="458">
                  <c:v>1949.2916666665956</c:v>
                </c:pt>
                <c:pt idx="459">
                  <c:v>1949.3749999999288</c:v>
                </c:pt>
                <c:pt idx="460">
                  <c:v>1949.4583333332621</c:v>
                </c:pt>
                <c:pt idx="461">
                  <c:v>1949.5416666665953</c:v>
                </c:pt>
                <c:pt idx="462">
                  <c:v>1949.6249999999286</c:v>
                </c:pt>
                <c:pt idx="463">
                  <c:v>1949.7083333332619</c:v>
                </c:pt>
                <c:pt idx="464">
                  <c:v>1949.7916666665951</c:v>
                </c:pt>
                <c:pt idx="465">
                  <c:v>1949.8749999999284</c:v>
                </c:pt>
                <c:pt idx="466">
                  <c:v>1949.9583333332616</c:v>
                </c:pt>
                <c:pt idx="467">
                  <c:v>1950.0416666665949</c:v>
                </c:pt>
                <c:pt idx="468">
                  <c:v>1950.1249999999281</c:v>
                </c:pt>
                <c:pt idx="469">
                  <c:v>1950.2083333332614</c:v>
                </c:pt>
                <c:pt idx="470">
                  <c:v>1950.2916666665947</c:v>
                </c:pt>
                <c:pt idx="471">
                  <c:v>1950.3749999999279</c:v>
                </c:pt>
                <c:pt idx="472">
                  <c:v>1950.4583333332612</c:v>
                </c:pt>
                <c:pt idx="473">
                  <c:v>1950.5416666665944</c:v>
                </c:pt>
                <c:pt idx="474">
                  <c:v>1950.6249999999277</c:v>
                </c:pt>
                <c:pt idx="475">
                  <c:v>1950.708333333261</c:v>
                </c:pt>
                <c:pt idx="476">
                  <c:v>1950.7916666665942</c:v>
                </c:pt>
                <c:pt idx="477">
                  <c:v>1950.8749999999275</c:v>
                </c:pt>
                <c:pt idx="478">
                  <c:v>1950.9583333332607</c:v>
                </c:pt>
                <c:pt idx="479">
                  <c:v>1951.041666666594</c:v>
                </c:pt>
                <c:pt idx="480">
                  <c:v>1951.1249999999272</c:v>
                </c:pt>
                <c:pt idx="481">
                  <c:v>1951.2083333332605</c:v>
                </c:pt>
                <c:pt idx="482">
                  <c:v>1951.2916666665938</c:v>
                </c:pt>
                <c:pt idx="483">
                  <c:v>1951.374999999927</c:v>
                </c:pt>
                <c:pt idx="484">
                  <c:v>1951.4583333332603</c:v>
                </c:pt>
                <c:pt idx="485">
                  <c:v>1951.5416666665935</c:v>
                </c:pt>
                <c:pt idx="486">
                  <c:v>1951.6249999999268</c:v>
                </c:pt>
                <c:pt idx="487">
                  <c:v>1951.70833333326</c:v>
                </c:pt>
                <c:pt idx="488">
                  <c:v>1951.7916666665933</c:v>
                </c:pt>
                <c:pt idx="489">
                  <c:v>1951.8749999999266</c:v>
                </c:pt>
                <c:pt idx="490">
                  <c:v>1951.9583333332598</c:v>
                </c:pt>
                <c:pt idx="491">
                  <c:v>1952.0416666665931</c:v>
                </c:pt>
                <c:pt idx="492">
                  <c:v>1952.1249999999263</c:v>
                </c:pt>
                <c:pt idx="493">
                  <c:v>1952.2083333332596</c:v>
                </c:pt>
                <c:pt idx="494">
                  <c:v>1952.2916666665928</c:v>
                </c:pt>
                <c:pt idx="495">
                  <c:v>1952.3749999999261</c:v>
                </c:pt>
                <c:pt idx="496">
                  <c:v>1952.4583333332594</c:v>
                </c:pt>
                <c:pt idx="497">
                  <c:v>1952.5416666665926</c:v>
                </c:pt>
                <c:pt idx="498">
                  <c:v>1952.6249999999259</c:v>
                </c:pt>
                <c:pt idx="499">
                  <c:v>1952.7083333332591</c:v>
                </c:pt>
                <c:pt idx="500">
                  <c:v>1952.7916666665924</c:v>
                </c:pt>
                <c:pt idx="501">
                  <c:v>1952.8749999999256</c:v>
                </c:pt>
                <c:pt idx="502">
                  <c:v>1952.9583333332589</c:v>
                </c:pt>
                <c:pt idx="503">
                  <c:v>1953.0416666665922</c:v>
                </c:pt>
                <c:pt idx="504">
                  <c:v>1953.1249999999254</c:v>
                </c:pt>
                <c:pt idx="505">
                  <c:v>1953.2083333332587</c:v>
                </c:pt>
                <c:pt idx="506">
                  <c:v>1953.2916666665919</c:v>
                </c:pt>
                <c:pt idx="507">
                  <c:v>1953.3749999999252</c:v>
                </c:pt>
                <c:pt idx="508">
                  <c:v>1953.4583333332585</c:v>
                </c:pt>
                <c:pt idx="509">
                  <c:v>1953.5416666665917</c:v>
                </c:pt>
                <c:pt idx="510">
                  <c:v>1953.624999999925</c:v>
                </c:pt>
                <c:pt idx="511">
                  <c:v>1953.7083333332582</c:v>
                </c:pt>
                <c:pt idx="512">
                  <c:v>1953.7916666665915</c:v>
                </c:pt>
                <c:pt idx="513">
                  <c:v>1953.8749999999247</c:v>
                </c:pt>
                <c:pt idx="514">
                  <c:v>1953.958333333258</c:v>
                </c:pt>
                <c:pt idx="515">
                  <c:v>1954.0416666665913</c:v>
                </c:pt>
                <c:pt idx="516">
                  <c:v>1954.1249999999245</c:v>
                </c:pt>
                <c:pt idx="517">
                  <c:v>1954.2083333332578</c:v>
                </c:pt>
                <c:pt idx="518">
                  <c:v>1954.291666666591</c:v>
                </c:pt>
                <c:pt idx="519">
                  <c:v>1954.3749999999243</c:v>
                </c:pt>
                <c:pt idx="520">
                  <c:v>1954.4583333332575</c:v>
                </c:pt>
                <c:pt idx="521">
                  <c:v>1954.5416666665908</c:v>
                </c:pt>
                <c:pt idx="522">
                  <c:v>1954.6249999999241</c:v>
                </c:pt>
                <c:pt idx="523">
                  <c:v>1954.7083333332573</c:v>
                </c:pt>
                <c:pt idx="524">
                  <c:v>1954.7916666665906</c:v>
                </c:pt>
                <c:pt idx="525">
                  <c:v>1954.8749999999238</c:v>
                </c:pt>
                <c:pt idx="526">
                  <c:v>1954.9583333332571</c:v>
                </c:pt>
                <c:pt idx="527">
                  <c:v>1955.0416666665903</c:v>
                </c:pt>
                <c:pt idx="528">
                  <c:v>1955.1249999999236</c:v>
                </c:pt>
                <c:pt idx="529">
                  <c:v>1955.2083333332569</c:v>
                </c:pt>
                <c:pt idx="530">
                  <c:v>1955.2916666665901</c:v>
                </c:pt>
                <c:pt idx="531">
                  <c:v>1955.3749999999234</c:v>
                </c:pt>
                <c:pt idx="532">
                  <c:v>1955.4583333332566</c:v>
                </c:pt>
                <c:pt idx="533">
                  <c:v>1955.5416666665899</c:v>
                </c:pt>
                <c:pt idx="534">
                  <c:v>1955.6249999999231</c:v>
                </c:pt>
                <c:pt idx="535">
                  <c:v>1955.7083333332564</c:v>
                </c:pt>
                <c:pt idx="536">
                  <c:v>1955.7916666665897</c:v>
                </c:pt>
                <c:pt idx="537">
                  <c:v>1955.8749999999229</c:v>
                </c:pt>
                <c:pt idx="538">
                  <c:v>1955.9583333332562</c:v>
                </c:pt>
                <c:pt idx="539">
                  <c:v>1956.0416666665894</c:v>
                </c:pt>
                <c:pt idx="540">
                  <c:v>1956.1249999999227</c:v>
                </c:pt>
                <c:pt idx="541">
                  <c:v>1956.208333333256</c:v>
                </c:pt>
                <c:pt idx="542">
                  <c:v>1956.2916666665892</c:v>
                </c:pt>
                <c:pt idx="543">
                  <c:v>1956.3749999999225</c:v>
                </c:pt>
                <c:pt idx="544">
                  <c:v>1956.4583333332557</c:v>
                </c:pt>
                <c:pt idx="545">
                  <c:v>1956.541666666589</c:v>
                </c:pt>
                <c:pt idx="546">
                  <c:v>1956.6249999999222</c:v>
                </c:pt>
                <c:pt idx="547">
                  <c:v>1956.7083333332555</c:v>
                </c:pt>
                <c:pt idx="548">
                  <c:v>1956.7916666665888</c:v>
                </c:pt>
                <c:pt idx="549">
                  <c:v>1956.874999999922</c:v>
                </c:pt>
                <c:pt idx="550">
                  <c:v>1956.9583333332553</c:v>
                </c:pt>
                <c:pt idx="551">
                  <c:v>1957.0416666665885</c:v>
                </c:pt>
                <c:pt idx="552">
                  <c:v>1957.1249999999218</c:v>
                </c:pt>
                <c:pt idx="553">
                  <c:v>1957.208333333255</c:v>
                </c:pt>
                <c:pt idx="554">
                  <c:v>1957.2916666665883</c:v>
                </c:pt>
                <c:pt idx="555">
                  <c:v>1957.3749999999216</c:v>
                </c:pt>
                <c:pt idx="556">
                  <c:v>1957.4583333332548</c:v>
                </c:pt>
                <c:pt idx="557">
                  <c:v>1957.5416666665881</c:v>
                </c:pt>
                <c:pt idx="558">
                  <c:v>1957.6249999999213</c:v>
                </c:pt>
                <c:pt idx="559">
                  <c:v>1957.7083333332546</c:v>
                </c:pt>
                <c:pt idx="560">
                  <c:v>1957.7916666665878</c:v>
                </c:pt>
                <c:pt idx="561">
                  <c:v>1957.8749999999211</c:v>
                </c:pt>
                <c:pt idx="562">
                  <c:v>1957.9583333332544</c:v>
                </c:pt>
                <c:pt idx="563">
                  <c:v>1958.0416666665876</c:v>
                </c:pt>
                <c:pt idx="564">
                  <c:v>1958.1249999999209</c:v>
                </c:pt>
                <c:pt idx="565">
                  <c:v>1958.2083333332541</c:v>
                </c:pt>
                <c:pt idx="566">
                  <c:v>1958.2916666665874</c:v>
                </c:pt>
                <c:pt idx="567">
                  <c:v>1958.3749999999206</c:v>
                </c:pt>
                <c:pt idx="568">
                  <c:v>1958.4583333332539</c:v>
                </c:pt>
                <c:pt idx="569">
                  <c:v>1958.5416666665872</c:v>
                </c:pt>
                <c:pt idx="570">
                  <c:v>1958.6249999999204</c:v>
                </c:pt>
                <c:pt idx="571">
                  <c:v>1958.7083333332537</c:v>
                </c:pt>
                <c:pt idx="572">
                  <c:v>1958.7916666665869</c:v>
                </c:pt>
                <c:pt idx="573">
                  <c:v>1958.8749999999202</c:v>
                </c:pt>
                <c:pt idx="574">
                  <c:v>1958.9583333332534</c:v>
                </c:pt>
                <c:pt idx="575">
                  <c:v>1959.0416666665867</c:v>
                </c:pt>
                <c:pt idx="576">
                  <c:v>1959.12499999992</c:v>
                </c:pt>
                <c:pt idx="577">
                  <c:v>1959.2083333332532</c:v>
                </c:pt>
                <c:pt idx="578">
                  <c:v>1959.2916666665865</c:v>
                </c:pt>
                <c:pt idx="579">
                  <c:v>1959.3749999999197</c:v>
                </c:pt>
                <c:pt idx="580">
                  <c:v>1959.458333333253</c:v>
                </c:pt>
                <c:pt idx="581">
                  <c:v>1959.5416666665863</c:v>
                </c:pt>
                <c:pt idx="582">
                  <c:v>1959.6249999999195</c:v>
                </c:pt>
                <c:pt idx="583">
                  <c:v>1959.7083333332528</c:v>
                </c:pt>
                <c:pt idx="584">
                  <c:v>1959.791666666586</c:v>
                </c:pt>
                <c:pt idx="585">
                  <c:v>1959.8749999999193</c:v>
                </c:pt>
                <c:pt idx="586">
                  <c:v>1959.9583333332525</c:v>
                </c:pt>
                <c:pt idx="587">
                  <c:v>1960.0416666665858</c:v>
                </c:pt>
                <c:pt idx="588">
                  <c:v>1960.1249999999191</c:v>
                </c:pt>
                <c:pt idx="589">
                  <c:v>1960.2083333332523</c:v>
                </c:pt>
                <c:pt idx="590">
                  <c:v>1960.2916666665856</c:v>
                </c:pt>
                <c:pt idx="591">
                  <c:v>1960.3749999999188</c:v>
                </c:pt>
                <c:pt idx="592">
                  <c:v>1960.4583333332521</c:v>
                </c:pt>
                <c:pt idx="593">
                  <c:v>1960.5416666665853</c:v>
                </c:pt>
                <c:pt idx="594">
                  <c:v>1960.6249999999186</c:v>
                </c:pt>
                <c:pt idx="595">
                  <c:v>1960.7083333332519</c:v>
                </c:pt>
                <c:pt idx="596">
                  <c:v>1960.7916666665851</c:v>
                </c:pt>
                <c:pt idx="597">
                  <c:v>1960.8749999999184</c:v>
                </c:pt>
                <c:pt idx="598">
                  <c:v>1960.9583333332516</c:v>
                </c:pt>
                <c:pt idx="599">
                  <c:v>1961.0416666665849</c:v>
                </c:pt>
                <c:pt idx="600">
                  <c:v>1961.1249999999181</c:v>
                </c:pt>
                <c:pt idx="601">
                  <c:v>1961.2083333332514</c:v>
                </c:pt>
                <c:pt idx="602">
                  <c:v>1961.2916666665847</c:v>
                </c:pt>
                <c:pt idx="603">
                  <c:v>1961.3749999999179</c:v>
                </c:pt>
                <c:pt idx="604">
                  <c:v>1961.4583333332512</c:v>
                </c:pt>
                <c:pt idx="605">
                  <c:v>1961.5416666665844</c:v>
                </c:pt>
                <c:pt idx="606">
                  <c:v>1961.6249999999177</c:v>
                </c:pt>
                <c:pt idx="607">
                  <c:v>1961.7083333332509</c:v>
                </c:pt>
                <c:pt idx="608">
                  <c:v>1961.7916666665842</c:v>
                </c:pt>
                <c:pt idx="609">
                  <c:v>1961.8749999999175</c:v>
                </c:pt>
                <c:pt idx="610">
                  <c:v>1961.9583333332507</c:v>
                </c:pt>
                <c:pt idx="611">
                  <c:v>1962.041666666584</c:v>
                </c:pt>
                <c:pt idx="612">
                  <c:v>1962.1249999999172</c:v>
                </c:pt>
                <c:pt idx="613">
                  <c:v>1962.2083333332505</c:v>
                </c:pt>
                <c:pt idx="614">
                  <c:v>1962.2916666665838</c:v>
                </c:pt>
                <c:pt idx="615">
                  <c:v>1962.374999999917</c:v>
                </c:pt>
                <c:pt idx="616">
                  <c:v>1962.4583333332503</c:v>
                </c:pt>
                <c:pt idx="617">
                  <c:v>1962.5416666665835</c:v>
                </c:pt>
                <c:pt idx="618">
                  <c:v>1962.6249999999168</c:v>
                </c:pt>
                <c:pt idx="619">
                  <c:v>1962.70833333325</c:v>
                </c:pt>
                <c:pt idx="620">
                  <c:v>1962.7916666665833</c:v>
                </c:pt>
                <c:pt idx="621">
                  <c:v>1962.8749999999166</c:v>
                </c:pt>
                <c:pt idx="622">
                  <c:v>1962.9583333332498</c:v>
                </c:pt>
                <c:pt idx="623">
                  <c:v>1963.0416666665831</c:v>
                </c:pt>
                <c:pt idx="624">
                  <c:v>1963.1249999999163</c:v>
                </c:pt>
                <c:pt idx="625">
                  <c:v>1963.2083333332496</c:v>
                </c:pt>
                <c:pt idx="626">
                  <c:v>1963.2916666665828</c:v>
                </c:pt>
                <c:pt idx="627">
                  <c:v>1963.3749999999161</c:v>
                </c:pt>
                <c:pt idx="628">
                  <c:v>1963.4583333332494</c:v>
                </c:pt>
                <c:pt idx="629">
                  <c:v>1963.5416666665826</c:v>
                </c:pt>
                <c:pt idx="630">
                  <c:v>1963.6249999999159</c:v>
                </c:pt>
                <c:pt idx="631">
                  <c:v>1963.7083333332491</c:v>
                </c:pt>
                <c:pt idx="632">
                  <c:v>1963.7916666665824</c:v>
                </c:pt>
                <c:pt idx="633">
                  <c:v>1963.8749999999156</c:v>
                </c:pt>
                <c:pt idx="634">
                  <c:v>1963.9583333332489</c:v>
                </c:pt>
                <c:pt idx="635">
                  <c:v>1964.0416666665822</c:v>
                </c:pt>
                <c:pt idx="636">
                  <c:v>1964.1249999999154</c:v>
                </c:pt>
                <c:pt idx="637">
                  <c:v>1964.2083333332487</c:v>
                </c:pt>
                <c:pt idx="638">
                  <c:v>1964.2916666665819</c:v>
                </c:pt>
                <c:pt idx="639">
                  <c:v>1964.3749999999152</c:v>
                </c:pt>
                <c:pt idx="640">
                  <c:v>1964.4583333332484</c:v>
                </c:pt>
                <c:pt idx="641">
                  <c:v>1964.5416666665817</c:v>
                </c:pt>
                <c:pt idx="642">
                  <c:v>1964.624999999915</c:v>
                </c:pt>
                <c:pt idx="643">
                  <c:v>1964.7083333332482</c:v>
                </c:pt>
                <c:pt idx="644">
                  <c:v>1964.7916666665815</c:v>
                </c:pt>
                <c:pt idx="645">
                  <c:v>1964.8749999999147</c:v>
                </c:pt>
                <c:pt idx="646">
                  <c:v>1964.958333333248</c:v>
                </c:pt>
                <c:pt idx="647">
                  <c:v>1965.0416666665812</c:v>
                </c:pt>
                <c:pt idx="648">
                  <c:v>1965.1249999999145</c:v>
                </c:pt>
                <c:pt idx="649">
                  <c:v>1965.2083333332478</c:v>
                </c:pt>
                <c:pt idx="650">
                  <c:v>1965.291666666581</c:v>
                </c:pt>
                <c:pt idx="651">
                  <c:v>1965.3749999999143</c:v>
                </c:pt>
                <c:pt idx="652">
                  <c:v>1965.4583333332475</c:v>
                </c:pt>
                <c:pt idx="653">
                  <c:v>1965.5416666665808</c:v>
                </c:pt>
                <c:pt idx="654">
                  <c:v>1965.6249999999141</c:v>
                </c:pt>
                <c:pt idx="655">
                  <c:v>1965.7083333332473</c:v>
                </c:pt>
                <c:pt idx="656">
                  <c:v>1965.7916666665806</c:v>
                </c:pt>
                <c:pt idx="657">
                  <c:v>1965.8749999999138</c:v>
                </c:pt>
                <c:pt idx="658">
                  <c:v>1965.9583333332471</c:v>
                </c:pt>
                <c:pt idx="659">
                  <c:v>1966.0416666665803</c:v>
                </c:pt>
                <c:pt idx="660">
                  <c:v>1966.1249999999136</c:v>
                </c:pt>
                <c:pt idx="661">
                  <c:v>1966.2083333332469</c:v>
                </c:pt>
                <c:pt idx="662">
                  <c:v>1966.2916666665801</c:v>
                </c:pt>
                <c:pt idx="663">
                  <c:v>1966.3749999999134</c:v>
                </c:pt>
                <c:pt idx="664">
                  <c:v>1966.4583333332466</c:v>
                </c:pt>
                <c:pt idx="665">
                  <c:v>1966.5416666665799</c:v>
                </c:pt>
                <c:pt idx="666">
                  <c:v>1966.6249999999131</c:v>
                </c:pt>
                <c:pt idx="667">
                  <c:v>1966.7083333332464</c:v>
                </c:pt>
                <c:pt idx="668">
                  <c:v>1966.7916666665797</c:v>
                </c:pt>
                <c:pt idx="669">
                  <c:v>1966.8749999999129</c:v>
                </c:pt>
                <c:pt idx="670">
                  <c:v>1966.9583333332462</c:v>
                </c:pt>
                <c:pt idx="671">
                  <c:v>1967.0416666665794</c:v>
                </c:pt>
                <c:pt idx="672">
                  <c:v>1967.1249999999127</c:v>
                </c:pt>
                <c:pt idx="673">
                  <c:v>1967.2083333332459</c:v>
                </c:pt>
                <c:pt idx="674">
                  <c:v>1967.2916666665792</c:v>
                </c:pt>
                <c:pt idx="675">
                  <c:v>1967.3749999999125</c:v>
                </c:pt>
                <c:pt idx="676">
                  <c:v>1967.4583333332457</c:v>
                </c:pt>
                <c:pt idx="677">
                  <c:v>1967.541666666579</c:v>
                </c:pt>
                <c:pt idx="678">
                  <c:v>1967.6249999999122</c:v>
                </c:pt>
                <c:pt idx="679">
                  <c:v>1967.7083333332455</c:v>
                </c:pt>
                <c:pt idx="680">
                  <c:v>1967.7916666665787</c:v>
                </c:pt>
                <c:pt idx="681">
                  <c:v>1967.874999999912</c:v>
                </c:pt>
                <c:pt idx="682">
                  <c:v>1967.9583333332453</c:v>
                </c:pt>
                <c:pt idx="683">
                  <c:v>1968.0416666665785</c:v>
                </c:pt>
                <c:pt idx="684">
                  <c:v>1968.1249999999118</c:v>
                </c:pt>
                <c:pt idx="685">
                  <c:v>1968.208333333245</c:v>
                </c:pt>
                <c:pt idx="686">
                  <c:v>1968.2916666665783</c:v>
                </c:pt>
                <c:pt idx="687">
                  <c:v>1968.3749999999116</c:v>
                </c:pt>
                <c:pt idx="688">
                  <c:v>1968.4583333332448</c:v>
                </c:pt>
                <c:pt idx="689">
                  <c:v>1968.5416666665781</c:v>
                </c:pt>
                <c:pt idx="690">
                  <c:v>1968.6249999999113</c:v>
                </c:pt>
                <c:pt idx="691">
                  <c:v>1968.7083333332446</c:v>
                </c:pt>
                <c:pt idx="692">
                  <c:v>1968.7916666665778</c:v>
                </c:pt>
                <c:pt idx="693">
                  <c:v>1968.8749999999111</c:v>
                </c:pt>
                <c:pt idx="694">
                  <c:v>1968.9583333332444</c:v>
                </c:pt>
                <c:pt idx="695">
                  <c:v>1969.0416666665776</c:v>
                </c:pt>
                <c:pt idx="696">
                  <c:v>1969.1249999999109</c:v>
                </c:pt>
                <c:pt idx="697">
                  <c:v>1969.2083333332441</c:v>
                </c:pt>
                <c:pt idx="698">
                  <c:v>1969.2916666665774</c:v>
                </c:pt>
                <c:pt idx="699">
                  <c:v>1969.3749999999106</c:v>
                </c:pt>
                <c:pt idx="700">
                  <c:v>1969.4583333332439</c:v>
                </c:pt>
                <c:pt idx="701">
                  <c:v>1969.5416666665772</c:v>
                </c:pt>
                <c:pt idx="702">
                  <c:v>1969.6249999999104</c:v>
                </c:pt>
                <c:pt idx="703">
                  <c:v>1969.7083333332437</c:v>
                </c:pt>
                <c:pt idx="704">
                  <c:v>1969.7916666665769</c:v>
                </c:pt>
                <c:pt idx="705">
                  <c:v>1969.8749999999102</c:v>
                </c:pt>
                <c:pt idx="706">
                  <c:v>1969.9583333332434</c:v>
                </c:pt>
                <c:pt idx="707">
                  <c:v>1970.0416666665767</c:v>
                </c:pt>
                <c:pt idx="708">
                  <c:v>1970.12499999991</c:v>
                </c:pt>
                <c:pt idx="709">
                  <c:v>1970.2083333332432</c:v>
                </c:pt>
                <c:pt idx="710">
                  <c:v>1970.2916666665765</c:v>
                </c:pt>
                <c:pt idx="711">
                  <c:v>1970.3749999999097</c:v>
                </c:pt>
                <c:pt idx="712">
                  <c:v>1970.458333333243</c:v>
                </c:pt>
                <c:pt idx="713">
                  <c:v>1970.5416666665762</c:v>
                </c:pt>
                <c:pt idx="714">
                  <c:v>1970.6249999999095</c:v>
                </c:pt>
                <c:pt idx="715">
                  <c:v>1970.7083333332428</c:v>
                </c:pt>
                <c:pt idx="716">
                  <c:v>1970.791666666576</c:v>
                </c:pt>
                <c:pt idx="717">
                  <c:v>1970.8749999999093</c:v>
                </c:pt>
                <c:pt idx="718">
                  <c:v>1970.9583333332425</c:v>
                </c:pt>
                <c:pt idx="719">
                  <c:v>1971.0416666665758</c:v>
                </c:pt>
                <c:pt idx="720">
                  <c:v>1971.1249999999091</c:v>
                </c:pt>
                <c:pt idx="721">
                  <c:v>1971.2083333332423</c:v>
                </c:pt>
                <c:pt idx="722">
                  <c:v>1971.2916666665756</c:v>
                </c:pt>
                <c:pt idx="723">
                  <c:v>1971.3749999999088</c:v>
                </c:pt>
                <c:pt idx="724">
                  <c:v>1971.4583333332421</c:v>
                </c:pt>
                <c:pt idx="725">
                  <c:v>1971.5416666665753</c:v>
                </c:pt>
                <c:pt idx="726">
                  <c:v>1971.6249999999086</c:v>
                </c:pt>
                <c:pt idx="727">
                  <c:v>1971.7083333332419</c:v>
                </c:pt>
                <c:pt idx="728">
                  <c:v>1971.7916666665751</c:v>
                </c:pt>
                <c:pt idx="729">
                  <c:v>1971.8749999999084</c:v>
                </c:pt>
                <c:pt idx="730">
                  <c:v>1971.9583333332416</c:v>
                </c:pt>
                <c:pt idx="731">
                  <c:v>1972.0416666665749</c:v>
                </c:pt>
                <c:pt idx="732">
                  <c:v>1972.1249999999081</c:v>
                </c:pt>
                <c:pt idx="733">
                  <c:v>1972.2083333332414</c:v>
                </c:pt>
                <c:pt idx="734">
                  <c:v>1972.2916666665747</c:v>
                </c:pt>
                <c:pt idx="735">
                  <c:v>1972.3749999999079</c:v>
                </c:pt>
                <c:pt idx="736">
                  <c:v>1972.4583333332412</c:v>
                </c:pt>
                <c:pt idx="737">
                  <c:v>1972.5416666665744</c:v>
                </c:pt>
                <c:pt idx="738">
                  <c:v>1972.6249999999077</c:v>
                </c:pt>
                <c:pt idx="739">
                  <c:v>1972.7083333332409</c:v>
                </c:pt>
                <c:pt idx="740">
                  <c:v>1972.7916666665742</c:v>
                </c:pt>
                <c:pt idx="741">
                  <c:v>1972.8749999999075</c:v>
                </c:pt>
                <c:pt idx="742">
                  <c:v>1972.9583333332407</c:v>
                </c:pt>
                <c:pt idx="743">
                  <c:v>1973.041666666574</c:v>
                </c:pt>
                <c:pt idx="744">
                  <c:v>1973.1249999999072</c:v>
                </c:pt>
                <c:pt idx="745">
                  <c:v>1973.2083333332405</c:v>
                </c:pt>
                <c:pt idx="746">
                  <c:v>1973.2916666665737</c:v>
                </c:pt>
                <c:pt idx="747">
                  <c:v>1973.374999999907</c:v>
                </c:pt>
                <c:pt idx="748">
                  <c:v>1973.4583333332403</c:v>
                </c:pt>
                <c:pt idx="749">
                  <c:v>1973.5416666665735</c:v>
                </c:pt>
                <c:pt idx="750">
                  <c:v>1973.6249999999068</c:v>
                </c:pt>
                <c:pt idx="751">
                  <c:v>1973.70833333324</c:v>
                </c:pt>
                <c:pt idx="752">
                  <c:v>1973.7916666665733</c:v>
                </c:pt>
                <c:pt idx="753">
                  <c:v>1973.8749999999065</c:v>
                </c:pt>
                <c:pt idx="754">
                  <c:v>1973.9583333332398</c:v>
                </c:pt>
                <c:pt idx="755">
                  <c:v>1974.0416666665731</c:v>
                </c:pt>
                <c:pt idx="756">
                  <c:v>1974.1249999999063</c:v>
                </c:pt>
                <c:pt idx="757">
                  <c:v>1974.2083333332396</c:v>
                </c:pt>
                <c:pt idx="758">
                  <c:v>1974.2916666665728</c:v>
                </c:pt>
                <c:pt idx="759">
                  <c:v>1974.3749999999061</c:v>
                </c:pt>
                <c:pt idx="760">
                  <c:v>1974.4583333332394</c:v>
                </c:pt>
                <c:pt idx="761">
                  <c:v>1974.5416666665726</c:v>
                </c:pt>
                <c:pt idx="762">
                  <c:v>1974.6249999999059</c:v>
                </c:pt>
                <c:pt idx="763">
                  <c:v>1974.7083333332391</c:v>
                </c:pt>
                <c:pt idx="764">
                  <c:v>1974.7916666665724</c:v>
                </c:pt>
                <c:pt idx="765">
                  <c:v>1974.8749999999056</c:v>
                </c:pt>
                <c:pt idx="766">
                  <c:v>1974.9583333332389</c:v>
                </c:pt>
                <c:pt idx="767">
                  <c:v>1975.0416666665722</c:v>
                </c:pt>
                <c:pt idx="768">
                  <c:v>1975.1249999999054</c:v>
                </c:pt>
                <c:pt idx="769">
                  <c:v>1975.2083333332387</c:v>
                </c:pt>
                <c:pt idx="770">
                  <c:v>1975.2916666665719</c:v>
                </c:pt>
                <c:pt idx="771">
                  <c:v>1975.3749999999052</c:v>
                </c:pt>
                <c:pt idx="772">
                  <c:v>1975.4583333332384</c:v>
                </c:pt>
                <c:pt idx="773">
                  <c:v>1975.5416666665717</c:v>
                </c:pt>
                <c:pt idx="774">
                  <c:v>1975.624999999905</c:v>
                </c:pt>
                <c:pt idx="775">
                  <c:v>1975.7083333332382</c:v>
                </c:pt>
                <c:pt idx="776">
                  <c:v>1975.7916666665715</c:v>
                </c:pt>
                <c:pt idx="777">
                  <c:v>1975.8749999999047</c:v>
                </c:pt>
                <c:pt idx="778">
                  <c:v>1975.958333333238</c:v>
                </c:pt>
                <c:pt idx="779">
                  <c:v>1976.0416666665712</c:v>
                </c:pt>
                <c:pt idx="780">
                  <c:v>1976.1249999999045</c:v>
                </c:pt>
                <c:pt idx="781">
                  <c:v>1976.2083333332378</c:v>
                </c:pt>
                <c:pt idx="782">
                  <c:v>1976.291666666571</c:v>
                </c:pt>
                <c:pt idx="783">
                  <c:v>1976.3749999999043</c:v>
                </c:pt>
                <c:pt idx="784">
                  <c:v>1976.4583333332375</c:v>
                </c:pt>
                <c:pt idx="785">
                  <c:v>1976.5416666665708</c:v>
                </c:pt>
                <c:pt idx="786">
                  <c:v>1976.624999999904</c:v>
                </c:pt>
                <c:pt idx="787">
                  <c:v>1976.7083333332373</c:v>
                </c:pt>
                <c:pt idx="788">
                  <c:v>1976.7916666665706</c:v>
                </c:pt>
                <c:pt idx="789">
                  <c:v>1976.8749999999038</c:v>
                </c:pt>
                <c:pt idx="790">
                  <c:v>1976.9583333332371</c:v>
                </c:pt>
                <c:pt idx="791">
                  <c:v>1977.0416666665703</c:v>
                </c:pt>
                <c:pt idx="792">
                  <c:v>1977.1249999999036</c:v>
                </c:pt>
                <c:pt idx="793">
                  <c:v>1977.2083333332369</c:v>
                </c:pt>
                <c:pt idx="794">
                  <c:v>1977.2916666665701</c:v>
                </c:pt>
                <c:pt idx="795">
                  <c:v>1977.3749999999034</c:v>
                </c:pt>
                <c:pt idx="796">
                  <c:v>1977.4583333332366</c:v>
                </c:pt>
                <c:pt idx="797">
                  <c:v>1977.5416666665699</c:v>
                </c:pt>
                <c:pt idx="798">
                  <c:v>1977.6249999999031</c:v>
                </c:pt>
                <c:pt idx="799">
                  <c:v>1977.7083333332364</c:v>
                </c:pt>
                <c:pt idx="800">
                  <c:v>1977.7916666665697</c:v>
                </c:pt>
                <c:pt idx="801">
                  <c:v>1977.8749999999029</c:v>
                </c:pt>
                <c:pt idx="802">
                  <c:v>1977.9583333332362</c:v>
                </c:pt>
                <c:pt idx="803">
                  <c:v>1978.0416666665694</c:v>
                </c:pt>
                <c:pt idx="804">
                  <c:v>1978.1249999999027</c:v>
                </c:pt>
                <c:pt idx="805">
                  <c:v>1978.2083333332359</c:v>
                </c:pt>
                <c:pt idx="806">
                  <c:v>1978.2916666665692</c:v>
                </c:pt>
                <c:pt idx="807">
                  <c:v>1978.3749999999025</c:v>
                </c:pt>
                <c:pt idx="808">
                  <c:v>1978.4583333332357</c:v>
                </c:pt>
                <c:pt idx="809">
                  <c:v>1978.541666666569</c:v>
                </c:pt>
                <c:pt idx="810">
                  <c:v>1978.6249999999022</c:v>
                </c:pt>
                <c:pt idx="811">
                  <c:v>1978.7083333332355</c:v>
                </c:pt>
                <c:pt idx="812">
                  <c:v>1978.7916666665687</c:v>
                </c:pt>
                <c:pt idx="813">
                  <c:v>1978.874999999902</c:v>
                </c:pt>
                <c:pt idx="814">
                  <c:v>1978.9583333332353</c:v>
                </c:pt>
                <c:pt idx="815">
                  <c:v>1979.0416666665685</c:v>
                </c:pt>
                <c:pt idx="816">
                  <c:v>1979.1249999999018</c:v>
                </c:pt>
                <c:pt idx="817">
                  <c:v>1979.208333333235</c:v>
                </c:pt>
                <c:pt idx="818">
                  <c:v>1979.2916666665683</c:v>
                </c:pt>
                <c:pt idx="819">
                  <c:v>1979.3749999999015</c:v>
                </c:pt>
                <c:pt idx="820">
                  <c:v>1979.4583333332348</c:v>
                </c:pt>
                <c:pt idx="821">
                  <c:v>1979.5416666665681</c:v>
                </c:pt>
                <c:pt idx="822">
                  <c:v>1979.6249999999013</c:v>
                </c:pt>
                <c:pt idx="823">
                  <c:v>1979.7083333332346</c:v>
                </c:pt>
                <c:pt idx="824">
                  <c:v>1979.7916666665678</c:v>
                </c:pt>
                <c:pt idx="825">
                  <c:v>1979.8749999999011</c:v>
                </c:pt>
                <c:pt idx="826">
                  <c:v>1979.9583333332343</c:v>
                </c:pt>
                <c:pt idx="827">
                  <c:v>1980.0416666665676</c:v>
                </c:pt>
                <c:pt idx="828">
                  <c:v>1980.1249999999009</c:v>
                </c:pt>
                <c:pt idx="829">
                  <c:v>1980.2083333332341</c:v>
                </c:pt>
                <c:pt idx="830">
                  <c:v>1980.2916666665674</c:v>
                </c:pt>
                <c:pt idx="831">
                  <c:v>1980.3749999999006</c:v>
                </c:pt>
                <c:pt idx="832">
                  <c:v>1980.4583333332339</c:v>
                </c:pt>
                <c:pt idx="833">
                  <c:v>1980.5416666665672</c:v>
                </c:pt>
                <c:pt idx="834">
                  <c:v>1980.6249999999004</c:v>
                </c:pt>
                <c:pt idx="835">
                  <c:v>1980.7083333332337</c:v>
                </c:pt>
                <c:pt idx="836">
                  <c:v>1980.7916666665669</c:v>
                </c:pt>
                <c:pt idx="837">
                  <c:v>1980.8749999999002</c:v>
                </c:pt>
                <c:pt idx="838">
                  <c:v>1980.9583333332334</c:v>
                </c:pt>
                <c:pt idx="839">
                  <c:v>1981.0416666665667</c:v>
                </c:pt>
                <c:pt idx="840">
                  <c:v>1981.1249999999</c:v>
                </c:pt>
                <c:pt idx="841">
                  <c:v>1981.2083333332332</c:v>
                </c:pt>
                <c:pt idx="842">
                  <c:v>1981.2916666665665</c:v>
                </c:pt>
                <c:pt idx="843">
                  <c:v>1981.3749999998997</c:v>
                </c:pt>
                <c:pt idx="844">
                  <c:v>1981.458333333233</c:v>
                </c:pt>
                <c:pt idx="845">
                  <c:v>1981.5416666665662</c:v>
                </c:pt>
                <c:pt idx="846">
                  <c:v>1981.6249999998995</c:v>
                </c:pt>
                <c:pt idx="847">
                  <c:v>1981.7083333332328</c:v>
                </c:pt>
                <c:pt idx="848">
                  <c:v>1981.791666666566</c:v>
                </c:pt>
                <c:pt idx="849">
                  <c:v>1981.8749999998993</c:v>
                </c:pt>
                <c:pt idx="850">
                  <c:v>1981.9583333332325</c:v>
                </c:pt>
                <c:pt idx="851">
                  <c:v>1982.0416666665658</c:v>
                </c:pt>
                <c:pt idx="852">
                  <c:v>1982.124999999899</c:v>
                </c:pt>
                <c:pt idx="853">
                  <c:v>1982.2083333332323</c:v>
                </c:pt>
                <c:pt idx="854">
                  <c:v>1982.2916666665656</c:v>
                </c:pt>
                <c:pt idx="855">
                  <c:v>1982.3749999998988</c:v>
                </c:pt>
                <c:pt idx="856">
                  <c:v>1982.4583333332321</c:v>
                </c:pt>
                <c:pt idx="857">
                  <c:v>1982.5416666665653</c:v>
                </c:pt>
                <c:pt idx="858">
                  <c:v>1982.6249999998986</c:v>
                </c:pt>
                <c:pt idx="859">
                  <c:v>1982.7083333332318</c:v>
                </c:pt>
                <c:pt idx="860">
                  <c:v>1982.7916666665651</c:v>
                </c:pt>
                <c:pt idx="861">
                  <c:v>1982.8749999998984</c:v>
                </c:pt>
                <c:pt idx="862">
                  <c:v>1982.9583333332316</c:v>
                </c:pt>
                <c:pt idx="863">
                  <c:v>1983.0416666665649</c:v>
                </c:pt>
                <c:pt idx="864">
                  <c:v>1983.1249999998981</c:v>
                </c:pt>
                <c:pt idx="865">
                  <c:v>1983.2083333332314</c:v>
                </c:pt>
                <c:pt idx="866">
                  <c:v>1983.2916666665647</c:v>
                </c:pt>
                <c:pt idx="867">
                  <c:v>1983.3749999998979</c:v>
                </c:pt>
                <c:pt idx="868">
                  <c:v>1983.4583333332312</c:v>
                </c:pt>
                <c:pt idx="869">
                  <c:v>1983.5416666665644</c:v>
                </c:pt>
                <c:pt idx="870">
                  <c:v>1983.6249999998977</c:v>
                </c:pt>
                <c:pt idx="871">
                  <c:v>1983.7083333332309</c:v>
                </c:pt>
                <c:pt idx="872">
                  <c:v>1983.7916666665642</c:v>
                </c:pt>
                <c:pt idx="873">
                  <c:v>1983.8749999998975</c:v>
                </c:pt>
                <c:pt idx="874">
                  <c:v>1983.9583333332307</c:v>
                </c:pt>
                <c:pt idx="875">
                  <c:v>1984.041666666564</c:v>
                </c:pt>
                <c:pt idx="876">
                  <c:v>1984.1249999998972</c:v>
                </c:pt>
                <c:pt idx="877">
                  <c:v>1984.2083333332305</c:v>
                </c:pt>
                <c:pt idx="878">
                  <c:v>1984.2916666665637</c:v>
                </c:pt>
                <c:pt idx="879">
                  <c:v>1984.374999999897</c:v>
                </c:pt>
                <c:pt idx="880">
                  <c:v>1984.4583333332303</c:v>
                </c:pt>
                <c:pt idx="881">
                  <c:v>1984.5416666665635</c:v>
                </c:pt>
                <c:pt idx="882">
                  <c:v>1984.6249999998968</c:v>
                </c:pt>
                <c:pt idx="883">
                  <c:v>1984.70833333323</c:v>
                </c:pt>
                <c:pt idx="884">
                  <c:v>1984.7916666665633</c:v>
                </c:pt>
                <c:pt idx="885">
                  <c:v>1984.8749999998965</c:v>
                </c:pt>
                <c:pt idx="886">
                  <c:v>1984.9583333332298</c:v>
                </c:pt>
                <c:pt idx="887">
                  <c:v>1985.0416666665631</c:v>
                </c:pt>
                <c:pt idx="888">
                  <c:v>1985.1249999998963</c:v>
                </c:pt>
                <c:pt idx="889">
                  <c:v>1985.2083333332296</c:v>
                </c:pt>
                <c:pt idx="890">
                  <c:v>1985.2916666665628</c:v>
                </c:pt>
                <c:pt idx="891">
                  <c:v>1985.3749999998961</c:v>
                </c:pt>
                <c:pt idx="892">
                  <c:v>1985.4583333332293</c:v>
                </c:pt>
                <c:pt idx="893">
                  <c:v>1985.5416666665626</c:v>
                </c:pt>
                <c:pt idx="894">
                  <c:v>1985.6249999998959</c:v>
                </c:pt>
                <c:pt idx="895">
                  <c:v>1985.7083333332291</c:v>
                </c:pt>
                <c:pt idx="896">
                  <c:v>1985.7916666665624</c:v>
                </c:pt>
                <c:pt idx="897">
                  <c:v>1985.8749999998956</c:v>
                </c:pt>
                <c:pt idx="898">
                  <c:v>1985.9583333332289</c:v>
                </c:pt>
                <c:pt idx="899">
                  <c:v>1986.0416666665622</c:v>
                </c:pt>
                <c:pt idx="900">
                  <c:v>1986.1249999998954</c:v>
                </c:pt>
                <c:pt idx="901">
                  <c:v>1986.2083333332287</c:v>
                </c:pt>
                <c:pt idx="902">
                  <c:v>1986.2916666665619</c:v>
                </c:pt>
                <c:pt idx="903">
                  <c:v>1986.3749999998952</c:v>
                </c:pt>
                <c:pt idx="904">
                  <c:v>1986.4583333332284</c:v>
                </c:pt>
                <c:pt idx="905">
                  <c:v>1986.5416666665617</c:v>
                </c:pt>
                <c:pt idx="906">
                  <c:v>1986.624999999895</c:v>
                </c:pt>
                <c:pt idx="907">
                  <c:v>1986.7083333332282</c:v>
                </c:pt>
                <c:pt idx="908">
                  <c:v>1986.7916666665615</c:v>
                </c:pt>
                <c:pt idx="909">
                  <c:v>1986.8749999998947</c:v>
                </c:pt>
                <c:pt idx="910">
                  <c:v>1986.958333333228</c:v>
                </c:pt>
                <c:pt idx="911">
                  <c:v>1987.0416666665612</c:v>
                </c:pt>
                <c:pt idx="912">
                  <c:v>1987.1249999998945</c:v>
                </c:pt>
                <c:pt idx="913">
                  <c:v>1987.2083333332278</c:v>
                </c:pt>
                <c:pt idx="914">
                  <c:v>1987.291666666561</c:v>
                </c:pt>
                <c:pt idx="915">
                  <c:v>1987.3749999998943</c:v>
                </c:pt>
                <c:pt idx="916">
                  <c:v>1987.4583333332275</c:v>
                </c:pt>
                <c:pt idx="917">
                  <c:v>1987.5416666665608</c:v>
                </c:pt>
                <c:pt idx="918">
                  <c:v>1987.624999999894</c:v>
                </c:pt>
                <c:pt idx="919">
                  <c:v>1987.7083333332273</c:v>
                </c:pt>
                <c:pt idx="920">
                  <c:v>1987.7916666665606</c:v>
                </c:pt>
                <c:pt idx="921">
                  <c:v>1987.8749999998938</c:v>
                </c:pt>
                <c:pt idx="922">
                  <c:v>1987.9583333332271</c:v>
                </c:pt>
                <c:pt idx="923">
                  <c:v>1988.0416666665603</c:v>
                </c:pt>
                <c:pt idx="924">
                  <c:v>1988.1249999998936</c:v>
                </c:pt>
                <c:pt idx="925">
                  <c:v>1988.2083333332268</c:v>
                </c:pt>
                <c:pt idx="926">
                  <c:v>1988.2916666665601</c:v>
                </c:pt>
                <c:pt idx="927">
                  <c:v>1988.3749999998934</c:v>
                </c:pt>
                <c:pt idx="928">
                  <c:v>1988.4583333332266</c:v>
                </c:pt>
                <c:pt idx="929">
                  <c:v>1988.5416666665599</c:v>
                </c:pt>
                <c:pt idx="930">
                  <c:v>1988.6249999998931</c:v>
                </c:pt>
                <c:pt idx="931">
                  <c:v>1988.7083333332264</c:v>
                </c:pt>
                <c:pt idx="932">
                  <c:v>1988.7916666665596</c:v>
                </c:pt>
                <c:pt idx="933">
                  <c:v>1988.8749999998929</c:v>
                </c:pt>
                <c:pt idx="934">
                  <c:v>1988.9583333332262</c:v>
                </c:pt>
                <c:pt idx="935">
                  <c:v>1989.0416666665594</c:v>
                </c:pt>
                <c:pt idx="936">
                  <c:v>1989.1249999998927</c:v>
                </c:pt>
                <c:pt idx="937">
                  <c:v>1989.2083333332259</c:v>
                </c:pt>
                <c:pt idx="938">
                  <c:v>1989.2916666665592</c:v>
                </c:pt>
                <c:pt idx="939">
                  <c:v>1989.3749999998925</c:v>
                </c:pt>
                <c:pt idx="940">
                  <c:v>1989.4583333332257</c:v>
                </c:pt>
                <c:pt idx="941">
                  <c:v>1989.541666666559</c:v>
                </c:pt>
                <c:pt idx="942">
                  <c:v>1989.6249999998922</c:v>
                </c:pt>
                <c:pt idx="943">
                  <c:v>1989.7083333332255</c:v>
                </c:pt>
                <c:pt idx="944">
                  <c:v>1989.7916666665587</c:v>
                </c:pt>
                <c:pt idx="945">
                  <c:v>1989.874999999892</c:v>
                </c:pt>
                <c:pt idx="946">
                  <c:v>1989.9583333332253</c:v>
                </c:pt>
                <c:pt idx="947">
                  <c:v>1990.0416666665585</c:v>
                </c:pt>
                <c:pt idx="948">
                  <c:v>1990.1249999998918</c:v>
                </c:pt>
                <c:pt idx="949">
                  <c:v>1990.208333333225</c:v>
                </c:pt>
                <c:pt idx="950">
                  <c:v>1990.2916666665583</c:v>
                </c:pt>
                <c:pt idx="951">
                  <c:v>1990.3749999998915</c:v>
                </c:pt>
                <c:pt idx="952">
                  <c:v>1990.4583333332248</c:v>
                </c:pt>
                <c:pt idx="953">
                  <c:v>1990.5416666665581</c:v>
                </c:pt>
                <c:pt idx="954">
                  <c:v>1990.6249999998913</c:v>
                </c:pt>
                <c:pt idx="955">
                  <c:v>1990.7083333332246</c:v>
                </c:pt>
                <c:pt idx="956">
                  <c:v>1990.7916666665578</c:v>
                </c:pt>
                <c:pt idx="957">
                  <c:v>1990.8749999998911</c:v>
                </c:pt>
                <c:pt idx="958">
                  <c:v>1990.9583333332243</c:v>
                </c:pt>
                <c:pt idx="959">
                  <c:v>1991.0416666665576</c:v>
                </c:pt>
                <c:pt idx="960">
                  <c:v>1991.1249999998909</c:v>
                </c:pt>
                <c:pt idx="961">
                  <c:v>1991.2083333332241</c:v>
                </c:pt>
                <c:pt idx="962">
                  <c:v>1991.2916666665574</c:v>
                </c:pt>
                <c:pt idx="963">
                  <c:v>1991.3749999998906</c:v>
                </c:pt>
                <c:pt idx="964">
                  <c:v>1991.4583333332239</c:v>
                </c:pt>
                <c:pt idx="965">
                  <c:v>1991.5416666665571</c:v>
                </c:pt>
                <c:pt idx="966">
                  <c:v>1991.6249999998904</c:v>
                </c:pt>
                <c:pt idx="967">
                  <c:v>1991.7083333332237</c:v>
                </c:pt>
                <c:pt idx="968">
                  <c:v>1991.7916666665569</c:v>
                </c:pt>
                <c:pt idx="969">
                  <c:v>1991.8749999998902</c:v>
                </c:pt>
                <c:pt idx="970">
                  <c:v>1991.9583333332234</c:v>
                </c:pt>
                <c:pt idx="971">
                  <c:v>1992.0416666665567</c:v>
                </c:pt>
                <c:pt idx="972">
                  <c:v>1992.12499999989</c:v>
                </c:pt>
                <c:pt idx="973">
                  <c:v>1992.2083333332232</c:v>
                </c:pt>
                <c:pt idx="974">
                  <c:v>1992.2916666665565</c:v>
                </c:pt>
                <c:pt idx="975">
                  <c:v>1992.3749999998897</c:v>
                </c:pt>
                <c:pt idx="976">
                  <c:v>1992.458333333223</c:v>
                </c:pt>
                <c:pt idx="977">
                  <c:v>1992.5416666665562</c:v>
                </c:pt>
                <c:pt idx="978">
                  <c:v>1992.6249999998895</c:v>
                </c:pt>
                <c:pt idx="979">
                  <c:v>1992.7083333332228</c:v>
                </c:pt>
                <c:pt idx="980">
                  <c:v>1992.791666666556</c:v>
                </c:pt>
                <c:pt idx="981">
                  <c:v>1992.8749999998893</c:v>
                </c:pt>
                <c:pt idx="982">
                  <c:v>1992.9583333332225</c:v>
                </c:pt>
                <c:pt idx="983">
                  <c:v>1993.0416666665558</c:v>
                </c:pt>
                <c:pt idx="984">
                  <c:v>1993.124999999889</c:v>
                </c:pt>
                <c:pt idx="985">
                  <c:v>1993.2083333332223</c:v>
                </c:pt>
                <c:pt idx="986">
                  <c:v>1993.2916666665556</c:v>
                </c:pt>
                <c:pt idx="987">
                  <c:v>1993.3749999998888</c:v>
                </c:pt>
                <c:pt idx="988">
                  <c:v>1993.4583333332221</c:v>
                </c:pt>
                <c:pt idx="989">
                  <c:v>1993.5416666665553</c:v>
                </c:pt>
                <c:pt idx="990">
                  <c:v>1993.6249999998886</c:v>
                </c:pt>
                <c:pt idx="991">
                  <c:v>1993.7083333332218</c:v>
                </c:pt>
                <c:pt idx="992">
                  <c:v>1993.7916666665551</c:v>
                </c:pt>
                <c:pt idx="993">
                  <c:v>1993.8749999998884</c:v>
                </c:pt>
                <c:pt idx="994">
                  <c:v>1993.9583333332216</c:v>
                </c:pt>
                <c:pt idx="995">
                  <c:v>1994.0416666665549</c:v>
                </c:pt>
                <c:pt idx="996">
                  <c:v>1994.1249999998881</c:v>
                </c:pt>
                <c:pt idx="997">
                  <c:v>1994.2083333332214</c:v>
                </c:pt>
                <c:pt idx="998">
                  <c:v>1994.2916666665546</c:v>
                </c:pt>
                <c:pt idx="999">
                  <c:v>1994.3749999998879</c:v>
                </c:pt>
                <c:pt idx="1000">
                  <c:v>1994.4583333332212</c:v>
                </c:pt>
                <c:pt idx="1001">
                  <c:v>1994.5416666665544</c:v>
                </c:pt>
                <c:pt idx="1002">
                  <c:v>1994.6249999998877</c:v>
                </c:pt>
                <c:pt idx="1003">
                  <c:v>1994.7083333332209</c:v>
                </c:pt>
                <c:pt idx="1004">
                  <c:v>1994.7916666665542</c:v>
                </c:pt>
                <c:pt idx="1005">
                  <c:v>1994.8749999998875</c:v>
                </c:pt>
                <c:pt idx="1006">
                  <c:v>1994.9583333332207</c:v>
                </c:pt>
                <c:pt idx="1007">
                  <c:v>1995.041666666554</c:v>
                </c:pt>
                <c:pt idx="1008">
                  <c:v>1995.1249999998872</c:v>
                </c:pt>
                <c:pt idx="1009">
                  <c:v>1995.2083333332205</c:v>
                </c:pt>
                <c:pt idx="1010">
                  <c:v>1995.2916666665537</c:v>
                </c:pt>
                <c:pt idx="1011">
                  <c:v>1995.374999999887</c:v>
                </c:pt>
                <c:pt idx="1012">
                  <c:v>1995.4583333332203</c:v>
                </c:pt>
                <c:pt idx="1013">
                  <c:v>1995.5416666665535</c:v>
                </c:pt>
                <c:pt idx="1014">
                  <c:v>1995.6249999998868</c:v>
                </c:pt>
                <c:pt idx="1015">
                  <c:v>1995.70833333322</c:v>
                </c:pt>
                <c:pt idx="1016">
                  <c:v>1995.7916666665533</c:v>
                </c:pt>
                <c:pt idx="1017">
                  <c:v>1995.8749999998865</c:v>
                </c:pt>
                <c:pt idx="1018">
                  <c:v>1995.9583333332198</c:v>
                </c:pt>
                <c:pt idx="1019">
                  <c:v>1996.0416666665531</c:v>
                </c:pt>
                <c:pt idx="1020">
                  <c:v>1996.1249999998863</c:v>
                </c:pt>
                <c:pt idx="1021">
                  <c:v>1996.2083333332196</c:v>
                </c:pt>
                <c:pt idx="1022">
                  <c:v>1996.2916666665528</c:v>
                </c:pt>
                <c:pt idx="1023">
                  <c:v>1996.3749999998861</c:v>
                </c:pt>
                <c:pt idx="1024">
                  <c:v>1996.4583333332193</c:v>
                </c:pt>
                <c:pt idx="1025">
                  <c:v>1996.5416666665526</c:v>
                </c:pt>
                <c:pt idx="1026">
                  <c:v>1996.6249999998859</c:v>
                </c:pt>
                <c:pt idx="1027">
                  <c:v>1996.7083333332191</c:v>
                </c:pt>
                <c:pt idx="1028">
                  <c:v>1996.7916666665524</c:v>
                </c:pt>
                <c:pt idx="1029">
                  <c:v>1996.8749999998856</c:v>
                </c:pt>
                <c:pt idx="1030">
                  <c:v>1996.9583333332189</c:v>
                </c:pt>
                <c:pt idx="1031">
                  <c:v>1997.0416666665521</c:v>
                </c:pt>
                <c:pt idx="1032">
                  <c:v>1997.1249999998854</c:v>
                </c:pt>
                <c:pt idx="1033">
                  <c:v>1997.2083333332187</c:v>
                </c:pt>
                <c:pt idx="1034">
                  <c:v>1997.2916666665519</c:v>
                </c:pt>
                <c:pt idx="1035">
                  <c:v>1997.3749999998852</c:v>
                </c:pt>
                <c:pt idx="1036">
                  <c:v>1997.4583333332184</c:v>
                </c:pt>
                <c:pt idx="1037">
                  <c:v>1997.5416666665517</c:v>
                </c:pt>
                <c:pt idx="1038">
                  <c:v>1997.6249999998849</c:v>
                </c:pt>
                <c:pt idx="1039">
                  <c:v>1997.7083333332182</c:v>
                </c:pt>
                <c:pt idx="1040">
                  <c:v>1997.7916666665515</c:v>
                </c:pt>
                <c:pt idx="1041">
                  <c:v>1997.8749999998847</c:v>
                </c:pt>
                <c:pt idx="1042">
                  <c:v>1997.958333333218</c:v>
                </c:pt>
                <c:pt idx="1043">
                  <c:v>1998.0416666665512</c:v>
                </c:pt>
                <c:pt idx="1044">
                  <c:v>1998.1249999998845</c:v>
                </c:pt>
                <c:pt idx="1045">
                  <c:v>1998.2083333332178</c:v>
                </c:pt>
                <c:pt idx="1046">
                  <c:v>1998.291666666551</c:v>
                </c:pt>
                <c:pt idx="1047">
                  <c:v>1998.3749999998843</c:v>
                </c:pt>
                <c:pt idx="1048">
                  <c:v>1998.4583333332175</c:v>
                </c:pt>
                <c:pt idx="1049">
                  <c:v>1998.5416666665508</c:v>
                </c:pt>
                <c:pt idx="1050">
                  <c:v>1998.624999999884</c:v>
                </c:pt>
                <c:pt idx="1051">
                  <c:v>1998.7083333332173</c:v>
                </c:pt>
                <c:pt idx="1052">
                  <c:v>1998.7916666665506</c:v>
                </c:pt>
                <c:pt idx="1053">
                  <c:v>1998.8749999998838</c:v>
                </c:pt>
                <c:pt idx="1054">
                  <c:v>1998.9583333332171</c:v>
                </c:pt>
                <c:pt idx="1055">
                  <c:v>1999.0416666665503</c:v>
                </c:pt>
                <c:pt idx="1056">
                  <c:v>1999.1249999998836</c:v>
                </c:pt>
                <c:pt idx="1057">
                  <c:v>1999.2083333332168</c:v>
                </c:pt>
                <c:pt idx="1058">
                  <c:v>1999.2916666665501</c:v>
                </c:pt>
                <c:pt idx="1059">
                  <c:v>1999.3749999998834</c:v>
                </c:pt>
                <c:pt idx="1060">
                  <c:v>1999.4583333332166</c:v>
                </c:pt>
                <c:pt idx="1061">
                  <c:v>1999.5416666665499</c:v>
                </c:pt>
                <c:pt idx="1062">
                  <c:v>1999.6249999998831</c:v>
                </c:pt>
                <c:pt idx="1063">
                  <c:v>1999.7083333332164</c:v>
                </c:pt>
                <c:pt idx="1064">
                  <c:v>1999.7916666665496</c:v>
                </c:pt>
                <c:pt idx="1065">
                  <c:v>1999.8749999998829</c:v>
                </c:pt>
                <c:pt idx="1066">
                  <c:v>1999.9583333332162</c:v>
                </c:pt>
                <c:pt idx="1067">
                  <c:v>2000.0416666665494</c:v>
                </c:pt>
                <c:pt idx="1068">
                  <c:v>2000.1249999998827</c:v>
                </c:pt>
                <c:pt idx="1069">
                  <c:v>2000.2083333332159</c:v>
                </c:pt>
                <c:pt idx="1070">
                  <c:v>2000.2916666665492</c:v>
                </c:pt>
                <c:pt idx="1071">
                  <c:v>2000.3749999998824</c:v>
                </c:pt>
                <c:pt idx="1072">
                  <c:v>2000.4583333332157</c:v>
                </c:pt>
                <c:pt idx="1073">
                  <c:v>2000.541666666549</c:v>
                </c:pt>
                <c:pt idx="1074">
                  <c:v>2000.6249999998822</c:v>
                </c:pt>
                <c:pt idx="1075">
                  <c:v>2000.7083333332155</c:v>
                </c:pt>
                <c:pt idx="1076">
                  <c:v>2000.7916666665487</c:v>
                </c:pt>
                <c:pt idx="1077">
                  <c:v>2000.874999999882</c:v>
                </c:pt>
                <c:pt idx="1078">
                  <c:v>2000.9583333332153</c:v>
                </c:pt>
                <c:pt idx="1079">
                  <c:v>2001.0416666665485</c:v>
                </c:pt>
                <c:pt idx="1080">
                  <c:v>2001.1249999998818</c:v>
                </c:pt>
                <c:pt idx="1081">
                  <c:v>2001.208333333215</c:v>
                </c:pt>
                <c:pt idx="1082">
                  <c:v>2001.2916666665483</c:v>
                </c:pt>
                <c:pt idx="1083">
                  <c:v>2001.3749999998815</c:v>
                </c:pt>
                <c:pt idx="1084">
                  <c:v>2001.4583333332148</c:v>
                </c:pt>
                <c:pt idx="1085">
                  <c:v>2001.5416666665481</c:v>
                </c:pt>
                <c:pt idx="1086">
                  <c:v>2001.6249999998813</c:v>
                </c:pt>
                <c:pt idx="1087">
                  <c:v>2001.7083333332146</c:v>
                </c:pt>
                <c:pt idx="1088">
                  <c:v>2001.7916666665478</c:v>
                </c:pt>
                <c:pt idx="1089">
                  <c:v>2001.8749999998811</c:v>
                </c:pt>
                <c:pt idx="1090">
                  <c:v>2001.9583333332143</c:v>
                </c:pt>
                <c:pt idx="1091">
                  <c:v>2002.0416666665476</c:v>
                </c:pt>
                <c:pt idx="1092">
                  <c:v>2002.1249999998809</c:v>
                </c:pt>
                <c:pt idx="1093">
                  <c:v>2002.2083333332141</c:v>
                </c:pt>
                <c:pt idx="1094">
                  <c:v>2002.2916666665474</c:v>
                </c:pt>
                <c:pt idx="1095">
                  <c:v>2002.3749999998806</c:v>
                </c:pt>
                <c:pt idx="1096">
                  <c:v>2002.4583333332139</c:v>
                </c:pt>
                <c:pt idx="1097">
                  <c:v>2002.5416666665471</c:v>
                </c:pt>
                <c:pt idx="1098">
                  <c:v>2002.6249999998804</c:v>
                </c:pt>
                <c:pt idx="1099">
                  <c:v>2002.7083333332137</c:v>
                </c:pt>
                <c:pt idx="1100">
                  <c:v>2002.7916666665469</c:v>
                </c:pt>
                <c:pt idx="1101">
                  <c:v>2002.8749999998802</c:v>
                </c:pt>
                <c:pt idx="1102">
                  <c:v>2002.9583333332134</c:v>
                </c:pt>
                <c:pt idx="1103">
                  <c:v>2003.0416666665467</c:v>
                </c:pt>
                <c:pt idx="1104">
                  <c:v>2003.1249999998799</c:v>
                </c:pt>
                <c:pt idx="1105">
                  <c:v>2003.2083333332132</c:v>
                </c:pt>
                <c:pt idx="1106">
                  <c:v>2003.2916666665465</c:v>
                </c:pt>
                <c:pt idx="1107">
                  <c:v>2003.3749999998797</c:v>
                </c:pt>
                <c:pt idx="1108">
                  <c:v>2003.458333333213</c:v>
                </c:pt>
                <c:pt idx="1109">
                  <c:v>2003.5416666665462</c:v>
                </c:pt>
                <c:pt idx="1110">
                  <c:v>2003.6249999998795</c:v>
                </c:pt>
                <c:pt idx="1111">
                  <c:v>2003.7083333332127</c:v>
                </c:pt>
                <c:pt idx="1112">
                  <c:v>2003.791666666546</c:v>
                </c:pt>
                <c:pt idx="1113">
                  <c:v>2003.8749999998793</c:v>
                </c:pt>
                <c:pt idx="1114">
                  <c:v>2003.9583333332125</c:v>
                </c:pt>
                <c:pt idx="1115">
                  <c:v>2004.0416666665458</c:v>
                </c:pt>
                <c:pt idx="1116">
                  <c:v>2004.124999999879</c:v>
                </c:pt>
                <c:pt idx="1117">
                  <c:v>2004.2083333332123</c:v>
                </c:pt>
                <c:pt idx="1118">
                  <c:v>2004.2916666665456</c:v>
                </c:pt>
                <c:pt idx="1119">
                  <c:v>2004.3749999998788</c:v>
                </c:pt>
                <c:pt idx="1120">
                  <c:v>2004.4583333332121</c:v>
                </c:pt>
                <c:pt idx="1121">
                  <c:v>2004.5416666665453</c:v>
                </c:pt>
                <c:pt idx="1122">
                  <c:v>2004.6249999998786</c:v>
                </c:pt>
                <c:pt idx="1123">
                  <c:v>2004.7083333332118</c:v>
                </c:pt>
                <c:pt idx="1124">
                  <c:v>2004.7916666665451</c:v>
                </c:pt>
                <c:pt idx="1125">
                  <c:v>2004.8749999998784</c:v>
                </c:pt>
                <c:pt idx="1126">
                  <c:v>2004.9583333332116</c:v>
                </c:pt>
                <c:pt idx="1127">
                  <c:v>2005.0416666665449</c:v>
                </c:pt>
                <c:pt idx="1128">
                  <c:v>2005.1249999998781</c:v>
                </c:pt>
                <c:pt idx="1129">
                  <c:v>2005.2083333332114</c:v>
                </c:pt>
                <c:pt idx="1130">
                  <c:v>2005.2916666665446</c:v>
                </c:pt>
                <c:pt idx="1131">
                  <c:v>2005.3749999998779</c:v>
                </c:pt>
                <c:pt idx="1132">
                  <c:v>2005.4583333332112</c:v>
                </c:pt>
                <c:pt idx="1133">
                  <c:v>2005.5416666665444</c:v>
                </c:pt>
                <c:pt idx="1134">
                  <c:v>2005.6249999998777</c:v>
                </c:pt>
                <c:pt idx="1135">
                  <c:v>2005.7083333332109</c:v>
                </c:pt>
                <c:pt idx="1136">
                  <c:v>2005.7916666665442</c:v>
                </c:pt>
                <c:pt idx="1137">
                  <c:v>2005.8749999998774</c:v>
                </c:pt>
                <c:pt idx="1138">
                  <c:v>2005.9583333332107</c:v>
                </c:pt>
                <c:pt idx="1139">
                  <c:v>2006.041666666544</c:v>
                </c:pt>
                <c:pt idx="1140">
                  <c:v>2006.1249999998772</c:v>
                </c:pt>
                <c:pt idx="1141">
                  <c:v>2006.2083333332105</c:v>
                </c:pt>
                <c:pt idx="1142">
                  <c:v>2006.2916666665437</c:v>
                </c:pt>
                <c:pt idx="1143">
                  <c:v>2006.374999999877</c:v>
                </c:pt>
                <c:pt idx="1144">
                  <c:v>2006.4583333332102</c:v>
                </c:pt>
                <c:pt idx="1145">
                  <c:v>2006.5416666665435</c:v>
                </c:pt>
                <c:pt idx="1146">
                  <c:v>2006.6249999998768</c:v>
                </c:pt>
                <c:pt idx="1147">
                  <c:v>2006.70833333321</c:v>
                </c:pt>
                <c:pt idx="1148">
                  <c:v>2006.7916666665433</c:v>
                </c:pt>
                <c:pt idx="1149">
                  <c:v>2006.8749999998765</c:v>
                </c:pt>
                <c:pt idx="1150">
                  <c:v>2006.9583333332098</c:v>
                </c:pt>
                <c:pt idx="1151">
                  <c:v>2007.0416666665431</c:v>
                </c:pt>
                <c:pt idx="1152">
                  <c:v>2007.1249999998763</c:v>
                </c:pt>
                <c:pt idx="1153">
                  <c:v>2007.2083333332096</c:v>
                </c:pt>
                <c:pt idx="1154">
                  <c:v>2007.2916666665428</c:v>
                </c:pt>
                <c:pt idx="1155">
                  <c:v>2007.3749999998761</c:v>
                </c:pt>
                <c:pt idx="1156">
                  <c:v>2007.4583333332093</c:v>
                </c:pt>
                <c:pt idx="1157">
                  <c:v>2007.5416666665426</c:v>
                </c:pt>
                <c:pt idx="1158">
                  <c:v>2007.6249999998759</c:v>
                </c:pt>
                <c:pt idx="1159">
                  <c:v>2007.7083333332091</c:v>
                </c:pt>
                <c:pt idx="1160">
                  <c:v>2007.7916666665424</c:v>
                </c:pt>
                <c:pt idx="1161">
                  <c:v>2007.8749999998756</c:v>
                </c:pt>
                <c:pt idx="1162">
                  <c:v>2007.9583333332089</c:v>
                </c:pt>
                <c:pt idx="1163">
                  <c:v>2008.0416666665421</c:v>
                </c:pt>
                <c:pt idx="1164">
                  <c:v>2008.1249999998754</c:v>
                </c:pt>
                <c:pt idx="1165">
                  <c:v>2008.2083333332087</c:v>
                </c:pt>
                <c:pt idx="1166">
                  <c:v>2008.2916666665419</c:v>
                </c:pt>
                <c:pt idx="1167">
                  <c:v>2008.3749999998752</c:v>
                </c:pt>
                <c:pt idx="1168">
                  <c:v>2008.4583333332084</c:v>
                </c:pt>
                <c:pt idx="1169">
                  <c:v>2008.5416666665417</c:v>
                </c:pt>
                <c:pt idx="1170">
                  <c:v>2008.6249999998749</c:v>
                </c:pt>
                <c:pt idx="1171">
                  <c:v>2008.7083333332082</c:v>
                </c:pt>
                <c:pt idx="1172">
                  <c:v>2008.7916666665415</c:v>
                </c:pt>
                <c:pt idx="1173">
                  <c:v>2008.8749999998747</c:v>
                </c:pt>
                <c:pt idx="1174">
                  <c:v>2008.958333333208</c:v>
                </c:pt>
                <c:pt idx="1175">
                  <c:v>2009.0416666665412</c:v>
                </c:pt>
                <c:pt idx="1176">
                  <c:v>2009.1249999998745</c:v>
                </c:pt>
                <c:pt idx="1177">
                  <c:v>2009.2083333332077</c:v>
                </c:pt>
                <c:pt idx="1178">
                  <c:v>2009.291666666541</c:v>
                </c:pt>
                <c:pt idx="1179">
                  <c:v>2009.3749999998743</c:v>
                </c:pt>
                <c:pt idx="1180">
                  <c:v>2009.4583333332075</c:v>
                </c:pt>
                <c:pt idx="1181">
                  <c:v>2009.5416666665408</c:v>
                </c:pt>
                <c:pt idx="1182">
                  <c:v>2009.624999999874</c:v>
                </c:pt>
                <c:pt idx="1183">
                  <c:v>2009.7083333332073</c:v>
                </c:pt>
                <c:pt idx="1184">
                  <c:v>2009.7916666665406</c:v>
                </c:pt>
                <c:pt idx="1185">
                  <c:v>2009.8749999998738</c:v>
                </c:pt>
                <c:pt idx="1186">
                  <c:v>2009.9583333332071</c:v>
                </c:pt>
                <c:pt idx="1187">
                  <c:v>2010.0416666665403</c:v>
                </c:pt>
                <c:pt idx="1188">
                  <c:v>2010.1249999998736</c:v>
                </c:pt>
                <c:pt idx="1189">
                  <c:v>2010.2083333332068</c:v>
                </c:pt>
                <c:pt idx="1190">
                  <c:v>2010.2916666665401</c:v>
                </c:pt>
                <c:pt idx="1191">
                  <c:v>2010.3749999998734</c:v>
                </c:pt>
                <c:pt idx="1192">
                  <c:v>2010.4583333332066</c:v>
                </c:pt>
                <c:pt idx="1193">
                  <c:v>2010.5416666665399</c:v>
                </c:pt>
                <c:pt idx="1194">
                  <c:v>2010.6249999998731</c:v>
                </c:pt>
                <c:pt idx="1195">
                  <c:v>2010.7083333332064</c:v>
                </c:pt>
                <c:pt idx="1196">
                  <c:v>2010.7916666665396</c:v>
                </c:pt>
                <c:pt idx="1197">
                  <c:v>2010.8749999998729</c:v>
                </c:pt>
                <c:pt idx="1198">
                  <c:v>2010.9583333332062</c:v>
                </c:pt>
                <c:pt idx="1199">
                  <c:v>2011.0416666665394</c:v>
                </c:pt>
                <c:pt idx="1200">
                  <c:v>2011.1249999998727</c:v>
                </c:pt>
                <c:pt idx="1201">
                  <c:v>2011.2083333332059</c:v>
                </c:pt>
                <c:pt idx="1202">
                  <c:v>2011.2916666665392</c:v>
                </c:pt>
                <c:pt idx="1203">
                  <c:v>2011.3749999998724</c:v>
                </c:pt>
                <c:pt idx="1204">
                  <c:v>2011.4583333332057</c:v>
                </c:pt>
                <c:pt idx="1205">
                  <c:v>2011.541666666539</c:v>
                </c:pt>
                <c:pt idx="1206">
                  <c:v>2011.6249999998722</c:v>
                </c:pt>
                <c:pt idx="1207">
                  <c:v>2011.7083333332055</c:v>
                </c:pt>
                <c:pt idx="1208">
                  <c:v>2011.7916666665387</c:v>
                </c:pt>
                <c:pt idx="1209">
                  <c:v>2011.874999999872</c:v>
                </c:pt>
                <c:pt idx="1210">
                  <c:v>2011.9583333332052</c:v>
                </c:pt>
                <c:pt idx="1211">
                  <c:v>2012.0416666665385</c:v>
                </c:pt>
                <c:pt idx="1212">
                  <c:v>2012.1249999998718</c:v>
                </c:pt>
                <c:pt idx="1213">
                  <c:v>2012.208333333205</c:v>
                </c:pt>
                <c:pt idx="1214">
                  <c:v>2012.2916666665383</c:v>
                </c:pt>
                <c:pt idx="1215">
                  <c:v>2012.3749999998715</c:v>
                </c:pt>
                <c:pt idx="1216">
                  <c:v>2012.4583333332048</c:v>
                </c:pt>
                <c:pt idx="1217">
                  <c:v>2012.541666666538</c:v>
                </c:pt>
                <c:pt idx="1218">
                  <c:v>2012.6249999998713</c:v>
                </c:pt>
                <c:pt idx="1219">
                  <c:v>2012.7083333332046</c:v>
                </c:pt>
                <c:pt idx="1220">
                  <c:v>2012.7916666665378</c:v>
                </c:pt>
                <c:pt idx="1221">
                  <c:v>2012.8749999998711</c:v>
                </c:pt>
                <c:pt idx="1222">
                  <c:v>2012.9583333332043</c:v>
                </c:pt>
                <c:pt idx="1223">
                  <c:v>2013.0416666665376</c:v>
                </c:pt>
                <c:pt idx="1224">
                  <c:v>2013.1249999998709</c:v>
                </c:pt>
                <c:pt idx="1225">
                  <c:v>2013.2083333332041</c:v>
                </c:pt>
                <c:pt idx="1226">
                  <c:v>2013.2916666665374</c:v>
                </c:pt>
                <c:pt idx="1227">
                  <c:v>2013.3749999998706</c:v>
                </c:pt>
                <c:pt idx="1228">
                  <c:v>2013.4583333332039</c:v>
                </c:pt>
                <c:pt idx="1229">
                  <c:v>2013.5416666665371</c:v>
                </c:pt>
                <c:pt idx="1230">
                  <c:v>2013.6249999998704</c:v>
                </c:pt>
                <c:pt idx="1231">
                  <c:v>2013.7083333332037</c:v>
                </c:pt>
                <c:pt idx="1232">
                  <c:v>2013.7916666665369</c:v>
                </c:pt>
                <c:pt idx="1233">
                  <c:v>2013.8749999998702</c:v>
                </c:pt>
                <c:pt idx="1234">
                  <c:v>2013.9583333332034</c:v>
                </c:pt>
                <c:pt idx="1235">
                  <c:v>2014.0416666665367</c:v>
                </c:pt>
                <c:pt idx="1236">
                  <c:v>2014.1249999998699</c:v>
                </c:pt>
                <c:pt idx="1237">
                  <c:v>2014.2083333332032</c:v>
                </c:pt>
                <c:pt idx="1238">
                  <c:v>2014.2916666665365</c:v>
                </c:pt>
                <c:pt idx="1239">
                  <c:v>2014.3749999998697</c:v>
                </c:pt>
                <c:pt idx="1240">
                  <c:v>2014.458333333203</c:v>
                </c:pt>
                <c:pt idx="1241">
                  <c:v>2014.5416666665362</c:v>
                </c:pt>
                <c:pt idx="1242">
                  <c:v>2014.6249999998695</c:v>
                </c:pt>
                <c:pt idx="1243">
                  <c:v>2014.7083333332027</c:v>
                </c:pt>
                <c:pt idx="1244">
                  <c:v>2014.791666666536</c:v>
                </c:pt>
                <c:pt idx="1245">
                  <c:v>2014.8749999998693</c:v>
                </c:pt>
                <c:pt idx="1246">
                  <c:v>2014.9583333332025</c:v>
                </c:pt>
                <c:pt idx="1247">
                  <c:v>2015.0416666665358</c:v>
                </c:pt>
                <c:pt idx="1248">
                  <c:v>2015.124999999869</c:v>
                </c:pt>
                <c:pt idx="1249">
                  <c:v>2015.2083333332023</c:v>
                </c:pt>
                <c:pt idx="1250">
                  <c:v>2015.2916666665355</c:v>
                </c:pt>
                <c:pt idx="1251">
                  <c:v>2015.3749999998688</c:v>
                </c:pt>
                <c:pt idx="1252">
                  <c:v>2015.4583333332021</c:v>
                </c:pt>
                <c:pt idx="1253">
                  <c:v>2015.5416666665353</c:v>
                </c:pt>
                <c:pt idx="1254">
                  <c:v>2015.6249999998686</c:v>
                </c:pt>
                <c:pt idx="1255">
                  <c:v>2015.7083333332018</c:v>
                </c:pt>
                <c:pt idx="1256">
                  <c:v>2015.7916666665351</c:v>
                </c:pt>
                <c:pt idx="1257">
                  <c:v>2015.8749999998684</c:v>
                </c:pt>
                <c:pt idx="1258">
                  <c:v>2015.9583333332016</c:v>
                </c:pt>
                <c:pt idx="1259">
                  <c:v>2016.0416666665349</c:v>
                </c:pt>
                <c:pt idx="1260">
                  <c:v>2016.1249999998681</c:v>
                </c:pt>
                <c:pt idx="1261">
                  <c:v>2016.2083333332014</c:v>
                </c:pt>
                <c:pt idx="1262">
                  <c:v>2016.2916666665346</c:v>
                </c:pt>
                <c:pt idx="1263">
                  <c:v>2016.3749999998679</c:v>
                </c:pt>
                <c:pt idx="1264">
                  <c:v>2016.4583333332012</c:v>
                </c:pt>
                <c:pt idx="1265">
                  <c:v>2016.5416666665344</c:v>
                </c:pt>
                <c:pt idx="1266">
                  <c:v>2016.6249999998677</c:v>
                </c:pt>
                <c:pt idx="1267">
                  <c:v>2016.7083333332009</c:v>
                </c:pt>
                <c:pt idx="1268">
                  <c:v>2016.7916666665342</c:v>
                </c:pt>
                <c:pt idx="1269">
                  <c:v>2016.8749999998674</c:v>
                </c:pt>
                <c:pt idx="1270">
                  <c:v>2016.9583333332007</c:v>
                </c:pt>
                <c:pt idx="1271">
                  <c:v>2017.041666666534</c:v>
                </c:pt>
                <c:pt idx="1272">
                  <c:v>2017.1249999998672</c:v>
                </c:pt>
                <c:pt idx="1273">
                  <c:v>2017.2083333332005</c:v>
                </c:pt>
                <c:pt idx="1274">
                  <c:v>2017.2916666665337</c:v>
                </c:pt>
                <c:pt idx="1275">
                  <c:v>2017.374999999867</c:v>
                </c:pt>
                <c:pt idx="1276">
                  <c:v>2017.4583333332002</c:v>
                </c:pt>
                <c:pt idx="1277">
                  <c:v>2017.5416666665335</c:v>
                </c:pt>
                <c:pt idx="1278">
                  <c:v>2017.6249999998668</c:v>
                </c:pt>
                <c:pt idx="1279">
                  <c:v>2017.7083333332</c:v>
                </c:pt>
                <c:pt idx="1280">
                  <c:v>2017.7916666665333</c:v>
                </c:pt>
                <c:pt idx="1281">
                  <c:v>2017.8749999998665</c:v>
                </c:pt>
                <c:pt idx="1282">
                  <c:v>2017.9583333331998</c:v>
                </c:pt>
                <c:pt idx="1283">
                  <c:v>2018.041666666533</c:v>
                </c:pt>
                <c:pt idx="1284">
                  <c:v>2018.1249999998663</c:v>
                </c:pt>
                <c:pt idx="1285">
                  <c:v>2018.2083333331996</c:v>
                </c:pt>
                <c:pt idx="1286">
                  <c:v>2018.2916666665328</c:v>
                </c:pt>
                <c:pt idx="1287">
                  <c:v>2018.3749999998661</c:v>
                </c:pt>
                <c:pt idx="1288">
                  <c:v>2018.4583333331993</c:v>
                </c:pt>
                <c:pt idx="1289">
                  <c:v>2018.5416666665326</c:v>
                </c:pt>
                <c:pt idx="1290">
                  <c:v>2018.6249999998658</c:v>
                </c:pt>
                <c:pt idx="1291">
                  <c:v>2018.7083333331991</c:v>
                </c:pt>
                <c:pt idx="1292">
                  <c:v>2018.7916666665324</c:v>
                </c:pt>
                <c:pt idx="1293">
                  <c:v>2018.8749999998656</c:v>
                </c:pt>
                <c:pt idx="1294">
                  <c:v>2018.9583333331989</c:v>
                </c:pt>
                <c:pt idx="1295">
                  <c:v>2019.0416666665321</c:v>
                </c:pt>
                <c:pt idx="1296">
                  <c:v>2019.1249999998654</c:v>
                </c:pt>
                <c:pt idx="1297">
                  <c:v>2019.2083333331987</c:v>
                </c:pt>
                <c:pt idx="1298">
                  <c:v>2019.2916666665319</c:v>
                </c:pt>
                <c:pt idx="1299">
                  <c:v>2019.3749999998652</c:v>
                </c:pt>
                <c:pt idx="1300">
                  <c:v>2019.4583333331984</c:v>
                </c:pt>
                <c:pt idx="1301">
                  <c:v>2019.5416666665317</c:v>
                </c:pt>
                <c:pt idx="1302">
                  <c:v>2019.6249999998649</c:v>
                </c:pt>
                <c:pt idx="1303">
                  <c:v>2019.7083333331982</c:v>
                </c:pt>
                <c:pt idx="1304">
                  <c:v>2019.7916666665315</c:v>
                </c:pt>
                <c:pt idx="1305">
                  <c:v>2019.8749999998647</c:v>
                </c:pt>
                <c:pt idx="1306">
                  <c:v>2019.958333333198</c:v>
                </c:pt>
                <c:pt idx="1307">
                  <c:v>2020.0416666665312</c:v>
                </c:pt>
                <c:pt idx="1308">
                  <c:v>2020.1249999998645</c:v>
                </c:pt>
                <c:pt idx="1309">
                  <c:v>2020.2083333331977</c:v>
                </c:pt>
                <c:pt idx="1310">
                  <c:v>2020.291666666531</c:v>
                </c:pt>
                <c:pt idx="1311">
                  <c:v>2020.3749999998643</c:v>
                </c:pt>
                <c:pt idx="1312">
                  <c:v>2020.4583333331975</c:v>
                </c:pt>
                <c:pt idx="1313">
                  <c:v>2020.5416666665308</c:v>
                </c:pt>
                <c:pt idx="1314">
                  <c:v>2020.624999999864</c:v>
                </c:pt>
                <c:pt idx="1315">
                  <c:v>2020.7083333331973</c:v>
                </c:pt>
                <c:pt idx="1316">
                  <c:v>2020.7916666665305</c:v>
                </c:pt>
                <c:pt idx="1317">
                  <c:v>2020.8749999998638</c:v>
                </c:pt>
                <c:pt idx="1318">
                  <c:v>2020.9583333331971</c:v>
                </c:pt>
                <c:pt idx="1319">
                  <c:v>2021.0416666665303</c:v>
                </c:pt>
                <c:pt idx="1320">
                  <c:v>2021.1249999998636</c:v>
                </c:pt>
                <c:pt idx="1321">
                  <c:v>2021.2083333331968</c:v>
                </c:pt>
                <c:pt idx="1322">
                  <c:v>2021.2916666665301</c:v>
                </c:pt>
                <c:pt idx="1323">
                  <c:v>2021.3749999998633</c:v>
                </c:pt>
                <c:pt idx="1324">
                  <c:v>2021.4583333331966</c:v>
                </c:pt>
                <c:pt idx="1325">
                  <c:v>2021.5416666665299</c:v>
                </c:pt>
                <c:pt idx="1326">
                  <c:v>2021.6249999998631</c:v>
                </c:pt>
                <c:pt idx="1327">
                  <c:v>2021.7083333331964</c:v>
                </c:pt>
                <c:pt idx="1328">
                  <c:v>2021.7916666665296</c:v>
                </c:pt>
                <c:pt idx="1329">
                  <c:v>2021.8749999998629</c:v>
                </c:pt>
                <c:pt idx="1330">
                  <c:v>2021.9583333331962</c:v>
                </c:pt>
                <c:pt idx="1331">
                  <c:v>2022.0416666665294</c:v>
                </c:pt>
                <c:pt idx="1332">
                  <c:v>2022.1249999998627</c:v>
                </c:pt>
                <c:pt idx="1333">
                  <c:v>2022.2083333331959</c:v>
                </c:pt>
                <c:pt idx="1334">
                  <c:v>2022.2916666665292</c:v>
                </c:pt>
                <c:pt idx="1335">
                  <c:v>2022.3749999998624</c:v>
                </c:pt>
                <c:pt idx="1336">
                  <c:v>2022.4583333331957</c:v>
                </c:pt>
                <c:pt idx="1337">
                  <c:v>2022.541666666529</c:v>
                </c:pt>
                <c:pt idx="1338">
                  <c:v>2022.6249999998622</c:v>
                </c:pt>
                <c:pt idx="1339">
                  <c:v>2022.7083333331955</c:v>
                </c:pt>
                <c:pt idx="1340">
                  <c:v>2022.7916666665287</c:v>
                </c:pt>
                <c:pt idx="1341">
                  <c:v>2022.874999999862</c:v>
                </c:pt>
                <c:pt idx="1342">
                  <c:v>2022.9583333331952</c:v>
                </c:pt>
                <c:pt idx="1343">
                  <c:v>2023.0416666665285</c:v>
                </c:pt>
                <c:pt idx="1344">
                  <c:v>2023.1249999998618</c:v>
                </c:pt>
                <c:pt idx="1345">
                  <c:v>2023.208333333195</c:v>
                </c:pt>
                <c:pt idx="1346">
                  <c:v>2023.2916666665283</c:v>
                </c:pt>
                <c:pt idx="1347">
                  <c:v>2023.3749999998615</c:v>
                </c:pt>
                <c:pt idx="1348">
                  <c:v>2023.4583333331948</c:v>
                </c:pt>
              </c:numCache>
            </c:numRef>
          </c:cat>
          <c:val>
            <c:numRef>
              <c:f>variable_alloc!$R$364:$R$1712</c:f>
              <c:numCache>
                <c:formatCode>0.00</c:formatCode>
                <c:ptCount val="1349"/>
                <c:pt idx="0">
                  <c:v>0.98231960691433651</c:v>
                </c:pt>
                <c:pt idx="1">
                  <c:v>1.0142585029209648</c:v>
                </c:pt>
                <c:pt idx="2">
                  <c:v>1.0403982470246211</c:v>
                </c:pt>
                <c:pt idx="3">
                  <c:v>1.065548521104418</c:v>
                </c:pt>
                <c:pt idx="4">
                  <c:v>1.0540075119061312</c:v>
                </c:pt>
                <c:pt idx="5">
                  <c:v>0.97644235662396983</c:v>
                </c:pt>
                <c:pt idx="6">
                  <c:v>0.91781737114247486</c:v>
                </c:pt>
                <c:pt idx="7">
                  <c:v>0.92725666936548956</c:v>
                </c:pt>
                <c:pt idx="8">
                  <c:v>0.9787228597132247</c:v>
                </c:pt>
                <c:pt idx="9">
                  <c:v>0.99765996360684783</c:v>
                </c:pt>
                <c:pt idx="10">
                  <c:v>0.99260104941332405</c:v>
                </c:pt>
                <c:pt idx="11">
                  <c:v>0.97799144002032401</c:v>
                </c:pt>
                <c:pt idx="12">
                  <c:v>0.98996337749034036</c:v>
                </c:pt>
                <c:pt idx="13">
                  <c:v>0.99488595086194653</c:v>
                </c:pt>
                <c:pt idx="14">
                  <c:v>0.99794806942116876</c:v>
                </c:pt>
                <c:pt idx="15">
                  <c:v>1.0119950532717468</c:v>
                </c:pt>
                <c:pt idx="16">
                  <c:v>1.0172398919351018</c:v>
                </c:pt>
                <c:pt idx="17">
                  <c:v>1.0345445236298538</c:v>
                </c:pt>
                <c:pt idx="18">
                  <c:v>1.0338756369551676</c:v>
                </c:pt>
                <c:pt idx="19">
                  <c:v>1.0359578932456208</c:v>
                </c:pt>
                <c:pt idx="20">
                  <c:v>1.0285812554014395</c:v>
                </c:pt>
                <c:pt idx="21">
                  <c:v>1.0055753082020895</c:v>
                </c:pt>
                <c:pt idx="22">
                  <c:v>0.99156389770864273</c:v>
                </c:pt>
                <c:pt idx="23">
                  <c:v>0.96064416326396451</c:v>
                </c:pt>
                <c:pt idx="24">
                  <c:v>0.94672178408622598</c:v>
                </c:pt>
                <c:pt idx="25">
                  <c:v>0.9499492447137925</c:v>
                </c:pt>
                <c:pt idx="26">
                  <c:v>0.93790539059728728</c:v>
                </c:pt>
                <c:pt idx="27">
                  <c:v>0.88598982547507399</c:v>
                </c:pt>
                <c:pt idx="28">
                  <c:v>0.89324191913535411</c:v>
                </c:pt>
                <c:pt idx="29">
                  <c:v>0.92146098340937499</c:v>
                </c:pt>
                <c:pt idx="30">
                  <c:v>0.92520135166155737</c:v>
                </c:pt>
                <c:pt idx="31">
                  <c:v>0.90025453913140985</c:v>
                </c:pt>
                <c:pt idx="32">
                  <c:v>0.87299633466462578</c:v>
                </c:pt>
                <c:pt idx="33">
                  <c:v>0.88501223452559952</c:v>
                </c:pt>
                <c:pt idx="34">
                  <c:v>0.92569454443564325</c:v>
                </c:pt>
                <c:pt idx="35">
                  <c:v>0.95170897824980016</c:v>
                </c:pt>
                <c:pt idx="36">
                  <c:v>0.93810111107848071</c:v>
                </c:pt>
                <c:pt idx="37">
                  <c:v>0.92925924118219183</c:v>
                </c:pt>
                <c:pt idx="38">
                  <c:v>0.92983240845477766</c:v>
                </c:pt>
                <c:pt idx="39">
                  <c:v>0.92954788201400207</c:v>
                </c:pt>
                <c:pt idx="40">
                  <c:v>0.87351346656178352</c:v>
                </c:pt>
                <c:pt idx="41">
                  <c:v>0.86047439878239429</c:v>
                </c:pt>
                <c:pt idx="42">
                  <c:v>0.86453588276102211</c:v>
                </c:pt>
                <c:pt idx="43">
                  <c:v>0.87716933241951034</c:v>
                </c:pt>
                <c:pt idx="44">
                  <c:v>0.87257508115129034</c:v>
                </c:pt>
                <c:pt idx="45">
                  <c:v>0.84736570670744682</c:v>
                </c:pt>
                <c:pt idx="46">
                  <c:v>0.86639588802089484</c:v>
                </c:pt>
                <c:pt idx="47">
                  <c:v>0.86747229031862672</c:v>
                </c:pt>
                <c:pt idx="48">
                  <c:v>0.90297384293709104</c:v>
                </c:pt>
                <c:pt idx="49">
                  <c:v>0.96542125349793295</c:v>
                </c:pt>
                <c:pt idx="50">
                  <c:v>0.93770241158680012</c:v>
                </c:pt>
                <c:pt idx="51">
                  <c:v>0.95249530602535482</c:v>
                </c:pt>
                <c:pt idx="52">
                  <c:v>0.95314491414244118</c:v>
                </c:pt>
                <c:pt idx="53">
                  <c:v>0.99783424190529746</c:v>
                </c:pt>
                <c:pt idx="54">
                  <c:v>1.039136811948234</c:v>
                </c:pt>
                <c:pt idx="55">
                  <c:v>1.090221774190461</c:v>
                </c:pt>
                <c:pt idx="56">
                  <c:v>1.121661045472224</c:v>
                </c:pt>
                <c:pt idx="57">
                  <c:v>1.1282811379710467</c:v>
                </c:pt>
                <c:pt idx="58">
                  <c:v>1.1040812439890468</c:v>
                </c:pt>
                <c:pt idx="59">
                  <c:v>1.0931518652581333</c:v>
                </c:pt>
                <c:pt idx="60">
                  <c:v>1.083746157266342</c:v>
                </c:pt>
                <c:pt idx="61">
                  <c:v>1.0664326373064852</c:v>
                </c:pt>
                <c:pt idx="62">
                  <c:v>1.0844617431432801</c:v>
                </c:pt>
                <c:pt idx="63">
                  <c:v>1.0896326940865158</c:v>
                </c:pt>
                <c:pt idx="64">
                  <c:v>1.0794057462045181</c:v>
                </c:pt>
                <c:pt idx="65">
                  <c:v>1.0826032900587363</c:v>
                </c:pt>
                <c:pt idx="66">
                  <c:v>1.1115602363291872</c:v>
                </c:pt>
                <c:pt idx="67">
                  <c:v>1.1307860040741742</c:v>
                </c:pt>
                <c:pt idx="68">
                  <c:v>1.1418225556086383</c:v>
                </c:pt>
                <c:pt idx="69">
                  <c:v>1.0916966135460235</c:v>
                </c:pt>
                <c:pt idx="70">
                  <c:v>1.0622169330404339</c:v>
                </c:pt>
                <c:pt idx="71">
                  <c:v>0.98246887402347383</c:v>
                </c:pt>
                <c:pt idx="72">
                  <c:v>1.0183050518065837</c:v>
                </c:pt>
                <c:pt idx="73">
                  <c:v>0.96046776242094523</c:v>
                </c:pt>
                <c:pt idx="74">
                  <c:v>0.91877551109500677</c:v>
                </c:pt>
                <c:pt idx="75">
                  <c:v>0.92833711536049757</c:v>
                </c:pt>
                <c:pt idx="76">
                  <c:v>0.9222941899286079</c:v>
                </c:pt>
                <c:pt idx="77">
                  <c:v>0.88681175866486173</c:v>
                </c:pt>
                <c:pt idx="78">
                  <c:v>0.83071263625295777</c:v>
                </c:pt>
                <c:pt idx="79">
                  <c:v>0.77967177225719908</c:v>
                </c:pt>
                <c:pt idx="80">
                  <c:v>0.72044514309901531</c:v>
                </c:pt>
                <c:pt idx="81">
                  <c:v>0.69152403034609555</c:v>
                </c:pt>
                <c:pt idx="82">
                  <c:v>0.72314624265814043</c:v>
                </c:pt>
                <c:pt idx="83">
                  <c:v>0.74548677933829965</c:v>
                </c:pt>
                <c:pt idx="84">
                  <c:v>0.74121180468077896</c:v>
                </c:pt>
                <c:pt idx="85">
                  <c:v>0.72918283917957183</c:v>
                </c:pt>
                <c:pt idx="86">
                  <c:v>0.74215833434261547</c:v>
                </c:pt>
                <c:pt idx="87">
                  <c:v>0.73821064753291044</c:v>
                </c:pt>
                <c:pt idx="88">
                  <c:v>0.72942719091952501</c:v>
                </c:pt>
                <c:pt idx="89">
                  <c:v>0.72672517658617053</c:v>
                </c:pt>
                <c:pt idx="90">
                  <c:v>0.71377912870318427</c:v>
                </c:pt>
                <c:pt idx="91">
                  <c:v>0.73468791483749274</c:v>
                </c:pt>
                <c:pt idx="92">
                  <c:v>0.74395098387099434</c:v>
                </c:pt>
                <c:pt idx="93">
                  <c:v>0.72467533079427082</c:v>
                </c:pt>
                <c:pt idx="94">
                  <c:v>0.72442077711794739</c:v>
                </c:pt>
                <c:pt idx="95">
                  <c:v>0.74506786583732409</c:v>
                </c:pt>
                <c:pt idx="96">
                  <c:v>0.76275596330845286</c:v>
                </c:pt>
                <c:pt idx="97">
                  <c:v>0.77824025885603731</c:v>
                </c:pt>
                <c:pt idx="98">
                  <c:v>0.82641962232838273</c:v>
                </c:pt>
                <c:pt idx="99">
                  <c:v>0.85275387822383386</c:v>
                </c:pt>
                <c:pt idx="100">
                  <c:v>0.85932529810248015</c:v>
                </c:pt>
                <c:pt idx="101">
                  <c:v>0.79193184360504376</c:v>
                </c:pt>
                <c:pt idx="102">
                  <c:v>0.80390717565859526</c:v>
                </c:pt>
                <c:pt idx="103">
                  <c:v>0.83486985911384204</c:v>
                </c:pt>
                <c:pt idx="104">
                  <c:v>0.79650093860974547</c:v>
                </c:pt>
                <c:pt idx="105">
                  <c:v>0.7604849562228474</c:v>
                </c:pt>
                <c:pt idx="106">
                  <c:v>0.74088519428831423</c:v>
                </c:pt>
                <c:pt idx="107">
                  <c:v>0.67630858125052362</c:v>
                </c:pt>
                <c:pt idx="108">
                  <c:v>0.72016723724697085</c:v>
                </c:pt>
                <c:pt idx="109">
                  <c:v>0.69675409574521008</c:v>
                </c:pt>
                <c:pt idx="110">
                  <c:v>0.64696560588837226</c:v>
                </c:pt>
                <c:pt idx="111">
                  <c:v>0.63003108957196663</c:v>
                </c:pt>
                <c:pt idx="112">
                  <c:v>0.63571315581710086</c:v>
                </c:pt>
                <c:pt idx="113">
                  <c:v>0.62938905575714787</c:v>
                </c:pt>
                <c:pt idx="114">
                  <c:v>0.66513259162567195</c:v>
                </c:pt>
                <c:pt idx="115">
                  <c:v>0.67295765595666801</c:v>
                </c:pt>
                <c:pt idx="116">
                  <c:v>0.64568363919511751</c:v>
                </c:pt>
                <c:pt idx="117">
                  <c:v>0.60371322374561676</c:v>
                </c:pt>
                <c:pt idx="118">
                  <c:v>0.64739347820014626</c:v>
                </c:pt>
                <c:pt idx="119">
                  <c:v>0.66773392932582376</c:v>
                </c:pt>
                <c:pt idx="120">
                  <c:v>0.65820789238457289</c:v>
                </c:pt>
                <c:pt idx="121">
                  <c:v>0.67235899472013683</c:v>
                </c:pt>
                <c:pt idx="122">
                  <c:v>0.71250514182672231</c:v>
                </c:pt>
                <c:pt idx="123">
                  <c:v>0.66325644777447756</c:v>
                </c:pt>
                <c:pt idx="124">
                  <c:v>0.66152971742749933</c:v>
                </c:pt>
                <c:pt idx="125">
                  <c:v>0.65744960879512671</c:v>
                </c:pt>
                <c:pt idx="126">
                  <c:v>0.68551790181114602</c:v>
                </c:pt>
                <c:pt idx="127">
                  <c:v>0.6988989830942296</c:v>
                </c:pt>
                <c:pt idx="128">
                  <c:v>0.74474262182240425</c:v>
                </c:pt>
                <c:pt idx="129">
                  <c:v>0.77963890328017815</c:v>
                </c:pt>
                <c:pt idx="130">
                  <c:v>0.80122348684629996</c:v>
                </c:pt>
                <c:pt idx="131">
                  <c:v>0.82306780252706513</c:v>
                </c:pt>
                <c:pt idx="132">
                  <c:v>0.86858380149780356</c:v>
                </c:pt>
                <c:pt idx="133">
                  <c:v>0.92578520695238575</c:v>
                </c:pt>
                <c:pt idx="134">
                  <c:v>0.96638744733200277</c:v>
                </c:pt>
                <c:pt idx="135">
                  <c:v>0.9619029412995419</c:v>
                </c:pt>
                <c:pt idx="136">
                  <c:v>0.96757979034549779</c:v>
                </c:pt>
                <c:pt idx="137">
                  <c:v>1.02078976097448</c:v>
                </c:pt>
                <c:pt idx="138">
                  <c:v>1.0521716281543061</c:v>
                </c:pt>
                <c:pt idx="139">
                  <c:v>1.073785147540149</c:v>
                </c:pt>
                <c:pt idx="140">
                  <c:v>1.0192282989868067</c:v>
                </c:pt>
                <c:pt idx="141">
                  <c:v>1.0157879237441263</c:v>
                </c:pt>
                <c:pt idx="142">
                  <c:v>1.0407628488188163</c:v>
                </c:pt>
                <c:pt idx="143">
                  <c:v>1.0902020076288585</c:v>
                </c:pt>
                <c:pt idx="144">
                  <c:v>1.1128656000108701</c:v>
                </c:pt>
                <c:pt idx="145">
                  <c:v>1.0726180303789223</c:v>
                </c:pt>
                <c:pt idx="146">
                  <c:v>1.0270248883312132</c:v>
                </c:pt>
                <c:pt idx="147">
                  <c:v>0.98722555445158466</c:v>
                </c:pt>
                <c:pt idx="148">
                  <c:v>0.9480737214712821</c:v>
                </c:pt>
                <c:pt idx="149">
                  <c:v>0.96351012298950467</c:v>
                </c:pt>
                <c:pt idx="150">
                  <c:v>0.96899522180012831</c:v>
                </c:pt>
                <c:pt idx="151">
                  <c:v>0.95439748981813699</c:v>
                </c:pt>
                <c:pt idx="152">
                  <c:v>0.98815499256354156</c:v>
                </c:pt>
                <c:pt idx="153">
                  <c:v>1.0268885971692669</c:v>
                </c:pt>
                <c:pt idx="154">
                  <c:v>1.0658393023700821</c:v>
                </c:pt>
                <c:pt idx="155">
                  <c:v>1.0822879689050613</c:v>
                </c:pt>
                <c:pt idx="156">
                  <c:v>1.0732247219932844</c:v>
                </c:pt>
                <c:pt idx="157">
                  <c:v>1.0602705404059671</c:v>
                </c:pt>
                <c:pt idx="158">
                  <c:v>1.0621239348898337</c:v>
                </c:pt>
                <c:pt idx="159">
                  <c:v>1.0878305944709925</c:v>
                </c:pt>
                <c:pt idx="160">
                  <c:v>1.1372519689963208</c:v>
                </c:pt>
                <c:pt idx="161">
                  <c:v>1.1889487609524154</c:v>
                </c:pt>
                <c:pt idx="162">
                  <c:v>1.1763537334378076</c:v>
                </c:pt>
                <c:pt idx="163">
                  <c:v>1.160102510123578</c:v>
                </c:pt>
                <c:pt idx="164">
                  <c:v>1.2307114145435949</c:v>
                </c:pt>
                <c:pt idx="165">
                  <c:v>1.2954182473444034</c:v>
                </c:pt>
                <c:pt idx="166">
                  <c:v>1.3548574596089544</c:v>
                </c:pt>
                <c:pt idx="167">
                  <c:v>1.3803193519250352</c:v>
                </c:pt>
                <c:pt idx="168">
                  <c:v>1.3423568495826381</c:v>
                </c:pt>
                <c:pt idx="169">
                  <c:v>1.3420037549276325</c:v>
                </c:pt>
                <c:pt idx="170">
                  <c:v>1.3832510804019347</c:v>
                </c:pt>
                <c:pt idx="171">
                  <c:v>1.398105772842273</c:v>
                </c:pt>
                <c:pt idx="172">
                  <c:v>1.4268831330686629</c:v>
                </c:pt>
                <c:pt idx="173">
                  <c:v>1.4524138430614748</c:v>
                </c:pt>
                <c:pt idx="174">
                  <c:v>1.4923014306403668</c:v>
                </c:pt>
                <c:pt idx="175">
                  <c:v>1.5479623724317801</c:v>
                </c:pt>
                <c:pt idx="176">
                  <c:v>1.5758867760730122</c:v>
                </c:pt>
                <c:pt idx="177">
                  <c:v>1.6170048585859491</c:v>
                </c:pt>
                <c:pt idx="178">
                  <c:v>1.6482321293802704</c:v>
                </c:pt>
                <c:pt idx="179">
                  <c:v>1.657515650267096</c:v>
                </c:pt>
                <c:pt idx="180">
                  <c:v>1.5605130132526404</c:v>
                </c:pt>
                <c:pt idx="181">
                  <c:v>1.5153324783512796</c:v>
                </c:pt>
                <c:pt idx="182">
                  <c:v>1.5415164831313486</c:v>
                </c:pt>
                <c:pt idx="183">
                  <c:v>1.6311900375640878</c:v>
                </c:pt>
                <c:pt idx="184">
                  <c:v>1.7267210660026828</c:v>
                </c:pt>
                <c:pt idx="185">
                  <c:v>1.8130185883574859</c:v>
                </c:pt>
                <c:pt idx="186">
                  <c:v>1.8377807820237122</c:v>
                </c:pt>
                <c:pt idx="187">
                  <c:v>1.7938993680103714</c:v>
                </c:pt>
                <c:pt idx="188">
                  <c:v>1.8148466425177177</c:v>
                </c:pt>
                <c:pt idx="189">
                  <c:v>1.8640360037535089</c:v>
                </c:pt>
                <c:pt idx="190">
                  <c:v>1.8808751597961855</c:v>
                </c:pt>
                <c:pt idx="191">
                  <c:v>1.9366628869443439</c:v>
                </c:pt>
                <c:pt idx="192">
                  <c:v>1.9862394834565429</c:v>
                </c:pt>
                <c:pt idx="193">
                  <c:v>2.0434817024561585</c:v>
                </c:pt>
                <c:pt idx="194">
                  <c:v>2.110415554947441</c:v>
                </c:pt>
                <c:pt idx="195">
                  <c:v>2.1220354024970023</c:v>
                </c:pt>
                <c:pt idx="196">
                  <c:v>2.2155798104914743</c:v>
                </c:pt>
                <c:pt idx="197">
                  <c:v>2.3561278476955292</c:v>
                </c:pt>
                <c:pt idx="198">
                  <c:v>2.4846227491214941</c:v>
                </c:pt>
                <c:pt idx="199">
                  <c:v>2.4416235011678133</c:v>
                </c:pt>
                <c:pt idx="200">
                  <c:v>2.5210478051572549</c:v>
                </c:pt>
                <c:pt idx="201">
                  <c:v>2.58964020587397</c:v>
                </c:pt>
                <c:pt idx="202">
                  <c:v>2.6096224095816662</c:v>
                </c:pt>
                <c:pt idx="203">
                  <c:v>2.6183476813202433</c:v>
                </c:pt>
                <c:pt idx="204">
                  <c:v>2.7688925946755982</c:v>
                </c:pt>
                <c:pt idx="205">
                  <c:v>2.9534437112815399</c:v>
                </c:pt>
                <c:pt idx="206">
                  <c:v>3.037216985309878</c:v>
                </c:pt>
                <c:pt idx="207">
                  <c:v>2.9155950946261977</c:v>
                </c:pt>
                <c:pt idx="208">
                  <c:v>2.9474885676053124</c:v>
                </c:pt>
                <c:pt idx="209">
                  <c:v>3.0534209887983064</c:v>
                </c:pt>
                <c:pt idx="210">
                  <c:v>3.2407675341075812</c:v>
                </c:pt>
                <c:pt idx="211">
                  <c:v>3.3365533820280504</c:v>
                </c:pt>
                <c:pt idx="212">
                  <c:v>3.5729350591892994</c:v>
                </c:pt>
                <c:pt idx="213">
                  <c:v>3.618894791995559</c:v>
                </c:pt>
                <c:pt idx="214">
                  <c:v>3.8974116050008329</c:v>
                </c:pt>
                <c:pt idx="215">
                  <c:v>3.929158421171898</c:v>
                </c:pt>
                <c:pt idx="216">
                  <c:v>4.0334568923616816</c:v>
                </c:pt>
                <c:pt idx="217">
                  <c:v>4.045224391262729</c:v>
                </c:pt>
                <c:pt idx="218">
                  <c:v>4.0938083118125768</c:v>
                </c:pt>
                <c:pt idx="219">
                  <c:v>4.1596133108886626</c:v>
                </c:pt>
                <c:pt idx="220">
                  <c:v>4.489921887642085</c:v>
                </c:pt>
                <c:pt idx="221">
                  <c:v>4.757535736106707</c:v>
                </c:pt>
                <c:pt idx="222">
                  <c:v>4.9595861186977288</c:v>
                </c:pt>
                <c:pt idx="223">
                  <c:v>4.4476501394061652</c:v>
                </c:pt>
                <c:pt idx="224">
                  <c:v>3.2829028896081227</c:v>
                </c:pt>
                <c:pt idx="225">
                  <c:v>3.446525114433169</c:v>
                </c:pt>
                <c:pt idx="226">
                  <c:v>3.5300038443377324</c:v>
                </c:pt>
                <c:pt idx="227">
                  <c:v>3.7864465435496011</c:v>
                </c:pt>
                <c:pt idx="228">
                  <c:v>3.9658683072885621</c:v>
                </c:pt>
                <c:pt idx="229">
                  <c:v>4.2062169099710509</c:v>
                </c:pt>
                <c:pt idx="230">
                  <c:v>3.9919940040092707</c:v>
                </c:pt>
                <c:pt idx="231">
                  <c:v>3.6234480598740859</c:v>
                </c:pt>
                <c:pt idx="232">
                  <c:v>3.6025747302354927</c:v>
                </c:pt>
                <c:pt idx="233">
                  <c:v>3.5919491788909155</c:v>
                </c:pt>
                <c:pt idx="234">
                  <c:v>3.5825826224365889</c:v>
                </c:pt>
                <c:pt idx="235">
                  <c:v>3.122368188127103</c:v>
                </c:pt>
                <c:pt idx="236">
                  <c:v>2.9278193895585729</c:v>
                </c:pt>
                <c:pt idx="237">
                  <c:v>2.7978458091653851</c:v>
                </c:pt>
                <c:pt idx="238">
                  <c:v>2.9336031928881074</c:v>
                </c:pt>
                <c:pt idx="239">
                  <c:v>3.2125638791724072</c:v>
                </c:pt>
                <c:pt idx="240">
                  <c:v>3.3099133927168234</c:v>
                </c:pt>
                <c:pt idx="241">
                  <c:v>3.0285888439569595</c:v>
                </c:pt>
                <c:pt idx="242">
                  <c:v>2.786917283745499</c:v>
                </c:pt>
                <c:pt idx="243">
                  <c:v>2.747963062181475</c:v>
                </c:pt>
                <c:pt idx="244">
                  <c:v>2.8537391673874244</c:v>
                </c:pt>
                <c:pt idx="245">
                  <c:v>2.7825998112066865</c:v>
                </c:pt>
                <c:pt idx="246">
                  <c:v>2.39844311193115</c:v>
                </c:pt>
                <c:pt idx="247">
                  <c:v>2.1064582745948162</c:v>
                </c:pt>
                <c:pt idx="248">
                  <c:v>2.1787451398787971</c:v>
                </c:pt>
                <c:pt idx="249">
                  <c:v>1.7963868149530693</c:v>
                </c:pt>
                <c:pt idx="250">
                  <c:v>1.8180160562095866</c:v>
                </c:pt>
                <c:pt idx="251">
                  <c:v>1.8424465822782132</c:v>
                </c:pt>
                <c:pt idx="252">
                  <c:v>1.8762748737624131</c:v>
                </c:pt>
                <c:pt idx="253">
                  <c:v>1.4503761873977785</c:v>
                </c:pt>
                <c:pt idx="254">
                  <c:v>1.3045298586802014</c:v>
                </c:pt>
                <c:pt idx="255">
                  <c:v>1.1507511073904135</c:v>
                </c:pt>
                <c:pt idx="256">
                  <c:v>1.2213823768801888</c:v>
                </c:pt>
                <c:pt idx="257">
                  <c:v>1.8617452625318254</c:v>
                </c:pt>
                <c:pt idx="258">
                  <c:v>2.0695130226231968</c:v>
                </c:pt>
                <c:pt idx="259">
                  <c:v>1.8089420027003051</c:v>
                </c:pt>
                <c:pt idx="260">
                  <c:v>1.8159626463997993</c:v>
                </c:pt>
                <c:pt idx="261">
                  <c:v>1.7809431079531748</c:v>
                </c:pt>
                <c:pt idx="262">
                  <c:v>1.8910931375519231</c:v>
                </c:pt>
                <c:pt idx="263">
                  <c:v>1.7043581125165679</c:v>
                </c:pt>
                <c:pt idx="264">
                  <c:v>1.7234965210996045</c:v>
                </c:pt>
                <c:pt idx="265">
                  <c:v>1.9171478156051782</c:v>
                </c:pt>
                <c:pt idx="266">
                  <c:v>2.4790984362049784</c:v>
                </c:pt>
                <c:pt idx="267">
                  <c:v>2.8919220566148454</c:v>
                </c:pt>
                <c:pt idx="268">
                  <c:v>3.040739427801082</c:v>
                </c:pt>
                <c:pt idx="269">
                  <c:v>2.877522281918107</c:v>
                </c:pt>
                <c:pt idx="270">
                  <c:v>2.8634762695298002</c:v>
                </c:pt>
                <c:pt idx="271">
                  <c:v>2.5948562130545332</c:v>
                </c:pt>
                <c:pt idx="272">
                  <c:v>2.6674261446674454</c:v>
                </c:pt>
                <c:pt idx="273">
                  <c:v>2.7292478821716672</c:v>
                </c:pt>
                <c:pt idx="274">
                  <c:v>2.8953387211930264</c:v>
                </c:pt>
                <c:pt idx="275">
                  <c:v>3.0962595147737431</c:v>
                </c:pt>
                <c:pt idx="276">
                  <c:v>2.9477033355368625</c:v>
                </c:pt>
                <c:pt idx="277">
                  <c:v>3.0072452046663094</c:v>
                </c:pt>
                <c:pt idx="278">
                  <c:v>2.7117576603573772</c:v>
                </c:pt>
                <c:pt idx="279">
                  <c:v>2.7373624818615996</c:v>
                </c:pt>
                <c:pt idx="280">
                  <c:v>2.6181605351539745</c:v>
                </c:pt>
                <c:pt idx="281">
                  <c:v>2.5261585951237886</c:v>
                </c:pt>
                <c:pt idx="282">
                  <c:v>2.4390352783797264</c:v>
                </c:pt>
                <c:pt idx="283">
                  <c:v>2.4868083322354368</c:v>
                </c:pt>
                <c:pt idx="284">
                  <c:v>2.5666733164025364</c:v>
                </c:pt>
                <c:pt idx="285">
                  <c:v>2.6132317460245775</c:v>
                </c:pt>
                <c:pt idx="286">
                  <c:v>2.585228980800494</c:v>
                </c:pt>
                <c:pt idx="287">
                  <c:v>2.4991511386184277</c:v>
                </c:pt>
                <c:pt idx="288">
                  <c:v>2.3509553723250747</c:v>
                </c:pt>
                <c:pt idx="289">
                  <c:v>2.5190850994988616</c:v>
                </c:pt>
                <c:pt idx="290">
                  <c:v>2.7272285231912146</c:v>
                </c:pt>
                <c:pt idx="291">
                  <c:v>2.8617166705410968</c:v>
                </c:pt>
                <c:pt idx="292">
                  <c:v>3.021957722580618</c:v>
                </c:pt>
                <c:pt idx="293">
                  <c:v>3.236663326031572</c:v>
                </c:pt>
                <c:pt idx="294">
                  <c:v>3.3154211847418091</c:v>
                </c:pt>
                <c:pt idx="295">
                  <c:v>3.4146553674892499</c:v>
                </c:pt>
                <c:pt idx="296">
                  <c:v>3.7193282223785333</c:v>
                </c:pt>
                <c:pt idx="297">
                  <c:v>3.7304995175249922</c:v>
                </c:pt>
                <c:pt idx="298">
                  <c:v>3.9479212685463878</c:v>
                </c:pt>
                <c:pt idx="299">
                  <c:v>4.1862980554129559</c:v>
                </c:pt>
                <c:pt idx="300">
                  <c:v>4.3187743798594642</c:v>
                </c:pt>
                <c:pt idx="301">
                  <c:v>4.3371002774238709</c:v>
                </c:pt>
                <c:pt idx="302">
                  <c:v>4.1197918548896029</c:v>
                </c:pt>
                <c:pt idx="303">
                  <c:v>4.2774058903990895</c:v>
                </c:pt>
                <c:pt idx="304">
                  <c:v>4.5118670832444732</c:v>
                </c:pt>
                <c:pt idx="305">
                  <c:v>4.5830415931721538</c:v>
                </c:pt>
                <c:pt idx="306">
                  <c:v>4.6497031412349914</c:v>
                </c:pt>
                <c:pt idx="307">
                  <c:v>4.9086637707515104</c:v>
                </c:pt>
                <c:pt idx="308">
                  <c:v>5.0618072264822054</c:v>
                </c:pt>
                <c:pt idx="309">
                  <c:v>4.9918283247336035</c:v>
                </c:pt>
                <c:pt idx="310">
                  <c:v>5.1280795234125511</c:v>
                </c:pt>
                <c:pt idx="311">
                  <c:v>5.2976550164645682</c:v>
                </c:pt>
                <c:pt idx="312">
                  <c:v>5.2726924113121703</c:v>
                </c:pt>
                <c:pt idx="313">
                  <c:v>4.942047205730498</c:v>
                </c:pt>
                <c:pt idx="314">
                  <c:v>4.7079272425409711</c:v>
                </c:pt>
                <c:pt idx="315">
                  <c:v>4.551479198788841</c:v>
                </c:pt>
                <c:pt idx="316">
                  <c:v>4.8085360265456059</c:v>
                </c:pt>
                <c:pt idx="317">
                  <c:v>4.8770543518609379</c:v>
                </c:pt>
                <c:pt idx="318">
                  <c:v>4.1764665172366868</c:v>
                </c:pt>
                <c:pt idx="319">
                  <c:v>3.5879247846407019</c:v>
                </c:pt>
                <c:pt idx="320">
                  <c:v>3.3143100892393096</c:v>
                </c:pt>
                <c:pt idx="321">
                  <c:v>3.3035555694804928</c:v>
                </c:pt>
                <c:pt idx="322">
                  <c:v>3.4583424365979543</c:v>
                </c:pt>
                <c:pt idx="323">
                  <c:v>3.4199118398512205</c:v>
                </c:pt>
                <c:pt idx="324">
                  <c:v>3.2139117154398931</c:v>
                </c:pt>
                <c:pt idx="325">
                  <c:v>3.0810506336581365</c:v>
                </c:pt>
                <c:pt idx="326">
                  <c:v>3.1508347557502727</c:v>
                </c:pt>
                <c:pt idx="327">
                  <c:v>3.2429182698211307</c:v>
                </c:pt>
                <c:pt idx="328">
                  <c:v>3.9065713033749101</c:v>
                </c:pt>
                <c:pt idx="329">
                  <c:v>3.9471761065612494</c:v>
                </c:pt>
                <c:pt idx="330">
                  <c:v>3.7852488982904582</c:v>
                </c:pt>
                <c:pt idx="331">
                  <c:v>4.253808636914556</c:v>
                </c:pt>
                <c:pt idx="332">
                  <c:v>4.2722656932768697</c:v>
                </c:pt>
                <c:pt idx="333">
                  <c:v>4.1619451369279066</c:v>
                </c:pt>
                <c:pt idx="334">
                  <c:v>4.1136605878786474</c:v>
                </c:pt>
                <c:pt idx="335">
                  <c:v>4.1243804480183233</c:v>
                </c:pt>
                <c:pt idx="336">
                  <c:v>4.1354674922334267</c:v>
                </c:pt>
                <c:pt idx="337">
                  <c:v>3.6556348954893845</c:v>
                </c:pt>
                <c:pt idx="338">
                  <c:v>3.8054683039369981</c:v>
                </c:pt>
                <c:pt idx="339">
                  <c:v>3.8882081535254174</c:v>
                </c:pt>
                <c:pt idx="340">
                  <c:v>3.9987652532538314</c:v>
                </c:pt>
                <c:pt idx="341">
                  <c:v>3.9563644545963577</c:v>
                </c:pt>
                <c:pt idx="342">
                  <c:v>4.3005652929954268</c:v>
                </c:pt>
                <c:pt idx="343">
                  <c:v>4.3917700883214819</c:v>
                </c:pt>
                <c:pt idx="344">
                  <c:v>4.3304895754611819</c:v>
                </c:pt>
                <c:pt idx="345">
                  <c:v>4.2456115240610615</c:v>
                </c:pt>
                <c:pt idx="346">
                  <c:v>4.2699139007663227</c:v>
                </c:pt>
                <c:pt idx="347">
                  <c:v>4.2298404184791272</c:v>
                </c:pt>
                <c:pt idx="348">
                  <c:v>4.223782954704709</c:v>
                </c:pt>
                <c:pt idx="349">
                  <c:v>4.2839433845894677</c:v>
                </c:pt>
                <c:pt idx="350">
                  <c:v>3.7126151470858257</c:v>
                </c:pt>
                <c:pt idx="351">
                  <c:v>3.3880950169083413</c:v>
                </c:pt>
                <c:pt idx="352">
                  <c:v>3.5445255943307137</c:v>
                </c:pt>
                <c:pt idx="353">
                  <c:v>3.6386480942788073</c:v>
                </c:pt>
                <c:pt idx="354">
                  <c:v>3.8119595190308138</c:v>
                </c:pt>
                <c:pt idx="355">
                  <c:v>3.8678419610235042</c:v>
                </c:pt>
                <c:pt idx="356">
                  <c:v>3.9780856702263336</c:v>
                </c:pt>
                <c:pt idx="357">
                  <c:v>3.8080773971393915</c:v>
                </c:pt>
                <c:pt idx="358">
                  <c:v>3.8356022685651712</c:v>
                </c:pt>
                <c:pt idx="359">
                  <c:v>3.6161508903126203</c:v>
                </c:pt>
                <c:pt idx="360">
                  <c:v>3.6330422942349561</c:v>
                </c:pt>
                <c:pt idx="361">
                  <c:v>3.5158843905292643</c:v>
                </c:pt>
                <c:pt idx="362">
                  <c:v>3.4361346360727438</c:v>
                </c:pt>
                <c:pt idx="363">
                  <c:v>3.5043263702532519</c:v>
                </c:pt>
                <c:pt idx="364">
                  <c:v>3.7045963782517686</c:v>
                </c:pt>
                <c:pt idx="365">
                  <c:v>3.657739853917974</c:v>
                </c:pt>
                <c:pt idx="366">
                  <c:v>3.6405193032914918</c:v>
                </c:pt>
                <c:pt idx="367">
                  <c:v>3.4696382310011966</c:v>
                </c:pt>
                <c:pt idx="368">
                  <c:v>3.3064495908053191</c:v>
                </c:pt>
                <c:pt idx="369">
                  <c:v>3.0919957465497734</c:v>
                </c:pt>
                <c:pt idx="370">
                  <c:v>3.1322716325973641</c:v>
                </c:pt>
                <c:pt idx="371">
                  <c:v>3.0350909961902746</c:v>
                </c:pt>
                <c:pt idx="372">
                  <c:v>2.8542245728443256</c:v>
                </c:pt>
                <c:pt idx="373">
                  <c:v>2.7382478146742626</c:v>
                </c:pt>
                <c:pt idx="374">
                  <c:v>2.7549593858847294</c:v>
                </c:pt>
                <c:pt idx="375">
                  <c:v>2.9130308260584439</c:v>
                </c:pt>
                <c:pt idx="376">
                  <c:v>3.0217457655624624</c:v>
                </c:pt>
                <c:pt idx="377">
                  <c:v>3.0043977548236769</c:v>
                </c:pt>
                <c:pt idx="378">
                  <c:v>3.0539464178349323</c:v>
                </c:pt>
                <c:pt idx="379">
                  <c:v>3.257522128732961</c:v>
                </c:pt>
                <c:pt idx="380">
                  <c:v>3.3076199297113287</c:v>
                </c:pt>
                <c:pt idx="381">
                  <c:v>3.322479553246644</c:v>
                </c:pt>
                <c:pt idx="382">
                  <c:v>3.5385686908571361</c:v>
                </c:pt>
                <c:pt idx="383">
                  <c:v>3.7662318069933862</c:v>
                </c:pt>
                <c:pt idx="384">
                  <c:v>3.8491057167462772</c:v>
                </c:pt>
                <c:pt idx="385">
                  <c:v>3.9489346482356789</c:v>
                </c:pt>
                <c:pt idx="386">
                  <c:v>4.0976903457864751</c:v>
                </c:pt>
                <c:pt idx="387">
                  <c:v>4.1870078182801382</c:v>
                </c:pt>
                <c:pt idx="388">
                  <c:v>4.3152844471881053</c:v>
                </c:pt>
                <c:pt idx="389">
                  <c:v>4.1433268029318775</c:v>
                </c:pt>
                <c:pt idx="390">
                  <c:v>4.224783265955308</c:v>
                </c:pt>
                <c:pt idx="391">
                  <c:v>4.2037395993660507</c:v>
                </c:pt>
                <c:pt idx="392">
                  <c:v>4.0270111252899623</c:v>
                </c:pt>
                <c:pt idx="393">
                  <c:v>4.0983931259662549</c:v>
                </c:pt>
                <c:pt idx="394">
                  <c:v>4.2487309978479217</c:v>
                </c:pt>
                <c:pt idx="395">
                  <c:v>4.2384727027727873</c:v>
                </c:pt>
                <c:pt idx="396">
                  <c:v>4.3759139728003955</c:v>
                </c:pt>
                <c:pt idx="397">
                  <c:v>4.2940752442700054</c:v>
                </c:pt>
                <c:pt idx="398">
                  <c:v>4.3887768483256631</c:v>
                </c:pt>
                <c:pt idx="399">
                  <c:v>4.5883439867787708</c:v>
                </c:pt>
                <c:pt idx="400">
                  <c:v>4.7002580216602734</c:v>
                </c:pt>
                <c:pt idx="401">
                  <c:v>4.6507446298941906</c:v>
                </c:pt>
                <c:pt idx="402">
                  <c:v>4.5938658899501297</c:v>
                </c:pt>
                <c:pt idx="403">
                  <c:v>4.7263345095280567</c:v>
                </c:pt>
                <c:pt idx="404">
                  <c:v>4.712910889697226</c:v>
                </c:pt>
                <c:pt idx="405">
                  <c:v>4.8082860167310981</c:v>
                </c:pt>
                <c:pt idx="406">
                  <c:v>4.9711111288577081</c:v>
                </c:pt>
                <c:pt idx="407">
                  <c:v>5.1567959176901557</c:v>
                </c:pt>
                <c:pt idx="408">
                  <c:v>5.1731344030821678</c:v>
                </c:pt>
                <c:pt idx="409">
                  <c:v>5.3232283361699197</c:v>
                </c:pt>
                <c:pt idx="410">
                  <c:v>5.5137427878545253</c:v>
                </c:pt>
                <c:pt idx="411">
                  <c:v>5.5720901696287832</c:v>
                </c:pt>
                <c:pt idx="412">
                  <c:v>5.4777244470518829</c:v>
                </c:pt>
                <c:pt idx="413">
                  <c:v>5.5165363299324843</c:v>
                </c:pt>
                <c:pt idx="414">
                  <c:v>5.9127002673146878</c:v>
                </c:pt>
                <c:pt idx="415">
                  <c:v>6.179592987714309</c:v>
                </c:pt>
                <c:pt idx="416">
                  <c:v>6.402432856059157</c:v>
                </c:pt>
                <c:pt idx="417">
                  <c:v>6.4961691403770416</c:v>
                </c:pt>
                <c:pt idx="418">
                  <c:v>6.7756414527189825</c:v>
                </c:pt>
                <c:pt idx="419">
                  <c:v>6.8531948519979808</c:v>
                </c:pt>
                <c:pt idx="420">
                  <c:v>6.5969918068920252</c:v>
                </c:pt>
                <c:pt idx="421">
                  <c:v>7.005284880384008</c:v>
                </c:pt>
                <c:pt idx="422">
                  <c:v>7.0035126406471679</c:v>
                </c:pt>
                <c:pt idx="423">
                  <c:v>6.9051428857595667</c:v>
                </c:pt>
                <c:pt idx="424">
                  <c:v>6.355482756748672</c:v>
                </c:pt>
                <c:pt idx="425">
                  <c:v>6.128584658646365</c:v>
                </c:pt>
                <c:pt idx="426">
                  <c:v>5.1933678673985968</c:v>
                </c:pt>
                <c:pt idx="427">
                  <c:v>4.9983275759569787</c:v>
                </c:pt>
                <c:pt idx="428">
                  <c:v>4.8805363293887369</c:v>
                </c:pt>
                <c:pt idx="429">
                  <c:v>4.9994340660309691</c:v>
                </c:pt>
                <c:pt idx="430">
                  <c:v>5.0455109442200738</c:v>
                </c:pt>
                <c:pt idx="431">
                  <c:v>5.2610389339030643</c:v>
                </c:pt>
                <c:pt idx="432">
                  <c:v>4.9753475820504578</c:v>
                </c:pt>
                <c:pt idx="433">
                  <c:v>4.8116176503057835</c:v>
                </c:pt>
                <c:pt idx="434">
                  <c:v>4.7464374508031968</c:v>
                </c:pt>
                <c:pt idx="435">
                  <c:v>4.910474497608404</c:v>
                </c:pt>
                <c:pt idx="436">
                  <c:v>5.192236636331228</c:v>
                </c:pt>
                <c:pt idx="437">
                  <c:v>5.0434166642562941</c:v>
                </c:pt>
                <c:pt idx="438">
                  <c:v>4.8271339715877577</c:v>
                </c:pt>
                <c:pt idx="439">
                  <c:v>4.9736859673075973</c:v>
                </c:pt>
                <c:pt idx="440">
                  <c:v>4.9164516123026845</c:v>
                </c:pt>
                <c:pt idx="441">
                  <c:v>4.7993873437310741</c:v>
                </c:pt>
                <c:pt idx="442">
                  <c:v>4.697736970962179</c:v>
                </c:pt>
                <c:pt idx="443">
                  <c:v>4.5270459989116905</c:v>
                </c:pt>
                <c:pt idx="444">
                  <c:v>4.6337196255479647</c:v>
                </c:pt>
                <c:pt idx="445">
                  <c:v>4.9288581845854438</c:v>
                </c:pt>
                <c:pt idx="446">
                  <c:v>5.1698485405421781</c:v>
                </c:pt>
                <c:pt idx="447">
                  <c:v>5.3621286341978101</c:v>
                </c:pt>
                <c:pt idx="448">
                  <c:v>5.1927293433334452</c:v>
                </c:pt>
                <c:pt idx="449">
                  <c:v>5.0430160437407805</c:v>
                </c:pt>
                <c:pt idx="450">
                  <c:v>5.009005741061852</c:v>
                </c:pt>
                <c:pt idx="451">
                  <c:v>5.1904306219042384</c:v>
                </c:pt>
                <c:pt idx="452">
                  <c:v>4.9669194878269129</c:v>
                </c:pt>
                <c:pt idx="453">
                  <c:v>4.980189713629489</c:v>
                </c:pt>
                <c:pt idx="454">
                  <c:v>5.0828811666691491</c:v>
                </c:pt>
                <c:pt idx="455">
                  <c:v>4.9555013849317824</c:v>
                </c:pt>
                <c:pt idx="456">
                  <c:v>5.0298730486866834</c:v>
                </c:pt>
                <c:pt idx="457">
                  <c:v>5.0299169527487804</c:v>
                </c:pt>
                <c:pt idx="458">
                  <c:v>5.0421936262744005</c:v>
                </c:pt>
                <c:pt idx="459">
                  <c:v>4.7747978658580337</c:v>
                </c:pt>
                <c:pt idx="460">
                  <c:v>5.1168725829622348</c:v>
                </c:pt>
                <c:pt idx="461">
                  <c:v>5.308063807899571</c:v>
                </c:pt>
                <c:pt idx="462">
                  <c:v>5.3849569024767074</c:v>
                </c:pt>
                <c:pt idx="463">
                  <c:v>5.6019862388324153</c:v>
                </c:pt>
                <c:pt idx="464">
                  <c:v>5.6880593771225803</c:v>
                </c:pt>
                <c:pt idx="465">
                  <c:v>5.9231992240179592</c:v>
                </c:pt>
                <c:pt idx="466">
                  <c:v>6.1051463395471304</c:v>
                </c:pt>
                <c:pt idx="467">
                  <c:v>6.2594628347015613</c:v>
                </c:pt>
                <c:pt idx="468">
                  <c:v>6.3189549791181312</c:v>
                </c:pt>
                <c:pt idx="469">
                  <c:v>6.533228860734722</c:v>
                </c:pt>
                <c:pt idx="470">
                  <c:v>6.7606256310359605</c:v>
                </c:pt>
                <c:pt idx="471">
                  <c:v>6.8782547741997755</c:v>
                </c:pt>
                <c:pt idx="472">
                  <c:v>6.3372336150380546</c:v>
                </c:pt>
                <c:pt idx="473">
                  <c:v>6.703558085094258</c:v>
                </c:pt>
                <c:pt idx="474">
                  <c:v>6.9516888061564854</c:v>
                </c:pt>
                <c:pt idx="475">
                  <c:v>7.2221215536986012</c:v>
                </c:pt>
                <c:pt idx="476">
                  <c:v>7.2213390881575323</c:v>
                </c:pt>
                <c:pt idx="477">
                  <c:v>7.1499741955147567</c:v>
                </c:pt>
                <c:pt idx="478">
                  <c:v>7.6017520697517442</c:v>
                </c:pt>
                <c:pt idx="479">
                  <c:v>7.8372256687308859</c:v>
                </c:pt>
                <c:pt idx="480">
                  <c:v>7.7205003456250108</c:v>
                </c:pt>
                <c:pt idx="481">
                  <c:v>7.8696196860385275</c:v>
                </c:pt>
                <c:pt idx="482">
                  <c:v>7.8889058945552515</c:v>
                </c:pt>
                <c:pt idx="483">
                  <c:v>7.7989730868197835</c:v>
                </c:pt>
                <c:pt idx="484">
                  <c:v>7.9831407394883449</c:v>
                </c:pt>
                <c:pt idx="485">
                  <c:v>8.3791225395680886</c:v>
                </c:pt>
                <c:pt idx="486">
                  <c:v>8.5752476967875637</c:v>
                </c:pt>
                <c:pt idx="487">
                  <c:v>8.5438314408426308</c:v>
                </c:pt>
                <c:pt idx="488">
                  <c:v>8.2869302346142675</c:v>
                </c:pt>
                <c:pt idx="489">
                  <c:v>8.5528407050422839</c:v>
                </c:pt>
                <c:pt idx="490">
                  <c:v>8.8808436074801751</c:v>
                </c:pt>
                <c:pt idx="491">
                  <c:v>8.8292847708596742</c:v>
                </c:pt>
                <c:pt idx="492">
                  <c:v>8.8955818565075351</c:v>
                </c:pt>
                <c:pt idx="493">
                  <c:v>8.880185900260809</c:v>
                </c:pt>
                <c:pt idx="494">
                  <c:v>8.9213325072123109</c:v>
                </c:pt>
                <c:pt idx="495">
                  <c:v>9.1763695902489211</c:v>
                </c:pt>
                <c:pt idx="496">
                  <c:v>9.4142713177386153</c:v>
                </c:pt>
                <c:pt idx="497">
                  <c:v>9.4971654531453389</c:v>
                </c:pt>
                <c:pt idx="498">
                  <c:v>9.3918718859357906</c:v>
                </c:pt>
                <c:pt idx="499">
                  <c:v>9.2401626446596552</c:v>
                </c:pt>
                <c:pt idx="500">
                  <c:v>9.5786172459707242</c:v>
                </c:pt>
                <c:pt idx="501">
                  <c:v>10.010095110326775</c:v>
                </c:pt>
                <c:pt idx="502">
                  <c:v>10.14708533080101</c:v>
                </c:pt>
                <c:pt idx="503">
                  <c:v>10.106593228608176</c:v>
                </c:pt>
                <c:pt idx="504">
                  <c:v>10.164962714168006</c:v>
                </c:pt>
                <c:pt idx="505">
                  <c:v>9.7104052544501478</c:v>
                </c:pt>
                <c:pt idx="506">
                  <c:v>9.7711512739224915</c:v>
                </c:pt>
                <c:pt idx="507">
                  <c:v>9.4322788260220705</c:v>
                </c:pt>
                <c:pt idx="508">
                  <c:v>9.6127852057824086</c:v>
                </c:pt>
                <c:pt idx="509">
                  <c:v>9.6631343102923868</c:v>
                </c:pt>
                <c:pt idx="510">
                  <c:v>9.2662815208646343</c:v>
                </c:pt>
                <c:pt idx="511">
                  <c:v>9.5569518825512567</c:v>
                </c:pt>
                <c:pt idx="512">
                  <c:v>9.8526010586453676</c:v>
                </c:pt>
                <c:pt idx="513">
                  <c:v>10.03390232302384</c:v>
                </c:pt>
                <c:pt idx="514">
                  <c:v>10.337541690922013</c:v>
                </c:pt>
                <c:pt idx="515">
                  <c:v>10.614431960120667</c:v>
                </c:pt>
                <c:pt idx="516">
                  <c:v>10.888767298059989</c:v>
                </c:pt>
                <c:pt idx="517">
                  <c:v>11.415582087416063</c:v>
                </c:pt>
                <c:pt idx="518">
                  <c:v>11.875896918069326</c:v>
                </c:pt>
                <c:pt idx="519">
                  <c:v>12.020918167706965</c:v>
                </c:pt>
                <c:pt idx="520">
                  <c:v>12.556956962429455</c:v>
                </c:pt>
                <c:pt idx="521">
                  <c:v>12.857833890079981</c:v>
                </c:pt>
                <c:pt idx="522">
                  <c:v>13.259639247591441</c:v>
                </c:pt>
                <c:pt idx="523">
                  <c:v>13.619881581683931</c:v>
                </c:pt>
                <c:pt idx="524">
                  <c:v>14.206657724509583</c:v>
                </c:pt>
                <c:pt idx="525">
                  <c:v>14.96703159355976</c:v>
                </c:pt>
                <c:pt idx="526">
                  <c:v>15.291833370325852</c:v>
                </c:pt>
                <c:pt idx="527">
                  <c:v>15.858595177576278</c:v>
                </c:pt>
                <c:pt idx="528">
                  <c:v>15.789626022142404</c:v>
                </c:pt>
                <c:pt idx="529">
                  <c:v>16.391049632882105</c:v>
                </c:pt>
                <c:pt idx="530">
                  <c:v>16.378268361768964</c:v>
                </c:pt>
                <c:pt idx="531">
                  <c:v>17.384849438169343</c:v>
                </c:pt>
                <c:pt idx="532">
                  <c:v>18.64454657666295</c:v>
                </c:pt>
                <c:pt idx="533">
                  <c:v>18.589347028649311</c:v>
                </c:pt>
                <c:pt idx="534">
                  <c:v>19.412862299206108</c:v>
                </c:pt>
                <c:pt idx="535">
                  <c:v>18.495876367747478</c:v>
                </c:pt>
                <c:pt idx="536">
                  <c:v>19.803066537067053</c:v>
                </c:pt>
                <c:pt idx="537">
                  <c:v>20.123117425643361</c:v>
                </c:pt>
                <c:pt idx="538">
                  <c:v>19.643731574106752</c:v>
                </c:pt>
                <c:pt idx="539">
                  <c:v>19.831344412470248</c:v>
                </c:pt>
                <c:pt idx="540">
                  <c:v>21.261525207465148</c:v>
                </c:pt>
                <c:pt idx="541">
                  <c:v>21.497440447497834</c:v>
                </c:pt>
                <c:pt idx="542">
                  <c:v>20.810746927928353</c:v>
                </c:pt>
                <c:pt idx="543">
                  <c:v>20.604462286276291</c:v>
                </c:pt>
                <c:pt idx="544">
                  <c:v>21.630432447373948</c:v>
                </c:pt>
                <c:pt idx="545">
                  <c:v>21.648346568966211</c:v>
                </c:pt>
                <c:pt idx="546">
                  <c:v>20.903590238009038</c:v>
                </c:pt>
                <c:pt idx="547">
                  <c:v>20.627730191340227</c:v>
                </c:pt>
                <c:pt idx="548">
                  <c:v>20.479525258522479</c:v>
                </c:pt>
                <c:pt idx="549">
                  <c:v>20.773208528608155</c:v>
                </c:pt>
                <c:pt idx="550">
                  <c:v>20.386158788241815</c:v>
                </c:pt>
                <c:pt idx="551">
                  <c:v>19.500795181459026</c:v>
                </c:pt>
                <c:pt idx="552">
                  <c:v>19.745403783349261</c:v>
                </c:pt>
                <c:pt idx="553">
                  <c:v>20.194835007160975</c:v>
                </c:pt>
                <c:pt idx="554">
                  <c:v>20.959854069069124</c:v>
                </c:pt>
                <c:pt idx="555">
                  <c:v>21.293400053721168</c:v>
                </c:pt>
                <c:pt idx="556">
                  <c:v>21.634250476268519</c:v>
                </c:pt>
                <c:pt idx="557">
                  <c:v>20.50853507922638</c:v>
                </c:pt>
                <c:pt idx="558">
                  <c:v>19.742000245695085</c:v>
                </c:pt>
                <c:pt idx="559">
                  <c:v>18.57826364640076</c:v>
                </c:pt>
                <c:pt idx="560">
                  <c:v>18.179909259738235</c:v>
                </c:pt>
                <c:pt idx="561">
                  <c:v>18.238105995286755</c:v>
                </c:pt>
                <c:pt idx="562">
                  <c:v>18.532058837880026</c:v>
                </c:pt>
                <c:pt idx="563">
                  <c:v>18.661880522022241</c:v>
                </c:pt>
                <c:pt idx="564">
                  <c:v>18.980319840104041</c:v>
                </c:pt>
                <c:pt idx="565">
                  <c:v>19.083707566648719</c:v>
                </c:pt>
                <c:pt idx="566">
                  <c:v>19.762174161279233</c:v>
                </c:pt>
                <c:pt idx="567">
                  <c:v>20.302204587921359</c:v>
                </c:pt>
                <c:pt idx="568">
                  <c:v>20.853479906373355</c:v>
                </c:pt>
                <c:pt idx="569">
                  <c:v>21.774025172968866</c:v>
                </c:pt>
                <c:pt idx="570">
                  <c:v>22.414997088001229</c:v>
                </c:pt>
                <c:pt idx="571">
                  <c:v>23.392321406244506</c:v>
                </c:pt>
                <c:pt idx="572">
                  <c:v>24.087315337583796</c:v>
                </c:pt>
                <c:pt idx="573">
                  <c:v>24.693592813266473</c:v>
                </c:pt>
                <c:pt idx="574">
                  <c:v>25.655710990138033</c:v>
                </c:pt>
                <c:pt idx="575">
                  <c:v>25.419065975399594</c:v>
                </c:pt>
                <c:pt idx="576">
                  <c:v>26.132628398937605</c:v>
                </c:pt>
                <c:pt idx="577">
                  <c:v>26.547069151564756</c:v>
                </c:pt>
                <c:pt idx="578">
                  <c:v>27.015994922834764</c:v>
                </c:pt>
                <c:pt idx="579">
                  <c:v>26.760189911211928</c:v>
                </c:pt>
                <c:pt idx="580">
                  <c:v>27.796237121384419</c:v>
                </c:pt>
                <c:pt idx="581">
                  <c:v>27.707961734754662</c:v>
                </c:pt>
                <c:pt idx="582">
                  <c:v>26.591064360858585</c:v>
                </c:pt>
                <c:pt idx="583">
                  <c:v>26.547715419669444</c:v>
                </c:pt>
                <c:pt idx="584">
                  <c:v>26.725605683579438</c:v>
                </c:pt>
                <c:pt idx="585">
                  <c:v>27.65140532131657</c:v>
                </c:pt>
                <c:pt idx="586">
                  <c:v>27.334973869860878</c:v>
                </c:pt>
                <c:pt idx="587">
                  <c:v>26.260201817704342</c:v>
                </c:pt>
                <c:pt idx="588">
                  <c:v>25.978517448977328</c:v>
                </c:pt>
                <c:pt idx="589">
                  <c:v>26.300760583612664</c:v>
                </c:pt>
                <c:pt idx="590">
                  <c:v>26.136633313491235</c:v>
                </c:pt>
                <c:pt idx="591">
                  <c:v>27.087295400765814</c:v>
                </c:pt>
                <c:pt idx="592">
                  <c:v>26.49242509048878</c:v>
                </c:pt>
                <c:pt idx="593">
                  <c:v>26.887391850657689</c:v>
                </c:pt>
                <c:pt idx="594">
                  <c:v>26.155851150420805</c:v>
                </c:pt>
                <c:pt idx="595">
                  <c:v>25.545407356267948</c:v>
                </c:pt>
                <c:pt idx="596">
                  <c:v>26.449932528337552</c:v>
                </c:pt>
                <c:pt idx="597">
                  <c:v>27.161605942769565</c:v>
                </c:pt>
                <c:pt idx="598">
                  <c:v>28.63551638243397</c:v>
                </c:pt>
                <c:pt idx="599">
                  <c:v>29.887933830099513</c:v>
                </c:pt>
                <c:pt idx="600">
                  <c:v>30.903107605305568</c:v>
                </c:pt>
                <c:pt idx="601">
                  <c:v>31.805171179873</c:v>
                </c:pt>
                <c:pt idx="602">
                  <c:v>32.20698343413288</c:v>
                </c:pt>
                <c:pt idx="603">
                  <c:v>31.859083437638859</c:v>
                </c:pt>
                <c:pt idx="604">
                  <c:v>31.638115957328594</c:v>
                </c:pt>
                <c:pt idx="605">
                  <c:v>32.96283844734409</c:v>
                </c:pt>
                <c:pt idx="606">
                  <c:v>32.675265222509751</c:v>
                </c:pt>
                <c:pt idx="607">
                  <c:v>33.114919029027313</c:v>
                </c:pt>
                <c:pt idx="608">
                  <c:v>34.695994084628907</c:v>
                </c:pt>
                <c:pt idx="609">
                  <c:v>35.100325098042447</c:v>
                </c:pt>
                <c:pt idx="610">
                  <c:v>33.876603278189698</c:v>
                </c:pt>
                <c:pt idx="611">
                  <c:v>34.409051172118964</c:v>
                </c:pt>
                <c:pt idx="612">
                  <c:v>34.526655448412164</c:v>
                </c:pt>
                <c:pt idx="613">
                  <c:v>33.399177643083</c:v>
                </c:pt>
                <c:pt idx="614">
                  <c:v>30.999693767185224</c:v>
                </c:pt>
                <c:pt idx="615">
                  <c:v>27.462050775761458</c:v>
                </c:pt>
                <c:pt idx="616">
                  <c:v>28.115470019792923</c:v>
                </c:pt>
                <c:pt idx="617">
                  <c:v>28.965684152705407</c:v>
                </c:pt>
                <c:pt idx="618">
                  <c:v>28.699376901697168</c:v>
                </c:pt>
                <c:pt idx="619">
                  <c:v>27.880317714638565</c:v>
                </c:pt>
                <c:pt idx="620">
                  <c:v>29.88862918948233</c:v>
                </c:pt>
                <c:pt idx="621">
                  <c:v>31.271301867260267</c:v>
                </c:pt>
                <c:pt idx="622">
                  <c:v>32.568309980800549</c:v>
                </c:pt>
                <c:pt idx="623">
                  <c:v>33.08822697387491</c:v>
                </c:pt>
                <c:pt idx="624">
                  <c:v>32.944303104756095</c:v>
                </c:pt>
                <c:pt idx="625">
                  <c:v>34.585024632003872</c:v>
                </c:pt>
                <c:pt idx="626">
                  <c:v>35.370654031043735</c:v>
                </c:pt>
                <c:pt idx="627">
                  <c:v>35.332134893460562</c:v>
                </c:pt>
                <c:pt idx="628">
                  <c:v>34.78687253514147</c:v>
                </c:pt>
                <c:pt idx="629">
                  <c:v>35.841452751495126</c:v>
                </c:pt>
                <c:pt idx="630">
                  <c:v>36.878707154524562</c:v>
                </c:pt>
                <c:pt idx="631">
                  <c:v>36.943704895204696</c:v>
                </c:pt>
                <c:pt idx="632">
                  <c:v>36.831429942492861</c:v>
                </c:pt>
                <c:pt idx="633">
                  <c:v>37.59187204935747</c:v>
                </c:pt>
                <c:pt idx="634">
                  <c:v>38.844455915307343</c:v>
                </c:pt>
                <c:pt idx="635">
                  <c:v>39.420023288238696</c:v>
                </c:pt>
                <c:pt idx="636">
                  <c:v>40.237135154865086</c:v>
                </c:pt>
                <c:pt idx="637">
                  <c:v>40.919101405787693</c:v>
                </c:pt>
                <c:pt idx="638">
                  <c:v>41.419172426848817</c:v>
                </c:pt>
                <c:pt idx="639">
                  <c:v>41.141499176806214</c:v>
                </c:pt>
                <c:pt idx="640">
                  <c:v>42.634451829881904</c:v>
                </c:pt>
                <c:pt idx="641">
                  <c:v>42.248596891527278</c:v>
                </c:pt>
                <c:pt idx="642">
                  <c:v>42.941309096331231</c:v>
                </c:pt>
                <c:pt idx="643">
                  <c:v>43.788191406167762</c:v>
                </c:pt>
                <c:pt idx="644">
                  <c:v>44.057659404846312</c:v>
                </c:pt>
                <c:pt idx="645">
                  <c:v>43.401916697958484</c:v>
                </c:pt>
                <c:pt idx="646">
                  <c:v>44.626910725379616</c:v>
                </c:pt>
                <c:pt idx="647">
                  <c:v>45.06276973686726</c:v>
                </c:pt>
                <c:pt idx="648">
                  <c:v>45.070254543802591</c:v>
                </c:pt>
                <c:pt idx="649">
                  <c:v>45.62737820732989</c:v>
                </c:pt>
                <c:pt idx="650">
                  <c:v>46.418781806072097</c:v>
                </c:pt>
                <c:pt idx="651">
                  <c:v>44.046835904074875</c:v>
                </c:pt>
                <c:pt idx="652">
                  <c:v>44.092876432506387</c:v>
                </c:pt>
                <c:pt idx="653">
                  <c:v>45.027741741088668</c:v>
                </c:pt>
                <c:pt idx="654">
                  <c:v>46.647713102529544</c:v>
                </c:pt>
                <c:pt idx="655">
                  <c:v>47.662466452918842</c:v>
                </c:pt>
                <c:pt idx="656">
                  <c:v>48.1761717757783</c:v>
                </c:pt>
                <c:pt idx="657">
                  <c:v>47.923917241025478</c:v>
                </c:pt>
                <c:pt idx="658">
                  <c:v>48.873897140548692</c:v>
                </c:pt>
                <c:pt idx="659">
                  <c:v>48.360255106466042</c:v>
                </c:pt>
                <c:pt idx="660">
                  <c:v>46.348449830522647</c:v>
                </c:pt>
                <c:pt idx="661">
                  <c:v>47.59186385947109</c:v>
                </c:pt>
                <c:pt idx="662">
                  <c:v>45.209384067549649</c:v>
                </c:pt>
                <c:pt idx="663">
                  <c:v>44.818393313604211</c:v>
                </c:pt>
                <c:pt idx="664">
                  <c:v>44.689576186430656</c:v>
                </c:pt>
                <c:pt idx="665">
                  <c:v>41.85453262496182</c:v>
                </c:pt>
                <c:pt idx="666">
                  <c:v>40.505655922572323</c:v>
                </c:pt>
                <c:pt idx="667">
                  <c:v>40.031905532844725</c:v>
                </c:pt>
                <c:pt idx="668">
                  <c:v>42.159737813810331</c:v>
                </c:pt>
                <c:pt idx="669">
                  <c:v>42.461225834765578</c:v>
                </c:pt>
                <c:pt idx="670">
                  <c:v>44.215433615471504</c:v>
                </c:pt>
                <c:pt idx="671">
                  <c:v>45.865113450680681</c:v>
                </c:pt>
                <c:pt idx="672">
                  <c:v>46.930870763077337</c:v>
                </c:pt>
                <c:pt idx="673">
                  <c:v>47.721344146145427</c:v>
                </c:pt>
                <c:pt idx="674">
                  <c:v>48.55660051454317</c:v>
                </c:pt>
                <c:pt idx="675">
                  <c:v>47.930633288525101</c:v>
                </c:pt>
                <c:pt idx="676">
                  <c:v>48.739537679616831</c:v>
                </c:pt>
                <c:pt idx="677">
                  <c:v>49.494129631521133</c:v>
                </c:pt>
                <c:pt idx="678">
                  <c:v>50.163266964059019</c:v>
                </c:pt>
                <c:pt idx="679">
                  <c:v>50.063136093154668</c:v>
                </c:pt>
                <c:pt idx="680">
                  <c:v>48.476602235195834</c:v>
                </c:pt>
                <c:pt idx="681">
                  <c:v>49.837616896865875</c:v>
                </c:pt>
                <c:pt idx="682">
                  <c:v>49.53708260050167</c:v>
                </c:pt>
                <c:pt idx="683">
                  <c:v>47.290052986318273</c:v>
                </c:pt>
                <c:pt idx="684">
                  <c:v>46.417403780716228</c:v>
                </c:pt>
                <c:pt idx="685">
                  <c:v>49.829083396566155</c:v>
                </c:pt>
                <c:pt idx="686">
                  <c:v>50.956009067063768</c:v>
                </c:pt>
                <c:pt idx="687">
                  <c:v>52.152712437960133</c:v>
                </c:pt>
                <c:pt idx="688">
                  <c:v>51.879784136083579</c:v>
                </c:pt>
                <c:pt idx="689">
                  <c:v>50.731682250816121</c:v>
                </c:pt>
                <c:pt idx="690">
                  <c:v>52.362157791420266</c:v>
                </c:pt>
                <c:pt idx="691">
                  <c:v>53.480770600240355</c:v>
                </c:pt>
                <c:pt idx="692">
                  <c:v>54.282602348868906</c:v>
                </c:pt>
                <c:pt idx="693">
                  <c:v>54.826001417442107</c:v>
                </c:pt>
                <c:pt idx="694">
                  <c:v>52.493671831550301</c:v>
                </c:pt>
                <c:pt idx="695">
                  <c:v>52.07630717652637</c:v>
                </c:pt>
                <c:pt idx="696">
                  <c:v>50.655613575224322</c:v>
                </c:pt>
                <c:pt idx="697">
                  <c:v>51.522631603304056</c:v>
                </c:pt>
                <c:pt idx="698">
                  <c:v>53.186778566054862</c:v>
                </c:pt>
                <c:pt idx="699">
                  <c:v>50.26692580343547</c:v>
                </c:pt>
                <c:pt idx="700">
                  <c:v>47.891613440933078</c:v>
                </c:pt>
                <c:pt idx="701">
                  <c:v>47.497925856500437</c:v>
                </c:pt>
                <c:pt idx="702">
                  <c:v>47.667909987900082</c:v>
                </c:pt>
                <c:pt idx="703">
                  <c:v>48.050825347300119</c:v>
                </c:pt>
                <c:pt idx="704">
                  <c:v>48.271426962585188</c:v>
                </c:pt>
                <c:pt idx="705">
                  <c:v>45.601518916345455</c:v>
                </c:pt>
                <c:pt idx="706">
                  <c:v>45.213121758662915</c:v>
                </c:pt>
                <c:pt idx="707">
                  <c:v>43.537849903028643</c:v>
                </c:pt>
                <c:pt idx="708">
                  <c:v>44.181550454924285</c:v>
                </c:pt>
                <c:pt idx="709">
                  <c:v>42.632900294872243</c:v>
                </c:pt>
                <c:pt idx="710">
                  <c:v>37.760493041347466</c:v>
                </c:pt>
                <c:pt idx="711">
                  <c:v>37.464602316993542</c:v>
                </c:pt>
                <c:pt idx="712">
                  <c:v>37.467382503850118</c:v>
                </c:pt>
                <c:pt idx="713">
                  <c:v>38.687376210824489</c:v>
                </c:pt>
                <c:pt idx="714">
                  <c:v>40.923195999354142</c:v>
                </c:pt>
                <c:pt idx="715">
                  <c:v>41.728392686007197</c:v>
                </c:pt>
                <c:pt idx="716">
                  <c:v>41.602802293385899</c:v>
                </c:pt>
                <c:pt idx="717">
                  <c:v>44.356168943773305</c:v>
                </c:pt>
                <c:pt idx="718">
                  <c:v>46.179098300420506</c:v>
                </c:pt>
                <c:pt idx="719">
                  <c:v>47.975071999223488</c:v>
                </c:pt>
                <c:pt idx="720">
                  <c:v>49.209904580776971</c:v>
                </c:pt>
                <c:pt idx="721">
                  <c:v>50.890445402644914</c:v>
                </c:pt>
                <c:pt idx="722">
                  <c:v>50.076746234180675</c:v>
                </c:pt>
                <c:pt idx="723">
                  <c:v>48.913337821011908</c:v>
                </c:pt>
                <c:pt idx="724">
                  <c:v>48.567127600319566</c:v>
                </c:pt>
                <c:pt idx="725">
                  <c:v>47.712940910085095</c:v>
                </c:pt>
                <c:pt idx="726">
                  <c:v>48.899140361443912</c:v>
                </c:pt>
                <c:pt idx="727">
                  <c:v>47.870213446237138</c:v>
                </c:pt>
                <c:pt idx="728">
                  <c:v>45.777282430625114</c:v>
                </c:pt>
                <c:pt idx="729">
                  <c:v>48.817593287438363</c:v>
                </c:pt>
                <c:pt idx="730">
                  <c:v>50.976571082065334</c:v>
                </c:pt>
                <c:pt idx="731">
                  <c:v>51.788421748107304</c:v>
                </c:pt>
                <c:pt idx="732">
                  <c:v>53.016708447743291</c:v>
                </c:pt>
                <c:pt idx="733">
                  <c:v>53.554775461257471</c:v>
                </c:pt>
                <c:pt idx="734">
                  <c:v>53.01151154571582</c:v>
                </c:pt>
                <c:pt idx="735">
                  <c:v>53.15731880667483</c:v>
                </c:pt>
                <c:pt idx="736">
                  <c:v>52.637161564552571</c:v>
                </c:pt>
                <c:pt idx="737">
                  <c:v>54.498854005936046</c:v>
                </c:pt>
                <c:pt idx="738">
                  <c:v>53.711418979405309</c:v>
                </c:pt>
                <c:pt idx="739">
                  <c:v>53.681560918141443</c:v>
                </c:pt>
                <c:pt idx="740">
                  <c:v>56.369791962927025</c:v>
                </c:pt>
                <c:pt idx="741">
                  <c:v>57.538038400132848</c:v>
                </c:pt>
                <c:pt idx="742">
                  <c:v>57.971167153462439</c:v>
                </c:pt>
                <c:pt idx="743">
                  <c:v>55.651912124264193</c:v>
                </c:pt>
                <c:pt idx="744">
                  <c:v>54.396278841836413</c:v>
                </c:pt>
                <c:pt idx="745">
                  <c:v>53.140316994181767</c:v>
                </c:pt>
                <c:pt idx="746">
                  <c:v>51.4215895151128</c:v>
                </c:pt>
                <c:pt idx="747">
                  <c:v>50.056998604585843</c:v>
                </c:pt>
                <c:pt idx="748">
                  <c:v>50.549108318062956</c:v>
                </c:pt>
                <c:pt idx="749">
                  <c:v>48.841074056241709</c:v>
                </c:pt>
                <c:pt idx="750">
                  <c:v>49.70603574078325</c:v>
                </c:pt>
                <c:pt idx="751">
                  <c:v>51.358187541992471</c:v>
                </c:pt>
                <c:pt idx="752">
                  <c:v>47.527429530837111</c:v>
                </c:pt>
                <c:pt idx="753">
                  <c:v>44.006850619323963</c:v>
                </c:pt>
                <c:pt idx="754">
                  <c:v>44.37175866865848</c:v>
                </c:pt>
                <c:pt idx="755">
                  <c:v>42.725166789905352</c:v>
                </c:pt>
                <c:pt idx="756">
                  <c:v>44.119608383627011</c:v>
                </c:pt>
                <c:pt idx="757">
                  <c:v>41.820300297246298</c:v>
                </c:pt>
                <c:pt idx="758">
                  <c:v>40.187193017630882</c:v>
                </c:pt>
                <c:pt idx="759">
                  <c:v>40.042123893779333</c:v>
                </c:pt>
                <c:pt idx="760">
                  <c:v>35.212273375225635</c:v>
                </c:pt>
                <c:pt idx="761">
                  <c:v>33.481072084939498</c:v>
                </c:pt>
                <c:pt idx="762">
                  <c:v>29.772248357837693</c:v>
                </c:pt>
                <c:pt idx="763">
                  <c:v>30.18179689652607</c:v>
                </c:pt>
                <c:pt idx="764">
                  <c:v>31.068556985461999</c:v>
                </c:pt>
                <c:pt idx="765">
                  <c:v>28.951170607974365</c:v>
                </c:pt>
                <c:pt idx="766">
                  <c:v>31.330563940859175</c:v>
                </c:pt>
                <c:pt idx="767">
                  <c:v>34.452950026729468</c:v>
                </c:pt>
                <c:pt idx="768">
                  <c:v>36.030095972049857</c:v>
                </c:pt>
                <c:pt idx="769">
                  <c:v>36.428104779508736</c:v>
                </c:pt>
                <c:pt idx="770">
                  <c:v>38.654654855925507</c:v>
                </c:pt>
                <c:pt idx="771">
                  <c:v>39.47721699363089</c:v>
                </c:pt>
                <c:pt idx="772">
                  <c:v>39.208852931260509</c:v>
                </c:pt>
                <c:pt idx="773">
                  <c:v>36.398546843365523</c:v>
                </c:pt>
                <c:pt idx="774">
                  <c:v>35.889896439146106</c:v>
                </c:pt>
                <c:pt idx="775">
                  <c:v>37.467856279127886</c:v>
                </c:pt>
                <c:pt idx="776">
                  <c:v>37.955938821714717</c:v>
                </c:pt>
                <c:pt idx="777">
                  <c:v>37.372681545640468</c:v>
                </c:pt>
                <c:pt idx="778">
                  <c:v>40.866493635337015</c:v>
                </c:pt>
                <c:pt idx="779">
                  <c:v>42.421474210034084</c:v>
                </c:pt>
                <c:pt idx="780">
                  <c:v>42.685487263224758</c:v>
                </c:pt>
                <c:pt idx="781">
                  <c:v>43.000059933971606</c:v>
                </c:pt>
                <c:pt idx="782">
                  <c:v>42.532808566105615</c:v>
                </c:pt>
                <c:pt idx="783">
                  <c:v>42.689996019129303</c:v>
                </c:pt>
                <c:pt idx="784">
                  <c:v>43.598610803705576</c:v>
                </c:pt>
                <c:pt idx="785">
                  <c:v>43.128638741672887</c:v>
                </c:pt>
                <c:pt idx="786">
                  <c:v>44.027701720129599</c:v>
                </c:pt>
                <c:pt idx="787">
                  <c:v>42.44050046754564</c:v>
                </c:pt>
                <c:pt idx="788">
                  <c:v>42.21429930161991</c:v>
                </c:pt>
                <c:pt idx="789">
                  <c:v>43.664496632819613</c:v>
                </c:pt>
                <c:pt idx="790">
                  <c:v>43.208805588684839</c:v>
                </c:pt>
                <c:pt idx="791">
                  <c:v>41.758684535939821</c:v>
                </c:pt>
                <c:pt idx="792">
                  <c:v>41.457078015718665</c:v>
                </c:pt>
                <c:pt idx="793">
                  <c:v>40.622794880844417</c:v>
                </c:pt>
                <c:pt idx="794">
                  <c:v>40.448690387102793</c:v>
                </c:pt>
                <c:pt idx="795">
                  <c:v>40.545609646999708</c:v>
                </c:pt>
                <c:pt idx="796">
                  <c:v>40.865200686978454</c:v>
                </c:pt>
                <c:pt idx="797">
                  <c:v>39.886578482877169</c:v>
                </c:pt>
                <c:pt idx="798">
                  <c:v>39.290963012655602</c:v>
                </c:pt>
                <c:pt idx="799">
                  <c:v>38.30456058338433</c:v>
                </c:pt>
                <c:pt idx="800">
                  <c:v>38.494837247759577</c:v>
                </c:pt>
                <c:pt idx="801">
                  <c:v>38.342031975739523</c:v>
                </c:pt>
                <c:pt idx="802">
                  <c:v>36.806496827178478</c:v>
                </c:pt>
                <c:pt idx="803">
                  <c:v>36.218415815100094</c:v>
                </c:pt>
                <c:pt idx="804">
                  <c:v>36.029700789203893</c:v>
                </c:pt>
                <c:pt idx="805">
                  <c:v>37.475623417097871</c:v>
                </c:pt>
                <c:pt idx="806">
                  <c:v>39.171826289094426</c:v>
                </c:pt>
                <c:pt idx="807">
                  <c:v>39.013497008627446</c:v>
                </c:pt>
                <c:pt idx="808">
                  <c:v>38.693685172636656</c:v>
                </c:pt>
                <c:pt idx="809">
                  <c:v>41.341655467527943</c:v>
                </c:pt>
                <c:pt idx="810">
                  <c:v>41.196018628450517</c:v>
                </c:pt>
                <c:pt idx="811">
                  <c:v>39.695839832484658</c:v>
                </c:pt>
                <c:pt idx="812">
                  <c:v>37.370783699662233</c:v>
                </c:pt>
                <c:pt idx="813">
                  <c:v>37.921119537050167</c:v>
                </c:pt>
                <c:pt idx="814">
                  <c:v>39.162576668052175</c:v>
                </c:pt>
                <c:pt idx="815">
                  <c:v>38.301438722639602</c:v>
                </c:pt>
                <c:pt idx="816">
                  <c:v>38.806426362932108</c:v>
                </c:pt>
                <c:pt idx="817">
                  <c:v>39.300841024913801</c:v>
                </c:pt>
                <c:pt idx="818">
                  <c:v>38.073013361613079</c:v>
                </c:pt>
                <c:pt idx="819">
                  <c:v>38.563486338739871</c:v>
                </c:pt>
                <c:pt idx="820">
                  <c:v>38.685153177976893</c:v>
                </c:pt>
                <c:pt idx="821">
                  <c:v>40.241386651969243</c:v>
                </c:pt>
                <c:pt idx="822">
                  <c:v>40.424845173087853</c:v>
                </c:pt>
                <c:pt idx="823">
                  <c:v>38.75930605669938</c:v>
                </c:pt>
                <c:pt idx="824">
                  <c:v>38.279450162958135</c:v>
                </c:pt>
                <c:pt idx="825">
                  <c:v>39.549848666260075</c:v>
                </c:pt>
                <c:pt idx="826">
                  <c:v>40.283718195673423</c:v>
                </c:pt>
                <c:pt idx="827">
                  <c:v>41.46971170592338</c:v>
                </c:pt>
                <c:pt idx="828">
                  <c:v>37.264313581088309</c:v>
                </c:pt>
                <c:pt idx="829">
                  <c:v>36.423415862034524</c:v>
                </c:pt>
                <c:pt idx="830">
                  <c:v>37.884952123233958</c:v>
                </c:pt>
                <c:pt idx="831">
                  <c:v>40.045644793041212</c:v>
                </c:pt>
                <c:pt idx="832">
                  <c:v>42.036958451378418</c:v>
                </c:pt>
                <c:pt idx="833">
                  <c:v>43.198080028507555</c:v>
                </c:pt>
                <c:pt idx="834">
                  <c:v>44.054154530233092</c:v>
                </c:pt>
                <c:pt idx="835">
                  <c:v>45.09029286903332</c:v>
                </c:pt>
                <c:pt idx="836">
                  <c:v>46.785735298469767</c:v>
                </c:pt>
                <c:pt idx="837">
                  <c:v>45.775905122045032</c:v>
                </c:pt>
                <c:pt idx="838">
                  <c:v>45.413262104829094</c:v>
                </c:pt>
                <c:pt idx="839">
                  <c:v>43.569415372753333</c:v>
                </c:pt>
                <c:pt idx="840">
                  <c:v>45.068126731177493</c:v>
                </c:pt>
                <c:pt idx="841">
                  <c:v>45.344826742685491</c:v>
                </c:pt>
                <c:pt idx="842">
                  <c:v>44.26475021619656</c:v>
                </c:pt>
                <c:pt idx="843">
                  <c:v>44.251166985283739</c:v>
                </c:pt>
                <c:pt idx="844">
                  <c:v>42.88679595595044</c:v>
                </c:pt>
                <c:pt idx="845">
                  <c:v>42.904318536222554</c:v>
                </c:pt>
                <c:pt idx="846">
                  <c:v>38.963379626221517</c:v>
                </c:pt>
                <c:pt idx="847">
                  <c:v>39.552503330543779</c:v>
                </c:pt>
                <c:pt idx="848">
                  <c:v>40.626890345107149</c:v>
                </c:pt>
                <c:pt idx="849">
                  <c:v>40.975848662609465</c:v>
                </c:pt>
                <c:pt idx="850">
                  <c:v>38.88404933798337</c:v>
                </c:pt>
                <c:pt idx="851">
                  <c:v>38.019724282822594</c:v>
                </c:pt>
                <c:pt idx="852">
                  <c:v>37.016216495402844</c:v>
                </c:pt>
                <c:pt idx="853">
                  <c:v>38.877025999088382</c:v>
                </c:pt>
                <c:pt idx="854">
                  <c:v>38.732002284587423</c:v>
                </c:pt>
                <c:pt idx="855">
                  <c:v>36.237503607497089</c:v>
                </c:pt>
                <c:pt idx="856">
                  <c:v>36.139946182650398</c:v>
                </c:pt>
                <c:pt idx="857">
                  <c:v>36.352686663532246</c:v>
                </c:pt>
                <c:pt idx="858">
                  <c:v>40.667162732263129</c:v>
                </c:pt>
                <c:pt idx="859">
                  <c:v>44.143888324056</c:v>
                </c:pt>
                <c:pt idx="860">
                  <c:v>46.224654954920155</c:v>
                </c:pt>
                <c:pt idx="861">
                  <c:v>47.04342975335652</c:v>
                </c:pt>
                <c:pt idx="862">
                  <c:v>48.790632784446878</c:v>
                </c:pt>
                <c:pt idx="863">
                  <c:v>49.779357044919763</c:v>
                </c:pt>
                <c:pt idx="864">
                  <c:v>51.70401190886701</c:v>
                </c:pt>
                <c:pt idx="865">
                  <c:v>53.49203761419782</c:v>
                </c:pt>
                <c:pt idx="866">
                  <c:v>55.520958625715245</c:v>
                </c:pt>
                <c:pt idx="867">
                  <c:v>56.324466692387986</c:v>
                </c:pt>
                <c:pt idx="868">
                  <c:v>56.496760328049362</c:v>
                </c:pt>
                <c:pt idx="869">
                  <c:v>54.972260409559112</c:v>
                </c:pt>
                <c:pt idx="870">
                  <c:v>56.51251553514944</c:v>
                </c:pt>
                <c:pt idx="871">
                  <c:v>56.710571089285011</c:v>
                </c:pt>
                <c:pt idx="872">
                  <c:v>55.953310270238468</c:v>
                </c:pt>
                <c:pt idx="873">
                  <c:v>55.827300114947256</c:v>
                </c:pt>
                <c:pt idx="874">
                  <c:v>56.374046208289265</c:v>
                </c:pt>
                <c:pt idx="875">
                  <c:v>53.231754699201367</c:v>
                </c:pt>
                <c:pt idx="876">
                  <c:v>53.363850797459534</c:v>
                </c:pt>
                <c:pt idx="877">
                  <c:v>53.375621507916911</c:v>
                </c:pt>
                <c:pt idx="878">
                  <c:v>53.087558044027496</c:v>
                </c:pt>
                <c:pt idx="879">
                  <c:v>51.956817508042157</c:v>
                </c:pt>
                <c:pt idx="880">
                  <c:v>51.287645966652185</c:v>
                </c:pt>
                <c:pt idx="881">
                  <c:v>55.795740747380968</c:v>
                </c:pt>
                <c:pt idx="882">
                  <c:v>56.311993569928738</c:v>
                </c:pt>
                <c:pt idx="883">
                  <c:v>55.921398865316554</c:v>
                </c:pt>
                <c:pt idx="884">
                  <c:v>56.641907179984969</c:v>
                </c:pt>
                <c:pt idx="885">
                  <c:v>56.242552783301072</c:v>
                </c:pt>
                <c:pt idx="886">
                  <c:v>58.774187822323881</c:v>
                </c:pt>
                <c:pt idx="887">
                  <c:v>61.883611787479168</c:v>
                </c:pt>
                <c:pt idx="888">
                  <c:v>61.357309455628368</c:v>
                </c:pt>
                <c:pt idx="889">
                  <c:v>61.696876366117912</c:v>
                </c:pt>
                <c:pt idx="890">
                  <c:v>63.149143945585941</c:v>
                </c:pt>
                <c:pt idx="891">
                  <c:v>64.555067528088188</c:v>
                </c:pt>
                <c:pt idx="892">
                  <c:v>65.884250158804434</c:v>
                </c:pt>
                <c:pt idx="893">
                  <c:v>64.549673938651367</c:v>
                </c:pt>
                <c:pt idx="894">
                  <c:v>63.158428353241185</c:v>
                </c:pt>
                <c:pt idx="895">
                  <c:v>63.867683130544854</c:v>
                </c:pt>
                <c:pt idx="896">
                  <c:v>67.7818190118128</c:v>
                </c:pt>
                <c:pt idx="897">
                  <c:v>71.175214342492865</c:v>
                </c:pt>
                <c:pt idx="898">
                  <c:v>71.515112908813776</c:v>
                </c:pt>
                <c:pt idx="899">
                  <c:v>75.798126586780086</c:v>
                </c:pt>
                <c:pt idx="900">
                  <c:v>80.855582069737835</c:v>
                </c:pt>
                <c:pt idx="901">
                  <c:v>83.225940711848168</c:v>
                </c:pt>
                <c:pt idx="902">
                  <c:v>83.405645563781093</c:v>
                </c:pt>
                <c:pt idx="903">
                  <c:v>85.548380934735192</c:v>
                </c:pt>
                <c:pt idx="904">
                  <c:v>84.006421355890012</c:v>
                </c:pt>
                <c:pt idx="905">
                  <c:v>85.76709590902388</c:v>
                </c:pt>
                <c:pt idx="906">
                  <c:v>83.282127540177797</c:v>
                </c:pt>
                <c:pt idx="907">
                  <c:v>83.132327443997283</c:v>
                </c:pt>
                <c:pt idx="908">
                  <c:v>85.991875081710518</c:v>
                </c:pt>
                <c:pt idx="909">
                  <c:v>87.382760573071323</c:v>
                </c:pt>
                <c:pt idx="910">
                  <c:v>92.627938778415654</c:v>
                </c:pt>
                <c:pt idx="911">
                  <c:v>98.260571325270206</c:v>
                </c:pt>
                <c:pt idx="912">
                  <c:v>102.10398385601799</c:v>
                </c:pt>
                <c:pt idx="913">
                  <c:v>100.69235808478112</c:v>
                </c:pt>
                <c:pt idx="914">
                  <c:v>100.51138632680707</c:v>
                </c:pt>
                <c:pt idx="915">
                  <c:v>104.66440665205791</c:v>
                </c:pt>
                <c:pt idx="916">
                  <c:v>107.64894672209856</c:v>
                </c:pt>
                <c:pt idx="917">
                  <c:v>113.99693344445328</c:v>
                </c:pt>
                <c:pt idx="918">
                  <c:v>109.96693726200337</c:v>
                </c:pt>
                <c:pt idx="919">
                  <c:v>96.680809241737649</c:v>
                </c:pt>
                <c:pt idx="920">
                  <c:v>84.713734028129636</c:v>
                </c:pt>
                <c:pt idx="921">
                  <c:v>83.584505716373727</c:v>
                </c:pt>
                <c:pt idx="922">
                  <c:v>86.909371625442603</c:v>
                </c:pt>
                <c:pt idx="923">
                  <c:v>89.571305184571102</c:v>
                </c:pt>
                <c:pt idx="924">
                  <c:v>92.070795400134486</c:v>
                </c:pt>
                <c:pt idx="925">
                  <c:v>90.790132152970045</c:v>
                </c:pt>
                <c:pt idx="926">
                  <c:v>88.503772281664141</c:v>
                </c:pt>
                <c:pt idx="927">
                  <c:v>93.417571383952776</c:v>
                </c:pt>
                <c:pt idx="928">
                  <c:v>92.740092250833783</c:v>
                </c:pt>
                <c:pt idx="929">
                  <c:v>90.765591755666705</c:v>
                </c:pt>
                <c:pt idx="930">
                  <c:v>91.899187424316338</c:v>
                </c:pt>
                <c:pt idx="931">
                  <c:v>95.077958662615529</c:v>
                </c:pt>
                <c:pt idx="932">
                  <c:v>93.082279645201453</c:v>
                </c:pt>
                <c:pt idx="933">
                  <c:v>95.092386421748998</c:v>
                </c:pt>
                <c:pt idx="934">
                  <c:v>97.946770206378332</c:v>
                </c:pt>
                <c:pt idx="935">
                  <c:v>100.7652107552323</c:v>
                </c:pt>
                <c:pt idx="936">
                  <c:v>100.0297225967211</c:v>
                </c:pt>
                <c:pt idx="937">
                  <c:v>102.92450624694493</c:v>
                </c:pt>
                <c:pt idx="938">
                  <c:v>106.55725439155557</c:v>
                </c:pt>
                <c:pt idx="939">
                  <c:v>109.91099495768694</c:v>
                </c:pt>
                <c:pt idx="940">
                  <c:v>112.71771896206754</c:v>
                </c:pt>
                <c:pt idx="941">
                  <c:v>117.81910103129837</c:v>
                </c:pt>
                <c:pt idx="942">
                  <c:v>117.98224796643252</c:v>
                </c:pt>
                <c:pt idx="943">
                  <c:v>117.75663547362598</c:v>
                </c:pt>
                <c:pt idx="944">
                  <c:v>115.34911990424509</c:v>
                </c:pt>
                <c:pt idx="945">
                  <c:v>118.3217875443151</c:v>
                </c:pt>
                <c:pt idx="946">
                  <c:v>114.5269976868156</c:v>
                </c:pt>
                <c:pt idx="947">
                  <c:v>111.11192646395108</c:v>
                </c:pt>
                <c:pt idx="948">
                  <c:v>113.50172115874602</c:v>
                </c:pt>
                <c:pt idx="949">
                  <c:v>113.55097121500253</c:v>
                </c:pt>
                <c:pt idx="950">
                  <c:v>117.65317228731395</c:v>
                </c:pt>
                <c:pt idx="951">
                  <c:v>120.73159572671361</c:v>
                </c:pt>
                <c:pt idx="952">
                  <c:v>120.47464698629234</c:v>
                </c:pt>
                <c:pt idx="953">
                  <c:v>109.99323234914731</c:v>
                </c:pt>
                <c:pt idx="954">
                  <c:v>104.34744842933233</c:v>
                </c:pt>
                <c:pt idx="955">
                  <c:v>101.32283016144663</c:v>
                </c:pt>
                <c:pt idx="956">
                  <c:v>104.11453128120377</c:v>
                </c:pt>
                <c:pt idx="957">
                  <c:v>108.8919646958722</c:v>
                </c:pt>
                <c:pt idx="958">
                  <c:v>107.503557737175</c:v>
                </c:pt>
                <c:pt idx="959">
                  <c:v>119.80342136413209</c:v>
                </c:pt>
                <c:pt idx="960">
                  <c:v>123.26799955398123</c:v>
                </c:pt>
                <c:pt idx="961">
                  <c:v>125.86649521387717</c:v>
                </c:pt>
                <c:pt idx="962">
                  <c:v>125.27099885604952</c:v>
                </c:pt>
                <c:pt idx="963">
                  <c:v>125.33625564152248</c:v>
                </c:pt>
                <c:pt idx="964">
                  <c:v>126.13019734781292</c:v>
                </c:pt>
                <c:pt idx="965">
                  <c:v>129.13110135973548</c:v>
                </c:pt>
                <c:pt idx="966">
                  <c:v>128.17789352423685</c:v>
                </c:pt>
                <c:pt idx="967">
                  <c:v>128.22307288791569</c:v>
                </c:pt>
                <c:pt idx="968">
                  <c:v>127.87033410794054</c:v>
                </c:pt>
                <c:pt idx="969">
                  <c:v>128.97176986831514</c:v>
                </c:pt>
                <c:pt idx="970">
                  <c:v>138.26212752676608</c:v>
                </c:pt>
                <c:pt idx="971">
                  <c:v>136.93670451951394</c:v>
                </c:pt>
                <c:pt idx="972">
                  <c:v>134.87033056501269</c:v>
                </c:pt>
                <c:pt idx="973">
                  <c:v>135.03292400080437</c:v>
                </c:pt>
                <c:pt idx="974">
                  <c:v>137.62856119100397</c:v>
                </c:pt>
                <c:pt idx="975">
                  <c:v>135.31500325458697</c:v>
                </c:pt>
                <c:pt idx="976">
                  <c:v>137.60859513122458</c:v>
                </c:pt>
                <c:pt idx="977">
                  <c:v>138.51079235998753</c:v>
                </c:pt>
                <c:pt idx="978">
                  <c:v>138.64195268339029</c:v>
                </c:pt>
                <c:pt idx="979">
                  <c:v>136.51967591176827</c:v>
                </c:pt>
                <c:pt idx="980">
                  <c:v>140.08571511408459</c:v>
                </c:pt>
                <c:pt idx="981">
                  <c:v>144.77033480424265</c:v>
                </c:pt>
                <c:pt idx="982">
                  <c:v>144.26617457625045</c:v>
                </c:pt>
                <c:pt idx="983">
                  <c:v>146.24183343621502</c:v>
                </c:pt>
                <c:pt idx="984">
                  <c:v>148.86702477958886</c:v>
                </c:pt>
                <c:pt idx="985">
                  <c:v>146.46200305412054</c:v>
                </c:pt>
                <c:pt idx="986">
                  <c:v>147.3192078571478</c:v>
                </c:pt>
                <c:pt idx="987">
                  <c:v>148.38834547006951</c:v>
                </c:pt>
                <c:pt idx="988">
                  <c:v>148.47886790254546</c:v>
                </c:pt>
                <c:pt idx="989">
                  <c:v>150.67836559387186</c:v>
                </c:pt>
                <c:pt idx="990">
                  <c:v>152.4042602397073</c:v>
                </c:pt>
                <c:pt idx="991">
                  <c:v>153.66212732008859</c:v>
                </c:pt>
                <c:pt idx="992">
                  <c:v>153.56887204237768</c:v>
                </c:pt>
                <c:pt idx="993">
                  <c:v>154.93185701931409</c:v>
                </c:pt>
                <c:pt idx="994">
                  <c:v>157.19123641671396</c:v>
                </c:pt>
                <c:pt idx="995">
                  <c:v>156.5380869922482</c:v>
                </c:pt>
                <c:pt idx="996">
                  <c:v>153.7863146488462</c:v>
                </c:pt>
                <c:pt idx="997">
                  <c:v>148.43955630869655</c:v>
                </c:pt>
                <c:pt idx="998">
                  <c:v>149.90990342645114</c:v>
                </c:pt>
                <c:pt idx="999">
                  <c:v>151.06017594522015</c:v>
                </c:pt>
                <c:pt idx="1000">
                  <c:v>149.87213267228978</c:v>
                </c:pt>
                <c:pt idx="1001">
                  <c:v>153.87002271676673</c:v>
                </c:pt>
                <c:pt idx="1002">
                  <c:v>154.71307176130694</c:v>
                </c:pt>
                <c:pt idx="1003">
                  <c:v>153.92568224648886</c:v>
                </c:pt>
                <c:pt idx="1004">
                  <c:v>153.15375453712269</c:v>
                </c:pt>
                <c:pt idx="1005">
                  <c:v>151.58487619218101</c:v>
                </c:pt>
                <c:pt idx="1006">
                  <c:v>154.6808000072742</c:v>
                </c:pt>
                <c:pt idx="1007">
                  <c:v>159.94968297173781</c:v>
                </c:pt>
                <c:pt idx="1008">
                  <c:v>163.4994436886318</c:v>
                </c:pt>
                <c:pt idx="1009">
                  <c:v>168.20338689253953</c:v>
                </c:pt>
                <c:pt idx="1010">
                  <c:v>173.4935355609075</c:v>
                </c:pt>
                <c:pt idx="1011">
                  <c:v>178.65721363922489</c:v>
                </c:pt>
                <c:pt idx="1012">
                  <c:v>184.99725084893058</c:v>
                </c:pt>
                <c:pt idx="1013">
                  <c:v>185.46199485128972</c:v>
                </c:pt>
                <c:pt idx="1014">
                  <c:v>191.98210265680018</c:v>
                </c:pt>
                <c:pt idx="1015">
                  <c:v>193.10576306436752</c:v>
                </c:pt>
                <c:pt idx="1016">
                  <c:v>197.79055967199037</c:v>
                </c:pt>
                <c:pt idx="1017">
                  <c:v>204.62911410134174</c:v>
                </c:pt>
                <c:pt idx="1018">
                  <c:v>203.76992373563493</c:v>
                </c:pt>
                <c:pt idx="1019">
                  <c:v>215.10756783741084</c:v>
                </c:pt>
                <c:pt idx="1020">
                  <c:v>213.57566621523216</c:v>
                </c:pt>
                <c:pt idx="1021">
                  <c:v>213.17656997704182</c:v>
                </c:pt>
                <c:pt idx="1022">
                  <c:v>217.78005618867326</c:v>
                </c:pt>
                <c:pt idx="1023">
                  <c:v>220.42537639043954</c:v>
                </c:pt>
                <c:pt idx="1024">
                  <c:v>212.3591595128938</c:v>
                </c:pt>
                <c:pt idx="1025">
                  <c:v>218.47690207720433</c:v>
                </c:pt>
                <c:pt idx="1026">
                  <c:v>222.19556986931988</c:v>
                </c:pt>
                <c:pt idx="1027">
                  <c:v>230.62037008745375</c:v>
                </c:pt>
                <c:pt idx="1028">
                  <c:v>241.81541869485781</c:v>
                </c:pt>
                <c:pt idx="1029">
                  <c:v>244.71510879855438</c:v>
                </c:pt>
                <c:pt idx="1030">
                  <c:v>251.89414623857905</c:v>
                </c:pt>
                <c:pt idx="1031">
                  <c:v>262.05756276256551</c:v>
                </c:pt>
                <c:pt idx="1032">
                  <c:v>259.77354445366643</c:v>
                </c:pt>
                <c:pt idx="1033">
                  <c:v>250.61525608184249</c:v>
                </c:pt>
                <c:pt idx="1034">
                  <c:v>273.88842606188933</c:v>
                </c:pt>
                <c:pt idx="1035">
                  <c:v>288.14632740221299</c:v>
                </c:pt>
                <c:pt idx="1036">
                  <c:v>304.29607882679113</c:v>
                </c:pt>
                <c:pt idx="1037">
                  <c:v>304.78624484207529</c:v>
                </c:pt>
                <c:pt idx="1038">
                  <c:v>307.6555620469486</c:v>
                </c:pt>
                <c:pt idx="1039">
                  <c:v>311.94514605074465</c:v>
                </c:pt>
                <c:pt idx="1040">
                  <c:v>308.54388042366242</c:v>
                </c:pt>
                <c:pt idx="1041">
                  <c:v>317.06703392957962</c:v>
                </c:pt>
                <c:pt idx="1042">
                  <c:v>317.23012291031273</c:v>
                </c:pt>
                <c:pt idx="1043">
                  <c:v>336.91560784922808</c:v>
                </c:pt>
                <c:pt idx="1044">
                  <c:v>354.16034364382591</c:v>
                </c:pt>
                <c:pt idx="1045">
                  <c:v>365.54880230365649</c:v>
                </c:pt>
                <c:pt idx="1046">
                  <c:v>364.06841720189476</c:v>
                </c:pt>
                <c:pt idx="1047">
                  <c:v>364.0479044179819</c:v>
                </c:pt>
                <c:pt idx="1048">
                  <c:v>379.848104340335</c:v>
                </c:pt>
                <c:pt idx="1049">
                  <c:v>352.93816615017022</c:v>
                </c:pt>
                <c:pt idx="1050">
                  <c:v>335.24088629435585</c:v>
                </c:pt>
                <c:pt idx="1051">
                  <c:v>338.74087931227973</c:v>
                </c:pt>
                <c:pt idx="1052">
                  <c:v>375.91605885307422</c:v>
                </c:pt>
                <c:pt idx="1053">
                  <c:v>391.58327586722106</c:v>
                </c:pt>
                <c:pt idx="1054">
                  <c:v>410.34999501756317</c:v>
                </c:pt>
                <c:pt idx="1055">
                  <c:v>409.57995642295219</c:v>
                </c:pt>
                <c:pt idx="1056">
                  <c:v>420.27890493399491</c:v>
                </c:pt>
                <c:pt idx="1057">
                  <c:v>434.9773794531157</c:v>
                </c:pt>
                <c:pt idx="1058">
                  <c:v>434.54748369677861</c:v>
                </c:pt>
                <c:pt idx="1059">
                  <c:v>431.8890649430902</c:v>
                </c:pt>
                <c:pt idx="1060">
                  <c:v>450.06848804282515</c:v>
                </c:pt>
                <c:pt idx="1061">
                  <c:v>432.04618399329894</c:v>
                </c:pt>
                <c:pt idx="1062">
                  <c:v>427.41790800990663</c:v>
                </c:pt>
                <c:pt idx="1063">
                  <c:v>421.2269496864306</c:v>
                </c:pt>
                <c:pt idx="1064">
                  <c:v>450.89150583840899</c:v>
                </c:pt>
                <c:pt idx="1065">
                  <c:v>463.55628432584837</c:v>
                </c:pt>
                <c:pt idx="1066">
                  <c:v>461.63413348713425</c:v>
                </c:pt>
                <c:pt idx="1067">
                  <c:v>447.54378670163658</c:v>
                </c:pt>
                <c:pt idx="1068">
                  <c:v>461.37784858707209</c:v>
                </c:pt>
                <c:pt idx="1069">
                  <c:v>467.67722995966909</c:v>
                </c:pt>
                <c:pt idx="1070">
                  <c:v>453.8703905441252</c:v>
                </c:pt>
                <c:pt idx="1071">
                  <c:v>465.78361152245731</c:v>
                </c:pt>
                <c:pt idx="1072">
                  <c:v>468.65390578367789</c:v>
                </c:pt>
                <c:pt idx="1073">
                  <c:v>473.05480528816679</c:v>
                </c:pt>
                <c:pt idx="1074">
                  <c:v>465.51978791620701</c:v>
                </c:pt>
                <c:pt idx="1075">
                  <c:v>440.48504328372144</c:v>
                </c:pt>
                <c:pt idx="1076">
                  <c:v>436.83025807249254</c:v>
                </c:pt>
                <c:pt idx="1077">
                  <c:v>422.56918322721407</c:v>
                </c:pt>
                <c:pt idx="1078">
                  <c:v>421.82256513908425</c:v>
                </c:pt>
                <c:pt idx="1079">
                  <c:v>411.16499513701172</c:v>
                </c:pt>
                <c:pt idx="1080">
                  <c:v>372.98034140444361</c:v>
                </c:pt>
                <c:pt idx="1081">
                  <c:v>373.16892418719686</c:v>
                </c:pt>
                <c:pt idx="1082">
                  <c:v>397.04246109181628</c:v>
                </c:pt>
                <c:pt idx="1083">
                  <c:v>386.9028819589804</c:v>
                </c:pt>
                <c:pt idx="1084">
                  <c:v>377.67169572462274</c:v>
                </c:pt>
                <c:pt idx="1085">
                  <c:v>369.945575359435</c:v>
                </c:pt>
                <c:pt idx="1086">
                  <c:v>326.86384192935589</c:v>
                </c:pt>
                <c:pt idx="1087">
                  <c:v>338.41007844265971</c:v>
                </c:pt>
                <c:pt idx="1088">
                  <c:v>356.11163587056353</c:v>
                </c:pt>
                <c:pt idx="1089">
                  <c:v>362.76383267797542</c:v>
                </c:pt>
                <c:pt idx="1090">
                  <c:v>360.86693272188535</c:v>
                </c:pt>
                <c:pt idx="1091">
                  <c:v>347.39470737598907</c:v>
                </c:pt>
                <c:pt idx="1092">
                  <c:v>362.53522265967524</c:v>
                </c:pt>
                <c:pt idx="1093">
                  <c:v>347.85139636135119</c:v>
                </c:pt>
                <c:pt idx="1094">
                  <c:v>338.04338897451612</c:v>
                </c:pt>
                <c:pt idx="1095">
                  <c:v>317.85389550956461</c:v>
                </c:pt>
                <c:pt idx="1096">
                  <c:v>283.34049928005089</c:v>
                </c:pt>
                <c:pt idx="1097">
                  <c:v>285.6135478653909</c:v>
                </c:pt>
                <c:pt idx="1098">
                  <c:v>271.57187295005417</c:v>
                </c:pt>
                <c:pt idx="1099">
                  <c:v>267.41848145386388</c:v>
                </c:pt>
                <c:pt idx="1100">
                  <c:v>285.13884500557793</c:v>
                </c:pt>
                <c:pt idx="1101">
                  <c:v>282.81380205662873</c:v>
                </c:pt>
                <c:pt idx="1102">
                  <c:v>280.94337711575122</c:v>
                </c:pt>
                <c:pt idx="1103">
                  <c:v>260.91229558202525</c:v>
                </c:pt>
                <c:pt idx="1104">
                  <c:v>262.74756710940676</c:v>
                </c:pt>
                <c:pt idx="1105">
                  <c:v>277.237637697521</c:v>
                </c:pt>
                <c:pt idx="1106">
                  <c:v>292.44198170268925</c:v>
                </c:pt>
                <c:pt idx="1107">
                  <c:v>308.78642710824704</c:v>
                </c:pt>
                <c:pt idx="1108">
                  <c:v>310.29230914037913</c:v>
                </c:pt>
                <c:pt idx="1109">
                  <c:v>308.60518562074793</c:v>
                </c:pt>
                <c:pt idx="1110">
                  <c:v>317.33297416801008</c:v>
                </c:pt>
                <c:pt idx="1111">
                  <c:v>324.12488850557946</c:v>
                </c:pt>
                <c:pt idx="1112">
                  <c:v>328.94467360655113</c:v>
                </c:pt>
                <c:pt idx="1113">
                  <c:v>339.39778776680055</c:v>
                </c:pt>
                <c:pt idx="1114">
                  <c:v>354.42167139780429</c:v>
                </c:pt>
                <c:pt idx="1115">
                  <c:v>356.35435473924093</c:v>
                </c:pt>
                <c:pt idx="1116">
                  <c:v>348.5359584933143</c:v>
                </c:pt>
                <c:pt idx="1117">
                  <c:v>350.79212629413428</c:v>
                </c:pt>
                <c:pt idx="1118">
                  <c:v>339.81364262363496</c:v>
                </c:pt>
                <c:pt idx="1119">
                  <c:v>348.4238604207423</c:v>
                </c:pt>
                <c:pt idx="1120">
                  <c:v>341.16774056639696</c:v>
                </c:pt>
                <c:pt idx="1121">
                  <c:v>336.2610577699287</c:v>
                </c:pt>
                <c:pt idx="1122">
                  <c:v>344.89473382227794</c:v>
                </c:pt>
                <c:pt idx="1123">
                  <c:v>343.44243610326106</c:v>
                </c:pt>
                <c:pt idx="1124">
                  <c:v>359.65201396402898</c:v>
                </c:pt>
                <c:pt idx="1125">
                  <c:v>370.82276235141609</c:v>
                </c:pt>
                <c:pt idx="1126">
                  <c:v>365.058993698525</c:v>
                </c:pt>
                <c:pt idx="1127">
                  <c:v>369.07426852817633</c:v>
                </c:pt>
                <c:pt idx="1128">
                  <c:v>365.28097670670604</c:v>
                </c:pt>
                <c:pt idx="1129">
                  <c:v>354.10613093426474</c:v>
                </c:pt>
                <c:pt idx="1130">
                  <c:v>359.21162312814903</c:v>
                </c:pt>
                <c:pt idx="1131">
                  <c:v>366.86215468051614</c:v>
                </c:pt>
                <c:pt idx="1132">
                  <c:v>371.77852077610459</c:v>
                </c:pt>
                <c:pt idx="1133">
                  <c:v>371.03680682815502</c:v>
                </c:pt>
                <c:pt idx="1134">
                  <c:v>367.58720678536275</c:v>
                </c:pt>
                <c:pt idx="1135">
                  <c:v>357.228388532184</c:v>
                </c:pt>
                <c:pt idx="1136">
                  <c:v>374.39356330155675</c:v>
                </c:pt>
                <c:pt idx="1137">
                  <c:v>383.98193795571206</c:v>
                </c:pt>
                <c:pt idx="1138">
                  <c:v>386.67161118024853</c:v>
                </c:pt>
                <c:pt idx="1139">
                  <c:v>385.83369091503351</c:v>
                </c:pt>
                <c:pt idx="1140">
                  <c:v>389.41660828920089</c:v>
                </c:pt>
                <c:pt idx="1141">
                  <c:v>389.21928629091587</c:v>
                </c:pt>
                <c:pt idx="1142">
                  <c:v>384.25605058551031</c:v>
                </c:pt>
                <c:pt idx="1143">
                  <c:v>373.12729673705456</c:v>
                </c:pt>
                <c:pt idx="1144">
                  <c:v>374.71135651969576</c:v>
                </c:pt>
                <c:pt idx="1145">
                  <c:v>382.55234413364354</c:v>
                </c:pt>
                <c:pt idx="1146">
                  <c:v>394.17402987873209</c:v>
                </c:pt>
                <c:pt idx="1147">
                  <c:v>410.65984853493569</c:v>
                </c:pt>
                <c:pt idx="1148">
                  <c:v>419.50997078954282</c:v>
                </c:pt>
                <c:pt idx="1149">
                  <c:v>427.89164254488918</c:v>
                </c:pt>
                <c:pt idx="1150">
                  <c:v>429.55009474225881</c:v>
                </c:pt>
                <c:pt idx="1151">
                  <c:v>434.08849831742504</c:v>
                </c:pt>
                <c:pt idx="1152">
                  <c:v>419.53455869069671</c:v>
                </c:pt>
                <c:pt idx="1153">
                  <c:v>434.25682307090051</c:v>
                </c:pt>
                <c:pt idx="1154">
                  <c:v>446.26435083675398</c:v>
                </c:pt>
                <c:pt idx="1155">
                  <c:v>446.94293713256684</c:v>
                </c:pt>
                <c:pt idx="1156">
                  <c:v>449.6321765846655</c:v>
                </c:pt>
                <c:pt idx="1157">
                  <c:v>431.54070015458433</c:v>
                </c:pt>
                <c:pt idx="1158">
                  <c:v>443.59364166549148</c:v>
                </c:pt>
                <c:pt idx="1159">
                  <c:v>455.8952603416036</c:v>
                </c:pt>
                <c:pt idx="1160">
                  <c:v>431.42717682676488</c:v>
                </c:pt>
                <c:pt idx="1161">
                  <c:v>437.06855318033024</c:v>
                </c:pt>
                <c:pt idx="1162">
                  <c:v>406.05454513909763</c:v>
                </c:pt>
                <c:pt idx="1163">
                  <c:v>398.55121695744566</c:v>
                </c:pt>
                <c:pt idx="1164">
                  <c:v>384.75227110064833</c:v>
                </c:pt>
                <c:pt idx="1165">
                  <c:v>398.66590477321279</c:v>
                </c:pt>
                <c:pt idx="1166">
                  <c:v>405.47102185345574</c:v>
                </c:pt>
                <c:pt idx="1167">
                  <c:v>384.38223445718484</c:v>
                </c:pt>
                <c:pt idx="1168">
                  <c:v>359.13297285684013</c:v>
                </c:pt>
                <c:pt idx="1169">
                  <c:v>368.18333721029904</c:v>
                </c:pt>
                <c:pt idx="1170">
                  <c:v>350.82182705432569</c:v>
                </c:pt>
                <c:pt idx="1171">
                  <c:v>282.83161585759302</c:v>
                </c:pt>
                <c:pt idx="1172">
                  <c:v>263.53673225209144</c:v>
                </c:pt>
                <c:pt idx="1173">
                  <c:v>265.35172560383972</c:v>
                </c:pt>
                <c:pt idx="1174">
                  <c:v>261.29787858501811</c:v>
                </c:pt>
                <c:pt idx="1175">
                  <c:v>242.56861830154784</c:v>
                </c:pt>
                <c:pt idx="1176">
                  <c:v>228.20828154345807</c:v>
                </c:pt>
                <c:pt idx="1177">
                  <c:v>255.67529386938037</c:v>
                </c:pt>
                <c:pt idx="1178">
                  <c:v>271.90336401986087</c:v>
                </c:pt>
                <c:pt idx="1179">
                  <c:v>277.30787160502427</c:v>
                </c:pt>
                <c:pt idx="1180">
                  <c:v>281.28281580507939</c:v>
                </c:pt>
                <c:pt idx="1181">
                  <c:v>303.43041672832197</c:v>
                </c:pt>
                <c:pt idx="1182">
                  <c:v>314.29597535299899</c:v>
                </c:pt>
                <c:pt idx="1183">
                  <c:v>321.52673136645029</c:v>
                </c:pt>
                <c:pt idx="1184">
                  <c:v>328.01592965771562</c:v>
                </c:pt>
                <c:pt idx="1185">
                  <c:v>335.89619962354317</c:v>
                </c:pt>
                <c:pt idx="1186">
                  <c:v>339.29040170210362</c:v>
                </c:pt>
                <c:pt idx="1187">
                  <c:v>329.36980055858294</c:v>
                </c:pt>
                <c:pt idx="1188">
                  <c:v>347.51309370236044</c:v>
                </c:pt>
                <c:pt idx="1189">
                  <c:v>361.09318222262038</c:v>
                </c:pt>
                <c:pt idx="1190">
                  <c:v>339.59017253193832</c:v>
                </c:pt>
                <c:pt idx="1191">
                  <c:v>327.87784728286198</c:v>
                </c:pt>
                <c:pt idx="1192">
                  <c:v>327.289816031437</c:v>
                </c:pt>
                <c:pt idx="1193">
                  <c:v>329.66378380075673</c:v>
                </c:pt>
                <c:pt idx="1194">
                  <c:v>340.58174151058034</c:v>
                </c:pt>
                <c:pt idx="1195">
                  <c:v>355.73190154616378</c:v>
                </c:pt>
                <c:pt idx="1196">
                  <c:v>364.44278237374954</c:v>
                </c:pt>
                <c:pt idx="1197">
                  <c:v>377.33201165752871</c:v>
                </c:pt>
                <c:pt idx="1198">
                  <c:v>388.55112598561431</c:v>
                </c:pt>
                <c:pt idx="1199">
                  <c:v>398.83294290284761</c:v>
                </c:pt>
                <c:pt idx="1200">
                  <c:v>390.59324922997564</c:v>
                </c:pt>
                <c:pt idx="1201">
                  <c:v>396.72116926696361</c:v>
                </c:pt>
                <c:pt idx="1202">
                  <c:v>397.47423156932706</c:v>
                </c:pt>
                <c:pt idx="1203">
                  <c:v>383.33438558185435</c:v>
                </c:pt>
                <c:pt idx="1204">
                  <c:v>394.88147030045923</c:v>
                </c:pt>
                <c:pt idx="1205">
                  <c:v>352.84519359897223</c:v>
                </c:pt>
                <c:pt idx="1206">
                  <c:v>349.53656839491231</c:v>
                </c:pt>
                <c:pt idx="1207">
                  <c:v>360.84339305550657</c:v>
                </c:pt>
                <c:pt idx="1208">
                  <c:v>367.540359098007</c:v>
                </c:pt>
                <c:pt idx="1209">
                  <c:v>374.18804336092035</c:v>
                </c:pt>
                <c:pt idx="1210">
                  <c:v>390.37377535405523</c:v>
                </c:pt>
                <c:pt idx="1211">
                  <c:v>404.84864062208055</c:v>
                </c:pt>
                <c:pt idx="1212">
                  <c:v>413.39193712342842</c:v>
                </c:pt>
                <c:pt idx="1213">
                  <c:v>411.99734031295833</c:v>
                </c:pt>
                <c:pt idx="1214">
                  <c:v>399.73979269122316</c:v>
                </c:pt>
                <c:pt idx="1215">
                  <c:v>395.72146191788789</c:v>
                </c:pt>
                <c:pt idx="1216">
                  <c:v>407.95625885571616</c:v>
                </c:pt>
                <c:pt idx="1217">
                  <c:v>419.45285865521907</c:v>
                </c:pt>
                <c:pt idx="1218">
                  <c:v>430.2160544121723</c:v>
                </c:pt>
                <c:pt idx="1219">
                  <c:v>429.4626781810357</c:v>
                </c:pt>
                <c:pt idx="1220">
                  <c:v>419.27704457839423</c:v>
                </c:pt>
                <c:pt idx="1221">
                  <c:v>429.56928583761334</c:v>
                </c:pt>
                <c:pt idx="1222">
                  <c:v>446.59307724109004</c:v>
                </c:pt>
                <c:pt idx="1223">
                  <c:v>453.30680182173722</c:v>
                </c:pt>
                <c:pt idx="1224">
                  <c:v>464.4407473325607</c:v>
                </c:pt>
                <c:pt idx="1225">
                  <c:v>471.69278734075613</c:v>
                </c:pt>
                <c:pt idx="1226">
                  <c:v>492.40228771295102</c:v>
                </c:pt>
                <c:pt idx="1227">
                  <c:v>485.74237345616439</c:v>
                </c:pt>
                <c:pt idx="1228">
                  <c:v>501.36263126615142</c:v>
                </c:pt>
                <c:pt idx="1229">
                  <c:v>502.03423180812342</c:v>
                </c:pt>
                <c:pt idx="1230">
                  <c:v>507.44010652921361</c:v>
                </c:pt>
                <c:pt idx="1231">
                  <c:v>519.52826563757321</c:v>
                </c:pt>
                <c:pt idx="1232">
                  <c:v>540.69129693183913</c:v>
                </c:pt>
                <c:pt idx="1233">
                  <c:v>548.97086552489532</c:v>
                </c:pt>
                <c:pt idx="1234">
                  <c:v>552.23983843241012</c:v>
                </c:pt>
                <c:pt idx="1235">
                  <c:v>549.50016486716208</c:v>
                </c:pt>
                <c:pt idx="1236">
                  <c:v>560.85750861209306</c:v>
                </c:pt>
                <c:pt idx="1237">
                  <c:v>560.15182388187361</c:v>
                </c:pt>
                <c:pt idx="1238">
                  <c:v>566.76365847666057</c:v>
                </c:pt>
                <c:pt idx="1239">
                  <c:v>583.80169401654734</c:v>
                </c:pt>
                <c:pt idx="1240">
                  <c:v>592.77487004315878</c:v>
                </c:pt>
                <c:pt idx="1241">
                  <c:v>591.24095245268984</c:v>
                </c:pt>
                <c:pt idx="1242">
                  <c:v>601.31018294013143</c:v>
                </c:pt>
                <c:pt idx="1243">
                  <c:v>586.87836814193088</c:v>
                </c:pt>
                <c:pt idx="1244">
                  <c:v>623.73943096940673</c:v>
                </c:pt>
                <c:pt idx="1245">
                  <c:v>631.28071435452148</c:v>
                </c:pt>
                <c:pt idx="1246">
                  <c:v>627.23661322071973</c:v>
                </c:pt>
                <c:pt idx="1247">
                  <c:v>642.19378177985323</c:v>
                </c:pt>
                <c:pt idx="1248">
                  <c:v>638.75934176594376</c:v>
                </c:pt>
                <c:pt idx="1249">
                  <c:v>643.07091728253306</c:v>
                </c:pt>
                <c:pt idx="1250">
                  <c:v>646.08067081948718</c:v>
                </c:pt>
                <c:pt idx="1251">
                  <c:v>641.02944915897683</c:v>
                </c:pt>
                <c:pt idx="1252">
                  <c:v>640.48258545967553</c:v>
                </c:pt>
                <c:pt idx="1253">
                  <c:v>625.84765655944955</c:v>
                </c:pt>
                <c:pt idx="1254">
                  <c:v>598.57850832321117</c:v>
                </c:pt>
                <c:pt idx="1255">
                  <c:v>624.7083031151451</c:v>
                </c:pt>
                <c:pt idx="1256">
                  <c:v>644.39534064105521</c:v>
                </c:pt>
                <c:pt idx="1257">
                  <c:v>639.4805919933367</c:v>
                </c:pt>
                <c:pt idx="1258">
                  <c:v>597.44495661561575</c:v>
                </c:pt>
                <c:pt idx="1259">
                  <c:v>593.67515093231032</c:v>
                </c:pt>
                <c:pt idx="1260">
                  <c:v>628.7459461084444</c:v>
                </c:pt>
                <c:pt idx="1261">
                  <c:v>643.50150569801667</c:v>
                </c:pt>
                <c:pt idx="1262">
                  <c:v>638.96279598977969</c:v>
                </c:pt>
                <c:pt idx="1263">
                  <c:v>643.66821351579586</c:v>
                </c:pt>
                <c:pt idx="1264">
                  <c:v>665.97530919587348</c:v>
                </c:pt>
                <c:pt idx="1265">
                  <c:v>673.34854800470043</c:v>
                </c:pt>
                <c:pt idx="1266">
                  <c:v>668.79189951934745</c:v>
                </c:pt>
                <c:pt idx="1267">
                  <c:v>664.58513814238381</c:v>
                </c:pt>
                <c:pt idx="1268">
                  <c:v>673.62143612326395</c:v>
                </c:pt>
                <c:pt idx="1269">
                  <c:v>699.97896693890721</c:v>
                </c:pt>
                <c:pt idx="1270">
                  <c:v>705.93400164350817</c:v>
                </c:pt>
                <c:pt idx="1271">
                  <c:v>721.85681965763104</c:v>
                </c:pt>
                <c:pt idx="1272">
                  <c:v>733.89329506245019</c:v>
                </c:pt>
                <c:pt idx="1273">
                  <c:v>730.6036747732735</c:v>
                </c:pt>
                <c:pt idx="1274">
                  <c:v>742.34094713541492</c:v>
                </c:pt>
                <c:pt idx="1275">
                  <c:v>754.85059705517688</c:v>
                </c:pt>
                <c:pt idx="1276">
                  <c:v>762.84213203184311</c:v>
                </c:pt>
                <c:pt idx="1277">
                  <c:v>762.45755501086524</c:v>
                </c:pt>
                <c:pt idx="1278">
                  <c:v>770.98886221255464</c:v>
                </c:pt>
                <c:pt idx="1279">
                  <c:v>792.58133296488495</c:v>
                </c:pt>
                <c:pt idx="1280">
                  <c:v>805.16691793235611</c:v>
                </c:pt>
                <c:pt idx="1281">
                  <c:v>828.87759044954089</c:v>
                </c:pt>
                <c:pt idx="1282">
                  <c:v>864.4765738408388</c:v>
                </c:pt>
                <c:pt idx="1283">
                  <c:v>835.74122863679986</c:v>
                </c:pt>
                <c:pt idx="1284">
                  <c:v>834.40342680937499</c:v>
                </c:pt>
                <c:pt idx="1285">
                  <c:v>817.27891955645566</c:v>
                </c:pt>
                <c:pt idx="1286">
                  <c:v>829.86795321299894</c:v>
                </c:pt>
                <c:pt idx="1287">
                  <c:v>846.06274093290563</c:v>
                </c:pt>
                <c:pt idx="1288">
                  <c:v>859.39035155924626</c:v>
                </c:pt>
                <c:pt idx="1289">
                  <c:v>879.97500513981709</c:v>
                </c:pt>
                <c:pt idx="1290">
                  <c:v>893.7293762403757</c:v>
                </c:pt>
                <c:pt idx="1291">
                  <c:v>857.82634427794414</c:v>
                </c:pt>
                <c:pt idx="1292">
                  <c:v>842.85200733200634</c:v>
                </c:pt>
                <c:pt idx="1293">
                  <c:v>798.5308620414429</c:v>
                </c:pt>
                <c:pt idx="1294">
                  <c:v>810.85476283358207</c:v>
                </c:pt>
                <c:pt idx="1295">
                  <c:v>854.51688821892412</c:v>
                </c:pt>
                <c:pt idx="1296">
                  <c:v>866.28628681824125</c:v>
                </c:pt>
                <c:pt idx="1297">
                  <c:v>893.81702516388111</c:v>
                </c:pt>
                <c:pt idx="1298">
                  <c:v>878.26574662520045</c:v>
                </c:pt>
                <c:pt idx="1299">
                  <c:v>890.43556886672479</c:v>
                </c:pt>
                <c:pt idx="1300">
                  <c:v>922.98312810800803</c:v>
                </c:pt>
                <c:pt idx="1301">
                  <c:v>894.10809695307717</c:v>
                </c:pt>
                <c:pt idx="1302">
                  <c:v>920.98161865611269</c:v>
                </c:pt>
                <c:pt idx="1303">
                  <c:v>918.97968771906926</c:v>
                </c:pt>
                <c:pt idx="1304">
                  <c:v>960.24808934911084</c:v>
                </c:pt>
                <c:pt idx="1305">
                  <c:v>984.86444849438783</c:v>
                </c:pt>
                <c:pt idx="1306">
                  <c:v>1013.8997748487521</c:v>
                </c:pt>
                <c:pt idx="1307">
                  <c:v>1012.3744969896139</c:v>
                </c:pt>
                <c:pt idx="1308">
                  <c:v>822.65841545304932</c:v>
                </c:pt>
                <c:pt idx="1309">
                  <c:v>863.96399312639107</c:v>
                </c:pt>
                <c:pt idx="1310">
                  <c:v>914.81173327145257</c:v>
                </c:pt>
                <c:pt idx="1311">
                  <c:v>969.04835490614903</c:v>
                </c:pt>
                <c:pt idx="1312">
                  <c:v>997.68297038368132</c:v>
                </c:pt>
                <c:pt idx="1313">
                  <c:v>1053.1534789593111</c:v>
                </c:pt>
                <c:pt idx="1314">
                  <c:v>1045.0874775564503</c:v>
                </c:pt>
                <c:pt idx="1315">
                  <c:v>1062.6798290589886</c:v>
                </c:pt>
                <c:pt idx="1316">
                  <c:v>1105.3694654712763</c:v>
                </c:pt>
                <c:pt idx="1317">
                  <c:v>1151.3701623928357</c:v>
                </c:pt>
                <c:pt idx="1318">
                  <c:v>1178.5355881781181</c:v>
                </c:pt>
                <c:pt idx="1319">
                  <c:v>1201.3170994464288</c:v>
                </c:pt>
                <c:pt idx="1320">
                  <c:v>1202.6598946474992</c:v>
                </c:pt>
                <c:pt idx="1321">
                  <c:v>1264.6855366660034</c:v>
                </c:pt>
                <c:pt idx="1322">
                  <c:v>1264.1670794790664</c:v>
                </c:pt>
                <c:pt idx="1323">
                  <c:v>1275.2082700773781</c:v>
                </c:pt>
                <c:pt idx="1324">
                  <c:v>1308.0534192290752</c:v>
                </c:pt>
                <c:pt idx="1325">
                  <c:v>1333.8923695060312</c:v>
                </c:pt>
                <c:pt idx="1326">
                  <c:v>1329.1668258193422</c:v>
                </c:pt>
                <c:pt idx="1327">
                  <c:v>1324.1850039768249</c:v>
                </c:pt>
                <c:pt idx="1328">
                  <c:v>1380.2418969501532</c:v>
                </c:pt>
                <c:pt idx="1329">
                  <c:v>1379.6754188360328</c:v>
                </c:pt>
                <c:pt idx="1330">
                  <c:v>1340.101639518037</c:v>
                </c:pt>
                <c:pt idx="1331">
                  <c:v>1289.4393421051582</c:v>
                </c:pt>
                <c:pt idx="1332">
                  <c:v>1261.1052232961149</c:v>
                </c:pt>
                <c:pt idx="1333">
                  <c:v>1255.6040391472313</c:v>
                </c:pt>
                <c:pt idx="1334">
                  <c:v>1144.1573559017554</c:v>
                </c:pt>
                <c:pt idx="1335">
                  <c:v>1090.6412855958883</c:v>
                </c:pt>
                <c:pt idx="1336">
                  <c:v>1095.8488645090329</c:v>
                </c:pt>
                <c:pt idx="1337">
                  <c:v>1166.9262178327849</c:v>
                </c:pt>
                <c:pt idx="1338">
                  <c:v>1079.6922154740048</c:v>
                </c:pt>
                <c:pt idx="1339">
                  <c:v>1042.102231718683</c:v>
                </c:pt>
                <c:pt idx="1340">
                  <c:v>1098.3000718036717</c:v>
                </c:pt>
                <c:pt idx="1341">
                  <c:v>1101.8142436581074</c:v>
                </c:pt>
                <c:pt idx="1342">
                  <c:v>1108.1304208614222</c:v>
                </c:pt>
                <c:pt idx="1343">
                  <c:v>1136.6679902308974</c:v>
                </c:pt>
                <c:pt idx="1344">
                  <c:v>1104.2254063995179</c:v>
                </c:pt>
                <c:pt idx="1345">
                  <c:v>1140.3901470727044</c:v>
                </c:pt>
                <c:pt idx="1346">
                  <c:v>1144.3441700862695</c:v>
                </c:pt>
                <c:pt idx="1347">
                  <c:v>1197.8187730260413</c:v>
                </c:pt>
                <c:pt idx="1348">
                  <c:v>1227.4306604780106</c:v>
                </c:pt>
              </c:numCache>
            </c:numRef>
          </c:val>
          <c:smooth val="0"/>
          <c:extLst>
            <c:ext xmlns:c16="http://schemas.microsoft.com/office/drawing/2014/chart" uri="{C3380CC4-5D6E-409C-BE32-E72D297353CC}">
              <c16:uniqueId val="{00000002-E289-5543-8B4A-FA49A0C0C47F}"/>
            </c:ext>
          </c:extLst>
        </c:ser>
        <c:ser>
          <c:idx val="4"/>
          <c:order val="2"/>
          <c:tx>
            <c:strRef>
              <c:f>variable_alloc!$T$1</c:f>
              <c:strCache>
                <c:ptCount val="1"/>
                <c:pt idx="0">
                  <c:v>66:34 real value</c:v>
                </c:pt>
              </c:strCache>
            </c:strRef>
          </c:tx>
          <c:spPr>
            <a:ln w="28575" cap="rnd">
              <a:solidFill>
                <a:schemeClr val="accent5"/>
              </a:solidFill>
              <a:round/>
            </a:ln>
            <a:effectLst/>
          </c:spPr>
          <c:marker>
            <c:symbol val="none"/>
          </c:marker>
          <c:cat>
            <c:numRef>
              <c:f>variable_alloc!$P$364:$P$1712</c:f>
              <c:numCache>
                <c:formatCode>0.00</c:formatCode>
                <c:ptCount val="1349"/>
                <c:pt idx="0">
                  <c:v>1911.1249999999636</c:v>
                </c:pt>
                <c:pt idx="1">
                  <c:v>1911.2083333332969</c:v>
                </c:pt>
                <c:pt idx="2">
                  <c:v>1911.2916666666301</c:v>
                </c:pt>
                <c:pt idx="3">
                  <c:v>1911.3749999999634</c:v>
                </c:pt>
                <c:pt idx="4">
                  <c:v>1911.4583333332967</c:v>
                </c:pt>
                <c:pt idx="5">
                  <c:v>1911.5416666666299</c:v>
                </c:pt>
                <c:pt idx="6">
                  <c:v>1911.6249999999632</c:v>
                </c:pt>
                <c:pt idx="7">
                  <c:v>1911.7083333332964</c:v>
                </c:pt>
                <c:pt idx="8">
                  <c:v>1911.7916666666297</c:v>
                </c:pt>
                <c:pt idx="9">
                  <c:v>1911.8749999999629</c:v>
                </c:pt>
                <c:pt idx="10">
                  <c:v>1911.9583333332962</c:v>
                </c:pt>
                <c:pt idx="11">
                  <c:v>1912.0416666666295</c:v>
                </c:pt>
                <c:pt idx="12">
                  <c:v>1912.1249999999627</c:v>
                </c:pt>
                <c:pt idx="13">
                  <c:v>1912.208333333296</c:v>
                </c:pt>
                <c:pt idx="14">
                  <c:v>1912.2916666666292</c:v>
                </c:pt>
                <c:pt idx="15">
                  <c:v>1912.3749999999625</c:v>
                </c:pt>
                <c:pt idx="16">
                  <c:v>1912.4583333332957</c:v>
                </c:pt>
                <c:pt idx="17">
                  <c:v>1912.541666666629</c:v>
                </c:pt>
                <c:pt idx="18">
                  <c:v>1912.6249999999623</c:v>
                </c:pt>
                <c:pt idx="19">
                  <c:v>1912.7083333332955</c:v>
                </c:pt>
                <c:pt idx="20">
                  <c:v>1912.7916666666288</c:v>
                </c:pt>
                <c:pt idx="21">
                  <c:v>1912.874999999962</c:v>
                </c:pt>
                <c:pt idx="22">
                  <c:v>1912.9583333332953</c:v>
                </c:pt>
                <c:pt idx="23">
                  <c:v>1913.0416666666285</c:v>
                </c:pt>
                <c:pt idx="24">
                  <c:v>1913.1249999999618</c:v>
                </c:pt>
                <c:pt idx="25">
                  <c:v>1913.2083333332951</c:v>
                </c:pt>
                <c:pt idx="26">
                  <c:v>1913.2916666666283</c:v>
                </c:pt>
                <c:pt idx="27">
                  <c:v>1913.3749999999616</c:v>
                </c:pt>
                <c:pt idx="28">
                  <c:v>1913.4583333332948</c:v>
                </c:pt>
                <c:pt idx="29">
                  <c:v>1913.5416666666281</c:v>
                </c:pt>
                <c:pt idx="30">
                  <c:v>1913.6249999999613</c:v>
                </c:pt>
                <c:pt idx="31">
                  <c:v>1913.7083333332946</c:v>
                </c:pt>
                <c:pt idx="32">
                  <c:v>1913.7916666666279</c:v>
                </c:pt>
                <c:pt idx="33">
                  <c:v>1913.8749999999611</c:v>
                </c:pt>
                <c:pt idx="34">
                  <c:v>1913.9583333332944</c:v>
                </c:pt>
                <c:pt idx="35">
                  <c:v>1914.0416666666276</c:v>
                </c:pt>
                <c:pt idx="36">
                  <c:v>1914.1249999999609</c:v>
                </c:pt>
                <c:pt idx="37">
                  <c:v>1914.2083333332941</c:v>
                </c:pt>
                <c:pt idx="38">
                  <c:v>1914.2916666666274</c:v>
                </c:pt>
                <c:pt idx="39">
                  <c:v>1914.3749999999607</c:v>
                </c:pt>
                <c:pt idx="40">
                  <c:v>1914.4583333332939</c:v>
                </c:pt>
                <c:pt idx="41">
                  <c:v>1914.5416666666272</c:v>
                </c:pt>
                <c:pt idx="42">
                  <c:v>1914.6249999999604</c:v>
                </c:pt>
                <c:pt idx="43">
                  <c:v>1914.7083333332937</c:v>
                </c:pt>
                <c:pt idx="44">
                  <c:v>1914.791666666627</c:v>
                </c:pt>
                <c:pt idx="45">
                  <c:v>1914.8749999999602</c:v>
                </c:pt>
                <c:pt idx="46">
                  <c:v>1914.9583333332935</c:v>
                </c:pt>
                <c:pt idx="47">
                  <c:v>1915.0416666666267</c:v>
                </c:pt>
                <c:pt idx="48">
                  <c:v>1915.12499999996</c:v>
                </c:pt>
                <c:pt idx="49">
                  <c:v>1915.2083333332932</c:v>
                </c:pt>
                <c:pt idx="50">
                  <c:v>1915.2916666666265</c:v>
                </c:pt>
                <c:pt idx="51">
                  <c:v>1915.3749999999598</c:v>
                </c:pt>
                <c:pt idx="52">
                  <c:v>1915.458333333293</c:v>
                </c:pt>
                <c:pt idx="53">
                  <c:v>1915.5416666666263</c:v>
                </c:pt>
                <c:pt idx="54">
                  <c:v>1915.6249999999595</c:v>
                </c:pt>
                <c:pt idx="55">
                  <c:v>1915.7083333332928</c:v>
                </c:pt>
                <c:pt idx="56">
                  <c:v>1915.791666666626</c:v>
                </c:pt>
                <c:pt idx="57">
                  <c:v>1915.8749999999593</c:v>
                </c:pt>
                <c:pt idx="58">
                  <c:v>1915.9583333332926</c:v>
                </c:pt>
                <c:pt idx="59">
                  <c:v>1916.0416666666258</c:v>
                </c:pt>
                <c:pt idx="60">
                  <c:v>1916.1249999999591</c:v>
                </c:pt>
                <c:pt idx="61">
                  <c:v>1916.2083333332923</c:v>
                </c:pt>
                <c:pt idx="62">
                  <c:v>1916.2916666666256</c:v>
                </c:pt>
                <c:pt idx="63">
                  <c:v>1916.3749999999588</c:v>
                </c:pt>
                <c:pt idx="64">
                  <c:v>1916.4583333332921</c:v>
                </c:pt>
                <c:pt idx="65">
                  <c:v>1916.5416666666254</c:v>
                </c:pt>
                <c:pt idx="66">
                  <c:v>1916.6249999999586</c:v>
                </c:pt>
                <c:pt idx="67">
                  <c:v>1916.7083333332919</c:v>
                </c:pt>
                <c:pt idx="68">
                  <c:v>1916.7916666666251</c:v>
                </c:pt>
                <c:pt idx="69">
                  <c:v>1916.8749999999584</c:v>
                </c:pt>
                <c:pt idx="70">
                  <c:v>1916.9583333332916</c:v>
                </c:pt>
                <c:pt idx="71">
                  <c:v>1917.0416666666249</c:v>
                </c:pt>
                <c:pt idx="72">
                  <c:v>1917.1249999999582</c:v>
                </c:pt>
                <c:pt idx="73">
                  <c:v>1917.2083333332914</c:v>
                </c:pt>
                <c:pt idx="74">
                  <c:v>1917.2916666666247</c:v>
                </c:pt>
                <c:pt idx="75">
                  <c:v>1917.3749999999579</c:v>
                </c:pt>
                <c:pt idx="76">
                  <c:v>1917.4583333332912</c:v>
                </c:pt>
                <c:pt idx="77">
                  <c:v>1917.5416666666245</c:v>
                </c:pt>
                <c:pt idx="78">
                  <c:v>1917.6249999999577</c:v>
                </c:pt>
                <c:pt idx="79">
                  <c:v>1917.708333333291</c:v>
                </c:pt>
                <c:pt idx="80">
                  <c:v>1917.7916666666242</c:v>
                </c:pt>
                <c:pt idx="81">
                  <c:v>1917.8749999999575</c:v>
                </c:pt>
                <c:pt idx="82">
                  <c:v>1917.9583333332907</c:v>
                </c:pt>
                <c:pt idx="83">
                  <c:v>1918.041666666624</c:v>
                </c:pt>
                <c:pt idx="84">
                  <c:v>1918.1249999999573</c:v>
                </c:pt>
                <c:pt idx="85">
                  <c:v>1918.2083333332905</c:v>
                </c:pt>
                <c:pt idx="86">
                  <c:v>1918.2916666666238</c:v>
                </c:pt>
                <c:pt idx="87">
                  <c:v>1918.374999999957</c:v>
                </c:pt>
                <c:pt idx="88">
                  <c:v>1918.4583333332903</c:v>
                </c:pt>
                <c:pt idx="89">
                  <c:v>1918.5416666666235</c:v>
                </c:pt>
                <c:pt idx="90">
                  <c:v>1918.6249999999568</c:v>
                </c:pt>
                <c:pt idx="91">
                  <c:v>1918.7083333332901</c:v>
                </c:pt>
                <c:pt idx="92">
                  <c:v>1918.7916666666233</c:v>
                </c:pt>
                <c:pt idx="93">
                  <c:v>1918.8749999999566</c:v>
                </c:pt>
                <c:pt idx="94">
                  <c:v>1918.9583333332898</c:v>
                </c:pt>
                <c:pt idx="95">
                  <c:v>1919.0416666666231</c:v>
                </c:pt>
                <c:pt idx="96">
                  <c:v>1919.1249999999563</c:v>
                </c:pt>
                <c:pt idx="97">
                  <c:v>1919.2083333332896</c:v>
                </c:pt>
                <c:pt idx="98">
                  <c:v>1919.2916666666229</c:v>
                </c:pt>
                <c:pt idx="99">
                  <c:v>1919.3749999999561</c:v>
                </c:pt>
                <c:pt idx="100">
                  <c:v>1919.4583333332894</c:v>
                </c:pt>
                <c:pt idx="101">
                  <c:v>1919.5416666666226</c:v>
                </c:pt>
                <c:pt idx="102">
                  <c:v>1919.6249999999559</c:v>
                </c:pt>
                <c:pt idx="103">
                  <c:v>1919.7083333332891</c:v>
                </c:pt>
                <c:pt idx="104">
                  <c:v>1919.7916666666224</c:v>
                </c:pt>
                <c:pt idx="105">
                  <c:v>1919.8749999999557</c:v>
                </c:pt>
                <c:pt idx="106">
                  <c:v>1919.9583333332889</c:v>
                </c:pt>
                <c:pt idx="107">
                  <c:v>1920.0416666666222</c:v>
                </c:pt>
                <c:pt idx="108">
                  <c:v>1920.1249999999554</c:v>
                </c:pt>
                <c:pt idx="109">
                  <c:v>1920.2083333332887</c:v>
                </c:pt>
                <c:pt idx="110">
                  <c:v>1920.2916666666219</c:v>
                </c:pt>
                <c:pt idx="111">
                  <c:v>1920.3749999999552</c:v>
                </c:pt>
                <c:pt idx="112">
                  <c:v>1920.4583333332885</c:v>
                </c:pt>
                <c:pt idx="113">
                  <c:v>1920.5416666666217</c:v>
                </c:pt>
                <c:pt idx="114">
                  <c:v>1920.624999999955</c:v>
                </c:pt>
                <c:pt idx="115">
                  <c:v>1920.7083333332882</c:v>
                </c:pt>
                <c:pt idx="116">
                  <c:v>1920.7916666666215</c:v>
                </c:pt>
                <c:pt idx="117">
                  <c:v>1920.8749999999548</c:v>
                </c:pt>
                <c:pt idx="118">
                  <c:v>1920.958333333288</c:v>
                </c:pt>
                <c:pt idx="119">
                  <c:v>1921.0416666666213</c:v>
                </c:pt>
                <c:pt idx="120">
                  <c:v>1921.1249999999545</c:v>
                </c:pt>
                <c:pt idx="121">
                  <c:v>1921.2083333332878</c:v>
                </c:pt>
                <c:pt idx="122">
                  <c:v>1921.291666666621</c:v>
                </c:pt>
                <c:pt idx="123">
                  <c:v>1921.3749999999543</c:v>
                </c:pt>
                <c:pt idx="124">
                  <c:v>1921.4583333332876</c:v>
                </c:pt>
                <c:pt idx="125">
                  <c:v>1921.5416666666208</c:v>
                </c:pt>
                <c:pt idx="126">
                  <c:v>1921.6249999999541</c:v>
                </c:pt>
                <c:pt idx="127">
                  <c:v>1921.7083333332873</c:v>
                </c:pt>
                <c:pt idx="128">
                  <c:v>1921.7916666666206</c:v>
                </c:pt>
                <c:pt idx="129">
                  <c:v>1921.8749999999538</c:v>
                </c:pt>
                <c:pt idx="130">
                  <c:v>1921.9583333332871</c:v>
                </c:pt>
                <c:pt idx="131">
                  <c:v>1922.0416666666204</c:v>
                </c:pt>
                <c:pt idx="132">
                  <c:v>1922.1249999999536</c:v>
                </c:pt>
                <c:pt idx="133">
                  <c:v>1922.2083333332869</c:v>
                </c:pt>
                <c:pt idx="134">
                  <c:v>1922.2916666666201</c:v>
                </c:pt>
                <c:pt idx="135">
                  <c:v>1922.3749999999534</c:v>
                </c:pt>
                <c:pt idx="136">
                  <c:v>1922.4583333332866</c:v>
                </c:pt>
                <c:pt idx="137">
                  <c:v>1922.5416666666199</c:v>
                </c:pt>
                <c:pt idx="138">
                  <c:v>1922.6249999999532</c:v>
                </c:pt>
                <c:pt idx="139">
                  <c:v>1922.7083333332864</c:v>
                </c:pt>
                <c:pt idx="140">
                  <c:v>1922.7916666666197</c:v>
                </c:pt>
                <c:pt idx="141">
                  <c:v>1922.8749999999529</c:v>
                </c:pt>
                <c:pt idx="142">
                  <c:v>1922.9583333332862</c:v>
                </c:pt>
                <c:pt idx="143">
                  <c:v>1923.0416666666194</c:v>
                </c:pt>
                <c:pt idx="144">
                  <c:v>1923.1249999999527</c:v>
                </c:pt>
                <c:pt idx="145">
                  <c:v>1923.208333333286</c:v>
                </c:pt>
                <c:pt idx="146">
                  <c:v>1923.2916666666192</c:v>
                </c:pt>
                <c:pt idx="147">
                  <c:v>1923.3749999999525</c:v>
                </c:pt>
                <c:pt idx="148">
                  <c:v>1923.4583333332857</c:v>
                </c:pt>
                <c:pt idx="149">
                  <c:v>1923.541666666619</c:v>
                </c:pt>
                <c:pt idx="150">
                  <c:v>1923.6249999999523</c:v>
                </c:pt>
                <c:pt idx="151">
                  <c:v>1923.7083333332855</c:v>
                </c:pt>
                <c:pt idx="152">
                  <c:v>1923.7916666666188</c:v>
                </c:pt>
                <c:pt idx="153">
                  <c:v>1923.874999999952</c:v>
                </c:pt>
                <c:pt idx="154">
                  <c:v>1923.9583333332853</c:v>
                </c:pt>
                <c:pt idx="155">
                  <c:v>1924.0416666666185</c:v>
                </c:pt>
                <c:pt idx="156">
                  <c:v>1924.1249999999518</c:v>
                </c:pt>
                <c:pt idx="157">
                  <c:v>1924.2083333332851</c:v>
                </c:pt>
                <c:pt idx="158">
                  <c:v>1924.2916666666183</c:v>
                </c:pt>
                <c:pt idx="159">
                  <c:v>1924.3749999999516</c:v>
                </c:pt>
                <c:pt idx="160">
                  <c:v>1924.4583333332848</c:v>
                </c:pt>
                <c:pt idx="161">
                  <c:v>1924.5416666666181</c:v>
                </c:pt>
                <c:pt idx="162">
                  <c:v>1924.6249999999513</c:v>
                </c:pt>
                <c:pt idx="163">
                  <c:v>1924.7083333332846</c:v>
                </c:pt>
                <c:pt idx="164">
                  <c:v>1924.7916666666179</c:v>
                </c:pt>
                <c:pt idx="165">
                  <c:v>1924.8749999999511</c:v>
                </c:pt>
                <c:pt idx="166">
                  <c:v>1924.9583333332844</c:v>
                </c:pt>
                <c:pt idx="167">
                  <c:v>1925.0416666666176</c:v>
                </c:pt>
                <c:pt idx="168">
                  <c:v>1925.1249999999509</c:v>
                </c:pt>
                <c:pt idx="169">
                  <c:v>1925.2083333332841</c:v>
                </c:pt>
                <c:pt idx="170">
                  <c:v>1925.2916666666174</c:v>
                </c:pt>
                <c:pt idx="171">
                  <c:v>1925.3749999999507</c:v>
                </c:pt>
                <c:pt idx="172">
                  <c:v>1925.4583333332839</c:v>
                </c:pt>
                <c:pt idx="173">
                  <c:v>1925.5416666666172</c:v>
                </c:pt>
                <c:pt idx="174">
                  <c:v>1925.6249999999504</c:v>
                </c:pt>
                <c:pt idx="175">
                  <c:v>1925.7083333332837</c:v>
                </c:pt>
                <c:pt idx="176">
                  <c:v>1925.7916666666169</c:v>
                </c:pt>
                <c:pt idx="177">
                  <c:v>1925.8749999999502</c:v>
                </c:pt>
                <c:pt idx="178">
                  <c:v>1925.9583333332835</c:v>
                </c:pt>
                <c:pt idx="179">
                  <c:v>1926.0416666666167</c:v>
                </c:pt>
                <c:pt idx="180">
                  <c:v>1926.12499999995</c:v>
                </c:pt>
                <c:pt idx="181">
                  <c:v>1926.2083333332832</c:v>
                </c:pt>
                <c:pt idx="182">
                  <c:v>1926.2916666666165</c:v>
                </c:pt>
                <c:pt idx="183">
                  <c:v>1926.3749999999498</c:v>
                </c:pt>
                <c:pt idx="184">
                  <c:v>1926.458333333283</c:v>
                </c:pt>
                <c:pt idx="185">
                  <c:v>1926.5416666666163</c:v>
                </c:pt>
                <c:pt idx="186">
                  <c:v>1926.6249999999495</c:v>
                </c:pt>
                <c:pt idx="187">
                  <c:v>1926.7083333332828</c:v>
                </c:pt>
                <c:pt idx="188">
                  <c:v>1926.791666666616</c:v>
                </c:pt>
                <c:pt idx="189">
                  <c:v>1926.8749999999493</c:v>
                </c:pt>
                <c:pt idx="190">
                  <c:v>1926.9583333332826</c:v>
                </c:pt>
                <c:pt idx="191">
                  <c:v>1927.0416666666158</c:v>
                </c:pt>
                <c:pt idx="192">
                  <c:v>1927.1249999999491</c:v>
                </c:pt>
                <c:pt idx="193">
                  <c:v>1927.2083333332823</c:v>
                </c:pt>
                <c:pt idx="194">
                  <c:v>1927.2916666666156</c:v>
                </c:pt>
                <c:pt idx="195">
                  <c:v>1927.3749999999488</c:v>
                </c:pt>
                <c:pt idx="196">
                  <c:v>1927.4583333332821</c:v>
                </c:pt>
                <c:pt idx="197">
                  <c:v>1927.5416666666154</c:v>
                </c:pt>
                <c:pt idx="198">
                  <c:v>1927.6249999999486</c:v>
                </c:pt>
                <c:pt idx="199">
                  <c:v>1927.7083333332819</c:v>
                </c:pt>
                <c:pt idx="200">
                  <c:v>1927.7916666666151</c:v>
                </c:pt>
                <c:pt idx="201">
                  <c:v>1927.8749999999484</c:v>
                </c:pt>
                <c:pt idx="202">
                  <c:v>1927.9583333332816</c:v>
                </c:pt>
                <c:pt idx="203">
                  <c:v>1928.0416666666149</c:v>
                </c:pt>
                <c:pt idx="204">
                  <c:v>1928.1249999999482</c:v>
                </c:pt>
                <c:pt idx="205">
                  <c:v>1928.2083333332814</c:v>
                </c:pt>
                <c:pt idx="206">
                  <c:v>1928.2916666666147</c:v>
                </c:pt>
                <c:pt idx="207">
                  <c:v>1928.3749999999479</c:v>
                </c:pt>
                <c:pt idx="208">
                  <c:v>1928.4583333332812</c:v>
                </c:pt>
                <c:pt idx="209">
                  <c:v>1928.5416666666144</c:v>
                </c:pt>
                <c:pt idx="210">
                  <c:v>1928.6249999999477</c:v>
                </c:pt>
                <c:pt idx="211">
                  <c:v>1928.708333333281</c:v>
                </c:pt>
                <c:pt idx="212">
                  <c:v>1928.7916666666142</c:v>
                </c:pt>
                <c:pt idx="213">
                  <c:v>1928.8749999999475</c:v>
                </c:pt>
                <c:pt idx="214">
                  <c:v>1928.9583333332807</c:v>
                </c:pt>
                <c:pt idx="215">
                  <c:v>1929.041666666614</c:v>
                </c:pt>
                <c:pt idx="216">
                  <c:v>1929.1249999999472</c:v>
                </c:pt>
                <c:pt idx="217">
                  <c:v>1929.2083333332805</c:v>
                </c:pt>
                <c:pt idx="218">
                  <c:v>1929.2916666666138</c:v>
                </c:pt>
                <c:pt idx="219">
                  <c:v>1929.374999999947</c:v>
                </c:pt>
                <c:pt idx="220">
                  <c:v>1929.4583333332803</c:v>
                </c:pt>
                <c:pt idx="221">
                  <c:v>1929.5416666666135</c:v>
                </c:pt>
                <c:pt idx="222">
                  <c:v>1929.6249999999468</c:v>
                </c:pt>
                <c:pt idx="223">
                  <c:v>1929.7083333332801</c:v>
                </c:pt>
                <c:pt idx="224">
                  <c:v>1929.7916666666133</c:v>
                </c:pt>
                <c:pt idx="225">
                  <c:v>1929.8749999999466</c:v>
                </c:pt>
                <c:pt idx="226">
                  <c:v>1929.9583333332798</c:v>
                </c:pt>
                <c:pt idx="227">
                  <c:v>1930.0416666666131</c:v>
                </c:pt>
                <c:pt idx="228">
                  <c:v>1930.1249999999463</c:v>
                </c:pt>
                <c:pt idx="229">
                  <c:v>1930.2083333332796</c:v>
                </c:pt>
                <c:pt idx="230">
                  <c:v>1930.2916666666129</c:v>
                </c:pt>
                <c:pt idx="231">
                  <c:v>1930.3749999999461</c:v>
                </c:pt>
                <c:pt idx="232">
                  <c:v>1930.4583333332794</c:v>
                </c:pt>
                <c:pt idx="233">
                  <c:v>1930.5416666666126</c:v>
                </c:pt>
                <c:pt idx="234">
                  <c:v>1930.6249999999459</c:v>
                </c:pt>
                <c:pt idx="235">
                  <c:v>1930.7083333332791</c:v>
                </c:pt>
                <c:pt idx="236">
                  <c:v>1930.7916666666124</c:v>
                </c:pt>
                <c:pt idx="237">
                  <c:v>1930.8749999999457</c:v>
                </c:pt>
                <c:pt idx="238">
                  <c:v>1930.9583333332789</c:v>
                </c:pt>
                <c:pt idx="239">
                  <c:v>1931.0416666666122</c:v>
                </c:pt>
                <c:pt idx="240">
                  <c:v>1931.1249999999454</c:v>
                </c:pt>
                <c:pt idx="241">
                  <c:v>1931.2083333332787</c:v>
                </c:pt>
                <c:pt idx="242">
                  <c:v>1931.2916666666119</c:v>
                </c:pt>
                <c:pt idx="243">
                  <c:v>1931.3749999999452</c:v>
                </c:pt>
                <c:pt idx="244">
                  <c:v>1931.4583333332785</c:v>
                </c:pt>
                <c:pt idx="245">
                  <c:v>1931.5416666666117</c:v>
                </c:pt>
                <c:pt idx="246">
                  <c:v>1931.624999999945</c:v>
                </c:pt>
                <c:pt idx="247">
                  <c:v>1931.7083333332782</c:v>
                </c:pt>
                <c:pt idx="248">
                  <c:v>1931.7916666666115</c:v>
                </c:pt>
                <c:pt idx="249">
                  <c:v>1931.8749999999447</c:v>
                </c:pt>
                <c:pt idx="250">
                  <c:v>1931.958333333278</c:v>
                </c:pt>
                <c:pt idx="251">
                  <c:v>1932.0416666666113</c:v>
                </c:pt>
                <c:pt idx="252">
                  <c:v>1932.1249999999445</c:v>
                </c:pt>
                <c:pt idx="253">
                  <c:v>1932.2083333332778</c:v>
                </c:pt>
                <c:pt idx="254">
                  <c:v>1932.291666666611</c:v>
                </c:pt>
                <c:pt idx="255">
                  <c:v>1932.3749999999443</c:v>
                </c:pt>
                <c:pt idx="256">
                  <c:v>1932.4583333332776</c:v>
                </c:pt>
                <c:pt idx="257">
                  <c:v>1932.5416666666108</c:v>
                </c:pt>
                <c:pt idx="258">
                  <c:v>1932.6249999999441</c:v>
                </c:pt>
                <c:pt idx="259">
                  <c:v>1932.7083333332773</c:v>
                </c:pt>
                <c:pt idx="260">
                  <c:v>1932.7916666666106</c:v>
                </c:pt>
                <c:pt idx="261">
                  <c:v>1932.8749999999438</c:v>
                </c:pt>
                <c:pt idx="262">
                  <c:v>1932.9583333332771</c:v>
                </c:pt>
                <c:pt idx="263">
                  <c:v>1933.0416666666104</c:v>
                </c:pt>
                <c:pt idx="264">
                  <c:v>1933.1249999999436</c:v>
                </c:pt>
                <c:pt idx="265">
                  <c:v>1933.2083333332769</c:v>
                </c:pt>
                <c:pt idx="266">
                  <c:v>1933.2916666666101</c:v>
                </c:pt>
                <c:pt idx="267">
                  <c:v>1933.3749999999434</c:v>
                </c:pt>
                <c:pt idx="268">
                  <c:v>1933.4583333332766</c:v>
                </c:pt>
                <c:pt idx="269">
                  <c:v>1933.5416666666099</c:v>
                </c:pt>
                <c:pt idx="270">
                  <c:v>1933.6249999999432</c:v>
                </c:pt>
                <c:pt idx="271">
                  <c:v>1933.7083333332764</c:v>
                </c:pt>
                <c:pt idx="272">
                  <c:v>1933.7916666666097</c:v>
                </c:pt>
                <c:pt idx="273">
                  <c:v>1933.8749999999429</c:v>
                </c:pt>
                <c:pt idx="274">
                  <c:v>1933.9583333332762</c:v>
                </c:pt>
                <c:pt idx="275">
                  <c:v>1934.0416666666094</c:v>
                </c:pt>
                <c:pt idx="276">
                  <c:v>1934.1249999999427</c:v>
                </c:pt>
                <c:pt idx="277">
                  <c:v>1934.208333333276</c:v>
                </c:pt>
                <c:pt idx="278">
                  <c:v>1934.2916666666092</c:v>
                </c:pt>
                <c:pt idx="279">
                  <c:v>1934.3749999999425</c:v>
                </c:pt>
                <c:pt idx="280">
                  <c:v>1934.4583333332757</c:v>
                </c:pt>
                <c:pt idx="281">
                  <c:v>1934.541666666609</c:v>
                </c:pt>
                <c:pt idx="282">
                  <c:v>1934.6249999999422</c:v>
                </c:pt>
                <c:pt idx="283">
                  <c:v>1934.7083333332755</c:v>
                </c:pt>
                <c:pt idx="284">
                  <c:v>1934.7916666666088</c:v>
                </c:pt>
                <c:pt idx="285">
                  <c:v>1934.874999999942</c:v>
                </c:pt>
                <c:pt idx="286">
                  <c:v>1934.9583333332753</c:v>
                </c:pt>
                <c:pt idx="287">
                  <c:v>1935.0416666666085</c:v>
                </c:pt>
                <c:pt idx="288">
                  <c:v>1935.1249999999418</c:v>
                </c:pt>
                <c:pt idx="289">
                  <c:v>1935.208333333275</c:v>
                </c:pt>
                <c:pt idx="290">
                  <c:v>1935.2916666666083</c:v>
                </c:pt>
                <c:pt idx="291">
                  <c:v>1935.3749999999416</c:v>
                </c:pt>
                <c:pt idx="292">
                  <c:v>1935.4583333332748</c:v>
                </c:pt>
                <c:pt idx="293">
                  <c:v>1935.5416666666081</c:v>
                </c:pt>
                <c:pt idx="294">
                  <c:v>1935.6249999999413</c:v>
                </c:pt>
                <c:pt idx="295">
                  <c:v>1935.7083333332746</c:v>
                </c:pt>
                <c:pt idx="296">
                  <c:v>1935.7916666666079</c:v>
                </c:pt>
                <c:pt idx="297">
                  <c:v>1935.8749999999411</c:v>
                </c:pt>
                <c:pt idx="298">
                  <c:v>1935.9583333332744</c:v>
                </c:pt>
                <c:pt idx="299">
                  <c:v>1936.0416666666076</c:v>
                </c:pt>
                <c:pt idx="300">
                  <c:v>1936.1249999999409</c:v>
                </c:pt>
                <c:pt idx="301">
                  <c:v>1936.2083333332741</c:v>
                </c:pt>
                <c:pt idx="302">
                  <c:v>1936.2916666666074</c:v>
                </c:pt>
                <c:pt idx="303">
                  <c:v>1936.3749999999407</c:v>
                </c:pt>
                <c:pt idx="304">
                  <c:v>1936.4583333332739</c:v>
                </c:pt>
                <c:pt idx="305">
                  <c:v>1936.5416666666072</c:v>
                </c:pt>
                <c:pt idx="306">
                  <c:v>1936.6249999999404</c:v>
                </c:pt>
                <c:pt idx="307">
                  <c:v>1936.7083333332737</c:v>
                </c:pt>
                <c:pt idx="308">
                  <c:v>1936.7916666666069</c:v>
                </c:pt>
                <c:pt idx="309">
                  <c:v>1936.8749999999402</c:v>
                </c:pt>
                <c:pt idx="310">
                  <c:v>1936.9583333332735</c:v>
                </c:pt>
                <c:pt idx="311">
                  <c:v>1937.0416666666067</c:v>
                </c:pt>
                <c:pt idx="312">
                  <c:v>1937.12499999994</c:v>
                </c:pt>
                <c:pt idx="313">
                  <c:v>1937.2083333332732</c:v>
                </c:pt>
                <c:pt idx="314">
                  <c:v>1937.2916666666065</c:v>
                </c:pt>
                <c:pt idx="315">
                  <c:v>1937.3749999999397</c:v>
                </c:pt>
                <c:pt idx="316">
                  <c:v>1937.458333333273</c:v>
                </c:pt>
                <c:pt idx="317">
                  <c:v>1937.5416666666063</c:v>
                </c:pt>
                <c:pt idx="318">
                  <c:v>1937.6249999999395</c:v>
                </c:pt>
                <c:pt idx="319">
                  <c:v>1937.7083333332728</c:v>
                </c:pt>
                <c:pt idx="320">
                  <c:v>1937.791666666606</c:v>
                </c:pt>
                <c:pt idx="321">
                  <c:v>1937.8749999999393</c:v>
                </c:pt>
                <c:pt idx="322">
                  <c:v>1937.9583333332725</c:v>
                </c:pt>
                <c:pt idx="323">
                  <c:v>1938.0416666666058</c:v>
                </c:pt>
                <c:pt idx="324">
                  <c:v>1938.1249999999391</c:v>
                </c:pt>
                <c:pt idx="325">
                  <c:v>1938.2083333332723</c:v>
                </c:pt>
                <c:pt idx="326">
                  <c:v>1938.2916666666056</c:v>
                </c:pt>
                <c:pt idx="327">
                  <c:v>1938.3749999999388</c:v>
                </c:pt>
                <c:pt idx="328">
                  <c:v>1938.4583333332721</c:v>
                </c:pt>
                <c:pt idx="329">
                  <c:v>1938.5416666666054</c:v>
                </c:pt>
                <c:pt idx="330">
                  <c:v>1938.6249999999386</c:v>
                </c:pt>
                <c:pt idx="331">
                  <c:v>1938.7083333332719</c:v>
                </c:pt>
                <c:pt idx="332">
                  <c:v>1938.7916666666051</c:v>
                </c:pt>
                <c:pt idx="333">
                  <c:v>1938.8749999999384</c:v>
                </c:pt>
                <c:pt idx="334">
                  <c:v>1938.9583333332716</c:v>
                </c:pt>
                <c:pt idx="335">
                  <c:v>1939.0416666666049</c:v>
                </c:pt>
                <c:pt idx="336">
                  <c:v>1939.1249999999382</c:v>
                </c:pt>
                <c:pt idx="337">
                  <c:v>1939.2083333332714</c:v>
                </c:pt>
                <c:pt idx="338">
                  <c:v>1939.2916666666047</c:v>
                </c:pt>
                <c:pt idx="339">
                  <c:v>1939.3749999999379</c:v>
                </c:pt>
                <c:pt idx="340">
                  <c:v>1939.4583333332712</c:v>
                </c:pt>
                <c:pt idx="341">
                  <c:v>1939.5416666666044</c:v>
                </c:pt>
                <c:pt idx="342">
                  <c:v>1939.6249999999377</c:v>
                </c:pt>
                <c:pt idx="343">
                  <c:v>1939.708333333271</c:v>
                </c:pt>
                <c:pt idx="344">
                  <c:v>1939.7916666666042</c:v>
                </c:pt>
                <c:pt idx="345">
                  <c:v>1939.8749999999375</c:v>
                </c:pt>
                <c:pt idx="346">
                  <c:v>1939.9583333332707</c:v>
                </c:pt>
                <c:pt idx="347">
                  <c:v>1940.041666666604</c:v>
                </c:pt>
                <c:pt idx="348">
                  <c:v>1940.1249999999372</c:v>
                </c:pt>
                <c:pt idx="349">
                  <c:v>1940.2083333332705</c:v>
                </c:pt>
                <c:pt idx="350">
                  <c:v>1940.2916666666038</c:v>
                </c:pt>
                <c:pt idx="351">
                  <c:v>1940.374999999937</c:v>
                </c:pt>
                <c:pt idx="352">
                  <c:v>1940.4583333332703</c:v>
                </c:pt>
                <c:pt idx="353">
                  <c:v>1940.5416666666035</c:v>
                </c:pt>
                <c:pt idx="354">
                  <c:v>1940.6249999999368</c:v>
                </c:pt>
                <c:pt idx="355">
                  <c:v>1940.70833333327</c:v>
                </c:pt>
                <c:pt idx="356">
                  <c:v>1940.7916666666033</c:v>
                </c:pt>
                <c:pt idx="357">
                  <c:v>1940.8749999999366</c:v>
                </c:pt>
                <c:pt idx="358">
                  <c:v>1940.9583333332698</c:v>
                </c:pt>
                <c:pt idx="359">
                  <c:v>1941.0416666666031</c:v>
                </c:pt>
                <c:pt idx="360">
                  <c:v>1941.1249999999363</c:v>
                </c:pt>
                <c:pt idx="361">
                  <c:v>1941.2083333332696</c:v>
                </c:pt>
                <c:pt idx="362">
                  <c:v>1941.2916666666029</c:v>
                </c:pt>
                <c:pt idx="363">
                  <c:v>1941.3749999999361</c:v>
                </c:pt>
                <c:pt idx="364">
                  <c:v>1941.4583333332694</c:v>
                </c:pt>
                <c:pt idx="365">
                  <c:v>1941.5416666666026</c:v>
                </c:pt>
                <c:pt idx="366">
                  <c:v>1941.6249999999359</c:v>
                </c:pt>
                <c:pt idx="367">
                  <c:v>1941.7083333332691</c:v>
                </c:pt>
                <c:pt idx="368">
                  <c:v>1941.7916666666024</c:v>
                </c:pt>
                <c:pt idx="369">
                  <c:v>1941.8749999999357</c:v>
                </c:pt>
                <c:pt idx="370">
                  <c:v>1941.9583333332689</c:v>
                </c:pt>
                <c:pt idx="371">
                  <c:v>1942.0416666666022</c:v>
                </c:pt>
                <c:pt idx="372">
                  <c:v>1942.1249999999354</c:v>
                </c:pt>
                <c:pt idx="373">
                  <c:v>1942.2083333332687</c:v>
                </c:pt>
                <c:pt idx="374">
                  <c:v>1942.2916666666019</c:v>
                </c:pt>
                <c:pt idx="375">
                  <c:v>1942.3749999999352</c:v>
                </c:pt>
                <c:pt idx="376">
                  <c:v>1942.4583333332685</c:v>
                </c:pt>
                <c:pt idx="377">
                  <c:v>1942.5416666666017</c:v>
                </c:pt>
                <c:pt idx="378">
                  <c:v>1942.624999999935</c:v>
                </c:pt>
                <c:pt idx="379">
                  <c:v>1942.7083333332682</c:v>
                </c:pt>
                <c:pt idx="380">
                  <c:v>1942.7916666666015</c:v>
                </c:pt>
                <c:pt idx="381">
                  <c:v>1942.8749999999347</c:v>
                </c:pt>
                <c:pt idx="382">
                  <c:v>1942.958333333268</c:v>
                </c:pt>
                <c:pt idx="383">
                  <c:v>1943.0416666666013</c:v>
                </c:pt>
                <c:pt idx="384">
                  <c:v>1943.1249999999345</c:v>
                </c:pt>
                <c:pt idx="385">
                  <c:v>1943.2083333332678</c:v>
                </c:pt>
                <c:pt idx="386">
                  <c:v>1943.291666666601</c:v>
                </c:pt>
                <c:pt idx="387">
                  <c:v>1943.3749999999343</c:v>
                </c:pt>
                <c:pt idx="388">
                  <c:v>1943.4583333332675</c:v>
                </c:pt>
                <c:pt idx="389">
                  <c:v>1943.5416666666008</c:v>
                </c:pt>
                <c:pt idx="390">
                  <c:v>1943.6249999999341</c:v>
                </c:pt>
                <c:pt idx="391">
                  <c:v>1943.7083333332673</c:v>
                </c:pt>
                <c:pt idx="392">
                  <c:v>1943.7916666666006</c:v>
                </c:pt>
                <c:pt idx="393">
                  <c:v>1943.8749999999338</c:v>
                </c:pt>
                <c:pt idx="394">
                  <c:v>1943.9583333332671</c:v>
                </c:pt>
                <c:pt idx="395">
                  <c:v>1944.0416666666003</c:v>
                </c:pt>
                <c:pt idx="396">
                  <c:v>1944.1249999999336</c:v>
                </c:pt>
                <c:pt idx="397">
                  <c:v>1944.2083333332669</c:v>
                </c:pt>
                <c:pt idx="398">
                  <c:v>1944.2916666666001</c:v>
                </c:pt>
                <c:pt idx="399">
                  <c:v>1944.3749999999334</c:v>
                </c:pt>
                <c:pt idx="400">
                  <c:v>1944.4583333332666</c:v>
                </c:pt>
                <c:pt idx="401">
                  <c:v>1944.5416666665999</c:v>
                </c:pt>
                <c:pt idx="402">
                  <c:v>1944.6249999999332</c:v>
                </c:pt>
                <c:pt idx="403">
                  <c:v>1944.7083333332664</c:v>
                </c:pt>
                <c:pt idx="404">
                  <c:v>1944.7916666665997</c:v>
                </c:pt>
                <c:pt idx="405">
                  <c:v>1944.8749999999329</c:v>
                </c:pt>
                <c:pt idx="406">
                  <c:v>1944.9583333332662</c:v>
                </c:pt>
                <c:pt idx="407">
                  <c:v>1945.0416666665994</c:v>
                </c:pt>
                <c:pt idx="408">
                  <c:v>1945.1249999999327</c:v>
                </c:pt>
                <c:pt idx="409">
                  <c:v>1945.208333333266</c:v>
                </c:pt>
                <c:pt idx="410">
                  <c:v>1945.2916666665992</c:v>
                </c:pt>
                <c:pt idx="411">
                  <c:v>1945.3749999999325</c:v>
                </c:pt>
                <c:pt idx="412">
                  <c:v>1945.4583333332657</c:v>
                </c:pt>
                <c:pt idx="413">
                  <c:v>1945.541666666599</c:v>
                </c:pt>
                <c:pt idx="414">
                  <c:v>1945.6249999999322</c:v>
                </c:pt>
                <c:pt idx="415">
                  <c:v>1945.7083333332655</c:v>
                </c:pt>
                <c:pt idx="416">
                  <c:v>1945.7916666665988</c:v>
                </c:pt>
                <c:pt idx="417">
                  <c:v>1945.874999999932</c:v>
                </c:pt>
                <c:pt idx="418">
                  <c:v>1945.9583333332653</c:v>
                </c:pt>
                <c:pt idx="419">
                  <c:v>1946.0416666665985</c:v>
                </c:pt>
                <c:pt idx="420">
                  <c:v>1946.1249999999318</c:v>
                </c:pt>
                <c:pt idx="421">
                  <c:v>1946.208333333265</c:v>
                </c:pt>
                <c:pt idx="422">
                  <c:v>1946.2916666665983</c:v>
                </c:pt>
                <c:pt idx="423">
                  <c:v>1946.3749999999316</c:v>
                </c:pt>
                <c:pt idx="424">
                  <c:v>1946.4583333332648</c:v>
                </c:pt>
                <c:pt idx="425">
                  <c:v>1946.5416666665981</c:v>
                </c:pt>
                <c:pt idx="426">
                  <c:v>1946.6249999999313</c:v>
                </c:pt>
                <c:pt idx="427">
                  <c:v>1946.7083333332646</c:v>
                </c:pt>
                <c:pt idx="428">
                  <c:v>1946.7916666665978</c:v>
                </c:pt>
                <c:pt idx="429">
                  <c:v>1946.8749999999311</c:v>
                </c:pt>
                <c:pt idx="430">
                  <c:v>1946.9583333332644</c:v>
                </c:pt>
                <c:pt idx="431">
                  <c:v>1947.0416666665976</c:v>
                </c:pt>
                <c:pt idx="432">
                  <c:v>1947.1249999999309</c:v>
                </c:pt>
                <c:pt idx="433">
                  <c:v>1947.2083333332641</c:v>
                </c:pt>
                <c:pt idx="434">
                  <c:v>1947.2916666665974</c:v>
                </c:pt>
                <c:pt idx="435">
                  <c:v>1947.3749999999307</c:v>
                </c:pt>
                <c:pt idx="436">
                  <c:v>1947.4583333332639</c:v>
                </c:pt>
                <c:pt idx="437">
                  <c:v>1947.5416666665972</c:v>
                </c:pt>
                <c:pt idx="438">
                  <c:v>1947.6249999999304</c:v>
                </c:pt>
                <c:pt idx="439">
                  <c:v>1947.7083333332637</c:v>
                </c:pt>
                <c:pt idx="440">
                  <c:v>1947.7916666665969</c:v>
                </c:pt>
                <c:pt idx="441">
                  <c:v>1947.8749999999302</c:v>
                </c:pt>
                <c:pt idx="442">
                  <c:v>1947.9583333332635</c:v>
                </c:pt>
                <c:pt idx="443">
                  <c:v>1948.0416666665967</c:v>
                </c:pt>
                <c:pt idx="444">
                  <c:v>1948.12499999993</c:v>
                </c:pt>
                <c:pt idx="445">
                  <c:v>1948.2083333332632</c:v>
                </c:pt>
                <c:pt idx="446">
                  <c:v>1948.2916666665965</c:v>
                </c:pt>
                <c:pt idx="447">
                  <c:v>1948.3749999999297</c:v>
                </c:pt>
                <c:pt idx="448">
                  <c:v>1948.458333333263</c:v>
                </c:pt>
                <c:pt idx="449">
                  <c:v>1948.5416666665963</c:v>
                </c:pt>
                <c:pt idx="450">
                  <c:v>1948.6249999999295</c:v>
                </c:pt>
                <c:pt idx="451">
                  <c:v>1948.7083333332628</c:v>
                </c:pt>
                <c:pt idx="452">
                  <c:v>1948.791666666596</c:v>
                </c:pt>
                <c:pt idx="453">
                  <c:v>1948.8749999999293</c:v>
                </c:pt>
                <c:pt idx="454">
                  <c:v>1948.9583333332625</c:v>
                </c:pt>
                <c:pt idx="455">
                  <c:v>1949.0416666665958</c:v>
                </c:pt>
                <c:pt idx="456">
                  <c:v>1949.1249999999291</c:v>
                </c:pt>
                <c:pt idx="457">
                  <c:v>1949.2083333332623</c:v>
                </c:pt>
                <c:pt idx="458">
                  <c:v>1949.2916666665956</c:v>
                </c:pt>
                <c:pt idx="459">
                  <c:v>1949.3749999999288</c:v>
                </c:pt>
                <c:pt idx="460">
                  <c:v>1949.4583333332621</c:v>
                </c:pt>
                <c:pt idx="461">
                  <c:v>1949.5416666665953</c:v>
                </c:pt>
                <c:pt idx="462">
                  <c:v>1949.6249999999286</c:v>
                </c:pt>
                <c:pt idx="463">
                  <c:v>1949.7083333332619</c:v>
                </c:pt>
                <c:pt idx="464">
                  <c:v>1949.7916666665951</c:v>
                </c:pt>
                <c:pt idx="465">
                  <c:v>1949.8749999999284</c:v>
                </c:pt>
                <c:pt idx="466">
                  <c:v>1949.9583333332616</c:v>
                </c:pt>
                <c:pt idx="467">
                  <c:v>1950.0416666665949</c:v>
                </c:pt>
                <c:pt idx="468">
                  <c:v>1950.1249999999281</c:v>
                </c:pt>
                <c:pt idx="469">
                  <c:v>1950.2083333332614</c:v>
                </c:pt>
                <c:pt idx="470">
                  <c:v>1950.2916666665947</c:v>
                </c:pt>
                <c:pt idx="471">
                  <c:v>1950.3749999999279</c:v>
                </c:pt>
                <c:pt idx="472">
                  <c:v>1950.4583333332612</c:v>
                </c:pt>
                <c:pt idx="473">
                  <c:v>1950.5416666665944</c:v>
                </c:pt>
                <c:pt idx="474">
                  <c:v>1950.6249999999277</c:v>
                </c:pt>
                <c:pt idx="475">
                  <c:v>1950.708333333261</c:v>
                </c:pt>
                <c:pt idx="476">
                  <c:v>1950.7916666665942</c:v>
                </c:pt>
                <c:pt idx="477">
                  <c:v>1950.8749999999275</c:v>
                </c:pt>
                <c:pt idx="478">
                  <c:v>1950.9583333332607</c:v>
                </c:pt>
                <c:pt idx="479">
                  <c:v>1951.041666666594</c:v>
                </c:pt>
                <c:pt idx="480">
                  <c:v>1951.1249999999272</c:v>
                </c:pt>
                <c:pt idx="481">
                  <c:v>1951.2083333332605</c:v>
                </c:pt>
                <c:pt idx="482">
                  <c:v>1951.2916666665938</c:v>
                </c:pt>
                <c:pt idx="483">
                  <c:v>1951.374999999927</c:v>
                </c:pt>
                <c:pt idx="484">
                  <c:v>1951.4583333332603</c:v>
                </c:pt>
                <c:pt idx="485">
                  <c:v>1951.5416666665935</c:v>
                </c:pt>
                <c:pt idx="486">
                  <c:v>1951.6249999999268</c:v>
                </c:pt>
                <c:pt idx="487">
                  <c:v>1951.70833333326</c:v>
                </c:pt>
                <c:pt idx="488">
                  <c:v>1951.7916666665933</c:v>
                </c:pt>
                <c:pt idx="489">
                  <c:v>1951.8749999999266</c:v>
                </c:pt>
                <c:pt idx="490">
                  <c:v>1951.9583333332598</c:v>
                </c:pt>
                <c:pt idx="491">
                  <c:v>1952.0416666665931</c:v>
                </c:pt>
                <c:pt idx="492">
                  <c:v>1952.1249999999263</c:v>
                </c:pt>
                <c:pt idx="493">
                  <c:v>1952.2083333332596</c:v>
                </c:pt>
                <c:pt idx="494">
                  <c:v>1952.2916666665928</c:v>
                </c:pt>
                <c:pt idx="495">
                  <c:v>1952.3749999999261</c:v>
                </c:pt>
                <c:pt idx="496">
                  <c:v>1952.4583333332594</c:v>
                </c:pt>
                <c:pt idx="497">
                  <c:v>1952.5416666665926</c:v>
                </c:pt>
                <c:pt idx="498">
                  <c:v>1952.6249999999259</c:v>
                </c:pt>
                <c:pt idx="499">
                  <c:v>1952.7083333332591</c:v>
                </c:pt>
                <c:pt idx="500">
                  <c:v>1952.7916666665924</c:v>
                </c:pt>
                <c:pt idx="501">
                  <c:v>1952.8749999999256</c:v>
                </c:pt>
                <c:pt idx="502">
                  <c:v>1952.9583333332589</c:v>
                </c:pt>
                <c:pt idx="503">
                  <c:v>1953.0416666665922</c:v>
                </c:pt>
                <c:pt idx="504">
                  <c:v>1953.1249999999254</c:v>
                </c:pt>
                <c:pt idx="505">
                  <c:v>1953.2083333332587</c:v>
                </c:pt>
                <c:pt idx="506">
                  <c:v>1953.2916666665919</c:v>
                </c:pt>
                <c:pt idx="507">
                  <c:v>1953.3749999999252</c:v>
                </c:pt>
                <c:pt idx="508">
                  <c:v>1953.4583333332585</c:v>
                </c:pt>
                <c:pt idx="509">
                  <c:v>1953.5416666665917</c:v>
                </c:pt>
                <c:pt idx="510">
                  <c:v>1953.624999999925</c:v>
                </c:pt>
                <c:pt idx="511">
                  <c:v>1953.7083333332582</c:v>
                </c:pt>
                <c:pt idx="512">
                  <c:v>1953.7916666665915</c:v>
                </c:pt>
                <c:pt idx="513">
                  <c:v>1953.8749999999247</c:v>
                </c:pt>
                <c:pt idx="514">
                  <c:v>1953.958333333258</c:v>
                </c:pt>
                <c:pt idx="515">
                  <c:v>1954.0416666665913</c:v>
                </c:pt>
                <c:pt idx="516">
                  <c:v>1954.1249999999245</c:v>
                </c:pt>
                <c:pt idx="517">
                  <c:v>1954.2083333332578</c:v>
                </c:pt>
                <c:pt idx="518">
                  <c:v>1954.291666666591</c:v>
                </c:pt>
                <c:pt idx="519">
                  <c:v>1954.3749999999243</c:v>
                </c:pt>
                <c:pt idx="520">
                  <c:v>1954.4583333332575</c:v>
                </c:pt>
                <c:pt idx="521">
                  <c:v>1954.5416666665908</c:v>
                </c:pt>
                <c:pt idx="522">
                  <c:v>1954.6249999999241</c:v>
                </c:pt>
                <c:pt idx="523">
                  <c:v>1954.7083333332573</c:v>
                </c:pt>
                <c:pt idx="524">
                  <c:v>1954.7916666665906</c:v>
                </c:pt>
                <c:pt idx="525">
                  <c:v>1954.8749999999238</c:v>
                </c:pt>
                <c:pt idx="526">
                  <c:v>1954.9583333332571</c:v>
                </c:pt>
                <c:pt idx="527">
                  <c:v>1955.0416666665903</c:v>
                </c:pt>
                <c:pt idx="528">
                  <c:v>1955.1249999999236</c:v>
                </c:pt>
                <c:pt idx="529">
                  <c:v>1955.2083333332569</c:v>
                </c:pt>
                <c:pt idx="530">
                  <c:v>1955.2916666665901</c:v>
                </c:pt>
                <c:pt idx="531">
                  <c:v>1955.3749999999234</c:v>
                </c:pt>
                <c:pt idx="532">
                  <c:v>1955.4583333332566</c:v>
                </c:pt>
                <c:pt idx="533">
                  <c:v>1955.5416666665899</c:v>
                </c:pt>
                <c:pt idx="534">
                  <c:v>1955.6249999999231</c:v>
                </c:pt>
                <c:pt idx="535">
                  <c:v>1955.7083333332564</c:v>
                </c:pt>
                <c:pt idx="536">
                  <c:v>1955.7916666665897</c:v>
                </c:pt>
                <c:pt idx="537">
                  <c:v>1955.8749999999229</c:v>
                </c:pt>
                <c:pt idx="538">
                  <c:v>1955.9583333332562</c:v>
                </c:pt>
                <c:pt idx="539">
                  <c:v>1956.0416666665894</c:v>
                </c:pt>
                <c:pt idx="540">
                  <c:v>1956.1249999999227</c:v>
                </c:pt>
                <c:pt idx="541">
                  <c:v>1956.208333333256</c:v>
                </c:pt>
                <c:pt idx="542">
                  <c:v>1956.2916666665892</c:v>
                </c:pt>
                <c:pt idx="543">
                  <c:v>1956.3749999999225</c:v>
                </c:pt>
                <c:pt idx="544">
                  <c:v>1956.4583333332557</c:v>
                </c:pt>
                <c:pt idx="545">
                  <c:v>1956.541666666589</c:v>
                </c:pt>
                <c:pt idx="546">
                  <c:v>1956.6249999999222</c:v>
                </c:pt>
                <c:pt idx="547">
                  <c:v>1956.7083333332555</c:v>
                </c:pt>
                <c:pt idx="548">
                  <c:v>1956.7916666665888</c:v>
                </c:pt>
                <c:pt idx="549">
                  <c:v>1956.874999999922</c:v>
                </c:pt>
                <c:pt idx="550">
                  <c:v>1956.9583333332553</c:v>
                </c:pt>
                <c:pt idx="551">
                  <c:v>1957.0416666665885</c:v>
                </c:pt>
                <c:pt idx="552">
                  <c:v>1957.1249999999218</c:v>
                </c:pt>
                <c:pt idx="553">
                  <c:v>1957.208333333255</c:v>
                </c:pt>
                <c:pt idx="554">
                  <c:v>1957.2916666665883</c:v>
                </c:pt>
                <c:pt idx="555">
                  <c:v>1957.3749999999216</c:v>
                </c:pt>
                <c:pt idx="556">
                  <c:v>1957.4583333332548</c:v>
                </c:pt>
                <c:pt idx="557">
                  <c:v>1957.5416666665881</c:v>
                </c:pt>
                <c:pt idx="558">
                  <c:v>1957.6249999999213</c:v>
                </c:pt>
                <c:pt idx="559">
                  <c:v>1957.7083333332546</c:v>
                </c:pt>
                <c:pt idx="560">
                  <c:v>1957.7916666665878</c:v>
                </c:pt>
                <c:pt idx="561">
                  <c:v>1957.8749999999211</c:v>
                </c:pt>
                <c:pt idx="562">
                  <c:v>1957.9583333332544</c:v>
                </c:pt>
                <c:pt idx="563">
                  <c:v>1958.0416666665876</c:v>
                </c:pt>
                <c:pt idx="564">
                  <c:v>1958.1249999999209</c:v>
                </c:pt>
                <c:pt idx="565">
                  <c:v>1958.2083333332541</c:v>
                </c:pt>
                <c:pt idx="566">
                  <c:v>1958.2916666665874</c:v>
                </c:pt>
                <c:pt idx="567">
                  <c:v>1958.3749999999206</c:v>
                </c:pt>
                <c:pt idx="568">
                  <c:v>1958.4583333332539</c:v>
                </c:pt>
                <c:pt idx="569">
                  <c:v>1958.5416666665872</c:v>
                </c:pt>
                <c:pt idx="570">
                  <c:v>1958.6249999999204</c:v>
                </c:pt>
                <c:pt idx="571">
                  <c:v>1958.7083333332537</c:v>
                </c:pt>
                <c:pt idx="572">
                  <c:v>1958.7916666665869</c:v>
                </c:pt>
                <c:pt idx="573">
                  <c:v>1958.8749999999202</c:v>
                </c:pt>
                <c:pt idx="574">
                  <c:v>1958.9583333332534</c:v>
                </c:pt>
                <c:pt idx="575">
                  <c:v>1959.0416666665867</c:v>
                </c:pt>
                <c:pt idx="576">
                  <c:v>1959.12499999992</c:v>
                </c:pt>
                <c:pt idx="577">
                  <c:v>1959.2083333332532</c:v>
                </c:pt>
                <c:pt idx="578">
                  <c:v>1959.2916666665865</c:v>
                </c:pt>
                <c:pt idx="579">
                  <c:v>1959.3749999999197</c:v>
                </c:pt>
                <c:pt idx="580">
                  <c:v>1959.458333333253</c:v>
                </c:pt>
                <c:pt idx="581">
                  <c:v>1959.5416666665863</c:v>
                </c:pt>
                <c:pt idx="582">
                  <c:v>1959.6249999999195</c:v>
                </c:pt>
                <c:pt idx="583">
                  <c:v>1959.7083333332528</c:v>
                </c:pt>
                <c:pt idx="584">
                  <c:v>1959.791666666586</c:v>
                </c:pt>
                <c:pt idx="585">
                  <c:v>1959.8749999999193</c:v>
                </c:pt>
                <c:pt idx="586">
                  <c:v>1959.9583333332525</c:v>
                </c:pt>
                <c:pt idx="587">
                  <c:v>1960.0416666665858</c:v>
                </c:pt>
                <c:pt idx="588">
                  <c:v>1960.1249999999191</c:v>
                </c:pt>
                <c:pt idx="589">
                  <c:v>1960.2083333332523</c:v>
                </c:pt>
                <c:pt idx="590">
                  <c:v>1960.2916666665856</c:v>
                </c:pt>
                <c:pt idx="591">
                  <c:v>1960.3749999999188</c:v>
                </c:pt>
                <c:pt idx="592">
                  <c:v>1960.4583333332521</c:v>
                </c:pt>
                <c:pt idx="593">
                  <c:v>1960.5416666665853</c:v>
                </c:pt>
                <c:pt idx="594">
                  <c:v>1960.6249999999186</c:v>
                </c:pt>
                <c:pt idx="595">
                  <c:v>1960.7083333332519</c:v>
                </c:pt>
                <c:pt idx="596">
                  <c:v>1960.7916666665851</c:v>
                </c:pt>
                <c:pt idx="597">
                  <c:v>1960.8749999999184</c:v>
                </c:pt>
                <c:pt idx="598">
                  <c:v>1960.9583333332516</c:v>
                </c:pt>
                <c:pt idx="599">
                  <c:v>1961.0416666665849</c:v>
                </c:pt>
                <c:pt idx="600">
                  <c:v>1961.1249999999181</c:v>
                </c:pt>
                <c:pt idx="601">
                  <c:v>1961.2083333332514</c:v>
                </c:pt>
                <c:pt idx="602">
                  <c:v>1961.2916666665847</c:v>
                </c:pt>
                <c:pt idx="603">
                  <c:v>1961.3749999999179</c:v>
                </c:pt>
                <c:pt idx="604">
                  <c:v>1961.4583333332512</c:v>
                </c:pt>
                <c:pt idx="605">
                  <c:v>1961.5416666665844</c:v>
                </c:pt>
                <c:pt idx="606">
                  <c:v>1961.6249999999177</c:v>
                </c:pt>
                <c:pt idx="607">
                  <c:v>1961.7083333332509</c:v>
                </c:pt>
                <c:pt idx="608">
                  <c:v>1961.7916666665842</c:v>
                </c:pt>
                <c:pt idx="609">
                  <c:v>1961.8749999999175</c:v>
                </c:pt>
                <c:pt idx="610">
                  <c:v>1961.9583333332507</c:v>
                </c:pt>
                <c:pt idx="611">
                  <c:v>1962.041666666584</c:v>
                </c:pt>
                <c:pt idx="612">
                  <c:v>1962.1249999999172</c:v>
                </c:pt>
                <c:pt idx="613">
                  <c:v>1962.2083333332505</c:v>
                </c:pt>
                <c:pt idx="614">
                  <c:v>1962.2916666665838</c:v>
                </c:pt>
                <c:pt idx="615">
                  <c:v>1962.374999999917</c:v>
                </c:pt>
                <c:pt idx="616">
                  <c:v>1962.4583333332503</c:v>
                </c:pt>
                <c:pt idx="617">
                  <c:v>1962.5416666665835</c:v>
                </c:pt>
                <c:pt idx="618">
                  <c:v>1962.6249999999168</c:v>
                </c:pt>
                <c:pt idx="619">
                  <c:v>1962.70833333325</c:v>
                </c:pt>
                <c:pt idx="620">
                  <c:v>1962.7916666665833</c:v>
                </c:pt>
                <c:pt idx="621">
                  <c:v>1962.8749999999166</c:v>
                </c:pt>
                <c:pt idx="622">
                  <c:v>1962.9583333332498</c:v>
                </c:pt>
                <c:pt idx="623">
                  <c:v>1963.0416666665831</c:v>
                </c:pt>
                <c:pt idx="624">
                  <c:v>1963.1249999999163</c:v>
                </c:pt>
                <c:pt idx="625">
                  <c:v>1963.2083333332496</c:v>
                </c:pt>
                <c:pt idx="626">
                  <c:v>1963.2916666665828</c:v>
                </c:pt>
                <c:pt idx="627">
                  <c:v>1963.3749999999161</c:v>
                </c:pt>
                <c:pt idx="628">
                  <c:v>1963.4583333332494</c:v>
                </c:pt>
                <c:pt idx="629">
                  <c:v>1963.5416666665826</c:v>
                </c:pt>
                <c:pt idx="630">
                  <c:v>1963.6249999999159</c:v>
                </c:pt>
                <c:pt idx="631">
                  <c:v>1963.7083333332491</c:v>
                </c:pt>
                <c:pt idx="632">
                  <c:v>1963.7916666665824</c:v>
                </c:pt>
                <c:pt idx="633">
                  <c:v>1963.8749999999156</c:v>
                </c:pt>
                <c:pt idx="634">
                  <c:v>1963.9583333332489</c:v>
                </c:pt>
                <c:pt idx="635">
                  <c:v>1964.0416666665822</c:v>
                </c:pt>
                <c:pt idx="636">
                  <c:v>1964.1249999999154</c:v>
                </c:pt>
                <c:pt idx="637">
                  <c:v>1964.2083333332487</c:v>
                </c:pt>
                <c:pt idx="638">
                  <c:v>1964.2916666665819</c:v>
                </c:pt>
                <c:pt idx="639">
                  <c:v>1964.3749999999152</c:v>
                </c:pt>
                <c:pt idx="640">
                  <c:v>1964.4583333332484</c:v>
                </c:pt>
                <c:pt idx="641">
                  <c:v>1964.5416666665817</c:v>
                </c:pt>
                <c:pt idx="642">
                  <c:v>1964.624999999915</c:v>
                </c:pt>
                <c:pt idx="643">
                  <c:v>1964.7083333332482</c:v>
                </c:pt>
                <c:pt idx="644">
                  <c:v>1964.7916666665815</c:v>
                </c:pt>
                <c:pt idx="645">
                  <c:v>1964.8749999999147</c:v>
                </c:pt>
                <c:pt idx="646">
                  <c:v>1964.958333333248</c:v>
                </c:pt>
                <c:pt idx="647">
                  <c:v>1965.0416666665812</c:v>
                </c:pt>
                <c:pt idx="648">
                  <c:v>1965.1249999999145</c:v>
                </c:pt>
                <c:pt idx="649">
                  <c:v>1965.2083333332478</c:v>
                </c:pt>
                <c:pt idx="650">
                  <c:v>1965.291666666581</c:v>
                </c:pt>
                <c:pt idx="651">
                  <c:v>1965.3749999999143</c:v>
                </c:pt>
                <c:pt idx="652">
                  <c:v>1965.4583333332475</c:v>
                </c:pt>
                <c:pt idx="653">
                  <c:v>1965.5416666665808</c:v>
                </c:pt>
                <c:pt idx="654">
                  <c:v>1965.6249999999141</c:v>
                </c:pt>
                <c:pt idx="655">
                  <c:v>1965.7083333332473</c:v>
                </c:pt>
                <c:pt idx="656">
                  <c:v>1965.7916666665806</c:v>
                </c:pt>
                <c:pt idx="657">
                  <c:v>1965.8749999999138</c:v>
                </c:pt>
                <c:pt idx="658">
                  <c:v>1965.9583333332471</c:v>
                </c:pt>
                <c:pt idx="659">
                  <c:v>1966.0416666665803</c:v>
                </c:pt>
                <c:pt idx="660">
                  <c:v>1966.1249999999136</c:v>
                </c:pt>
                <c:pt idx="661">
                  <c:v>1966.2083333332469</c:v>
                </c:pt>
                <c:pt idx="662">
                  <c:v>1966.2916666665801</c:v>
                </c:pt>
                <c:pt idx="663">
                  <c:v>1966.3749999999134</c:v>
                </c:pt>
                <c:pt idx="664">
                  <c:v>1966.4583333332466</c:v>
                </c:pt>
                <c:pt idx="665">
                  <c:v>1966.5416666665799</c:v>
                </c:pt>
                <c:pt idx="666">
                  <c:v>1966.6249999999131</c:v>
                </c:pt>
                <c:pt idx="667">
                  <c:v>1966.7083333332464</c:v>
                </c:pt>
                <c:pt idx="668">
                  <c:v>1966.7916666665797</c:v>
                </c:pt>
                <c:pt idx="669">
                  <c:v>1966.8749999999129</c:v>
                </c:pt>
                <c:pt idx="670">
                  <c:v>1966.9583333332462</c:v>
                </c:pt>
                <c:pt idx="671">
                  <c:v>1967.0416666665794</c:v>
                </c:pt>
                <c:pt idx="672">
                  <c:v>1967.1249999999127</c:v>
                </c:pt>
                <c:pt idx="673">
                  <c:v>1967.2083333332459</c:v>
                </c:pt>
                <c:pt idx="674">
                  <c:v>1967.2916666665792</c:v>
                </c:pt>
                <c:pt idx="675">
                  <c:v>1967.3749999999125</c:v>
                </c:pt>
                <c:pt idx="676">
                  <c:v>1967.4583333332457</c:v>
                </c:pt>
                <c:pt idx="677">
                  <c:v>1967.541666666579</c:v>
                </c:pt>
                <c:pt idx="678">
                  <c:v>1967.6249999999122</c:v>
                </c:pt>
                <c:pt idx="679">
                  <c:v>1967.7083333332455</c:v>
                </c:pt>
                <c:pt idx="680">
                  <c:v>1967.7916666665787</c:v>
                </c:pt>
                <c:pt idx="681">
                  <c:v>1967.874999999912</c:v>
                </c:pt>
                <c:pt idx="682">
                  <c:v>1967.9583333332453</c:v>
                </c:pt>
                <c:pt idx="683">
                  <c:v>1968.0416666665785</c:v>
                </c:pt>
                <c:pt idx="684">
                  <c:v>1968.1249999999118</c:v>
                </c:pt>
                <c:pt idx="685">
                  <c:v>1968.208333333245</c:v>
                </c:pt>
                <c:pt idx="686">
                  <c:v>1968.2916666665783</c:v>
                </c:pt>
                <c:pt idx="687">
                  <c:v>1968.3749999999116</c:v>
                </c:pt>
                <c:pt idx="688">
                  <c:v>1968.4583333332448</c:v>
                </c:pt>
                <c:pt idx="689">
                  <c:v>1968.5416666665781</c:v>
                </c:pt>
                <c:pt idx="690">
                  <c:v>1968.6249999999113</c:v>
                </c:pt>
                <c:pt idx="691">
                  <c:v>1968.7083333332446</c:v>
                </c:pt>
                <c:pt idx="692">
                  <c:v>1968.7916666665778</c:v>
                </c:pt>
                <c:pt idx="693">
                  <c:v>1968.8749999999111</c:v>
                </c:pt>
                <c:pt idx="694">
                  <c:v>1968.9583333332444</c:v>
                </c:pt>
                <c:pt idx="695">
                  <c:v>1969.0416666665776</c:v>
                </c:pt>
                <c:pt idx="696">
                  <c:v>1969.1249999999109</c:v>
                </c:pt>
                <c:pt idx="697">
                  <c:v>1969.2083333332441</c:v>
                </c:pt>
                <c:pt idx="698">
                  <c:v>1969.2916666665774</c:v>
                </c:pt>
                <c:pt idx="699">
                  <c:v>1969.3749999999106</c:v>
                </c:pt>
                <c:pt idx="700">
                  <c:v>1969.4583333332439</c:v>
                </c:pt>
                <c:pt idx="701">
                  <c:v>1969.5416666665772</c:v>
                </c:pt>
                <c:pt idx="702">
                  <c:v>1969.6249999999104</c:v>
                </c:pt>
                <c:pt idx="703">
                  <c:v>1969.7083333332437</c:v>
                </c:pt>
                <c:pt idx="704">
                  <c:v>1969.7916666665769</c:v>
                </c:pt>
                <c:pt idx="705">
                  <c:v>1969.8749999999102</c:v>
                </c:pt>
                <c:pt idx="706">
                  <c:v>1969.9583333332434</c:v>
                </c:pt>
                <c:pt idx="707">
                  <c:v>1970.0416666665767</c:v>
                </c:pt>
                <c:pt idx="708">
                  <c:v>1970.12499999991</c:v>
                </c:pt>
                <c:pt idx="709">
                  <c:v>1970.2083333332432</c:v>
                </c:pt>
                <c:pt idx="710">
                  <c:v>1970.2916666665765</c:v>
                </c:pt>
                <c:pt idx="711">
                  <c:v>1970.3749999999097</c:v>
                </c:pt>
                <c:pt idx="712">
                  <c:v>1970.458333333243</c:v>
                </c:pt>
                <c:pt idx="713">
                  <c:v>1970.5416666665762</c:v>
                </c:pt>
                <c:pt idx="714">
                  <c:v>1970.6249999999095</c:v>
                </c:pt>
                <c:pt idx="715">
                  <c:v>1970.7083333332428</c:v>
                </c:pt>
                <c:pt idx="716">
                  <c:v>1970.791666666576</c:v>
                </c:pt>
                <c:pt idx="717">
                  <c:v>1970.8749999999093</c:v>
                </c:pt>
                <c:pt idx="718">
                  <c:v>1970.9583333332425</c:v>
                </c:pt>
                <c:pt idx="719">
                  <c:v>1971.0416666665758</c:v>
                </c:pt>
                <c:pt idx="720">
                  <c:v>1971.1249999999091</c:v>
                </c:pt>
                <c:pt idx="721">
                  <c:v>1971.2083333332423</c:v>
                </c:pt>
                <c:pt idx="722">
                  <c:v>1971.2916666665756</c:v>
                </c:pt>
                <c:pt idx="723">
                  <c:v>1971.3749999999088</c:v>
                </c:pt>
                <c:pt idx="724">
                  <c:v>1971.4583333332421</c:v>
                </c:pt>
                <c:pt idx="725">
                  <c:v>1971.5416666665753</c:v>
                </c:pt>
                <c:pt idx="726">
                  <c:v>1971.6249999999086</c:v>
                </c:pt>
                <c:pt idx="727">
                  <c:v>1971.7083333332419</c:v>
                </c:pt>
                <c:pt idx="728">
                  <c:v>1971.7916666665751</c:v>
                </c:pt>
                <c:pt idx="729">
                  <c:v>1971.8749999999084</c:v>
                </c:pt>
                <c:pt idx="730">
                  <c:v>1971.9583333332416</c:v>
                </c:pt>
                <c:pt idx="731">
                  <c:v>1972.0416666665749</c:v>
                </c:pt>
                <c:pt idx="732">
                  <c:v>1972.1249999999081</c:v>
                </c:pt>
                <c:pt idx="733">
                  <c:v>1972.2083333332414</c:v>
                </c:pt>
                <c:pt idx="734">
                  <c:v>1972.2916666665747</c:v>
                </c:pt>
                <c:pt idx="735">
                  <c:v>1972.3749999999079</c:v>
                </c:pt>
                <c:pt idx="736">
                  <c:v>1972.4583333332412</c:v>
                </c:pt>
                <c:pt idx="737">
                  <c:v>1972.5416666665744</c:v>
                </c:pt>
                <c:pt idx="738">
                  <c:v>1972.6249999999077</c:v>
                </c:pt>
                <c:pt idx="739">
                  <c:v>1972.7083333332409</c:v>
                </c:pt>
                <c:pt idx="740">
                  <c:v>1972.7916666665742</c:v>
                </c:pt>
                <c:pt idx="741">
                  <c:v>1972.8749999999075</c:v>
                </c:pt>
                <c:pt idx="742">
                  <c:v>1972.9583333332407</c:v>
                </c:pt>
                <c:pt idx="743">
                  <c:v>1973.041666666574</c:v>
                </c:pt>
                <c:pt idx="744">
                  <c:v>1973.1249999999072</c:v>
                </c:pt>
                <c:pt idx="745">
                  <c:v>1973.2083333332405</c:v>
                </c:pt>
                <c:pt idx="746">
                  <c:v>1973.2916666665737</c:v>
                </c:pt>
                <c:pt idx="747">
                  <c:v>1973.374999999907</c:v>
                </c:pt>
                <c:pt idx="748">
                  <c:v>1973.4583333332403</c:v>
                </c:pt>
                <c:pt idx="749">
                  <c:v>1973.5416666665735</c:v>
                </c:pt>
                <c:pt idx="750">
                  <c:v>1973.6249999999068</c:v>
                </c:pt>
                <c:pt idx="751">
                  <c:v>1973.70833333324</c:v>
                </c:pt>
                <c:pt idx="752">
                  <c:v>1973.7916666665733</c:v>
                </c:pt>
                <c:pt idx="753">
                  <c:v>1973.8749999999065</c:v>
                </c:pt>
                <c:pt idx="754">
                  <c:v>1973.9583333332398</c:v>
                </c:pt>
                <c:pt idx="755">
                  <c:v>1974.0416666665731</c:v>
                </c:pt>
                <c:pt idx="756">
                  <c:v>1974.1249999999063</c:v>
                </c:pt>
                <c:pt idx="757">
                  <c:v>1974.2083333332396</c:v>
                </c:pt>
                <c:pt idx="758">
                  <c:v>1974.2916666665728</c:v>
                </c:pt>
                <c:pt idx="759">
                  <c:v>1974.3749999999061</c:v>
                </c:pt>
                <c:pt idx="760">
                  <c:v>1974.4583333332394</c:v>
                </c:pt>
                <c:pt idx="761">
                  <c:v>1974.5416666665726</c:v>
                </c:pt>
                <c:pt idx="762">
                  <c:v>1974.6249999999059</c:v>
                </c:pt>
                <c:pt idx="763">
                  <c:v>1974.7083333332391</c:v>
                </c:pt>
                <c:pt idx="764">
                  <c:v>1974.7916666665724</c:v>
                </c:pt>
                <c:pt idx="765">
                  <c:v>1974.8749999999056</c:v>
                </c:pt>
                <c:pt idx="766">
                  <c:v>1974.9583333332389</c:v>
                </c:pt>
                <c:pt idx="767">
                  <c:v>1975.0416666665722</c:v>
                </c:pt>
                <c:pt idx="768">
                  <c:v>1975.1249999999054</c:v>
                </c:pt>
                <c:pt idx="769">
                  <c:v>1975.2083333332387</c:v>
                </c:pt>
                <c:pt idx="770">
                  <c:v>1975.2916666665719</c:v>
                </c:pt>
                <c:pt idx="771">
                  <c:v>1975.3749999999052</c:v>
                </c:pt>
                <c:pt idx="772">
                  <c:v>1975.4583333332384</c:v>
                </c:pt>
                <c:pt idx="773">
                  <c:v>1975.5416666665717</c:v>
                </c:pt>
                <c:pt idx="774">
                  <c:v>1975.624999999905</c:v>
                </c:pt>
                <c:pt idx="775">
                  <c:v>1975.7083333332382</c:v>
                </c:pt>
                <c:pt idx="776">
                  <c:v>1975.7916666665715</c:v>
                </c:pt>
                <c:pt idx="777">
                  <c:v>1975.8749999999047</c:v>
                </c:pt>
                <c:pt idx="778">
                  <c:v>1975.958333333238</c:v>
                </c:pt>
                <c:pt idx="779">
                  <c:v>1976.0416666665712</c:v>
                </c:pt>
                <c:pt idx="780">
                  <c:v>1976.1249999999045</c:v>
                </c:pt>
                <c:pt idx="781">
                  <c:v>1976.2083333332378</c:v>
                </c:pt>
                <c:pt idx="782">
                  <c:v>1976.291666666571</c:v>
                </c:pt>
                <c:pt idx="783">
                  <c:v>1976.3749999999043</c:v>
                </c:pt>
                <c:pt idx="784">
                  <c:v>1976.4583333332375</c:v>
                </c:pt>
                <c:pt idx="785">
                  <c:v>1976.5416666665708</c:v>
                </c:pt>
                <c:pt idx="786">
                  <c:v>1976.624999999904</c:v>
                </c:pt>
                <c:pt idx="787">
                  <c:v>1976.7083333332373</c:v>
                </c:pt>
                <c:pt idx="788">
                  <c:v>1976.7916666665706</c:v>
                </c:pt>
                <c:pt idx="789">
                  <c:v>1976.8749999999038</c:v>
                </c:pt>
                <c:pt idx="790">
                  <c:v>1976.9583333332371</c:v>
                </c:pt>
                <c:pt idx="791">
                  <c:v>1977.0416666665703</c:v>
                </c:pt>
                <c:pt idx="792">
                  <c:v>1977.1249999999036</c:v>
                </c:pt>
                <c:pt idx="793">
                  <c:v>1977.2083333332369</c:v>
                </c:pt>
                <c:pt idx="794">
                  <c:v>1977.2916666665701</c:v>
                </c:pt>
                <c:pt idx="795">
                  <c:v>1977.3749999999034</c:v>
                </c:pt>
                <c:pt idx="796">
                  <c:v>1977.4583333332366</c:v>
                </c:pt>
                <c:pt idx="797">
                  <c:v>1977.5416666665699</c:v>
                </c:pt>
                <c:pt idx="798">
                  <c:v>1977.6249999999031</c:v>
                </c:pt>
                <c:pt idx="799">
                  <c:v>1977.7083333332364</c:v>
                </c:pt>
                <c:pt idx="800">
                  <c:v>1977.7916666665697</c:v>
                </c:pt>
                <c:pt idx="801">
                  <c:v>1977.8749999999029</c:v>
                </c:pt>
                <c:pt idx="802">
                  <c:v>1977.9583333332362</c:v>
                </c:pt>
                <c:pt idx="803">
                  <c:v>1978.0416666665694</c:v>
                </c:pt>
                <c:pt idx="804">
                  <c:v>1978.1249999999027</c:v>
                </c:pt>
                <c:pt idx="805">
                  <c:v>1978.2083333332359</c:v>
                </c:pt>
                <c:pt idx="806">
                  <c:v>1978.2916666665692</c:v>
                </c:pt>
                <c:pt idx="807">
                  <c:v>1978.3749999999025</c:v>
                </c:pt>
                <c:pt idx="808">
                  <c:v>1978.4583333332357</c:v>
                </c:pt>
                <c:pt idx="809">
                  <c:v>1978.541666666569</c:v>
                </c:pt>
                <c:pt idx="810">
                  <c:v>1978.6249999999022</c:v>
                </c:pt>
                <c:pt idx="811">
                  <c:v>1978.7083333332355</c:v>
                </c:pt>
                <c:pt idx="812">
                  <c:v>1978.7916666665687</c:v>
                </c:pt>
                <c:pt idx="813">
                  <c:v>1978.874999999902</c:v>
                </c:pt>
                <c:pt idx="814">
                  <c:v>1978.9583333332353</c:v>
                </c:pt>
                <c:pt idx="815">
                  <c:v>1979.0416666665685</c:v>
                </c:pt>
                <c:pt idx="816">
                  <c:v>1979.1249999999018</c:v>
                </c:pt>
                <c:pt idx="817">
                  <c:v>1979.208333333235</c:v>
                </c:pt>
                <c:pt idx="818">
                  <c:v>1979.2916666665683</c:v>
                </c:pt>
                <c:pt idx="819">
                  <c:v>1979.3749999999015</c:v>
                </c:pt>
                <c:pt idx="820">
                  <c:v>1979.4583333332348</c:v>
                </c:pt>
                <c:pt idx="821">
                  <c:v>1979.5416666665681</c:v>
                </c:pt>
                <c:pt idx="822">
                  <c:v>1979.6249999999013</c:v>
                </c:pt>
                <c:pt idx="823">
                  <c:v>1979.7083333332346</c:v>
                </c:pt>
                <c:pt idx="824">
                  <c:v>1979.7916666665678</c:v>
                </c:pt>
                <c:pt idx="825">
                  <c:v>1979.8749999999011</c:v>
                </c:pt>
                <c:pt idx="826">
                  <c:v>1979.9583333332343</c:v>
                </c:pt>
                <c:pt idx="827">
                  <c:v>1980.0416666665676</c:v>
                </c:pt>
                <c:pt idx="828">
                  <c:v>1980.1249999999009</c:v>
                </c:pt>
                <c:pt idx="829">
                  <c:v>1980.2083333332341</c:v>
                </c:pt>
                <c:pt idx="830">
                  <c:v>1980.2916666665674</c:v>
                </c:pt>
                <c:pt idx="831">
                  <c:v>1980.3749999999006</c:v>
                </c:pt>
                <c:pt idx="832">
                  <c:v>1980.4583333332339</c:v>
                </c:pt>
                <c:pt idx="833">
                  <c:v>1980.5416666665672</c:v>
                </c:pt>
                <c:pt idx="834">
                  <c:v>1980.6249999999004</c:v>
                </c:pt>
                <c:pt idx="835">
                  <c:v>1980.7083333332337</c:v>
                </c:pt>
                <c:pt idx="836">
                  <c:v>1980.7916666665669</c:v>
                </c:pt>
                <c:pt idx="837">
                  <c:v>1980.8749999999002</c:v>
                </c:pt>
                <c:pt idx="838">
                  <c:v>1980.9583333332334</c:v>
                </c:pt>
                <c:pt idx="839">
                  <c:v>1981.0416666665667</c:v>
                </c:pt>
                <c:pt idx="840">
                  <c:v>1981.1249999999</c:v>
                </c:pt>
                <c:pt idx="841">
                  <c:v>1981.2083333332332</c:v>
                </c:pt>
                <c:pt idx="842">
                  <c:v>1981.2916666665665</c:v>
                </c:pt>
                <c:pt idx="843">
                  <c:v>1981.3749999998997</c:v>
                </c:pt>
                <c:pt idx="844">
                  <c:v>1981.458333333233</c:v>
                </c:pt>
                <c:pt idx="845">
                  <c:v>1981.5416666665662</c:v>
                </c:pt>
                <c:pt idx="846">
                  <c:v>1981.6249999998995</c:v>
                </c:pt>
                <c:pt idx="847">
                  <c:v>1981.7083333332328</c:v>
                </c:pt>
                <c:pt idx="848">
                  <c:v>1981.791666666566</c:v>
                </c:pt>
                <c:pt idx="849">
                  <c:v>1981.8749999998993</c:v>
                </c:pt>
                <c:pt idx="850">
                  <c:v>1981.9583333332325</c:v>
                </c:pt>
                <c:pt idx="851">
                  <c:v>1982.0416666665658</c:v>
                </c:pt>
                <c:pt idx="852">
                  <c:v>1982.124999999899</c:v>
                </c:pt>
                <c:pt idx="853">
                  <c:v>1982.2083333332323</c:v>
                </c:pt>
                <c:pt idx="854">
                  <c:v>1982.2916666665656</c:v>
                </c:pt>
                <c:pt idx="855">
                  <c:v>1982.3749999998988</c:v>
                </c:pt>
                <c:pt idx="856">
                  <c:v>1982.4583333332321</c:v>
                </c:pt>
                <c:pt idx="857">
                  <c:v>1982.5416666665653</c:v>
                </c:pt>
                <c:pt idx="858">
                  <c:v>1982.6249999998986</c:v>
                </c:pt>
                <c:pt idx="859">
                  <c:v>1982.7083333332318</c:v>
                </c:pt>
                <c:pt idx="860">
                  <c:v>1982.7916666665651</c:v>
                </c:pt>
                <c:pt idx="861">
                  <c:v>1982.8749999998984</c:v>
                </c:pt>
                <c:pt idx="862">
                  <c:v>1982.9583333332316</c:v>
                </c:pt>
                <c:pt idx="863">
                  <c:v>1983.0416666665649</c:v>
                </c:pt>
                <c:pt idx="864">
                  <c:v>1983.1249999998981</c:v>
                </c:pt>
                <c:pt idx="865">
                  <c:v>1983.2083333332314</c:v>
                </c:pt>
                <c:pt idx="866">
                  <c:v>1983.2916666665647</c:v>
                </c:pt>
                <c:pt idx="867">
                  <c:v>1983.3749999998979</c:v>
                </c:pt>
                <c:pt idx="868">
                  <c:v>1983.4583333332312</c:v>
                </c:pt>
                <c:pt idx="869">
                  <c:v>1983.5416666665644</c:v>
                </c:pt>
                <c:pt idx="870">
                  <c:v>1983.6249999998977</c:v>
                </c:pt>
                <c:pt idx="871">
                  <c:v>1983.7083333332309</c:v>
                </c:pt>
                <c:pt idx="872">
                  <c:v>1983.7916666665642</c:v>
                </c:pt>
                <c:pt idx="873">
                  <c:v>1983.8749999998975</c:v>
                </c:pt>
                <c:pt idx="874">
                  <c:v>1983.9583333332307</c:v>
                </c:pt>
                <c:pt idx="875">
                  <c:v>1984.041666666564</c:v>
                </c:pt>
                <c:pt idx="876">
                  <c:v>1984.1249999998972</c:v>
                </c:pt>
                <c:pt idx="877">
                  <c:v>1984.2083333332305</c:v>
                </c:pt>
                <c:pt idx="878">
                  <c:v>1984.2916666665637</c:v>
                </c:pt>
                <c:pt idx="879">
                  <c:v>1984.374999999897</c:v>
                </c:pt>
                <c:pt idx="880">
                  <c:v>1984.4583333332303</c:v>
                </c:pt>
                <c:pt idx="881">
                  <c:v>1984.5416666665635</c:v>
                </c:pt>
                <c:pt idx="882">
                  <c:v>1984.6249999998968</c:v>
                </c:pt>
                <c:pt idx="883">
                  <c:v>1984.70833333323</c:v>
                </c:pt>
                <c:pt idx="884">
                  <c:v>1984.7916666665633</c:v>
                </c:pt>
                <c:pt idx="885">
                  <c:v>1984.8749999998965</c:v>
                </c:pt>
                <c:pt idx="886">
                  <c:v>1984.9583333332298</c:v>
                </c:pt>
                <c:pt idx="887">
                  <c:v>1985.0416666665631</c:v>
                </c:pt>
                <c:pt idx="888">
                  <c:v>1985.1249999998963</c:v>
                </c:pt>
                <c:pt idx="889">
                  <c:v>1985.2083333332296</c:v>
                </c:pt>
                <c:pt idx="890">
                  <c:v>1985.2916666665628</c:v>
                </c:pt>
                <c:pt idx="891">
                  <c:v>1985.3749999998961</c:v>
                </c:pt>
                <c:pt idx="892">
                  <c:v>1985.4583333332293</c:v>
                </c:pt>
                <c:pt idx="893">
                  <c:v>1985.5416666665626</c:v>
                </c:pt>
                <c:pt idx="894">
                  <c:v>1985.6249999998959</c:v>
                </c:pt>
                <c:pt idx="895">
                  <c:v>1985.7083333332291</c:v>
                </c:pt>
                <c:pt idx="896">
                  <c:v>1985.7916666665624</c:v>
                </c:pt>
                <c:pt idx="897">
                  <c:v>1985.8749999998956</c:v>
                </c:pt>
                <c:pt idx="898">
                  <c:v>1985.9583333332289</c:v>
                </c:pt>
                <c:pt idx="899">
                  <c:v>1986.0416666665622</c:v>
                </c:pt>
                <c:pt idx="900">
                  <c:v>1986.1249999998954</c:v>
                </c:pt>
                <c:pt idx="901">
                  <c:v>1986.2083333332287</c:v>
                </c:pt>
                <c:pt idx="902">
                  <c:v>1986.2916666665619</c:v>
                </c:pt>
                <c:pt idx="903">
                  <c:v>1986.3749999998952</c:v>
                </c:pt>
                <c:pt idx="904">
                  <c:v>1986.4583333332284</c:v>
                </c:pt>
                <c:pt idx="905">
                  <c:v>1986.5416666665617</c:v>
                </c:pt>
                <c:pt idx="906">
                  <c:v>1986.624999999895</c:v>
                </c:pt>
                <c:pt idx="907">
                  <c:v>1986.7083333332282</c:v>
                </c:pt>
                <c:pt idx="908">
                  <c:v>1986.7916666665615</c:v>
                </c:pt>
                <c:pt idx="909">
                  <c:v>1986.8749999998947</c:v>
                </c:pt>
                <c:pt idx="910">
                  <c:v>1986.958333333228</c:v>
                </c:pt>
                <c:pt idx="911">
                  <c:v>1987.0416666665612</c:v>
                </c:pt>
                <c:pt idx="912">
                  <c:v>1987.1249999998945</c:v>
                </c:pt>
                <c:pt idx="913">
                  <c:v>1987.2083333332278</c:v>
                </c:pt>
                <c:pt idx="914">
                  <c:v>1987.291666666561</c:v>
                </c:pt>
                <c:pt idx="915">
                  <c:v>1987.3749999998943</c:v>
                </c:pt>
                <c:pt idx="916">
                  <c:v>1987.4583333332275</c:v>
                </c:pt>
                <c:pt idx="917">
                  <c:v>1987.5416666665608</c:v>
                </c:pt>
                <c:pt idx="918">
                  <c:v>1987.624999999894</c:v>
                </c:pt>
                <c:pt idx="919">
                  <c:v>1987.7083333332273</c:v>
                </c:pt>
                <c:pt idx="920">
                  <c:v>1987.7916666665606</c:v>
                </c:pt>
                <c:pt idx="921">
                  <c:v>1987.8749999998938</c:v>
                </c:pt>
                <c:pt idx="922">
                  <c:v>1987.9583333332271</c:v>
                </c:pt>
                <c:pt idx="923">
                  <c:v>1988.0416666665603</c:v>
                </c:pt>
                <c:pt idx="924">
                  <c:v>1988.1249999998936</c:v>
                </c:pt>
                <c:pt idx="925">
                  <c:v>1988.2083333332268</c:v>
                </c:pt>
                <c:pt idx="926">
                  <c:v>1988.2916666665601</c:v>
                </c:pt>
                <c:pt idx="927">
                  <c:v>1988.3749999998934</c:v>
                </c:pt>
                <c:pt idx="928">
                  <c:v>1988.4583333332266</c:v>
                </c:pt>
                <c:pt idx="929">
                  <c:v>1988.5416666665599</c:v>
                </c:pt>
                <c:pt idx="930">
                  <c:v>1988.6249999998931</c:v>
                </c:pt>
                <c:pt idx="931">
                  <c:v>1988.7083333332264</c:v>
                </c:pt>
                <c:pt idx="932">
                  <c:v>1988.7916666665596</c:v>
                </c:pt>
                <c:pt idx="933">
                  <c:v>1988.8749999998929</c:v>
                </c:pt>
                <c:pt idx="934">
                  <c:v>1988.9583333332262</c:v>
                </c:pt>
                <c:pt idx="935">
                  <c:v>1989.0416666665594</c:v>
                </c:pt>
                <c:pt idx="936">
                  <c:v>1989.1249999998927</c:v>
                </c:pt>
                <c:pt idx="937">
                  <c:v>1989.2083333332259</c:v>
                </c:pt>
                <c:pt idx="938">
                  <c:v>1989.2916666665592</c:v>
                </c:pt>
                <c:pt idx="939">
                  <c:v>1989.3749999998925</c:v>
                </c:pt>
                <c:pt idx="940">
                  <c:v>1989.4583333332257</c:v>
                </c:pt>
                <c:pt idx="941">
                  <c:v>1989.541666666559</c:v>
                </c:pt>
                <c:pt idx="942">
                  <c:v>1989.6249999998922</c:v>
                </c:pt>
                <c:pt idx="943">
                  <c:v>1989.7083333332255</c:v>
                </c:pt>
                <c:pt idx="944">
                  <c:v>1989.7916666665587</c:v>
                </c:pt>
                <c:pt idx="945">
                  <c:v>1989.874999999892</c:v>
                </c:pt>
                <c:pt idx="946">
                  <c:v>1989.9583333332253</c:v>
                </c:pt>
                <c:pt idx="947">
                  <c:v>1990.0416666665585</c:v>
                </c:pt>
                <c:pt idx="948">
                  <c:v>1990.1249999998918</c:v>
                </c:pt>
                <c:pt idx="949">
                  <c:v>1990.208333333225</c:v>
                </c:pt>
                <c:pt idx="950">
                  <c:v>1990.2916666665583</c:v>
                </c:pt>
                <c:pt idx="951">
                  <c:v>1990.3749999998915</c:v>
                </c:pt>
                <c:pt idx="952">
                  <c:v>1990.4583333332248</c:v>
                </c:pt>
                <c:pt idx="953">
                  <c:v>1990.5416666665581</c:v>
                </c:pt>
                <c:pt idx="954">
                  <c:v>1990.6249999998913</c:v>
                </c:pt>
                <c:pt idx="955">
                  <c:v>1990.7083333332246</c:v>
                </c:pt>
                <c:pt idx="956">
                  <c:v>1990.7916666665578</c:v>
                </c:pt>
                <c:pt idx="957">
                  <c:v>1990.8749999998911</c:v>
                </c:pt>
                <c:pt idx="958">
                  <c:v>1990.9583333332243</c:v>
                </c:pt>
                <c:pt idx="959">
                  <c:v>1991.0416666665576</c:v>
                </c:pt>
                <c:pt idx="960">
                  <c:v>1991.1249999998909</c:v>
                </c:pt>
                <c:pt idx="961">
                  <c:v>1991.2083333332241</c:v>
                </c:pt>
                <c:pt idx="962">
                  <c:v>1991.2916666665574</c:v>
                </c:pt>
                <c:pt idx="963">
                  <c:v>1991.3749999998906</c:v>
                </c:pt>
                <c:pt idx="964">
                  <c:v>1991.4583333332239</c:v>
                </c:pt>
                <c:pt idx="965">
                  <c:v>1991.5416666665571</c:v>
                </c:pt>
                <c:pt idx="966">
                  <c:v>1991.6249999998904</c:v>
                </c:pt>
                <c:pt idx="967">
                  <c:v>1991.7083333332237</c:v>
                </c:pt>
                <c:pt idx="968">
                  <c:v>1991.7916666665569</c:v>
                </c:pt>
                <c:pt idx="969">
                  <c:v>1991.8749999998902</c:v>
                </c:pt>
                <c:pt idx="970">
                  <c:v>1991.9583333332234</c:v>
                </c:pt>
                <c:pt idx="971">
                  <c:v>1992.0416666665567</c:v>
                </c:pt>
                <c:pt idx="972">
                  <c:v>1992.12499999989</c:v>
                </c:pt>
                <c:pt idx="973">
                  <c:v>1992.2083333332232</c:v>
                </c:pt>
                <c:pt idx="974">
                  <c:v>1992.2916666665565</c:v>
                </c:pt>
                <c:pt idx="975">
                  <c:v>1992.3749999998897</c:v>
                </c:pt>
                <c:pt idx="976">
                  <c:v>1992.458333333223</c:v>
                </c:pt>
                <c:pt idx="977">
                  <c:v>1992.5416666665562</c:v>
                </c:pt>
                <c:pt idx="978">
                  <c:v>1992.6249999998895</c:v>
                </c:pt>
                <c:pt idx="979">
                  <c:v>1992.7083333332228</c:v>
                </c:pt>
                <c:pt idx="980">
                  <c:v>1992.791666666556</c:v>
                </c:pt>
                <c:pt idx="981">
                  <c:v>1992.8749999998893</c:v>
                </c:pt>
                <c:pt idx="982">
                  <c:v>1992.9583333332225</c:v>
                </c:pt>
                <c:pt idx="983">
                  <c:v>1993.0416666665558</c:v>
                </c:pt>
                <c:pt idx="984">
                  <c:v>1993.124999999889</c:v>
                </c:pt>
                <c:pt idx="985">
                  <c:v>1993.2083333332223</c:v>
                </c:pt>
                <c:pt idx="986">
                  <c:v>1993.2916666665556</c:v>
                </c:pt>
                <c:pt idx="987">
                  <c:v>1993.3749999998888</c:v>
                </c:pt>
                <c:pt idx="988">
                  <c:v>1993.4583333332221</c:v>
                </c:pt>
                <c:pt idx="989">
                  <c:v>1993.5416666665553</c:v>
                </c:pt>
                <c:pt idx="990">
                  <c:v>1993.6249999998886</c:v>
                </c:pt>
                <c:pt idx="991">
                  <c:v>1993.7083333332218</c:v>
                </c:pt>
                <c:pt idx="992">
                  <c:v>1993.7916666665551</c:v>
                </c:pt>
                <c:pt idx="993">
                  <c:v>1993.8749999998884</c:v>
                </c:pt>
                <c:pt idx="994">
                  <c:v>1993.9583333332216</c:v>
                </c:pt>
                <c:pt idx="995">
                  <c:v>1994.0416666665549</c:v>
                </c:pt>
                <c:pt idx="996">
                  <c:v>1994.1249999998881</c:v>
                </c:pt>
                <c:pt idx="997">
                  <c:v>1994.2083333332214</c:v>
                </c:pt>
                <c:pt idx="998">
                  <c:v>1994.2916666665546</c:v>
                </c:pt>
                <c:pt idx="999">
                  <c:v>1994.3749999998879</c:v>
                </c:pt>
                <c:pt idx="1000">
                  <c:v>1994.4583333332212</c:v>
                </c:pt>
                <c:pt idx="1001">
                  <c:v>1994.5416666665544</c:v>
                </c:pt>
                <c:pt idx="1002">
                  <c:v>1994.6249999998877</c:v>
                </c:pt>
                <c:pt idx="1003">
                  <c:v>1994.7083333332209</c:v>
                </c:pt>
                <c:pt idx="1004">
                  <c:v>1994.7916666665542</c:v>
                </c:pt>
                <c:pt idx="1005">
                  <c:v>1994.8749999998875</c:v>
                </c:pt>
                <c:pt idx="1006">
                  <c:v>1994.9583333332207</c:v>
                </c:pt>
                <c:pt idx="1007">
                  <c:v>1995.041666666554</c:v>
                </c:pt>
                <c:pt idx="1008">
                  <c:v>1995.1249999998872</c:v>
                </c:pt>
                <c:pt idx="1009">
                  <c:v>1995.2083333332205</c:v>
                </c:pt>
                <c:pt idx="1010">
                  <c:v>1995.2916666665537</c:v>
                </c:pt>
                <c:pt idx="1011">
                  <c:v>1995.374999999887</c:v>
                </c:pt>
                <c:pt idx="1012">
                  <c:v>1995.4583333332203</c:v>
                </c:pt>
                <c:pt idx="1013">
                  <c:v>1995.5416666665535</c:v>
                </c:pt>
                <c:pt idx="1014">
                  <c:v>1995.6249999998868</c:v>
                </c:pt>
                <c:pt idx="1015">
                  <c:v>1995.70833333322</c:v>
                </c:pt>
                <c:pt idx="1016">
                  <c:v>1995.7916666665533</c:v>
                </c:pt>
                <c:pt idx="1017">
                  <c:v>1995.8749999998865</c:v>
                </c:pt>
                <c:pt idx="1018">
                  <c:v>1995.9583333332198</c:v>
                </c:pt>
                <c:pt idx="1019">
                  <c:v>1996.0416666665531</c:v>
                </c:pt>
                <c:pt idx="1020">
                  <c:v>1996.1249999998863</c:v>
                </c:pt>
                <c:pt idx="1021">
                  <c:v>1996.2083333332196</c:v>
                </c:pt>
                <c:pt idx="1022">
                  <c:v>1996.2916666665528</c:v>
                </c:pt>
                <c:pt idx="1023">
                  <c:v>1996.3749999998861</c:v>
                </c:pt>
                <c:pt idx="1024">
                  <c:v>1996.4583333332193</c:v>
                </c:pt>
                <c:pt idx="1025">
                  <c:v>1996.5416666665526</c:v>
                </c:pt>
                <c:pt idx="1026">
                  <c:v>1996.6249999998859</c:v>
                </c:pt>
                <c:pt idx="1027">
                  <c:v>1996.7083333332191</c:v>
                </c:pt>
                <c:pt idx="1028">
                  <c:v>1996.7916666665524</c:v>
                </c:pt>
                <c:pt idx="1029">
                  <c:v>1996.8749999998856</c:v>
                </c:pt>
                <c:pt idx="1030">
                  <c:v>1996.9583333332189</c:v>
                </c:pt>
                <c:pt idx="1031">
                  <c:v>1997.0416666665521</c:v>
                </c:pt>
                <c:pt idx="1032">
                  <c:v>1997.1249999998854</c:v>
                </c:pt>
                <c:pt idx="1033">
                  <c:v>1997.2083333332187</c:v>
                </c:pt>
                <c:pt idx="1034">
                  <c:v>1997.2916666665519</c:v>
                </c:pt>
                <c:pt idx="1035">
                  <c:v>1997.3749999998852</c:v>
                </c:pt>
                <c:pt idx="1036">
                  <c:v>1997.4583333332184</c:v>
                </c:pt>
                <c:pt idx="1037">
                  <c:v>1997.5416666665517</c:v>
                </c:pt>
                <c:pt idx="1038">
                  <c:v>1997.6249999998849</c:v>
                </c:pt>
                <c:pt idx="1039">
                  <c:v>1997.7083333332182</c:v>
                </c:pt>
                <c:pt idx="1040">
                  <c:v>1997.7916666665515</c:v>
                </c:pt>
                <c:pt idx="1041">
                  <c:v>1997.8749999998847</c:v>
                </c:pt>
                <c:pt idx="1042">
                  <c:v>1997.958333333218</c:v>
                </c:pt>
                <c:pt idx="1043">
                  <c:v>1998.0416666665512</c:v>
                </c:pt>
                <c:pt idx="1044">
                  <c:v>1998.1249999998845</c:v>
                </c:pt>
                <c:pt idx="1045">
                  <c:v>1998.2083333332178</c:v>
                </c:pt>
                <c:pt idx="1046">
                  <c:v>1998.291666666551</c:v>
                </c:pt>
                <c:pt idx="1047">
                  <c:v>1998.3749999998843</c:v>
                </c:pt>
                <c:pt idx="1048">
                  <c:v>1998.4583333332175</c:v>
                </c:pt>
                <c:pt idx="1049">
                  <c:v>1998.5416666665508</c:v>
                </c:pt>
                <c:pt idx="1050">
                  <c:v>1998.624999999884</c:v>
                </c:pt>
                <c:pt idx="1051">
                  <c:v>1998.7083333332173</c:v>
                </c:pt>
                <c:pt idx="1052">
                  <c:v>1998.7916666665506</c:v>
                </c:pt>
                <c:pt idx="1053">
                  <c:v>1998.8749999998838</c:v>
                </c:pt>
                <c:pt idx="1054">
                  <c:v>1998.9583333332171</c:v>
                </c:pt>
                <c:pt idx="1055">
                  <c:v>1999.0416666665503</c:v>
                </c:pt>
                <c:pt idx="1056">
                  <c:v>1999.1249999998836</c:v>
                </c:pt>
                <c:pt idx="1057">
                  <c:v>1999.2083333332168</c:v>
                </c:pt>
                <c:pt idx="1058">
                  <c:v>1999.2916666665501</c:v>
                </c:pt>
                <c:pt idx="1059">
                  <c:v>1999.3749999998834</c:v>
                </c:pt>
                <c:pt idx="1060">
                  <c:v>1999.4583333332166</c:v>
                </c:pt>
                <c:pt idx="1061">
                  <c:v>1999.5416666665499</c:v>
                </c:pt>
                <c:pt idx="1062">
                  <c:v>1999.6249999998831</c:v>
                </c:pt>
                <c:pt idx="1063">
                  <c:v>1999.7083333332164</c:v>
                </c:pt>
                <c:pt idx="1064">
                  <c:v>1999.7916666665496</c:v>
                </c:pt>
                <c:pt idx="1065">
                  <c:v>1999.8749999998829</c:v>
                </c:pt>
                <c:pt idx="1066">
                  <c:v>1999.9583333332162</c:v>
                </c:pt>
                <c:pt idx="1067">
                  <c:v>2000.0416666665494</c:v>
                </c:pt>
                <c:pt idx="1068">
                  <c:v>2000.1249999998827</c:v>
                </c:pt>
                <c:pt idx="1069">
                  <c:v>2000.2083333332159</c:v>
                </c:pt>
                <c:pt idx="1070">
                  <c:v>2000.2916666665492</c:v>
                </c:pt>
                <c:pt idx="1071">
                  <c:v>2000.3749999998824</c:v>
                </c:pt>
                <c:pt idx="1072">
                  <c:v>2000.4583333332157</c:v>
                </c:pt>
                <c:pt idx="1073">
                  <c:v>2000.541666666549</c:v>
                </c:pt>
                <c:pt idx="1074">
                  <c:v>2000.6249999998822</c:v>
                </c:pt>
                <c:pt idx="1075">
                  <c:v>2000.7083333332155</c:v>
                </c:pt>
                <c:pt idx="1076">
                  <c:v>2000.7916666665487</c:v>
                </c:pt>
                <c:pt idx="1077">
                  <c:v>2000.874999999882</c:v>
                </c:pt>
                <c:pt idx="1078">
                  <c:v>2000.9583333332153</c:v>
                </c:pt>
                <c:pt idx="1079">
                  <c:v>2001.0416666665485</c:v>
                </c:pt>
                <c:pt idx="1080">
                  <c:v>2001.1249999998818</c:v>
                </c:pt>
                <c:pt idx="1081">
                  <c:v>2001.208333333215</c:v>
                </c:pt>
                <c:pt idx="1082">
                  <c:v>2001.2916666665483</c:v>
                </c:pt>
                <c:pt idx="1083">
                  <c:v>2001.3749999998815</c:v>
                </c:pt>
                <c:pt idx="1084">
                  <c:v>2001.4583333332148</c:v>
                </c:pt>
                <c:pt idx="1085">
                  <c:v>2001.5416666665481</c:v>
                </c:pt>
                <c:pt idx="1086">
                  <c:v>2001.6249999998813</c:v>
                </c:pt>
                <c:pt idx="1087">
                  <c:v>2001.7083333332146</c:v>
                </c:pt>
                <c:pt idx="1088">
                  <c:v>2001.7916666665478</c:v>
                </c:pt>
                <c:pt idx="1089">
                  <c:v>2001.8749999998811</c:v>
                </c:pt>
                <c:pt idx="1090">
                  <c:v>2001.9583333332143</c:v>
                </c:pt>
                <c:pt idx="1091">
                  <c:v>2002.0416666665476</c:v>
                </c:pt>
                <c:pt idx="1092">
                  <c:v>2002.1249999998809</c:v>
                </c:pt>
                <c:pt idx="1093">
                  <c:v>2002.2083333332141</c:v>
                </c:pt>
                <c:pt idx="1094">
                  <c:v>2002.2916666665474</c:v>
                </c:pt>
                <c:pt idx="1095">
                  <c:v>2002.3749999998806</c:v>
                </c:pt>
                <c:pt idx="1096">
                  <c:v>2002.4583333332139</c:v>
                </c:pt>
                <c:pt idx="1097">
                  <c:v>2002.5416666665471</c:v>
                </c:pt>
                <c:pt idx="1098">
                  <c:v>2002.6249999998804</c:v>
                </c:pt>
                <c:pt idx="1099">
                  <c:v>2002.7083333332137</c:v>
                </c:pt>
                <c:pt idx="1100">
                  <c:v>2002.7916666665469</c:v>
                </c:pt>
                <c:pt idx="1101">
                  <c:v>2002.8749999998802</c:v>
                </c:pt>
                <c:pt idx="1102">
                  <c:v>2002.9583333332134</c:v>
                </c:pt>
                <c:pt idx="1103">
                  <c:v>2003.0416666665467</c:v>
                </c:pt>
                <c:pt idx="1104">
                  <c:v>2003.1249999998799</c:v>
                </c:pt>
                <c:pt idx="1105">
                  <c:v>2003.2083333332132</c:v>
                </c:pt>
                <c:pt idx="1106">
                  <c:v>2003.2916666665465</c:v>
                </c:pt>
                <c:pt idx="1107">
                  <c:v>2003.3749999998797</c:v>
                </c:pt>
                <c:pt idx="1108">
                  <c:v>2003.458333333213</c:v>
                </c:pt>
                <c:pt idx="1109">
                  <c:v>2003.5416666665462</c:v>
                </c:pt>
                <c:pt idx="1110">
                  <c:v>2003.6249999998795</c:v>
                </c:pt>
                <c:pt idx="1111">
                  <c:v>2003.7083333332127</c:v>
                </c:pt>
                <c:pt idx="1112">
                  <c:v>2003.791666666546</c:v>
                </c:pt>
                <c:pt idx="1113">
                  <c:v>2003.8749999998793</c:v>
                </c:pt>
                <c:pt idx="1114">
                  <c:v>2003.9583333332125</c:v>
                </c:pt>
                <c:pt idx="1115">
                  <c:v>2004.0416666665458</c:v>
                </c:pt>
                <c:pt idx="1116">
                  <c:v>2004.124999999879</c:v>
                </c:pt>
                <c:pt idx="1117">
                  <c:v>2004.2083333332123</c:v>
                </c:pt>
                <c:pt idx="1118">
                  <c:v>2004.2916666665456</c:v>
                </c:pt>
                <c:pt idx="1119">
                  <c:v>2004.3749999998788</c:v>
                </c:pt>
                <c:pt idx="1120">
                  <c:v>2004.4583333332121</c:v>
                </c:pt>
                <c:pt idx="1121">
                  <c:v>2004.5416666665453</c:v>
                </c:pt>
                <c:pt idx="1122">
                  <c:v>2004.6249999998786</c:v>
                </c:pt>
                <c:pt idx="1123">
                  <c:v>2004.7083333332118</c:v>
                </c:pt>
                <c:pt idx="1124">
                  <c:v>2004.7916666665451</c:v>
                </c:pt>
                <c:pt idx="1125">
                  <c:v>2004.8749999998784</c:v>
                </c:pt>
                <c:pt idx="1126">
                  <c:v>2004.9583333332116</c:v>
                </c:pt>
                <c:pt idx="1127">
                  <c:v>2005.0416666665449</c:v>
                </c:pt>
                <c:pt idx="1128">
                  <c:v>2005.1249999998781</c:v>
                </c:pt>
                <c:pt idx="1129">
                  <c:v>2005.2083333332114</c:v>
                </c:pt>
                <c:pt idx="1130">
                  <c:v>2005.2916666665446</c:v>
                </c:pt>
                <c:pt idx="1131">
                  <c:v>2005.3749999998779</c:v>
                </c:pt>
                <c:pt idx="1132">
                  <c:v>2005.4583333332112</c:v>
                </c:pt>
                <c:pt idx="1133">
                  <c:v>2005.5416666665444</c:v>
                </c:pt>
                <c:pt idx="1134">
                  <c:v>2005.6249999998777</c:v>
                </c:pt>
                <c:pt idx="1135">
                  <c:v>2005.7083333332109</c:v>
                </c:pt>
                <c:pt idx="1136">
                  <c:v>2005.7916666665442</c:v>
                </c:pt>
                <c:pt idx="1137">
                  <c:v>2005.8749999998774</c:v>
                </c:pt>
                <c:pt idx="1138">
                  <c:v>2005.9583333332107</c:v>
                </c:pt>
                <c:pt idx="1139">
                  <c:v>2006.041666666544</c:v>
                </c:pt>
                <c:pt idx="1140">
                  <c:v>2006.1249999998772</c:v>
                </c:pt>
                <c:pt idx="1141">
                  <c:v>2006.2083333332105</c:v>
                </c:pt>
                <c:pt idx="1142">
                  <c:v>2006.2916666665437</c:v>
                </c:pt>
                <c:pt idx="1143">
                  <c:v>2006.374999999877</c:v>
                </c:pt>
                <c:pt idx="1144">
                  <c:v>2006.4583333332102</c:v>
                </c:pt>
                <c:pt idx="1145">
                  <c:v>2006.5416666665435</c:v>
                </c:pt>
                <c:pt idx="1146">
                  <c:v>2006.6249999998768</c:v>
                </c:pt>
                <c:pt idx="1147">
                  <c:v>2006.70833333321</c:v>
                </c:pt>
                <c:pt idx="1148">
                  <c:v>2006.7916666665433</c:v>
                </c:pt>
                <c:pt idx="1149">
                  <c:v>2006.8749999998765</c:v>
                </c:pt>
                <c:pt idx="1150">
                  <c:v>2006.9583333332098</c:v>
                </c:pt>
                <c:pt idx="1151">
                  <c:v>2007.0416666665431</c:v>
                </c:pt>
                <c:pt idx="1152">
                  <c:v>2007.1249999998763</c:v>
                </c:pt>
                <c:pt idx="1153">
                  <c:v>2007.2083333332096</c:v>
                </c:pt>
                <c:pt idx="1154">
                  <c:v>2007.2916666665428</c:v>
                </c:pt>
                <c:pt idx="1155">
                  <c:v>2007.3749999998761</c:v>
                </c:pt>
                <c:pt idx="1156">
                  <c:v>2007.4583333332093</c:v>
                </c:pt>
                <c:pt idx="1157">
                  <c:v>2007.5416666665426</c:v>
                </c:pt>
                <c:pt idx="1158">
                  <c:v>2007.6249999998759</c:v>
                </c:pt>
                <c:pt idx="1159">
                  <c:v>2007.7083333332091</c:v>
                </c:pt>
                <c:pt idx="1160">
                  <c:v>2007.7916666665424</c:v>
                </c:pt>
                <c:pt idx="1161">
                  <c:v>2007.8749999998756</c:v>
                </c:pt>
                <c:pt idx="1162">
                  <c:v>2007.9583333332089</c:v>
                </c:pt>
                <c:pt idx="1163">
                  <c:v>2008.0416666665421</c:v>
                </c:pt>
                <c:pt idx="1164">
                  <c:v>2008.1249999998754</c:v>
                </c:pt>
                <c:pt idx="1165">
                  <c:v>2008.2083333332087</c:v>
                </c:pt>
                <c:pt idx="1166">
                  <c:v>2008.2916666665419</c:v>
                </c:pt>
                <c:pt idx="1167">
                  <c:v>2008.3749999998752</c:v>
                </c:pt>
                <c:pt idx="1168">
                  <c:v>2008.4583333332084</c:v>
                </c:pt>
                <c:pt idx="1169">
                  <c:v>2008.5416666665417</c:v>
                </c:pt>
                <c:pt idx="1170">
                  <c:v>2008.6249999998749</c:v>
                </c:pt>
                <c:pt idx="1171">
                  <c:v>2008.7083333332082</c:v>
                </c:pt>
                <c:pt idx="1172">
                  <c:v>2008.7916666665415</c:v>
                </c:pt>
                <c:pt idx="1173">
                  <c:v>2008.8749999998747</c:v>
                </c:pt>
                <c:pt idx="1174">
                  <c:v>2008.958333333208</c:v>
                </c:pt>
                <c:pt idx="1175">
                  <c:v>2009.0416666665412</c:v>
                </c:pt>
                <c:pt idx="1176">
                  <c:v>2009.1249999998745</c:v>
                </c:pt>
                <c:pt idx="1177">
                  <c:v>2009.2083333332077</c:v>
                </c:pt>
                <c:pt idx="1178">
                  <c:v>2009.291666666541</c:v>
                </c:pt>
                <c:pt idx="1179">
                  <c:v>2009.3749999998743</c:v>
                </c:pt>
                <c:pt idx="1180">
                  <c:v>2009.4583333332075</c:v>
                </c:pt>
                <c:pt idx="1181">
                  <c:v>2009.5416666665408</c:v>
                </c:pt>
                <c:pt idx="1182">
                  <c:v>2009.624999999874</c:v>
                </c:pt>
                <c:pt idx="1183">
                  <c:v>2009.7083333332073</c:v>
                </c:pt>
                <c:pt idx="1184">
                  <c:v>2009.7916666665406</c:v>
                </c:pt>
                <c:pt idx="1185">
                  <c:v>2009.8749999998738</c:v>
                </c:pt>
                <c:pt idx="1186">
                  <c:v>2009.9583333332071</c:v>
                </c:pt>
                <c:pt idx="1187">
                  <c:v>2010.0416666665403</c:v>
                </c:pt>
                <c:pt idx="1188">
                  <c:v>2010.1249999998736</c:v>
                </c:pt>
                <c:pt idx="1189">
                  <c:v>2010.2083333332068</c:v>
                </c:pt>
                <c:pt idx="1190">
                  <c:v>2010.2916666665401</c:v>
                </c:pt>
                <c:pt idx="1191">
                  <c:v>2010.3749999998734</c:v>
                </c:pt>
                <c:pt idx="1192">
                  <c:v>2010.4583333332066</c:v>
                </c:pt>
                <c:pt idx="1193">
                  <c:v>2010.5416666665399</c:v>
                </c:pt>
                <c:pt idx="1194">
                  <c:v>2010.6249999998731</c:v>
                </c:pt>
                <c:pt idx="1195">
                  <c:v>2010.7083333332064</c:v>
                </c:pt>
                <c:pt idx="1196">
                  <c:v>2010.7916666665396</c:v>
                </c:pt>
                <c:pt idx="1197">
                  <c:v>2010.8749999998729</c:v>
                </c:pt>
                <c:pt idx="1198">
                  <c:v>2010.9583333332062</c:v>
                </c:pt>
                <c:pt idx="1199">
                  <c:v>2011.0416666665394</c:v>
                </c:pt>
                <c:pt idx="1200">
                  <c:v>2011.1249999998727</c:v>
                </c:pt>
                <c:pt idx="1201">
                  <c:v>2011.2083333332059</c:v>
                </c:pt>
                <c:pt idx="1202">
                  <c:v>2011.2916666665392</c:v>
                </c:pt>
                <c:pt idx="1203">
                  <c:v>2011.3749999998724</c:v>
                </c:pt>
                <c:pt idx="1204">
                  <c:v>2011.4583333332057</c:v>
                </c:pt>
                <c:pt idx="1205">
                  <c:v>2011.541666666539</c:v>
                </c:pt>
                <c:pt idx="1206">
                  <c:v>2011.6249999998722</c:v>
                </c:pt>
                <c:pt idx="1207">
                  <c:v>2011.7083333332055</c:v>
                </c:pt>
                <c:pt idx="1208">
                  <c:v>2011.7916666665387</c:v>
                </c:pt>
                <c:pt idx="1209">
                  <c:v>2011.874999999872</c:v>
                </c:pt>
                <c:pt idx="1210">
                  <c:v>2011.9583333332052</c:v>
                </c:pt>
                <c:pt idx="1211">
                  <c:v>2012.0416666665385</c:v>
                </c:pt>
                <c:pt idx="1212">
                  <c:v>2012.1249999998718</c:v>
                </c:pt>
                <c:pt idx="1213">
                  <c:v>2012.208333333205</c:v>
                </c:pt>
                <c:pt idx="1214">
                  <c:v>2012.2916666665383</c:v>
                </c:pt>
                <c:pt idx="1215">
                  <c:v>2012.3749999998715</c:v>
                </c:pt>
                <c:pt idx="1216">
                  <c:v>2012.4583333332048</c:v>
                </c:pt>
                <c:pt idx="1217">
                  <c:v>2012.541666666538</c:v>
                </c:pt>
                <c:pt idx="1218">
                  <c:v>2012.6249999998713</c:v>
                </c:pt>
                <c:pt idx="1219">
                  <c:v>2012.7083333332046</c:v>
                </c:pt>
                <c:pt idx="1220">
                  <c:v>2012.7916666665378</c:v>
                </c:pt>
                <c:pt idx="1221">
                  <c:v>2012.8749999998711</c:v>
                </c:pt>
                <c:pt idx="1222">
                  <c:v>2012.9583333332043</c:v>
                </c:pt>
                <c:pt idx="1223">
                  <c:v>2013.0416666665376</c:v>
                </c:pt>
                <c:pt idx="1224">
                  <c:v>2013.1249999998709</c:v>
                </c:pt>
                <c:pt idx="1225">
                  <c:v>2013.2083333332041</c:v>
                </c:pt>
                <c:pt idx="1226">
                  <c:v>2013.2916666665374</c:v>
                </c:pt>
                <c:pt idx="1227">
                  <c:v>2013.3749999998706</c:v>
                </c:pt>
                <c:pt idx="1228">
                  <c:v>2013.4583333332039</c:v>
                </c:pt>
                <c:pt idx="1229">
                  <c:v>2013.5416666665371</c:v>
                </c:pt>
                <c:pt idx="1230">
                  <c:v>2013.6249999998704</c:v>
                </c:pt>
                <c:pt idx="1231">
                  <c:v>2013.7083333332037</c:v>
                </c:pt>
                <c:pt idx="1232">
                  <c:v>2013.7916666665369</c:v>
                </c:pt>
                <c:pt idx="1233">
                  <c:v>2013.8749999998702</c:v>
                </c:pt>
                <c:pt idx="1234">
                  <c:v>2013.9583333332034</c:v>
                </c:pt>
                <c:pt idx="1235">
                  <c:v>2014.0416666665367</c:v>
                </c:pt>
                <c:pt idx="1236">
                  <c:v>2014.1249999998699</c:v>
                </c:pt>
                <c:pt idx="1237">
                  <c:v>2014.2083333332032</c:v>
                </c:pt>
                <c:pt idx="1238">
                  <c:v>2014.2916666665365</c:v>
                </c:pt>
                <c:pt idx="1239">
                  <c:v>2014.3749999998697</c:v>
                </c:pt>
                <c:pt idx="1240">
                  <c:v>2014.458333333203</c:v>
                </c:pt>
                <c:pt idx="1241">
                  <c:v>2014.5416666665362</c:v>
                </c:pt>
                <c:pt idx="1242">
                  <c:v>2014.6249999998695</c:v>
                </c:pt>
                <c:pt idx="1243">
                  <c:v>2014.7083333332027</c:v>
                </c:pt>
                <c:pt idx="1244">
                  <c:v>2014.791666666536</c:v>
                </c:pt>
                <c:pt idx="1245">
                  <c:v>2014.8749999998693</c:v>
                </c:pt>
                <c:pt idx="1246">
                  <c:v>2014.9583333332025</c:v>
                </c:pt>
                <c:pt idx="1247">
                  <c:v>2015.0416666665358</c:v>
                </c:pt>
                <c:pt idx="1248">
                  <c:v>2015.124999999869</c:v>
                </c:pt>
                <c:pt idx="1249">
                  <c:v>2015.2083333332023</c:v>
                </c:pt>
                <c:pt idx="1250">
                  <c:v>2015.2916666665355</c:v>
                </c:pt>
                <c:pt idx="1251">
                  <c:v>2015.3749999998688</c:v>
                </c:pt>
                <c:pt idx="1252">
                  <c:v>2015.4583333332021</c:v>
                </c:pt>
                <c:pt idx="1253">
                  <c:v>2015.5416666665353</c:v>
                </c:pt>
                <c:pt idx="1254">
                  <c:v>2015.6249999998686</c:v>
                </c:pt>
                <c:pt idx="1255">
                  <c:v>2015.7083333332018</c:v>
                </c:pt>
                <c:pt idx="1256">
                  <c:v>2015.7916666665351</c:v>
                </c:pt>
                <c:pt idx="1257">
                  <c:v>2015.8749999998684</c:v>
                </c:pt>
                <c:pt idx="1258">
                  <c:v>2015.9583333332016</c:v>
                </c:pt>
                <c:pt idx="1259">
                  <c:v>2016.0416666665349</c:v>
                </c:pt>
                <c:pt idx="1260">
                  <c:v>2016.1249999998681</c:v>
                </c:pt>
                <c:pt idx="1261">
                  <c:v>2016.2083333332014</c:v>
                </c:pt>
                <c:pt idx="1262">
                  <c:v>2016.2916666665346</c:v>
                </c:pt>
                <c:pt idx="1263">
                  <c:v>2016.3749999998679</c:v>
                </c:pt>
                <c:pt idx="1264">
                  <c:v>2016.4583333332012</c:v>
                </c:pt>
                <c:pt idx="1265">
                  <c:v>2016.5416666665344</c:v>
                </c:pt>
                <c:pt idx="1266">
                  <c:v>2016.6249999998677</c:v>
                </c:pt>
                <c:pt idx="1267">
                  <c:v>2016.7083333332009</c:v>
                </c:pt>
                <c:pt idx="1268">
                  <c:v>2016.7916666665342</c:v>
                </c:pt>
                <c:pt idx="1269">
                  <c:v>2016.8749999998674</c:v>
                </c:pt>
                <c:pt idx="1270">
                  <c:v>2016.9583333332007</c:v>
                </c:pt>
                <c:pt idx="1271">
                  <c:v>2017.041666666534</c:v>
                </c:pt>
                <c:pt idx="1272">
                  <c:v>2017.1249999998672</c:v>
                </c:pt>
                <c:pt idx="1273">
                  <c:v>2017.2083333332005</c:v>
                </c:pt>
                <c:pt idx="1274">
                  <c:v>2017.2916666665337</c:v>
                </c:pt>
                <c:pt idx="1275">
                  <c:v>2017.374999999867</c:v>
                </c:pt>
                <c:pt idx="1276">
                  <c:v>2017.4583333332002</c:v>
                </c:pt>
                <c:pt idx="1277">
                  <c:v>2017.5416666665335</c:v>
                </c:pt>
                <c:pt idx="1278">
                  <c:v>2017.6249999998668</c:v>
                </c:pt>
                <c:pt idx="1279">
                  <c:v>2017.7083333332</c:v>
                </c:pt>
                <c:pt idx="1280">
                  <c:v>2017.7916666665333</c:v>
                </c:pt>
                <c:pt idx="1281">
                  <c:v>2017.8749999998665</c:v>
                </c:pt>
                <c:pt idx="1282">
                  <c:v>2017.9583333331998</c:v>
                </c:pt>
                <c:pt idx="1283">
                  <c:v>2018.041666666533</c:v>
                </c:pt>
                <c:pt idx="1284">
                  <c:v>2018.1249999998663</c:v>
                </c:pt>
                <c:pt idx="1285">
                  <c:v>2018.2083333331996</c:v>
                </c:pt>
                <c:pt idx="1286">
                  <c:v>2018.2916666665328</c:v>
                </c:pt>
                <c:pt idx="1287">
                  <c:v>2018.3749999998661</c:v>
                </c:pt>
                <c:pt idx="1288">
                  <c:v>2018.4583333331993</c:v>
                </c:pt>
                <c:pt idx="1289">
                  <c:v>2018.5416666665326</c:v>
                </c:pt>
                <c:pt idx="1290">
                  <c:v>2018.6249999998658</c:v>
                </c:pt>
                <c:pt idx="1291">
                  <c:v>2018.7083333331991</c:v>
                </c:pt>
                <c:pt idx="1292">
                  <c:v>2018.7916666665324</c:v>
                </c:pt>
                <c:pt idx="1293">
                  <c:v>2018.8749999998656</c:v>
                </c:pt>
                <c:pt idx="1294">
                  <c:v>2018.9583333331989</c:v>
                </c:pt>
                <c:pt idx="1295">
                  <c:v>2019.0416666665321</c:v>
                </c:pt>
                <c:pt idx="1296">
                  <c:v>2019.1249999998654</c:v>
                </c:pt>
                <c:pt idx="1297">
                  <c:v>2019.2083333331987</c:v>
                </c:pt>
                <c:pt idx="1298">
                  <c:v>2019.2916666665319</c:v>
                </c:pt>
                <c:pt idx="1299">
                  <c:v>2019.3749999998652</c:v>
                </c:pt>
                <c:pt idx="1300">
                  <c:v>2019.4583333331984</c:v>
                </c:pt>
                <c:pt idx="1301">
                  <c:v>2019.5416666665317</c:v>
                </c:pt>
                <c:pt idx="1302">
                  <c:v>2019.6249999998649</c:v>
                </c:pt>
                <c:pt idx="1303">
                  <c:v>2019.7083333331982</c:v>
                </c:pt>
                <c:pt idx="1304">
                  <c:v>2019.7916666665315</c:v>
                </c:pt>
                <c:pt idx="1305">
                  <c:v>2019.8749999998647</c:v>
                </c:pt>
                <c:pt idx="1306">
                  <c:v>2019.958333333198</c:v>
                </c:pt>
                <c:pt idx="1307">
                  <c:v>2020.0416666665312</c:v>
                </c:pt>
                <c:pt idx="1308">
                  <c:v>2020.1249999998645</c:v>
                </c:pt>
                <c:pt idx="1309">
                  <c:v>2020.2083333331977</c:v>
                </c:pt>
                <c:pt idx="1310">
                  <c:v>2020.291666666531</c:v>
                </c:pt>
                <c:pt idx="1311">
                  <c:v>2020.3749999998643</c:v>
                </c:pt>
                <c:pt idx="1312">
                  <c:v>2020.4583333331975</c:v>
                </c:pt>
                <c:pt idx="1313">
                  <c:v>2020.5416666665308</c:v>
                </c:pt>
                <c:pt idx="1314">
                  <c:v>2020.624999999864</c:v>
                </c:pt>
                <c:pt idx="1315">
                  <c:v>2020.7083333331973</c:v>
                </c:pt>
                <c:pt idx="1316">
                  <c:v>2020.7916666665305</c:v>
                </c:pt>
                <c:pt idx="1317">
                  <c:v>2020.8749999998638</c:v>
                </c:pt>
                <c:pt idx="1318">
                  <c:v>2020.9583333331971</c:v>
                </c:pt>
                <c:pt idx="1319">
                  <c:v>2021.0416666665303</c:v>
                </c:pt>
                <c:pt idx="1320">
                  <c:v>2021.1249999998636</c:v>
                </c:pt>
                <c:pt idx="1321">
                  <c:v>2021.2083333331968</c:v>
                </c:pt>
                <c:pt idx="1322">
                  <c:v>2021.2916666665301</c:v>
                </c:pt>
                <c:pt idx="1323">
                  <c:v>2021.3749999998633</c:v>
                </c:pt>
                <c:pt idx="1324">
                  <c:v>2021.4583333331966</c:v>
                </c:pt>
                <c:pt idx="1325">
                  <c:v>2021.5416666665299</c:v>
                </c:pt>
                <c:pt idx="1326">
                  <c:v>2021.6249999998631</c:v>
                </c:pt>
                <c:pt idx="1327">
                  <c:v>2021.7083333331964</c:v>
                </c:pt>
                <c:pt idx="1328">
                  <c:v>2021.7916666665296</c:v>
                </c:pt>
                <c:pt idx="1329">
                  <c:v>2021.8749999998629</c:v>
                </c:pt>
                <c:pt idx="1330">
                  <c:v>2021.9583333331962</c:v>
                </c:pt>
                <c:pt idx="1331">
                  <c:v>2022.0416666665294</c:v>
                </c:pt>
                <c:pt idx="1332">
                  <c:v>2022.1249999998627</c:v>
                </c:pt>
                <c:pt idx="1333">
                  <c:v>2022.2083333331959</c:v>
                </c:pt>
                <c:pt idx="1334">
                  <c:v>2022.2916666665292</c:v>
                </c:pt>
                <c:pt idx="1335">
                  <c:v>2022.3749999998624</c:v>
                </c:pt>
                <c:pt idx="1336">
                  <c:v>2022.4583333331957</c:v>
                </c:pt>
                <c:pt idx="1337">
                  <c:v>2022.541666666529</c:v>
                </c:pt>
                <c:pt idx="1338">
                  <c:v>2022.6249999998622</c:v>
                </c:pt>
                <c:pt idx="1339">
                  <c:v>2022.7083333331955</c:v>
                </c:pt>
                <c:pt idx="1340">
                  <c:v>2022.7916666665287</c:v>
                </c:pt>
                <c:pt idx="1341">
                  <c:v>2022.874999999862</c:v>
                </c:pt>
                <c:pt idx="1342">
                  <c:v>2022.9583333331952</c:v>
                </c:pt>
                <c:pt idx="1343">
                  <c:v>2023.0416666665285</c:v>
                </c:pt>
                <c:pt idx="1344">
                  <c:v>2023.1249999998618</c:v>
                </c:pt>
                <c:pt idx="1345">
                  <c:v>2023.208333333195</c:v>
                </c:pt>
                <c:pt idx="1346">
                  <c:v>2023.2916666665283</c:v>
                </c:pt>
                <c:pt idx="1347">
                  <c:v>2023.3749999998615</c:v>
                </c:pt>
                <c:pt idx="1348">
                  <c:v>2023.4583333331948</c:v>
                </c:pt>
              </c:numCache>
            </c:numRef>
          </c:cat>
          <c:val>
            <c:numRef>
              <c:f>variable_alloc!$T$364:$T$1712</c:f>
              <c:numCache>
                <c:formatCode>0.00</c:formatCode>
                <c:ptCount val="1349"/>
                <c:pt idx="0">
                  <c:v>0.80520734071245181</c:v>
                </c:pt>
                <c:pt idx="1">
                  <c:v>0.83228694680607074</c:v>
                </c:pt>
                <c:pt idx="2">
                  <c:v>0.84737560036847759</c:v>
                </c:pt>
                <c:pt idx="3">
                  <c:v>0.86184083273977297</c:v>
                </c:pt>
                <c:pt idx="4">
                  <c:v>0.85342921399134797</c:v>
                </c:pt>
                <c:pt idx="5">
                  <c:v>0.80368597076845738</c:v>
                </c:pt>
                <c:pt idx="6">
                  <c:v>0.76975859302117589</c:v>
                </c:pt>
                <c:pt idx="7">
                  <c:v>0.7758168398063956</c:v>
                </c:pt>
                <c:pt idx="8">
                  <c:v>0.80790230615725589</c:v>
                </c:pt>
                <c:pt idx="9">
                  <c:v>0.82199305959783442</c:v>
                </c:pt>
                <c:pt idx="10">
                  <c:v>0.81720220363859863</c:v>
                </c:pt>
                <c:pt idx="11">
                  <c:v>0.80648740632762372</c:v>
                </c:pt>
                <c:pt idx="12">
                  <c:v>0.807633960265981</c:v>
                </c:pt>
                <c:pt idx="13">
                  <c:v>0.80239289158234184</c:v>
                </c:pt>
                <c:pt idx="14">
                  <c:v>0.80415319790005158</c:v>
                </c:pt>
                <c:pt idx="15">
                  <c:v>0.81447537034884987</c:v>
                </c:pt>
                <c:pt idx="16">
                  <c:v>0.81741768369437395</c:v>
                </c:pt>
                <c:pt idx="17">
                  <c:v>0.8240813433613372</c:v>
                </c:pt>
                <c:pt idx="18">
                  <c:v>0.82119357486817668</c:v>
                </c:pt>
                <c:pt idx="19">
                  <c:v>0.82246557000827758</c:v>
                </c:pt>
                <c:pt idx="20">
                  <c:v>0.81877125248987603</c:v>
                </c:pt>
                <c:pt idx="21">
                  <c:v>0.80954267086669862</c:v>
                </c:pt>
                <c:pt idx="22">
                  <c:v>0.79961690176062317</c:v>
                </c:pt>
                <c:pt idx="23">
                  <c:v>0.78461812742622294</c:v>
                </c:pt>
                <c:pt idx="24">
                  <c:v>0.77857304667302341</c:v>
                </c:pt>
                <c:pt idx="25">
                  <c:v>0.78180523908094335</c:v>
                </c:pt>
                <c:pt idx="26">
                  <c:v>0.77944673618574734</c:v>
                </c:pt>
                <c:pt idx="27">
                  <c:v>0.74962598244032996</c:v>
                </c:pt>
                <c:pt idx="28">
                  <c:v>0.75252788596157549</c:v>
                </c:pt>
                <c:pt idx="29">
                  <c:v>0.76968654394696046</c:v>
                </c:pt>
                <c:pt idx="30">
                  <c:v>0.77057890738230439</c:v>
                </c:pt>
                <c:pt idx="31">
                  <c:v>0.75824172463026507</c:v>
                </c:pt>
                <c:pt idx="32">
                  <c:v>0.74188533856665562</c:v>
                </c:pt>
                <c:pt idx="33">
                  <c:v>0.75253626013273389</c:v>
                </c:pt>
                <c:pt idx="34">
                  <c:v>0.77684094050941543</c:v>
                </c:pt>
                <c:pt idx="35">
                  <c:v>0.79472864977136615</c:v>
                </c:pt>
                <c:pt idx="36">
                  <c:v>0.78798523790651642</c:v>
                </c:pt>
                <c:pt idx="37">
                  <c:v>0.78656572369918365</c:v>
                </c:pt>
                <c:pt idx="38">
                  <c:v>0.78497974027617001</c:v>
                </c:pt>
                <c:pt idx="39">
                  <c:v>0.78560153918471332</c:v>
                </c:pt>
                <c:pt idx="40">
                  <c:v>0.75234686241566373</c:v>
                </c:pt>
                <c:pt idx="41">
                  <c:v>0.74066502046216431</c:v>
                </c:pt>
                <c:pt idx="42">
                  <c:v>0.74372265995660869</c:v>
                </c:pt>
                <c:pt idx="43">
                  <c:v>0.75416136073104578</c:v>
                </c:pt>
                <c:pt idx="44">
                  <c:v>0.74979964677029942</c:v>
                </c:pt>
                <c:pt idx="45">
                  <c:v>0.73871274575206192</c:v>
                </c:pt>
                <c:pt idx="46">
                  <c:v>0.75045042803070139</c:v>
                </c:pt>
                <c:pt idx="47">
                  <c:v>0.7548312749488455</c:v>
                </c:pt>
                <c:pt idx="48">
                  <c:v>0.77910820764782496</c:v>
                </c:pt>
                <c:pt idx="49">
                  <c:v>0.8134283765098107</c:v>
                </c:pt>
                <c:pt idx="50">
                  <c:v>0.79653408087375777</c:v>
                </c:pt>
                <c:pt idx="51">
                  <c:v>0.80614100328136451</c:v>
                </c:pt>
                <c:pt idx="52">
                  <c:v>0.80779804132249633</c:v>
                </c:pt>
                <c:pt idx="53">
                  <c:v>0.83418625172588601</c:v>
                </c:pt>
                <c:pt idx="54">
                  <c:v>0.85839628737032247</c:v>
                </c:pt>
                <c:pt idx="55">
                  <c:v>0.88487141635834066</c:v>
                </c:pt>
                <c:pt idx="56">
                  <c:v>0.90027185077416449</c:v>
                </c:pt>
                <c:pt idx="57">
                  <c:v>0.90521769289490317</c:v>
                </c:pt>
                <c:pt idx="58">
                  <c:v>0.89083153534596304</c:v>
                </c:pt>
                <c:pt idx="59">
                  <c:v>0.88563528686329351</c:v>
                </c:pt>
                <c:pt idx="60">
                  <c:v>0.87838130396207026</c:v>
                </c:pt>
                <c:pt idx="61">
                  <c:v>0.86692698449612016</c:v>
                </c:pt>
                <c:pt idx="62">
                  <c:v>0.87454014602287145</c:v>
                </c:pt>
                <c:pt idx="63">
                  <c:v>0.87521604469037051</c:v>
                </c:pt>
                <c:pt idx="64">
                  <c:v>0.87042832209032972</c:v>
                </c:pt>
                <c:pt idx="65">
                  <c:v>0.87009224849240763</c:v>
                </c:pt>
                <c:pt idx="66">
                  <c:v>0.88087118052984148</c:v>
                </c:pt>
                <c:pt idx="67">
                  <c:v>0.88636602488894622</c:v>
                </c:pt>
                <c:pt idx="68">
                  <c:v>0.88756522954040218</c:v>
                </c:pt>
                <c:pt idx="69">
                  <c:v>0.85984430390161659</c:v>
                </c:pt>
                <c:pt idx="70">
                  <c:v>0.84264104397905593</c:v>
                </c:pt>
                <c:pt idx="71">
                  <c:v>0.79395752963042998</c:v>
                </c:pt>
                <c:pt idx="72">
                  <c:v>0.81348517840564327</c:v>
                </c:pt>
                <c:pt idx="73">
                  <c:v>0.77013741046836182</c:v>
                </c:pt>
                <c:pt idx="74">
                  <c:v>0.74426279668314255</c:v>
                </c:pt>
                <c:pt idx="75">
                  <c:v>0.74586388692659744</c:v>
                </c:pt>
                <c:pt idx="76">
                  <c:v>0.74692876806245512</c:v>
                </c:pt>
                <c:pt idx="77">
                  <c:v>0.72435747838013498</c:v>
                </c:pt>
                <c:pt idx="78">
                  <c:v>0.68882229514089532</c:v>
                </c:pt>
                <c:pt idx="79">
                  <c:v>0.65766752017743124</c:v>
                </c:pt>
                <c:pt idx="80">
                  <c:v>0.62489168709592624</c:v>
                </c:pt>
                <c:pt idx="81">
                  <c:v>0.60550416426311982</c:v>
                </c:pt>
                <c:pt idx="82">
                  <c:v>0.61977902008405894</c:v>
                </c:pt>
                <c:pt idx="83">
                  <c:v>0.63187029369909076</c:v>
                </c:pt>
                <c:pt idx="84">
                  <c:v>0.63190851628614397</c:v>
                </c:pt>
                <c:pt idx="85">
                  <c:v>0.62300671854901457</c:v>
                </c:pt>
                <c:pt idx="86">
                  <c:v>0.62688030473754242</c:v>
                </c:pt>
                <c:pt idx="87">
                  <c:v>0.62268072726528656</c:v>
                </c:pt>
                <c:pt idx="88">
                  <c:v>0.6130754225142967</c:v>
                </c:pt>
                <c:pt idx="89">
                  <c:v>0.60840203401845483</c:v>
                </c:pt>
                <c:pt idx="90">
                  <c:v>0.59815184703203506</c:v>
                </c:pt>
                <c:pt idx="91">
                  <c:v>0.60681666371800214</c:v>
                </c:pt>
                <c:pt idx="92">
                  <c:v>0.60896826076083599</c:v>
                </c:pt>
                <c:pt idx="93">
                  <c:v>0.59688062854013135</c:v>
                </c:pt>
                <c:pt idx="94">
                  <c:v>0.59759168916042138</c:v>
                </c:pt>
                <c:pt idx="95">
                  <c:v>0.61273997681647641</c:v>
                </c:pt>
                <c:pt idx="96">
                  <c:v>0.61999351430982452</c:v>
                </c:pt>
                <c:pt idx="97">
                  <c:v>0.62472011670410899</c:v>
                </c:pt>
                <c:pt idx="98">
                  <c:v>0.64800697436637367</c:v>
                </c:pt>
                <c:pt idx="99">
                  <c:v>0.66185986027043742</c:v>
                </c:pt>
                <c:pt idx="100">
                  <c:v>0.65900016259122696</c:v>
                </c:pt>
                <c:pt idx="101">
                  <c:v>0.62117331326967318</c:v>
                </c:pt>
                <c:pt idx="102">
                  <c:v>0.62640642687659798</c:v>
                </c:pt>
                <c:pt idx="103">
                  <c:v>0.63908374500829634</c:v>
                </c:pt>
                <c:pt idx="104">
                  <c:v>0.61516500055287282</c:v>
                </c:pt>
                <c:pt idx="105">
                  <c:v>0.59254599319576684</c:v>
                </c:pt>
                <c:pt idx="106">
                  <c:v>0.57848857984344448</c:v>
                </c:pt>
                <c:pt idx="107">
                  <c:v>0.54372574754034497</c:v>
                </c:pt>
                <c:pt idx="108">
                  <c:v>0.56583924821953158</c:v>
                </c:pt>
                <c:pt idx="109">
                  <c:v>0.54863313851025008</c:v>
                </c:pt>
                <c:pt idx="110">
                  <c:v>0.52057806311900001</c:v>
                </c:pt>
                <c:pt idx="111">
                  <c:v>0.50961576305935496</c:v>
                </c:pt>
                <c:pt idx="112">
                  <c:v>0.51407585868824524</c:v>
                </c:pt>
                <c:pt idx="113">
                  <c:v>0.51556566799564707</c:v>
                </c:pt>
                <c:pt idx="114">
                  <c:v>0.53817976964254011</c:v>
                </c:pt>
                <c:pt idx="115">
                  <c:v>0.54391344795654262</c:v>
                </c:pt>
                <c:pt idx="116">
                  <c:v>0.53086780712524795</c:v>
                </c:pt>
                <c:pt idx="117">
                  <c:v>0.51232601720155002</c:v>
                </c:pt>
                <c:pt idx="118">
                  <c:v>0.54113676718264736</c:v>
                </c:pt>
                <c:pt idx="119">
                  <c:v>0.56012339312337833</c:v>
                </c:pt>
                <c:pt idx="120">
                  <c:v>0.55763512054343978</c:v>
                </c:pt>
                <c:pt idx="121">
                  <c:v>0.56942630035864261</c:v>
                </c:pt>
                <c:pt idx="122">
                  <c:v>0.59811546577636798</c:v>
                </c:pt>
                <c:pt idx="123">
                  <c:v>0.57373902567690638</c:v>
                </c:pt>
                <c:pt idx="124">
                  <c:v>0.57342239560147679</c:v>
                </c:pt>
                <c:pt idx="125">
                  <c:v>0.57284717489531201</c:v>
                </c:pt>
                <c:pt idx="126">
                  <c:v>0.59304012369940884</c:v>
                </c:pt>
                <c:pt idx="127">
                  <c:v>0.60252362996832654</c:v>
                </c:pt>
                <c:pt idx="128">
                  <c:v>0.63172446403914373</c:v>
                </c:pt>
                <c:pt idx="129">
                  <c:v>0.65449613015975294</c:v>
                </c:pt>
                <c:pt idx="130">
                  <c:v>0.67375122482490246</c:v>
                </c:pt>
                <c:pt idx="131">
                  <c:v>0.68664565606231087</c:v>
                </c:pt>
                <c:pt idx="132">
                  <c:v>0.71532727271210839</c:v>
                </c:pt>
                <c:pt idx="133">
                  <c:v>0.74731158437866219</c:v>
                </c:pt>
                <c:pt idx="134">
                  <c:v>0.76983373261239163</c:v>
                </c:pt>
                <c:pt idx="135">
                  <c:v>0.76829707778182155</c:v>
                </c:pt>
                <c:pt idx="136">
                  <c:v>0.77058355454107441</c:v>
                </c:pt>
                <c:pt idx="137">
                  <c:v>0.8026386832728476</c:v>
                </c:pt>
                <c:pt idx="138">
                  <c:v>0.8198581558366973</c:v>
                </c:pt>
                <c:pt idx="139">
                  <c:v>0.8302449272168626</c:v>
                </c:pt>
                <c:pt idx="140">
                  <c:v>0.80152279470575194</c:v>
                </c:pt>
                <c:pt idx="141">
                  <c:v>0.79899634596698399</c:v>
                </c:pt>
                <c:pt idx="142">
                  <c:v>0.81449291222391795</c:v>
                </c:pt>
                <c:pt idx="143">
                  <c:v>0.84168123465759703</c:v>
                </c:pt>
                <c:pt idx="144">
                  <c:v>0.85487303834340356</c:v>
                </c:pt>
                <c:pt idx="145">
                  <c:v>0.83428840693974382</c:v>
                </c:pt>
                <c:pt idx="146">
                  <c:v>0.81236392269192415</c:v>
                </c:pt>
                <c:pt idx="147">
                  <c:v>0.79141020046229726</c:v>
                </c:pt>
                <c:pt idx="148">
                  <c:v>0.76897408355216479</c:v>
                </c:pt>
                <c:pt idx="149">
                  <c:v>0.78023171057834362</c:v>
                </c:pt>
                <c:pt idx="150">
                  <c:v>0.78308799933776063</c:v>
                </c:pt>
                <c:pt idx="151">
                  <c:v>0.77518801648508218</c:v>
                </c:pt>
                <c:pt idx="152">
                  <c:v>0.79478904173732823</c:v>
                </c:pt>
                <c:pt idx="153">
                  <c:v>0.81689639664348157</c:v>
                </c:pt>
                <c:pt idx="154">
                  <c:v>0.83892772131351823</c:v>
                </c:pt>
                <c:pt idx="155">
                  <c:v>0.85050236004460311</c:v>
                </c:pt>
                <c:pt idx="156">
                  <c:v>0.84882641928697211</c:v>
                </c:pt>
                <c:pt idx="157">
                  <c:v>0.84508109273224552</c:v>
                </c:pt>
                <c:pt idx="158">
                  <c:v>0.84740129697702804</c:v>
                </c:pt>
                <c:pt idx="159">
                  <c:v>0.86233266912583262</c:v>
                </c:pt>
                <c:pt idx="160">
                  <c:v>0.88794358446103727</c:v>
                </c:pt>
                <c:pt idx="161">
                  <c:v>0.91785748760865438</c:v>
                </c:pt>
                <c:pt idx="162">
                  <c:v>0.91103635644205161</c:v>
                </c:pt>
                <c:pt idx="163">
                  <c:v>0.90232779557019427</c:v>
                </c:pt>
                <c:pt idx="164">
                  <c:v>0.94012700869534305</c:v>
                </c:pt>
                <c:pt idx="165">
                  <c:v>0.97250100726677191</c:v>
                </c:pt>
                <c:pt idx="166">
                  <c:v>1.0035783215341998</c:v>
                </c:pt>
                <c:pt idx="167">
                  <c:v>1.0195600795496658</c:v>
                </c:pt>
                <c:pt idx="168">
                  <c:v>1.0005101697119769</c:v>
                </c:pt>
                <c:pt idx="169">
                  <c:v>1.0038019325798966</c:v>
                </c:pt>
                <c:pt idx="170">
                  <c:v>1.0237747616073598</c:v>
                </c:pt>
                <c:pt idx="171">
                  <c:v>1.0286164112535672</c:v>
                </c:pt>
                <c:pt idx="172">
                  <c:v>1.0402314864685449</c:v>
                </c:pt>
                <c:pt idx="173">
                  <c:v>1.0541022688289459</c:v>
                </c:pt>
                <c:pt idx="174">
                  <c:v>1.074838369337308</c:v>
                </c:pt>
                <c:pt idx="175">
                  <c:v>1.1029832106641808</c:v>
                </c:pt>
                <c:pt idx="176">
                  <c:v>1.1115558852153842</c:v>
                </c:pt>
                <c:pt idx="177">
                  <c:v>1.1345035823870462</c:v>
                </c:pt>
                <c:pt idx="178">
                  <c:v>1.1506759963798043</c:v>
                </c:pt>
                <c:pt idx="179">
                  <c:v>1.1570749678836445</c:v>
                </c:pt>
                <c:pt idx="180">
                  <c:v>1.1165191602003677</c:v>
                </c:pt>
                <c:pt idx="181">
                  <c:v>1.0950104835568759</c:v>
                </c:pt>
                <c:pt idx="182">
                  <c:v>1.1116145094497392</c:v>
                </c:pt>
                <c:pt idx="183">
                  <c:v>1.1585950296256333</c:v>
                </c:pt>
                <c:pt idx="184">
                  <c:v>1.2101256626272969</c:v>
                </c:pt>
                <c:pt idx="185">
                  <c:v>1.2547219738669309</c:v>
                </c:pt>
                <c:pt idx="186">
                  <c:v>1.2658795482703344</c:v>
                </c:pt>
                <c:pt idx="187">
                  <c:v>1.2456573951621777</c:v>
                </c:pt>
                <c:pt idx="188">
                  <c:v>1.2551094329966004</c:v>
                </c:pt>
                <c:pt idx="189">
                  <c:v>1.2798593002004452</c:v>
                </c:pt>
                <c:pt idx="190">
                  <c:v>1.2947245910143796</c:v>
                </c:pt>
                <c:pt idx="191">
                  <c:v>1.323934528815792</c:v>
                </c:pt>
                <c:pt idx="192">
                  <c:v>1.350255032086245</c:v>
                </c:pt>
                <c:pt idx="193">
                  <c:v>1.3773389706353159</c:v>
                </c:pt>
                <c:pt idx="194">
                  <c:v>1.4058791817796223</c:v>
                </c:pt>
                <c:pt idx="195">
                  <c:v>1.4069550540585469</c:v>
                </c:pt>
                <c:pt idx="196">
                  <c:v>1.4576595614294821</c:v>
                </c:pt>
                <c:pt idx="197">
                  <c:v>1.5231990575450416</c:v>
                </c:pt>
                <c:pt idx="198">
                  <c:v>1.5767271638866847</c:v>
                </c:pt>
                <c:pt idx="199">
                  <c:v>1.5570954991899613</c:v>
                </c:pt>
                <c:pt idx="200">
                  <c:v>1.595198800284491</c:v>
                </c:pt>
                <c:pt idx="201">
                  <c:v>1.6254895842542403</c:v>
                </c:pt>
                <c:pt idx="202">
                  <c:v>1.6353612754961944</c:v>
                </c:pt>
                <c:pt idx="203">
                  <c:v>1.6459282012007472</c:v>
                </c:pt>
                <c:pt idx="204">
                  <c:v>1.7091338438443107</c:v>
                </c:pt>
                <c:pt idx="205">
                  <c:v>1.7851471092972691</c:v>
                </c:pt>
                <c:pt idx="206">
                  <c:v>1.8157604172661062</c:v>
                </c:pt>
                <c:pt idx="207">
                  <c:v>1.7717571676258865</c:v>
                </c:pt>
                <c:pt idx="208">
                  <c:v>1.7851867869575226</c:v>
                </c:pt>
                <c:pt idx="209">
                  <c:v>1.8283040069293346</c:v>
                </c:pt>
                <c:pt idx="210">
                  <c:v>1.8961277843014654</c:v>
                </c:pt>
                <c:pt idx="211">
                  <c:v>1.9376542836844222</c:v>
                </c:pt>
                <c:pt idx="212">
                  <c:v>2.0293111967687909</c:v>
                </c:pt>
                <c:pt idx="213">
                  <c:v>2.0513598686515424</c:v>
                </c:pt>
                <c:pt idx="214">
                  <c:v>2.1567370062135964</c:v>
                </c:pt>
                <c:pt idx="215">
                  <c:v>2.1721283324190157</c:v>
                </c:pt>
                <c:pt idx="216">
                  <c:v>2.2184301191020732</c:v>
                </c:pt>
                <c:pt idx="217">
                  <c:v>2.2309997302877034</c:v>
                </c:pt>
                <c:pt idx="218">
                  <c:v>2.2481409941117754</c:v>
                </c:pt>
                <c:pt idx="219">
                  <c:v>2.2714799754923876</c:v>
                </c:pt>
                <c:pt idx="220">
                  <c:v>2.3859716112568097</c:v>
                </c:pt>
                <c:pt idx="221">
                  <c:v>2.4842607039357332</c:v>
                </c:pt>
                <c:pt idx="222">
                  <c:v>2.5583791586011433</c:v>
                </c:pt>
                <c:pt idx="223">
                  <c:v>2.387715217529669</c:v>
                </c:pt>
                <c:pt idx="224">
                  <c:v>1.9774036314138721</c:v>
                </c:pt>
                <c:pt idx="225">
                  <c:v>2.049918249169818</c:v>
                </c:pt>
                <c:pt idx="226">
                  <c:v>2.0903034938950276</c:v>
                </c:pt>
                <c:pt idx="227">
                  <c:v>2.1967670538951234</c:v>
                </c:pt>
                <c:pt idx="228">
                  <c:v>2.2719110347872844</c:v>
                </c:pt>
                <c:pt idx="229">
                  <c:v>2.3604618502081527</c:v>
                </c:pt>
                <c:pt idx="230">
                  <c:v>2.287438797923933</c:v>
                </c:pt>
                <c:pt idx="231">
                  <c:v>2.153968754757885</c:v>
                </c:pt>
                <c:pt idx="232">
                  <c:v>2.1562731281105112</c:v>
                </c:pt>
                <c:pt idx="233">
                  <c:v>2.1582326602212496</c:v>
                </c:pt>
                <c:pt idx="234">
                  <c:v>2.1518644796333359</c:v>
                </c:pt>
                <c:pt idx="235">
                  <c:v>1.9748673525585376</c:v>
                </c:pt>
                <c:pt idx="236">
                  <c:v>1.8990187966028285</c:v>
                </c:pt>
                <c:pt idx="237">
                  <c:v>1.8566802510261864</c:v>
                </c:pt>
                <c:pt idx="238">
                  <c:v>1.9257949547490156</c:v>
                </c:pt>
                <c:pt idx="239">
                  <c:v>2.0556754738651746</c:v>
                </c:pt>
                <c:pt idx="240">
                  <c:v>2.1016934003150896</c:v>
                </c:pt>
                <c:pt idx="241">
                  <c:v>1.9882260300489427</c:v>
                </c:pt>
                <c:pt idx="242">
                  <c:v>1.8921933822691885</c:v>
                </c:pt>
                <c:pt idx="243">
                  <c:v>1.8834506011117793</c:v>
                </c:pt>
                <c:pt idx="244">
                  <c:v>1.9318269093365732</c:v>
                </c:pt>
                <c:pt idx="245">
                  <c:v>1.9002809848672206</c:v>
                </c:pt>
                <c:pt idx="246">
                  <c:v>1.7310986372418431</c:v>
                </c:pt>
                <c:pt idx="247">
                  <c:v>1.5957373662949972</c:v>
                </c:pt>
                <c:pt idx="248">
                  <c:v>1.6396957295559695</c:v>
                </c:pt>
                <c:pt idx="249">
                  <c:v>1.4531834061221383</c:v>
                </c:pt>
                <c:pt idx="250">
                  <c:v>1.4754091746752964</c:v>
                </c:pt>
                <c:pt idx="251">
                  <c:v>1.4984490292258954</c:v>
                </c:pt>
                <c:pt idx="252">
                  <c:v>1.5231450468539807</c:v>
                </c:pt>
                <c:pt idx="253">
                  <c:v>1.3006404698343053</c:v>
                </c:pt>
                <c:pt idx="254">
                  <c:v>1.2228608248111361</c:v>
                </c:pt>
                <c:pt idx="255">
                  <c:v>1.1326808184077399</c:v>
                </c:pt>
                <c:pt idx="256">
                  <c:v>1.1808561745517607</c:v>
                </c:pt>
                <c:pt idx="257">
                  <c:v>1.596247015090523</c:v>
                </c:pt>
                <c:pt idx="258">
                  <c:v>1.7212735780913162</c:v>
                </c:pt>
                <c:pt idx="259">
                  <c:v>1.5852264722510938</c:v>
                </c:pt>
                <c:pt idx="260">
                  <c:v>1.5962817810785817</c:v>
                </c:pt>
                <c:pt idx="261">
                  <c:v>1.5829312381800635</c:v>
                </c:pt>
                <c:pt idx="262">
                  <c:v>1.6590049463492034</c:v>
                </c:pt>
                <c:pt idx="263">
                  <c:v>1.5616009010393497</c:v>
                </c:pt>
                <c:pt idx="264">
                  <c:v>1.5795703443824096</c:v>
                </c:pt>
                <c:pt idx="265">
                  <c:v>1.6993406531262476</c:v>
                </c:pt>
                <c:pt idx="266">
                  <c:v>2.031720291272189</c:v>
                </c:pt>
                <c:pt idx="267">
                  <c:v>2.2532540409098263</c:v>
                </c:pt>
                <c:pt idx="268">
                  <c:v>2.3098462772164998</c:v>
                </c:pt>
                <c:pt idx="269">
                  <c:v>2.2248998088070229</c:v>
                </c:pt>
                <c:pt idx="270">
                  <c:v>2.2207143944067242</c:v>
                </c:pt>
                <c:pt idx="271">
                  <c:v>2.0856729203091717</c:v>
                </c:pt>
                <c:pt idx="272">
                  <c:v>2.1271281301267426</c:v>
                </c:pt>
                <c:pt idx="273">
                  <c:v>2.1626468378060015</c:v>
                </c:pt>
                <c:pt idx="274">
                  <c:v>2.2527441160934103</c:v>
                </c:pt>
                <c:pt idx="275">
                  <c:v>2.3543453955981195</c:v>
                </c:pt>
                <c:pt idx="276">
                  <c:v>2.2834098781780003</c:v>
                </c:pt>
                <c:pt idx="277">
                  <c:v>2.3177516739417534</c:v>
                </c:pt>
                <c:pt idx="278">
                  <c:v>2.1706701792832304</c:v>
                </c:pt>
                <c:pt idx="279">
                  <c:v>2.1823230796027318</c:v>
                </c:pt>
                <c:pt idx="280">
                  <c:v>2.1229222955225824</c:v>
                </c:pt>
                <c:pt idx="281">
                  <c:v>2.0769491548429428</c:v>
                </c:pt>
                <c:pt idx="282">
                  <c:v>2.0224997442931434</c:v>
                </c:pt>
                <c:pt idx="283">
                  <c:v>2.0570941973818941</c:v>
                </c:pt>
                <c:pt idx="284">
                  <c:v>2.1041781633214178</c:v>
                </c:pt>
                <c:pt idx="285">
                  <c:v>2.1381629477379951</c:v>
                </c:pt>
                <c:pt idx="286">
                  <c:v>2.1157329426636942</c:v>
                </c:pt>
                <c:pt idx="287">
                  <c:v>2.0662078986338859</c:v>
                </c:pt>
                <c:pt idx="288">
                  <c:v>1.987341364914688</c:v>
                </c:pt>
                <c:pt idx="289">
                  <c:v>2.0788647519170946</c:v>
                </c:pt>
                <c:pt idx="290">
                  <c:v>2.195001342126139</c:v>
                </c:pt>
                <c:pt idx="291">
                  <c:v>2.2745903131155165</c:v>
                </c:pt>
                <c:pt idx="292">
                  <c:v>2.3615083437413871</c:v>
                </c:pt>
                <c:pt idx="293">
                  <c:v>2.4752960664386232</c:v>
                </c:pt>
                <c:pt idx="294">
                  <c:v>2.517938004559876</c:v>
                </c:pt>
                <c:pt idx="295">
                  <c:v>2.570646641710054</c:v>
                </c:pt>
                <c:pt idx="296">
                  <c:v>2.7191433562073262</c:v>
                </c:pt>
                <c:pt idx="297">
                  <c:v>2.7275307539926645</c:v>
                </c:pt>
                <c:pt idx="298">
                  <c:v>2.8358404076534356</c:v>
                </c:pt>
                <c:pt idx="299">
                  <c:v>2.9512033460326856</c:v>
                </c:pt>
                <c:pt idx="300">
                  <c:v>3.0223521439877343</c:v>
                </c:pt>
                <c:pt idx="301">
                  <c:v>3.0328840754597937</c:v>
                </c:pt>
                <c:pt idx="302">
                  <c:v>2.9342359989280498</c:v>
                </c:pt>
                <c:pt idx="303">
                  <c:v>3.0034099507721348</c:v>
                </c:pt>
                <c:pt idx="304">
                  <c:v>3.1072179669983742</c:v>
                </c:pt>
                <c:pt idx="305">
                  <c:v>3.1342936373532035</c:v>
                </c:pt>
                <c:pt idx="306">
                  <c:v>3.1666221201740088</c:v>
                </c:pt>
                <c:pt idx="307">
                  <c:v>3.285626369648929</c:v>
                </c:pt>
                <c:pt idx="308">
                  <c:v>3.3557763671636973</c:v>
                </c:pt>
                <c:pt idx="309">
                  <c:v>3.3273132298561352</c:v>
                </c:pt>
                <c:pt idx="310">
                  <c:v>3.3817736230140287</c:v>
                </c:pt>
                <c:pt idx="311">
                  <c:v>3.459413880864588</c:v>
                </c:pt>
                <c:pt idx="312">
                  <c:v>3.4439811842571331</c:v>
                </c:pt>
                <c:pt idx="313">
                  <c:v>3.2963150916305715</c:v>
                </c:pt>
                <c:pt idx="314">
                  <c:v>3.1885222260621644</c:v>
                </c:pt>
                <c:pt idx="315">
                  <c:v>3.1216186107284178</c:v>
                </c:pt>
                <c:pt idx="316">
                  <c:v>3.2343797258330405</c:v>
                </c:pt>
                <c:pt idx="317">
                  <c:v>3.2682530656270536</c:v>
                </c:pt>
                <c:pt idx="318">
                  <c:v>2.9529530228132375</c:v>
                </c:pt>
                <c:pt idx="319">
                  <c:v>2.6802519775977549</c:v>
                </c:pt>
                <c:pt idx="320">
                  <c:v>2.553814467136776</c:v>
                </c:pt>
                <c:pt idx="321">
                  <c:v>2.5569311765624265</c:v>
                </c:pt>
                <c:pt idx="322">
                  <c:v>2.6511042452219007</c:v>
                </c:pt>
                <c:pt idx="323">
                  <c:v>2.6411635295485194</c:v>
                </c:pt>
                <c:pt idx="324">
                  <c:v>2.5389375220425294</c:v>
                </c:pt>
                <c:pt idx="325">
                  <c:v>2.4663928674546023</c:v>
                </c:pt>
                <c:pt idx="326">
                  <c:v>2.5122885441394232</c:v>
                </c:pt>
                <c:pt idx="327">
                  <c:v>2.5639409853200297</c:v>
                </c:pt>
                <c:pt idx="328">
                  <c:v>2.9146681703871375</c:v>
                </c:pt>
                <c:pt idx="329">
                  <c:v>2.9381999983048179</c:v>
                </c:pt>
                <c:pt idx="330">
                  <c:v>2.8618050603591234</c:v>
                </c:pt>
                <c:pt idx="331">
                  <c:v>3.1068273429640625</c:v>
                </c:pt>
                <c:pt idx="332">
                  <c:v>3.1194055876674476</c:v>
                </c:pt>
                <c:pt idx="333">
                  <c:v>3.0696789884617766</c:v>
                </c:pt>
                <c:pt idx="334">
                  <c:v>3.0496576448808339</c:v>
                </c:pt>
                <c:pt idx="335">
                  <c:v>3.0655089475739183</c:v>
                </c:pt>
                <c:pt idx="336">
                  <c:v>3.0741360212354847</c:v>
                </c:pt>
                <c:pt idx="337">
                  <c:v>2.8484945716175205</c:v>
                </c:pt>
                <c:pt idx="338">
                  <c:v>2.9287791434410395</c:v>
                </c:pt>
                <c:pt idx="339">
                  <c:v>2.9739699246312417</c:v>
                </c:pt>
                <c:pt idx="340">
                  <c:v>3.0330345821990878</c:v>
                </c:pt>
                <c:pt idx="341">
                  <c:v>3.0148078053911584</c:v>
                </c:pt>
                <c:pt idx="342">
                  <c:v>3.1699499586325319</c:v>
                </c:pt>
                <c:pt idx="343">
                  <c:v>3.225359272670822</c:v>
                </c:pt>
                <c:pt idx="344">
                  <c:v>3.1987853789546508</c:v>
                </c:pt>
                <c:pt idx="345">
                  <c:v>3.1604515958906081</c:v>
                </c:pt>
                <c:pt idx="346">
                  <c:v>3.1832935717850521</c:v>
                </c:pt>
                <c:pt idx="347">
                  <c:v>3.1598479973124198</c:v>
                </c:pt>
                <c:pt idx="348">
                  <c:v>3.1608533071947837</c:v>
                </c:pt>
                <c:pt idx="349">
                  <c:v>3.1946725734172325</c:v>
                </c:pt>
                <c:pt idx="350">
                  <c:v>2.9163748607444653</c:v>
                </c:pt>
                <c:pt idx="351">
                  <c:v>2.7441049590760862</c:v>
                </c:pt>
                <c:pt idx="352">
                  <c:v>2.8381110728914161</c:v>
                </c:pt>
                <c:pt idx="353">
                  <c:v>2.8915675802123988</c:v>
                </c:pt>
                <c:pt idx="354">
                  <c:v>2.9863974334448367</c:v>
                </c:pt>
                <c:pt idx="355">
                  <c:v>3.0190774225981833</c:v>
                </c:pt>
                <c:pt idx="356">
                  <c:v>3.0797910690217183</c:v>
                </c:pt>
                <c:pt idx="357">
                  <c:v>2.9889353941865346</c:v>
                </c:pt>
                <c:pt idx="358">
                  <c:v>3.0068760936534904</c:v>
                </c:pt>
                <c:pt idx="359">
                  <c:v>2.8906544134476757</c:v>
                </c:pt>
                <c:pt idx="360">
                  <c:v>2.8906480781842836</c:v>
                </c:pt>
                <c:pt idx="361">
                  <c:v>2.8200176996157138</c:v>
                </c:pt>
                <c:pt idx="362">
                  <c:v>2.769073320571632</c:v>
                </c:pt>
                <c:pt idx="363">
                  <c:v>2.7845679217983816</c:v>
                </c:pt>
                <c:pt idx="364">
                  <c:v>2.8881529938273429</c:v>
                </c:pt>
                <c:pt idx="365">
                  <c:v>2.849005809303899</c:v>
                </c:pt>
                <c:pt idx="366">
                  <c:v>2.8255901687463747</c:v>
                </c:pt>
                <c:pt idx="367">
                  <c:v>2.7235050087490111</c:v>
                </c:pt>
                <c:pt idx="368">
                  <c:v>2.6310100711041615</c:v>
                </c:pt>
                <c:pt idx="369">
                  <c:v>2.5106548795091417</c:v>
                </c:pt>
                <c:pt idx="370">
                  <c:v>2.5200939490461334</c:v>
                </c:pt>
                <c:pt idx="371">
                  <c:v>2.4645747452350157</c:v>
                </c:pt>
                <c:pt idx="372">
                  <c:v>2.358487724124783</c:v>
                </c:pt>
                <c:pt idx="373">
                  <c:v>2.2916092860604431</c:v>
                </c:pt>
                <c:pt idx="374">
                  <c:v>2.2929009471032806</c:v>
                </c:pt>
                <c:pt idx="375">
                  <c:v>2.3816055007200529</c:v>
                </c:pt>
                <c:pt idx="376">
                  <c:v>2.4371817430756844</c:v>
                </c:pt>
                <c:pt idx="377">
                  <c:v>2.4245459800876228</c:v>
                </c:pt>
                <c:pt idx="378">
                  <c:v>2.4526619986183547</c:v>
                </c:pt>
                <c:pt idx="379">
                  <c:v>2.5527057984530495</c:v>
                </c:pt>
                <c:pt idx="380">
                  <c:v>2.5752900743321052</c:v>
                </c:pt>
                <c:pt idx="381">
                  <c:v>2.5795283749047329</c:v>
                </c:pt>
                <c:pt idx="382">
                  <c:v>2.6924210051883612</c:v>
                </c:pt>
                <c:pt idx="383">
                  <c:v>2.8090045911690149</c:v>
                </c:pt>
                <c:pt idx="384">
                  <c:v>2.8352801824730869</c:v>
                </c:pt>
                <c:pt idx="385">
                  <c:v>2.8748883537660017</c:v>
                </c:pt>
                <c:pt idx="386">
                  <c:v>2.9430208706988932</c:v>
                </c:pt>
                <c:pt idx="387">
                  <c:v>2.9875007173956112</c:v>
                </c:pt>
                <c:pt idx="388">
                  <c:v>3.0559566957807114</c:v>
                </c:pt>
                <c:pt idx="389">
                  <c:v>2.9832895598497928</c:v>
                </c:pt>
                <c:pt idx="390">
                  <c:v>3.0183589390862702</c:v>
                </c:pt>
                <c:pt idx="391">
                  <c:v>3.0104241498293653</c:v>
                </c:pt>
                <c:pt idx="392">
                  <c:v>2.9285861734394487</c:v>
                </c:pt>
                <c:pt idx="393">
                  <c:v>2.9649517081650556</c:v>
                </c:pt>
                <c:pt idx="394">
                  <c:v>3.0390114030057118</c:v>
                </c:pt>
                <c:pt idx="395">
                  <c:v>3.0370943823700287</c:v>
                </c:pt>
                <c:pt idx="396">
                  <c:v>3.1052867221015621</c:v>
                </c:pt>
                <c:pt idx="397">
                  <c:v>3.063795259160365</c:v>
                </c:pt>
                <c:pt idx="398">
                  <c:v>3.111513624554072</c:v>
                </c:pt>
                <c:pt idx="399">
                  <c:v>3.2022677092631344</c:v>
                </c:pt>
                <c:pt idx="400">
                  <c:v>3.2509643700116988</c:v>
                </c:pt>
                <c:pt idx="401">
                  <c:v>3.2313747230813283</c:v>
                </c:pt>
                <c:pt idx="402">
                  <c:v>3.2082641270119296</c:v>
                </c:pt>
                <c:pt idx="403">
                  <c:v>3.2726104956158961</c:v>
                </c:pt>
                <c:pt idx="404">
                  <c:v>3.2695505317011717</c:v>
                </c:pt>
                <c:pt idx="405">
                  <c:v>3.3102662128406481</c:v>
                </c:pt>
                <c:pt idx="406">
                  <c:v>3.3876613297820919</c:v>
                </c:pt>
                <c:pt idx="407">
                  <c:v>3.4752795559219347</c:v>
                </c:pt>
                <c:pt idx="408">
                  <c:v>3.4864317524244273</c:v>
                </c:pt>
                <c:pt idx="409">
                  <c:v>3.557313843534688</c:v>
                </c:pt>
                <c:pt idx="410">
                  <c:v>3.6388661231940427</c:v>
                </c:pt>
                <c:pt idx="411">
                  <c:v>3.6547666810573816</c:v>
                </c:pt>
                <c:pt idx="412">
                  <c:v>3.6177527617831151</c:v>
                </c:pt>
                <c:pt idx="413">
                  <c:v>3.6386815643083645</c:v>
                </c:pt>
                <c:pt idx="414">
                  <c:v>3.8157799274650053</c:v>
                </c:pt>
                <c:pt idx="415">
                  <c:v>3.9340383836637898</c:v>
                </c:pt>
                <c:pt idx="416">
                  <c:v>4.0322818433670822</c:v>
                </c:pt>
                <c:pt idx="417">
                  <c:v>4.0682337712318724</c:v>
                </c:pt>
                <c:pt idx="418">
                  <c:v>4.1885599028690415</c:v>
                </c:pt>
                <c:pt idx="419">
                  <c:v>4.230094989741799</c:v>
                </c:pt>
                <c:pt idx="420">
                  <c:v>4.1116656789018382</c:v>
                </c:pt>
                <c:pt idx="421">
                  <c:v>4.2746596394338034</c:v>
                </c:pt>
                <c:pt idx="422">
                  <c:v>4.2681448828490343</c:v>
                </c:pt>
                <c:pt idx="423">
                  <c:v>4.2150104150531549</c:v>
                </c:pt>
                <c:pt idx="424">
                  <c:v>3.9155665374229764</c:v>
                </c:pt>
                <c:pt idx="425">
                  <c:v>3.7986000015024528</c:v>
                </c:pt>
                <c:pt idx="426">
                  <c:v>3.403732349373036</c:v>
                </c:pt>
                <c:pt idx="427">
                  <c:v>3.2985394045574363</c:v>
                </c:pt>
                <c:pt idx="428">
                  <c:v>3.2224492211116447</c:v>
                </c:pt>
                <c:pt idx="429">
                  <c:v>3.2658855464240504</c:v>
                </c:pt>
                <c:pt idx="430">
                  <c:v>3.2874021630427981</c:v>
                </c:pt>
                <c:pt idx="431">
                  <c:v>3.3809722032003204</c:v>
                </c:pt>
                <c:pt idx="432">
                  <c:v>3.2390256988366044</c:v>
                </c:pt>
                <c:pt idx="433">
                  <c:v>3.1689421657374401</c:v>
                </c:pt>
                <c:pt idx="434">
                  <c:v>3.1410458518327147</c:v>
                </c:pt>
                <c:pt idx="435">
                  <c:v>3.2087143894105212</c:v>
                </c:pt>
                <c:pt idx="436">
                  <c:v>3.3215392304918625</c:v>
                </c:pt>
                <c:pt idx="437">
                  <c:v>3.2441294781362338</c:v>
                </c:pt>
                <c:pt idx="438">
                  <c:v>3.1287616290447779</c:v>
                </c:pt>
                <c:pt idx="439">
                  <c:v>3.1923192203108348</c:v>
                </c:pt>
                <c:pt idx="440">
                  <c:v>3.1639569204523141</c:v>
                </c:pt>
                <c:pt idx="441">
                  <c:v>3.1009981235681101</c:v>
                </c:pt>
                <c:pt idx="442">
                  <c:v>3.0448825252635956</c:v>
                </c:pt>
                <c:pt idx="443">
                  <c:v>2.9834123385885354</c:v>
                </c:pt>
                <c:pt idx="444">
                  <c:v>3.0373065832063104</c:v>
                </c:pt>
                <c:pt idx="445">
                  <c:v>3.1512634647572364</c:v>
                </c:pt>
                <c:pt idx="446">
                  <c:v>3.252043883546154</c:v>
                </c:pt>
                <c:pt idx="447">
                  <c:v>3.3262959455558514</c:v>
                </c:pt>
                <c:pt idx="448">
                  <c:v>3.2461319079259594</c:v>
                </c:pt>
                <c:pt idx="449">
                  <c:v>3.1828499893819657</c:v>
                </c:pt>
                <c:pt idx="450">
                  <c:v>3.1717705086845003</c:v>
                </c:pt>
                <c:pt idx="451">
                  <c:v>3.2554139931903485</c:v>
                </c:pt>
                <c:pt idx="452">
                  <c:v>3.174825779666441</c:v>
                </c:pt>
                <c:pt idx="453">
                  <c:v>3.1880120494193616</c:v>
                </c:pt>
                <c:pt idx="454">
                  <c:v>3.2391767287918696</c:v>
                </c:pt>
                <c:pt idx="455">
                  <c:v>3.1966126152236072</c:v>
                </c:pt>
                <c:pt idx="456">
                  <c:v>3.2303983445674538</c:v>
                </c:pt>
                <c:pt idx="457">
                  <c:v>3.2278674896817323</c:v>
                </c:pt>
                <c:pt idx="458">
                  <c:v>3.2396904005052765</c:v>
                </c:pt>
                <c:pt idx="459">
                  <c:v>3.1232942354558091</c:v>
                </c:pt>
                <c:pt idx="460">
                  <c:v>3.2824225378059828</c:v>
                </c:pt>
                <c:pt idx="461">
                  <c:v>3.3610830882925207</c:v>
                </c:pt>
                <c:pt idx="462">
                  <c:v>3.3906962455657252</c:v>
                </c:pt>
                <c:pt idx="463">
                  <c:v>3.4930413221525169</c:v>
                </c:pt>
                <c:pt idx="464">
                  <c:v>3.5258316836118611</c:v>
                </c:pt>
                <c:pt idx="465">
                  <c:v>3.634721082495334</c:v>
                </c:pt>
                <c:pt idx="466">
                  <c:v>3.7162095529009846</c:v>
                </c:pt>
                <c:pt idx="467">
                  <c:v>3.7785648371934437</c:v>
                </c:pt>
                <c:pt idx="468">
                  <c:v>3.7970994128402662</c:v>
                </c:pt>
                <c:pt idx="469">
                  <c:v>3.8825824393721655</c:v>
                </c:pt>
                <c:pt idx="470">
                  <c:v>3.9667934229066235</c:v>
                </c:pt>
                <c:pt idx="471">
                  <c:v>4.0071267561578718</c:v>
                </c:pt>
                <c:pt idx="472">
                  <c:v>3.7817002298287177</c:v>
                </c:pt>
                <c:pt idx="473">
                  <c:v>3.9163082653841625</c:v>
                </c:pt>
                <c:pt idx="474">
                  <c:v>4.0072430088255615</c:v>
                </c:pt>
                <c:pt idx="475">
                  <c:v>4.0998731775107835</c:v>
                </c:pt>
                <c:pt idx="476">
                  <c:v>4.0943422838968608</c:v>
                </c:pt>
                <c:pt idx="477">
                  <c:v>4.0513412783623082</c:v>
                </c:pt>
                <c:pt idx="478">
                  <c:v>4.1998430963848437</c:v>
                </c:pt>
                <c:pt idx="479">
                  <c:v>4.2713823171664904</c:v>
                </c:pt>
                <c:pt idx="480">
                  <c:v>4.2255789587156869</c:v>
                </c:pt>
                <c:pt idx="481">
                  <c:v>4.2815922946804212</c:v>
                </c:pt>
                <c:pt idx="482">
                  <c:v>4.2849308323007111</c:v>
                </c:pt>
                <c:pt idx="483">
                  <c:v>4.2545475688847327</c:v>
                </c:pt>
                <c:pt idx="484">
                  <c:v>4.3231004395563639</c:v>
                </c:pt>
                <c:pt idx="485">
                  <c:v>4.4672129382341668</c:v>
                </c:pt>
                <c:pt idx="486">
                  <c:v>4.5270356090357913</c:v>
                </c:pt>
                <c:pt idx="487">
                  <c:v>4.5123530011511495</c:v>
                </c:pt>
                <c:pt idx="488">
                  <c:v>4.4130499130221628</c:v>
                </c:pt>
                <c:pt idx="489">
                  <c:v>4.5033676383236818</c:v>
                </c:pt>
                <c:pt idx="490">
                  <c:v>4.6199740348594869</c:v>
                </c:pt>
                <c:pt idx="491">
                  <c:v>4.6158556382635334</c:v>
                </c:pt>
                <c:pt idx="492">
                  <c:v>4.6406241088567688</c:v>
                </c:pt>
                <c:pt idx="493">
                  <c:v>4.6311943354584812</c:v>
                </c:pt>
                <c:pt idx="494">
                  <c:v>4.647256470966818</c:v>
                </c:pt>
                <c:pt idx="495">
                  <c:v>4.7312295447183352</c:v>
                </c:pt>
                <c:pt idx="496">
                  <c:v>4.8024522000997889</c:v>
                </c:pt>
                <c:pt idx="497">
                  <c:v>4.8324368723584596</c:v>
                </c:pt>
                <c:pt idx="498">
                  <c:v>4.798931977299846</c:v>
                </c:pt>
                <c:pt idx="499">
                  <c:v>4.7495669713958941</c:v>
                </c:pt>
                <c:pt idx="500">
                  <c:v>4.8668385021159386</c:v>
                </c:pt>
                <c:pt idx="501">
                  <c:v>5.0141680910934889</c:v>
                </c:pt>
                <c:pt idx="502">
                  <c:v>5.0681498177558639</c:v>
                </c:pt>
                <c:pt idx="503">
                  <c:v>5.0695793965257581</c:v>
                </c:pt>
                <c:pt idx="504">
                  <c:v>5.0908318074909236</c:v>
                </c:pt>
                <c:pt idx="505">
                  <c:v>4.9352993633727955</c:v>
                </c:pt>
                <c:pt idx="506">
                  <c:v>4.9222362418542991</c:v>
                </c:pt>
                <c:pt idx="507">
                  <c:v>4.7986701632423401</c:v>
                </c:pt>
                <c:pt idx="508">
                  <c:v>4.8887687852093711</c:v>
                </c:pt>
                <c:pt idx="509">
                  <c:v>4.9007936075117424</c:v>
                </c:pt>
                <c:pt idx="510">
                  <c:v>4.7828990068071846</c:v>
                </c:pt>
                <c:pt idx="511">
                  <c:v>4.9095814592065663</c:v>
                </c:pt>
                <c:pt idx="512">
                  <c:v>5.0171695861158287</c:v>
                </c:pt>
                <c:pt idx="513">
                  <c:v>5.0954350662062113</c:v>
                </c:pt>
                <c:pt idx="514">
                  <c:v>5.2179266154895121</c:v>
                </c:pt>
                <c:pt idx="515">
                  <c:v>5.3157197897585711</c:v>
                </c:pt>
                <c:pt idx="516">
                  <c:v>5.4262817738287366</c:v>
                </c:pt>
                <c:pt idx="517">
                  <c:v>5.623729235196663</c:v>
                </c:pt>
                <c:pt idx="518">
                  <c:v>5.7571893495288133</c:v>
                </c:pt>
                <c:pt idx="519">
                  <c:v>5.8058951540482644</c:v>
                </c:pt>
                <c:pt idx="520">
                  <c:v>5.995212252186116</c:v>
                </c:pt>
                <c:pt idx="521">
                  <c:v>6.0835529242588873</c:v>
                </c:pt>
                <c:pt idx="522">
                  <c:v>6.2175961009151983</c:v>
                </c:pt>
                <c:pt idx="523">
                  <c:v>6.3244515505361871</c:v>
                </c:pt>
                <c:pt idx="524">
                  <c:v>6.4999448885650164</c:v>
                </c:pt>
                <c:pt idx="525">
                  <c:v>6.7374334351717025</c:v>
                </c:pt>
                <c:pt idx="526">
                  <c:v>6.8192266750059218</c:v>
                </c:pt>
                <c:pt idx="527">
                  <c:v>6.9836824004123761</c:v>
                </c:pt>
                <c:pt idx="528">
                  <c:v>6.9626112074307205</c:v>
                </c:pt>
                <c:pt idx="529">
                  <c:v>7.1293272011181621</c:v>
                </c:pt>
                <c:pt idx="530">
                  <c:v>7.1290711908975908</c:v>
                </c:pt>
                <c:pt idx="531">
                  <c:v>7.420755621228782</c:v>
                </c:pt>
                <c:pt idx="532">
                  <c:v>7.7477125151466772</c:v>
                </c:pt>
                <c:pt idx="533">
                  <c:v>7.7231299173195627</c:v>
                </c:pt>
                <c:pt idx="534">
                  <c:v>7.9465730488033977</c:v>
                </c:pt>
                <c:pt idx="535">
                  <c:v>7.7252811032157718</c:v>
                </c:pt>
                <c:pt idx="536">
                  <c:v>8.0910657553336875</c:v>
                </c:pt>
                <c:pt idx="537">
                  <c:v>8.1780317294819689</c:v>
                </c:pt>
                <c:pt idx="538">
                  <c:v>8.0699984776576237</c:v>
                </c:pt>
                <c:pt idx="539">
                  <c:v>8.1417534101459648</c:v>
                </c:pt>
                <c:pt idx="540">
                  <c:v>8.5090163871281703</c:v>
                </c:pt>
                <c:pt idx="541">
                  <c:v>8.5145019141027447</c:v>
                </c:pt>
                <c:pt idx="542">
                  <c:v>8.3581162093580303</c:v>
                </c:pt>
                <c:pt idx="543">
                  <c:v>8.3064351037418103</c:v>
                </c:pt>
                <c:pt idx="544">
                  <c:v>8.5409103051366344</c:v>
                </c:pt>
                <c:pt idx="545">
                  <c:v>8.5099738719906242</c:v>
                </c:pt>
                <c:pt idx="546">
                  <c:v>8.3014069989252661</c:v>
                </c:pt>
                <c:pt idx="547">
                  <c:v>8.2359039936335492</c:v>
                </c:pt>
                <c:pt idx="548">
                  <c:v>8.1695328525432664</c:v>
                </c:pt>
                <c:pt idx="549">
                  <c:v>8.2222755275227257</c:v>
                </c:pt>
                <c:pt idx="550">
                  <c:v>8.1592995472440624</c:v>
                </c:pt>
                <c:pt idx="551">
                  <c:v>7.9502228955939156</c:v>
                </c:pt>
                <c:pt idx="552">
                  <c:v>7.9983687310944891</c:v>
                </c:pt>
                <c:pt idx="553">
                  <c:v>8.1012020962989499</c:v>
                </c:pt>
                <c:pt idx="554">
                  <c:v>8.2754655288978114</c:v>
                </c:pt>
                <c:pt idx="555">
                  <c:v>8.3152229334984966</c:v>
                </c:pt>
                <c:pt idx="556">
                  <c:v>8.3627134000594801</c:v>
                </c:pt>
                <c:pt idx="557">
                  <c:v>8.0836213415769684</c:v>
                </c:pt>
                <c:pt idx="558">
                  <c:v>7.8945918304524394</c:v>
                </c:pt>
                <c:pt idx="559">
                  <c:v>7.5840341392316839</c:v>
                </c:pt>
                <c:pt idx="560">
                  <c:v>7.528504187186158</c:v>
                </c:pt>
                <c:pt idx="561">
                  <c:v>7.6622451584332145</c:v>
                </c:pt>
                <c:pt idx="562">
                  <c:v>7.7591467212923924</c:v>
                </c:pt>
                <c:pt idx="563">
                  <c:v>7.8108548162304974</c:v>
                </c:pt>
                <c:pt idx="564">
                  <c:v>7.9032309183909337</c:v>
                </c:pt>
                <c:pt idx="565">
                  <c:v>7.9520267217087213</c:v>
                </c:pt>
                <c:pt idx="566">
                  <c:v>8.13656357175776</c:v>
                </c:pt>
                <c:pt idx="567">
                  <c:v>8.2787934434966619</c:v>
                </c:pt>
                <c:pt idx="568">
                  <c:v>8.3706660846557028</c:v>
                </c:pt>
                <c:pt idx="569">
                  <c:v>8.5523556310157129</c:v>
                </c:pt>
                <c:pt idx="570">
                  <c:v>8.6752073646296601</c:v>
                </c:pt>
                <c:pt idx="571">
                  <c:v>8.9253513040522581</c:v>
                </c:pt>
                <c:pt idx="572">
                  <c:v>9.1150779971973837</c:v>
                </c:pt>
                <c:pt idx="573">
                  <c:v>9.2568865140573777</c:v>
                </c:pt>
                <c:pt idx="574">
                  <c:v>9.454440448324009</c:v>
                </c:pt>
                <c:pt idx="575">
                  <c:v>9.4341459364579894</c:v>
                </c:pt>
                <c:pt idx="576">
                  <c:v>9.6123226654461735</c:v>
                </c:pt>
                <c:pt idx="577">
                  <c:v>9.6787408104928794</c:v>
                </c:pt>
                <c:pt idx="578">
                  <c:v>9.7532398376607539</c:v>
                </c:pt>
                <c:pt idx="579">
                  <c:v>9.6846013157071944</c:v>
                </c:pt>
                <c:pt idx="580">
                  <c:v>9.917955823548823</c:v>
                </c:pt>
                <c:pt idx="581">
                  <c:v>9.9013102079347473</c:v>
                </c:pt>
                <c:pt idx="582">
                  <c:v>9.5718074304248404</c:v>
                </c:pt>
                <c:pt idx="583">
                  <c:v>9.6015433686483114</c:v>
                </c:pt>
                <c:pt idx="584">
                  <c:v>9.6564032683788028</c:v>
                </c:pt>
                <c:pt idx="585">
                  <c:v>9.849076100267995</c:v>
                </c:pt>
                <c:pt idx="586">
                  <c:v>9.7908572055264766</c:v>
                </c:pt>
                <c:pt idx="587">
                  <c:v>9.597997682910588</c:v>
                </c:pt>
                <c:pt idx="588">
                  <c:v>9.6046953076104469</c:v>
                </c:pt>
                <c:pt idx="589">
                  <c:v>9.6762732206423756</c:v>
                </c:pt>
                <c:pt idx="590">
                  <c:v>9.6295253766422668</c:v>
                </c:pt>
                <c:pt idx="591">
                  <c:v>9.9149398943771061</c:v>
                </c:pt>
                <c:pt idx="592">
                  <c:v>9.8509147902909096</c:v>
                </c:pt>
                <c:pt idx="593">
                  <c:v>9.9864551693083214</c:v>
                </c:pt>
                <c:pt idx="594">
                  <c:v>9.8170881070598419</c:v>
                </c:pt>
                <c:pt idx="595">
                  <c:v>9.6291304101384618</c:v>
                </c:pt>
                <c:pt idx="596">
                  <c:v>9.8549235460828637</c:v>
                </c:pt>
                <c:pt idx="597">
                  <c:v>10.06615783500574</c:v>
                </c:pt>
                <c:pt idx="598">
                  <c:v>10.438967567819187</c:v>
                </c:pt>
                <c:pt idx="599">
                  <c:v>10.770216299295427</c:v>
                </c:pt>
                <c:pt idx="600">
                  <c:v>11.036087601752682</c:v>
                </c:pt>
                <c:pt idx="601">
                  <c:v>11.248847689778032</c:v>
                </c:pt>
                <c:pt idx="602">
                  <c:v>11.376982574185202</c:v>
                </c:pt>
                <c:pt idx="603">
                  <c:v>11.253774635272395</c:v>
                </c:pt>
                <c:pt idx="604">
                  <c:v>11.176558454847996</c:v>
                </c:pt>
                <c:pt idx="605">
                  <c:v>11.474568674174542</c:v>
                </c:pt>
                <c:pt idx="606">
                  <c:v>11.427266138661931</c:v>
                </c:pt>
                <c:pt idx="607">
                  <c:v>11.560915729032658</c:v>
                </c:pt>
                <c:pt idx="608">
                  <c:v>11.933009012640555</c:v>
                </c:pt>
                <c:pt idx="609">
                  <c:v>11.998986749943318</c:v>
                </c:pt>
                <c:pt idx="610">
                  <c:v>11.728900430216216</c:v>
                </c:pt>
                <c:pt idx="611">
                  <c:v>11.864186458061585</c:v>
                </c:pt>
                <c:pt idx="612">
                  <c:v>11.940644304856889</c:v>
                </c:pt>
                <c:pt idx="613">
                  <c:v>11.711848973151968</c:v>
                </c:pt>
                <c:pt idx="614">
                  <c:v>11.157215391748522</c:v>
                </c:pt>
                <c:pt idx="615">
                  <c:v>10.313325708069595</c:v>
                </c:pt>
                <c:pt idx="616">
                  <c:v>10.447402502273436</c:v>
                </c:pt>
                <c:pt idx="617">
                  <c:v>10.677173237085698</c:v>
                </c:pt>
                <c:pt idx="618">
                  <c:v>10.612186737076815</c:v>
                </c:pt>
                <c:pt idx="619">
                  <c:v>10.438063090150816</c:v>
                </c:pt>
                <c:pt idx="620">
                  <c:v>10.950696628173681</c:v>
                </c:pt>
                <c:pt idx="621">
                  <c:v>11.316678132081648</c:v>
                </c:pt>
                <c:pt idx="622">
                  <c:v>11.649408712137966</c:v>
                </c:pt>
                <c:pt idx="623">
                  <c:v>11.756153531932178</c:v>
                </c:pt>
                <c:pt idx="624">
                  <c:v>11.718937767272795</c:v>
                </c:pt>
                <c:pt idx="625">
                  <c:v>12.105664551833481</c:v>
                </c:pt>
                <c:pt idx="626">
                  <c:v>12.314788346573849</c:v>
                </c:pt>
                <c:pt idx="627">
                  <c:v>12.285564469985644</c:v>
                </c:pt>
                <c:pt idx="628">
                  <c:v>12.150047977503149</c:v>
                </c:pt>
                <c:pt idx="629">
                  <c:v>12.414545696039823</c:v>
                </c:pt>
                <c:pt idx="630">
                  <c:v>12.639278453545375</c:v>
                </c:pt>
                <c:pt idx="631">
                  <c:v>12.644274440261036</c:v>
                </c:pt>
                <c:pt idx="632">
                  <c:v>12.629955340776355</c:v>
                </c:pt>
                <c:pt idx="633">
                  <c:v>12.800082654350597</c:v>
                </c:pt>
                <c:pt idx="634">
                  <c:v>13.083543737899378</c:v>
                </c:pt>
                <c:pt idx="635">
                  <c:v>13.234505499775469</c:v>
                </c:pt>
                <c:pt idx="636">
                  <c:v>13.406429811181383</c:v>
                </c:pt>
                <c:pt idx="637">
                  <c:v>13.569237528535634</c:v>
                </c:pt>
                <c:pt idx="638">
                  <c:v>13.706379566392201</c:v>
                </c:pt>
                <c:pt idx="639">
                  <c:v>13.657925262423291</c:v>
                </c:pt>
                <c:pt idx="640">
                  <c:v>13.980031357395724</c:v>
                </c:pt>
                <c:pt idx="641">
                  <c:v>13.927932641979005</c:v>
                </c:pt>
                <c:pt idx="642">
                  <c:v>14.07670086251132</c:v>
                </c:pt>
                <c:pt idx="643">
                  <c:v>14.281125351345475</c:v>
                </c:pt>
                <c:pt idx="644">
                  <c:v>14.356281410088272</c:v>
                </c:pt>
                <c:pt idx="645">
                  <c:v>14.219668617308706</c:v>
                </c:pt>
                <c:pt idx="646">
                  <c:v>14.49842667508463</c:v>
                </c:pt>
                <c:pt idx="647">
                  <c:v>14.601413854836213</c:v>
                </c:pt>
                <c:pt idx="648">
                  <c:v>14.604509778112547</c:v>
                </c:pt>
                <c:pt idx="649">
                  <c:v>14.729648611661805</c:v>
                </c:pt>
                <c:pt idx="650">
                  <c:v>14.912306362642195</c:v>
                </c:pt>
                <c:pt idx="651">
                  <c:v>14.393091071328451</c:v>
                </c:pt>
                <c:pt idx="652">
                  <c:v>14.424029489166553</c:v>
                </c:pt>
                <c:pt idx="653">
                  <c:v>14.624041030808822</c:v>
                </c:pt>
                <c:pt idx="654">
                  <c:v>14.974218836604596</c:v>
                </c:pt>
                <c:pt idx="655">
                  <c:v>15.167822712809887</c:v>
                </c:pt>
                <c:pt idx="656">
                  <c:v>15.253725805845285</c:v>
                </c:pt>
                <c:pt idx="657">
                  <c:v>15.134365347337948</c:v>
                </c:pt>
                <c:pt idx="658">
                  <c:v>15.356867971821956</c:v>
                </c:pt>
                <c:pt idx="659">
                  <c:v>15.148208753880336</c:v>
                </c:pt>
                <c:pt idx="660">
                  <c:v>14.719231238345571</c:v>
                </c:pt>
                <c:pt idx="661">
                  <c:v>15.016927642299617</c:v>
                </c:pt>
                <c:pt idx="662">
                  <c:v>14.526873789957314</c:v>
                </c:pt>
                <c:pt idx="663">
                  <c:v>14.436419804320197</c:v>
                </c:pt>
                <c:pt idx="664">
                  <c:v>14.333876045293103</c:v>
                </c:pt>
                <c:pt idx="665">
                  <c:v>13.647586655424982</c:v>
                </c:pt>
                <c:pt idx="666">
                  <c:v>13.390438911668827</c:v>
                </c:pt>
                <c:pt idx="667">
                  <c:v>13.338145913987685</c:v>
                </c:pt>
                <c:pt idx="668">
                  <c:v>13.774395218225269</c:v>
                </c:pt>
                <c:pt idx="669">
                  <c:v>13.976589997801305</c:v>
                </c:pt>
                <c:pt idx="670">
                  <c:v>14.475783292090355</c:v>
                </c:pt>
                <c:pt idx="671">
                  <c:v>14.832906419421564</c:v>
                </c:pt>
                <c:pt idx="672">
                  <c:v>15.10117453429708</c:v>
                </c:pt>
                <c:pt idx="673">
                  <c:v>15.253335286041882</c:v>
                </c:pt>
                <c:pt idx="674">
                  <c:v>15.329508424109854</c:v>
                </c:pt>
                <c:pt idx="675">
                  <c:v>15.135505718610037</c:v>
                </c:pt>
                <c:pt idx="676">
                  <c:v>15.255534285720938</c:v>
                </c:pt>
                <c:pt idx="677">
                  <c:v>15.371277035535201</c:v>
                </c:pt>
                <c:pt idx="678">
                  <c:v>15.508329286378459</c:v>
                </c:pt>
                <c:pt idx="679">
                  <c:v>15.42361496462506</c:v>
                </c:pt>
                <c:pt idx="680">
                  <c:v>15.002347561525383</c:v>
                </c:pt>
                <c:pt idx="681">
                  <c:v>15.309772715812374</c:v>
                </c:pt>
                <c:pt idx="682">
                  <c:v>15.309215560897357</c:v>
                </c:pt>
                <c:pt idx="683">
                  <c:v>14.845947856963715</c:v>
                </c:pt>
                <c:pt idx="684">
                  <c:v>14.60510452889034</c:v>
                </c:pt>
                <c:pt idx="685">
                  <c:v>15.362833615805801</c:v>
                </c:pt>
                <c:pt idx="686">
                  <c:v>15.513120743171953</c:v>
                </c:pt>
                <c:pt idx="687">
                  <c:v>15.808787327292926</c:v>
                </c:pt>
                <c:pt idx="688">
                  <c:v>15.837705175798725</c:v>
                </c:pt>
                <c:pt idx="689">
                  <c:v>15.647264158332611</c:v>
                </c:pt>
                <c:pt idx="690">
                  <c:v>15.973125171260911</c:v>
                </c:pt>
                <c:pt idx="691">
                  <c:v>16.144190120510512</c:v>
                </c:pt>
                <c:pt idx="692">
                  <c:v>16.265158151953841</c:v>
                </c:pt>
                <c:pt idx="693">
                  <c:v>16.249042394579071</c:v>
                </c:pt>
                <c:pt idx="694">
                  <c:v>15.799016089742913</c:v>
                </c:pt>
                <c:pt idx="695">
                  <c:v>15.653870170108435</c:v>
                </c:pt>
                <c:pt idx="696">
                  <c:v>15.311618923216322</c:v>
                </c:pt>
                <c:pt idx="697">
                  <c:v>15.53322796581655</c:v>
                </c:pt>
                <c:pt idx="698">
                  <c:v>15.820490371303062</c:v>
                </c:pt>
                <c:pt idx="699">
                  <c:v>15.14727378797711</c:v>
                </c:pt>
                <c:pt idx="700">
                  <c:v>14.617969215168138</c:v>
                </c:pt>
                <c:pt idx="701">
                  <c:v>14.549802262577057</c:v>
                </c:pt>
                <c:pt idx="702">
                  <c:v>14.435327125777167</c:v>
                </c:pt>
                <c:pt idx="703">
                  <c:v>14.535601189661014</c:v>
                </c:pt>
                <c:pt idx="704">
                  <c:v>14.568687655522151</c:v>
                </c:pt>
                <c:pt idx="705">
                  <c:v>13.864835175085982</c:v>
                </c:pt>
                <c:pt idx="706">
                  <c:v>13.758929794870106</c:v>
                </c:pt>
                <c:pt idx="707">
                  <c:v>13.605994698672301</c:v>
                </c:pt>
                <c:pt idx="708">
                  <c:v>13.79802852639364</c:v>
                </c:pt>
                <c:pt idx="709">
                  <c:v>13.36481481898389</c:v>
                </c:pt>
                <c:pt idx="710">
                  <c:v>12.208359223628868</c:v>
                </c:pt>
                <c:pt idx="711">
                  <c:v>12.170479881497382</c:v>
                </c:pt>
                <c:pt idx="712">
                  <c:v>12.285268042602731</c:v>
                </c:pt>
                <c:pt idx="713">
                  <c:v>12.555869832651947</c:v>
                </c:pt>
                <c:pt idx="714">
                  <c:v>13.082902367511934</c:v>
                </c:pt>
                <c:pt idx="715">
                  <c:v>13.27664033734856</c:v>
                </c:pt>
                <c:pt idx="716">
                  <c:v>13.411698328757772</c:v>
                </c:pt>
                <c:pt idx="717">
                  <c:v>14.151299106112756</c:v>
                </c:pt>
                <c:pt idx="718">
                  <c:v>14.614944855475951</c:v>
                </c:pt>
                <c:pt idx="719">
                  <c:v>15.05225720593765</c:v>
                </c:pt>
                <c:pt idx="720">
                  <c:v>15.479125381102577</c:v>
                </c:pt>
                <c:pt idx="721">
                  <c:v>15.790205150618581</c:v>
                </c:pt>
                <c:pt idx="722">
                  <c:v>15.404595551293919</c:v>
                </c:pt>
                <c:pt idx="723">
                  <c:v>15.107638168850592</c:v>
                </c:pt>
                <c:pt idx="724">
                  <c:v>14.974778833585844</c:v>
                </c:pt>
                <c:pt idx="725">
                  <c:v>14.871104376943858</c:v>
                </c:pt>
                <c:pt idx="726">
                  <c:v>15.30725757134493</c:v>
                </c:pt>
                <c:pt idx="727">
                  <c:v>15.188534942292488</c:v>
                </c:pt>
                <c:pt idx="728">
                  <c:v>14.820115299247345</c:v>
                </c:pt>
                <c:pt idx="729">
                  <c:v>15.427386767750644</c:v>
                </c:pt>
                <c:pt idx="730">
                  <c:v>15.897413226784415</c:v>
                </c:pt>
                <c:pt idx="731">
                  <c:v>16.014085324920298</c:v>
                </c:pt>
                <c:pt idx="732">
                  <c:v>16.284020389451619</c:v>
                </c:pt>
                <c:pt idx="733">
                  <c:v>16.359363085107262</c:v>
                </c:pt>
                <c:pt idx="734">
                  <c:v>16.289040380430126</c:v>
                </c:pt>
                <c:pt idx="735">
                  <c:v>16.341694727802057</c:v>
                </c:pt>
                <c:pt idx="736">
                  <c:v>16.237359573228019</c:v>
                </c:pt>
                <c:pt idx="737">
                  <c:v>16.592283944921981</c:v>
                </c:pt>
                <c:pt idx="738">
                  <c:v>16.310816498394569</c:v>
                </c:pt>
                <c:pt idx="739">
                  <c:v>16.336680045465393</c:v>
                </c:pt>
                <c:pt idx="740">
                  <c:v>16.976478883072339</c:v>
                </c:pt>
                <c:pt idx="741">
                  <c:v>17.192475946118122</c:v>
                </c:pt>
                <c:pt idx="742">
                  <c:v>17.252991979527987</c:v>
                </c:pt>
                <c:pt idx="743">
                  <c:v>16.710606197259423</c:v>
                </c:pt>
                <c:pt idx="744">
                  <c:v>16.411346491703977</c:v>
                </c:pt>
                <c:pt idx="745">
                  <c:v>16.168842660347188</c:v>
                </c:pt>
                <c:pt idx="746">
                  <c:v>15.745112378127374</c:v>
                </c:pt>
                <c:pt idx="747">
                  <c:v>15.443405612007037</c:v>
                </c:pt>
                <c:pt idx="748">
                  <c:v>15.477302178179736</c:v>
                </c:pt>
                <c:pt idx="749">
                  <c:v>14.971521891688903</c:v>
                </c:pt>
                <c:pt idx="750">
                  <c:v>15.278161250387857</c:v>
                </c:pt>
                <c:pt idx="751">
                  <c:v>15.710020484343191</c:v>
                </c:pt>
                <c:pt idx="752">
                  <c:v>14.951542204845101</c:v>
                </c:pt>
                <c:pt idx="753">
                  <c:v>14.20941234794196</c:v>
                </c:pt>
                <c:pt idx="754">
                  <c:v>14.188203233266471</c:v>
                </c:pt>
                <c:pt idx="755">
                  <c:v>13.816144854719351</c:v>
                </c:pt>
                <c:pt idx="756">
                  <c:v>14.001760691508082</c:v>
                </c:pt>
                <c:pt idx="757">
                  <c:v>13.428350957164396</c:v>
                </c:pt>
                <c:pt idx="758">
                  <c:v>13.031168093784306</c:v>
                </c:pt>
                <c:pt idx="759">
                  <c:v>13.003808571912558</c:v>
                </c:pt>
                <c:pt idx="760">
                  <c:v>11.875388167897929</c:v>
                </c:pt>
                <c:pt idx="761">
                  <c:v>11.404120652771578</c:v>
                </c:pt>
                <c:pt idx="762">
                  <c:v>10.546907184893538</c:v>
                </c:pt>
                <c:pt idx="763">
                  <c:v>10.665674629075617</c:v>
                </c:pt>
                <c:pt idx="764">
                  <c:v>10.923278009693592</c:v>
                </c:pt>
                <c:pt idx="765">
                  <c:v>10.489019534641194</c:v>
                </c:pt>
                <c:pt idx="766">
                  <c:v>11.051243420302143</c:v>
                </c:pt>
                <c:pt idx="767">
                  <c:v>11.80428680951208</c:v>
                </c:pt>
                <c:pt idx="768">
                  <c:v>12.078425796349721</c:v>
                </c:pt>
                <c:pt idx="769">
                  <c:v>12.040291172732113</c:v>
                </c:pt>
                <c:pt idx="770">
                  <c:v>12.579504630379013</c:v>
                </c:pt>
                <c:pt idx="771">
                  <c:v>12.811400005230558</c:v>
                </c:pt>
                <c:pt idx="772">
                  <c:v>12.675594058707148</c:v>
                </c:pt>
                <c:pt idx="773">
                  <c:v>11.996941120496759</c:v>
                </c:pt>
                <c:pt idx="774">
                  <c:v>11.883693829789813</c:v>
                </c:pt>
                <c:pt idx="775">
                  <c:v>12.314517617499607</c:v>
                </c:pt>
                <c:pt idx="776">
                  <c:v>12.444042256901643</c:v>
                </c:pt>
                <c:pt idx="777">
                  <c:v>12.344556651277919</c:v>
                </c:pt>
                <c:pt idx="778">
                  <c:v>13.204136949746943</c:v>
                </c:pt>
                <c:pt idx="779">
                  <c:v>13.534411291989105</c:v>
                </c:pt>
                <c:pt idx="780">
                  <c:v>13.630547952636324</c:v>
                </c:pt>
                <c:pt idx="781">
                  <c:v>13.764470961016187</c:v>
                </c:pt>
                <c:pt idx="782">
                  <c:v>13.553979532479772</c:v>
                </c:pt>
                <c:pt idx="783">
                  <c:v>13.605468396204603</c:v>
                </c:pt>
                <c:pt idx="784">
                  <c:v>13.812564958665664</c:v>
                </c:pt>
                <c:pt idx="785">
                  <c:v>13.738989704370585</c:v>
                </c:pt>
                <c:pt idx="786">
                  <c:v>14.00039622597594</c:v>
                </c:pt>
                <c:pt idx="787">
                  <c:v>13.730493046924078</c:v>
                </c:pt>
                <c:pt idx="788">
                  <c:v>13.741669112578752</c:v>
                </c:pt>
                <c:pt idx="789">
                  <c:v>14.205873661584867</c:v>
                </c:pt>
                <c:pt idx="790">
                  <c:v>13.995734942867868</c:v>
                </c:pt>
                <c:pt idx="791">
                  <c:v>13.605629428151431</c:v>
                </c:pt>
                <c:pt idx="792">
                  <c:v>13.515415399217702</c:v>
                </c:pt>
                <c:pt idx="793">
                  <c:v>13.353879550312801</c:v>
                </c:pt>
                <c:pt idx="794">
                  <c:v>13.292858910631185</c:v>
                </c:pt>
                <c:pt idx="795">
                  <c:v>13.368631950075695</c:v>
                </c:pt>
                <c:pt idx="796">
                  <c:v>13.427718063328005</c:v>
                </c:pt>
                <c:pt idx="797">
                  <c:v>13.205262504856726</c:v>
                </c:pt>
                <c:pt idx="798">
                  <c:v>13.106205119471529</c:v>
                </c:pt>
                <c:pt idx="799">
                  <c:v>12.845451755380889</c:v>
                </c:pt>
                <c:pt idx="800">
                  <c:v>12.875753843189049</c:v>
                </c:pt>
                <c:pt idx="801">
                  <c:v>12.822271745380519</c:v>
                </c:pt>
                <c:pt idx="802">
                  <c:v>12.402457270766877</c:v>
                </c:pt>
                <c:pt idx="803">
                  <c:v>12.252267388114705</c:v>
                </c:pt>
                <c:pt idx="804">
                  <c:v>12.202012485703648</c:v>
                </c:pt>
                <c:pt idx="805">
                  <c:v>12.491143454084142</c:v>
                </c:pt>
                <c:pt idx="806">
                  <c:v>12.798729852605522</c:v>
                </c:pt>
                <c:pt idx="807">
                  <c:v>12.716347431677118</c:v>
                </c:pt>
                <c:pt idx="808">
                  <c:v>12.593710720873695</c:v>
                </c:pt>
                <c:pt idx="809">
                  <c:v>13.241205696100373</c:v>
                </c:pt>
                <c:pt idx="810">
                  <c:v>13.204807457447057</c:v>
                </c:pt>
                <c:pt idx="811">
                  <c:v>12.812773473733959</c:v>
                </c:pt>
                <c:pt idx="812">
                  <c:v>12.27898090235427</c:v>
                </c:pt>
                <c:pt idx="813">
                  <c:v>12.356758313378538</c:v>
                </c:pt>
                <c:pt idx="814">
                  <c:v>12.594974102070644</c:v>
                </c:pt>
                <c:pt idx="815">
                  <c:v>12.394119216767535</c:v>
                </c:pt>
                <c:pt idx="816">
                  <c:v>12.486463004055089</c:v>
                </c:pt>
                <c:pt idx="817">
                  <c:v>12.559561007579415</c:v>
                </c:pt>
                <c:pt idx="818">
                  <c:v>12.259267092261769</c:v>
                </c:pt>
                <c:pt idx="819">
                  <c:v>12.441040552608396</c:v>
                </c:pt>
                <c:pt idx="820">
                  <c:v>12.441046407085683</c:v>
                </c:pt>
                <c:pt idx="821">
                  <c:v>12.742126875342827</c:v>
                </c:pt>
                <c:pt idx="822">
                  <c:v>12.684177186254148</c:v>
                </c:pt>
                <c:pt idx="823">
                  <c:v>12.081547306268842</c:v>
                </c:pt>
                <c:pt idx="824">
                  <c:v>11.893162482071292</c:v>
                </c:pt>
                <c:pt idx="825">
                  <c:v>12.211831342252662</c:v>
                </c:pt>
                <c:pt idx="826">
                  <c:v>12.237785312403183</c:v>
                </c:pt>
                <c:pt idx="827">
                  <c:v>12.082671758594451</c:v>
                </c:pt>
                <c:pt idx="828">
                  <c:v>11.17459802852995</c:v>
                </c:pt>
                <c:pt idx="829">
                  <c:v>11.287165907427136</c:v>
                </c:pt>
                <c:pt idx="830">
                  <c:v>11.889049217400009</c:v>
                </c:pt>
                <c:pt idx="831">
                  <c:v>12.428857088712626</c:v>
                </c:pt>
                <c:pt idx="832">
                  <c:v>12.750154871134527</c:v>
                </c:pt>
                <c:pt idx="833">
                  <c:v>12.771298779487946</c:v>
                </c:pt>
                <c:pt idx="834">
                  <c:v>12.839287126007797</c:v>
                </c:pt>
                <c:pt idx="835">
                  <c:v>12.979514143948384</c:v>
                </c:pt>
                <c:pt idx="836">
                  <c:v>13.082211025884458</c:v>
                </c:pt>
                <c:pt idx="837">
                  <c:v>12.861266453451215</c:v>
                </c:pt>
                <c:pt idx="838">
                  <c:v>12.870598082827879</c:v>
                </c:pt>
                <c:pt idx="839">
                  <c:v>12.377884340279513</c:v>
                </c:pt>
                <c:pt idx="840">
                  <c:v>12.693351230242229</c:v>
                </c:pt>
                <c:pt idx="841">
                  <c:v>12.633718783081772</c:v>
                </c:pt>
                <c:pt idx="842">
                  <c:v>12.354706765691017</c:v>
                </c:pt>
                <c:pt idx="843">
                  <c:v>12.50597614073941</c:v>
                </c:pt>
                <c:pt idx="844">
                  <c:v>12.072465823041364</c:v>
                </c:pt>
                <c:pt idx="845">
                  <c:v>11.955334250876772</c:v>
                </c:pt>
                <c:pt idx="846">
                  <c:v>11.161284300040808</c:v>
                </c:pt>
                <c:pt idx="847">
                  <c:v>11.345704121081111</c:v>
                </c:pt>
                <c:pt idx="848">
                  <c:v>11.953452865160372</c:v>
                </c:pt>
                <c:pt idx="849">
                  <c:v>11.981773624990476</c:v>
                </c:pt>
                <c:pt idx="850">
                  <c:v>11.426439882775529</c:v>
                </c:pt>
                <c:pt idx="851">
                  <c:v>11.324976730889913</c:v>
                </c:pt>
                <c:pt idx="852">
                  <c:v>11.2941438282399</c:v>
                </c:pt>
                <c:pt idx="853">
                  <c:v>11.69607303460192</c:v>
                </c:pt>
                <c:pt idx="854">
                  <c:v>11.728294155404571</c:v>
                </c:pt>
                <c:pt idx="855">
                  <c:v>11.082741722591003</c:v>
                </c:pt>
                <c:pt idx="856">
                  <c:v>11.157870830015536</c:v>
                </c:pt>
                <c:pt idx="857">
                  <c:v>11.422768857046977</c:v>
                </c:pt>
                <c:pt idx="858">
                  <c:v>12.513040349127362</c:v>
                </c:pt>
                <c:pt idx="859">
                  <c:v>13.616027198337871</c:v>
                </c:pt>
                <c:pt idx="860">
                  <c:v>14.194170461778452</c:v>
                </c:pt>
                <c:pt idx="861">
                  <c:v>14.425617648223747</c:v>
                </c:pt>
                <c:pt idx="862">
                  <c:v>14.837256745486211</c:v>
                </c:pt>
                <c:pt idx="863">
                  <c:v>14.995764902097825</c:v>
                </c:pt>
                <c:pt idx="864">
                  <c:v>15.49041745100628</c:v>
                </c:pt>
                <c:pt idx="865">
                  <c:v>15.888946556451717</c:v>
                </c:pt>
                <c:pt idx="866">
                  <c:v>16.308612835157593</c:v>
                </c:pt>
                <c:pt idx="867">
                  <c:v>16.339651795280673</c:v>
                </c:pt>
                <c:pt idx="868">
                  <c:v>16.227792947247515</c:v>
                </c:pt>
                <c:pt idx="869">
                  <c:v>15.823751381995908</c:v>
                </c:pt>
                <c:pt idx="870">
                  <c:v>16.205791316498569</c:v>
                </c:pt>
                <c:pt idx="871">
                  <c:v>16.315434294092714</c:v>
                </c:pt>
                <c:pt idx="872">
                  <c:v>16.16477600349943</c:v>
                </c:pt>
                <c:pt idx="873">
                  <c:v>16.1439328866518</c:v>
                </c:pt>
                <c:pt idx="874">
                  <c:v>16.320775185292575</c:v>
                </c:pt>
                <c:pt idx="875">
                  <c:v>15.690166960663873</c:v>
                </c:pt>
                <c:pt idx="876">
                  <c:v>15.612976769429515</c:v>
                </c:pt>
                <c:pt idx="877">
                  <c:v>15.551879331274488</c:v>
                </c:pt>
                <c:pt idx="878">
                  <c:v>15.312889154083667</c:v>
                </c:pt>
                <c:pt idx="879">
                  <c:v>15.097373148767243</c:v>
                </c:pt>
                <c:pt idx="880">
                  <c:v>15.061914914321715</c:v>
                </c:pt>
                <c:pt idx="881">
                  <c:v>16.158143361078519</c:v>
                </c:pt>
                <c:pt idx="882">
                  <c:v>16.350225495950689</c:v>
                </c:pt>
                <c:pt idx="883">
                  <c:v>16.430542308986926</c:v>
                </c:pt>
                <c:pt idx="884">
                  <c:v>16.819432389733485</c:v>
                </c:pt>
                <c:pt idx="885">
                  <c:v>16.81900832833087</c:v>
                </c:pt>
                <c:pt idx="886">
                  <c:v>17.404472189379213</c:v>
                </c:pt>
                <c:pt idx="887">
                  <c:v>17.997502552836615</c:v>
                </c:pt>
                <c:pt idx="888">
                  <c:v>17.808143202234813</c:v>
                </c:pt>
                <c:pt idx="889">
                  <c:v>18.05661150473771</c:v>
                </c:pt>
                <c:pt idx="890">
                  <c:v>18.586624840470005</c:v>
                </c:pt>
                <c:pt idx="891">
                  <c:v>19.16884303124904</c:v>
                </c:pt>
                <c:pt idx="892">
                  <c:v>19.413036727650379</c:v>
                </c:pt>
                <c:pt idx="893">
                  <c:v>19.188418938323004</c:v>
                </c:pt>
                <c:pt idx="894">
                  <c:v>18.936066352558324</c:v>
                </c:pt>
                <c:pt idx="895">
                  <c:v>19.159877291337114</c:v>
                </c:pt>
                <c:pt idx="896">
                  <c:v>20.162943300690262</c:v>
                </c:pt>
                <c:pt idx="897">
                  <c:v>21.096764404449083</c:v>
                </c:pt>
                <c:pt idx="898">
                  <c:v>21.231071207584915</c:v>
                </c:pt>
                <c:pt idx="899">
                  <c:v>22.381561162092396</c:v>
                </c:pt>
                <c:pt idx="900">
                  <c:v>23.942081684338675</c:v>
                </c:pt>
                <c:pt idx="901">
                  <c:v>24.748057616083244</c:v>
                </c:pt>
                <c:pt idx="902">
                  <c:v>24.57496313455362</c:v>
                </c:pt>
                <c:pt idx="903">
                  <c:v>24.949711974549508</c:v>
                </c:pt>
                <c:pt idx="904">
                  <c:v>25.002847515374619</c:v>
                </c:pt>
                <c:pt idx="905">
                  <c:v>25.463448184515869</c:v>
                </c:pt>
                <c:pt idx="906">
                  <c:v>24.819186359867338</c:v>
                </c:pt>
                <c:pt idx="907">
                  <c:v>24.845669935386713</c:v>
                </c:pt>
                <c:pt idx="908">
                  <c:v>25.562616319891639</c:v>
                </c:pt>
                <c:pt idx="909">
                  <c:v>25.966503168376853</c:v>
                </c:pt>
                <c:pt idx="910">
                  <c:v>27.014285083563745</c:v>
                </c:pt>
                <c:pt idx="911">
                  <c:v>28.014721219318936</c:v>
                </c:pt>
                <c:pt idx="912">
                  <c:v>28.755491645872667</c:v>
                </c:pt>
                <c:pt idx="913">
                  <c:v>27.991580892793557</c:v>
                </c:pt>
                <c:pt idx="914">
                  <c:v>27.618287162507976</c:v>
                </c:pt>
                <c:pt idx="915">
                  <c:v>28.539134808437289</c:v>
                </c:pt>
                <c:pt idx="916">
                  <c:v>29.088040353879926</c:v>
                </c:pt>
                <c:pt idx="917">
                  <c:v>30.04180125498717</c:v>
                </c:pt>
                <c:pt idx="918">
                  <c:v>28.930956140409172</c:v>
                </c:pt>
                <c:pt idx="919">
                  <c:v>26.603545824200353</c:v>
                </c:pt>
                <c:pt idx="920">
                  <c:v>24.874621566691683</c:v>
                </c:pt>
                <c:pt idx="921">
                  <c:v>24.645447102443214</c:v>
                </c:pt>
                <c:pt idx="922">
                  <c:v>25.511759121683284</c:v>
                </c:pt>
                <c:pt idx="923">
                  <c:v>26.336617025419073</c:v>
                </c:pt>
                <c:pt idx="924">
                  <c:v>26.750813720601954</c:v>
                </c:pt>
                <c:pt idx="925">
                  <c:v>26.312507972783195</c:v>
                </c:pt>
                <c:pt idx="926">
                  <c:v>25.69409547109953</c:v>
                </c:pt>
                <c:pt idx="927">
                  <c:v>26.764369859170969</c:v>
                </c:pt>
                <c:pt idx="928">
                  <c:v>26.58231898569543</c:v>
                </c:pt>
                <c:pt idx="929">
                  <c:v>26.121438285420837</c:v>
                </c:pt>
                <c:pt idx="930">
                  <c:v>26.506861748409428</c:v>
                </c:pt>
                <c:pt idx="931">
                  <c:v>27.257225298660764</c:v>
                </c:pt>
                <c:pt idx="932">
                  <c:v>26.841486632145248</c:v>
                </c:pt>
                <c:pt idx="933">
                  <c:v>27.189698921179463</c:v>
                </c:pt>
                <c:pt idx="934">
                  <c:v>27.766239505430981</c:v>
                </c:pt>
                <c:pt idx="935">
                  <c:v>28.279309660648778</c:v>
                </c:pt>
                <c:pt idx="936">
                  <c:v>28.04424394524105</c:v>
                </c:pt>
                <c:pt idx="937">
                  <c:v>28.703733350276515</c:v>
                </c:pt>
                <c:pt idx="938">
                  <c:v>29.596805956538773</c:v>
                </c:pt>
                <c:pt idx="939">
                  <c:v>30.653379316465312</c:v>
                </c:pt>
                <c:pt idx="940">
                  <c:v>31.401380908059799</c:v>
                </c:pt>
                <c:pt idx="941">
                  <c:v>32.332029162238896</c:v>
                </c:pt>
                <c:pt idx="942">
                  <c:v>32.341339341003732</c:v>
                </c:pt>
                <c:pt idx="943">
                  <c:v>32.455816623542795</c:v>
                </c:pt>
                <c:pt idx="944">
                  <c:v>32.168023318450764</c:v>
                </c:pt>
                <c:pt idx="945">
                  <c:v>32.793543273944735</c:v>
                </c:pt>
                <c:pt idx="946">
                  <c:v>31.781002916932167</c:v>
                </c:pt>
                <c:pt idx="947">
                  <c:v>30.990069473958492</c:v>
                </c:pt>
                <c:pt idx="948">
                  <c:v>31.36514855060738</c:v>
                </c:pt>
                <c:pt idx="949">
                  <c:v>31.293845276882237</c:v>
                </c:pt>
                <c:pt idx="950">
                  <c:v>32.11648979667202</c:v>
                </c:pt>
                <c:pt idx="951">
                  <c:v>32.89550719988776</c:v>
                </c:pt>
                <c:pt idx="952">
                  <c:v>32.892091665111337</c:v>
                </c:pt>
                <c:pt idx="953">
                  <c:v>30.768699320773706</c:v>
                </c:pt>
                <c:pt idx="954">
                  <c:v>29.616477719541926</c:v>
                </c:pt>
                <c:pt idx="955">
                  <c:v>29.173180299401565</c:v>
                </c:pt>
                <c:pt idx="956">
                  <c:v>29.972766541259219</c:v>
                </c:pt>
                <c:pt idx="957">
                  <c:v>31.168187041941273</c:v>
                </c:pt>
                <c:pt idx="958">
                  <c:v>30.905633780101425</c:v>
                </c:pt>
                <c:pt idx="959">
                  <c:v>33.475171871867126</c:v>
                </c:pt>
                <c:pt idx="960">
                  <c:v>33.974322669926636</c:v>
                </c:pt>
                <c:pt idx="961">
                  <c:v>34.563903159509678</c:v>
                </c:pt>
                <c:pt idx="962">
                  <c:v>34.475294211657442</c:v>
                </c:pt>
                <c:pt idx="963">
                  <c:v>34.366609967612405</c:v>
                </c:pt>
                <c:pt idx="964">
                  <c:v>34.581535440119175</c:v>
                </c:pt>
                <c:pt idx="965">
                  <c:v>35.468016550258824</c:v>
                </c:pt>
                <c:pt idx="966">
                  <c:v>35.527212836430792</c:v>
                </c:pt>
                <c:pt idx="967">
                  <c:v>35.694499814676412</c:v>
                </c:pt>
                <c:pt idx="968">
                  <c:v>35.762359061234093</c:v>
                </c:pt>
                <c:pt idx="969">
                  <c:v>36.315072067252153</c:v>
                </c:pt>
                <c:pt idx="970">
                  <c:v>38.155267349609012</c:v>
                </c:pt>
                <c:pt idx="971">
                  <c:v>37.662078430481237</c:v>
                </c:pt>
                <c:pt idx="972">
                  <c:v>37.122771264973565</c:v>
                </c:pt>
                <c:pt idx="973">
                  <c:v>37.265484627119548</c:v>
                </c:pt>
                <c:pt idx="974">
                  <c:v>37.879651244692219</c:v>
                </c:pt>
                <c:pt idx="975">
                  <c:v>37.607358578548038</c:v>
                </c:pt>
                <c:pt idx="976">
                  <c:v>38.461390551809231</c:v>
                </c:pt>
                <c:pt idx="977">
                  <c:v>38.900451625108843</c:v>
                </c:pt>
                <c:pt idx="978">
                  <c:v>39.122470039957719</c:v>
                </c:pt>
                <c:pt idx="979">
                  <c:v>38.587001236667902</c:v>
                </c:pt>
                <c:pt idx="980">
                  <c:v>39.046684530939686</c:v>
                </c:pt>
                <c:pt idx="981">
                  <c:v>40.09168904161362</c:v>
                </c:pt>
                <c:pt idx="982">
                  <c:v>40.174909082180832</c:v>
                </c:pt>
                <c:pt idx="983">
                  <c:v>40.905035566564464</c:v>
                </c:pt>
                <c:pt idx="984">
                  <c:v>41.702813091110556</c:v>
                </c:pt>
                <c:pt idx="985">
                  <c:v>41.297710442965347</c:v>
                </c:pt>
                <c:pt idx="986">
                  <c:v>41.435232579331888</c:v>
                </c:pt>
                <c:pt idx="987">
                  <c:v>41.768858568017059</c:v>
                </c:pt>
                <c:pt idx="988">
                  <c:v>42.014787107737781</c:v>
                </c:pt>
                <c:pt idx="989">
                  <c:v>42.595560877901931</c:v>
                </c:pt>
                <c:pt idx="990">
                  <c:v>43.30943367376782</c:v>
                </c:pt>
                <c:pt idx="991">
                  <c:v>43.584681772923716</c:v>
                </c:pt>
                <c:pt idx="992">
                  <c:v>43.189365554520435</c:v>
                </c:pt>
                <c:pt idx="993">
                  <c:v>43.457898072782974</c:v>
                </c:pt>
                <c:pt idx="994">
                  <c:v>43.930084001232153</c:v>
                </c:pt>
                <c:pt idx="995">
                  <c:v>43.586637148959007</c:v>
                </c:pt>
                <c:pt idx="996">
                  <c:v>42.556124183766372</c:v>
                </c:pt>
                <c:pt idx="997">
                  <c:v>41.131682415578908</c:v>
                </c:pt>
                <c:pt idx="998">
                  <c:v>41.266615707827746</c:v>
                </c:pt>
                <c:pt idx="999">
                  <c:v>41.591277170738728</c:v>
                </c:pt>
                <c:pt idx="1000">
                  <c:v>41.222405627515499</c:v>
                </c:pt>
                <c:pt idx="1001">
                  <c:v>42.037972862219092</c:v>
                </c:pt>
                <c:pt idx="1002">
                  <c:v>42.020336050365593</c:v>
                </c:pt>
                <c:pt idx="1003">
                  <c:v>41.683174609010706</c:v>
                </c:pt>
                <c:pt idx="1004">
                  <c:v>41.405034073036568</c:v>
                </c:pt>
                <c:pt idx="1005">
                  <c:v>41.360975060865485</c:v>
                </c:pt>
                <c:pt idx="1006">
                  <c:v>41.984220373352812</c:v>
                </c:pt>
                <c:pt idx="1007">
                  <c:v>43.272699331409704</c:v>
                </c:pt>
                <c:pt idx="1008">
                  <c:v>44.229306300074171</c:v>
                </c:pt>
                <c:pt idx="1009">
                  <c:v>45.260789887729068</c:v>
                </c:pt>
                <c:pt idx="1010">
                  <c:v>46.738921513440388</c:v>
                </c:pt>
                <c:pt idx="1011">
                  <c:v>48.252597161654791</c:v>
                </c:pt>
                <c:pt idx="1012">
                  <c:v>49.338991946143508</c:v>
                </c:pt>
                <c:pt idx="1013">
                  <c:v>49.209984783098911</c:v>
                </c:pt>
                <c:pt idx="1014">
                  <c:v>50.768727147777568</c:v>
                </c:pt>
                <c:pt idx="1015">
                  <c:v>51.201536097895371</c:v>
                </c:pt>
                <c:pt idx="1016">
                  <c:v>52.26516319160271</c:v>
                </c:pt>
                <c:pt idx="1017">
                  <c:v>53.854632923829129</c:v>
                </c:pt>
                <c:pt idx="1018">
                  <c:v>53.766985529540563</c:v>
                </c:pt>
                <c:pt idx="1019">
                  <c:v>55.558127575533661</c:v>
                </c:pt>
                <c:pt idx="1020">
                  <c:v>54.657664568046457</c:v>
                </c:pt>
                <c:pt idx="1021">
                  <c:v>54.293681726951391</c:v>
                </c:pt>
                <c:pt idx="1022">
                  <c:v>54.831129512816702</c:v>
                </c:pt>
                <c:pt idx="1023">
                  <c:v>55.139315777380105</c:v>
                </c:pt>
                <c:pt idx="1024">
                  <c:v>53.926997166945668</c:v>
                </c:pt>
                <c:pt idx="1025">
                  <c:v>55.328486150196099</c:v>
                </c:pt>
                <c:pt idx="1026">
                  <c:v>55.742124853339163</c:v>
                </c:pt>
                <c:pt idx="1027">
                  <c:v>57.599638597876165</c:v>
                </c:pt>
                <c:pt idx="1028">
                  <c:v>59.994405962127601</c:v>
                </c:pt>
                <c:pt idx="1029">
                  <c:v>60.426686077870301</c:v>
                </c:pt>
                <c:pt idx="1030">
                  <c:v>61.230248818583838</c:v>
                </c:pt>
                <c:pt idx="1031">
                  <c:v>63.156687105660055</c:v>
                </c:pt>
                <c:pt idx="1032">
                  <c:v>62.437233605820282</c:v>
                </c:pt>
                <c:pt idx="1033">
                  <c:v>60.767952879241633</c:v>
                </c:pt>
                <c:pt idx="1034">
                  <c:v>64.904681266053558</c:v>
                </c:pt>
                <c:pt idx="1035">
                  <c:v>67.589646278182855</c:v>
                </c:pt>
                <c:pt idx="1036">
                  <c:v>70.648779212611871</c:v>
                </c:pt>
                <c:pt idx="1037">
                  <c:v>70.662935946080495</c:v>
                </c:pt>
                <c:pt idx="1038">
                  <c:v>71.327605141015653</c:v>
                </c:pt>
                <c:pt idx="1039">
                  <c:v>72.373165134488289</c:v>
                </c:pt>
                <c:pt idx="1040">
                  <c:v>72.26307827308365</c:v>
                </c:pt>
                <c:pt idx="1041">
                  <c:v>73.864188996182321</c:v>
                </c:pt>
                <c:pt idx="1042">
                  <c:v>74.475081467372291</c:v>
                </c:pt>
                <c:pt idx="1043">
                  <c:v>77.549338844747496</c:v>
                </c:pt>
                <c:pt idx="1044">
                  <c:v>80.093929005634322</c:v>
                </c:pt>
                <c:pt idx="1045">
                  <c:v>81.898059491108967</c:v>
                </c:pt>
                <c:pt idx="1046">
                  <c:v>81.736100082885656</c:v>
                </c:pt>
                <c:pt idx="1047">
                  <c:v>82.14414237550902</c:v>
                </c:pt>
                <c:pt idx="1048">
                  <c:v>84.684014547070291</c:v>
                </c:pt>
                <c:pt idx="1049">
                  <c:v>81.06684154751747</c:v>
                </c:pt>
                <c:pt idx="1050">
                  <c:v>79.601590676984955</c:v>
                </c:pt>
                <c:pt idx="1051">
                  <c:v>80.792505598732589</c:v>
                </c:pt>
                <c:pt idx="1052">
                  <c:v>86.127173528117709</c:v>
                </c:pt>
                <c:pt idx="1053">
                  <c:v>89.055584340387824</c:v>
                </c:pt>
                <c:pt idx="1054">
                  <c:v>91.76071651560207</c:v>
                </c:pt>
                <c:pt idx="1055">
                  <c:v>91.054746758268308</c:v>
                </c:pt>
                <c:pt idx="1056">
                  <c:v>92.121145274847919</c:v>
                </c:pt>
                <c:pt idx="1057">
                  <c:v>94.285448562730224</c:v>
                </c:pt>
                <c:pt idx="1058">
                  <c:v>93.488767988099141</c:v>
                </c:pt>
                <c:pt idx="1059">
                  <c:v>92.404473726794151</c:v>
                </c:pt>
                <c:pt idx="1060">
                  <c:v>95.298555669259201</c:v>
                </c:pt>
                <c:pt idx="1061">
                  <c:v>92.487859652708991</c:v>
                </c:pt>
                <c:pt idx="1062">
                  <c:v>91.882910536393851</c:v>
                </c:pt>
                <c:pt idx="1063">
                  <c:v>90.661948293242133</c:v>
                </c:pt>
                <c:pt idx="1064">
                  <c:v>95.212271858055814</c:v>
                </c:pt>
                <c:pt idx="1065">
                  <c:v>96.554087997739373</c:v>
                </c:pt>
                <c:pt idx="1066">
                  <c:v>95.468235521707243</c:v>
                </c:pt>
                <c:pt idx="1067">
                  <c:v>93.852184362599672</c:v>
                </c:pt>
                <c:pt idx="1068">
                  <c:v>96.288285178436382</c:v>
                </c:pt>
                <c:pt idx="1069">
                  <c:v>97.96408738071591</c:v>
                </c:pt>
                <c:pt idx="1070">
                  <c:v>95.087274259397077</c:v>
                </c:pt>
                <c:pt idx="1071">
                  <c:v>97.550726083780603</c:v>
                </c:pt>
                <c:pt idx="1072">
                  <c:v>98.161987354175437</c:v>
                </c:pt>
                <c:pt idx="1073">
                  <c:v>99.48748867607739</c:v>
                </c:pt>
                <c:pt idx="1074">
                  <c:v>98.501183576418015</c:v>
                </c:pt>
                <c:pt idx="1075">
                  <c:v>95.244493468393443</c:v>
                </c:pt>
                <c:pt idx="1076">
                  <c:v>94.904547048325156</c:v>
                </c:pt>
                <c:pt idx="1077">
                  <c:v>94.210055621503813</c:v>
                </c:pt>
                <c:pt idx="1078">
                  <c:v>94.233819349898937</c:v>
                </c:pt>
                <c:pt idx="1079">
                  <c:v>92.813441477093434</c:v>
                </c:pt>
                <c:pt idx="1080">
                  <c:v>87.678482473748744</c:v>
                </c:pt>
                <c:pt idx="1081">
                  <c:v>87.139519954605106</c:v>
                </c:pt>
                <c:pt idx="1082">
                  <c:v>90.265326411911161</c:v>
                </c:pt>
                <c:pt idx="1083">
                  <c:v>89.080873654531402</c:v>
                </c:pt>
                <c:pt idx="1084">
                  <c:v>87.982919169182651</c:v>
                </c:pt>
                <c:pt idx="1085">
                  <c:v>87.546420580760255</c:v>
                </c:pt>
                <c:pt idx="1086">
                  <c:v>81.337995665479909</c:v>
                </c:pt>
                <c:pt idx="1087">
                  <c:v>83.793779735393372</c:v>
                </c:pt>
                <c:pt idx="1088">
                  <c:v>86.674010044370192</c:v>
                </c:pt>
                <c:pt idx="1089">
                  <c:v>86.972194657417873</c:v>
                </c:pt>
                <c:pt idx="1090">
                  <c:v>86.842822875906677</c:v>
                </c:pt>
                <c:pt idx="1091">
                  <c:v>84.999176356968675</c:v>
                </c:pt>
                <c:pt idx="1092">
                  <c:v>86.596924442730483</c:v>
                </c:pt>
                <c:pt idx="1093">
                  <c:v>84.395435124576409</c:v>
                </c:pt>
                <c:pt idx="1094">
                  <c:v>83.052627565267969</c:v>
                </c:pt>
                <c:pt idx="1095">
                  <c:v>80.375159020245434</c:v>
                </c:pt>
                <c:pt idx="1096">
                  <c:v>75.275129897379458</c:v>
                </c:pt>
                <c:pt idx="1097">
                  <c:v>76.486358097901118</c:v>
                </c:pt>
                <c:pt idx="1098">
                  <c:v>74.869786235291485</c:v>
                </c:pt>
                <c:pt idx="1099">
                  <c:v>74.005877225833871</c:v>
                </c:pt>
                <c:pt idx="1100">
                  <c:v>77.113278164856041</c:v>
                </c:pt>
                <c:pt idx="1101">
                  <c:v>76.884738047412867</c:v>
                </c:pt>
                <c:pt idx="1102">
                  <c:v>76.478203080627139</c:v>
                </c:pt>
                <c:pt idx="1103">
                  <c:v>73.069661034246849</c:v>
                </c:pt>
                <c:pt idx="1104">
                  <c:v>73.524554468353699</c:v>
                </c:pt>
                <c:pt idx="1105">
                  <c:v>76.038783088618828</c:v>
                </c:pt>
                <c:pt idx="1106">
                  <c:v>79.764613761956582</c:v>
                </c:pt>
                <c:pt idx="1107">
                  <c:v>83.313470449185843</c:v>
                </c:pt>
                <c:pt idx="1108">
                  <c:v>82.13664177599756</c:v>
                </c:pt>
                <c:pt idx="1109">
                  <c:v>80.788400161559693</c:v>
                </c:pt>
                <c:pt idx="1110">
                  <c:v>82.709588735741647</c:v>
                </c:pt>
                <c:pt idx="1111">
                  <c:v>83.967081716066247</c:v>
                </c:pt>
                <c:pt idx="1112">
                  <c:v>84.949846678157158</c:v>
                </c:pt>
                <c:pt idx="1113">
                  <c:v>86.941982980941219</c:v>
                </c:pt>
                <c:pt idx="1114">
                  <c:v>89.73780158334219</c:v>
                </c:pt>
                <c:pt idx="1115">
                  <c:v>90.175274952192964</c:v>
                </c:pt>
                <c:pt idx="1116">
                  <c:v>89.395022480963249</c:v>
                </c:pt>
                <c:pt idx="1117">
                  <c:v>88.520726766624435</c:v>
                </c:pt>
                <c:pt idx="1118">
                  <c:v>85.750275812582785</c:v>
                </c:pt>
                <c:pt idx="1119">
                  <c:v>87.189100356667325</c:v>
                </c:pt>
                <c:pt idx="1120">
                  <c:v>86.689963775590968</c:v>
                </c:pt>
                <c:pt idx="1121">
                  <c:v>86.476973613758432</c:v>
                </c:pt>
                <c:pt idx="1122">
                  <c:v>88.345450886158346</c:v>
                </c:pt>
                <c:pt idx="1123">
                  <c:v>88.117242750616285</c:v>
                </c:pt>
                <c:pt idx="1124">
                  <c:v>90.74224270890187</c:v>
                </c:pt>
                <c:pt idx="1125">
                  <c:v>92.730273697435123</c:v>
                </c:pt>
                <c:pt idx="1126">
                  <c:v>91.844925822999343</c:v>
                </c:pt>
                <c:pt idx="1127">
                  <c:v>92.569869022924223</c:v>
                </c:pt>
                <c:pt idx="1128">
                  <c:v>90.987920450182884</c:v>
                </c:pt>
                <c:pt idx="1129">
                  <c:v>89.445383305518803</c:v>
                </c:pt>
                <c:pt idx="1130">
                  <c:v>90.930909195217197</c:v>
                </c:pt>
                <c:pt idx="1131">
                  <c:v>92.655115038957803</c:v>
                </c:pt>
                <c:pt idx="1132">
                  <c:v>92.983544114034373</c:v>
                </c:pt>
                <c:pt idx="1133">
                  <c:v>92.607941474198995</c:v>
                </c:pt>
                <c:pt idx="1134">
                  <c:v>91.91981894525199</c:v>
                </c:pt>
                <c:pt idx="1135">
                  <c:v>89.605513645615559</c:v>
                </c:pt>
                <c:pt idx="1136">
                  <c:v>92.62215340630479</c:v>
                </c:pt>
                <c:pt idx="1137">
                  <c:v>94.615349283124203</c:v>
                </c:pt>
                <c:pt idx="1138">
                  <c:v>95.058032753505557</c:v>
                </c:pt>
                <c:pt idx="1139">
                  <c:v>94.592619264669125</c:v>
                </c:pt>
                <c:pt idx="1140">
                  <c:v>94.743387323262439</c:v>
                </c:pt>
                <c:pt idx="1141">
                  <c:v>93.89822058136582</c:v>
                </c:pt>
                <c:pt idx="1142">
                  <c:v>92.785655376358591</c:v>
                </c:pt>
                <c:pt idx="1143">
                  <c:v>91.076384936241894</c:v>
                </c:pt>
                <c:pt idx="1144">
                  <c:v>91.420087136016932</c:v>
                </c:pt>
                <c:pt idx="1145">
                  <c:v>93.265145212355932</c:v>
                </c:pt>
                <c:pt idx="1146">
                  <c:v>95.826278827137315</c:v>
                </c:pt>
                <c:pt idx="1147">
                  <c:v>98.760303960283068</c:v>
                </c:pt>
                <c:pt idx="1148">
                  <c:v>100.69665507904659</c:v>
                </c:pt>
                <c:pt idx="1149">
                  <c:v>102.21737541732705</c:v>
                </c:pt>
                <c:pt idx="1150">
                  <c:v>101.9628683227584</c:v>
                </c:pt>
                <c:pt idx="1151">
                  <c:v>102.73756964394603</c:v>
                </c:pt>
                <c:pt idx="1152">
                  <c:v>100.71528466100742</c:v>
                </c:pt>
                <c:pt idx="1153">
                  <c:v>102.6186123950629</c:v>
                </c:pt>
                <c:pt idx="1154">
                  <c:v>104.25994071475358</c:v>
                </c:pt>
                <c:pt idx="1155">
                  <c:v>103.48108533257144</c:v>
                </c:pt>
                <c:pt idx="1156">
                  <c:v>104.32356650877091</c:v>
                </c:pt>
                <c:pt idx="1157">
                  <c:v>102.67601494059468</c:v>
                </c:pt>
                <c:pt idx="1158">
                  <c:v>105.02898577802677</c:v>
                </c:pt>
                <c:pt idx="1159">
                  <c:v>106.98827605165951</c:v>
                </c:pt>
                <c:pt idx="1160">
                  <c:v>104.21277360970532</c:v>
                </c:pt>
                <c:pt idx="1161">
                  <c:v>105.40413706837111</c:v>
                </c:pt>
                <c:pt idx="1162">
                  <c:v>101.44734488814466</c:v>
                </c:pt>
                <c:pt idx="1163">
                  <c:v>100.21246129502069</c:v>
                </c:pt>
                <c:pt idx="1164">
                  <c:v>98.372223255702011</c:v>
                </c:pt>
                <c:pt idx="1165">
                  <c:v>100.16044167276826</c:v>
                </c:pt>
                <c:pt idx="1166">
                  <c:v>100.56292213548983</c:v>
                </c:pt>
                <c:pt idx="1167">
                  <c:v>96.266045284821871</c:v>
                </c:pt>
                <c:pt idx="1168">
                  <c:v>92.254344416175144</c:v>
                </c:pt>
                <c:pt idx="1169">
                  <c:v>94.33213228530289</c:v>
                </c:pt>
                <c:pt idx="1170">
                  <c:v>92.060781939567107</c:v>
                </c:pt>
                <c:pt idx="1171">
                  <c:v>80.341587974892278</c:v>
                </c:pt>
                <c:pt idx="1172">
                  <c:v>77.973534009372287</c:v>
                </c:pt>
                <c:pt idx="1173">
                  <c:v>81.281584902551856</c:v>
                </c:pt>
                <c:pt idx="1174">
                  <c:v>80.155635908370655</c:v>
                </c:pt>
                <c:pt idx="1175">
                  <c:v>75.45936444799689</c:v>
                </c:pt>
                <c:pt idx="1176">
                  <c:v>72.608013470701508</c:v>
                </c:pt>
                <c:pt idx="1177">
                  <c:v>78.163961518013451</c:v>
                </c:pt>
                <c:pt idx="1178">
                  <c:v>80.639473622885276</c:v>
                </c:pt>
                <c:pt idx="1179">
                  <c:v>80.583061221566936</c:v>
                </c:pt>
                <c:pt idx="1180">
                  <c:v>81.839608578564736</c:v>
                </c:pt>
                <c:pt idx="1181">
                  <c:v>86.060466167142039</c:v>
                </c:pt>
                <c:pt idx="1182">
                  <c:v>88.634687208294793</c:v>
                </c:pt>
                <c:pt idx="1183">
                  <c:v>90.066856276205499</c:v>
                </c:pt>
                <c:pt idx="1184">
                  <c:v>91.310093800932506</c:v>
                </c:pt>
                <c:pt idx="1185">
                  <c:v>92.41679117093139</c:v>
                </c:pt>
                <c:pt idx="1186">
                  <c:v>92.66219605189373</c:v>
                </c:pt>
                <c:pt idx="1187">
                  <c:v>91.059989220529701</c:v>
                </c:pt>
                <c:pt idx="1188">
                  <c:v>94.250796122032426</c:v>
                </c:pt>
                <c:pt idx="1189">
                  <c:v>96.421222595248551</c:v>
                </c:pt>
                <c:pt idx="1190">
                  <c:v>93.869812188240545</c:v>
                </c:pt>
                <c:pt idx="1191">
                  <c:v>92.437837928556462</c:v>
                </c:pt>
                <c:pt idx="1192">
                  <c:v>92.911937872144819</c:v>
                </c:pt>
                <c:pt idx="1193">
                  <c:v>94.237240470037079</c:v>
                </c:pt>
                <c:pt idx="1194">
                  <c:v>96.496679708294479</c:v>
                </c:pt>
                <c:pt idx="1195">
                  <c:v>99.685508685252287</c:v>
                </c:pt>
                <c:pt idx="1196">
                  <c:v>100.71898082046852</c:v>
                </c:pt>
                <c:pt idx="1197">
                  <c:v>101.57947630989995</c:v>
                </c:pt>
                <c:pt idx="1198">
                  <c:v>103.22484491053815</c:v>
                </c:pt>
                <c:pt idx="1199">
                  <c:v>104.41282682882621</c:v>
                </c:pt>
                <c:pt idx="1200">
                  <c:v>103.24581319121651</c:v>
                </c:pt>
                <c:pt idx="1201">
                  <c:v>104.04949575675965</c:v>
                </c:pt>
                <c:pt idx="1202">
                  <c:v>104.97800043097052</c:v>
                </c:pt>
                <c:pt idx="1203">
                  <c:v>103.15156740452113</c:v>
                </c:pt>
                <c:pt idx="1204">
                  <c:v>105.26656116130107</c:v>
                </c:pt>
                <c:pt idx="1205">
                  <c:v>100.02874753956931</c:v>
                </c:pt>
                <c:pt idx="1206">
                  <c:v>100.39082550608572</c:v>
                </c:pt>
                <c:pt idx="1207">
                  <c:v>102.15374916658666</c:v>
                </c:pt>
                <c:pt idx="1208">
                  <c:v>103.93475316780331</c:v>
                </c:pt>
                <c:pt idx="1209">
                  <c:v>105.42084255821791</c:v>
                </c:pt>
                <c:pt idx="1210">
                  <c:v>108.37686923419577</c:v>
                </c:pt>
                <c:pt idx="1211">
                  <c:v>110.93909198932234</c:v>
                </c:pt>
                <c:pt idx="1212">
                  <c:v>111.60684940918418</c:v>
                </c:pt>
                <c:pt idx="1213">
                  <c:v>111.71579102084382</c:v>
                </c:pt>
                <c:pt idx="1214">
                  <c:v>110.47840950029834</c:v>
                </c:pt>
                <c:pt idx="1215">
                  <c:v>110.46843348620726</c:v>
                </c:pt>
                <c:pt idx="1216">
                  <c:v>113.1517358526711</c:v>
                </c:pt>
                <c:pt idx="1217">
                  <c:v>114.58189286696219</c:v>
                </c:pt>
                <c:pt idx="1218">
                  <c:v>116.27197608791923</c:v>
                </c:pt>
                <c:pt idx="1219">
                  <c:v>116.10146364341293</c:v>
                </c:pt>
                <c:pt idx="1220">
                  <c:v>114.88058440674584</c:v>
                </c:pt>
                <c:pt idx="1221">
                  <c:v>116.65941546217186</c:v>
                </c:pt>
                <c:pt idx="1222">
                  <c:v>118.98988119784352</c:v>
                </c:pt>
                <c:pt idx="1223">
                  <c:v>119.66163477084723</c:v>
                </c:pt>
                <c:pt idx="1224">
                  <c:v>121.642796384094</c:v>
                </c:pt>
                <c:pt idx="1225">
                  <c:v>123.75835367614253</c:v>
                </c:pt>
                <c:pt idx="1226">
                  <c:v>126.70657864970926</c:v>
                </c:pt>
                <c:pt idx="1227">
                  <c:v>124.13930603623086</c:v>
                </c:pt>
                <c:pt idx="1228">
                  <c:v>125.82348102124402</c:v>
                </c:pt>
                <c:pt idx="1229">
                  <c:v>125.38680521048786</c:v>
                </c:pt>
                <c:pt idx="1230">
                  <c:v>126.07303835260078</c:v>
                </c:pt>
                <c:pt idx="1231">
                  <c:v>128.97967453831308</c:v>
                </c:pt>
                <c:pt idx="1232">
                  <c:v>132.26666963657217</c:v>
                </c:pt>
                <c:pt idx="1233">
                  <c:v>133.02211432649477</c:v>
                </c:pt>
                <c:pt idx="1234">
                  <c:v>133.64296063051938</c:v>
                </c:pt>
                <c:pt idx="1235">
                  <c:v>133.72998868815304</c:v>
                </c:pt>
                <c:pt idx="1236">
                  <c:v>135.33505403211336</c:v>
                </c:pt>
                <c:pt idx="1237">
                  <c:v>135.21488001944425</c:v>
                </c:pt>
                <c:pt idx="1238">
                  <c:v>136.81297976430767</c:v>
                </c:pt>
                <c:pt idx="1239">
                  <c:v>139.38976754688042</c:v>
                </c:pt>
                <c:pt idx="1240">
                  <c:v>141.17690278510878</c:v>
                </c:pt>
                <c:pt idx="1241">
                  <c:v>141.6198493063103</c:v>
                </c:pt>
                <c:pt idx="1242">
                  <c:v>142.81815183494822</c:v>
                </c:pt>
                <c:pt idx="1243">
                  <c:v>141.75443768924879</c:v>
                </c:pt>
                <c:pt idx="1244">
                  <c:v>147.87812620615739</c:v>
                </c:pt>
                <c:pt idx="1245">
                  <c:v>149.98051357928696</c:v>
                </c:pt>
                <c:pt idx="1246">
                  <c:v>151.19355725550898</c:v>
                </c:pt>
                <c:pt idx="1247">
                  <c:v>152.98454977717469</c:v>
                </c:pt>
                <c:pt idx="1248">
                  <c:v>151.94552585758572</c:v>
                </c:pt>
                <c:pt idx="1249">
                  <c:v>153.06927127019466</c:v>
                </c:pt>
                <c:pt idx="1250">
                  <c:v>152.17586810935666</c:v>
                </c:pt>
                <c:pt idx="1251">
                  <c:v>150.57894702903954</c:v>
                </c:pt>
                <c:pt idx="1252">
                  <c:v>150.77018152022697</c:v>
                </c:pt>
                <c:pt idx="1253">
                  <c:v>149.33926224279088</c:v>
                </c:pt>
                <c:pt idx="1254">
                  <c:v>145.19749775491161</c:v>
                </c:pt>
                <c:pt idx="1255">
                  <c:v>149.94704553829072</c:v>
                </c:pt>
                <c:pt idx="1256">
                  <c:v>152.41759885952351</c:v>
                </c:pt>
                <c:pt idx="1257">
                  <c:v>152.01252509384057</c:v>
                </c:pt>
                <c:pt idx="1258">
                  <c:v>146.08972884422138</c:v>
                </c:pt>
                <c:pt idx="1259">
                  <c:v>146.91110820985199</c:v>
                </c:pt>
                <c:pt idx="1260">
                  <c:v>152.03179785239007</c:v>
                </c:pt>
                <c:pt idx="1261">
                  <c:v>154.6047986178562</c:v>
                </c:pt>
                <c:pt idx="1262">
                  <c:v>153.75042805497287</c:v>
                </c:pt>
                <c:pt idx="1263">
                  <c:v>155.21278221392939</c:v>
                </c:pt>
                <c:pt idx="1264">
                  <c:v>159.60983007814076</c:v>
                </c:pt>
                <c:pt idx="1265">
                  <c:v>160.50216170663958</c:v>
                </c:pt>
                <c:pt idx="1266">
                  <c:v>159.37678659795398</c:v>
                </c:pt>
                <c:pt idx="1267">
                  <c:v>158.08364736218527</c:v>
                </c:pt>
                <c:pt idx="1268">
                  <c:v>157.85704998220405</c:v>
                </c:pt>
                <c:pt idx="1269">
                  <c:v>160.39133657884156</c:v>
                </c:pt>
                <c:pt idx="1270">
                  <c:v>161.377795403736</c:v>
                </c:pt>
                <c:pt idx="1271">
                  <c:v>163.77665414929527</c:v>
                </c:pt>
                <c:pt idx="1272">
                  <c:v>165.36166164411594</c:v>
                </c:pt>
                <c:pt idx="1273">
                  <c:v>165.70759215394705</c:v>
                </c:pt>
                <c:pt idx="1274">
                  <c:v>167.53086617263799</c:v>
                </c:pt>
                <c:pt idx="1275">
                  <c:v>170.01180139224104</c:v>
                </c:pt>
                <c:pt idx="1276">
                  <c:v>170.68833741251265</c:v>
                </c:pt>
                <c:pt idx="1277">
                  <c:v>171.13236604050414</c:v>
                </c:pt>
                <c:pt idx="1278">
                  <c:v>172.25395708505772</c:v>
                </c:pt>
                <c:pt idx="1279">
                  <c:v>174.77192618153907</c:v>
                </c:pt>
                <c:pt idx="1280">
                  <c:v>176.77748063251249</c:v>
                </c:pt>
                <c:pt idx="1281">
                  <c:v>180.11574489813336</c:v>
                </c:pt>
                <c:pt idx="1282">
                  <c:v>184.08213308817977</c:v>
                </c:pt>
                <c:pt idx="1283">
                  <c:v>178.38701478470171</c:v>
                </c:pt>
                <c:pt idx="1284">
                  <c:v>178.30883497995018</c:v>
                </c:pt>
                <c:pt idx="1285">
                  <c:v>175.63268361529009</c:v>
                </c:pt>
                <c:pt idx="1286">
                  <c:v>176.7844346311048</c:v>
                </c:pt>
                <c:pt idx="1287">
                  <c:v>179.46137434240171</c:v>
                </c:pt>
                <c:pt idx="1288">
                  <c:v>181.58158804798586</c:v>
                </c:pt>
                <c:pt idx="1289">
                  <c:v>184.57696957196174</c:v>
                </c:pt>
                <c:pt idx="1290">
                  <c:v>185.97987233863142</c:v>
                </c:pt>
                <c:pt idx="1291">
                  <c:v>180.27593995079326</c:v>
                </c:pt>
                <c:pt idx="1292">
                  <c:v>178.71133137563541</c:v>
                </c:pt>
                <c:pt idx="1293">
                  <c:v>174.35012485429036</c:v>
                </c:pt>
                <c:pt idx="1294">
                  <c:v>176.77165292474353</c:v>
                </c:pt>
                <c:pt idx="1295">
                  <c:v>183.1168955223541</c:v>
                </c:pt>
                <c:pt idx="1296">
                  <c:v>185.16971175103717</c:v>
                </c:pt>
                <c:pt idx="1297">
                  <c:v>189.09085532940506</c:v>
                </c:pt>
                <c:pt idx="1298">
                  <c:v>187.63930048960145</c:v>
                </c:pt>
                <c:pt idx="1299">
                  <c:v>191.40483856729361</c:v>
                </c:pt>
                <c:pt idx="1300">
                  <c:v>198.58046077376781</c:v>
                </c:pt>
                <c:pt idx="1301">
                  <c:v>194.55839924082551</c:v>
                </c:pt>
                <c:pt idx="1302">
                  <c:v>198.05213541810849</c:v>
                </c:pt>
                <c:pt idx="1303">
                  <c:v>197.64813749395842</c:v>
                </c:pt>
                <c:pt idx="1304">
                  <c:v>203.05492276051422</c:v>
                </c:pt>
                <c:pt idx="1305">
                  <c:v>206.35963063530863</c:v>
                </c:pt>
                <c:pt idx="1306">
                  <c:v>210.85991706767547</c:v>
                </c:pt>
                <c:pt idx="1307">
                  <c:v>212.25806619030641</c:v>
                </c:pt>
                <c:pt idx="1308">
                  <c:v>190.44188015454421</c:v>
                </c:pt>
                <c:pt idx="1309">
                  <c:v>198.56085216576696</c:v>
                </c:pt>
                <c:pt idx="1310">
                  <c:v>206.2754884107618</c:v>
                </c:pt>
                <c:pt idx="1311">
                  <c:v>213.64162833563131</c:v>
                </c:pt>
                <c:pt idx="1312">
                  <c:v>218.26408743007281</c:v>
                </c:pt>
                <c:pt idx="1313">
                  <c:v>225.90012324926664</c:v>
                </c:pt>
                <c:pt idx="1314">
                  <c:v>224.47002924988897</c:v>
                </c:pt>
                <c:pt idx="1315">
                  <c:v>226.19124116138838</c:v>
                </c:pt>
                <c:pt idx="1316">
                  <c:v>231.72875764789313</c:v>
                </c:pt>
                <c:pt idx="1317">
                  <c:v>237.65798546336805</c:v>
                </c:pt>
                <c:pt idx="1318">
                  <c:v>239.96989543599295</c:v>
                </c:pt>
                <c:pt idx="1319">
                  <c:v>241.3247349598563</c:v>
                </c:pt>
                <c:pt idx="1320">
                  <c:v>238.4237705558192</c:v>
                </c:pt>
                <c:pt idx="1321">
                  <c:v>245.80388416018587</c:v>
                </c:pt>
                <c:pt idx="1322">
                  <c:v>245.34061827469867</c:v>
                </c:pt>
                <c:pt idx="1323">
                  <c:v>246.86374840520594</c:v>
                </c:pt>
                <c:pt idx="1324">
                  <c:v>252.32328750686548</c:v>
                </c:pt>
                <c:pt idx="1325">
                  <c:v>255.86022633819726</c:v>
                </c:pt>
                <c:pt idx="1326">
                  <c:v>254.39956142457953</c:v>
                </c:pt>
                <c:pt idx="1327">
                  <c:v>251.5179041063144</c:v>
                </c:pt>
                <c:pt idx="1328">
                  <c:v>258.42444511160915</c:v>
                </c:pt>
                <c:pt idx="1329">
                  <c:v>258.92157139468088</c:v>
                </c:pt>
                <c:pt idx="1330">
                  <c:v>251.09324267691812</c:v>
                </c:pt>
                <c:pt idx="1331">
                  <c:v>242.87259921764951</c:v>
                </c:pt>
                <c:pt idx="1332">
                  <c:v>236.94217781840047</c:v>
                </c:pt>
                <c:pt idx="1333">
                  <c:v>231.68090180658959</c:v>
                </c:pt>
                <c:pt idx="1334">
                  <c:v>216.38152631073621</c:v>
                </c:pt>
                <c:pt idx="1335">
                  <c:v>207.3889886029375</c:v>
                </c:pt>
                <c:pt idx="1336">
                  <c:v>209.682409737591</c:v>
                </c:pt>
                <c:pt idx="1337">
                  <c:v>218.89011944381531</c:v>
                </c:pt>
                <c:pt idx="1338">
                  <c:v>204.24734852902978</c:v>
                </c:pt>
                <c:pt idx="1339">
                  <c:v>196.87514816175423</c:v>
                </c:pt>
                <c:pt idx="1340">
                  <c:v>204.68947585623897</c:v>
                </c:pt>
                <c:pt idx="1341">
                  <c:v>207.11707998649584</c:v>
                </c:pt>
                <c:pt idx="1342">
                  <c:v>208.08004672728566</c:v>
                </c:pt>
                <c:pt idx="1343">
                  <c:v>210.17608651569299</c:v>
                </c:pt>
                <c:pt idx="1344">
                  <c:v>206.75452241616591</c:v>
                </c:pt>
                <c:pt idx="1345">
                  <c:v>212.22800510070275</c:v>
                </c:pt>
                <c:pt idx="1346">
                  <c:v>212.08633433497101</c:v>
                </c:pt>
                <c:pt idx="1347">
                  <c:v>217.71216466181875</c:v>
                </c:pt>
                <c:pt idx="1348">
                  <c:v>221.09854537467822</c:v>
                </c:pt>
              </c:numCache>
            </c:numRef>
          </c:val>
          <c:smooth val="0"/>
          <c:extLst>
            <c:ext xmlns:c16="http://schemas.microsoft.com/office/drawing/2014/chart" uri="{C3380CC4-5D6E-409C-BE32-E72D297353CC}">
              <c16:uniqueId val="{00000004-E289-5543-8B4A-FA49A0C0C47F}"/>
            </c:ext>
          </c:extLst>
        </c:ser>
        <c:ser>
          <c:idx val="3"/>
          <c:order val="3"/>
          <c:tx>
            <c:strRef>
              <c:f>variable_alloc!$S$1</c:f>
              <c:strCache>
                <c:ptCount val="1"/>
                <c:pt idx="0">
                  <c:v>60:40 real value</c:v>
                </c:pt>
              </c:strCache>
            </c:strRef>
          </c:tx>
          <c:spPr>
            <a:ln w="12700" cap="rnd">
              <a:solidFill>
                <a:schemeClr val="accent4">
                  <a:lumMod val="40000"/>
                  <a:lumOff val="60000"/>
                </a:schemeClr>
              </a:solidFill>
              <a:prstDash val="sysDash"/>
              <a:round/>
            </a:ln>
            <a:effectLst/>
          </c:spPr>
          <c:marker>
            <c:symbol val="none"/>
          </c:marker>
          <c:cat>
            <c:numRef>
              <c:f>variable_alloc!$P$364:$P$1712</c:f>
              <c:numCache>
                <c:formatCode>0.00</c:formatCode>
                <c:ptCount val="1349"/>
                <c:pt idx="0">
                  <c:v>1911.1249999999636</c:v>
                </c:pt>
                <c:pt idx="1">
                  <c:v>1911.2083333332969</c:v>
                </c:pt>
                <c:pt idx="2">
                  <c:v>1911.2916666666301</c:v>
                </c:pt>
                <c:pt idx="3">
                  <c:v>1911.3749999999634</c:v>
                </c:pt>
                <c:pt idx="4">
                  <c:v>1911.4583333332967</c:v>
                </c:pt>
                <c:pt idx="5">
                  <c:v>1911.5416666666299</c:v>
                </c:pt>
                <c:pt idx="6">
                  <c:v>1911.6249999999632</c:v>
                </c:pt>
                <c:pt idx="7">
                  <c:v>1911.7083333332964</c:v>
                </c:pt>
                <c:pt idx="8">
                  <c:v>1911.7916666666297</c:v>
                </c:pt>
                <c:pt idx="9">
                  <c:v>1911.8749999999629</c:v>
                </c:pt>
                <c:pt idx="10">
                  <c:v>1911.9583333332962</c:v>
                </c:pt>
                <c:pt idx="11">
                  <c:v>1912.0416666666295</c:v>
                </c:pt>
                <c:pt idx="12">
                  <c:v>1912.1249999999627</c:v>
                </c:pt>
                <c:pt idx="13">
                  <c:v>1912.208333333296</c:v>
                </c:pt>
                <c:pt idx="14">
                  <c:v>1912.2916666666292</c:v>
                </c:pt>
                <c:pt idx="15">
                  <c:v>1912.3749999999625</c:v>
                </c:pt>
                <c:pt idx="16">
                  <c:v>1912.4583333332957</c:v>
                </c:pt>
                <c:pt idx="17">
                  <c:v>1912.541666666629</c:v>
                </c:pt>
                <c:pt idx="18">
                  <c:v>1912.6249999999623</c:v>
                </c:pt>
                <c:pt idx="19">
                  <c:v>1912.7083333332955</c:v>
                </c:pt>
                <c:pt idx="20">
                  <c:v>1912.7916666666288</c:v>
                </c:pt>
                <c:pt idx="21">
                  <c:v>1912.874999999962</c:v>
                </c:pt>
                <c:pt idx="22">
                  <c:v>1912.9583333332953</c:v>
                </c:pt>
                <c:pt idx="23">
                  <c:v>1913.0416666666285</c:v>
                </c:pt>
                <c:pt idx="24">
                  <c:v>1913.1249999999618</c:v>
                </c:pt>
                <c:pt idx="25">
                  <c:v>1913.2083333332951</c:v>
                </c:pt>
                <c:pt idx="26">
                  <c:v>1913.2916666666283</c:v>
                </c:pt>
                <c:pt idx="27">
                  <c:v>1913.3749999999616</c:v>
                </c:pt>
                <c:pt idx="28">
                  <c:v>1913.4583333332948</c:v>
                </c:pt>
                <c:pt idx="29">
                  <c:v>1913.5416666666281</c:v>
                </c:pt>
                <c:pt idx="30">
                  <c:v>1913.6249999999613</c:v>
                </c:pt>
                <c:pt idx="31">
                  <c:v>1913.7083333332946</c:v>
                </c:pt>
                <c:pt idx="32">
                  <c:v>1913.7916666666279</c:v>
                </c:pt>
                <c:pt idx="33">
                  <c:v>1913.8749999999611</c:v>
                </c:pt>
                <c:pt idx="34">
                  <c:v>1913.9583333332944</c:v>
                </c:pt>
                <c:pt idx="35">
                  <c:v>1914.0416666666276</c:v>
                </c:pt>
                <c:pt idx="36">
                  <c:v>1914.1249999999609</c:v>
                </c:pt>
                <c:pt idx="37">
                  <c:v>1914.2083333332941</c:v>
                </c:pt>
                <c:pt idx="38">
                  <c:v>1914.2916666666274</c:v>
                </c:pt>
                <c:pt idx="39">
                  <c:v>1914.3749999999607</c:v>
                </c:pt>
                <c:pt idx="40">
                  <c:v>1914.4583333332939</c:v>
                </c:pt>
                <c:pt idx="41">
                  <c:v>1914.5416666666272</c:v>
                </c:pt>
                <c:pt idx="42">
                  <c:v>1914.6249999999604</c:v>
                </c:pt>
                <c:pt idx="43">
                  <c:v>1914.7083333332937</c:v>
                </c:pt>
                <c:pt idx="44">
                  <c:v>1914.791666666627</c:v>
                </c:pt>
                <c:pt idx="45">
                  <c:v>1914.8749999999602</c:v>
                </c:pt>
                <c:pt idx="46">
                  <c:v>1914.9583333332935</c:v>
                </c:pt>
                <c:pt idx="47">
                  <c:v>1915.0416666666267</c:v>
                </c:pt>
                <c:pt idx="48">
                  <c:v>1915.12499999996</c:v>
                </c:pt>
                <c:pt idx="49">
                  <c:v>1915.2083333332932</c:v>
                </c:pt>
                <c:pt idx="50">
                  <c:v>1915.2916666666265</c:v>
                </c:pt>
                <c:pt idx="51">
                  <c:v>1915.3749999999598</c:v>
                </c:pt>
                <c:pt idx="52">
                  <c:v>1915.458333333293</c:v>
                </c:pt>
                <c:pt idx="53">
                  <c:v>1915.5416666666263</c:v>
                </c:pt>
                <c:pt idx="54">
                  <c:v>1915.6249999999595</c:v>
                </c:pt>
                <c:pt idx="55">
                  <c:v>1915.7083333332928</c:v>
                </c:pt>
                <c:pt idx="56">
                  <c:v>1915.791666666626</c:v>
                </c:pt>
                <c:pt idx="57">
                  <c:v>1915.8749999999593</c:v>
                </c:pt>
                <c:pt idx="58">
                  <c:v>1915.9583333332926</c:v>
                </c:pt>
                <c:pt idx="59">
                  <c:v>1916.0416666666258</c:v>
                </c:pt>
                <c:pt idx="60">
                  <c:v>1916.1249999999591</c:v>
                </c:pt>
                <c:pt idx="61">
                  <c:v>1916.2083333332923</c:v>
                </c:pt>
                <c:pt idx="62">
                  <c:v>1916.2916666666256</c:v>
                </c:pt>
                <c:pt idx="63">
                  <c:v>1916.3749999999588</c:v>
                </c:pt>
                <c:pt idx="64">
                  <c:v>1916.4583333332921</c:v>
                </c:pt>
                <c:pt idx="65">
                  <c:v>1916.5416666666254</c:v>
                </c:pt>
                <c:pt idx="66">
                  <c:v>1916.6249999999586</c:v>
                </c:pt>
                <c:pt idx="67">
                  <c:v>1916.7083333332919</c:v>
                </c:pt>
                <c:pt idx="68">
                  <c:v>1916.7916666666251</c:v>
                </c:pt>
                <c:pt idx="69">
                  <c:v>1916.8749999999584</c:v>
                </c:pt>
                <c:pt idx="70">
                  <c:v>1916.9583333332916</c:v>
                </c:pt>
                <c:pt idx="71">
                  <c:v>1917.0416666666249</c:v>
                </c:pt>
                <c:pt idx="72">
                  <c:v>1917.1249999999582</c:v>
                </c:pt>
                <c:pt idx="73">
                  <c:v>1917.2083333332914</c:v>
                </c:pt>
                <c:pt idx="74">
                  <c:v>1917.2916666666247</c:v>
                </c:pt>
                <c:pt idx="75">
                  <c:v>1917.3749999999579</c:v>
                </c:pt>
                <c:pt idx="76">
                  <c:v>1917.4583333332912</c:v>
                </c:pt>
                <c:pt idx="77">
                  <c:v>1917.5416666666245</c:v>
                </c:pt>
                <c:pt idx="78">
                  <c:v>1917.6249999999577</c:v>
                </c:pt>
                <c:pt idx="79">
                  <c:v>1917.708333333291</c:v>
                </c:pt>
                <c:pt idx="80">
                  <c:v>1917.7916666666242</c:v>
                </c:pt>
                <c:pt idx="81">
                  <c:v>1917.8749999999575</c:v>
                </c:pt>
                <c:pt idx="82">
                  <c:v>1917.9583333332907</c:v>
                </c:pt>
                <c:pt idx="83">
                  <c:v>1918.041666666624</c:v>
                </c:pt>
                <c:pt idx="84">
                  <c:v>1918.1249999999573</c:v>
                </c:pt>
                <c:pt idx="85">
                  <c:v>1918.2083333332905</c:v>
                </c:pt>
                <c:pt idx="86">
                  <c:v>1918.2916666666238</c:v>
                </c:pt>
                <c:pt idx="87">
                  <c:v>1918.374999999957</c:v>
                </c:pt>
                <c:pt idx="88">
                  <c:v>1918.4583333332903</c:v>
                </c:pt>
                <c:pt idx="89">
                  <c:v>1918.5416666666235</c:v>
                </c:pt>
                <c:pt idx="90">
                  <c:v>1918.6249999999568</c:v>
                </c:pt>
                <c:pt idx="91">
                  <c:v>1918.7083333332901</c:v>
                </c:pt>
                <c:pt idx="92">
                  <c:v>1918.7916666666233</c:v>
                </c:pt>
                <c:pt idx="93">
                  <c:v>1918.8749999999566</c:v>
                </c:pt>
                <c:pt idx="94">
                  <c:v>1918.9583333332898</c:v>
                </c:pt>
                <c:pt idx="95">
                  <c:v>1919.0416666666231</c:v>
                </c:pt>
                <c:pt idx="96">
                  <c:v>1919.1249999999563</c:v>
                </c:pt>
                <c:pt idx="97">
                  <c:v>1919.2083333332896</c:v>
                </c:pt>
                <c:pt idx="98">
                  <c:v>1919.2916666666229</c:v>
                </c:pt>
                <c:pt idx="99">
                  <c:v>1919.3749999999561</c:v>
                </c:pt>
                <c:pt idx="100">
                  <c:v>1919.4583333332894</c:v>
                </c:pt>
                <c:pt idx="101">
                  <c:v>1919.5416666666226</c:v>
                </c:pt>
                <c:pt idx="102">
                  <c:v>1919.6249999999559</c:v>
                </c:pt>
                <c:pt idx="103">
                  <c:v>1919.7083333332891</c:v>
                </c:pt>
                <c:pt idx="104">
                  <c:v>1919.7916666666224</c:v>
                </c:pt>
                <c:pt idx="105">
                  <c:v>1919.8749999999557</c:v>
                </c:pt>
                <c:pt idx="106">
                  <c:v>1919.9583333332889</c:v>
                </c:pt>
                <c:pt idx="107">
                  <c:v>1920.0416666666222</c:v>
                </c:pt>
                <c:pt idx="108">
                  <c:v>1920.1249999999554</c:v>
                </c:pt>
                <c:pt idx="109">
                  <c:v>1920.2083333332887</c:v>
                </c:pt>
                <c:pt idx="110">
                  <c:v>1920.2916666666219</c:v>
                </c:pt>
                <c:pt idx="111">
                  <c:v>1920.3749999999552</c:v>
                </c:pt>
                <c:pt idx="112">
                  <c:v>1920.4583333332885</c:v>
                </c:pt>
                <c:pt idx="113">
                  <c:v>1920.5416666666217</c:v>
                </c:pt>
                <c:pt idx="114">
                  <c:v>1920.624999999955</c:v>
                </c:pt>
                <c:pt idx="115">
                  <c:v>1920.7083333332882</c:v>
                </c:pt>
                <c:pt idx="116">
                  <c:v>1920.7916666666215</c:v>
                </c:pt>
                <c:pt idx="117">
                  <c:v>1920.8749999999548</c:v>
                </c:pt>
                <c:pt idx="118">
                  <c:v>1920.958333333288</c:v>
                </c:pt>
                <c:pt idx="119">
                  <c:v>1921.0416666666213</c:v>
                </c:pt>
                <c:pt idx="120">
                  <c:v>1921.1249999999545</c:v>
                </c:pt>
                <c:pt idx="121">
                  <c:v>1921.2083333332878</c:v>
                </c:pt>
                <c:pt idx="122">
                  <c:v>1921.291666666621</c:v>
                </c:pt>
                <c:pt idx="123">
                  <c:v>1921.3749999999543</c:v>
                </c:pt>
                <c:pt idx="124">
                  <c:v>1921.4583333332876</c:v>
                </c:pt>
                <c:pt idx="125">
                  <c:v>1921.5416666666208</c:v>
                </c:pt>
                <c:pt idx="126">
                  <c:v>1921.6249999999541</c:v>
                </c:pt>
                <c:pt idx="127">
                  <c:v>1921.7083333332873</c:v>
                </c:pt>
                <c:pt idx="128">
                  <c:v>1921.7916666666206</c:v>
                </c:pt>
                <c:pt idx="129">
                  <c:v>1921.8749999999538</c:v>
                </c:pt>
                <c:pt idx="130">
                  <c:v>1921.9583333332871</c:v>
                </c:pt>
                <c:pt idx="131">
                  <c:v>1922.0416666666204</c:v>
                </c:pt>
                <c:pt idx="132">
                  <c:v>1922.1249999999536</c:v>
                </c:pt>
                <c:pt idx="133">
                  <c:v>1922.2083333332869</c:v>
                </c:pt>
                <c:pt idx="134">
                  <c:v>1922.2916666666201</c:v>
                </c:pt>
                <c:pt idx="135">
                  <c:v>1922.3749999999534</c:v>
                </c:pt>
                <c:pt idx="136">
                  <c:v>1922.4583333332866</c:v>
                </c:pt>
                <c:pt idx="137">
                  <c:v>1922.5416666666199</c:v>
                </c:pt>
                <c:pt idx="138">
                  <c:v>1922.6249999999532</c:v>
                </c:pt>
                <c:pt idx="139">
                  <c:v>1922.7083333332864</c:v>
                </c:pt>
                <c:pt idx="140">
                  <c:v>1922.7916666666197</c:v>
                </c:pt>
                <c:pt idx="141">
                  <c:v>1922.8749999999529</c:v>
                </c:pt>
                <c:pt idx="142">
                  <c:v>1922.9583333332862</c:v>
                </c:pt>
                <c:pt idx="143">
                  <c:v>1923.0416666666194</c:v>
                </c:pt>
                <c:pt idx="144">
                  <c:v>1923.1249999999527</c:v>
                </c:pt>
                <c:pt idx="145">
                  <c:v>1923.208333333286</c:v>
                </c:pt>
                <c:pt idx="146">
                  <c:v>1923.2916666666192</c:v>
                </c:pt>
                <c:pt idx="147">
                  <c:v>1923.3749999999525</c:v>
                </c:pt>
                <c:pt idx="148">
                  <c:v>1923.4583333332857</c:v>
                </c:pt>
                <c:pt idx="149">
                  <c:v>1923.541666666619</c:v>
                </c:pt>
                <c:pt idx="150">
                  <c:v>1923.6249999999523</c:v>
                </c:pt>
                <c:pt idx="151">
                  <c:v>1923.7083333332855</c:v>
                </c:pt>
                <c:pt idx="152">
                  <c:v>1923.7916666666188</c:v>
                </c:pt>
                <c:pt idx="153">
                  <c:v>1923.874999999952</c:v>
                </c:pt>
                <c:pt idx="154">
                  <c:v>1923.9583333332853</c:v>
                </c:pt>
                <c:pt idx="155">
                  <c:v>1924.0416666666185</c:v>
                </c:pt>
                <c:pt idx="156">
                  <c:v>1924.1249999999518</c:v>
                </c:pt>
                <c:pt idx="157">
                  <c:v>1924.2083333332851</c:v>
                </c:pt>
                <c:pt idx="158">
                  <c:v>1924.2916666666183</c:v>
                </c:pt>
                <c:pt idx="159">
                  <c:v>1924.3749999999516</c:v>
                </c:pt>
                <c:pt idx="160">
                  <c:v>1924.4583333332848</c:v>
                </c:pt>
                <c:pt idx="161">
                  <c:v>1924.5416666666181</c:v>
                </c:pt>
                <c:pt idx="162">
                  <c:v>1924.6249999999513</c:v>
                </c:pt>
                <c:pt idx="163">
                  <c:v>1924.7083333332846</c:v>
                </c:pt>
                <c:pt idx="164">
                  <c:v>1924.7916666666179</c:v>
                </c:pt>
                <c:pt idx="165">
                  <c:v>1924.8749999999511</c:v>
                </c:pt>
                <c:pt idx="166">
                  <c:v>1924.9583333332844</c:v>
                </c:pt>
                <c:pt idx="167">
                  <c:v>1925.0416666666176</c:v>
                </c:pt>
                <c:pt idx="168">
                  <c:v>1925.1249999999509</c:v>
                </c:pt>
                <c:pt idx="169">
                  <c:v>1925.2083333332841</c:v>
                </c:pt>
                <c:pt idx="170">
                  <c:v>1925.2916666666174</c:v>
                </c:pt>
                <c:pt idx="171">
                  <c:v>1925.3749999999507</c:v>
                </c:pt>
                <c:pt idx="172">
                  <c:v>1925.4583333332839</c:v>
                </c:pt>
                <c:pt idx="173">
                  <c:v>1925.5416666666172</c:v>
                </c:pt>
                <c:pt idx="174">
                  <c:v>1925.6249999999504</c:v>
                </c:pt>
                <c:pt idx="175">
                  <c:v>1925.7083333332837</c:v>
                </c:pt>
                <c:pt idx="176">
                  <c:v>1925.7916666666169</c:v>
                </c:pt>
                <c:pt idx="177">
                  <c:v>1925.8749999999502</c:v>
                </c:pt>
                <c:pt idx="178">
                  <c:v>1925.9583333332835</c:v>
                </c:pt>
                <c:pt idx="179">
                  <c:v>1926.0416666666167</c:v>
                </c:pt>
                <c:pt idx="180">
                  <c:v>1926.12499999995</c:v>
                </c:pt>
                <c:pt idx="181">
                  <c:v>1926.2083333332832</c:v>
                </c:pt>
                <c:pt idx="182">
                  <c:v>1926.2916666666165</c:v>
                </c:pt>
                <c:pt idx="183">
                  <c:v>1926.3749999999498</c:v>
                </c:pt>
                <c:pt idx="184">
                  <c:v>1926.458333333283</c:v>
                </c:pt>
                <c:pt idx="185">
                  <c:v>1926.5416666666163</c:v>
                </c:pt>
                <c:pt idx="186">
                  <c:v>1926.6249999999495</c:v>
                </c:pt>
                <c:pt idx="187">
                  <c:v>1926.7083333332828</c:v>
                </c:pt>
                <c:pt idx="188">
                  <c:v>1926.791666666616</c:v>
                </c:pt>
                <c:pt idx="189">
                  <c:v>1926.8749999999493</c:v>
                </c:pt>
                <c:pt idx="190">
                  <c:v>1926.9583333332826</c:v>
                </c:pt>
                <c:pt idx="191">
                  <c:v>1927.0416666666158</c:v>
                </c:pt>
                <c:pt idx="192">
                  <c:v>1927.1249999999491</c:v>
                </c:pt>
                <c:pt idx="193">
                  <c:v>1927.2083333332823</c:v>
                </c:pt>
                <c:pt idx="194">
                  <c:v>1927.2916666666156</c:v>
                </c:pt>
                <c:pt idx="195">
                  <c:v>1927.3749999999488</c:v>
                </c:pt>
                <c:pt idx="196">
                  <c:v>1927.4583333332821</c:v>
                </c:pt>
                <c:pt idx="197">
                  <c:v>1927.5416666666154</c:v>
                </c:pt>
                <c:pt idx="198">
                  <c:v>1927.6249999999486</c:v>
                </c:pt>
                <c:pt idx="199">
                  <c:v>1927.7083333332819</c:v>
                </c:pt>
                <c:pt idx="200">
                  <c:v>1927.7916666666151</c:v>
                </c:pt>
                <c:pt idx="201">
                  <c:v>1927.8749999999484</c:v>
                </c:pt>
                <c:pt idx="202">
                  <c:v>1927.9583333332816</c:v>
                </c:pt>
                <c:pt idx="203">
                  <c:v>1928.0416666666149</c:v>
                </c:pt>
                <c:pt idx="204">
                  <c:v>1928.1249999999482</c:v>
                </c:pt>
                <c:pt idx="205">
                  <c:v>1928.2083333332814</c:v>
                </c:pt>
                <c:pt idx="206">
                  <c:v>1928.2916666666147</c:v>
                </c:pt>
                <c:pt idx="207">
                  <c:v>1928.3749999999479</c:v>
                </c:pt>
                <c:pt idx="208">
                  <c:v>1928.4583333332812</c:v>
                </c:pt>
                <c:pt idx="209">
                  <c:v>1928.5416666666144</c:v>
                </c:pt>
                <c:pt idx="210">
                  <c:v>1928.6249999999477</c:v>
                </c:pt>
                <c:pt idx="211">
                  <c:v>1928.708333333281</c:v>
                </c:pt>
                <c:pt idx="212">
                  <c:v>1928.7916666666142</c:v>
                </c:pt>
                <c:pt idx="213">
                  <c:v>1928.8749999999475</c:v>
                </c:pt>
                <c:pt idx="214">
                  <c:v>1928.9583333332807</c:v>
                </c:pt>
                <c:pt idx="215">
                  <c:v>1929.041666666614</c:v>
                </c:pt>
                <c:pt idx="216">
                  <c:v>1929.1249999999472</c:v>
                </c:pt>
                <c:pt idx="217">
                  <c:v>1929.2083333332805</c:v>
                </c:pt>
                <c:pt idx="218">
                  <c:v>1929.2916666666138</c:v>
                </c:pt>
                <c:pt idx="219">
                  <c:v>1929.374999999947</c:v>
                </c:pt>
                <c:pt idx="220">
                  <c:v>1929.4583333332803</c:v>
                </c:pt>
                <c:pt idx="221">
                  <c:v>1929.5416666666135</c:v>
                </c:pt>
                <c:pt idx="222">
                  <c:v>1929.6249999999468</c:v>
                </c:pt>
                <c:pt idx="223">
                  <c:v>1929.7083333332801</c:v>
                </c:pt>
                <c:pt idx="224">
                  <c:v>1929.7916666666133</c:v>
                </c:pt>
                <c:pt idx="225">
                  <c:v>1929.8749999999466</c:v>
                </c:pt>
                <c:pt idx="226">
                  <c:v>1929.9583333332798</c:v>
                </c:pt>
                <c:pt idx="227">
                  <c:v>1930.0416666666131</c:v>
                </c:pt>
                <c:pt idx="228">
                  <c:v>1930.1249999999463</c:v>
                </c:pt>
                <c:pt idx="229">
                  <c:v>1930.2083333332796</c:v>
                </c:pt>
                <c:pt idx="230">
                  <c:v>1930.2916666666129</c:v>
                </c:pt>
                <c:pt idx="231">
                  <c:v>1930.3749999999461</c:v>
                </c:pt>
                <c:pt idx="232">
                  <c:v>1930.4583333332794</c:v>
                </c:pt>
                <c:pt idx="233">
                  <c:v>1930.5416666666126</c:v>
                </c:pt>
                <c:pt idx="234">
                  <c:v>1930.6249999999459</c:v>
                </c:pt>
                <c:pt idx="235">
                  <c:v>1930.7083333332791</c:v>
                </c:pt>
                <c:pt idx="236">
                  <c:v>1930.7916666666124</c:v>
                </c:pt>
                <c:pt idx="237">
                  <c:v>1930.8749999999457</c:v>
                </c:pt>
                <c:pt idx="238">
                  <c:v>1930.9583333332789</c:v>
                </c:pt>
                <c:pt idx="239">
                  <c:v>1931.0416666666122</c:v>
                </c:pt>
                <c:pt idx="240">
                  <c:v>1931.1249999999454</c:v>
                </c:pt>
                <c:pt idx="241">
                  <c:v>1931.2083333332787</c:v>
                </c:pt>
                <c:pt idx="242">
                  <c:v>1931.2916666666119</c:v>
                </c:pt>
                <c:pt idx="243">
                  <c:v>1931.3749999999452</c:v>
                </c:pt>
                <c:pt idx="244">
                  <c:v>1931.4583333332785</c:v>
                </c:pt>
                <c:pt idx="245">
                  <c:v>1931.5416666666117</c:v>
                </c:pt>
                <c:pt idx="246">
                  <c:v>1931.624999999945</c:v>
                </c:pt>
                <c:pt idx="247">
                  <c:v>1931.7083333332782</c:v>
                </c:pt>
                <c:pt idx="248">
                  <c:v>1931.7916666666115</c:v>
                </c:pt>
                <c:pt idx="249">
                  <c:v>1931.8749999999447</c:v>
                </c:pt>
                <c:pt idx="250">
                  <c:v>1931.958333333278</c:v>
                </c:pt>
                <c:pt idx="251">
                  <c:v>1932.0416666666113</c:v>
                </c:pt>
                <c:pt idx="252">
                  <c:v>1932.1249999999445</c:v>
                </c:pt>
                <c:pt idx="253">
                  <c:v>1932.2083333332778</c:v>
                </c:pt>
                <c:pt idx="254">
                  <c:v>1932.291666666611</c:v>
                </c:pt>
                <c:pt idx="255">
                  <c:v>1932.3749999999443</c:v>
                </c:pt>
                <c:pt idx="256">
                  <c:v>1932.4583333332776</c:v>
                </c:pt>
                <c:pt idx="257">
                  <c:v>1932.5416666666108</c:v>
                </c:pt>
                <c:pt idx="258">
                  <c:v>1932.6249999999441</c:v>
                </c:pt>
                <c:pt idx="259">
                  <c:v>1932.7083333332773</c:v>
                </c:pt>
                <c:pt idx="260">
                  <c:v>1932.7916666666106</c:v>
                </c:pt>
                <c:pt idx="261">
                  <c:v>1932.8749999999438</c:v>
                </c:pt>
                <c:pt idx="262">
                  <c:v>1932.9583333332771</c:v>
                </c:pt>
                <c:pt idx="263">
                  <c:v>1933.0416666666104</c:v>
                </c:pt>
                <c:pt idx="264">
                  <c:v>1933.1249999999436</c:v>
                </c:pt>
                <c:pt idx="265">
                  <c:v>1933.2083333332769</c:v>
                </c:pt>
                <c:pt idx="266">
                  <c:v>1933.2916666666101</c:v>
                </c:pt>
                <c:pt idx="267">
                  <c:v>1933.3749999999434</c:v>
                </c:pt>
                <c:pt idx="268">
                  <c:v>1933.4583333332766</c:v>
                </c:pt>
                <c:pt idx="269">
                  <c:v>1933.5416666666099</c:v>
                </c:pt>
                <c:pt idx="270">
                  <c:v>1933.6249999999432</c:v>
                </c:pt>
                <c:pt idx="271">
                  <c:v>1933.7083333332764</c:v>
                </c:pt>
                <c:pt idx="272">
                  <c:v>1933.7916666666097</c:v>
                </c:pt>
                <c:pt idx="273">
                  <c:v>1933.8749999999429</c:v>
                </c:pt>
                <c:pt idx="274">
                  <c:v>1933.9583333332762</c:v>
                </c:pt>
                <c:pt idx="275">
                  <c:v>1934.0416666666094</c:v>
                </c:pt>
                <c:pt idx="276">
                  <c:v>1934.1249999999427</c:v>
                </c:pt>
                <c:pt idx="277">
                  <c:v>1934.208333333276</c:v>
                </c:pt>
                <c:pt idx="278">
                  <c:v>1934.2916666666092</c:v>
                </c:pt>
                <c:pt idx="279">
                  <c:v>1934.3749999999425</c:v>
                </c:pt>
                <c:pt idx="280">
                  <c:v>1934.4583333332757</c:v>
                </c:pt>
                <c:pt idx="281">
                  <c:v>1934.541666666609</c:v>
                </c:pt>
                <c:pt idx="282">
                  <c:v>1934.6249999999422</c:v>
                </c:pt>
                <c:pt idx="283">
                  <c:v>1934.7083333332755</c:v>
                </c:pt>
                <c:pt idx="284">
                  <c:v>1934.7916666666088</c:v>
                </c:pt>
                <c:pt idx="285">
                  <c:v>1934.874999999942</c:v>
                </c:pt>
                <c:pt idx="286">
                  <c:v>1934.9583333332753</c:v>
                </c:pt>
                <c:pt idx="287">
                  <c:v>1935.0416666666085</c:v>
                </c:pt>
                <c:pt idx="288">
                  <c:v>1935.1249999999418</c:v>
                </c:pt>
                <c:pt idx="289">
                  <c:v>1935.208333333275</c:v>
                </c:pt>
                <c:pt idx="290">
                  <c:v>1935.2916666666083</c:v>
                </c:pt>
                <c:pt idx="291">
                  <c:v>1935.3749999999416</c:v>
                </c:pt>
                <c:pt idx="292">
                  <c:v>1935.4583333332748</c:v>
                </c:pt>
                <c:pt idx="293">
                  <c:v>1935.5416666666081</c:v>
                </c:pt>
                <c:pt idx="294">
                  <c:v>1935.6249999999413</c:v>
                </c:pt>
                <c:pt idx="295">
                  <c:v>1935.7083333332746</c:v>
                </c:pt>
                <c:pt idx="296">
                  <c:v>1935.7916666666079</c:v>
                </c:pt>
                <c:pt idx="297">
                  <c:v>1935.8749999999411</c:v>
                </c:pt>
                <c:pt idx="298">
                  <c:v>1935.9583333332744</c:v>
                </c:pt>
                <c:pt idx="299">
                  <c:v>1936.0416666666076</c:v>
                </c:pt>
                <c:pt idx="300">
                  <c:v>1936.1249999999409</c:v>
                </c:pt>
                <c:pt idx="301">
                  <c:v>1936.2083333332741</c:v>
                </c:pt>
                <c:pt idx="302">
                  <c:v>1936.2916666666074</c:v>
                </c:pt>
                <c:pt idx="303">
                  <c:v>1936.3749999999407</c:v>
                </c:pt>
                <c:pt idx="304">
                  <c:v>1936.4583333332739</c:v>
                </c:pt>
                <c:pt idx="305">
                  <c:v>1936.5416666666072</c:v>
                </c:pt>
                <c:pt idx="306">
                  <c:v>1936.6249999999404</c:v>
                </c:pt>
                <c:pt idx="307">
                  <c:v>1936.7083333332737</c:v>
                </c:pt>
                <c:pt idx="308">
                  <c:v>1936.7916666666069</c:v>
                </c:pt>
                <c:pt idx="309">
                  <c:v>1936.8749999999402</c:v>
                </c:pt>
                <c:pt idx="310">
                  <c:v>1936.9583333332735</c:v>
                </c:pt>
                <c:pt idx="311">
                  <c:v>1937.0416666666067</c:v>
                </c:pt>
                <c:pt idx="312">
                  <c:v>1937.12499999994</c:v>
                </c:pt>
                <c:pt idx="313">
                  <c:v>1937.2083333332732</c:v>
                </c:pt>
                <c:pt idx="314">
                  <c:v>1937.2916666666065</c:v>
                </c:pt>
                <c:pt idx="315">
                  <c:v>1937.3749999999397</c:v>
                </c:pt>
                <c:pt idx="316">
                  <c:v>1937.458333333273</c:v>
                </c:pt>
                <c:pt idx="317">
                  <c:v>1937.5416666666063</c:v>
                </c:pt>
                <c:pt idx="318">
                  <c:v>1937.6249999999395</c:v>
                </c:pt>
                <c:pt idx="319">
                  <c:v>1937.7083333332728</c:v>
                </c:pt>
                <c:pt idx="320">
                  <c:v>1937.791666666606</c:v>
                </c:pt>
                <c:pt idx="321">
                  <c:v>1937.8749999999393</c:v>
                </c:pt>
                <c:pt idx="322">
                  <c:v>1937.9583333332725</c:v>
                </c:pt>
                <c:pt idx="323">
                  <c:v>1938.0416666666058</c:v>
                </c:pt>
                <c:pt idx="324">
                  <c:v>1938.1249999999391</c:v>
                </c:pt>
                <c:pt idx="325">
                  <c:v>1938.2083333332723</c:v>
                </c:pt>
                <c:pt idx="326">
                  <c:v>1938.2916666666056</c:v>
                </c:pt>
                <c:pt idx="327">
                  <c:v>1938.3749999999388</c:v>
                </c:pt>
                <c:pt idx="328">
                  <c:v>1938.4583333332721</c:v>
                </c:pt>
                <c:pt idx="329">
                  <c:v>1938.5416666666054</c:v>
                </c:pt>
                <c:pt idx="330">
                  <c:v>1938.6249999999386</c:v>
                </c:pt>
                <c:pt idx="331">
                  <c:v>1938.7083333332719</c:v>
                </c:pt>
                <c:pt idx="332">
                  <c:v>1938.7916666666051</c:v>
                </c:pt>
                <c:pt idx="333">
                  <c:v>1938.8749999999384</c:v>
                </c:pt>
                <c:pt idx="334">
                  <c:v>1938.9583333332716</c:v>
                </c:pt>
                <c:pt idx="335">
                  <c:v>1939.0416666666049</c:v>
                </c:pt>
                <c:pt idx="336">
                  <c:v>1939.1249999999382</c:v>
                </c:pt>
                <c:pt idx="337">
                  <c:v>1939.2083333332714</c:v>
                </c:pt>
                <c:pt idx="338">
                  <c:v>1939.2916666666047</c:v>
                </c:pt>
                <c:pt idx="339">
                  <c:v>1939.3749999999379</c:v>
                </c:pt>
                <c:pt idx="340">
                  <c:v>1939.4583333332712</c:v>
                </c:pt>
                <c:pt idx="341">
                  <c:v>1939.5416666666044</c:v>
                </c:pt>
                <c:pt idx="342">
                  <c:v>1939.6249999999377</c:v>
                </c:pt>
                <c:pt idx="343">
                  <c:v>1939.708333333271</c:v>
                </c:pt>
                <c:pt idx="344">
                  <c:v>1939.7916666666042</c:v>
                </c:pt>
                <c:pt idx="345">
                  <c:v>1939.8749999999375</c:v>
                </c:pt>
                <c:pt idx="346">
                  <c:v>1939.9583333332707</c:v>
                </c:pt>
                <c:pt idx="347">
                  <c:v>1940.041666666604</c:v>
                </c:pt>
                <c:pt idx="348">
                  <c:v>1940.1249999999372</c:v>
                </c:pt>
                <c:pt idx="349">
                  <c:v>1940.2083333332705</c:v>
                </c:pt>
                <c:pt idx="350">
                  <c:v>1940.2916666666038</c:v>
                </c:pt>
                <c:pt idx="351">
                  <c:v>1940.374999999937</c:v>
                </c:pt>
                <c:pt idx="352">
                  <c:v>1940.4583333332703</c:v>
                </c:pt>
                <c:pt idx="353">
                  <c:v>1940.5416666666035</c:v>
                </c:pt>
                <c:pt idx="354">
                  <c:v>1940.6249999999368</c:v>
                </c:pt>
                <c:pt idx="355">
                  <c:v>1940.70833333327</c:v>
                </c:pt>
                <c:pt idx="356">
                  <c:v>1940.7916666666033</c:v>
                </c:pt>
                <c:pt idx="357">
                  <c:v>1940.8749999999366</c:v>
                </c:pt>
                <c:pt idx="358">
                  <c:v>1940.9583333332698</c:v>
                </c:pt>
                <c:pt idx="359">
                  <c:v>1941.0416666666031</c:v>
                </c:pt>
                <c:pt idx="360">
                  <c:v>1941.1249999999363</c:v>
                </c:pt>
                <c:pt idx="361">
                  <c:v>1941.2083333332696</c:v>
                </c:pt>
                <c:pt idx="362">
                  <c:v>1941.2916666666029</c:v>
                </c:pt>
                <c:pt idx="363">
                  <c:v>1941.3749999999361</c:v>
                </c:pt>
                <c:pt idx="364">
                  <c:v>1941.4583333332694</c:v>
                </c:pt>
                <c:pt idx="365">
                  <c:v>1941.5416666666026</c:v>
                </c:pt>
                <c:pt idx="366">
                  <c:v>1941.6249999999359</c:v>
                </c:pt>
                <c:pt idx="367">
                  <c:v>1941.7083333332691</c:v>
                </c:pt>
                <c:pt idx="368">
                  <c:v>1941.7916666666024</c:v>
                </c:pt>
                <c:pt idx="369">
                  <c:v>1941.8749999999357</c:v>
                </c:pt>
                <c:pt idx="370">
                  <c:v>1941.9583333332689</c:v>
                </c:pt>
                <c:pt idx="371">
                  <c:v>1942.0416666666022</c:v>
                </c:pt>
                <c:pt idx="372">
                  <c:v>1942.1249999999354</c:v>
                </c:pt>
                <c:pt idx="373">
                  <c:v>1942.2083333332687</c:v>
                </c:pt>
                <c:pt idx="374">
                  <c:v>1942.2916666666019</c:v>
                </c:pt>
                <c:pt idx="375">
                  <c:v>1942.3749999999352</c:v>
                </c:pt>
                <c:pt idx="376">
                  <c:v>1942.4583333332685</c:v>
                </c:pt>
                <c:pt idx="377">
                  <c:v>1942.5416666666017</c:v>
                </c:pt>
                <c:pt idx="378">
                  <c:v>1942.624999999935</c:v>
                </c:pt>
                <c:pt idx="379">
                  <c:v>1942.7083333332682</c:v>
                </c:pt>
                <c:pt idx="380">
                  <c:v>1942.7916666666015</c:v>
                </c:pt>
                <c:pt idx="381">
                  <c:v>1942.8749999999347</c:v>
                </c:pt>
                <c:pt idx="382">
                  <c:v>1942.958333333268</c:v>
                </c:pt>
                <c:pt idx="383">
                  <c:v>1943.0416666666013</c:v>
                </c:pt>
                <c:pt idx="384">
                  <c:v>1943.1249999999345</c:v>
                </c:pt>
                <c:pt idx="385">
                  <c:v>1943.2083333332678</c:v>
                </c:pt>
                <c:pt idx="386">
                  <c:v>1943.291666666601</c:v>
                </c:pt>
                <c:pt idx="387">
                  <c:v>1943.3749999999343</c:v>
                </c:pt>
                <c:pt idx="388">
                  <c:v>1943.4583333332675</c:v>
                </c:pt>
                <c:pt idx="389">
                  <c:v>1943.5416666666008</c:v>
                </c:pt>
                <c:pt idx="390">
                  <c:v>1943.6249999999341</c:v>
                </c:pt>
                <c:pt idx="391">
                  <c:v>1943.7083333332673</c:v>
                </c:pt>
                <c:pt idx="392">
                  <c:v>1943.7916666666006</c:v>
                </c:pt>
                <c:pt idx="393">
                  <c:v>1943.8749999999338</c:v>
                </c:pt>
                <c:pt idx="394">
                  <c:v>1943.9583333332671</c:v>
                </c:pt>
                <c:pt idx="395">
                  <c:v>1944.0416666666003</c:v>
                </c:pt>
                <c:pt idx="396">
                  <c:v>1944.1249999999336</c:v>
                </c:pt>
                <c:pt idx="397">
                  <c:v>1944.2083333332669</c:v>
                </c:pt>
                <c:pt idx="398">
                  <c:v>1944.2916666666001</c:v>
                </c:pt>
                <c:pt idx="399">
                  <c:v>1944.3749999999334</c:v>
                </c:pt>
                <c:pt idx="400">
                  <c:v>1944.4583333332666</c:v>
                </c:pt>
                <c:pt idx="401">
                  <c:v>1944.5416666665999</c:v>
                </c:pt>
                <c:pt idx="402">
                  <c:v>1944.6249999999332</c:v>
                </c:pt>
                <c:pt idx="403">
                  <c:v>1944.7083333332664</c:v>
                </c:pt>
                <c:pt idx="404">
                  <c:v>1944.7916666665997</c:v>
                </c:pt>
                <c:pt idx="405">
                  <c:v>1944.8749999999329</c:v>
                </c:pt>
                <c:pt idx="406">
                  <c:v>1944.9583333332662</c:v>
                </c:pt>
                <c:pt idx="407">
                  <c:v>1945.0416666665994</c:v>
                </c:pt>
                <c:pt idx="408">
                  <c:v>1945.1249999999327</c:v>
                </c:pt>
                <c:pt idx="409">
                  <c:v>1945.208333333266</c:v>
                </c:pt>
                <c:pt idx="410">
                  <c:v>1945.2916666665992</c:v>
                </c:pt>
                <c:pt idx="411">
                  <c:v>1945.3749999999325</c:v>
                </c:pt>
                <c:pt idx="412">
                  <c:v>1945.4583333332657</c:v>
                </c:pt>
                <c:pt idx="413">
                  <c:v>1945.541666666599</c:v>
                </c:pt>
                <c:pt idx="414">
                  <c:v>1945.6249999999322</c:v>
                </c:pt>
                <c:pt idx="415">
                  <c:v>1945.7083333332655</c:v>
                </c:pt>
                <c:pt idx="416">
                  <c:v>1945.7916666665988</c:v>
                </c:pt>
                <c:pt idx="417">
                  <c:v>1945.874999999932</c:v>
                </c:pt>
                <c:pt idx="418">
                  <c:v>1945.9583333332653</c:v>
                </c:pt>
                <c:pt idx="419">
                  <c:v>1946.0416666665985</c:v>
                </c:pt>
                <c:pt idx="420">
                  <c:v>1946.1249999999318</c:v>
                </c:pt>
                <c:pt idx="421">
                  <c:v>1946.208333333265</c:v>
                </c:pt>
                <c:pt idx="422">
                  <c:v>1946.2916666665983</c:v>
                </c:pt>
                <c:pt idx="423">
                  <c:v>1946.3749999999316</c:v>
                </c:pt>
                <c:pt idx="424">
                  <c:v>1946.4583333332648</c:v>
                </c:pt>
                <c:pt idx="425">
                  <c:v>1946.5416666665981</c:v>
                </c:pt>
                <c:pt idx="426">
                  <c:v>1946.6249999999313</c:v>
                </c:pt>
                <c:pt idx="427">
                  <c:v>1946.7083333332646</c:v>
                </c:pt>
                <c:pt idx="428">
                  <c:v>1946.7916666665978</c:v>
                </c:pt>
                <c:pt idx="429">
                  <c:v>1946.8749999999311</c:v>
                </c:pt>
                <c:pt idx="430">
                  <c:v>1946.9583333332644</c:v>
                </c:pt>
                <c:pt idx="431">
                  <c:v>1947.0416666665976</c:v>
                </c:pt>
                <c:pt idx="432">
                  <c:v>1947.1249999999309</c:v>
                </c:pt>
                <c:pt idx="433">
                  <c:v>1947.2083333332641</c:v>
                </c:pt>
                <c:pt idx="434">
                  <c:v>1947.2916666665974</c:v>
                </c:pt>
                <c:pt idx="435">
                  <c:v>1947.3749999999307</c:v>
                </c:pt>
                <c:pt idx="436">
                  <c:v>1947.4583333332639</c:v>
                </c:pt>
                <c:pt idx="437">
                  <c:v>1947.5416666665972</c:v>
                </c:pt>
                <c:pt idx="438">
                  <c:v>1947.6249999999304</c:v>
                </c:pt>
                <c:pt idx="439">
                  <c:v>1947.7083333332637</c:v>
                </c:pt>
                <c:pt idx="440">
                  <c:v>1947.7916666665969</c:v>
                </c:pt>
                <c:pt idx="441">
                  <c:v>1947.8749999999302</c:v>
                </c:pt>
                <c:pt idx="442">
                  <c:v>1947.9583333332635</c:v>
                </c:pt>
                <c:pt idx="443">
                  <c:v>1948.0416666665967</c:v>
                </c:pt>
                <c:pt idx="444">
                  <c:v>1948.12499999993</c:v>
                </c:pt>
                <c:pt idx="445">
                  <c:v>1948.2083333332632</c:v>
                </c:pt>
                <c:pt idx="446">
                  <c:v>1948.2916666665965</c:v>
                </c:pt>
                <c:pt idx="447">
                  <c:v>1948.3749999999297</c:v>
                </c:pt>
                <c:pt idx="448">
                  <c:v>1948.458333333263</c:v>
                </c:pt>
                <c:pt idx="449">
                  <c:v>1948.5416666665963</c:v>
                </c:pt>
                <c:pt idx="450">
                  <c:v>1948.6249999999295</c:v>
                </c:pt>
                <c:pt idx="451">
                  <c:v>1948.7083333332628</c:v>
                </c:pt>
                <c:pt idx="452">
                  <c:v>1948.791666666596</c:v>
                </c:pt>
                <c:pt idx="453">
                  <c:v>1948.8749999999293</c:v>
                </c:pt>
                <c:pt idx="454">
                  <c:v>1948.9583333332625</c:v>
                </c:pt>
                <c:pt idx="455">
                  <c:v>1949.0416666665958</c:v>
                </c:pt>
                <c:pt idx="456">
                  <c:v>1949.1249999999291</c:v>
                </c:pt>
                <c:pt idx="457">
                  <c:v>1949.2083333332623</c:v>
                </c:pt>
                <c:pt idx="458">
                  <c:v>1949.2916666665956</c:v>
                </c:pt>
                <c:pt idx="459">
                  <c:v>1949.3749999999288</c:v>
                </c:pt>
                <c:pt idx="460">
                  <c:v>1949.4583333332621</c:v>
                </c:pt>
                <c:pt idx="461">
                  <c:v>1949.5416666665953</c:v>
                </c:pt>
                <c:pt idx="462">
                  <c:v>1949.6249999999286</c:v>
                </c:pt>
                <c:pt idx="463">
                  <c:v>1949.7083333332619</c:v>
                </c:pt>
                <c:pt idx="464">
                  <c:v>1949.7916666665951</c:v>
                </c:pt>
                <c:pt idx="465">
                  <c:v>1949.8749999999284</c:v>
                </c:pt>
                <c:pt idx="466">
                  <c:v>1949.9583333332616</c:v>
                </c:pt>
                <c:pt idx="467">
                  <c:v>1950.0416666665949</c:v>
                </c:pt>
                <c:pt idx="468">
                  <c:v>1950.1249999999281</c:v>
                </c:pt>
                <c:pt idx="469">
                  <c:v>1950.2083333332614</c:v>
                </c:pt>
                <c:pt idx="470">
                  <c:v>1950.2916666665947</c:v>
                </c:pt>
                <c:pt idx="471">
                  <c:v>1950.3749999999279</c:v>
                </c:pt>
                <c:pt idx="472">
                  <c:v>1950.4583333332612</c:v>
                </c:pt>
                <c:pt idx="473">
                  <c:v>1950.5416666665944</c:v>
                </c:pt>
                <c:pt idx="474">
                  <c:v>1950.6249999999277</c:v>
                </c:pt>
                <c:pt idx="475">
                  <c:v>1950.708333333261</c:v>
                </c:pt>
                <c:pt idx="476">
                  <c:v>1950.7916666665942</c:v>
                </c:pt>
                <c:pt idx="477">
                  <c:v>1950.8749999999275</c:v>
                </c:pt>
                <c:pt idx="478">
                  <c:v>1950.9583333332607</c:v>
                </c:pt>
                <c:pt idx="479">
                  <c:v>1951.041666666594</c:v>
                </c:pt>
                <c:pt idx="480">
                  <c:v>1951.1249999999272</c:v>
                </c:pt>
                <c:pt idx="481">
                  <c:v>1951.2083333332605</c:v>
                </c:pt>
                <c:pt idx="482">
                  <c:v>1951.2916666665938</c:v>
                </c:pt>
                <c:pt idx="483">
                  <c:v>1951.374999999927</c:v>
                </c:pt>
                <c:pt idx="484">
                  <c:v>1951.4583333332603</c:v>
                </c:pt>
                <c:pt idx="485">
                  <c:v>1951.5416666665935</c:v>
                </c:pt>
                <c:pt idx="486">
                  <c:v>1951.6249999999268</c:v>
                </c:pt>
                <c:pt idx="487">
                  <c:v>1951.70833333326</c:v>
                </c:pt>
                <c:pt idx="488">
                  <c:v>1951.7916666665933</c:v>
                </c:pt>
                <c:pt idx="489">
                  <c:v>1951.8749999999266</c:v>
                </c:pt>
                <c:pt idx="490">
                  <c:v>1951.9583333332598</c:v>
                </c:pt>
                <c:pt idx="491">
                  <c:v>1952.0416666665931</c:v>
                </c:pt>
                <c:pt idx="492">
                  <c:v>1952.1249999999263</c:v>
                </c:pt>
                <c:pt idx="493">
                  <c:v>1952.2083333332596</c:v>
                </c:pt>
                <c:pt idx="494">
                  <c:v>1952.2916666665928</c:v>
                </c:pt>
                <c:pt idx="495">
                  <c:v>1952.3749999999261</c:v>
                </c:pt>
                <c:pt idx="496">
                  <c:v>1952.4583333332594</c:v>
                </c:pt>
                <c:pt idx="497">
                  <c:v>1952.5416666665926</c:v>
                </c:pt>
                <c:pt idx="498">
                  <c:v>1952.6249999999259</c:v>
                </c:pt>
                <c:pt idx="499">
                  <c:v>1952.7083333332591</c:v>
                </c:pt>
                <c:pt idx="500">
                  <c:v>1952.7916666665924</c:v>
                </c:pt>
                <c:pt idx="501">
                  <c:v>1952.8749999999256</c:v>
                </c:pt>
                <c:pt idx="502">
                  <c:v>1952.9583333332589</c:v>
                </c:pt>
                <c:pt idx="503">
                  <c:v>1953.0416666665922</c:v>
                </c:pt>
                <c:pt idx="504">
                  <c:v>1953.1249999999254</c:v>
                </c:pt>
                <c:pt idx="505">
                  <c:v>1953.2083333332587</c:v>
                </c:pt>
                <c:pt idx="506">
                  <c:v>1953.2916666665919</c:v>
                </c:pt>
                <c:pt idx="507">
                  <c:v>1953.3749999999252</c:v>
                </c:pt>
                <c:pt idx="508">
                  <c:v>1953.4583333332585</c:v>
                </c:pt>
                <c:pt idx="509">
                  <c:v>1953.5416666665917</c:v>
                </c:pt>
                <c:pt idx="510">
                  <c:v>1953.624999999925</c:v>
                </c:pt>
                <c:pt idx="511">
                  <c:v>1953.7083333332582</c:v>
                </c:pt>
                <c:pt idx="512">
                  <c:v>1953.7916666665915</c:v>
                </c:pt>
                <c:pt idx="513">
                  <c:v>1953.8749999999247</c:v>
                </c:pt>
                <c:pt idx="514">
                  <c:v>1953.958333333258</c:v>
                </c:pt>
                <c:pt idx="515">
                  <c:v>1954.0416666665913</c:v>
                </c:pt>
                <c:pt idx="516">
                  <c:v>1954.1249999999245</c:v>
                </c:pt>
                <c:pt idx="517">
                  <c:v>1954.2083333332578</c:v>
                </c:pt>
                <c:pt idx="518">
                  <c:v>1954.291666666591</c:v>
                </c:pt>
                <c:pt idx="519">
                  <c:v>1954.3749999999243</c:v>
                </c:pt>
                <c:pt idx="520">
                  <c:v>1954.4583333332575</c:v>
                </c:pt>
                <c:pt idx="521">
                  <c:v>1954.5416666665908</c:v>
                </c:pt>
                <c:pt idx="522">
                  <c:v>1954.6249999999241</c:v>
                </c:pt>
                <c:pt idx="523">
                  <c:v>1954.7083333332573</c:v>
                </c:pt>
                <c:pt idx="524">
                  <c:v>1954.7916666665906</c:v>
                </c:pt>
                <c:pt idx="525">
                  <c:v>1954.8749999999238</c:v>
                </c:pt>
                <c:pt idx="526">
                  <c:v>1954.9583333332571</c:v>
                </c:pt>
                <c:pt idx="527">
                  <c:v>1955.0416666665903</c:v>
                </c:pt>
                <c:pt idx="528">
                  <c:v>1955.1249999999236</c:v>
                </c:pt>
                <c:pt idx="529">
                  <c:v>1955.2083333332569</c:v>
                </c:pt>
                <c:pt idx="530">
                  <c:v>1955.2916666665901</c:v>
                </c:pt>
                <c:pt idx="531">
                  <c:v>1955.3749999999234</c:v>
                </c:pt>
                <c:pt idx="532">
                  <c:v>1955.4583333332566</c:v>
                </c:pt>
                <c:pt idx="533">
                  <c:v>1955.5416666665899</c:v>
                </c:pt>
                <c:pt idx="534">
                  <c:v>1955.6249999999231</c:v>
                </c:pt>
                <c:pt idx="535">
                  <c:v>1955.7083333332564</c:v>
                </c:pt>
                <c:pt idx="536">
                  <c:v>1955.7916666665897</c:v>
                </c:pt>
                <c:pt idx="537">
                  <c:v>1955.8749999999229</c:v>
                </c:pt>
                <c:pt idx="538">
                  <c:v>1955.9583333332562</c:v>
                </c:pt>
                <c:pt idx="539">
                  <c:v>1956.0416666665894</c:v>
                </c:pt>
                <c:pt idx="540">
                  <c:v>1956.1249999999227</c:v>
                </c:pt>
                <c:pt idx="541">
                  <c:v>1956.208333333256</c:v>
                </c:pt>
                <c:pt idx="542">
                  <c:v>1956.2916666665892</c:v>
                </c:pt>
                <c:pt idx="543">
                  <c:v>1956.3749999999225</c:v>
                </c:pt>
                <c:pt idx="544">
                  <c:v>1956.4583333332557</c:v>
                </c:pt>
                <c:pt idx="545">
                  <c:v>1956.541666666589</c:v>
                </c:pt>
                <c:pt idx="546">
                  <c:v>1956.6249999999222</c:v>
                </c:pt>
                <c:pt idx="547">
                  <c:v>1956.7083333332555</c:v>
                </c:pt>
                <c:pt idx="548">
                  <c:v>1956.7916666665888</c:v>
                </c:pt>
                <c:pt idx="549">
                  <c:v>1956.874999999922</c:v>
                </c:pt>
                <c:pt idx="550">
                  <c:v>1956.9583333332553</c:v>
                </c:pt>
                <c:pt idx="551">
                  <c:v>1957.0416666665885</c:v>
                </c:pt>
                <c:pt idx="552">
                  <c:v>1957.1249999999218</c:v>
                </c:pt>
                <c:pt idx="553">
                  <c:v>1957.208333333255</c:v>
                </c:pt>
                <c:pt idx="554">
                  <c:v>1957.2916666665883</c:v>
                </c:pt>
                <c:pt idx="555">
                  <c:v>1957.3749999999216</c:v>
                </c:pt>
                <c:pt idx="556">
                  <c:v>1957.4583333332548</c:v>
                </c:pt>
                <c:pt idx="557">
                  <c:v>1957.5416666665881</c:v>
                </c:pt>
                <c:pt idx="558">
                  <c:v>1957.6249999999213</c:v>
                </c:pt>
                <c:pt idx="559">
                  <c:v>1957.7083333332546</c:v>
                </c:pt>
                <c:pt idx="560">
                  <c:v>1957.7916666665878</c:v>
                </c:pt>
                <c:pt idx="561">
                  <c:v>1957.8749999999211</c:v>
                </c:pt>
                <c:pt idx="562">
                  <c:v>1957.9583333332544</c:v>
                </c:pt>
                <c:pt idx="563">
                  <c:v>1958.0416666665876</c:v>
                </c:pt>
                <c:pt idx="564">
                  <c:v>1958.1249999999209</c:v>
                </c:pt>
                <c:pt idx="565">
                  <c:v>1958.2083333332541</c:v>
                </c:pt>
                <c:pt idx="566">
                  <c:v>1958.2916666665874</c:v>
                </c:pt>
                <c:pt idx="567">
                  <c:v>1958.3749999999206</c:v>
                </c:pt>
                <c:pt idx="568">
                  <c:v>1958.4583333332539</c:v>
                </c:pt>
                <c:pt idx="569">
                  <c:v>1958.5416666665872</c:v>
                </c:pt>
                <c:pt idx="570">
                  <c:v>1958.6249999999204</c:v>
                </c:pt>
                <c:pt idx="571">
                  <c:v>1958.7083333332537</c:v>
                </c:pt>
                <c:pt idx="572">
                  <c:v>1958.7916666665869</c:v>
                </c:pt>
                <c:pt idx="573">
                  <c:v>1958.8749999999202</c:v>
                </c:pt>
                <c:pt idx="574">
                  <c:v>1958.9583333332534</c:v>
                </c:pt>
                <c:pt idx="575">
                  <c:v>1959.0416666665867</c:v>
                </c:pt>
                <c:pt idx="576">
                  <c:v>1959.12499999992</c:v>
                </c:pt>
                <c:pt idx="577">
                  <c:v>1959.2083333332532</c:v>
                </c:pt>
                <c:pt idx="578">
                  <c:v>1959.2916666665865</c:v>
                </c:pt>
                <c:pt idx="579">
                  <c:v>1959.3749999999197</c:v>
                </c:pt>
                <c:pt idx="580">
                  <c:v>1959.458333333253</c:v>
                </c:pt>
                <c:pt idx="581">
                  <c:v>1959.5416666665863</c:v>
                </c:pt>
                <c:pt idx="582">
                  <c:v>1959.6249999999195</c:v>
                </c:pt>
                <c:pt idx="583">
                  <c:v>1959.7083333332528</c:v>
                </c:pt>
                <c:pt idx="584">
                  <c:v>1959.791666666586</c:v>
                </c:pt>
                <c:pt idx="585">
                  <c:v>1959.8749999999193</c:v>
                </c:pt>
                <c:pt idx="586">
                  <c:v>1959.9583333332525</c:v>
                </c:pt>
                <c:pt idx="587">
                  <c:v>1960.0416666665858</c:v>
                </c:pt>
                <c:pt idx="588">
                  <c:v>1960.1249999999191</c:v>
                </c:pt>
                <c:pt idx="589">
                  <c:v>1960.2083333332523</c:v>
                </c:pt>
                <c:pt idx="590">
                  <c:v>1960.2916666665856</c:v>
                </c:pt>
                <c:pt idx="591">
                  <c:v>1960.3749999999188</c:v>
                </c:pt>
                <c:pt idx="592">
                  <c:v>1960.4583333332521</c:v>
                </c:pt>
                <c:pt idx="593">
                  <c:v>1960.5416666665853</c:v>
                </c:pt>
                <c:pt idx="594">
                  <c:v>1960.6249999999186</c:v>
                </c:pt>
                <c:pt idx="595">
                  <c:v>1960.7083333332519</c:v>
                </c:pt>
                <c:pt idx="596">
                  <c:v>1960.7916666665851</c:v>
                </c:pt>
                <c:pt idx="597">
                  <c:v>1960.8749999999184</c:v>
                </c:pt>
                <c:pt idx="598">
                  <c:v>1960.9583333332516</c:v>
                </c:pt>
                <c:pt idx="599">
                  <c:v>1961.0416666665849</c:v>
                </c:pt>
                <c:pt idx="600">
                  <c:v>1961.1249999999181</c:v>
                </c:pt>
                <c:pt idx="601">
                  <c:v>1961.2083333332514</c:v>
                </c:pt>
                <c:pt idx="602">
                  <c:v>1961.2916666665847</c:v>
                </c:pt>
                <c:pt idx="603">
                  <c:v>1961.3749999999179</c:v>
                </c:pt>
                <c:pt idx="604">
                  <c:v>1961.4583333332512</c:v>
                </c:pt>
                <c:pt idx="605">
                  <c:v>1961.5416666665844</c:v>
                </c:pt>
                <c:pt idx="606">
                  <c:v>1961.6249999999177</c:v>
                </c:pt>
                <c:pt idx="607">
                  <c:v>1961.7083333332509</c:v>
                </c:pt>
                <c:pt idx="608">
                  <c:v>1961.7916666665842</c:v>
                </c:pt>
                <c:pt idx="609">
                  <c:v>1961.8749999999175</c:v>
                </c:pt>
                <c:pt idx="610">
                  <c:v>1961.9583333332507</c:v>
                </c:pt>
                <c:pt idx="611">
                  <c:v>1962.041666666584</c:v>
                </c:pt>
                <c:pt idx="612">
                  <c:v>1962.1249999999172</c:v>
                </c:pt>
                <c:pt idx="613">
                  <c:v>1962.2083333332505</c:v>
                </c:pt>
                <c:pt idx="614">
                  <c:v>1962.2916666665838</c:v>
                </c:pt>
                <c:pt idx="615">
                  <c:v>1962.374999999917</c:v>
                </c:pt>
                <c:pt idx="616">
                  <c:v>1962.4583333332503</c:v>
                </c:pt>
                <c:pt idx="617">
                  <c:v>1962.5416666665835</c:v>
                </c:pt>
                <c:pt idx="618">
                  <c:v>1962.6249999999168</c:v>
                </c:pt>
                <c:pt idx="619">
                  <c:v>1962.70833333325</c:v>
                </c:pt>
                <c:pt idx="620">
                  <c:v>1962.7916666665833</c:v>
                </c:pt>
                <c:pt idx="621">
                  <c:v>1962.8749999999166</c:v>
                </c:pt>
                <c:pt idx="622">
                  <c:v>1962.9583333332498</c:v>
                </c:pt>
                <c:pt idx="623">
                  <c:v>1963.0416666665831</c:v>
                </c:pt>
                <c:pt idx="624">
                  <c:v>1963.1249999999163</c:v>
                </c:pt>
                <c:pt idx="625">
                  <c:v>1963.2083333332496</c:v>
                </c:pt>
                <c:pt idx="626">
                  <c:v>1963.2916666665828</c:v>
                </c:pt>
                <c:pt idx="627">
                  <c:v>1963.3749999999161</c:v>
                </c:pt>
                <c:pt idx="628">
                  <c:v>1963.4583333332494</c:v>
                </c:pt>
                <c:pt idx="629">
                  <c:v>1963.5416666665826</c:v>
                </c:pt>
                <c:pt idx="630">
                  <c:v>1963.6249999999159</c:v>
                </c:pt>
                <c:pt idx="631">
                  <c:v>1963.7083333332491</c:v>
                </c:pt>
                <c:pt idx="632">
                  <c:v>1963.7916666665824</c:v>
                </c:pt>
                <c:pt idx="633">
                  <c:v>1963.8749999999156</c:v>
                </c:pt>
                <c:pt idx="634">
                  <c:v>1963.9583333332489</c:v>
                </c:pt>
                <c:pt idx="635">
                  <c:v>1964.0416666665822</c:v>
                </c:pt>
                <c:pt idx="636">
                  <c:v>1964.1249999999154</c:v>
                </c:pt>
                <c:pt idx="637">
                  <c:v>1964.2083333332487</c:v>
                </c:pt>
                <c:pt idx="638">
                  <c:v>1964.2916666665819</c:v>
                </c:pt>
                <c:pt idx="639">
                  <c:v>1964.3749999999152</c:v>
                </c:pt>
                <c:pt idx="640">
                  <c:v>1964.4583333332484</c:v>
                </c:pt>
                <c:pt idx="641">
                  <c:v>1964.5416666665817</c:v>
                </c:pt>
                <c:pt idx="642">
                  <c:v>1964.624999999915</c:v>
                </c:pt>
                <c:pt idx="643">
                  <c:v>1964.7083333332482</c:v>
                </c:pt>
                <c:pt idx="644">
                  <c:v>1964.7916666665815</c:v>
                </c:pt>
                <c:pt idx="645">
                  <c:v>1964.8749999999147</c:v>
                </c:pt>
                <c:pt idx="646">
                  <c:v>1964.958333333248</c:v>
                </c:pt>
                <c:pt idx="647">
                  <c:v>1965.0416666665812</c:v>
                </c:pt>
                <c:pt idx="648">
                  <c:v>1965.1249999999145</c:v>
                </c:pt>
                <c:pt idx="649">
                  <c:v>1965.2083333332478</c:v>
                </c:pt>
                <c:pt idx="650">
                  <c:v>1965.291666666581</c:v>
                </c:pt>
                <c:pt idx="651">
                  <c:v>1965.3749999999143</c:v>
                </c:pt>
                <c:pt idx="652">
                  <c:v>1965.4583333332475</c:v>
                </c:pt>
                <c:pt idx="653">
                  <c:v>1965.5416666665808</c:v>
                </c:pt>
                <c:pt idx="654">
                  <c:v>1965.6249999999141</c:v>
                </c:pt>
                <c:pt idx="655">
                  <c:v>1965.7083333332473</c:v>
                </c:pt>
                <c:pt idx="656">
                  <c:v>1965.7916666665806</c:v>
                </c:pt>
                <c:pt idx="657">
                  <c:v>1965.8749999999138</c:v>
                </c:pt>
                <c:pt idx="658">
                  <c:v>1965.9583333332471</c:v>
                </c:pt>
                <c:pt idx="659">
                  <c:v>1966.0416666665803</c:v>
                </c:pt>
                <c:pt idx="660">
                  <c:v>1966.1249999999136</c:v>
                </c:pt>
                <c:pt idx="661">
                  <c:v>1966.2083333332469</c:v>
                </c:pt>
                <c:pt idx="662">
                  <c:v>1966.2916666665801</c:v>
                </c:pt>
                <c:pt idx="663">
                  <c:v>1966.3749999999134</c:v>
                </c:pt>
                <c:pt idx="664">
                  <c:v>1966.4583333332466</c:v>
                </c:pt>
                <c:pt idx="665">
                  <c:v>1966.5416666665799</c:v>
                </c:pt>
                <c:pt idx="666">
                  <c:v>1966.6249999999131</c:v>
                </c:pt>
                <c:pt idx="667">
                  <c:v>1966.7083333332464</c:v>
                </c:pt>
                <c:pt idx="668">
                  <c:v>1966.7916666665797</c:v>
                </c:pt>
                <c:pt idx="669">
                  <c:v>1966.8749999999129</c:v>
                </c:pt>
                <c:pt idx="670">
                  <c:v>1966.9583333332462</c:v>
                </c:pt>
                <c:pt idx="671">
                  <c:v>1967.0416666665794</c:v>
                </c:pt>
                <c:pt idx="672">
                  <c:v>1967.1249999999127</c:v>
                </c:pt>
                <c:pt idx="673">
                  <c:v>1967.2083333332459</c:v>
                </c:pt>
                <c:pt idx="674">
                  <c:v>1967.2916666665792</c:v>
                </c:pt>
                <c:pt idx="675">
                  <c:v>1967.3749999999125</c:v>
                </c:pt>
                <c:pt idx="676">
                  <c:v>1967.4583333332457</c:v>
                </c:pt>
                <c:pt idx="677">
                  <c:v>1967.541666666579</c:v>
                </c:pt>
                <c:pt idx="678">
                  <c:v>1967.6249999999122</c:v>
                </c:pt>
                <c:pt idx="679">
                  <c:v>1967.7083333332455</c:v>
                </c:pt>
                <c:pt idx="680">
                  <c:v>1967.7916666665787</c:v>
                </c:pt>
                <c:pt idx="681">
                  <c:v>1967.874999999912</c:v>
                </c:pt>
                <c:pt idx="682">
                  <c:v>1967.9583333332453</c:v>
                </c:pt>
                <c:pt idx="683">
                  <c:v>1968.0416666665785</c:v>
                </c:pt>
                <c:pt idx="684">
                  <c:v>1968.1249999999118</c:v>
                </c:pt>
                <c:pt idx="685">
                  <c:v>1968.208333333245</c:v>
                </c:pt>
                <c:pt idx="686">
                  <c:v>1968.2916666665783</c:v>
                </c:pt>
                <c:pt idx="687">
                  <c:v>1968.3749999999116</c:v>
                </c:pt>
                <c:pt idx="688">
                  <c:v>1968.4583333332448</c:v>
                </c:pt>
                <c:pt idx="689">
                  <c:v>1968.5416666665781</c:v>
                </c:pt>
                <c:pt idx="690">
                  <c:v>1968.6249999999113</c:v>
                </c:pt>
                <c:pt idx="691">
                  <c:v>1968.7083333332446</c:v>
                </c:pt>
                <c:pt idx="692">
                  <c:v>1968.7916666665778</c:v>
                </c:pt>
                <c:pt idx="693">
                  <c:v>1968.8749999999111</c:v>
                </c:pt>
                <c:pt idx="694">
                  <c:v>1968.9583333332444</c:v>
                </c:pt>
                <c:pt idx="695">
                  <c:v>1969.0416666665776</c:v>
                </c:pt>
                <c:pt idx="696">
                  <c:v>1969.1249999999109</c:v>
                </c:pt>
                <c:pt idx="697">
                  <c:v>1969.2083333332441</c:v>
                </c:pt>
                <c:pt idx="698">
                  <c:v>1969.2916666665774</c:v>
                </c:pt>
                <c:pt idx="699">
                  <c:v>1969.3749999999106</c:v>
                </c:pt>
                <c:pt idx="700">
                  <c:v>1969.4583333332439</c:v>
                </c:pt>
                <c:pt idx="701">
                  <c:v>1969.5416666665772</c:v>
                </c:pt>
                <c:pt idx="702">
                  <c:v>1969.6249999999104</c:v>
                </c:pt>
                <c:pt idx="703">
                  <c:v>1969.7083333332437</c:v>
                </c:pt>
                <c:pt idx="704">
                  <c:v>1969.7916666665769</c:v>
                </c:pt>
                <c:pt idx="705">
                  <c:v>1969.8749999999102</c:v>
                </c:pt>
                <c:pt idx="706">
                  <c:v>1969.9583333332434</c:v>
                </c:pt>
                <c:pt idx="707">
                  <c:v>1970.0416666665767</c:v>
                </c:pt>
                <c:pt idx="708">
                  <c:v>1970.12499999991</c:v>
                </c:pt>
                <c:pt idx="709">
                  <c:v>1970.2083333332432</c:v>
                </c:pt>
                <c:pt idx="710">
                  <c:v>1970.2916666665765</c:v>
                </c:pt>
                <c:pt idx="711">
                  <c:v>1970.3749999999097</c:v>
                </c:pt>
                <c:pt idx="712">
                  <c:v>1970.458333333243</c:v>
                </c:pt>
                <c:pt idx="713">
                  <c:v>1970.5416666665762</c:v>
                </c:pt>
                <c:pt idx="714">
                  <c:v>1970.6249999999095</c:v>
                </c:pt>
                <c:pt idx="715">
                  <c:v>1970.7083333332428</c:v>
                </c:pt>
                <c:pt idx="716">
                  <c:v>1970.791666666576</c:v>
                </c:pt>
                <c:pt idx="717">
                  <c:v>1970.8749999999093</c:v>
                </c:pt>
                <c:pt idx="718">
                  <c:v>1970.9583333332425</c:v>
                </c:pt>
                <c:pt idx="719">
                  <c:v>1971.0416666665758</c:v>
                </c:pt>
                <c:pt idx="720">
                  <c:v>1971.1249999999091</c:v>
                </c:pt>
                <c:pt idx="721">
                  <c:v>1971.2083333332423</c:v>
                </c:pt>
                <c:pt idx="722">
                  <c:v>1971.2916666665756</c:v>
                </c:pt>
                <c:pt idx="723">
                  <c:v>1971.3749999999088</c:v>
                </c:pt>
                <c:pt idx="724">
                  <c:v>1971.4583333332421</c:v>
                </c:pt>
                <c:pt idx="725">
                  <c:v>1971.5416666665753</c:v>
                </c:pt>
                <c:pt idx="726">
                  <c:v>1971.6249999999086</c:v>
                </c:pt>
                <c:pt idx="727">
                  <c:v>1971.7083333332419</c:v>
                </c:pt>
                <c:pt idx="728">
                  <c:v>1971.7916666665751</c:v>
                </c:pt>
                <c:pt idx="729">
                  <c:v>1971.8749999999084</c:v>
                </c:pt>
                <c:pt idx="730">
                  <c:v>1971.9583333332416</c:v>
                </c:pt>
                <c:pt idx="731">
                  <c:v>1972.0416666665749</c:v>
                </c:pt>
                <c:pt idx="732">
                  <c:v>1972.1249999999081</c:v>
                </c:pt>
                <c:pt idx="733">
                  <c:v>1972.2083333332414</c:v>
                </c:pt>
                <c:pt idx="734">
                  <c:v>1972.2916666665747</c:v>
                </c:pt>
                <c:pt idx="735">
                  <c:v>1972.3749999999079</c:v>
                </c:pt>
                <c:pt idx="736">
                  <c:v>1972.4583333332412</c:v>
                </c:pt>
                <c:pt idx="737">
                  <c:v>1972.5416666665744</c:v>
                </c:pt>
                <c:pt idx="738">
                  <c:v>1972.6249999999077</c:v>
                </c:pt>
                <c:pt idx="739">
                  <c:v>1972.7083333332409</c:v>
                </c:pt>
                <c:pt idx="740">
                  <c:v>1972.7916666665742</c:v>
                </c:pt>
                <c:pt idx="741">
                  <c:v>1972.8749999999075</c:v>
                </c:pt>
                <c:pt idx="742">
                  <c:v>1972.9583333332407</c:v>
                </c:pt>
                <c:pt idx="743">
                  <c:v>1973.041666666574</c:v>
                </c:pt>
                <c:pt idx="744">
                  <c:v>1973.1249999999072</c:v>
                </c:pt>
                <c:pt idx="745">
                  <c:v>1973.2083333332405</c:v>
                </c:pt>
                <c:pt idx="746">
                  <c:v>1973.2916666665737</c:v>
                </c:pt>
                <c:pt idx="747">
                  <c:v>1973.374999999907</c:v>
                </c:pt>
                <c:pt idx="748">
                  <c:v>1973.4583333332403</c:v>
                </c:pt>
                <c:pt idx="749">
                  <c:v>1973.5416666665735</c:v>
                </c:pt>
                <c:pt idx="750">
                  <c:v>1973.6249999999068</c:v>
                </c:pt>
                <c:pt idx="751">
                  <c:v>1973.70833333324</c:v>
                </c:pt>
                <c:pt idx="752">
                  <c:v>1973.7916666665733</c:v>
                </c:pt>
                <c:pt idx="753">
                  <c:v>1973.8749999999065</c:v>
                </c:pt>
                <c:pt idx="754">
                  <c:v>1973.9583333332398</c:v>
                </c:pt>
                <c:pt idx="755">
                  <c:v>1974.0416666665731</c:v>
                </c:pt>
                <c:pt idx="756">
                  <c:v>1974.1249999999063</c:v>
                </c:pt>
                <c:pt idx="757">
                  <c:v>1974.2083333332396</c:v>
                </c:pt>
                <c:pt idx="758">
                  <c:v>1974.2916666665728</c:v>
                </c:pt>
                <c:pt idx="759">
                  <c:v>1974.3749999999061</c:v>
                </c:pt>
                <c:pt idx="760">
                  <c:v>1974.4583333332394</c:v>
                </c:pt>
                <c:pt idx="761">
                  <c:v>1974.5416666665726</c:v>
                </c:pt>
                <c:pt idx="762">
                  <c:v>1974.6249999999059</c:v>
                </c:pt>
                <c:pt idx="763">
                  <c:v>1974.7083333332391</c:v>
                </c:pt>
                <c:pt idx="764">
                  <c:v>1974.7916666665724</c:v>
                </c:pt>
                <c:pt idx="765">
                  <c:v>1974.8749999999056</c:v>
                </c:pt>
                <c:pt idx="766">
                  <c:v>1974.9583333332389</c:v>
                </c:pt>
                <c:pt idx="767">
                  <c:v>1975.0416666665722</c:v>
                </c:pt>
                <c:pt idx="768">
                  <c:v>1975.1249999999054</c:v>
                </c:pt>
                <c:pt idx="769">
                  <c:v>1975.2083333332387</c:v>
                </c:pt>
                <c:pt idx="770">
                  <c:v>1975.2916666665719</c:v>
                </c:pt>
                <c:pt idx="771">
                  <c:v>1975.3749999999052</c:v>
                </c:pt>
                <c:pt idx="772">
                  <c:v>1975.4583333332384</c:v>
                </c:pt>
                <c:pt idx="773">
                  <c:v>1975.5416666665717</c:v>
                </c:pt>
                <c:pt idx="774">
                  <c:v>1975.624999999905</c:v>
                </c:pt>
                <c:pt idx="775">
                  <c:v>1975.7083333332382</c:v>
                </c:pt>
                <c:pt idx="776">
                  <c:v>1975.7916666665715</c:v>
                </c:pt>
                <c:pt idx="777">
                  <c:v>1975.8749999999047</c:v>
                </c:pt>
                <c:pt idx="778">
                  <c:v>1975.958333333238</c:v>
                </c:pt>
                <c:pt idx="779">
                  <c:v>1976.0416666665712</c:v>
                </c:pt>
                <c:pt idx="780">
                  <c:v>1976.1249999999045</c:v>
                </c:pt>
                <c:pt idx="781">
                  <c:v>1976.2083333332378</c:v>
                </c:pt>
                <c:pt idx="782">
                  <c:v>1976.291666666571</c:v>
                </c:pt>
                <c:pt idx="783">
                  <c:v>1976.3749999999043</c:v>
                </c:pt>
                <c:pt idx="784">
                  <c:v>1976.4583333332375</c:v>
                </c:pt>
                <c:pt idx="785">
                  <c:v>1976.5416666665708</c:v>
                </c:pt>
                <c:pt idx="786">
                  <c:v>1976.624999999904</c:v>
                </c:pt>
                <c:pt idx="787">
                  <c:v>1976.7083333332373</c:v>
                </c:pt>
                <c:pt idx="788">
                  <c:v>1976.7916666665706</c:v>
                </c:pt>
                <c:pt idx="789">
                  <c:v>1976.8749999999038</c:v>
                </c:pt>
                <c:pt idx="790">
                  <c:v>1976.9583333332371</c:v>
                </c:pt>
                <c:pt idx="791">
                  <c:v>1977.0416666665703</c:v>
                </c:pt>
                <c:pt idx="792">
                  <c:v>1977.1249999999036</c:v>
                </c:pt>
                <c:pt idx="793">
                  <c:v>1977.2083333332369</c:v>
                </c:pt>
                <c:pt idx="794">
                  <c:v>1977.2916666665701</c:v>
                </c:pt>
                <c:pt idx="795">
                  <c:v>1977.3749999999034</c:v>
                </c:pt>
                <c:pt idx="796">
                  <c:v>1977.4583333332366</c:v>
                </c:pt>
                <c:pt idx="797">
                  <c:v>1977.5416666665699</c:v>
                </c:pt>
                <c:pt idx="798">
                  <c:v>1977.6249999999031</c:v>
                </c:pt>
                <c:pt idx="799">
                  <c:v>1977.7083333332364</c:v>
                </c:pt>
                <c:pt idx="800">
                  <c:v>1977.7916666665697</c:v>
                </c:pt>
                <c:pt idx="801">
                  <c:v>1977.8749999999029</c:v>
                </c:pt>
                <c:pt idx="802">
                  <c:v>1977.9583333332362</c:v>
                </c:pt>
                <c:pt idx="803">
                  <c:v>1978.0416666665694</c:v>
                </c:pt>
                <c:pt idx="804">
                  <c:v>1978.1249999999027</c:v>
                </c:pt>
                <c:pt idx="805">
                  <c:v>1978.2083333332359</c:v>
                </c:pt>
                <c:pt idx="806">
                  <c:v>1978.2916666665692</c:v>
                </c:pt>
                <c:pt idx="807">
                  <c:v>1978.3749999999025</c:v>
                </c:pt>
                <c:pt idx="808">
                  <c:v>1978.4583333332357</c:v>
                </c:pt>
                <c:pt idx="809">
                  <c:v>1978.541666666569</c:v>
                </c:pt>
                <c:pt idx="810">
                  <c:v>1978.6249999999022</c:v>
                </c:pt>
                <c:pt idx="811">
                  <c:v>1978.7083333332355</c:v>
                </c:pt>
                <c:pt idx="812">
                  <c:v>1978.7916666665687</c:v>
                </c:pt>
                <c:pt idx="813">
                  <c:v>1978.874999999902</c:v>
                </c:pt>
                <c:pt idx="814">
                  <c:v>1978.9583333332353</c:v>
                </c:pt>
                <c:pt idx="815">
                  <c:v>1979.0416666665685</c:v>
                </c:pt>
                <c:pt idx="816">
                  <c:v>1979.1249999999018</c:v>
                </c:pt>
                <c:pt idx="817">
                  <c:v>1979.208333333235</c:v>
                </c:pt>
                <c:pt idx="818">
                  <c:v>1979.2916666665683</c:v>
                </c:pt>
                <c:pt idx="819">
                  <c:v>1979.3749999999015</c:v>
                </c:pt>
                <c:pt idx="820">
                  <c:v>1979.4583333332348</c:v>
                </c:pt>
                <c:pt idx="821">
                  <c:v>1979.5416666665681</c:v>
                </c:pt>
                <c:pt idx="822">
                  <c:v>1979.6249999999013</c:v>
                </c:pt>
                <c:pt idx="823">
                  <c:v>1979.7083333332346</c:v>
                </c:pt>
                <c:pt idx="824">
                  <c:v>1979.7916666665678</c:v>
                </c:pt>
                <c:pt idx="825">
                  <c:v>1979.8749999999011</c:v>
                </c:pt>
                <c:pt idx="826">
                  <c:v>1979.9583333332343</c:v>
                </c:pt>
                <c:pt idx="827">
                  <c:v>1980.0416666665676</c:v>
                </c:pt>
                <c:pt idx="828">
                  <c:v>1980.1249999999009</c:v>
                </c:pt>
                <c:pt idx="829">
                  <c:v>1980.2083333332341</c:v>
                </c:pt>
                <c:pt idx="830">
                  <c:v>1980.2916666665674</c:v>
                </c:pt>
                <c:pt idx="831">
                  <c:v>1980.3749999999006</c:v>
                </c:pt>
                <c:pt idx="832">
                  <c:v>1980.4583333332339</c:v>
                </c:pt>
                <c:pt idx="833">
                  <c:v>1980.5416666665672</c:v>
                </c:pt>
                <c:pt idx="834">
                  <c:v>1980.6249999999004</c:v>
                </c:pt>
                <c:pt idx="835">
                  <c:v>1980.7083333332337</c:v>
                </c:pt>
                <c:pt idx="836">
                  <c:v>1980.7916666665669</c:v>
                </c:pt>
                <c:pt idx="837">
                  <c:v>1980.8749999999002</c:v>
                </c:pt>
                <c:pt idx="838">
                  <c:v>1980.9583333332334</c:v>
                </c:pt>
                <c:pt idx="839">
                  <c:v>1981.0416666665667</c:v>
                </c:pt>
                <c:pt idx="840">
                  <c:v>1981.1249999999</c:v>
                </c:pt>
                <c:pt idx="841">
                  <c:v>1981.2083333332332</c:v>
                </c:pt>
                <c:pt idx="842">
                  <c:v>1981.2916666665665</c:v>
                </c:pt>
                <c:pt idx="843">
                  <c:v>1981.3749999998997</c:v>
                </c:pt>
                <c:pt idx="844">
                  <c:v>1981.458333333233</c:v>
                </c:pt>
                <c:pt idx="845">
                  <c:v>1981.5416666665662</c:v>
                </c:pt>
                <c:pt idx="846">
                  <c:v>1981.6249999998995</c:v>
                </c:pt>
                <c:pt idx="847">
                  <c:v>1981.7083333332328</c:v>
                </c:pt>
                <c:pt idx="848">
                  <c:v>1981.791666666566</c:v>
                </c:pt>
                <c:pt idx="849">
                  <c:v>1981.8749999998993</c:v>
                </c:pt>
                <c:pt idx="850">
                  <c:v>1981.9583333332325</c:v>
                </c:pt>
                <c:pt idx="851">
                  <c:v>1982.0416666665658</c:v>
                </c:pt>
                <c:pt idx="852">
                  <c:v>1982.124999999899</c:v>
                </c:pt>
                <c:pt idx="853">
                  <c:v>1982.2083333332323</c:v>
                </c:pt>
                <c:pt idx="854">
                  <c:v>1982.2916666665656</c:v>
                </c:pt>
                <c:pt idx="855">
                  <c:v>1982.3749999998988</c:v>
                </c:pt>
                <c:pt idx="856">
                  <c:v>1982.4583333332321</c:v>
                </c:pt>
                <c:pt idx="857">
                  <c:v>1982.5416666665653</c:v>
                </c:pt>
                <c:pt idx="858">
                  <c:v>1982.6249999998986</c:v>
                </c:pt>
                <c:pt idx="859">
                  <c:v>1982.7083333332318</c:v>
                </c:pt>
                <c:pt idx="860">
                  <c:v>1982.7916666665651</c:v>
                </c:pt>
                <c:pt idx="861">
                  <c:v>1982.8749999998984</c:v>
                </c:pt>
                <c:pt idx="862">
                  <c:v>1982.9583333332316</c:v>
                </c:pt>
                <c:pt idx="863">
                  <c:v>1983.0416666665649</c:v>
                </c:pt>
                <c:pt idx="864">
                  <c:v>1983.1249999998981</c:v>
                </c:pt>
                <c:pt idx="865">
                  <c:v>1983.2083333332314</c:v>
                </c:pt>
                <c:pt idx="866">
                  <c:v>1983.2916666665647</c:v>
                </c:pt>
                <c:pt idx="867">
                  <c:v>1983.3749999998979</c:v>
                </c:pt>
                <c:pt idx="868">
                  <c:v>1983.4583333332312</c:v>
                </c:pt>
                <c:pt idx="869">
                  <c:v>1983.5416666665644</c:v>
                </c:pt>
                <c:pt idx="870">
                  <c:v>1983.6249999998977</c:v>
                </c:pt>
                <c:pt idx="871">
                  <c:v>1983.7083333332309</c:v>
                </c:pt>
                <c:pt idx="872">
                  <c:v>1983.7916666665642</c:v>
                </c:pt>
                <c:pt idx="873">
                  <c:v>1983.8749999998975</c:v>
                </c:pt>
                <c:pt idx="874">
                  <c:v>1983.9583333332307</c:v>
                </c:pt>
                <c:pt idx="875">
                  <c:v>1984.041666666564</c:v>
                </c:pt>
                <c:pt idx="876">
                  <c:v>1984.1249999998972</c:v>
                </c:pt>
                <c:pt idx="877">
                  <c:v>1984.2083333332305</c:v>
                </c:pt>
                <c:pt idx="878">
                  <c:v>1984.2916666665637</c:v>
                </c:pt>
                <c:pt idx="879">
                  <c:v>1984.374999999897</c:v>
                </c:pt>
                <c:pt idx="880">
                  <c:v>1984.4583333332303</c:v>
                </c:pt>
                <c:pt idx="881">
                  <c:v>1984.5416666665635</c:v>
                </c:pt>
                <c:pt idx="882">
                  <c:v>1984.6249999998968</c:v>
                </c:pt>
                <c:pt idx="883">
                  <c:v>1984.70833333323</c:v>
                </c:pt>
                <c:pt idx="884">
                  <c:v>1984.7916666665633</c:v>
                </c:pt>
                <c:pt idx="885">
                  <c:v>1984.8749999998965</c:v>
                </c:pt>
                <c:pt idx="886">
                  <c:v>1984.9583333332298</c:v>
                </c:pt>
                <c:pt idx="887">
                  <c:v>1985.0416666665631</c:v>
                </c:pt>
                <c:pt idx="888">
                  <c:v>1985.1249999998963</c:v>
                </c:pt>
                <c:pt idx="889">
                  <c:v>1985.2083333332296</c:v>
                </c:pt>
                <c:pt idx="890">
                  <c:v>1985.2916666665628</c:v>
                </c:pt>
                <c:pt idx="891">
                  <c:v>1985.3749999998961</c:v>
                </c:pt>
                <c:pt idx="892">
                  <c:v>1985.4583333332293</c:v>
                </c:pt>
                <c:pt idx="893">
                  <c:v>1985.5416666665626</c:v>
                </c:pt>
                <c:pt idx="894">
                  <c:v>1985.6249999998959</c:v>
                </c:pt>
                <c:pt idx="895">
                  <c:v>1985.7083333332291</c:v>
                </c:pt>
                <c:pt idx="896">
                  <c:v>1985.7916666665624</c:v>
                </c:pt>
                <c:pt idx="897">
                  <c:v>1985.8749999998956</c:v>
                </c:pt>
                <c:pt idx="898">
                  <c:v>1985.9583333332289</c:v>
                </c:pt>
                <c:pt idx="899">
                  <c:v>1986.0416666665622</c:v>
                </c:pt>
                <c:pt idx="900">
                  <c:v>1986.1249999998954</c:v>
                </c:pt>
                <c:pt idx="901">
                  <c:v>1986.2083333332287</c:v>
                </c:pt>
                <c:pt idx="902">
                  <c:v>1986.2916666665619</c:v>
                </c:pt>
                <c:pt idx="903">
                  <c:v>1986.3749999998952</c:v>
                </c:pt>
                <c:pt idx="904">
                  <c:v>1986.4583333332284</c:v>
                </c:pt>
                <c:pt idx="905">
                  <c:v>1986.5416666665617</c:v>
                </c:pt>
                <c:pt idx="906">
                  <c:v>1986.624999999895</c:v>
                </c:pt>
                <c:pt idx="907">
                  <c:v>1986.7083333332282</c:v>
                </c:pt>
                <c:pt idx="908">
                  <c:v>1986.7916666665615</c:v>
                </c:pt>
                <c:pt idx="909">
                  <c:v>1986.8749999998947</c:v>
                </c:pt>
                <c:pt idx="910">
                  <c:v>1986.958333333228</c:v>
                </c:pt>
                <c:pt idx="911">
                  <c:v>1987.0416666665612</c:v>
                </c:pt>
                <c:pt idx="912">
                  <c:v>1987.1249999998945</c:v>
                </c:pt>
                <c:pt idx="913">
                  <c:v>1987.2083333332278</c:v>
                </c:pt>
                <c:pt idx="914">
                  <c:v>1987.291666666561</c:v>
                </c:pt>
                <c:pt idx="915">
                  <c:v>1987.3749999998943</c:v>
                </c:pt>
                <c:pt idx="916">
                  <c:v>1987.4583333332275</c:v>
                </c:pt>
                <c:pt idx="917">
                  <c:v>1987.5416666665608</c:v>
                </c:pt>
                <c:pt idx="918">
                  <c:v>1987.624999999894</c:v>
                </c:pt>
                <c:pt idx="919">
                  <c:v>1987.7083333332273</c:v>
                </c:pt>
                <c:pt idx="920">
                  <c:v>1987.7916666665606</c:v>
                </c:pt>
                <c:pt idx="921">
                  <c:v>1987.8749999998938</c:v>
                </c:pt>
                <c:pt idx="922">
                  <c:v>1987.9583333332271</c:v>
                </c:pt>
                <c:pt idx="923">
                  <c:v>1988.0416666665603</c:v>
                </c:pt>
                <c:pt idx="924">
                  <c:v>1988.1249999998936</c:v>
                </c:pt>
                <c:pt idx="925">
                  <c:v>1988.2083333332268</c:v>
                </c:pt>
                <c:pt idx="926">
                  <c:v>1988.2916666665601</c:v>
                </c:pt>
                <c:pt idx="927">
                  <c:v>1988.3749999998934</c:v>
                </c:pt>
                <c:pt idx="928">
                  <c:v>1988.4583333332266</c:v>
                </c:pt>
                <c:pt idx="929">
                  <c:v>1988.5416666665599</c:v>
                </c:pt>
                <c:pt idx="930">
                  <c:v>1988.6249999998931</c:v>
                </c:pt>
                <c:pt idx="931">
                  <c:v>1988.7083333332264</c:v>
                </c:pt>
                <c:pt idx="932">
                  <c:v>1988.7916666665596</c:v>
                </c:pt>
                <c:pt idx="933">
                  <c:v>1988.8749999998929</c:v>
                </c:pt>
                <c:pt idx="934">
                  <c:v>1988.9583333332262</c:v>
                </c:pt>
                <c:pt idx="935">
                  <c:v>1989.0416666665594</c:v>
                </c:pt>
                <c:pt idx="936">
                  <c:v>1989.1249999998927</c:v>
                </c:pt>
                <c:pt idx="937">
                  <c:v>1989.2083333332259</c:v>
                </c:pt>
                <c:pt idx="938">
                  <c:v>1989.2916666665592</c:v>
                </c:pt>
                <c:pt idx="939">
                  <c:v>1989.3749999998925</c:v>
                </c:pt>
                <c:pt idx="940">
                  <c:v>1989.4583333332257</c:v>
                </c:pt>
                <c:pt idx="941">
                  <c:v>1989.541666666559</c:v>
                </c:pt>
                <c:pt idx="942">
                  <c:v>1989.6249999998922</c:v>
                </c:pt>
                <c:pt idx="943">
                  <c:v>1989.7083333332255</c:v>
                </c:pt>
                <c:pt idx="944">
                  <c:v>1989.7916666665587</c:v>
                </c:pt>
                <c:pt idx="945">
                  <c:v>1989.874999999892</c:v>
                </c:pt>
                <c:pt idx="946">
                  <c:v>1989.9583333332253</c:v>
                </c:pt>
                <c:pt idx="947">
                  <c:v>1990.0416666665585</c:v>
                </c:pt>
                <c:pt idx="948">
                  <c:v>1990.1249999998918</c:v>
                </c:pt>
                <c:pt idx="949">
                  <c:v>1990.208333333225</c:v>
                </c:pt>
                <c:pt idx="950">
                  <c:v>1990.2916666665583</c:v>
                </c:pt>
                <c:pt idx="951">
                  <c:v>1990.3749999998915</c:v>
                </c:pt>
                <c:pt idx="952">
                  <c:v>1990.4583333332248</c:v>
                </c:pt>
                <c:pt idx="953">
                  <c:v>1990.5416666665581</c:v>
                </c:pt>
                <c:pt idx="954">
                  <c:v>1990.6249999998913</c:v>
                </c:pt>
                <c:pt idx="955">
                  <c:v>1990.7083333332246</c:v>
                </c:pt>
                <c:pt idx="956">
                  <c:v>1990.7916666665578</c:v>
                </c:pt>
                <c:pt idx="957">
                  <c:v>1990.8749999998911</c:v>
                </c:pt>
                <c:pt idx="958">
                  <c:v>1990.9583333332243</c:v>
                </c:pt>
                <c:pt idx="959">
                  <c:v>1991.0416666665576</c:v>
                </c:pt>
                <c:pt idx="960">
                  <c:v>1991.1249999998909</c:v>
                </c:pt>
                <c:pt idx="961">
                  <c:v>1991.2083333332241</c:v>
                </c:pt>
                <c:pt idx="962">
                  <c:v>1991.2916666665574</c:v>
                </c:pt>
                <c:pt idx="963">
                  <c:v>1991.3749999998906</c:v>
                </c:pt>
                <c:pt idx="964">
                  <c:v>1991.4583333332239</c:v>
                </c:pt>
                <c:pt idx="965">
                  <c:v>1991.5416666665571</c:v>
                </c:pt>
                <c:pt idx="966">
                  <c:v>1991.6249999998904</c:v>
                </c:pt>
                <c:pt idx="967">
                  <c:v>1991.7083333332237</c:v>
                </c:pt>
                <c:pt idx="968">
                  <c:v>1991.7916666665569</c:v>
                </c:pt>
                <c:pt idx="969">
                  <c:v>1991.8749999998902</c:v>
                </c:pt>
                <c:pt idx="970">
                  <c:v>1991.9583333332234</c:v>
                </c:pt>
                <c:pt idx="971">
                  <c:v>1992.0416666665567</c:v>
                </c:pt>
                <c:pt idx="972">
                  <c:v>1992.12499999989</c:v>
                </c:pt>
                <c:pt idx="973">
                  <c:v>1992.2083333332232</c:v>
                </c:pt>
                <c:pt idx="974">
                  <c:v>1992.2916666665565</c:v>
                </c:pt>
                <c:pt idx="975">
                  <c:v>1992.3749999998897</c:v>
                </c:pt>
                <c:pt idx="976">
                  <c:v>1992.458333333223</c:v>
                </c:pt>
                <c:pt idx="977">
                  <c:v>1992.5416666665562</c:v>
                </c:pt>
                <c:pt idx="978">
                  <c:v>1992.6249999998895</c:v>
                </c:pt>
                <c:pt idx="979">
                  <c:v>1992.7083333332228</c:v>
                </c:pt>
                <c:pt idx="980">
                  <c:v>1992.791666666556</c:v>
                </c:pt>
                <c:pt idx="981">
                  <c:v>1992.8749999998893</c:v>
                </c:pt>
                <c:pt idx="982">
                  <c:v>1992.9583333332225</c:v>
                </c:pt>
                <c:pt idx="983">
                  <c:v>1993.0416666665558</c:v>
                </c:pt>
                <c:pt idx="984">
                  <c:v>1993.124999999889</c:v>
                </c:pt>
                <c:pt idx="985">
                  <c:v>1993.2083333332223</c:v>
                </c:pt>
                <c:pt idx="986">
                  <c:v>1993.2916666665556</c:v>
                </c:pt>
                <c:pt idx="987">
                  <c:v>1993.3749999998888</c:v>
                </c:pt>
                <c:pt idx="988">
                  <c:v>1993.4583333332221</c:v>
                </c:pt>
                <c:pt idx="989">
                  <c:v>1993.5416666665553</c:v>
                </c:pt>
                <c:pt idx="990">
                  <c:v>1993.6249999998886</c:v>
                </c:pt>
                <c:pt idx="991">
                  <c:v>1993.7083333332218</c:v>
                </c:pt>
                <c:pt idx="992">
                  <c:v>1993.7916666665551</c:v>
                </c:pt>
                <c:pt idx="993">
                  <c:v>1993.8749999998884</c:v>
                </c:pt>
                <c:pt idx="994">
                  <c:v>1993.9583333332216</c:v>
                </c:pt>
                <c:pt idx="995">
                  <c:v>1994.0416666665549</c:v>
                </c:pt>
                <c:pt idx="996">
                  <c:v>1994.1249999998881</c:v>
                </c:pt>
                <c:pt idx="997">
                  <c:v>1994.2083333332214</c:v>
                </c:pt>
                <c:pt idx="998">
                  <c:v>1994.2916666665546</c:v>
                </c:pt>
                <c:pt idx="999">
                  <c:v>1994.3749999998879</c:v>
                </c:pt>
                <c:pt idx="1000">
                  <c:v>1994.4583333332212</c:v>
                </c:pt>
                <c:pt idx="1001">
                  <c:v>1994.5416666665544</c:v>
                </c:pt>
                <c:pt idx="1002">
                  <c:v>1994.6249999998877</c:v>
                </c:pt>
                <c:pt idx="1003">
                  <c:v>1994.7083333332209</c:v>
                </c:pt>
                <c:pt idx="1004">
                  <c:v>1994.7916666665542</c:v>
                </c:pt>
                <c:pt idx="1005">
                  <c:v>1994.8749999998875</c:v>
                </c:pt>
                <c:pt idx="1006">
                  <c:v>1994.9583333332207</c:v>
                </c:pt>
                <c:pt idx="1007">
                  <c:v>1995.041666666554</c:v>
                </c:pt>
                <c:pt idx="1008">
                  <c:v>1995.1249999998872</c:v>
                </c:pt>
                <c:pt idx="1009">
                  <c:v>1995.2083333332205</c:v>
                </c:pt>
                <c:pt idx="1010">
                  <c:v>1995.2916666665537</c:v>
                </c:pt>
                <c:pt idx="1011">
                  <c:v>1995.374999999887</c:v>
                </c:pt>
                <c:pt idx="1012">
                  <c:v>1995.4583333332203</c:v>
                </c:pt>
                <c:pt idx="1013">
                  <c:v>1995.5416666665535</c:v>
                </c:pt>
                <c:pt idx="1014">
                  <c:v>1995.6249999998868</c:v>
                </c:pt>
                <c:pt idx="1015">
                  <c:v>1995.70833333322</c:v>
                </c:pt>
                <c:pt idx="1016">
                  <c:v>1995.7916666665533</c:v>
                </c:pt>
                <c:pt idx="1017">
                  <c:v>1995.8749999998865</c:v>
                </c:pt>
                <c:pt idx="1018">
                  <c:v>1995.9583333332198</c:v>
                </c:pt>
                <c:pt idx="1019">
                  <c:v>1996.0416666665531</c:v>
                </c:pt>
                <c:pt idx="1020">
                  <c:v>1996.1249999998863</c:v>
                </c:pt>
                <c:pt idx="1021">
                  <c:v>1996.2083333332196</c:v>
                </c:pt>
                <c:pt idx="1022">
                  <c:v>1996.2916666665528</c:v>
                </c:pt>
                <c:pt idx="1023">
                  <c:v>1996.3749999998861</c:v>
                </c:pt>
                <c:pt idx="1024">
                  <c:v>1996.4583333332193</c:v>
                </c:pt>
                <c:pt idx="1025">
                  <c:v>1996.5416666665526</c:v>
                </c:pt>
                <c:pt idx="1026">
                  <c:v>1996.6249999998859</c:v>
                </c:pt>
                <c:pt idx="1027">
                  <c:v>1996.7083333332191</c:v>
                </c:pt>
                <c:pt idx="1028">
                  <c:v>1996.7916666665524</c:v>
                </c:pt>
                <c:pt idx="1029">
                  <c:v>1996.8749999998856</c:v>
                </c:pt>
                <c:pt idx="1030">
                  <c:v>1996.9583333332189</c:v>
                </c:pt>
                <c:pt idx="1031">
                  <c:v>1997.0416666665521</c:v>
                </c:pt>
                <c:pt idx="1032">
                  <c:v>1997.1249999998854</c:v>
                </c:pt>
                <c:pt idx="1033">
                  <c:v>1997.2083333332187</c:v>
                </c:pt>
                <c:pt idx="1034">
                  <c:v>1997.2916666665519</c:v>
                </c:pt>
                <c:pt idx="1035">
                  <c:v>1997.3749999998852</c:v>
                </c:pt>
                <c:pt idx="1036">
                  <c:v>1997.4583333332184</c:v>
                </c:pt>
                <c:pt idx="1037">
                  <c:v>1997.5416666665517</c:v>
                </c:pt>
                <c:pt idx="1038">
                  <c:v>1997.6249999998849</c:v>
                </c:pt>
                <c:pt idx="1039">
                  <c:v>1997.7083333332182</c:v>
                </c:pt>
                <c:pt idx="1040">
                  <c:v>1997.7916666665515</c:v>
                </c:pt>
                <c:pt idx="1041">
                  <c:v>1997.8749999998847</c:v>
                </c:pt>
                <c:pt idx="1042">
                  <c:v>1997.958333333218</c:v>
                </c:pt>
                <c:pt idx="1043">
                  <c:v>1998.0416666665512</c:v>
                </c:pt>
                <c:pt idx="1044">
                  <c:v>1998.1249999998845</c:v>
                </c:pt>
                <c:pt idx="1045">
                  <c:v>1998.2083333332178</c:v>
                </c:pt>
                <c:pt idx="1046">
                  <c:v>1998.291666666551</c:v>
                </c:pt>
                <c:pt idx="1047">
                  <c:v>1998.3749999998843</c:v>
                </c:pt>
                <c:pt idx="1048">
                  <c:v>1998.4583333332175</c:v>
                </c:pt>
                <c:pt idx="1049">
                  <c:v>1998.5416666665508</c:v>
                </c:pt>
                <c:pt idx="1050">
                  <c:v>1998.624999999884</c:v>
                </c:pt>
                <c:pt idx="1051">
                  <c:v>1998.7083333332173</c:v>
                </c:pt>
                <c:pt idx="1052">
                  <c:v>1998.7916666665506</c:v>
                </c:pt>
                <c:pt idx="1053">
                  <c:v>1998.8749999998838</c:v>
                </c:pt>
                <c:pt idx="1054">
                  <c:v>1998.9583333332171</c:v>
                </c:pt>
                <c:pt idx="1055">
                  <c:v>1999.0416666665503</c:v>
                </c:pt>
                <c:pt idx="1056">
                  <c:v>1999.1249999998836</c:v>
                </c:pt>
                <c:pt idx="1057">
                  <c:v>1999.2083333332168</c:v>
                </c:pt>
                <c:pt idx="1058">
                  <c:v>1999.2916666665501</c:v>
                </c:pt>
                <c:pt idx="1059">
                  <c:v>1999.3749999998834</c:v>
                </c:pt>
                <c:pt idx="1060">
                  <c:v>1999.4583333332166</c:v>
                </c:pt>
                <c:pt idx="1061">
                  <c:v>1999.5416666665499</c:v>
                </c:pt>
                <c:pt idx="1062">
                  <c:v>1999.6249999998831</c:v>
                </c:pt>
                <c:pt idx="1063">
                  <c:v>1999.7083333332164</c:v>
                </c:pt>
                <c:pt idx="1064">
                  <c:v>1999.7916666665496</c:v>
                </c:pt>
                <c:pt idx="1065">
                  <c:v>1999.8749999998829</c:v>
                </c:pt>
                <c:pt idx="1066">
                  <c:v>1999.9583333332162</c:v>
                </c:pt>
                <c:pt idx="1067">
                  <c:v>2000.0416666665494</c:v>
                </c:pt>
                <c:pt idx="1068">
                  <c:v>2000.1249999998827</c:v>
                </c:pt>
                <c:pt idx="1069">
                  <c:v>2000.2083333332159</c:v>
                </c:pt>
                <c:pt idx="1070">
                  <c:v>2000.2916666665492</c:v>
                </c:pt>
                <c:pt idx="1071">
                  <c:v>2000.3749999998824</c:v>
                </c:pt>
                <c:pt idx="1072">
                  <c:v>2000.4583333332157</c:v>
                </c:pt>
                <c:pt idx="1073">
                  <c:v>2000.541666666549</c:v>
                </c:pt>
                <c:pt idx="1074">
                  <c:v>2000.6249999998822</c:v>
                </c:pt>
                <c:pt idx="1075">
                  <c:v>2000.7083333332155</c:v>
                </c:pt>
                <c:pt idx="1076">
                  <c:v>2000.7916666665487</c:v>
                </c:pt>
                <c:pt idx="1077">
                  <c:v>2000.874999999882</c:v>
                </c:pt>
                <c:pt idx="1078">
                  <c:v>2000.9583333332153</c:v>
                </c:pt>
                <c:pt idx="1079">
                  <c:v>2001.0416666665485</c:v>
                </c:pt>
                <c:pt idx="1080">
                  <c:v>2001.1249999998818</c:v>
                </c:pt>
                <c:pt idx="1081">
                  <c:v>2001.208333333215</c:v>
                </c:pt>
                <c:pt idx="1082">
                  <c:v>2001.2916666665483</c:v>
                </c:pt>
                <c:pt idx="1083">
                  <c:v>2001.3749999998815</c:v>
                </c:pt>
                <c:pt idx="1084">
                  <c:v>2001.4583333332148</c:v>
                </c:pt>
                <c:pt idx="1085">
                  <c:v>2001.5416666665481</c:v>
                </c:pt>
                <c:pt idx="1086">
                  <c:v>2001.6249999998813</c:v>
                </c:pt>
                <c:pt idx="1087">
                  <c:v>2001.7083333332146</c:v>
                </c:pt>
                <c:pt idx="1088">
                  <c:v>2001.7916666665478</c:v>
                </c:pt>
                <c:pt idx="1089">
                  <c:v>2001.8749999998811</c:v>
                </c:pt>
                <c:pt idx="1090">
                  <c:v>2001.9583333332143</c:v>
                </c:pt>
                <c:pt idx="1091">
                  <c:v>2002.0416666665476</c:v>
                </c:pt>
                <c:pt idx="1092">
                  <c:v>2002.1249999998809</c:v>
                </c:pt>
                <c:pt idx="1093">
                  <c:v>2002.2083333332141</c:v>
                </c:pt>
                <c:pt idx="1094">
                  <c:v>2002.2916666665474</c:v>
                </c:pt>
                <c:pt idx="1095">
                  <c:v>2002.3749999998806</c:v>
                </c:pt>
                <c:pt idx="1096">
                  <c:v>2002.4583333332139</c:v>
                </c:pt>
                <c:pt idx="1097">
                  <c:v>2002.5416666665471</c:v>
                </c:pt>
                <c:pt idx="1098">
                  <c:v>2002.6249999998804</c:v>
                </c:pt>
                <c:pt idx="1099">
                  <c:v>2002.7083333332137</c:v>
                </c:pt>
                <c:pt idx="1100">
                  <c:v>2002.7916666665469</c:v>
                </c:pt>
                <c:pt idx="1101">
                  <c:v>2002.8749999998802</c:v>
                </c:pt>
                <c:pt idx="1102">
                  <c:v>2002.9583333332134</c:v>
                </c:pt>
                <c:pt idx="1103">
                  <c:v>2003.0416666665467</c:v>
                </c:pt>
                <c:pt idx="1104">
                  <c:v>2003.1249999998799</c:v>
                </c:pt>
                <c:pt idx="1105">
                  <c:v>2003.2083333332132</c:v>
                </c:pt>
                <c:pt idx="1106">
                  <c:v>2003.2916666665465</c:v>
                </c:pt>
                <c:pt idx="1107">
                  <c:v>2003.3749999998797</c:v>
                </c:pt>
                <c:pt idx="1108">
                  <c:v>2003.458333333213</c:v>
                </c:pt>
                <c:pt idx="1109">
                  <c:v>2003.5416666665462</c:v>
                </c:pt>
                <c:pt idx="1110">
                  <c:v>2003.6249999998795</c:v>
                </c:pt>
                <c:pt idx="1111">
                  <c:v>2003.7083333332127</c:v>
                </c:pt>
                <c:pt idx="1112">
                  <c:v>2003.791666666546</c:v>
                </c:pt>
                <c:pt idx="1113">
                  <c:v>2003.8749999998793</c:v>
                </c:pt>
                <c:pt idx="1114">
                  <c:v>2003.9583333332125</c:v>
                </c:pt>
                <c:pt idx="1115">
                  <c:v>2004.0416666665458</c:v>
                </c:pt>
                <c:pt idx="1116">
                  <c:v>2004.124999999879</c:v>
                </c:pt>
                <c:pt idx="1117">
                  <c:v>2004.2083333332123</c:v>
                </c:pt>
                <c:pt idx="1118">
                  <c:v>2004.2916666665456</c:v>
                </c:pt>
                <c:pt idx="1119">
                  <c:v>2004.3749999998788</c:v>
                </c:pt>
                <c:pt idx="1120">
                  <c:v>2004.4583333332121</c:v>
                </c:pt>
                <c:pt idx="1121">
                  <c:v>2004.5416666665453</c:v>
                </c:pt>
                <c:pt idx="1122">
                  <c:v>2004.6249999998786</c:v>
                </c:pt>
                <c:pt idx="1123">
                  <c:v>2004.7083333332118</c:v>
                </c:pt>
                <c:pt idx="1124">
                  <c:v>2004.7916666665451</c:v>
                </c:pt>
                <c:pt idx="1125">
                  <c:v>2004.8749999998784</c:v>
                </c:pt>
                <c:pt idx="1126">
                  <c:v>2004.9583333332116</c:v>
                </c:pt>
                <c:pt idx="1127">
                  <c:v>2005.0416666665449</c:v>
                </c:pt>
                <c:pt idx="1128">
                  <c:v>2005.1249999998781</c:v>
                </c:pt>
                <c:pt idx="1129">
                  <c:v>2005.2083333332114</c:v>
                </c:pt>
                <c:pt idx="1130">
                  <c:v>2005.2916666665446</c:v>
                </c:pt>
                <c:pt idx="1131">
                  <c:v>2005.3749999998779</c:v>
                </c:pt>
                <c:pt idx="1132">
                  <c:v>2005.4583333332112</c:v>
                </c:pt>
                <c:pt idx="1133">
                  <c:v>2005.5416666665444</c:v>
                </c:pt>
                <c:pt idx="1134">
                  <c:v>2005.6249999998777</c:v>
                </c:pt>
                <c:pt idx="1135">
                  <c:v>2005.7083333332109</c:v>
                </c:pt>
                <c:pt idx="1136">
                  <c:v>2005.7916666665442</c:v>
                </c:pt>
                <c:pt idx="1137">
                  <c:v>2005.8749999998774</c:v>
                </c:pt>
                <c:pt idx="1138">
                  <c:v>2005.9583333332107</c:v>
                </c:pt>
                <c:pt idx="1139">
                  <c:v>2006.041666666544</c:v>
                </c:pt>
                <c:pt idx="1140">
                  <c:v>2006.1249999998772</c:v>
                </c:pt>
                <c:pt idx="1141">
                  <c:v>2006.2083333332105</c:v>
                </c:pt>
                <c:pt idx="1142">
                  <c:v>2006.2916666665437</c:v>
                </c:pt>
                <c:pt idx="1143">
                  <c:v>2006.374999999877</c:v>
                </c:pt>
                <c:pt idx="1144">
                  <c:v>2006.4583333332102</c:v>
                </c:pt>
                <c:pt idx="1145">
                  <c:v>2006.5416666665435</c:v>
                </c:pt>
                <c:pt idx="1146">
                  <c:v>2006.6249999998768</c:v>
                </c:pt>
                <c:pt idx="1147">
                  <c:v>2006.70833333321</c:v>
                </c:pt>
                <c:pt idx="1148">
                  <c:v>2006.7916666665433</c:v>
                </c:pt>
                <c:pt idx="1149">
                  <c:v>2006.8749999998765</c:v>
                </c:pt>
                <c:pt idx="1150">
                  <c:v>2006.9583333332098</c:v>
                </c:pt>
                <c:pt idx="1151">
                  <c:v>2007.0416666665431</c:v>
                </c:pt>
                <c:pt idx="1152">
                  <c:v>2007.1249999998763</c:v>
                </c:pt>
                <c:pt idx="1153">
                  <c:v>2007.2083333332096</c:v>
                </c:pt>
                <c:pt idx="1154">
                  <c:v>2007.2916666665428</c:v>
                </c:pt>
                <c:pt idx="1155">
                  <c:v>2007.3749999998761</c:v>
                </c:pt>
                <c:pt idx="1156">
                  <c:v>2007.4583333332093</c:v>
                </c:pt>
                <c:pt idx="1157">
                  <c:v>2007.5416666665426</c:v>
                </c:pt>
                <c:pt idx="1158">
                  <c:v>2007.6249999998759</c:v>
                </c:pt>
                <c:pt idx="1159">
                  <c:v>2007.7083333332091</c:v>
                </c:pt>
                <c:pt idx="1160">
                  <c:v>2007.7916666665424</c:v>
                </c:pt>
                <c:pt idx="1161">
                  <c:v>2007.8749999998756</c:v>
                </c:pt>
                <c:pt idx="1162">
                  <c:v>2007.9583333332089</c:v>
                </c:pt>
                <c:pt idx="1163">
                  <c:v>2008.0416666665421</c:v>
                </c:pt>
                <c:pt idx="1164">
                  <c:v>2008.1249999998754</c:v>
                </c:pt>
                <c:pt idx="1165">
                  <c:v>2008.2083333332087</c:v>
                </c:pt>
                <c:pt idx="1166">
                  <c:v>2008.2916666665419</c:v>
                </c:pt>
                <c:pt idx="1167">
                  <c:v>2008.3749999998752</c:v>
                </c:pt>
                <c:pt idx="1168">
                  <c:v>2008.4583333332084</c:v>
                </c:pt>
                <c:pt idx="1169">
                  <c:v>2008.5416666665417</c:v>
                </c:pt>
                <c:pt idx="1170">
                  <c:v>2008.6249999998749</c:v>
                </c:pt>
                <c:pt idx="1171">
                  <c:v>2008.7083333332082</c:v>
                </c:pt>
                <c:pt idx="1172">
                  <c:v>2008.7916666665415</c:v>
                </c:pt>
                <c:pt idx="1173">
                  <c:v>2008.8749999998747</c:v>
                </c:pt>
                <c:pt idx="1174">
                  <c:v>2008.958333333208</c:v>
                </c:pt>
                <c:pt idx="1175">
                  <c:v>2009.0416666665412</c:v>
                </c:pt>
                <c:pt idx="1176">
                  <c:v>2009.1249999998745</c:v>
                </c:pt>
                <c:pt idx="1177">
                  <c:v>2009.2083333332077</c:v>
                </c:pt>
                <c:pt idx="1178">
                  <c:v>2009.291666666541</c:v>
                </c:pt>
                <c:pt idx="1179">
                  <c:v>2009.3749999998743</c:v>
                </c:pt>
                <c:pt idx="1180">
                  <c:v>2009.4583333332075</c:v>
                </c:pt>
                <c:pt idx="1181">
                  <c:v>2009.5416666665408</c:v>
                </c:pt>
                <c:pt idx="1182">
                  <c:v>2009.624999999874</c:v>
                </c:pt>
                <c:pt idx="1183">
                  <c:v>2009.7083333332073</c:v>
                </c:pt>
                <c:pt idx="1184">
                  <c:v>2009.7916666665406</c:v>
                </c:pt>
                <c:pt idx="1185">
                  <c:v>2009.8749999998738</c:v>
                </c:pt>
                <c:pt idx="1186">
                  <c:v>2009.9583333332071</c:v>
                </c:pt>
                <c:pt idx="1187">
                  <c:v>2010.0416666665403</c:v>
                </c:pt>
                <c:pt idx="1188">
                  <c:v>2010.1249999998736</c:v>
                </c:pt>
                <c:pt idx="1189">
                  <c:v>2010.2083333332068</c:v>
                </c:pt>
                <c:pt idx="1190">
                  <c:v>2010.2916666665401</c:v>
                </c:pt>
                <c:pt idx="1191">
                  <c:v>2010.3749999998734</c:v>
                </c:pt>
                <c:pt idx="1192">
                  <c:v>2010.4583333332066</c:v>
                </c:pt>
                <c:pt idx="1193">
                  <c:v>2010.5416666665399</c:v>
                </c:pt>
                <c:pt idx="1194">
                  <c:v>2010.6249999998731</c:v>
                </c:pt>
                <c:pt idx="1195">
                  <c:v>2010.7083333332064</c:v>
                </c:pt>
                <c:pt idx="1196">
                  <c:v>2010.7916666665396</c:v>
                </c:pt>
                <c:pt idx="1197">
                  <c:v>2010.8749999998729</c:v>
                </c:pt>
                <c:pt idx="1198">
                  <c:v>2010.9583333332062</c:v>
                </c:pt>
                <c:pt idx="1199">
                  <c:v>2011.0416666665394</c:v>
                </c:pt>
                <c:pt idx="1200">
                  <c:v>2011.1249999998727</c:v>
                </c:pt>
                <c:pt idx="1201">
                  <c:v>2011.2083333332059</c:v>
                </c:pt>
                <c:pt idx="1202">
                  <c:v>2011.2916666665392</c:v>
                </c:pt>
                <c:pt idx="1203">
                  <c:v>2011.3749999998724</c:v>
                </c:pt>
                <c:pt idx="1204">
                  <c:v>2011.4583333332057</c:v>
                </c:pt>
                <c:pt idx="1205">
                  <c:v>2011.541666666539</c:v>
                </c:pt>
                <c:pt idx="1206">
                  <c:v>2011.6249999998722</c:v>
                </c:pt>
                <c:pt idx="1207">
                  <c:v>2011.7083333332055</c:v>
                </c:pt>
                <c:pt idx="1208">
                  <c:v>2011.7916666665387</c:v>
                </c:pt>
                <c:pt idx="1209">
                  <c:v>2011.874999999872</c:v>
                </c:pt>
                <c:pt idx="1210">
                  <c:v>2011.9583333332052</c:v>
                </c:pt>
                <c:pt idx="1211">
                  <c:v>2012.0416666665385</c:v>
                </c:pt>
                <c:pt idx="1212">
                  <c:v>2012.1249999998718</c:v>
                </c:pt>
                <c:pt idx="1213">
                  <c:v>2012.208333333205</c:v>
                </c:pt>
                <c:pt idx="1214">
                  <c:v>2012.2916666665383</c:v>
                </c:pt>
                <c:pt idx="1215">
                  <c:v>2012.3749999998715</c:v>
                </c:pt>
                <c:pt idx="1216">
                  <c:v>2012.4583333332048</c:v>
                </c:pt>
                <c:pt idx="1217">
                  <c:v>2012.541666666538</c:v>
                </c:pt>
                <c:pt idx="1218">
                  <c:v>2012.6249999998713</c:v>
                </c:pt>
                <c:pt idx="1219">
                  <c:v>2012.7083333332046</c:v>
                </c:pt>
                <c:pt idx="1220">
                  <c:v>2012.7916666665378</c:v>
                </c:pt>
                <c:pt idx="1221">
                  <c:v>2012.8749999998711</c:v>
                </c:pt>
                <c:pt idx="1222">
                  <c:v>2012.9583333332043</c:v>
                </c:pt>
                <c:pt idx="1223">
                  <c:v>2013.0416666665376</c:v>
                </c:pt>
                <c:pt idx="1224">
                  <c:v>2013.1249999998709</c:v>
                </c:pt>
                <c:pt idx="1225">
                  <c:v>2013.2083333332041</c:v>
                </c:pt>
                <c:pt idx="1226">
                  <c:v>2013.2916666665374</c:v>
                </c:pt>
                <c:pt idx="1227">
                  <c:v>2013.3749999998706</c:v>
                </c:pt>
                <c:pt idx="1228">
                  <c:v>2013.4583333332039</c:v>
                </c:pt>
                <c:pt idx="1229">
                  <c:v>2013.5416666665371</c:v>
                </c:pt>
                <c:pt idx="1230">
                  <c:v>2013.6249999998704</c:v>
                </c:pt>
                <c:pt idx="1231">
                  <c:v>2013.7083333332037</c:v>
                </c:pt>
                <c:pt idx="1232">
                  <c:v>2013.7916666665369</c:v>
                </c:pt>
                <c:pt idx="1233">
                  <c:v>2013.8749999998702</c:v>
                </c:pt>
                <c:pt idx="1234">
                  <c:v>2013.9583333332034</c:v>
                </c:pt>
                <c:pt idx="1235">
                  <c:v>2014.0416666665367</c:v>
                </c:pt>
                <c:pt idx="1236">
                  <c:v>2014.1249999998699</c:v>
                </c:pt>
                <c:pt idx="1237">
                  <c:v>2014.2083333332032</c:v>
                </c:pt>
                <c:pt idx="1238">
                  <c:v>2014.2916666665365</c:v>
                </c:pt>
                <c:pt idx="1239">
                  <c:v>2014.3749999998697</c:v>
                </c:pt>
                <c:pt idx="1240">
                  <c:v>2014.458333333203</c:v>
                </c:pt>
                <c:pt idx="1241">
                  <c:v>2014.5416666665362</c:v>
                </c:pt>
                <c:pt idx="1242">
                  <c:v>2014.6249999998695</c:v>
                </c:pt>
                <c:pt idx="1243">
                  <c:v>2014.7083333332027</c:v>
                </c:pt>
                <c:pt idx="1244">
                  <c:v>2014.791666666536</c:v>
                </c:pt>
                <c:pt idx="1245">
                  <c:v>2014.8749999998693</c:v>
                </c:pt>
                <c:pt idx="1246">
                  <c:v>2014.9583333332025</c:v>
                </c:pt>
                <c:pt idx="1247">
                  <c:v>2015.0416666665358</c:v>
                </c:pt>
                <c:pt idx="1248">
                  <c:v>2015.124999999869</c:v>
                </c:pt>
                <c:pt idx="1249">
                  <c:v>2015.2083333332023</c:v>
                </c:pt>
                <c:pt idx="1250">
                  <c:v>2015.2916666665355</c:v>
                </c:pt>
                <c:pt idx="1251">
                  <c:v>2015.3749999998688</c:v>
                </c:pt>
                <c:pt idx="1252">
                  <c:v>2015.4583333332021</c:v>
                </c:pt>
                <c:pt idx="1253">
                  <c:v>2015.5416666665353</c:v>
                </c:pt>
                <c:pt idx="1254">
                  <c:v>2015.6249999998686</c:v>
                </c:pt>
                <c:pt idx="1255">
                  <c:v>2015.7083333332018</c:v>
                </c:pt>
                <c:pt idx="1256">
                  <c:v>2015.7916666665351</c:v>
                </c:pt>
                <c:pt idx="1257">
                  <c:v>2015.8749999998684</c:v>
                </c:pt>
                <c:pt idx="1258">
                  <c:v>2015.9583333332016</c:v>
                </c:pt>
                <c:pt idx="1259">
                  <c:v>2016.0416666665349</c:v>
                </c:pt>
                <c:pt idx="1260">
                  <c:v>2016.1249999998681</c:v>
                </c:pt>
                <c:pt idx="1261">
                  <c:v>2016.2083333332014</c:v>
                </c:pt>
                <c:pt idx="1262">
                  <c:v>2016.2916666665346</c:v>
                </c:pt>
                <c:pt idx="1263">
                  <c:v>2016.3749999998679</c:v>
                </c:pt>
                <c:pt idx="1264">
                  <c:v>2016.4583333332012</c:v>
                </c:pt>
                <c:pt idx="1265">
                  <c:v>2016.5416666665344</c:v>
                </c:pt>
                <c:pt idx="1266">
                  <c:v>2016.6249999998677</c:v>
                </c:pt>
                <c:pt idx="1267">
                  <c:v>2016.7083333332009</c:v>
                </c:pt>
                <c:pt idx="1268">
                  <c:v>2016.7916666665342</c:v>
                </c:pt>
                <c:pt idx="1269">
                  <c:v>2016.8749999998674</c:v>
                </c:pt>
                <c:pt idx="1270">
                  <c:v>2016.9583333332007</c:v>
                </c:pt>
                <c:pt idx="1271">
                  <c:v>2017.041666666534</c:v>
                </c:pt>
                <c:pt idx="1272">
                  <c:v>2017.1249999998672</c:v>
                </c:pt>
                <c:pt idx="1273">
                  <c:v>2017.2083333332005</c:v>
                </c:pt>
                <c:pt idx="1274">
                  <c:v>2017.2916666665337</c:v>
                </c:pt>
                <c:pt idx="1275">
                  <c:v>2017.374999999867</c:v>
                </c:pt>
                <c:pt idx="1276">
                  <c:v>2017.4583333332002</c:v>
                </c:pt>
                <c:pt idx="1277">
                  <c:v>2017.5416666665335</c:v>
                </c:pt>
                <c:pt idx="1278">
                  <c:v>2017.6249999998668</c:v>
                </c:pt>
                <c:pt idx="1279">
                  <c:v>2017.7083333332</c:v>
                </c:pt>
                <c:pt idx="1280">
                  <c:v>2017.7916666665333</c:v>
                </c:pt>
                <c:pt idx="1281">
                  <c:v>2017.8749999998665</c:v>
                </c:pt>
                <c:pt idx="1282">
                  <c:v>2017.9583333331998</c:v>
                </c:pt>
                <c:pt idx="1283">
                  <c:v>2018.041666666533</c:v>
                </c:pt>
                <c:pt idx="1284">
                  <c:v>2018.1249999998663</c:v>
                </c:pt>
                <c:pt idx="1285">
                  <c:v>2018.2083333331996</c:v>
                </c:pt>
                <c:pt idx="1286">
                  <c:v>2018.2916666665328</c:v>
                </c:pt>
                <c:pt idx="1287">
                  <c:v>2018.3749999998661</c:v>
                </c:pt>
                <c:pt idx="1288">
                  <c:v>2018.4583333331993</c:v>
                </c:pt>
                <c:pt idx="1289">
                  <c:v>2018.5416666665326</c:v>
                </c:pt>
                <c:pt idx="1290">
                  <c:v>2018.6249999998658</c:v>
                </c:pt>
                <c:pt idx="1291">
                  <c:v>2018.7083333331991</c:v>
                </c:pt>
                <c:pt idx="1292">
                  <c:v>2018.7916666665324</c:v>
                </c:pt>
                <c:pt idx="1293">
                  <c:v>2018.8749999998656</c:v>
                </c:pt>
                <c:pt idx="1294">
                  <c:v>2018.9583333331989</c:v>
                </c:pt>
                <c:pt idx="1295">
                  <c:v>2019.0416666665321</c:v>
                </c:pt>
                <c:pt idx="1296">
                  <c:v>2019.1249999998654</c:v>
                </c:pt>
                <c:pt idx="1297">
                  <c:v>2019.2083333331987</c:v>
                </c:pt>
                <c:pt idx="1298">
                  <c:v>2019.2916666665319</c:v>
                </c:pt>
                <c:pt idx="1299">
                  <c:v>2019.3749999998652</c:v>
                </c:pt>
                <c:pt idx="1300">
                  <c:v>2019.4583333331984</c:v>
                </c:pt>
                <c:pt idx="1301">
                  <c:v>2019.5416666665317</c:v>
                </c:pt>
                <c:pt idx="1302">
                  <c:v>2019.6249999998649</c:v>
                </c:pt>
                <c:pt idx="1303">
                  <c:v>2019.7083333331982</c:v>
                </c:pt>
                <c:pt idx="1304">
                  <c:v>2019.7916666665315</c:v>
                </c:pt>
                <c:pt idx="1305">
                  <c:v>2019.8749999998647</c:v>
                </c:pt>
                <c:pt idx="1306">
                  <c:v>2019.958333333198</c:v>
                </c:pt>
                <c:pt idx="1307">
                  <c:v>2020.0416666665312</c:v>
                </c:pt>
                <c:pt idx="1308">
                  <c:v>2020.1249999998645</c:v>
                </c:pt>
                <c:pt idx="1309">
                  <c:v>2020.2083333331977</c:v>
                </c:pt>
                <c:pt idx="1310">
                  <c:v>2020.291666666531</c:v>
                </c:pt>
                <c:pt idx="1311">
                  <c:v>2020.3749999998643</c:v>
                </c:pt>
                <c:pt idx="1312">
                  <c:v>2020.4583333331975</c:v>
                </c:pt>
                <c:pt idx="1313">
                  <c:v>2020.5416666665308</c:v>
                </c:pt>
                <c:pt idx="1314">
                  <c:v>2020.624999999864</c:v>
                </c:pt>
                <c:pt idx="1315">
                  <c:v>2020.7083333331973</c:v>
                </c:pt>
                <c:pt idx="1316">
                  <c:v>2020.7916666665305</c:v>
                </c:pt>
                <c:pt idx="1317">
                  <c:v>2020.8749999998638</c:v>
                </c:pt>
                <c:pt idx="1318">
                  <c:v>2020.9583333331971</c:v>
                </c:pt>
                <c:pt idx="1319">
                  <c:v>2021.0416666665303</c:v>
                </c:pt>
                <c:pt idx="1320">
                  <c:v>2021.1249999998636</c:v>
                </c:pt>
                <c:pt idx="1321">
                  <c:v>2021.2083333331968</c:v>
                </c:pt>
                <c:pt idx="1322">
                  <c:v>2021.2916666665301</c:v>
                </c:pt>
                <c:pt idx="1323">
                  <c:v>2021.3749999998633</c:v>
                </c:pt>
                <c:pt idx="1324">
                  <c:v>2021.4583333331966</c:v>
                </c:pt>
                <c:pt idx="1325">
                  <c:v>2021.5416666665299</c:v>
                </c:pt>
                <c:pt idx="1326">
                  <c:v>2021.6249999998631</c:v>
                </c:pt>
                <c:pt idx="1327">
                  <c:v>2021.7083333331964</c:v>
                </c:pt>
                <c:pt idx="1328">
                  <c:v>2021.7916666665296</c:v>
                </c:pt>
                <c:pt idx="1329">
                  <c:v>2021.8749999998629</c:v>
                </c:pt>
                <c:pt idx="1330">
                  <c:v>2021.9583333331962</c:v>
                </c:pt>
                <c:pt idx="1331">
                  <c:v>2022.0416666665294</c:v>
                </c:pt>
                <c:pt idx="1332">
                  <c:v>2022.1249999998627</c:v>
                </c:pt>
                <c:pt idx="1333">
                  <c:v>2022.2083333331959</c:v>
                </c:pt>
                <c:pt idx="1334">
                  <c:v>2022.2916666665292</c:v>
                </c:pt>
                <c:pt idx="1335">
                  <c:v>2022.3749999998624</c:v>
                </c:pt>
                <c:pt idx="1336">
                  <c:v>2022.4583333331957</c:v>
                </c:pt>
                <c:pt idx="1337">
                  <c:v>2022.541666666529</c:v>
                </c:pt>
                <c:pt idx="1338">
                  <c:v>2022.6249999998622</c:v>
                </c:pt>
                <c:pt idx="1339">
                  <c:v>2022.7083333331955</c:v>
                </c:pt>
                <c:pt idx="1340">
                  <c:v>2022.7916666665287</c:v>
                </c:pt>
                <c:pt idx="1341">
                  <c:v>2022.874999999862</c:v>
                </c:pt>
                <c:pt idx="1342">
                  <c:v>2022.9583333331952</c:v>
                </c:pt>
                <c:pt idx="1343">
                  <c:v>2023.0416666665285</c:v>
                </c:pt>
                <c:pt idx="1344">
                  <c:v>2023.1249999998618</c:v>
                </c:pt>
                <c:pt idx="1345">
                  <c:v>2023.208333333195</c:v>
                </c:pt>
                <c:pt idx="1346">
                  <c:v>2023.2916666665283</c:v>
                </c:pt>
                <c:pt idx="1347">
                  <c:v>2023.3749999998615</c:v>
                </c:pt>
                <c:pt idx="1348">
                  <c:v>2023.4583333331948</c:v>
                </c:pt>
              </c:numCache>
            </c:numRef>
          </c:cat>
          <c:val>
            <c:numRef>
              <c:f>variable_alloc!$S$364:$S$1712</c:f>
              <c:numCache>
                <c:formatCode>0.00</c:formatCode>
                <c:ptCount val="1349"/>
                <c:pt idx="0">
                  <c:v>0.7757261029331961</c:v>
                </c:pt>
                <c:pt idx="1">
                  <c:v>0.80197501756666889</c:v>
                </c:pt>
                <c:pt idx="2">
                  <c:v>0.81537661448301546</c:v>
                </c:pt>
                <c:pt idx="3">
                  <c:v>0.82822078676881672</c:v>
                </c:pt>
                <c:pt idx="4">
                  <c:v>0.82030191368179017</c:v>
                </c:pt>
                <c:pt idx="5">
                  <c:v>0.77481934558532939</c:v>
                </c:pt>
                <c:pt idx="6">
                  <c:v>0.74467358250325355</c:v>
                </c:pt>
                <c:pt idx="7">
                  <c:v>0.75020077094160786</c:v>
                </c:pt>
                <c:pt idx="8">
                  <c:v>0.77925730175612329</c:v>
                </c:pt>
                <c:pt idx="9">
                  <c:v>0.7925725825241523</c:v>
                </c:pt>
                <c:pt idx="10">
                  <c:v>0.78784177305067482</c:v>
                </c:pt>
                <c:pt idx="11">
                  <c:v>0.77774688457877572</c:v>
                </c:pt>
                <c:pt idx="12">
                  <c:v>0.77729093099801583</c:v>
                </c:pt>
                <c:pt idx="13">
                  <c:v>0.77059340070642501</c:v>
                </c:pt>
                <c:pt idx="14">
                  <c:v>0.77215752155650907</c:v>
                </c:pt>
                <c:pt idx="15">
                  <c:v>0.78189133734696603</c:v>
                </c:pt>
                <c:pt idx="16">
                  <c:v>0.78448810698925886</c:v>
                </c:pt>
                <c:pt idx="17">
                  <c:v>0.78959354519208658</c:v>
                </c:pt>
                <c:pt idx="18">
                  <c:v>0.78640788762900959</c:v>
                </c:pt>
                <c:pt idx="19">
                  <c:v>0.78755812815922077</c:v>
                </c:pt>
                <c:pt idx="20">
                  <c:v>0.78440482331695316</c:v>
                </c:pt>
                <c:pt idx="21">
                  <c:v>0.77717874970951417</c:v>
                </c:pt>
                <c:pt idx="22">
                  <c:v>0.76789105399553526</c:v>
                </c:pt>
                <c:pt idx="23">
                  <c:v>0.75525804818181885</c:v>
                </c:pt>
                <c:pt idx="24">
                  <c:v>0.75039061830025733</c:v>
                </c:pt>
                <c:pt idx="25">
                  <c:v>0.7536091894991761</c:v>
                </c:pt>
                <c:pt idx="26">
                  <c:v>0.75268697572522758</c:v>
                </c:pt>
                <c:pt idx="27">
                  <c:v>0.72627773830949849</c:v>
                </c:pt>
                <c:pt idx="28">
                  <c:v>0.72850778434260066</c:v>
                </c:pt>
                <c:pt idx="29">
                  <c:v>0.74393032584799001</c:v>
                </c:pt>
                <c:pt idx="30">
                  <c:v>0.74439248844477612</c:v>
                </c:pt>
                <c:pt idx="31">
                  <c:v>0.73398770161716143</c:v>
                </c:pt>
                <c:pt idx="32">
                  <c:v>0.71934049952129464</c:v>
                </c:pt>
                <c:pt idx="33">
                  <c:v>0.72974686183689275</c:v>
                </c:pt>
                <c:pt idx="34">
                  <c:v>0.75146409484902066</c:v>
                </c:pt>
                <c:pt idx="35">
                  <c:v>0.76805953595714449</c:v>
                </c:pt>
                <c:pt idx="36">
                  <c:v>0.76237100366677946</c:v>
                </c:pt>
                <c:pt idx="37">
                  <c:v>0.76207625628797482</c:v>
                </c:pt>
                <c:pt idx="38">
                  <c:v>0.76016725811520813</c:v>
                </c:pt>
                <c:pt idx="39">
                  <c:v>0.76092431577809982</c:v>
                </c:pt>
                <c:pt idx="40">
                  <c:v>0.73124914995616153</c:v>
                </c:pt>
                <c:pt idx="41">
                  <c:v>0.71981346660134915</c:v>
                </c:pt>
                <c:pt idx="42">
                  <c:v>0.7227059695079876</c:v>
                </c:pt>
                <c:pt idx="43">
                  <c:v>0.73277226616402946</c:v>
                </c:pt>
                <c:pt idx="44">
                  <c:v>0.72846001544030448</c:v>
                </c:pt>
                <c:pt idx="45">
                  <c:v>0.71959537407716978</c:v>
                </c:pt>
                <c:pt idx="46">
                  <c:v>0.73015209772405965</c:v>
                </c:pt>
                <c:pt idx="47">
                  <c:v>0.73503711067496069</c:v>
                </c:pt>
                <c:pt idx="48">
                  <c:v>0.75748204970983224</c:v>
                </c:pt>
                <c:pt idx="49">
                  <c:v>0.78732021436058541</c:v>
                </c:pt>
                <c:pt idx="50">
                  <c:v>0.77212863505775786</c:v>
                </c:pt>
                <c:pt idx="51">
                  <c:v>0.780908910645013</c:v>
                </c:pt>
                <c:pt idx="52">
                  <c:v>0.78271313405427412</c:v>
                </c:pt>
                <c:pt idx="53">
                  <c:v>0.80621646107897127</c:v>
                </c:pt>
                <c:pt idx="54">
                  <c:v>0.8277640002981953</c:v>
                </c:pt>
                <c:pt idx="55">
                  <c:v>0.85048034889347002</c:v>
                </c:pt>
                <c:pt idx="56">
                  <c:v>0.86347768985738005</c:v>
                </c:pt>
                <c:pt idx="57">
                  <c:v>0.86815596390116601</c:v>
                </c:pt>
                <c:pt idx="58">
                  <c:v>0.85525394393956777</c:v>
                </c:pt>
                <c:pt idx="59">
                  <c:v>0.85091057294987227</c:v>
                </c:pt>
                <c:pt idx="60">
                  <c:v>0.84400630638010399</c:v>
                </c:pt>
                <c:pt idx="61">
                  <c:v>0.83346001283604121</c:v>
                </c:pt>
                <c:pt idx="62">
                  <c:v>0.8395226766193038</c:v>
                </c:pt>
                <c:pt idx="63">
                  <c:v>0.83954904194845303</c:v>
                </c:pt>
                <c:pt idx="64">
                  <c:v>0.83556645380203842</c:v>
                </c:pt>
                <c:pt idx="65">
                  <c:v>0.83472462078553478</c:v>
                </c:pt>
                <c:pt idx="66">
                  <c:v>0.84284104894369549</c:v>
                </c:pt>
                <c:pt idx="67">
                  <c:v>0.84636899917242681</c:v>
                </c:pt>
                <c:pt idx="68">
                  <c:v>0.84619359293101382</c:v>
                </c:pt>
                <c:pt idx="69">
                  <c:v>0.82175404837553723</c:v>
                </c:pt>
                <c:pt idx="70">
                  <c:v>0.80637979168896678</c:v>
                </c:pt>
                <c:pt idx="71">
                  <c:v>0.76238048369652212</c:v>
                </c:pt>
                <c:pt idx="72">
                  <c:v>0.77945063233575407</c:v>
                </c:pt>
                <c:pt idx="73">
                  <c:v>0.73842432952248283</c:v>
                </c:pt>
                <c:pt idx="74">
                  <c:v>0.71495964096941589</c:v>
                </c:pt>
                <c:pt idx="75">
                  <c:v>0.71540231681858568</c:v>
                </c:pt>
                <c:pt idx="76">
                  <c:v>0.71747747221740865</c:v>
                </c:pt>
                <c:pt idx="77">
                  <c:v>0.69689506198456197</c:v>
                </c:pt>
                <c:pt idx="78">
                  <c:v>0.664543830030216</c:v>
                </c:pt>
                <c:pt idx="79">
                  <c:v>0.63648665418119565</c:v>
                </c:pt>
                <c:pt idx="80">
                  <c:v>0.60785250139278102</c:v>
                </c:pt>
                <c:pt idx="81">
                  <c:v>0.59002218014179308</c:v>
                </c:pt>
                <c:pt idx="82">
                  <c:v>0.60150636477052466</c:v>
                </c:pt>
                <c:pt idx="83">
                  <c:v>0.61197033412629931</c:v>
                </c:pt>
                <c:pt idx="84">
                  <c:v>0.61266548247363506</c:v>
                </c:pt>
                <c:pt idx="85">
                  <c:v>0.6042782628990635</c:v>
                </c:pt>
                <c:pt idx="86">
                  <c:v>0.60673713886228953</c:v>
                </c:pt>
                <c:pt idx="87">
                  <c:v>0.60251712176005956</c:v>
                </c:pt>
                <c:pt idx="88">
                  <c:v>0.59282843695962162</c:v>
                </c:pt>
                <c:pt idx="89">
                  <c:v>0.58787828030335643</c:v>
                </c:pt>
                <c:pt idx="90">
                  <c:v>0.5780793160583676</c:v>
                </c:pt>
                <c:pt idx="91">
                  <c:v>0.58486486163535956</c:v>
                </c:pt>
                <c:pt idx="92">
                  <c:v>0.58595499419907571</c:v>
                </c:pt>
                <c:pt idx="93">
                  <c:v>0.5749831849540854</c:v>
                </c:pt>
                <c:pt idx="94">
                  <c:v>0.5758327583762759</c:v>
                </c:pt>
                <c:pt idx="95">
                  <c:v>0.5900925833387336</c:v>
                </c:pt>
                <c:pt idx="96">
                  <c:v>0.59577460484290901</c:v>
                </c:pt>
                <c:pt idx="97">
                  <c:v>0.59891497569512142</c:v>
                </c:pt>
                <c:pt idx="98">
                  <c:v>0.61850212521164871</c:v>
                </c:pt>
                <c:pt idx="99">
                  <c:v>0.63052046225828307</c:v>
                </c:pt>
                <c:pt idx="100">
                  <c:v>0.62638889441017853</c:v>
                </c:pt>
                <c:pt idx="101">
                  <c:v>0.59287806960244194</c:v>
                </c:pt>
                <c:pt idx="102">
                  <c:v>0.59713595184152568</c:v>
                </c:pt>
                <c:pt idx="103">
                  <c:v>0.60719549206627577</c:v>
                </c:pt>
                <c:pt idx="104">
                  <c:v>0.58543155546278713</c:v>
                </c:pt>
                <c:pt idx="105">
                  <c:v>0.5648237238854743</c:v>
                </c:pt>
                <c:pt idx="106">
                  <c:v>0.55163875864842615</c:v>
                </c:pt>
                <c:pt idx="107">
                  <c:v>0.5212605227184568</c:v>
                </c:pt>
                <c:pt idx="108">
                  <c:v>0.54012132051662909</c:v>
                </c:pt>
                <c:pt idx="109">
                  <c:v>0.52390799757461159</c:v>
                </c:pt>
                <c:pt idx="110">
                  <c:v>0.49909306084059968</c:v>
                </c:pt>
                <c:pt idx="111">
                  <c:v>0.48905716796220777</c:v>
                </c:pt>
                <c:pt idx="112">
                  <c:v>0.49331312016072015</c:v>
                </c:pt>
                <c:pt idx="113">
                  <c:v>0.49591880150786383</c:v>
                </c:pt>
                <c:pt idx="114">
                  <c:v>0.51648133033249211</c:v>
                </c:pt>
                <c:pt idx="115">
                  <c:v>0.52187736545453955</c:v>
                </c:pt>
                <c:pt idx="116">
                  <c:v>0.51096251885187782</c:v>
                </c:pt>
                <c:pt idx="117">
                  <c:v>0.49596772902324926</c:v>
                </c:pt>
                <c:pt idx="118">
                  <c:v>0.52237509213321887</c:v>
                </c:pt>
                <c:pt idx="119">
                  <c:v>0.54105897700951089</c:v>
                </c:pt>
                <c:pt idx="120">
                  <c:v>0.53964180349192159</c:v>
                </c:pt>
                <c:pt idx="121">
                  <c:v>0.55101701632328837</c:v>
                </c:pt>
                <c:pt idx="122">
                  <c:v>0.57782493786588707</c:v>
                </c:pt>
                <c:pt idx="123">
                  <c:v>0.55731710367472265</c:v>
                </c:pt>
                <c:pt idx="124">
                  <c:v>0.55722172049832108</c:v>
                </c:pt>
                <c:pt idx="125">
                  <c:v>0.55719681221510187</c:v>
                </c:pt>
                <c:pt idx="126">
                  <c:v>0.57606849229612911</c:v>
                </c:pt>
                <c:pt idx="127">
                  <c:v>0.58490339817572901</c:v>
                </c:pt>
                <c:pt idx="128">
                  <c:v>0.61139090057319312</c:v>
                </c:pt>
                <c:pt idx="129">
                  <c:v>0.63220308542616721</c:v>
                </c:pt>
                <c:pt idx="130">
                  <c:v>0.6510058072502064</c:v>
                </c:pt>
                <c:pt idx="131">
                  <c:v>0.66248326982291328</c:v>
                </c:pt>
                <c:pt idx="132">
                  <c:v>0.68849220923036281</c:v>
                </c:pt>
                <c:pt idx="133">
                  <c:v>0.71657519250778212</c:v>
                </c:pt>
                <c:pt idx="134">
                  <c:v>0.73634657498438494</c:v>
                </c:pt>
                <c:pt idx="135">
                  <c:v>0.73523812272987232</c:v>
                </c:pt>
                <c:pt idx="136">
                  <c:v>0.7370270236269747</c:v>
                </c:pt>
                <c:pt idx="137">
                  <c:v>0.76585421098498541</c:v>
                </c:pt>
                <c:pt idx="138">
                  <c:v>0.78096428634557613</c:v>
                </c:pt>
                <c:pt idx="139">
                  <c:v>0.78971729409061964</c:v>
                </c:pt>
                <c:pt idx="140">
                  <c:v>0.76477333834386407</c:v>
                </c:pt>
                <c:pt idx="141">
                  <c:v>0.7623944338452624</c:v>
                </c:pt>
                <c:pt idx="142">
                  <c:v>0.77644655616875635</c:v>
                </c:pt>
                <c:pt idx="143">
                  <c:v>0.80032997018218399</c:v>
                </c:pt>
                <c:pt idx="144">
                  <c:v>0.8121139232501462</c:v>
                </c:pt>
                <c:pt idx="145">
                  <c:v>0.79438047905168863</c:v>
                </c:pt>
                <c:pt idx="146">
                  <c:v>0.77589696461484281</c:v>
                </c:pt>
                <c:pt idx="147">
                  <c:v>0.75774976279625883</c:v>
                </c:pt>
                <c:pt idx="148">
                  <c:v>0.73785819469305913</c:v>
                </c:pt>
                <c:pt idx="149">
                  <c:v>0.74843544207613055</c:v>
                </c:pt>
                <c:pt idx="150">
                  <c:v>0.75089309595524945</c:v>
                </c:pt>
                <c:pt idx="151">
                  <c:v>0.74401139013713613</c:v>
                </c:pt>
                <c:pt idx="152">
                  <c:v>0.76143163259409308</c:v>
                </c:pt>
                <c:pt idx="153">
                  <c:v>0.78100271718050751</c:v>
                </c:pt>
                <c:pt idx="154">
                  <c:v>0.80047730181521559</c:v>
                </c:pt>
                <c:pt idx="155">
                  <c:v>0.81127846260830427</c:v>
                </c:pt>
                <c:pt idx="156">
                  <c:v>0.8106439223401789</c:v>
                </c:pt>
                <c:pt idx="157">
                  <c:v>0.8082191285485969</c:v>
                </c:pt>
                <c:pt idx="158">
                  <c:v>0.81058774094138575</c:v>
                </c:pt>
                <c:pt idx="159">
                  <c:v>0.82388019839581683</c:v>
                </c:pt>
                <c:pt idx="160">
                  <c:v>0.84594381034720767</c:v>
                </c:pt>
                <c:pt idx="161">
                  <c:v>0.87259522175882798</c:v>
                </c:pt>
                <c:pt idx="162">
                  <c:v>0.86662247517793556</c:v>
                </c:pt>
                <c:pt idx="163">
                  <c:v>0.85902293853355305</c:v>
                </c:pt>
                <c:pt idx="164">
                  <c:v>0.89198336284284696</c:v>
                </c:pt>
                <c:pt idx="165">
                  <c:v>0.91969654749134522</c:v>
                </c:pt>
                <c:pt idx="166">
                  <c:v>0.94670923163203313</c:v>
                </c:pt>
                <c:pt idx="167">
                  <c:v>0.96128143665715671</c:v>
                </c:pt>
                <c:pt idx="168">
                  <c:v>0.94489355608981374</c:v>
                </c:pt>
                <c:pt idx="169">
                  <c:v>0.94862538655996942</c:v>
                </c:pt>
                <c:pt idx="170">
                  <c:v>0.96559229851173911</c:v>
                </c:pt>
                <c:pt idx="171">
                  <c:v>0.96908187728018369</c:v>
                </c:pt>
                <c:pt idx="172">
                  <c:v>0.97835375202862518</c:v>
                </c:pt>
                <c:pt idx="173">
                  <c:v>0.99057181688611717</c:v>
                </c:pt>
                <c:pt idx="174">
                  <c:v>1.0086259117056295</c:v>
                </c:pt>
                <c:pt idx="175">
                  <c:v>1.0329567309477101</c:v>
                </c:pt>
                <c:pt idx="176">
                  <c:v>1.0390169641890199</c:v>
                </c:pt>
                <c:pt idx="177">
                  <c:v>1.0594167570820128</c:v>
                </c:pt>
                <c:pt idx="178">
                  <c:v>1.0735246180637172</c:v>
                </c:pt>
                <c:pt idx="179">
                  <c:v>1.0794803305452541</c:v>
                </c:pt>
                <c:pt idx="180">
                  <c:v>1.0463464958810764</c:v>
                </c:pt>
                <c:pt idx="181">
                  <c:v>1.0280709106847301</c:v>
                </c:pt>
                <c:pt idx="182">
                  <c:v>1.0432561932128754</c:v>
                </c:pt>
                <c:pt idx="183">
                  <c:v>1.0842675741736691</c:v>
                </c:pt>
                <c:pt idx="184">
                  <c:v>1.1296575179429085</c:v>
                </c:pt>
                <c:pt idx="185">
                  <c:v>1.1685368117428325</c:v>
                </c:pt>
                <c:pt idx="186">
                  <c:v>1.1778945521078179</c:v>
                </c:pt>
                <c:pt idx="187">
                  <c:v>1.1608053965577092</c:v>
                </c:pt>
                <c:pt idx="188">
                  <c:v>1.1687327273355916</c:v>
                </c:pt>
                <c:pt idx="189">
                  <c:v>1.1901776448987973</c:v>
                </c:pt>
                <c:pt idx="190">
                  <c:v>1.2045713920341301</c:v>
                </c:pt>
                <c:pt idx="191">
                  <c:v>1.2301602950890931</c:v>
                </c:pt>
                <c:pt idx="192">
                  <c:v>1.2533110350094507</c:v>
                </c:pt>
                <c:pt idx="193">
                  <c:v>1.2764127201185786</c:v>
                </c:pt>
                <c:pt idx="194">
                  <c:v>1.3000111529693361</c:v>
                </c:pt>
                <c:pt idx="195">
                  <c:v>1.2998622913931976</c:v>
                </c:pt>
                <c:pt idx="196">
                  <c:v>1.3447669198166778</c:v>
                </c:pt>
                <c:pt idx="197">
                  <c:v>1.4006201033403531</c:v>
                </c:pt>
                <c:pt idx="198">
                  <c:v>1.4447993891769699</c:v>
                </c:pt>
                <c:pt idx="199">
                  <c:v>1.4281121591386294</c:v>
                </c:pt>
                <c:pt idx="200">
                  <c:v>1.460923396699993</c:v>
                </c:pt>
                <c:pt idx="201">
                  <c:v>1.4864361005403124</c:v>
                </c:pt>
                <c:pt idx="202">
                  <c:v>1.4950100451705528</c:v>
                </c:pt>
                <c:pt idx="203">
                  <c:v>1.5055351630215617</c:v>
                </c:pt>
                <c:pt idx="204">
                  <c:v>1.5580144828151585</c:v>
                </c:pt>
                <c:pt idx="205">
                  <c:v>1.6208946320063435</c:v>
                </c:pt>
                <c:pt idx="206">
                  <c:v>1.6453174502019243</c:v>
                </c:pt>
                <c:pt idx="207">
                  <c:v>1.6102720471037641</c:v>
                </c:pt>
                <c:pt idx="208">
                  <c:v>1.6214738266443007</c:v>
                </c:pt>
                <c:pt idx="209">
                  <c:v>1.6570900348004316</c:v>
                </c:pt>
                <c:pt idx="210">
                  <c:v>1.7111019636477578</c:v>
                </c:pt>
                <c:pt idx="211">
                  <c:v>1.7461451908039376</c:v>
                </c:pt>
                <c:pt idx="212">
                  <c:v>1.8211140491612943</c:v>
                </c:pt>
                <c:pt idx="213">
                  <c:v>1.8402253238547766</c:v>
                </c:pt>
                <c:pt idx="214">
                  <c:v>1.9260165774358491</c:v>
                </c:pt>
                <c:pt idx="215">
                  <c:v>1.9394006664800663</c:v>
                </c:pt>
                <c:pt idx="216">
                  <c:v>1.9788597805222499</c:v>
                </c:pt>
                <c:pt idx="217">
                  <c:v>1.9910813435395991</c:v>
                </c:pt>
                <c:pt idx="218">
                  <c:v>2.0047804282752515</c:v>
                </c:pt>
                <c:pt idx="219">
                  <c:v>2.0234749808448398</c:v>
                </c:pt>
                <c:pt idx="220">
                  <c:v>2.1145745347018599</c:v>
                </c:pt>
                <c:pt idx="221">
                  <c:v>2.1944595821429829</c:v>
                </c:pt>
                <c:pt idx="222">
                  <c:v>2.2547864664243873</c:v>
                </c:pt>
                <c:pt idx="223">
                  <c:v>2.1196534036052936</c:v>
                </c:pt>
                <c:pt idx="224">
                  <c:v>1.7908234430446193</c:v>
                </c:pt>
                <c:pt idx="225">
                  <c:v>1.8521192447053196</c:v>
                </c:pt>
                <c:pt idx="226">
                  <c:v>1.8870539989535551</c:v>
                </c:pt>
                <c:pt idx="227">
                  <c:v>1.9755612549655881</c:v>
                </c:pt>
                <c:pt idx="228">
                  <c:v>2.0383069293147811</c:v>
                </c:pt>
                <c:pt idx="229">
                  <c:v>2.1095715529095216</c:v>
                </c:pt>
                <c:pt idx="230">
                  <c:v>2.0521375991886162</c:v>
                </c:pt>
                <c:pt idx="231">
                  <c:v>1.9453349501070525</c:v>
                </c:pt>
                <c:pt idx="232">
                  <c:v>1.9498820134671315</c:v>
                </c:pt>
                <c:pt idx="233">
                  <c:v>1.9530501042900252</c:v>
                </c:pt>
                <c:pt idx="234">
                  <c:v>1.9471630282181271</c:v>
                </c:pt>
                <c:pt idx="235">
                  <c:v>1.803699875880461</c:v>
                </c:pt>
                <c:pt idx="236">
                  <c:v>1.7424257719753538</c:v>
                </c:pt>
                <c:pt idx="237">
                  <c:v>1.7107239316157328</c:v>
                </c:pt>
                <c:pt idx="238">
                  <c:v>1.770818836293524</c:v>
                </c:pt>
                <c:pt idx="239">
                  <c:v>1.8811611615250192</c:v>
                </c:pt>
                <c:pt idx="240">
                  <c:v>1.9205085975590075</c:v>
                </c:pt>
                <c:pt idx="241">
                  <c:v>1.8278738878588796</c:v>
                </c:pt>
                <c:pt idx="242">
                  <c:v>1.750270333562256</c:v>
                </c:pt>
                <c:pt idx="243">
                  <c:v>1.745222615806675</c:v>
                </c:pt>
                <c:pt idx="244">
                  <c:v>1.7859004470063955</c:v>
                </c:pt>
                <c:pt idx="245">
                  <c:v>1.7595873419404446</c:v>
                </c:pt>
                <c:pt idx="246">
                  <c:v>1.6189402832404407</c:v>
                </c:pt>
                <c:pt idx="247">
                  <c:v>1.5054320045977132</c:v>
                </c:pt>
                <c:pt idx="248">
                  <c:v>1.545011471770392</c:v>
                </c:pt>
                <c:pt idx="249">
                  <c:v>1.3869734537876213</c:v>
                </c:pt>
                <c:pt idx="250">
                  <c:v>1.4090241634250529</c:v>
                </c:pt>
                <c:pt idx="251">
                  <c:v>1.4315968447155591</c:v>
                </c:pt>
                <c:pt idx="252">
                  <c:v>1.454691738235947</c:v>
                </c:pt>
                <c:pt idx="253">
                  <c:v>1.2640293404391421</c:v>
                </c:pt>
                <c:pt idx="254">
                  <c:v>1.197999670291632</c:v>
                </c:pt>
                <c:pt idx="255">
                  <c:v>1.1194654408965754</c:v>
                </c:pt>
                <c:pt idx="256">
                  <c:v>1.1631634113324629</c:v>
                </c:pt>
                <c:pt idx="257">
                  <c:v>1.5350898256756789</c:v>
                </c:pt>
                <c:pt idx="258">
                  <c:v>1.6458473591832363</c:v>
                </c:pt>
                <c:pt idx="259">
                  <c:v>1.5300778241336763</c:v>
                </c:pt>
                <c:pt idx="260">
                  <c:v>1.5416267566228015</c:v>
                </c:pt>
                <c:pt idx="261">
                  <c:v>1.5318576905438508</c:v>
                </c:pt>
                <c:pt idx="262">
                  <c:v>1.6015564801732778</c:v>
                </c:pt>
                <c:pt idx="263">
                  <c:v>1.5194235729621686</c:v>
                </c:pt>
                <c:pt idx="264">
                  <c:v>1.5369860578380297</c:v>
                </c:pt>
                <c:pt idx="265">
                  <c:v>1.6431064516662484</c:v>
                </c:pt>
                <c:pt idx="266">
                  <c:v>1.9347491283920815</c:v>
                </c:pt>
                <c:pt idx="267">
                  <c:v>2.1250697035274717</c:v>
                </c:pt>
                <c:pt idx="268">
                  <c:v>2.1680532609998231</c:v>
                </c:pt>
                <c:pt idx="269">
                  <c:v>2.095121395800807</c:v>
                </c:pt>
                <c:pt idx="270">
                  <c:v>2.0923465974227828</c:v>
                </c:pt>
                <c:pt idx="271">
                  <c:v>1.9779246229850311</c:v>
                </c:pt>
                <c:pt idx="272">
                  <c:v>2.0142684306345289</c:v>
                </c:pt>
                <c:pt idx="273">
                  <c:v>2.0454808694018771</c:v>
                </c:pt>
                <c:pt idx="274">
                  <c:v>2.1234104309405999</c:v>
                </c:pt>
                <c:pt idx="275">
                  <c:v>2.2096054991975529</c:v>
                </c:pt>
                <c:pt idx="276">
                  <c:v>2.1503503147102272</c:v>
                </c:pt>
                <c:pt idx="277">
                  <c:v>2.1806318944988039</c:v>
                </c:pt>
                <c:pt idx="278">
                  <c:v>2.0563346719271687</c:v>
                </c:pt>
                <c:pt idx="279">
                  <c:v>2.065819159372646</c:v>
                </c:pt>
                <c:pt idx="280">
                  <c:v>2.0158489303779827</c:v>
                </c:pt>
                <c:pt idx="281">
                  <c:v>1.9772390171703189</c:v>
                </c:pt>
                <c:pt idx="282">
                  <c:v>1.9284390493321633</c:v>
                </c:pt>
                <c:pt idx="283">
                  <c:v>1.9605363344304216</c:v>
                </c:pt>
                <c:pt idx="284">
                  <c:v>2.0020531630438763</c:v>
                </c:pt>
                <c:pt idx="285">
                  <c:v>2.0336497074441309</c:v>
                </c:pt>
                <c:pt idx="286">
                  <c:v>2.0124011628521843</c:v>
                </c:pt>
                <c:pt idx="287">
                  <c:v>1.9689876995561475</c:v>
                </c:pt>
                <c:pt idx="288">
                  <c:v>1.9015525561381141</c:v>
                </c:pt>
                <c:pt idx="289">
                  <c:v>1.9801397181052376</c:v>
                </c:pt>
                <c:pt idx="290">
                  <c:v>2.0809269627541838</c:v>
                </c:pt>
                <c:pt idx="291">
                  <c:v>2.1513385546959358</c:v>
                </c:pt>
                <c:pt idx="292">
                  <c:v>2.2264474003697305</c:v>
                </c:pt>
                <c:pt idx="293">
                  <c:v>2.3242802096059618</c:v>
                </c:pt>
                <c:pt idx="294">
                  <c:v>2.3612554872814346</c:v>
                </c:pt>
                <c:pt idx="295">
                  <c:v>2.4067413891807323</c:v>
                </c:pt>
                <c:pt idx="296">
                  <c:v>2.5317190924652335</c:v>
                </c:pt>
                <c:pt idx="297">
                  <c:v>2.5395664205635979</c:v>
                </c:pt>
                <c:pt idx="298">
                  <c:v>2.6316590221930474</c:v>
                </c:pt>
                <c:pt idx="299">
                  <c:v>2.7290946677493273</c:v>
                </c:pt>
                <c:pt idx="300">
                  <c:v>2.7910716517028096</c:v>
                </c:pt>
                <c:pt idx="301">
                  <c:v>2.8004047004595263</c:v>
                </c:pt>
                <c:pt idx="302">
                  <c:v>2.7184537331433924</c:v>
                </c:pt>
                <c:pt idx="303">
                  <c:v>2.775133251645836</c:v>
                </c:pt>
                <c:pt idx="304">
                  <c:v>2.8606220873201278</c:v>
                </c:pt>
                <c:pt idx="305">
                  <c:v>2.8818003921572517</c:v>
                </c:pt>
                <c:pt idx="306">
                  <c:v>2.9092618901274081</c:v>
                </c:pt>
                <c:pt idx="307">
                  <c:v>3.0088150250762591</c:v>
                </c:pt>
                <c:pt idx="308">
                  <c:v>3.0675560508347228</c:v>
                </c:pt>
                <c:pt idx="309">
                  <c:v>3.0445792196513954</c:v>
                </c:pt>
                <c:pt idx="310">
                  <c:v>3.0882379343575082</c:v>
                </c:pt>
                <c:pt idx="311">
                  <c:v>3.153345124731378</c:v>
                </c:pt>
                <c:pt idx="312">
                  <c:v>3.1394246709194369</c:v>
                </c:pt>
                <c:pt idx="313">
                  <c:v>3.0163715438634391</c:v>
                </c:pt>
                <c:pt idx="314">
                  <c:v>2.9259461947915191</c:v>
                </c:pt>
                <c:pt idx="315">
                  <c:v>2.8712028009106927</c:v>
                </c:pt>
                <c:pt idx="316">
                  <c:v>2.9640723452354534</c:v>
                </c:pt>
                <c:pt idx="317">
                  <c:v>2.9930374880220243</c:v>
                </c:pt>
                <c:pt idx="318">
                  <c:v>2.7304923461531354</c:v>
                </c:pt>
                <c:pt idx="319">
                  <c:v>2.5029467913807775</c:v>
                </c:pt>
                <c:pt idx="320">
                  <c:v>2.3983838169372751</c:v>
                </c:pt>
                <c:pt idx="321">
                  <c:v>2.4032982962861142</c:v>
                </c:pt>
                <c:pt idx="322">
                  <c:v>2.4873421990396638</c:v>
                </c:pt>
                <c:pt idx="323">
                  <c:v>2.4814141930691376</c:v>
                </c:pt>
                <c:pt idx="324">
                  <c:v>2.3952861033772965</c:v>
                </c:pt>
                <c:pt idx="325">
                  <c:v>2.3325209063908265</c:v>
                </c:pt>
                <c:pt idx="326">
                  <c:v>2.3741762013903767</c:v>
                </c:pt>
                <c:pt idx="327">
                  <c:v>2.419171188970882</c:v>
                </c:pt>
                <c:pt idx="328">
                  <c:v>2.7196317379499022</c:v>
                </c:pt>
                <c:pt idx="329">
                  <c:v>2.7404178039177496</c:v>
                </c:pt>
                <c:pt idx="330">
                  <c:v>2.6768054834496775</c:v>
                </c:pt>
                <c:pt idx="331">
                  <c:v>2.8870282906964144</c:v>
                </c:pt>
                <c:pt idx="332">
                  <c:v>2.8985610902190975</c:v>
                </c:pt>
                <c:pt idx="333">
                  <c:v>2.857670348807503</c:v>
                </c:pt>
                <c:pt idx="334">
                  <c:v>2.8417253867804191</c:v>
                </c:pt>
                <c:pt idx="335">
                  <c:v>2.8578627485839729</c:v>
                </c:pt>
                <c:pt idx="336">
                  <c:v>2.8659723170809519</c:v>
                </c:pt>
                <c:pt idx="337">
                  <c:v>2.6782828088150326</c:v>
                </c:pt>
                <c:pt idx="338">
                  <c:v>2.7474069105065624</c:v>
                </c:pt>
                <c:pt idx="339">
                  <c:v>2.7865806520029741</c:v>
                </c:pt>
                <c:pt idx="340">
                  <c:v>2.8374900721483636</c:v>
                </c:pt>
                <c:pt idx="341">
                  <c:v>2.8228575418465649</c:v>
                </c:pt>
                <c:pt idx="342">
                  <c:v>2.9495041790483518</c:v>
                </c:pt>
                <c:pt idx="343">
                  <c:v>2.9990195712556318</c:v>
                </c:pt>
                <c:pt idx="344">
                  <c:v>2.9774909112679611</c:v>
                </c:pt>
                <c:pt idx="345">
                  <c:v>2.946017535275077</c:v>
                </c:pt>
                <c:pt idx="346">
                  <c:v>2.9681315998434039</c:v>
                </c:pt>
                <c:pt idx="347">
                  <c:v>2.9473833377767313</c:v>
                </c:pt>
                <c:pt idx="348">
                  <c:v>2.9492783822325563</c:v>
                </c:pt>
                <c:pt idx="349">
                  <c:v>2.978894282220188</c:v>
                </c:pt>
                <c:pt idx="350">
                  <c:v>2.7449627788153608</c:v>
                </c:pt>
                <c:pt idx="351">
                  <c:v>2.5972549426240059</c:v>
                </c:pt>
                <c:pt idx="352">
                  <c:v>2.6804882224015634</c:v>
                </c:pt>
                <c:pt idx="353">
                  <c:v>2.7271360524381789</c:v>
                </c:pt>
                <c:pt idx="354">
                  <c:v>2.809065111062786</c:v>
                </c:pt>
                <c:pt idx="355">
                  <c:v>2.8378669643306562</c:v>
                </c:pt>
                <c:pt idx="356">
                  <c:v>2.8905164830840953</c:v>
                </c:pt>
                <c:pt idx="357">
                  <c:v>2.812344375570544</c:v>
                </c:pt>
                <c:pt idx="358">
                  <c:v>2.8285854256843637</c:v>
                </c:pt>
                <c:pt idx="359">
                  <c:v>2.7289989230543936</c:v>
                </c:pt>
                <c:pt idx="360">
                  <c:v>2.7266261699084642</c:v>
                </c:pt>
                <c:pt idx="361">
                  <c:v>2.6639573390403775</c:v>
                </c:pt>
                <c:pt idx="362">
                  <c:v>2.6181149801614394</c:v>
                </c:pt>
                <c:pt idx="363">
                  <c:v>2.6258413067669863</c:v>
                </c:pt>
                <c:pt idx="364">
                  <c:v>2.7138002749551484</c:v>
                </c:pt>
                <c:pt idx="365">
                  <c:v>2.6765599573151388</c:v>
                </c:pt>
                <c:pt idx="366">
                  <c:v>2.652817709836401</c:v>
                </c:pt>
                <c:pt idx="367">
                  <c:v>2.5622963994233161</c:v>
                </c:pt>
                <c:pt idx="368">
                  <c:v>2.4814920603466337</c:v>
                </c:pt>
                <c:pt idx="369">
                  <c:v>2.3767789978817406</c:v>
                </c:pt>
                <c:pt idx="370">
                  <c:v>2.3816275745295741</c:v>
                </c:pt>
                <c:pt idx="371">
                  <c:v>2.3331344924709048</c:v>
                </c:pt>
                <c:pt idx="372">
                  <c:v>2.2398698424883285</c:v>
                </c:pt>
                <c:pt idx="373">
                  <c:v>2.1814581707770877</c:v>
                </c:pt>
                <c:pt idx="374">
                  <c:v>2.1804452203180524</c:v>
                </c:pt>
                <c:pt idx="375">
                  <c:v>2.2572362285481744</c:v>
                </c:pt>
                <c:pt idx="376">
                  <c:v>2.304052132661178</c:v>
                </c:pt>
                <c:pt idx="377">
                  <c:v>2.2923445315418807</c:v>
                </c:pt>
                <c:pt idx="378">
                  <c:v>2.3168448231475152</c:v>
                </c:pt>
                <c:pt idx="379">
                  <c:v>2.4002256156215913</c:v>
                </c:pt>
                <c:pt idx="380">
                  <c:v>2.4185513376287635</c:v>
                </c:pt>
                <c:pt idx="381">
                  <c:v>2.4212539508176283</c:v>
                </c:pt>
                <c:pt idx="382">
                  <c:v>2.5176607117161645</c:v>
                </c:pt>
                <c:pt idx="383">
                  <c:v>2.6168480326664652</c:v>
                </c:pt>
                <c:pt idx="384">
                  <c:v>2.6351827192302801</c:v>
                </c:pt>
                <c:pt idx="385">
                  <c:v>2.6661438399448532</c:v>
                </c:pt>
                <c:pt idx="386">
                  <c:v>2.7224168612193704</c:v>
                </c:pt>
                <c:pt idx="387">
                  <c:v>2.760185972358931</c:v>
                </c:pt>
                <c:pt idx="388">
                  <c:v>2.8194774026543783</c:v>
                </c:pt>
                <c:pt idx="389">
                  <c:v>2.7608417182507043</c:v>
                </c:pt>
                <c:pt idx="390">
                  <c:v>2.7892462950256887</c:v>
                </c:pt>
                <c:pt idx="391">
                  <c:v>2.783131350052229</c:v>
                </c:pt>
                <c:pt idx="392">
                  <c:v>2.7151452614125104</c:v>
                </c:pt>
                <c:pt idx="393">
                  <c:v>2.7461856522114712</c:v>
                </c:pt>
                <c:pt idx="394">
                  <c:v>2.8088162637272038</c:v>
                </c:pt>
                <c:pt idx="395">
                  <c:v>2.8079741859215406</c:v>
                </c:pt>
                <c:pt idx="396">
                  <c:v>2.8658246174573412</c:v>
                </c:pt>
                <c:pt idx="397">
                  <c:v>2.8303730413818187</c:v>
                </c:pt>
                <c:pt idx="398">
                  <c:v>2.8710526681721413</c:v>
                </c:pt>
                <c:pt idx="399">
                  <c:v>2.9461057529163508</c:v>
                </c:pt>
                <c:pt idx="400">
                  <c:v>2.985885736810272</c:v>
                </c:pt>
                <c:pt idx="401">
                  <c:v>2.9703915860363641</c:v>
                </c:pt>
                <c:pt idx="402">
                  <c:v>2.951946791763536</c:v>
                </c:pt>
                <c:pt idx="403">
                  <c:v>3.006342732242806</c:v>
                </c:pt>
                <c:pt idx="404">
                  <c:v>3.0045946497194587</c:v>
                </c:pt>
                <c:pt idx="405">
                  <c:v>3.0376705470594461</c:v>
                </c:pt>
                <c:pt idx="406">
                  <c:v>3.102782647198802</c:v>
                </c:pt>
                <c:pt idx="407">
                  <c:v>3.1764173638442701</c:v>
                </c:pt>
                <c:pt idx="408">
                  <c:v>3.1866344814971357</c:v>
                </c:pt>
                <c:pt idx="409">
                  <c:v>3.2462863754363296</c:v>
                </c:pt>
                <c:pt idx="410">
                  <c:v>3.3129584134690049</c:v>
                </c:pt>
                <c:pt idx="411">
                  <c:v>3.3236153001904136</c:v>
                </c:pt>
                <c:pt idx="412">
                  <c:v>3.2941541910704046</c:v>
                </c:pt>
                <c:pt idx="413">
                  <c:v>3.3124160118968282</c:v>
                </c:pt>
                <c:pt idx="414">
                  <c:v>3.4594083892447598</c:v>
                </c:pt>
                <c:pt idx="415">
                  <c:v>3.5575399247300377</c:v>
                </c:pt>
                <c:pt idx="416">
                  <c:v>3.6390608838535354</c:v>
                </c:pt>
                <c:pt idx="417">
                  <c:v>3.6676407489359448</c:v>
                </c:pt>
                <c:pt idx="418">
                  <c:v>3.7669679611499713</c:v>
                </c:pt>
                <c:pt idx="419">
                  <c:v>3.8032531107718821</c:v>
                </c:pt>
                <c:pt idx="420">
                  <c:v>3.7033998676152668</c:v>
                </c:pt>
                <c:pt idx="421">
                  <c:v>3.8349182587872948</c:v>
                </c:pt>
                <c:pt idx="422">
                  <c:v>3.8281690985848931</c:v>
                </c:pt>
                <c:pt idx="423">
                  <c:v>3.781646264314702</c:v>
                </c:pt>
                <c:pt idx="424">
                  <c:v>3.5189964379173722</c:v>
                </c:pt>
                <c:pt idx="425">
                  <c:v>3.4176829505353363</c:v>
                </c:pt>
                <c:pt idx="426">
                  <c:v>3.0932672391174227</c:v>
                </c:pt>
                <c:pt idx="427">
                  <c:v>3.0014869578028529</c:v>
                </c:pt>
                <c:pt idx="428">
                  <c:v>2.9325266881914112</c:v>
                </c:pt>
                <c:pt idx="429">
                  <c:v>2.9661327178205541</c:v>
                </c:pt>
                <c:pt idx="430">
                  <c:v>2.9842278139991354</c:v>
                </c:pt>
                <c:pt idx="431">
                  <c:v>3.0612747456157736</c:v>
                </c:pt>
                <c:pt idx="432">
                  <c:v>2.9397491088582313</c:v>
                </c:pt>
                <c:pt idx="433">
                  <c:v>2.8822900756232355</c:v>
                </c:pt>
                <c:pt idx="434">
                  <c:v>2.8594543792818281</c:v>
                </c:pt>
                <c:pt idx="435">
                  <c:v>2.9141490978764333</c:v>
                </c:pt>
                <c:pt idx="436">
                  <c:v>3.0046008942180631</c:v>
                </c:pt>
                <c:pt idx="437">
                  <c:v>2.9375643294718756</c:v>
                </c:pt>
                <c:pt idx="438">
                  <c:v>2.8370902318687019</c:v>
                </c:pt>
                <c:pt idx="439">
                  <c:v>2.8894335030380129</c:v>
                </c:pt>
                <c:pt idx="440">
                  <c:v>2.8651686494849322</c:v>
                </c:pt>
                <c:pt idx="441">
                  <c:v>2.8102354268033274</c:v>
                </c:pt>
                <c:pt idx="442">
                  <c:v>2.760989778974583</c:v>
                </c:pt>
                <c:pt idx="443">
                  <c:v>2.7135241229580025</c:v>
                </c:pt>
                <c:pt idx="444">
                  <c:v>2.7597737813536449</c:v>
                </c:pt>
                <c:pt idx="445">
                  <c:v>2.8499123716806807</c:v>
                </c:pt>
                <c:pt idx="446">
                  <c:v>2.932110363087566</c:v>
                </c:pt>
                <c:pt idx="447">
                  <c:v>2.9912436270105891</c:v>
                </c:pt>
                <c:pt idx="448">
                  <c:v>2.9233131304855631</c:v>
                </c:pt>
                <c:pt idx="449">
                  <c:v>2.8713896871989357</c:v>
                </c:pt>
                <c:pt idx="450">
                  <c:v>2.8631331815545238</c:v>
                </c:pt>
                <c:pt idx="451">
                  <c:v>2.9334046225271164</c:v>
                </c:pt>
                <c:pt idx="452">
                  <c:v>2.8707537700948311</c:v>
                </c:pt>
                <c:pt idx="453">
                  <c:v>2.8834664724632422</c:v>
                </c:pt>
                <c:pt idx="454">
                  <c:v>2.9272975268995962</c:v>
                </c:pt>
                <c:pt idx="455">
                  <c:v>2.8953072077554882</c:v>
                </c:pt>
                <c:pt idx="456">
                  <c:v>2.9235234299964996</c:v>
                </c:pt>
                <c:pt idx="457">
                  <c:v>2.9208032027705024</c:v>
                </c:pt>
                <c:pt idx="458">
                  <c:v>2.9321638017032754</c:v>
                </c:pt>
                <c:pt idx="459">
                  <c:v>2.8361233474226468</c:v>
                </c:pt>
                <c:pt idx="460">
                  <c:v>2.9697294219444221</c:v>
                </c:pt>
                <c:pt idx="461">
                  <c:v>3.0335111399102623</c:v>
                </c:pt>
                <c:pt idx="462">
                  <c:v>3.0570431304150301</c:v>
                </c:pt>
                <c:pt idx="463">
                  <c:v>3.1435765442199877</c:v>
                </c:pt>
                <c:pt idx="464">
                  <c:v>3.1695992356520133</c:v>
                </c:pt>
                <c:pt idx="465">
                  <c:v>3.2613367090479555</c:v>
                </c:pt>
                <c:pt idx="466">
                  <c:v>3.3294316907910093</c:v>
                </c:pt>
                <c:pt idx="467">
                  <c:v>3.3800469270779816</c:v>
                </c:pt>
                <c:pt idx="468">
                  <c:v>3.3937417902680309</c:v>
                </c:pt>
                <c:pt idx="469">
                  <c:v>3.4629662153783691</c:v>
                </c:pt>
                <c:pt idx="470">
                  <c:v>3.5296464029520744</c:v>
                </c:pt>
                <c:pt idx="471">
                  <c:v>3.5607981466788363</c:v>
                </c:pt>
                <c:pt idx="472">
                  <c:v>3.3752828669380337</c:v>
                </c:pt>
                <c:pt idx="473">
                  <c:v>3.4815123384094129</c:v>
                </c:pt>
                <c:pt idx="474">
                  <c:v>3.5534382428877604</c:v>
                </c:pt>
                <c:pt idx="475">
                  <c:v>3.6251683640413548</c:v>
                </c:pt>
                <c:pt idx="476">
                  <c:v>3.619443178273527</c:v>
                </c:pt>
                <c:pt idx="477">
                  <c:v>3.5810133422748827</c:v>
                </c:pt>
                <c:pt idx="478">
                  <c:v>3.6946438030383106</c:v>
                </c:pt>
                <c:pt idx="479">
                  <c:v>3.7480179262805402</c:v>
                </c:pt>
                <c:pt idx="480">
                  <c:v>3.7107275074420034</c:v>
                </c:pt>
                <c:pt idx="481">
                  <c:v>3.7557436825901371</c:v>
                </c:pt>
                <c:pt idx="482">
                  <c:v>3.7575075424697228</c:v>
                </c:pt>
                <c:pt idx="483">
                  <c:v>3.7338689582375704</c:v>
                </c:pt>
                <c:pt idx="484">
                  <c:v>3.788834201438557</c:v>
                </c:pt>
                <c:pt idx="485">
                  <c:v>3.903699010817637</c:v>
                </c:pt>
                <c:pt idx="486">
                  <c:v>3.9487201168179844</c:v>
                </c:pt>
                <c:pt idx="487">
                  <c:v>3.9362211518205266</c:v>
                </c:pt>
                <c:pt idx="488">
                  <c:v>3.8554858752780117</c:v>
                </c:pt>
                <c:pt idx="489">
                  <c:v>3.9260770167816901</c:v>
                </c:pt>
                <c:pt idx="490">
                  <c:v>4.0186593598773817</c:v>
                </c:pt>
                <c:pt idx="491">
                  <c:v>4.0187419055478397</c:v>
                </c:pt>
                <c:pt idx="492">
                  <c:v>4.0387081854693649</c:v>
                </c:pt>
                <c:pt idx="493">
                  <c:v>4.0302757109574294</c:v>
                </c:pt>
                <c:pt idx="494">
                  <c:v>4.0433821545405539</c:v>
                </c:pt>
                <c:pt idx="495">
                  <c:v>4.1085512492388983</c:v>
                </c:pt>
                <c:pt idx="496">
                  <c:v>4.1621109695836349</c:v>
                </c:pt>
                <c:pt idx="497">
                  <c:v>4.1861190559892627</c:v>
                </c:pt>
                <c:pt idx="498">
                  <c:v>4.1603219845334891</c:v>
                </c:pt>
                <c:pt idx="499">
                  <c:v>4.122055563397419</c:v>
                </c:pt>
                <c:pt idx="500">
                  <c:v>4.2147012801248858</c:v>
                </c:pt>
                <c:pt idx="501">
                  <c:v>4.3307337635618861</c:v>
                </c:pt>
                <c:pt idx="502">
                  <c:v>4.3750114629950554</c:v>
                </c:pt>
                <c:pt idx="503">
                  <c:v>4.3797144950902247</c:v>
                </c:pt>
                <c:pt idx="504">
                  <c:v>4.3967880562598136</c:v>
                </c:pt>
                <c:pt idx="505">
                  <c:v>4.2740189579947661</c:v>
                </c:pt>
                <c:pt idx="506">
                  <c:v>4.2556448501488813</c:v>
                </c:pt>
                <c:pt idx="507">
                  <c:v>4.1563763954000414</c:v>
                </c:pt>
                <c:pt idx="508">
                  <c:v>4.2341367535358216</c:v>
                </c:pt>
                <c:pt idx="509">
                  <c:v>4.2423684902134164</c:v>
                </c:pt>
                <c:pt idx="510">
                  <c:v>4.1537070160305865</c:v>
                </c:pt>
                <c:pt idx="511">
                  <c:v>4.25996104027569</c:v>
                </c:pt>
                <c:pt idx="512">
                  <c:v>4.3461813123427628</c:v>
                </c:pt>
                <c:pt idx="513">
                  <c:v>4.4117198391752339</c:v>
                </c:pt>
                <c:pt idx="514">
                  <c:v>4.5126812324159928</c:v>
                </c:pt>
                <c:pt idx="515">
                  <c:v>4.5905210283033924</c:v>
                </c:pt>
                <c:pt idx="516">
                  <c:v>4.681700459910525</c:v>
                </c:pt>
                <c:pt idx="517">
                  <c:v>4.841633723241662</c:v>
                </c:pt>
                <c:pt idx="518">
                  <c:v>4.9416256098046221</c:v>
                </c:pt>
                <c:pt idx="519">
                  <c:v>4.9799914740491857</c:v>
                </c:pt>
                <c:pt idx="520">
                  <c:v>5.1313018951520224</c:v>
                </c:pt>
                <c:pt idx="521">
                  <c:v>5.1981272951030189</c:v>
                </c:pt>
                <c:pt idx="522">
                  <c:v>5.303770762014782</c:v>
                </c:pt>
                <c:pt idx="523">
                  <c:v>5.3850958787176966</c:v>
                </c:pt>
                <c:pt idx="524">
                  <c:v>5.5191994313986221</c:v>
                </c:pt>
                <c:pt idx="525">
                  <c:v>5.7034572139191564</c:v>
                </c:pt>
                <c:pt idx="526">
                  <c:v>5.7625780339969737</c:v>
                </c:pt>
                <c:pt idx="527">
                  <c:v>5.8877058469951198</c:v>
                </c:pt>
                <c:pt idx="528">
                  <c:v>5.8713966182887072</c:v>
                </c:pt>
                <c:pt idx="529">
                  <c:v>5.9965711519973421</c:v>
                </c:pt>
                <c:pt idx="530">
                  <c:v>5.9971836185366278</c:v>
                </c:pt>
                <c:pt idx="531">
                  <c:v>6.219693072128198</c:v>
                </c:pt>
                <c:pt idx="532">
                  <c:v>6.4609511187062889</c:v>
                </c:pt>
                <c:pt idx="533">
                  <c:v>6.4401967650778076</c:v>
                </c:pt>
                <c:pt idx="534">
                  <c:v>6.6081542833459181</c:v>
                </c:pt>
                <c:pt idx="535">
                  <c:v>6.4479108116626263</c:v>
                </c:pt>
                <c:pt idx="536">
                  <c:v>6.7253017319199744</c:v>
                </c:pt>
                <c:pt idx="537">
                  <c:v>6.7908317255343942</c:v>
                </c:pt>
                <c:pt idx="538">
                  <c:v>6.7144978822944941</c:v>
                </c:pt>
                <c:pt idx="539">
                  <c:v>6.7733788701035174</c:v>
                </c:pt>
                <c:pt idx="540">
                  <c:v>7.0449665735260574</c:v>
                </c:pt>
                <c:pt idx="541">
                  <c:v>7.0358443452440689</c:v>
                </c:pt>
                <c:pt idx="542">
                  <c:v>6.9243434934131241</c:v>
                </c:pt>
                <c:pt idx="543">
                  <c:v>6.8863198088765252</c:v>
                </c:pt>
                <c:pt idx="544">
                  <c:v>7.0531480077447801</c:v>
                </c:pt>
                <c:pt idx="545">
                  <c:v>7.0217753315903693</c:v>
                </c:pt>
                <c:pt idx="546">
                  <c:v>6.8625747736220202</c:v>
                </c:pt>
                <c:pt idx="547">
                  <c:v>6.8151827193288348</c:v>
                </c:pt>
                <c:pt idx="548">
                  <c:v>6.7591554083568672</c:v>
                </c:pt>
                <c:pt idx="549">
                  <c:v>6.7929028786061298</c:v>
                </c:pt>
                <c:pt idx="550">
                  <c:v>6.7547075243383166</c:v>
                </c:pt>
                <c:pt idx="551">
                  <c:v>6.6039421999625088</c:v>
                </c:pt>
                <c:pt idx="552">
                  <c:v>6.6359841471866297</c:v>
                </c:pt>
                <c:pt idx="553">
                  <c:v>6.7091041746147297</c:v>
                </c:pt>
                <c:pt idx="554">
                  <c:v>6.8330392351427669</c:v>
                </c:pt>
                <c:pt idx="555">
                  <c:v>6.8517794474000819</c:v>
                </c:pt>
                <c:pt idx="556">
                  <c:v>6.8778198388684082</c:v>
                </c:pt>
                <c:pt idx="557">
                  <c:v>6.6721017237774216</c:v>
                </c:pt>
                <c:pt idx="558">
                  <c:v>6.5334046804067913</c:v>
                </c:pt>
                <c:pt idx="559">
                  <c:v>6.3001689298173691</c:v>
                </c:pt>
                <c:pt idx="560">
                  <c:v>6.270548245904024</c:v>
                </c:pt>
                <c:pt idx="561">
                  <c:v>6.3988894019690861</c:v>
                </c:pt>
                <c:pt idx="562">
                  <c:v>6.4756920920949783</c:v>
                </c:pt>
                <c:pt idx="563">
                  <c:v>6.5184371354412081</c:v>
                </c:pt>
                <c:pt idx="564">
                  <c:v>6.5891931585518408</c:v>
                </c:pt>
                <c:pt idx="565">
                  <c:v>6.630764944149325</c:v>
                </c:pt>
                <c:pt idx="566">
                  <c:v>6.7694482209283349</c:v>
                </c:pt>
                <c:pt idx="567">
                  <c:v>6.8754110434113684</c:v>
                </c:pt>
                <c:pt idx="568">
                  <c:v>6.931223279469787</c:v>
                </c:pt>
                <c:pt idx="569">
                  <c:v>7.0528071666574794</c:v>
                </c:pt>
                <c:pt idx="570">
                  <c:v>7.1343902612985097</c:v>
                </c:pt>
                <c:pt idx="571">
                  <c:v>7.3205542658103333</c:v>
                </c:pt>
                <c:pt idx="572">
                  <c:v>7.4646835226489525</c:v>
                </c:pt>
                <c:pt idx="573">
                  <c:v>7.5674998950854526</c:v>
                </c:pt>
                <c:pt idx="574">
                  <c:v>7.7042537175682746</c:v>
                </c:pt>
                <c:pt idx="575">
                  <c:v>7.6978348889929578</c:v>
                </c:pt>
                <c:pt idx="576">
                  <c:v>7.830096864330522</c:v>
                </c:pt>
                <c:pt idx="577">
                  <c:v>7.8711958971916696</c:v>
                </c:pt>
                <c:pt idx="578">
                  <c:v>7.9172231519459082</c:v>
                </c:pt>
                <c:pt idx="579">
                  <c:v>7.865077629289301</c:v>
                </c:pt>
                <c:pt idx="580">
                  <c:v>8.0332498017861127</c:v>
                </c:pt>
                <c:pt idx="581">
                  <c:v>8.0219997893713639</c:v>
                </c:pt>
                <c:pt idx="582">
                  <c:v>7.7655050856079466</c:v>
                </c:pt>
                <c:pt idx="583">
                  <c:v>7.7964558619898803</c:v>
                </c:pt>
                <c:pt idx="584">
                  <c:v>7.83957388757476</c:v>
                </c:pt>
                <c:pt idx="585">
                  <c:v>7.9746266336318641</c:v>
                </c:pt>
                <c:pt idx="586">
                  <c:v>7.9356754893678128</c:v>
                </c:pt>
                <c:pt idx="587">
                  <c:v>7.8082545027917494</c:v>
                </c:pt>
                <c:pt idx="588">
                  <c:v>7.8302578884675773</c:v>
                </c:pt>
                <c:pt idx="589">
                  <c:v>7.8814163268161588</c:v>
                </c:pt>
                <c:pt idx="590">
                  <c:v>7.8454009279168169</c:v>
                </c:pt>
                <c:pt idx="591">
                  <c:v>8.0681315850715656</c:v>
                </c:pt>
                <c:pt idx="592">
                  <c:v>8.0392456540901893</c:v>
                </c:pt>
                <c:pt idx="593">
                  <c:v>8.1481440123049875</c:v>
                </c:pt>
                <c:pt idx="594">
                  <c:v>8.0254502565972086</c:v>
                </c:pt>
                <c:pt idx="595">
                  <c:v>7.8780397008124661</c:v>
                </c:pt>
                <c:pt idx="596">
                  <c:v>8.0452866581226701</c:v>
                </c:pt>
                <c:pt idx="597">
                  <c:v>8.2095624956916726</c:v>
                </c:pt>
                <c:pt idx="598">
                  <c:v>8.4873633227218317</c:v>
                </c:pt>
                <c:pt idx="599">
                  <c:v>8.7377756964315552</c:v>
                </c:pt>
                <c:pt idx="600">
                  <c:v>8.9384262358513737</c:v>
                </c:pt>
                <c:pt idx="601">
                  <c:v>9.0943053342250177</c:v>
                </c:pt>
                <c:pt idx="602">
                  <c:v>9.1958007824405197</c:v>
                </c:pt>
                <c:pt idx="603">
                  <c:v>9.0961670678964914</c:v>
                </c:pt>
                <c:pt idx="604">
                  <c:v>9.0338806285733373</c:v>
                </c:pt>
                <c:pt idx="605">
                  <c:v>9.2492638030523668</c:v>
                </c:pt>
                <c:pt idx="606">
                  <c:v>9.2190336653130522</c:v>
                </c:pt>
                <c:pt idx="607">
                  <c:v>9.3238460952179967</c:v>
                </c:pt>
                <c:pt idx="608">
                  <c:v>9.5970151875622474</c:v>
                </c:pt>
                <c:pt idx="609">
                  <c:v>9.639169349422481</c:v>
                </c:pt>
                <c:pt idx="610">
                  <c:v>9.4443004328374709</c:v>
                </c:pt>
                <c:pt idx="611">
                  <c:v>9.5459037649513832</c:v>
                </c:pt>
                <c:pt idx="612">
                  <c:v>9.6127833018635229</c:v>
                </c:pt>
                <c:pt idx="613">
                  <c:v>9.4526650894903383</c:v>
                </c:pt>
                <c:pt idx="614">
                  <c:v>9.0479726603481705</c:v>
                </c:pt>
                <c:pt idx="615">
                  <c:v>8.4282346908919799</c:v>
                </c:pt>
                <c:pt idx="616">
                  <c:v>8.5209229359313632</c:v>
                </c:pt>
                <c:pt idx="617">
                  <c:v>8.6952833845648669</c:v>
                </c:pt>
                <c:pt idx="618">
                  <c:v>8.6473739422678086</c:v>
                </c:pt>
                <c:pt idx="619">
                  <c:v>8.5249568718390876</c:v>
                </c:pt>
                <c:pt idx="620">
                  <c:v>8.9073711238870672</c:v>
                </c:pt>
                <c:pt idx="621">
                  <c:v>9.1838381398085822</c:v>
                </c:pt>
                <c:pt idx="622">
                  <c:v>9.4332809572878329</c:v>
                </c:pt>
                <c:pt idx="623">
                  <c:v>9.507813540098013</c:v>
                </c:pt>
                <c:pt idx="624">
                  <c:v>9.4798044332264411</c:v>
                </c:pt>
                <c:pt idx="625">
                  <c:v>9.7630791218236688</c:v>
                </c:pt>
                <c:pt idx="626">
                  <c:v>9.9218768759329201</c:v>
                </c:pt>
                <c:pt idx="627">
                  <c:v>9.8959672174461097</c:v>
                </c:pt>
                <c:pt idx="628">
                  <c:v>9.7948933871460007</c:v>
                </c:pt>
                <c:pt idx="629">
                  <c:v>9.9925864144721945</c:v>
                </c:pt>
                <c:pt idx="630">
                  <c:v>10.153378306672122</c:v>
                </c:pt>
                <c:pt idx="631">
                  <c:v>10.15481552268205</c:v>
                </c:pt>
                <c:pt idx="632">
                  <c:v>10.146908713682993</c:v>
                </c:pt>
                <c:pt idx="633">
                  <c:v>10.270075428587532</c:v>
                </c:pt>
                <c:pt idx="634">
                  <c:v>10.476209579651343</c:v>
                </c:pt>
                <c:pt idx="635">
                  <c:v>10.590712336708474</c:v>
                </c:pt>
                <c:pt idx="636">
                  <c:v>10.71308426238474</c:v>
                </c:pt>
                <c:pt idx="637">
                  <c:v>10.833631666957896</c:v>
                </c:pt>
                <c:pt idx="638">
                  <c:v>10.938874922575689</c:v>
                </c:pt>
                <c:pt idx="639">
                  <c:v>10.906636996002153</c:v>
                </c:pt>
                <c:pt idx="640">
                  <c:v>11.138142829729802</c:v>
                </c:pt>
                <c:pt idx="641">
                  <c:v>11.107638904576165</c:v>
                </c:pt>
                <c:pt idx="642">
                  <c:v>11.214502525632071</c:v>
                </c:pt>
                <c:pt idx="643">
                  <c:v>11.366540174336212</c:v>
                </c:pt>
                <c:pt idx="644">
                  <c:v>11.424477826585086</c:v>
                </c:pt>
                <c:pt idx="645">
                  <c:v>11.327144397705798</c:v>
                </c:pt>
                <c:pt idx="646">
                  <c:v>11.531076776813835</c:v>
                </c:pt>
                <c:pt idx="647">
                  <c:v>11.607286390193323</c:v>
                </c:pt>
                <c:pt idx="648">
                  <c:v>11.6098464118273</c:v>
                </c:pt>
                <c:pt idx="649">
                  <c:v>11.701153845105033</c:v>
                </c:pt>
                <c:pt idx="650">
                  <c:v>11.835519785437242</c:v>
                </c:pt>
                <c:pt idx="651">
                  <c:v>11.459191703535371</c:v>
                </c:pt>
                <c:pt idx="652">
                  <c:v>11.486171939815677</c:v>
                </c:pt>
                <c:pt idx="653">
                  <c:v>11.629808901447138</c:v>
                </c:pt>
                <c:pt idx="654">
                  <c:v>11.882321003619452</c:v>
                </c:pt>
                <c:pt idx="655">
                  <c:v>12.016490446075753</c:v>
                </c:pt>
                <c:pt idx="656">
                  <c:v>12.073140583151831</c:v>
                </c:pt>
                <c:pt idx="657">
                  <c:v>11.972867670337205</c:v>
                </c:pt>
                <c:pt idx="658">
                  <c:v>12.137512417922316</c:v>
                </c:pt>
                <c:pt idx="659">
                  <c:v>11.965663020895853</c:v>
                </c:pt>
                <c:pt idx="660">
                  <c:v>11.656304140047096</c:v>
                </c:pt>
                <c:pt idx="661">
                  <c:v>11.877770457452673</c:v>
                </c:pt>
                <c:pt idx="662">
                  <c:v>11.52857240340346</c:v>
                </c:pt>
                <c:pt idx="663">
                  <c:v>11.461969150703833</c:v>
                </c:pt>
                <c:pt idx="664">
                  <c:v>11.371557917728005</c:v>
                </c:pt>
                <c:pt idx="665">
                  <c:v>10.859937068097649</c:v>
                </c:pt>
                <c:pt idx="666">
                  <c:v>10.682291584723023</c:v>
                </c:pt>
                <c:pt idx="667">
                  <c:v>10.656018894923758</c:v>
                </c:pt>
                <c:pt idx="668">
                  <c:v>10.964110365067611</c:v>
                </c:pt>
                <c:pt idx="669">
                  <c:v>11.140370102444695</c:v>
                </c:pt>
                <c:pt idx="670">
                  <c:v>11.526692942741501</c:v>
                </c:pt>
                <c:pt idx="671">
                  <c:v>11.784023142478816</c:v>
                </c:pt>
                <c:pt idx="672">
                  <c:v>11.985885049254275</c:v>
                </c:pt>
                <c:pt idx="673">
                  <c:v>12.091603195924353</c:v>
                </c:pt>
                <c:pt idx="674">
                  <c:v>12.123917623218844</c:v>
                </c:pt>
                <c:pt idx="675">
                  <c:v>11.971014258816979</c:v>
                </c:pt>
                <c:pt idx="676">
                  <c:v>12.046072690311185</c:v>
                </c:pt>
                <c:pt idx="677">
                  <c:v>12.119815711189911</c:v>
                </c:pt>
                <c:pt idx="678">
                  <c:v>12.217523593185252</c:v>
                </c:pt>
                <c:pt idx="679">
                  <c:v>12.142925853431759</c:v>
                </c:pt>
                <c:pt idx="680">
                  <c:v>11.821129025334923</c:v>
                </c:pt>
                <c:pt idx="681">
                  <c:v>12.046728020070917</c:v>
                </c:pt>
                <c:pt idx="682">
                  <c:v>12.059689687691108</c:v>
                </c:pt>
                <c:pt idx="683">
                  <c:v>11.728548881397984</c:v>
                </c:pt>
                <c:pt idx="684">
                  <c:v>11.543133000441211</c:v>
                </c:pt>
                <c:pt idx="685">
                  <c:v>12.095692251578855</c:v>
                </c:pt>
                <c:pt idx="686">
                  <c:v>12.185211425521175</c:v>
                </c:pt>
                <c:pt idx="687">
                  <c:v>12.407442550611464</c:v>
                </c:pt>
                <c:pt idx="688">
                  <c:v>12.446400406170774</c:v>
                </c:pt>
                <c:pt idx="689">
                  <c:v>12.320079930125152</c:v>
                </c:pt>
                <c:pt idx="690">
                  <c:v>12.550783610272427</c:v>
                </c:pt>
                <c:pt idx="691">
                  <c:v>12.660383136368665</c:v>
                </c:pt>
                <c:pt idx="692">
                  <c:v>12.737625954765596</c:v>
                </c:pt>
                <c:pt idx="693">
                  <c:v>12.69899981151114</c:v>
                </c:pt>
                <c:pt idx="694">
                  <c:v>12.382278795488739</c:v>
                </c:pt>
                <c:pt idx="695">
                  <c:v>12.265681716382463</c:v>
                </c:pt>
                <c:pt idx="696">
                  <c:v>12.009839963073301</c:v>
                </c:pt>
                <c:pt idx="697">
                  <c:v>12.177771563644557</c:v>
                </c:pt>
                <c:pt idx="698">
                  <c:v>12.371779484773212</c:v>
                </c:pt>
                <c:pt idx="699">
                  <c:v>11.873660137099586</c:v>
                </c:pt>
                <c:pt idx="700">
                  <c:v>11.485873746418982</c:v>
                </c:pt>
                <c:pt idx="701">
                  <c:v>11.43989470982461</c:v>
                </c:pt>
                <c:pt idx="702">
                  <c:v>11.325586527077691</c:v>
                </c:pt>
                <c:pt idx="703">
                  <c:v>11.401975282666655</c:v>
                </c:pt>
                <c:pt idx="704">
                  <c:v>11.423030884051737</c:v>
                </c:pt>
                <c:pt idx="705">
                  <c:v>10.885987686340666</c:v>
                </c:pt>
                <c:pt idx="706">
                  <c:v>10.804611312458313</c:v>
                </c:pt>
                <c:pt idx="707">
                  <c:v>10.736522018357364</c:v>
                </c:pt>
                <c:pt idx="708">
                  <c:v>10.886719531472101</c:v>
                </c:pt>
                <c:pt idx="709">
                  <c:v>10.552296317801449</c:v>
                </c:pt>
                <c:pt idx="710">
                  <c:v>9.6935650678956709</c:v>
                </c:pt>
                <c:pt idx="711">
                  <c:v>9.6720032453897655</c:v>
                </c:pt>
                <c:pt idx="712">
                  <c:v>9.7800225403789351</c:v>
                </c:pt>
                <c:pt idx="713">
                  <c:v>9.9763218101721414</c:v>
                </c:pt>
                <c:pt idx="714">
                  <c:v>10.365794255323127</c:v>
                </c:pt>
                <c:pt idx="715">
                  <c:v>10.509932812064234</c:v>
                </c:pt>
                <c:pt idx="716">
                  <c:v>10.642557350978681</c:v>
                </c:pt>
                <c:pt idx="717">
                  <c:v>11.207654094447889</c:v>
                </c:pt>
                <c:pt idx="718">
                  <c:v>11.557521687633489</c:v>
                </c:pt>
                <c:pt idx="719">
                  <c:v>11.884111465097517</c:v>
                </c:pt>
                <c:pt idx="720">
                  <c:v>12.226912290905037</c:v>
                </c:pt>
                <c:pt idx="721">
                  <c:v>12.440744387902834</c:v>
                </c:pt>
                <c:pt idx="722">
                  <c:v>12.117464945857382</c:v>
                </c:pt>
                <c:pt idx="723">
                  <c:v>11.892768746414804</c:v>
                </c:pt>
                <c:pt idx="724">
                  <c:v>11.78439392395709</c:v>
                </c:pt>
                <c:pt idx="725">
                  <c:v>11.72612998088039</c:v>
                </c:pt>
                <c:pt idx="726">
                  <c:v>12.079766897626245</c:v>
                </c:pt>
                <c:pt idx="727">
                  <c:v>12.015860249632095</c:v>
                </c:pt>
                <c:pt idx="728">
                  <c:v>11.767802257757918</c:v>
                </c:pt>
                <c:pt idx="729">
                  <c:v>12.194446093142682</c:v>
                </c:pt>
                <c:pt idx="730">
                  <c:v>12.534838711771755</c:v>
                </c:pt>
                <c:pt idx="731">
                  <c:v>12.606857746870963</c:v>
                </c:pt>
                <c:pt idx="732">
                  <c:v>12.803307712823027</c:v>
                </c:pt>
                <c:pt idx="733">
                  <c:v>12.84942491571455</c:v>
                </c:pt>
                <c:pt idx="734">
                  <c:v>12.808129132248032</c:v>
                </c:pt>
                <c:pt idx="735">
                  <c:v>12.850677151653953</c:v>
                </c:pt>
                <c:pt idx="736">
                  <c:v>12.776740676299148</c:v>
                </c:pt>
                <c:pt idx="737">
                  <c:v>13.023987743384639</c:v>
                </c:pt>
                <c:pt idx="738">
                  <c:v>12.796973033200805</c:v>
                </c:pt>
                <c:pt idx="739">
                  <c:v>12.82235070273695</c:v>
                </c:pt>
                <c:pt idx="740">
                  <c:v>13.298546030288062</c:v>
                </c:pt>
                <c:pt idx="741">
                  <c:v>13.448000696864693</c:v>
                </c:pt>
                <c:pt idx="742">
                  <c:v>13.485334386194598</c:v>
                </c:pt>
                <c:pt idx="743">
                  <c:v>13.082840124318428</c:v>
                </c:pt>
                <c:pt idx="744">
                  <c:v>12.85984702726827</c:v>
                </c:pt>
                <c:pt idx="745">
                  <c:v>12.689660297926828</c:v>
                </c:pt>
                <c:pt idx="746">
                  <c:v>12.371558865250773</c:v>
                </c:pt>
                <c:pt idx="747">
                  <c:v>12.151429106529879</c:v>
                </c:pt>
                <c:pt idx="748">
                  <c:v>12.16088031254986</c:v>
                </c:pt>
                <c:pt idx="749">
                  <c:v>11.765983626231911</c:v>
                </c:pt>
                <c:pt idx="750">
                  <c:v>12.013021000861759</c:v>
                </c:pt>
                <c:pt idx="751">
                  <c:v>12.341501877374782</c:v>
                </c:pt>
                <c:pt idx="752">
                  <c:v>11.805911977524518</c:v>
                </c:pt>
                <c:pt idx="753">
                  <c:v>11.273461885883012</c:v>
                </c:pt>
                <c:pt idx="754">
                  <c:v>11.236164226599861</c:v>
                </c:pt>
                <c:pt idx="755">
                  <c:v>10.964216764000264</c:v>
                </c:pt>
                <c:pt idx="756">
                  <c:v>11.072445244889479</c:v>
                </c:pt>
                <c:pt idx="757">
                  <c:v>10.641936074310966</c:v>
                </c:pt>
                <c:pt idx="758">
                  <c:v>10.345877393839348</c:v>
                </c:pt>
                <c:pt idx="759">
                  <c:v>10.327055491810668</c:v>
                </c:pt>
                <c:pt idx="760">
                  <c:v>9.4957733722886601</c:v>
                </c:pt>
                <c:pt idx="761">
                  <c:v>9.1356458460139702</c:v>
                </c:pt>
                <c:pt idx="762">
                  <c:v>8.5093141121283722</c:v>
                </c:pt>
                <c:pt idx="763">
                  <c:v>8.6011962058135474</c:v>
                </c:pt>
                <c:pt idx="764">
                  <c:v>8.8005920739022407</c:v>
                </c:pt>
                <c:pt idx="765">
                  <c:v>8.4970995144713335</c:v>
                </c:pt>
                <c:pt idx="766">
                  <c:v>8.9074783952536585</c:v>
                </c:pt>
                <c:pt idx="767">
                  <c:v>9.4623420524227093</c:v>
                </c:pt>
                <c:pt idx="768">
                  <c:v>9.6424887852416425</c:v>
                </c:pt>
                <c:pt idx="769">
                  <c:v>9.5866280223222482</c:v>
                </c:pt>
                <c:pt idx="770">
                  <c:v>9.9868903404935558</c:v>
                </c:pt>
                <c:pt idx="771">
                  <c:v>10.165718939196973</c:v>
                </c:pt>
                <c:pt idx="772">
                  <c:v>10.050784753963976</c:v>
                </c:pt>
                <c:pt idx="773">
                  <c:v>9.5464905240355353</c:v>
                </c:pt>
                <c:pt idx="774">
                  <c:v>9.4644086897177608</c:v>
                </c:pt>
                <c:pt idx="775">
                  <c:v>9.793977570292931</c:v>
                </c:pt>
                <c:pt idx="776">
                  <c:v>9.8924314193512952</c:v>
                </c:pt>
                <c:pt idx="777">
                  <c:v>9.8268788822700337</c:v>
                </c:pt>
                <c:pt idx="778">
                  <c:v>10.46764674267553</c:v>
                </c:pt>
                <c:pt idx="779">
                  <c:v>10.704147367173261</c:v>
                </c:pt>
                <c:pt idx="780">
                  <c:v>10.781927515295465</c:v>
                </c:pt>
                <c:pt idx="781">
                  <c:v>10.892775780062514</c:v>
                </c:pt>
                <c:pt idx="782">
                  <c:v>10.717252173756219</c:v>
                </c:pt>
                <c:pt idx="783">
                  <c:v>10.75816998209142</c:v>
                </c:pt>
                <c:pt idx="784">
                  <c:v>10.909822530866983</c:v>
                </c:pt>
                <c:pt idx="785">
                  <c:v>10.862749302943442</c:v>
                </c:pt>
                <c:pt idx="786">
                  <c:v>11.065762838480634</c:v>
                </c:pt>
                <c:pt idx="787">
                  <c:v>10.886876502026361</c:v>
                </c:pt>
                <c:pt idx="788">
                  <c:v>10.908150804350086</c:v>
                </c:pt>
                <c:pt idx="789">
                  <c:v>11.275478062168677</c:v>
                </c:pt>
                <c:pt idx="790">
                  <c:v>11.099571553282043</c:v>
                </c:pt>
                <c:pt idx="791">
                  <c:v>10.801906930780957</c:v>
                </c:pt>
                <c:pt idx="792">
                  <c:v>10.731470038923135</c:v>
                </c:pt>
                <c:pt idx="793">
                  <c:v>10.619482802884253</c:v>
                </c:pt>
                <c:pt idx="794">
                  <c:v>10.570398050809946</c:v>
                </c:pt>
                <c:pt idx="795">
                  <c:v>10.637133936913585</c:v>
                </c:pt>
                <c:pt idx="796">
                  <c:v>10.677312390801617</c:v>
                </c:pt>
                <c:pt idx="797">
                  <c:v>10.515047251305333</c:v>
                </c:pt>
                <c:pt idx="798">
                  <c:v>10.450671546483601</c:v>
                </c:pt>
                <c:pt idx="799">
                  <c:v>10.252854893227317</c:v>
                </c:pt>
                <c:pt idx="800">
                  <c:v>10.272077878316729</c:v>
                </c:pt>
                <c:pt idx="801">
                  <c:v>10.229059536202135</c:v>
                </c:pt>
                <c:pt idx="802">
                  <c:v>9.9080210251751524</c:v>
                </c:pt>
                <c:pt idx="803">
                  <c:v>9.795150094769701</c:v>
                </c:pt>
                <c:pt idx="804">
                  <c:v>9.7569890412528082</c:v>
                </c:pt>
                <c:pt idx="805">
                  <c:v>9.9584235876638374</c:v>
                </c:pt>
                <c:pt idx="806">
                  <c:v>10.165504298721366</c:v>
                </c:pt>
                <c:pt idx="807">
                  <c:v>10.095553428079715</c:v>
                </c:pt>
                <c:pt idx="808">
                  <c:v>9.9954815480505612</c:v>
                </c:pt>
                <c:pt idx="809">
                  <c:v>10.477819364797892</c:v>
                </c:pt>
                <c:pt idx="810">
                  <c:v>10.450522119262054</c:v>
                </c:pt>
                <c:pt idx="811">
                  <c:v>10.153305535121795</c:v>
                </c:pt>
                <c:pt idx="812">
                  <c:v>9.7621731118034525</c:v>
                </c:pt>
                <c:pt idx="813">
                  <c:v>9.8088048146371154</c:v>
                </c:pt>
                <c:pt idx="814">
                  <c:v>9.9733998175152063</c:v>
                </c:pt>
                <c:pt idx="815">
                  <c:v>9.8255338665171745</c:v>
                </c:pt>
                <c:pt idx="816">
                  <c:v>9.8882847329358441</c:v>
                </c:pt>
                <c:pt idx="817">
                  <c:v>9.9335356320410284</c:v>
                </c:pt>
                <c:pt idx="818">
                  <c:v>9.7095454862222237</c:v>
                </c:pt>
                <c:pt idx="819">
                  <c:v>9.8570178059566071</c:v>
                </c:pt>
                <c:pt idx="820">
                  <c:v>9.8512520319060872</c:v>
                </c:pt>
                <c:pt idx="821">
                  <c:v>10.060356454387124</c:v>
                </c:pt>
                <c:pt idx="822">
                  <c:v>9.9976007135687119</c:v>
                </c:pt>
                <c:pt idx="823">
                  <c:v>9.5109047524032704</c:v>
                </c:pt>
                <c:pt idx="824">
                  <c:v>9.3569334487041154</c:v>
                </c:pt>
                <c:pt idx="825">
                  <c:v>9.5965443596384681</c:v>
                </c:pt>
                <c:pt idx="826">
                  <c:v>9.5876790306190465</c:v>
                </c:pt>
                <c:pt idx="827">
                  <c:v>9.3912194768285051</c:v>
                </c:pt>
                <c:pt idx="828">
                  <c:v>8.7311776788490185</c:v>
                </c:pt>
                <c:pt idx="829">
                  <c:v>8.8720180420517902</c:v>
                </c:pt>
                <c:pt idx="830">
                  <c:v>9.3668451508716881</c:v>
                </c:pt>
                <c:pt idx="831">
                  <c:v>9.7719203920703492</c:v>
                </c:pt>
                <c:pt idx="832">
                  <c:v>9.9812369994736105</c:v>
                </c:pt>
                <c:pt idx="833">
                  <c:v>9.9496972972254127</c:v>
                </c:pt>
                <c:pt idx="834">
                  <c:v>9.9759023705502408</c:v>
                </c:pt>
                <c:pt idx="835">
                  <c:v>10.061533460292511</c:v>
                </c:pt>
                <c:pt idx="836">
                  <c:v>10.085707194407608</c:v>
                </c:pt>
                <c:pt idx="837">
                  <c:v>9.9241584105932574</c:v>
                </c:pt>
                <c:pt idx="838">
                  <c:v>9.9472856378609276</c:v>
                </c:pt>
                <c:pt idx="839">
                  <c:v>9.570764102556673</c:v>
                </c:pt>
                <c:pt idx="840">
                  <c:v>9.7988590051715008</c:v>
                </c:pt>
                <c:pt idx="841">
                  <c:v>9.7331169858244735</c:v>
                </c:pt>
                <c:pt idx="842">
                  <c:v>9.5212968326737695</c:v>
                </c:pt>
                <c:pt idx="843">
                  <c:v>9.6600509301231074</c:v>
                </c:pt>
                <c:pt idx="844">
                  <c:v>9.3183231443378638</c:v>
                </c:pt>
                <c:pt idx="845">
                  <c:v>9.210428522407657</c:v>
                </c:pt>
                <c:pt idx="846">
                  <c:v>8.6421669183456</c:v>
                </c:pt>
                <c:pt idx="847">
                  <c:v>8.7872134571458353</c:v>
                </c:pt>
                <c:pt idx="848">
                  <c:v>9.3009688722736694</c:v>
                </c:pt>
                <c:pt idx="849">
                  <c:v>9.3122689154802458</c:v>
                </c:pt>
                <c:pt idx="850">
                  <c:v>8.8887866658668138</c:v>
                </c:pt>
                <c:pt idx="851">
                  <c:v>8.8318765903025493</c:v>
                </c:pt>
                <c:pt idx="852">
                  <c:v>8.8466298209192402</c:v>
                </c:pt>
                <c:pt idx="853">
                  <c:v>9.1373529631874391</c:v>
                </c:pt>
                <c:pt idx="854">
                  <c:v>9.173522120230496</c:v>
                </c:pt>
                <c:pt idx="855">
                  <c:v>8.6845278795182015</c:v>
                </c:pt>
                <c:pt idx="856">
                  <c:v>8.7586639574203922</c:v>
                </c:pt>
                <c:pt idx="857">
                  <c:v>8.9956235854117317</c:v>
                </c:pt>
                <c:pt idx="858">
                  <c:v>9.8154395231427749</c:v>
                </c:pt>
                <c:pt idx="859">
                  <c:v>10.685476781352421</c:v>
                </c:pt>
                <c:pt idx="860">
                  <c:v>11.129915853485299</c:v>
                </c:pt>
                <c:pt idx="861">
                  <c:v>11.30849148731715</c:v>
                </c:pt>
                <c:pt idx="862">
                  <c:v>11.613123983766613</c:v>
                </c:pt>
                <c:pt idx="863">
                  <c:v>11.716538666318815</c:v>
                </c:pt>
                <c:pt idx="864">
                  <c:v>12.090677152529782</c:v>
                </c:pt>
                <c:pt idx="865">
                  <c:v>12.381872016794743</c:v>
                </c:pt>
                <c:pt idx="866">
                  <c:v>12.682443931821304</c:v>
                </c:pt>
                <c:pt idx="867">
                  <c:v>12.676999205134049</c:v>
                </c:pt>
                <c:pt idx="868">
                  <c:v>12.566912380558609</c:v>
                </c:pt>
                <c:pt idx="869">
                  <c:v>12.258884114294549</c:v>
                </c:pt>
                <c:pt idx="870">
                  <c:v>12.546039508216241</c:v>
                </c:pt>
                <c:pt idx="871">
                  <c:v>12.638514455988343</c:v>
                </c:pt>
                <c:pt idx="872">
                  <c:v>12.531470069011085</c:v>
                </c:pt>
                <c:pt idx="873">
                  <c:v>12.517550502591586</c:v>
                </c:pt>
                <c:pt idx="874">
                  <c:v>12.657365058690477</c:v>
                </c:pt>
                <c:pt idx="875">
                  <c:v>12.208475972694972</c:v>
                </c:pt>
                <c:pt idx="876">
                  <c:v>12.131646054320584</c:v>
                </c:pt>
                <c:pt idx="877">
                  <c:v>12.074865096673511</c:v>
                </c:pt>
                <c:pt idx="878">
                  <c:v>11.866965093221886</c:v>
                </c:pt>
                <c:pt idx="879">
                  <c:v>11.715859780302967</c:v>
                </c:pt>
                <c:pt idx="880">
                  <c:v>11.711239686468716</c:v>
                </c:pt>
                <c:pt idx="881">
                  <c:v>12.530746726195705</c:v>
                </c:pt>
                <c:pt idx="882">
                  <c:v>12.685835454366714</c:v>
                </c:pt>
                <c:pt idx="883">
                  <c:v>12.776045977422296</c:v>
                </c:pt>
                <c:pt idx="884">
                  <c:v>13.104008354209405</c:v>
                </c:pt>
                <c:pt idx="885">
                  <c:v>13.120762343946884</c:v>
                </c:pt>
                <c:pt idx="886">
                  <c:v>13.552647426650502</c:v>
                </c:pt>
                <c:pt idx="887">
                  <c:v>13.967070753488755</c:v>
                </c:pt>
                <c:pt idx="888">
                  <c:v>13.814889962321189</c:v>
                </c:pt>
                <c:pt idx="889">
                  <c:v>14.029224759032669</c:v>
                </c:pt>
                <c:pt idx="890">
                  <c:v>14.456160007709737</c:v>
                </c:pt>
                <c:pt idx="891">
                  <c:v>14.933301788560065</c:v>
                </c:pt>
                <c:pt idx="892">
                  <c:v>15.101781453840843</c:v>
                </c:pt>
                <c:pt idx="893">
                  <c:v>14.951389869331372</c:v>
                </c:pt>
                <c:pt idx="894">
                  <c:v>14.778071962732128</c:v>
                </c:pt>
                <c:pt idx="895">
                  <c:v>14.954355110899197</c:v>
                </c:pt>
                <c:pt idx="896">
                  <c:v>15.712461738182792</c:v>
                </c:pt>
                <c:pt idx="897">
                  <c:v>16.429230431996125</c:v>
                </c:pt>
                <c:pt idx="898">
                  <c:v>16.538672610978011</c:v>
                </c:pt>
                <c:pt idx="899">
                  <c:v>17.417389619506913</c:v>
                </c:pt>
                <c:pt idx="900">
                  <c:v>18.6414902756648</c:v>
                </c:pt>
                <c:pt idx="901">
                  <c:v>19.284069862931506</c:v>
                </c:pt>
                <c:pt idx="902">
                  <c:v>19.116434039596562</c:v>
                </c:pt>
                <c:pt idx="903">
                  <c:v>19.370902780501318</c:v>
                </c:pt>
                <c:pt idx="904">
                  <c:v>19.484608018875939</c:v>
                </c:pt>
                <c:pt idx="905">
                  <c:v>19.834378853121631</c:v>
                </c:pt>
                <c:pt idx="906">
                  <c:v>19.346056707761072</c:v>
                </c:pt>
                <c:pt idx="907">
                  <c:v>19.376988893321599</c:v>
                </c:pt>
                <c:pt idx="908">
                  <c:v>19.916203804530259</c:v>
                </c:pt>
                <c:pt idx="909">
                  <c:v>20.229492932161349</c:v>
                </c:pt>
                <c:pt idx="910">
                  <c:v>20.971919218347928</c:v>
                </c:pt>
                <c:pt idx="911">
                  <c:v>21.656051050851147</c:v>
                </c:pt>
                <c:pt idx="912">
                  <c:v>22.177755340914505</c:v>
                </c:pt>
                <c:pt idx="913">
                  <c:v>21.536150994048683</c:v>
                </c:pt>
                <c:pt idx="914">
                  <c:v>21.202830225630809</c:v>
                </c:pt>
                <c:pt idx="915">
                  <c:v>21.878386202887523</c:v>
                </c:pt>
                <c:pt idx="916">
                  <c:v>22.261496499686</c:v>
                </c:pt>
                <c:pt idx="917">
                  <c:v>22.883264224776383</c:v>
                </c:pt>
                <c:pt idx="918">
                  <c:v>22.030217604520161</c:v>
                </c:pt>
                <c:pt idx="919">
                  <c:v>20.42300758140744</c:v>
                </c:pt>
                <c:pt idx="920">
                  <c:v>19.31856950661949</c:v>
                </c:pt>
                <c:pt idx="921">
                  <c:v>19.155343056501273</c:v>
                </c:pt>
                <c:pt idx="922">
                  <c:v>19.81222242683814</c:v>
                </c:pt>
                <c:pt idx="923">
                  <c:v>20.459064051157441</c:v>
                </c:pt>
                <c:pt idx="924">
                  <c:v>20.734587049389834</c:v>
                </c:pt>
                <c:pt idx="925">
                  <c:v>20.385331335420705</c:v>
                </c:pt>
                <c:pt idx="926">
                  <c:v>19.912579696293744</c:v>
                </c:pt>
                <c:pt idx="927">
                  <c:v>20.690786926937111</c:v>
                </c:pt>
                <c:pt idx="928">
                  <c:v>20.55177705064326</c:v>
                </c:pt>
                <c:pt idx="929">
                  <c:v>20.210529108333816</c:v>
                </c:pt>
                <c:pt idx="930">
                  <c:v>20.517234969550117</c:v>
                </c:pt>
                <c:pt idx="931">
                  <c:v>21.074125245048293</c:v>
                </c:pt>
                <c:pt idx="932">
                  <c:v>20.775132774557029</c:v>
                </c:pt>
                <c:pt idx="933">
                  <c:v>21.011405049384045</c:v>
                </c:pt>
                <c:pt idx="934">
                  <c:v>21.422575993133023</c:v>
                </c:pt>
                <c:pt idx="935">
                  <c:v>21.777489879686257</c:v>
                </c:pt>
                <c:pt idx="936">
                  <c:v>21.592374113985546</c:v>
                </c:pt>
                <c:pt idx="937">
                  <c:v>22.078409799810721</c:v>
                </c:pt>
                <c:pt idx="938">
                  <c:v>22.748211519803252</c:v>
                </c:pt>
                <c:pt idx="939">
                  <c:v>23.578135130893266</c:v>
                </c:pt>
                <c:pt idx="940">
                  <c:v>24.148523385193641</c:v>
                </c:pt>
                <c:pt idx="941">
                  <c:v>24.794212988311017</c:v>
                </c:pt>
                <c:pt idx="942">
                  <c:v>24.79630605187543</c:v>
                </c:pt>
                <c:pt idx="943">
                  <c:v>24.909164512232689</c:v>
                </c:pt>
                <c:pt idx="944">
                  <c:v>24.741808148721848</c:v>
                </c:pt>
                <c:pt idx="945">
                  <c:v>25.193877711531339</c:v>
                </c:pt>
                <c:pt idx="946">
                  <c:v>24.42157605834111</c:v>
                </c:pt>
                <c:pt idx="947">
                  <c:v>23.836148811428757</c:v>
                </c:pt>
                <c:pt idx="948">
                  <c:v>24.083040419939667</c:v>
                </c:pt>
                <c:pt idx="949">
                  <c:v>24.0161922323637</c:v>
                </c:pt>
                <c:pt idx="950">
                  <c:v>24.603673107749671</c:v>
                </c:pt>
                <c:pt idx="951">
                  <c:v>25.191742173618252</c:v>
                </c:pt>
                <c:pt idx="952">
                  <c:v>25.198590897621926</c:v>
                </c:pt>
                <c:pt idx="953">
                  <c:v>23.6768216791857</c:v>
                </c:pt>
                <c:pt idx="954">
                  <c:v>22.851166162725654</c:v>
                </c:pt>
                <c:pt idx="955">
                  <c:v>22.568578148548745</c:v>
                </c:pt>
                <c:pt idx="956">
                  <c:v>23.186539452151116</c:v>
                </c:pt>
                <c:pt idx="957">
                  <c:v>24.085471474439007</c:v>
                </c:pt>
                <c:pt idx="958">
                  <c:v>23.90192001975678</c:v>
                </c:pt>
                <c:pt idx="959">
                  <c:v>25.750445382271064</c:v>
                </c:pt>
                <c:pt idx="960">
                  <c:v>26.067472416203174</c:v>
                </c:pt>
                <c:pt idx="961">
                  <c:v>26.501813215247978</c:v>
                </c:pt>
                <c:pt idx="962">
                  <c:v>26.444532879957301</c:v>
                </c:pt>
                <c:pt idx="963">
                  <c:v>26.343138118765296</c:v>
                </c:pt>
                <c:pt idx="964">
                  <c:v>26.507491587069588</c:v>
                </c:pt>
                <c:pt idx="965">
                  <c:v>27.196061708785365</c:v>
                </c:pt>
                <c:pt idx="966">
                  <c:v>27.287131303753334</c:v>
                </c:pt>
                <c:pt idx="967">
                  <c:v>27.437677852858208</c:v>
                </c:pt>
                <c:pt idx="968">
                  <c:v>27.513527801942075</c:v>
                </c:pt>
                <c:pt idx="969">
                  <c:v>27.973685980049886</c:v>
                </c:pt>
                <c:pt idx="970">
                  <c:v>29.280305541296052</c:v>
                </c:pt>
                <c:pt idx="971">
                  <c:v>28.883686511242601</c:v>
                </c:pt>
                <c:pt idx="972">
                  <c:v>28.474212000946537</c:v>
                </c:pt>
                <c:pt idx="973">
                  <c:v>28.597621246364668</c:v>
                </c:pt>
                <c:pt idx="974">
                  <c:v>29.05438512957106</c:v>
                </c:pt>
                <c:pt idx="975">
                  <c:v>28.897411441058114</c:v>
                </c:pt>
                <c:pt idx="976">
                  <c:v>29.584532735263259</c:v>
                </c:pt>
                <c:pt idx="977">
                  <c:v>29.948938223738775</c:v>
                </c:pt>
                <c:pt idx="978">
                  <c:v>30.1463252046346</c:v>
                </c:pt>
                <c:pt idx="979">
                  <c:v>29.742779421363153</c:v>
                </c:pt>
                <c:pt idx="980">
                  <c:v>30.018678242749957</c:v>
                </c:pt>
                <c:pt idx="981">
                  <c:v>30.78486370215543</c:v>
                </c:pt>
                <c:pt idx="982">
                  <c:v>30.880519542859862</c:v>
                </c:pt>
                <c:pt idx="983">
                  <c:v>31.467401746125184</c:v>
                </c:pt>
                <c:pt idx="984">
                  <c:v>32.090179574140791</c:v>
                </c:pt>
                <c:pt idx="985">
                  <c:v>31.81681514926079</c:v>
                </c:pt>
                <c:pt idx="986">
                  <c:v>31.907870160223553</c:v>
                </c:pt>
                <c:pt idx="987">
                  <c:v>32.169488599620415</c:v>
                </c:pt>
                <c:pt idx="988">
                  <c:v>32.390406050290323</c:v>
                </c:pt>
                <c:pt idx="989">
                  <c:v>32.8321875760845</c:v>
                </c:pt>
                <c:pt idx="990">
                  <c:v>33.41475709022076</c:v>
                </c:pt>
                <c:pt idx="991">
                  <c:v>33.615350378824289</c:v>
                </c:pt>
                <c:pt idx="992">
                  <c:v>33.257660628551172</c:v>
                </c:pt>
                <c:pt idx="993">
                  <c:v>33.448038143704551</c:v>
                </c:pt>
                <c:pt idx="994">
                  <c:v>33.788386590691033</c:v>
                </c:pt>
                <c:pt idx="995">
                  <c:v>33.501259847494516</c:v>
                </c:pt>
                <c:pt idx="996">
                  <c:v>32.671493715767603</c:v>
                </c:pt>
                <c:pt idx="997">
                  <c:v>31.585765120283014</c:v>
                </c:pt>
                <c:pt idx="998">
                  <c:v>31.650550202048532</c:v>
                </c:pt>
                <c:pt idx="999">
                  <c:v>31.900699491260212</c:v>
                </c:pt>
                <c:pt idx="1000">
                  <c:v>31.611827983425208</c:v>
                </c:pt>
                <c:pt idx="1001">
                  <c:v>32.196829336805273</c:v>
                </c:pt>
                <c:pt idx="1002">
                  <c:v>32.148077271778433</c:v>
                </c:pt>
                <c:pt idx="1003">
                  <c:v>31.872621751433769</c:v>
                </c:pt>
                <c:pt idx="1004">
                  <c:v>31.650138694683264</c:v>
                </c:pt>
                <c:pt idx="1005">
                  <c:v>31.67037799412725</c:v>
                </c:pt>
                <c:pt idx="1006">
                  <c:v>32.116126267916265</c:v>
                </c:pt>
                <c:pt idx="1007">
                  <c:v>33.081651923054409</c:v>
                </c:pt>
                <c:pt idx="1008">
                  <c:v>33.812439644066068</c:v>
                </c:pt>
                <c:pt idx="1009">
                  <c:v>34.566795982920652</c:v>
                </c:pt>
                <c:pt idx="1010">
                  <c:v>35.703426092529121</c:v>
                </c:pt>
                <c:pt idx="1011">
                  <c:v>36.877087155530184</c:v>
                </c:pt>
                <c:pt idx="1012">
                  <c:v>37.618586781773914</c:v>
                </c:pt>
                <c:pt idx="1013">
                  <c:v>37.48443311449239</c:v>
                </c:pt>
                <c:pt idx="1014">
                  <c:v>38.647551811140296</c:v>
                </c:pt>
                <c:pt idx="1015">
                  <c:v>38.996191713312577</c:v>
                </c:pt>
                <c:pt idx="1016">
                  <c:v>39.781038519884568</c:v>
                </c:pt>
                <c:pt idx="1017">
                  <c:v>40.960111323939969</c:v>
                </c:pt>
                <c:pt idx="1018">
                  <c:v>40.912994803755268</c:v>
                </c:pt>
                <c:pt idx="1019">
                  <c:v>42.106415542507499</c:v>
                </c:pt>
                <c:pt idx="1020">
                  <c:v>41.352973278427136</c:v>
                </c:pt>
                <c:pt idx="1021">
                  <c:v>41.040825679895335</c:v>
                </c:pt>
                <c:pt idx="1022">
                  <c:v>41.358005510662721</c:v>
                </c:pt>
                <c:pt idx="1023">
                  <c:v>41.54037495543021</c:v>
                </c:pt>
                <c:pt idx="1024">
                  <c:v>40.739658096725833</c:v>
                </c:pt>
                <c:pt idx="1025">
                  <c:v>41.777106924954225</c:v>
                </c:pt>
                <c:pt idx="1026">
                  <c:v>42.015434015558412</c:v>
                </c:pt>
                <c:pt idx="1027">
                  <c:v>43.379717502955906</c:v>
                </c:pt>
                <c:pt idx="1028">
                  <c:v>45.127188316549166</c:v>
                </c:pt>
                <c:pt idx="1029">
                  <c:v>45.41226386060039</c:v>
                </c:pt>
                <c:pt idx="1030">
                  <c:v>45.880999622654429</c:v>
                </c:pt>
                <c:pt idx="1031">
                  <c:v>47.248858232242441</c:v>
                </c:pt>
                <c:pt idx="1032">
                  <c:v>46.687156789815106</c:v>
                </c:pt>
                <c:pt idx="1033">
                  <c:v>45.512774686172747</c:v>
                </c:pt>
                <c:pt idx="1034">
                  <c:v>48.401637372645929</c:v>
                </c:pt>
                <c:pt idx="1035">
                  <c:v>50.307890441022593</c:v>
                </c:pt>
                <c:pt idx="1036">
                  <c:v>52.484138951502246</c:v>
                </c:pt>
                <c:pt idx="1037">
                  <c:v>52.480918181888413</c:v>
                </c:pt>
                <c:pt idx="1038">
                  <c:v>52.974485874246916</c:v>
                </c:pt>
                <c:pt idx="1039">
                  <c:v>53.75805206117812</c:v>
                </c:pt>
                <c:pt idx="1040">
                  <c:v>53.769882289162908</c:v>
                </c:pt>
                <c:pt idx="1041">
                  <c:v>54.90669096181783</c:v>
                </c:pt>
                <c:pt idx="1042">
                  <c:v>55.439827179075451</c:v>
                </c:pt>
                <c:pt idx="1043">
                  <c:v>57.514581844636368</c:v>
                </c:pt>
                <c:pt idx="1044">
                  <c:v>59.205690959793245</c:v>
                </c:pt>
                <c:pt idx="1045">
                  <c:v>60.433490292594783</c:v>
                </c:pt>
                <c:pt idx="1046">
                  <c:v>60.337218680296289</c:v>
                </c:pt>
                <c:pt idx="1047">
                  <c:v>60.694963891858201</c:v>
                </c:pt>
                <c:pt idx="1048">
                  <c:v>62.431042870325996</c:v>
                </c:pt>
                <c:pt idx="1049">
                  <c:v>60.090292249663207</c:v>
                </c:pt>
                <c:pt idx="1050">
                  <c:v>59.361792764592025</c:v>
                </c:pt>
                <c:pt idx="1051">
                  <c:v>60.299702875224128</c:v>
                </c:pt>
                <c:pt idx="1052">
                  <c:v>63.792048018520575</c:v>
                </c:pt>
                <c:pt idx="1053">
                  <c:v>65.870164652677715</c:v>
                </c:pt>
                <c:pt idx="1054">
                  <c:v>67.656494452507133</c:v>
                </c:pt>
                <c:pt idx="1055">
                  <c:v>67.062935842442698</c:v>
                </c:pt>
                <c:pt idx="1056">
                  <c:v>67.669009866434976</c:v>
                </c:pt>
                <c:pt idx="1057">
                  <c:v>69.114678586289358</c:v>
                </c:pt>
                <c:pt idx="1058">
                  <c:v>68.434981325672254</c:v>
                </c:pt>
                <c:pt idx="1059">
                  <c:v>67.571661496490748</c:v>
                </c:pt>
                <c:pt idx="1060">
                  <c:v>69.552893102931748</c:v>
                </c:pt>
                <c:pt idx="1061">
                  <c:v>67.637702624809776</c:v>
                </c:pt>
                <c:pt idx="1062">
                  <c:v>67.247657384091113</c:v>
                </c:pt>
                <c:pt idx="1063">
                  <c:v>66.368984072753193</c:v>
                </c:pt>
                <c:pt idx="1064">
                  <c:v>69.450825015725499</c:v>
                </c:pt>
                <c:pt idx="1065">
                  <c:v>70.249205833559785</c:v>
                </c:pt>
                <c:pt idx="1066">
                  <c:v>69.366624304853204</c:v>
                </c:pt>
                <c:pt idx="1067">
                  <c:v>68.367422054074254</c:v>
                </c:pt>
                <c:pt idx="1068">
                  <c:v>70.079162294669487</c:v>
                </c:pt>
                <c:pt idx="1069">
                  <c:v>71.347598189730775</c:v>
                </c:pt>
                <c:pt idx="1070">
                  <c:v>69.254472440768694</c:v>
                </c:pt>
                <c:pt idx="1071">
                  <c:v>71.044286862709725</c:v>
                </c:pt>
                <c:pt idx="1072">
                  <c:v>71.490824969670228</c:v>
                </c:pt>
                <c:pt idx="1073">
                  <c:v>72.510744223177511</c:v>
                </c:pt>
                <c:pt idx="1074">
                  <c:v>71.872817853808414</c:v>
                </c:pt>
                <c:pt idx="1075">
                  <c:v>69.772833955774487</c:v>
                </c:pt>
                <c:pt idx="1076">
                  <c:v>69.585020833734319</c:v>
                </c:pt>
                <c:pt idx="1077">
                  <c:v>69.402898974439779</c:v>
                </c:pt>
                <c:pt idx="1078">
                  <c:v>69.4464107701112</c:v>
                </c:pt>
                <c:pt idx="1079">
                  <c:v>68.531012061109408</c:v>
                </c:pt>
                <c:pt idx="1080">
                  <c:v>65.216973610777941</c:v>
                </c:pt>
                <c:pt idx="1081">
                  <c:v>64.735566195011003</c:v>
                </c:pt>
                <c:pt idx="1082">
                  <c:v>66.720085531365726</c:v>
                </c:pt>
                <c:pt idx="1083">
                  <c:v>65.998322967016875</c:v>
                </c:pt>
                <c:pt idx="1084">
                  <c:v>65.326134871679812</c:v>
                </c:pt>
                <c:pt idx="1085">
                  <c:v>65.189902376700161</c:v>
                </c:pt>
                <c:pt idx="1086">
                  <c:v>61.117828112275063</c:v>
                </c:pt>
                <c:pt idx="1087">
                  <c:v>62.904910222088446</c:v>
                </c:pt>
                <c:pt idx="1088">
                  <c:v>64.857757983076795</c:v>
                </c:pt>
                <c:pt idx="1089">
                  <c:v>64.897457860225828</c:v>
                </c:pt>
                <c:pt idx="1090">
                  <c:v>64.845983873310075</c:v>
                </c:pt>
                <c:pt idx="1091">
                  <c:v>63.66311148118406</c:v>
                </c:pt>
                <c:pt idx="1092">
                  <c:v>64.566967070735302</c:v>
                </c:pt>
                <c:pt idx="1093">
                  <c:v>63.106233190212208</c:v>
                </c:pt>
                <c:pt idx="1094">
                  <c:v>62.246029267361592</c:v>
                </c:pt>
                <c:pt idx="1095">
                  <c:v>60.556839375596297</c:v>
                </c:pt>
                <c:pt idx="1096">
                  <c:v>57.221511692950493</c:v>
                </c:pt>
                <c:pt idx="1097">
                  <c:v>58.227923940444526</c:v>
                </c:pt>
                <c:pt idx="1098">
                  <c:v>57.300117523864017</c:v>
                </c:pt>
                <c:pt idx="1099">
                  <c:v>56.67887221126044</c:v>
                </c:pt>
                <c:pt idx="1100">
                  <c:v>58.803391600140429</c:v>
                </c:pt>
                <c:pt idx="1101">
                  <c:v>58.685757470823745</c:v>
                </c:pt>
                <c:pt idx="1102">
                  <c:v>58.389892955899143</c:v>
                </c:pt>
                <c:pt idx="1103">
                  <c:v>56.07717674053557</c:v>
                </c:pt>
                <c:pt idx="1104">
                  <c:v>56.417869164229188</c:v>
                </c:pt>
                <c:pt idx="1105">
                  <c:v>58.127748888851713</c:v>
                </c:pt>
                <c:pt idx="1106">
                  <c:v>60.912922861985578</c:v>
                </c:pt>
                <c:pt idx="1107">
                  <c:v>63.49419309362743</c:v>
                </c:pt>
                <c:pt idx="1108">
                  <c:v>62.37341201458797</c:v>
                </c:pt>
                <c:pt idx="1109">
                  <c:v>61.222510199943848</c:v>
                </c:pt>
                <c:pt idx="1110">
                  <c:v>62.627274419383525</c:v>
                </c:pt>
                <c:pt idx="1111">
                  <c:v>63.507390060928621</c:v>
                </c:pt>
                <c:pt idx="1112">
                  <c:v>64.213378130793501</c:v>
                </c:pt>
                <c:pt idx="1113">
                  <c:v>65.619998812207569</c:v>
                </c:pt>
                <c:pt idx="1114">
                  <c:v>67.582699935961017</c:v>
                </c:pt>
                <c:pt idx="1115">
                  <c:v>67.904916979216594</c:v>
                </c:pt>
                <c:pt idx="1116">
                  <c:v>67.484805260213037</c:v>
                </c:pt>
                <c:pt idx="1117">
                  <c:v>66.621240032975066</c:v>
                </c:pt>
                <c:pt idx="1118">
                  <c:v>64.536170153640256</c:v>
                </c:pt>
                <c:pt idx="1119">
                  <c:v>65.516532622629541</c:v>
                </c:pt>
                <c:pt idx="1120">
                  <c:v>65.325069735601389</c:v>
                </c:pt>
                <c:pt idx="1121">
                  <c:v>65.309139417009106</c:v>
                </c:pt>
                <c:pt idx="1122">
                  <c:v>66.670935926551351</c:v>
                </c:pt>
                <c:pt idx="1123">
                  <c:v>66.518855231290473</c:v>
                </c:pt>
                <c:pt idx="1124">
                  <c:v>68.285554640052041</c:v>
                </c:pt>
                <c:pt idx="1125">
                  <c:v>69.665622801940643</c:v>
                </c:pt>
                <c:pt idx="1126">
                  <c:v>69.078000669266913</c:v>
                </c:pt>
                <c:pt idx="1127">
                  <c:v>69.583426372726308</c:v>
                </c:pt>
                <c:pt idx="1128">
                  <c:v>68.306341418438919</c:v>
                </c:pt>
                <c:pt idx="1129">
                  <c:v>67.321224600284324</c:v>
                </c:pt>
                <c:pt idx="1130">
                  <c:v>68.466671630969657</c:v>
                </c:pt>
                <c:pt idx="1131">
                  <c:v>69.735230645973644</c:v>
                </c:pt>
                <c:pt idx="1132">
                  <c:v>69.854859906823748</c:v>
                </c:pt>
                <c:pt idx="1133">
                  <c:v>69.546181506499479</c:v>
                </c:pt>
                <c:pt idx="1134">
                  <c:v>69.05351146724125</c:v>
                </c:pt>
                <c:pt idx="1135">
                  <c:v>67.353406122681292</c:v>
                </c:pt>
                <c:pt idx="1136">
                  <c:v>69.441104675411893</c:v>
                </c:pt>
                <c:pt idx="1137">
                  <c:v>70.88273546548524</c:v>
                </c:pt>
                <c:pt idx="1138">
                  <c:v>71.183783481196514</c:v>
                </c:pt>
                <c:pt idx="1139">
                  <c:v>70.799208676690967</c:v>
                </c:pt>
                <c:pt idx="1140">
                  <c:v>70.810984900047558</c:v>
                </c:pt>
                <c:pt idx="1141">
                  <c:v>70.068741907388329</c:v>
                </c:pt>
                <c:pt idx="1142">
                  <c:v>69.250267224876779</c:v>
                </c:pt>
                <c:pt idx="1143">
                  <c:v>68.110014394087358</c:v>
                </c:pt>
                <c:pt idx="1144">
                  <c:v>68.361085876057217</c:v>
                </c:pt>
                <c:pt idx="1145">
                  <c:v>69.731333987324632</c:v>
                </c:pt>
                <c:pt idx="1146">
                  <c:v>71.608442617132724</c:v>
                </c:pt>
                <c:pt idx="1147">
                  <c:v>73.652050859323111</c:v>
                </c:pt>
                <c:pt idx="1148">
                  <c:v>75.069538407858914</c:v>
                </c:pt>
                <c:pt idx="1149">
                  <c:v>76.135285422195125</c:v>
                </c:pt>
                <c:pt idx="1150">
                  <c:v>75.855776725434197</c:v>
                </c:pt>
                <c:pt idx="1151">
                  <c:v>76.390343770243021</c:v>
                </c:pt>
                <c:pt idx="1152">
                  <c:v>75.082930849002665</c:v>
                </c:pt>
                <c:pt idx="1153">
                  <c:v>76.276213674168019</c:v>
                </c:pt>
                <c:pt idx="1154">
                  <c:v>77.331211272744198</c:v>
                </c:pt>
                <c:pt idx="1155">
                  <c:v>76.624492724086878</c:v>
                </c:pt>
                <c:pt idx="1156">
                  <c:v>77.278532961581817</c:v>
                </c:pt>
                <c:pt idx="1157">
                  <c:v>76.408647133849513</c:v>
                </c:pt>
                <c:pt idx="1158">
                  <c:v>78.088571145814086</c:v>
                </c:pt>
                <c:pt idx="1159">
                  <c:v>79.413754279607261</c:v>
                </c:pt>
                <c:pt idx="1160">
                  <c:v>77.762240922947228</c:v>
                </c:pt>
                <c:pt idx="1161">
                  <c:v>78.627495684353974</c:v>
                </c:pt>
                <c:pt idx="1162">
                  <c:v>76.1635300808165</c:v>
                </c:pt>
                <c:pt idx="1163">
                  <c:v>75.325548670169098</c:v>
                </c:pt>
                <c:pt idx="1164">
                  <c:v>74.169606371568079</c:v>
                </c:pt>
                <c:pt idx="1165">
                  <c:v>75.270322493291701</c:v>
                </c:pt>
                <c:pt idx="1166">
                  <c:v>75.390475790345874</c:v>
                </c:pt>
                <c:pt idx="1167">
                  <c:v>72.299042028897176</c:v>
                </c:pt>
                <c:pt idx="1168">
                  <c:v>69.608332056660061</c:v>
                </c:pt>
                <c:pt idx="1169">
                  <c:v>71.1414809176473</c:v>
                </c:pt>
                <c:pt idx="1170">
                  <c:v>69.733182960735405</c:v>
                </c:pt>
                <c:pt idx="1171">
                  <c:v>61.71689252782943</c:v>
                </c:pt>
                <c:pt idx="1172">
                  <c:v>60.34156643510795</c:v>
                </c:pt>
                <c:pt idx="1173">
                  <c:v>63.299538755393755</c:v>
                </c:pt>
                <c:pt idx="1174">
                  <c:v>62.439422523723962</c:v>
                </c:pt>
                <c:pt idx="1175">
                  <c:v>58.932795172439519</c:v>
                </c:pt>
                <c:pt idx="1176">
                  <c:v>56.94013172168907</c:v>
                </c:pt>
                <c:pt idx="1177">
                  <c:v>60.833926976879184</c:v>
                </c:pt>
                <c:pt idx="1178">
                  <c:v>62.401569246725003</c:v>
                </c:pt>
                <c:pt idx="1179">
                  <c:v>62.119634339548554</c:v>
                </c:pt>
                <c:pt idx="1180">
                  <c:v>63.10279350608841</c:v>
                </c:pt>
                <c:pt idx="1181">
                  <c:v>66.039208745552216</c:v>
                </c:pt>
                <c:pt idx="1182">
                  <c:v>67.942284095787414</c:v>
                </c:pt>
                <c:pt idx="1183">
                  <c:v>68.953757524214566</c:v>
                </c:pt>
                <c:pt idx="1184">
                  <c:v>69.823932724405935</c:v>
                </c:pt>
                <c:pt idx="1185">
                  <c:v>70.515964652969927</c:v>
                </c:pt>
                <c:pt idx="1186">
                  <c:v>70.605727214411218</c:v>
                </c:pt>
                <c:pt idx="1187">
                  <c:v>69.541455169672659</c:v>
                </c:pt>
                <c:pt idx="1188">
                  <c:v>71.719557944169068</c:v>
                </c:pt>
                <c:pt idx="1189">
                  <c:v>73.157513828741187</c:v>
                </c:pt>
                <c:pt idx="1190">
                  <c:v>71.670916043330479</c:v>
                </c:pt>
                <c:pt idx="1191">
                  <c:v>70.833417701359892</c:v>
                </c:pt>
                <c:pt idx="1192">
                  <c:v>71.28770701287462</c:v>
                </c:pt>
                <c:pt idx="1193">
                  <c:v>72.397307848661541</c:v>
                </c:pt>
                <c:pt idx="1194">
                  <c:v>74.010279020056458</c:v>
                </c:pt>
                <c:pt idx="1195">
                  <c:v>76.298935049241777</c:v>
                </c:pt>
                <c:pt idx="1196">
                  <c:v>76.890020160430879</c:v>
                </c:pt>
                <c:pt idx="1197">
                  <c:v>77.164183037633876</c:v>
                </c:pt>
                <c:pt idx="1198">
                  <c:v>78.220255517499538</c:v>
                </c:pt>
                <c:pt idx="1199">
                  <c:v>78.90340484320069</c:v>
                </c:pt>
                <c:pt idx="1200">
                  <c:v>78.160360212943615</c:v>
                </c:pt>
                <c:pt idx="1201">
                  <c:v>78.65411771582761</c:v>
                </c:pt>
                <c:pt idx="1202">
                  <c:v>79.458550011113118</c:v>
                </c:pt>
                <c:pt idx="1203">
                  <c:v>78.344131833331218</c:v>
                </c:pt>
                <c:pt idx="1204">
                  <c:v>79.810628877356962</c:v>
                </c:pt>
                <c:pt idx="1205">
                  <c:v>76.679168227928997</c:v>
                </c:pt>
                <c:pt idx="1206">
                  <c:v>77.141671371492876</c:v>
                </c:pt>
                <c:pt idx="1207">
                  <c:v>78.284630033271213</c:v>
                </c:pt>
                <c:pt idx="1208">
                  <c:v>79.6331477417679</c:v>
                </c:pt>
                <c:pt idx="1209">
                  <c:v>80.715775811194945</c:v>
                </c:pt>
                <c:pt idx="1210">
                  <c:v>82.751152345406751</c:v>
                </c:pt>
                <c:pt idx="1211">
                  <c:v>84.501175406739009</c:v>
                </c:pt>
                <c:pt idx="1212">
                  <c:v>84.773267599513346</c:v>
                </c:pt>
                <c:pt idx="1213">
                  <c:v>84.924446182970271</c:v>
                </c:pt>
                <c:pt idx="1214">
                  <c:v>84.278138058325794</c:v>
                </c:pt>
                <c:pt idx="1215">
                  <c:v>84.426337622087487</c:v>
                </c:pt>
                <c:pt idx="1216">
                  <c:v>86.373233733486387</c:v>
                </c:pt>
                <c:pt idx="1217">
                  <c:v>87.21581041641835</c:v>
                </c:pt>
                <c:pt idx="1218">
                  <c:v>88.325659018273257</c:v>
                </c:pt>
                <c:pt idx="1219">
                  <c:v>88.20079575903803</c:v>
                </c:pt>
                <c:pt idx="1220">
                  <c:v>87.489395641234807</c:v>
                </c:pt>
                <c:pt idx="1221">
                  <c:v>88.696940905079003</c:v>
                </c:pt>
                <c:pt idx="1222">
                  <c:v>90.145310613749345</c:v>
                </c:pt>
                <c:pt idx="1223">
                  <c:v>90.497174457158721</c:v>
                </c:pt>
                <c:pt idx="1224">
                  <c:v>91.861035104445676</c:v>
                </c:pt>
                <c:pt idx="1225">
                  <c:v>93.488934568282403</c:v>
                </c:pt>
                <c:pt idx="1226">
                  <c:v>95.367649415865088</c:v>
                </c:pt>
                <c:pt idx="1227">
                  <c:v>93.316133015324567</c:v>
                </c:pt>
                <c:pt idx="1228">
                  <c:v>94.260190355947742</c:v>
                </c:pt>
                <c:pt idx="1229">
                  <c:v>93.848914465707168</c:v>
                </c:pt>
                <c:pt idx="1230">
                  <c:v>94.270322707653094</c:v>
                </c:pt>
                <c:pt idx="1231">
                  <c:v>96.430329088712853</c:v>
                </c:pt>
                <c:pt idx="1232">
                  <c:v>98.614902020993512</c:v>
                </c:pt>
                <c:pt idx="1233">
                  <c:v>99.002429282524758</c:v>
                </c:pt>
                <c:pt idx="1234">
                  <c:v>99.440842711285583</c:v>
                </c:pt>
                <c:pt idx="1235">
                  <c:v>99.609167369084417</c:v>
                </c:pt>
                <c:pt idx="1236">
                  <c:v>100.64450623466234</c:v>
                </c:pt>
                <c:pt idx="1237">
                  <c:v>100.56205190681519</c:v>
                </c:pt>
                <c:pt idx="1238">
                  <c:v>101.75087697338029</c:v>
                </c:pt>
                <c:pt idx="1239">
                  <c:v>103.45528237678008</c:v>
                </c:pt>
                <c:pt idx="1240">
                  <c:v>104.73275583315058</c:v>
                </c:pt>
                <c:pt idx="1241">
                  <c:v>105.17263464343948</c:v>
                </c:pt>
                <c:pt idx="1242">
                  <c:v>105.89528854848942</c:v>
                </c:pt>
                <c:pt idx="1243">
                  <c:v>105.43186848615554</c:v>
                </c:pt>
                <c:pt idx="1244">
                  <c:v>109.60277051936205</c:v>
                </c:pt>
                <c:pt idx="1245">
                  <c:v>111.20425099983214</c:v>
                </c:pt>
                <c:pt idx="1246">
                  <c:v>112.40279204677455</c:v>
                </c:pt>
                <c:pt idx="1247">
                  <c:v>113.48395591497614</c:v>
                </c:pt>
                <c:pt idx="1248">
                  <c:v>112.68280286325015</c:v>
                </c:pt>
                <c:pt idx="1249">
                  <c:v>113.52967700280388</c:v>
                </c:pt>
                <c:pt idx="1250">
                  <c:v>112.6454725479112</c:v>
                </c:pt>
                <c:pt idx="1251">
                  <c:v>111.40744621118318</c:v>
                </c:pt>
                <c:pt idx="1252">
                  <c:v>111.59282801684678</c:v>
                </c:pt>
                <c:pt idx="1253">
                  <c:v>110.81038906031895</c:v>
                </c:pt>
                <c:pt idx="1254">
                  <c:v>108.06286859307173</c:v>
                </c:pt>
                <c:pt idx="1255">
                  <c:v>111.37827110943829</c:v>
                </c:pt>
                <c:pt idx="1256">
                  <c:v>112.90253446362502</c:v>
                </c:pt>
                <c:pt idx="1257">
                  <c:v>112.70659609979876</c:v>
                </c:pt>
                <c:pt idx="1258">
                  <c:v>108.8752125122906</c:v>
                </c:pt>
                <c:pt idx="1259">
                  <c:v>109.72844835002226</c:v>
                </c:pt>
                <c:pt idx="1260">
                  <c:v>113.05994341188276</c:v>
                </c:pt>
                <c:pt idx="1261">
                  <c:v>114.83607409235253</c:v>
                </c:pt>
                <c:pt idx="1262">
                  <c:v>114.23401376640814</c:v>
                </c:pt>
                <c:pt idx="1263">
                  <c:v>115.36603543451673</c:v>
                </c:pt>
                <c:pt idx="1264">
                  <c:v>118.49879910922439</c:v>
                </c:pt>
                <c:pt idx="1265">
                  <c:v>119.04076667677023</c:v>
                </c:pt>
                <c:pt idx="1266">
                  <c:v>118.20070171655988</c:v>
                </c:pt>
                <c:pt idx="1267">
                  <c:v>117.20165129984812</c:v>
                </c:pt>
                <c:pt idx="1268">
                  <c:v>116.70674168109002</c:v>
                </c:pt>
                <c:pt idx="1269">
                  <c:v>118.08064719857558</c:v>
                </c:pt>
                <c:pt idx="1270">
                  <c:v>118.75522905909018</c:v>
                </c:pt>
                <c:pt idx="1271">
                  <c:v>120.35101489886142</c:v>
                </c:pt>
                <c:pt idx="1272">
                  <c:v>121.35949125996345</c:v>
                </c:pt>
                <c:pt idx="1273">
                  <c:v>121.76143814173247</c:v>
                </c:pt>
                <c:pt idx="1274">
                  <c:v>122.98678647863824</c:v>
                </c:pt>
                <c:pt idx="1275">
                  <c:v>124.76145173589201</c:v>
                </c:pt>
                <c:pt idx="1276">
                  <c:v>125.10493484103969</c:v>
                </c:pt>
                <c:pt idx="1277">
                  <c:v>125.50248381433502</c:v>
                </c:pt>
                <c:pt idx="1278">
                  <c:v>126.21706041643407</c:v>
                </c:pt>
                <c:pt idx="1279">
                  <c:v>127.74847130259243</c:v>
                </c:pt>
                <c:pt idx="1280">
                  <c:v>129.11001197034383</c:v>
                </c:pt>
                <c:pt idx="1281">
                  <c:v>131.29500514876969</c:v>
                </c:pt>
                <c:pt idx="1282">
                  <c:v>133.67639312638502</c:v>
                </c:pt>
                <c:pt idx="1283">
                  <c:v>129.5978367997262</c:v>
                </c:pt>
                <c:pt idx="1284">
                  <c:v>129.5689977239694</c:v>
                </c:pt>
                <c:pt idx="1285">
                  <c:v>127.75695810229973</c:v>
                </c:pt>
                <c:pt idx="1286">
                  <c:v>128.38502579356555</c:v>
                </c:pt>
                <c:pt idx="1287">
                  <c:v>130.22490488963606</c:v>
                </c:pt>
                <c:pt idx="1288">
                  <c:v>131.66824871741187</c:v>
                </c:pt>
                <c:pt idx="1289">
                  <c:v>133.65805603327294</c:v>
                </c:pt>
                <c:pt idx="1290">
                  <c:v>134.47477042887419</c:v>
                </c:pt>
                <c:pt idx="1291">
                  <c:v>130.5876229931018</c:v>
                </c:pt>
                <c:pt idx="1292">
                  <c:v>129.66696711420099</c:v>
                </c:pt>
                <c:pt idx="1293">
                  <c:v>127.18075832967921</c:v>
                </c:pt>
                <c:pt idx="1294">
                  <c:v>128.91070701844922</c:v>
                </c:pt>
                <c:pt idx="1295">
                  <c:v>133.1085076677424</c:v>
                </c:pt>
                <c:pt idx="1296">
                  <c:v>134.53740362497498</c:v>
                </c:pt>
                <c:pt idx="1297">
                  <c:v>137.12160000673305</c:v>
                </c:pt>
                <c:pt idx="1298">
                  <c:v>136.31638820041783</c:v>
                </c:pt>
                <c:pt idx="1299">
                  <c:v>139.20911092309592</c:v>
                </c:pt>
                <c:pt idx="1300">
                  <c:v>144.45215753692915</c:v>
                </c:pt>
                <c:pt idx="1301">
                  <c:v>141.8221101166049</c:v>
                </c:pt>
                <c:pt idx="1302">
                  <c:v>144.05041063401512</c:v>
                </c:pt>
                <c:pt idx="1303">
                  <c:v>143.76014629330268</c:v>
                </c:pt>
                <c:pt idx="1304">
                  <c:v>147.22454647428501</c:v>
                </c:pt>
                <c:pt idx="1305">
                  <c:v>149.36487246823413</c:v>
                </c:pt>
                <c:pt idx="1306">
                  <c:v>152.40951429164772</c:v>
                </c:pt>
                <c:pt idx="1307">
                  <c:v>153.65018929008832</c:v>
                </c:pt>
                <c:pt idx="1308">
                  <c:v>140.27056513669828</c:v>
                </c:pt>
                <c:pt idx="1309">
                  <c:v>146.05336445633503</c:v>
                </c:pt>
                <c:pt idx="1310">
                  <c:v>151.18581586817328</c:v>
                </c:pt>
                <c:pt idx="1311">
                  <c:v>155.92319271646585</c:v>
                </c:pt>
                <c:pt idx="1312">
                  <c:v>159.06786310794837</c:v>
                </c:pt>
                <c:pt idx="1313">
                  <c:v>164.02438005001807</c:v>
                </c:pt>
                <c:pt idx="1314">
                  <c:v>163.02643112506121</c:v>
                </c:pt>
                <c:pt idx="1315">
                  <c:v>163.99920414399253</c:v>
                </c:pt>
                <c:pt idx="1316">
                  <c:v>167.53663492453222</c:v>
                </c:pt>
                <c:pt idx="1317">
                  <c:v>171.32502757821129</c:v>
                </c:pt>
                <c:pt idx="1318">
                  <c:v>172.55079299784032</c:v>
                </c:pt>
                <c:pt idx="1319">
                  <c:v>173.08678969214048</c:v>
                </c:pt>
                <c:pt idx="1320">
                  <c:v>170.58407829783334</c:v>
                </c:pt>
                <c:pt idx="1321">
                  <c:v>175.2115337744431</c:v>
                </c:pt>
                <c:pt idx="1322">
                  <c:v>174.83336066630108</c:v>
                </c:pt>
                <c:pt idx="1323">
                  <c:v>175.83681693336274</c:v>
                </c:pt>
                <c:pt idx="1324">
                  <c:v>179.60673779288794</c:v>
                </c:pt>
                <c:pt idx="1325">
                  <c:v>181.93317617995518</c:v>
                </c:pt>
                <c:pt idx="1326">
                  <c:v>180.82141244720776</c:v>
                </c:pt>
                <c:pt idx="1327">
                  <c:v>178.51886233740294</c:v>
                </c:pt>
                <c:pt idx="1328">
                  <c:v>182.92813334744054</c:v>
                </c:pt>
                <c:pt idx="1329">
                  <c:v>183.3592661949636</c:v>
                </c:pt>
                <c:pt idx="1330">
                  <c:v>177.76273981166736</c:v>
                </c:pt>
                <c:pt idx="1331">
                  <c:v>172.10999695450721</c:v>
                </c:pt>
                <c:pt idx="1332">
                  <c:v>167.82938797652588</c:v>
                </c:pt>
                <c:pt idx="1333">
                  <c:v>163.54703062471941</c:v>
                </c:pt>
                <c:pt idx="1334">
                  <c:v>153.43663718635963</c:v>
                </c:pt>
                <c:pt idx="1335">
                  <c:v>147.20849325227789</c:v>
                </c:pt>
                <c:pt idx="1336">
                  <c:v>149.00807087549407</c:v>
                </c:pt>
                <c:pt idx="1337">
                  <c:v>154.97214061514043</c:v>
                </c:pt>
                <c:pt idx="1338">
                  <c:v>144.83124321121321</c:v>
                </c:pt>
                <c:pt idx="1339">
                  <c:v>139.56925895853982</c:v>
                </c:pt>
                <c:pt idx="1340">
                  <c:v>144.74029439150004</c:v>
                </c:pt>
                <c:pt idx="1341">
                  <c:v>146.68952772817983</c:v>
                </c:pt>
                <c:pt idx="1342">
                  <c:v>147.3420577098974</c:v>
                </c:pt>
                <c:pt idx="1343">
                  <c:v>148.39752975289531</c:v>
                </c:pt>
                <c:pt idx="1344">
                  <c:v>146.31938910800685</c:v>
                </c:pt>
                <c:pt idx="1345">
                  <c:v>150.02248283223753</c:v>
                </c:pt>
                <c:pt idx="1346">
                  <c:v>149.80721949022501</c:v>
                </c:pt>
                <c:pt idx="1347">
                  <c:v>153.21934937989957</c:v>
                </c:pt>
                <c:pt idx="1348">
                  <c:v>155.34192220662857</c:v>
                </c:pt>
              </c:numCache>
            </c:numRef>
          </c:val>
          <c:smooth val="0"/>
          <c:extLst>
            <c:ext xmlns:c16="http://schemas.microsoft.com/office/drawing/2014/chart" uri="{C3380CC4-5D6E-409C-BE32-E72D297353CC}">
              <c16:uniqueId val="{00000003-E289-5543-8B4A-FA49A0C0C47F}"/>
            </c:ext>
          </c:extLst>
        </c:ser>
        <c:ser>
          <c:idx val="1"/>
          <c:order val="4"/>
          <c:tx>
            <c:strRef>
              <c:f>variable_alloc!$Q$1</c:f>
              <c:strCache>
                <c:ptCount val="1"/>
                <c:pt idx="0">
                  <c:v>bond real value</c:v>
                </c:pt>
              </c:strCache>
            </c:strRef>
          </c:tx>
          <c:spPr>
            <a:ln w="22225" cap="rnd">
              <a:solidFill>
                <a:schemeClr val="bg2">
                  <a:lumMod val="50000"/>
                </a:schemeClr>
              </a:solidFill>
              <a:prstDash val="dashDot"/>
              <a:round/>
            </a:ln>
            <a:effectLst/>
          </c:spPr>
          <c:marker>
            <c:symbol val="none"/>
          </c:marker>
          <c:cat>
            <c:numRef>
              <c:f>variable_alloc!$P$364:$P$1712</c:f>
              <c:numCache>
                <c:formatCode>0.00</c:formatCode>
                <c:ptCount val="1349"/>
                <c:pt idx="0">
                  <c:v>1911.1249999999636</c:v>
                </c:pt>
                <c:pt idx="1">
                  <c:v>1911.2083333332969</c:v>
                </c:pt>
                <c:pt idx="2">
                  <c:v>1911.2916666666301</c:v>
                </c:pt>
                <c:pt idx="3">
                  <c:v>1911.3749999999634</c:v>
                </c:pt>
                <c:pt idx="4">
                  <c:v>1911.4583333332967</c:v>
                </c:pt>
                <c:pt idx="5">
                  <c:v>1911.5416666666299</c:v>
                </c:pt>
                <c:pt idx="6">
                  <c:v>1911.6249999999632</c:v>
                </c:pt>
                <c:pt idx="7">
                  <c:v>1911.7083333332964</c:v>
                </c:pt>
                <c:pt idx="8">
                  <c:v>1911.7916666666297</c:v>
                </c:pt>
                <c:pt idx="9">
                  <c:v>1911.8749999999629</c:v>
                </c:pt>
                <c:pt idx="10">
                  <c:v>1911.9583333332962</c:v>
                </c:pt>
                <c:pt idx="11">
                  <c:v>1912.0416666666295</c:v>
                </c:pt>
                <c:pt idx="12">
                  <c:v>1912.1249999999627</c:v>
                </c:pt>
                <c:pt idx="13">
                  <c:v>1912.208333333296</c:v>
                </c:pt>
                <c:pt idx="14">
                  <c:v>1912.2916666666292</c:v>
                </c:pt>
                <c:pt idx="15">
                  <c:v>1912.3749999999625</c:v>
                </c:pt>
                <c:pt idx="16">
                  <c:v>1912.4583333332957</c:v>
                </c:pt>
                <c:pt idx="17">
                  <c:v>1912.541666666629</c:v>
                </c:pt>
                <c:pt idx="18">
                  <c:v>1912.6249999999623</c:v>
                </c:pt>
                <c:pt idx="19">
                  <c:v>1912.7083333332955</c:v>
                </c:pt>
                <c:pt idx="20">
                  <c:v>1912.7916666666288</c:v>
                </c:pt>
                <c:pt idx="21">
                  <c:v>1912.874999999962</c:v>
                </c:pt>
                <c:pt idx="22">
                  <c:v>1912.9583333332953</c:v>
                </c:pt>
                <c:pt idx="23">
                  <c:v>1913.0416666666285</c:v>
                </c:pt>
                <c:pt idx="24">
                  <c:v>1913.1249999999618</c:v>
                </c:pt>
                <c:pt idx="25">
                  <c:v>1913.2083333332951</c:v>
                </c:pt>
                <c:pt idx="26">
                  <c:v>1913.2916666666283</c:v>
                </c:pt>
                <c:pt idx="27">
                  <c:v>1913.3749999999616</c:v>
                </c:pt>
                <c:pt idx="28">
                  <c:v>1913.4583333332948</c:v>
                </c:pt>
                <c:pt idx="29">
                  <c:v>1913.5416666666281</c:v>
                </c:pt>
                <c:pt idx="30">
                  <c:v>1913.6249999999613</c:v>
                </c:pt>
                <c:pt idx="31">
                  <c:v>1913.7083333332946</c:v>
                </c:pt>
                <c:pt idx="32">
                  <c:v>1913.7916666666279</c:v>
                </c:pt>
                <c:pt idx="33">
                  <c:v>1913.8749999999611</c:v>
                </c:pt>
                <c:pt idx="34">
                  <c:v>1913.9583333332944</c:v>
                </c:pt>
                <c:pt idx="35">
                  <c:v>1914.0416666666276</c:v>
                </c:pt>
                <c:pt idx="36">
                  <c:v>1914.1249999999609</c:v>
                </c:pt>
                <c:pt idx="37">
                  <c:v>1914.2083333332941</c:v>
                </c:pt>
                <c:pt idx="38">
                  <c:v>1914.2916666666274</c:v>
                </c:pt>
                <c:pt idx="39">
                  <c:v>1914.3749999999607</c:v>
                </c:pt>
                <c:pt idx="40">
                  <c:v>1914.4583333332939</c:v>
                </c:pt>
                <c:pt idx="41">
                  <c:v>1914.5416666666272</c:v>
                </c:pt>
                <c:pt idx="42">
                  <c:v>1914.6249999999604</c:v>
                </c:pt>
                <c:pt idx="43">
                  <c:v>1914.7083333332937</c:v>
                </c:pt>
                <c:pt idx="44">
                  <c:v>1914.791666666627</c:v>
                </c:pt>
                <c:pt idx="45">
                  <c:v>1914.8749999999602</c:v>
                </c:pt>
                <c:pt idx="46">
                  <c:v>1914.9583333332935</c:v>
                </c:pt>
                <c:pt idx="47">
                  <c:v>1915.0416666666267</c:v>
                </c:pt>
                <c:pt idx="48">
                  <c:v>1915.12499999996</c:v>
                </c:pt>
                <c:pt idx="49">
                  <c:v>1915.2083333332932</c:v>
                </c:pt>
                <c:pt idx="50">
                  <c:v>1915.2916666666265</c:v>
                </c:pt>
                <c:pt idx="51">
                  <c:v>1915.3749999999598</c:v>
                </c:pt>
                <c:pt idx="52">
                  <c:v>1915.458333333293</c:v>
                </c:pt>
                <c:pt idx="53">
                  <c:v>1915.5416666666263</c:v>
                </c:pt>
                <c:pt idx="54">
                  <c:v>1915.6249999999595</c:v>
                </c:pt>
                <c:pt idx="55">
                  <c:v>1915.7083333332928</c:v>
                </c:pt>
                <c:pt idx="56">
                  <c:v>1915.791666666626</c:v>
                </c:pt>
                <c:pt idx="57">
                  <c:v>1915.8749999999593</c:v>
                </c:pt>
                <c:pt idx="58">
                  <c:v>1915.9583333332926</c:v>
                </c:pt>
                <c:pt idx="59">
                  <c:v>1916.0416666666258</c:v>
                </c:pt>
                <c:pt idx="60">
                  <c:v>1916.1249999999591</c:v>
                </c:pt>
                <c:pt idx="61">
                  <c:v>1916.2083333332923</c:v>
                </c:pt>
                <c:pt idx="62">
                  <c:v>1916.2916666666256</c:v>
                </c:pt>
                <c:pt idx="63">
                  <c:v>1916.3749999999588</c:v>
                </c:pt>
                <c:pt idx="64">
                  <c:v>1916.4583333332921</c:v>
                </c:pt>
                <c:pt idx="65">
                  <c:v>1916.5416666666254</c:v>
                </c:pt>
                <c:pt idx="66">
                  <c:v>1916.6249999999586</c:v>
                </c:pt>
                <c:pt idx="67">
                  <c:v>1916.7083333332919</c:v>
                </c:pt>
                <c:pt idx="68">
                  <c:v>1916.7916666666251</c:v>
                </c:pt>
                <c:pt idx="69">
                  <c:v>1916.8749999999584</c:v>
                </c:pt>
                <c:pt idx="70">
                  <c:v>1916.9583333332916</c:v>
                </c:pt>
                <c:pt idx="71">
                  <c:v>1917.0416666666249</c:v>
                </c:pt>
                <c:pt idx="72">
                  <c:v>1917.1249999999582</c:v>
                </c:pt>
                <c:pt idx="73">
                  <c:v>1917.2083333332914</c:v>
                </c:pt>
                <c:pt idx="74">
                  <c:v>1917.2916666666247</c:v>
                </c:pt>
                <c:pt idx="75">
                  <c:v>1917.3749999999579</c:v>
                </c:pt>
                <c:pt idx="76">
                  <c:v>1917.4583333332912</c:v>
                </c:pt>
                <c:pt idx="77">
                  <c:v>1917.5416666666245</c:v>
                </c:pt>
                <c:pt idx="78">
                  <c:v>1917.6249999999577</c:v>
                </c:pt>
                <c:pt idx="79">
                  <c:v>1917.708333333291</c:v>
                </c:pt>
                <c:pt idx="80">
                  <c:v>1917.7916666666242</c:v>
                </c:pt>
                <c:pt idx="81">
                  <c:v>1917.8749999999575</c:v>
                </c:pt>
                <c:pt idx="82">
                  <c:v>1917.9583333332907</c:v>
                </c:pt>
                <c:pt idx="83">
                  <c:v>1918.041666666624</c:v>
                </c:pt>
                <c:pt idx="84">
                  <c:v>1918.1249999999573</c:v>
                </c:pt>
                <c:pt idx="85">
                  <c:v>1918.2083333332905</c:v>
                </c:pt>
                <c:pt idx="86">
                  <c:v>1918.2916666666238</c:v>
                </c:pt>
                <c:pt idx="87">
                  <c:v>1918.374999999957</c:v>
                </c:pt>
                <c:pt idx="88">
                  <c:v>1918.4583333332903</c:v>
                </c:pt>
                <c:pt idx="89">
                  <c:v>1918.5416666666235</c:v>
                </c:pt>
                <c:pt idx="90">
                  <c:v>1918.6249999999568</c:v>
                </c:pt>
                <c:pt idx="91">
                  <c:v>1918.7083333332901</c:v>
                </c:pt>
                <c:pt idx="92">
                  <c:v>1918.7916666666233</c:v>
                </c:pt>
                <c:pt idx="93">
                  <c:v>1918.8749999999566</c:v>
                </c:pt>
                <c:pt idx="94">
                  <c:v>1918.9583333332898</c:v>
                </c:pt>
                <c:pt idx="95">
                  <c:v>1919.0416666666231</c:v>
                </c:pt>
                <c:pt idx="96">
                  <c:v>1919.1249999999563</c:v>
                </c:pt>
                <c:pt idx="97">
                  <c:v>1919.2083333332896</c:v>
                </c:pt>
                <c:pt idx="98">
                  <c:v>1919.2916666666229</c:v>
                </c:pt>
                <c:pt idx="99">
                  <c:v>1919.3749999999561</c:v>
                </c:pt>
                <c:pt idx="100">
                  <c:v>1919.4583333332894</c:v>
                </c:pt>
                <c:pt idx="101">
                  <c:v>1919.5416666666226</c:v>
                </c:pt>
                <c:pt idx="102">
                  <c:v>1919.6249999999559</c:v>
                </c:pt>
                <c:pt idx="103">
                  <c:v>1919.7083333332891</c:v>
                </c:pt>
                <c:pt idx="104">
                  <c:v>1919.7916666666224</c:v>
                </c:pt>
                <c:pt idx="105">
                  <c:v>1919.8749999999557</c:v>
                </c:pt>
                <c:pt idx="106">
                  <c:v>1919.9583333332889</c:v>
                </c:pt>
                <c:pt idx="107">
                  <c:v>1920.0416666666222</c:v>
                </c:pt>
                <c:pt idx="108">
                  <c:v>1920.1249999999554</c:v>
                </c:pt>
                <c:pt idx="109">
                  <c:v>1920.2083333332887</c:v>
                </c:pt>
                <c:pt idx="110">
                  <c:v>1920.2916666666219</c:v>
                </c:pt>
                <c:pt idx="111">
                  <c:v>1920.3749999999552</c:v>
                </c:pt>
                <c:pt idx="112">
                  <c:v>1920.4583333332885</c:v>
                </c:pt>
                <c:pt idx="113">
                  <c:v>1920.5416666666217</c:v>
                </c:pt>
                <c:pt idx="114">
                  <c:v>1920.624999999955</c:v>
                </c:pt>
                <c:pt idx="115">
                  <c:v>1920.7083333332882</c:v>
                </c:pt>
                <c:pt idx="116">
                  <c:v>1920.7916666666215</c:v>
                </c:pt>
                <c:pt idx="117">
                  <c:v>1920.8749999999548</c:v>
                </c:pt>
                <c:pt idx="118">
                  <c:v>1920.958333333288</c:v>
                </c:pt>
                <c:pt idx="119">
                  <c:v>1921.0416666666213</c:v>
                </c:pt>
                <c:pt idx="120">
                  <c:v>1921.1249999999545</c:v>
                </c:pt>
                <c:pt idx="121">
                  <c:v>1921.2083333332878</c:v>
                </c:pt>
                <c:pt idx="122">
                  <c:v>1921.291666666621</c:v>
                </c:pt>
                <c:pt idx="123">
                  <c:v>1921.3749999999543</c:v>
                </c:pt>
                <c:pt idx="124">
                  <c:v>1921.4583333332876</c:v>
                </c:pt>
                <c:pt idx="125">
                  <c:v>1921.5416666666208</c:v>
                </c:pt>
                <c:pt idx="126">
                  <c:v>1921.6249999999541</c:v>
                </c:pt>
                <c:pt idx="127">
                  <c:v>1921.7083333332873</c:v>
                </c:pt>
                <c:pt idx="128">
                  <c:v>1921.7916666666206</c:v>
                </c:pt>
                <c:pt idx="129">
                  <c:v>1921.8749999999538</c:v>
                </c:pt>
                <c:pt idx="130">
                  <c:v>1921.9583333332871</c:v>
                </c:pt>
                <c:pt idx="131">
                  <c:v>1922.0416666666204</c:v>
                </c:pt>
                <c:pt idx="132">
                  <c:v>1922.1249999999536</c:v>
                </c:pt>
                <c:pt idx="133">
                  <c:v>1922.2083333332869</c:v>
                </c:pt>
                <c:pt idx="134">
                  <c:v>1922.2916666666201</c:v>
                </c:pt>
                <c:pt idx="135">
                  <c:v>1922.3749999999534</c:v>
                </c:pt>
                <c:pt idx="136">
                  <c:v>1922.4583333332866</c:v>
                </c:pt>
                <c:pt idx="137">
                  <c:v>1922.5416666666199</c:v>
                </c:pt>
                <c:pt idx="138">
                  <c:v>1922.6249999999532</c:v>
                </c:pt>
                <c:pt idx="139">
                  <c:v>1922.7083333332864</c:v>
                </c:pt>
                <c:pt idx="140">
                  <c:v>1922.7916666666197</c:v>
                </c:pt>
                <c:pt idx="141">
                  <c:v>1922.8749999999529</c:v>
                </c:pt>
                <c:pt idx="142">
                  <c:v>1922.9583333332862</c:v>
                </c:pt>
                <c:pt idx="143">
                  <c:v>1923.0416666666194</c:v>
                </c:pt>
                <c:pt idx="144">
                  <c:v>1923.1249999999527</c:v>
                </c:pt>
                <c:pt idx="145">
                  <c:v>1923.208333333286</c:v>
                </c:pt>
                <c:pt idx="146">
                  <c:v>1923.2916666666192</c:v>
                </c:pt>
                <c:pt idx="147">
                  <c:v>1923.3749999999525</c:v>
                </c:pt>
                <c:pt idx="148">
                  <c:v>1923.4583333332857</c:v>
                </c:pt>
                <c:pt idx="149">
                  <c:v>1923.541666666619</c:v>
                </c:pt>
                <c:pt idx="150">
                  <c:v>1923.6249999999523</c:v>
                </c:pt>
                <c:pt idx="151">
                  <c:v>1923.7083333332855</c:v>
                </c:pt>
                <c:pt idx="152">
                  <c:v>1923.7916666666188</c:v>
                </c:pt>
                <c:pt idx="153">
                  <c:v>1923.874999999952</c:v>
                </c:pt>
                <c:pt idx="154">
                  <c:v>1923.9583333332853</c:v>
                </c:pt>
                <c:pt idx="155">
                  <c:v>1924.0416666666185</c:v>
                </c:pt>
                <c:pt idx="156">
                  <c:v>1924.1249999999518</c:v>
                </c:pt>
                <c:pt idx="157">
                  <c:v>1924.2083333332851</c:v>
                </c:pt>
                <c:pt idx="158">
                  <c:v>1924.2916666666183</c:v>
                </c:pt>
                <c:pt idx="159">
                  <c:v>1924.3749999999516</c:v>
                </c:pt>
                <c:pt idx="160">
                  <c:v>1924.4583333332848</c:v>
                </c:pt>
                <c:pt idx="161">
                  <c:v>1924.5416666666181</c:v>
                </c:pt>
                <c:pt idx="162">
                  <c:v>1924.6249999999513</c:v>
                </c:pt>
                <c:pt idx="163">
                  <c:v>1924.7083333332846</c:v>
                </c:pt>
                <c:pt idx="164">
                  <c:v>1924.7916666666179</c:v>
                </c:pt>
                <c:pt idx="165">
                  <c:v>1924.8749999999511</c:v>
                </c:pt>
                <c:pt idx="166">
                  <c:v>1924.9583333332844</c:v>
                </c:pt>
                <c:pt idx="167">
                  <c:v>1925.0416666666176</c:v>
                </c:pt>
                <c:pt idx="168">
                  <c:v>1925.1249999999509</c:v>
                </c:pt>
                <c:pt idx="169">
                  <c:v>1925.2083333332841</c:v>
                </c:pt>
                <c:pt idx="170">
                  <c:v>1925.2916666666174</c:v>
                </c:pt>
                <c:pt idx="171">
                  <c:v>1925.3749999999507</c:v>
                </c:pt>
                <c:pt idx="172">
                  <c:v>1925.4583333332839</c:v>
                </c:pt>
                <c:pt idx="173">
                  <c:v>1925.5416666666172</c:v>
                </c:pt>
                <c:pt idx="174">
                  <c:v>1925.6249999999504</c:v>
                </c:pt>
                <c:pt idx="175">
                  <c:v>1925.7083333332837</c:v>
                </c:pt>
                <c:pt idx="176">
                  <c:v>1925.7916666666169</c:v>
                </c:pt>
                <c:pt idx="177">
                  <c:v>1925.8749999999502</c:v>
                </c:pt>
                <c:pt idx="178">
                  <c:v>1925.9583333332835</c:v>
                </c:pt>
                <c:pt idx="179">
                  <c:v>1926.0416666666167</c:v>
                </c:pt>
                <c:pt idx="180">
                  <c:v>1926.12499999995</c:v>
                </c:pt>
                <c:pt idx="181">
                  <c:v>1926.2083333332832</c:v>
                </c:pt>
                <c:pt idx="182">
                  <c:v>1926.2916666666165</c:v>
                </c:pt>
                <c:pt idx="183">
                  <c:v>1926.3749999999498</c:v>
                </c:pt>
                <c:pt idx="184">
                  <c:v>1926.458333333283</c:v>
                </c:pt>
                <c:pt idx="185">
                  <c:v>1926.5416666666163</c:v>
                </c:pt>
                <c:pt idx="186">
                  <c:v>1926.6249999999495</c:v>
                </c:pt>
                <c:pt idx="187">
                  <c:v>1926.7083333332828</c:v>
                </c:pt>
                <c:pt idx="188">
                  <c:v>1926.791666666616</c:v>
                </c:pt>
                <c:pt idx="189">
                  <c:v>1926.8749999999493</c:v>
                </c:pt>
                <c:pt idx="190">
                  <c:v>1926.9583333332826</c:v>
                </c:pt>
                <c:pt idx="191">
                  <c:v>1927.0416666666158</c:v>
                </c:pt>
                <c:pt idx="192">
                  <c:v>1927.1249999999491</c:v>
                </c:pt>
                <c:pt idx="193">
                  <c:v>1927.2083333332823</c:v>
                </c:pt>
                <c:pt idx="194">
                  <c:v>1927.2916666666156</c:v>
                </c:pt>
                <c:pt idx="195">
                  <c:v>1927.3749999999488</c:v>
                </c:pt>
                <c:pt idx="196">
                  <c:v>1927.4583333332821</c:v>
                </c:pt>
                <c:pt idx="197">
                  <c:v>1927.5416666666154</c:v>
                </c:pt>
                <c:pt idx="198">
                  <c:v>1927.6249999999486</c:v>
                </c:pt>
                <c:pt idx="199">
                  <c:v>1927.7083333332819</c:v>
                </c:pt>
                <c:pt idx="200">
                  <c:v>1927.7916666666151</c:v>
                </c:pt>
                <c:pt idx="201">
                  <c:v>1927.8749999999484</c:v>
                </c:pt>
                <c:pt idx="202">
                  <c:v>1927.9583333332816</c:v>
                </c:pt>
                <c:pt idx="203">
                  <c:v>1928.0416666666149</c:v>
                </c:pt>
                <c:pt idx="204">
                  <c:v>1928.1249999999482</c:v>
                </c:pt>
                <c:pt idx="205">
                  <c:v>1928.2083333332814</c:v>
                </c:pt>
                <c:pt idx="206">
                  <c:v>1928.2916666666147</c:v>
                </c:pt>
                <c:pt idx="207">
                  <c:v>1928.3749999999479</c:v>
                </c:pt>
                <c:pt idx="208">
                  <c:v>1928.4583333332812</c:v>
                </c:pt>
                <c:pt idx="209">
                  <c:v>1928.5416666666144</c:v>
                </c:pt>
                <c:pt idx="210">
                  <c:v>1928.6249999999477</c:v>
                </c:pt>
                <c:pt idx="211">
                  <c:v>1928.708333333281</c:v>
                </c:pt>
                <c:pt idx="212">
                  <c:v>1928.7916666666142</c:v>
                </c:pt>
                <c:pt idx="213">
                  <c:v>1928.8749999999475</c:v>
                </c:pt>
                <c:pt idx="214">
                  <c:v>1928.9583333332807</c:v>
                </c:pt>
                <c:pt idx="215">
                  <c:v>1929.041666666614</c:v>
                </c:pt>
                <c:pt idx="216">
                  <c:v>1929.1249999999472</c:v>
                </c:pt>
                <c:pt idx="217">
                  <c:v>1929.2083333332805</c:v>
                </c:pt>
                <c:pt idx="218">
                  <c:v>1929.2916666666138</c:v>
                </c:pt>
                <c:pt idx="219">
                  <c:v>1929.374999999947</c:v>
                </c:pt>
                <c:pt idx="220">
                  <c:v>1929.4583333332803</c:v>
                </c:pt>
                <c:pt idx="221">
                  <c:v>1929.5416666666135</c:v>
                </c:pt>
                <c:pt idx="222">
                  <c:v>1929.6249999999468</c:v>
                </c:pt>
                <c:pt idx="223">
                  <c:v>1929.7083333332801</c:v>
                </c:pt>
                <c:pt idx="224">
                  <c:v>1929.7916666666133</c:v>
                </c:pt>
                <c:pt idx="225">
                  <c:v>1929.8749999999466</c:v>
                </c:pt>
                <c:pt idx="226">
                  <c:v>1929.9583333332798</c:v>
                </c:pt>
                <c:pt idx="227">
                  <c:v>1930.0416666666131</c:v>
                </c:pt>
                <c:pt idx="228">
                  <c:v>1930.1249999999463</c:v>
                </c:pt>
                <c:pt idx="229">
                  <c:v>1930.2083333332796</c:v>
                </c:pt>
                <c:pt idx="230">
                  <c:v>1930.2916666666129</c:v>
                </c:pt>
                <c:pt idx="231">
                  <c:v>1930.3749999999461</c:v>
                </c:pt>
                <c:pt idx="232">
                  <c:v>1930.4583333332794</c:v>
                </c:pt>
                <c:pt idx="233">
                  <c:v>1930.5416666666126</c:v>
                </c:pt>
                <c:pt idx="234">
                  <c:v>1930.6249999999459</c:v>
                </c:pt>
                <c:pt idx="235">
                  <c:v>1930.7083333332791</c:v>
                </c:pt>
                <c:pt idx="236">
                  <c:v>1930.7916666666124</c:v>
                </c:pt>
                <c:pt idx="237">
                  <c:v>1930.8749999999457</c:v>
                </c:pt>
                <c:pt idx="238">
                  <c:v>1930.9583333332789</c:v>
                </c:pt>
                <c:pt idx="239">
                  <c:v>1931.0416666666122</c:v>
                </c:pt>
                <c:pt idx="240">
                  <c:v>1931.1249999999454</c:v>
                </c:pt>
                <c:pt idx="241">
                  <c:v>1931.2083333332787</c:v>
                </c:pt>
                <c:pt idx="242">
                  <c:v>1931.2916666666119</c:v>
                </c:pt>
                <c:pt idx="243">
                  <c:v>1931.3749999999452</c:v>
                </c:pt>
                <c:pt idx="244">
                  <c:v>1931.4583333332785</c:v>
                </c:pt>
                <c:pt idx="245">
                  <c:v>1931.5416666666117</c:v>
                </c:pt>
                <c:pt idx="246">
                  <c:v>1931.624999999945</c:v>
                </c:pt>
                <c:pt idx="247">
                  <c:v>1931.7083333332782</c:v>
                </c:pt>
                <c:pt idx="248">
                  <c:v>1931.7916666666115</c:v>
                </c:pt>
                <c:pt idx="249">
                  <c:v>1931.8749999999447</c:v>
                </c:pt>
                <c:pt idx="250">
                  <c:v>1931.958333333278</c:v>
                </c:pt>
                <c:pt idx="251">
                  <c:v>1932.0416666666113</c:v>
                </c:pt>
                <c:pt idx="252">
                  <c:v>1932.1249999999445</c:v>
                </c:pt>
                <c:pt idx="253">
                  <c:v>1932.2083333332778</c:v>
                </c:pt>
                <c:pt idx="254">
                  <c:v>1932.291666666611</c:v>
                </c:pt>
                <c:pt idx="255">
                  <c:v>1932.3749999999443</c:v>
                </c:pt>
                <c:pt idx="256">
                  <c:v>1932.4583333332776</c:v>
                </c:pt>
                <c:pt idx="257">
                  <c:v>1932.5416666666108</c:v>
                </c:pt>
                <c:pt idx="258">
                  <c:v>1932.6249999999441</c:v>
                </c:pt>
                <c:pt idx="259">
                  <c:v>1932.7083333332773</c:v>
                </c:pt>
                <c:pt idx="260">
                  <c:v>1932.7916666666106</c:v>
                </c:pt>
                <c:pt idx="261">
                  <c:v>1932.8749999999438</c:v>
                </c:pt>
                <c:pt idx="262">
                  <c:v>1932.9583333332771</c:v>
                </c:pt>
                <c:pt idx="263">
                  <c:v>1933.0416666666104</c:v>
                </c:pt>
                <c:pt idx="264">
                  <c:v>1933.1249999999436</c:v>
                </c:pt>
                <c:pt idx="265">
                  <c:v>1933.2083333332769</c:v>
                </c:pt>
                <c:pt idx="266">
                  <c:v>1933.2916666666101</c:v>
                </c:pt>
                <c:pt idx="267">
                  <c:v>1933.3749999999434</c:v>
                </c:pt>
                <c:pt idx="268">
                  <c:v>1933.4583333332766</c:v>
                </c:pt>
                <c:pt idx="269">
                  <c:v>1933.5416666666099</c:v>
                </c:pt>
                <c:pt idx="270">
                  <c:v>1933.6249999999432</c:v>
                </c:pt>
                <c:pt idx="271">
                  <c:v>1933.7083333332764</c:v>
                </c:pt>
                <c:pt idx="272">
                  <c:v>1933.7916666666097</c:v>
                </c:pt>
                <c:pt idx="273">
                  <c:v>1933.8749999999429</c:v>
                </c:pt>
                <c:pt idx="274">
                  <c:v>1933.9583333332762</c:v>
                </c:pt>
                <c:pt idx="275">
                  <c:v>1934.0416666666094</c:v>
                </c:pt>
                <c:pt idx="276">
                  <c:v>1934.1249999999427</c:v>
                </c:pt>
                <c:pt idx="277">
                  <c:v>1934.208333333276</c:v>
                </c:pt>
                <c:pt idx="278">
                  <c:v>1934.2916666666092</c:v>
                </c:pt>
                <c:pt idx="279">
                  <c:v>1934.3749999999425</c:v>
                </c:pt>
                <c:pt idx="280">
                  <c:v>1934.4583333332757</c:v>
                </c:pt>
                <c:pt idx="281">
                  <c:v>1934.541666666609</c:v>
                </c:pt>
                <c:pt idx="282">
                  <c:v>1934.6249999999422</c:v>
                </c:pt>
                <c:pt idx="283">
                  <c:v>1934.7083333332755</c:v>
                </c:pt>
                <c:pt idx="284">
                  <c:v>1934.7916666666088</c:v>
                </c:pt>
                <c:pt idx="285">
                  <c:v>1934.874999999942</c:v>
                </c:pt>
                <c:pt idx="286">
                  <c:v>1934.9583333332753</c:v>
                </c:pt>
                <c:pt idx="287">
                  <c:v>1935.0416666666085</c:v>
                </c:pt>
                <c:pt idx="288">
                  <c:v>1935.1249999999418</c:v>
                </c:pt>
                <c:pt idx="289">
                  <c:v>1935.208333333275</c:v>
                </c:pt>
                <c:pt idx="290">
                  <c:v>1935.2916666666083</c:v>
                </c:pt>
                <c:pt idx="291">
                  <c:v>1935.3749999999416</c:v>
                </c:pt>
                <c:pt idx="292">
                  <c:v>1935.4583333332748</c:v>
                </c:pt>
                <c:pt idx="293">
                  <c:v>1935.5416666666081</c:v>
                </c:pt>
                <c:pt idx="294">
                  <c:v>1935.6249999999413</c:v>
                </c:pt>
                <c:pt idx="295">
                  <c:v>1935.7083333332746</c:v>
                </c:pt>
                <c:pt idx="296">
                  <c:v>1935.7916666666079</c:v>
                </c:pt>
                <c:pt idx="297">
                  <c:v>1935.8749999999411</c:v>
                </c:pt>
                <c:pt idx="298">
                  <c:v>1935.9583333332744</c:v>
                </c:pt>
                <c:pt idx="299">
                  <c:v>1936.0416666666076</c:v>
                </c:pt>
                <c:pt idx="300">
                  <c:v>1936.1249999999409</c:v>
                </c:pt>
                <c:pt idx="301">
                  <c:v>1936.2083333332741</c:v>
                </c:pt>
                <c:pt idx="302">
                  <c:v>1936.2916666666074</c:v>
                </c:pt>
                <c:pt idx="303">
                  <c:v>1936.3749999999407</c:v>
                </c:pt>
                <c:pt idx="304">
                  <c:v>1936.4583333332739</c:v>
                </c:pt>
                <c:pt idx="305">
                  <c:v>1936.5416666666072</c:v>
                </c:pt>
                <c:pt idx="306">
                  <c:v>1936.6249999999404</c:v>
                </c:pt>
                <c:pt idx="307">
                  <c:v>1936.7083333332737</c:v>
                </c:pt>
                <c:pt idx="308">
                  <c:v>1936.7916666666069</c:v>
                </c:pt>
                <c:pt idx="309">
                  <c:v>1936.8749999999402</c:v>
                </c:pt>
                <c:pt idx="310">
                  <c:v>1936.9583333332735</c:v>
                </c:pt>
                <c:pt idx="311">
                  <c:v>1937.0416666666067</c:v>
                </c:pt>
                <c:pt idx="312">
                  <c:v>1937.12499999994</c:v>
                </c:pt>
                <c:pt idx="313">
                  <c:v>1937.2083333332732</c:v>
                </c:pt>
                <c:pt idx="314">
                  <c:v>1937.2916666666065</c:v>
                </c:pt>
                <c:pt idx="315">
                  <c:v>1937.3749999999397</c:v>
                </c:pt>
                <c:pt idx="316">
                  <c:v>1937.458333333273</c:v>
                </c:pt>
                <c:pt idx="317">
                  <c:v>1937.5416666666063</c:v>
                </c:pt>
                <c:pt idx="318">
                  <c:v>1937.6249999999395</c:v>
                </c:pt>
                <c:pt idx="319">
                  <c:v>1937.7083333332728</c:v>
                </c:pt>
                <c:pt idx="320">
                  <c:v>1937.791666666606</c:v>
                </c:pt>
                <c:pt idx="321">
                  <c:v>1937.8749999999393</c:v>
                </c:pt>
                <c:pt idx="322">
                  <c:v>1937.9583333332725</c:v>
                </c:pt>
                <c:pt idx="323">
                  <c:v>1938.0416666666058</c:v>
                </c:pt>
                <c:pt idx="324">
                  <c:v>1938.1249999999391</c:v>
                </c:pt>
                <c:pt idx="325">
                  <c:v>1938.2083333332723</c:v>
                </c:pt>
                <c:pt idx="326">
                  <c:v>1938.2916666666056</c:v>
                </c:pt>
                <c:pt idx="327">
                  <c:v>1938.3749999999388</c:v>
                </c:pt>
                <c:pt idx="328">
                  <c:v>1938.4583333332721</c:v>
                </c:pt>
                <c:pt idx="329">
                  <c:v>1938.5416666666054</c:v>
                </c:pt>
                <c:pt idx="330">
                  <c:v>1938.6249999999386</c:v>
                </c:pt>
                <c:pt idx="331">
                  <c:v>1938.7083333332719</c:v>
                </c:pt>
                <c:pt idx="332">
                  <c:v>1938.7916666666051</c:v>
                </c:pt>
                <c:pt idx="333">
                  <c:v>1938.8749999999384</c:v>
                </c:pt>
                <c:pt idx="334">
                  <c:v>1938.9583333332716</c:v>
                </c:pt>
                <c:pt idx="335">
                  <c:v>1939.0416666666049</c:v>
                </c:pt>
                <c:pt idx="336">
                  <c:v>1939.1249999999382</c:v>
                </c:pt>
                <c:pt idx="337">
                  <c:v>1939.2083333332714</c:v>
                </c:pt>
                <c:pt idx="338">
                  <c:v>1939.2916666666047</c:v>
                </c:pt>
                <c:pt idx="339">
                  <c:v>1939.3749999999379</c:v>
                </c:pt>
                <c:pt idx="340">
                  <c:v>1939.4583333332712</c:v>
                </c:pt>
                <c:pt idx="341">
                  <c:v>1939.5416666666044</c:v>
                </c:pt>
                <c:pt idx="342">
                  <c:v>1939.6249999999377</c:v>
                </c:pt>
                <c:pt idx="343">
                  <c:v>1939.708333333271</c:v>
                </c:pt>
                <c:pt idx="344">
                  <c:v>1939.7916666666042</c:v>
                </c:pt>
                <c:pt idx="345">
                  <c:v>1939.8749999999375</c:v>
                </c:pt>
                <c:pt idx="346">
                  <c:v>1939.9583333332707</c:v>
                </c:pt>
                <c:pt idx="347">
                  <c:v>1940.041666666604</c:v>
                </c:pt>
                <c:pt idx="348">
                  <c:v>1940.1249999999372</c:v>
                </c:pt>
                <c:pt idx="349">
                  <c:v>1940.2083333332705</c:v>
                </c:pt>
                <c:pt idx="350">
                  <c:v>1940.2916666666038</c:v>
                </c:pt>
                <c:pt idx="351">
                  <c:v>1940.374999999937</c:v>
                </c:pt>
                <c:pt idx="352">
                  <c:v>1940.4583333332703</c:v>
                </c:pt>
                <c:pt idx="353">
                  <c:v>1940.5416666666035</c:v>
                </c:pt>
                <c:pt idx="354">
                  <c:v>1940.6249999999368</c:v>
                </c:pt>
                <c:pt idx="355">
                  <c:v>1940.70833333327</c:v>
                </c:pt>
                <c:pt idx="356">
                  <c:v>1940.7916666666033</c:v>
                </c:pt>
                <c:pt idx="357">
                  <c:v>1940.8749999999366</c:v>
                </c:pt>
                <c:pt idx="358">
                  <c:v>1940.9583333332698</c:v>
                </c:pt>
                <c:pt idx="359">
                  <c:v>1941.0416666666031</c:v>
                </c:pt>
                <c:pt idx="360">
                  <c:v>1941.1249999999363</c:v>
                </c:pt>
                <c:pt idx="361">
                  <c:v>1941.2083333332696</c:v>
                </c:pt>
                <c:pt idx="362">
                  <c:v>1941.2916666666029</c:v>
                </c:pt>
                <c:pt idx="363">
                  <c:v>1941.3749999999361</c:v>
                </c:pt>
                <c:pt idx="364">
                  <c:v>1941.4583333332694</c:v>
                </c:pt>
                <c:pt idx="365">
                  <c:v>1941.5416666666026</c:v>
                </c:pt>
                <c:pt idx="366">
                  <c:v>1941.6249999999359</c:v>
                </c:pt>
                <c:pt idx="367">
                  <c:v>1941.7083333332691</c:v>
                </c:pt>
                <c:pt idx="368">
                  <c:v>1941.7916666666024</c:v>
                </c:pt>
                <c:pt idx="369">
                  <c:v>1941.8749999999357</c:v>
                </c:pt>
                <c:pt idx="370">
                  <c:v>1941.9583333332689</c:v>
                </c:pt>
                <c:pt idx="371">
                  <c:v>1942.0416666666022</c:v>
                </c:pt>
                <c:pt idx="372">
                  <c:v>1942.1249999999354</c:v>
                </c:pt>
                <c:pt idx="373">
                  <c:v>1942.2083333332687</c:v>
                </c:pt>
                <c:pt idx="374">
                  <c:v>1942.2916666666019</c:v>
                </c:pt>
                <c:pt idx="375">
                  <c:v>1942.3749999999352</c:v>
                </c:pt>
                <c:pt idx="376">
                  <c:v>1942.4583333332685</c:v>
                </c:pt>
                <c:pt idx="377">
                  <c:v>1942.5416666666017</c:v>
                </c:pt>
                <c:pt idx="378">
                  <c:v>1942.624999999935</c:v>
                </c:pt>
                <c:pt idx="379">
                  <c:v>1942.7083333332682</c:v>
                </c:pt>
                <c:pt idx="380">
                  <c:v>1942.7916666666015</c:v>
                </c:pt>
                <c:pt idx="381">
                  <c:v>1942.8749999999347</c:v>
                </c:pt>
                <c:pt idx="382">
                  <c:v>1942.958333333268</c:v>
                </c:pt>
                <c:pt idx="383">
                  <c:v>1943.0416666666013</c:v>
                </c:pt>
                <c:pt idx="384">
                  <c:v>1943.1249999999345</c:v>
                </c:pt>
                <c:pt idx="385">
                  <c:v>1943.2083333332678</c:v>
                </c:pt>
                <c:pt idx="386">
                  <c:v>1943.291666666601</c:v>
                </c:pt>
                <c:pt idx="387">
                  <c:v>1943.3749999999343</c:v>
                </c:pt>
                <c:pt idx="388">
                  <c:v>1943.4583333332675</c:v>
                </c:pt>
                <c:pt idx="389">
                  <c:v>1943.5416666666008</c:v>
                </c:pt>
                <c:pt idx="390">
                  <c:v>1943.6249999999341</c:v>
                </c:pt>
                <c:pt idx="391">
                  <c:v>1943.7083333332673</c:v>
                </c:pt>
                <c:pt idx="392">
                  <c:v>1943.7916666666006</c:v>
                </c:pt>
                <c:pt idx="393">
                  <c:v>1943.8749999999338</c:v>
                </c:pt>
                <c:pt idx="394">
                  <c:v>1943.9583333332671</c:v>
                </c:pt>
                <c:pt idx="395">
                  <c:v>1944.0416666666003</c:v>
                </c:pt>
                <c:pt idx="396">
                  <c:v>1944.1249999999336</c:v>
                </c:pt>
                <c:pt idx="397">
                  <c:v>1944.2083333332669</c:v>
                </c:pt>
                <c:pt idx="398">
                  <c:v>1944.2916666666001</c:v>
                </c:pt>
                <c:pt idx="399">
                  <c:v>1944.3749999999334</c:v>
                </c:pt>
                <c:pt idx="400">
                  <c:v>1944.4583333332666</c:v>
                </c:pt>
                <c:pt idx="401">
                  <c:v>1944.5416666665999</c:v>
                </c:pt>
                <c:pt idx="402">
                  <c:v>1944.6249999999332</c:v>
                </c:pt>
                <c:pt idx="403">
                  <c:v>1944.7083333332664</c:v>
                </c:pt>
                <c:pt idx="404">
                  <c:v>1944.7916666665997</c:v>
                </c:pt>
                <c:pt idx="405">
                  <c:v>1944.8749999999329</c:v>
                </c:pt>
                <c:pt idx="406">
                  <c:v>1944.9583333332662</c:v>
                </c:pt>
                <c:pt idx="407">
                  <c:v>1945.0416666665994</c:v>
                </c:pt>
                <c:pt idx="408">
                  <c:v>1945.1249999999327</c:v>
                </c:pt>
                <c:pt idx="409">
                  <c:v>1945.208333333266</c:v>
                </c:pt>
                <c:pt idx="410">
                  <c:v>1945.2916666665992</c:v>
                </c:pt>
                <c:pt idx="411">
                  <c:v>1945.3749999999325</c:v>
                </c:pt>
                <c:pt idx="412">
                  <c:v>1945.4583333332657</c:v>
                </c:pt>
                <c:pt idx="413">
                  <c:v>1945.541666666599</c:v>
                </c:pt>
                <c:pt idx="414">
                  <c:v>1945.6249999999322</c:v>
                </c:pt>
                <c:pt idx="415">
                  <c:v>1945.7083333332655</c:v>
                </c:pt>
                <c:pt idx="416">
                  <c:v>1945.7916666665988</c:v>
                </c:pt>
                <c:pt idx="417">
                  <c:v>1945.874999999932</c:v>
                </c:pt>
                <c:pt idx="418">
                  <c:v>1945.9583333332653</c:v>
                </c:pt>
                <c:pt idx="419">
                  <c:v>1946.0416666665985</c:v>
                </c:pt>
                <c:pt idx="420">
                  <c:v>1946.1249999999318</c:v>
                </c:pt>
                <c:pt idx="421">
                  <c:v>1946.208333333265</c:v>
                </c:pt>
                <c:pt idx="422">
                  <c:v>1946.2916666665983</c:v>
                </c:pt>
                <c:pt idx="423">
                  <c:v>1946.3749999999316</c:v>
                </c:pt>
                <c:pt idx="424">
                  <c:v>1946.4583333332648</c:v>
                </c:pt>
                <c:pt idx="425">
                  <c:v>1946.5416666665981</c:v>
                </c:pt>
                <c:pt idx="426">
                  <c:v>1946.6249999999313</c:v>
                </c:pt>
                <c:pt idx="427">
                  <c:v>1946.7083333332646</c:v>
                </c:pt>
                <c:pt idx="428">
                  <c:v>1946.7916666665978</c:v>
                </c:pt>
                <c:pt idx="429">
                  <c:v>1946.8749999999311</c:v>
                </c:pt>
                <c:pt idx="430">
                  <c:v>1946.9583333332644</c:v>
                </c:pt>
                <c:pt idx="431">
                  <c:v>1947.0416666665976</c:v>
                </c:pt>
                <c:pt idx="432">
                  <c:v>1947.1249999999309</c:v>
                </c:pt>
                <c:pt idx="433">
                  <c:v>1947.2083333332641</c:v>
                </c:pt>
                <c:pt idx="434">
                  <c:v>1947.2916666665974</c:v>
                </c:pt>
                <c:pt idx="435">
                  <c:v>1947.3749999999307</c:v>
                </c:pt>
                <c:pt idx="436">
                  <c:v>1947.4583333332639</c:v>
                </c:pt>
                <c:pt idx="437">
                  <c:v>1947.5416666665972</c:v>
                </c:pt>
                <c:pt idx="438">
                  <c:v>1947.6249999999304</c:v>
                </c:pt>
                <c:pt idx="439">
                  <c:v>1947.7083333332637</c:v>
                </c:pt>
                <c:pt idx="440">
                  <c:v>1947.7916666665969</c:v>
                </c:pt>
                <c:pt idx="441">
                  <c:v>1947.8749999999302</c:v>
                </c:pt>
                <c:pt idx="442">
                  <c:v>1947.9583333332635</c:v>
                </c:pt>
                <c:pt idx="443">
                  <c:v>1948.0416666665967</c:v>
                </c:pt>
                <c:pt idx="444">
                  <c:v>1948.12499999993</c:v>
                </c:pt>
                <c:pt idx="445">
                  <c:v>1948.2083333332632</c:v>
                </c:pt>
                <c:pt idx="446">
                  <c:v>1948.2916666665965</c:v>
                </c:pt>
                <c:pt idx="447">
                  <c:v>1948.3749999999297</c:v>
                </c:pt>
                <c:pt idx="448">
                  <c:v>1948.458333333263</c:v>
                </c:pt>
                <c:pt idx="449">
                  <c:v>1948.5416666665963</c:v>
                </c:pt>
                <c:pt idx="450">
                  <c:v>1948.6249999999295</c:v>
                </c:pt>
                <c:pt idx="451">
                  <c:v>1948.7083333332628</c:v>
                </c:pt>
                <c:pt idx="452">
                  <c:v>1948.791666666596</c:v>
                </c:pt>
                <c:pt idx="453">
                  <c:v>1948.8749999999293</c:v>
                </c:pt>
                <c:pt idx="454">
                  <c:v>1948.9583333332625</c:v>
                </c:pt>
                <c:pt idx="455">
                  <c:v>1949.0416666665958</c:v>
                </c:pt>
                <c:pt idx="456">
                  <c:v>1949.1249999999291</c:v>
                </c:pt>
                <c:pt idx="457">
                  <c:v>1949.2083333332623</c:v>
                </c:pt>
                <c:pt idx="458">
                  <c:v>1949.2916666665956</c:v>
                </c:pt>
                <c:pt idx="459">
                  <c:v>1949.3749999999288</c:v>
                </c:pt>
                <c:pt idx="460">
                  <c:v>1949.4583333332621</c:v>
                </c:pt>
                <c:pt idx="461">
                  <c:v>1949.5416666665953</c:v>
                </c:pt>
                <c:pt idx="462">
                  <c:v>1949.6249999999286</c:v>
                </c:pt>
                <c:pt idx="463">
                  <c:v>1949.7083333332619</c:v>
                </c:pt>
                <c:pt idx="464">
                  <c:v>1949.7916666665951</c:v>
                </c:pt>
                <c:pt idx="465">
                  <c:v>1949.8749999999284</c:v>
                </c:pt>
                <c:pt idx="466">
                  <c:v>1949.9583333332616</c:v>
                </c:pt>
                <c:pt idx="467">
                  <c:v>1950.0416666665949</c:v>
                </c:pt>
                <c:pt idx="468">
                  <c:v>1950.1249999999281</c:v>
                </c:pt>
                <c:pt idx="469">
                  <c:v>1950.2083333332614</c:v>
                </c:pt>
                <c:pt idx="470">
                  <c:v>1950.2916666665947</c:v>
                </c:pt>
                <c:pt idx="471">
                  <c:v>1950.3749999999279</c:v>
                </c:pt>
                <c:pt idx="472">
                  <c:v>1950.4583333332612</c:v>
                </c:pt>
                <c:pt idx="473">
                  <c:v>1950.5416666665944</c:v>
                </c:pt>
                <c:pt idx="474">
                  <c:v>1950.6249999999277</c:v>
                </c:pt>
                <c:pt idx="475">
                  <c:v>1950.708333333261</c:v>
                </c:pt>
                <c:pt idx="476">
                  <c:v>1950.7916666665942</c:v>
                </c:pt>
                <c:pt idx="477">
                  <c:v>1950.8749999999275</c:v>
                </c:pt>
                <c:pt idx="478">
                  <c:v>1950.9583333332607</c:v>
                </c:pt>
                <c:pt idx="479">
                  <c:v>1951.041666666594</c:v>
                </c:pt>
                <c:pt idx="480">
                  <c:v>1951.1249999999272</c:v>
                </c:pt>
                <c:pt idx="481">
                  <c:v>1951.2083333332605</c:v>
                </c:pt>
                <c:pt idx="482">
                  <c:v>1951.2916666665938</c:v>
                </c:pt>
                <c:pt idx="483">
                  <c:v>1951.374999999927</c:v>
                </c:pt>
                <c:pt idx="484">
                  <c:v>1951.4583333332603</c:v>
                </c:pt>
                <c:pt idx="485">
                  <c:v>1951.5416666665935</c:v>
                </c:pt>
                <c:pt idx="486">
                  <c:v>1951.6249999999268</c:v>
                </c:pt>
                <c:pt idx="487">
                  <c:v>1951.70833333326</c:v>
                </c:pt>
                <c:pt idx="488">
                  <c:v>1951.7916666665933</c:v>
                </c:pt>
                <c:pt idx="489">
                  <c:v>1951.8749999999266</c:v>
                </c:pt>
                <c:pt idx="490">
                  <c:v>1951.9583333332598</c:v>
                </c:pt>
                <c:pt idx="491">
                  <c:v>1952.0416666665931</c:v>
                </c:pt>
                <c:pt idx="492">
                  <c:v>1952.1249999999263</c:v>
                </c:pt>
                <c:pt idx="493">
                  <c:v>1952.2083333332596</c:v>
                </c:pt>
                <c:pt idx="494">
                  <c:v>1952.2916666665928</c:v>
                </c:pt>
                <c:pt idx="495">
                  <c:v>1952.3749999999261</c:v>
                </c:pt>
                <c:pt idx="496">
                  <c:v>1952.4583333332594</c:v>
                </c:pt>
                <c:pt idx="497">
                  <c:v>1952.5416666665926</c:v>
                </c:pt>
                <c:pt idx="498">
                  <c:v>1952.6249999999259</c:v>
                </c:pt>
                <c:pt idx="499">
                  <c:v>1952.7083333332591</c:v>
                </c:pt>
                <c:pt idx="500">
                  <c:v>1952.7916666665924</c:v>
                </c:pt>
                <c:pt idx="501">
                  <c:v>1952.8749999999256</c:v>
                </c:pt>
                <c:pt idx="502">
                  <c:v>1952.9583333332589</c:v>
                </c:pt>
                <c:pt idx="503">
                  <c:v>1953.0416666665922</c:v>
                </c:pt>
                <c:pt idx="504">
                  <c:v>1953.1249999999254</c:v>
                </c:pt>
                <c:pt idx="505">
                  <c:v>1953.2083333332587</c:v>
                </c:pt>
                <c:pt idx="506">
                  <c:v>1953.2916666665919</c:v>
                </c:pt>
                <c:pt idx="507">
                  <c:v>1953.3749999999252</c:v>
                </c:pt>
                <c:pt idx="508">
                  <c:v>1953.4583333332585</c:v>
                </c:pt>
                <c:pt idx="509">
                  <c:v>1953.5416666665917</c:v>
                </c:pt>
                <c:pt idx="510">
                  <c:v>1953.624999999925</c:v>
                </c:pt>
                <c:pt idx="511">
                  <c:v>1953.7083333332582</c:v>
                </c:pt>
                <c:pt idx="512">
                  <c:v>1953.7916666665915</c:v>
                </c:pt>
                <c:pt idx="513">
                  <c:v>1953.8749999999247</c:v>
                </c:pt>
                <c:pt idx="514">
                  <c:v>1953.958333333258</c:v>
                </c:pt>
                <c:pt idx="515">
                  <c:v>1954.0416666665913</c:v>
                </c:pt>
                <c:pt idx="516">
                  <c:v>1954.1249999999245</c:v>
                </c:pt>
                <c:pt idx="517">
                  <c:v>1954.2083333332578</c:v>
                </c:pt>
                <c:pt idx="518">
                  <c:v>1954.291666666591</c:v>
                </c:pt>
                <c:pt idx="519">
                  <c:v>1954.3749999999243</c:v>
                </c:pt>
                <c:pt idx="520">
                  <c:v>1954.4583333332575</c:v>
                </c:pt>
                <c:pt idx="521">
                  <c:v>1954.5416666665908</c:v>
                </c:pt>
                <c:pt idx="522">
                  <c:v>1954.6249999999241</c:v>
                </c:pt>
                <c:pt idx="523">
                  <c:v>1954.7083333332573</c:v>
                </c:pt>
                <c:pt idx="524">
                  <c:v>1954.7916666665906</c:v>
                </c:pt>
                <c:pt idx="525">
                  <c:v>1954.8749999999238</c:v>
                </c:pt>
                <c:pt idx="526">
                  <c:v>1954.9583333332571</c:v>
                </c:pt>
                <c:pt idx="527">
                  <c:v>1955.0416666665903</c:v>
                </c:pt>
                <c:pt idx="528">
                  <c:v>1955.1249999999236</c:v>
                </c:pt>
                <c:pt idx="529">
                  <c:v>1955.2083333332569</c:v>
                </c:pt>
                <c:pt idx="530">
                  <c:v>1955.2916666665901</c:v>
                </c:pt>
                <c:pt idx="531">
                  <c:v>1955.3749999999234</c:v>
                </c:pt>
                <c:pt idx="532">
                  <c:v>1955.4583333332566</c:v>
                </c:pt>
                <c:pt idx="533">
                  <c:v>1955.5416666665899</c:v>
                </c:pt>
                <c:pt idx="534">
                  <c:v>1955.6249999999231</c:v>
                </c:pt>
                <c:pt idx="535">
                  <c:v>1955.7083333332564</c:v>
                </c:pt>
                <c:pt idx="536">
                  <c:v>1955.7916666665897</c:v>
                </c:pt>
                <c:pt idx="537">
                  <c:v>1955.8749999999229</c:v>
                </c:pt>
                <c:pt idx="538">
                  <c:v>1955.9583333332562</c:v>
                </c:pt>
                <c:pt idx="539">
                  <c:v>1956.0416666665894</c:v>
                </c:pt>
                <c:pt idx="540">
                  <c:v>1956.1249999999227</c:v>
                </c:pt>
                <c:pt idx="541">
                  <c:v>1956.208333333256</c:v>
                </c:pt>
                <c:pt idx="542">
                  <c:v>1956.2916666665892</c:v>
                </c:pt>
                <c:pt idx="543">
                  <c:v>1956.3749999999225</c:v>
                </c:pt>
                <c:pt idx="544">
                  <c:v>1956.4583333332557</c:v>
                </c:pt>
                <c:pt idx="545">
                  <c:v>1956.541666666589</c:v>
                </c:pt>
                <c:pt idx="546">
                  <c:v>1956.6249999999222</c:v>
                </c:pt>
                <c:pt idx="547">
                  <c:v>1956.7083333332555</c:v>
                </c:pt>
                <c:pt idx="548">
                  <c:v>1956.7916666665888</c:v>
                </c:pt>
                <c:pt idx="549">
                  <c:v>1956.874999999922</c:v>
                </c:pt>
                <c:pt idx="550">
                  <c:v>1956.9583333332553</c:v>
                </c:pt>
                <c:pt idx="551">
                  <c:v>1957.0416666665885</c:v>
                </c:pt>
                <c:pt idx="552">
                  <c:v>1957.1249999999218</c:v>
                </c:pt>
                <c:pt idx="553">
                  <c:v>1957.208333333255</c:v>
                </c:pt>
                <c:pt idx="554">
                  <c:v>1957.2916666665883</c:v>
                </c:pt>
                <c:pt idx="555">
                  <c:v>1957.3749999999216</c:v>
                </c:pt>
                <c:pt idx="556">
                  <c:v>1957.4583333332548</c:v>
                </c:pt>
                <c:pt idx="557">
                  <c:v>1957.5416666665881</c:v>
                </c:pt>
                <c:pt idx="558">
                  <c:v>1957.6249999999213</c:v>
                </c:pt>
                <c:pt idx="559">
                  <c:v>1957.7083333332546</c:v>
                </c:pt>
                <c:pt idx="560">
                  <c:v>1957.7916666665878</c:v>
                </c:pt>
                <c:pt idx="561">
                  <c:v>1957.8749999999211</c:v>
                </c:pt>
                <c:pt idx="562">
                  <c:v>1957.9583333332544</c:v>
                </c:pt>
                <c:pt idx="563">
                  <c:v>1958.0416666665876</c:v>
                </c:pt>
                <c:pt idx="564">
                  <c:v>1958.1249999999209</c:v>
                </c:pt>
                <c:pt idx="565">
                  <c:v>1958.2083333332541</c:v>
                </c:pt>
                <c:pt idx="566">
                  <c:v>1958.2916666665874</c:v>
                </c:pt>
                <c:pt idx="567">
                  <c:v>1958.3749999999206</c:v>
                </c:pt>
                <c:pt idx="568">
                  <c:v>1958.4583333332539</c:v>
                </c:pt>
                <c:pt idx="569">
                  <c:v>1958.5416666665872</c:v>
                </c:pt>
                <c:pt idx="570">
                  <c:v>1958.6249999999204</c:v>
                </c:pt>
                <c:pt idx="571">
                  <c:v>1958.7083333332537</c:v>
                </c:pt>
                <c:pt idx="572">
                  <c:v>1958.7916666665869</c:v>
                </c:pt>
                <c:pt idx="573">
                  <c:v>1958.8749999999202</c:v>
                </c:pt>
                <c:pt idx="574">
                  <c:v>1958.9583333332534</c:v>
                </c:pt>
                <c:pt idx="575">
                  <c:v>1959.0416666665867</c:v>
                </c:pt>
                <c:pt idx="576">
                  <c:v>1959.12499999992</c:v>
                </c:pt>
                <c:pt idx="577">
                  <c:v>1959.2083333332532</c:v>
                </c:pt>
                <c:pt idx="578">
                  <c:v>1959.2916666665865</c:v>
                </c:pt>
                <c:pt idx="579">
                  <c:v>1959.3749999999197</c:v>
                </c:pt>
                <c:pt idx="580">
                  <c:v>1959.458333333253</c:v>
                </c:pt>
                <c:pt idx="581">
                  <c:v>1959.5416666665863</c:v>
                </c:pt>
                <c:pt idx="582">
                  <c:v>1959.6249999999195</c:v>
                </c:pt>
                <c:pt idx="583">
                  <c:v>1959.7083333332528</c:v>
                </c:pt>
                <c:pt idx="584">
                  <c:v>1959.791666666586</c:v>
                </c:pt>
                <c:pt idx="585">
                  <c:v>1959.8749999999193</c:v>
                </c:pt>
                <c:pt idx="586">
                  <c:v>1959.9583333332525</c:v>
                </c:pt>
                <c:pt idx="587">
                  <c:v>1960.0416666665858</c:v>
                </c:pt>
                <c:pt idx="588">
                  <c:v>1960.1249999999191</c:v>
                </c:pt>
                <c:pt idx="589">
                  <c:v>1960.2083333332523</c:v>
                </c:pt>
                <c:pt idx="590">
                  <c:v>1960.2916666665856</c:v>
                </c:pt>
                <c:pt idx="591">
                  <c:v>1960.3749999999188</c:v>
                </c:pt>
                <c:pt idx="592">
                  <c:v>1960.4583333332521</c:v>
                </c:pt>
                <c:pt idx="593">
                  <c:v>1960.5416666665853</c:v>
                </c:pt>
                <c:pt idx="594">
                  <c:v>1960.6249999999186</c:v>
                </c:pt>
                <c:pt idx="595">
                  <c:v>1960.7083333332519</c:v>
                </c:pt>
                <c:pt idx="596">
                  <c:v>1960.7916666665851</c:v>
                </c:pt>
                <c:pt idx="597">
                  <c:v>1960.8749999999184</c:v>
                </c:pt>
                <c:pt idx="598">
                  <c:v>1960.9583333332516</c:v>
                </c:pt>
                <c:pt idx="599">
                  <c:v>1961.0416666665849</c:v>
                </c:pt>
                <c:pt idx="600">
                  <c:v>1961.1249999999181</c:v>
                </c:pt>
                <c:pt idx="601">
                  <c:v>1961.2083333332514</c:v>
                </c:pt>
                <c:pt idx="602">
                  <c:v>1961.2916666665847</c:v>
                </c:pt>
                <c:pt idx="603">
                  <c:v>1961.3749999999179</c:v>
                </c:pt>
                <c:pt idx="604">
                  <c:v>1961.4583333332512</c:v>
                </c:pt>
                <c:pt idx="605">
                  <c:v>1961.5416666665844</c:v>
                </c:pt>
                <c:pt idx="606">
                  <c:v>1961.6249999999177</c:v>
                </c:pt>
                <c:pt idx="607">
                  <c:v>1961.7083333332509</c:v>
                </c:pt>
                <c:pt idx="608">
                  <c:v>1961.7916666665842</c:v>
                </c:pt>
                <c:pt idx="609">
                  <c:v>1961.8749999999175</c:v>
                </c:pt>
                <c:pt idx="610">
                  <c:v>1961.9583333332507</c:v>
                </c:pt>
                <c:pt idx="611">
                  <c:v>1962.041666666584</c:v>
                </c:pt>
                <c:pt idx="612">
                  <c:v>1962.1249999999172</c:v>
                </c:pt>
                <c:pt idx="613">
                  <c:v>1962.2083333332505</c:v>
                </c:pt>
                <c:pt idx="614">
                  <c:v>1962.2916666665838</c:v>
                </c:pt>
                <c:pt idx="615">
                  <c:v>1962.374999999917</c:v>
                </c:pt>
                <c:pt idx="616">
                  <c:v>1962.4583333332503</c:v>
                </c:pt>
                <c:pt idx="617">
                  <c:v>1962.5416666665835</c:v>
                </c:pt>
                <c:pt idx="618">
                  <c:v>1962.6249999999168</c:v>
                </c:pt>
                <c:pt idx="619">
                  <c:v>1962.70833333325</c:v>
                </c:pt>
                <c:pt idx="620">
                  <c:v>1962.7916666665833</c:v>
                </c:pt>
                <c:pt idx="621">
                  <c:v>1962.8749999999166</c:v>
                </c:pt>
                <c:pt idx="622">
                  <c:v>1962.9583333332498</c:v>
                </c:pt>
                <c:pt idx="623">
                  <c:v>1963.0416666665831</c:v>
                </c:pt>
                <c:pt idx="624">
                  <c:v>1963.1249999999163</c:v>
                </c:pt>
                <c:pt idx="625">
                  <c:v>1963.2083333332496</c:v>
                </c:pt>
                <c:pt idx="626">
                  <c:v>1963.2916666665828</c:v>
                </c:pt>
                <c:pt idx="627">
                  <c:v>1963.3749999999161</c:v>
                </c:pt>
                <c:pt idx="628">
                  <c:v>1963.4583333332494</c:v>
                </c:pt>
                <c:pt idx="629">
                  <c:v>1963.5416666665826</c:v>
                </c:pt>
                <c:pt idx="630">
                  <c:v>1963.6249999999159</c:v>
                </c:pt>
                <c:pt idx="631">
                  <c:v>1963.7083333332491</c:v>
                </c:pt>
                <c:pt idx="632">
                  <c:v>1963.7916666665824</c:v>
                </c:pt>
                <c:pt idx="633">
                  <c:v>1963.8749999999156</c:v>
                </c:pt>
                <c:pt idx="634">
                  <c:v>1963.9583333332489</c:v>
                </c:pt>
                <c:pt idx="635">
                  <c:v>1964.0416666665822</c:v>
                </c:pt>
                <c:pt idx="636">
                  <c:v>1964.1249999999154</c:v>
                </c:pt>
                <c:pt idx="637">
                  <c:v>1964.2083333332487</c:v>
                </c:pt>
                <c:pt idx="638">
                  <c:v>1964.2916666665819</c:v>
                </c:pt>
                <c:pt idx="639">
                  <c:v>1964.3749999999152</c:v>
                </c:pt>
                <c:pt idx="640">
                  <c:v>1964.4583333332484</c:v>
                </c:pt>
                <c:pt idx="641">
                  <c:v>1964.5416666665817</c:v>
                </c:pt>
                <c:pt idx="642">
                  <c:v>1964.624999999915</c:v>
                </c:pt>
                <c:pt idx="643">
                  <c:v>1964.7083333332482</c:v>
                </c:pt>
                <c:pt idx="644">
                  <c:v>1964.7916666665815</c:v>
                </c:pt>
                <c:pt idx="645">
                  <c:v>1964.8749999999147</c:v>
                </c:pt>
                <c:pt idx="646">
                  <c:v>1964.958333333248</c:v>
                </c:pt>
                <c:pt idx="647">
                  <c:v>1965.0416666665812</c:v>
                </c:pt>
                <c:pt idx="648">
                  <c:v>1965.1249999999145</c:v>
                </c:pt>
                <c:pt idx="649">
                  <c:v>1965.2083333332478</c:v>
                </c:pt>
                <c:pt idx="650">
                  <c:v>1965.291666666581</c:v>
                </c:pt>
                <c:pt idx="651">
                  <c:v>1965.3749999999143</c:v>
                </c:pt>
                <c:pt idx="652">
                  <c:v>1965.4583333332475</c:v>
                </c:pt>
                <c:pt idx="653">
                  <c:v>1965.5416666665808</c:v>
                </c:pt>
                <c:pt idx="654">
                  <c:v>1965.6249999999141</c:v>
                </c:pt>
                <c:pt idx="655">
                  <c:v>1965.7083333332473</c:v>
                </c:pt>
                <c:pt idx="656">
                  <c:v>1965.7916666665806</c:v>
                </c:pt>
                <c:pt idx="657">
                  <c:v>1965.8749999999138</c:v>
                </c:pt>
                <c:pt idx="658">
                  <c:v>1965.9583333332471</c:v>
                </c:pt>
                <c:pt idx="659">
                  <c:v>1966.0416666665803</c:v>
                </c:pt>
                <c:pt idx="660">
                  <c:v>1966.1249999999136</c:v>
                </c:pt>
                <c:pt idx="661">
                  <c:v>1966.2083333332469</c:v>
                </c:pt>
                <c:pt idx="662">
                  <c:v>1966.2916666665801</c:v>
                </c:pt>
                <c:pt idx="663">
                  <c:v>1966.3749999999134</c:v>
                </c:pt>
                <c:pt idx="664">
                  <c:v>1966.4583333332466</c:v>
                </c:pt>
                <c:pt idx="665">
                  <c:v>1966.5416666665799</c:v>
                </c:pt>
                <c:pt idx="666">
                  <c:v>1966.6249999999131</c:v>
                </c:pt>
                <c:pt idx="667">
                  <c:v>1966.7083333332464</c:v>
                </c:pt>
                <c:pt idx="668">
                  <c:v>1966.7916666665797</c:v>
                </c:pt>
                <c:pt idx="669">
                  <c:v>1966.8749999999129</c:v>
                </c:pt>
                <c:pt idx="670">
                  <c:v>1966.9583333332462</c:v>
                </c:pt>
                <c:pt idx="671">
                  <c:v>1967.0416666665794</c:v>
                </c:pt>
                <c:pt idx="672">
                  <c:v>1967.1249999999127</c:v>
                </c:pt>
                <c:pt idx="673">
                  <c:v>1967.2083333332459</c:v>
                </c:pt>
                <c:pt idx="674">
                  <c:v>1967.2916666665792</c:v>
                </c:pt>
                <c:pt idx="675">
                  <c:v>1967.3749999999125</c:v>
                </c:pt>
                <c:pt idx="676">
                  <c:v>1967.4583333332457</c:v>
                </c:pt>
                <c:pt idx="677">
                  <c:v>1967.541666666579</c:v>
                </c:pt>
                <c:pt idx="678">
                  <c:v>1967.6249999999122</c:v>
                </c:pt>
                <c:pt idx="679">
                  <c:v>1967.7083333332455</c:v>
                </c:pt>
                <c:pt idx="680">
                  <c:v>1967.7916666665787</c:v>
                </c:pt>
                <c:pt idx="681">
                  <c:v>1967.874999999912</c:v>
                </c:pt>
                <c:pt idx="682">
                  <c:v>1967.9583333332453</c:v>
                </c:pt>
                <c:pt idx="683">
                  <c:v>1968.0416666665785</c:v>
                </c:pt>
                <c:pt idx="684">
                  <c:v>1968.1249999999118</c:v>
                </c:pt>
                <c:pt idx="685">
                  <c:v>1968.208333333245</c:v>
                </c:pt>
                <c:pt idx="686">
                  <c:v>1968.2916666665783</c:v>
                </c:pt>
                <c:pt idx="687">
                  <c:v>1968.3749999999116</c:v>
                </c:pt>
                <c:pt idx="688">
                  <c:v>1968.4583333332448</c:v>
                </c:pt>
                <c:pt idx="689">
                  <c:v>1968.5416666665781</c:v>
                </c:pt>
                <c:pt idx="690">
                  <c:v>1968.6249999999113</c:v>
                </c:pt>
                <c:pt idx="691">
                  <c:v>1968.7083333332446</c:v>
                </c:pt>
                <c:pt idx="692">
                  <c:v>1968.7916666665778</c:v>
                </c:pt>
                <c:pt idx="693">
                  <c:v>1968.8749999999111</c:v>
                </c:pt>
                <c:pt idx="694">
                  <c:v>1968.9583333332444</c:v>
                </c:pt>
                <c:pt idx="695">
                  <c:v>1969.0416666665776</c:v>
                </c:pt>
                <c:pt idx="696">
                  <c:v>1969.1249999999109</c:v>
                </c:pt>
                <c:pt idx="697">
                  <c:v>1969.2083333332441</c:v>
                </c:pt>
                <c:pt idx="698">
                  <c:v>1969.2916666665774</c:v>
                </c:pt>
                <c:pt idx="699">
                  <c:v>1969.3749999999106</c:v>
                </c:pt>
                <c:pt idx="700">
                  <c:v>1969.4583333332439</c:v>
                </c:pt>
                <c:pt idx="701">
                  <c:v>1969.5416666665772</c:v>
                </c:pt>
                <c:pt idx="702">
                  <c:v>1969.6249999999104</c:v>
                </c:pt>
                <c:pt idx="703">
                  <c:v>1969.7083333332437</c:v>
                </c:pt>
                <c:pt idx="704">
                  <c:v>1969.7916666665769</c:v>
                </c:pt>
                <c:pt idx="705">
                  <c:v>1969.8749999999102</c:v>
                </c:pt>
                <c:pt idx="706">
                  <c:v>1969.9583333332434</c:v>
                </c:pt>
                <c:pt idx="707">
                  <c:v>1970.0416666665767</c:v>
                </c:pt>
                <c:pt idx="708">
                  <c:v>1970.12499999991</c:v>
                </c:pt>
                <c:pt idx="709">
                  <c:v>1970.2083333332432</c:v>
                </c:pt>
                <c:pt idx="710">
                  <c:v>1970.2916666665765</c:v>
                </c:pt>
                <c:pt idx="711">
                  <c:v>1970.3749999999097</c:v>
                </c:pt>
                <c:pt idx="712">
                  <c:v>1970.458333333243</c:v>
                </c:pt>
                <c:pt idx="713">
                  <c:v>1970.5416666665762</c:v>
                </c:pt>
                <c:pt idx="714">
                  <c:v>1970.6249999999095</c:v>
                </c:pt>
                <c:pt idx="715">
                  <c:v>1970.7083333332428</c:v>
                </c:pt>
                <c:pt idx="716">
                  <c:v>1970.791666666576</c:v>
                </c:pt>
                <c:pt idx="717">
                  <c:v>1970.8749999999093</c:v>
                </c:pt>
                <c:pt idx="718">
                  <c:v>1970.9583333332425</c:v>
                </c:pt>
                <c:pt idx="719">
                  <c:v>1971.0416666665758</c:v>
                </c:pt>
                <c:pt idx="720">
                  <c:v>1971.1249999999091</c:v>
                </c:pt>
                <c:pt idx="721">
                  <c:v>1971.2083333332423</c:v>
                </c:pt>
                <c:pt idx="722">
                  <c:v>1971.2916666665756</c:v>
                </c:pt>
                <c:pt idx="723">
                  <c:v>1971.3749999999088</c:v>
                </c:pt>
                <c:pt idx="724">
                  <c:v>1971.4583333332421</c:v>
                </c:pt>
                <c:pt idx="725">
                  <c:v>1971.5416666665753</c:v>
                </c:pt>
                <c:pt idx="726">
                  <c:v>1971.6249999999086</c:v>
                </c:pt>
                <c:pt idx="727">
                  <c:v>1971.7083333332419</c:v>
                </c:pt>
                <c:pt idx="728">
                  <c:v>1971.7916666665751</c:v>
                </c:pt>
                <c:pt idx="729">
                  <c:v>1971.8749999999084</c:v>
                </c:pt>
                <c:pt idx="730">
                  <c:v>1971.9583333332416</c:v>
                </c:pt>
                <c:pt idx="731">
                  <c:v>1972.0416666665749</c:v>
                </c:pt>
                <c:pt idx="732">
                  <c:v>1972.1249999999081</c:v>
                </c:pt>
                <c:pt idx="733">
                  <c:v>1972.2083333332414</c:v>
                </c:pt>
                <c:pt idx="734">
                  <c:v>1972.2916666665747</c:v>
                </c:pt>
                <c:pt idx="735">
                  <c:v>1972.3749999999079</c:v>
                </c:pt>
                <c:pt idx="736">
                  <c:v>1972.4583333332412</c:v>
                </c:pt>
                <c:pt idx="737">
                  <c:v>1972.5416666665744</c:v>
                </c:pt>
                <c:pt idx="738">
                  <c:v>1972.6249999999077</c:v>
                </c:pt>
                <c:pt idx="739">
                  <c:v>1972.7083333332409</c:v>
                </c:pt>
                <c:pt idx="740">
                  <c:v>1972.7916666665742</c:v>
                </c:pt>
                <c:pt idx="741">
                  <c:v>1972.8749999999075</c:v>
                </c:pt>
                <c:pt idx="742">
                  <c:v>1972.9583333332407</c:v>
                </c:pt>
                <c:pt idx="743">
                  <c:v>1973.041666666574</c:v>
                </c:pt>
                <c:pt idx="744">
                  <c:v>1973.1249999999072</c:v>
                </c:pt>
                <c:pt idx="745">
                  <c:v>1973.2083333332405</c:v>
                </c:pt>
                <c:pt idx="746">
                  <c:v>1973.2916666665737</c:v>
                </c:pt>
                <c:pt idx="747">
                  <c:v>1973.374999999907</c:v>
                </c:pt>
                <c:pt idx="748">
                  <c:v>1973.4583333332403</c:v>
                </c:pt>
                <c:pt idx="749">
                  <c:v>1973.5416666665735</c:v>
                </c:pt>
                <c:pt idx="750">
                  <c:v>1973.6249999999068</c:v>
                </c:pt>
                <c:pt idx="751">
                  <c:v>1973.70833333324</c:v>
                </c:pt>
                <c:pt idx="752">
                  <c:v>1973.7916666665733</c:v>
                </c:pt>
                <c:pt idx="753">
                  <c:v>1973.8749999999065</c:v>
                </c:pt>
                <c:pt idx="754">
                  <c:v>1973.9583333332398</c:v>
                </c:pt>
                <c:pt idx="755">
                  <c:v>1974.0416666665731</c:v>
                </c:pt>
                <c:pt idx="756">
                  <c:v>1974.1249999999063</c:v>
                </c:pt>
                <c:pt idx="757">
                  <c:v>1974.2083333332396</c:v>
                </c:pt>
                <c:pt idx="758">
                  <c:v>1974.2916666665728</c:v>
                </c:pt>
                <c:pt idx="759">
                  <c:v>1974.3749999999061</c:v>
                </c:pt>
                <c:pt idx="760">
                  <c:v>1974.4583333332394</c:v>
                </c:pt>
                <c:pt idx="761">
                  <c:v>1974.5416666665726</c:v>
                </c:pt>
                <c:pt idx="762">
                  <c:v>1974.6249999999059</c:v>
                </c:pt>
                <c:pt idx="763">
                  <c:v>1974.7083333332391</c:v>
                </c:pt>
                <c:pt idx="764">
                  <c:v>1974.7916666665724</c:v>
                </c:pt>
                <c:pt idx="765">
                  <c:v>1974.8749999999056</c:v>
                </c:pt>
                <c:pt idx="766">
                  <c:v>1974.9583333332389</c:v>
                </c:pt>
                <c:pt idx="767">
                  <c:v>1975.0416666665722</c:v>
                </c:pt>
                <c:pt idx="768">
                  <c:v>1975.1249999999054</c:v>
                </c:pt>
                <c:pt idx="769">
                  <c:v>1975.2083333332387</c:v>
                </c:pt>
                <c:pt idx="770">
                  <c:v>1975.2916666665719</c:v>
                </c:pt>
                <c:pt idx="771">
                  <c:v>1975.3749999999052</c:v>
                </c:pt>
                <c:pt idx="772">
                  <c:v>1975.4583333332384</c:v>
                </c:pt>
                <c:pt idx="773">
                  <c:v>1975.5416666665717</c:v>
                </c:pt>
                <c:pt idx="774">
                  <c:v>1975.624999999905</c:v>
                </c:pt>
                <c:pt idx="775">
                  <c:v>1975.7083333332382</c:v>
                </c:pt>
                <c:pt idx="776">
                  <c:v>1975.7916666665715</c:v>
                </c:pt>
                <c:pt idx="777">
                  <c:v>1975.8749999999047</c:v>
                </c:pt>
                <c:pt idx="778">
                  <c:v>1975.958333333238</c:v>
                </c:pt>
                <c:pt idx="779">
                  <c:v>1976.0416666665712</c:v>
                </c:pt>
                <c:pt idx="780">
                  <c:v>1976.1249999999045</c:v>
                </c:pt>
                <c:pt idx="781">
                  <c:v>1976.2083333332378</c:v>
                </c:pt>
                <c:pt idx="782">
                  <c:v>1976.291666666571</c:v>
                </c:pt>
                <c:pt idx="783">
                  <c:v>1976.3749999999043</c:v>
                </c:pt>
                <c:pt idx="784">
                  <c:v>1976.4583333332375</c:v>
                </c:pt>
                <c:pt idx="785">
                  <c:v>1976.5416666665708</c:v>
                </c:pt>
                <c:pt idx="786">
                  <c:v>1976.624999999904</c:v>
                </c:pt>
                <c:pt idx="787">
                  <c:v>1976.7083333332373</c:v>
                </c:pt>
                <c:pt idx="788">
                  <c:v>1976.7916666665706</c:v>
                </c:pt>
                <c:pt idx="789">
                  <c:v>1976.8749999999038</c:v>
                </c:pt>
                <c:pt idx="790">
                  <c:v>1976.9583333332371</c:v>
                </c:pt>
                <c:pt idx="791">
                  <c:v>1977.0416666665703</c:v>
                </c:pt>
                <c:pt idx="792">
                  <c:v>1977.1249999999036</c:v>
                </c:pt>
                <c:pt idx="793">
                  <c:v>1977.2083333332369</c:v>
                </c:pt>
                <c:pt idx="794">
                  <c:v>1977.2916666665701</c:v>
                </c:pt>
                <c:pt idx="795">
                  <c:v>1977.3749999999034</c:v>
                </c:pt>
                <c:pt idx="796">
                  <c:v>1977.4583333332366</c:v>
                </c:pt>
                <c:pt idx="797">
                  <c:v>1977.5416666665699</c:v>
                </c:pt>
                <c:pt idx="798">
                  <c:v>1977.6249999999031</c:v>
                </c:pt>
                <c:pt idx="799">
                  <c:v>1977.7083333332364</c:v>
                </c:pt>
                <c:pt idx="800">
                  <c:v>1977.7916666665697</c:v>
                </c:pt>
                <c:pt idx="801">
                  <c:v>1977.8749999999029</c:v>
                </c:pt>
                <c:pt idx="802">
                  <c:v>1977.9583333332362</c:v>
                </c:pt>
                <c:pt idx="803">
                  <c:v>1978.0416666665694</c:v>
                </c:pt>
                <c:pt idx="804">
                  <c:v>1978.1249999999027</c:v>
                </c:pt>
                <c:pt idx="805">
                  <c:v>1978.2083333332359</c:v>
                </c:pt>
                <c:pt idx="806">
                  <c:v>1978.2916666665692</c:v>
                </c:pt>
                <c:pt idx="807">
                  <c:v>1978.3749999999025</c:v>
                </c:pt>
                <c:pt idx="808">
                  <c:v>1978.4583333332357</c:v>
                </c:pt>
                <c:pt idx="809">
                  <c:v>1978.541666666569</c:v>
                </c:pt>
                <c:pt idx="810">
                  <c:v>1978.6249999999022</c:v>
                </c:pt>
                <c:pt idx="811">
                  <c:v>1978.7083333332355</c:v>
                </c:pt>
                <c:pt idx="812">
                  <c:v>1978.7916666665687</c:v>
                </c:pt>
                <c:pt idx="813">
                  <c:v>1978.874999999902</c:v>
                </c:pt>
                <c:pt idx="814">
                  <c:v>1978.9583333332353</c:v>
                </c:pt>
                <c:pt idx="815">
                  <c:v>1979.0416666665685</c:v>
                </c:pt>
                <c:pt idx="816">
                  <c:v>1979.1249999999018</c:v>
                </c:pt>
                <c:pt idx="817">
                  <c:v>1979.208333333235</c:v>
                </c:pt>
                <c:pt idx="818">
                  <c:v>1979.2916666665683</c:v>
                </c:pt>
                <c:pt idx="819">
                  <c:v>1979.3749999999015</c:v>
                </c:pt>
                <c:pt idx="820">
                  <c:v>1979.4583333332348</c:v>
                </c:pt>
                <c:pt idx="821">
                  <c:v>1979.5416666665681</c:v>
                </c:pt>
                <c:pt idx="822">
                  <c:v>1979.6249999999013</c:v>
                </c:pt>
                <c:pt idx="823">
                  <c:v>1979.7083333332346</c:v>
                </c:pt>
                <c:pt idx="824">
                  <c:v>1979.7916666665678</c:v>
                </c:pt>
                <c:pt idx="825">
                  <c:v>1979.8749999999011</c:v>
                </c:pt>
                <c:pt idx="826">
                  <c:v>1979.9583333332343</c:v>
                </c:pt>
                <c:pt idx="827">
                  <c:v>1980.0416666665676</c:v>
                </c:pt>
                <c:pt idx="828">
                  <c:v>1980.1249999999009</c:v>
                </c:pt>
                <c:pt idx="829">
                  <c:v>1980.2083333332341</c:v>
                </c:pt>
                <c:pt idx="830">
                  <c:v>1980.2916666665674</c:v>
                </c:pt>
                <c:pt idx="831">
                  <c:v>1980.3749999999006</c:v>
                </c:pt>
                <c:pt idx="832">
                  <c:v>1980.4583333332339</c:v>
                </c:pt>
                <c:pt idx="833">
                  <c:v>1980.5416666665672</c:v>
                </c:pt>
                <c:pt idx="834">
                  <c:v>1980.6249999999004</c:v>
                </c:pt>
                <c:pt idx="835">
                  <c:v>1980.7083333332337</c:v>
                </c:pt>
                <c:pt idx="836">
                  <c:v>1980.7916666665669</c:v>
                </c:pt>
                <c:pt idx="837">
                  <c:v>1980.8749999999002</c:v>
                </c:pt>
                <c:pt idx="838">
                  <c:v>1980.9583333332334</c:v>
                </c:pt>
                <c:pt idx="839">
                  <c:v>1981.0416666665667</c:v>
                </c:pt>
                <c:pt idx="840">
                  <c:v>1981.1249999999</c:v>
                </c:pt>
                <c:pt idx="841">
                  <c:v>1981.2083333332332</c:v>
                </c:pt>
                <c:pt idx="842">
                  <c:v>1981.2916666665665</c:v>
                </c:pt>
                <c:pt idx="843">
                  <c:v>1981.3749999998997</c:v>
                </c:pt>
                <c:pt idx="844">
                  <c:v>1981.458333333233</c:v>
                </c:pt>
                <c:pt idx="845">
                  <c:v>1981.5416666665662</c:v>
                </c:pt>
                <c:pt idx="846">
                  <c:v>1981.6249999998995</c:v>
                </c:pt>
                <c:pt idx="847">
                  <c:v>1981.7083333332328</c:v>
                </c:pt>
                <c:pt idx="848">
                  <c:v>1981.791666666566</c:v>
                </c:pt>
                <c:pt idx="849">
                  <c:v>1981.8749999998993</c:v>
                </c:pt>
                <c:pt idx="850">
                  <c:v>1981.9583333332325</c:v>
                </c:pt>
                <c:pt idx="851">
                  <c:v>1982.0416666665658</c:v>
                </c:pt>
                <c:pt idx="852">
                  <c:v>1982.124999999899</c:v>
                </c:pt>
                <c:pt idx="853">
                  <c:v>1982.2083333332323</c:v>
                </c:pt>
                <c:pt idx="854">
                  <c:v>1982.2916666665656</c:v>
                </c:pt>
                <c:pt idx="855">
                  <c:v>1982.3749999998988</c:v>
                </c:pt>
                <c:pt idx="856">
                  <c:v>1982.4583333332321</c:v>
                </c:pt>
                <c:pt idx="857">
                  <c:v>1982.5416666665653</c:v>
                </c:pt>
                <c:pt idx="858">
                  <c:v>1982.6249999998986</c:v>
                </c:pt>
                <c:pt idx="859">
                  <c:v>1982.7083333332318</c:v>
                </c:pt>
                <c:pt idx="860">
                  <c:v>1982.7916666665651</c:v>
                </c:pt>
                <c:pt idx="861">
                  <c:v>1982.8749999998984</c:v>
                </c:pt>
                <c:pt idx="862">
                  <c:v>1982.9583333332316</c:v>
                </c:pt>
                <c:pt idx="863">
                  <c:v>1983.0416666665649</c:v>
                </c:pt>
                <c:pt idx="864">
                  <c:v>1983.1249999998981</c:v>
                </c:pt>
                <c:pt idx="865">
                  <c:v>1983.2083333332314</c:v>
                </c:pt>
                <c:pt idx="866">
                  <c:v>1983.2916666665647</c:v>
                </c:pt>
                <c:pt idx="867">
                  <c:v>1983.3749999998979</c:v>
                </c:pt>
                <c:pt idx="868">
                  <c:v>1983.4583333332312</c:v>
                </c:pt>
                <c:pt idx="869">
                  <c:v>1983.5416666665644</c:v>
                </c:pt>
                <c:pt idx="870">
                  <c:v>1983.6249999998977</c:v>
                </c:pt>
                <c:pt idx="871">
                  <c:v>1983.7083333332309</c:v>
                </c:pt>
                <c:pt idx="872">
                  <c:v>1983.7916666665642</c:v>
                </c:pt>
                <c:pt idx="873">
                  <c:v>1983.8749999998975</c:v>
                </c:pt>
                <c:pt idx="874">
                  <c:v>1983.9583333332307</c:v>
                </c:pt>
                <c:pt idx="875">
                  <c:v>1984.041666666564</c:v>
                </c:pt>
                <c:pt idx="876">
                  <c:v>1984.1249999998972</c:v>
                </c:pt>
                <c:pt idx="877">
                  <c:v>1984.2083333332305</c:v>
                </c:pt>
                <c:pt idx="878">
                  <c:v>1984.2916666665637</c:v>
                </c:pt>
                <c:pt idx="879">
                  <c:v>1984.374999999897</c:v>
                </c:pt>
                <c:pt idx="880">
                  <c:v>1984.4583333332303</c:v>
                </c:pt>
                <c:pt idx="881">
                  <c:v>1984.5416666665635</c:v>
                </c:pt>
                <c:pt idx="882">
                  <c:v>1984.6249999998968</c:v>
                </c:pt>
                <c:pt idx="883">
                  <c:v>1984.70833333323</c:v>
                </c:pt>
                <c:pt idx="884">
                  <c:v>1984.7916666665633</c:v>
                </c:pt>
                <c:pt idx="885">
                  <c:v>1984.8749999998965</c:v>
                </c:pt>
                <c:pt idx="886">
                  <c:v>1984.9583333332298</c:v>
                </c:pt>
                <c:pt idx="887">
                  <c:v>1985.0416666665631</c:v>
                </c:pt>
                <c:pt idx="888">
                  <c:v>1985.1249999998963</c:v>
                </c:pt>
                <c:pt idx="889">
                  <c:v>1985.2083333332296</c:v>
                </c:pt>
                <c:pt idx="890">
                  <c:v>1985.2916666665628</c:v>
                </c:pt>
                <c:pt idx="891">
                  <c:v>1985.3749999998961</c:v>
                </c:pt>
                <c:pt idx="892">
                  <c:v>1985.4583333332293</c:v>
                </c:pt>
                <c:pt idx="893">
                  <c:v>1985.5416666665626</c:v>
                </c:pt>
                <c:pt idx="894">
                  <c:v>1985.6249999998959</c:v>
                </c:pt>
                <c:pt idx="895">
                  <c:v>1985.7083333332291</c:v>
                </c:pt>
                <c:pt idx="896">
                  <c:v>1985.7916666665624</c:v>
                </c:pt>
                <c:pt idx="897">
                  <c:v>1985.8749999998956</c:v>
                </c:pt>
                <c:pt idx="898">
                  <c:v>1985.9583333332289</c:v>
                </c:pt>
                <c:pt idx="899">
                  <c:v>1986.0416666665622</c:v>
                </c:pt>
                <c:pt idx="900">
                  <c:v>1986.1249999998954</c:v>
                </c:pt>
                <c:pt idx="901">
                  <c:v>1986.2083333332287</c:v>
                </c:pt>
                <c:pt idx="902">
                  <c:v>1986.2916666665619</c:v>
                </c:pt>
                <c:pt idx="903">
                  <c:v>1986.3749999998952</c:v>
                </c:pt>
                <c:pt idx="904">
                  <c:v>1986.4583333332284</c:v>
                </c:pt>
                <c:pt idx="905">
                  <c:v>1986.5416666665617</c:v>
                </c:pt>
                <c:pt idx="906">
                  <c:v>1986.624999999895</c:v>
                </c:pt>
                <c:pt idx="907">
                  <c:v>1986.7083333332282</c:v>
                </c:pt>
                <c:pt idx="908">
                  <c:v>1986.7916666665615</c:v>
                </c:pt>
                <c:pt idx="909">
                  <c:v>1986.8749999998947</c:v>
                </c:pt>
                <c:pt idx="910">
                  <c:v>1986.958333333228</c:v>
                </c:pt>
                <c:pt idx="911">
                  <c:v>1987.0416666665612</c:v>
                </c:pt>
                <c:pt idx="912">
                  <c:v>1987.1249999998945</c:v>
                </c:pt>
                <c:pt idx="913">
                  <c:v>1987.2083333332278</c:v>
                </c:pt>
                <c:pt idx="914">
                  <c:v>1987.291666666561</c:v>
                </c:pt>
                <c:pt idx="915">
                  <c:v>1987.3749999998943</c:v>
                </c:pt>
                <c:pt idx="916">
                  <c:v>1987.4583333332275</c:v>
                </c:pt>
                <c:pt idx="917">
                  <c:v>1987.5416666665608</c:v>
                </c:pt>
                <c:pt idx="918">
                  <c:v>1987.624999999894</c:v>
                </c:pt>
                <c:pt idx="919">
                  <c:v>1987.7083333332273</c:v>
                </c:pt>
                <c:pt idx="920">
                  <c:v>1987.7916666665606</c:v>
                </c:pt>
                <c:pt idx="921">
                  <c:v>1987.8749999998938</c:v>
                </c:pt>
                <c:pt idx="922">
                  <c:v>1987.9583333332271</c:v>
                </c:pt>
                <c:pt idx="923">
                  <c:v>1988.0416666665603</c:v>
                </c:pt>
                <c:pt idx="924">
                  <c:v>1988.1249999998936</c:v>
                </c:pt>
                <c:pt idx="925">
                  <c:v>1988.2083333332268</c:v>
                </c:pt>
                <c:pt idx="926">
                  <c:v>1988.2916666665601</c:v>
                </c:pt>
                <c:pt idx="927">
                  <c:v>1988.3749999998934</c:v>
                </c:pt>
                <c:pt idx="928">
                  <c:v>1988.4583333332266</c:v>
                </c:pt>
                <c:pt idx="929">
                  <c:v>1988.5416666665599</c:v>
                </c:pt>
                <c:pt idx="930">
                  <c:v>1988.6249999998931</c:v>
                </c:pt>
                <c:pt idx="931">
                  <c:v>1988.7083333332264</c:v>
                </c:pt>
                <c:pt idx="932">
                  <c:v>1988.7916666665596</c:v>
                </c:pt>
                <c:pt idx="933">
                  <c:v>1988.8749999998929</c:v>
                </c:pt>
                <c:pt idx="934">
                  <c:v>1988.9583333332262</c:v>
                </c:pt>
                <c:pt idx="935">
                  <c:v>1989.0416666665594</c:v>
                </c:pt>
                <c:pt idx="936">
                  <c:v>1989.1249999998927</c:v>
                </c:pt>
                <c:pt idx="937">
                  <c:v>1989.2083333332259</c:v>
                </c:pt>
                <c:pt idx="938">
                  <c:v>1989.2916666665592</c:v>
                </c:pt>
                <c:pt idx="939">
                  <c:v>1989.3749999998925</c:v>
                </c:pt>
                <c:pt idx="940">
                  <c:v>1989.4583333332257</c:v>
                </c:pt>
                <c:pt idx="941">
                  <c:v>1989.541666666559</c:v>
                </c:pt>
                <c:pt idx="942">
                  <c:v>1989.6249999998922</c:v>
                </c:pt>
                <c:pt idx="943">
                  <c:v>1989.7083333332255</c:v>
                </c:pt>
                <c:pt idx="944">
                  <c:v>1989.7916666665587</c:v>
                </c:pt>
                <c:pt idx="945">
                  <c:v>1989.874999999892</c:v>
                </c:pt>
                <c:pt idx="946">
                  <c:v>1989.9583333332253</c:v>
                </c:pt>
                <c:pt idx="947">
                  <c:v>1990.0416666665585</c:v>
                </c:pt>
                <c:pt idx="948">
                  <c:v>1990.1249999998918</c:v>
                </c:pt>
                <c:pt idx="949">
                  <c:v>1990.208333333225</c:v>
                </c:pt>
                <c:pt idx="950">
                  <c:v>1990.2916666665583</c:v>
                </c:pt>
                <c:pt idx="951">
                  <c:v>1990.3749999998915</c:v>
                </c:pt>
                <c:pt idx="952">
                  <c:v>1990.4583333332248</c:v>
                </c:pt>
                <c:pt idx="953">
                  <c:v>1990.5416666665581</c:v>
                </c:pt>
                <c:pt idx="954">
                  <c:v>1990.6249999998913</c:v>
                </c:pt>
                <c:pt idx="955">
                  <c:v>1990.7083333332246</c:v>
                </c:pt>
                <c:pt idx="956">
                  <c:v>1990.7916666665578</c:v>
                </c:pt>
                <c:pt idx="957">
                  <c:v>1990.8749999998911</c:v>
                </c:pt>
                <c:pt idx="958">
                  <c:v>1990.9583333332243</c:v>
                </c:pt>
                <c:pt idx="959">
                  <c:v>1991.0416666665576</c:v>
                </c:pt>
                <c:pt idx="960">
                  <c:v>1991.1249999998909</c:v>
                </c:pt>
                <c:pt idx="961">
                  <c:v>1991.2083333332241</c:v>
                </c:pt>
                <c:pt idx="962">
                  <c:v>1991.2916666665574</c:v>
                </c:pt>
                <c:pt idx="963">
                  <c:v>1991.3749999998906</c:v>
                </c:pt>
                <c:pt idx="964">
                  <c:v>1991.4583333332239</c:v>
                </c:pt>
                <c:pt idx="965">
                  <c:v>1991.5416666665571</c:v>
                </c:pt>
                <c:pt idx="966">
                  <c:v>1991.6249999998904</c:v>
                </c:pt>
                <c:pt idx="967">
                  <c:v>1991.7083333332237</c:v>
                </c:pt>
                <c:pt idx="968">
                  <c:v>1991.7916666665569</c:v>
                </c:pt>
                <c:pt idx="969">
                  <c:v>1991.8749999998902</c:v>
                </c:pt>
                <c:pt idx="970">
                  <c:v>1991.9583333332234</c:v>
                </c:pt>
                <c:pt idx="971">
                  <c:v>1992.0416666665567</c:v>
                </c:pt>
                <c:pt idx="972">
                  <c:v>1992.12499999989</c:v>
                </c:pt>
                <c:pt idx="973">
                  <c:v>1992.2083333332232</c:v>
                </c:pt>
                <c:pt idx="974">
                  <c:v>1992.2916666665565</c:v>
                </c:pt>
                <c:pt idx="975">
                  <c:v>1992.3749999998897</c:v>
                </c:pt>
                <c:pt idx="976">
                  <c:v>1992.458333333223</c:v>
                </c:pt>
                <c:pt idx="977">
                  <c:v>1992.5416666665562</c:v>
                </c:pt>
                <c:pt idx="978">
                  <c:v>1992.6249999998895</c:v>
                </c:pt>
                <c:pt idx="979">
                  <c:v>1992.7083333332228</c:v>
                </c:pt>
                <c:pt idx="980">
                  <c:v>1992.791666666556</c:v>
                </c:pt>
                <c:pt idx="981">
                  <c:v>1992.8749999998893</c:v>
                </c:pt>
                <c:pt idx="982">
                  <c:v>1992.9583333332225</c:v>
                </c:pt>
                <c:pt idx="983">
                  <c:v>1993.0416666665558</c:v>
                </c:pt>
                <c:pt idx="984">
                  <c:v>1993.124999999889</c:v>
                </c:pt>
                <c:pt idx="985">
                  <c:v>1993.2083333332223</c:v>
                </c:pt>
                <c:pt idx="986">
                  <c:v>1993.2916666665556</c:v>
                </c:pt>
                <c:pt idx="987">
                  <c:v>1993.3749999998888</c:v>
                </c:pt>
                <c:pt idx="988">
                  <c:v>1993.4583333332221</c:v>
                </c:pt>
                <c:pt idx="989">
                  <c:v>1993.5416666665553</c:v>
                </c:pt>
                <c:pt idx="990">
                  <c:v>1993.6249999998886</c:v>
                </c:pt>
                <c:pt idx="991">
                  <c:v>1993.7083333332218</c:v>
                </c:pt>
                <c:pt idx="992">
                  <c:v>1993.7916666665551</c:v>
                </c:pt>
                <c:pt idx="993">
                  <c:v>1993.8749999998884</c:v>
                </c:pt>
                <c:pt idx="994">
                  <c:v>1993.9583333332216</c:v>
                </c:pt>
                <c:pt idx="995">
                  <c:v>1994.0416666665549</c:v>
                </c:pt>
                <c:pt idx="996">
                  <c:v>1994.1249999998881</c:v>
                </c:pt>
                <c:pt idx="997">
                  <c:v>1994.2083333332214</c:v>
                </c:pt>
                <c:pt idx="998">
                  <c:v>1994.2916666665546</c:v>
                </c:pt>
                <c:pt idx="999">
                  <c:v>1994.3749999998879</c:v>
                </c:pt>
                <c:pt idx="1000">
                  <c:v>1994.4583333332212</c:v>
                </c:pt>
                <c:pt idx="1001">
                  <c:v>1994.5416666665544</c:v>
                </c:pt>
                <c:pt idx="1002">
                  <c:v>1994.6249999998877</c:v>
                </c:pt>
                <c:pt idx="1003">
                  <c:v>1994.7083333332209</c:v>
                </c:pt>
                <c:pt idx="1004">
                  <c:v>1994.7916666665542</c:v>
                </c:pt>
                <c:pt idx="1005">
                  <c:v>1994.8749999998875</c:v>
                </c:pt>
                <c:pt idx="1006">
                  <c:v>1994.9583333332207</c:v>
                </c:pt>
                <c:pt idx="1007">
                  <c:v>1995.041666666554</c:v>
                </c:pt>
                <c:pt idx="1008">
                  <c:v>1995.1249999998872</c:v>
                </c:pt>
                <c:pt idx="1009">
                  <c:v>1995.2083333332205</c:v>
                </c:pt>
                <c:pt idx="1010">
                  <c:v>1995.2916666665537</c:v>
                </c:pt>
                <c:pt idx="1011">
                  <c:v>1995.374999999887</c:v>
                </c:pt>
                <c:pt idx="1012">
                  <c:v>1995.4583333332203</c:v>
                </c:pt>
                <c:pt idx="1013">
                  <c:v>1995.5416666665535</c:v>
                </c:pt>
                <c:pt idx="1014">
                  <c:v>1995.6249999998868</c:v>
                </c:pt>
                <c:pt idx="1015">
                  <c:v>1995.70833333322</c:v>
                </c:pt>
                <c:pt idx="1016">
                  <c:v>1995.7916666665533</c:v>
                </c:pt>
                <c:pt idx="1017">
                  <c:v>1995.8749999998865</c:v>
                </c:pt>
                <c:pt idx="1018">
                  <c:v>1995.9583333332198</c:v>
                </c:pt>
                <c:pt idx="1019">
                  <c:v>1996.0416666665531</c:v>
                </c:pt>
                <c:pt idx="1020">
                  <c:v>1996.1249999998863</c:v>
                </c:pt>
                <c:pt idx="1021">
                  <c:v>1996.2083333332196</c:v>
                </c:pt>
                <c:pt idx="1022">
                  <c:v>1996.2916666665528</c:v>
                </c:pt>
                <c:pt idx="1023">
                  <c:v>1996.3749999998861</c:v>
                </c:pt>
                <c:pt idx="1024">
                  <c:v>1996.4583333332193</c:v>
                </c:pt>
                <c:pt idx="1025">
                  <c:v>1996.5416666665526</c:v>
                </c:pt>
                <c:pt idx="1026">
                  <c:v>1996.6249999998859</c:v>
                </c:pt>
                <c:pt idx="1027">
                  <c:v>1996.7083333332191</c:v>
                </c:pt>
                <c:pt idx="1028">
                  <c:v>1996.7916666665524</c:v>
                </c:pt>
                <c:pt idx="1029">
                  <c:v>1996.8749999998856</c:v>
                </c:pt>
                <c:pt idx="1030">
                  <c:v>1996.9583333332189</c:v>
                </c:pt>
                <c:pt idx="1031">
                  <c:v>1997.0416666665521</c:v>
                </c:pt>
                <c:pt idx="1032">
                  <c:v>1997.1249999998854</c:v>
                </c:pt>
                <c:pt idx="1033">
                  <c:v>1997.2083333332187</c:v>
                </c:pt>
                <c:pt idx="1034">
                  <c:v>1997.2916666665519</c:v>
                </c:pt>
                <c:pt idx="1035">
                  <c:v>1997.3749999998852</c:v>
                </c:pt>
                <c:pt idx="1036">
                  <c:v>1997.4583333332184</c:v>
                </c:pt>
                <c:pt idx="1037">
                  <c:v>1997.5416666665517</c:v>
                </c:pt>
                <c:pt idx="1038">
                  <c:v>1997.6249999998849</c:v>
                </c:pt>
                <c:pt idx="1039">
                  <c:v>1997.7083333332182</c:v>
                </c:pt>
                <c:pt idx="1040">
                  <c:v>1997.7916666665515</c:v>
                </c:pt>
                <c:pt idx="1041">
                  <c:v>1997.8749999998847</c:v>
                </c:pt>
                <c:pt idx="1042">
                  <c:v>1997.958333333218</c:v>
                </c:pt>
                <c:pt idx="1043">
                  <c:v>1998.0416666665512</c:v>
                </c:pt>
                <c:pt idx="1044">
                  <c:v>1998.1249999998845</c:v>
                </c:pt>
                <c:pt idx="1045">
                  <c:v>1998.2083333332178</c:v>
                </c:pt>
                <c:pt idx="1046">
                  <c:v>1998.291666666551</c:v>
                </c:pt>
                <c:pt idx="1047">
                  <c:v>1998.3749999998843</c:v>
                </c:pt>
                <c:pt idx="1048">
                  <c:v>1998.4583333332175</c:v>
                </c:pt>
                <c:pt idx="1049">
                  <c:v>1998.5416666665508</c:v>
                </c:pt>
                <c:pt idx="1050">
                  <c:v>1998.624999999884</c:v>
                </c:pt>
                <c:pt idx="1051">
                  <c:v>1998.7083333332173</c:v>
                </c:pt>
                <c:pt idx="1052">
                  <c:v>1998.7916666665506</c:v>
                </c:pt>
                <c:pt idx="1053">
                  <c:v>1998.8749999998838</c:v>
                </c:pt>
                <c:pt idx="1054">
                  <c:v>1998.9583333332171</c:v>
                </c:pt>
                <c:pt idx="1055">
                  <c:v>1999.0416666665503</c:v>
                </c:pt>
                <c:pt idx="1056">
                  <c:v>1999.1249999998836</c:v>
                </c:pt>
                <c:pt idx="1057">
                  <c:v>1999.2083333332168</c:v>
                </c:pt>
                <c:pt idx="1058">
                  <c:v>1999.2916666665501</c:v>
                </c:pt>
                <c:pt idx="1059">
                  <c:v>1999.3749999998834</c:v>
                </c:pt>
                <c:pt idx="1060">
                  <c:v>1999.4583333332166</c:v>
                </c:pt>
                <c:pt idx="1061">
                  <c:v>1999.5416666665499</c:v>
                </c:pt>
                <c:pt idx="1062">
                  <c:v>1999.6249999998831</c:v>
                </c:pt>
                <c:pt idx="1063">
                  <c:v>1999.7083333332164</c:v>
                </c:pt>
                <c:pt idx="1064">
                  <c:v>1999.7916666665496</c:v>
                </c:pt>
                <c:pt idx="1065">
                  <c:v>1999.8749999998829</c:v>
                </c:pt>
                <c:pt idx="1066">
                  <c:v>1999.9583333332162</c:v>
                </c:pt>
                <c:pt idx="1067">
                  <c:v>2000.0416666665494</c:v>
                </c:pt>
                <c:pt idx="1068">
                  <c:v>2000.1249999998827</c:v>
                </c:pt>
                <c:pt idx="1069">
                  <c:v>2000.2083333332159</c:v>
                </c:pt>
                <c:pt idx="1070">
                  <c:v>2000.2916666665492</c:v>
                </c:pt>
                <c:pt idx="1071">
                  <c:v>2000.3749999998824</c:v>
                </c:pt>
                <c:pt idx="1072">
                  <c:v>2000.4583333332157</c:v>
                </c:pt>
                <c:pt idx="1073">
                  <c:v>2000.541666666549</c:v>
                </c:pt>
                <c:pt idx="1074">
                  <c:v>2000.6249999998822</c:v>
                </c:pt>
                <c:pt idx="1075">
                  <c:v>2000.7083333332155</c:v>
                </c:pt>
                <c:pt idx="1076">
                  <c:v>2000.7916666665487</c:v>
                </c:pt>
                <c:pt idx="1077">
                  <c:v>2000.874999999882</c:v>
                </c:pt>
                <c:pt idx="1078">
                  <c:v>2000.9583333332153</c:v>
                </c:pt>
                <c:pt idx="1079">
                  <c:v>2001.0416666665485</c:v>
                </c:pt>
                <c:pt idx="1080">
                  <c:v>2001.1249999998818</c:v>
                </c:pt>
                <c:pt idx="1081">
                  <c:v>2001.208333333215</c:v>
                </c:pt>
                <c:pt idx="1082">
                  <c:v>2001.2916666665483</c:v>
                </c:pt>
                <c:pt idx="1083">
                  <c:v>2001.3749999998815</c:v>
                </c:pt>
                <c:pt idx="1084">
                  <c:v>2001.4583333332148</c:v>
                </c:pt>
                <c:pt idx="1085">
                  <c:v>2001.5416666665481</c:v>
                </c:pt>
                <c:pt idx="1086">
                  <c:v>2001.6249999998813</c:v>
                </c:pt>
                <c:pt idx="1087">
                  <c:v>2001.7083333332146</c:v>
                </c:pt>
                <c:pt idx="1088">
                  <c:v>2001.7916666665478</c:v>
                </c:pt>
                <c:pt idx="1089">
                  <c:v>2001.8749999998811</c:v>
                </c:pt>
                <c:pt idx="1090">
                  <c:v>2001.9583333332143</c:v>
                </c:pt>
                <c:pt idx="1091">
                  <c:v>2002.0416666665476</c:v>
                </c:pt>
                <c:pt idx="1092">
                  <c:v>2002.1249999998809</c:v>
                </c:pt>
                <c:pt idx="1093">
                  <c:v>2002.2083333332141</c:v>
                </c:pt>
                <c:pt idx="1094">
                  <c:v>2002.2916666665474</c:v>
                </c:pt>
                <c:pt idx="1095">
                  <c:v>2002.3749999998806</c:v>
                </c:pt>
                <c:pt idx="1096">
                  <c:v>2002.4583333332139</c:v>
                </c:pt>
                <c:pt idx="1097">
                  <c:v>2002.5416666665471</c:v>
                </c:pt>
                <c:pt idx="1098">
                  <c:v>2002.6249999998804</c:v>
                </c:pt>
                <c:pt idx="1099">
                  <c:v>2002.7083333332137</c:v>
                </c:pt>
                <c:pt idx="1100">
                  <c:v>2002.7916666665469</c:v>
                </c:pt>
                <c:pt idx="1101">
                  <c:v>2002.8749999998802</c:v>
                </c:pt>
                <c:pt idx="1102">
                  <c:v>2002.9583333332134</c:v>
                </c:pt>
                <c:pt idx="1103">
                  <c:v>2003.0416666665467</c:v>
                </c:pt>
                <c:pt idx="1104">
                  <c:v>2003.1249999998799</c:v>
                </c:pt>
                <c:pt idx="1105">
                  <c:v>2003.2083333332132</c:v>
                </c:pt>
                <c:pt idx="1106">
                  <c:v>2003.2916666665465</c:v>
                </c:pt>
                <c:pt idx="1107">
                  <c:v>2003.3749999998797</c:v>
                </c:pt>
                <c:pt idx="1108">
                  <c:v>2003.458333333213</c:v>
                </c:pt>
                <c:pt idx="1109">
                  <c:v>2003.5416666665462</c:v>
                </c:pt>
                <c:pt idx="1110">
                  <c:v>2003.6249999998795</c:v>
                </c:pt>
                <c:pt idx="1111">
                  <c:v>2003.7083333332127</c:v>
                </c:pt>
                <c:pt idx="1112">
                  <c:v>2003.791666666546</c:v>
                </c:pt>
                <c:pt idx="1113">
                  <c:v>2003.8749999998793</c:v>
                </c:pt>
                <c:pt idx="1114">
                  <c:v>2003.9583333332125</c:v>
                </c:pt>
                <c:pt idx="1115">
                  <c:v>2004.0416666665458</c:v>
                </c:pt>
                <c:pt idx="1116">
                  <c:v>2004.124999999879</c:v>
                </c:pt>
                <c:pt idx="1117">
                  <c:v>2004.2083333332123</c:v>
                </c:pt>
                <c:pt idx="1118">
                  <c:v>2004.2916666665456</c:v>
                </c:pt>
                <c:pt idx="1119">
                  <c:v>2004.3749999998788</c:v>
                </c:pt>
                <c:pt idx="1120">
                  <c:v>2004.4583333332121</c:v>
                </c:pt>
                <c:pt idx="1121">
                  <c:v>2004.5416666665453</c:v>
                </c:pt>
                <c:pt idx="1122">
                  <c:v>2004.6249999998786</c:v>
                </c:pt>
                <c:pt idx="1123">
                  <c:v>2004.7083333332118</c:v>
                </c:pt>
                <c:pt idx="1124">
                  <c:v>2004.7916666665451</c:v>
                </c:pt>
                <c:pt idx="1125">
                  <c:v>2004.8749999998784</c:v>
                </c:pt>
                <c:pt idx="1126">
                  <c:v>2004.9583333332116</c:v>
                </c:pt>
                <c:pt idx="1127">
                  <c:v>2005.0416666665449</c:v>
                </c:pt>
                <c:pt idx="1128">
                  <c:v>2005.1249999998781</c:v>
                </c:pt>
                <c:pt idx="1129">
                  <c:v>2005.2083333332114</c:v>
                </c:pt>
                <c:pt idx="1130">
                  <c:v>2005.2916666665446</c:v>
                </c:pt>
                <c:pt idx="1131">
                  <c:v>2005.3749999998779</c:v>
                </c:pt>
                <c:pt idx="1132">
                  <c:v>2005.4583333332112</c:v>
                </c:pt>
                <c:pt idx="1133">
                  <c:v>2005.5416666665444</c:v>
                </c:pt>
                <c:pt idx="1134">
                  <c:v>2005.6249999998777</c:v>
                </c:pt>
                <c:pt idx="1135">
                  <c:v>2005.7083333332109</c:v>
                </c:pt>
                <c:pt idx="1136">
                  <c:v>2005.7916666665442</c:v>
                </c:pt>
                <c:pt idx="1137">
                  <c:v>2005.8749999998774</c:v>
                </c:pt>
                <c:pt idx="1138">
                  <c:v>2005.9583333332107</c:v>
                </c:pt>
                <c:pt idx="1139">
                  <c:v>2006.041666666544</c:v>
                </c:pt>
                <c:pt idx="1140">
                  <c:v>2006.1249999998772</c:v>
                </c:pt>
                <c:pt idx="1141">
                  <c:v>2006.2083333332105</c:v>
                </c:pt>
                <c:pt idx="1142">
                  <c:v>2006.2916666665437</c:v>
                </c:pt>
                <c:pt idx="1143">
                  <c:v>2006.374999999877</c:v>
                </c:pt>
                <c:pt idx="1144">
                  <c:v>2006.4583333332102</c:v>
                </c:pt>
                <c:pt idx="1145">
                  <c:v>2006.5416666665435</c:v>
                </c:pt>
                <c:pt idx="1146">
                  <c:v>2006.6249999998768</c:v>
                </c:pt>
                <c:pt idx="1147">
                  <c:v>2006.70833333321</c:v>
                </c:pt>
                <c:pt idx="1148">
                  <c:v>2006.7916666665433</c:v>
                </c:pt>
                <c:pt idx="1149">
                  <c:v>2006.8749999998765</c:v>
                </c:pt>
                <c:pt idx="1150">
                  <c:v>2006.9583333332098</c:v>
                </c:pt>
                <c:pt idx="1151">
                  <c:v>2007.0416666665431</c:v>
                </c:pt>
                <c:pt idx="1152">
                  <c:v>2007.1249999998763</c:v>
                </c:pt>
                <c:pt idx="1153">
                  <c:v>2007.2083333332096</c:v>
                </c:pt>
                <c:pt idx="1154">
                  <c:v>2007.2916666665428</c:v>
                </c:pt>
                <c:pt idx="1155">
                  <c:v>2007.3749999998761</c:v>
                </c:pt>
                <c:pt idx="1156">
                  <c:v>2007.4583333332093</c:v>
                </c:pt>
                <c:pt idx="1157">
                  <c:v>2007.5416666665426</c:v>
                </c:pt>
                <c:pt idx="1158">
                  <c:v>2007.6249999998759</c:v>
                </c:pt>
                <c:pt idx="1159">
                  <c:v>2007.7083333332091</c:v>
                </c:pt>
                <c:pt idx="1160">
                  <c:v>2007.7916666665424</c:v>
                </c:pt>
                <c:pt idx="1161">
                  <c:v>2007.8749999998756</c:v>
                </c:pt>
                <c:pt idx="1162">
                  <c:v>2007.9583333332089</c:v>
                </c:pt>
                <c:pt idx="1163">
                  <c:v>2008.0416666665421</c:v>
                </c:pt>
                <c:pt idx="1164">
                  <c:v>2008.1249999998754</c:v>
                </c:pt>
                <c:pt idx="1165">
                  <c:v>2008.2083333332087</c:v>
                </c:pt>
                <c:pt idx="1166">
                  <c:v>2008.2916666665419</c:v>
                </c:pt>
                <c:pt idx="1167">
                  <c:v>2008.3749999998752</c:v>
                </c:pt>
                <c:pt idx="1168">
                  <c:v>2008.4583333332084</c:v>
                </c:pt>
                <c:pt idx="1169">
                  <c:v>2008.5416666665417</c:v>
                </c:pt>
                <c:pt idx="1170">
                  <c:v>2008.6249999998749</c:v>
                </c:pt>
                <c:pt idx="1171">
                  <c:v>2008.7083333332082</c:v>
                </c:pt>
                <c:pt idx="1172">
                  <c:v>2008.7916666665415</c:v>
                </c:pt>
                <c:pt idx="1173">
                  <c:v>2008.8749999998747</c:v>
                </c:pt>
                <c:pt idx="1174">
                  <c:v>2008.958333333208</c:v>
                </c:pt>
                <c:pt idx="1175">
                  <c:v>2009.0416666665412</c:v>
                </c:pt>
                <c:pt idx="1176">
                  <c:v>2009.1249999998745</c:v>
                </c:pt>
                <c:pt idx="1177">
                  <c:v>2009.2083333332077</c:v>
                </c:pt>
                <c:pt idx="1178">
                  <c:v>2009.291666666541</c:v>
                </c:pt>
                <c:pt idx="1179">
                  <c:v>2009.3749999998743</c:v>
                </c:pt>
                <c:pt idx="1180">
                  <c:v>2009.4583333332075</c:v>
                </c:pt>
                <c:pt idx="1181">
                  <c:v>2009.5416666665408</c:v>
                </c:pt>
                <c:pt idx="1182">
                  <c:v>2009.624999999874</c:v>
                </c:pt>
                <c:pt idx="1183">
                  <c:v>2009.7083333332073</c:v>
                </c:pt>
                <c:pt idx="1184">
                  <c:v>2009.7916666665406</c:v>
                </c:pt>
                <c:pt idx="1185">
                  <c:v>2009.8749999998738</c:v>
                </c:pt>
                <c:pt idx="1186">
                  <c:v>2009.9583333332071</c:v>
                </c:pt>
                <c:pt idx="1187">
                  <c:v>2010.0416666665403</c:v>
                </c:pt>
                <c:pt idx="1188">
                  <c:v>2010.1249999998736</c:v>
                </c:pt>
                <c:pt idx="1189">
                  <c:v>2010.2083333332068</c:v>
                </c:pt>
                <c:pt idx="1190">
                  <c:v>2010.2916666665401</c:v>
                </c:pt>
                <c:pt idx="1191">
                  <c:v>2010.3749999998734</c:v>
                </c:pt>
                <c:pt idx="1192">
                  <c:v>2010.4583333332066</c:v>
                </c:pt>
                <c:pt idx="1193">
                  <c:v>2010.5416666665399</c:v>
                </c:pt>
                <c:pt idx="1194">
                  <c:v>2010.6249999998731</c:v>
                </c:pt>
                <c:pt idx="1195">
                  <c:v>2010.7083333332064</c:v>
                </c:pt>
                <c:pt idx="1196">
                  <c:v>2010.7916666665396</c:v>
                </c:pt>
                <c:pt idx="1197">
                  <c:v>2010.8749999998729</c:v>
                </c:pt>
                <c:pt idx="1198">
                  <c:v>2010.9583333332062</c:v>
                </c:pt>
                <c:pt idx="1199">
                  <c:v>2011.0416666665394</c:v>
                </c:pt>
                <c:pt idx="1200">
                  <c:v>2011.1249999998727</c:v>
                </c:pt>
                <c:pt idx="1201">
                  <c:v>2011.2083333332059</c:v>
                </c:pt>
                <c:pt idx="1202">
                  <c:v>2011.2916666665392</c:v>
                </c:pt>
                <c:pt idx="1203">
                  <c:v>2011.3749999998724</c:v>
                </c:pt>
                <c:pt idx="1204">
                  <c:v>2011.4583333332057</c:v>
                </c:pt>
                <c:pt idx="1205">
                  <c:v>2011.541666666539</c:v>
                </c:pt>
                <c:pt idx="1206">
                  <c:v>2011.6249999998722</c:v>
                </c:pt>
                <c:pt idx="1207">
                  <c:v>2011.7083333332055</c:v>
                </c:pt>
                <c:pt idx="1208">
                  <c:v>2011.7916666665387</c:v>
                </c:pt>
                <c:pt idx="1209">
                  <c:v>2011.874999999872</c:v>
                </c:pt>
                <c:pt idx="1210">
                  <c:v>2011.9583333332052</c:v>
                </c:pt>
                <c:pt idx="1211">
                  <c:v>2012.0416666665385</c:v>
                </c:pt>
                <c:pt idx="1212">
                  <c:v>2012.1249999998718</c:v>
                </c:pt>
                <c:pt idx="1213">
                  <c:v>2012.208333333205</c:v>
                </c:pt>
                <c:pt idx="1214">
                  <c:v>2012.2916666665383</c:v>
                </c:pt>
                <c:pt idx="1215">
                  <c:v>2012.3749999998715</c:v>
                </c:pt>
                <c:pt idx="1216">
                  <c:v>2012.4583333332048</c:v>
                </c:pt>
                <c:pt idx="1217">
                  <c:v>2012.541666666538</c:v>
                </c:pt>
                <c:pt idx="1218">
                  <c:v>2012.6249999998713</c:v>
                </c:pt>
                <c:pt idx="1219">
                  <c:v>2012.7083333332046</c:v>
                </c:pt>
                <c:pt idx="1220">
                  <c:v>2012.7916666665378</c:v>
                </c:pt>
                <c:pt idx="1221">
                  <c:v>2012.8749999998711</c:v>
                </c:pt>
                <c:pt idx="1222">
                  <c:v>2012.9583333332043</c:v>
                </c:pt>
                <c:pt idx="1223">
                  <c:v>2013.0416666665376</c:v>
                </c:pt>
                <c:pt idx="1224">
                  <c:v>2013.1249999998709</c:v>
                </c:pt>
                <c:pt idx="1225">
                  <c:v>2013.2083333332041</c:v>
                </c:pt>
                <c:pt idx="1226">
                  <c:v>2013.2916666665374</c:v>
                </c:pt>
                <c:pt idx="1227">
                  <c:v>2013.3749999998706</c:v>
                </c:pt>
                <c:pt idx="1228">
                  <c:v>2013.4583333332039</c:v>
                </c:pt>
                <c:pt idx="1229">
                  <c:v>2013.5416666665371</c:v>
                </c:pt>
                <c:pt idx="1230">
                  <c:v>2013.6249999998704</c:v>
                </c:pt>
                <c:pt idx="1231">
                  <c:v>2013.7083333332037</c:v>
                </c:pt>
                <c:pt idx="1232">
                  <c:v>2013.7916666665369</c:v>
                </c:pt>
                <c:pt idx="1233">
                  <c:v>2013.8749999998702</c:v>
                </c:pt>
                <c:pt idx="1234">
                  <c:v>2013.9583333332034</c:v>
                </c:pt>
                <c:pt idx="1235">
                  <c:v>2014.0416666665367</c:v>
                </c:pt>
                <c:pt idx="1236">
                  <c:v>2014.1249999998699</c:v>
                </c:pt>
                <c:pt idx="1237">
                  <c:v>2014.2083333332032</c:v>
                </c:pt>
                <c:pt idx="1238">
                  <c:v>2014.2916666665365</c:v>
                </c:pt>
                <c:pt idx="1239">
                  <c:v>2014.3749999998697</c:v>
                </c:pt>
                <c:pt idx="1240">
                  <c:v>2014.458333333203</c:v>
                </c:pt>
                <c:pt idx="1241">
                  <c:v>2014.5416666665362</c:v>
                </c:pt>
                <c:pt idx="1242">
                  <c:v>2014.6249999998695</c:v>
                </c:pt>
                <c:pt idx="1243">
                  <c:v>2014.7083333332027</c:v>
                </c:pt>
                <c:pt idx="1244">
                  <c:v>2014.791666666536</c:v>
                </c:pt>
                <c:pt idx="1245">
                  <c:v>2014.8749999998693</c:v>
                </c:pt>
                <c:pt idx="1246">
                  <c:v>2014.9583333332025</c:v>
                </c:pt>
                <c:pt idx="1247">
                  <c:v>2015.0416666665358</c:v>
                </c:pt>
                <c:pt idx="1248">
                  <c:v>2015.124999999869</c:v>
                </c:pt>
                <c:pt idx="1249">
                  <c:v>2015.2083333332023</c:v>
                </c:pt>
                <c:pt idx="1250">
                  <c:v>2015.2916666665355</c:v>
                </c:pt>
                <c:pt idx="1251">
                  <c:v>2015.3749999998688</c:v>
                </c:pt>
                <c:pt idx="1252">
                  <c:v>2015.4583333332021</c:v>
                </c:pt>
                <c:pt idx="1253">
                  <c:v>2015.5416666665353</c:v>
                </c:pt>
                <c:pt idx="1254">
                  <c:v>2015.6249999998686</c:v>
                </c:pt>
                <c:pt idx="1255">
                  <c:v>2015.7083333332018</c:v>
                </c:pt>
                <c:pt idx="1256">
                  <c:v>2015.7916666665351</c:v>
                </c:pt>
                <c:pt idx="1257">
                  <c:v>2015.8749999998684</c:v>
                </c:pt>
                <c:pt idx="1258">
                  <c:v>2015.9583333332016</c:v>
                </c:pt>
                <c:pt idx="1259">
                  <c:v>2016.0416666665349</c:v>
                </c:pt>
                <c:pt idx="1260">
                  <c:v>2016.1249999998681</c:v>
                </c:pt>
                <c:pt idx="1261">
                  <c:v>2016.2083333332014</c:v>
                </c:pt>
                <c:pt idx="1262">
                  <c:v>2016.2916666665346</c:v>
                </c:pt>
                <c:pt idx="1263">
                  <c:v>2016.3749999998679</c:v>
                </c:pt>
                <c:pt idx="1264">
                  <c:v>2016.4583333332012</c:v>
                </c:pt>
                <c:pt idx="1265">
                  <c:v>2016.5416666665344</c:v>
                </c:pt>
                <c:pt idx="1266">
                  <c:v>2016.6249999998677</c:v>
                </c:pt>
                <c:pt idx="1267">
                  <c:v>2016.7083333332009</c:v>
                </c:pt>
                <c:pt idx="1268">
                  <c:v>2016.7916666665342</c:v>
                </c:pt>
                <c:pt idx="1269">
                  <c:v>2016.8749999998674</c:v>
                </c:pt>
                <c:pt idx="1270">
                  <c:v>2016.9583333332007</c:v>
                </c:pt>
                <c:pt idx="1271">
                  <c:v>2017.041666666534</c:v>
                </c:pt>
                <c:pt idx="1272">
                  <c:v>2017.1249999998672</c:v>
                </c:pt>
                <c:pt idx="1273">
                  <c:v>2017.2083333332005</c:v>
                </c:pt>
                <c:pt idx="1274">
                  <c:v>2017.2916666665337</c:v>
                </c:pt>
                <c:pt idx="1275">
                  <c:v>2017.374999999867</c:v>
                </c:pt>
                <c:pt idx="1276">
                  <c:v>2017.4583333332002</c:v>
                </c:pt>
                <c:pt idx="1277">
                  <c:v>2017.5416666665335</c:v>
                </c:pt>
                <c:pt idx="1278">
                  <c:v>2017.6249999998668</c:v>
                </c:pt>
                <c:pt idx="1279">
                  <c:v>2017.7083333332</c:v>
                </c:pt>
                <c:pt idx="1280">
                  <c:v>2017.7916666665333</c:v>
                </c:pt>
                <c:pt idx="1281">
                  <c:v>2017.8749999998665</c:v>
                </c:pt>
                <c:pt idx="1282">
                  <c:v>2017.9583333331998</c:v>
                </c:pt>
                <c:pt idx="1283">
                  <c:v>2018.041666666533</c:v>
                </c:pt>
                <c:pt idx="1284">
                  <c:v>2018.1249999998663</c:v>
                </c:pt>
                <c:pt idx="1285">
                  <c:v>2018.2083333331996</c:v>
                </c:pt>
                <c:pt idx="1286">
                  <c:v>2018.2916666665328</c:v>
                </c:pt>
                <c:pt idx="1287">
                  <c:v>2018.3749999998661</c:v>
                </c:pt>
                <c:pt idx="1288">
                  <c:v>2018.4583333331993</c:v>
                </c:pt>
                <c:pt idx="1289">
                  <c:v>2018.5416666665326</c:v>
                </c:pt>
                <c:pt idx="1290">
                  <c:v>2018.6249999998658</c:v>
                </c:pt>
                <c:pt idx="1291">
                  <c:v>2018.7083333331991</c:v>
                </c:pt>
                <c:pt idx="1292">
                  <c:v>2018.7916666665324</c:v>
                </c:pt>
                <c:pt idx="1293">
                  <c:v>2018.8749999998656</c:v>
                </c:pt>
                <c:pt idx="1294">
                  <c:v>2018.9583333331989</c:v>
                </c:pt>
                <c:pt idx="1295">
                  <c:v>2019.0416666665321</c:v>
                </c:pt>
                <c:pt idx="1296">
                  <c:v>2019.1249999998654</c:v>
                </c:pt>
                <c:pt idx="1297">
                  <c:v>2019.2083333331987</c:v>
                </c:pt>
                <c:pt idx="1298">
                  <c:v>2019.2916666665319</c:v>
                </c:pt>
                <c:pt idx="1299">
                  <c:v>2019.3749999998652</c:v>
                </c:pt>
                <c:pt idx="1300">
                  <c:v>2019.4583333331984</c:v>
                </c:pt>
                <c:pt idx="1301">
                  <c:v>2019.5416666665317</c:v>
                </c:pt>
                <c:pt idx="1302">
                  <c:v>2019.6249999998649</c:v>
                </c:pt>
                <c:pt idx="1303">
                  <c:v>2019.7083333331982</c:v>
                </c:pt>
                <c:pt idx="1304">
                  <c:v>2019.7916666665315</c:v>
                </c:pt>
                <c:pt idx="1305">
                  <c:v>2019.8749999998647</c:v>
                </c:pt>
                <c:pt idx="1306">
                  <c:v>2019.958333333198</c:v>
                </c:pt>
                <c:pt idx="1307">
                  <c:v>2020.0416666665312</c:v>
                </c:pt>
                <c:pt idx="1308">
                  <c:v>2020.1249999998645</c:v>
                </c:pt>
                <c:pt idx="1309">
                  <c:v>2020.2083333331977</c:v>
                </c:pt>
                <c:pt idx="1310">
                  <c:v>2020.291666666531</c:v>
                </c:pt>
                <c:pt idx="1311">
                  <c:v>2020.3749999998643</c:v>
                </c:pt>
                <c:pt idx="1312">
                  <c:v>2020.4583333331975</c:v>
                </c:pt>
                <c:pt idx="1313">
                  <c:v>2020.5416666665308</c:v>
                </c:pt>
                <c:pt idx="1314">
                  <c:v>2020.624999999864</c:v>
                </c:pt>
                <c:pt idx="1315">
                  <c:v>2020.7083333331973</c:v>
                </c:pt>
                <c:pt idx="1316">
                  <c:v>2020.7916666665305</c:v>
                </c:pt>
                <c:pt idx="1317">
                  <c:v>2020.8749999998638</c:v>
                </c:pt>
                <c:pt idx="1318">
                  <c:v>2020.9583333331971</c:v>
                </c:pt>
                <c:pt idx="1319">
                  <c:v>2021.0416666665303</c:v>
                </c:pt>
                <c:pt idx="1320">
                  <c:v>2021.1249999998636</c:v>
                </c:pt>
                <c:pt idx="1321">
                  <c:v>2021.2083333331968</c:v>
                </c:pt>
                <c:pt idx="1322">
                  <c:v>2021.2916666665301</c:v>
                </c:pt>
                <c:pt idx="1323">
                  <c:v>2021.3749999998633</c:v>
                </c:pt>
                <c:pt idx="1324">
                  <c:v>2021.4583333331966</c:v>
                </c:pt>
                <c:pt idx="1325">
                  <c:v>2021.5416666665299</c:v>
                </c:pt>
                <c:pt idx="1326">
                  <c:v>2021.6249999998631</c:v>
                </c:pt>
                <c:pt idx="1327">
                  <c:v>2021.7083333331964</c:v>
                </c:pt>
                <c:pt idx="1328">
                  <c:v>2021.7916666665296</c:v>
                </c:pt>
                <c:pt idx="1329">
                  <c:v>2021.8749999998629</c:v>
                </c:pt>
                <c:pt idx="1330">
                  <c:v>2021.9583333331962</c:v>
                </c:pt>
                <c:pt idx="1331">
                  <c:v>2022.0416666665294</c:v>
                </c:pt>
                <c:pt idx="1332">
                  <c:v>2022.1249999998627</c:v>
                </c:pt>
                <c:pt idx="1333">
                  <c:v>2022.2083333331959</c:v>
                </c:pt>
                <c:pt idx="1334">
                  <c:v>2022.2916666665292</c:v>
                </c:pt>
                <c:pt idx="1335">
                  <c:v>2022.3749999998624</c:v>
                </c:pt>
                <c:pt idx="1336">
                  <c:v>2022.4583333331957</c:v>
                </c:pt>
                <c:pt idx="1337">
                  <c:v>2022.541666666529</c:v>
                </c:pt>
                <c:pt idx="1338">
                  <c:v>2022.6249999998622</c:v>
                </c:pt>
                <c:pt idx="1339">
                  <c:v>2022.7083333331955</c:v>
                </c:pt>
                <c:pt idx="1340">
                  <c:v>2022.7916666665287</c:v>
                </c:pt>
                <c:pt idx="1341">
                  <c:v>2022.874999999862</c:v>
                </c:pt>
                <c:pt idx="1342">
                  <c:v>2022.9583333331952</c:v>
                </c:pt>
                <c:pt idx="1343">
                  <c:v>2023.0416666665285</c:v>
                </c:pt>
                <c:pt idx="1344">
                  <c:v>2023.1249999998618</c:v>
                </c:pt>
                <c:pt idx="1345">
                  <c:v>2023.208333333195</c:v>
                </c:pt>
                <c:pt idx="1346">
                  <c:v>2023.2916666665283</c:v>
                </c:pt>
                <c:pt idx="1347">
                  <c:v>2023.3749999998615</c:v>
                </c:pt>
                <c:pt idx="1348">
                  <c:v>2023.4583333331948</c:v>
                </c:pt>
              </c:numCache>
            </c:numRef>
          </c:cat>
          <c:val>
            <c:numRef>
              <c:f>variable_alloc!$Q$364:$Q$1712</c:f>
              <c:numCache>
                <c:formatCode>0.00</c:formatCode>
                <c:ptCount val="1349"/>
                <c:pt idx="0">
                  <c:v>0.5440225591232325</c:v>
                </c:pt>
                <c:pt idx="1">
                  <c:v>0.56351164121211805</c:v>
                </c:pt>
                <c:pt idx="2">
                  <c:v>0.56526892277575436</c:v>
                </c:pt>
                <c:pt idx="3">
                  <c:v>0.56703287543448544</c:v>
                </c:pt>
                <c:pt idx="4">
                  <c:v>0.56269127918488171</c:v>
                </c:pt>
                <c:pt idx="5">
                  <c:v>0.54680691340878229</c:v>
                </c:pt>
                <c:pt idx="6">
                  <c:v>0.54286552214796102</c:v>
                </c:pt>
                <c:pt idx="7">
                  <c:v>0.54456413933506853</c:v>
                </c:pt>
                <c:pt idx="8">
                  <c:v>0.55195583995947695</c:v>
                </c:pt>
                <c:pt idx="9">
                  <c:v>0.55951469341429894</c:v>
                </c:pt>
                <c:pt idx="10">
                  <c:v>0.5554211985921933</c:v>
                </c:pt>
                <c:pt idx="11">
                  <c:v>0.54989164941920821</c:v>
                </c:pt>
                <c:pt idx="12">
                  <c:v>0.53898858954453543</c:v>
                </c:pt>
                <c:pt idx="13">
                  <c:v>0.52335793121772145</c:v>
                </c:pt>
                <c:pt idx="14">
                  <c:v>0.52359742793817821</c:v>
                </c:pt>
                <c:pt idx="15">
                  <c:v>0.52904346633052102</c:v>
                </c:pt>
                <c:pt idx="16">
                  <c:v>0.52932324493634941</c:v>
                </c:pt>
                <c:pt idx="17">
                  <c:v>0.52442855598422566</c:v>
                </c:pt>
                <c:pt idx="18">
                  <c:v>0.51964757342939905</c:v>
                </c:pt>
                <c:pt idx="19">
                  <c:v>0.5199778529362119</c:v>
                </c:pt>
                <c:pt idx="20">
                  <c:v>0.5203268317051376</c:v>
                </c:pt>
                <c:pt idx="21">
                  <c:v>0.52580045377288409</c:v>
                </c:pt>
                <c:pt idx="22">
                  <c:v>0.52108101126271666</c:v>
                </c:pt>
                <c:pt idx="23">
                  <c:v>0.52402266642275874</c:v>
                </c:pt>
                <c:pt idx="24">
                  <c:v>0.52697150951364213</c:v>
                </c:pt>
                <c:pt idx="25">
                  <c:v>0.52992747689059894</c:v>
                </c:pt>
                <c:pt idx="26">
                  <c:v>0.53838422073671921</c:v>
                </c:pt>
                <c:pt idx="27">
                  <c:v>0.53586052637313952</c:v>
                </c:pt>
                <c:pt idx="28">
                  <c:v>0.53339467483679004</c:v>
                </c:pt>
                <c:pt idx="29">
                  <c:v>0.53634834918374363</c:v>
                </c:pt>
                <c:pt idx="30">
                  <c:v>0.53391566281279534</c:v>
                </c:pt>
                <c:pt idx="31">
                  <c:v>0.53685305291645546</c:v>
                </c:pt>
                <c:pt idx="32">
                  <c:v>0.53445244433475536</c:v>
                </c:pt>
                <c:pt idx="33">
                  <c:v>0.54274734248402323</c:v>
                </c:pt>
                <c:pt idx="34">
                  <c:v>0.54570410543285686</c:v>
                </c:pt>
                <c:pt idx="35">
                  <c:v>0.55282905982609054</c:v>
                </c:pt>
                <c:pt idx="36">
                  <c:v>0.5544497341820418</c:v>
                </c:pt>
                <c:pt idx="37">
                  <c:v>0.56175260145717509</c:v>
                </c:pt>
                <c:pt idx="38">
                  <c:v>0.55771489737782187</c:v>
                </c:pt>
                <c:pt idx="39">
                  <c:v>0.55935947013890308</c:v>
                </c:pt>
                <c:pt idx="40">
                  <c:v>0.55540197245587575</c:v>
                </c:pt>
                <c:pt idx="41">
                  <c:v>0.54612360945730609</c:v>
                </c:pt>
                <c:pt idx="42">
                  <c:v>0.54774337790018202</c:v>
                </c:pt>
                <c:pt idx="43">
                  <c:v>0.55481040257760028</c:v>
                </c:pt>
                <c:pt idx="44">
                  <c:v>0.55100677260728981</c:v>
                </c:pt>
                <c:pt idx="45">
                  <c:v>0.55812227036698059</c:v>
                </c:pt>
                <c:pt idx="46">
                  <c:v>0.55979040113857614</c:v>
                </c:pt>
                <c:pt idx="47">
                  <c:v>0.56811024413776923</c:v>
                </c:pt>
                <c:pt idx="48">
                  <c:v>0.57660436991423925</c:v>
                </c:pt>
                <c:pt idx="49">
                  <c:v>0.57357251465185199</c:v>
                </c:pt>
                <c:pt idx="50">
                  <c:v>0.5706067052724787</c:v>
                </c:pt>
                <c:pt idx="51">
                  <c:v>0.57332580368273145</c:v>
                </c:pt>
                <c:pt idx="52">
                  <c:v>0.57605083656095546</c:v>
                </c:pt>
                <c:pt idx="53">
                  <c:v>0.57878176598528053</c:v>
                </c:pt>
                <c:pt idx="54">
                  <c:v>0.58151855364503691</c:v>
                </c:pt>
                <c:pt idx="55">
                  <c:v>0.57853311024434861</c:v>
                </c:pt>
                <c:pt idx="56">
                  <c:v>0.57561130482472633</c:v>
                </c:pt>
                <c:pt idx="57">
                  <c:v>0.57831195521444434</c:v>
                </c:pt>
                <c:pt idx="58">
                  <c:v>0.57543148258644616</c:v>
                </c:pt>
                <c:pt idx="59">
                  <c:v>0.57667007719248364</c:v>
                </c:pt>
                <c:pt idx="60">
                  <c:v>0.5724150471384355</c:v>
                </c:pt>
                <c:pt idx="61">
                  <c:v>0.56825052540747512</c:v>
                </c:pt>
                <c:pt idx="62">
                  <c:v>0.5641740285433543</c:v>
                </c:pt>
                <c:pt idx="63">
                  <c:v>0.56018316558751047</c:v>
                </c:pt>
                <c:pt idx="64">
                  <c:v>0.56142633415331933</c:v>
                </c:pt>
                <c:pt idx="65">
                  <c:v>0.55751755627226895</c:v>
                </c:pt>
                <c:pt idx="66">
                  <c:v>0.54870177063287251</c:v>
                </c:pt>
                <c:pt idx="67">
                  <c:v>0.54020795475559158</c:v>
                </c:pt>
                <c:pt idx="68">
                  <c:v>0.53201936358521884</c:v>
                </c:pt>
                <c:pt idx="69">
                  <c:v>0.52863867681719823</c:v>
                </c:pt>
                <c:pt idx="70">
                  <c:v>0.52532550630497532</c:v>
                </c:pt>
                <c:pt idx="71">
                  <c:v>0.51282564561838195</c:v>
                </c:pt>
                <c:pt idx="72">
                  <c:v>0.51347335426035134</c:v>
                </c:pt>
                <c:pt idx="73">
                  <c:v>0.48965289911886029</c:v>
                </c:pt>
                <c:pt idx="74">
                  <c:v>0.4826364991647672</c:v>
                </c:pt>
                <c:pt idx="75">
                  <c:v>0.47584945042718485</c:v>
                </c:pt>
                <c:pt idx="76">
                  <c:v>0.48394641918218667</c:v>
                </c:pt>
                <c:pt idx="77">
                  <c:v>0.47716629014872669</c:v>
                </c:pt>
                <c:pt idx="78">
                  <c:v>0.4670666422794944</c:v>
                </c:pt>
                <c:pt idx="79">
                  <c:v>0.46081396734809299</c:v>
                </c:pt>
                <c:pt idx="80">
                  <c:v>0.46149400889918241</c:v>
                </c:pt>
                <c:pt idx="81">
                  <c:v>0.4554400538561611</c:v>
                </c:pt>
                <c:pt idx="82">
                  <c:v>0.44636201001348341</c:v>
                </c:pt>
                <c:pt idx="83">
                  <c:v>0.44509005524012868</c:v>
                </c:pt>
                <c:pt idx="84">
                  <c:v>0.45018255628788656</c:v>
                </c:pt>
                <c:pt idx="85">
                  <c:v>0.44573424469718181</c:v>
                </c:pt>
                <c:pt idx="86">
                  <c:v>0.43837112725745492</c:v>
                </c:pt>
                <c:pt idx="87">
                  <c:v>0.43424633368873039</c:v>
                </c:pt>
                <c:pt idx="88">
                  <c:v>0.42453944765027379</c:v>
                </c:pt>
                <c:pt idx="89">
                  <c:v>0.41803604624731339</c:v>
                </c:pt>
                <c:pt idx="90">
                  <c:v>0.41178659660028599</c:v>
                </c:pt>
                <c:pt idx="91">
                  <c:v>0.40577682033336165</c:v>
                </c:pt>
                <c:pt idx="92">
                  <c:v>0.39999349019225722</c:v>
                </c:pt>
                <c:pt idx="93">
                  <c:v>0.39681478557859595</c:v>
                </c:pt>
                <c:pt idx="94">
                  <c:v>0.39848966311000628</c:v>
                </c:pt>
                <c:pt idx="95">
                  <c:v>0.40612365162966491</c:v>
                </c:pt>
                <c:pt idx="96">
                  <c:v>0.40143788209095721</c:v>
                </c:pt>
                <c:pt idx="97">
                  <c:v>0.39450384264907834</c:v>
                </c:pt>
                <c:pt idx="98">
                  <c:v>0.39012439675010768</c:v>
                </c:pt>
                <c:pt idx="99">
                  <c:v>0.39042876480946598</c:v>
                </c:pt>
                <c:pt idx="100">
                  <c:v>0.37951989212863935</c:v>
                </c:pt>
                <c:pt idx="101">
                  <c:v>0.37340693888858584</c:v>
                </c:pt>
                <c:pt idx="102">
                  <c:v>0.37164139106696048</c:v>
                </c:pt>
                <c:pt idx="103">
                  <c:v>0.36582257076385583</c:v>
                </c:pt>
                <c:pt idx="104">
                  <c:v>0.35826047230646868</c:v>
                </c:pt>
                <c:pt idx="105">
                  <c:v>0.35103217045001855</c:v>
                </c:pt>
                <c:pt idx="106">
                  <c:v>0.34411694572848517</c:v>
                </c:pt>
                <c:pt idx="107">
                  <c:v>0.34173202901635641</c:v>
                </c:pt>
                <c:pt idx="108">
                  <c:v>0.33940228356909885</c:v>
                </c:pt>
                <c:pt idx="109">
                  <c:v>0.33048320932698255</c:v>
                </c:pt>
                <c:pt idx="110">
                  <c:v>0.32677319885820399</c:v>
                </c:pt>
                <c:pt idx="111">
                  <c:v>0.32317617586819214</c:v>
                </c:pt>
                <c:pt idx="112">
                  <c:v>0.32583521832340639</c:v>
                </c:pt>
                <c:pt idx="113">
                  <c:v>0.33500000756875536</c:v>
                </c:pt>
                <c:pt idx="114">
                  <c:v>0.34118828902032766</c:v>
                </c:pt>
                <c:pt idx="115">
                  <c:v>0.34407890930396218</c:v>
                </c:pt>
                <c:pt idx="116">
                  <c:v>0.34700578677775007</c:v>
                </c:pt>
                <c:pt idx="117">
                  <c:v>0.35538141837759696</c:v>
                </c:pt>
                <c:pt idx="118">
                  <c:v>0.36411715809406375</c:v>
                </c:pt>
                <c:pt idx="119">
                  <c:v>0.37951547791537082</c:v>
                </c:pt>
                <c:pt idx="120">
                  <c:v>0.38515172980315449</c:v>
                </c:pt>
                <c:pt idx="121">
                  <c:v>0.39302762647057649</c:v>
                </c:pt>
                <c:pt idx="122">
                  <c:v>0.40563013312591761</c:v>
                </c:pt>
                <c:pt idx="123">
                  <c:v>0.41169516932584266</c:v>
                </c:pt>
                <c:pt idx="124">
                  <c:v>0.41312673702483893</c:v>
                </c:pt>
                <c:pt idx="125">
                  <c:v>0.4169026242136466</c:v>
                </c:pt>
                <c:pt idx="126">
                  <c:v>0.42550473419864127</c:v>
                </c:pt>
                <c:pt idx="127">
                  <c:v>0.42936060947251492</c:v>
                </c:pt>
                <c:pt idx="128">
                  <c:v>0.43572460249979605</c:v>
                </c:pt>
                <c:pt idx="129">
                  <c:v>0.4421805345177594</c:v>
                </c:pt>
                <c:pt idx="130">
                  <c:v>0.45669551863269309</c:v>
                </c:pt>
                <c:pt idx="131">
                  <c:v>0.45814796384830209</c:v>
                </c:pt>
                <c:pt idx="132">
                  <c:v>0.46511125524437441</c:v>
                </c:pt>
                <c:pt idx="133">
                  <c:v>0.46659442805674572</c:v>
                </c:pt>
                <c:pt idx="134">
                  <c:v>0.46808431815400275</c:v>
                </c:pt>
                <c:pt idx="135">
                  <c:v>0.46958095963617236</c:v>
                </c:pt>
                <c:pt idx="136">
                  <c:v>0.46828031306723111</c:v>
                </c:pt>
                <c:pt idx="137">
                  <c:v>0.47544158975831347</c:v>
                </c:pt>
                <c:pt idx="138">
                  <c:v>0.47696783112015889</c:v>
                </c:pt>
                <c:pt idx="139">
                  <c:v>0.47563572826106759</c:v>
                </c:pt>
                <c:pt idx="140">
                  <c:v>0.47432636738273748</c:v>
                </c:pt>
                <c:pt idx="141">
                  <c:v>0.47303937965137061</c:v>
                </c:pt>
                <c:pt idx="142">
                  <c:v>0.47739076707588152</c:v>
                </c:pt>
                <c:pt idx="143">
                  <c:v>0.48008588730611196</c:v>
                </c:pt>
                <c:pt idx="144">
                  <c:v>0.48278734012758695</c:v>
                </c:pt>
                <c:pt idx="145">
                  <c:v>0.48262231128873201</c:v>
                </c:pt>
                <c:pt idx="146">
                  <c:v>0.48532018267213151</c:v>
                </c:pt>
                <c:pt idx="147">
                  <c:v>0.48515343074202255</c:v>
                </c:pt>
                <c:pt idx="148">
                  <c:v>0.48217486542574728</c:v>
                </c:pt>
                <c:pt idx="149">
                  <c:v>0.48767883522382699</c:v>
                </c:pt>
                <c:pt idx="150">
                  <c:v>0.48751793078833078</c:v>
                </c:pt>
                <c:pt idx="151">
                  <c:v>0.4873645983734729</c:v>
                </c:pt>
                <c:pt idx="152">
                  <c:v>0.49003493543419685</c:v>
                </c:pt>
                <c:pt idx="153">
                  <c:v>0.49271085351164329</c:v>
                </c:pt>
                <c:pt idx="154">
                  <c:v>0.49539228623177489</c:v>
                </c:pt>
                <c:pt idx="155">
                  <c:v>0.50063581953882663</c:v>
                </c:pt>
                <c:pt idx="156">
                  <c:v>0.5059454933185269</c:v>
                </c:pt>
                <c:pt idx="157">
                  <c:v>0.51132243679832412</c:v>
                </c:pt>
                <c:pt idx="158">
                  <c:v>0.51372799495378596</c:v>
                </c:pt>
                <c:pt idx="159">
                  <c:v>0.51613827907652698</c:v>
                </c:pt>
                <c:pt idx="160">
                  <c:v>0.51552077499508686</c:v>
                </c:pt>
                <c:pt idx="161">
                  <c:v>0.52097286877115057</c:v>
                </c:pt>
                <c:pt idx="162">
                  <c:v>0.52033629350315747</c:v>
                </c:pt>
                <c:pt idx="163">
                  <c:v>0.5197116349012193</c:v>
                </c:pt>
                <c:pt idx="164">
                  <c:v>0.52211666196448392</c:v>
                </c:pt>
                <c:pt idx="165">
                  <c:v>0.52149418045387452</c:v>
                </c:pt>
                <c:pt idx="166">
                  <c:v>0.52389408259980574</c:v>
                </c:pt>
                <c:pt idx="167">
                  <c:v>0.5292858137247326</c:v>
                </c:pt>
                <c:pt idx="168">
                  <c:v>0.52856289436018888</c:v>
                </c:pt>
                <c:pt idx="169">
                  <c:v>0.53399030542838311</c:v>
                </c:pt>
                <c:pt idx="170">
                  <c:v>0.53324860861488987</c:v>
                </c:pt>
                <c:pt idx="171">
                  <c:v>0.52947659911282619</c:v>
                </c:pt>
                <c:pt idx="172">
                  <c:v>0.52579385873410622</c:v>
                </c:pt>
                <c:pt idx="173">
                  <c:v>0.52809789543484686</c:v>
                </c:pt>
                <c:pt idx="174">
                  <c:v>0.53040588717395332</c:v>
                </c:pt>
                <c:pt idx="175">
                  <c:v>0.53271779805290531</c:v>
                </c:pt>
                <c:pt idx="176">
                  <c:v>0.52611636535411177</c:v>
                </c:pt>
                <c:pt idx="177">
                  <c:v>0.53134928547001614</c:v>
                </c:pt>
                <c:pt idx="178">
                  <c:v>0.53364677516764292</c:v>
                </c:pt>
                <c:pt idx="179">
                  <c:v>0.53653962777753728</c:v>
                </c:pt>
                <c:pt idx="180">
                  <c:v>0.54246771910804759</c:v>
                </c:pt>
                <c:pt idx="181">
                  <c:v>0.54233932126776141</c:v>
                </c:pt>
                <c:pt idx="182">
                  <c:v>0.54830916082087156</c:v>
                </c:pt>
                <c:pt idx="183">
                  <c:v>0.55435092637522487</c:v>
                </c:pt>
                <c:pt idx="184">
                  <c:v>0.5636684115253906</c:v>
                </c:pt>
                <c:pt idx="185">
                  <c:v>0.5699114260289273</c:v>
                </c:pt>
                <c:pt idx="186">
                  <c:v>0.56964540306844391</c:v>
                </c:pt>
                <c:pt idx="187">
                  <c:v>0.56938651902720971</c:v>
                </c:pt>
                <c:pt idx="188">
                  <c:v>0.56913455677386471</c:v>
                </c:pt>
                <c:pt idx="189">
                  <c:v>0.57210336722782829</c:v>
                </c:pt>
                <c:pt idx="190">
                  <c:v>0.58164827679844777</c:v>
                </c:pt>
                <c:pt idx="191">
                  <c:v>0.58666041386909096</c:v>
                </c:pt>
                <c:pt idx="192">
                  <c:v>0.59173487773055</c:v>
                </c:pt>
                <c:pt idx="193">
                  <c:v>0.59342263412219542</c:v>
                </c:pt>
                <c:pt idx="194">
                  <c:v>0.59169459393595003</c:v>
                </c:pt>
                <c:pt idx="195">
                  <c:v>0.586638446252012</c:v>
                </c:pt>
                <c:pt idx="196">
                  <c:v>0.59851236451396894</c:v>
                </c:pt>
                <c:pt idx="197">
                  <c:v>0.60370743419352413</c:v>
                </c:pt>
                <c:pt idx="198">
                  <c:v>0.601927671558808</c:v>
                </c:pt>
                <c:pt idx="199">
                  <c:v>0.60017279504461818</c:v>
                </c:pt>
                <c:pt idx="200">
                  <c:v>0.60536079734518633</c:v>
                </c:pt>
                <c:pt idx="201">
                  <c:v>0.60708406807618132</c:v>
                </c:pt>
                <c:pt idx="202">
                  <c:v>0.60881182450452154</c:v>
                </c:pt>
                <c:pt idx="203">
                  <c:v>0.61647382098813608</c:v>
                </c:pt>
                <c:pt idx="204">
                  <c:v>0.61702848465920124</c:v>
                </c:pt>
                <c:pt idx="205">
                  <c:v>0.61759645453220047</c:v>
                </c:pt>
                <c:pt idx="206">
                  <c:v>0.61458370757324221</c:v>
                </c:pt>
                <c:pt idx="207">
                  <c:v>0.61877244868511039</c:v>
                </c:pt>
                <c:pt idx="208">
                  <c:v>0.61938054301633827</c:v>
                </c:pt>
                <c:pt idx="209">
                  <c:v>0.62000208365905818</c:v>
                </c:pt>
                <c:pt idx="210">
                  <c:v>0.61346211233947157</c:v>
                </c:pt>
                <c:pt idx="211">
                  <c:v>0.61767352762820804</c:v>
                </c:pt>
                <c:pt idx="212">
                  <c:v>0.61833178439996994</c:v>
                </c:pt>
                <c:pt idx="213">
                  <c:v>0.62262346630821597</c:v>
                </c:pt>
                <c:pt idx="214">
                  <c:v>0.62331281391128779</c:v>
                </c:pt>
                <c:pt idx="215">
                  <c:v>0.62652557773415518</c:v>
                </c:pt>
                <c:pt idx="216">
                  <c:v>0.63344742257430742</c:v>
                </c:pt>
                <c:pt idx="217">
                  <c:v>0.640455852825356</c:v>
                </c:pt>
                <c:pt idx="218">
                  <c:v>0.63993405503207246</c:v>
                </c:pt>
                <c:pt idx="219">
                  <c:v>0.63942278418430509</c:v>
                </c:pt>
                <c:pt idx="220">
                  <c:v>0.63522857111536812</c:v>
                </c:pt>
                <c:pt idx="221">
                  <c:v>0.63843070991355733</c:v>
                </c:pt>
                <c:pt idx="222">
                  <c:v>0.64163693266892297</c:v>
                </c:pt>
                <c:pt idx="223">
                  <c:v>0.64484714171291824</c:v>
                </c:pt>
                <c:pt idx="224">
                  <c:v>0.64806123870717047</c:v>
                </c:pt>
                <c:pt idx="225">
                  <c:v>0.65506563118641037</c:v>
                </c:pt>
                <c:pt idx="226">
                  <c:v>0.66215567881542414</c:v>
                </c:pt>
                <c:pt idx="227">
                  <c:v>0.66764229643044837</c:v>
                </c:pt>
                <c:pt idx="228">
                  <c:v>0.67320004855628579</c:v>
                </c:pt>
                <c:pt idx="229">
                  <c:v>0.6708439937829892</c:v>
                </c:pt>
                <c:pt idx="230">
                  <c:v>0.6764331778306335</c:v>
                </c:pt>
                <c:pt idx="231">
                  <c:v>0.6820952202833217</c:v>
                </c:pt>
                <c:pt idx="232">
                  <c:v>0.69197501987067256</c:v>
                </c:pt>
                <c:pt idx="233">
                  <c:v>0.69784715418809606</c:v>
                </c:pt>
                <c:pt idx="234">
                  <c:v>0.69531796971194615</c:v>
                </c:pt>
                <c:pt idx="235">
                  <c:v>0.70122342697804729</c:v>
                </c:pt>
                <c:pt idx="236">
                  <c:v>0.70720751500289514</c:v>
                </c:pt>
                <c:pt idx="237">
                  <c:v>0.72213222735340288</c:v>
                </c:pt>
                <c:pt idx="238">
                  <c:v>0.73299143716200976</c:v>
                </c:pt>
                <c:pt idx="239">
                  <c:v>0.74262400525358396</c:v>
                </c:pt>
                <c:pt idx="240">
                  <c:v>0.74770154759218077</c:v>
                </c:pt>
                <c:pt idx="241">
                  <c:v>0.75286490015094065</c:v>
                </c:pt>
                <c:pt idx="242">
                  <c:v>0.76307076204200563</c:v>
                </c:pt>
                <c:pt idx="243">
                  <c:v>0.77356785666911432</c:v>
                </c:pt>
                <c:pt idx="244">
                  <c:v>0.77397895892833579</c:v>
                </c:pt>
                <c:pt idx="245">
                  <c:v>0.77441099438828775</c:v>
                </c:pt>
                <c:pt idx="246">
                  <c:v>0.78002975275639863</c:v>
                </c:pt>
                <c:pt idx="247">
                  <c:v>0.78574520691622118</c:v>
                </c:pt>
                <c:pt idx="248">
                  <c:v>0.79694410823795259</c:v>
                </c:pt>
                <c:pt idx="249">
                  <c:v>0.80293638643777021</c:v>
                </c:pt>
                <c:pt idx="250">
                  <c:v>0.82034843972649374</c:v>
                </c:pt>
                <c:pt idx="251">
                  <c:v>0.83666777964330885</c:v>
                </c:pt>
                <c:pt idx="252">
                  <c:v>0.84736864360220121</c:v>
                </c:pt>
                <c:pt idx="253">
                  <c:v>0.85823139943795212</c:v>
                </c:pt>
                <c:pt idx="254">
                  <c:v>0.87560436584377899</c:v>
                </c:pt>
                <c:pt idx="255">
                  <c:v>0.88693006368164828</c:v>
                </c:pt>
                <c:pt idx="256">
                  <c:v>0.89182510092292999</c:v>
                </c:pt>
                <c:pt idx="257">
                  <c:v>0.90337000535214029</c:v>
                </c:pt>
                <c:pt idx="258">
                  <c:v>0.91509460361598349</c:v>
                </c:pt>
                <c:pt idx="259">
                  <c:v>0.92700277647149643</c:v>
                </c:pt>
                <c:pt idx="260">
                  <c:v>0.93909852096802793</c:v>
                </c:pt>
                <c:pt idx="261">
                  <c:v>0.9513859548948479</c:v>
                </c:pt>
                <c:pt idx="262">
                  <c:v>0.97134117663913311</c:v>
                </c:pt>
                <c:pt idx="263">
                  <c:v>0.99067940055271519</c:v>
                </c:pt>
                <c:pt idx="264">
                  <c:v>1.0026200331529425</c:v>
                </c:pt>
                <c:pt idx="265">
                  <c:v>1.0067025605848825</c:v>
                </c:pt>
                <c:pt idx="266">
                  <c:v>1.0107894373456501</c:v>
                </c:pt>
                <c:pt idx="267">
                  <c:v>1.0068893968444421</c:v>
                </c:pt>
                <c:pt idx="268">
                  <c:v>0.98008370428819991</c:v>
                </c:pt>
                <c:pt idx="269">
                  <c:v>0.97657192712808594</c:v>
                </c:pt>
                <c:pt idx="270">
                  <c:v>0.9804888665578847</c:v>
                </c:pt>
                <c:pt idx="271">
                  <c:v>0.9844095670172468</c:v>
                </c:pt>
                <c:pt idx="272">
                  <c:v>0.98833394905151362</c:v>
                </c:pt>
                <c:pt idx="273">
                  <c:v>0.99226193276621788</c:v>
                </c:pt>
                <c:pt idx="274">
                  <c:v>0.99619343782925818</c:v>
                </c:pt>
                <c:pt idx="275">
                  <c:v>0.99359338813928044</c:v>
                </c:pt>
                <c:pt idx="276">
                  <c:v>0.9984879694018024</c:v>
                </c:pt>
                <c:pt idx="277">
                  <c:v>1.0033868385123053</c:v>
                </c:pt>
                <c:pt idx="278">
                  <c:v>1.0082898276018879</c:v>
                </c:pt>
                <c:pt idx="279">
                  <c:v>1.0056355979126974</c:v>
                </c:pt>
                <c:pt idx="280">
                  <c:v>1.0105096722677607</c:v>
                </c:pt>
                <c:pt idx="281">
                  <c:v>1.0153873302079273</c:v>
                </c:pt>
                <c:pt idx="282">
                  <c:v>1.0052644542031959</c:v>
                </c:pt>
                <c:pt idx="283">
                  <c:v>1.0175589902899118</c:v>
                </c:pt>
                <c:pt idx="284">
                  <c:v>1.0224101697046695</c:v>
                </c:pt>
                <c:pt idx="285">
                  <c:v>1.0349303747870524</c:v>
                </c:pt>
                <c:pt idx="286">
                  <c:v>1.0245318550616731</c:v>
                </c:pt>
                <c:pt idx="287">
                  <c:v>1.0204456295215176</c:v>
                </c:pt>
                <c:pt idx="288">
                  <c:v>1.0238397040885658</c:v>
                </c:pt>
                <c:pt idx="289">
                  <c:v>1.0197919519884551</c:v>
                </c:pt>
                <c:pt idx="290">
                  <c:v>1.0231651695251625</c:v>
                </c:pt>
                <c:pt idx="291">
                  <c:v>1.0340331671237297</c:v>
                </c:pt>
                <c:pt idx="292">
                  <c:v>1.0374345490733923</c:v>
                </c:pt>
                <c:pt idx="293">
                  <c:v>1.0408376181661714</c:v>
                </c:pt>
                <c:pt idx="294">
                  <c:v>1.0442423180657951</c:v>
                </c:pt>
                <c:pt idx="295">
                  <c:v>1.0476485922106686</c:v>
                </c:pt>
                <c:pt idx="296">
                  <c:v>1.0434400332078573</c:v>
                </c:pt>
                <c:pt idx="297">
                  <c:v>1.0468245805388263</c:v>
                </c:pt>
                <c:pt idx="298">
                  <c:v>1.0502105209235233</c:v>
                </c:pt>
                <c:pt idx="299">
                  <c:v>1.05230102021151</c:v>
                </c:pt>
                <c:pt idx="300">
                  <c:v>1.0620942354225662</c:v>
                </c:pt>
                <c:pt idx="301">
                  <c:v>1.0642128704487874</c:v>
                </c:pt>
                <c:pt idx="302">
                  <c:v>1.0663379764189671</c:v>
                </c:pt>
                <c:pt idx="303">
                  <c:v>1.0607270420479844</c:v>
                </c:pt>
                <c:pt idx="304">
                  <c:v>1.0552032615736822</c:v>
                </c:pt>
                <c:pt idx="305">
                  <c:v>1.0497647889785449</c:v>
                </c:pt>
                <c:pt idx="306">
                  <c:v>1.0518699009165844</c:v>
                </c:pt>
                <c:pt idx="307">
                  <c:v>1.0539814529671612</c:v>
                </c:pt>
                <c:pt idx="308">
                  <c:v>1.0560994669479964</c:v>
                </c:pt>
                <c:pt idx="309">
                  <c:v>1.0582239647614269</c:v>
                </c:pt>
                <c:pt idx="310">
                  <c:v>1.052834720391959</c:v>
                </c:pt>
                <c:pt idx="311">
                  <c:v>1.0561024341526546</c:v>
                </c:pt>
                <c:pt idx="312">
                  <c:v>1.0519115621841504</c:v>
                </c:pt>
                <c:pt idx="313">
                  <c:v>1.0477810135559809</c:v>
                </c:pt>
                <c:pt idx="314">
                  <c:v>1.0437094863502914</c:v>
                </c:pt>
                <c:pt idx="315">
                  <c:v>1.0469158235168259</c:v>
                </c:pt>
                <c:pt idx="316">
                  <c:v>1.0428814899148589</c:v>
                </c:pt>
                <c:pt idx="317">
                  <c:v>1.0460687710773535</c:v>
                </c:pt>
                <c:pt idx="318">
                  <c:v>1.0420708170218664</c:v>
                </c:pt>
                <c:pt idx="319">
                  <c:v>1.0452391222109991</c:v>
                </c:pt>
                <c:pt idx="320">
                  <c:v>1.0556391918796666</c:v>
                </c:pt>
                <c:pt idx="321">
                  <c:v>1.0661850384953739</c:v>
                </c:pt>
                <c:pt idx="322">
                  <c:v>1.0844633330957918</c:v>
                </c:pt>
                <c:pt idx="323">
                  <c:v>1.0960784513496695</c:v>
                </c:pt>
                <c:pt idx="324">
                  <c:v>1.1000024903321284</c:v>
                </c:pt>
                <c:pt idx="325">
                  <c:v>1.0961524505743161</c:v>
                </c:pt>
                <c:pt idx="326">
                  <c:v>1.1078506263781396</c:v>
                </c:pt>
                <c:pt idx="327">
                  <c:v>1.1117745265814492</c:v>
                </c:pt>
                <c:pt idx="328">
                  <c:v>1.1156981831132589</c:v>
                </c:pt>
                <c:pt idx="329">
                  <c:v>1.1196214967219482</c:v>
                </c:pt>
                <c:pt idx="330">
                  <c:v>1.1235443678343158</c:v>
                </c:pt>
                <c:pt idx="331">
                  <c:v>1.1355200301063859</c:v>
                </c:pt>
                <c:pt idx="332">
                  <c:v>1.1394697282837885</c:v>
                </c:pt>
                <c:pt idx="333">
                  <c:v>1.1434186780475672</c:v>
                </c:pt>
                <c:pt idx="334">
                  <c:v>1.147366777857904</c:v>
                </c:pt>
                <c:pt idx="335">
                  <c:v>1.1591707987773567</c:v>
                </c:pt>
                <c:pt idx="336">
                  <c:v>1.1627199791460632</c:v>
                </c:pt>
                <c:pt idx="337">
                  <c:v>1.1747199087404714</c:v>
                </c:pt>
                <c:pt idx="338">
                  <c:v>1.1782937841306103</c:v>
                </c:pt>
                <c:pt idx="339">
                  <c:v>1.1818670416770987</c:v>
                </c:pt>
                <c:pt idx="340">
                  <c:v>1.1854396104539502</c:v>
                </c:pt>
                <c:pt idx="341">
                  <c:v>1.1890114193460208</c:v>
                </c:pt>
                <c:pt idx="342">
                  <c:v>1.1672083034969354</c:v>
                </c:pt>
                <c:pt idx="343">
                  <c:v>1.1790645796243846</c:v>
                </c:pt>
                <c:pt idx="344">
                  <c:v>1.1825826931601571</c:v>
                </c:pt>
                <c:pt idx="345">
                  <c:v>1.1860997754489373</c:v>
                </c:pt>
                <c:pt idx="346">
                  <c:v>1.1981741422222947</c:v>
                </c:pt>
                <c:pt idx="347">
                  <c:v>1.1941024572358963</c:v>
                </c:pt>
                <c:pt idx="348">
                  <c:v>1.1985869251153489</c:v>
                </c:pt>
                <c:pt idx="349">
                  <c:v>1.2030690102745365</c:v>
                </c:pt>
                <c:pt idx="350">
                  <c:v>1.2075485634550884</c:v>
                </c:pt>
                <c:pt idx="351">
                  <c:v>1.2034295099333796</c:v>
                </c:pt>
                <c:pt idx="352">
                  <c:v>1.2164994748834583</c:v>
                </c:pt>
                <c:pt idx="353">
                  <c:v>1.2209705326757492</c:v>
                </c:pt>
                <c:pt idx="354">
                  <c:v>1.2254384575948603</c:v>
                </c:pt>
                <c:pt idx="355">
                  <c:v>1.229903098493158</c:v>
                </c:pt>
                <c:pt idx="356">
                  <c:v>1.2343643038701155</c:v>
                </c:pt>
                <c:pt idx="357">
                  <c:v>1.2300359508035923</c:v>
                </c:pt>
                <c:pt idx="358">
                  <c:v>1.2344582414764909</c:v>
                </c:pt>
                <c:pt idx="359">
                  <c:v>1.2317468071055577</c:v>
                </c:pt>
                <c:pt idx="360">
                  <c:v>1.2204390036741706</c:v>
                </c:pt>
                <c:pt idx="361">
                  <c:v>1.2093473686594001</c:v>
                </c:pt>
                <c:pt idx="362">
                  <c:v>1.1984670287112908</c:v>
                </c:pt>
                <c:pt idx="363">
                  <c:v>1.1716328008988437</c:v>
                </c:pt>
                <c:pt idx="364">
                  <c:v>1.1693124604062568</c:v>
                </c:pt>
                <c:pt idx="365">
                  <c:v>1.1513820962368317</c:v>
                </c:pt>
                <c:pt idx="366">
                  <c:v>1.1339799685727041</c:v>
                </c:pt>
                <c:pt idx="367">
                  <c:v>1.1170850531931589</c:v>
                </c:pt>
                <c:pt idx="368">
                  <c:v>1.1078246744334721</c:v>
                </c:pt>
                <c:pt idx="369">
                  <c:v>1.0987347770642149</c:v>
                </c:pt>
                <c:pt idx="370">
                  <c:v>1.082870325086517</c:v>
                </c:pt>
                <c:pt idx="371">
                  <c:v>1.0781437187615397</c:v>
                </c:pt>
                <c:pt idx="372">
                  <c:v>1.0667722324997098</c:v>
                </c:pt>
                <c:pt idx="373">
                  <c:v>1.0622434283432682</c:v>
                </c:pt>
                <c:pt idx="374">
                  <c:v>1.0512859747097214</c:v>
                </c:pt>
                <c:pt idx="375">
                  <c:v>1.053367024369815</c:v>
                </c:pt>
                <c:pt idx="376">
                  <c:v>1.0490172395230963</c:v>
                </c:pt>
                <c:pt idx="377">
                  <c:v>1.044724986949247</c:v>
                </c:pt>
                <c:pt idx="378">
                  <c:v>1.0467952346236944</c:v>
                </c:pt>
                <c:pt idx="379">
                  <c:v>1.0363089936076082</c:v>
                </c:pt>
                <c:pt idx="380">
                  <c:v>1.0321832712075738</c:v>
                </c:pt>
                <c:pt idx="381">
                  <c:v>1.0281111163753169</c:v>
                </c:pt>
                <c:pt idx="382">
                  <c:v>1.0301513095575094</c:v>
                </c:pt>
                <c:pt idx="383">
                  <c:v>1.0321962697106988</c:v>
                </c:pt>
                <c:pt idx="384">
                  <c:v>1.0162068345683766</c:v>
                </c:pt>
                <c:pt idx="385">
                  <c:v>1.0065217890555225</c:v>
                </c:pt>
                <c:pt idx="386">
                  <c:v>1.0027589652750182</c:v>
                </c:pt>
                <c:pt idx="387">
                  <c:v>1.0047523458647747</c:v>
                </c:pt>
                <c:pt idx="388">
                  <c:v>1.0125363115478552</c:v>
                </c:pt>
                <c:pt idx="389">
                  <c:v>1.020414994693837</c:v>
                </c:pt>
                <c:pt idx="390">
                  <c:v>1.0165694842545665</c:v>
                </c:pt>
                <c:pt idx="391">
                  <c:v>1.0185931544015547</c:v>
                </c:pt>
                <c:pt idx="392">
                  <c:v>1.0206215633704849</c:v>
                </c:pt>
                <c:pt idx="393">
                  <c:v>1.0226547234237806</c:v>
                </c:pt>
                <c:pt idx="394">
                  <c:v>1.0246926468582143</c:v>
                </c:pt>
                <c:pt idx="395">
                  <c:v>1.0276357289561815</c:v>
                </c:pt>
                <c:pt idx="396">
                  <c:v>1.0305797774811591</c:v>
                </c:pt>
                <c:pt idx="397">
                  <c:v>1.0276188968034936</c:v>
                </c:pt>
                <c:pt idx="398">
                  <c:v>1.0305479248524465</c:v>
                </c:pt>
                <c:pt idx="399">
                  <c:v>1.0276057614692184</c:v>
                </c:pt>
                <c:pt idx="400">
                  <c:v>1.0246976352381361</c:v>
                </c:pt>
                <c:pt idx="401">
                  <c:v>1.0275959439011948</c:v>
                </c:pt>
                <c:pt idx="402">
                  <c:v>1.0304949653205808</c:v>
                </c:pt>
                <c:pt idx="403">
                  <c:v>1.0333946595000438</c:v>
                </c:pt>
                <c:pt idx="404">
                  <c:v>1.0362949863175188</c:v>
                </c:pt>
                <c:pt idx="405">
                  <c:v>1.0333577262814142</c:v>
                </c:pt>
                <c:pt idx="406">
                  <c:v>1.0362428971093864</c:v>
                </c:pt>
                <c:pt idx="407">
                  <c:v>1.0396629334931142</c:v>
                </c:pt>
                <c:pt idx="408">
                  <c:v>1.043082253867436</c:v>
                </c:pt>
                <c:pt idx="409">
                  <c:v>1.0465007778956275</c:v>
                </c:pt>
                <c:pt idx="410">
                  <c:v>1.0440529589526462</c:v>
                </c:pt>
                <c:pt idx="411">
                  <c:v>1.0358765213788279</c:v>
                </c:pt>
                <c:pt idx="412">
                  <c:v>1.0392355591000586</c:v>
                </c:pt>
                <c:pt idx="413">
                  <c:v>1.0425934954527356</c:v>
                </c:pt>
                <c:pt idx="414">
                  <c:v>1.0459502503461002</c:v>
                </c:pt>
                <c:pt idx="415">
                  <c:v>1.0493057434812503</c:v>
                </c:pt>
                <c:pt idx="416">
                  <c:v>1.0526598943541807</c:v>
                </c:pt>
                <c:pt idx="417">
                  <c:v>1.0502103551035764</c:v>
                </c:pt>
                <c:pt idx="418">
                  <c:v>1.0535431658161147</c:v>
                </c:pt>
                <c:pt idx="419">
                  <c:v>1.0608255394739325</c:v>
                </c:pt>
                <c:pt idx="420">
                  <c:v>1.0506840150697208</c:v>
                </c:pt>
                <c:pt idx="421">
                  <c:v>1.0464245457507655</c:v>
                </c:pt>
                <c:pt idx="422">
                  <c:v>1.0422175759308772</c:v>
                </c:pt>
                <c:pt idx="423">
                  <c:v>1.0325111448500592</c:v>
                </c:pt>
                <c:pt idx="424">
                  <c:v>0.97651574747562586</c:v>
                </c:pt>
                <c:pt idx="425">
                  <c:v>0.95852404589372775</c:v>
                </c:pt>
                <c:pt idx="426">
                  <c:v>0.95046473481721894</c:v>
                </c:pt>
                <c:pt idx="427">
                  <c:v>0.93350465347344758</c:v>
                </c:pt>
                <c:pt idx="428">
                  <c:v>0.91288425998487588</c:v>
                </c:pt>
                <c:pt idx="429">
                  <c:v>0.90567882945979483</c:v>
                </c:pt>
                <c:pt idx="430">
                  <c:v>0.90697104596899458</c:v>
                </c:pt>
                <c:pt idx="431">
                  <c:v>0.90739727062026143</c:v>
                </c:pt>
                <c:pt idx="432">
                  <c:v>0.89125514665517203</c:v>
                </c:pt>
                <c:pt idx="433">
                  <c:v>0.89169940863482022</c:v>
                </c:pt>
                <c:pt idx="434">
                  <c:v>0.89215660836570088</c:v>
                </c:pt>
                <c:pt idx="435">
                  <c:v>0.8885693699628564</c:v>
                </c:pt>
                <c:pt idx="436">
                  <c:v>0.88104084299427277</c:v>
                </c:pt>
                <c:pt idx="437">
                  <c:v>0.86977652795057214</c:v>
                </c:pt>
                <c:pt idx="438">
                  <c:v>0.85135313367941534</c:v>
                </c:pt>
                <c:pt idx="439">
                  <c:v>0.85185033723074299</c:v>
                </c:pt>
                <c:pt idx="440">
                  <c:v>0.84867010350640637</c:v>
                </c:pt>
                <c:pt idx="441">
                  <c:v>0.83830288283118726</c:v>
                </c:pt>
                <c:pt idx="442">
                  <c:v>0.82821022996318894</c:v>
                </c:pt>
                <c:pt idx="443">
                  <c:v>0.83775389844166048</c:v>
                </c:pt>
                <c:pt idx="444">
                  <c:v>0.84384008321051729</c:v>
                </c:pt>
                <c:pt idx="445">
                  <c:v>0.83212207895151147</c:v>
                </c:pt>
                <c:pt idx="446">
                  <c:v>0.8310944867707285</c:v>
                </c:pt>
                <c:pt idx="447">
                  <c:v>0.82663133747552764</c:v>
                </c:pt>
                <c:pt idx="448">
                  <c:v>0.81887194655040452</c:v>
                </c:pt>
                <c:pt idx="449">
                  <c:v>0.817924001537645</c:v>
                </c:pt>
                <c:pt idx="450">
                  <c:v>0.82031844374016116</c:v>
                </c:pt>
                <c:pt idx="451">
                  <c:v>0.82608467245040651</c:v>
                </c:pt>
                <c:pt idx="452">
                  <c:v>0.8353359278251824</c:v>
                </c:pt>
                <c:pt idx="453">
                  <c:v>0.84123614990793816</c:v>
                </c:pt>
                <c:pt idx="454">
                  <c:v>0.84718542865166402</c:v>
                </c:pt>
                <c:pt idx="455">
                  <c:v>0.85588613062731533</c:v>
                </c:pt>
                <c:pt idx="456">
                  <c:v>0.85747115189405498</c:v>
                </c:pt>
                <c:pt idx="457">
                  <c:v>0.85546531439275353</c:v>
                </c:pt>
                <c:pt idx="458">
                  <c:v>0.86065180311417799</c:v>
                </c:pt>
                <c:pt idx="459">
                  <c:v>0.8586397206901778</c:v>
                </c:pt>
                <c:pt idx="460">
                  <c:v>0.86749158036747342</c:v>
                </c:pt>
                <c:pt idx="461">
                  <c:v>0.86544943339973135</c:v>
                </c:pt>
                <c:pt idx="462">
                  <c:v>0.86342793790085992</c:v>
                </c:pt>
                <c:pt idx="463">
                  <c:v>0.87233098180382806</c:v>
                </c:pt>
                <c:pt idx="464">
                  <c:v>0.87027925989644961</c:v>
                </c:pt>
                <c:pt idx="465">
                  <c:v>0.87928535078891812</c:v>
                </c:pt>
                <c:pt idx="466">
                  <c:v>0.88466843238328119</c:v>
                </c:pt>
                <c:pt idx="467">
                  <c:v>0.88474913264984789</c:v>
                </c:pt>
                <c:pt idx="468">
                  <c:v>0.88109747794827376</c:v>
                </c:pt>
                <c:pt idx="469">
                  <c:v>0.88121168729348931</c:v>
                </c:pt>
                <c:pt idx="470">
                  <c:v>0.87762408161133221</c:v>
                </c:pt>
                <c:pt idx="471">
                  <c:v>0.87408341765232367</c:v>
                </c:pt>
                <c:pt idx="472">
                  <c:v>0.86336430619854287</c:v>
                </c:pt>
                <c:pt idx="473">
                  <c:v>0.85643515294289696</c:v>
                </c:pt>
                <c:pt idx="474">
                  <c:v>0.85311757537539501</c:v>
                </c:pt>
                <c:pt idx="475">
                  <c:v>0.8463887747194031</c:v>
                </c:pt>
                <c:pt idx="476">
                  <c:v>0.8431845954343935</c:v>
                </c:pt>
                <c:pt idx="477">
                  <c:v>0.83330224174441436</c:v>
                </c:pt>
                <c:pt idx="478">
                  <c:v>0.82042731289223969</c:v>
                </c:pt>
                <c:pt idx="479">
                  <c:v>0.81193715212965845</c:v>
                </c:pt>
                <c:pt idx="480">
                  <c:v>0.80988062134654748</c:v>
                </c:pt>
                <c:pt idx="481">
                  <c:v>0.81097907477947617</c:v>
                </c:pt>
                <c:pt idx="482">
                  <c:v>0.80895003205103289</c:v>
                </c:pt>
                <c:pt idx="483">
                  <c:v>0.81006014917937008</c:v>
                </c:pt>
                <c:pt idx="484">
                  <c:v>0.81117826126156067</c:v>
                </c:pt>
                <c:pt idx="485">
                  <c:v>0.81230439696342016</c:v>
                </c:pt>
                <c:pt idx="486">
                  <c:v>0.80720533931834781</c:v>
                </c:pt>
                <c:pt idx="487">
                  <c:v>0.80525359334686997</c:v>
                </c:pt>
                <c:pt idx="488">
                  <c:v>0.80028178069252776</c:v>
                </c:pt>
                <c:pt idx="489">
                  <c:v>0.79839414024779154</c:v>
                </c:pt>
                <c:pt idx="490">
                  <c:v>0.79953441649909174</c:v>
                </c:pt>
                <c:pt idx="491">
                  <c:v>0.80653816779189169</c:v>
                </c:pt>
                <c:pt idx="492">
                  <c:v>0.80747179220202803</c:v>
                </c:pt>
                <c:pt idx="493">
                  <c:v>0.80535325137436486</c:v>
                </c:pt>
                <c:pt idx="494">
                  <c:v>0.80630332423494433</c:v>
                </c:pt>
                <c:pt idx="495">
                  <c:v>0.80421716067748983</c:v>
                </c:pt>
                <c:pt idx="496">
                  <c:v>0.79915234805178437</c:v>
                </c:pt>
                <c:pt idx="497">
                  <c:v>0.80012162685204657</c:v>
                </c:pt>
                <c:pt idx="498">
                  <c:v>0.8011009315272114</c:v>
                </c:pt>
                <c:pt idx="499">
                  <c:v>0.80209029547931932</c:v>
                </c:pt>
                <c:pt idx="500">
                  <c:v>0.80308975248355441</c:v>
                </c:pt>
                <c:pt idx="501">
                  <c:v>0.8040993366901622</c:v>
                </c:pt>
                <c:pt idx="502">
                  <c:v>0.80814584609490936</c:v>
                </c:pt>
                <c:pt idx="503">
                  <c:v>0.8151550673578094</c:v>
                </c:pt>
                <c:pt idx="504">
                  <c:v>0.81603766698655045</c:v>
                </c:pt>
                <c:pt idx="505">
                  <c:v>0.81381067563992138</c:v>
                </c:pt>
                <c:pt idx="506">
                  <c:v>0.79742768435230504</c:v>
                </c:pt>
                <c:pt idx="507">
                  <c:v>0.79240836822424765</c:v>
                </c:pt>
                <c:pt idx="508">
                  <c:v>0.80672408804071394</c:v>
                </c:pt>
                <c:pt idx="509">
                  <c:v>0.80430694515448653</c:v>
                </c:pt>
                <c:pt idx="510">
                  <c:v>0.81183163015021609</c:v>
                </c:pt>
                <c:pt idx="511">
                  <c:v>0.82555029382059253</c:v>
                </c:pt>
                <c:pt idx="512">
                  <c:v>0.82901426129815048</c:v>
                </c:pt>
                <c:pt idx="513">
                  <c:v>0.83738471345926135</c:v>
                </c:pt>
                <c:pt idx="514">
                  <c:v>0.84728261944367966</c:v>
                </c:pt>
                <c:pt idx="515">
                  <c:v>0.84977822486233423</c:v>
                </c:pt>
                <c:pt idx="516">
                  <c:v>0.85903070187900532</c:v>
                </c:pt>
                <c:pt idx="517">
                  <c:v>0.87005307007745536</c:v>
                </c:pt>
                <c:pt idx="518">
                  <c:v>0.86234980023091345</c:v>
                </c:pt>
                <c:pt idx="519">
                  <c:v>0.86329187076838498</c:v>
                </c:pt>
                <c:pt idx="520">
                  <c:v>0.87112272722652895</c:v>
                </c:pt>
                <c:pt idx="521">
                  <c:v>0.86817507428850671</c:v>
                </c:pt>
                <c:pt idx="522">
                  <c:v>0.87159017456653254</c:v>
                </c:pt>
                <c:pt idx="523">
                  <c:v>0.86948190872358233</c:v>
                </c:pt>
                <c:pt idx="524">
                  <c:v>0.86742412606066044</c:v>
                </c:pt>
                <c:pt idx="525">
                  <c:v>0.87018135953131925</c:v>
                </c:pt>
                <c:pt idx="526">
                  <c:v>0.86440574262066916</c:v>
                </c:pt>
                <c:pt idx="527">
                  <c:v>0.86327345110584941</c:v>
                </c:pt>
                <c:pt idx="528">
                  <c:v>0.8629267530996132</c:v>
                </c:pt>
                <c:pt idx="529">
                  <c:v>0.85961635672741077</c:v>
                </c:pt>
                <c:pt idx="530">
                  <c:v>0.86084130776324852</c:v>
                </c:pt>
                <c:pt idx="531">
                  <c:v>0.8613305338824877</c:v>
                </c:pt>
                <c:pt idx="532">
                  <c:v>0.85123938727085458</c:v>
                </c:pt>
                <c:pt idx="533">
                  <c:v>0.84818365261807749</c:v>
                </c:pt>
                <c:pt idx="534">
                  <c:v>0.84712200415771877</c:v>
                </c:pt>
                <c:pt idx="535">
                  <c:v>0.85578858140157332</c:v>
                </c:pt>
                <c:pt idx="536">
                  <c:v>0.85710536164582207</c:v>
                </c:pt>
                <c:pt idx="537">
                  <c:v>0.85720562121756871</c:v>
                </c:pt>
                <c:pt idx="538">
                  <c:v>0.86374795445231256</c:v>
                </c:pt>
                <c:pt idx="539">
                  <c:v>0.87030977725215286</c:v>
                </c:pt>
                <c:pt idx="540">
                  <c:v>0.8634039286552514</c:v>
                </c:pt>
                <c:pt idx="541">
                  <c:v>0.84623863192334625</c:v>
                </c:pt>
                <c:pt idx="542">
                  <c:v>0.85325876928933353</c:v>
                </c:pt>
                <c:pt idx="543">
                  <c:v>0.85423178341340877</c:v>
                </c:pt>
                <c:pt idx="544">
                  <c:v>0.8421654964634474</c:v>
                </c:pt>
                <c:pt idx="545">
                  <c:v>0.83175432404038019</c:v>
                </c:pt>
                <c:pt idx="546">
                  <c:v>0.82753122939108303</c:v>
                </c:pt>
                <c:pt idx="547">
                  <c:v>0.82962528943646796</c:v>
                </c:pt>
                <c:pt idx="548">
                  <c:v>0.82151547514718348</c:v>
                </c:pt>
                <c:pt idx="549">
                  <c:v>0.81409852871041966</c:v>
                </c:pt>
                <c:pt idx="550">
                  <c:v>0.82540730057930289</c:v>
                </c:pt>
                <c:pt idx="551">
                  <c:v>0.83312021319542728</c:v>
                </c:pt>
                <c:pt idx="552">
                  <c:v>0.82755045214525247</c:v>
                </c:pt>
                <c:pt idx="553">
                  <c:v>0.82209261500360042</c:v>
                </c:pt>
                <c:pt idx="554">
                  <c:v>0.813344560650063</c:v>
                </c:pt>
                <c:pt idx="555">
                  <c:v>0.79950641708233328</c:v>
                </c:pt>
                <c:pt idx="556">
                  <c:v>0.78790584557988741</c:v>
                </c:pt>
                <c:pt idx="557">
                  <c:v>0.79048623722416145</c:v>
                </c:pt>
                <c:pt idx="558">
                  <c:v>0.79372371262166042</c:v>
                </c:pt>
                <c:pt idx="559">
                  <c:v>0.79306767917579024</c:v>
                </c:pt>
                <c:pt idx="560">
                  <c:v>0.80925340979613025</c:v>
                </c:pt>
                <c:pt idx="561">
                  <c:v>0.84677565867499338</c:v>
                </c:pt>
                <c:pt idx="562">
                  <c:v>0.85171235562305458</c:v>
                </c:pt>
                <c:pt idx="563">
                  <c:v>0.8568177243909223</c:v>
                </c:pt>
                <c:pt idx="564">
                  <c:v>0.85813846204160671</c:v>
                </c:pt>
                <c:pt idx="565">
                  <c:v>0.8646620843911671</c:v>
                </c:pt>
                <c:pt idx="566">
                  <c:v>0.86376249513155035</c:v>
                </c:pt>
                <c:pt idx="567">
                  <c:v>0.86215852043116936</c:v>
                </c:pt>
                <c:pt idx="568">
                  <c:v>0.84453939639499909</c:v>
                </c:pt>
                <c:pt idx="569">
                  <c:v>0.82565419778718208</c:v>
                </c:pt>
                <c:pt idx="570">
                  <c:v>0.81307327221162007</c:v>
                </c:pt>
                <c:pt idx="571">
                  <c:v>0.81293723778623639</c:v>
                </c:pt>
                <c:pt idx="572">
                  <c:v>0.81672164680084136</c:v>
                </c:pt>
                <c:pt idx="573">
                  <c:v>0.81400954786203628</c:v>
                </c:pt>
                <c:pt idx="574">
                  <c:v>0.80321139901723992</c:v>
                </c:pt>
                <c:pt idx="575">
                  <c:v>0.8126514820248143</c:v>
                </c:pt>
                <c:pt idx="576">
                  <c:v>0.81333928750155193</c:v>
                </c:pt>
                <c:pt idx="577">
                  <c:v>0.80466375449655336</c:v>
                </c:pt>
                <c:pt idx="578">
                  <c:v>0.795106748931663</c:v>
                </c:pt>
                <c:pt idx="579">
                  <c:v>0.79330752246631842</c:v>
                </c:pt>
                <c:pt idx="580">
                  <c:v>0.78964352146518357</c:v>
                </c:pt>
                <c:pt idx="581">
                  <c:v>0.79064054717752541</c:v>
                </c:pt>
                <c:pt idx="582">
                  <c:v>0.77524650036838239</c:v>
                </c:pt>
                <c:pt idx="583">
                  <c:v>0.78486691957490451</c:v>
                </c:pt>
                <c:pt idx="584">
                  <c:v>0.78782979219629989</c:v>
                </c:pt>
                <c:pt idx="585">
                  <c:v>0.78082302767595113</c:v>
                </c:pt>
                <c:pt idx="586">
                  <c:v>0.78469155994282147</c:v>
                </c:pt>
                <c:pt idx="587">
                  <c:v>0.79947203535202449</c:v>
                </c:pt>
                <c:pt idx="588">
                  <c:v>0.81796774750026024</c:v>
                </c:pt>
                <c:pt idx="589">
                  <c:v>0.81610871155795317</c:v>
                </c:pt>
                <c:pt idx="590">
                  <c:v>0.81442462905717206</c:v>
                </c:pt>
                <c:pt idx="591">
                  <c:v>0.82779401044729239</c:v>
                </c:pt>
                <c:pt idx="592">
                  <c:v>0.84765379728323398</c:v>
                </c:pt>
                <c:pt idx="593">
                  <c:v>0.85740317701052948</c:v>
                </c:pt>
                <c:pt idx="594">
                  <c:v>0.86011828707106286</c:v>
                </c:pt>
                <c:pt idx="595">
                  <c:v>0.85073297575217532</c:v>
                </c:pt>
                <c:pt idx="596">
                  <c:v>0.85069979704623777</c:v>
                </c:pt>
                <c:pt idx="597">
                  <c:v>0.85979171541447319</c:v>
                </c:pt>
                <c:pt idx="598">
                  <c:v>0.86254304890379963</c:v>
                </c:pt>
                <c:pt idx="599">
                  <c:v>0.86957760119097338</c:v>
                </c:pt>
                <c:pt idx="600">
                  <c:v>0.87519500177891163</c:v>
                </c:pt>
                <c:pt idx="601">
                  <c:v>0.8750312845394066</c:v>
                </c:pt>
                <c:pt idx="602">
                  <c:v>0.88286325054797632</c:v>
                </c:pt>
                <c:pt idx="603">
                  <c:v>0.87325440104983854</c:v>
                </c:pt>
                <c:pt idx="604">
                  <c:v>0.86739031874255046</c:v>
                </c:pt>
                <c:pt idx="605">
                  <c:v>0.86461262197396282</c:v>
                </c:pt>
                <c:pt idx="606">
                  <c:v>0.86886244282181901</c:v>
                </c:pt>
                <c:pt idx="607">
                  <c:v>0.87602183701619407</c:v>
                </c:pt>
                <c:pt idx="608">
                  <c:v>0.8774472104561063</c:v>
                </c:pt>
                <c:pt idx="609">
                  <c:v>0.8717444675031184</c:v>
                </c:pt>
                <c:pt idx="610">
                  <c:v>0.87327387359422448</c:v>
                </c:pt>
                <c:pt idx="611">
                  <c:v>0.87617270368761146</c:v>
                </c:pt>
                <c:pt idx="612">
                  <c:v>0.88702716956678296</c:v>
                </c:pt>
                <c:pt idx="613">
                  <c:v>0.89353877212483601</c:v>
                </c:pt>
                <c:pt idx="614">
                  <c:v>0.89419337952253974</c:v>
                </c:pt>
                <c:pt idx="615">
                  <c:v>0.89414086443115637</c:v>
                </c:pt>
                <c:pt idx="616">
                  <c:v>0.88681165721734301</c:v>
                </c:pt>
                <c:pt idx="617">
                  <c:v>0.89195200613621584</c:v>
                </c:pt>
                <c:pt idx="618">
                  <c:v>0.89196652969684198</c:v>
                </c:pt>
                <c:pt idx="619">
                  <c:v>0.89858269158798554</c:v>
                </c:pt>
                <c:pt idx="620">
                  <c:v>0.90226288134922683</c:v>
                </c:pt>
                <c:pt idx="621">
                  <c:v>0.90966483807488674</c:v>
                </c:pt>
                <c:pt idx="622">
                  <c:v>0.91483963011922453</c:v>
                </c:pt>
                <c:pt idx="623">
                  <c:v>0.91100345367184887</c:v>
                </c:pt>
                <c:pt idx="624">
                  <c:v>0.91023801957739514</c:v>
                </c:pt>
                <c:pt idx="625">
                  <c:v>0.91023842527487264</c:v>
                </c:pt>
                <c:pt idx="626">
                  <c:v>0.91623598638727721</c:v>
                </c:pt>
                <c:pt idx="627">
                  <c:v>0.91175110684719518</c:v>
                </c:pt>
                <c:pt idx="628">
                  <c:v>0.9095762336155796</c:v>
                </c:pt>
                <c:pt idx="629">
                  <c:v>0.914110462177394</c:v>
                </c:pt>
                <c:pt idx="630">
                  <c:v>0.91120147085269021</c:v>
                </c:pt>
                <c:pt idx="631">
                  <c:v>0.90911497092215332</c:v>
                </c:pt>
                <c:pt idx="632">
                  <c:v>0.91148963085298773</c:v>
                </c:pt>
                <c:pt idx="633">
                  <c:v>0.91092089818964694</c:v>
                </c:pt>
                <c:pt idx="634">
                  <c:v>0.91110074917064798</c:v>
                </c:pt>
                <c:pt idx="635">
                  <c:v>0.91574610705273607</c:v>
                </c:pt>
                <c:pt idx="636">
                  <c:v>0.91372605823584485</c:v>
                </c:pt>
                <c:pt idx="637">
                  <c:v>0.91620030511486694</c:v>
                </c:pt>
                <c:pt idx="638">
                  <c:v>0.92165608060293536</c:v>
                </c:pt>
                <c:pt idx="639">
                  <c:v>0.92413369980492066</c:v>
                </c:pt>
                <c:pt idx="640">
                  <c:v>0.92287040421401167</c:v>
                </c:pt>
                <c:pt idx="641">
                  <c:v>0.92908015604219463</c:v>
                </c:pt>
                <c:pt idx="642">
                  <c:v>0.92857629861340596</c:v>
                </c:pt>
                <c:pt idx="643">
                  <c:v>0.93257874496207116</c:v>
                </c:pt>
                <c:pt idx="644">
                  <c:v>0.93585413163732545</c:v>
                </c:pt>
                <c:pt idx="645">
                  <c:v>0.9368145910969079</c:v>
                </c:pt>
                <c:pt idx="646">
                  <c:v>0.9393187237624554</c:v>
                </c:pt>
                <c:pt idx="647">
                  <c:v>0.94107765613447014</c:v>
                </c:pt>
                <c:pt idx="648">
                  <c:v>0.94136208407782551</c:v>
                </c:pt>
                <c:pt idx="649">
                  <c:v>0.94241621732914971</c:v>
                </c:pt>
                <c:pt idx="650">
                  <c:v>0.94495173875380589</c:v>
                </c:pt>
                <c:pt idx="651">
                  <c:v>0.94226525491551205</c:v>
                </c:pt>
                <c:pt idx="652">
                  <c:v>0.94633420272709101</c:v>
                </c:pt>
                <c:pt idx="653">
                  <c:v>0.94582293748517976</c:v>
                </c:pt>
                <c:pt idx="654">
                  <c:v>0.94612129453111227</c:v>
                </c:pt>
                <c:pt idx="655">
                  <c:v>0.94195691373408785</c:v>
                </c:pt>
                <c:pt idx="656">
                  <c:v>0.93783014298575174</c:v>
                </c:pt>
                <c:pt idx="657">
                  <c:v>0.92572321802990465</c:v>
                </c:pt>
                <c:pt idx="658">
                  <c:v>0.93002294164680521</c:v>
                </c:pt>
                <c:pt idx="659">
                  <c:v>0.91176470109613994</c:v>
                </c:pt>
                <c:pt idx="660">
                  <c:v>0.90972769595054248</c:v>
                </c:pt>
                <c:pt idx="661">
                  <c:v>0.91633047734028472</c:v>
                </c:pt>
                <c:pt idx="662">
                  <c:v>0.9177899602017251</c:v>
                </c:pt>
                <c:pt idx="663">
                  <c:v>0.91644042374501522</c:v>
                </c:pt>
                <c:pt idx="664">
                  <c:v>0.90231942713797531</c:v>
                </c:pt>
                <c:pt idx="665">
                  <c:v>0.88669098538359237</c:v>
                </c:pt>
                <c:pt idx="666">
                  <c:v>0.89329409710508001</c:v>
                </c:pt>
                <c:pt idx="667">
                  <c:v>0.90347336717080129</c:v>
                </c:pt>
                <c:pt idx="668">
                  <c:v>0.89674337294125517</c:v>
                </c:pt>
                <c:pt idx="669">
                  <c:v>0.92316459507344517</c:v>
                </c:pt>
                <c:pt idx="670">
                  <c:v>0.94598946413154594</c:v>
                </c:pt>
                <c:pt idx="671">
                  <c:v>0.94584447562597596</c:v>
                </c:pt>
                <c:pt idx="672">
                  <c:v>0.95338302180428514</c:v>
                </c:pt>
                <c:pt idx="673">
                  <c:v>0.95031838746721464</c:v>
                </c:pt>
                <c:pt idx="674">
                  <c:v>0.93171780119798697</c:v>
                </c:pt>
                <c:pt idx="675">
                  <c:v>0.92035826300965839</c:v>
                </c:pt>
                <c:pt idx="676">
                  <c:v>0.91148618443025708</c:v>
                </c:pt>
                <c:pt idx="677">
                  <c:v>0.90426828212699895</c:v>
                </c:pt>
                <c:pt idx="678">
                  <c:v>0.90415550060425653</c:v>
                </c:pt>
                <c:pt idx="679">
                  <c:v>0.89306119837034947</c:v>
                </c:pt>
                <c:pt idx="680">
                  <c:v>0.8763467344204573</c:v>
                </c:pt>
                <c:pt idx="681">
                  <c:v>0.88125200852696139</c:v>
                </c:pt>
                <c:pt idx="682">
                  <c:v>0.89159374615348852</c:v>
                </c:pt>
                <c:pt idx="683">
                  <c:v>0.89105399498692917</c:v>
                </c:pt>
                <c:pt idx="684">
                  <c:v>0.88050155021573762</c:v>
                </c:pt>
                <c:pt idx="685">
                  <c:v>0.88879825765368858</c:v>
                </c:pt>
                <c:pt idx="686">
                  <c:v>0.87509170104068756</c:v>
                </c:pt>
                <c:pt idx="687">
                  <c:v>0.88416367997447431</c:v>
                </c:pt>
                <c:pt idx="688">
                  <c:v>0.89804467253799014</c:v>
                </c:pt>
                <c:pt idx="689">
                  <c:v>0.90506933248374744</c:v>
                </c:pt>
                <c:pt idx="690">
                  <c:v>0.90380745823041719</c:v>
                </c:pt>
                <c:pt idx="691">
                  <c:v>0.8945766113548983</c:v>
                </c:pt>
                <c:pt idx="692">
                  <c:v>0.88810301869300567</c:v>
                </c:pt>
                <c:pt idx="693">
                  <c:v>0.8680346025620862</c:v>
                </c:pt>
                <c:pt idx="694">
                  <c:v>0.86930132044755093</c:v>
                </c:pt>
                <c:pt idx="695">
                  <c:v>0.85920440563388245</c:v>
                </c:pt>
                <c:pt idx="696">
                  <c:v>0.84956039242468051</c:v>
                </c:pt>
                <c:pt idx="697">
                  <c:v>0.85744702100298931</c:v>
                </c:pt>
                <c:pt idx="698">
                  <c:v>0.85005521012053542</c:v>
                </c:pt>
                <c:pt idx="699">
                  <c:v>0.83449135749271364</c:v>
                </c:pt>
                <c:pt idx="700">
                  <c:v>0.82550598772712469</c:v>
                </c:pt>
                <c:pt idx="701">
                  <c:v>0.82742350950755672</c:v>
                </c:pt>
                <c:pt idx="702">
                  <c:v>0.80231259664785304</c:v>
                </c:pt>
                <c:pt idx="703">
                  <c:v>0.80617373959469218</c:v>
                </c:pt>
                <c:pt idx="704">
                  <c:v>0.8043438444345925</c:v>
                </c:pt>
                <c:pt idx="705">
                  <c:v>0.77653791816427775</c:v>
                </c:pt>
                <c:pt idx="706">
                  <c:v>0.77194661157503641</c:v>
                </c:pt>
                <c:pt idx="707">
                  <c:v>0.80268898877436667</c:v>
                </c:pt>
                <c:pt idx="708">
                  <c:v>0.81296038070202281</c:v>
                </c:pt>
                <c:pt idx="709">
                  <c:v>0.79327194993517003</c:v>
                </c:pt>
                <c:pt idx="710">
                  <c:v>0.76787511271934816</c:v>
                </c:pt>
                <c:pt idx="711">
                  <c:v>0.77263065572702094</c:v>
                </c:pt>
                <c:pt idx="712">
                  <c:v>0.79411697200824372</c:v>
                </c:pt>
                <c:pt idx="713">
                  <c:v>0.79517823235298091</c:v>
                </c:pt>
                <c:pt idx="714">
                  <c:v>0.80385462047982092</c:v>
                </c:pt>
                <c:pt idx="715">
                  <c:v>0.80807431476157876</c:v>
                </c:pt>
                <c:pt idx="716">
                  <c:v>0.83721508586308147</c:v>
                </c:pt>
                <c:pt idx="717">
                  <c:v>0.86523770022716096</c:v>
                </c:pt>
                <c:pt idx="718">
                  <c:v>0.87942396729982308</c:v>
                </c:pt>
                <c:pt idx="719">
                  <c:v>0.89024720972678273</c:v>
                </c:pt>
                <c:pt idx="720">
                  <c:v>0.9200746708379377</c:v>
                </c:pt>
                <c:pt idx="721">
                  <c:v>0.91317035484945597</c:v>
                </c:pt>
                <c:pt idx="722">
                  <c:v>0.87574863616180831</c:v>
                </c:pt>
                <c:pt idx="723">
                  <c:v>0.86566950486189809</c:v>
                </c:pt>
                <c:pt idx="724">
                  <c:v>0.85513896948736023</c:v>
                </c:pt>
                <c:pt idx="725">
                  <c:v>0.8671290679077116</c:v>
                </c:pt>
                <c:pt idx="726">
                  <c:v>0.90016955490099593</c:v>
                </c:pt>
                <c:pt idx="727">
                  <c:v>0.91667574923092243</c:v>
                </c:pt>
                <c:pt idx="728">
                  <c:v>0.92948251946300497</c:v>
                </c:pt>
                <c:pt idx="729">
                  <c:v>0.92113116134053663</c:v>
                </c:pt>
                <c:pt idx="730">
                  <c:v>0.92430560777319137</c:v>
                </c:pt>
                <c:pt idx="731">
                  <c:v>0.9155014477436193</c:v>
                </c:pt>
                <c:pt idx="732">
                  <c:v>0.91859663484412324</c:v>
                </c:pt>
                <c:pt idx="733">
                  <c:v>0.91288427437733277</c:v>
                </c:pt>
                <c:pt idx="734">
                  <c:v>0.9194402084749731</c:v>
                </c:pt>
                <c:pt idx="735">
                  <c:v>0.92328269733202106</c:v>
                </c:pt>
                <c:pt idx="736">
                  <c:v>0.92355422838304446</c:v>
                </c:pt>
                <c:pt idx="737">
                  <c:v>0.91923730084554012</c:v>
                </c:pt>
                <c:pt idx="738">
                  <c:v>0.89910298129058863</c:v>
                </c:pt>
                <c:pt idx="739">
                  <c:v>0.90431022184059995</c:v>
                </c:pt>
                <c:pt idx="740">
                  <c:v>0.92034249696791315</c:v>
                </c:pt>
                <c:pt idx="741">
                  <c:v>0.91758977063166514</c:v>
                </c:pt>
                <c:pt idx="742">
                  <c:v>0.91359718884095065</c:v>
                </c:pt>
                <c:pt idx="743">
                  <c:v>0.90025276057921955</c:v>
                </c:pt>
                <c:pt idx="744">
                  <c:v>0.89235902723837146</c:v>
                </c:pt>
                <c:pt idx="745">
                  <c:v>0.89374108125487461</c:v>
                </c:pt>
                <c:pt idx="746">
                  <c:v>0.88109051010912798</c:v>
                </c:pt>
                <c:pt idx="747">
                  <c:v>0.87696960086661579</c:v>
                </c:pt>
                <c:pt idx="748">
                  <c:v>0.86574262117815626</c:v>
                </c:pt>
                <c:pt idx="749">
                  <c:v>0.83933975617526546</c:v>
                </c:pt>
                <c:pt idx="750">
                  <c:v>0.86109977631719337</c:v>
                </c:pt>
                <c:pt idx="751">
                  <c:v>0.87703155056239912</c:v>
                </c:pt>
                <c:pt idx="752">
                  <c:v>0.88000459962013811</c:v>
                </c:pt>
                <c:pt idx="753">
                  <c:v>0.87856251847834599</c:v>
                </c:pt>
                <c:pt idx="754">
                  <c:v>0.86036816532278904</c:v>
                </c:pt>
                <c:pt idx="755">
                  <c:v>0.85620082211962467</c:v>
                </c:pt>
                <c:pt idx="756">
                  <c:v>0.83541350370691159</c:v>
                </c:pt>
                <c:pt idx="757">
                  <c:v>0.81951573295442504</c:v>
                </c:pt>
                <c:pt idx="758">
                  <c:v>0.81052226586527254</c:v>
                </c:pt>
                <c:pt idx="759">
                  <c:v>0.81122465415150202</c:v>
                </c:pt>
                <c:pt idx="760">
                  <c:v>0.79474864706363268</c:v>
                </c:pt>
                <c:pt idx="761">
                  <c:v>0.77800685665922542</c:v>
                </c:pt>
                <c:pt idx="762">
                  <c:v>0.77393231482099045</c:v>
                </c:pt>
                <c:pt idx="763">
                  <c:v>0.77885490362407639</c:v>
                </c:pt>
                <c:pt idx="764">
                  <c:v>0.78966923755035057</c:v>
                </c:pt>
                <c:pt idx="765">
                  <c:v>0.80231533550296075</c:v>
                </c:pt>
                <c:pt idx="766">
                  <c:v>0.80027843970402557</c:v>
                </c:pt>
                <c:pt idx="767">
                  <c:v>0.8052726419351901</c:v>
                </c:pt>
                <c:pt idx="768">
                  <c:v>0.78830594827853806</c:v>
                </c:pt>
                <c:pt idx="769">
                  <c:v>0.76382682461794826</c:v>
                </c:pt>
                <c:pt idx="770">
                  <c:v>0.77352568637760721</c:v>
                </c:pt>
                <c:pt idx="771">
                  <c:v>0.78346253829110246</c:v>
                </c:pt>
                <c:pt idx="772">
                  <c:v>0.7693067666350577</c:v>
                </c:pt>
                <c:pt idx="773">
                  <c:v>0.75551802823837311</c:v>
                </c:pt>
                <c:pt idx="774">
                  <c:v>0.75511489497759499</c:v>
                </c:pt>
                <c:pt idx="775">
                  <c:v>0.77105142055155296</c:v>
                </c:pt>
                <c:pt idx="776">
                  <c:v>0.77536250091973724</c:v>
                </c:pt>
                <c:pt idx="777">
                  <c:v>0.78038972199531464</c:v>
                </c:pt>
                <c:pt idx="778">
                  <c:v>0.79817129297336409</c:v>
                </c:pt>
                <c:pt idx="779">
                  <c:v>0.79769903780789742</c:v>
                </c:pt>
                <c:pt idx="780">
                  <c:v>0.80474314648086798</c:v>
                </c:pt>
                <c:pt idx="781">
                  <c:v>0.81653103290825546</c:v>
                </c:pt>
                <c:pt idx="782">
                  <c:v>0.79694656575501499</c:v>
                </c:pt>
                <c:pt idx="783">
                  <c:v>0.80013541425195878</c:v>
                </c:pt>
                <c:pt idx="784">
                  <c:v>0.80278803866502413</c:v>
                </c:pt>
                <c:pt idx="785">
                  <c:v>0.80710895495856638</c:v>
                </c:pt>
                <c:pt idx="786">
                  <c:v>0.81958144671292976</c:v>
                </c:pt>
                <c:pt idx="787">
                  <c:v>0.83077751781426012</c:v>
                </c:pt>
                <c:pt idx="788">
                  <c:v>0.84147799218207642</c:v>
                </c:pt>
                <c:pt idx="789">
                  <c:v>0.86895778580360883</c:v>
                </c:pt>
                <c:pt idx="790">
                  <c:v>0.84866960297371696</c:v>
                </c:pt>
                <c:pt idx="791">
                  <c:v>0.83449427016459909</c:v>
                </c:pt>
                <c:pt idx="792">
                  <c:v>0.82993121471481401</c:v>
                </c:pt>
                <c:pt idx="793">
                  <c:v>0.83333187443728296</c:v>
                </c:pt>
                <c:pt idx="794">
                  <c:v>0.82905977261934138</c:v>
                </c:pt>
                <c:pt idx="795">
                  <c:v>0.83916561178798565</c:v>
                </c:pt>
                <c:pt idx="796">
                  <c:v>0.83716804494045316</c:v>
                </c:pt>
                <c:pt idx="797">
                  <c:v>0.83543375043829371</c:v>
                </c:pt>
                <c:pt idx="798">
                  <c:v>0.84135988210833657</c:v>
                </c:pt>
                <c:pt idx="799">
                  <c:v>0.83322905578035278</c:v>
                </c:pt>
                <c:pt idx="800">
                  <c:v>0.83092603233743356</c:v>
                </c:pt>
                <c:pt idx="801">
                  <c:v>0.82717400511573269</c:v>
                </c:pt>
                <c:pt idx="802">
                  <c:v>0.81196240251920015</c:v>
                </c:pt>
                <c:pt idx="803">
                  <c:v>0.80829783468634575</c:v>
                </c:pt>
                <c:pt idx="804">
                  <c:v>0.80674260872126025</c:v>
                </c:pt>
                <c:pt idx="805">
                  <c:v>0.79981734790558412</c:v>
                </c:pt>
                <c:pt idx="806">
                  <c:v>0.78709550957128949</c:v>
                </c:pt>
                <c:pt idx="807">
                  <c:v>0.7783271674222656</c:v>
                </c:pt>
                <c:pt idx="808">
                  <c:v>0.76860977019822252</c:v>
                </c:pt>
                <c:pt idx="809">
                  <c:v>0.7824352973651304</c:v>
                </c:pt>
                <c:pt idx="810">
                  <c:v>0.78147371664175214</c:v>
                </c:pt>
                <c:pt idx="811">
                  <c:v>0.76859701870739627</c:v>
                </c:pt>
                <c:pt idx="812">
                  <c:v>0.76210314546154367</c:v>
                </c:pt>
                <c:pt idx="813">
                  <c:v>0.75436961853290729</c:v>
                </c:pt>
                <c:pt idx="814">
                  <c:v>0.74897135529460723</c:v>
                </c:pt>
                <c:pt idx="815">
                  <c:v>0.74591413948869123</c:v>
                </c:pt>
                <c:pt idx="816">
                  <c:v>0.74307178375766281</c:v>
                </c:pt>
                <c:pt idx="817">
                  <c:v>0.73737222209182174</c:v>
                </c:pt>
                <c:pt idx="818">
                  <c:v>0.73036013494392804</c:v>
                </c:pt>
                <c:pt idx="819">
                  <c:v>0.74397939178629546</c:v>
                </c:pt>
                <c:pt idx="820">
                  <c:v>0.73937057693939257</c:v>
                </c:pt>
                <c:pt idx="821">
                  <c:v>0.73399030055497894</c:v>
                </c:pt>
                <c:pt idx="822">
                  <c:v>0.71752452191132654</c:v>
                </c:pt>
                <c:pt idx="823">
                  <c:v>0.67454345891771728</c:v>
                </c:pt>
                <c:pt idx="824">
                  <c:v>0.65976981028737136</c:v>
                </c:pt>
                <c:pt idx="825">
                  <c:v>0.66916387305198466</c:v>
                </c:pt>
                <c:pt idx="826">
                  <c:v>0.64899336782179473</c:v>
                </c:pt>
                <c:pt idx="827">
                  <c:v>0.58708679276430498</c:v>
                </c:pt>
                <c:pt idx="828">
                  <c:v>0.57323518492993675</c:v>
                </c:pt>
                <c:pt idx="829">
                  <c:v>0.61575519041339688</c:v>
                </c:pt>
                <c:pt idx="830">
                  <c:v>0.66455092241827185</c:v>
                </c:pt>
                <c:pt idx="831">
                  <c:v>0.67954624796484064</c:v>
                </c:pt>
                <c:pt idx="832">
                  <c:v>0.66524953486413685</c:v>
                </c:pt>
                <c:pt idx="833">
                  <c:v>0.63243150013704497</c:v>
                </c:pt>
                <c:pt idx="834">
                  <c:v>0.61779593438896474</c:v>
                </c:pt>
                <c:pt idx="835">
                  <c:v>0.60925799966363237</c:v>
                </c:pt>
                <c:pt idx="836">
                  <c:v>0.57855437952834388</c:v>
                </c:pt>
                <c:pt idx="837">
                  <c:v>0.57411815759870777</c:v>
                </c:pt>
                <c:pt idx="838">
                  <c:v>0.58428532995875848</c:v>
                </c:pt>
                <c:pt idx="839">
                  <c:v>0.56457916197071678</c:v>
                </c:pt>
                <c:pt idx="840">
                  <c:v>0.56908664785773133</c:v>
                </c:pt>
                <c:pt idx="841">
                  <c:v>0.55430048634050877</c:v>
                </c:pt>
                <c:pt idx="842">
                  <c:v>0.54394709407207786</c:v>
                </c:pt>
                <c:pt idx="843">
                  <c:v>0.56401485683646868</c:v>
                </c:pt>
                <c:pt idx="844">
                  <c:v>0.54021920765784148</c:v>
                </c:pt>
                <c:pt idx="845">
                  <c:v>0.52425045492513245</c:v>
                </c:pt>
                <c:pt idx="846">
                  <c:v>0.51561978465562597</c:v>
                </c:pt>
                <c:pt idx="847">
                  <c:v>0.52556045003676277</c:v>
                </c:pt>
                <c:pt idx="848">
                  <c:v>0.58096517758795485</c:v>
                </c:pt>
                <c:pt idx="849">
                  <c:v>0.57524459608638723</c:v>
                </c:pt>
                <c:pt idx="850">
                  <c:v>0.55389440391319145</c:v>
                </c:pt>
                <c:pt idx="851">
                  <c:v>0.56349686054653447</c:v>
                </c:pt>
                <c:pt idx="852">
                  <c:v>0.58815983922931725</c:v>
                </c:pt>
                <c:pt idx="853">
                  <c:v>0.59213067879221348</c:v>
                </c:pt>
                <c:pt idx="854">
                  <c:v>0.60130363577210422</c:v>
                </c:pt>
                <c:pt idx="855">
                  <c:v>0.57926207261894269</c:v>
                </c:pt>
                <c:pt idx="856">
                  <c:v>0.59396355599793305</c:v>
                </c:pt>
                <c:pt idx="857">
                  <c:v>0.62889212853151688</c:v>
                </c:pt>
                <c:pt idx="858">
                  <c:v>0.6602183115025948</c:v>
                </c:pt>
                <c:pt idx="859">
                  <c:v>0.72185685102143093</c:v>
                </c:pt>
                <c:pt idx="860">
                  <c:v>0.74587882498117253</c:v>
                </c:pt>
                <c:pt idx="861">
                  <c:v>0.75597967506269814</c:v>
                </c:pt>
                <c:pt idx="862">
                  <c:v>0.76477598379067813</c:v>
                </c:pt>
                <c:pt idx="863">
                  <c:v>0.75855492162176363</c:v>
                </c:pt>
                <c:pt idx="864">
                  <c:v>0.77511850113218028</c:v>
                </c:pt>
                <c:pt idx="865">
                  <c:v>0.78158119895161005</c:v>
                </c:pt>
                <c:pt idx="866">
                  <c:v>0.78454635760889146</c:v>
                </c:pt>
                <c:pt idx="867">
                  <c:v>0.7666732016218748</c:v>
                </c:pt>
                <c:pt idx="868">
                  <c:v>0.74651094156300146</c:v>
                </c:pt>
                <c:pt idx="869">
                  <c:v>0.73098212200197643</c:v>
                </c:pt>
                <c:pt idx="870">
                  <c:v>0.74306709585365582</c:v>
                </c:pt>
                <c:pt idx="871">
                  <c:v>0.75285341727126887</c:v>
                </c:pt>
                <c:pt idx="872">
                  <c:v>0.75199168498545965</c:v>
                </c:pt>
                <c:pt idx="873">
                  <c:v>0.75244375711367384</c:v>
                </c:pt>
                <c:pt idx="874">
                  <c:v>0.76240115897148897</c:v>
                </c:pt>
                <c:pt idx="875">
                  <c:v>0.75854982862949027</c:v>
                </c:pt>
                <c:pt idx="876">
                  <c:v>0.74379209189513829</c:v>
                </c:pt>
                <c:pt idx="877">
                  <c:v>0.73484288793157548</c:v>
                </c:pt>
                <c:pt idx="878">
                  <c:v>0.70916116234320181</c:v>
                </c:pt>
                <c:pt idx="879">
                  <c:v>0.70924351385165663</c:v>
                </c:pt>
                <c:pt idx="880">
                  <c:v>0.7222462207647169</c:v>
                </c:pt>
                <c:pt idx="881">
                  <c:v>0.75336990200807263</c:v>
                </c:pt>
                <c:pt idx="882">
                  <c:v>0.76622451243108058</c:v>
                </c:pt>
                <c:pt idx="883">
                  <c:v>0.78781840252687585</c:v>
                </c:pt>
                <c:pt idx="884">
                  <c:v>0.82315110736336605</c:v>
                </c:pt>
                <c:pt idx="885">
                  <c:v>0.8344876390351057</c:v>
                </c:pt>
                <c:pt idx="886">
                  <c:v>0.84681401232315112</c:v>
                </c:pt>
                <c:pt idx="887">
                  <c:v>0.84434983083880566</c:v>
                </c:pt>
                <c:pt idx="888">
                  <c:v>0.83212183715245203</c:v>
                </c:pt>
                <c:pt idx="889">
                  <c:v>0.85748951796683925</c:v>
                </c:pt>
                <c:pt idx="890">
                  <c:v>0.89245064477236469</c:v>
                </c:pt>
                <c:pt idx="891">
                  <c:v>0.93628781406459238</c:v>
                </c:pt>
                <c:pt idx="892">
                  <c:v>0.9337790355254576</c:v>
                </c:pt>
                <c:pt idx="893">
                  <c:v>0.9389038333567632</c:v>
                </c:pt>
                <c:pt idx="894">
                  <c:v>0.94204861371605642</c:v>
                </c:pt>
                <c:pt idx="895">
                  <c:v>0.95427365844809797</c:v>
                </c:pt>
                <c:pt idx="896">
                  <c:v>0.98749111147284785</c:v>
                </c:pt>
                <c:pt idx="897">
                  <c:v>1.0259532634173003</c:v>
                </c:pt>
                <c:pt idx="898">
                  <c:v>1.0356898662001817</c:v>
                </c:pt>
                <c:pt idx="899">
                  <c:v>1.0802174613168747</c:v>
                </c:pt>
                <c:pt idx="900">
                  <c:v>1.1619001446034654</c:v>
                </c:pt>
                <c:pt idx="901">
                  <c:v>1.2109347260466252</c:v>
                </c:pt>
                <c:pt idx="902">
                  <c:v>1.1806961310622508</c:v>
                </c:pt>
                <c:pt idx="903">
                  <c:v>1.1744892064083921</c:v>
                </c:pt>
                <c:pt idx="904">
                  <c:v>1.2234787607785389</c:v>
                </c:pt>
                <c:pt idx="905">
                  <c:v>1.2399218558361913</c:v>
                </c:pt>
                <c:pt idx="906">
                  <c:v>1.2174919209760497</c:v>
                </c:pt>
                <c:pt idx="907">
                  <c:v>1.225643371008309</c:v>
                </c:pt>
                <c:pt idx="908">
                  <c:v>1.2476714483737599</c:v>
                </c:pt>
                <c:pt idx="909">
                  <c:v>1.2664663538594425</c:v>
                </c:pt>
                <c:pt idx="910">
                  <c:v>1.2686351784345393</c:v>
                </c:pt>
                <c:pt idx="911">
                  <c:v>1.2563795154089668</c:v>
                </c:pt>
                <c:pt idx="912">
                  <c:v>1.258332451453213</c:v>
                </c:pt>
                <c:pt idx="913">
                  <c:v>1.1934186648183858</c:v>
                </c:pt>
                <c:pt idx="914">
                  <c:v>1.1504588657504284</c:v>
                </c:pt>
                <c:pt idx="915">
                  <c:v>1.1707939510096983</c:v>
                </c:pt>
                <c:pt idx="916">
                  <c:v>1.17196973564729</c:v>
                </c:pt>
                <c:pt idx="917">
                  <c:v>1.1501376530903091</c:v>
                </c:pt>
                <c:pt idx="918">
                  <c:v>1.1039391798514584</c:v>
                </c:pt>
                <c:pt idx="919">
                  <c:v>1.1026607696691906</c:v>
                </c:pt>
                <c:pt idx="920">
                  <c:v>1.1583159223764028</c:v>
                </c:pt>
                <c:pt idx="921">
                  <c:v>1.1570092249232666</c:v>
                </c:pt>
                <c:pt idx="922">
                  <c:v>1.1871641521931502</c:v>
                </c:pt>
                <c:pt idx="923">
                  <c:v>1.2295201179749242</c:v>
                </c:pt>
                <c:pt idx="924">
                  <c:v>1.2194504051708548</c:v>
                </c:pt>
                <c:pt idx="925">
                  <c:v>1.1935420139560502</c:v>
                </c:pt>
                <c:pt idx="926">
                  <c:v>1.1694293967357021</c:v>
                </c:pt>
                <c:pt idx="927">
                  <c:v>1.1862946552004083</c:v>
                </c:pt>
                <c:pt idx="928">
                  <c:v>1.1792743192966144</c:v>
                </c:pt>
                <c:pt idx="929">
                  <c:v>1.1679830925156922</c:v>
                </c:pt>
                <c:pt idx="930">
                  <c:v>1.1904141739367244</c:v>
                </c:pt>
                <c:pt idx="931">
                  <c:v>1.2094271748036931</c:v>
                </c:pt>
                <c:pt idx="932">
                  <c:v>1.2046085032155802</c:v>
                </c:pt>
                <c:pt idx="933">
                  <c:v>1.1998378717773137</c:v>
                </c:pt>
                <c:pt idx="934">
                  <c:v>1.2045135455745211</c:v>
                </c:pt>
                <c:pt idx="935">
                  <c:v>1.2024121125047618</c:v>
                </c:pt>
                <c:pt idx="936">
                  <c:v>1.1900245354927061</c:v>
                </c:pt>
                <c:pt idx="937">
                  <c:v>1.2053343740991151</c:v>
                </c:pt>
                <c:pt idx="938">
                  <c:v>1.2329372733482107</c:v>
                </c:pt>
                <c:pt idx="939">
                  <c:v>1.2871830176884269</c:v>
                </c:pt>
                <c:pt idx="940">
                  <c:v>1.3157250317107203</c:v>
                </c:pt>
                <c:pt idx="941">
                  <c:v>1.3143548538583418</c:v>
                </c:pt>
                <c:pt idx="942">
                  <c:v>1.3119022119451749</c:v>
                </c:pt>
                <c:pt idx="943">
                  <c:v>1.330592807578189</c:v>
                </c:pt>
                <c:pt idx="944">
                  <c:v>1.3490489205812588</c:v>
                </c:pt>
                <c:pt idx="945">
                  <c:v>1.3585221309351894</c:v>
                </c:pt>
                <c:pt idx="946">
                  <c:v>1.3197659641570623</c:v>
                </c:pt>
                <c:pt idx="947">
                  <c:v>1.2997042959650813</c:v>
                </c:pt>
                <c:pt idx="948">
                  <c:v>1.2914286505251062</c:v>
                </c:pt>
                <c:pt idx="949">
                  <c:v>1.2816264299835203</c:v>
                </c:pt>
                <c:pt idx="950">
                  <c:v>1.2905528166703328</c:v>
                </c:pt>
                <c:pt idx="951">
                  <c:v>1.3170173250557793</c:v>
                </c:pt>
                <c:pt idx="952">
                  <c:v>1.3221168899125717</c:v>
                </c:pt>
                <c:pt idx="953">
                  <c:v>1.2950450760871559</c:v>
                </c:pt>
                <c:pt idx="954">
                  <c:v>1.2818524194486274</c:v>
                </c:pt>
                <c:pt idx="955">
                  <c:v>1.2979561992919415</c:v>
                </c:pt>
                <c:pt idx="956">
                  <c:v>1.333163155894588</c:v>
                </c:pt>
                <c:pt idx="957">
                  <c:v>1.3706176006881376</c:v>
                </c:pt>
                <c:pt idx="958">
                  <c:v>1.3707181782873272</c:v>
                </c:pt>
                <c:pt idx="959">
                  <c:v>1.4004963958196306</c:v>
                </c:pt>
                <c:pt idx="960">
                  <c:v>1.3828508464878875</c:v>
                </c:pt>
                <c:pt idx="961">
                  <c:v>1.3967282564769641</c:v>
                </c:pt>
                <c:pt idx="962">
                  <c:v>1.3990933731915092</c:v>
                </c:pt>
                <c:pt idx="963">
                  <c:v>1.3845889798627109</c:v>
                </c:pt>
                <c:pt idx="964">
                  <c:v>1.3930289214049401</c:v>
                </c:pt>
                <c:pt idx="965">
                  <c:v>1.4337790791123264</c:v>
                </c:pt>
                <c:pt idx="966">
                  <c:v>1.4616576779908712</c:v>
                </c:pt>
                <c:pt idx="967">
                  <c:v>1.4810452586425971</c:v>
                </c:pt>
                <c:pt idx="968">
                  <c:v>1.4973924118634883</c:v>
                </c:pt>
                <c:pt idx="969">
                  <c:v>1.5406542565597716</c:v>
                </c:pt>
                <c:pt idx="970">
                  <c:v>1.5540905202102935</c:v>
                </c:pt>
                <c:pt idx="971">
                  <c:v>1.5238098155307482</c:v>
                </c:pt>
                <c:pt idx="972">
                  <c:v>1.50429486075406</c:v>
                </c:pt>
                <c:pt idx="973">
                  <c:v>1.5178738986053375</c:v>
                </c:pt>
                <c:pt idx="974">
                  <c:v>1.53471752167028</c:v>
                </c:pt>
                <c:pt idx="975">
                  <c:v>1.5526865368501639</c:v>
                </c:pt>
                <c:pt idx="976">
                  <c:v>1.6055087065547049</c:v>
                </c:pt>
                <c:pt idx="977">
                  <c:v>1.6391588797945789</c:v>
                </c:pt>
                <c:pt idx="978">
                  <c:v>1.6638389764405501</c:v>
                </c:pt>
                <c:pt idx="979">
                  <c:v>1.6463617231868359</c:v>
                </c:pt>
                <c:pt idx="980">
                  <c:v>1.6200344356157792</c:v>
                </c:pt>
                <c:pt idx="981">
                  <c:v>1.6421437226193294</c:v>
                </c:pt>
                <c:pt idx="982">
                  <c:v>1.6634781497414493</c:v>
                </c:pt>
                <c:pt idx="983">
                  <c:v>1.7083430250492999</c:v>
                </c:pt>
                <c:pt idx="984">
                  <c:v>1.7468686746587447</c:v>
                </c:pt>
                <c:pt idx="985">
                  <c:v>1.7519986611865339</c:v>
                </c:pt>
                <c:pt idx="986">
                  <c:v>1.7491525597158897</c:v>
                </c:pt>
                <c:pt idx="987">
                  <c:v>1.7659654604548169</c:v>
                </c:pt>
                <c:pt idx="988">
                  <c:v>1.7946680288886205</c:v>
                </c:pt>
                <c:pt idx="989">
                  <c:v>1.8159848571543247</c:v>
                </c:pt>
                <c:pt idx="990">
                  <c:v>1.865340397223398</c:v>
                </c:pt>
                <c:pt idx="991">
                  <c:v>1.8702417682494519</c:v>
                </c:pt>
                <c:pt idx="992">
                  <c:v>1.8221927516733079</c:v>
                </c:pt>
                <c:pt idx="993">
                  <c:v>1.8240107599497715</c:v>
                </c:pt>
                <c:pt idx="994">
                  <c:v>1.8305115652467416</c:v>
                </c:pt>
                <c:pt idx="995">
                  <c:v>1.8030323003604951</c:v>
                </c:pt>
                <c:pt idx="996">
                  <c:v>1.7389306807418863</c:v>
                </c:pt>
                <c:pt idx="997">
                  <c:v>1.6851489986872812</c:v>
                </c:pt>
                <c:pt idx="998">
                  <c:v>1.6687519482128268</c:v>
                </c:pt>
                <c:pt idx="999">
                  <c:v>1.6825175593272534</c:v>
                </c:pt>
                <c:pt idx="1000">
                  <c:v>1.6642769095615633</c:v>
                </c:pt>
                <c:pt idx="1001">
                  <c:v>1.674681013875283</c:v>
                </c:pt>
                <c:pt idx="1002">
                  <c:v>1.65457827013676</c:v>
                </c:pt>
                <c:pt idx="1003">
                  <c:v>1.6317669152964829</c:v>
                </c:pt>
                <c:pt idx="1004">
                  <c:v>1.61556584081522</c:v>
                </c:pt>
                <c:pt idx="1005">
                  <c:v>1.6429729339826773</c:v>
                </c:pt>
                <c:pt idx="1006">
                  <c:v>1.6504500734496688</c:v>
                </c:pt>
                <c:pt idx="1007">
                  <c:v>1.6901673829940302</c:v>
                </c:pt>
                <c:pt idx="1008">
                  <c:v>1.7272438828047532</c:v>
                </c:pt>
                <c:pt idx="1009">
                  <c:v>1.7490407866228557</c:v>
                </c:pt>
                <c:pt idx="1010">
                  <c:v>1.8103079097863501</c:v>
                </c:pt>
                <c:pt idx="1011">
                  <c:v>1.8782611659868271</c:v>
                </c:pt>
                <c:pt idx="1012">
                  <c:v>1.8726969584650335</c:v>
                </c:pt>
                <c:pt idx="1013">
                  <c:v>1.8489443534361518</c:v>
                </c:pt>
                <c:pt idx="1014">
                  <c:v>1.8948710230295585</c:v>
                </c:pt>
                <c:pt idx="1015">
                  <c:v>1.9209692834481598</c:v>
                </c:pt>
                <c:pt idx="1016">
                  <c:v>1.9477191868079875</c:v>
                </c:pt>
                <c:pt idx="1017">
                  <c:v>1.9910278417532878</c:v>
                </c:pt>
                <c:pt idx="1018">
                  <c:v>1.9978419295334449</c:v>
                </c:pt>
                <c:pt idx="1019">
                  <c:v>1.9767949661570545</c:v>
                </c:pt>
                <c:pt idx="1020">
                  <c:v>1.9094810077827864</c:v>
                </c:pt>
                <c:pt idx="1021">
                  <c:v>1.87879953011309</c:v>
                </c:pt>
                <c:pt idx="1022">
                  <c:v>1.8542416093875413</c:v>
                </c:pt>
                <c:pt idx="1023">
                  <c:v>1.8408979354323345</c:v>
                </c:pt>
                <c:pt idx="1024">
                  <c:v>1.8532351320199747</c:v>
                </c:pt>
                <c:pt idx="1025">
                  <c:v>1.8911349372635218</c:v>
                </c:pt>
                <c:pt idx="1026">
                  <c:v>1.8698228161719959</c:v>
                </c:pt>
                <c:pt idx="1027">
                  <c:v>1.9152656752029669</c:v>
                </c:pt>
                <c:pt idx="1028">
                  <c:v>1.9686882567960635</c:v>
                </c:pt>
                <c:pt idx="1029">
                  <c:v>1.9643687343422758</c:v>
                </c:pt>
                <c:pt idx="1030">
                  <c:v>1.9286172436781754</c:v>
                </c:pt>
                <c:pt idx="1031">
                  <c:v>1.955639112417362</c:v>
                </c:pt>
                <c:pt idx="1032">
                  <c:v>1.9230839736779779</c:v>
                </c:pt>
                <c:pt idx="1033">
                  <c:v>1.9038466400431673</c:v>
                </c:pt>
                <c:pt idx="1034">
                  <c:v>1.9407583386963478</c:v>
                </c:pt>
                <c:pt idx="1035">
                  <c:v>1.9802996453778405</c:v>
                </c:pt>
                <c:pt idx="1036">
                  <c:v>2.0279771538635947</c:v>
                </c:pt>
                <c:pt idx="1037">
                  <c:v>2.0227659717542612</c:v>
                </c:pt>
                <c:pt idx="1038">
                  <c:v>2.0417607076732462</c:v>
                </c:pt>
                <c:pt idx="1039">
                  <c:v>2.0745600639880135</c:v>
                </c:pt>
                <c:pt idx="1040">
                  <c:v>2.1096310719455564</c:v>
                </c:pt>
                <c:pt idx="1041">
                  <c:v>2.1337221626552698</c:v>
                </c:pt>
                <c:pt idx="1042">
                  <c:v>2.1838712389980848</c:v>
                </c:pt>
                <c:pt idx="1043">
                  <c:v>2.1849139120385543</c:v>
                </c:pt>
                <c:pt idx="1044">
                  <c:v>2.1777728075577194</c:v>
                </c:pt>
                <c:pt idx="1045">
                  <c:v>2.1856352577344618</c:v>
                </c:pt>
                <c:pt idx="1046">
                  <c:v>2.1902078182897422</c:v>
                </c:pt>
                <c:pt idx="1047">
                  <c:v>2.2228578088446267</c:v>
                </c:pt>
                <c:pt idx="1048">
                  <c:v>2.2370979156203883</c:v>
                </c:pt>
                <c:pt idx="1049">
                  <c:v>2.2651342896788256</c:v>
                </c:pt>
                <c:pt idx="1050">
                  <c:v>2.3668513820028005</c:v>
                </c:pt>
                <c:pt idx="1051">
                  <c:v>2.4232756716542747</c:v>
                </c:pt>
                <c:pt idx="1052">
                  <c:v>2.3752302788073827</c:v>
                </c:pt>
                <c:pt idx="1053">
                  <c:v>2.4201812772002005</c:v>
                </c:pt>
                <c:pt idx="1054">
                  <c:v>2.410281601832061</c:v>
                </c:pt>
                <c:pt idx="1055">
                  <c:v>2.3642018600976198</c:v>
                </c:pt>
                <c:pt idx="1056">
                  <c:v>2.32498174279384</c:v>
                </c:pt>
                <c:pt idx="1057">
                  <c:v>2.327190105593568</c:v>
                </c:pt>
                <c:pt idx="1058">
                  <c:v>2.273424161753141</c:v>
                </c:pt>
                <c:pt idx="1059">
                  <c:v>2.2225870990997927</c:v>
                </c:pt>
                <c:pt idx="1060">
                  <c:v>2.2451728457494462</c:v>
                </c:pt>
                <c:pt idx="1061">
                  <c:v>2.2254733661701485</c:v>
                </c:pt>
                <c:pt idx="1062">
                  <c:v>2.2291497936025602</c:v>
                </c:pt>
                <c:pt idx="1063">
                  <c:v>2.2047657029045804</c:v>
                </c:pt>
                <c:pt idx="1064">
                  <c:v>2.2278080311688853</c:v>
                </c:pt>
                <c:pt idx="1065">
                  <c:v>2.1979701298681191</c:v>
                </c:pt>
                <c:pt idx="1066">
                  <c:v>2.1426051243823805</c:v>
                </c:pt>
                <c:pt idx="1067">
                  <c:v>2.1635437339609438</c:v>
                </c:pt>
                <c:pt idx="1068">
                  <c:v>2.1986511196523355</c:v>
                </c:pt>
                <c:pt idx="1069">
                  <c:v>2.2531116917053291</c:v>
                </c:pt>
                <c:pt idx="1070">
                  <c:v>2.1876378149456639</c:v>
                </c:pt>
                <c:pt idx="1071">
                  <c:v>2.2428493392323565</c:v>
                </c:pt>
                <c:pt idx="1072">
                  <c:v>2.2573604277622539</c:v>
                </c:pt>
                <c:pt idx="1073">
                  <c:v>2.3060749951409369</c:v>
                </c:pt>
                <c:pt idx="1074">
                  <c:v>2.3104529263044076</c:v>
                </c:pt>
                <c:pt idx="1075">
                  <c:v>2.328063044498371</c:v>
                </c:pt>
                <c:pt idx="1076">
                  <c:v>2.3413710096347873</c:v>
                </c:pt>
                <c:pt idx="1077">
                  <c:v>2.4407082108768088</c:v>
                </c:pt>
                <c:pt idx="1078">
                  <c:v>2.45100224788946</c:v>
                </c:pt>
                <c:pt idx="1079">
                  <c:v>2.4631221406811803</c:v>
                </c:pt>
                <c:pt idx="1080">
                  <c:v>2.5084646514569382</c:v>
                </c:pt>
                <c:pt idx="1081">
                  <c:v>2.4602708122115793</c:v>
                </c:pt>
                <c:pt idx="1082">
                  <c:v>2.4127303383652809</c:v>
                </c:pt>
                <c:pt idx="1083">
                  <c:v>2.4399030608723171</c:v>
                </c:pt>
                <c:pt idx="1084">
                  <c:v>2.4650986114249434</c:v>
                </c:pt>
                <c:pt idx="1085">
                  <c:v>2.5278903596123281</c:v>
                </c:pt>
                <c:pt idx="1086">
                  <c:v>2.5747052930863532</c:v>
                </c:pt>
                <c:pt idx="1087">
                  <c:v>2.6264914201806637</c:v>
                </c:pt>
                <c:pt idx="1088">
                  <c:v>2.6242565083928744</c:v>
                </c:pt>
                <c:pt idx="1089">
                  <c:v>2.5547403067757104</c:v>
                </c:pt>
                <c:pt idx="1090">
                  <c:v>2.5697127089545484</c:v>
                </c:pt>
                <c:pt idx="1091">
                  <c:v>2.5964281355245888</c:v>
                </c:pt>
                <c:pt idx="1092">
                  <c:v>2.5188446373772058</c:v>
                </c:pt>
                <c:pt idx="1093">
                  <c:v>2.5294134253034755</c:v>
                </c:pt>
                <c:pt idx="1094">
                  <c:v>2.5501959488508041</c:v>
                </c:pt>
                <c:pt idx="1095">
                  <c:v>2.6056462990849121</c:v>
                </c:pt>
                <c:pt idx="1096">
                  <c:v>2.6712558884389872</c:v>
                </c:pt>
                <c:pt idx="1097">
                  <c:v>2.756566534441196</c:v>
                </c:pt>
                <c:pt idx="1098">
                  <c:v>2.8500408221775917</c:v>
                </c:pt>
                <c:pt idx="1099">
                  <c:v>2.8381731184754231</c:v>
                </c:pt>
                <c:pt idx="1100">
                  <c:v>2.8220290150197753</c:v>
                </c:pt>
                <c:pt idx="1101">
                  <c:v>2.8424321348020336</c:v>
                </c:pt>
                <c:pt idx="1102">
                  <c:v>2.8348049762734351</c:v>
                </c:pt>
                <c:pt idx="1103">
                  <c:v>2.8572811033168954</c:v>
                </c:pt>
                <c:pt idx="1104">
                  <c:v>2.8705316529685141</c:v>
                </c:pt>
                <c:pt idx="1105">
                  <c:v>2.8505704020852165</c:v>
                </c:pt>
                <c:pt idx="1106">
                  <c:v>2.9575333379078357</c:v>
                </c:pt>
                <c:pt idx="1107">
                  <c:v>3.0229146288749726</c:v>
                </c:pt>
                <c:pt idx="1108">
                  <c:v>2.8674024851456976</c:v>
                </c:pt>
                <c:pt idx="1109">
                  <c:v>2.7585166231238496</c:v>
                </c:pt>
                <c:pt idx="1110">
                  <c:v>2.7997314858563263</c:v>
                </c:pt>
                <c:pt idx="1111">
                  <c:v>2.8082102138131715</c:v>
                </c:pt>
                <c:pt idx="1112">
                  <c:v>2.8236170361493436</c:v>
                </c:pt>
                <c:pt idx="1113">
                  <c:v>2.8436560933438599</c:v>
                </c:pt>
                <c:pt idx="1114">
                  <c:v>2.8674740394061442</c:v>
                </c:pt>
                <c:pt idx="1115">
                  <c:v>2.8781977275773403</c:v>
                </c:pt>
                <c:pt idx="1116">
                  <c:v>2.9284021654454073</c:v>
                </c:pt>
                <c:pt idx="1117">
                  <c:v>2.8062848503059921</c:v>
                </c:pt>
                <c:pt idx="1118">
                  <c:v>2.7184508380130232</c:v>
                </c:pt>
                <c:pt idx="1119">
                  <c:v>2.7183697234394617</c:v>
                </c:pt>
                <c:pt idx="1120">
                  <c:v>2.7834269192605863</c:v>
                </c:pt>
                <c:pt idx="1121">
                  <c:v>2.8417769585061659</c:v>
                </c:pt>
                <c:pt idx="1122">
                  <c:v>2.8804694311075441</c:v>
                </c:pt>
                <c:pt idx="1123">
                  <c:v>2.8822368993733147</c:v>
                </c:pt>
                <c:pt idx="1124">
                  <c:v>2.869561967857893</c:v>
                </c:pt>
                <c:pt idx="1125">
                  <c:v>2.880856007576031</c:v>
                </c:pt>
                <c:pt idx="1126">
                  <c:v>2.8872732595393149</c:v>
                </c:pt>
                <c:pt idx="1127">
                  <c:v>2.8924512512928429</c:v>
                </c:pt>
                <c:pt idx="1128">
                  <c:v>2.8043285359446788</c:v>
                </c:pt>
                <c:pt idx="1129">
                  <c:v>2.8319051741436527</c:v>
                </c:pt>
                <c:pt idx="1130">
                  <c:v>2.8911193647832651</c:v>
                </c:pt>
                <c:pt idx="1131">
                  <c:v>2.9326738112392472</c:v>
                </c:pt>
                <c:pt idx="1132">
                  <c:v>2.886299456946793</c:v>
                </c:pt>
                <c:pt idx="1133">
                  <c:v>2.8630515550712778</c:v>
                </c:pt>
                <c:pt idx="1134">
                  <c:v>2.8522739143250933</c:v>
                </c:pt>
                <c:pt idx="1135">
                  <c:v>2.7972837114209437</c:v>
                </c:pt>
                <c:pt idx="1136">
                  <c:v>2.8124281685089705</c:v>
                </c:pt>
                <c:pt idx="1137">
                  <c:v>2.850355397818809</c:v>
                </c:pt>
                <c:pt idx="1138">
                  <c:v>2.850671184487763</c:v>
                </c:pt>
                <c:pt idx="1139">
                  <c:v>2.8214350034382938</c:v>
                </c:pt>
                <c:pt idx="1140">
                  <c:v>2.7833077566358613</c:v>
                </c:pt>
                <c:pt idx="1141">
                  <c:v>2.7124864582885984</c:v>
                </c:pt>
                <c:pt idx="1142">
                  <c:v>2.6851584216021362</c:v>
                </c:pt>
                <c:pt idx="1143">
                  <c:v>2.6912766192501745</c:v>
                </c:pt>
                <c:pt idx="1144">
                  <c:v>2.6989403502894174</c:v>
                </c:pt>
                <c:pt idx="1145">
                  <c:v>2.7494714401744846</c:v>
                </c:pt>
                <c:pt idx="1146">
                  <c:v>2.8092143938141296</c:v>
                </c:pt>
                <c:pt idx="1147">
                  <c:v>2.8334047214509854</c:v>
                </c:pt>
                <c:pt idx="1148">
                  <c:v>2.8781381097353957</c:v>
                </c:pt>
                <c:pt idx="1149">
                  <c:v>2.8940325830110054</c:v>
                </c:pt>
                <c:pt idx="1150">
                  <c:v>2.8506457331898631</c:v>
                </c:pt>
                <c:pt idx="1151">
                  <c:v>2.8556903870305246</c:v>
                </c:pt>
                <c:pt idx="1152">
                  <c:v>2.8771198739355754</c:v>
                </c:pt>
                <c:pt idx="1153">
                  <c:v>2.839988662440482</c:v>
                </c:pt>
                <c:pt idx="1154">
                  <c:v>2.820398618142689</c:v>
                </c:pt>
                <c:pt idx="1155">
                  <c:v>2.7495275832008144</c:v>
                </c:pt>
                <c:pt idx="1156">
                  <c:v>2.7833844189262407</c:v>
                </c:pt>
                <c:pt idx="1157">
                  <c:v>2.8730455907430126</c:v>
                </c:pt>
                <c:pt idx="1158">
                  <c:v>2.9105965278308181</c:v>
                </c:pt>
                <c:pt idx="1159">
                  <c:v>2.9130066453670334</c:v>
                </c:pt>
                <c:pt idx="1160">
                  <c:v>2.9960705164581518</c:v>
                </c:pt>
                <c:pt idx="1161">
                  <c:v>3.0206478722366907</c:v>
                </c:pt>
                <c:pt idx="1162">
                  <c:v>3.1055151081106755</c:v>
                </c:pt>
                <c:pt idx="1163">
                  <c:v>3.1061732878371688</c:v>
                </c:pt>
                <c:pt idx="1164">
                  <c:v>3.1483217880635728</c:v>
                </c:pt>
                <c:pt idx="1165">
                  <c:v>3.0943515382073636</c:v>
                </c:pt>
                <c:pt idx="1166">
                  <c:v>3.0274706562971403</c:v>
                </c:pt>
                <c:pt idx="1167">
                  <c:v>2.9533031280533084</c:v>
                </c:pt>
                <c:pt idx="1168">
                  <c:v>2.9695192802326407</c:v>
                </c:pt>
                <c:pt idx="1169">
                  <c:v>3.020780662900636</c:v>
                </c:pt>
                <c:pt idx="1170">
                  <c:v>3.0849494367047026</c:v>
                </c:pt>
                <c:pt idx="1171">
                  <c:v>3.0951683155625171</c:v>
                </c:pt>
                <c:pt idx="1172">
                  <c:v>3.239463513181188</c:v>
                </c:pt>
                <c:pt idx="1173">
                  <c:v>3.6029980526019871</c:v>
                </c:pt>
                <c:pt idx="1174">
                  <c:v>3.563169811305158</c:v>
                </c:pt>
                <c:pt idx="1175">
                  <c:v>3.4459969031060429</c:v>
                </c:pt>
                <c:pt idx="1176">
                  <c:v>3.4607130994525783</c:v>
                </c:pt>
                <c:pt idx="1177">
                  <c:v>3.4275627672194369</c:v>
                </c:pt>
                <c:pt idx="1178">
                  <c:v>3.3220483960103264</c:v>
                </c:pt>
                <c:pt idx="1179">
                  <c:v>3.1854788291186895</c:v>
                </c:pt>
                <c:pt idx="1180">
                  <c:v>3.24302799320321</c:v>
                </c:pt>
                <c:pt idx="1181">
                  <c:v>3.2372808286827319</c:v>
                </c:pt>
                <c:pt idx="1182">
                  <c:v>3.2966195241199805</c:v>
                </c:pt>
                <c:pt idx="1183">
                  <c:v>3.305549449062537</c:v>
                </c:pt>
                <c:pt idx="1184">
                  <c:v>3.3097658442011939</c:v>
                </c:pt>
                <c:pt idx="1185">
                  <c:v>3.2725034356912124</c:v>
                </c:pt>
                <c:pt idx="1186">
                  <c:v>3.2333151366981956</c:v>
                </c:pt>
                <c:pt idx="1187">
                  <c:v>3.2532817102712634</c:v>
                </c:pt>
                <c:pt idx="1188">
                  <c:v>3.2392112924012491</c:v>
                </c:pt>
                <c:pt idx="1189">
                  <c:v>3.2117019041284434</c:v>
                </c:pt>
                <c:pt idx="1190">
                  <c:v>3.3354274561202097</c:v>
                </c:pt>
                <c:pt idx="1191">
                  <c:v>3.410544805335129</c:v>
                </c:pt>
                <c:pt idx="1192">
                  <c:v>3.4744034727527633</c:v>
                </c:pt>
                <c:pt idx="1193">
                  <c:v>3.5718002151645942</c:v>
                </c:pt>
                <c:pt idx="1194">
                  <c:v>3.5933056510006587</c:v>
                </c:pt>
                <c:pt idx="1195">
                  <c:v>3.6313370071275508</c:v>
                </c:pt>
                <c:pt idx="1196">
                  <c:v>3.5682846474833601</c:v>
                </c:pt>
                <c:pt idx="1197">
                  <c:v>3.4107937686629373</c:v>
                </c:pt>
                <c:pt idx="1198">
                  <c:v>3.3753760981585601</c:v>
                </c:pt>
                <c:pt idx="1199">
                  <c:v>3.315096084689503</c:v>
                </c:pt>
                <c:pt idx="1200">
                  <c:v>3.3397816489958552</c:v>
                </c:pt>
                <c:pt idx="1201">
                  <c:v>3.31393162617668</c:v>
                </c:pt>
                <c:pt idx="1202">
                  <c:v>3.3892285967744202</c:v>
                </c:pt>
                <c:pt idx="1203">
                  <c:v>3.4512463644333722</c:v>
                </c:pt>
                <c:pt idx="1204">
                  <c:v>3.4568115874165026</c:v>
                </c:pt>
                <c:pt idx="1205">
                  <c:v>3.6697131823993732</c:v>
                </c:pt>
                <c:pt idx="1206">
                  <c:v>3.7766656799882314</c:v>
                </c:pt>
                <c:pt idx="1207">
                  <c:v>3.7333051347087522</c:v>
                </c:pt>
                <c:pt idx="1208">
                  <c:v>3.7901475754752321</c:v>
                </c:pt>
                <c:pt idx="1209">
                  <c:v>3.8161387346006701</c:v>
                </c:pt>
                <c:pt idx="1210">
                  <c:v>3.8091096264499273</c:v>
                </c:pt>
                <c:pt idx="1211">
                  <c:v>3.7986376138088662</c:v>
                </c:pt>
                <c:pt idx="1212">
                  <c:v>3.7089756510653613</c:v>
                </c:pt>
                <c:pt idx="1213">
                  <c:v>3.7442800571807662</c:v>
                </c:pt>
                <c:pt idx="1214">
                  <c:v>3.8401385233571115</c:v>
                </c:pt>
                <c:pt idx="1215">
                  <c:v>3.9149240467952895</c:v>
                </c:pt>
                <c:pt idx="1216">
                  <c:v>3.9590616258233746</c:v>
                </c:pt>
                <c:pt idx="1217">
                  <c:v>3.8882586570362223</c:v>
                </c:pt>
                <c:pt idx="1218">
                  <c:v>3.862297373036109</c:v>
                </c:pt>
                <c:pt idx="1219">
                  <c:v>3.858792585116908</c:v>
                </c:pt>
                <c:pt idx="1220">
                  <c:v>3.9182624227248204</c:v>
                </c:pt>
                <c:pt idx="1221">
                  <c:v>3.9091880760259805</c:v>
                </c:pt>
                <c:pt idx="1222">
                  <c:v>3.8363938753648354</c:v>
                </c:pt>
                <c:pt idx="1223">
                  <c:v>3.787320394576343</c:v>
                </c:pt>
                <c:pt idx="1224">
                  <c:v>3.7904807911829184</c:v>
                </c:pt>
                <c:pt idx="1225">
                  <c:v>3.8696316072106307</c:v>
                </c:pt>
                <c:pt idx="1226">
                  <c:v>3.8091957324033103</c:v>
                </c:pt>
                <c:pt idx="1227">
                  <c:v>3.6816214981521336</c:v>
                </c:pt>
                <c:pt idx="1228">
                  <c:v>3.5971491563916014</c:v>
                </c:pt>
                <c:pt idx="1229">
                  <c:v>3.5506836256378986</c:v>
                </c:pt>
                <c:pt idx="1230">
                  <c:v>3.5331922419590231</c:v>
                </c:pt>
                <c:pt idx="1231">
                  <c:v>3.6093307021052863</c:v>
                </c:pt>
                <c:pt idx="1232">
                  <c:v>3.5932092903061075</c:v>
                </c:pt>
                <c:pt idx="1233">
                  <c:v>3.5459760526759725</c:v>
                </c:pt>
                <c:pt idx="1234">
                  <c:v>3.5535597626809845</c:v>
                </c:pt>
                <c:pt idx="1235">
                  <c:v>3.5950415695146423</c:v>
                </c:pt>
                <c:pt idx="1236">
                  <c:v>3.5770026601933091</c:v>
                </c:pt>
                <c:pt idx="1237">
                  <c:v>3.5764274039429953</c:v>
                </c:pt>
                <c:pt idx="1238">
                  <c:v>3.6188046493135073</c:v>
                </c:pt>
                <c:pt idx="1239">
                  <c:v>3.6071664201129319</c:v>
                </c:pt>
                <c:pt idx="1240">
                  <c:v>3.6353557562220331</c:v>
                </c:pt>
                <c:pt idx="1241">
                  <c:v>3.6876378593861276</c:v>
                </c:pt>
                <c:pt idx="1242">
                  <c:v>3.6567789508497515</c:v>
                </c:pt>
                <c:pt idx="1243">
                  <c:v>3.7484192868236379</c:v>
                </c:pt>
                <c:pt idx="1244">
                  <c:v>3.7659895231148641</c:v>
                </c:pt>
                <c:pt idx="1245">
                  <c:v>3.8352593979961878</c:v>
                </c:pt>
                <c:pt idx="1246">
                  <c:v>3.9754529512320427</c:v>
                </c:pt>
                <c:pt idx="1247">
                  <c:v>3.9288504662190036</c:v>
                </c:pt>
                <c:pt idx="1248">
                  <c:v>3.8910271610526572</c:v>
                </c:pt>
                <c:pt idx="1249">
                  <c:v>3.9247390689685444</c:v>
                </c:pt>
                <c:pt idx="1250">
                  <c:v>3.8207680146946923</c:v>
                </c:pt>
                <c:pt idx="1251">
                  <c:v>3.7605955459735241</c:v>
                </c:pt>
                <c:pt idx="1252">
                  <c:v>3.7810518669279176</c:v>
                </c:pt>
                <c:pt idx="1253">
                  <c:v>3.8443689424462963</c:v>
                </c:pt>
                <c:pt idx="1254">
                  <c:v>3.8573257601908177</c:v>
                </c:pt>
                <c:pt idx="1255">
                  <c:v>3.9006094359744283</c:v>
                </c:pt>
                <c:pt idx="1256">
                  <c:v>3.8496780421257708</c:v>
                </c:pt>
                <c:pt idx="1257">
                  <c:v>3.8770173434179789</c:v>
                </c:pt>
                <c:pt idx="1258">
                  <c:v>3.9298039185038447</c:v>
                </c:pt>
                <c:pt idx="1259">
                  <c:v>4.0439917527601814</c:v>
                </c:pt>
                <c:pt idx="1260">
                  <c:v>3.9926011151505065</c:v>
                </c:pt>
                <c:pt idx="1261">
                  <c:v>4.0088579309440417</c:v>
                </c:pt>
                <c:pt idx="1262">
                  <c:v>3.9987266128556676</c:v>
                </c:pt>
                <c:pt idx="1263">
                  <c:v>4.0536209604108926</c:v>
                </c:pt>
                <c:pt idx="1264">
                  <c:v>4.1180864032398796</c:v>
                </c:pt>
                <c:pt idx="1265">
                  <c:v>4.0967836304476801</c:v>
                </c:pt>
                <c:pt idx="1266">
                  <c:v>4.0660919227366978</c:v>
                </c:pt>
                <c:pt idx="1267">
                  <c:v>4.0185379725042027</c:v>
                </c:pt>
                <c:pt idx="1268">
                  <c:v>3.8941555913796764</c:v>
                </c:pt>
                <c:pt idx="1269">
                  <c:v>3.7802070082256729</c:v>
                </c:pt>
                <c:pt idx="1270">
                  <c:v>3.785956912052785</c:v>
                </c:pt>
                <c:pt idx="1271">
                  <c:v>3.785050172960239</c:v>
                </c:pt>
                <c:pt idx="1272">
                  <c:v>3.7696721155565625</c:v>
                </c:pt>
                <c:pt idx="1273">
                  <c:v>3.8262312287423526</c:v>
                </c:pt>
                <c:pt idx="1274">
                  <c:v>3.8302910052718713</c:v>
                </c:pt>
                <c:pt idx="1275">
                  <c:v>3.8716461693819464</c:v>
                </c:pt>
                <c:pt idx="1276">
                  <c:v>3.8368107729858383</c:v>
                </c:pt>
                <c:pt idx="1277">
                  <c:v>3.8701930066504175</c:v>
                </c:pt>
                <c:pt idx="1278">
                  <c:v>3.8603258654281078</c:v>
                </c:pt>
                <c:pt idx="1279">
                  <c:v>3.8152510688563748</c:v>
                </c:pt>
                <c:pt idx="1280">
                  <c:v>3.8260333435147906</c:v>
                </c:pt>
                <c:pt idx="1281">
                  <c:v>3.8189036440104873</c:v>
                </c:pt>
                <c:pt idx="1282">
                  <c:v>3.7460450410825596</c:v>
                </c:pt>
                <c:pt idx="1283">
                  <c:v>3.6470879213303071</c:v>
                </c:pt>
                <c:pt idx="1284">
                  <c:v>3.6538160207655408</c:v>
                </c:pt>
                <c:pt idx="1285">
                  <c:v>3.6385494659898305</c:v>
                </c:pt>
                <c:pt idx="1286">
                  <c:v>3.5991981555556736</c:v>
                </c:pt>
                <c:pt idx="1287">
                  <c:v>3.6227909847826911</c:v>
                </c:pt>
                <c:pt idx="1288">
                  <c:v>3.6375716534873144</c:v>
                </c:pt>
                <c:pt idx="1289">
                  <c:v>3.6443075714393087</c:v>
                </c:pt>
                <c:pt idx="1290">
                  <c:v>3.6145356715115455</c:v>
                </c:pt>
                <c:pt idx="1291">
                  <c:v>3.5711354382231786</c:v>
                </c:pt>
                <c:pt idx="1292">
                  <c:v>3.6017006394106974</c:v>
                </c:pt>
                <c:pt idx="1293">
                  <c:v>3.7131465837896367</c:v>
                </c:pt>
                <c:pt idx="1294">
                  <c:v>3.7534560615427957</c:v>
                </c:pt>
                <c:pt idx="1295">
                  <c:v>3.7558527296212363</c:v>
                </c:pt>
                <c:pt idx="1296">
                  <c:v>3.7790537972693738</c:v>
                </c:pt>
                <c:pt idx="1297">
                  <c:v>3.780375553882847</c:v>
                </c:pt>
                <c:pt idx="1298">
                  <c:v>3.8235378972750316</c:v>
                </c:pt>
                <c:pt idx="1299">
                  <c:v>3.9469106738421713</c:v>
                </c:pt>
                <c:pt idx="1300">
                  <c:v>4.1021392977799529</c:v>
                </c:pt>
                <c:pt idx="1301">
                  <c:v>4.1079195113617155</c:v>
                </c:pt>
                <c:pt idx="1302">
                  <c:v>4.0840750941195889</c:v>
                </c:pt>
                <c:pt idx="1303">
                  <c:v>4.0768176557403617</c:v>
                </c:pt>
                <c:pt idx="1304">
                  <c:v>4.0478153517796613</c:v>
                </c:pt>
                <c:pt idx="1305">
                  <c:v>4.0392803741948109</c:v>
                </c:pt>
                <c:pt idx="1306">
                  <c:v>4.0664949644713531</c:v>
                </c:pt>
                <c:pt idx="1307">
                  <c:v>4.1584284969676153</c:v>
                </c:pt>
                <c:pt idx="1308">
                  <c:v>4.4220708554719286</c:v>
                </c:pt>
                <c:pt idx="1309">
                  <c:v>4.5447845332007519</c:v>
                </c:pt>
                <c:pt idx="1310">
                  <c:v>4.5428362993357796</c:v>
                </c:pt>
                <c:pt idx="1311">
                  <c:v>4.4947103999377669</c:v>
                </c:pt>
                <c:pt idx="1312">
                  <c:v>4.5221117956726298</c:v>
                </c:pt>
                <c:pt idx="1313">
                  <c:v>4.4972420217547944</c:v>
                </c:pt>
                <c:pt idx="1314">
                  <c:v>4.4805032020424891</c:v>
                </c:pt>
                <c:pt idx="1315">
                  <c:v>4.4342077179334769</c:v>
                </c:pt>
                <c:pt idx="1316">
                  <c:v>4.4061258273878599</c:v>
                </c:pt>
                <c:pt idx="1317">
                  <c:v>4.3801618346456639</c:v>
                </c:pt>
                <c:pt idx="1318">
                  <c:v>4.3034895180968569</c:v>
                </c:pt>
                <c:pt idx="1319">
                  <c:v>4.2121275068611723</c:v>
                </c:pt>
                <c:pt idx="1320">
                  <c:v>4.052804336860385</c:v>
                </c:pt>
                <c:pt idx="1321">
                  <c:v>4.0141293724924294</c:v>
                </c:pt>
                <c:pt idx="1322">
                  <c:v>3.9949377143510203</c:v>
                </c:pt>
                <c:pt idx="1323">
                  <c:v>3.9999226207018603</c:v>
                </c:pt>
                <c:pt idx="1324">
                  <c:v>4.0597801333680659</c:v>
                </c:pt>
                <c:pt idx="1325">
                  <c:v>4.0709517527408003</c:v>
                </c:pt>
                <c:pt idx="1326">
                  <c:v>4.0303925329814252</c:v>
                </c:pt>
                <c:pt idx="1327">
                  <c:v>3.9247459873052577</c:v>
                </c:pt>
                <c:pt idx="1328">
                  <c:v>3.9178709284461037</c:v>
                </c:pt>
                <c:pt idx="1329">
                  <c:v>3.9433673984435313</c:v>
                </c:pt>
                <c:pt idx="1330">
                  <c:v>3.8121306403583706</c:v>
                </c:pt>
                <c:pt idx="1331">
                  <c:v>3.7252476260588749</c:v>
                </c:pt>
                <c:pt idx="1332">
                  <c:v>3.6164055225255867</c:v>
                </c:pt>
                <c:pt idx="1333">
                  <c:v>3.4093769793250903</c:v>
                </c:pt>
                <c:pt idx="1334">
                  <c:v>3.3363836172330426</c:v>
                </c:pt>
                <c:pt idx="1335">
                  <c:v>3.2318966389379002</c:v>
                </c:pt>
                <c:pt idx="1336">
                  <c:v>3.307521520841163</c:v>
                </c:pt>
                <c:pt idx="1337">
                  <c:v>3.3166901304319669</c:v>
                </c:pt>
                <c:pt idx="1338">
                  <c:v>3.146015881230031</c:v>
                </c:pt>
                <c:pt idx="1339">
                  <c:v>3.0245595844246438</c:v>
                </c:pt>
                <c:pt idx="1340">
                  <c:v>3.0600492637620182</c:v>
                </c:pt>
                <c:pt idx="1341">
                  <c:v>3.1483876936807613</c:v>
                </c:pt>
                <c:pt idx="1342">
                  <c:v>3.1563283993405014</c:v>
                </c:pt>
                <c:pt idx="1343">
                  <c:v>3.0909267071642277</c:v>
                </c:pt>
                <c:pt idx="1344">
                  <c:v>3.1150453732980412</c:v>
                </c:pt>
                <c:pt idx="1345">
                  <c:v>3.1591042097129254</c:v>
                </c:pt>
                <c:pt idx="1346">
                  <c:v>3.1313417913964399</c:v>
                </c:pt>
                <c:pt idx="1347">
                  <c:v>3.090157758541634</c:v>
                </c:pt>
                <c:pt idx="1348">
                  <c:v>3.0825888729184432</c:v>
                </c:pt>
              </c:numCache>
            </c:numRef>
          </c:val>
          <c:smooth val="0"/>
          <c:extLst>
            <c:ext xmlns:c16="http://schemas.microsoft.com/office/drawing/2014/chart" uri="{C3380CC4-5D6E-409C-BE32-E72D297353CC}">
              <c16:uniqueId val="{00000001-E289-5543-8B4A-FA49A0C0C47F}"/>
            </c:ext>
          </c:extLst>
        </c:ser>
        <c:dLbls>
          <c:showLegendKey val="0"/>
          <c:showVal val="0"/>
          <c:showCatName val="0"/>
          <c:showSerName val="0"/>
          <c:showPercent val="0"/>
          <c:showBubbleSize val="0"/>
        </c:dLbls>
        <c:marker val="1"/>
        <c:smooth val="0"/>
        <c:axId val="1284660847"/>
        <c:axId val="1287702431"/>
      </c:lineChart>
      <c:lineChart>
        <c:grouping val="standard"/>
        <c:varyColors val="0"/>
        <c:ser>
          <c:idx val="0"/>
          <c:order val="5"/>
          <c:tx>
            <c:strRef>
              <c:f>variable_alloc!$AD$1</c:f>
              <c:strCache>
                <c:ptCount val="1"/>
                <c:pt idx="0">
                  <c:v>VAR min(% stock)</c:v>
                </c:pt>
              </c:strCache>
            </c:strRef>
          </c:tx>
          <c:spPr>
            <a:ln w="9525" cap="rnd">
              <a:solidFill>
                <a:schemeClr val="accent2">
                  <a:lumMod val="60000"/>
                  <a:lumOff val="40000"/>
                </a:schemeClr>
              </a:solidFill>
              <a:prstDash val="sysDot"/>
              <a:round/>
            </a:ln>
            <a:effectLst/>
          </c:spPr>
          <c:marker>
            <c:symbol val="none"/>
          </c:marker>
          <c:val>
            <c:numRef>
              <c:f>variable_alloc!$AD$364:$AD$1712</c:f>
              <c:numCache>
                <c:formatCode>0.0%</c:formatCode>
                <c:ptCount val="1349"/>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pt idx="14">
                  <c:v>0.85</c:v>
                </c:pt>
                <c:pt idx="15">
                  <c:v>0.85</c:v>
                </c:pt>
                <c:pt idx="16">
                  <c:v>0.85</c:v>
                </c:pt>
                <c:pt idx="17">
                  <c:v>0.85</c:v>
                </c:pt>
                <c:pt idx="18">
                  <c:v>0.85</c:v>
                </c:pt>
                <c:pt idx="19">
                  <c:v>0.85</c:v>
                </c:pt>
                <c:pt idx="20">
                  <c:v>0.85</c:v>
                </c:pt>
                <c:pt idx="21">
                  <c:v>0.85</c:v>
                </c:pt>
                <c:pt idx="22">
                  <c:v>0.85</c:v>
                </c:pt>
                <c:pt idx="23">
                  <c:v>0.85</c:v>
                </c:pt>
                <c:pt idx="24">
                  <c:v>0.85</c:v>
                </c:pt>
                <c:pt idx="25">
                  <c:v>0.85</c:v>
                </c:pt>
                <c:pt idx="26">
                  <c:v>0.85</c:v>
                </c:pt>
                <c:pt idx="27">
                  <c:v>0.85</c:v>
                </c:pt>
                <c:pt idx="28">
                  <c:v>0.85</c:v>
                </c:pt>
                <c:pt idx="29">
                  <c:v>0.85</c:v>
                </c:pt>
                <c:pt idx="30">
                  <c:v>0.85</c:v>
                </c:pt>
                <c:pt idx="31">
                  <c:v>0.85</c:v>
                </c:pt>
                <c:pt idx="32">
                  <c:v>0.85</c:v>
                </c:pt>
                <c:pt idx="33">
                  <c:v>0.85</c:v>
                </c:pt>
                <c:pt idx="34">
                  <c:v>0.85</c:v>
                </c:pt>
                <c:pt idx="35">
                  <c:v>0.85</c:v>
                </c:pt>
                <c:pt idx="36">
                  <c:v>0.85</c:v>
                </c:pt>
                <c:pt idx="37">
                  <c:v>0.85</c:v>
                </c:pt>
                <c:pt idx="38">
                  <c:v>0.85</c:v>
                </c:pt>
                <c:pt idx="39">
                  <c:v>0.85</c:v>
                </c:pt>
                <c:pt idx="40">
                  <c:v>0.85</c:v>
                </c:pt>
                <c:pt idx="41">
                  <c:v>0.85</c:v>
                </c:pt>
                <c:pt idx="42">
                  <c:v>0.85</c:v>
                </c:pt>
                <c:pt idx="43">
                  <c:v>0.85</c:v>
                </c:pt>
                <c:pt idx="44">
                  <c:v>0.85</c:v>
                </c:pt>
                <c:pt idx="45">
                  <c:v>0.85</c:v>
                </c:pt>
                <c:pt idx="46">
                  <c:v>0.85</c:v>
                </c:pt>
                <c:pt idx="47">
                  <c:v>0.85</c:v>
                </c:pt>
                <c:pt idx="48">
                  <c:v>0.85</c:v>
                </c:pt>
                <c:pt idx="49">
                  <c:v>0.85</c:v>
                </c:pt>
                <c:pt idx="50">
                  <c:v>0.85</c:v>
                </c:pt>
                <c:pt idx="51">
                  <c:v>0.85</c:v>
                </c:pt>
                <c:pt idx="52">
                  <c:v>0.85</c:v>
                </c:pt>
                <c:pt idx="53">
                  <c:v>0.85</c:v>
                </c:pt>
                <c:pt idx="54">
                  <c:v>0.85</c:v>
                </c:pt>
                <c:pt idx="55">
                  <c:v>0.85</c:v>
                </c:pt>
                <c:pt idx="56">
                  <c:v>0.85</c:v>
                </c:pt>
                <c:pt idx="57">
                  <c:v>0.85</c:v>
                </c:pt>
                <c:pt idx="58">
                  <c:v>0.85</c:v>
                </c:pt>
                <c:pt idx="59">
                  <c:v>0.85</c:v>
                </c:pt>
                <c:pt idx="60">
                  <c:v>0.85</c:v>
                </c:pt>
                <c:pt idx="61">
                  <c:v>0.85</c:v>
                </c:pt>
                <c:pt idx="62">
                  <c:v>0.85</c:v>
                </c:pt>
                <c:pt idx="63">
                  <c:v>0.85</c:v>
                </c:pt>
                <c:pt idx="64">
                  <c:v>0.85</c:v>
                </c:pt>
                <c:pt idx="65">
                  <c:v>0.85</c:v>
                </c:pt>
                <c:pt idx="66">
                  <c:v>0.85</c:v>
                </c:pt>
                <c:pt idx="67">
                  <c:v>0.85</c:v>
                </c:pt>
                <c:pt idx="68">
                  <c:v>0.85</c:v>
                </c:pt>
                <c:pt idx="69">
                  <c:v>0.85</c:v>
                </c:pt>
                <c:pt idx="70">
                  <c:v>0.85</c:v>
                </c:pt>
                <c:pt idx="71">
                  <c:v>0.85</c:v>
                </c:pt>
                <c:pt idx="72">
                  <c:v>0.85</c:v>
                </c:pt>
                <c:pt idx="73">
                  <c:v>0.85</c:v>
                </c:pt>
                <c:pt idx="74">
                  <c:v>0.85</c:v>
                </c:pt>
                <c:pt idx="75">
                  <c:v>0.85</c:v>
                </c:pt>
                <c:pt idx="76">
                  <c:v>0.85</c:v>
                </c:pt>
                <c:pt idx="77">
                  <c:v>0.85</c:v>
                </c:pt>
                <c:pt idx="78">
                  <c:v>0.85</c:v>
                </c:pt>
                <c:pt idx="79">
                  <c:v>0.85</c:v>
                </c:pt>
                <c:pt idx="80">
                  <c:v>0.85</c:v>
                </c:pt>
                <c:pt idx="81">
                  <c:v>0.85</c:v>
                </c:pt>
                <c:pt idx="82">
                  <c:v>0.85</c:v>
                </c:pt>
                <c:pt idx="83">
                  <c:v>0.85</c:v>
                </c:pt>
                <c:pt idx="84">
                  <c:v>0.85</c:v>
                </c:pt>
                <c:pt idx="85">
                  <c:v>0.85</c:v>
                </c:pt>
                <c:pt idx="86">
                  <c:v>0.85</c:v>
                </c:pt>
                <c:pt idx="87">
                  <c:v>0.85</c:v>
                </c:pt>
                <c:pt idx="88">
                  <c:v>0.85</c:v>
                </c:pt>
                <c:pt idx="89">
                  <c:v>0.85</c:v>
                </c:pt>
                <c:pt idx="90">
                  <c:v>0.85</c:v>
                </c:pt>
                <c:pt idx="91">
                  <c:v>0.85</c:v>
                </c:pt>
                <c:pt idx="92">
                  <c:v>0.85</c:v>
                </c:pt>
                <c:pt idx="93">
                  <c:v>0.85</c:v>
                </c:pt>
                <c:pt idx="94">
                  <c:v>0.85</c:v>
                </c:pt>
                <c:pt idx="95">
                  <c:v>0.85</c:v>
                </c:pt>
                <c:pt idx="96">
                  <c:v>0.85</c:v>
                </c:pt>
                <c:pt idx="97">
                  <c:v>0.85</c:v>
                </c:pt>
                <c:pt idx="98">
                  <c:v>0.85</c:v>
                </c:pt>
                <c:pt idx="99">
                  <c:v>0.85</c:v>
                </c:pt>
                <c:pt idx="100">
                  <c:v>0.85</c:v>
                </c:pt>
                <c:pt idx="101">
                  <c:v>0.85</c:v>
                </c:pt>
                <c:pt idx="102">
                  <c:v>0.85</c:v>
                </c:pt>
                <c:pt idx="103">
                  <c:v>0.85</c:v>
                </c:pt>
                <c:pt idx="104">
                  <c:v>0.85</c:v>
                </c:pt>
                <c:pt idx="105">
                  <c:v>0.85</c:v>
                </c:pt>
                <c:pt idx="106">
                  <c:v>0.85</c:v>
                </c:pt>
                <c:pt idx="107">
                  <c:v>0.85</c:v>
                </c:pt>
                <c:pt idx="108">
                  <c:v>0.85</c:v>
                </c:pt>
                <c:pt idx="109">
                  <c:v>0.85</c:v>
                </c:pt>
                <c:pt idx="110">
                  <c:v>0.85</c:v>
                </c:pt>
                <c:pt idx="111">
                  <c:v>0.85</c:v>
                </c:pt>
                <c:pt idx="112">
                  <c:v>0.85</c:v>
                </c:pt>
                <c:pt idx="113">
                  <c:v>0.85</c:v>
                </c:pt>
                <c:pt idx="114">
                  <c:v>0.85</c:v>
                </c:pt>
                <c:pt idx="115">
                  <c:v>0.85</c:v>
                </c:pt>
                <c:pt idx="116">
                  <c:v>0.85</c:v>
                </c:pt>
                <c:pt idx="117">
                  <c:v>0.85</c:v>
                </c:pt>
                <c:pt idx="118">
                  <c:v>0.85</c:v>
                </c:pt>
                <c:pt idx="119">
                  <c:v>0.85</c:v>
                </c:pt>
                <c:pt idx="120">
                  <c:v>0.85</c:v>
                </c:pt>
                <c:pt idx="121">
                  <c:v>0.85</c:v>
                </c:pt>
                <c:pt idx="122">
                  <c:v>0.85</c:v>
                </c:pt>
                <c:pt idx="123">
                  <c:v>0.85</c:v>
                </c:pt>
                <c:pt idx="124">
                  <c:v>0.85</c:v>
                </c:pt>
                <c:pt idx="125">
                  <c:v>0.85</c:v>
                </c:pt>
                <c:pt idx="126">
                  <c:v>0.85</c:v>
                </c:pt>
                <c:pt idx="127">
                  <c:v>0.85</c:v>
                </c:pt>
                <c:pt idx="128">
                  <c:v>0.85</c:v>
                </c:pt>
                <c:pt idx="129">
                  <c:v>0.85</c:v>
                </c:pt>
                <c:pt idx="130">
                  <c:v>0.85</c:v>
                </c:pt>
                <c:pt idx="131">
                  <c:v>0.85</c:v>
                </c:pt>
                <c:pt idx="132">
                  <c:v>0.85</c:v>
                </c:pt>
                <c:pt idx="133">
                  <c:v>0.85</c:v>
                </c:pt>
                <c:pt idx="134">
                  <c:v>0.85</c:v>
                </c:pt>
                <c:pt idx="135">
                  <c:v>0.85</c:v>
                </c:pt>
                <c:pt idx="136">
                  <c:v>0.85</c:v>
                </c:pt>
                <c:pt idx="137">
                  <c:v>0.85</c:v>
                </c:pt>
                <c:pt idx="138">
                  <c:v>0.85</c:v>
                </c:pt>
                <c:pt idx="139">
                  <c:v>0.85</c:v>
                </c:pt>
                <c:pt idx="140">
                  <c:v>0.85</c:v>
                </c:pt>
                <c:pt idx="141">
                  <c:v>0.85</c:v>
                </c:pt>
                <c:pt idx="142">
                  <c:v>0.85</c:v>
                </c:pt>
                <c:pt idx="143">
                  <c:v>0.85</c:v>
                </c:pt>
                <c:pt idx="144">
                  <c:v>0.85</c:v>
                </c:pt>
                <c:pt idx="145">
                  <c:v>0.85</c:v>
                </c:pt>
                <c:pt idx="146">
                  <c:v>0.85</c:v>
                </c:pt>
                <c:pt idx="147">
                  <c:v>0.85</c:v>
                </c:pt>
                <c:pt idx="148">
                  <c:v>0.85</c:v>
                </c:pt>
                <c:pt idx="149">
                  <c:v>0.85</c:v>
                </c:pt>
                <c:pt idx="150">
                  <c:v>0.85</c:v>
                </c:pt>
                <c:pt idx="151">
                  <c:v>0.85</c:v>
                </c:pt>
                <c:pt idx="152">
                  <c:v>0.85</c:v>
                </c:pt>
                <c:pt idx="153">
                  <c:v>0.85</c:v>
                </c:pt>
                <c:pt idx="154">
                  <c:v>0.85</c:v>
                </c:pt>
                <c:pt idx="155">
                  <c:v>0.85</c:v>
                </c:pt>
                <c:pt idx="156">
                  <c:v>0.85</c:v>
                </c:pt>
                <c:pt idx="157">
                  <c:v>0.85</c:v>
                </c:pt>
                <c:pt idx="158">
                  <c:v>0.85</c:v>
                </c:pt>
                <c:pt idx="159">
                  <c:v>0.85</c:v>
                </c:pt>
                <c:pt idx="160">
                  <c:v>0.85</c:v>
                </c:pt>
                <c:pt idx="161">
                  <c:v>0.85</c:v>
                </c:pt>
                <c:pt idx="162">
                  <c:v>0.85</c:v>
                </c:pt>
                <c:pt idx="163">
                  <c:v>0.85</c:v>
                </c:pt>
                <c:pt idx="164">
                  <c:v>0.85</c:v>
                </c:pt>
                <c:pt idx="165">
                  <c:v>0.85</c:v>
                </c:pt>
                <c:pt idx="166">
                  <c:v>0.85</c:v>
                </c:pt>
                <c:pt idx="167">
                  <c:v>0.85</c:v>
                </c:pt>
                <c:pt idx="168">
                  <c:v>0.85</c:v>
                </c:pt>
                <c:pt idx="169">
                  <c:v>0.85</c:v>
                </c:pt>
                <c:pt idx="170">
                  <c:v>0.85</c:v>
                </c:pt>
                <c:pt idx="171">
                  <c:v>0.85</c:v>
                </c:pt>
                <c:pt idx="172">
                  <c:v>0.85</c:v>
                </c:pt>
                <c:pt idx="173">
                  <c:v>0.85</c:v>
                </c:pt>
                <c:pt idx="174">
                  <c:v>0.85</c:v>
                </c:pt>
                <c:pt idx="175">
                  <c:v>0.85</c:v>
                </c:pt>
                <c:pt idx="176">
                  <c:v>0.85</c:v>
                </c:pt>
                <c:pt idx="177">
                  <c:v>0.85</c:v>
                </c:pt>
                <c:pt idx="178">
                  <c:v>0.85</c:v>
                </c:pt>
                <c:pt idx="179">
                  <c:v>0.85</c:v>
                </c:pt>
                <c:pt idx="180">
                  <c:v>0.85</c:v>
                </c:pt>
                <c:pt idx="181">
                  <c:v>0.85</c:v>
                </c:pt>
                <c:pt idx="182">
                  <c:v>0.85</c:v>
                </c:pt>
                <c:pt idx="183">
                  <c:v>0.85</c:v>
                </c:pt>
                <c:pt idx="184">
                  <c:v>0.85</c:v>
                </c:pt>
                <c:pt idx="185">
                  <c:v>0.85</c:v>
                </c:pt>
                <c:pt idx="186">
                  <c:v>0.85</c:v>
                </c:pt>
                <c:pt idx="187">
                  <c:v>0.85</c:v>
                </c:pt>
                <c:pt idx="188">
                  <c:v>0.85</c:v>
                </c:pt>
                <c:pt idx="189">
                  <c:v>0.85</c:v>
                </c:pt>
                <c:pt idx="190">
                  <c:v>0.85</c:v>
                </c:pt>
                <c:pt idx="191">
                  <c:v>0.85</c:v>
                </c:pt>
                <c:pt idx="192">
                  <c:v>0.85</c:v>
                </c:pt>
                <c:pt idx="193">
                  <c:v>0.85</c:v>
                </c:pt>
                <c:pt idx="194">
                  <c:v>0.85</c:v>
                </c:pt>
                <c:pt idx="195">
                  <c:v>0.85</c:v>
                </c:pt>
                <c:pt idx="196">
                  <c:v>0.85</c:v>
                </c:pt>
                <c:pt idx="197">
                  <c:v>0.85</c:v>
                </c:pt>
                <c:pt idx="198">
                  <c:v>0.85</c:v>
                </c:pt>
                <c:pt idx="199">
                  <c:v>0.85</c:v>
                </c:pt>
                <c:pt idx="200">
                  <c:v>0.85</c:v>
                </c:pt>
                <c:pt idx="201">
                  <c:v>0.85</c:v>
                </c:pt>
                <c:pt idx="202">
                  <c:v>0.7991742238672519</c:v>
                </c:pt>
                <c:pt idx="203">
                  <c:v>0.78359238866572434</c:v>
                </c:pt>
                <c:pt idx="204">
                  <c:v>0.77753730933865239</c:v>
                </c:pt>
                <c:pt idx="205">
                  <c:v>0.67971594279462255</c:v>
                </c:pt>
                <c:pt idx="206">
                  <c:v>0.57350169583697841</c:v>
                </c:pt>
                <c:pt idx="207">
                  <c:v>0.53107388809159617</c:v>
                </c:pt>
                <c:pt idx="208">
                  <c:v>0.60004611272088793</c:v>
                </c:pt>
                <c:pt idx="209">
                  <c:v>0.58695524328364712</c:v>
                </c:pt>
                <c:pt idx="210">
                  <c:v>0.53616420109110696</c:v>
                </c:pt>
                <c:pt idx="211">
                  <c:v>0.4511423093061866</c:v>
                </c:pt>
                <c:pt idx="212">
                  <c:v>0.41490990703022246</c:v>
                </c:pt>
                <c:pt idx="213">
                  <c:v>0.32563610865226938</c:v>
                </c:pt>
                <c:pt idx="214">
                  <c:v>0.31595633252980565</c:v>
                </c:pt>
                <c:pt idx="215">
                  <c:v>0.22689080567264636</c:v>
                </c:pt>
                <c:pt idx="216">
                  <c:v>0.22463100521775839</c:v>
                </c:pt>
                <c:pt idx="217">
                  <c:v>0.19980947905484236</c:v>
                </c:pt>
                <c:pt idx="218">
                  <c:v>0.20462683398751874</c:v>
                </c:pt>
                <c:pt idx="219">
                  <c:v>0.19878888146346541</c:v>
                </c:pt>
                <c:pt idx="220">
                  <c:v>0.18830162885755256</c:v>
                </c:pt>
                <c:pt idx="221">
                  <c:v>0.10645676123910286</c:v>
                </c:pt>
                <c:pt idx="222">
                  <c:v>5.0216327499375817E-2</c:v>
                </c:pt>
                <c:pt idx="223">
                  <c:v>1.400952202024003E-2</c:v>
                </c:pt>
                <c:pt idx="224">
                  <c:v>0.14487537514301413</c:v>
                </c:pt>
                <c:pt idx="225">
                  <c:v>0.58011423948184382</c:v>
                </c:pt>
                <c:pt idx="226">
                  <c:v>0.51862257787600297</c:v>
                </c:pt>
                <c:pt idx="227">
                  <c:v>0.4974580362393427</c:v>
                </c:pt>
                <c:pt idx="228">
                  <c:v>0.4076278193413661</c:v>
                </c:pt>
                <c:pt idx="229">
                  <c:v>0.35532897455388707</c:v>
                </c:pt>
                <c:pt idx="230">
                  <c:v>0.28756911777419891</c:v>
                </c:pt>
                <c:pt idx="231">
                  <c:v>0.37119638002103122</c:v>
                </c:pt>
                <c:pt idx="232">
                  <c:v>0.52862223698917699</c:v>
                </c:pt>
                <c:pt idx="233">
                  <c:v>0.55174825945220196</c:v>
                </c:pt>
                <c:pt idx="234">
                  <c:v>0.57027179416177898</c:v>
                </c:pt>
                <c:pt idx="235">
                  <c:v>0.5876742010032503</c:v>
                </c:pt>
                <c:pt idx="236">
                  <c:v>0.84272090755638729</c:v>
                </c:pt>
                <c:pt idx="237">
                  <c:v>0.85</c:v>
                </c:pt>
                <c:pt idx="238">
                  <c:v>0.85</c:v>
                </c:pt>
                <c:pt idx="239">
                  <c:v>0.85</c:v>
                </c:pt>
                <c:pt idx="240">
                  <c:v>0.84824839202876623</c:v>
                </c:pt>
                <c:pt idx="241">
                  <c:v>0.8058054278164225</c:v>
                </c:pt>
                <c:pt idx="242">
                  <c:v>0.85</c:v>
                </c:pt>
                <c:pt idx="243">
                  <c:v>0.85</c:v>
                </c:pt>
                <c:pt idx="244">
                  <c:v>0.85</c:v>
                </c:pt>
                <c:pt idx="245">
                  <c:v>0.85</c:v>
                </c:pt>
                <c:pt idx="246">
                  <c:v>0.85</c:v>
                </c:pt>
                <c:pt idx="247">
                  <c:v>0.85</c:v>
                </c:pt>
                <c:pt idx="248">
                  <c:v>0.85</c:v>
                </c:pt>
                <c:pt idx="249">
                  <c:v>0.85</c:v>
                </c:pt>
                <c:pt idx="250">
                  <c:v>0.85</c:v>
                </c:pt>
                <c:pt idx="251">
                  <c:v>0.85</c:v>
                </c:pt>
                <c:pt idx="252">
                  <c:v>0.85</c:v>
                </c:pt>
                <c:pt idx="253">
                  <c:v>0.85</c:v>
                </c:pt>
                <c:pt idx="254">
                  <c:v>0.85</c:v>
                </c:pt>
                <c:pt idx="255">
                  <c:v>0.85</c:v>
                </c:pt>
                <c:pt idx="256">
                  <c:v>0.85</c:v>
                </c:pt>
                <c:pt idx="257">
                  <c:v>0.85</c:v>
                </c:pt>
                <c:pt idx="258">
                  <c:v>0.85</c:v>
                </c:pt>
                <c:pt idx="259">
                  <c:v>0.85</c:v>
                </c:pt>
                <c:pt idx="260">
                  <c:v>0.85</c:v>
                </c:pt>
                <c:pt idx="261">
                  <c:v>0.85</c:v>
                </c:pt>
                <c:pt idx="262">
                  <c:v>0.85</c:v>
                </c:pt>
                <c:pt idx="263">
                  <c:v>0.85</c:v>
                </c:pt>
                <c:pt idx="264">
                  <c:v>0.85</c:v>
                </c:pt>
                <c:pt idx="265">
                  <c:v>0.85</c:v>
                </c:pt>
                <c:pt idx="266">
                  <c:v>0.85</c:v>
                </c:pt>
                <c:pt idx="267">
                  <c:v>0.85</c:v>
                </c:pt>
                <c:pt idx="268">
                  <c:v>0.85</c:v>
                </c:pt>
                <c:pt idx="269">
                  <c:v>0.85</c:v>
                </c:pt>
                <c:pt idx="270">
                  <c:v>0.85</c:v>
                </c:pt>
                <c:pt idx="271">
                  <c:v>0.85</c:v>
                </c:pt>
                <c:pt idx="272">
                  <c:v>0.85</c:v>
                </c:pt>
                <c:pt idx="273">
                  <c:v>0.85</c:v>
                </c:pt>
                <c:pt idx="274">
                  <c:v>0.85</c:v>
                </c:pt>
                <c:pt idx="275">
                  <c:v>0.85</c:v>
                </c:pt>
                <c:pt idx="276">
                  <c:v>0.85</c:v>
                </c:pt>
                <c:pt idx="277">
                  <c:v>0.85</c:v>
                </c:pt>
                <c:pt idx="278">
                  <c:v>0.85</c:v>
                </c:pt>
                <c:pt idx="279">
                  <c:v>0.85</c:v>
                </c:pt>
                <c:pt idx="280">
                  <c:v>0.85</c:v>
                </c:pt>
                <c:pt idx="281">
                  <c:v>0.85</c:v>
                </c:pt>
                <c:pt idx="282">
                  <c:v>0.85</c:v>
                </c:pt>
                <c:pt idx="283">
                  <c:v>0.85</c:v>
                </c:pt>
                <c:pt idx="284">
                  <c:v>0.85</c:v>
                </c:pt>
                <c:pt idx="285">
                  <c:v>0.85</c:v>
                </c:pt>
                <c:pt idx="286">
                  <c:v>0.85</c:v>
                </c:pt>
                <c:pt idx="287">
                  <c:v>0.85</c:v>
                </c:pt>
                <c:pt idx="288">
                  <c:v>0.85</c:v>
                </c:pt>
                <c:pt idx="289">
                  <c:v>0.85</c:v>
                </c:pt>
                <c:pt idx="290">
                  <c:v>0.85</c:v>
                </c:pt>
                <c:pt idx="291">
                  <c:v>0.85</c:v>
                </c:pt>
                <c:pt idx="292">
                  <c:v>0.85</c:v>
                </c:pt>
                <c:pt idx="293">
                  <c:v>0.85</c:v>
                </c:pt>
                <c:pt idx="294">
                  <c:v>0.85</c:v>
                </c:pt>
                <c:pt idx="295">
                  <c:v>0.85</c:v>
                </c:pt>
                <c:pt idx="296">
                  <c:v>0.85</c:v>
                </c:pt>
                <c:pt idx="297">
                  <c:v>0.85</c:v>
                </c:pt>
                <c:pt idx="298">
                  <c:v>0.85</c:v>
                </c:pt>
                <c:pt idx="299">
                  <c:v>0.85</c:v>
                </c:pt>
                <c:pt idx="300">
                  <c:v>0.85</c:v>
                </c:pt>
                <c:pt idx="301">
                  <c:v>0.79781025936837013</c:v>
                </c:pt>
                <c:pt idx="302">
                  <c:v>0.79207101256818835</c:v>
                </c:pt>
                <c:pt idx="303">
                  <c:v>0.85</c:v>
                </c:pt>
                <c:pt idx="304">
                  <c:v>0.82450688967976482</c:v>
                </c:pt>
                <c:pt idx="305">
                  <c:v>0.73143654102132072</c:v>
                </c:pt>
                <c:pt idx="306">
                  <c:v>0.7077582603034519</c:v>
                </c:pt>
                <c:pt idx="307">
                  <c:v>0.68675496072140507</c:v>
                </c:pt>
                <c:pt idx="308">
                  <c:v>0.60007193846281637</c:v>
                </c:pt>
                <c:pt idx="309">
                  <c:v>0.55537377873462734</c:v>
                </c:pt>
                <c:pt idx="310">
                  <c:v>0.583589480460452</c:v>
                </c:pt>
                <c:pt idx="311">
                  <c:v>0.54660495658893216</c:v>
                </c:pt>
                <c:pt idx="312">
                  <c:v>0.50204847092571481</c:v>
                </c:pt>
                <c:pt idx="313">
                  <c:v>0.51616335034934291</c:v>
                </c:pt>
                <c:pt idx="314">
                  <c:v>0.62848059410448875</c:v>
                </c:pt>
                <c:pt idx="315">
                  <c:v>0.7211048922096096</c:v>
                </c:pt>
                <c:pt idx="316">
                  <c:v>0.79278885443470759</c:v>
                </c:pt>
                <c:pt idx="317">
                  <c:v>0.70565564304241479</c:v>
                </c:pt>
                <c:pt idx="318">
                  <c:v>0.69154782231178669</c:v>
                </c:pt>
                <c:pt idx="319">
                  <c:v>0.85</c:v>
                </c:pt>
                <c:pt idx="320">
                  <c:v>0.85</c:v>
                </c:pt>
                <c:pt idx="321">
                  <c:v>0.85</c:v>
                </c:pt>
                <c:pt idx="322">
                  <c:v>0.85</c:v>
                </c:pt>
                <c:pt idx="323">
                  <c:v>0.85</c:v>
                </c:pt>
                <c:pt idx="324">
                  <c:v>0.85</c:v>
                </c:pt>
                <c:pt idx="325">
                  <c:v>0.85</c:v>
                </c:pt>
                <c:pt idx="326">
                  <c:v>0.85</c:v>
                </c:pt>
                <c:pt idx="327">
                  <c:v>0.85</c:v>
                </c:pt>
                <c:pt idx="328">
                  <c:v>0.85</c:v>
                </c:pt>
                <c:pt idx="329">
                  <c:v>0.85</c:v>
                </c:pt>
                <c:pt idx="330">
                  <c:v>0.85</c:v>
                </c:pt>
                <c:pt idx="331">
                  <c:v>0.85</c:v>
                </c:pt>
                <c:pt idx="332">
                  <c:v>0.85</c:v>
                </c:pt>
                <c:pt idx="333">
                  <c:v>0.85</c:v>
                </c:pt>
                <c:pt idx="334">
                  <c:v>0.85</c:v>
                </c:pt>
                <c:pt idx="335">
                  <c:v>0.85</c:v>
                </c:pt>
                <c:pt idx="336">
                  <c:v>0.85</c:v>
                </c:pt>
                <c:pt idx="337">
                  <c:v>0.85</c:v>
                </c:pt>
                <c:pt idx="338">
                  <c:v>0.85</c:v>
                </c:pt>
                <c:pt idx="339">
                  <c:v>0.85</c:v>
                </c:pt>
                <c:pt idx="340">
                  <c:v>0.85</c:v>
                </c:pt>
                <c:pt idx="341">
                  <c:v>0.85</c:v>
                </c:pt>
                <c:pt idx="342">
                  <c:v>0.85</c:v>
                </c:pt>
                <c:pt idx="343">
                  <c:v>0.85</c:v>
                </c:pt>
                <c:pt idx="344">
                  <c:v>0.85</c:v>
                </c:pt>
                <c:pt idx="345">
                  <c:v>0.85</c:v>
                </c:pt>
                <c:pt idx="346">
                  <c:v>0.85</c:v>
                </c:pt>
                <c:pt idx="347">
                  <c:v>0.85</c:v>
                </c:pt>
                <c:pt idx="348">
                  <c:v>0.85</c:v>
                </c:pt>
                <c:pt idx="349">
                  <c:v>0.85</c:v>
                </c:pt>
                <c:pt idx="350">
                  <c:v>0.85</c:v>
                </c:pt>
                <c:pt idx="351">
                  <c:v>0.85</c:v>
                </c:pt>
                <c:pt idx="352">
                  <c:v>0.85</c:v>
                </c:pt>
                <c:pt idx="353">
                  <c:v>0.85</c:v>
                </c:pt>
                <c:pt idx="354">
                  <c:v>0.85</c:v>
                </c:pt>
                <c:pt idx="355">
                  <c:v>0.85</c:v>
                </c:pt>
                <c:pt idx="356">
                  <c:v>0.85</c:v>
                </c:pt>
                <c:pt idx="357">
                  <c:v>0.85</c:v>
                </c:pt>
                <c:pt idx="358">
                  <c:v>0.85</c:v>
                </c:pt>
                <c:pt idx="359">
                  <c:v>0.85</c:v>
                </c:pt>
                <c:pt idx="360">
                  <c:v>0.85</c:v>
                </c:pt>
                <c:pt idx="361">
                  <c:v>0.85</c:v>
                </c:pt>
                <c:pt idx="362">
                  <c:v>0.85</c:v>
                </c:pt>
                <c:pt idx="363">
                  <c:v>0.85</c:v>
                </c:pt>
                <c:pt idx="364">
                  <c:v>0.85</c:v>
                </c:pt>
                <c:pt idx="365">
                  <c:v>0.85</c:v>
                </c:pt>
                <c:pt idx="366">
                  <c:v>0.85</c:v>
                </c:pt>
                <c:pt idx="367">
                  <c:v>0.85</c:v>
                </c:pt>
                <c:pt idx="368">
                  <c:v>0.85</c:v>
                </c:pt>
                <c:pt idx="369">
                  <c:v>0.85</c:v>
                </c:pt>
                <c:pt idx="370">
                  <c:v>0.85</c:v>
                </c:pt>
                <c:pt idx="371">
                  <c:v>0.85</c:v>
                </c:pt>
                <c:pt idx="372">
                  <c:v>0.85</c:v>
                </c:pt>
                <c:pt idx="373">
                  <c:v>0.85</c:v>
                </c:pt>
                <c:pt idx="374">
                  <c:v>0.85</c:v>
                </c:pt>
                <c:pt idx="375">
                  <c:v>0.85</c:v>
                </c:pt>
                <c:pt idx="376">
                  <c:v>0.85</c:v>
                </c:pt>
                <c:pt idx="377">
                  <c:v>0.85</c:v>
                </c:pt>
                <c:pt idx="378">
                  <c:v>0.85</c:v>
                </c:pt>
                <c:pt idx="379">
                  <c:v>0.85</c:v>
                </c:pt>
                <c:pt idx="380">
                  <c:v>0.85</c:v>
                </c:pt>
                <c:pt idx="381">
                  <c:v>0.85</c:v>
                </c:pt>
                <c:pt idx="382">
                  <c:v>0.85</c:v>
                </c:pt>
                <c:pt idx="383">
                  <c:v>0.85</c:v>
                </c:pt>
                <c:pt idx="384">
                  <c:v>0.85</c:v>
                </c:pt>
                <c:pt idx="385">
                  <c:v>0.85</c:v>
                </c:pt>
                <c:pt idx="386">
                  <c:v>0.85</c:v>
                </c:pt>
                <c:pt idx="387">
                  <c:v>0.85</c:v>
                </c:pt>
                <c:pt idx="388">
                  <c:v>0.85</c:v>
                </c:pt>
                <c:pt idx="389">
                  <c:v>0.85</c:v>
                </c:pt>
                <c:pt idx="390">
                  <c:v>0.85</c:v>
                </c:pt>
                <c:pt idx="391">
                  <c:v>0.85</c:v>
                </c:pt>
                <c:pt idx="392">
                  <c:v>0.85</c:v>
                </c:pt>
                <c:pt idx="393">
                  <c:v>0.85</c:v>
                </c:pt>
                <c:pt idx="394">
                  <c:v>0.85</c:v>
                </c:pt>
                <c:pt idx="395">
                  <c:v>0.85</c:v>
                </c:pt>
                <c:pt idx="396">
                  <c:v>0.85</c:v>
                </c:pt>
                <c:pt idx="397">
                  <c:v>0.85</c:v>
                </c:pt>
                <c:pt idx="398">
                  <c:v>0.85</c:v>
                </c:pt>
                <c:pt idx="399">
                  <c:v>0.85</c:v>
                </c:pt>
                <c:pt idx="400">
                  <c:v>0.85</c:v>
                </c:pt>
                <c:pt idx="401">
                  <c:v>0.85</c:v>
                </c:pt>
                <c:pt idx="402">
                  <c:v>0.85</c:v>
                </c:pt>
                <c:pt idx="403">
                  <c:v>0.85</c:v>
                </c:pt>
                <c:pt idx="404">
                  <c:v>0.85</c:v>
                </c:pt>
                <c:pt idx="405">
                  <c:v>0.85</c:v>
                </c:pt>
                <c:pt idx="406">
                  <c:v>0.85</c:v>
                </c:pt>
                <c:pt idx="407">
                  <c:v>0.85</c:v>
                </c:pt>
                <c:pt idx="408">
                  <c:v>0.85</c:v>
                </c:pt>
                <c:pt idx="409">
                  <c:v>0.85</c:v>
                </c:pt>
                <c:pt idx="410">
                  <c:v>0.85</c:v>
                </c:pt>
                <c:pt idx="411">
                  <c:v>0.85</c:v>
                </c:pt>
                <c:pt idx="412">
                  <c:v>0.85</c:v>
                </c:pt>
                <c:pt idx="413">
                  <c:v>0.85</c:v>
                </c:pt>
                <c:pt idx="414">
                  <c:v>0.85</c:v>
                </c:pt>
                <c:pt idx="415">
                  <c:v>0.85</c:v>
                </c:pt>
                <c:pt idx="416">
                  <c:v>0.85</c:v>
                </c:pt>
                <c:pt idx="417">
                  <c:v>0.85</c:v>
                </c:pt>
                <c:pt idx="418">
                  <c:v>0.85</c:v>
                </c:pt>
                <c:pt idx="419">
                  <c:v>0.85</c:v>
                </c:pt>
                <c:pt idx="420">
                  <c:v>0.85</c:v>
                </c:pt>
                <c:pt idx="421">
                  <c:v>0.85</c:v>
                </c:pt>
                <c:pt idx="422">
                  <c:v>0.85</c:v>
                </c:pt>
                <c:pt idx="423">
                  <c:v>0.85</c:v>
                </c:pt>
                <c:pt idx="424">
                  <c:v>0.85</c:v>
                </c:pt>
                <c:pt idx="425">
                  <c:v>0.85</c:v>
                </c:pt>
                <c:pt idx="426">
                  <c:v>0.85</c:v>
                </c:pt>
                <c:pt idx="427">
                  <c:v>0.85</c:v>
                </c:pt>
                <c:pt idx="428">
                  <c:v>0.85</c:v>
                </c:pt>
                <c:pt idx="429">
                  <c:v>0.85</c:v>
                </c:pt>
                <c:pt idx="430">
                  <c:v>0.85</c:v>
                </c:pt>
                <c:pt idx="431">
                  <c:v>0.85</c:v>
                </c:pt>
                <c:pt idx="432">
                  <c:v>0.85</c:v>
                </c:pt>
                <c:pt idx="433">
                  <c:v>0.85</c:v>
                </c:pt>
                <c:pt idx="434">
                  <c:v>0.85</c:v>
                </c:pt>
                <c:pt idx="435">
                  <c:v>0.85</c:v>
                </c:pt>
                <c:pt idx="436">
                  <c:v>0.85</c:v>
                </c:pt>
                <c:pt idx="437">
                  <c:v>0.85</c:v>
                </c:pt>
                <c:pt idx="438">
                  <c:v>0.85</c:v>
                </c:pt>
                <c:pt idx="439">
                  <c:v>0.85</c:v>
                </c:pt>
                <c:pt idx="440">
                  <c:v>0.85</c:v>
                </c:pt>
                <c:pt idx="441">
                  <c:v>0.85</c:v>
                </c:pt>
                <c:pt idx="442">
                  <c:v>0.85</c:v>
                </c:pt>
                <c:pt idx="443">
                  <c:v>0.85</c:v>
                </c:pt>
                <c:pt idx="444">
                  <c:v>0.85</c:v>
                </c:pt>
                <c:pt idx="445">
                  <c:v>0.85</c:v>
                </c:pt>
                <c:pt idx="446">
                  <c:v>0.85</c:v>
                </c:pt>
                <c:pt idx="447">
                  <c:v>0.85</c:v>
                </c:pt>
                <c:pt idx="448">
                  <c:v>0.85</c:v>
                </c:pt>
                <c:pt idx="449">
                  <c:v>0.85</c:v>
                </c:pt>
                <c:pt idx="450">
                  <c:v>0.85</c:v>
                </c:pt>
                <c:pt idx="451">
                  <c:v>0.85</c:v>
                </c:pt>
                <c:pt idx="452">
                  <c:v>0.85</c:v>
                </c:pt>
                <c:pt idx="453">
                  <c:v>0.85</c:v>
                </c:pt>
                <c:pt idx="454">
                  <c:v>0.85</c:v>
                </c:pt>
                <c:pt idx="455">
                  <c:v>0.85</c:v>
                </c:pt>
                <c:pt idx="456">
                  <c:v>0.85</c:v>
                </c:pt>
                <c:pt idx="457">
                  <c:v>0.85</c:v>
                </c:pt>
                <c:pt idx="458">
                  <c:v>0.85</c:v>
                </c:pt>
                <c:pt idx="459">
                  <c:v>0.85</c:v>
                </c:pt>
                <c:pt idx="460">
                  <c:v>0.85</c:v>
                </c:pt>
                <c:pt idx="461">
                  <c:v>0.85</c:v>
                </c:pt>
                <c:pt idx="462">
                  <c:v>0.85</c:v>
                </c:pt>
                <c:pt idx="463">
                  <c:v>0.85</c:v>
                </c:pt>
                <c:pt idx="464">
                  <c:v>0.85</c:v>
                </c:pt>
                <c:pt idx="465">
                  <c:v>0.85</c:v>
                </c:pt>
                <c:pt idx="466">
                  <c:v>0.85</c:v>
                </c:pt>
                <c:pt idx="467">
                  <c:v>0.85</c:v>
                </c:pt>
                <c:pt idx="468">
                  <c:v>0.85</c:v>
                </c:pt>
                <c:pt idx="469">
                  <c:v>0.85</c:v>
                </c:pt>
                <c:pt idx="470">
                  <c:v>0.85</c:v>
                </c:pt>
                <c:pt idx="471">
                  <c:v>0.85</c:v>
                </c:pt>
                <c:pt idx="472">
                  <c:v>0.85</c:v>
                </c:pt>
                <c:pt idx="473">
                  <c:v>0.85</c:v>
                </c:pt>
                <c:pt idx="474">
                  <c:v>0.85</c:v>
                </c:pt>
                <c:pt idx="475">
                  <c:v>0.85</c:v>
                </c:pt>
                <c:pt idx="476">
                  <c:v>0.85</c:v>
                </c:pt>
                <c:pt idx="477">
                  <c:v>0.85</c:v>
                </c:pt>
                <c:pt idx="478">
                  <c:v>0.85</c:v>
                </c:pt>
                <c:pt idx="479">
                  <c:v>0.85</c:v>
                </c:pt>
                <c:pt idx="480">
                  <c:v>0.85</c:v>
                </c:pt>
                <c:pt idx="481">
                  <c:v>0.85</c:v>
                </c:pt>
                <c:pt idx="482">
                  <c:v>0.85</c:v>
                </c:pt>
                <c:pt idx="483">
                  <c:v>0.85</c:v>
                </c:pt>
                <c:pt idx="484">
                  <c:v>0.85</c:v>
                </c:pt>
                <c:pt idx="485">
                  <c:v>0.85</c:v>
                </c:pt>
                <c:pt idx="486">
                  <c:v>0.85</c:v>
                </c:pt>
                <c:pt idx="487">
                  <c:v>0.85</c:v>
                </c:pt>
                <c:pt idx="488">
                  <c:v>0.85</c:v>
                </c:pt>
                <c:pt idx="489">
                  <c:v>0.85</c:v>
                </c:pt>
                <c:pt idx="490">
                  <c:v>0.85</c:v>
                </c:pt>
                <c:pt idx="491">
                  <c:v>0.85</c:v>
                </c:pt>
                <c:pt idx="492">
                  <c:v>0.85</c:v>
                </c:pt>
                <c:pt idx="493">
                  <c:v>0.85</c:v>
                </c:pt>
                <c:pt idx="494">
                  <c:v>0.85</c:v>
                </c:pt>
                <c:pt idx="495">
                  <c:v>0.85</c:v>
                </c:pt>
                <c:pt idx="496">
                  <c:v>0.85</c:v>
                </c:pt>
                <c:pt idx="497">
                  <c:v>0.85</c:v>
                </c:pt>
                <c:pt idx="498">
                  <c:v>0.85</c:v>
                </c:pt>
                <c:pt idx="499">
                  <c:v>0.85</c:v>
                </c:pt>
                <c:pt idx="500">
                  <c:v>0.85</c:v>
                </c:pt>
                <c:pt idx="501">
                  <c:v>0.85</c:v>
                </c:pt>
                <c:pt idx="502">
                  <c:v>0.85</c:v>
                </c:pt>
                <c:pt idx="503">
                  <c:v>0.85</c:v>
                </c:pt>
                <c:pt idx="504">
                  <c:v>0.85</c:v>
                </c:pt>
                <c:pt idx="505">
                  <c:v>0.85</c:v>
                </c:pt>
                <c:pt idx="506">
                  <c:v>0.85</c:v>
                </c:pt>
                <c:pt idx="507">
                  <c:v>0.85</c:v>
                </c:pt>
                <c:pt idx="508">
                  <c:v>0.85</c:v>
                </c:pt>
                <c:pt idx="509">
                  <c:v>0.85</c:v>
                </c:pt>
                <c:pt idx="510">
                  <c:v>0.85</c:v>
                </c:pt>
                <c:pt idx="511">
                  <c:v>0.85</c:v>
                </c:pt>
                <c:pt idx="512">
                  <c:v>0.85</c:v>
                </c:pt>
                <c:pt idx="513">
                  <c:v>0.85</c:v>
                </c:pt>
                <c:pt idx="514">
                  <c:v>0.85</c:v>
                </c:pt>
                <c:pt idx="515">
                  <c:v>0.85</c:v>
                </c:pt>
                <c:pt idx="516">
                  <c:v>0.85</c:v>
                </c:pt>
                <c:pt idx="517">
                  <c:v>0.85</c:v>
                </c:pt>
                <c:pt idx="518">
                  <c:v>0.85</c:v>
                </c:pt>
                <c:pt idx="519">
                  <c:v>0.85</c:v>
                </c:pt>
                <c:pt idx="520">
                  <c:v>0.85</c:v>
                </c:pt>
                <c:pt idx="521">
                  <c:v>0.85</c:v>
                </c:pt>
                <c:pt idx="522">
                  <c:v>0.85</c:v>
                </c:pt>
                <c:pt idx="523">
                  <c:v>0.85</c:v>
                </c:pt>
                <c:pt idx="524">
                  <c:v>0.85</c:v>
                </c:pt>
                <c:pt idx="525">
                  <c:v>0.85</c:v>
                </c:pt>
                <c:pt idx="526">
                  <c:v>0.85</c:v>
                </c:pt>
                <c:pt idx="527">
                  <c:v>0.85</c:v>
                </c:pt>
                <c:pt idx="528">
                  <c:v>0.85</c:v>
                </c:pt>
                <c:pt idx="529">
                  <c:v>0.85</c:v>
                </c:pt>
                <c:pt idx="530">
                  <c:v>0.85</c:v>
                </c:pt>
                <c:pt idx="531">
                  <c:v>0.85</c:v>
                </c:pt>
                <c:pt idx="532">
                  <c:v>0.85</c:v>
                </c:pt>
                <c:pt idx="533">
                  <c:v>0.81834731628068946</c:v>
                </c:pt>
                <c:pt idx="534">
                  <c:v>0.84195135354910244</c:v>
                </c:pt>
                <c:pt idx="535">
                  <c:v>0.77993531419748252</c:v>
                </c:pt>
                <c:pt idx="536">
                  <c:v>0.85</c:v>
                </c:pt>
                <c:pt idx="537">
                  <c:v>0.78074617132756008</c:v>
                </c:pt>
                <c:pt idx="538">
                  <c:v>0.77049099292921874</c:v>
                </c:pt>
                <c:pt idx="539">
                  <c:v>0.83473084618549198</c:v>
                </c:pt>
                <c:pt idx="540">
                  <c:v>0.83744449914648966</c:v>
                </c:pt>
                <c:pt idx="541">
                  <c:v>0.73045501286088033</c:v>
                </c:pt>
                <c:pt idx="542">
                  <c:v>0.73051129280935001</c:v>
                </c:pt>
                <c:pt idx="543">
                  <c:v>0.8092907060945469</c:v>
                </c:pt>
                <c:pt idx="544">
                  <c:v>0.8485941577904047</c:v>
                </c:pt>
                <c:pt idx="545">
                  <c:v>0.7786977531910152</c:v>
                </c:pt>
                <c:pt idx="546">
                  <c:v>0.79678190563222939</c:v>
                </c:pt>
                <c:pt idx="547">
                  <c:v>0.85</c:v>
                </c:pt>
                <c:pt idx="548">
                  <c:v>0.85</c:v>
                </c:pt>
                <c:pt idx="549">
                  <c:v>0.85</c:v>
                </c:pt>
                <c:pt idx="550">
                  <c:v>0.85</c:v>
                </c:pt>
                <c:pt idx="551">
                  <c:v>0.85</c:v>
                </c:pt>
                <c:pt idx="552">
                  <c:v>0.85</c:v>
                </c:pt>
                <c:pt idx="553">
                  <c:v>0.85</c:v>
                </c:pt>
                <c:pt idx="554">
                  <c:v>0.85</c:v>
                </c:pt>
                <c:pt idx="555">
                  <c:v>0.85</c:v>
                </c:pt>
                <c:pt idx="556">
                  <c:v>0.85</c:v>
                </c:pt>
                <c:pt idx="557">
                  <c:v>0.85</c:v>
                </c:pt>
                <c:pt idx="558">
                  <c:v>0.85</c:v>
                </c:pt>
                <c:pt idx="559">
                  <c:v>0.85</c:v>
                </c:pt>
                <c:pt idx="560">
                  <c:v>0.85</c:v>
                </c:pt>
                <c:pt idx="561">
                  <c:v>0.85</c:v>
                </c:pt>
                <c:pt idx="562">
                  <c:v>0.85</c:v>
                </c:pt>
                <c:pt idx="563">
                  <c:v>0.85</c:v>
                </c:pt>
                <c:pt idx="564">
                  <c:v>0.85</c:v>
                </c:pt>
                <c:pt idx="565">
                  <c:v>0.85</c:v>
                </c:pt>
                <c:pt idx="566">
                  <c:v>0.85</c:v>
                </c:pt>
                <c:pt idx="567">
                  <c:v>0.85</c:v>
                </c:pt>
                <c:pt idx="568">
                  <c:v>0.85</c:v>
                </c:pt>
                <c:pt idx="569">
                  <c:v>0.85</c:v>
                </c:pt>
                <c:pt idx="570">
                  <c:v>0.85</c:v>
                </c:pt>
                <c:pt idx="571">
                  <c:v>0.85</c:v>
                </c:pt>
                <c:pt idx="572">
                  <c:v>0.85</c:v>
                </c:pt>
                <c:pt idx="573">
                  <c:v>0.85</c:v>
                </c:pt>
                <c:pt idx="574">
                  <c:v>0.85</c:v>
                </c:pt>
                <c:pt idx="575">
                  <c:v>0.85</c:v>
                </c:pt>
                <c:pt idx="576">
                  <c:v>0.85</c:v>
                </c:pt>
                <c:pt idx="577">
                  <c:v>0.84416735432184575</c:v>
                </c:pt>
                <c:pt idx="578">
                  <c:v>0.82069193628394588</c:v>
                </c:pt>
                <c:pt idx="579">
                  <c:v>0.79464369398917112</c:v>
                </c:pt>
                <c:pt idx="580">
                  <c:v>0.81889474836061127</c:v>
                </c:pt>
                <c:pt idx="581">
                  <c:v>0.75645515887669501</c:v>
                </c:pt>
                <c:pt idx="582">
                  <c:v>0.76892330652577912</c:v>
                </c:pt>
                <c:pt idx="583">
                  <c:v>0.85</c:v>
                </c:pt>
                <c:pt idx="584">
                  <c:v>0.85</c:v>
                </c:pt>
                <c:pt idx="585">
                  <c:v>0.85</c:v>
                </c:pt>
                <c:pt idx="586">
                  <c:v>0.80133396043387384</c:v>
                </c:pt>
                <c:pt idx="587">
                  <c:v>0.83006399642375339</c:v>
                </c:pt>
                <c:pt idx="588">
                  <c:v>0.85</c:v>
                </c:pt>
                <c:pt idx="589">
                  <c:v>0.85</c:v>
                </c:pt>
                <c:pt idx="590">
                  <c:v>0.85</c:v>
                </c:pt>
                <c:pt idx="591">
                  <c:v>0.85</c:v>
                </c:pt>
                <c:pt idx="592">
                  <c:v>0.85</c:v>
                </c:pt>
                <c:pt idx="593">
                  <c:v>0.85</c:v>
                </c:pt>
                <c:pt idx="594">
                  <c:v>0.85</c:v>
                </c:pt>
                <c:pt idx="595">
                  <c:v>0.85</c:v>
                </c:pt>
                <c:pt idx="596">
                  <c:v>0.85</c:v>
                </c:pt>
                <c:pt idx="597">
                  <c:v>0.85</c:v>
                </c:pt>
                <c:pt idx="598">
                  <c:v>0.85</c:v>
                </c:pt>
                <c:pt idx="599">
                  <c:v>0.81670057360860338</c:v>
                </c:pt>
                <c:pt idx="600">
                  <c:v>0.74306918173104319</c:v>
                </c:pt>
                <c:pt idx="601">
                  <c:v>0.68830193243752968</c:v>
                </c:pt>
                <c:pt idx="602">
                  <c:v>0.64268491768498393</c:v>
                </c:pt>
                <c:pt idx="603">
                  <c:v>0.62508051655625385</c:v>
                </c:pt>
                <c:pt idx="604">
                  <c:v>0.6468532931145502</c:v>
                </c:pt>
                <c:pt idx="605">
                  <c:v>0.66238899819130548</c:v>
                </c:pt>
                <c:pt idx="606">
                  <c:v>0.59783512406163353</c:v>
                </c:pt>
                <c:pt idx="607">
                  <c:v>0.61651543253671803</c:v>
                </c:pt>
                <c:pt idx="608">
                  <c:v>0.59920310957732714</c:v>
                </c:pt>
                <c:pt idx="609">
                  <c:v>0.52926309844295083</c:v>
                </c:pt>
                <c:pt idx="610">
                  <c:v>0.51621389302278431</c:v>
                </c:pt>
                <c:pt idx="611">
                  <c:v>0.5780612460584571</c:v>
                </c:pt>
                <c:pt idx="612">
                  <c:v>0.55894480145082104</c:v>
                </c:pt>
                <c:pt idx="613">
                  <c:v>0.55957998980048917</c:v>
                </c:pt>
                <c:pt idx="614">
                  <c:v>0.6202721054885314</c:v>
                </c:pt>
                <c:pt idx="615">
                  <c:v>0.75656480971669293</c:v>
                </c:pt>
                <c:pt idx="616">
                  <c:v>0.85</c:v>
                </c:pt>
                <c:pt idx="617">
                  <c:v>0.85</c:v>
                </c:pt>
                <c:pt idx="618">
                  <c:v>0.85</c:v>
                </c:pt>
                <c:pt idx="619">
                  <c:v>0.85</c:v>
                </c:pt>
                <c:pt idx="620">
                  <c:v>0.85</c:v>
                </c:pt>
                <c:pt idx="621">
                  <c:v>0.85</c:v>
                </c:pt>
                <c:pt idx="622">
                  <c:v>0.80518291650065799</c:v>
                </c:pt>
                <c:pt idx="623">
                  <c:v>0.74073715768686621</c:v>
                </c:pt>
                <c:pt idx="624">
                  <c:v>0.72155515069444887</c:v>
                </c:pt>
                <c:pt idx="625">
                  <c:v>0.73807823284431828</c:v>
                </c:pt>
                <c:pt idx="626">
                  <c:v>0.66209926186332446</c:v>
                </c:pt>
                <c:pt idx="627">
                  <c:v>0.63246184035274378</c:v>
                </c:pt>
                <c:pt idx="628">
                  <c:v>0.64257715475848465</c:v>
                </c:pt>
                <c:pt idx="629">
                  <c:v>0.67749549296595524</c:v>
                </c:pt>
                <c:pt idx="630">
                  <c:v>0.63531337521803322</c:v>
                </c:pt>
                <c:pt idx="631">
                  <c:v>0.59637793264026939</c:v>
                </c:pt>
                <c:pt idx="632">
                  <c:v>0.60177709791363809</c:v>
                </c:pt>
                <c:pt idx="633">
                  <c:v>0.61530522561768963</c:v>
                </c:pt>
                <c:pt idx="634">
                  <c:v>0.590300019904616</c:v>
                </c:pt>
                <c:pt idx="635">
                  <c:v>0.54598403888850233</c:v>
                </c:pt>
                <c:pt idx="636">
                  <c:v>0.53107829728476219</c:v>
                </c:pt>
                <c:pt idx="637">
                  <c:v>0.50739622407825702</c:v>
                </c:pt>
                <c:pt idx="638">
                  <c:v>0.48982489798670131</c:v>
                </c:pt>
                <c:pt idx="639">
                  <c:v>0.47952835101137037</c:v>
                </c:pt>
                <c:pt idx="640">
                  <c:v>0.49817660084339632</c:v>
                </c:pt>
                <c:pt idx="641">
                  <c:v>0.45245735838861539</c:v>
                </c:pt>
                <c:pt idx="642">
                  <c:v>0.47443146521889212</c:v>
                </c:pt>
                <c:pt idx="643">
                  <c:v>0.45845561930818646</c:v>
                </c:pt>
                <c:pt idx="644">
                  <c:v>0.43783031491904523</c:v>
                </c:pt>
                <c:pt idx="645">
                  <c:v>0.437012816010174</c:v>
                </c:pt>
                <c:pt idx="646">
                  <c:v>0.46761306047097012</c:v>
                </c:pt>
                <c:pt idx="647">
                  <c:v>0.43420377122928827</c:v>
                </c:pt>
                <c:pt idx="648">
                  <c:v>0.42773272053335404</c:v>
                </c:pt>
                <c:pt idx="649">
                  <c:v>0.43520450492406981</c:v>
                </c:pt>
                <c:pt idx="650">
                  <c:v>0.42469850472395909</c:v>
                </c:pt>
                <c:pt idx="651">
                  <c:v>0.406915007032423</c:v>
                </c:pt>
                <c:pt idx="652">
                  <c:v>0.49233985860062085</c:v>
                </c:pt>
                <c:pt idx="653">
                  <c:v>0.49814259475489536</c:v>
                </c:pt>
                <c:pt idx="654">
                  <c:v>0.4733929055880684</c:v>
                </c:pt>
                <c:pt idx="655">
                  <c:v>0.42760238147901392</c:v>
                </c:pt>
                <c:pt idx="656">
                  <c:v>0.4028471197429872</c:v>
                </c:pt>
                <c:pt idx="657">
                  <c:v>0.39383103810423065</c:v>
                </c:pt>
                <c:pt idx="658">
                  <c:v>0.29450180398908071</c:v>
                </c:pt>
                <c:pt idx="659">
                  <c:v>0.21904296454597505</c:v>
                </c:pt>
                <c:pt idx="660">
                  <c:v>0</c:v>
                </c:pt>
                <c:pt idx="661">
                  <c:v>0.22753231225513701</c:v>
                </c:pt>
                <c:pt idx="662">
                  <c:v>0.26088842386380839</c:v>
                </c:pt>
                <c:pt idx="663">
                  <c:v>0.52967762229656312</c:v>
                </c:pt>
                <c:pt idx="664">
                  <c:v>0.55127213727474467</c:v>
                </c:pt>
                <c:pt idx="665">
                  <c:v>0.37348499796114276</c:v>
                </c:pt>
                <c:pt idx="666">
                  <c:v>0.57601638801147259</c:v>
                </c:pt>
                <c:pt idx="667">
                  <c:v>0.74979290284905586</c:v>
                </c:pt>
                <c:pt idx="668">
                  <c:v>0.78172675506084466</c:v>
                </c:pt>
                <c:pt idx="669">
                  <c:v>0.69994758247312461</c:v>
                </c:pt>
                <c:pt idx="670">
                  <c:v>0.69772657395158799</c:v>
                </c:pt>
                <c:pt idx="671">
                  <c:v>0.63862157142494302</c:v>
                </c:pt>
                <c:pt idx="672">
                  <c:v>0.58753061727732403</c:v>
                </c:pt>
                <c:pt idx="673">
                  <c:v>0.55952485776609528</c:v>
                </c:pt>
                <c:pt idx="674">
                  <c:v>0.54168856500435558</c:v>
                </c:pt>
                <c:pt idx="675">
                  <c:v>0.44237845357215039</c:v>
                </c:pt>
                <c:pt idx="676">
                  <c:v>0.32173771437046789</c:v>
                </c:pt>
                <c:pt idx="677">
                  <c:v>5.0736960359381855E-2</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2.3119275104913094E-2</c:v>
                </c:pt>
                <c:pt idx="713">
                  <c:v>0.60898959169413658</c:v>
                </c:pt>
                <c:pt idx="714">
                  <c:v>0.24063803168290027</c:v>
                </c:pt>
                <c:pt idx="715">
                  <c:v>0</c:v>
                </c:pt>
                <c:pt idx="716">
                  <c:v>0</c:v>
                </c:pt>
                <c:pt idx="717">
                  <c:v>0.64179841974404261</c:v>
                </c:pt>
                <c:pt idx="718">
                  <c:v>0.72723599274230677</c:v>
                </c:pt>
                <c:pt idx="719">
                  <c:v>0.62227557123514077</c:v>
                </c:pt>
                <c:pt idx="720">
                  <c:v>0.51837301810810898</c:v>
                </c:pt>
                <c:pt idx="721">
                  <c:v>0.85</c:v>
                </c:pt>
                <c:pt idx="722">
                  <c:v>0.50248914417528456</c:v>
                </c:pt>
                <c:pt idx="723">
                  <c:v>0</c:v>
                </c:pt>
                <c:pt idx="724">
                  <c:v>0</c:v>
                </c:pt>
                <c:pt idx="725">
                  <c:v>0</c:v>
                </c:pt>
                <c:pt idx="726">
                  <c:v>0.11678783755979728</c:v>
                </c:pt>
                <c:pt idx="727">
                  <c:v>0.56301479964091805</c:v>
                </c:pt>
                <c:pt idx="728">
                  <c:v>0.85</c:v>
                </c:pt>
                <c:pt idx="729">
                  <c:v>0.85</c:v>
                </c:pt>
                <c:pt idx="730">
                  <c:v>0.85</c:v>
                </c:pt>
                <c:pt idx="731">
                  <c:v>0.63356209948480113</c:v>
                </c:pt>
                <c:pt idx="732">
                  <c:v>0.35825954474214278</c:v>
                </c:pt>
                <c:pt idx="733">
                  <c:v>0.21856549224350799</c:v>
                </c:pt>
                <c:pt idx="734">
                  <c:v>2.5829729452611656E-3</c:v>
                </c:pt>
                <c:pt idx="735">
                  <c:v>0.19822992176462323</c:v>
                </c:pt>
                <c:pt idx="736">
                  <c:v>0.23600549947646374</c:v>
                </c:pt>
                <c:pt idx="737">
                  <c:v>0.34642358848993748</c:v>
                </c:pt>
                <c:pt idx="738">
                  <c:v>0</c:v>
                </c:pt>
                <c:pt idx="739">
                  <c:v>0</c:v>
                </c:pt>
                <c:pt idx="740">
                  <c:v>0</c:v>
                </c:pt>
                <c:pt idx="741">
                  <c:v>0</c:v>
                </c:pt>
                <c:pt idx="742">
                  <c:v>0</c:v>
                </c:pt>
                <c:pt idx="743">
                  <c:v>0</c:v>
                </c:pt>
                <c:pt idx="744">
                  <c:v>0</c:v>
                </c:pt>
                <c:pt idx="745">
                  <c:v>0</c:v>
                </c:pt>
                <c:pt idx="746">
                  <c:v>0</c:v>
                </c:pt>
                <c:pt idx="747">
                  <c:v>0</c:v>
                </c:pt>
                <c:pt idx="748">
                  <c:v>5.0049125136631067E-2</c:v>
                </c:pt>
                <c:pt idx="749">
                  <c:v>0</c:v>
                </c:pt>
                <c:pt idx="750">
                  <c:v>0</c:v>
                </c:pt>
                <c:pt idx="751">
                  <c:v>0</c:v>
                </c:pt>
                <c:pt idx="752">
                  <c:v>0.14547089528521218</c:v>
                </c:pt>
                <c:pt idx="753">
                  <c:v>0.85</c:v>
                </c:pt>
                <c:pt idx="754">
                  <c:v>0.85</c:v>
                </c:pt>
                <c:pt idx="755">
                  <c:v>0.85</c:v>
                </c:pt>
                <c:pt idx="756">
                  <c:v>0.85</c:v>
                </c:pt>
                <c:pt idx="757">
                  <c:v>0.85</c:v>
                </c:pt>
                <c:pt idx="758">
                  <c:v>0.85</c:v>
                </c:pt>
                <c:pt idx="759">
                  <c:v>0.85</c:v>
                </c:pt>
                <c:pt idx="760">
                  <c:v>0.85</c:v>
                </c:pt>
                <c:pt idx="761">
                  <c:v>0.85</c:v>
                </c:pt>
                <c:pt idx="762">
                  <c:v>0.85</c:v>
                </c:pt>
                <c:pt idx="763">
                  <c:v>0.85</c:v>
                </c:pt>
                <c:pt idx="764">
                  <c:v>0.85</c:v>
                </c:pt>
                <c:pt idx="765">
                  <c:v>0.85</c:v>
                </c:pt>
                <c:pt idx="766">
                  <c:v>0.85</c:v>
                </c:pt>
                <c:pt idx="767">
                  <c:v>0.85</c:v>
                </c:pt>
                <c:pt idx="768">
                  <c:v>0.85</c:v>
                </c:pt>
                <c:pt idx="769">
                  <c:v>0.85</c:v>
                </c:pt>
                <c:pt idx="770">
                  <c:v>0.85</c:v>
                </c:pt>
                <c:pt idx="771">
                  <c:v>0.85</c:v>
                </c:pt>
                <c:pt idx="772">
                  <c:v>0.85</c:v>
                </c:pt>
                <c:pt idx="773">
                  <c:v>0.85</c:v>
                </c:pt>
                <c:pt idx="774">
                  <c:v>0.85</c:v>
                </c:pt>
                <c:pt idx="775">
                  <c:v>0.85</c:v>
                </c:pt>
                <c:pt idx="776">
                  <c:v>0.85</c:v>
                </c:pt>
                <c:pt idx="777">
                  <c:v>0.85</c:v>
                </c:pt>
                <c:pt idx="778">
                  <c:v>0.85</c:v>
                </c:pt>
                <c:pt idx="779">
                  <c:v>0.85</c:v>
                </c:pt>
                <c:pt idx="780">
                  <c:v>0.85</c:v>
                </c:pt>
                <c:pt idx="781">
                  <c:v>0.85</c:v>
                </c:pt>
                <c:pt idx="782">
                  <c:v>0.85</c:v>
                </c:pt>
                <c:pt idx="783">
                  <c:v>0.85</c:v>
                </c:pt>
                <c:pt idx="784">
                  <c:v>0.85</c:v>
                </c:pt>
                <c:pt idx="785">
                  <c:v>0.85</c:v>
                </c:pt>
                <c:pt idx="786">
                  <c:v>0.85</c:v>
                </c:pt>
                <c:pt idx="787">
                  <c:v>0.85</c:v>
                </c:pt>
                <c:pt idx="788">
                  <c:v>0.85</c:v>
                </c:pt>
                <c:pt idx="789">
                  <c:v>0.85</c:v>
                </c:pt>
                <c:pt idx="790">
                  <c:v>0.85</c:v>
                </c:pt>
                <c:pt idx="791">
                  <c:v>0.85</c:v>
                </c:pt>
                <c:pt idx="792">
                  <c:v>0.85</c:v>
                </c:pt>
                <c:pt idx="793">
                  <c:v>0.85</c:v>
                </c:pt>
                <c:pt idx="794">
                  <c:v>0.85</c:v>
                </c:pt>
                <c:pt idx="795">
                  <c:v>0.85</c:v>
                </c:pt>
                <c:pt idx="796">
                  <c:v>0.85</c:v>
                </c:pt>
                <c:pt idx="797">
                  <c:v>0.85</c:v>
                </c:pt>
                <c:pt idx="798">
                  <c:v>0.85</c:v>
                </c:pt>
                <c:pt idx="799">
                  <c:v>0.85</c:v>
                </c:pt>
                <c:pt idx="800">
                  <c:v>0.85</c:v>
                </c:pt>
                <c:pt idx="801">
                  <c:v>0.85</c:v>
                </c:pt>
                <c:pt idx="802">
                  <c:v>0.85</c:v>
                </c:pt>
                <c:pt idx="803">
                  <c:v>0.85</c:v>
                </c:pt>
                <c:pt idx="804">
                  <c:v>0.85</c:v>
                </c:pt>
                <c:pt idx="805">
                  <c:v>0.85</c:v>
                </c:pt>
                <c:pt idx="806">
                  <c:v>0.85</c:v>
                </c:pt>
                <c:pt idx="807">
                  <c:v>0.85</c:v>
                </c:pt>
                <c:pt idx="808">
                  <c:v>0.85</c:v>
                </c:pt>
                <c:pt idx="809">
                  <c:v>0.85</c:v>
                </c:pt>
                <c:pt idx="810">
                  <c:v>0.85</c:v>
                </c:pt>
                <c:pt idx="811">
                  <c:v>0.85</c:v>
                </c:pt>
                <c:pt idx="812">
                  <c:v>0.85</c:v>
                </c:pt>
                <c:pt idx="813">
                  <c:v>0.85</c:v>
                </c:pt>
                <c:pt idx="814">
                  <c:v>0.85</c:v>
                </c:pt>
                <c:pt idx="815">
                  <c:v>0.85</c:v>
                </c:pt>
                <c:pt idx="816">
                  <c:v>0.85</c:v>
                </c:pt>
                <c:pt idx="817">
                  <c:v>0.85</c:v>
                </c:pt>
                <c:pt idx="818">
                  <c:v>0.85</c:v>
                </c:pt>
                <c:pt idx="819">
                  <c:v>0.85</c:v>
                </c:pt>
                <c:pt idx="820">
                  <c:v>0.85</c:v>
                </c:pt>
                <c:pt idx="821">
                  <c:v>0.85</c:v>
                </c:pt>
                <c:pt idx="822">
                  <c:v>0.85</c:v>
                </c:pt>
                <c:pt idx="823">
                  <c:v>0.85</c:v>
                </c:pt>
                <c:pt idx="824">
                  <c:v>0.85</c:v>
                </c:pt>
                <c:pt idx="825">
                  <c:v>0.85</c:v>
                </c:pt>
                <c:pt idx="826">
                  <c:v>0.85</c:v>
                </c:pt>
                <c:pt idx="827">
                  <c:v>0.85</c:v>
                </c:pt>
                <c:pt idx="828">
                  <c:v>0</c:v>
                </c:pt>
                <c:pt idx="829">
                  <c:v>0.32811286552902813</c:v>
                </c:pt>
                <c:pt idx="830">
                  <c:v>0.85</c:v>
                </c:pt>
                <c:pt idx="831">
                  <c:v>0.85</c:v>
                </c:pt>
                <c:pt idx="832">
                  <c:v>0.85</c:v>
                </c:pt>
                <c:pt idx="833">
                  <c:v>0.85</c:v>
                </c:pt>
                <c:pt idx="834">
                  <c:v>0.74747634329083623</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3.1970848434435803E-2</c:v>
                </c:pt>
                <c:pt idx="850">
                  <c:v>0</c:v>
                </c:pt>
                <c:pt idx="851">
                  <c:v>0</c:v>
                </c:pt>
                <c:pt idx="852">
                  <c:v>0.14557463808692195</c:v>
                </c:pt>
                <c:pt idx="853">
                  <c:v>0.85</c:v>
                </c:pt>
                <c:pt idx="854">
                  <c:v>0.7219064650748358</c:v>
                </c:pt>
                <c:pt idx="855">
                  <c:v>0.85</c:v>
                </c:pt>
                <c:pt idx="856">
                  <c:v>0.85</c:v>
                </c:pt>
                <c:pt idx="857">
                  <c:v>0.85</c:v>
                </c:pt>
                <c:pt idx="858">
                  <c:v>0.85</c:v>
                </c:pt>
                <c:pt idx="859">
                  <c:v>0.85</c:v>
                </c:pt>
                <c:pt idx="860">
                  <c:v>0.85</c:v>
                </c:pt>
                <c:pt idx="861">
                  <c:v>0.85</c:v>
                </c:pt>
                <c:pt idx="862">
                  <c:v>0.85</c:v>
                </c:pt>
                <c:pt idx="863">
                  <c:v>0.85</c:v>
                </c:pt>
                <c:pt idx="864">
                  <c:v>0.85</c:v>
                </c:pt>
                <c:pt idx="865">
                  <c:v>0.85</c:v>
                </c:pt>
                <c:pt idx="866">
                  <c:v>0.85</c:v>
                </c:pt>
                <c:pt idx="867">
                  <c:v>0.49977730090525535</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0.5766400852737763</c:v>
                </c:pt>
                <c:pt idx="902">
                  <c:v>0.85</c:v>
                </c:pt>
                <c:pt idx="903">
                  <c:v>0.38427482408289837</c:v>
                </c:pt>
                <c:pt idx="904">
                  <c:v>1.4113971031879509E-2</c:v>
                </c:pt>
                <c:pt idx="905">
                  <c:v>0.85</c:v>
                </c:pt>
                <c:pt idx="906">
                  <c:v>0.85</c:v>
                </c:pt>
                <c:pt idx="907">
                  <c:v>0.81919856273322678</c:v>
                </c:pt>
                <c:pt idx="908">
                  <c:v>0.85</c:v>
                </c:pt>
                <c:pt idx="909">
                  <c:v>0.79522333502460163</c:v>
                </c:pt>
                <c:pt idx="910">
                  <c:v>0.83920465753009477</c:v>
                </c:pt>
                <c:pt idx="911">
                  <c:v>0.32383899087435747</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1.8697341540010043E-2</c:v>
                </c:pt>
                <c:pt idx="992">
                  <c:v>2.4150933646563243E-2</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0.31066531595862779</c:v>
                </c:pt>
                <c:pt idx="1098">
                  <c:v>0.41427123694572288</c:v>
                </c:pt>
                <c:pt idx="1099">
                  <c:v>0.49372929962678191</c:v>
                </c:pt>
                <c:pt idx="1100">
                  <c:v>0.5222481285238586</c:v>
                </c:pt>
                <c:pt idx="1101">
                  <c:v>0.42921873032670455</c:v>
                </c:pt>
                <c:pt idx="1102">
                  <c:v>0.44490302484114047</c:v>
                </c:pt>
                <c:pt idx="1103">
                  <c:v>0.45805523963522443</c:v>
                </c:pt>
                <c:pt idx="1104">
                  <c:v>0.57682939995012006</c:v>
                </c:pt>
                <c:pt idx="1105">
                  <c:v>0.56958374844870052</c:v>
                </c:pt>
                <c:pt idx="1106">
                  <c:v>0.4894333817976439</c:v>
                </c:pt>
                <c:pt idx="1107">
                  <c:v>0.41412553092839494</c:v>
                </c:pt>
                <c:pt idx="1108">
                  <c:v>0.34154778713929557</c:v>
                </c:pt>
                <c:pt idx="1109">
                  <c:v>0.33960027672268767</c:v>
                </c:pt>
                <c:pt idx="1110">
                  <c:v>0.30515573065326396</c:v>
                </c:pt>
                <c:pt idx="1111">
                  <c:v>0.31906200146370628</c:v>
                </c:pt>
                <c:pt idx="1112">
                  <c:v>0.29586222367054738</c:v>
                </c:pt>
                <c:pt idx="1113">
                  <c:v>0.22954184720073106</c:v>
                </c:pt>
                <c:pt idx="1114">
                  <c:v>0.13213136274398427</c:v>
                </c:pt>
                <c:pt idx="1115">
                  <c:v>0.10566111292532779</c:v>
                </c:pt>
                <c:pt idx="1116">
                  <c:v>0.20092351496942057</c:v>
                </c:pt>
                <c:pt idx="1117">
                  <c:v>0.23614304471749611</c:v>
                </c:pt>
                <c:pt idx="1118">
                  <c:v>0</c:v>
                </c:pt>
                <c:pt idx="1119">
                  <c:v>0</c:v>
                </c:pt>
                <c:pt idx="1120">
                  <c:v>0</c:v>
                </c:pt>
                <c:pt idx="1121">
                  <c:v>2.3155802679287389E-3</c:v>
                </c:pt>
                <c:pt idx="1122">
                  <c:v>0.32279357626686839</c:v>
                </c:pt>
                <c:pt idx="1123">
                  <c:v>0.29660787388197357</c:v>
                </c:pt>
                <c:pt idx="1124">
                  <c:v>0.31009208678847749</c:v>
                </c:pt>
                <c:pt idx="1125">
                  <c:v>0.256421829403084</c:v>
                </c:pt>
                <c:pt idx="1126">
                  <c:v>8.9463553732059706E-2</c:v>
                </c:pt>
                <c:pt idx="1127">
                  <c:v>0.21157438310354704</c:v>
                </c:pt>
                <c:pt idx="1128">
                  <c:v>0.24289204560634783</c:v>
                </c:pt>
                <c:pt idx="1129">
                  <c:v>0</c:v>
                </c:pt>
                <c:pt idx="1130">
                  <c:v>0.28773886389602543</c:v>
                </c:pt>
                <c:pt idx="1131">
                  <c:v>0.29755360429694816</c:v>
                </c:pt>
                <c:pt idx="1132">
                  <c:v>0.27613027617228497</c:v>
                </c:pt>
                <c:pt idx="1133">
                  <c:v>0.26515885447087179</c:v>
                </c:pt>
                <c:pt idx="1134">
                  <c:v>0.25296111343612288</c:v>
                </c:pt>
                <c:pt idx="1135">
                  <c:v>0.29340674142749468</c:v>
                </c:pt>
                <c:pt idx="1136">
                  <c:v>0.23767519963969475</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0.2934620794942151</c:v>
                </c:pt>
                <c:pt idx="1162">
                  <c:v>0.28184554449927207</c:v>
                </c:pt>
                <c:pt idx="1163">
                  <c:v>0.38805806999525916</c:v>
                </c:pt>
                <c:pt idx="1164">
                  <c:v>0.42004741359478742</c:v>
                </c:pt>
                <c:pt idx="1165">
                  <c:v>0.47734809269085926</c:v>
                </c:pt>
                <c:pt idx="1166">
                  <c:v>0.42873853545010165</c:v>
                </c:pt>
                <c:pt idx="1167">
                  <c:v>0.40766964648308046</c:v>
                </c:pt>
                <c:pt idx="1168">
                  <c:v>0.49019152496589558</c:v>
                </c:pt>
                <c:pt idx="1169">
                  <c:v>0.60053305014952207</c:v>
                </c:pt>
                <c:pt idx="1170">
                  <c:v>0.56268089806930999</c:v>
                </c:pt>
                <c:pt idx="1171">
                  <c:v>0.64434463992573821</c:v>
                </c:pt>
                <c:pt idx="1172">
                  <c:v>0.85</c:v>
                </c:pt>
                <c:pt idx="1173">
                  <c:v>0.85</c:v>
                </c:pt>
                <c:pt idx="1174">
                  <c:v>0.85</c:v>
                </c:pt>
                <c:pt idx="1175">
                  <c:v>0.85</c:v>
                </c:pt>
                <c:pt idx="1176">
                  <c:v>0.85</c:v>
                </c:pt>
                <c:pt idx="1177">
                  <c:v>0.85</c:v>
                </c:pt>
                <c:pt idx="1178">
                  <c:v>0.85</c:v>
                </c:pt>
                <c:pt idx="1179">
                  <c:v>0.85</c:v>
                </c:pt>
                <c:pt idx="1180">
                  <c:v>0.85</c:v>
                </c:pt>
                <c:pt idx="1181">
                  <c:v>0.85</c:v>
                </c:pt>
                <c:pt idx="1182">
                  <c:v>0.85</c:v>
                </c:pt>
                <c:pt idx="1183">
                  <c:v>0.78109935464061242</c:v>
                </c:pt>
                <c:pt idx="1184">
                  <c:v>0.73166103734358579</c:v>
                </c:pt>
                <c:pt idx="1185">
                  <c:v>0.6910433966938665</c:v>
                </c:pt>
                <c:pt idx="1186">
                  <c:v>0.64768549962706201</c:v>
                </c:pt>
                <c:pt idx="1187">
                  <c:v>0.63081206422458036</c:v>
                </c:pt>
                <c:pt idx="1188">
                  <c:v>0.68168869196538839</c:v>
                </c:pt>
                <c:pt idx="1189">
                  <c:v>0.59293555851928159</c:v>
                </c:pt>
                <c:pt idx="1190">
                  <c:v>0.53308057345846394</c:v>
                </c:pt>
                <c:pt idx="1191">
                  <c:v>0.63470625894392585</c:v>
                </c:pt>
                <c:pt idx="1192">
                  <c:v>0.69723720699908254</c:v>
                </c:pt>
                <c:pt idx="1193">
                  <c:v>0.70371090436398209</c:v>
                </c:pt>
                <c:pt idx="1194">
                  <c:v>0.6947569219467512</c:v>
                </c:pt>
                <c:pt idx="1195">
                  <c:v>0.64280429940015071</c:v>
                </c:pt>
                <c:pt idx="1196">
                  <c:v>0.5748507775474907</c:v>
                </c:pt>
                <c:pt idx="1197">
                  <c:v>0.54061863118627396</c:v>
                </c:pt>
                <c:pt idx="1198">
                  <c:v>0.49158572860804028</c:v>
                </c:pt>
                <c:pt idx="1199">
                  <c:v>0.45284993435751236</c:v>
                </c:pt>
                <c:pt idx="1200">
                  <c:v>0.42038474784151203</c:v>
                </c:pt>
                <c:pt idx="1201">
                  <c:v>0.45799070235766837</c:v>
                </c:pt>
                <c:pt idx="1202">
                  <c:v>0.44218079938358174</c:v>
                </c:pt>
                <c:pt idx="1203">
                  <c:v>0.44760075783586167</c:v>
                </c:pt>
                <c:pt idx="1204">
                  <c:v>0.51204016192106372</c:v>
                </c:pt>
                <c:pt idx="1205">
                  <c:v>0.47706857331074576</c:v>
                </c:pt>
                <c:pt idx="1206">
                  <c:v>0.67059754532383464</c:v>
                </c:pt>
                <c:pt idx="1207">
                  <c:v>0.70110660183815066</c:v>
                </c:pt>
                <c:pt idx="1208">
                  <c:v>0.66161447538607665</c:v>
                </c:pt>
                <c:pt idx="1209">
                  <c:v>0.64579062926911668</c:v>
                </c:pt>
                <c:pt idx="1210">
                  <c:v>0.63116042442155285</c:v>
                </c:pt>
                <c:pt idx="1211">
                  <c:v>0.57691268136656604</c:v>
                </c:pt>
                <c:pt idx="1212">
                  <c:v>0.53361462550889771</c:v>
                </c:pt>
                <c:pt idx="1213">
                  <c:v>0.51533554282111482</c:v>
                </c:pt>
                <c:pt idx="1214">
                  <c:v>0.53492714891614468</c:v>
                </c:pt>
                <c:pt idx="1215">
                  <c:v>0.59785239148784453</c:v>
                </c:pt>
                <c:pt idx="1216">
                  <c:v>0.62921663100150604</c:v>
                </c:pt>
                <c:pt idx="1217">
                  <c:v>0.59334406962578834</c:v>
                </c:pt>
                <c:pt idx="1218">
                  <c:v>0.56202217481351913</c:v>
                </c:pt>
                <c:pt idx="1219">
                  <c:v>0.53460631095721167</c:v>
                </c:pt>
                <c:pt idx="1220">
                  <c:v>0.54966232654876634</c:v>
                </c:pt>
                <c:pt idx="1221">
                  <c:v>0.60124217214045295</c:v>
                </c:pt>
                <c:pt idx="1222">
                  <c:v>0.57499251996386291</c:v>
                </c:pt>
                <c:pt idx="1223">
                  <c:v>0.52622045052369548</c:v>
                </c:pt>
                <c:pt idx="1224">
                  <c:v>0.51542144949002766</c:v>
                </c:pt>
                <c:pt idx="1225">
                  <c:v>0.4900283205780388</c:v>
                </c:pt>
                <c:pt idx="1226">
                  <c:v>0.478096206800043</c:v>
                </c:pt>
                <c:pt idx="1227">
                  <c:v>0.42524268051323449</c:v>
                </c:pt>
                <c:pt idx="1228">
                  <c:v>0.45629431297805784</c:v>
                </c:pt>
                <c:pt idx="1229">
                  <c:v>0.42022139155353899</c:v>
                </c:pt>
                <c:pt idx="1230">
                  <c:v>0.42870032681661585</c:v>
                </c:pt>
                <c:pt idx="1231">
                  <c:v>0.42334234156771083</c:v>
                </c:pt>
                <c:pt idx="1232">
                  <c:v>0.39928099588403448</c:v>
                </c:pt>
                <c:pt idx="1233">
                  <c:v>0.35219264346675894</c:v>
                </c:pt>
                <c:pt idx="1234">
                  <c:v>0.3399028003788368</c:v>
                </c:pt>
                <c:pt idx="1235">
                  <c:v>0.34002807540000385</c:v>
                </c:pt>
                <c:pt idx="1236">
                  <c:v>0.35508403136946659</c:v>
                </c:pt>
                <c:pt idx="1237">
                  <c:v>0.3347034675305981</c:v>
                </c:pt>
                <c:pt idx="1238">
                  <c:v>0.34410286795872325</c:v>
                </c:pt>
                <c:pt idx="1239">
                  <c:v>0.33540595461736422</c:v>
                </c:pt>
                <c:pt idx="1240">
                  <c:v>0.30237268360395336</c:v>
                </c:pt>
                <c:pt idx="1241">
                  <c:v>0.28889842947288147</c:v>
                </c:pt>
                <c:pt idx="1242">
                  <c:v>0.29925438928568215</c:v>
                </c:pt>
                <c:pt idx="1243">
                  <c:v>0.2837333923599934</c:v>
                </c:pt>
                <c:pt idx="1244">
                  <c:v>0.32342705201155619</c:v>
                </c:pt>
                <c:pt idx="1245">
                  <c:v>0.24953766718094178</c:v>
                </c:pt>
                <c:pt idx="1246">
                  <c:v>0.24053901156481761</c:v>
                </c:pt>
                <c:pt idx="1247">
                  <c:v>0.25510337646897907</c:v>
                </c:pt>
                <c:pt idx="1248">
                  <c:v>0.2309993071554361</c:v>
                </c:pt>
                <c:pt idx="1249">
                  <c:v>0.24367113430925519</c:v>
                </c:pt>
                <c:pt idx="1250">
                  <c:v>0.24066851744139706</c:v>
                </c:pt>
                <c:pt idx="1251">
                  <c:v>0.23996543701735759</c:v>
                </c:pt>
                <c:pt idx="1252">
                  <c:v>0.25492769171936275</c:v>
                </c:pt>
                <c:pt idx="1253">
                  <c:v>0.26055187723690298</c:v>
                </c:pt>
                <c:pt idx="1254">
                  <c:v>0.2952962482751143</c:v>
                </c:pt>
                <c:pt idx="1255">
                  <c:v>0.36043970856450236</c:v>
                </c:pt>
                <c:pt idx="1256">
                  <c:v>0.30587277987922168</c:v>
                </c:pt>
                <c:pt idx="1257">
                  <c:v>0.26824052557398914</c:v>
                </c:pt>
                <c:pt idx="1258">
                  <c:v>0.28134161928684021</c:v>
                </c:pt>
                <c:pt idx="1259">
                  <c:v>0.37722712059050384</c:v>
                </c:pt>
                <c:pt idx="1260">
                  <c:v>0.38922913262560066</c:v>
                </c:pt>
                <c:pt idx="1261">
                  <c:v>0.31218318704536036</c:v>
                </c:pt>
                <c:pt idx="1262">
                  <c:v>0.283534508619464</c:v>
                </c:pt>
                <c:pt idx="1263">
                  <c:v>0.29524168663750827</c:v>
                </c:pt>
                <c:pt idx="1264">
                  <c:v>0.28772628990968113</c:v>
                </c:pt>
                <c:pt idx="1265">
                  <c:v>0.24533247540309963</c:v>
                </c:pt>
                <c:pt idx="1266">
                  <c:v>0.23319556475381098</c:v>
                </c:pt>
                <c:pt idx="1267">
                  <c:v>0.24370624009297195</c:v>
                </c:pt>
                <c:pt idx="1268">
                  <c:v>0.25350207788750478</c:v>
                </c:pt>
                <c:pt idx="1269">
                  <c:v>0.23783122257354988</c:v>
                </c:pt>
                <c:pt idx="1270">
                  <c:v>0.19139843300100948</c:v>
                </c:pt>
                <c:pt idx="1271">
                  <c:v>0.18270385444286927</c:v>
                </c:pt>
                <c:pt idx="1272">
                  <c:v>0.15750510659645561</c:v>
                </c:pt>
                <c:pt idx="1273">
                  <c:v>0.13975735678100534</c:v>
                </c:pt>
                <c:pt idx="1274">
                  <c:v>0.14720067734518683</c:v>
                </c:pt>
                <c:pt idx="1275">
                  <c:v>0.13066025613334287</c:v>
                </c:pt>
                <c:pt idx="1276">
                  <c:v>0.11356554061188229</c:v>
                </c:pt>
                <c:pt idx="1277">
                  <c:v>0.10382737732688507</c:v>
                </c:pt>
                <c:pt idx="1278">
                  <c:v>0.10715799847438465</c:v>
                </c:pt>
                <c:pt idx="1279">
                  <c:v>9.7548624560579389E-2</c:v>
                </c:pt>
                <c:pt idx="1280">
                  <c:v>6.9921808370221009E-2</c:v>
                </c:pt>
                <c:pt idx="1281">
                  <c:v>5.6523198021954338E-2</c:v>
                </c:pt>
                <c:pt idx="1282">
                  <c:v>2.9670130314262553E-2</c:v>
                </c:pt>
                <c:pt idx="1283">
                  <c:v>0</c:v>
                </c:pt>
                <c:pt idx="1284">
                  <c:v>3.1361470924223478E-2</c:v>
                </c:pt>
                <c:pt idx="1285">
                  <c:v>3.8991883522906362E-2</c:v>
                </c:pt>
                <c:pt idx="1286">
                  <c:v>6.8140809365303964E-2</c:v>
                </c:pt>
                <c:pt idx="1287">
                  <c:v>5.8460360574372282E-2</c:v>
                </c:pt>
                <c:pt idx="1288">
                  <c:v>4.5047473868018197E-2</c:v>
                </c:pt>
                <c:pt idx="1289">
                  <c:v>3.6358838325296627E-2</c:v>
                </c:pt>
                <c:pt idx="1290">
                  <c:v>1.9644917103553296E-2</c:v>
                </c:pt>
                <c:pt idx="1291">
                  <c:v>1.2103649787333796E-2</c:v>
                </c:pt>
                <c:pt idx="1292">
                  <c:v>6.5725230392086872E-2</c:v>
                </c:pt>
                <c:pt idx="1293">
                  <c:v>9.6515634031091674E-2</c:v>
                </c:pt>
                <c:pt idx="1294">
                  <c:v>0.17285434048716192</c:v>
                </c:pt>
                <c:pt idx="1295">
                  <c:v>0.16908672881402814</c:v>
                </c:pt>
                <c:pt idx="1296">
                  <c:v>0.121632709796165</c:v>
                </c:pt>
                <c:pt idx="1297">
                  <c:v>0.12027428429972022</c:v>
                </c:pt>
                <c:pt idx="1298">
                  <c:v>9.8852357380285499E-2</c:v>
                </c:pt>
                <c:pt idx="1299">
                  <c:v>0.13351027210625918</c:v>
                </c:pt>
                <c:pt idx="1300">
                  <c:v>0.13183946528383941</c:v>
                </c:pt>
                <c:pt idx="1301">
                  <c:v>0.10441891985219537</c:v>
                </c:pt>
                <c:pt idx="1302">
                  <c:v>0.15541066380984839</c:v>
                </c:pt>
                <c:pt idx="1303">
                  <c:v>0.13401168750952314</c:v>
                </c:pt>
                <c:pt idx="1304">
                  <c:v>0.14979461466878066</c:v>
                </c:pt>
                <c:pt idx="1305">
                  <c:v>0.11015514924087497</c:v>
                </c:pt>
                <c:pt idx="1306">
                  <c:v>9.1419927663576928E-2</c:v>
                </c:pt>
                <c:pt idx="1307">
                  <c:v>6.76038718514409E-2</c:v>
                </c:pt>
                <c:pt idx="1308">
                  <c:v>7.6797269442654054E-2</c:v>
                </c:pt>
                <c:pt idx="1309">
                  <c:v>0.34238463672915032</c:v>
                </c:pt>
                <c:pt idx="1310">
                  <c:v>0.28327857503242071</c:v>
                </c:pt>
                <c:pt idx="1311">
                  <c:v>0.21553823389381591</c:v>
                </c:pt>
                <c:pt idx="1312">
                  <c:v>0.14991022434263984</c:v>
                </c:pt>
                <c:pt idx="1313">
                  <c:v>0.1193743097290713</c:v>
                </c:pt>
                <c:pt idx="1314">
                  <c:v>6.1465746993327013E-2</c:v>
                </c:pt>
                <c:pt idx="1315">
                  <c:v>7.2830537090784311E-2</c:v>
                </c:pt>
                <c:pt idx="1316">
                  <c:v>5.7055664866162939E-2</c:v>
                </c:pt>
                <c:pt idx="1317">
                  <c:v>1.6944054886330315E-2</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7.8851928007781735E-2</c:v>
                </c:pt>
                <c:pt idx="1336">
                  <c:v>0.14134672757139197</c:v>
                </c:pt>
                <c:pt idx="1337">
                  <c:v>0.14309929284792886</c:v>
                </c:pt>
                <c:pt idx="1338">
                  <c:v>7.7920291886819773E-2</c:v>
                </c:pt>
                <c:pt idx="1339">
                  <c:v>0.17551244832130147</c:v>
                </c:pt>
                <c:pt idx="1340">
                  <c:v>0.22700443016457847</c:v>
                </c:pt>
                <c:pt idx="1341">
                  <c:v>0.16913842637488907</c:v>
                </c:pt>
                <c:pt idx="1342">
                  <c:v>0.17178344673871515</c:v>
                </c:pt>
                <c:pt idx="1343">
                  <c:v>0.17101868435713444</c:v>
                </c:pt>
                <c:pt idx="1344">
                  <c:v>0.14656476656876574</c:v>
                </c:pt>
                <c:pt idx="1345">
                  <c:v>0.18753068665083408</c:v>
                </c:pt>
                <c:pt idx="1346">
                  <c:v>0.15295097996293397</c:v>
                </c:pt>
                <c:pt idx="1347">
                  <c:v>0.15074696516087607</c:v>
                </c:pt>
              </c:numCache>
            </c:numRef>
          </c:val>
          <c:smooth val="0"/>
          <c:extLst>
            <c:ext xmlns:c16="http://schemas.microsoft.com/office/drawing/2014/chart" uri="{C3380CC4-5D6E-409C-BE32-E72D297353CC}">
              <c16:uniqueId val="{00000001-B8C7-094F-B4AD-795454D8B562}"/>
            </c:ext>
          </c:extLst>
        </c:ser>
        <c:ser>
          <c:idx val="6"/>
          <c:order val="6"/>
          <c:tx>
            <c:strRef>
              <c:f>variable_alloc!$AE$1</c:f>
              <c:strCache>
                <c:ptCount val="1"/>
                <c:pt idx="0">
                  <c:v>VAR max(% stock)</c:v>
                </c:pt>
              </c:strCache>
            </c:strRef>
          </c:tx>
          <c:spPr>
            <a:ln w="9525" cap="rnd">
              <a:solidFill>
                <a:schemeClr val="accent5">
                  <a:lumMod val="75000"/>
                </a:schemeClr>
              </a:solidFill>
              <a:prstDash val="sysDot"/>
              <a:round/>
            </a:ln>
            <a:effectLst/>
          </c:spPr>
          <c:marker>
            <c:symbol val="none"/>
          </c:marker>
          <c:val>
            <c:numRef>
              <c:f>variable_alloc!$AE$364:$AE$1712</c:f>
              <c:numCache>
                <c:formatCode>0.0%</c:formatCode>
                <c:ptCount val="1349"/>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pt idx="14">
                  <c:v>0.85</c:v>
                </c:pt>
                <c:pt idx="15">
                  <c:v>0.85</c:v>
                </c:pt>
                <c:pt idx="16">
                  <c:v>0.85</c:v>
                </c:pt>
                <c:pt idx="17">
                  <c:v>0.85</c:v>
                </c:pt>
                <c:pt idx="18">
                  <c:v>0.85</c:v>
                </c:pt>
                <c:pt idx="19">
                  <c:v>0.85</c:v>
                </c:pt>
                <c:pt idx="20">
                  <c:v>0.85</c:v>
                </c:pt>
                <c:pt idx="21">
                  <c:v>0.85</c:v>
                </c:pt>
                <c:pt idx="22">
                  <c:v>0.85</c:v>
                </c:pt>
                <c:pt idx="23">
                  <c:v>0.85</c:v>
                </c:pt>
                <c:pt idx="24">
                  <c:v>0.85</c:v>
                </c:pt>
                <c:pt idx="25">
                  <c:v>0.85</c:v>
                </c:pt>
                <c:pt idx="26">
                  <c:v>0.85</c:v>
                </c:pt>
                <c:pt idx="27">
                  <c:v>0.85</c:v>
                </c:pt>
                <c:pt idx="28">
                  <c:v>0.85</c:v>
                </c:pt>
                <c:pt idx="29">
                  <c:v>0.85</c:v>
                </c:pt>
                <c:pt idx="30">
                  <c:v>0.85</c:v>
                </c:pt>
                <c:pt idx="31">
                  <c:v>0.85</c:v>
                </c:pt>
                <c:pt idx="32">
                  <c:v>0.85</c:v>
                </c:pt>
                <c:pt idx="33">
                  <c:v>0.85</c:v>
                </c:pt>
                <c:pt idx="34">
                  <c:v>0.85</c:v>
                </c:pt>
                <c:pt idx="35">
                  <c:v>0.85</c:v>
                </c:pt>
                <c:pt idx="36">
                  <c:v>0.85</c:v>
                </c:pt>
                <c:pt idx="37">
                  <c:v>0.85</c:v>
                </c:pt>
                <c:pt idx="38">
                  <c:v>0.85</c:v>
                </c:pt>
                <c:pt idx="39">
                  <c:v>0.85</c:v>
                </c:pt>
                <c:pt idx="40">
                  <c:v>0.85</c:v>
                </c:pt>
                <c:pt idx="41">
                  <c:v>0.85</c:v>
                </c:pt>
                <c:pt idx="42">
                  <c:v>0.85</c:v>
                </c:pt>
                <c:pt idx="43">
                  <c:v>0.85</c:v>
                </c:pt>
                <c:pt idx="44">
                  <c:v>0.85</c:v>
                </c:pt>
                <c:pt idx="45">
                  <c:v>0.85</c:v>
                </c:pt>
                <c:pt idx="46">
                  <c:v>0.85</c:v>
                </c:pt>
                <c:pt idx="47">
                  <c:v>0.85</c:v>
                </c:pt>
                <c:pt idx="48">
                  <c:v>0.85</c:v>
                </c:pt>
                <c:pt idx="49">
                  <c:v>0.85</c:v>
                </c:pt>
                <c:pt idx="50">
                  <c:v>0.85</c:v>
                </c:pt>
                <c:pt idx="51">
                  <c:v>0.85</c:v>
                </c:pt>
                <c:pt idx="52">
                  <c:v>0.85</c:v>
                </c:pt>
                <c:pt idx="53">
                  <c:v>0.85</c:v>
                </c:pt>
                <c:pt idx="54">
                  <c:v>0.85</c:v>
                </c:pt>
                <c:pt idx="55">
                  <c:v>0.85</c:v>
                </c:pt>
                <c:pt idx="56">
                  <c:v>0.85</c:v>
                </c:pt>
                <c:pt idx="57">
                  <c:v>0.85</c:v>
                </c:pt>
                <c:pt idx="58">
                  <c:v>0.85</c:v>
                </c:pt>
                <c:pt idx="59">
                  <c:v>0.85</c:v>
                </c:pt>
                <c:pt idx="60">
                  <c:v>0.85</c:v>
                </c:pt>
                <c:pt idx="61">
                  <c:v>0.85</c:v>
                </c:pt>
                <c:pt idx="62">
                  <c:v>0.85</c:v>
                </c:pt>
                <c:pt idx="63">
                  <c:v>0.85</c:v>
                </c:pt>
                <c:pt idx="64">
                  <c:v>0.85</c:v>
                </c:pt>
                <c:pt idx="65">
                  <c:v>0.85</c:v>
                </c:pt>
                <c:pt idx="66">
                  <c:v>0.85</c:v>
                </c:pt>
                <c:pt idx="67">
                  <c:v>0.85</c:v>
                </c:pt>
                <c:pt idx="68">
                  <c:v>0.85</c:v>
                </c:pt>
                <c:pt idx="69">
                  <c:v>0.85</c:v>
                </c:pt>
                <c:pt idx="70">
                  <c:v>0.85</c:v>
                </c:pt>
                <c:pt idx="71">
                  <c:v>0.85</c:v>
                </c:pt>
                <c:pt idx="72">
                  <c:v>0.85</c:v>
                </c:pt>
                <c:pt idx="73">
                  <c:v>0.85</c:v>
                </c:pt>
                <c:pt idx="74">
                  <c:v>0.85</c:v>
                </c:pt>
                <c:pt idx="75">
                  <c:v>0.85</c:v>
                </c:pt>
                <c:pt idx="76">
                  <c:v>0.85</c:v>
                </c:pt>
                <c:pt idx="77">
                  <c:v>0.85</c:v>
                </c:pt>
                <c:pt idx="78">
                  <c:v>0.85</c:v>
                </c:pt>
                <c:pt idx="79">
                  <c:v>0.85</c:v>
                </c:pt>
                <c:pt idx="80">
                  <c:v>0.85</c:v>
                </c:pt>
                <c:pt idx="81">
                  <c:v>0.85</c:v>
                </c:pt>
                <c:pt idx="82">
                  <c:v>0.85</c:v>
                </c:pt>
                <c:pt idx="83">
                  <c:v>0.85</c:v>
                </c:pt>
                <c:pt idx="84">
                  <c:v>0.85</c:v>
                </c:pt>
                <c:pt idx="85">
                  <c:v>0.85</c:v>
                </c:pt>
                <c:pt idx="86">
                  <c:v>0.85</c:v>
                </c:pt>
                <c:pt idx="87">
                  <c:v>0.85</c:v>
                </c:pt>
                <c:pt idx="88">
                  <c:v>0.85</c:v>
                </c:pt>
                <c:pt idx="89">
                  <c:v>0.85</c:v>
                </c:pt>
                <c:pt idx="90">
                  <c:v>0.85</c:v>
                </c:pt>
                <c:pt idx="91">
                  <c:v>0.85</c:v>
                </c:pt>
                <c:pt idx="92">
                  <c:v>0.85</c:v>
                </c:pt>
                <c:pt idx="93">
                  <c:v>0.85</c:v>
                </c:pt>
                <c:pt idx="94">
                  <c:v>0.85</c:v>
                </c:pt>
                <c:pt idx="95">
                  <c:v>0.85</c:v>
                </c:pt>
                <c:pt idx="96">
                  <c:v>0.85</c:v>
                </c:pt>
                <c:pt idx="97">
                  <c:v>0.85</c:v>
                </c:pt>
                <c:pt idx="98">
                  <c:v>0.85</c:v>
                </c:pt>
                <c:pt idx="99">
                  <c:v>0.85</c:v>
                </c:pt>
                <c:pt idx="100">
                  <c:v>0.85</c:v>
                </c:pt>
                <c:pt idx="101">
                  <c:v>0.85</c:v>
                </c:pt>
                <c:pt idx="102">
                  <c:v>0.85</c:v>
                </c:pt>
                <c:pt idx="103">
                  <c:v>0.85</c:v>
                </c:pt>
                <c:pt idx="104">
                  <c:v>0.85</c:v>
                </c:pt>
                <c:pt idx="105">
                  <c:v>0.85</c:v>
                </c:pt>
                <c:pt idx="106">
                  <c:v>0.85</c:v>
                </c:pt>
                <c:pt idx="107">
                  <c:v>0.85</c:v>
                </c:pt>
                <c:pt idx="108">
                  <c:v>0.85</c:v>
                </c:pt>
                <c:pt idx="109">
                  <c:v>0.85</c:v>
                </c:pt>
                <c:pt idx="110">
                  <c:v>0.85</c:v>
                </c:pt>
                <c:pt idx="111">
                  <c:v>0.85</c:v>
                </c:pt>
                <c:pt idx="112">
                  <c:v>0.85</c:v>
                </c:pt>
                <c:pt idx="113">
                  <c:v>0.85</c:v>
                </c:pt>
                <c:pt idx="114">
                  <c:v>0.85</c:v>
                </c:pt>
                <c:pt idx="115">
                  <c:v>0.85</c:v>
                </c:pt>
                <c:pt idx="116">
                  <c:v>0.85</c:v>
                </c:pt>
                <c:pt idx="117">
                  <c:v>0.85</c:v>
                </c:pt>
                <c:pt idx="118">
                  <c:v>0.85</c:v>
                </c:pt>
                <c:pt idx="119">
                  <c:v>0.85</c:v>
                </c:pt>
                <c:pt idx="120">
                  <c:v>0.85</c:v>
                </c:pt>
                <c:pt idx="121">
                  <c:v>0.85</c:v>
                </c:pt>
                <c:pt idx="122">
                  <c:v>0.85</c:v>
                </c:pt>
                <c:pt idx="123">
                  <c:v>0.85</c:v>
                </c:pt>
                <c:pt idx="124">
                  <c:v>0.85</c:v>
                </c:pt>
                <c:pt idx="125">
                  <c:v>0.85</c:v>
                </c:pt>
                <c:pt idx="126">
                  <c:v>0.85</c:v>
                </c:pt>
                <c:pt idx="127">
                  <c:v>0.85</c:v>
                </c:pt>
                <c:pt idx="128">
                  <c:v>0.85</c:v>
                </c:pt>
                <c:pt idx="129">
                  <c:v>0.85</c:v>
                </c:pt>
                <c:pt idx="130">
                  <c:v>0.85</c:v>
                </c:pt>
                <c:pt idx="131">
                  <c:v>0.85</c:v>
                </c:pt>
                <c:pt idx="132">
                  <c:v>0.85</c:v>
                </c:pt>
                <c:pt idx="133">
                  <c:v>0.85</c:v>
                </c:pt>
                <c:pt idx="134">
                  <c:v>0.85</c:v>
                </c:pt>
                <c:pt idx="135">
                  <c:v>0.85</c:v>
                </c:pt>
                <c:pt idx="136">
                  <c:v>0.85</c:v>
                </c:pt>
                <c:pt idx="137">
                  <c:v>0.85</c:v>
                </c:pt>
                <c:pt idx="138">
                  <c:v>0.85</c:v>
                </c:pt>
                <c:pt idx="139">
                  <c:v>0.85</c:v>
                </c:pt>
                <c:pt idx="140">
                  <c:v>0.85</c:v>
                </c:pt>
                <c:pt idx="141">
                  <c:v>0.85</c:v>
                </c:pt>
                <c:pt idx="142">
                  <c:v>0.85</c:v>
                </c:pt>
                <c:pt idx="143">
                  <c:v>0.85</c:v>
                </c:pt>
                <c:pt idx="144">
                  <c:v>0.85</c:v>
                </c:pt>
                <c:pt idx="145">
                  <c:v>0.85</c:v>
                </c:pt>
                <c:pt idx="146">
                  <c:v>0.85</c:v>
                </c:pt>
                <c:pt idx="147">
                  <c:v>0.85</c:v>
                </c:pt>
                <c:pt idx="148">
                  <c:v>0.85</c:v>
                </c:pt>
                <c:pt idx="149">
                  <c:v>0.85</c:v>
                </c:pt>
                <c:pt idx="150">
                  <c:v>0.85</c:v>
                </c:pt>
                <c:pt idx="151">
                  <c:v>0.85</c:v>
                </c:pt>
                <c:pt idx="152">
                  <c:v>0.85</c:v>
                </c:pt>
                <c:pt idx="153">
                  <c:v>0.85</c:v>
                </c:pt>
                <c:pt idx="154">
                  <c:v>0.85</c:v>
                </c:pt>
                <c:pt idx="155">
                  <c:v>0.85</c:v>
                </c:pt>
                <c:pt idx="156">
                  <c:v>0.85</c:v>
                </c:pt>
                <c:pt idx="157">
                  <c:v>0.85</c:v>
                </c:pt>
                <c:pt idx="158">
                  <c:v>0.85</c:v>
                </c:pt>
                <c:pt idx="159">
                  <c:v>0.85</c:v>
                </c:pt>
                <c:pt idx="160">
                  <c:v>0.85</c:v>
                </c:pt>
                <c:pt idx="161">
                  <c:v>0.85</c:v>
                </c:pt>
                <c:pt idx="162">
                  <c:v>0.85</c:v>
                </c:pt>
                <c:pt idx="163">
                  <c:v>0.85</c:v>
                </c:pt>
                <c:pt idx="164">
                  <c:v>0.85</c:v>
                </c:pt>
                <c:pt idx="165">
                  <c:v>0.85</c:v>
                </c:pt>
                <c:pt idx="166">
                  <c:v>0.85</c:v>
                </c:pt>
                <c:pt idx="167">
                  <c:v>0.85</c:v>
                </c:pt>
                <c:pt idx="168">
                  <c:v>0.85</c:v>
                </c:pt>
                <c:pt idx="169">
                  <c:v>0.85</c:v>
                </c:pt>
                <c:pt idx="170">
                  <c:v>0.85</c:v>
                </c:pt>
                <c:pt idx="171">
                  <c:v>0.85</c:v>
                </c:pt>
                <c:pt idx="172">
                  <c:v>0.85</c:v>
                </c:pt>
                <c:pt idx="173">
                  <c:v>0.85</c:v>
                </c:pt>
                <c:pt idx="174">
                  <c:v>0.85</c:v>
                </c:pt>
                <c:pt idx="175">
                  <c:v>0.85</c:v>
                </c:pt>
                <c:pt idx="176">
                  <c:v>0.85</c:v>
                </c:pt>
                <c:pt idx="177">
                  <c:v>0.85</c:v>
                </c:pt>
                <c:pt idx="178">
                  <c:v>0.85</c:v>
                </c:pt>
                <c:pt idx="179">
                  <c:v>0.85</c:v>
                </c:pt>
                <c:pt idx="180">
                  <c:v>0.85</c:v>
                </c:pt>
                <c:pt idx="181">
                  <c:v>0.85</c:v>
                </c:pt>
                <c:pt idx="182">
                  <c:v>0.85</c:v>
                </c:pt>
                <c:pt idx="183">
                  <c:v>0.85</c:v>
                </c:pt>
                <c:pt idx="184">
                  <c:v>0.85</c:v>
                </c:pt>
                <c:pt idx="185">
                  <c:v>0.85</c:v>
                </c:pt>
                <c:pt idx="186">
                  <c:v>0.85</c:v>
                </c:pt>
                <c:pt idx="187">
                  <c:v>0.85</c:v>
                </c:pt>
                <c:pt idx="188">
                  <c:v>0.85</c:v>
                </c:pt>
                <c:pt idx="189">
                  <c:v>0.85</c:v>
                </c:pt>
                <c:pt idx="190">
                  <c:v>0.85</c:v>
                </c:pt>
                <c:pt idx="191">
                  <c:v>0.85</c:v>
                </c:pt>
                <c:pt idx="192">
                  <c:v>0.85</c:v>
                </c:pt>
                <c:pt idx="193">
                  <c:v>0.85</c:v>
                </c:pt>
                <c:pt idx="194">
                  <c:v>0.85</c:v>
                </c:pt>
                <c:pt idx="195">
                  <c:v>0.85</c:v>
                </c:pt>
                <c:pt idx="196">
                  <c:v>0.85</c:v>
                </c:pt>
                <c:pt idx="197">
                  <c:v>0.85</c:v>
                </c:pt>
                <c:pt idx="198">
                  <c:v>0.85</c:v>
                </c:pt>
                <c:pt idx="199">
                  <c:v>0.85</c:v>
                </c:pt>
                <c:pt idx="200">
                  <c:v>0.85</c:v>
                </c:pt>
                <c:pt idx="201">
                  <c:v>0.85</c:v>
                </c:pt>
                <c:pt idx="202">
                  <c:v>0.85</c:v>
                </c:pt>
                <c:pt idx="203">
                  <c:v>0.85</c:v>
                </c:pt>
                <c:pt idx="204">
                  <c:v>0.85</c:v>
                </c:pt>
                <c:pt idx="205">
                  <c:v>0.85</c:v>
                </c:pt>
                <c:pt idx="206">
                  <c:v>0.85</c:v>
                </c:pt>
                <c:pt idx="207">
                  <c:v>0.85</c:v>
                </c:pt>
                <c:pt idx="208">
                  <c:v>0.85</c:v>
                </c:pt>
                <c:pt idx="209">
                  <c:v>0.85</c:v>
                </c:pt>
                <c:pt idx="210">
                  <c:v>0.85</c:v>
                </c:pt>
                <c:pt idx="211">
                  <c:v>0.85</c:v>
                </c:pt>
                <c:pt idx="212">
                  <c:v>0.85</c:v>
                </c:pt>
                <c:pt idx="213">
                  <c:v>0.85</c:v>
                </c:pt>
                <c:pt idx="214">
                  <c:v>0.85</c:v>
                </c:pt>
                <c:pt idx="215">
                  <c:v>0.85</c:v>
                </c:pt>
                <c:pt idx="216">
                  <c:v>0.85</c:v>
                </c:pt>
                <c:pt idx="217">
                  <c:v>0.85</c:v>
                </c:pt>
                <c:pt idx="218">
                  <c:v>0.85</c:v>
                </c:pt>
                <c:pt idx="219">
                  <c:v>0.85</c:v>
                </c:pt>
                <c:pt idx="220">
                  <c:v>0.85</c:v>
                </c:pt>
                <c:pt idx="221">
                  <c:v>0.70776877143001216</c:v>
                </c:pt>
                <c:pt idx="222">
                  <c:v>0.51416677441299818</c:v>
                </c:pt>
                <c:pt idx="223">
                  <c:v>0.40240663133946214</c:v>
                </c:pt>
                <c:pt idx="224">
                  <c:v>0.85</c:v>
                </c:pt>
                <c:pt idx="225">
                  <c:v>0.85</c:v>
                </c:pt>
                <c:pt idx="226">
                  <c:v>0.85</c:v>
                </c:pt>
                <c:pt idx="227">
                  <c:v>0.85</c:v>
                </c:pt>
                <c:pt idx="228">
                  <c:v>0.85</c:v>
                </c:pt>
                <c:pt idx="229">
                  <c:v>0.85</c:v>
                </c:pt>
                <c:pt idx="230">
                  <c:v>0.85</c:v>
                </c:pt>
                <c:pt idx="231">
                  <c:v>0.85</c:v>
                </c:pt>
                <c:pt idx="232">
                  <c:v>0.85</c:v>
                </c:pt>
                <c:pt idx="233">
                  <c:v>0.85</c:v>
                </c:pt>
                <c:pt idx="234">
                  <c:v>0.85</c:v>
                </c:pt>
                <c:pt idx="235">
                  <c:v>0.85</c:v>
                </c:pt>
                <c:pt idx="236">
                  <c:v>0.85</c:v>
                </c:pt>
                <c:pt idx="237">
                  <c:v>0.85</c:v>
                </c:pt>
                <c:pt idx="238">
                  <c:v>0.85</c:v>
                </c:pt>
                <c:pt idx="239">
                  <c:v>0.85</c:v>
                </c:pt>
                <c:pt idx="240">
                  <c:v>0.85</c:v>
                </c:pt>
                <c:pt idx="241">
                  <c:v>0.85</c:v>
                </c:pt>
                <c:pt idx="242">
                  <c:v>0.85</c:v>
                </c:pt>
                <c:pt idx="243">
                  <c:v>0.85</c:v>
                </c:pt>
                <c:pt idx="244">
                  <c:v>0.85</c:v>
                </c:pt>
                <c:pt idx="245">
                  <c:v>0.85</c:v>
                </c:pt>
                <c:pt idx="246">
                  <c:v>0.85</c:v>
                </c:pt>
                <c:pt idx="247">
                  <c:v>0.85</c:v>
                </c:pt>
                <c:pt idx="248">
                  <c:v>0.85</c:v>
                </c:pt>
                <c:pt idx="249">
                  <c:v>0.85</c:v>
                </c:pt>
                <c:pt idx="250">
                  <c:v>0.85</c:v>
                </c:pt>
                <c:pt idx="251">
                  <c:v>0.85</c:v>
                </c:pt>
                <c:pt idx="252">
                  <c:v>0.85</c:v>
                </c:pt>
                <c:pt idx="253">
                  <c:v>0.85</c:v>
                </c:pt>
                <c:pt idx="254">
                  <c:v>0.85</c:v>
                </c:pt>
                <c:pt idx="255">
                  <c:v>0.85</c:v>
                </c:pt>
                <c:pt idx="256">
                  <c:v>0.85</c:v>
                </c:pt>
                <c:pt idx="257">
                  <c:v>0.85</c:v>
                </c:pt>
                <c:pt idx="258">
                  <c:v>0.85</c:v>
                </c:pt>
                <c:pt idx="259">
                  <c:v>0.85</c:v>
                </c:pt>
                <c:pt idx="260">
                  <c:v>0.85</c:v>
                </c:pt>
                <c:pt idx="261">
                  <c:v>0.85</c:v>
                </c:pt>
                <c:pt idx="262">
                  <c:v>0.85</c:v>
                </c:pt>
                <c:pt idx="263">
                  <c:v>0.85</c:v>
                </c:pt>
                <c:pt idx="264">
                  <c:v>0.85</c:v>
                </c:pt>
                <c:pt idx="265">
                  <c:v>0.85</c:v>
                </c:pt>
                <c:pt idx="266">
                  <c:v>0.85</c:v>
                </c:pt>
                <c:pt idx="267">
                  <c:v>0.85</c:v>
                </c:pt>
                <c:pt idx="268">
                  <c:v>0.85</c:v>
                </c:pt>
                <c:pt idx="269">
                  <c:v>0.85</c:v>
                </c:pt>
                <c:pt idx="270">
                  <c:v>0.85</c:v>
                </c:pt>
                <c:pt idx="271">
                  <c:v>0.85</c:v>
                </c:pt>
                <c:pt idx="272">
                  <c:v>0.85</c:v>
                </c:pt>
                <c:pt idx="273">
                  <c:v>0.85</c:v>
                </c:pt>
                <c:pt idx="274">
                  <c:v>0.85</c:v>
                </c:pt>
                <c:pt idx="275">
                  <c:v>0.85</c:v>
                </c:pt>
                <c:pt idx="276">
                  <c:v>0.85</c:v>
                </c:pt>
                <c:pt idx="277">
                  <c:v>0.85</c:v>
                </c:pt>
                <c:pt idx="278">
                  <c:v>0.85</c:v>
                </c:pt>
                <c:pt idx="279">
                  <c:v>0.85</c:v>
                </c:pt>
                <c:pt idx="280">
                  <c:v>0.85</c:v>
                </c:pt>
                <c:pt idx="281">
                  <c:v>0.85</c:v>
                </c:pt>
                <c:pt idx="282">
                  <c:v>0.85</c:v>
                </c:pt>
                <c:pt idx="283">
                  <c:v>0.85</c:v>
                </c:pt>
                <c:pt idx="284">
                  <c:v>0.85</c:v>
                </c:pt>
                <c:pt idx="285">
                  <c:v>0.85</c:v>
                </c:pt>
                <c:pt idx="286">
                  <c:v>0.85</c:v>
                </c:pt>
                <c:pt idx="287">
                  <c:v>0.85</c:v>
                </c:pt>
                <c:pt idx="288">
                  <c:v>0.85</c:v>
                </c:pt>
                <c:pt idx="289">
                  <c:v>0.85</c:v>
                </c:pt>
                <c:pt idx="290">
                  <c:v>0.85</c:v>
                </c:pt>
                <c:pt idx="291">
                  <c:v>0.85</c:v>
                </c:pt>
                <c:pt idx="292">
                  <c:v>0.85</c:v>
                </c:pt>
                <c:pt idx="293">
                  <c:v>0.85</c:v>
                </c:pt>
                <c:pt idx="294">
                  <c:v>0.85</c:v>
                </c:pt>
                <c:pt idx="295">
                  <c:v>0.85</c:v>
                </c:pt>
                <c:pt idx="296">
                  <c:v>0.85</c:v>
                </c:pt>
                <c:pt idx="297">
                  <c:v>0.85</c:v>
                </c:pt>
                <c:pt idx="298">
                  <c:v>0.85</c:v>
                </c:pt>
                <c:pt idx="299">
                  <c:v>0.85</c:v>
                </c:pt>
                <c:pt idx="300">
                  <c:v>0.85</c:v>
                </c:pt>
                <c:pt idx="301">
                  <c:v>0.85</c:v>
                </c:pt>
                <c:pt idx="302">
                  <c:v>0.85</c:v>
                </c:pt>
                <c:pt idx="303">
                  <c:v>0.85</c:v>
                </c:pt>
                <c:pt idx="304">
                  <c:v>0.85</c:v>
                </c:pt>
                <c:pt idx="305">
                  <c:v>0.85</c:v>
                </c:pt>
                <c:pt idx="306">
                  <c:v>0.85</c:v>
                </c:pt>
                <c:pt idx="307">
                  <c:v>0.85</c:v>
                </c:pt>
                <c:pt idx="308">
                  <c:v>0.85</c:v>
                </c:pt>
                <c:pt idx="309">
                  <c:v>0.85</c:v>
                </c:pt>
                <c:pt idx="310">
                  <c:v>0.85</c:v>
                </c:pt>
                <c:pt idx="311">
                  <c:v>0.85</c:v>
                </c:pt>
                <c:pt idx="312">
                  <c:v>0.85</c:v>
                </c:pt>
                <c:pt idx="313">
                  <c:v>0.85</c:v>
                </c:pt>
                <c:pt idx="314">
                  <c:v>0.85</c:v>
                </c:pt>
                <c:pt idx="315">
                  <c:v>0.85</c:v>
                </c:pt>
                <c:pt idx="316">
                  <c:v>0.85</c:v>
                </c:pt>
                <c:pt idx="317">
                  <c:v>0.85</c:v>
                </c:pt>
                <c:pt idx="318">
                  <c:v>0.85</c:v>
                </c:pt>
                <c:pt idx="319">
                  <c:v>0.85</c:v>
                </c:pt>
                <c:pt idx="320">
                  <c:v>0.85</c:v>
                </c:pt>
                <c:pt idx="321">
                  <c:v>0.85</c:v>
                </c:pt>
                <c:pt idx="322">
                  <c:v>0.85</c:v>
                </c:pt>
                <c:pt idx="323">
                  <c:v>0.85</c:v>
                </c:pt>
                <c:pt idx="324">
                  <c:v>0.85</c:v>
                </c:pt>
                <c:pt idx="325">
                  <c:v>0.85</c:v>
                </c:pt>
                <c:pt idx="326">
                  <c:v>0.85</c:v>
                </c:pt>
                <c:pt idx="327">
                  <c:v>0.85</c:v>
                </c:pt>
                <c:pt idx="328">
                  <c:v>0.85</c:v>
                </c:pt>
                <c:pt idx="329">
                  <c:v>0.85</c:v>
                </c:pt>
                <c:pt idx="330">
                  <c:v>0.85</c:v>
                </c:pt>
                <c:pt idx="331">
                  <c:v>0.85</c:v>
                </c:pt>
                <c:pt idx="332">
                  <c:v>0.85</c:v>
                </c:pt>
                <c:pt idx="333">
                  <c:v>0.85</c:v>
                </c:pt>
                <c:pt idx="334">
                  <c:v>0.85</c:v>
                </c:pt>
                <c:pt idx="335">
                  <c:v>0.85</c:v>
                </c:pt>
                <c:pt idx="336">
                  <c:v>0.85</c:v>
                </c:pt>
                <c:pt idx="337">
                  <c:v>0.85</c:v>
                </c:pt>
                <c:pt idx="338">
                  <c:v>0.85</c:v>
                </c:pt>
                <c:pt idx="339">
                  <c:v>0.85</c:v>
                </c:pt>
                <c:pt idx="340">
                  <c:v>0.85</c:v>
                </c:pt>
                <c:pt idx="341">
                  <c:v>0.85</c:v>
                </c:pt>
                <c:pt idx="342">
                  <c:v>0.85</c:v>
                </c:pt>
                <c:pt idx="343">
                  <c:v>0.85</c:v>
                </c:pt>
                <c:pt idx="344">
                  <c:v>0.85</c:v>
                </c:pt>
                <c:pt idx="345">
                  <c:v>0.85</c:v>
                </c:pt>
                <c:pt idx="346">
                  <c:v>0.85</c:v>
                </c:pt>
                <c:pt idx="347">
                  <c:v>0.85</c:v>
                </c:pt>
                <c:pt idx="348">
                  <c:v>0.85</c:v>
                </c:pt>
                <c:pt idx="349">
                  <c:v>0.85</c:v>
                </c:pt>
                <c:pt idx="350">
                  <c:v>0.85</c:v>
                </c:pt>
                <c:pt idx="351">
                  <c:v>0.85</c:v>
                </c:pt>
                <c:pt idx="352">
                  <c:v>0.85</c:v>
                </c:pt>
                <c:pt idx="353">
                  <c:v>0.85</c:v>
                </c:pt>
                <c:pt idx="354">
                  <c:v>0.85</c:v>
                </c:pt>
                <c:pt idx="355">
                  <c:v>0.85</c:v>
                </c:pt>
                <c:pt idx="356">
                  <c:v>0.85</c:v>
                </c:pt>
                <c:pt idx="357">
                  <c:v>0.85</c:v>
                </c:pt>
                <c:pt idx="358">
                  <c:v>0.85</c:v>
                </c:pt>
                <c:pt idx="359">
                  <c:v>0.85</c:v>
                </c:pt>
                <c:pt idx="360">
                  <c:v>0.85</c:v>
                </c:pt>
                <c:pt idx="361">
                  <c:v>0.85</c:v>
                </c:pt>
                <c:pt idx="362">
                  <c:v>0.85</c:v>
                </c:pt>
                <c:pt idx="363">
                  <c:v>0.85</c:v>
                </c:pt>
                <c:pt idx="364">
                  <c:v>0.85</c:v>
                </c:pt>
                <c:pt idx="365">
                  <c:v>0.85</c:v>
                </c:pt>
                <c:pt idx="366">
                  <c:v>0.85</c:v>
                </c:pt>
                <c:pt idx="367">
                  <c:v>0.85</c:v>
                </c:pt>
                <c:pt idx="368">
                  <c:v>0.85</c:v>
                </c:pt>
                <c:pt idx="369">
                  <c:v>0.85</c:v>
                </c:pt>
                <c:pt idx="370">
                  <c:v>0.85</c:v>
                </c:pt>
                <c:pt idx="371">
                  <c:v>0.85</c:v>
                </c:pt>
                <c:pt idx="372">
                  <c:v>0.85</c:v>
                </c:pt>
                <c:pt idx="373">
                  <c:v>0.85</c:v>
                </c:pt>
                <c:pt idx="374">
                  <c:v>0.85</c:v>
                </c:pt>
                <c:pt idx="375">
                  <c:v>0.85</c:v>
                </c:pt>
                <c:pt idx="376">
                  <c:v>0.85</c:v>
                </c:pt>
                <c:pt idx="377">
                  <c:v>0.85</c:v>
                </c:pt>
                <c:pt idx="378">
                  <c:v>0.85</c:v>
                </c:pt>
                <c:pt idx="379">
                  <c:v>0.85</c:v>
                </c:pt>
                <c:pt idx="380">
                  <c:v>0.85</c:v>
                </c:pt>
                <c:pt idx="381">
                  <c:v>0.85</c:v>
                </c:pt>
                <c:pt idx="382">
                  <c:v>0.85</c:v>
                </c:pt>
                <c:pt idx="383">
                  <c:v>0.85</c:v>
                </c:pt>
                <c:pt idx="384">
                  <c:v>0.85</c:v>
                </c:pt>
                <c:pt idx="385">
                  <c:v>0.85</c:v>
                </c:pt>
                <c:pt idx="386">
                  <c:v>0.85</c:v>
                </c:pt>
                <c:pt idx="387">
                  <c:v>0.85</c:v>
                </c:pt>
                <c:pt idx="388">
                  <c:v>0.85</c:v>
                </c:pt>
                <c:pt idx="389">
                  <c:v>0.85</c:v>
                </c:pt>
                <c:pt idx="390">
                  <c:v>0.85</c:v>
                </c:pt>
                <c:pt idx="391">
                  <c:v>0.85</c:v>
                </c:pt>
                <c:pt idx="392">
                  <c:v>0.85</c:v>
                </c:pt>
                <c:pt idx="393">
                  <c:v>0.85</c:v>
                </c:pt>
                <c:pt idx="394">
                  <c:v>0.85</c:v>
                </c:pt>
                <c:pt idx="395">
                  <c:v>0.85</c:v>
                </c:pt>
                <c:pt idx="396">
                  <c:v>0.85</c:v>
                </c:pt>
                <c:pt idx="397">
                  <c:v>0.85</c:v>
                </c:pt>
                <c:pt idx="398">
                  <c:v>0.85</c:v>
                </c:pt>
                <c:pt idx="399">
                  <c:v>0.85</c:v>
                </c:pt>
                <c:pt idx="400">
                  <c:v>0.85</c:v>
                </c:pt>
                <c:pt idx="401">
                  <c:v>0.85</c:v>
                </c:pt>
                <c:pt idx="402">
                  <c:v>0.85</c:v>
                </c:pt>
                <c:pt idx="403">
                  <c:v>0.85</c:v>
                </c:pt>
                <c:pt idx="404">
                  <c:v>0.85</c:v>
                </c:pt>
                <c:pt idx="405">
                  <c:v>0.85</c:v>
                </c:pt>
                <c:pt idx="406">
                  <c:v>0.85</c:v>
                </c:pt>
                <c:pt idx="407">
                  <c:v>0.85</c:v>
                </c:pt>
                <c:pt idx="408">
                  <c:v>0.85</c:v>
                </c:pt>
                <c:pt idx="409">
                  <c:v>0.85</c:v>
                </c:pt>
                <c:pt idx="410">
                  <c:v>0.85</c:v>
                </c:pt>
                <c:pt idx="411">
                  <c:v>0.85</c:v>
                </c:pt>
                <c:pt idx="412">
                  <c:v>0.85</c:v>
                </c:pt>
                <c:pt idx="413">
                  <c:v>0.85</c:v>
                </c:pt>
                <c:pt idx="414">
                  <c:v>0.85</c:v>
                </c:pt>
                <c:pt idx="415">
                  <c:v>0.85</c:v>
                </c:pt>
                <c:pt idx="416">
                  <c:v>0.85</c:v>
                </c:pt>
                <c:pt idx="417">
                  <c:v>0.85</c:v>
                </c:pt>
                <c:pt idx="418">
                  <c:v>0.85</c:v>
                </c:pt>
                <c:pt idx="419">
                  <c:v>0.85</c:v>
                </c:pt>
                <c:pt idx="420">
                  <c:v>0.85</c:v>
                </c:pt>
                <c:pt idx="421">
                  <c:v>0.85</c:v>
                </c:pt>
                <c:pt idx="422">
                  <c:v>0.85</c:v>
                </c:pt>
                <c:pt idx="423">
                  <c:v>0.85</c:v>
                </c:pt>
                <c:pt idx="424">
                  <c:v>0.85</c:v>
                </c:pt>
                <c:pt idx="425">
                  <c:v>0.85</c:v>
                </c:pt>
                <c:pt idx="426">
                  <c:v>0.85</c:v>
                </c:pt>
                <c:pt idx="427">
                  <c:v>0.85</c:v>
                </c:pt>
                <c:pt idx="428">
                  <c:v>0.85</c:v>
                </c:pt>
                <c:pt idx="429">
                  <c:v>0.85</c:v>
                </c:pt>
                <c:pt idx="430">
                  <c:v>0.85</c:v>
                </c:pt>
                <c:pt idx="431">
                  <c:v>0.85</c:v>
                </c:pt>
                <c:pt idx="432">
                  <c:v>0.85</c:v>
                </c:pt>
                <c:pt idx="433">
                  <c:v>0.85</c:v>
                </c:pt>
                <c:pt idx="434">
                  <c:v>0.85</c:v>
                </c:pt>
                <c:pt idx="435">
                  <c:v>0.85</c:v>
                </c:pt>
                <c:pt idx="436">
                  <c:v>0.85</c:v>
                </c:pt>
                <c:pt idx="437">
                  <c:v>0.85</c:v>
                </c:pt>
                <c:pt idx="438">
                  <c:v>0.85</c:v>
                </c:pt>
                <c:pt idx="439">
                  <c:v>0.85</c:v>
                </c:pt>
                <c:pt idx="440">
                  <c:v>0.85</c:v>
                </c:pt>
                <c:pt idx="441">
                  <c:v>0.85</c:v>
                </c:pt>
                <c:pt idx="442">
                  <c:v>0.85</c:v>
                </c:pt>
                <c:pt idx="443">
                  <c:v>0.85</c:v>
                </c:pt>
                <c:pt idx="444">
                  <c:v>0.85</c:v>
                </c:pt>
                <c:pt idx="445">
                  <c:v>0.85</c:v>
                </c:pt>
                <c:pt idx="446">
                  <c:v>0.85</c:v>
                </c:pt>
                <c:pt idx="447">
                  <c:v>0.85</c:v>
                </c:pt>
                <c:pt idx="448">
                  <c:v>0.85</c:v>
                </c:pt>
                <c:pt idx="449">
                  <c:v>0.85</c:v>
                </c:pt>
                <c:pt idx="450">
                  <c:v>0.85</c:v>
                </c:pt>
                <c:pt idx="451">
                  <c:v>0.85</c:v>
                </c:pt>
                <c:pt idx="452">
                  <c:v>0.85</c:v>
                </c:pt>
                <c:pt idx="453">
                  <c:v>0.85</c:v>
                </c:pt>
                <c:pt idx="454">
                  <c:v>0.85</c:v>
                </c:pt>
                <c:pt idx="455">
                  <c:v>0.85</c:v>
                </c:pt>
                <c:pt idx="456">
                  <c:v>0.85</c:v>
                </c:pt>
                <c:pt idx="457">
                  <c:v>0.85</c:v>
                </c:pt>
                <c:pt idx="458">
                  <c:v>0.85</c:v>
                </c:pt>
                <c:pt idx="459">
                  <c:v>0.85</c:v>
                </c:pt>
                <c:pt idx="460">
                  <c:v>0.85</c:v>
                </c:pt>
                <c:pt idx="461">
                  <c:v>0.85</c:v>
                </c:pt>
                <c:pt idx="462">
                  <c:v>0.85</c:v>
                </c:pt>
                <c:pt idx="463">
                  <c:v>0.85</c:v>
                </c:pt>
                <c:pt idx="464">
                  <c:v>0.85</c:v>
                </c:pt>
                <c:pt idx="465">
                  <c:v>0.85</c:v>
                </c:pt>
                <c:pt idx="466">
                  <c:v>0.85</c:v>
                </c:pt>
                <c:pt idx="467">
                  <c:v>0.85</c:v>
                </c:pt>
                <c:pt idx="468">
                  <c:v>0.85</c:v>
                </c:pt>
                <c:pt idx="469">
                  <c:v>0.85</c:v>
                </c:pt>
                <c:pt idx="470">
                  <c:v>0.85</c:v>
                </c:pt>
                <c:pt idx="471">
                  <c:v>0.85</c:v>
                </c:pt>
                <c:pt idx="472">
                  <c:v>0.85</c:v>
                </c:pt>
                <c:pt idx="473">
                  <c:v>0.85</c:v>
                </c:pt>
                <c:pt idx="474">
                  <c:v>0.85</c:v>
                </c:pt>
                <c:pt idx="475">
                  <c:v>0.85</c:v>
                </c:pt>
                <c:pt idx="476">
                  <c:v>0.85</c:v>
                </c:pt>
                <c:pt idx="477">
                  <c:v>0.85</c:v>
                </c:pt>
                <c:pt idx="478">
                  <c:v>0.85</c:v>
                </c:pt>
                <c:pt idx="479">
                  <c:v>0.85</c:v>
                </c:pt>
                <c:pt idx="480">
                  <c:v>0.85</c:v>
                </c:pt>
                <c:pt idx="481">
                  <c:v>0.85</c:v>
                </c:pt>
                <c:pt idx="482">
                  <c:v>0.85</c:v>
                </c:pt>
                <c:pt idx="483">
                  <c:v>0.85</c:v>
                </c:pt>
                <c:pt idx="484">
                  <c:v>0.85</c:v>
                </c:pt>
                <c:pt idx="485">
                  <c:v>0.85</c:v>
                </c:pt>
                <c:pt idx="486">
                  <c:v>0.85</c:v>
                </c:pt>
                <c:pt idx="487">
                  <c:v>0.85</c:v>
                </c:pt>
                <c:pt idx="488">
                  <c:v>0.85</c:v>
                </c:pt>
                <c:pt idx="489">
                  <c:v>0.85</c:v>
                </c:pt>
                <c:pt idx="490">
                  <c:v>0.85</c:v>
                </c:pt>
                <c:pt idx="491">
                  <c:v>0.85</c:v>
                </c:pt>
                <c:pt idx="492">
                  <c:v>0.85</c:v>
                </c:pt>
                <c:pt idx="493">
                  <c:v>0.85</c:v>
                </c:pt>
                <c:pt idx="494">
                  <c:v>0.85</c:v>
                </c:pt>
                <c:pt idx="495">
                  <c:v>0.85</c:v>
                </c:pt>
                <c:pt idx="496">
                  <c:v>0.85</c:v>
                </c:pt>
                <c:pt idx="497">
                  <c:v>0.85</c:v>
                </c:pt>
                <c:pt idx="498">
                  <c:v>0.85</c:v>
                </c:pt>
                <c:pt idx="499">
                  <c:v>0.85</c:v>
                </c:pt>
                <c:pt idx="500">
                  <c:v>0.85</c:v>
                </c:pt>
                <c:pt idx="501">
                  <c:v>0.85</c:v>
                </c:pt>
                <c:pt idx="502">
                  <c:v>0.85</c:v>
                </c:pt>
                <c:pt idx="503">
                  <c:v>0.85</c:v>
                </c:pt>
                <c:pt idx="504">
                  <c:v>0.85</c:v>
                </c:pt>
                <c:pt idx="505">
                  <c:v>0.85</c:v>
                </c:pt>
                <c:pt idx="506">
                  <c:v>0.85</c:v>
                </c:pt>
                <c:pt idx="507">
                  <c:v>0.85</c:v>
                </c:pt>
                <c:pt idx="508">
                  <c:v>0.85</c:v>
                </c:pt>
                <c:pt idx="509">
                  <c:v>0.85</c:v>
                </c:pt>
                <c:pt idx="510">
                  <c:v>0.85</c:v>
                </c:pt>
                <c:pt idx="511">
                  <c:v>0.85</c:v>
                </c:pt>
                <c:pt idx="512">
                  <c:v>0.85</c:v>
                </c:pt>
                <c:pt idx="513">
                  <c:v>0.85</c:v>
                </c:pt>
                <c:pt idx="514">
                  <c:v>0.85</c:v>
                </c:pt>
                <c:pt idx="515">
                  <c:v>0.85</c:v>
                </c:pt>
                <c:pt idx="516">
                  <c:v>0.85</c:v>
                </c:pt>
                <c:pt idx="517">
                  <c:v>0.85</c:v>
                </c:pt>
                <c:pt idx="518">
                  <c:v>0.85</c:v>
                </c:pt>
                <c:pt idx="519">
                  <c:v>0.85</c:v>
                </c:pt>
                <c:pt idx="520">
                  <c:v>0.85</c:v>
                </c:pt>
                <c:pt idx="521">
                  <c:v>0.85</c:v>
                </c:pt>
                <c:pt idx="522">
                  <c:v>0.85</c:v>
                </c:pt>
                <c:pt idx="523">
                  <c:v>0.85</c:v>
                </c:pt>
                <c:pt idx="524">
                  <c:v>0.85</c:v>
                </c:pt>
                <c:pt idx="525">
                  <c:v>0.85</c:v>
                </c:pt>
                <c:pt idx="526">
                  <c:v>0.85</c:v>
                </c:pt>
                <c:pt idx="527">
                  <c:v>0.85</c:v>
                </c:pt>
                <c:pt idx="528">
                  <c:v>0.85</c:v>
                </c:pt>
                <c:pt idx="529">
                  <c:v>0.85</c:v>
                </c:pt>
                <c:pt idx="530">
                  <c:v>0.85</c:v>
                </c:pt>
                <c:pt idx="531">
                  <c:v>0.85</c:v>
                </c:pt>
                <c:pt idx="532">
                  <c:v>0.85</c:v>
                </c:pt>
                <c:pt idx="533">
                  <c:v>0.85</c:v>
                </c:pt>
                <c:pt idx="534">
                  <c:v>0.85</c:v>
                </c:pt>
                <c:pt idx="535">
                  <c:v>0.85</c:v>
                </c:pt>
                <c:pt idx="536">
                  <c:v>0.85</c:v>
                </c:pt>
                <c:pt idx="537">
                  <c:v>0.85</c:v>
                </c:pt>
                <c:pt idx="538">
                  <c:v>0.85</c:v>
                </c:pt>
                <c:pt idx="539">
                  <c:v>0.85</c:v>
                </c:pt>
                <c:pt idx="540">
                  <c:v>0.85</c:v>
                </c:pt>
                <c:pt idx="541">
                  <c:v>0.85</c:v>
                </c:pt>
                <c:pt idx="542">
                  <c:v>0.85</c:v>
                </c:pt>
                <c:pt idx="543">
                  <c:v>0.85</c:v>
                </c:pt>
                <c:pt idx="544">
                  <c:v>0.85</c:v>
                </c:pt>
                <c:pt idx="545">
                  <c:v>0.85</c:v>
                </c:pt>
                <c:pt idx="546">
                  <c:v>0.85</c:v>
                </c:pt>
                <c:pt idx="547">
                  <c:v>0.85</c:v>
                </c:pt>
                <c:pt idx="548">
                  <c:v>0.85</c:v>
                </c:pt>
                <c:pt idx="549">
                  <c:v>0.85</c:v>
                </c:pt>
                <c:pt idx="550">
                  <c:v>0.85</c:v>
                </c:pt>
                <c:pt idx="551">
                  <c:v>0.85</c:v>
                </c:pt>
                <c:pt idx="552">
                  <c:v>0.85</c:v>
                </c:pt>
                <c:pt idx="553">
                  <c:v>0.85</c:v>
                </c:pt>
                <c:pt idx="554">
                  <c:v>0.85</c:v>
                </c:pt>
                <c:pt idx="555">
                  <c:v>0.85</c:v>
                </c:pt>
                <c:pt idx="556">
                  <c:v>0.85</c:v>
                </c:pt>
                <c:pt idx="557">
                  <c:v>0.85</c:v>
                </c:pt>
                <c:pt idx="558">
                  <c:v>0.85</c:v>
                </c:pt>
                <c:pt idx="559">
                  <c:v>0.85</c:v>
                </c:pt>
                <c:pt idx="560">
                  <c:v>0.85</c:v>
                </c:pt>
                <c:pt idx="561">
                  <c:v>0.85</c:v>
                </c:pt>
                <c:pt idx="562">
                  <c:v>0.85</c:v>
                </c:pt>
                <c:pt idx="563">
                  <c:v>0.85</c:v>
                </c:pt>
                <c:pt idx="564">
                  <c:v>0.85</c:v>
                </c:pt>
                <c:pt idx="565">
                  <c:v>0.85</c:v>
                </c:pt>
                <c:pt idx="566">
                  <c:v>0.85</c:v>
                </c:pt>
                <c:pt idx="567">
                  <c:v>0.85</c:v>
                </c:pt>
                <c:pt idx="568">
                  <c:v>0.85</c:v>
                </c:pt>
                <c:pt idx="569">
                  <c:v>0.85</c:v>
                </c:pt>
                <c:pt idx="570">
                  <c:v>0.85</c:v>
                </c:pt>
                <c:pt idx="571">
                  <c:v>0.85</c:v>
                </c:pt>
                <c:pt idx="572">
                  <c:v>0.85</c:v>
                </c:pt>
                <c:pt idx="573">
                  <c:v>0.85</c:v>
                </c:pt>
                <c:pt idx="574">
                  <c:v>0.85</c:v>
                </c:pt>
                <c:pt idx="575">
                  <c:v>0.85</c:v>
                </c:pt>
                <c:pt idx="576">
                  <c:v>0.85</c:v>
                </c:pt>
                <c:pt idx="577">
                  <c:v>0.85</c:v>
                </c:pt>
                <c:pt idx="578">
                  <c:v>0.85</c:v>
                </c:pt>
                <c:pt idx="579">
                  <c:v>0.85</c:v>
                </c:pt>
                <c:pt idx="580">
                  <c:v>0.85</c:v>
                </c:pt>
                <c:pt idx="581">
                  <c:v>0.85</c:v>
                </c:pt>
                <c:pt idx="582">
                  <c:v>0.85</c:v>
                </c:pt>
                <c:pt idx="583">
                  <c:v>0.85</c:v>
                </c:pt>
                <c:pt idx="584">
                  <c:v>0.85</c:v>
                </c:pt>
                <c:pt idx="585">
                  <c:v>0.85</c:v>
                </c:pt>
                <c:pt idx="586">
                  <c:v>0.85</c:v>
                </c:pt>
                <c:pt idx="587">
                  <c:v>0.85</c:v>
                </c:pt>
                <c:pt idx="588">
                  <c:v>0.85</c:v>
                </c:pt>
                <c:pt idx="589">
                  <c:v>0.85</c:v>
                </c:pt>
                <c:pt idx="590">
                  <c:v>0.85</c:v>
                </c:pt>
                <c:pt idx="591">
                  <c:v>0.85</c:v>
                </c:pt>
                <c:pt idx="592">
                  <c:v>0.85</c:v>
                </c:pt>
                <c:pt idx="593">
                  <c:v>0.85</c:v>
                </c:pt>
                <c:pt idx="594">
                  <c:v>0.85</c:v>
                </c:pt>
                <c:pt idx="595">
                  <c:v>0.85</c:v>
                </c:pt>
                <c:pt idx="596">
                  <c:v>0.85</c:v>
                </c:pt>
                <c:pt idx="597">
                  <c:v>0.85</c:v>
                </c:pt>
                <c:pt idx="598">
                  <c:v>0.85</c:v>
                </c:pt>
                <c:pt idx="599">
                  <c:v>0.85</c:v>
                </c:pt>
                <c:pt idx="600">
                  <c:v>0.85</c:v>
                </c:pt>
                <c:pt idx="601">
                  <c:v>0.85</c:v>
                </c:pt>
                <c:pt idx="602">
                  <c:v>0.85</c:v>
                </c:pt>
                <c:pt idx="603">
                  <c:v>0.85</c:v>
                </c:pt>
                <c:pt idx="604">
                  <c:v>0.85</c:v>
                </c:pt>
                <c:pt idx="605">
                  <c:v>0.85</c:v>
                </c:pt>
                <c:pt idx="606">
                  <c:v>0.85</c:v>
                </c:pt>
                <c:pt idx="607">
                  <c:v>0.85</c:v>
                </c:pt>
                <c:pt idx="608">
                  <c:v>0.85</c:v>
                </c:pt>
                <c:pt idx="609">
                  <c:v>0.85</c:v>
                </c:pt>
                <c:pt idx="610">
                  <c:v>0.85</c:v>
                </c:pt>
                <c:pt idx="611">
                  <c:v>0.85</c:v>
                </c:pt>
                <c:pt idx="612">
                  <c:v>0.85</c:v>
                </c:pt>
                <c:pt idx="613">
                  <c:v>0.85</c:v>
                </c:pt>
                <c:pt idx="614">
                  <c:v>0.85</c:v>
                </c:pt>
                <c:pt idx="615">
                  <c:v>0.85</c:v>
                </c:pt>
                <c:pt idx="616">
                  <c:v>0.85</c:v>
                </c:pt>
                <c:pt idx="617">
                  <c:v>0.85</c:v>
                </c:pt>
                <c:pt idx="618">
                  <c:v>0.85</c:v>
                </c:pt>
                <c:pt idx="619">
                  <c:v>0.85</c:v>
                </c:pt>
                <c:pt idx="620">
                  <c:v>0.85</c:v>
                </c:pt>
                <c:pt idx="621">
                  <c:v>0.85</c:v>
                </c:pt>
                <c:pt idx="622">
                  <c:v>0.85</c:v>
                </c:pt>
                <c:pt idx="623">
                  <c:v>0.85</c:v>
                </c:pt>
                <c:pt idx="624">
                  <c:v>0.85</c:v>
                </c:pt>
                <c:pt idx="625">
                  <c:v>0.85</c:v>
                </c:pt>
                <c:pt idx="626">
                  <c:v>0.85</c:v>
                </c:pt>
                <c:pt idx="627">
                  <c:v>0.85</c:v>
                </c:pt>
                <c:pt idx="628">
                  <c:v>0.85</c:v>
                </c:pt>
                <c:pt idx="629">
                  <c:v>0.85</c:v>
                </c:pt>
                <c:pt idx="630">
                  <c:v>0.85</c:v>
                </c:pt>
                <c:pt idx="631">
                  <c:v>0.85</c:v>
                </c:pt>
                <c:pt idx="632">
                  <c:v>0.85</c:v>
                </c:pt>
                <c:pt idx="633">
                  <c:v>0.85</c:v>
                </c:pt>
                <c:pt idx="634">
                  <c:v>0.85</c:v>
                </c:pt>
                <c:pt idx="635">
                  <c:v>0.85</c:v>
                </c:pt>
                <c:pt idx="636">
                  <c:v>0.85</c:v>
                </c:pt>
                <c:pt idx="637">
                  <c:v>0.85</c:v>
                </c:pt>
                <c:pt idx="638">
                  <c:v>0.85</c:v>
                </c:pt>
                <c:pt idx="639">
                  <c:v>0.85</c:v>
                </c:pt>
                <c:pt idx="640">
                  <c:v>0.85</c:v>
                </c:pt>
                <c:pt idx="641">
                  <c:v>0.85</c:v>
                </c:pt>
                <c:pt idx="642">
                  <c:v>0.85</c:v>
                </c:pt>
                <c:pt idx="643">
                  <c:v>0.85</c:v>
                </c:pt>
                <c:pt idx="644">
                  <c:v>0.85</c:v>
                </c:pt>
                <c:pt idx="645">
                  <c:v>0.85</c:v>
                </c:pt>
                <c:pt idx="646">
                  <c:v>0.85</c:v>
                </c:pt>
                <c:pt idx="647">
                  <c:v>0.85</c:v>
                </c:pt>
                <c:pt idx="648">
                  <c:v>0.85</c:v>
                </c:pt>
                <c:pt idx="649">
                  <c:v>0.85</c:v>
                </c:pt>
                <c:pt idx="650">
                  <c:v>0.85</c:v>
                </c:pt>
                <c:pt idx="651">
                  <c:v>0.85</c:v>
                </c:pt>
                <c:pt idx="652">
                  <c:v>0.85</c:v>
                </c:pt>
                <c:pt idx="653">
                  <c:v>0.85</c:v>
                </c:pt>
                <c:pt idx="654">
                  <c:v>0.85</c:v>
                </c:pt>
                <c:pt idx="655">
                  <c:v>0.83717541651578575</c:v>
                </c:pt>
                <c:pt idx="656">
                  <c:v>0.65207693612159512</c:v>
                </c:pt>
                <c:pt idx="657">
                  <c:v>0.4752980632170129</c:v>
                </c:pt>
                <c:pt idx="658">
                  <c:v>0.29450180398908071</c:v>
                </c:pt>
                <c:pt idx="659">
                  <c:v>0.21904296454597505</c:v>
                </c:pt>
                <c:pt idx="660">
                  <c:v>0</c:v>
                </c:pt>
                <c:pt idx="661">
                  <c:v>0.22753231225513701</c:v>
                </c:pt>
                <c:pt idx="662">
                  <c:v>0.26088842386380839</c:v>
                </c:pt>
                <c:pt idx="663">
                  <c:v>0.5684394203017078</c:v>
                </c:pt>
                <c:pt idx="664">
                  <c:v>0.61467399711095039</c:v>
                </c:pt>
                <c:pt idx="665">
                  <c:v>0.37348499796114276</c:v>
                </c:pt>
                <c:pt idx="666">
                  <c:v>0.57601638801147259</c:v>
                </c:pt>
                <c:pt idx="667">
                  <c:v>0.85</c:v>
                </c:pt>
                <c:pt idx="668">
                  <c:v>0.85</c:v>
                </c:pt>
                <c:pt idx="669">
                  <c:v>0.73223488943207871</c:v>
                </c:pt>
                <c:pt idx="670">
                  <c:v>0.85</c:v>
                </c:pt>
                <c:pt idx="671">
                  <c:v>0.85</c:v>
                </c:pt>
                <c:pt idx="672">
                  <c:v>0.85</c:v>
                </c:pt>
                <c:pt idx="673">
                  <c:v>0.85</c:v>
                </c:pt>
                <c:pt idx="674">
                  <c:v>0.85</c:v>
                </c:pt>
                <c:pt idx="675">
                  <c:v>0.44237845357215039</c:v>
                </c:pt>
                <c:pt idx="676">
                  <c:v>0.32173771437046789</c:v>
                </c:pt>
                <c:pt idx="677">
                  <c:v>5.0736960359381855E-2</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2.3119275104913094E-2</c:v>
                </c:pt>
                <c:pt idx="713">
                  <c:v>0.60898959169413658</c:v>
                </c:pt>
                <c:pt idx="714">
                  <c:v>0.24063803168290027</c:v>
                </c:pt>
                <c:pt idx="715">
                  <c:v>0</c:v>
                </c:pt>
                <c:pt idx="716">
                  <c:v>0</c:v>
                </c:pt>
                <c:pt idx="717">
                  <c:v>0.64179841974404261</c:v>
                </c:pt>
                <c:pt idx="718">
                  <c:v>0.72723599274230677</c:v>
                </c:pt>
                <c:pt idx="719">
                  <c:v>0.62227557123514077</c:v>
                </c:pt>
                <c:pt idx="720">
                  <c:v>0.51837301810810898</c:v>
                </c:pt>
                <c:pt idx="721">
                  <c:v>0.85</c:v>
                </c:pt>
                <c:pt idx="722">
                  <c:v>0.50248914417528456</c:v>
                </c:pt>
                <c:pt idx="723">
                  <c:v>0</c:v>
                </c:pt>
                <c:pt idx="724">
                  <c:v>0</c:v>
                </c:pt>
                <c:pt idx="725">
                  <c:v>0</c:v>
                </c:pt>
                <c:pt idx="726">
                  <c:v>0.11678783755979728</c:v>
                </c:pt>
                <c:pt idx="727">
                  <c:v>0.56301479964091805</c:v>
                </c:pt>
                <c:pt idx="728">
                  <c:v>0.85</c:v>
                </c:pt>
                <c:pt idx="729">
                  <c:v>0.85</c:v>
                </c:pt>
                <c:pt idx="730">
                  <c:v>0.85</c:v>
                </c:pt>
                <c:pt idx="731">
                  <c:v>0.63356209948480113</c:v>
                </c:pt>
                <c:pt idx="732">
                  <c:v>0.35825954474214278</c:v>
                </c:pt>
                <c:pt idx="733">
                  <c:v>0.21856549224350799</c:v>
                </c:pt>
                <c:pt idx="734">
                  <c:v>2.5829729452611656E-3</c:v>
                </c:pt>
                <c:pt idx="735">
                  <c:v>0.19822992176462323</c:v>
                </c:pt>
                <c:pt idx="736">
                  <c:v>0.23600549947646374</c:v>
                </c:pt>
                <c:pt idx="737">
                  <c:v>0.34642358848993748</c:v>
                </c:pt>
                <c:pt idx="738">
                  <c:v>0</c:v>
                </c:pt>
                <c:pt idx="739">
                  <c:v>0</c:v>
                </c:pt>
                <c:pt idx="740">
                  <c:v>0</c:v>
                </c:pt>
                <c:pt idx="741">
                  <c:v>0</c:v>
                </c:pt>
                <c:pt idx="742">
                  <c:v>0</c:v>
                </c:pt>
                <c:pt idx="743">
                  <c:v>0</c:v>
                </c:pt>
                <c:pt idx="744">
                  <c:v>0</c:v>
                </c:pt>
                <c:pt idx="745">
                  <c:v>0</c:v>
                </c:pt>
                <c:pt idx="746">
                  <c:v>0</c:v>
                </c:pt>
                <c:pt idx="747">
                  <c:v>0</c:v>
                </c:pt>
                <c:pt idx="748">
                  <c:v>5.0049125136631067E-2</c:v>
                </c:pt>
                <c:pt idx="749">
                  <c:v>0</c:v>
                </c:pt>
                <c:pt idx="750">
                  <c:v>0</c:v>
                </c:pt>
                <c:pt idx="751">
                  <c:v>0</c:v>
                </c:pt>
                <c:pt idx="752">
                  <c:v>0.14547089528521218</c:v>
                </c:pt>
                <c:pt idx="753">
                  <c:v>0.85</c:v>
                </c:pt>
                <c:pt idx="754">
                  <c:v>0.85</c:v>
                </c:pt>
                <c:pt idx="755">
                  <c:v>0.85</c:v>
                </c:pt>
                <c:pt idx="756">
                  <c:v>0.85</c:v>
                </c:pt>
                <c:pt idx="757">
                  <c:v>0.85</c:v>
                </c:pt>
                <c:pt idx="758">
                  <c:v>0.85</c:v>
                </c:pt>
                <c:pt idx="759">
                  <c:v>0.85</c:v>
                </c:pt>
                <c:pt idx="760">
                  <c:v>0.85</c:v>
                </c:pt>
                <c:pt idx="761">
                  <c:v>0.85</c:v>
                </c:pt>
                <c:pt idx="762">
                  <c:v>0.85</c:v>
                </c:pt>
                <c:pt idx="763">
                  <c:v>0.85</c:v>
                </c:pt>
                <c:pt idx="764">
                  <c:v>0.85</c:v>
                </c:pt>
                <c:pt idx="765">
                  <c:v>0.85</c:v>
                </c:pt>
                <c:pt idx="766">
                  <c:v>0.85</c:v>
                </c:pt>
                <c:pt idx="767">
                  <c:v>0.85</c:v>
                </c:pt>
                <c:pt idx="768">
                  <c:v>0.85</c:v>
                </c:pt>
                <c:pt idx="769">
                  <c:v>0.85</c:v>
                </c:pt>
                <c:pt idx="770">
                  <c:v>0.85</c:v>
                </c:pt>
                <c:pt idx="771">
                  <c:v>0.85</c:v>
                </c:pt>
                <c:pt idx="772">
                  <c:v>0.85</c:v>
                </c:pt>
                <c:pt idx="773">
                  <c:v>0.85</c:v>
                </c:pt>
                <c:pt idx="774">
                  <c:v>0.85</c:v>
                </c:pt>
                <c:pt idx="775">
                  <c:v>0.85</c:v>
                </c:pt>
                <c:pt idx="776">
                  <c:v>0.85</c:v>
                </c:pt>
                <c:pt idx="777">
                  <c:v>0.85</c:v>
                </c:pt>
                <c:pt idx="778">
                  <c:v>0.85</c:v>
                </c:pt>
                <c:pt idx="779">
                  <c:v>0.85</c:v>
                </c:pt>
                <c:pt idx="780">
                  <c:v>0.85</c:v>
                </c:pt>
                <c:pt idx="781">
                  <c:v>0.85</c:v>
                </c:pt>
                <c:pt idx="782">
                  <c:v>0.85</c:v>
                </c:pt>
                <c:pt idx="783">
                  <c:v>0.85</c:v>
                </c:pt>
                <c:pt idx="784">
                  <c:v>0.85</c:v>
                </c:pt>
                <c:pt idx="785">
                  <c:v>0.85</c:v>
                </c:pt>
                <c:pt idx="786">
                  <c:v>0.85</c:v>
                </c:pt>
                <c:pt idx="787">
                  <c:v>0.85</c:v>
                </c:pt>
                <c:pt idx="788">
                  <c:v>0.85</c:v>
                </c:pt>
                <c:pt idx="789">
                  <c:v>0.85</c:v>
                </c:pt>
                <c:pt idx="790">
                  <c:v>0.85</c:v>
                </c:pt>
                <c:pt idx="791">
                  <c:v>0.85</c:v>
                </c:pt>
                <c:pt idx="792">
                  <c:v>0.85</c:v>
                </c:pt>
                <c:pt idx="793">
                  <c:v>0.85</c:v>
                </c:pt>
                <c:pt idx="794">
                  <c:v>0.85</c:v>
                </c:pt>
                <c:pt idx="795">
                  <c:v>0.85</c:v>
                </c:pt>
                <c:pt idx="796">
                  <c:v>0.85</c:v>
                </c:pt>
                <c:pt idx="797">
                  <c:v>0.85</c:v>
                </c:pt>
                <c:pt idx="798">
                  <c:v>0.85</c:v>
                </c:pt>
                <c:pt idx="799">
                  <c:v>0.85</c:v>
                </c:pt>
                <c:pt idx="800">
                  <c:v>0.85</c:v>
                </c:pt>
                <c:pt idx="801">
                  <c:v>0.85</c:v>
                </c:pt>
                <c:pt idx="802">
                  <c:v>0.85</c:v>
                </c:pt>
                <c:pt idx="803">
                  <c:v>0.85</c:v>
                </c:pt>
                <c:pt idx="804">
                  <c:v>0.85</c:v>
                </c:pt>
                <c:pt idx="805">
                  <c:v>0.85</c:v>
                </c:pt>
                <c:pt idx="806">
                  <c:v>0.85</c:v>
                </c:pt>
                <c:pt idx="807">
                  <c:v>0.85</c:v>
                </c:pt>
                <c:pt idx="808">
                  <c:v>0.85</c:v>
                </c:pt>
                <c:pt idx="809">
                  <c:v>0.85</c:v>
                </c:pt>
                <c:pt idx="810">
                  <c:v>0.85</c:v>
                </c:pt>
                <c:pt idx="811">
                  <c:v>0.85</c:v>
                </c:pt>
                <c:pt idx="812">
                  <c:v>0.85</c:v>
                </c:pt>
                <c:pt idx="813">
                  <c:v>0.85</c:v>
                </c:pt>
                <c:pt idx="814">
                  <c:v>0.85</c:v>
                </c:pt>
                <c:pt idx="815">
                  <c:v>0.85</c:v>
                </c:pt>
                <c:pt idx="816">
                  <c:v>0.85</c:v>
                </c:pt>
                <c:pt idx="817">
                  <c:v>0.85</c:v>
                </c:pt>
                <c:pt idx="818">
                  <c:v>0.85</c:v>
                </c:pt>
                <c:pt idx="819">
                  <c:v>0.85</c:v>
                </c:pt>
                <c:pt idx="820">
                  <c:v>0.85</c:v>
                </c:pt>
                <c:pt idx="821">
                  <c:v>0.85</c:v>
                </c:pt>
                <c:pt idx="822">
                  <c:v>0.85</c:v>
                </c:pt>
                <c:pt idx="823">
                  <c:v>0.85</c:v>
                </c:pt>
                <c:pt idx="824">
                  <c:v>0.85</c:v>
                </c:pt>
                <c:pt idx="825">
                  <c:v>0.85</c:v>
                </c:pt>
                <c:pt idx="826">
                  <c:v>0.85</c:v>
                </c:pt>
                <c:pt idx="827">
                  <c:v>0.85</c:v>
                </c:pt>
                <c:pt idx="828">
                  <c:v>0</c:v>
                </c:pt>
                <c:pt idx="829">
                  <c:v>0.32811286552902813</c:v>
                </c:pt>
                <c:pt idx="830">
                  <c:v>0.85</c:v>
                </c:pt>
                <c:pt idx="831">
                  <c:v>0.85</c:v>
                </c:pt>
                <c:pt idx="832">
                  <c:v>0.85</c:v>
                </c:pt>
                <c:pt idx="833">
                  <c:v>0.85</c:v>
                </c:pt>
                <c:pt idx="834">
                  <c:v>0.74747634329083623</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3.1970848434435803E-2</c:v>
                </c:pt>
                <c:pt idx="850">
                  <c:v>0</c:v>
                </c:pt>
                <c:pt idx="851">
                  <c:v>0</c:v>
                </c:pt>
                <c:pt idx="852">
                  <c:v>0.14557463808692195</c:v>
                </c:pt>
                <c:pt idx="853">
                  <c:v>0.85</c:v>
                </c:pt>
                <c:pt idx="854">
                  <c:v>0.7219064650748358</c:v>
                </c:pt>
                <c:pt idx="855">
                  <c:v>0.85</c:v>
                </c:pt>
                <c:pt idx="856">
                  <c:v>0.85</c:v>
                </c:pt>
                <c:pt idx="857">
                  <c:v>0.85</c:v>
                </c:pt>
                <c:pt idx="858">
                  <c:v>0.85</c:v>
                </c:pt>
                <c:pt idx="859">
                  <c:v>0.85</c:v>
                </c:pt>
                <c:pt idx="860">
                  <c:v>0.85</c:v>
                </c:pt>
                <c:pt idx="861">
                  <c:v>0.85</c:v>
                </c:pt>
                <c:pt idx="862">
                  <c:v>0.85</c:v>
                </c:pt>
                <c:pt idx="863">
                  <c:v>0.85</c:v>
                </c:pt>
                <c:pt idx="864">
                  <c:v>0.85</c:v>
                </c:pt>
                <c:pt idx="865">
                  <c:v>0.85</c:v>
                </c:pt>
                <c:pt idx="866">
                  <c:v>0.85</c:v>
                </c:pt>
                <c:pt idx="867">
                  <c:v>0.49977730090525535</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0.5766400852737763</c:v>
                </c:pt>
                <c:pt idx="902">
                  <c:v>0.85</c:v>
                </c:pt>
                <c:pt idx="903">
                  <c:v>0.38427482408289837</c:v>
                </c:pt>
                <c:pt idx="904">
                  <c:v>1.4113971031879509E-2</c:v>
                </c:pt>
                <c:pt idx="905">
                  <c:v>0.85</c:v>
                </c:pt>
                <c:pt idx="906">
                  <c:v>0.85</c:v>
                </c:pt>
                <c:pt idx="907">
                  <c:v>0.81919856273322678</c:v>
                </c:pt>
                <c:pt idx="908">
                  <c:v>0.85</c:v>
                </c:pt>
                <c:pt idx="909">
                  <c:v>0.79522333502460163</c:v>
                </c:pt>
                <c:pt idx="910">
                  <c:v>0.83920465753009477</c:v>
                </c:pt>
                <c:pt idx="911">
                  <c:v>0.32383899087435747</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1.8697341540010043E-2</c:v>
                </c:pt>
                <c:pt idx="992">
                  <c:v>2.4150933646563243E-2</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0.31066531595862779</c:v>
                </c:pt>
                <c:pt idx="1098">
                  <c:v>0.8246985568925993</c:v>
                </c:pt>
                <c:pt idx="1099">
                  <c:v>0.85</c:v>
                </c:pt>
                <c:pt idx="1100">
                  <c:v>0.85</c:v>
                </c:pt>
                <c:pt idx="1101">
                  <c:v>0.85</c:v>
                </c:pt>
                <c:pt idx="1102">
                  <c:v>0.85</c:v>
                </c:pt>
                <c:pt idx="1103">
                  <c:v>0.85</c:v>
                </c:pt>
                <c:pt idx="1104">
                  <c:v>0.85</c:v>
                </c:pt>
                <c:pt idx="1105">
                  <c:v>0.85</c:v>
                </c:pt>
                <c:pt idx="1106">
                  <c:v>0.85</c:v>
                </c:pt>
                <c:pt idx="1107">
                  <c:v>0.85</c:v>
                </c:pt>
                <c:pt idx="1108">
                  <c:v>0.85</c:v>
                </c:pt>
                <c:pt idx="1109">
                  <c:v>0.85</c:v>
                </c:pt>
                <c:pt idx="1110">
                  <c:v>0.30515573065326396</c:v>
                </c:pt>
                <c:pt idx="1111">
                  <c:v>0.42175291079529853</c:v>
                </c:pt>
                <c:pt idx="1112">
                  <c:v>0.2989873951746474</c:v>
                </c:pt>
                <c:pt idx="1113">
                  <c:v>0.22954184720073106</c:v>
                </c:pt>
                <c:pt idx="1114">
                  <c:v>0.13213136274398427</c:v>
                </c:pt>
                <c:pt idx="1115">
                  <c:v>0.10566111292532779</c:v>
                </c:pt>
                <c:pt idx="1116">
                  <c:v>0.20502846806879951</c:v>
                </c:pt>
                <c:pt idx="1117">
                  <c:v>0.6987735325984048</c:v>
                </c:pt>
                <c:pt idx="1118">
                  <c:v>0</c:v>
                </c:pt>
                <c:pt idx="1119">
                  <c:v>0</c:v>
                </c:pt>
                <c:pt idx="1120">
                  <c:v>0</c:v>
                </c:pt>
                <c:pt idx="1121">
                  <c:v>2.3155802679287389E-3</c:v>
                </c:pt>
                <c:pt idx="1122">
                  <c:v>0.42300261259401239</c:v>
                </c:pt>
                <c:pt idx="1123">
                  <c:v>0.52594740244406524</c:v>
                </c:pt>
                <c:pt idx="1124">
                  <c:v>0.62301727786472549</c:v>
                </c:pt>
                <c:pt idx="1125">
                  <c:v>0.2778107219271716</c:v>
                </c:pt>
                <c:pt idx="1126">
                  <c:v>8.9463553732059706E-2</c:v>
                </c:pt>
                <c:pt idx="1127">
                  <c:v>0.21157438310354704</c:v>
                </c:pt>
                <c:pt idx="1128">
                  <c:v>0.25052776026018797</c:v>
                </c:pt>
                <c:pt idx="1129">
                  <c:v>0</c:v>
                </c:pt>
                <c:pt idx="1130">
                  <c:v>0.28773886389602543</c:v>
                </c:pt>
                <c:pt idx="1131">
                  <c:v>0.51581630658787858</c:v>
                </c:pt>
                <c:pt idx="1132">
                  <c:v>0.62422184465884822</c:v>
                </c:pt>
                <c:pt idx="1133">
                  <c:v>0.32749804043472625</c:v>
                </c:pt>
                <c:pt idx="1134">
                  <c:v>0.25296111343612288</c:v>
                </c:pt>
                <c:pt idx="1135">
                  <c:v>0.41490774666679897</c:v>
                </c:pt>
                <c:pt idx="1136">
                  <c:v>0.23767519963969475</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0.4851068960878776</c:v>
                </c:pt>
                <c:pt idx="1162">
                  <c:v>0.50762383248523868</c:v>
                </c:pt>
                <c:pt idx="1163">
                  <c:v>0.85</c:v>
                </c:pt>
                <c:pt idx="1164">
                  <c:v>0.85</c:v>
                </c:pt>
                <c:pt idx="1165">
                  <c:v>0.85</c:v>
                </c:pt>
                <c:pt idx="1166">
                  <c:v>0.85</c:v>
                </c:pt>
                <c:pt idx="1167">
                  <c:v>0.85</c:v>
                </c:pt>
                <c:pt idx="1168">
                  <c:v>0.85</c:v>
                </c:pt>
                <c:pt idx="1169">
                  <c:v>0.85</c:v>
                </c:pt>
                <c:pt idx="1170">
                  <c:v>0.85</c:v>
                </c:pt>
                <c:pt idx="1171">
                  <c:v>0.85</c:v>
                </c:pt>
                <c:pt idx="1172">
                  <c:v>0.85</c:v>
                </c:pt>
                <c:pt idx="1173">
                  <c:v>0.85</c:v>
                </c:pt>
                <c:pt idx="1174">
                  <c:v>0.85</c:v>
                </c:pt>
                <c:pt idx="1175">
                  <c:v>0.85</c:v>
                </c:pt>
                <c:pt idx="1176">
                  <c:v>0.85</c:v>
                </c:pt>
                <c:pt idx="1177">
                  <c:v>0.85</c:v>
                </c:pt>
                <c:pt idx="1178">
                  <c:v>0.85</c:v>
                </c:pt>
                <c:pt idx="1179">
                  <c:v>0.85</c:v>
                </c:pt>
                <c:pt idx="1180">
                  <c:v>0.85</c:v>
                </c:pt>
                <c:pt idx="1181">
                  <c:v>0.85</c:v>
                </c:pt>
                <c:pt idx="1182">
                  <c:v>0.85</c:v>
                </c:pt>
                <c:pt idx="1183">
                  <c:v>0.85</c:v>
                </c:pt>
                <c:pt idx="1184">
                  <c:v>0.85</c:v>
                </c:pt>
                <c:pt idx="1185">
                  <c:v>0.85</c:v>
                </c:pt>
                <c:pt idx="1186">
                  <c:v>0.85</c:v>
                </c:pt>
                <c:pt idx="1187">
                  <c:v>0.85</c:v>
                </c:pt>
                <c:pt idx="1188">
                  <c:v>0.85</c:v>
                </c:pt>
                <c:pt idx="1189">
                  <c:v>0.85</c:v>
                </c:pt>
                <c:pt idx="1190">
                  <c:v>0.85</c:v>
                </c:pt>
                <c:pt idx="1191">
                  <c:v>0.85</c:v>
                </c:pt>
                <c:pt idx="1192">
                  <c:v>0.85</c:v>
                </c:pt>
                <c:pt idx="1193">
                  <c:v>0.85</c:v>
                </c:pt>
                <c:pt idx="1194">
                  <c:v>0.85</c:v>
                </c:pt>
                <c:pt idx="1195">
                  <c:v>0.85</c:v>
                </c:pt>
                <c:pt idx="1196">
                  <c:v>0.85</c:v>
                </c:pt>
                <c:pt idx="1197">
                  <c:v>0.85</c:v>
                </c:pt>
                <c:pt idx="1198">
                  <c:v>0.85</c:v>
                </c:pt>
                <c:pt idx="1199">
                  <c:v>0.85</c:v>
                </c:pt>
                <c:pt idx="1200">
                  <c:v>0.85</c:v>
                </c:pt>
                <c:pt idx="1201">
                  <c:v>0.85</c:v>
                </c:pt>
                <c:pt idx="1202">
                  <c:v>0.85</c:v>
                </c:pt>
                <c:pt idx="1203">
                  <c:v>0.85</c:v>
                </c:pt>
                <c:pt idx="1204">
                  <c:v>0.85</c:v>
                </c:pt>
                <c:pt idx="1205">
                  <c:v>0.85</c:v>
                </c:pt>
                <c:pt idx="1206">
                  <c:v>0.85</c:v>
                </c:pt>
                <c:pt idx="1207">
                  <c:v>0.85</c:v>
                </c:pt>
                <c:pt idx="1208">
                  <c:v>0.85</c:v>
                </c:pt>
                <c:pt idx="1209">
                  <c:v>0.85</c:v>
                </c:pt>
                <c:pt idx="1210">
                  <c:v>0.85</c:v>
                </c:pt>
                <c:pt idx="1211">
                  <c:v>0.85</c:v>
                </c:pt>
                <c:pt idx="1212">
                  <c:v>0.85</c:v>
                </c:pt>
                <c:pt idx="1213">
                  <c:v>0.85</c:v>
                </c:pt>
                <c:pt idx="1214">
                  <c:v>0.85</c:v>
                </c:pt>
                <c:pt idx="1215">
                  <c:v>0.85</c:v>
                </c:pt>
                <c:pt idx="1216">
                  <c:v>0.85</c:v>
                </c:pt>
                <c:pt idx="1217">
                  <c:v>0.85</c:v>
                </c:pt>
                <c:pt idx="1218">
                  <c:v>0.85</c:v>
                </c:pt>
                <c:pt idx="1219">
                  <c:v>0.85</c:v>
                </c:pt>
                <c:pt idx="1220">
                  <c:v>0.85</c:v>
                </c:pt>
                <c:pt idx="1221">
                  <c:v>0.85</c:v>
                </c:pt>
                <c:pt idx="1222">
                  <c:v>0.85</c:v>
                </c:pt>
                <c:pt idx="1223">
                  <c:v>0.85</c:v>
                </c:pt>
                <c:pt idx="1224">
                  <c:v>0.85</c:v>
                </c:pt>
                <c:pt idx="1225">
                  <c:v>0.85</c:v>
                </c:pt>
                <c:pt idx="1226">
                  <c:v>0.85</c:v>
                </c:pt>
                <c:pt idx="1227">
                  <c:v>0.85</c:v>
                </c:pt>
                <c:pt idx="1228">
                  <c:v>0.85</c:v>
                </c:pt>
                <c:pt idx="1229">
                  <c:v>0.85</c:v>
                </c:pt>
                <c:pt idx="1230">
                  <c:v>0.85</c:v>
                </c:pt>
                <c:pt idx="1231">
                  <c:v>0.85</c:v>
                </c:pt>
                <c:pt idx="1232">
                  <c:v>0.85</c:v>
                </c:pt>
                <c:pt idx="1233">
                  <c:v>0.85</c:v>
                </c:pt>
                <c:pt idx="1234">
                  <c:v>0.85</c:v>
                </c:pt>
                <c:pt idx="1235">
                  <c:v>0.85</c:v>
                </c:pt>
                <c:pt idx="1236">
                  <c:v>0.85</c:v>
                </c:pt>
                <c:pt idx="1237">
                  <c:v>0.85</c:v>
                </c:pt>
                <c:pt idx="1238">
                  <c:v>0.85</c:v>
                </c:pt>
                <c:pt idx="1239">
                  <c:v>0.85</c:v>
                </c:pt>
                <c:pt idx="1240">
                  <c:v>0.85</c:v>
                </c:pt>
                <c:pt idx="1241">
                  <c:v>0.85</c:v>
                </c:pt>
                <c:pt idx="1242">
                  <c:v>0.85</c:v>
                </c:pt>
                <c:pt idx="1243">
                  <c:v>0.85</c:v>
                </c:pt>
                <c:pt idx="1244">
                  <c:v>0.85</c:v>
                </c:pt>
                <c:pt idx="1245">
                  <c:v>0.85</c:v>
                </c:pt>
                <c:pt idx="1246">
                  <c:v>0.85</c:v>
                </c:pt>
                <c:pt idx="1247">
                  <c:v>0.85</c:v>
                </c:pt>
                <c:pt idx="1248">
                  <c:v>0.85</c:v>
                </c:pt>
                <c:pt idx="1249">
                  <c:v>0.85</c:v>
                </c:pt>
                <c:pt idx="1250">
                  <c:v>0.85</c:v>
                </c:pt>
                <c:pt idx="1251">
                  <c:v>0.85</c:v>
                </c:pt>
                <c:pt idx="1252">
                  <c:v>0.85</c:v>
                </c:pt>
                <c:pt idx="1253">
                  <c:v>0.85</c:v>
                </c:pt>
                <c:pt idx="1254">
                  <c:v>0.85</c:v>
                </c:pt>
                <c:pt idx="1255">
                  <c:v>0.85</c:v>
                </c:pt>
                <c:pt idx="1256">
                  <c:v>0.85</c:v>
                </c:pt>
                <c:pt idx="1257">
                  <c:v>0.85</c:v>
                </c:pt>
                <c:pt idx="1258">
                  <c:v>0.85</c:v>
                </c:pt>
                <c:pt idx="1259">
                  <c:v>0.85</c:v>
                </c:pt>
                <c:pt idx="1260">
                  <c:v>0.85</c:v>
                </c:pt>
                <c:pt idx="1261">
                  <c:v>0.85</c:v>
                </c:pt>
                <c:pt idx="1262">
                  <c:v>0.85</c:v>
                </c:pt>
                <c:pt idx="1263">
                  <c:v>0.85</c:v>
                </c:pt>
                <c:pt idx="1264">
                  <c:v>0.85</c:v>
                </c:pt>
                <c:pt idx="1265">
                  <c:v>0.85</c:v>
                </c:pt>
                <c:pt idx="1266">
                  <c:v>0.85</c:v>
                </c:pt>
                <c:pt idx="1267">
                  <c:v>0.85</c:v>
                </c:pt>
                <c:pt idx="1268">
                  <c:v>0.85</c:v>
                </c:pt>
                <c:pt idx="1269">
                  <c:v>0.85</c:v>
                </c:pt>
                <c:pt idx="1270">
                  <c:v>0.85</c:v>
                </c:pt>
                <c:pt idx="1271">
                  <c:v>0.85</c:v>
                </c:pt>
                <c:pt idx="1272">
                  <c:v>0.85</c:v>
                </c:pt>
                <c:pt idx="1273">
                  <c:v>0.85</c:v>
                </c:pt>
                <c:pt idx="1274">
                  <c:v>0.85</c:v>
                </c:pt>
                <c:pt idx="1275">
                  <c:v>0.85</c:v>
                </c:pt>
                <c:pt idx="1276">
                  <c:v>0.85</c:v>
                </c:pt>
                <c:pt idx="1277">
                  <c:v>0.85</c:v>
                </c:pt>
                <c:pt idx="1278">
                  <c:v>0.85</c:v>
                </c:pt>
                <c:pt idx="1279">
                  <c:v>0.85</c:v>
                </c:pt>
                <c:pt idx="1280">
                  <c:v>0.85</c:v>
                </c:pt>
                <c:pt idx="1281">
                  <c:v>0.85</c:v>
                </c:pt>
                <c:pt idx="1282">
                  <c:v>0.85</c:v>
                </c:pt>
                <c:pt idx="1283">
                  <c:v>0.85</c:v>
                </c:pt>
                <c:pt idx="1284">
                  <c:v>0.85</c:v>
                </c:pt>
                <c:pt idx="1285">
                  <c:v>0.85</c:v>
                </c:pt>
                <c:pt idx="1286">
                  <c:v>0.85</c:v>
                </c:pt>
                <c:pt idx="1287">
                  <c:v>0.85</c:v>
                </c:pt>
                <c:pt idx="1288">
                  <c:v>0.85</c:v>
                </c:pt>
                <c:pt idx="1289">
                  <c:v>0.85</c:v>
                </c:pt>
                <c:pt idx="1290">
                  <c:v>0.85</c:v>
                </c:pt>
                <c:pt idx="1291">
                  <c:v>0.85</c:v>
                </c:pt>
                <c:pt idx="1292">
                  <c:v>0.85</c:v>
                </c:pt>
                <c:pt idx="1293">
                  <c:v>0.85</c:v>
                </c:pt>
                <c:pt idx="1294">
                  <c:v>0.85</c:v>
                </c:pt>
                <c:pt idx="1295">
                  <c:v>0.85</c:v>
                </c:pt>
                <c:pt idx="1296">
                  <c:v>0.85</c:v>
                </c:pt>
                <c:pt idx="1297">
                  <c:v>0.85</c:v>
                </c:pt>
                <c:pt idx="1298">
                  <c:v>0.85</c:v>
                </c:pt>
                <c:pt idx="1299">
                  <c:v>0.85</c:v>
                </c:pt>
                <c:pt idx="1300">
                  <c:v>0.85</c:v>
                </c:pt>
                <c:pt idx="1301">
                  <c:v>0.85</c:v>
                </c:pt>
                <c:pt idx="1302">
                  <c:v>0.85</c:v>
                </c:pt>
                <c:pt idx="1303">
                  <c:v>0.85</c:v>
                </c:pt>
                <c:pt idx="1304">
                  <c:v>0.85</c:v>
                </c:pt>
                <c:pt idx="1305">
                  <c:v>0.85</c:v>
                </c:pt>
                <c:pt idx="1306">
                  <c:v>0.85</c:v>
                </c:pt>
                <c:pt idx="1307">
                  <c:v>0.85</c:v>
                </c:pt>
                <c:pt idx="1308">
                  <c:v>0.85</c:v>
                </c:pt>
                <c:pt idx="1309">
                  <c:v>0.85</c:v>
                </c:pt>
                <c:pt idx="1310">
                  <c:v>0.85</c:v>
                </c:pt>
                <c:pt idx="1311">
                  <c:v>0.85</c:v>
                </c:pt>
                <c:pt idx="1312">
                  <c:v>0.85</c:v>
                </c:pt>
                <c:pt idx="1313">
                  <c:v>0.85</c:v>
                </c:pt>
                <c:pt idx="1314">
                  <c:v>0.85</c:v>
                </c:pt>
                <c:pt idx="1315">
                  <c:v>0.85</c:v>
                </c:pt>
                <c:pt idx="1316">
                  <c:v>0.85</c:v>
                </c:pt>
                <c:pt idx="1317">
                  <c:v>0.85</c:v>
                </c:pt>
                <c:pt idx="1318">
                  <c:v>0.85</c:v>
                </c:pt>
                <c:pt idx="1319">
                  <c:v>0.85</c:v>
                </c:pt>
                <c:pt idx="1320">
                  <c:v>0.85</c:v>
                </c:pt>
                <c:pt idx="1321">
                  <c:v>0.85</c:v>
                </c:pt>
                <c:pt idx="1322">
                  <c:v>0.85</c:v>
                </c:pt>
                <c:pt idx="1323">
                  <c:v>0.85</c:v>
                </c:pt>
                <c:pt idx="1324">
                  <c:v>0.85</c:v>
                </c:pt>
                <c:pt idx="1325">
                  <c:v>0.85</c:v>
                </c:pt>
                <c:pt idx="1326">
                  <c:v>0.85</c:v>
                </c:pt>
                <c:pt idx="1327">
                  <c:v>0.85</c:v>
                </c:pt>
                <c:pt idx="1328">
                  <c:v>0.85</c:v>
                </c:pt>
                <c:pt idx="1329">
                  <c:v>0.85</c:v>
                </c:pt>
                <c:pt idx="1330">
                  <c:v>0.85</c:v>
                </c:pt>
                <c:pt idx="1331">
                  <c:v>0.85</c:v>
                </c:pt>
                <c:pt idx="1332">
                  <c:v>0.85</c:v>
                </c:pt>
                <c:pt idx="1333">
                  <c:v>0.85</c:v>
                </c:pt>
                <c:pt idx="1334">
                  <c:v>0.85</c:v>
                </c:pt>
                <c:pt idx="1335">
                  <c:v>0.85</c:v>
                </c:pt>
                <c:pt idx="1336">
                  <c:v>0.85</c:v>
                </c:pt>
                <c:pt idx="1337">
                  <c:v>0.85</c:v>
                </c:pt>
                <c:pt idx="1338">
                  <c:v>0.85</c:v>
                </c:pt>
                <c:pt idx="1339">
                  <c:v>0.85</c:v>
                </c:pt>
                <c:pt idx="1340">
                  <c:v>0.45152100428618769</c:v>
                </c:pt>
                <c:pt idx="1341">
                  <c:v>0.34107697722627106</c:v>
                </c:pt>
                <c:pt idx="1342">
                  <c:v>0.72973711483065662</c:v>
                </c:pt>
                <c:pt idx="1343">
                  <c:v>0.85</c:v>
                </c:pt>
                <c:pt idx="1344">
                  <c:v>0.4447831529932193</c:v>
                </c:pt>
                <c:pt idx="1345">
                  <c:v>0.73808964846729763</c:v>
                </c:pt>
                <c:pt idx="1346">
                  <c:v>0.85</c:v>
                </c:pt>
                <c:pt idx="1347">
                  <c:v>0.71377146173576334</c:v>
                </c:pt>
              </c:numCache>
            </c:numRef>
          </c:val>
          <c:smooth val="0"/>
          <c:extLst>
            <c:ext xmlns:c16="http://schemas.microsoft.com/office/drawing/2014/chart" uri="{C3380CC4-5D6E-409C-BE32-E72D297353CC}">
              <c16:uniqueId val="{00000002-B8C7-094F-B4AD-795454D8B562}"/>
            </c:ext>
          </c:extLst>
        </c:ser>
        <c:ser>
          <c:idx val="13"/>
          <c:order val="7"/>
          <c:tx>
            <c:strRef>
              <c:f>variable_alloc!$AC$1</c:f>
              <c:strCache>
                <c:ptCount val="1"/>
                <c:pt idx="0">
                  <c:v>VAR % stock</c:v>
                </c:pt>
              </c:strCache>
            </c:strRef>
          </c:tx>
          <c:spPr>
            <a:ln w="15875" cap="rnd">
              <a:solidFill>
                <a:schemeClr val="accent4">
                  <a:lumMod val="75000"/>
                </a:schemeClr>
              </a:solidFill>
              <a:prstDash val="dashDot"/>
              <a:round/>
            </a:ln>
            <a:effectLst/>
          </c:spPr>
          <c:marker>
            <c:symbol val="none"/>
          </c:marker>
          <c:val>
            <c:numRef>
              <c:f>variable_alloc!$AC$364:$AC$1712</c:f>
              <c:numCache>
                <c:formatCode>0.0%</c:formatCode>
                <c:ptCount val="1349"/>
                <c:pt idx="0">
                  <c:v>0.85</c:v>
                </c:pt>
                <c:pt idx="1">
                  <c:v>0.85</c:v>
                </c:pt>
                <c:pt idx="2">
                  <c:v>0.85</c:v>
                </c:pt>
                <c:pt idx="3">
                  <c:v>0.85</c:v>
                </c:pt>
                <c:pt idx="4">
                  <c:v>0.85</c:v>
                </c:pt>
                <c:pt idx="5">
                  <c:v>0.85000000000000009</c:v>
                </c:pt>
                <c:pt idx="6">
                  <c:v>0.85</c:v>
                </c:pt>
                <c:pt idx="7">
                  <c:v>0.84999999999999987</c:v>
                </c:pt>
                <c:pt idx="8">
                  <c:v>0.85</c:v>
                </c:pt>
                <c:pt idx="9">
                  <c:v>0.85000000000000009</c:v>
                </c:pt>
                <c:pt idx="10">
                  <c:v>0.85</c:v>
                </c:pt>
                <c:pt idx="11">
                  <c:v>0.85</c:v>
                </c:pt>
                <c:pt idx="12">
                  <c:v>0.85</c:v>
                </c:pt>
                <c:pt idx="13">
                  <c:v>0.84999999999999987</c:v>
                </c:pt>
                <c:pt idx="14">
                  <c:v>0.85</c:v>
                </c:pt>
                <c:pt idx="15">
                  <c:v>0.85</c:v>
                </c:pt>
                <c:pt idx="16">
                  <c:v>0.85</c:v>
                </c:pt>
                <c:pt idx="17">
                  <c:v>0.85</c:v>
                </c:pt>
                <c:pt idx="18">
                  <c:v>0.85</c:v>
                </c:pt>
                <c:pt idx="19">
                  <c:v>0.85</c:v>
                </c:pt>
                <c:pt idx="20">
                  <c:v>0.85</c:v>
                </c:pt>
                <c:pt idx="21">
                  <c:v>0.85</c:v>
                </c:pt>
                <c:pt idx="22">
                  <c:v>0.85</c:v>
                </c:pt>
                <c:pt idx="23">
                  <c:v>0.85</c:v>
                </c:pt>
                <c:pt idx="24">
                  <c:v>0.84999999999999987</c:v>
                </c:pt>
                <c:pt idx="25">
                  <c:v>0.85</c:v>
                </c:pt>
                <c:pt idx="26">
                  <c:v>0.85000000000000009</c:v>
                </c:pt>
                <c:pt idx="27">
                  <c:v>0.85</c:v>
                </c:pt>
                <c:pt idx="28">
                  <c:v>0.84999999999999987</c:v>
                </c:pt>
                <c:pt idx="29">
                  <c:v>0.84999999999999987</c:v>
                </c:pt>
                <c:pt idx="30">
                  <c:v>0.85</c:v>
                </c:pt>
                <c:pt idx="31">
                  <c:v>0.85</c:v>
                </c:pt>
                <c:pt idx="32">
                  <c:v>0.85</c:v>
                </c:pt>
                <c:pt idx="33">
                  <c:v>0.85</c:v>
                </c:pt>
                <c:pt idx="34">
                  <c:v>0.85</c:v>
                </c:pt>
                <c:pt idx="35">
                  <c:v>0.85</c:v>
                </c:pt>
                <c:pt idx="36">
                  <c:v>0.84999999999999987</c:v>
                </c:pt>
                <c:pt idx="37">
                  <c:v>0.85</c:v>
                </c:pt>
                <c:pt idx="38">
                  <c:v>0.85</c:v>
                </c:pt>
                <c:pt idx="39">
                  <c:v>0.84999999999999987</c:v>
                </c:pt>
                <c:pt idx="40">
                  <c:v>0.85</c:v>
                </c:pt>
                <c:pt idx="41">
                  <c:v>0.85000000000000009</c:v>
                </c:pt>
                <c:pt idx="42">
                  <c:v>0.85</c:v>
                </c:pt>
                <c:pt idx="43">
                  <c:v>0.84999999999999987</c:v>
                </c:pt>
                <c:pt idx="44">
                  <c:v>0.85000000000000009</c:v>
                </c:pt>
                <c:pt idx="45">
                  <c:v>0.85</c:v>
                </c:pt>
                <c:pt idx="46">
                  <c:v>0.85</c:v>
                </c:pt>
                <c:pt idx="47">
                  <c:v>0.85000000000000009</c:v>
                </c:pt>
                <c:pt idx="48">
                  <c:v>0.85</c:v>
                </c:pt>
                <c:pt idx="49">
                  <c:v>0.85</c:v>
                </c:pt>
                <c:pt idx="50">
                  <c:v>0.85</c:v>
                </c:pt>
                <c:pt idx="51">
                  <c:v>0.85</c:v>
                </c:pt>
                <c:pt idx="52">
                  <c:v>0.84999999999999987</c:v>
                </c:pt>
                <c:pt idx="53">
                  <c:v>0.85</c:v>
                </c:pt>
                <c:pt idx="54">
                  <c:v>0.85</c:v>
                </c:pt>
                <c:pt idx="55">
                  <c:v>0.85</c:v>
                </c:pt>
                <c:pt idx="56">
                  <c:v>0.85</c:v>
                </c:pt>
                <c:pt idx="57">
                  <c:v>0.85</c:v>
                </c:pt>
                <c:pt idx="58">
                  <c:v>0.85</c:v>
                </c:pt>
                <c:pt idx="59">
                  <c:v>0.85</c:v>
                </c:pt>
                <c:pt idx="60">
                  <c:v>0.85</c:v>
                </c:pt>
                <c:pt idx="61">
                  <c:v>0.85</c:v>
                </c:pt>
                <c:pt idx="62">
                  <c:v>0.85000000000000009</c:v>
                </c:pt>
                <c:pt idx="63">
                  <c:v>0.85</c:v>
                </c:pt>
                <c:pt idx="64">
                  <c:v>0.85</c:v>
                </c:pt>
                <c:pt idx="65">
                  <c:v>0.85</c:v>
                </c:pt>
                <c:pt idx="66">
                  <c:v>0.85</c:v>
                </c:pt>
                <c:pt idx="67">
                  <c:v>0.85</c:v>
                </c:pt>
                <c:pt idx="68">
                  <c:v>0.85</c:v>
                </c:pt>
                <c:pt idx="69">
                  <c:v>0.85</c:v>
                </c:pt>
                <c:pt idx="70">
                  <c:v>0.85</c:v>
                </c:pt>
                <c:pt idx="71">
                  <c:v>0.85</c:v>
                </c:pt>
                <c:pt idx="72">
                  <c:v>0.85</c:v>
                </c:pt>
                <c:pt idx="73">
                  <c:v>0.85</c:v>
                </c:pt>
                <c:pt idx="74">
                  <c:v>0.85</c:v>
                </c:pt>
                <c:pt idx="75">
                  <c:v>0.85</c:v>
                </c:pt>
                <c:pt idx="76">
                  <c:v>0.85</c:v>
                </c:pt>
                <c:pt idx="77">
                  <c:v>0.85</c:v>
                </c:pt>
                <c:pt idx="78">
                  <c:v>0.84999999999999987</c:v>
                </c:pt>
                <c:pt idx="79">
                  <c:v>0.85</c:v>
                </c:pt>
                <c:pt idx="80">
                  <c:v>0.85</c:v>
                </c:pt>
                <c:pt idx="81">
                  <c:v>0.85</c:v>
                </c:pt>
                <c:pt idx="82">
                  <c:v>0.85000000000000009</c:v>
                </c:pt>
                <c:pt idx="83">
                  <c:v>0.85</c:v>
                </c:pt>
                <c:pt idx="84">
                  <c:v>0.85</c:v>
                </c:pt>
                <c:pt idx="85">
                  <c:v>0.85</c:v>
                </c:pt>
                <c:pt idx="86">
                  <c:v>0.85000000000000009</c:v>
                </c:pt>
                <c:pt idx="87">
                  <c:v>0.85</c:v>
                </c:pt>
                <c:pt idx="88">
                  <c:v>0.84999999999999987</c:v>
                </c:pt>
                <c:pt idx="89">
                  <c:v>0.84999999999999987</c:v>
                </c:pt>
                <c:pt idx="90">
                  <c:v>0.85</c:v>
                </c:pt>
                <c:pt idx="91">
                  <c:v>0.85</c:v>
                </c:pt>
                <c:pt idx="92">
                  <c:v>0.85000000000000009</c:v>
                </c:pt>
                <c:pt idx="93">
                  <c:v>0.85</c:v>
                </c:pt>
                <c:pt idx="94">
                  <c:v>0.84999999999999987</c:v>
                </c:pt>
                <c:pt idx="95">
                  <c:v>0.85</c:v>
                </c:pt>
                <c:pt idx="96">
                  <c:v>0.85</c:v>
                </c:pt>
                <c:pt idx="97">
                  <c:v>0.84999999999999987</c:v>
                </c:pt>
                <c:pt idx="98">
                  <c:v>0.85</c:v>
                </c:pt>
                <c:pt idx="99">
                  <c:v>0.84999999999999987</c:v>
                </c:pt>
                <c:pt idx="100">
                  <c:v>0.85</c:v>
                </c:pt>
                <c:pt idx="101">
                  <c:v>0.85</c:v>
                </c:pt>
                <c:pt idx="102">
                  <c:v>0.85</c:v>
                </c:pt>
                <c:pt idx="103">
                  <c:v>0.85</c:v>
                </c:pt>
                <c:pt idx="104">
                  <c:v>0.85</c:v>
                </c:pt>
                <c:pt idx="105">
                  <c:v>0.84999999999999987</c:v>
                </c:pt>
                <c:pt idx="106">
                  <c:v>0.85</c:v>
                </c:pt>
                <c:pt idx="107">
                  <c:v>0.85</c:v>
                </c:pt>
                <c:pt idx="108">
                  <c:v>0.85</c:v>
                </c:pt>
                <c:pt idx="109">
                  <c:v>0.85</c:v>
                </c:pt>
                <c:pt idx="110">
                  <c:v>0.85</c:v>
                </c:pt>
                <c:pt idx="111">
                  <c:v>0.85</c:v>
                </c:pt>
                <c:pt idx="112">
                  <c:v>0.85</c:v>
                </c:pt>
                <c:pt idx="113">
                  <c:v>0.85</c:v>
                </c:pt>
                <c:pt idx="114">
                  <c:v>0.85</c:v>
                </c:pt>
                <c:pt idx="115">
                  <c:v>0.85</c:v>
                </c:pt>
                <c:pt idx="116">
                  <c:v>0.85</c:v>
                </c:pt>
                <c:pt idx="117">
                  <c:v>0.85</c:v>
                </c:pt>
                <c:pt idx="118">
                  <c:v>0.85</c:v>
                </c:pt>
                <c:pt idx="119">
                  <c:v>0.85</c:v>
                </c:pt>
                <c:pt idx="120">
                  <c:v>0.85</c:v>
                </c:pt>
                <c:pt idx="121">
                  <c:v>0.85</c:v>
                </c:pt>
                <c:pt idx="122">
                  <c:v>0.85</c:v>
                </c:pt>
                <c:pt idx="123">
                  <c:v>0.85</c:v>
                </c:pt>
                <c:pt idx="124">
                  <c:v>0.85</c:v>
                </c:pt>
                <c:pt idx="125">
                  <c:v>0.85</c:v>
                </c:pt>
                <c:pt idx="126">
                  <c:v>0.85</c:v>
                </c:pt>
                <c:pt idx="127">
                  <c:v>0.85</c:v>
                </c:pt>
                <c:pt idx="128">
                  <c:v>0.85</c:v>
                </c:pt>
                <c:pt idx="129">
                  <c:v>0.85</c:v>
                </c:pt>
                <c:pt idx="130">
                  <c:v>0.85</c:v>
                </c:pt>
                <c:pt idx="131">
                  <c:v>0.84999999999999987</c:v>
                </c:pt>
                <c:pt idx="132">
                  <c:v>0.84999999999999987</c:v>
                </c:pt>
                <c:pt idx="133">
                  <c:v>0.85</c:v>
                </c:pt>
                <c:pt idx="134">
                  <c:v>0.84999999999999987</c:v>
                </c:pt>
                <c:pt idx="135">
                  <c:v>0.84999999999999987</c:v>
                </c:pt>
                <c:pt idx="136">
                  <c:v>0.85</c:v>
                </c:pt>
                <c:pt idx="137">
                  <c:v>0.85</c:v>
                </c:pt>
                <c:pt idx="138">
                  <c:v>0.85</c:v>
                </c:pt>
                <c:pt idx="139">
                  <c:v>0.85</c:v>
                </c:pt>
                <c:pt idx="140">
                  <c:v>0.85</c:v>
                </c:pt>
                <c:pt idx="141">
                  <c:v>0.85000000000000009</c:v>
                </c:pt>
                <c:pt idx="142">
                  <c:v>0.85000000000000009</c:v>
                </c:pt>
                <c:pt idx="143">
                  <c:v>0.85</c:v>
                </c:pt>
                <c:pt idx="144">
                  <c:v>0.85</c:v>
                </c:pt>
                <c:pt idx="145">
                  <c:v>0.85</c:v>
                </c:pt>
                <c:pt idx="146">
                  <c:v>0.85</c:v>
                </c:pt>
                <c:pt idx="147">
                  <c:v>0.85</c:v>
                </c:pt>
                <c:pt idx="148">
                  <c:v>0.85</c:v>
                </c:pt>
                <c:pt idx="149">
                  <c:v>0.84999999999999987</c:v>
                </c:pt>
                <c:pt idx="150">
                  <c:v>0.85</c:v>
                </c:pt>
                <c:pt idx="151">
                  <c:v>0.84999999999999987</c:v>
                </c:pt>
                <c:pt idx="152">
                  <c:v>0.85</c:v>
                </c:pt>
                <c:pt idx="153">
                  <c:v>0.85</c:v>
                </c:pt>
                <c:pt idx="154">
                  <c:v>0.85000000000000009</c:v>
                </c:pt>
                <c:pt idx="155">
                  <c:v>0.85</c:v>
                </c:pt>
                <c:pt idx="156">
                  <c:v>0.85</c:v>
                </c:pt>
                <c:pt idx="157">
                  <c:v>0.85000000000000009</c:v>
                </c:pt>
                <c:pt idx="158">
                  <c:v>0.85</c:v>
                </c:pt>
                <c:pt idx="159">
                  <c:v>0.85</c:v>
                </c:pt>
                <c:pt idx="160">
                  <c:v>0.85</c:v>
                </c:pt>
                <c:pt idx="161">
                  <c:v>0.85</c:v>
                </c:pt>
                <c:pt idx="162">
                  <c:v>0.85</c:v>
                </c:pt>
                <c:pt idx="163">
                  <c:v>0.85</c:v>
                </c:pt>
                <c:pt idx="164">
                  <c:v>0.85</c:v>
                </c:pt>
                <c:pt idx="165">
                  <c:v>0.85</c:v>
                </c:pt>
                <c:pt idx="166">
                  <c:v>0.85</c:v>
                </c:pt>
                <c:pt idx="167">
                  <c:v>0.85</c:v>
                </c:pt>
                <c:pt idx="168">
                  <c:v>0.85</c:v>
                </c:pt>
                <c:pt idx="169">
                  <c:v>0.85</c:v>
                </c:pt>
                <c:pt idx="170">
                  <c:v>0.85</c:v>
                </c:pt>
                <c:pt idx="171">
                  <c:v>0.85</c:v>
                </c:pt>
                <c:pt idx="172">
                  <c:v>0.85</c:v>
                </c:pt>
                <c:pt idx="173">
                  <c:v>0.85</c:v>
                </c:pt>
                <c:pt idx="174">
                  <c:v>0.85</c:v>
                </c:pt>
                <c:pt idx="175">
                  <c:v>0.85</c:v>
                </c:pt>
                <c:pt idx="176">
                  <c:v>0.85000000000000009</c:v>
                </c:pt>
                <c:pt idx="177">
                  <c:v>0.84999999999999987</c:v>
                </c:pt>
                <c:pt idx="178">
                  <c:v>0.85</c:v>
                </c:pt>
                <c:pt idx="179">
                  <c:v>0.84999999999999987</c:v>
                </c:pt>
                <c:pt idx="180">
                  <c:v>0.85</c:v>
                </c:pt>
                <c:pt idx="181">
                  <c:v>0.85</c:v>
                </c:pt>
                <c:pt idx="182">
                  <c:v>0.85</c:v>
                </c:pt>
                <c:pt idx="183">
                  <c:v>0.85</c:v>
                </c:pt>
                <c:pt idx="184">
                  <c:v>0.85000000000000009</c:v>
                </c:pt>
                <c:pt idx="185">
                  <c:v>0.84999999999999987</c:v>
                </c:pt>
                <c:pt idx="186">
                  <c:v>0.85</c:v>
                </c:pt>
                <c:pt idx="187">
                  <c:v>0.85</c:v>
                </c:pt>
                <c:pt idx="188">
                  <c:v>0.85000000000000009</c:v>
                </c:pt>
                <c:pt idx="189">
                  <c:v>0.85</c:v>
                </c:pt>
                <c:pt idx="190">
                  <c:v>0.85000000000000009</c:v>
                </c:pt>
                <c:pt idx="191">
                  <c:v>0.85</c:v>
                </c:pt>
                <c:pt idx="192">
                  <c:v>0.85</c:v>
                </c:pt>
                <c:pt idx="193">
                  <c:v>0.85</c:v>
                </c:pt>
                <c:pt idx="194">
                  <c:v>0.85</c:v>
                </c:pt>
                <c:pt idx="195">
                  <c:v>0.85</c:v>
                </c:pt>
                <c:pt idx="196">
                  <c:v>0.85</c:v>
                </c:pt>
                <c:pt idx="197">
                  <c:v>0.85</c:v>
                </c:pt>
                <c:pt idx="198">
                  <c:v>0.85</c:v>
                </c:pt>
                <c:pt idx="199">
                  <c:v>0.85</c:v>
                </c:pt>
                <c:pt idx="200">
                  <c:v>0.85</c:v>
                </c:pt>
                <c:pt idx="201">
                  <c:v>0.85</c:v>
                </c:pt>
                <c:pt idx="202">
                  <c:v>0.85</c:v>
                </c:pt>
                <c:pt idx="203">
                  <c:v>0.85</c:v>
                </c:pt>
                <c:pt idx="204">
                  <c:v>0.85</c:v>
                </c:pt>
                <c:pt idx="205">
                  <c:v>0.85</c:v>
                </c:pt>
                <c:pt idx="206">
                  <c:v>0.85</c:v>
                </c:pt>
                <c:pt idx="207">
                  <c:v>0.85</c:v>
                </c:pt>
                <c:pt idx="208">
                  <c:v>0.85</c:v>
                </c:pt>
                <c:pt idx="209">
                  <c:v>0.85</c:v>
                </c:pt>
                <c:pt idx="210">
                  <c:v>0.85</c:v>
                </c:pt>
                <c:pt idx="211">
                  <c:v>0.85</c:v>
                </c:pt>
                <c:pt idx="212">
                  <c:v>0.85</c:v>
                </c:pt>
                <c:pt idx="213">
                  <c:v>0.85</c:v>
                </c:pt>
                <c:pt idx="214">
                  <c:v>0.84999999999999987</c:v>
                </c:pt>
                <c:pt idx="215">
                  <c:v>0.84999999999999987</c:v>
                </c:pt>
                <c:pt idx="216">
                  <c:v>0.85</c:v>
                </c:pt>
                <c:pt idx="217">
                  <c:v>0.84999999999999987</c:v>
                </c:pt>
                <c:pt idx="218">
                  <c:v>0.84999999999999987</c:v>
                </c:pt>
                <c:pt idx="219">
                  <c:v>0.85000000000000009</c:v>
                </c:pt>
                <c:pt idx="220">
                  <c:v>0.85</c:v>
                </c:pt>
                <c:pt idx="221">
                  <c:v>0.85000000000000009</c:v>
                </c:pt>
                <c:pt idx="222">
                  <c:v>0.77888438571500596</c:v>
                </c:pt>
                <c:pt idx="223">
                  <c:v>0.63467297768316988</c:v>
                </c:pt>
                <c:pt idx="224">
                  <c:v>0.49055370237906587</c:v>
                </c:pt>
                <c:pt idx="225">
                  <c:v>0.46510685737152008</c:v>
                </c:pt>
                <c:pt idx="226">
                  <c:v>0.52064279242385425</c:v>
                </c:pt>
                <c:pt idx="227">
                  <c:v>0.53545175976905279</c:v>
                </c:pt>
                <c:pt idx="228">
                  <c:v>0.53795918393945175</c:v>
                </c:pt>
                <c:pt idx="229">
                  <c:v>0.53423731063005253</c:v>
                </c:pt>
                <c:pt idx="230">
                  <c:v>0.53568034325635228</c:v>
                </c:pt>
                <c:pt idx="231">
                  <c:v>0.53557913916143562</c:v>
                </c:pt>
                <c:pt idx="232">
                  <c:v>0.53538923577117725</c:v>
                </c:pt>
                <c:pt idx="233">
                  <c:v>0.53550105481545929</c:v>
                </c:pt>
                <c:pt idx="234">
                  <c:v>0.54360039817673267</c:v>
                </c:pt>
                <c:pt idx="235">
                  <c:v>0.55828352286015293</c:v>
                </c:pt>
                <c:pt idx="236">
                  <c:v>0.57588574179758512</c:v>
                </c:pt>
                <c:pt idx="237">
                  <c:v>0.71229715313957354</c:v>
                </c:pt>
                <c:pt idx="238">
                  <c:v>0.80385266935267075</c:v>
                </c:pt>
                <c:pt idx="239">
                  <c:v>0.84878681792606459</c:v>
                </c:pt>
                <c:pt idx="240">
                  <c:v>0.85</c:v>
                </c:pt>
                <c:pt idx="241">
                  <c:v>0.85000000000000009</c:v>
                </c:pt>
                <c:pt idx="242">
                  <c:v>0.84999999999999987</c:v>
                </c:pt>
                <c:pt idx="243">
                  <c:v>0.85000000000000009</c:v>
                </c:pt>
                <c:pt idx="244">
                  <c:v>0.85</c:v>
                </c:pt>
                <c:pt idx="245">
                  <c:v>0.85</c:v>
                </c:pt>
                <c:pt idx="246">
                  <c:v>0.85</c:v>
                </c:pt>
                <c:pt idx="247">
                  <c:v>0.85</c:v>
                </c:pt>
                <c:pt idx="248">
                  <c:v>0.85</c:v>
                </c:pt>
                <c:pt idx="249">
                  <c:v>0.85</c:v>
                </c:pt>
                <c:pt idx="250">
                  <c:v>0.85</c:v>
                </c:pt>
                <c:pt idx="251">
                  <c:v>0.85</c:v>
                </c:pt>
                <c:pt idx="252">
                  <c:v>0.85</c:v>
                </c:pt>
                <c:pt idx="253">
                  <c:v>0.85</c:v>
                </c:pt>
                <c:pt idx="254">
                  <c:v>0.85</c:v>
                </c:pt>
                <c:pt idx="255">
                  <c:v>0.85</c:v>
                </c:pt>
                <c:pt idx="256">
                  <c:v>0.85</c:v>
                </c:pt>
                <c:pt idx="257">
                  <c:v>0.85</c:v>
                </c:pt>
                <c:pt idx="258">
                  <c:v>0.85</c:v>
                </c:pt>
                <c:pt idx="259">
                  <c:v>0.85</c:v>
                </c:pt>
                <c:pt idx="260">
                  <c:v>0.85</c:v>
                </c:pt>
                <c:pt idx="261">
                  <c:v>0.85000000000000009</c:v>
                </c:pt>
                <c:pt idx="262">
                  <c:v>0.85</c:v>
                </c:pt>
                <c:pt idx="263">
                  <c:v>0.85</c:v>
                </c:pt>
                <c:pt idx="264">
                  <c:v>0.85</c:v>
                </c:pt>
                <c:pt idx="265">
                  <c:v>0.85</c:v>
                </c:pt>
                <c:pt idx="266">
                  <c:v>0.85</c:v>
                </c:pt>
                <c:pt idx="267">
                  <c:v>0.85000000000000009</c:v>
                </c:pt>
                <c:pt idx="268">
                  <c:v>0.85</c:v>
                </c:pt>
                <c:pt idx="269">
                  <c:v>0.85</c:v>
                </c:pt>
                <c:pt idx="270">
                  <c:v>0.85</c:v>
                </c:pt>
                <c:pt idx="271">
                  <c:v>0.85</c:v>
                </c:pt>
                <c:pt idx="272">
                  <c:v>0.85</c:v>
                </c:pt>
                <c:pt idx="273">
                  <c:v>0.84999999999999987</c:v>
                </c:pt>
                <c:pt idx="274">
                  <c:v>0.85</c:v>
                </c:pt>
                <c:pt idx="275">
                  <c:v>0.85</c:v>
                </c:pt>
                <c:pt idx="276">
                  <c:v>0.85</c:v>
                </c:pt>
                <c:pt idx="277">
                  <c:v>0.85</c:v>
                </c:pt>
                <c:pt idx="278">
                  <c:v>0.85</c:v>
                </c:pt>
                <c:pt idx="279">
                  <c:v>0.85000000000000009</c:v>
                </c:pt>
                <c:pt idx="280">
                  <c:v>0.85</c:v>
                </c:pt>
                <c:pt idx="281">
                  <c:v>0.85</c:v>
                </c:pt>
                <c:pt idx="282">
                  <c:v>0.85</c:v>
                </c:pt>
                <c:pt idx="283">
                  <c:v>0.85</c:v>
                </c:pt>
                <c:pt idx="284">
                  <c:v>0.85</c:v>
                </c:pt>
                <c:pt idx="285">
                  <c:v>0.85000000000000009</c:v>
                </c:pt>
                <c:pt idx="286">
                  <c:v>0.85</c:v>
                </c:pt>
                <c:pt idx="287">
                  <c:v>0.85</c:v>
                </c:pt>
                <c:pt idx="288">
                  <c:v>0.85</c:v>
                </c:pt>
                <c:pt idx="289">
                  <c:v>0.85</c:v>
                </c:pt>
                <c:pt idx="290">
                  <c:v>0.85000000000000009</c:v>
                </c:pt>
                <c:pt idx="291">
                  <c:v>0.84999999999999987</c:v>
                </c:pt>
                <c:pt idx="292">
                  <c:v>0.85</c:v>
                </c:pt>
                <c:pt idx="293">
                  <c:v>0.85000000000000009</c:v>
                </c:pt>
                <c:pt idx="294">
                  <c:v>0.85</c:v>
                </c:pt>
                <c:pt idx="295">
                  <c:v>0.85</c:v>
                </c:pt>
                <c:pt idx="296">
                  <c:v>0.85</c:v>
                </c:pt>
                <c:pt idx="297">
                  <c:v>0.85</c:v>
                </c:pt>
                <c:pt idx="298">
                  <c:v>0.85</c:v>
                </c:pt>
                <c:pt idx="299">
                  <c:v>0.85</c:v>
                </c:pt>
                <c:pt idx="300">
                  <c:v>0.85</c:v>
                </c:pt>
                <c:pt idx="301">
                  <c:v>0.85</c:v>
                </c:pt>
                <c:pt idx="302">
                  <c:v>0.85</c:v>
                </c:pt>
                <c:pt idx="303">
                  <c:v>0.85</c:v>
                </c:pt>
                <c:pt idx="304">
                  <c:v>0.85</c:v>
                </c:pt>
                <c:pt idx="305">
                  <c:v>0.85</c:v>
                </c:pt>
                <c:pt idx="306">
                  <c:v>0.85</c:v>
                </c:pt>
                <c:pt idx="307">
                  <c:v>0.85</c:v>
                </c:pt>
                <c:pt idx="308">
                  <c:v>0.85</c:v>
                </c:pt>
                <c:pt idx="309">
                  <c:v>0.85</c:v>
                </c:pt>
                <c:pt idx="310">
                  <c:v>0.85</c:v>
                </c:pt>
                <c:pt idx="311">
                  <c:v>0.85</c:v>
                </c:pt>
                <c:pt idx="312">
                  <c:v>0.85</c:v>
                </c:pt>
                <c:pt idx="313">
                  <c:v>0.85</c:v>
                </c:pt>
                <c:pt idx="314">
                  <c:v>0.85</c:v>
                </c:pt>
                <c:pt idx="315">
                  <c:v>0.85</c:v>
                </c:pt>
                <c:pt idx="316">
                  <c:v>0.85</c:v>
                </c:pt>
                <c:pt idx="317">
                  <c:v>0.85</c:v>
                </c:pt>
                <c:pt idx="318">
                  <c:v>0.85</c:v>
                </c:pt>
                <c:pt idx="319">
                  <c:v>0.85000000000000009</c:v>
                </c:pt>
                <c:pt idx="320">
                  <c:v>0.85</c:v>
                </c:pt>
                <c:pt idx="321">
                  <c:v>0.85</c:v>
                </c:pt>
                <c:pt idx="322">
                  <c:v>0.85</c:v>
                </c:pt>
                <c:pt idx="323">
                  <c:v>0.85</c:v>
                </c:pt>
                <c:pt idx="324">
                  <c:v>0.85</c:v>
                </c:pt>
                <c:pt idx="325">
                  <c:v>0.85</c:v>
                </c:pt>
                <c:pt idx="326">
                  <c:v>0.84999999999999987</c:v>
                </c:pt>
                <c:pt idx="327">
                  <c:v>0.85000000000000009</c:v>
                </c:pt>
                <c:pt idx="328">
                  <c:v>0.85</c:v>
                </c:pt>
                <c:pt idx="329">
                  <c:v>0.85</c:v>
                </c:pt>
                <c:pt idx="330">
                  <c:v>0.85</c:v>
                </c:pt>
                <c:pt idx="331">
                  <c:v>0.85</c:v>
                </c:pt>
                <c:pt idx="332">
                  <c:v>0.85</c:v>
                </c:pt>
                <c:pt idx="333">
                  <c:v>0.85</c:v>
                </c:pt>
                <c:pt idx="334">
                  <c:v>0.85000000000000009</c:v>
                </c:pt>
                <c:pt idx="335">
                  <c:v>0.85</c:v>
                </c:pt>
                <c:pt idx="336">
                  <c:v>0.85</c:v>
                </c:pt>
                <c:pt idx="337">
                  <c:v>0.85</c:v>
                </c:pt>
                <c:pt idx="338">
                  <c:v>0.85000000000000009</c:v>
                </c:pt>
                <c:pt idx="339">
                  <c:v>0.85000000000000009</c:v>
                </c:pt>
                <c:pt idx="340">
                  <c:v>0.85</c:v>
                </c:pt>
                <c:pt idx="341">
                  <c:v>0.85</c:v>
                </c:pt>
                <c:pt idx="342">
                  <c:v>0.85</c:v>
                </c:pt>
                <c:pt idx="343">
                  <c:v>0.85</c:v>
                </c:pt>
                <c:pt idx="344">
                  <c:v>0.85</c:v>
                </c:pt>
                <c:pt idx="345">
                  <c:v>0.85</c:v>
                </c:pt>
                <c:pt idx="346">
                  <c:v>0.85</c:v>
                </c:pt>
                <c:pt idx="347">
                  <c:v>0.85</c:v>
                </c:pt>
                <c:pt idx="348">
                  <c:v>0.85</c:v>
                </c:pt>
                <c:pt idx="349">
                  <c:v>0.85</c:v>
                </c:pt>
                <c:pt idx="350">
                  <c:v>0.85</c:v>
                </c:pt>
                <c:pt idx="351">
                  <c:v>0.85</c:v>
                </c:pt>
                <c:pt idx="352">
                  <c:v>0.85</c:v>
                </c:pt>
                <c:pt idx="353">
                  <c:v>0.85</c:v>
                </c:pt>
                <c:pt idx="354">
                  <c:v>0.85</c:v>
                </c:pt>
                <c:pt idx="355">
                  <c:v>0.85</c:v>
                </c:pt>
                <c:pt idx="356">
                  <c:v>0.85</c:v>
                </c:pt>
                <c:pt idx="357">
                  <c:v>0.85</c:v>
                </c:pt>
                <c:pt idx="358">
                  <c:v>0.85</c:v>
                </c:pt>
                <c:pt idx="359">
                  <c:v>0.85000000000000009</c:v>
                </c:pt>
                <c:pt idx="360">
                  <c:v>0.85000000000000009</c:v>
                </c:pt>
                <c:pt idx="361">
                  <c:v>0.85</c:v>
                </c:pt>
                <c:pt idx="362">
                  <c:v>0.85000000000000009</c:v>
                </c:pt>
                <c:pt idx="363">
                  <c:v>0.85</c:v>
                </c:pt>
                <c:pt idx="364">
                  <c:v>0.85</c:v>
                </c:pt>
                <c:pt idx="365">
                  <c:v>0.85</c:v>
                </c:pt>
                <c:pt idx="366">
                  <c:v>0.85</c:v>
                </c:pt>
                <c:pt idx="367">
                  <c:v>0.85</c:v>
                </c:pt>
                <c:pt idx="368">
                  <c:v>0.84999999999999987</c:v>
                </c:pt>
                <c:pt idx="369">
                  <c:v>0.85</c:v>
                </c:pt>
                <c:pt idx="370">
                  <c:v>0.85000000000000009</c:v>
                </c:pt>
                <c:pt idx="371">
                  <c:v>0.85</c:v>
                </c:pt>
                <c:pt idx="372">
                  <c:v>0.85</c:v>
                </c:pt>
                <c:pt idx="373">
                  <c:v>0.85</c:v>
                </c:pt>
                <c:pt idx="374">
                  <c:v>0.85</c:v>
                </c:pt>
                <c:pt idx="375">
                  <c:v>0.85</c:v>
                </c:pt>
                <c:pt idx="376">
                  <c:v>0.85</c:v>
                </c:pt>
                <c:pt idx="377">
                  <c:v>0.85</c:v>
                </c:pt>
                <c:pt idx="378">
                  <c:v>0.85</c:v>
                </c:pt>
                <c:pt idx="379">
                  <c:v>0.85000000000000009</c:v>
                </c:pt>
                <c:pt idx="380">
                  <c:v>0.85</c:v>
                </c:pt>
                <c:pt idx="381">
                  <c:v>0.85</c:v>
                </c:pt>
                <c:pt idx="382">
                  <c:v>0.85</c:v>
                </c:pt>
                <c:pt idx="383">
                  <c:v>0.85</c:v>
                </c:pt>
                <c:pt idx="384">
                  <c:v>0.85</c:v>
                </c:pt>
                <c:pt idx="385">
                  <c:v>0.85</c:v>
                </c:pt>
                <c:pt idx="386">
                  <c:v>0.85</c:v>
                </c:pt>
                <c:pt idx="387">
                  <c:v>0.85</c:v>
                </c:pt>
                <c:pt idx="388">
                  <c:v>0.85</c:v>
                </c:pt>
                <c:pt idx="389">
                  <c:v>0.85</c:v>
                </c:pt>
                <c:pt idx="390">
                  <c:v>0.85</c:v>
                </c:pt>
                <c:pt idx="391">
                  <c:v>0.85</c:v>
                </c:pt>
                <c:pt idx="392">
                  <c:v>0.85</c:v>
                </c:pt>
                <c:pt idx="393">
                  <c:v>0.85</c:v>
                </c:pt>
                <c:pt idx="394">
                  <c:v>0.85</c:v>
                </c:pt>
                <c:pt idx="395">
                  <c:v>0.85</c:v>
                </c:pt>
                <c:pt idx="396">
                  <c:v>0.85</c:v>
                </c:pt>
                <c:pt idx="397">
                  <c:v>0.85</c:v>
                </c:pt>
                <c:pt idx="398">
                  <c:v>0.85</c:v>
                </c:pt>
                <c:pt idx="399">
                  <c:v>0.85</c:v>
                </c:pt>
                <c:pt idx="400">
                  <c:v>0.85</c:v>
                </c:pt>
                <c:pt idx="401">
                  <c:v>0.85</c:v>
                </c:pt>
                <c:pt idx="402">
                  <c:v>0.85</c:v>
                </c:pt>
                <c:pt idx="403">
                  <c:v>0.85</c:v>
                </c:pt>
                <c:pt idx="404">
                  <c:v>0.85</c:v>
                </c:pt>
                <c:pt idx="405">
                  <c:v>0.85</c:v>
                </c:pt>
                <c:pt idx="406">
                  <c:v>0.85</c:v>
                </c:pt>
                <c:pt idx="407">
                  <c:v>0.85</c:v>
                </c:pt>
                <c:pt idx="408">
                  <c:v>0.85</c:v>
                </c:pt>
                <c:pt idx="409">
                  <c:v>0.85</c:v>
                </c:pt>
                <c:pt idx="410">
                  <c:v>0.85</c:v>
                </c:pt>
                <c:pt idx="411">
                  <c:v>0.85</c:v>
                </c:pt>
                <c:pt idx="412">
                  <c:v>0.84999999999999987</c:v>
                </c:pt>
                <c:pt idx="413">
                  <c:v>0.85000000000000009</c:v>
                </c:pt>
                <c:pt idx="414">
                  <c:v>0.84999999999999987</c:v>
                </c:pt>
                <c:pt idx="415">
                  <c:v>0.85</c:v>
                </c:pt>
                <c:pt idx="416">
                  <c:v>0.85</c:v>
                </c:pt>
                <c:pt idx="417">
                  <c:v>0.85</c:v>
                </c:pt>
                <c:pt idx="418">
                  <c:v>0.85</c:v>
                </c:pt>
                <c:pt idx="419">
                  <c:v>0.85</c:v>
                </c:pt>
                <c:pt idx="420">
                  <c:v>0.85</c:v>
                </c:pt>
                <c:pt idx="421">
                  <c:v>0.85</c:v>
                </c:pt>
                <c:pt idx="422">
                  <c:v>0.85</c:v>
                </c:pt>
                <c:pt idx="423">
                  <c:v>0.85000000000000009</c:v>
                </c:pt>
                <c:pt idx="424">
                  <c:v>0.84999999999999987</c:v>
                </c:pt>
                <c:pt idx="425">
                  <c:v>0.85</c:v>
                </c:pt>
                <c:pt idx="426">
                  <c:v>0.85</c:v>
                </c:pt>
                <c:pt idx="427">
                  <c:v>0.85</c:v>
                </c:pt>
                <c:pt idx="428">
                  <c:v>0.85</c:v>
                </c:pt>
                <c:pt idx="429">
                  <c:v>0.85</c:v>
                </c:pt>
                <c:pt idx="430">
                  <c:v>0.85</c:v>
                </c:pt>
                <c:pt idx="431">
                  <c:v>0.85</c:v>
                </c:pt>
                <c:pt idx="432">
                  <c:v>0.85</c:v>
                </c:pt>
                <c:pt idx="433">
                  <c:v>0.85</c:v>
                </c:pt>
                <c:pt idx="434">
                  <c:v>0.85</c:v>
                </c:pt>
                <c:pt idx="435">
                  <c:v>0.85</c:v>
                </c:pt>
                <c:pt idx="436">
                  <c:v>0.85</c:v>
                </c:pt>
                <c:pt idx="437">
                  <c:v>0.85</c:v>
                </c:pt>
                <c:pt idx="438">
                  <c:v>0.85</c:v>
                </c:pt>
                <c:pt idx="439">
                  <c:v>0.85</c:v>
                </c:pt>
                <c:pt idx="440">
                  <c:v>0.85</c:v>
                </c:pt>
                <c:pt idx="441">
                  <c:v>0.85</c:v>
                </c:pt>
                <c:pt idx="442">
                  <c:v>0.85</c:v>
                </c:pt>
                <c:pt idx="443">
                  <c:v>0.85000000000000009</c:v>
                </c:pt>
                <c:pt idx="444">
                  <c:v>0.85</c:v>
                </c:pt>
                <c:pt idx="445">
                  <c:v>0.85</c:v>
                </c:pt>
                <c:pt idx="446">
                  <c:v>0.85</c:v>
                </c:pt>
                <c:pt idx="447">
                  <c:v>0.85</c:v>
                </c:pt>
                <c:pt idx="448">
                  <c:v>0.85</c:v>
                </c:pt>
                <c:pt idx="449">
                  <c:v>0.85</c:v>
                </c:pt>
                <c:pt idx="450">
                  <c:v>0.85</c:v>
                </c:pt>
                <c:pt idx="451">
                  <c:v>0.85</c:v>
                </c:pt>
                <c:pt idx="452">
                  <c:v>0.85</c:v>
                </c:pt>
                <c:pt idx="453">
                  <c:v>0.85</c:v>
                </c:pt>
                <c:pt idx="454">
                  <c:v>0.85</c:v>
                </c:pt>
                <c:pt idx="455">
                  <c:v>0.85</c:v>
                </c:pt>
                <c:pt idx="456">
                  <c:v>0.85</c:v>
                </c:pt>
                <c:pt idx="457">
                  <c:v>0.85</c:v>
                </c:pt>
                <c:pt idx="458">
                  <c:v>0.85</c:v>
                </c:pt>
                <c:pt idx="459">
                  <c:v>0.85</c:v>
                </c:pt>
                <c:pt idx="460">
                  <c:v>0.85</c:v>
                </c:pt>
                <c:pt idx="461">
                  <c:v>0.85</c:v>
                </c:pt>
                <c:pt idx="462">
                  <c:v>0.85</c:v>
                </c:pt>
                <c:pt idx="463">
                  <c:v>0.85</c:v>
                </c:pt>
                <c:pt idx="464">
                  <c:v>0.84999999999999987</c:v>
                </c:pt>
                <c:pt idx="465">
                  <c:v>0.85</c:v>
                </c:pt>
                <c:pt idx="466">
                  <c:v>0.85000000000000009</c:v>
                </c:pt>
                <c:pt idx="467">
                  <c:v>0.84999999999999987</c:v>
                </c:pt>
                <c:pt idx="468">
                  <c:v>0.85</c:v>
                </c:pt>
                <c:pt idx="469">
                  <c:v>0.85</c:v>
                </c:pt>
                <c:pt idx="470">
                  <c:v>0.85</c:v>
                </c:pt>
                <c:pt idx="471">
                  <c:v>0.84999999999999987</c:v>
                </c:pt>
                <c:pt idx="472">
                  <c:v>0.84999999999999987</c:v>
                </c:pt>
                <c:pt idx="473">
                  <c:v>0.85</c:v>
                </c:pt>
                <c:pt idx="474">
                  <c:v>0.85</c:v>
                </c:pt>
                <c:pt idx="475">
                  <c:v>0.84999999999999987</c:v>
                </c:pt>
                <c:pt idx="476">
                  <c:v>0.85</c:v>
                </c:pt>
                <c:pt idx="477">
                  <c:v>0.85</c:v>
                </c:pt>
                <c:pt idx="478">
                  <c:v>0.85</c:v>
                </c:pt>
                <c:pt idx="479">
                  <c:v>0.85</c:v>
                </c:pt>
                <c:pt idx="480">
                  <c:v>0.85</c:v>
                </c:pt>
                <c:pt idx="481">
                  <c:v>0.85</c:v>
                </c:pt>
                <c:pt idx="482">
                  <c:v>0.85</c:v>
                </c:pt>
                <c:pt idx="483">
                  <c:v>0.85</c:v>
                </c:pt>
                <c:pt idx="484">
                  <c:v>0.85</c:v>
                </c:pt>
                <c:pt idx="485">
                  <c:v>0.84999999999999987</c:v>
                </c:pt>
                <c:pt idx="486">
                  <c:v>0.85</c:v>
                </c:pt>
                <c:pt idx="487">
                  <c:v>0.84999999999999987</c:v>
                </c:pt>
                <c:pt idx="488">
                  <c:v>0.85</c:v>
                </c:pt>
                <c:pt idx="489">
                  <c:v>0.85</c:v>
                </c:pt>
                <c:pt idx="490">
                  <c:v>0.85</c:v>
                </c:pt>
                <c:pt idx="491">
                  <c:v>0.85000000000000009</c:v>
                </c:pt>
                <c:pt idx="492">
                  <c:v>0.85</c:v>
                </c:pt>
                <c:pt idx="493">
                  <c:v>0.85</c:v>
                </c:pt>
                <c:pt idx="494">
                  <c:v>0.85</c:v>
                </c:pt>
                <c:pt idx="495">
                  <c:v>0.85</c:v>
                </c:pt>
                <c:pt idx="496">
                  <c:v>0.85</c:v>
                </c:pt>
                <c:pt idx="497">
                  <c:v>0.85</c:v>
                </c:pt>
                <c:pt idx="498">
                  <c:v>0.85</c:v>
                </c:pt>
                <c:pt idx="499">
                  <c:v>0.85000000000000009</c:v>
                </c:pt>
                <c:pt idx="500">
                  <c:v>0.85</c:v>
                </c:pt>
                <c:pt idx="501">
                  <c:v>0.85</c:v>
                </c:pt>
                <c:pt idx="502">
                  <c:v>0.85</c:v>
                </c:pt>
                <c:pt idx="503">
                  <c:v>0.85000000000000009</c:v>
                </c:pt>
                <c:pt idx="504">
                  <c:v>0.85</c:v>
                </c:pt>
                <c:pt idx="505">
                  <c:v>0.85</c:v>
                </c:pt>
                <c:pt idx="506">
                  <c:v>0.85</c:v>
                </c:pt>
                <c:pt idx="507">
                  <c:v>0.85</c:v>
                </c:pt>
                <c:pt idx="508">
                  <c:v>0.85</c:v>
                </c:pt>
                <c:pt idx="509">
                  <c:v>0.85</c:v>
                </c:pt>
                <c:pt idx="510">
                  <c:v>0.85</c:v>
                </c:pt>
                <c:pt idx="511">
                  <c:v>0.85</c:v>
                </c:pt>
                <c:pt idx="512">
                  <c:v>0.85</c:v>
                </c:pt>
                <c:pt idx="513">
                  <c:v>0.85000000000000009</c:v>
                </c:pt>
                <c:pt idx="514">
                  <c:v>0.85</c:v>
                </c:pt>
                <c:pt idx="515">
                  <c:v>0.85</c:v>
                </c:pt>
                <c:pt idx="516">
                  <c:v>0.85</c:v>
                </c:pt>
                <c:pt idx="517">
                  <c:v>0.85</c:v>
                </c:pt>
                <c:pt idx="518">
                  <c:v>0.85</c:v>
                </c:pt>
                <c:pt idx="519">
                  <c:v>0.85</c:v>
                </c:pt>
                <c:pt idx="520">
                  <c:v>0.85</c:v>
                </c:pt>
                <c:pt idx="521">
                  <c:v>0.85</c:v>
                </c:pt>
                <c:pt idx="522">
                  <c:v>0.84999999999999987</c:v>
                </c:pt>
                <c:pt idx="523">
                  <c:v>0.85000000000000009</c:v>
                </c:pt>
                <c:pt idx="524">
                  <c:v>0.85000000000000009</c:v>
                </c:pt>
                <c:pt idx="525">
                  <c:v>0.84999999999999987</c:v>
                </c:pt>
                <c:pt idx="526">
                  <c:v>0.85000000000000009</c:v>
                </c:pt>
                <c:pt idx="527">
                  <c:v>0.85</c:v>
                </c:pt>
                <c:pt idx="528">
                  <c:v>0.85</c:v>
                </c:pt>
                <c:pt idx="529">
                  <c:v>0.85</c:v>
                </c:pt>
                <c:pt idx="530">
                  <c:v>0.85</c:v>
                </c:pt>
                <c:pt idx="531">
                  <c:v>0.84999999999999987</c:v>
                </c:pt>
                <c:pt idx="532">
                  <c:v>0.85000000000000009</c:v>
                </c:pt>
                <c:pt idx="533">
                  <c:v>0.85</c:v>
                </c:pt>
                <c:pt idx="534">
                  <c:v>0.85</c:v>
                </c:pt>
                <c:pt idx="535">
                  <c:v>0.85</c:v>
                </c:pt>
                <c:pt idx="536">
                  <c:v>0.85</c:v>
                </c:pt>
                <c:pt idx="537">
                  <c:v>0.85</c:v>
                </c:pt>
                <c:pt idx="538">
                  <c:v>0.85</c:v>
                </c:pt>
                <c:pt idx="539">
                  <c:v>0.85</c:v>
                </c:pt>
                <c:pt idx="540">
                  <c:v>0.85</c:v>
                </c:pt>
                <c:pt idx="541">
                  <c:v>0.85</c:v>
                </c:pt>
                <c:pt idx="542">
                  <c:v>0.85</c:v>
                </c:pt>
                <c:pt idx="543">
                  <c:v>0.85</c:v>
                </c:pt>
                <c:pt idx="544">
                  <c:v>0.85000000000000009</c:v>
                </c:pt>
                <c:pt idx="545">
                  <c:v>0.85</c:v>
                </c:pt>
                <c:pt idx="546">
                  <c:v>0.85</c:v>
                </c:pt>
                <c:pt idx="547">
                  <c:v>0.85</c:v>
                </c:pt>
                <c:pt idx="548">
                  <c:v>0.85000000000000009</c:v>
                </c:pt>
                <c:pt idx="549">
                  <c:v>0.85</c:v>
                </c:pt>
                <c:pt idx="550">
                  <c:v>0.85</c:v>
                </c:pt>
                <c:pt idx="551">
                  <c:v>0.85</c:v>
                </c:pt>
                <c:pt idx="552">
                  <c:v>0.85</c:v>
                </c:pt>
                <c:pt idx="553">
                  <c:v>0.85</c:v>
                </c:pt>
                <c:pt idx="554">
                  <c:v>0.85</c:v>
                </c:pt>
                <c:pt idx="555">
                  <c:v>0.85</c:v>
                </c:pt>
                <c:pt idx="556">
                  <c:v>0.85</c:v>
                </c:pt>
                <c:pt idx="557">
                  <c:v>0.85</c:v>
                </c:pt>
                <c:pt idx="558">
                  <c:v>0.85</c:v>
                </c:pt>
                <c:pt idx="559">
                  <c:v>0.85</c:v>
                </c:pt>
                <c:pt idx="560">
                  <c:v>0.85</c:v>
                </c:pt>
                <c:pt idx="561">
                  <c:v>0.84999999999999987</c:v>
                </c:pt>
                <c:pt idx="562">
                  <c:v>0.85</c:v>
                </c:pt>
                <c:pt idx="563">
                  <c:v>0.84999999999999987</c:v>
                </c:pt>
                <c:pt idx="564">
                  <c:v>0.85</c:v>
                </c:pt>
                <c:pt idx="565">
                  <c:v>0.85</c:v>
                </c:pt>
                <c:pt idx="566">
                  <c:v>0.85</c:v>
                </c:pt>
                <c:pt idx="567">
                  <c:v>0.85</c:v>
                </c:pt>
                <c:pt idx="568">
                  <c:v>0.85</c:v>
                </c:pt>
                <c:pt idx="569">
                  <c:v>0.85</c:v>
                </c:pt>
                <c:pt idx="570">
                  <c:v>0.85</c:v>
                </c:pt>
                <c:pt idx="571">
                  <c:v>0.85</c:v>
                </c:pt>
                <c:pt idx="572">
                  <c:v>0.85</c:v>
                </c:pt>
                <c:pt idx="573">
                  <c:v>0.85</c:v>
                </c:pt>
                <c:pt idx="574">
                  <c:v>0.85</c:v>
                </c:pt>
                <c:pt idx="575">
                  <c:v>0.85</c:v>
                </c:pt>
                <c:pt idx="576">
                  <c:v>0.85</c:v>
                </c:pt>
                <c:pt idx="577">
                  <c:v>0.85</c:v>
                </c:pt>
                <c:pt idx="578">
                  <c:v>0.85</c:v>
                </c:pt>
                <c:pt idx="579">
                  <c:v>0.85</c:v>
                </c:pt>
                <c:pt idx="580">
                  <c:v>0.85</c:v>
                </c:pt>
                <c:pt idx="581">
                  <c:v>0.85</c:v>
                </c:pt>
                <c:pt idx="582">
                  <c:v>0.85</c:v>
                </c:pt>
                <c:pt idx="583">
                  <c:v>0.85</c:v>
                </c:pt>
                <c:pt idx="584">
                  <c:v>0.85</c:v>
                </c:pt>
                <c:pt idx="585">
                  <c:v>0.85</c:v>
                </c:pt>
                <c:pt idx="586">
                  <c:v>0.85</c:v>
                </c:pt>
                <c:pt idx="587">
                  <c:v>0.85</c:v>
                </c:pt>
                <c:pt idx="588">
                  <c:v>0.85</c:v>
                </c:pt>
                <c:pt idx="589">
                  <c:v>0.85</c:v>
                </c:pt>
                <c:pt idx="590">
                  <c:v>0.85</c:v>
                </c:pt>
                <c:pt idx="591">
                  <c:v>0.85</c:v>
                </c:pt>
                <c:pt idx="592">
                  <c:v>0.85</c:v>
                </c:pt>
                <c:pt idx="593">
                  <c:v>0.85</c:v>
                </c:pt>
                <c:pt idx="594">
                  <c:v>0.85</c:v>
                </c:pt>
                <c:pt idx="595">
                  <c:v>0.85</c:v>
                </c:pt>
                <c:pt idx="596">
                  <c:v>0.85</c:v>
                </c:pt>
                <c:pt idx="597">
                  <c:v>0.85</c:v>
                </c:pt>
                <c:pt idx="598">
                  <c:v>0.85</c:v>
                </c:pt>
                <c:pt idx="599">
                  <c:v>0.85</c:v>
                </c:pt>
                <c:pt idx="600">
                  <c:v>0.85</c:v>
                </c:pt>
                <c:pt idx="601">
                  <c:v>0.85</c:v>
                </c:pt>
                <c:pt idx="602">
                  <c:v>0.85</c:v>
                </c:pt>
                <c:pt idx="603">
                  <c:v>0.84999999999999987</c:v>
                </c:pt>
                <c:pt idx="604">
                  <c:v>0.85</c:v>
                </c:pt>
                <c:pt idx="605">
                  <c:v>0.84999999999999987</c:v>
                </c:pt>
                <c:pt idx="606">
                  <c:v>0.85000000000000009</c:v>
                </c:pt>
                <c:pt idx="607">
                  <c:v>0.84999999999999987</c:v>
                </c:pt>
                <c:pt idx="608">
                  <c:v>0.85</c:v>
                </c:pt>
                <c:pt idx="609">
                  <c:v>0.85</c:v>
                </c:pt>
                <c:pt idx="610">
                  <c:v>0.85</c:v>
                </c:pt>
                <c:pt idx="611">
                  <c:v>0.85</c:v>
                </c:pt>
                <c:pt idx="612">
                  <c:v>0.85000000000000009</c:v>
                </c:pt>
                <c:pt idx="613">
                  <c:v>0.85</c:v>
                </c:pt>
                <c:pt idx="614">
                  <c:v>0.85</c:v>
                </c:pt>
                <c:pt idx="615">
                  <c:v>0.85</c:v>
                </c:pt>
                <c:pt idx="616">
                  <c:v>0.84999999999999987</c:v>
                </c:pt>
                <c:pt idx="617">
                  <c:v>0.85</c:v>
                </c:pt>
                <c:pt idx="618">
                  <c:v>0.85</c:v>
                </c:pt>
                <c:pt idx="619">
                  <c:v>0.84999999999999987</c:v>
                </c:pt>
                <c:pt idx="620">
                  <c:v>0.85</c:v>
                </c:pt>
                <c:pt idx="621">
                  <c:v>0.85</c:v>
                </c:pt>
                <c:pt idx="622">
                  <c:v>0.84999999999999987</c:v>
                </c:pt>
                <c:pt idx="623">
                  <c:v>0.85</c:v>
                </c:pt>
                <c:pt idx="624">
                  <c:v>0.85</c:v>
                </c:pt>
                <c:pt idx="625">
                  <c:v>0.85</c:v>
                </c:pt>
                <c:pt idx="626">
                  <c:v>0.85</c:v>
                </c:pt>
                <c:pt idx="627">
                  <c:v>0.85</c:v>
                </c:pt>
                <c:pt idx="628">
                  <c:v>0.84999999999999987</c:v>
                </c:pt>
                <c:pt idx="629">
                  <c:v>0.84999999999999987</c:v>
                </c:pt>
                <c:pt idx="630">
                  <c:v>0.84999999999999987</c:v>
                </c:pt>
                <c:pt idx="631">
                  <c:v>0.85</c:v>
                </c:pt>
                <c:pt idx="632">
                  <c:v>0.85</c:v>
                </c:pt>
                <c:pt idx="633">
                  <c:v>0.85</c:v>
                </c:pt>
                <c:pt idx="634">
                  <c:v>0.85</c:v>
                </c:pt>
                <c:pt idx="635">
                  <c:v>0.85</c:v>
                </c:pt>
                <c:pt idx="636">
                  <c:v>0.85</c:v>
                </c:pt>
                <c:pt idx="637">
                  <c:v>0.85</c:v>
                </c:pt>
                <c:pt idx="638">
                  <c:v>0.85000000000000009</c:v>
                </c:pt>
                <c:pt idx="639">
                  <c:v>0.85</c:v>
                </c:pt>
                <c:pt idx="640">
                  <c:v>0.85</c:v>
                </c:pt>
                <c:pt idx="641">
                  <c:v>0.85</c:v>
                </c:pt>
                <c:pt idx="642">
                  <c:v>0.85</c:v>
                </c:pt>
                <c:pt idx="643">
                  <c:v>0.85</c:v>
                </c:pt>
                <c:pt idx="644">
                  <c:v>0.85</c:v>
                </c:pt>
                <c:pt idx="645">
                  <c:v>0.85</c:v>
                </c:pt>
                <c:pt idx="646">
                  <c:v>0.85</c:v>
                </c:pt>
                <c:pt idx="647">
                  <c:v>0.85</c:v>
                </c:pt>
                <c:pt idx="648">
                  <c:v>0.85</c:v>
                </c:pt>
                <c:pt idx="649">
                  <c:v>0.85</c:v>
                </c:pt>
                <c:pt idx="650">
                  <c:v>0.85</c:v>
                </c:pt>
                <c:pt idx="651">
                  <c:v>0.85</c:v>
                </c:pt>
                <c:pt idx="652">
                  <c:v>0.85</c:v>
                </c:pt>
                <c:pt idx="653">
                  <c:v>0.85000000000000009</c:v>
                </c:pt>
                <c:pt idx="654">
                  <c:v>0.85</c:v>
                </c:pt>
                <c:pt idx="655">
                  <c:v>0.85</c:v>
                </c:pt>
                <c:pt idx="656">
                  <c:v>0.84358770825789275</c:v>
                </c:pt>
                <c:pt idx="657">
                  <c:v>0.7467636068993927</c:v>
                </c:pt>
                <c:pt idx="658">
                  <c:v>0.59453724640166905</c:v>
                </c:pt>
                <c:pt idx="659">
                  <c:v>0.41436307908714382</c:v>
                </c:pt>
                <c:pt idx="660">
                  <c:v>0.28690509413884996</c:v>
                </c:pt>
                <c:pt idx="661">
                  <c:v>0.12209795551350515</c:v>
                </c:pt>
                <c:pt idx="662">
                  <c:v>0.15027331688523105</c:v>
                </c:pt>
                <c:pt idx="663">
                  <c:v>0.20628831601694986</c:v>
                </c:pt>
                <c:pt idx="664">
                  <c:v>0.38972367114540729</c:v>
                </c:pt>
                <c:pt idx="665">
                  <c:v>0.49567668004686155</c:v>
                </c:pt>
                <c:pt idx="666">
                  <c:v>0.45877948178824668</c:v>
                </c:pt>
                <c:pt idx="667">
                  <c:v>0.50438188287190799</c:v>
                </c:pt>
                <c:pt idx="668">
                  <c:v>0.62914941375520927</c:v>
                </c:pt>
                <c:pt idx="669">
                  <c:v>0.73679707648201964</c:v>
                </c:pt>
                <c:pt idx="670">
                  <c:v>0.75165851354449698</c:v>
                </c:pt>
                <c:pt idx="671">
                  <c:v>0.75019534575974889</c:v>
                </c:pt>
                <c:pt idx="672">
                  <c:v>0.74768965896672002</c:v>
                </c:pt>
                <c:pt idx="673">
                  <c:v>0.74918636366069247</c:v>
                </c:pt>
                <c:pt idx="674">
                  <c:v>0.74885562577921094</c:v>
                </c:pt>
                <c:pt idx="675">
                  <c:v>0.74877154393762291</c:v>
                </c:pt>
                <c:pt idx="676">
                  <c:v>0.5956721626559276</c:v>
                </c:pt>
                <c:pt idx="677">
                  <c:v>0.43313761267248591</c:v>
                </c:pt>
                <c:pt idx="678">
                  <c:v>0.20634412723187198</c:v>
                </c:pt>
                <c:pt idx="679">
                  <c:v>7.0535272514871933E-2</c:v>
                </c:pt>
                <c:pt idx="680">
                  <c:v>8.4561600598969753E-3</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1.1559637552456547E-2</c:v>
                </c:pt>
                <c:pt idx="714">
                  <c:v>0.31220122088203933</c:v>
                </c:pt>
                <c:pt idx="715">
                  <c:v>0.32716875892364788</c:v>
                </c:pt>
                <c:pt idx="716">
                  <c:v>0.18171094250998951</c:v>
                </c:pt>
                <c:pt idx="717">
                  <c:v>4.0106338613816711E-2</c:v>
                </c:pt>
                <c:pt idx="718">
                  <c:v>0.32089920987202131</c:v>
                </c:pt>
                <c:pt idx="719">
                  <c:v>0.57755080295250094</c:v>
                </c:pt>
                <c:pt idx="720">
                  <c:v>0.66051618648901311</c:v>
                </c:pt>
                <c:pt idx="721">
                  <c:v>0.5878176982561526</c:v>
                </c:pt>
                <c:pt idx="722">
                  <c:v>0.70150360124189304</c:v>
                </c:pt>
                <c:pt idx="723">
                  <c:v>0.62097340843899385</c:v>
                </c:pt>
                <c:pt idx="724">
                  <c:v>0.3091630480584282</c:v>
                </c:pt>
                <c:pt idx="725">
                  <c:v>8.3748190695880756E-2</c:v>
                </c:pt>
                <c:pt idx="726">
                  <c:v>0</c:v>
                </c:pt>
                <c:pt idx="727">
                  <c:v>5.8393918779898635E-2</c:v>
                </c:pt>
                <c:pt idx="728">
                  <c:v>0.32043667900705813</c:v>
                </c:pt>
                <c:pt idx="729">
                  <c:v>0.63213623947360553</c:v>
                </c:pt>
                <c:pt idx="730">
                  <c:v>0.80216913327348627</c:v>
                </c:pt>
                <c:pt idx="731">
                  <c:v>0.85</c:v>
                </c:pt>
                <c:pt idx="732">
                  <c:v>0.74178104974240044</c:v>
                </c:pt>
                <c:pt idx="733">
                  <c:v>0.53198380553267177</c:v>
                </c:pt>
                <c:pt idx="734">
                  <c:v>0.3342962776166018</c:v>
                </c:pt>
                <c:pt idx="735">
                  <c:v>0.13385657467749038</c:v>
                </c:pt>
                <c:pt idx="736">
                  <c:v>0.13640353390464999</c:v>
                </c:pt>
                <c:pt idx="737">
                  <c:v>0.18450988581731645</c:v>
                </c:pt>
                <c:pt idx="738">
                  <c:v>0.28491861436456056</c:v>
                </c:pt>
                <c:pt idx="739">
                  <c:v>0.15480877940938978</c:v>
                </c:pt>
                <c:pt idx="740">
                  <c:v>5.7737264748322907E-2</c:v>
                </c:pt>
                <c:pt idx="741">
                  <c:v>0</c:v>
                </c:pt>
                <c:pt idx="742">
                  <c:v>0</c:v>
                </c:pt>
                <c:pt idx="743">
                  <c:v>0</c:v>
                </c:pt>
                <c:pt idx="744">
                  <c:v>0</c:v>
                </c:pt>
                <c:pt idx="745">
                  <c:v>0</c:v>
                </c:pt>
                <c:pt idx="746">
                  <c:v>0</c:v>
                </c:pt>
                <c:pt idx="747">
                  <c:v>0</c:v>
                </c:pt>
                <c:pt idx="748">
                  <c:v>0</c:v>
                </c:pt>
                <c:pt idx="749">
                  <c:v>2.5024562568315534E-2</c:v>
                </c:pt>
                <c:pt idx="750">
                  <c:v>1.6683041712210356E-2</c:v>
                </c:pt>
                <c:pt idx="751">
                  <c:v>8.3415208561051779E-3</c:v>
                </c:pt>
                <c:pt idx="752">
                  <c:v>0</c:v>
                </c:pt>
                <c:pt idx="753">
                  <c:v>7.2735447642606088E-2</c:v>
                </c:pt>
                <c:pt idx="754">
                  <c:v>0.47349029842840401</c:v>
                </c:pt>
                <c:pt idx="755">
                  <c:v>0.73257848254753544</c:v>
                </c:pt>
                <c:pt idx="756">
                  <c:v>0.85</c:v>
                </c:pt>
                <c:pt idx="757">
                  <c:v>0.85</c:v>
                </c:pt>
                <c:pt idx="758">
                  <c:v>0.85</c:v>
                </c:pt>
                <c:pt idx="759">
                  <c:v>0.85</c:v>
                </c:pt>
                <c:pt idx="760">
                  <c:v>0.85</c:v>
                </c:pt>
                <c:pt idx="761">
                  <c:v>0.85</c:v>
                </c:pt>
                <c:pt idx="762">
                  <c:v>0.85000000000000009</c:v>
                </c:pt>
                <c:pt idx="763">
                  <c:v>0.85</c:v>
                </c:pt>
                <c:pt idx="764">
                  <c:v>0.85</c:v>
                </c:pt>
                <c:pt idx="765">
                  <c:v>0.85</c:v>
                </c:pt>
                <c:pt idx="766">
                  <c:v>0.85</c:v>
                </c:pt>
                <c:pt idx="767">
                  <c:v>0.85</c:v>
                </c:pt>
                <c:pt idx="768">
                  <c:v>0.85</c:v>
                </c:pt>
                <c:pt idx="769">
                  <c:v>0.85</c:v>
                </c:pt>
                <c:pt idx="770">
                  <c:v>0.85</c:v>
                </c:pt>
                <c:pt idx="771">
                  <c:v>0.85</c:v>
                </c:pt>
                <c:pt idx="772">
                  <c:v>0.85</c:v>
                </c:pt>
                <c:pt idx="773">
                  <c:v>0.85</c:v>
                </c:pt>
                <c:pt idx="774">
                  <c:v>0.85</c:v>
                </c:pt>
                <c:pt idx="775">
                  <c:v>0.85</c:v>
                </c:pt>
                <c:pt idx="776">
                  <c:v>0.85</c:v>
                </c:pt>
                <c:pt idx="777">
                  <c:v>0.85</c:v>
                </c:pt>
                <c:pt idx="778">
                  <c:v>0.85</c:v>
                </c:pt>
                <c:pt idx="779">
                  <c:v>0.85</c:v>
                </c:pt>
                <c:pt idx="780">
                  <c:v>0.85</c:v>
                </c:pt>
                <c:pt idx="781">
                  <c:v>0.85</c:v>
                </c:pt>
                <c:pt idx="782">
                  <c:v>0.85</c:v>
                </c:pt>
                <c:pt idx="783">
                  <c:v>0.85</c:v>
                </c:pt>
                <c:pt idx="784">
                  <c:v>0.85</c:v>
                </c:pt>
                <c:pt idx="785">
                  <c:v>0.85</c:v>
                </c:pt>
                <c:pt idx="786">
                  <c:v>0.85</c:v>
                </c:pt>
                <c:pt idx="787">
                  <c:v>0.85</c:v>
                </c:pt>
                <c:pt idx="788">
                  <c:v>0.85</c:v>
                </c:pt>
                <c:pt idx="789">
                  <c:v>0.85</c:v>
                </c:pt>
                <c:pt idx="790">
                  <c:v>0.85</c:v>
                </c:pt>
                <c:pt idx="791">
                  <c:v>0.85</c:v>
                </c:pt>
                <c:pt idx="792">
                  <c:v>0.85</c:v>
                </c:pt>
                <c:pt idx="793">
                  <c:v>0.85</c:v>
                </c:pt>
                <c:pt idx="794">
                  <c:v>0.85</c:v>
                </c:pt>
                <c:pt idx="795">
                  <c:v>0.85</c:v>
                </c:pt>
                <c:pt idx="796">
                  <c:v>0.85</c:v>
                </c:pt>
                <c:pt idx="797">
                  <c:v>0.85</c:v>
                </c:pt>
                <c:pt idx="798">
                  <c:v>0.85</c:v>
                </c:pt>
                <c:pt idx="799">
                  <c:v>0.85</c:v>
                </c:pt>
                <c:pt idx="800">
                  <c:v>0.85</c:v>
                </c:pt>
                <c:pt idx="801">
                  <c:v>0.85</c:v>
                </c:pt>
                <c:pt idx="802">
                  <c:v>0.85</c:v>
                </c:pt>
                <c:pt idx="803">
                  <c:v>0.85</c:v>
                </c:pt>
                <c:pt idx="804">
                  <c:v>0.85</c:v>
                </c:pt>
                <c:pt idx="805">
                  <c:v>0.85</c:v>
                </c:pt>
                <c:pt idx="806">
                  <c:v>0.85</c:v>
                </c:pt>
                <c:pt idx="807">
                  <c:v>0.85</c:v>
                </c:pt>
                <c:pt idx="808">
                  <c:v>0.85</c:v>
                </c:pt>
                <c:pt idx="809">
                  <c:v>0.85</c:v>
                </c:pt>
                <c:pt idx="810">
                  <c:v>0.85</c:v>
                </c:pt>
                <c:pt idx="811">
                  <c:v>0.85</c:v>
                </c:pt>
                <c:pt idx="812">
                  <c:v>0.85</c:v>
                </c:pt>
                <c:pt idx="813">
                  <c:v>0.85</c:v>
                </c:pt>
                <c:pt idx="814">
                  <c:v>0.85</c:v>
                </c:pt>
                <c:pt idx="815">
                  <c:v>0.85</c:v>
                </c:pt>
                <c:pt idx="816">
                  <c:v>0.85</c:v>
                </c:pt>
                <c:pt idx="817">
                  <c:v>0.85</c:v>
                </c:pt>
                <c:pt idx="818">
                  <c:v>0.85000000000000009</c:v>
                </c:pt>
                <c:pt idx="819">
                  <c:v>0.85</c:v>
                </c:pt>
                <c:pt idx="820">
                  <c:v>0.85</c:v>
                </c:pt>
                <c:pt idx="821">
                  <c:v>0.85</c:v>
                </c:pt>
                <c:pt idx="822">
                  <c:v>0.85</c:v>
                </c:pt>
                <c:pt idx="823">
                  <c:v>0.85</c:v>
                </c:pt>
                <c:pt idx="824">
                  <c:v>0.85</c:v>
                </c:pt>
                <c:pt idx="825">
                  <c:v>0.85</c:v>
                </c:pt>
                <c:pt idx="826">
                  <c:v>0.85</c:v>
                </c:pt>
                <c:pt idx="827">
                  <c:v>0.85</c:v>
                </c:pt>
                <c:pt idx="828">
                  <c:v>0.85</c:v>
                </c:pt>
                <c:pt idx="829">
                  <c:v>0.42500000000000004</c:v>
                </c:pt>
                <c:pt idx="830">
                  <c:v>0.30572309943118076</c:v>
                </c:pt>
                <c:pt idx="831">
                  <c:v>0.5343709551763427</c:v>
                </c:pt>
                <c:pt idx="832">
                  <c:v>0.7630188109215047</c:v>
                </c:pt>
                <c:pt idx="833">
                  <c:v>0.85</c:v>
                </c:pt>
                <c:pt idx="834">
                  <c:v>0.85</c:v>
                </c:pt>
                <c:pt idx="835">
                  <c:v>0.79873817164541805</c:v>
                </c:pt>
                <c:pt idx="836">
                  <c:v>0.39082544776361211</c:v>
                </c:pt>
                <c:pt idx="837">
                  <c:v>0.12457939054847272</c:v>
                </c:pt>
                <c:pt idx="838">
                  <c:v>0</c:v>
                </c:pt>
                <c:pt idx="839">
                  <c:v>0</c:v>
                </c:pt>
                <c:pt idx="840">
                  <c:v>0</c:v>
                </c:pt>
                <c:pt idx="841">
                  <c:v>0</c:v>
                </c:pt>
                <c:pt idx="842">
                  <c:v>0</c:v>
                </c:pt>
                <c:pt idx="843">
                  <c:v>0</c:v>
                </c:pt>
                <c:pt idx="844">
                  <c:v>0</c:v>
                </c:pt>
                <c:pt idx="845">
                  <c:v>0</c:v>
                </c:pt>
                <c:pt idx="846">
                  <c:v>0</c:v>
                </c:pt>
                <c:pt idx="847">
                  <c:v>0</c:v>
                </c:pt>
                <c:pt idx="848">
                  <c:v>0</c:v>
                </c:pt>
                <c:pt idx="849">
                  <c:v>0</c:v>
                </c:pt>
                <c:pt idx="850">
                  <c:v>1.5985424217217901E-2</c:v>
                </c:pt>
                <c:pt idx="851">
                  <c:v>1.0656949478145267E-2</c:v>
                </c:pt>
                <c:pt idx="852">
                  <c:v>5.3284747390726335E-3</c:v>
                </c:pt>
                <c:pt idx="853">
                  <c:v>7.2787319043460974E-2</c:v>
                </c:pt>
                <c:pt idx="854">
                  <c:v>0.47352487936230725</c:v>
                </c:pt>
                <c:pt idx="855">
                  <c:v>0.66854900555190488</c:v>
                </c:pt>
                <c:pt idx="856">
                  <c:v>0.80730215502494518</c:v>
                </c:pt>
                <c:pt idx="857">
                  <c:v>0.82865107751247269</c:v>
                </c:pt>
                <c:pt idx="858">
                  <c:v>0.85</c:v>
                </c:pt>
                <c:pt idx="859">
                  <c:v>0.85000000000000009</c:v>
                </c:pt>
                <c:pt idx="860">
                  <c:v>0.85</c:v>
                </c:pt>
                <c:pt idx="861">
                  <c:v>0.84999999999999987</c:v>
                </c:pt>
                <c:pt idx="862">
                  <c:v>0.85</c:v>
                </c:pt>
                <c:pt idx="863">
                  <c:v>0.85</c:v>
                </c:pt>
                <c:pt idx="864">
                  <c:v>0.85</c:v>
                </c:pt>
                <c:pt idx="865">
                  <c:v>0.85</c:v>
                </c:pt>
                <c:pt idx="866">
                  <c:v>0.85</c:v>
                </c:pt>
                <c:pt idx="867">
                  <c:v>0.85</c:v>
                </c:pt>
                <c:pt idx="868">
                  <c:v>0.67488865045262758</c:v>
                </c:pt>
                <c:pt idx="869">
                  <c:v>0.3082591003017518</c:v>
                </c:pt>
                <c:pt idx="870">
                  <c:v>8.3296216817542554E-2</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0.28832004263688815</c:v>
                </c:pt>
                <c:pt idx="903">
                  <c:v>0.61721336175792541</c:v>
                </c:pt>
                <c:pt idx="904">
                  <c:v>0.5715774262537453</c:v>
                </c:pt>
                <c:pt idx="905">
                  <c:v>0.27681526021023922</c:v>
                </c:pt>
                <c:pt idx="906">
                  <c:v>0.49375046102444292</c:v>
                </c:pt>
                <c:pt idx="907">
                  <c:v>0.71068566183864668</c:v>
                </c:pt>
                <c:pt idx="908">
                  <c:v>0.83459928136661332</c:v>
                </c:pt>
                <c:pt idx="909">
                  <c:v>0.8397328542444088</c:v>
                </c:pt>
                <c:pt idx="910">
                  <c:v>0.81747809463450538</c:v>
                </c:pt>
                <c:pt idx="911">
                  <c:v>0.82634344043991448</c:v>
                </c:pt>
                <c:pt idx="912">
                  <c:v>0.57419160378464396</c:v>
                </c:pt>
                <c:pt idx="913">
                  <c:v>0.24781377321313491</c:v>
                </c:pt>
                <c:pt idx="914">
                  <c:v>5.3973165145726247E-2</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9.3486707700050214E-3</c:v>
                </c:pt>
                <c:pt idx="993">
                  <c:v>1.8307914003284968E-2</c:v>
                </c:pt>
                <c:pt idx="994">
                  <c:v>1.1166534805522757E-2</c:v>
                </c:pt>
                <c:pt idx="995">
                  <c:v>4.0251556077605406E-3</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0.15533265797931389</c:v>
                </c:pt>
                <c:pt idx="1099">
                  <c:v>0.31069072379240403</c:v>
                </c:pt>
                <c:pt idx="1100">
                  <c:v>0.43673261478840325</c:v>
                </c:pt>
                <c:pt idx="1101">
                  <c:v>0.49474570362847703</c:v>
                </c:pt>
                <c:pt idx="1102">
                  <c:v>0.50374377792665503</c:v>
                </c:pt>
                <c:pt idx="1103">
                  <c:v>0.50382847826012955</c:v>
                </c:pt>
                <c:pt idx="1104">
                  <c:v>0.5022864490436959</c:v>
                </c:pt>
                <c:pt idx="1105">
                  <c:v>0.54031482238287898</c:v>
                </c:pt>
                <c:pt idx="1106">
                  <c:v>0.56103975391774519</c:v>
                </c:pt>
                <c:pt idx="1107">
                  <c:v>0.5665193597667928</c:v>
                </c:pt>
                <c:pt idx="1108">
                  <c:v>0.56520355593076155</c:v>
                </c:pt>
                <c:pt idx="1109">
                  <c:v>0.56494819020726927</c:v>
                </c:pt>
                <c:pt idx="1110">
                  <c:v>0.56529517370835392</c:v>
                </c:pt>
                <c:pt idx="1111">
                  <c:v>0.43509452138418192</c:v>
                </c:pt>
                <c:pt idx="1112">
                  <c:v>0.40675306398328215</c:v>
                </c:pt>
                <c:pt idx="1113">
                  <c:v>0.34093728962796721</c:v>
                </c:pt>
                <c:pt idx="1114">
                  <c:v>0.28472554045779774</c:v>
                </c:pt>
                <c:pt idx="1115">
                  <c:v>0.19241086296801038</c:v>
                </c:pt>
                <c:pt idx="1116">
                  <c:v>0.13513131857744717</c:v>
                </c:pt>
                <c:pt idx="1117">
                  <c:v>0.15770402225048358</c:v>
                </c:pt>
                <c:pt idx="1118">
                  <c:v>0.20265621283610954</c:v>
                </c:pt>
                <c:pt idx="1119">
                  <c:v>0.1122016007340688</c:v>
                </c:pt>
                <c:pt idx="1120">
                  <c:v>3.9357174119582686E-2</c:v>
                </c:pt>
                <c:pt idx="1121">
                  <c:v>0</c:v>
                </c:pt>
                <c:pt idx="1122">
                  <c:v>1.1577901339643694E-3</c:v>
                </c:pt>
                <c:pt idx="1123">
                  <c:v>0.16216864822274377</c:v>
                </c:pt>
                <c:pt idx="1124">
                  <c:v>0.25628772574126435</c:v>
                </c:pt>
                <c:pt idx="1125">
                  <c:v>0.3077142640660413</c:v>
                </c:pt>
                <c:pt idx="1126">
                  <c:v>0.29170403554007396</c:v>
                </c:pt>
                <c:pt idx="1127">
                  <c:v>0.18901736530649996</c:v>
                </c:pt>
                <c:pt idx="1128">
                  <c:v>0.18191016311698868</c:v>
                </c:pt>
                <c:pt idx="1129">
                  <c:v>0.20688140945969954</c:v>
                </c:pt>
                <c:pt idx="1130">
                  <c:v>0.11622641238604044</c:v>
                </c:pt>
                <c:pt idx="1131">
                  <c:v>0.18435143954907071</c:v>
                </c:pt>
                <c:pt idx="1132">
                  <c:v>0.24468975678048255</c:v>
                </c:pt>
                <c:pt idx="1133">
                  <c:v>0.28520615016779605</c:v>
                </c:pt>
                <c:pt idx="1134">
                  <c:v>0.28423876785748442</c:v>
                </c:pt>
                <c:pt idx="1135">
                  <c:v>0.26757098613604097</c:v>
                </c:pt>
                <c:pt idx="1136">
                  <c:v>0.27855810022042093</c:v>
                </c:pt>
                <c:pt idx="1137">
                  <c:v>0.25880003253503275</c:v>
                </c:pt>
                <c:pt idx="1138">
                  <c:v>0.12812619011781404</c:v>
                </c:pt>
                <c:pt idx="1139">
                  <c:v>3.9612533273282458E-2</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0.14673103974710755</c:v>
                </c:pt>
                <c:pt idx="1163">
                  <c:v>0.23874346541437438</c:v>
                </c:pt>
                <c:pt idx="1164">
                  <c:v>0.33688789641308947</c:v>
                </c:pt>
                <c:pt idx="1165">
                  <c:v>0.38635065421235876</c:v>
                </c:pt>
                <c:pt idx="1166">
                  <c:v>0.44336619587623521</c:v>
                </c:pt>
                <c:pt idx="1167">
                  <c:v>0.45080703110086867</c:v>
                </c:pt>
                <c:pt idx="1168">
                  <c:v>0.45275026295765591</c:v>
                </c:pt>
                <c:pt idx="1169">
                  <c:v>0.46925913882927656</c:v>
                </c:pt>
                <c:pt idx="1170">
                  <c:v>0.53879820524687105</c:v>
                </c:pt>
                <c:pt idx="1171">
                  <c:v>0.56321671991214495</c:v>
                </c:pt>
                <c:pt idx="1172">
                  <c:v>0.60982146101089274</c:v>
                </c:pt>
                <c:pt idx="1173">
                  <c:v>0.73356169632013113</c:v>
                </c:pt>
                <c:pt idx="1174">
                  <c:v>0.81572410665428974</c:v>
                </c:pt>
                <c:pt idx="1175">
                  <c:v>0.85</c:v>
                </c:pt>
                <c:pt idx="1176">
                  <c:v>0.85</c:v>
                </c:pt>
                <c:pt idx="1177">
                  <c:v>0.85</c:v>
                </c:pt>
                <c:pt idx="1178">
                  <c:v>0.85</c:v>
                </c:pt>
                <c:pt idx="1179">
                  <c:v>0.85</c:v>
                </c:pt>
                <c:pt idx="1180">
                  <c:v>0.85</c:v>
                </c:pt>
                <c:pt idx="1181">
                  <c:v>0.85</c:v>
                </c:pt>
                <c:pt idx="1182">
                  <c:v>0.85</c:v>
                </c:pt>
                <c:pt idx="1183">
                  <c:v>0.85</c:v>
                </c:pt>
                <c:pt idx="1184">
                  <c:v>0.85</c:v>
                </c:pt>
                <c:pt idx="1185">
                  <c:v>0.85</c:v>
                </c:pt>
                <c:pt idx="1186">
                  <c:v>0.84999999999999987</c:v>
                </c:pt>
                <c:pt idx="1187">
                  <c:v>0.85</c:v>
                </c:pt>
                <c:pt idx="1188">
                  <c:v>0.84999999999999987</c:v>
                </c:pt>
                <c:pt idx="1189">
                  <c:v>0.85</c:v>
                </c:pt>
                <c:pt idx="1190">
                  <c:v>0.85</c:v>
                </c:pt>
                <c:pt idx="1191">
                  <c:v>0.85</c:v>
                </c:pt>
                <c:pt idx="1192">
                  <c:v>0.85</c:v>
                </c:pt>
                <c:pt idx="1193">
                  <c:v>0.85</c:v>
                </c:pt>
                <c:pt idx="1194">
                  <c:v>0.85000000000000009</c:v>
                </c:pt>
                <c:pt idx="1195">
                  <c:v>0.85</c:v>
                </c:pt>
                <c:pt idx="1196">
                  <c:v>0.85</c:v>
                </c:pt>
                <c:pt idx="1197">
                  <c:v>0.85</c:v>
                </c:pt>
                <c:pt idx="1198">
                  <c:v>0.85</c:v>
                </c:pt>
                <c:pt idx="1199">
                  <c:v>0.85</c:v>
                </c:pt>
                <c:pt idx="1200">
                  <c:v>0.84999999999999987</c:v>
                </c:pt>
                <c:pt idx="1201">
                  <c:v>0.85</c:v>
                </c:pt>
                <c:pt idx="1202">
                  <c:v>0.85</c:v>
                </c:pt>
                <c:pt idx="1203">
                  <c:v>0.84999999999999987</c:v>
                </c:pt>
                <c:pt idx="1204">
                  <c:v>0.85</c:v>
                </c:pt>
                <c:pt idx="1205">
                  <c:v>0.85</c:v>
                </c:pt>
                <c:pt idx="1206">
                  <c:v>0.85</c:v>
                </c:pt>
                <c:pt idx="1207">
                  <c:v>0.85</c:v>
                </c:pt>
                <c:pt idx="1208">
                  <c:v>0.85</c:v>
                </c:pt>
                <c:pt idx="1209">
                  <c:v>0.85000000000000009</c:v>
                </c:pt>
                <c:pt idx="1210">
                  <c:v>0.84999999999999987</c:v>
                </c:pt>
                <c:pt idx="1211">
                  <c:v>0.85</c:v>
                </c:pt>
                <c:pt idx="1212">
                  <c:v>0.84999999999999987</c:v>
                </c:pt>
                <c:pt idx="1213">
                  <c:v>0.85</c:v>
                </c:pt>
                <c:pt idx="1214">
                  <c:v>0.85</c:v>
                </c:pt>
                <c:pt idx="1215">
                  <c:v>0.85</c:v>
                </c:pt>
                <c:pt idx="1216">
                  <c:v>0.85</c:v>
                </c:pt>
                <c:pt idx="1217">
                  <c:v>0.85</c:v>
                </c:pt>
                <c:pt idx="1218">
                  <c:v>0.85</c:v>
                </c:pt>
                <c:pt idx="1219">
                  <c:v>0.85</c:v>
                </c:pt>
                <c:pt idx="1220">
                  <c:v>0.85</c:v>
                </c:pt>
                <c:pt idx="1221">
                  <c:v>0.84999999999999987</c:v>
                </c:pt>
                <c:pt idx="1222">
                  <c:v>0.85</c:v>
                </c:pt>
                <c:pt idx="1223">
                  <c:v>0.85</c:v>
                </c:pt>
                <c:pt idx="1224">
                  <c:v>0.85</c:v>
                </c:pt>
                <c:pt idx="1225">
                  <c:v>0.85</c:v>
                </c:pt>
                <c:pt idx="1226">
                  <c:v>0.85</c:v>
                </c:pt>
                <c:pt idx="1227">
                  <c:v>0.85</c:v>
                </c:pt>
                <c:pt idx="1228">
                  <c:v>0.85</c:v>
                </c:pt>
                <c:pt idx="1229">
                  <c:v>0.84999999999999987</c:v>
                </c:pt>
                <c:pt idx="1230">
                  <c:v>0.85</c:v>
                </c:pt>
                <c:pt idx="1231">
                  <c:v>0.85</c:v>
                </c:pt>
                <c:pt idx="1232">
                  <c:v>0.85</c:v>
                </c:pt>
                <c:pt idx="1233">
                  <c:v>0.85</c:v>
                </c:pt>
                <c:pt idx="1234">
                  <c:v>0.85</c:v>
                </c:pt>
                <c:pt idx="1235">
                  <c:v>0.85</c:v>
                </c:pt>
                <c:pt idx="1236">
                  <c:v>0.85000000000000009</c:v>
                </c:pt>
                <c:pt idx="1237">
                  <c:v>0.85</c:v>
                </c:pt>
                <c:pt idx="1238">
                  <c:v>0.85</c:v>
                </c:pt>
                <c:pt idx="1239">
                  <c:v>0.85</c:v>
                </c:pt>
                <c:pt idx="1240">
                  <c:v>0.85</c:v>
                </c:pt>
                <c:pt idx="1241">
                  <c:v>0.85</c:v>
                </c:pt>
                <c:pt idx="1242">
                  <c:v>0.85000000000000009</c:v>
                </c:pt>
                <c:pt idx="1243">
                  <c:v>0.85</c:v>
                </c:pt>
                <c:pt idx="1244">
                  <c:v>0.85</c:v>
                </c:pt>
                <c:pt idx="1245">
                  <c:v>0.85</c:v>
                </c:pt>
                <c:pt idx="1246">
                  <c:v>0.85</c:v>
                </c:pt>
                <c:pt idx="1247">
                  <c:v>0.85</c:v>
                </c:pt>
                <c:pt idx="1248">
                  <c:v>0.85</c:v>
                </c:pt>
                <c:pt idx="1249">
                  <c:v>0.85</c:v>
                </c:pt>
                <c:pt idx="1250">
                  <c:v>0.85</c:v>
                </c:pt>
                <c:pt idx="1251">
                  <c:v>0.85</c:v>
                </c:pt>
                <c:pt idx="1252">
                  <c:v>0.85</c:v>
                </c:pt>
                <c:pt idx="1253">
                  <c:v>0.85</c:v>
                </c:pt>
                <c:pt idx="1254">
                  <c:v>0.85</c:v>
                </c:pt>
                <c:pt idx="1255">
                  <c:v>0.85</c:v>
                </c:pt>
                <c:pt idx="1256">
                  <c:v>0.85</c:v>
                </c:pt>
                <c:pt idx="1257">
                  <c:v>0.85</c:v>
                </c:pt>
                <c:pt idx="1258">
                  <c:v>0.85</c:v>
                </c:pt>
                <c:pt idx="1259">
                  <c:v>0.85</c:v>
                </c:pt>
                <c:pt idx="1260">
                  <c:v>0.85</c:v>
                </c:pt>
                <c:pt idx="1261">
                  <c:v>0.85</c:v>
                </c:pt>
                <c:pt idx="1262">
                  <c:v>0.85</c:v>
                </c:pt>
                <c:pt idx="1263">
                  <c:v>0.85</c:v>
                </c:pt>
                <c:pt idx="1264">
                  <c:v>0.85</c:v>
                </c:pt>
                <c:pt idx="1265">
                  <c:v>0.85</c:v>
                </c:pt>
                <c:pt idx="1266">
                  <c:v>0.85</c:v>
                </c:pt>
                <c:pt idx="1267">
                  <c:v>0.85</c:v>
                </c:pt>
                <c:pt idx="1268">
                  <c:v>0.85</c:v>
                </c:pt>
                <c:pt idx="1269">
                  <c:v>0.85</c:v>
                </c:pt>
                <c:pt idx="1270">
                  <c:v>0.85</c:v>
                </c:pt>
                <c:pt idx="1271">
                  <c:v>0.85</c:v>
                </c:pt>
                <c:pt idx="1272">
                  <c:v>0.85</c:v>
                </c:pt>
                <c:pt idx="1273">
                  <c:v>0.85</c:v>
                </c:pt>
                <c:pt idx="1274">
                  <c:v>0.85000000000000009</c:v>
                </c:pt>
                <c:pt idx="1275">
                  <c:v>0.85</c:v>
                </c:pt>
                <c:pt idx="1276">
                  <c:v>0.85</c:v>
                </c:pt>
                <c:pt idx="1277">
                  <c:v>0.85</c:v>
                </c:pt>
                <c:pt idx="1278">
                  <c:v>0.85</c:v>
                </c:pt>
                <c:pt idx="1279">
                  <c:v>0.84999999999999987</c:v>
                </c:pt>
                <c:pt idx="1280">
                  <c:v>0.84999999999999987</c:v>
                </c:pt>
                <c:pt idx="1281">
                  <c:v>0.85000000000000009</c:v>
                </c:pt>
                <c:pt idx="1282">
                  <c:v>0.85</c:v>
                </c:pt>
                <c:pt idx="1283">
                  <c:v>0.85</c:v>
                </c:pt>
                <c:pt idx="1284">
                  <c:v>0.85000000000000009</c:v>
                </c:pt>
                <c:pt idx="1285">
                  <c:v>0.84999999999999987</c:v>
                </c:pt>
                <c:pt idx="1286">
                  <c:v>0.85</c:v>
                </c:pt>
                <c:pt idx="1287">
                  <c:v>0.85000000000000009</c:v>
                </c:pt>
                <c:pt idx="1288">
                  <c:v>0.85</c:v>
                </c:pt>
                <c:pt idx="1289">
                  <c:v>0.84999999999999987</c:v>
                </c:pt>
                <c:pt idx="1290">
                  <c:v>0.85</c:v>
                </c:pt>
                <c:pt idx="1291">
                  <c:v>0.85</c:v>
                </c:pt>
                <c:pt idx="1292">
                  <c:v>0.84999999999999987</c:v>
                </c:pt>
                <c:pt idx="1293">
                  <c:v>0.84999999999999987</c:v>
                </c:pt>
                <c:pt idx="1294">
                  <c:v>0.85</c:v>
                </c:pt>
                <c:pt idx="1295">
                  <c:v>0.85</c:v>
                </c:pt>
                <c:pt idx="1296">
                  <c:v>0.85</c:v>
                </c:pt>
                <c:pt idx="1297">
                  <c:v>0.85</c:v>
                </c:pt>
                <c:pt idx="1298">
                  <c:v>0.85</c:v>
                </c:pt>
                <c:pt idx="1299">
                  <c:v>0.84999999999999987</c:v>
                </c:pt>
                <c:pt idx="1300">
                  <c:v>0.85</c:v>
                </c:pt>
                <c:pt idx="1301">
                  <c:v>0.84999999999999987</c:v>
                </c:pt>
                <c:pt idx="1302">
                  <c:v>0.85</c:v>
                </c:pt>
                <c:pt idx="1303">
                  <c:v>0.85</c:v>
                </c:pt>
                <c:pt idx="1304">
                  <c:v>0.85</c:v>
                </c:pt>
                <c:pt idx="1305">
                  <c:v>0.85000000000000009</c:v>
                </c:pt>
                <c:pt idx="1306">
                  <c:v>0.85</c:v>
                </c:pt>
                <c:pt idx="1307">
                  <c:v>0.85000000000000009</c:v>
                </c:pt>
                <c:pt idx="1308">
                  <c:v>0.85</c:v>
                </c:pt>
                <c:pt idx="1309">
                  <c:v>0.85</c:v>
                </c:pt>
                <c:pt idx="1310">
                  <c:v>0.85</c:v>
                </c:pt>
                <c:pt idx="1311">
                  <c:v>0.84999999999999987</c:v>
                </c:pt>
                <c:pt idx="1312">
                  <c:v>0.85</c:v>
                </c:pt>
                <c:pt idx="1313">
                  <c:v>0.85</c:v>
                </c:pt>
                <c:pt idx="1314">
                  <c:v>0.85</c:v>
                </c:pt>
                <c:pt idx="1315">
                  <c:v>0.85</c:v>
                </c:pt>
                <c:pt idx="1316">
                  <c:v>0.85</c:v>
                </c:pt>
                <c:pt idx="1317">
                  <c:v>0.85</c:v>
                </c:pt>
                <c:pt idx="1318">
                  <c:v>0.85</c:v>
                </c:pt>
                <c:pt idx="1319">
                  <c:v>0.85</c:v>
                </c:pt>
                <c:pt idx="1320">
                  <c:v>0.85</c:v>
                </c:pt>
                <c:pt idx="1321">
                  <c:v>0.85</c:v>
                </c:pt>
                <c:pt idx="1322">
                  <c:v>0.85</c:v>
                </c:pt>
                <c:pt idx="1323">
                  <c:v>0.85</c:v>
                </c:pt>
                <c:pt idx="1324">
                  <c:v>0.85</c:v>
                </c:pt>
                <c:pt idx="1325">
                  <c:v>0.85</c:v>
                </c:pt>
                <c:pt idx="1326">
                  <c:v>0.85</c:v>
                </c:pt>
                <c:pt idx="1327">
                  <c:v>0.85</c:v>
                </c:pt>
                <c:pt idx="1328">
                  <c:v>0.85</c:v>
                </c:pt>
                <c:pt idx="1329">
                  <c:v>0.85</c:v>
                </c:pt>
                <c:pt idx="1330">
                  <c:v>0.85</c:v>
                </c:pt>
                <c:pt idx="1331">
                  <c:v>0.85</c:v>
                </c:pt>
                <c:pt idx="1332">
                  <c:v>0.85</c:v>
                </c:pt>
                <c:pt idx="1333">
                  <c:v>0.85</c:v>
                </c:pt>
                <c:pt idx="1334">
                  <c:v>0.85</c:v>
                </c:pt>
                <c:pt idx="1335">
                  <c:v>0.85</c:v>
                </c:pt>
                <c:pt idx="1336">
                  <c:v>0.85</c:v>
                </c:pt>
                <c:pt idx="1337">
                  <c:v>0.85</c:v>
                </c:pt>
                <c:pt idx="1338">
                  <c:v>0.84999999999999987</c:v>
                </c:pt>
                <c:pt idx="1339">
                  <c:v>0.85</c:v>
                </c:pt>
                <c:pt idx="1340">
                  <c:v>0.85</c:v>
                </c:pt>
                <c:pt idx="1341">
                  <c:v>0.65076050214309378</c:v>
                </c:pt>
                <c:pt idx="1342">
                  <c:v>0.46271215670853144</c:v>
                </c:pt>
                <c:pt idx="1343">
                  <c:v>0.42030190481072066</c:v>
                </c:pt>
                <c:pt idx="1344">
                  <c:v>0.42123450084591596</c:v>
                </c:pt>
                <c:pt idx="1345">
                  <c:v>0.42783657814462006</c:v>
                </c:pt>
                <c:pt idx="1346">
                  <c:v>0.42438010682273547</c:v>
                </c:pt>
                <c:pt idx="1347">
                  <c:v>0.42500799626722707</c:v>
                </c:pt>
                <c:pt idx="1348">
                  <c:v>0.42527013009862874</c:v>
                </c:pt>
              </c:numCache>
            </c:numRef>
          </c:val>
          <c:smooth val="0"/>
          <c:extLst>
            <c:ext xmlns:c16="http://schemas.microsoft.com/office/drawing/2014/chart" uri="{C3380CC4-5D6E-409C-BE32-E72D297353CC}">
              <c16:uniqueId val="{0000000D-E289-5543-8B4A-FA49A0C0C47F}"/>
            </c:ext>
          </c:extLst>
        </c:ser>
        <c:dLbls>
          <c:showLegendKey val="0"/>
          <c:showVal val="0"/>
          <c:showCatName val="0"/>
          <c:showSerName val="0"/>
          <c:showPercent val="0"/>
          <c:showBubbleSize val="0"/>
        </c:dLbls>
        <c:marker val="1"/>
        <c:smooth val="0"/>
        <c:axId val="1342301071"/>
        <c:axId val="1299789263"/>
      </c:lineChart>
      <c:catAx>
        <c:axId val="1284660847"/>
        <c:scaling>
          <c:orientation val="minMax"/>
        </c:scaling>
        <c:delete val="0"/>
        <c:axPos val="b"/>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7702431"/>
        <c:crosses val="autoZero"/>
        <c:auto val="1"/>
        <c:lblAlgn val="ctr"/>
        <c:lblOffset val="100"/>
        <c:noMultiLvlLbl val="0"/>
      </c:catAx>
      <c:valAx>
        <c:axId val="1287702431"/>
        <c:scaling>
          <c:logBase val="10"/>
          <c:orientation val="minMax"/>
          <c:max val="5000"/>
          <c:min val="0.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4660847"/>
        <c:crosses val="autoZero"/>
        <c:crossBetween val="between"/>
      </c:valAx>
      <c:valAx>
        <c:axId val="1299789263"/>
        <c:scaling>
          <c:orientation val="minMax"/>
          <c:max val="6"/>
          <c:min val="0"/>
        </c:scaling>
        <c:delete val="0"/>
        <c:axPos val="r"/>
        <c:numFmt formatCode="0%" sourceLinked="0"/>
        <c:majorTickMark val="in"/>
        <c:minorTickMark val="none"/>
        <c:tickLblPos val="nextTo"/>
        <c:spPr>
          <a:noFill/>
          <a:ln>
            <a:solidFill>
              <a:schemeClr val="accent4">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2301071"/>
        <c:crosses val="max"/>
        <c:crossBetween val="between"/>
      </c:valAx>
      <c:catAx>
        <c:axId val="1342301071"/>
        <c:scaling>
          <c:orientation val="minMax"/>
        </c:scaling>
        <c:delete val="1"/>
        <c:axPos val="t"/>
        <c:majorTickMark val="out"/>
        <c:minorTickMark val="none"/>
        <c:tickLblPos val="nextTo"/>
        <c:crossAx val="1299789263"/>
        <c:crosses val="max"/>
        <c:auto val="1"/>
        <c:lblAlgn val="ctr"/>
        <c:lblOffset val="100"/>
        <c:noMultiLvlLbl val="0"/>
      </c:catAx>
      <c:spPr>
        <a:noFill/>
        <a:ln>
          <a:noFill/>
        </a:ln>
        <a:effectLst/>
      </c:spPr>
    </c:plotArea>
    <c:legend>
      <c:legendPos val="b"/>
      <c:layout>
        <c:manualLayout>
          <c:xMode val="edge"/>
          <c:yMode val="edge"/>
          <c:x val="8.11122366472916E-2"/>
          <c:y val="0.34215867105883069"/>
          <c:w val="0.16384575240429239"/>
          <c:h val="0.21650513955675257"/>
        </c:manualLayout>
      </c:layout>
      <c:overlay val="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20-year Real Total Return for Several Allocation Strategies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8491417648988582E-2"/>
          <c:y val="7.4873267501737339E-2"/>
          <c:w val="0.92541102075709702"/>
          <c:h val="0.81747325313246877"/>
        </c:manualLayout>
      </c:layout>
      <c:lineChart>
        <c:grouping val="standard"/>
        <c:varyColors val="0"/>
        <c:ser>
          <c:idx val="5"/>
          <c:order val="0"/>
          <c:tx>
            <c:strRef>
              <c:f>variable_alloc!$AQ$1</c:f>
              <c:strCache>
                <c:ptCount val="1"/>
                <c:pt idx="0">
                  <c:v>VAR total 20yr real return</c:v>
                </c:pt>
              </c:strCache>
            </c:strRef>
          </c:tx>
          <c:spPr>
            <a:ln w="28575" cap="rnd">
              <a:solidFill>
                <a:schemeClr val="accent6"/>
              </a:solidFill>
              <a:round/>
            </a:ln>
            <a:effectLst/>
          </c:spPr>
          <c:marker>
            <c:symbol val="none"/>
          </c:marker>
          <c:cat>
            <c:numRef>
              <c:f>variable_alloc!$AL$364:$AL$1474</c:f>
              <c:numCache>
                <c:formatCode>0.00</c:formatCode>
                <c:ptCount val="1111"/>
                <c:pt idx="0">
                  <c:v>1911.1249999999636</c:v>
                </c:pt>
                <c:pt idx="1">
                  <c:v>1911.2083333332969</c:v>
                </c:pt>
                <c:pt idx="2">
                  <c:v>1911.2916666666301</c:v>
                </c:pt>
                <c:pt idx="3">
                  <c:v>1911.3749999999634</c:v>
                </c:pt>
                <c:pt idx="4">
                  <c:v>1911.4583333332967</c:v>
                </c:pt>
                <c:pt idx="5">
                  <c:v>1911.5416666666299</c:v>
                </c:pt>
                <c:pt idx="6">
                  <c:v>1911.6249999999632</c:v>
                </c:pt>
                <c:pt idx="7">
                  <c:v>1911.7083333332964</c:v>
                </c:pt>
                <c:pt idx="8">
                  <c:v>1911.7916666666297</c:v>
                </c:pt>
                <c:pt idx="9">
                  <c:v>1911.8749999999629</c:v>
                </c:pt>
                <c:pt idx="10">
                  <c:v>1911.9583333332962</c:v>
                </c:pt>
                <c:pt idx="11">
                  <c:v>1912.0416666666295</c:v>
                </c:pt>
                <c:pt idx="12">
                  <c:v>1912.1249999999627</c:v>
                </c:pt>
                <c:pt idx="13">
                  <c:v>1912.208333333296</c:v>
                </c:pt>
                <c:pt idx="14">
                  <c:v>1912.2916666666292</c:v>
                </c:pt>
                <c:pt idx="15">
                  <c:v>1912.3749999999625</c:v>
                </c:pt>
                <c:pt idx="16">
                  <c:v>1912.4583333332957</c:v>
                </c:pt>
                <c:pt idx="17">
                  <c:v>1912.541666666629</c:v>
                </c:pt>
                <c:pt idx="18">
                  <c:v>1912.6249999999623</c:v>
                </c:pt>
                <c:pt idx="19">
                  <c:v>1912.7083333332955</c:v>
                </c:pt>
                <c:pt idx="20">
                  <c:v>1912.7916666666288</c:v>
                </c:pt>
                <c:pt idx="21">
                  <c:v>1912.874999999962</c:v>
                </c:pt>
                <c:pt idx="22">
                  <c:v>1912.9583333332953</c:v>
                </c:pt>
                <c:pt idx="23">
                  <c:v>1913.0416666666285</c:v>
                </c:pt>
                <c:pt idx="24">
                  <c:v>1913.1249999999618</c:v>
                </c:pt>
                <c:pt idx="25">
                  <c:v>1913.2083333332951</c:v>
                </c:pt>
                <c:pt idx="26">
                  <c:v>1913.2916666666283</c:v>
                </c:pt>
                <c:pt idx="27">
                  <c:v>1913.3749999999616</c:v>
                </c:pt>
                <c:pt idx="28">
                  <c:v>1913.4583333332948</c:v>
                </c:pt>
                <c:pt idx="29">
                  <c:v>1913.5416666666281</c:v>
                </c:pt>
                <c:pt idx="30">
                  <c:v>1913.6249999999613</c:v>
                </c:pt>
                <c:pt idx="31">
                  <c:v>1913.7083333332946</c:v>
                </c:pt>
                <c:pt idx="32">
                  <c:v>1913.7916666666279</c:v>
                </c:pt>
                <c:pt idx="33">
                  <c:v>1913.8749999999611</c:v>
                </c:pt>
                <c:pt idx="34">
                  <c:v>1913.9583333332944</c:v>
                </c:pt>
                <c:pt idx="35">
                  <c:v>1914.0416666666276</c:v>
                </c:pt>
                <c:pt idx="36">
                  <c:v>1914.1249999999609</c:v>
                </c:pt>
                <c:pt idx="37">
                  <c:v>1914.2083333332941</c:v>
                </c:pt>
                <c:pt idx="38">
                  <c:v>1914.2916666666274</c:v>
                </c:pt>
                <c:pt idx="39">
                  <c:v>1914.3749999999607</c:v>
                </c:pt>
                <c:pt idx="40">
                  <c:v>1914.4583333332939</c:v>
                </c:pt>
                <c:pt idx="41">
                  <c:v>1914.5416666666272</c:v>
                </c:pt>
                <c:pt idx="42">
                  <c:v>1914.6249999999604</c:v>
                </c:pt>
                <c:pt idx="43">
                  <c:v>1914.7083333332937</c:v>
                </c:pt>
                <c:pt idx="44">
                  <c:v>1914.791666666627</c:v>
                </c:pt>
                <c:pt idx="45">
                  <c:v>1914.8749999999602</c:v>
                </c:pt>
                <c:pt idx="46">
                  <c:v>1914.9583333332935</c:v>
                </c:pt>
                <c:pt idx="47">
                  <c:v>1915.0416666666267</c:v>
                </c:pt>
                <c:pt idx="48">
                  <c:v>1915.12499999996</c:v>
                </c:pt>
                <c:pt idx="49">
                  <c:v>1915.2083333332932</c:v>
                </c:pt>
                <c:pt idx="50">
                  <c:v>1915.2916666666265</c:v>
                </c:pt>
                <c:pt idx="51">
                  <c:v>1915.3749999999598</c:v>
                </c:pt>
                <c:pt idx="52">
                  <c:v>1915.458333333293</c:v>
                </c:pt>
                <c:pt idx="53">
                  <c:v>1915.5416666666263</c:v>
                </c:pt>
                <c:pt idx="54">
                  <c:v>1915.6249999999595</c:v>
                </c:pt>
                <c:pt idx="55">
                  <c:v>1915.7083333332928</c:v>
                </c:pt>
                <c:pt idx="56">
                  <c:v>1915.791666666626</c:v>
                </c:pt>
                <c:pt idx="57">
                  <c:v>1915.8749999999593</c:v>
                </c:pt>
                <c:pt idx="58">
                  <c:v>1915.9583333332926</c:v>
                </c:pt>
                <c:pt idx="59">
                  <c:v>1916.0416666666258</c:v>
                </c:pt>
                <c:pt idx="60">
                  <c:v>1916.1249999999591</c:v>
                </c:pt>
                <c:pt idx="61">
                  <c:v>1916.2083333332923</c:v>
                </c:pt>
                <c:pt idx="62">
                  <c:v>1916.2916666666256</c:v>
                </c:pt>
                <c:pt idx="63">
                  <c:v>1916.3749999999588</c:v>
                </c:pt>
                <c:pt idx="64">
                  <c:v>1916.4583333332921</c:v>
                </c:pt>
                <c:pt idx="65">
                  <c:v>1916.5416666666254</c:v>
                </c:pt>
                <c:pt idx="66">
                  <c:v>1916.6249999999586</c:v>
                </c:pt>
                <c:pt idx="67">
                  <c:v>1916.7083333332919</c:v>
                </c:pt>
                <c:pt idx="68">
                  <c:v>1916.7916666666251</c:v>
                </c:pt>
                <c:pt idx="69">
                  <c:v>1916.8749999999584</c:v>
                </c:pt>
                <c:pt idx="70">
                  <c:v>1916.9583333332916</c:v>
                </c:pt>
                <c:pt idx="71">
                  <c:v>1917.0416666666249</c:v>
                </c:pt>
                <c:pt idx="72">
                  <c:v>1917.1249999999582</c:v>
                </c:pt>
                <c:pt idx="73">
                  <c:v>1917.2083333332914</c:v>
                </c:pt>
                <c:pt idx="74">
                  <c:v>1917.2916666666247</c:v>
                </c:pt>
                <c:pt idx="75">
                  <c:v>1917.3749999999579</c:v>
                </c:pt>
                <c:pt idx="76">
                  <c:v>1917.4583333332912</c:v>
                </c:pt>
                <c:pt idx="77">
                  <c:v>1917.5416666666245</c:v>
                </c:pt>
                <c:pt idx="78">
                  <c:v>1917.6249999999577</c:v>
                </c:pt>
                <c:pt idx="79">
                  <c:v>1917.708333333291</c:v>
                </c:pt>
                <c:pt idx="80">
                  <c:v>1917.7916666666242</c:v>
                </c:pt>
                <c:pt idx="81">
                  <c:v>1917.8749999999575</c:v>
                </c:pt>
                <c:pt idx="82">
                  <c:v>1917.9583333332907</c:v>
                </c:pt>
                <c:pt idx="83">
                  <c:v>1918.041666666624</c:v>
                </c:pt>
                <c:pt idx="84">
                  <c:v>1918.1249999999573</c:v>
                </c:pt>
                <c:pt idx="85">
                  <c:v>1918.2083333332905</c:v>
                </c:pt>
                <c:pt idx="86">
                  <c:v>1918.2916666666238</c:v>
                </c:pt>
                <c:pt idx="87">
                  <c:v>1918.374999999957</c:v>
                </c:pt>
                <c:pt idx="88">
                  <c:v>1918.4583333332903</c:v>
                </c:pt>
                <c:pt idx="89">
                  <c:v>1918.5416666666235</c:v>
                </c:pt>
                <c:pt idx="90">
                  <c:v>1918.6249999999568</c:v>
                </c:pt>
                <c:pt idx="91">
                  <c:v>1918.7083333332901</c:v>
                </c:pt>
                <c:pt idx="92">
                  <c:v>1918.7916666666233</c:v>
                </c:pt>
                <c:pt idx="93">
                  <c:v>1918.8749999999566</c:v>
                </c:pt>
                <c:pt idx="94">
                  <c:v>1918.9583333332898</c:v>
                </c:pt>
                <c:pt idx="95">
                  <c:v>1919.0416666666231</c:v>
                </c:pt>
                <c:pt idx="96">
                  <c:v>1919.1249999999563</c:v>
                </c:pt>
                <c:pt idx="97">
                  <c:v>1919.2083333332896</c:v>
                </c:pt>
                <c:pt idx="98">
                  <c:v>1919.2916666666229</c:v>
                </c:pt>
                <c:pt idx="99">
                  <c:v>1919.3749999999561</c:v>
                </c:pt>
                <c:pt idx="100">
                  <c:v>1919.4583333332894</c:v>
                </c:pt>
                <c:pt idx="101">
                  <c:v>1919.5416666666226</c:v>
                </c:pt>
                <c:pt idx="102">
                  <c:v>1919.6249999999559</c:v>
                </c:pt>
                <c:pt idx="103">
                  <c:v>1919.7083333332891</c:v>
                </c:pt>
                <c:pt idx="104">
                  <c:v>1919.7916666666224</c:v>
                </c:pt>
                <c:pt idx="105">
                  <c:v>1919.8749999999557</c:v>
                </c:pt>
                <c:pt idx="106">
                  <c:v>1919.9583333332889</c:v>
                </c:pt>
                <c:pt idx="107">
                  <c:v>1920.0416666666222</c:v>
                </c:pt>
                <c:pt idx="108">
                  <c:v>1920.1249999999554</c:v>
                </c:pt>
                <c:pt idx="109">
                  <c:v>1920.2083333332887</c:v>
                </c:pt>
                <c:pt idx="110">
                  <c:v>1920.2916666666219</c:v>
                </c:pt>
                <c:pt idx="111">
                  <c:v>1920.3749999999552</c:v>
                </c:pt>
                <c:pt idx="112">
                  <c:v>1920.4583333332885</c:v>
                </c:pt>
                <c:pt idx="113">
                  <c:v>1920.5416666666217</c:v>
                </c:pt>
                <c:pt idx="114">
                  <c:v>1920.624999999955</c:v>
                </c:pt>
                <c:pt idx="115">
                  <c:v>1920.7083333332882</c:v>
                </c:pt>
                <c:pt idx="116">
                  <c:v>1920.7916666666215</c:v>
                </c:pt>
                <c:pt idx="117">
                  <c:v>1920.8749999999548</c:v>
                </c:pt>
                <c:pt idx="118">
                  <c:v>1920.958333333288</c:v>
                </c:pt>
                <c:pt idx="119">
                  <c:v>1921.0416666666213</c:v>
                </c:pt>
                <c:pt idx="120">
                  <c:v>1921.1249999999545</c:v>
                </c:pt>
                <c:pt idx="121">
                  <c:v>1921.2083333332878</c:v>
                </c:pt>
                <c:pt idx="122">
                  <c:v>1921.291666666621</c:v>
                </c:pt>
                <c:pt idx="123">
                  <c:v>1921.3749999999543</c:v>
                </c:pt>
                <c:pt idx="124">
                  <c:v>1921.4583333332876</c:v>
                </c:pt>
                <c:pt idx="125">
                  <c:v>1921.5416666666208</c:v>
                </c:pt>
                <c:pt idx="126">
                  <c:v>1921.6249999999541</c:v>
                </c:pt>
                <c:pt idx="127">
                  <c:v>1921.7083333332873</c:v>
                </c:pt>
                <c:pt idx="128">
                  <c:v>1921.7916666666206</c:v>
                </c:pt>
                <c:pt idx="129">
                  <c:v>1921.8749999999538</c:v>
                </c:pt>
                <c:pt idx="130">
                  <c:v>1921.9583333332871</c:v>
                </c:pt>
                <c:pt idx="131">
                  <c:v>1922.0416666666204</c:v>
                </c:pt>
                <c:pt idx="132">
                  <c:v>1922.1249999999536</c:v>
                </c:pt>
                <c:pt idx="133">
                  <c:v>1922.2083333332869</c:v>
                </c:pt>
                <c:pt idx="134">
                  <c:v>1922.2916666666201</c:v>
                </c:pt>
                <c:pt idx="135">
                  <c:v>1922.3749999999534</c:v>
                </c:pt>
                <c:pt idx="136">
                  <c:v>1922.4583333332866</c:v>
                </c:pt>
                <c:pt idx="137">
                  <c:v>1922.5416666666199</c:v>
                </c:pt>
                <c:pt idx="138">
                  <c:v>1922.6249999999532</c:v>
                </c:pt>
                <c:pt idx="139">
                  <c:v>1922.7083333332864</c:v>
                </c:pt>
                <c:pt idx="140">
                  <c:v>1922.7916666666197</c:v>
                </c:pt>
                <c:pt idx="141">
                  <c:v>1922.8749999999529</c:v>
                </c:pt>
                <c:pt idx="142">
                  <c:v>1922.9583333332862</c:v>
                </c:pt>
                <c:pt idx="143">
                  <c:v>1923.0416666666194</c:v>
                </c:pt>
                <c:pt idx="144">
                  <c:v>1923.1249999999527</c:v>
                </c:pt>
                <c:pt idx="145">
                  <c:v>1923.208333333286</c:v>
                </c:pt>
                <c:pt idx="146">
                  <c:v>1923.2916666666192</c:v>
                </c:pt>
                <c:pt idx="147">
                  <c:v>1923.3749999999525</c:v>
                </c:pt>
                <c:pt idx="148">
                  <c:v>1923.4583333332857</c:v>
                </c:pt>
                <c:pt idx="149">
                  <c:v>1923.541666666619</c:v>
                </c:pt>
                <c:pt idx="150">
                  <c:v>1923.6249999999523</c:v>
                </c:pt>
                <c:pt idx="151">
                  <c:v>1923.7083333332855</c:v>
                </c:pt>
                <c:pt idx="152">
                  <c:v>1923.7916666666188</c:v>
                </c:pt>
                <c:pt idx="153">
                  <c:v>1923.874999999952</c:v>
                </c:pt>
                <c:pt idx="154">
                  <c:v>1923.9583333332853</c:v>
                </c:pt>
                <c:pt idx="155">
                  <c:v>1924.0416666666185</c:v>
                </c:pt>
                <c:pt idx="156">
                  <c:v>1924.1249999999518</c:v>
                </c:pt>
                <c:pt idx="157">
                  <c:v>1924.2083333332851</c:v>
                </c:pt>
                <c:pt idx="158">
                  <c:v>1924.2916666666183</c:v>
                </c:pt>
                <c:pt idx="159">
                  <c:v>1924.3749999999516</c:v>
                </c:pt>
                <c:pt idx="160">
                  <c:v>1924.4583333332848</c:v>
                </c:pt>
                <c:pt idx="161">
                  <c:v>1924.5416666666181</c:v>
                </c:pt>
                <c:pt idx="162">
                  <c:v>1924.6249999999513</c:v>
                </c:pt>
                <c:pt idx="163">
                  <c:v>1924.7083333332846</c:v>
                </c:pt>
                <c:pt idx="164">
                  <c:v>1924.7916666666179</c:v>
                </c:pt>
                <c:pt idx="165">
                  <c:v>1924.8749999999511</c:v>
                </c:pt>
                <c:pt idx="166">
                  <c:v>1924.9583333332844</c:v>
                </c:pt>
                <c:pt idx="167">
                  <c:v>1925.0416666666176</c:v>
                </c:pt>
                <c:pt idx="168">
                  <c:v>1925.1249999999509</c:v>
                </c:pt>
                <c:pt idx="169">
                  <c:v>1925.2083333332841</c:v>
                </c:pt>
                <c:pt idx="170">
                  <c:v>1925.2916666666174</c:v>
                </c:pt>
                <c:pt idx="171">
                  <c:v>1925.3749999999507</c:v>
                </c:pt>
                <c:pt idx="172">
                  <c:v>1925.4583333332839</c:v>
                </c:pt>
                <c:pt idx="173">
                  <c:v>1925.5416666666172</c:v>
                </c:pt>
                <c:pt idx="174">
                  <c:v>1925.6249999999504</c:v>
                </c:pt>
                <c:pt idx="175">
                  <c:v>1925.7083333332837</c:v>
                </c:pt>
                <c:pt idx="176">
                  <c:v>1925.7916666666169</c:v>
                </c:pt>
                <c:pt idx="177">
                  <c:v>1925.8749999999502</c:v>
                </c:pt>
                <c:pt idx="178">
                  <c:v>1925.9583333332835</c:v>
                </c:pt>
                <c:pt idx="179">
                  <c:v>1926.0416666666167</c:v>
                </c:pt>
                <c:pt idx="180">
                  <c:v>1926.12499999995</c:v>
                </c:pt>
                <c:pt idx="181">
                  <c:v>1926.2083333332832</c:v>
                </c:pt>
                <c:pt idx="182">
                  <c:v>1926.2916666666165</c:v>
                </c:pt>
                <c:pt idx="183">
                  <c:v>1926.3749999999498</c:v>
                </c:pt>
                <c:pt idx="184">
                  <c:v>1926.458333333283</c:v>
                </c:pt>
                <c:pt idx="185">
                  <c:v>1926.5416666666163</c:v>
                </c:pt>
                <c:pt idx="186">
                  <c:v>1926.6249999999495</c:v>
                </c:pt>
                <c:pt idx="187">
                  <c:v>1926.7083333332828</c:v>
                </c:pt>
                <c:pt idx="188">
                  <c:v>1926.791666666616</c:v>
                </c:pt>
                <c:pt idx="189">
                  <c:v>1926.8749999999493</c:v>
                </c:pt>
                <c:pt idx="190">
                  <c:v>1926.9583333332826</c:v>
                </c:pt>
                <c:pt idx="191">
                  <c:v>1927.0416666666158</c:v>
                </c:pt>
                <c:pt idx="192">
                  <c:v>1927.1249999999491</c:v>
                </c:pt>
                <c:pt idx="193">
                  <c:v>1927.2083333332823</c:v>
                </c:pt>
                <c:pt idx="194">
                  <c:v>1927.2916666666156</c:v>
                </c:pt>
                <c:pt idx="195">
                  <c:v>1927.3749999999488</c:v>
                </c:pt>
                <c:pt idx="196">
                  <c:v>1927.4583333332821</c:v>
                </c:pt>
                <c:pt idx="197">
                  <c:v>1927.5416666666154</c:v>
                </c:pt>
                <c:pt idx="198">
                  <c:v>1927.6249999999486</c:v>
                </c:pt>
                <c:pt idx="199">
                  <c:v>1927.7083333332819</c:v>
                </c:pt>
                <c:pt idx="200">
                  <c:v>1927.7916666666151</c:v>
                </c:pt>
                <c:pt idx="201">
                  <c:v>1927.8749999999484</c:v>
                </c:pt>
                <c:pt idx="202">
                  <c:v>1927.9583333332816</c:v>
                </c:pt>
                <c:pt idx="203">
                  <c:v>1928.0416666666149</c:v>
                </c:pt>
                <c:pt idx="204">
                  <c:v>1928.1249999999482</c:v>
                </c:pt>
                <c:pt idx="205">
                  <c:v>1928.2083333332814</c:v>
                </c:pt>
                <c:pt idx="206">
                  <c:v>1928.2916666666147</c:v>
                </c:pt>
                <c:pt idx="207">
                  <c:v>1928.3749999999479</c:v>
                </c:pt>
                <c:pt idx="208">
                  <c:v>1928.4583333332812</c:v>
                </c:pt>
                <c:pt idx="209">
                  <c:v>1928.5416666666144</c:v>
                </c:pt>
                <c:pt idx="210">
                  <c:v>1928.6249999999477</c:v>
                </c:pt>
                <c:pt idx="211">
                  <c:v>1928.708333333281</c:v>
                </c:pt>
                <c:pt idx="212">
                  <c:v>1928.7916666666142</c:v>
                </c:pt>
                <c:pt idx="213">
                  <c:v>1928.8749999999475</c:v>
                </c:pt>
                <c:pt idx="214">
                  <c:v>1928.9583333332807</c:v>
                </c:pt>
                <c:pt idx="215">
                  <c:v>1929.041666666614</c:v>
                </c:pt>
                <c:pt idx="216">
                  <c:v>1929.1249999999472</c:v>
                </c:pt>
                <c:pt idx="217">
                  <c:v>1929.2083333332805</c:v>
                </c:pt>
                <c:pt idx="218">
                  <c:v>1929.2916666666138</c:v>
                </c:pt>
                <c:pt idx="219">
                  <c:v>1929.374999999947</c:v>
                </c:pt>
                <c:pt idx="220">
                  <c:v>1929.4583333332803</c:v>
                </c:pt>
                <c:pt idx="221">
                  <c:v>1929.5416666666135</c:v>
                </c:pt>
                <c:pt idx="222">
                  <c:v>1929.6249999999468</c:v>
                </c:pt>
                <c:pt idx="223">
                  <c:v>1929.7083333332801</c:v>
                </c:pt>
                <c:pt idx="224">
                  <c:v>1929.7916666666133</c:v>
                </c:pt>
                <c:pt idx="225">
                  <c:v>1929.8749999999466</c:v>
                </c:pt>
                <c:pt idx="226">
                  <c:v>1929.9583333332798</c:v>
                </c:pt>
                <c:pt idx="227">
                  <c:v>1930.0416666666131</c:v>
                </c:pt>
                <c:pt idx="228">
                  <c:v>1930.1249999999463</c:v>
                </c:pt>
                <c:pt idx="229">
                  <c:v>1930.2083333332796</c:v>
                </c:pt>
                <c:pt idx="230">
                  <c:v>1930.2916666666129</c:v>
                </c:pt>
                <c:pt idx="231">
                  <c:v>1930.3749999999461</c:v>
                </c:pt>
                <c:pt idx="232">
                  <c:v>1930.4583333332794</c:v>
                </c:pt>
                <c:pt idx="233">
                  <c:v>1930.5416666666126</c:v>
                </c:pt>
                <c:pt idx="234">
                  <c:v>1930.6249999999459</c:v>
                </c:pt>
                <c:pt idx="235">
                  <c:v>1930.7083333332791</c:v>
                </c:pt>
                <c:pt idx="236">
                  <c:v>1930.7916666666124</c:v>
                </c:pt>
                <c:pt idx="237">
                  <c:v>1930.8749999999457</c:v>
                </c:pt>
                <c:pt idx="238">
                  <c:v>1930.9583333332789</c:v>
                </c:pt>
                <c:pt idx="239">
                  <c:v>1931.0416666666122</c:v>
                </c:pt>
                <c:pt idx="240">
                  <c:v>1931.1249999999454</c:v>
                </c:pt>
                <c:pt idx="241">
                  <c:v>1931.2083333332787</c:v>
                </c:pt>
                <c:pt idx="242">
                  <c:v>1931.2916666666119</c:v>
                </c:pt>
                <c:pt idx="243">
                  <c:v>1931.3749999999452</c:v>
                </c:pt>
                <c:pt idx="244">
                  <c:v>1931.4583333332785</c:v>
                </c:pt>
                <c:pt idx="245">
                  <c:v>1931.5416666666117</c:v>
                </c:pt>
                <c:pt idx="246">
                  <c:v>1931.624999999945</c:v>
                </c:pt>
                <c:pt idx="247">
                  <c:v>1931.7083333332782</c:v>
                </c:pt>
                <c:pt idx="248">
                  <c:v>1931.7916666666115</c:v>
                </c:pt>
                <c:pt idx="249">
                  <c:v>1931.8749999999447</c:v>
                </c:pt>
                <c:pt idx="250">
                  <c:v>1931.958333333278</c:v>
                </c:pt>
                <c:pt idx="251">
                  <c:v>1932.0416666666113</c:v>
                </c:pt>
                <c:pt idx="252">
                  <c:v>1932.1249999999445</c:v>
                </c:pt>
                <c:pt idx="253">
                  <c:v>1932.2083333332778</c:v>
                </c:pt>
                <c:pt idx="254">
                  <c:v>1932.291666666611</c:v>
                </c:pt>
                <c:pt idx="255">
                  <c:v>1932.3749999999443</c:v>
                </c:pt>
                <c:pt idx="256">
                  <c:v>1932.4583333332776</c:v>
                </c:pt>
                <c:pt idx="257">
                  <c:v>1932.5416666666108</c:v>
                </c:pt>
                <c:pt idx="258">
                  <c:v>1932.6249999999441</c:v>
                </c:pt>
                <c:pt idx="259">
                  <c:v>1932.7083333332773</c:v>
                </c:pt>
                <c:pt idx="260">
                  <c:v>1932.7916666666106</c:v>
                </c:pt>
                <c:pt idx="261">
                  <c:v>1932.8749999999438</c:v>
                </c:pt>
                <c:pt idx="262">
                  <c:v>1932.9583333332771</c:v>
                </c:pt>
                <c:pt idx="263">
                  <c:v>1933.0416666666104</c:v>
                </c:pt>
                <c:pt idx="264">
                  <c:v>1933.1249999999436</c:v>
                </c:pt>
                <c:pt idx="265">
                  <c:v>1933.2083333332769</c:v>
                </c:pt>
                <c:pt idx="266">
                  <c:v>1933.2916666666101</c:v>
                </c:pt>
                <c:pt idx="267">
                  <c:v>1933.3749999999434</c:v>
                </c:pt>
                <c:pt idx="268">
                  <c:v>1933.4583333332766</c:v>
                </c:pt>
                <c:pt idx="269">
                  <c:v>1933.5416666666099</c:v>
                </c:pt>
                <c:pt idx="270">
                  <c:v>1933.6249999999432</c:v>
                </c:pt>
                <c:pt idx="271">
                  <c:v>1933.7083333332764</c:v>
                </c:pt>
                <c:pt idx="272">
                  <c:v>1933.7916666666097</c:v>
                </c:pt>
                <c:pt idx="273">
                  <c:v>1933.8749999999429</c:v>
                </c:pt>
                <c:pt idx="274">
                  <c:v>1933.9583333332762</c:v>
                </c:pt>
                <c:pt idx="275">
                  <c:v>1934.0416666666094</c:v>
                </c:pt>
                <c:pt idx="276">
                  <c:v>1934.1249999999427</c:v>
                </c:pt>
                <c:pt idx="277">
                  <c:v>1934.208333333276</c:v>
                </c:pt>
                <c:pt idx="278">
                  <c:v>1934.2916666666092</c:v>
                </c:pt>
                <c:pt idx="279">
                  <c:v>1934.3749999999425</c:v>
                </c:pt>
                <c:pt idx="280">
                  <c:v>1934.4583333332757</c:v>
                </c:pt>
                <c:pt idx="281">
                  <c:v>1934.541666666609</c:v>
                </c:pt>
                <c:pt idx="282">
                  <c:v>1934.6249999999422</c:v>
                </c:pt>
                <c:pt idx="283">
                  <c:v>1934.7083333332755</c:v>
                </c:pt>
                <c:pt idx="284">
                  <c:v>1934.7916666666088</c:v>
                </c:pt>
                <c:pt idx="285">
                  <c:v>1934.874999999942</c:v>
                </c:pt>
                <c:pt idx="286">
                  <c:v>1934.9583333332753</c:v>
                </c:pt>
                <c:pt idx="287">
                  <c:v>1935.0416666666085</c:v>
                </c:pt>
                <c:pt idx="288">
                  <c:v>1935.1249999999418</c:v>
                </c:pt>
                <c:pt idx="289">
                  <c:v>1935.208333333275</c:v>
                </c:pt>
                <c:pt idx="290">
                  <c:v>1935.2916666666083</c:v>
                </c:pt>
                <c:pt idx="291">
                  <c:v>1935.3749999999416</c:v>
                </c:pt>
                <c:pt idx="292">
                  <c:v>1935.4583333332748</c:v>
                </c:pt>
                <c:pt idx="293">
                  <c:v>1935.5416666666081</c:v>
                </c:pt>
                <c:pt idx="294">
                  <c:v>1935.6249999999413</c:v>
                </c:pt>
                <c:pt idx="295">
                  <c:v>1935.7083333332746</c:v>
                </c:pt>
                <c:pt idx="296">
                  <c:v>1935.7916666666079</c:v>
                </c:pt>
                <c:pt idx="297">
                  <c:v>1935.8749999999411</c:v>
                </c:pt>
                <c:pt idx="298">
                  <c:v>1935.9583333332744</c:v>
                </c:pt>
                <c:pt idx="299">
                  <c:v>1936.0416666666076</c:v>
                </c:pt>
                <c:pt idx="300">
                  <c:v>1936.1249999999409</c:v>
                </c:pt>
                <c:pt idx="301">
                  <c:v>1936.2083333332741</c:v>
                </c:pt>
                <c:pt idx="302">
                  <c:v>1936.2916666666074</c:v>
                </c:pt>
                <c:pt idx="303">
                  <c:v>1936.3749999999407</c:v>
                </c:pt>
                <c:pt idx="304">
                  <c:v>1936.4583333332739</c:v>
                </c:pt>
                <c:pt idx="305">
                  <c:v>1936.5416666666072</c:v>
                </c:pt>
                <c:pt idx="306">
                  <c:v>1936.6249999999404</c:v>
                </c:pt>
                <c:pt idx="307">
                  <c:v>1936.7083333332737</c:v>
                </c:pt>
                <c:pt idx="308">
                  <c:v>1936.7916666666069</c:v>
                </c:pt>
                <c:pt idx="309">
                  <c:v>1936.8749999999402</c:v>
                </c:pt>
                <c:pt idx="310">
                  <c:v>1936.9583333332735</c:v>
                </c:pt>
                <c:pt idx="311">
                  <c:v>1937.0416666666067</c:v>
                </c:pt>
                <c:pt idx="312">
                  <c:v>1937.12499999994</c:v>
                </c:pt>
                <c:pt idx="313">
                  <c:v>1937.2083333332732</c:v>
                </c:pt>
                <c:pt idx="314">
                  <c:v>1937.2916666666065</c:v>
                </c:pt>
                <c:pt idx="315">
                  <c:v>1937.3749999999397</c:v>
                </c:pt>
                <c:pt idx="316">
                  <c:v>1937.458333333273</c:v>
                </c:pt>
                <c:pt idx="317">
                  <c:v>1937.5416666666063</c:v>
                </c:pt>
                <c:pt idx="318">
                  <c:v>1937.6249999999395</c:v>
                </c:pt>
                <c:pt idx="319">
                  <c:v>1937.7083333332728</c:v>
                </c:pt>
                <c:pt idx="320">
                  <c:v>1937.791666666606</c:v>
                </c:pt>
                <c:pt idx="321">
                  <c:v>1937.8749999999393</c:v>
                </c:pt>
                <c:pt idx="322">
                  <c:v>1937.9583333332725</c:v>
                </c:pt>
                <c:pt idx="323">
                  <c:v>1938.0416666666058</c:v>
                </c:pt>
                <c:pt idx="324">
                  <c:v>1938.1249999999391</c:v>
                </c:pt>
                <c:pt idx="325">
                  <c:v>1938.2083333332723</c:v>
                </c:pt>
                <c:pt idx="326">
                  <c:v>1938.2916666666056</c:v>
                </c:pt>
                <c:pt idx="327">
                  <c:v>1938.3749999999388</c:v>
                </c:pt>
                <c:pt idx="328">
                  <c:v>1938.4583333332721</c:v>
                </c:pt>
                <c:pt idx="329">
                  <c:v>1938.5416666666054</c:v>
                </c:pt>
                <c:pt idx="330">
                  <c:v>1938.6249999999386</c:v>
                </c:pt>
                <c:pt idx="331">
                  <c:v>1938.7083333332719</c:v>
                </c:pt>
                <c:pt idx="332">
                  <c:v>1938.7916666666051</c:v>
                </c:pt>
                <c:pt idx="333">
                  <c:v>1938.8749999999384</c:v>
                </c:pt>
                <c:pt idx="334">
                  <c:v>1938.9583333332716</c:v>
                </c:pt>
                <c:pt idx="335">
                  <c:v>1939.0416666666049</c:v>
                </c:pt>
                <c:pt idx="336">
                  <c:v>1939.1249999999382</c:v>
                </c:pt>
                <c:pt idx="337">
                  <c:v>1939.2083333332714</c:v>
                </c:pt>
                <c:pt idx="338">
                  <c:v>1939.2916666666047</c:v>
                </c:pt>
                <c:pt idx="339">
                  <c:v>1939.3749999999379</c:v>
                </c:pt>
                <c:pt idx="340">
                  <c:v>1939.4583333332712</c:v>
                </c:pt>
                <c:pt idx="341">
                  <c:v>1939.5416666666044</c:v>
                </c:pt>
                <c:pt idx="342">
                  <c:v>1939.6249999999377</c:v>
                </c:pt>
                <c:pt idx="343">
                  <c:v>1939.708333333271</c:v>
                </c:pt>
                <c:pt idx="344">
                  <c:v>1939.7916666666042</c:v>
                </c:pt>
                <c:pt idx="345">
                  <c:v>1939.8749999999375</c:v>
                </c:pt>
                <c:pt idx="346">
                  <c:v>1939.9583333332707</c:v>
                </c:pt>
                <c:pt idx="347">
                  <c:v>1940.041666666604</c:v>
                </c:pt>
                <c:pt idx="348">
                  <c:v>1940.1249999999372</c:v>
                </c:pt>
                <c:pt idx="349">
                  <c:v>1940.2083333332705</c:v>
                </c:pt>
                <c:pt idx="350">
                  <c:v>1940.2916666666038</c:v>
                </c:pt>
                <c:pt idx="351">
                  <c:v>1940.374999999937</c:v>
                </c:pt>
                <c:pt idx="352">
                  <c:v>1940.4583333332703</c:v>
                </c:pt>
                <c:pt idx="353">
                  <c:v>1940.5416666666035</c:v>
                </c:pt>
                <c:pt idx="354">
                  <c:v>1940.6249999999368</c:v>
                </c:pt>
                <c:pt idx="355">
                  <c:v>1940.70833333327</c:v>
                </c:pt>
                <c:pt idx="356">
                  <c:v>1940.7916666666033</c:v>
                </c:pt>
                <c:pt idx="357">
                  <c:v>1940.8749999999366</c:v>
                </c:pt>
                <c:pt idx="358">
                  <c:v>1940.9583333332698</c:v>
                </c:pt>
                <c:pt idx="359">
                  <c:v>1941.0416666666031</c:v>
                </c:pt>
                <c:pt idx="360">
                  <c:v>1941.1249999999363</c:v>
                </c:pt>
                <c:pt idx="361">
                  <c:v>1941.2083333332696</c:v>
                </c:pt>
                <c:pt idx="362">
                  <c:v>1941.2916666666029</c:v>
                </c:pt>
                <c:pt idx="363">
                  <c:v>1941.3749999999361</c:v>
                </c:pt>
                <c:pt idx="364">
                  <c:v>1941.4583333332694</c:v>
                </c:pt>
                <c:pt idx="365">
                  <c:v>1941.5416666666026</c:v>
                </c:pt>
                <c:pt idx="366">
                  <c:v>1941.6249999999359</c:v>
                </c:pt>
                <c:pt idx="367">
                  <c:v>1941.7083333332691</c:v>
                </c:pt>
                <c:pt idx="368">
                  <c:v>1941.7916666666024</c:v>
                </c:pt>
                <c:pt idx="369">
                  <c:v>1941.8749999999357</c:v>
                </c:pt>
                <c:pt idx="370">
                  <c:v>1941.9583333332689</c:v>
                </c:pt>
                <c:pt idx="371">
                  <c:v>1942.0416666666022</c:v>
                </c:pt>
                <c:pt idx="372">
                  <c:v>1942.1249999999354</c:v>
                </c:pt>
                <c:pt idx="373">
                  <c:v>1942.2083333332687</c:v>
                </c:pt>
                <c:pt idx="374">
                  <c:v>1942.2916666666019</c:v>
                </c:pt>
                <c:pt idx="375">
                  <c:v>1942.3749999999352</c:v>
                </c:pt>
                <c:pt idx="376">
                  <c:v>1942.4583333332685</c:v>
                </c:pt>
                <c:pt idx="377">
                  <c:v>1942.5416666666017</c:v>
                </c:pt>
                <c:pt idx="378">
                  <c:v>1942.624999999935</c:v>
                </c:pt>
                <c:pt idx="379">
                  <c:v>1942.7083333332682</c:v>
                </c:pt>
                <c:pt idx="380">
                  <c:v>1942.7916666666015</c:v>
                </c:pt>
                <c:pt idx="381">
                  <c:v>1942.8749999999347</c:v>
                </c:pt>
                <c:pt idx="382">
                  <c:v>1942.958333333268</c:v>
                </c:pt>
                <c:pt idx="383">
                  <c:v>1943.0416666666013</c:v>
                </c:pt>
                <c:pt idx="384">
                  <c:v>1943.1249999999345</c:v>
                </c:pt>
                <c:pt idx="385">
                  <c:v>1943.2083333332678</c:v>
                </c:pt>
                <c:pt idx="386">
                  <c:v>1943.291666666601</c:v>
                </c:pt>
                <c:pt idx="387">
                  <c:v>1943.3749999999343</c:v>
                </c:pt>
                <c:pt idx="388">
                  <c:v>1943.4583333332675</c:v>
                </c:pt>
                <c:pt idx="389">
                  <c:v>1943.5416666666008</c:v>
                </c:pt>
                <c:pt idx="390">
                  <c:v>1943.6249999999341</c:v>
                </c:pt>
                <c:pt idx="391">
                  <c:v>1943.7083333332673</c:v>
                </c:pt>
                <c:pt idx="392">
                  <c:v>1943.7916666666006</c:v>
                </c:pt>
                <c:pt idx="393">
                  <c:v>1943.8749999999338</c:v>
                </c:pt>
                <c:pt idx="394">
                  <c:v>1943.9583333332671</c:v>
                </c:pt>
                <c:pt idx="395">
                  <c:v>1944.0416666666003</c:v>
                </c:pt>
                <c:pt idx="396">
                  <c:v>1944.1249999999336</c:v>
                </c:pt>
                <c:pt idx="397">
                  <c:v>1944.2083333332669</c:v>
                </c:pt>
                <c:pt idx="398">
                  <c:v>1944.2916666666001</c:v>
                </c:pt>
                <c:pt idx="399">
                  <c:v>1944.3749999999334</c:v>
                </c:pt>
                <c:pt idx="400">
                  <c:v>1944.4583333332666</c:v>
                </c:pt>
                <c:pt idx="401">
                  <c:v>1944.5416666665999</c:v>
                </c:pt>
                <c:pt idx="402">
                  <c:v>1944.6249999999332</c:v>
                </c:pt>
                <c:pt idx="403">
                  <c:v>1944.7083333332664</c:v>
                </c:pt>
                <c:pt idx="404">
                  <c:v>1944.7916666665997</c:v>
                </c:pt>
                <c:pt idx="405">
                  <c:v>1944.8749999999329</c:v>
                </c:pt>
                <c:pt idx="406">
                  <c:v>1944.9583333332662</c:v>
                </c:pt>
                <c:pt idx="407">
                  <c:v>1945.0416666665994</c:v>
                </c:pt>
                <c:pt idx="408">
                  <c:v>1945.1249999999327</c:v>
                </c:pt>
                <c:pt idx="409">
                  <c:v>1945.208333333266</c:v>
                </c:pt>
                <c:pt idx="410">
                  <c:v>1945.2916666665992</c:v>
                </c:pt>
                <c:pt idx="411">
                  <c:v>1945.3749999999325</c:v>
                </c:pt>
                <c:pt idx="412">
                  <c:v>1945.4583333332657</c:v>
                </c:pt>
                <c:pt idx="413">
                  <c:v>1945.541666666599</c:v>
                </c:pt>
                <c:pt idx="414">
                  <c:v>1945.6249999999322</c:v>
                </c:pt>
                <c:pt idx="415">
                  <c:v>1945.7083333332655</c:v>
                </c:pt>
                <c:pt idx="416">
                  <c:v>1945.7916666665988</c:v>
                </c:pt>
                <c:pt idx="417">
                  <c:v>1945.874999999932</c:v>
                </c:pt>
                <c:pt idx="418">
                  <c:v>1945.9583333332653</c:v>
                </c:pt>
                <c:pt idx="419">
                  <c:v>1946.0416666665985</c:v>
                </c:pt>
                <c:pt idx="420">
                  <c:v>1946.1249999999318</c:v>
                </c:pt>
                <c:pt idx="421">
                  <c:v>1946.208333333265</c:v>
                </c:pt>
                <c:pt idx="422">
                  <c:v>1946.2916666665983</c:v>
                </c:pt>
                <c:pt idx="423">
                  <c:v>1946.3749999999316</c:v>
                </c:pt>
                <c:pt idx="424">
                  <c:v>1946.4583333332648</c:v>
                </c:pt>
                <c:pt idx="425">
                  <c:v>1946.5416666665981</c:v>
                </c:pt>
                <c:pt idx="426">
                  <c:v>1946.6249999999313</c:v>
                </c:pt>
                <c:pt idx="427">
                  <c:v>1946.7083333332646</c:v>
                </c:pt>
                <c:pt idx="428">
                  <c:v>1946.7916666665978</c:v>
                </c:pt>
                <c:pt idx="429">
                  <c:v>1946.8749999999311</c:v>
                </c:pt>
                <c:pt idx="430">
                  <c:v>1946.9583333332644</c:v>
                </c:pt>
                <c:pt idx="431">
                  <c:v>1947.0416666665976</c:v>
                </c:pt>
                <c:pt idx="432">
                  <c:v>1947.1249999999309</c:v>
                </c:pt>
                <c:pt idx="433">
                  <c:v>1947.2083333332641</c:v>
                </c:pt>
                <c:pt idx="434">
                  <c:v>1947.2916666665974</c:v>
                </c:pt>
                <c:pt idx="435">
                  <c:v>1947.3749999999307</c:v>
                </c:pt>
                <c:pt idx="436">
                  <c:v>1947.4583333332639</c:v>
                </c:pt>
                <c:pt idx="437">
                  <c:v>1947.5416666665972</c:v>
                </c:pt>
                <c:pt idx="438">
                  <c:v>1947.6249999999304</c:v>
                </c:pt>
                <c:pt idx="439">
                  <c:v>1947.7083333332637</c:v>
                </c:pt>
                <c:pt idx="440">
                  <c:v>1947.7916666665969</c:v>
                </c:pt>
                <c:pt idx="441">
                  <c:v>1947.8749999999302</c:v>
                </c:pt>
                <c:pt idx="442">
                  <c:v>1947.9583333332635</c:v>
                </c:pt>
                <c:pt idx="443">
                  <c:v>1948.0416666665967</c:v>
                </c:pt>
                <c:pt idx="444">
                  <c:v>1948.12499999993</c:v>
                </c:pt>
                <c:pt idx="445">
                  <c:v>1948.2083333332632</c:v>
                </c:pt>
                <c:pt idx="446">
                  <c:v>1948.2916666665965</c:v>
                </c:pt>
                <c:pt idx="447">
                  <c:v>1948.3749999999297</c:v>
                </c:pt>
                <c:pt idx="448">
                  <c:v>1948.458333333263</c:v>
                </c:pt>
                <c:pt idx="449">
                  <c:v>1948.5416666665963</c:v>
                </c:pt>
                <c:pt idx="450">
                  <c:v>1948.6249999999295</c:v>
                </c:pt>
                <c:pt idx="451">
                  <c:v>1948.7083333332628</c:v>
                </c:pt>
                <c:pt idx="452">
                  <c:v>1948.791666666596</c:v>
                </c:pt>
                <c:pt idx="453">
                  <c:v>1948.8749999999293</c:v>
                </c:pt>
                <c:pt idx="454">
                  <c:v>1948.9583333332625</c:v>
                </c:pt>
                <c:pt idx="455">
                  <c:v>1949.0416666665958</c:v>
                </c:pt>
                <c:pt idx="456">
                  <c:v>1949.1249999999291</c:v>
                </c:pt>
                <c:pt idx="457">
                  <c:v>1949.2083333332623</c:v>
                </c:pt>
                <c:pt idx="458">
                  <c:v>1949.2916666665956</c:v>
                </c:pt>
                <c:pt idx="459">
                  <c:v>1949.3749999999288</c:v>
                </c:pt>
                <c:pt idx="460">
                  <c:v>1949.4583333332621</c:v>
                </c:pt>
                <c:pt idx="461">
                  <c:v>1949.5416666665953</c:v>
                </c:pt>
                <c:pt idx="462">
                  <c:v>1949.6249999999286</c:v>
                </c:pt>
                <c:pt idx="463">
                  <c:v>1949.7083333332619</c:v>
                </c:pt>
                <c:pt idx="464">
                  <c:v>1949.7916666665951</c:v>
                </c:pt>
                <c:pt idx="465">
                  <c:v>1949.8749999999284</c:v>
                </c:pt>
                <c:pt idx="466">
                  <c:v>1949.9583333332616</c:v>
                </c:pt>
                <c:pt idx="467">
                  <c:v>1950.0416666665949</c:v>
                </c:pt>
                <c:pt idx="468">
                  <c:v>1950.1249999999281</c:v>
                </c:pt>
                <c:pt idx="469">
                  <c:v>1950.2083333332614</c:v>
                </c:pt>
                <c:pt idx="470">
                  <c:v>1950.2916666665947</c:v>
                </c:pt>
                <c:pt idx="471">
                  <c:v>1950.3749999999279</c:v>
                </c:pt>
                <c:pt idx="472">
                  <c:v>1950.4583333332612</c:v>
                </c:pt>
                <c:pt idx="473">
                  <c:v>1950.5416666665944</c:v>
                </c:pt>
                <c:pt idx="474">
                  <c:v>1950.6249999999277</c:v>
                </c:pt>
                <c:pt idx="475">
                  <c:v>1950.708333333261</c:v>
                </c:pt>
                <c:pt idx="476">
                  <c:v>1950.7916666665942</c:v>
                </c:pt>
                <c:pt idx="477">
                  <c:v>1950.8749999999275</c:v>
                </c:pt>
                <c:pt idx="478">
                  <c:v>1950.9583333332607</c:v>
                </c:pt>
                <c:pt idx="479">
                  <c:v>1951.041666666594</c:v>
                </c:pt>
                <c:pt idx="480">
                  <c:v>1951.1249999999272</c:v>
                </c:pt>
                <c:pt idx="481">
                  <c:v>1951.2083333332605</c:v>
                </c:pt>
                <c:pt idx="482">
                  <c:v>1951.2916666665938</c:v>
                </c:pt>
                <c:pt idx="483">
                  <c:v>1951.374999999927</c:v>
                </c:pt>
                <c:pt idx="484">
                  <c:v>1951.4583333332603</c:v>
                </c:pt>
                <c:pt idx="485">
                  <c:v>1951.5416666665935</c:v>
                </c:pt>
                <c:pt idx="486">
                  <c:v>1951.6249999999268</c:v>
                </c:pt>
                <c:pt idx="487">
                  <c:v>1951.70833333326</c:v>
                </c:pt>
                <c:pt idx="488">
                  <c:v>1951.7916666665933</c:v>
                </c:pt>
                <c:pt idx="489">
                  <c:v>1951.8749999999266</c:v>
                </c:pt>
                <c:pt idx="490">
                  <c:v>1951.9583333332598</c:v>
                </c:pt>
                <c:pt idx="491">
                  <c:v>1952.0416666665931</c:v>
                </c:pt>
                <c:pt idx="492">
                  <c:v>1952.1249999999263</c:v>
                </c:pt>
                <c:pt idx="493">
                  <c:v>1952.2083333332596</c:v>
                </c:pt>
                <c:pt idx="494">
                  <c:v>1952.2916666665928</c:v>
                </c:pt>
                <c:pt idx="495">
                  <c:v>1952.3749999999261</c:v>
                </c:pt>
                <c:pt idx="496">
                  <c:v>1952.4583333332594</c:v>
                </c:pt>
                <c:pt idx="497">
                  <c:v>1952.5416666665926</c:v>
                </c:pt>
                <c:pt idx="498">
                  <c:v>1952.6249999999259</c:v>
                </c:pt>
                <c:pt idx="499">
                  <c:v>1952.7083333332591</c:v>
                </c:pt>
                <c:pt idx="500">
                  <c:v>1952.7916666665924</c:v>
                </c:pt>
                <c:pt idx="501">
                  <c:v>1952.8749999999256</c:v>
                </c:pt>
                <c:pt idx="502">
                  <c:v>1952.9583333332589</c:v>
                </c:pt>
                <c:pt idx="503">
                  <c:v>1953.0416666665922</c:v>
                </c:pt>
                <c:pt idx="504">
                  <c:v>1953.1249999999254</c:v>
                </c:pt>
                <c:pt idx="505">
                  <c:v>1953.2083333332587</c:v>
                </c:pt>
                <c:pt idx="506">
                  <c:v>1953.2916666665919</c:v>
                </c:pt>
                <c:pt idx="507">
                  <c:v>1953.3749999999252</c:v>
                </c:pt>
                <c:pt idx="508">
                  <c:v>1953.4583333332585</c:v>
                </c:pt>
                <c:pt idx="509">
                  <c:v>1953.5416666665917</c:v>
                </c:pt>
                <c:pt idx="510">
                  <c:v>1953.624999999925</c:v>
                </c:pt>
                <c:pt idx="511">
                  <c:v>1953.7083333332582</c:v>
                </c:pt>
                <c:pt idx="512">
                  <c:v>1953.7916666665915</c:v>
                </c:pt>
                <c:pt idx="513">
                  <c:v>1953.8749999999247</c:v>
                </c:pt>
                <c:pt idx="514">
                  <c:v>1953.958333333258</c:v>
                </c:pt>
                <c:pt idx="515">
                  <c:v>1954.0416666665913</c:v>
                </c:pt>
                <c:pt idx="516">
                  <c:v>1954.1249999999245</c:v>
                </c:pt>
                <c:pt idx="517">
                  <c:v>1954.2083333332578</c:v>
                </c:pt>
                <c:pt idx="518">
                  <c:v>1954.291666666591</c:v>
                </c:pt>
                <c:pt idx="519">
                  <c:v>1954.3749999999243</c:v>
                </c:pt>
                <c:pt idx="520">
                  <c:v>1954.4583333332575</c:v>
                </c:pt>
                <c:pt idx="521">
                  <c:v>1954.5416666665908</c:v>
                </c:pt>
                <c:pt idx="522">
                  <c:v>1954.6249999999241</c:v>
                </c:pt>
                <c:pt idx="523">
                  <c:v>1954.7083333332573</c:v>
                </c:pt>
                <c:pt idx="524">
                  <c:v>1954.7916666665906</c:v>
                </c:pt>
                <c:pt idx="525">
                  <c:v>1954.8749999999238</c:v>
                </c:pt>
                <c:pt idx="526">
                  <c:v>1954.9583333332571</c:v>
                </c:pt>
                <c:pt idx="527">
                  <c:v>1955.0416666665903</c:v>
                </c:pt>
                <c:pt idx="528">
                  <c:v>1955.1249999999236</c:v>
                </c:pt>
                <c:pt idx="529">
                  <c:v>1955.2083333332569</c:v>
                </c:pt>
                <c:pt idx="530">
                  <c:v>1955.2916666665901</c:v>
                </c:pt>
                <c:pt idx="531">
                  <c:v>1955.3749999999234</c:v>
                </c:pt>
                <c:pt idx="532">
                  <c:v>1955.4583333332566</c:v>
                </c:pt>
                <c:pt idx="533">
                  <c:v>1955.5416666665899</c:v>
                </c:pt>
                <c:pt idx="534">
                  <c:v>1955.6249999999231</c:v>
                </c:pt>
                <c:pt idx="535">
                  <c:v>1955.7083333332564</c:v>
                </c:pt>
                <c:pt idx="536">
                  <c:v>1955.7916666665897</c:v>
                </c:pt>
                <c:pt idx="537">
                  <c:v>1955.8749999999229</c:v>
                </c:pt>
                <c:pt idx="538">
                  <c:v>1955.9583333332562</c:v>
                </c:pt>
                <c:pt idx="539">
                  <c:v>1956.0416666665894</c:v>
                </c:pt>
                <c:pt idx="540">
                  <c:v>1956.1249999999227</c:v>
                </c:pt>
                <c:pt idx="541">
                  <c:v>1956.208333333256</c:v>
                </c:pt>
                <c:pt idx="542">
                  <c:v>1956.2916666665892</c:v>
                </c:pt>
                <c:pt idx="543">
                  <c:v>1956.3749999999225</c:v>
                </c:pt>
                <c:pt idx="544">
                  <c:v>1956.4583333332557</c:v>
                </c:pt>
                <c:pt idx="545">
                  <c:v>1956.541666666589</c:v>
                </c:pt>
                <c:pt idx="546">
                  <c:v>1956.6249999999222</c:v>
                </c:pt>
                <c:pt idx="547">
                  <c:v>1956.7083333332555</c:v>
                </c:pt>
                <c:pt idx="548">
                  <c:v>1956.7916666665888</c:v>
                </c:pt>
                <c:pt idx="549">
                  <c:v>1956.874999999922</c:v>
                </c:pt>
                <c:pt idx="550">
                  <c:v>1956.9583333332553</c:v>
                </c:pt>
                <c:pt idx="551">
                  <c:v>1957.0416666665885</c:v>
                </c:pt>
                <c:pt idx="552">
                  <c:v>1957.1249999999218</c:v>
                </c:pt>
                <c:pt idx="553">
                  <c:v>1957.208333333255</c:v>
                </c:pt>
                <c:pt idx="554">
                  <c:v>1957.2916666665883</c:v>
                </c:pt>
                <c:pt idx="555">
                  <c:v>1957.3749999999216</c:v>
                </c:pt>
                <c:pt idx="556">
                  <c:v>1957.4583333332548</c:v>
                </c:pt>
                <c:pt idx="557">
                  <c:v>1957.5416666665881</c:v>
                </c:pt>
                <c:pt idx="558">
                  <c:v>1957.6249999999213</c:v>
                </c:pt>
                <c:pt idx="559">
                  <c:v>1957.7083333332546</c:v>
                </c:pt>
                <c:pt idx="560">
                  <c:v>1957.7916666665878</c:v>
                </c:pt>
                <c:pt idx="561">
                  <c:v>1957.8749999999211</c:v>
                </c:pt>
                <c:pt idx="562">
                  <c:v>1957.9583333332544</c:v>
                </c:pt>
                <c:pt idx="563">
                  <c:v>1958.0416666665876</c:v>
                </c:pt>
                <c:pt idx="564">
                  <c:v>1958.1249999999209</c:v>
                </c:pt>
                <c:pt idx="565">
                  <c:v>1958.2083333332541</c:v>
                </c:pt>
                <c:pt idx="566">
                  <c:v>1958.2916666665874</c:v>
                </c:pt>
                <c:pt idx="567">
                  <c:v>1958.3749999999206</c:v>
                </c:pt>
                <c:pt idx="568">
                  <c:v>1958.4583333332539</c:v>
                </c:pt>
                <c:pt idx="569">
                  <c:v>1958.5416666665872</c:v>
                </c:pt>
                <c:pt idx="570">
                  <c:v>1958.6249999999204</c:v>
                </c:pt>
                <c:pt idx="571">
                  <c:v>1958.7083333332537</c:v>
                </c:pt>
                <c:pt idx="572">
                  <c:v>1958.7916666665869</c:v>
                </c:pt>
                <c:pt idx="573">
                  <c:v>1958.8749999999202</c:v>
                </c:pt>
                <c:pt idx="574">
                  <c:v>1958.9583333332534</c:v>
                </c:pt>
                <c:pt idx="575">
                  <c:v>1959.0416666665867</c:v>
                </c:pt>
                <c:pt idx="576">
                  <c:v>1959.12499999992</c:v>
                </c:pt>
                <c:pt idx="577">
                  <c:v>1959.2083333332532</c:v>
                </c:pt>
                <c:pt idx="578">
                  <c:v>1959.2916666665865</c:v>
                </c:pt>
                <c:pt idx="579">
                  <c:v>1959.3749999999197</c:v>
                </c:pt>
                <c:pt idx="580">
                  <c:v>1959.458333333253</c:v>
                </c:pt>
                <c:pt idx="581">
                  <c:v>1959.5416666665863</c:v>
                </c:pt>
                <c:pt idx="582">
                  <c:v>1959.6249999999195</c:v>
                </c:pt>
                <c:pt idx="583">
                  <c:v>1959.7083333332528</c:v>
                </c:pt>
                <c:pt idx="584">
                  <c:v>1959.791666666586</c:v>
                </c:pt>
                <c:pt idx="585">
                  <c:v>1959.8749999999193</c:v>
                </c:pt>
                <c:pt idx="586">
                  <c:v>1959.9583333332525</c:v>
                </c:pt>
                <c:pt idx="587">
                  <c:v>1960.0416666665858</c:v>
                </c:pt>
                <c:pt idx="588">
                  <c:v>1960.1249999999191</c:v>
                </c:pt>
                <c:pt idx="589">
                  <c:v>1960.2083333332523</c:v>
                </c:pt>
                <c:pt idx="590">
                  <c:v>1960.2916666665856</c:v>
                </c:pt>
                <c:pt idx="591">
                  <c:v>1960.3749999999188</c:v>
                </c:pt>
                <c:pt idx="592">
                  <c:v>1960.4583333332521</c:v>
                </c:pt>
                <c:pt idx="593">
                  <c:v>1960.5416666665853</c:v>
                </c:pt>
                <c:pt idx="594">
                  <c:v>1960.6249999999186</c:v>
                </c:pt>
                <c:pt idx="595">
                  <c:v>1960.7083333332519</c:v>
                </c:pt>
                <c:pt idx="596">
                  <c:v>1960.7916666665851</c:v>
                </c:pt>
                <c:pt idx="597">
                  <c:v>1960.8749999999184</c:v>
                </c:pt>
                <c:pt idx="598">
                  <c:v>1960.9583333332516</c:v>
                </c:pt>
                <c:pt idx="599">
                  <c:v>1961.0416666665849</c:v>
                </c:pt>
                <c:pt idx="600">
                  <c:v>1961.1249999999181</c:v>
                </c:pt>
                <c:pt idx="601">
                  <c:v>1961.2083333332514</c:v>
                </c:pt>
                <c:pt idx="602">
                  <c:v>1961.2916666665847</c:v>
                </c:pt>
                <c:pt idx="603">
                  <c:v>1961.3749999999179</c:v>
                </c:pt>
                <c:pt idx="604">
                  <c:v>1961.4583333332512</c:v>
                </c:pt>
                <c:pt idx="605">
                  <c:v>1961.5416666665844</c:v>
                </c:pt>
                <c:pt idx="606">
                  <c:v>1961.6249999999177</c:v>
                </c:pt>
                <c:pt idx="607">
                  <c:v>1961.7083333332509</c:v>
                </c:pt>
                <c:pt idx="608">
                  <c:v>1961.7916666665842</c:v>
                </c:pt>
                <c:pt idx="609">
                  <c:v>1961.8749999999175</c:v>
                </c:pt>
                <c:pt idx="610">
                  <c:v>1961.9583333332507</c:v>
                </c:pt>
                <c:pt idx="611">
                  <c:v>1962.041666666584</c:v>
                </c:pt>
                <c:pt idx="612">
                  <c:v>1962.1249999999172</c:v>
                </c:pt>
                <c:pt idx="613">
                  <c:v>1962.2083333332505</c:v>
                </c:pt>
                <c:pt idx="614">
                  <c:v>1962.2916666665838</c:v>
                </c:pt>
                <c:pt idx="615">
                  <c:v>1962.374999999917</c:v>
                </c:pt>
                <c:pt idx="616">
                  <c:v>1962.4583333332503</c:v>
                </c:pt>
                <c:pt idx="617">
                  <c:v>1962.5416666665835</c:v>
                </c:pt>
                <c:pt idx="618">
                  <c:v>1962.6249999999168</c:v>
                </c:pt>
                <c:pt idx="619">
                  <c:v>1962.70833333325</c:v>
                </c:pt>
                <c:pt idx="620">
                  <c:v>1962.7916666665833</c:v>
                </c:pt>
                <c:pt idx="621">
                  <c:v>1962.8749999999166</c:v>
                </c:pt>
                <c:pt idx="622">
                  <c:v>1962.9583333332498</c:v>
                </c:pt>
                <c:pt idx="623">
                  <c:v>1963.0416666665831</c:v>
                </c:pt>
                <c:pt idx="624">
                  <c:v>1963.1249999999163</c:v>
                </c:pt>
                <c:pt idx="625">
                  <c:v>1963.2083333332496</c:v>
                </c:pt>
                <c:pt idx="626">
                  <c:v>1963.2916666665828</c:v>
                </c:pt>
                <c:pt idx="627">
                  <c:v>1963.3749999999161</c:v>
                </c:pt>
                <c:pt idx="628">
                  <c:v>1963.4583333332494</c:v>
                </c:pt>
                <c:pt idx="629">
                  <c:v>1963.5416666665826</c:v>
                </c:pt>
                <c:pt idx="630">
                  <c:v>1963.6249999999159</c:v>
                </c:pt>
                <c:pt idx="631">
                  <c:v>1963.7083333332491</c:v>
                </c:pt>
                <c:pt idx="632">
                  <c:v>1963.7916666665824</c:v>
                </c:pt>
                <c:pt idx="633">
                  <c:v>1963.8749999999156</c:v>
                </c:pt>
                <c:pt idx="634">
                  <c:v>1963.9583333332489</c:v>
                </c:pt>
                <c:pt idx="635">
                  <c:v>1964.0416666665822</c:v>
                </c:pt>
                <c:pt idx="636">
                  <c:v>1964.1249999999154</c:v>
                </c:pt>
                <c:pt idx="637">
                  <c:v>1964.2083333332487</c:v>
                </c:pt>
                <c:pt idx="638">
                  <c:v>1964.2916666665819</c:v>
                </c:pt>
                <c:pt idx="639">
                  <c:v>1964.3749999999152</c:v>
                </c:pt>
                <c:pt idx="640">
                  <c:v>1964.4583333332484</c:v>
                </c:pt>
                <c:pt idx="641">
                  <c:v>1964.5416666665817</c:v>
                </c:pt>
                <c:pt idx="642">
                  <c:v>1964.624999999915</c:v>
                </c:pt>
                <c:pt idx="643">
                  <c:v>1964.7083333332482</c:v>
                </c:pt>
                <c:pt idx="644">
                  <c:v>1964.7916666665815</c:v>
                </c:pt>
                <c:pt idx="645">
                  <c:v>1964.8749999999147</c:v>
                </c:pt>
                <c:pt idx="646">
                  <c:v>1964.958333333248</c:v>
                </c:pt>
                <c:pt idx="647">
                  <c:v>1965.0416666665812</c:v>
                </c:pt>
                <c:pt idx="648">
                  <c:v>1965.1249999999145</c:v>
                </c:pt>
                <c:pt idx="649">
                  <c:v>1965.2083333332478</c:v>
                </c:pt>
                <c:pt idx="650">
                  <c:v>1965.291666666581</c:v>
                </c:pt>
                <c:pt idx="651">
                  <c:v>1965.3749999999143</c:v>
                </c:pt>
                <c:pt idx="652">
                  <c:v>1965.4583333332475</c:v>
                </c:pt>
                <c:pt idx="653">
                  <c:v>1965.5416666665808</c:v>
                </c:pt>
                <c:pt idx="654">
                  <c:v>1965.6249999999141</c:v>
                </c:pt>
                <c:pt idx="655">
                  <c:v>1965.7083333332473</c:v>
                </c:pt>
                <c:pt idx="656">
                  <c:v>1965.7916666665806</c:v>
                </c:pt>
                <c:pt idx="657">
                  <c:v>1965.8749999999138</c:v>
                </c:pt>
                <c:pt idx="658">
                  <c:v>1965.9583333332471</c:v>
                </c:pt>
                <c:pt idx="659">
                  <c:v>1966.0416666665803</c:v>
                </c:pt>
                <c:pt idx="660">
                  <c:v>1966.1249999999136</c:v>
                </c:pt>
                <c:pt idx="661">
                  <c:v>1966.2083333332469</c:v>
                </c:pt>
                <c:pt idx="662">
                  <c:v>1966.2916666665801</c:v>
                </c:pt>
                <c:pt idx="663">
                  <c:v>1966.3749999999134</c:v>
                </c:pt>
                <c:pt idx="664">
                  <c:v>1966.4583333332466</c:v>
                </c:pt>
                <c:pt idx="665">
                  <c:v>1966.5416666665799</c:v>
                </c:pt>
                <c:pt idx="666">
                  <c:v>1966.6249999999131</c:v>
                </c:pt>
                <c:pt idx="667">
                  <c:v>1966.7083333332464</c:v>
                </c:pt>
                <c:pt idx="668">
                  <c:v>1966.7916666665797</c:v>
                </c:pt>
                <c:pt idx="669">
                  <c:v>1966.8749999999129</c:v>
                </c:pt>
                <c:pt idx="670">
                  <c:v>1966.9583333332462</c:v>
                </c:pt>
                <c:pt idx="671">
                  <c:v>1967.0416666665794</c:v>
                </c:pt>
                <c:pt idx="672">
                  <c:v>1967.1249999999127</c:v>
                </c:pt>
                <c:pt idx="673">
                  <c:v>1967.2083333332459</c:v>
                </c:pt>
                <c:pt idx="674">
                  <c:v>1967.2916666665792</c:v>
                </c:pt>
                <c:pt idx="675">
                  <c:v>1967.3749999999125</c:v>
                </c:pt>
                <c:pt idx="676">
                  <c:v>1967.4583333332457</c:v>
                </c:pt>
                <c:pt idx="677">
                  <c:v>1967.541666666579</c:v>
                </c:pt>
                <c:pt idx="678">
                  <c:v>1967.6249999999122</c:v>
                </c:pt>
                <c:pt idx="679">
                  <c:v>1967.7083333332455</c:v>
                </c:pt>
                <c:pt idx="680">
                  <c:v>1967.7916666665787</c:v>
                </c:pt>
                <c:pt idx="681">
                  <c:v>1967.874999999912</c:v>
                </c:pt>
                <c:pt idx="682">
                  <c:v>1967.9583333332453</c:v>
                </c:pt>
                <c:pt idx="683">
                  <c:v>1968.0416666665785</c:v>
                </c:pt>
                <c:pt idx="684">
                  <c:v>1968.1249999999118</c:v>
                </c:pt>
                <c:pt idx="685">
                  <c:v>1968.208333333245</c:v>
                </c:pt>
                <c:pt idx="686">
                  <c:v>1968.2916666665783</c:v>
                </c:pt>
                <c:pt idx="687">
                  <c:v>1968.3749999999116</c:v>
                </c:pt>
                <c:pt idx="688">
                  <c:v>1968.4583333332448</c:v>
                </c:pt>
                <c:pt idx="689">
                  <c:v>1968.5416666665781</c:v>
                </c:pt>
                <c:pt idx="690">
                  <c:v>1968.6249999999113</c:v>
                </c:pt>
                <c:pt idx="691">
                  <c:v>1968.7083333332446</c:v>
                </c:pt>
                <c:pt idx="692">
                  <c:v>1968.7916666665778</c:v>
                </c:pt>
                <c:pt idx="693">
                  <c:v>1968.8749999999111</c:v>
                </c:pt>
                <c:pt idx="694">
                  <c:v>1968.9583333332444</c:v>
                </c:pt>
                <c:pt idx="695">
                  <c:v>1969.0416666665776</c:v>
                </c:pt>
                <c:pt idx="696">
                  <c:v>1969.1249999999109</c:v>
                </c:pt>
                <c:pt idx="697">
                  <c:v>1969.2083333332441</c:v>
                </c:pt>
                <c:pt idx="698">
                  <c:v>1969.2916666665774</c:v>
                </c:pt>
                <c:pt idx="699">
                  <c:v>1969.3749999999106</c:v>
                </c:pt>
                <c:pt idx="700">
                  <c:v>1969.4583333332439</c:v>
                </c:pt>
                <c:pt idx="701">
                  <c:v>1969.5416666665772</c:v>
                </c:pt>
                <c:pt idx="702">
                  <c:v>1969.6249999999104</c:v>
                </c:pt>
                <c:pt idx="703">
                  <c:v>1969.7083333332437</c:v>
                </c:pt>
                <c:pt idx="704">
                  <c:v>1969.7916666665769</c:v>
                </c:pt>
                <c:pt idx="705">
                  <c:v>1969.8749999999102</c:v>
                </c:pt>
                <c:pt idx="706">
                  <c:v>1969.9583333332434</c:v>
                </c:pt>
                <c:pt idx="707">
                  <c:v>1970.0416666665767</c:v>
                </c:pt>
                <c:pt idx="708">
                  <c:v>1970.12499999991</c:v>
                </c:pt>
                <c:pt idx="709">
                  <c:v>1970.2083333332432</c:v>
                </c:pt>
                <c:pt idx="710">
                  <c:v>1970.2916666665765</c:v>
                </c:pt>
                <c:pt idx="711">
                  <c:v>1970.3749999999097</c:v>
                </c:pt>
                <c:pt idx="712">
                  <c:v>1970.458333333243</c:v>
                </c:pt>
                <c:pt idx="713">
                  <c:v>1970.5416666665762</c:v>
                </c:pt>
                <c:pt idx="714">
                  <c:v>1970.6249999999095</c:v>
                </c:pt>
                <c:pt idx="715">
                  <c:v>1970.7083333332428</c:v>
                </c:pt>
                <c:pt idx="716">
                  <c:v>1970.791666666576</c:v>
                </c:pt>
                <c:pt idx="717">
                  <c:v>1970.8749999999093</c:v>
                </c:pt>
                <c:pt idx="718">
                  <c:v>1970.9583333332425</c:v>
                </c:pt>
                <c:pt idx="719">
                  <c:v>1971.0416666665758</c:v>
                </c:pt>
                <c:pt idx="720">
                  <c:v>1971.1249999999091</c:v>
                </c:pt>
                <c:pt idx="721">
                  <c:v>1971.2083333332423</c:v>
                </c:pt>
                <c:pt idx="722">
                  <c:v>1971.2916666665756</c:v>
                </c:pt>
                <c:pt idx="723">
                  <c:v>1971.3749999999088</c:v>
                </c:pt>
                <c:pt idx="724">
                  <c:v>1971.4583333332421</c:v>
                </c:pt>
                <c:pt idx="725">
                  <c:v>1971.5416666665753</c:v>
                </c:pt>
                <c:pt idx="726">
                  <c:v>1971.6249999999086</c:v>
                </c:pt>
                <c:pt idx="727">
                  <c:v>1971.7083333332419</c:v>
                </c:pt>
                <c:pt idx="728">
                  <c:v>1971.7916666665751</c:v>
                </c:pt>
                <c:pt idx="729">
                  <c:v>1971.8749999999084</c:v>
                </c:pt>
                <c:pt idx="730">
                  <c:v>1971.9583333332416</c:v>
                </c:pt>
                <c:pt idx="731">
                  <c:v>1972.0416666665749</c:v>
                </c:pt>
                <c:pt idx="732">
                  <c:v>1972.1249999999081</c:v>
                </c:pt>
                <c:pt idx="733">
                  <c:v>1972.2083333332414</c:v>
                </c:pt>
                <c:pt idx="734">
                  <c:v>1972.2916666665747</c:v>
                </c:pt>
                <c:pt idx="735">
                  <c:v>1972.3749999999079</c:v>
                </c:pt>
                <c:pt idx="736">
                  <c:v>1972.4583333332412</c:v>
                </c:pt>
                <c:pt idx="737">
                  <c:v>1972.5416666665744</c:v>
                </c:pt>
                <c:pt idx="738">
                  <c:v>1972.6249999999077</c:v>
                </c:pt>
                <c:pt idx="739">
                  <c:v>1972.7083333332409</c:v>
                </c:pt>
                <c:pt idx="740">
                  <c:v>1972.7916666665742</c:v>
                </c:pt>
                <c:pt idx="741">
                  <c:v>1972.8749999999075</c:v>
                </c:pt>
                <c:pt idx="742">
                  <c:v>1972.9583333332407</c:v>
                </c:pt>
                <c:pt idx="743">
                  <c:v>1973.041666666574</c:v>
                </c:pt>
                <c:pt idx="744">
                  <c:v>1973.1249999999072</c:v>
                </c:pt>
                <c:pt idx="745">
                  <c:v>1973.2083333332405</c:v>
                </c:pt>
                <c:pt idx="746">
                  <c:v>1973.2916666665737</c:v>
                </c:pt>
                <c:pt idx="747">
                  <c:v>1973.374999999907</c:v>
                </c:pt>
                <c:pt idx="748">
                  <c:v>1973.4583333332403</c:v>
                </c:pt>
                <c:pt idx="749">
                  <c:v>1973.5416666665735</c:v>
                </c:pt>
                <c:pt idx="750">
                  <c:v>1973.6249999999068</c:v>
                </c:pt>
                <c:pt idx="751">
                  <c:v>1973.70833333324</c:v>
                </c:pt>
                <c:pt idx="752">
                  <c:v>1973.7916666665733</c:v>
                </c:pt>
                <c:pt idx="753">
                  <c:v>1973.8749999999065</c:v>
                </c:pt>
                <c:pt idx="754">
                  <c:v>1973.9583333332398</c:v>
                </c:pt>
                <c:pt idx="755">
                  <c:v>1974.0416666665731</c:v>
                </c:pt>
                <c:pt idx="756">
                  <c:v>1974.1249999999063</c:v>
                </c:pt>
                <c:pt idx="757">
                  <c:v>1974.2083333332396</c:v>
                </c:pt>
                <c:pt idx="758">
                  <c:v>1974.2916666665728</c:v>
                </c:pt>
                <c:pt idx="759">
                  <c:v>1974.3749999999061</c:v>
                </c:pt>
                <c:pt idx="760">
                  <c:v>1974.4583333332394</c:v>
                </c:pt>
                <c:pt idx="761">
                  <c:v>1974.5416666665726</c:v>
                </c:pt>
                <c:pt idx="762">
                  <c:v>1974.6249999999059</c:v>
                </c:pt>
                <c:pt idx="763">
                  <c:v>1974.7083333332391</c:v>
                </c:pt>
                <c:pt idx="764">
                  <c:v>1974.7916666665724</c:v>
                </c:pt>
                <c:pt idx="765">
                  <c:v>1974.8749999999056</c:v>
                </c:pt>
                <c:pt idx="766">
                  <c:v>1974.9583333332389</c:v>
                </c:pt>
                <c:pt idx="767">
                  <c:v>1975.0416666665722</c:v>
                </c:pt>
                <c:pt idx="768">
                  <c:v>1975.1249999999054</c:v>
                </c:pt>
                <c:pt idx="769">
                  <c:v>1975.2083333332387</c:v>
                </c:pt>
                <c:pt idx="770">
                  <c:v>1975.2916666665719</c:v>
                </c:pt>
                <c:pt idx="771">
                  <c:v>1975.3749999999052</c:v>
                </c:pt>
                <c:pt idx="772">
                  <c:v>1975.4583333332384</c:v>
                </c:pt>
                <c:pt idx="773">
                  <c:v>1975.5416666665717</c:v>
                </c:pt>
                <c:pt idx="774">
                  <c:v>1975.624999999905</c:v>
                </c:pt>
                <c:pt idx="775">
                  <c:v>1975.7083333332382</c:v>
                </c:pt>
                <c:pt idx="776">
                  <c:v>1975.7916666665715</c:v>
                </c:pt>
                <c:pt idx="777">
                  <c:v>1975.8749999999047</c:v>
                </c:pt>
                <c:pt idx="778">
                  <c:v>1975.958333333238</c:v>
                </c:pt>
                <c:pt idx="779">
                  <c:v>1976.0416666665712</c:v>
                </c:pt>
                <c:pt idx="780">
                  <c:v>1976.1249999999045</c:v>
                </c:pt>
                <c:pt idx="781">
                  <c:v>1976.2083333332378</c:v>
                </c:pt>
                <c:pt idx="782">
                  <c:v>1976.291666666571</c:v>
                </c:pt>
                <c:pt idx="783">
                  <c:v>1976.3749999999043</c:v>
                </c:pt>
                <c:pt idx="784">
                  <c:v>1976.4583333332375</c:v>
                </c:pt>
                <c:pt idx="785">
                  <c:v>1976.5416666665708</c:v>
                </c:pt>
                <c:pt idx="786">
                  <c:v>1976.624999999904</c:v>
                </c:pt>
                <c:pt idx="787">
                  <c:v>1976.7083333332373</c:v>
                </c:pt>
                <c:pt idx="788">
                  <c:v>1976.7916666665706</c:v>
                </c:pt>
                <c:pt idx="789">
                  <c:v>1976.8749999999038</c:v>
                </c:pt>
                <c:pt idx="790">
                  <c:v>1976.9583333332371</c:v>
                </c:pt>
                <c:pt idx="791">
                  <c:v>1977.0416666665703</c:v>
                </c:pt>
                <c:pt idx="792">
                  <c:v>1977.1249999999036</c:v>
                </c:pt>
                <c:pt idx="793">
                  <c:v>1977.2083333332369</c:v>
                </c:pt>
                <c:pt idx="794">
                  <c:v>1977.2916666665701</c:v>
                </c:pt>
                <c:pt idx="795">
                  <c:v>1977.3749999999034</c:v>
                </c:pt>
                <c:pt idx="796">
                  <c:v>1977.4583333332366</c:v>
                </c:pt>
                <c:pt idx="797">
                  <c:v>1977.5416666665699</c:v>
                </c:pt>
                <c:pt idx="798">
                  <c:v>1977.6249999999031</c:v>
                </c:pt>
                <c:pt idx="799">
                  <c:v>1977.7083333332364</c:v>
                </c:pt>
                <c:pt idx="800">
                  <c:v>1977.7916666665697</c:v>
                </c:pt>
                <c:pt idx="801">
                  <c:v>1977.8749999999029</c:v>
                </c:pt>
                <c:pt idx="802">
                  <c:v>1977.9583333332362</c:v>
                </c:pt>
                <c:pt idx="803">
                  <c:v>1978.0416666665694</c:v>
                </c:pt>
                <c:pt idx="804">
                  <c:v>1978.1249999999027</c:v>
                </c:pt>
                <c:pt idx="805">
                  <c:v>1978.2083333332359</c:v>
                </c:pt>
                <c:pt idx="806">
                  <c:v>1978.2916666665692</c:v>
                </c:pt>
                <c:pt idx="807">
                  <c:v>1978.3749999999025</c:v>
                </c:pt>
                <c:pt idx="808">
                  <c:v>1978.4583333332357</c:v>
                </c:pt>
                <c:pt idx="809">
                  <c:v>1978.541666666569</c:v>
                </c:pt>
                <c:pt idx="810">
                  <c:v>1978.6249999999022</c:v>
                </c:pt>
                <c:pt idx="811">
                  <c:v>1978.7083333332355</c:v>
                </c:pt>
                <c:pt idx="812">
                  <c:v>1978.7916666665687</c:v>
                </c:pt>
                <c:pt idx="813">
                  <c:v>1978.874999999902</c:v>
                </c:pt>
                <c:pt idx="814">
                  <c:v>1978.9583333332353</c:v>
                </c:pt>
                <c:pt idx="815">
                  <c:v>1979.0416666665685</c:v>
                </c:pt>
                <c:pt idx="816">
                  <c:v>1979.1249999999018</c:v>
                </c:pt>
                <c:pt idx="817">
                  <c:v>1979.208333333235</c:v>
                </c:pt>
                <c:pt idx="818">
                  <c:v>1979.2916666665683</c:v>
                </c:pt>
                <c:pt idx="819">
                  <c:v>1979.3749999999015</c:v>
                </c:pt>
                <c:pt idx="820">
                  <c:v>1979.4583333332348</c:v>
                </c:pt>
                <c:pt idx="821">
                  <c:v>1979.5416666665681</c:v>
                </c:pt>
                <c:pt idx="822">
                  <c:v>1979.6249999999013</c:v>
                </c:pt>
                <c:pt idx="823">
                  <c:v>1979.7083333332346</c:v>
                </c:pt>
                <c:pt idx="824">
                  <c:v>1979.7916666665678</c:v>
                </c:pt>
                <c:pt idx="825">
                  <c:v>1979.8749999999011</c:v>
                </c:pt>
                <c:pt idx="826">
                  <c:v>1979.9583333332343</c:v>
                </c:pt>
                <c:pt idx="827">
                  <c:v>1980.0416666665676</c:v>
                </c:pt>
                <c:pt idx="828">
                  <c:v>1980.1249999999009</c:v>
                </c:pt>
                <c:pt idx="829">
                  <c:v>1980.2083333332341</c:v>
                </c:pt>
                <c:pt idx="830">
                  <c:v>1980.2916666665674</c:v>
                </c:pt>
                <c:pt idx="831">
                  <c:v>1980.3749999999006</c:v>
                </c:pt>
                <c:pt idx="832">
                  <c:v>1980.4583333332339</c:v>
                </c:pt>
                <c:pt idx="833">
                  <c:v>1980.5416666665672</c:v>
                </c:pt>
                <c:pt idx="834">
                  <c:v>1980.6249999999004</c:v>
                </c:pt>
                <c:pt idx="835">
                  <c:v>1980.7083333332337</c:v>
                </c:pt>
                <c:pt idx="836">
                  <c:v>1980.7916666665669</c:v>
                </c:pt>
                <c:pt idx="837">
                  <c:v>1980.8749999999002</c:v>
                </c:pt>
                <c:pt idx="838">
                  <c:v>1980.9583333332334</c:v>
                </c:pt>
                <c:pt idx="839">
                  <c:v>1981.0416666665667</c:v>
                </c:pt>
                <c:pt idx="840">
                  <c:v>1981.1249999999</c:v>
                </c:pt>
                <c:pt idx="841">
                  <c:v>1981.2083333332332</c:v>
                </c:pt>
                <c:pt idx="842">
                  <c:v>1981.2916666665665</c:v>
                </c:pt>
                <c:pt idx="843">
                  <c:v>1981.3749999998997</c:v>
                </c:pt>
                <c:pt idx="844">
                  <c:v>1981.458333333233</c:v>
                </c:pt>
                <c:pt idx="845">
                  <c:v>1981.5416666665662</c:v>
                </c:pt>
                <c:pt idx="846">
                  <c:v>1981.6249999998995</c:v>
                </c:pt>
                <c:pt idx="847">
                  <c:v>1981.7083333332328</c:v>
                </c:pt>
                <c:pt idx="848">
                  <c:v>1981.791666666566</c:v>
                </c:pt>
                <c:pt idx="849">
                  <c:v>1981.8749999998993</c:v>
                </c:pt>
                <c:pt idx="850">
                  <c:v>1981.9583333332325</c:v>
                </c:pt>
                <c:pt idx="851">
                  <c:v>1982.0416666665658</c:v>
                </c:pt>
                <c:pt idx="852">
                  <c:v>1982.124999999899</c:v>
                </c:pt>
                <c:pt idx="853">
                  <c:v>1982.2083333332323</c:v>
                </c:pt>
                <c:pt idx="854">
                  <c:v>1982.2916666665656</c:v>
                </c:pt>
                <c:pt idx="855">
                  <c:v>1982.3749999998988</c:v>
                </c:pt>
                <c:pt idx="856">
                  <c:v>1982.4583333332321</c:v>
                </c:pt>
                <c:pt idx="857">
                  <c:v>1982.5416666665653</c:v>
                </c:pt>
                <c:pt idx="858">
                  <c:v>1982.6249999998986</c:v>
                </c:pt>
                <c:pt idx="859">
                  <c:v>1982.7083333332318</c:v>
                </c:pt>
                <c:pt idx="860">
                  <c:v>1982.7916666665651</c:v>
                </c:pt>
                <c:pt idx="861">
                  <c:v>1982.8749999998984</c:v>
                </c:pt>
                <c:pt idx="862">
                  <c:v>1982.9583333332316</c:v>
                </c:pt>
                <c:pt idx="863">
                  <c:v>1983.0416666665649</c:v>
                </c:pt>
                <c:pt idx="864">
                  <c:v>1983.1249999998981</c:v>
                </c:pt>
                <c:pt idx="865">
                  <c:v>1983.2083333332314</c:v>
                </c:pt>
                <c:pt idx="866">
                  <c:v>1983.2916666665647</c:v>
                </c:pt>
                <c:pt idx="867">
                  <c:v>1983.3749999998979</c:v>
                </c:pt>
                <c:pt idx="868">
                  <c:v>1983.4583333332312</c:v>
                </c:pt>
                <c:pt idx="869">
                  <c:v>1983.5416666665644</c:v>
                </c:pt>
                <c:pt idx="870">
                  <c:v>1983.6249999998977</c:v>
                </c:pt>
                <c:pt idx="871">
                  <c:v>1983.7083333332309</c:v>
                </c:pt>
                <c:pt idx="872">
                  <c:v>1983.7916666665642</c:v>
                </c:pt>
                <c:pt idx="873">
                  <c:v>1983.8749999998975</c:v>
                </c:pt>
                <c:pt idx="874">
                  <c:v>1983.9583333332307</c:v>
                </c:pt>
                <c:pt idx="875">
                  <c:v>1984.041666666564</c:v>
                </c:pt>
                <c:pt idx="876">
                  <c:v>1984.1249999998972</c:v>
                </c:pt>
                <c:pt idx="877">
                  <c:v>1984.2083333332305</c:v>
                </c:pt>
                <c:pt idx="878">
                  <c:v>1984.2916666665637</c:v>
                </c:pt>
                <c:pt idx="879">
                  <c:v>1984.374999999897</c:v>
                </c:pt>
                <c:pt idx="880">
                  <c:v>1984.4583333332303</c:v>
                </c:pt>
                <c:pt idx="881">
                  <c:v>1984.5416666665635</c:v>
                </c:pt>
                <c:pt idx="882">
                  <c:v>1984.6249999998968</c:v>
                </c:pt>
                <c:pt idx="883">
                  <c:v>1984.70833333323</c:v>
                </c:pt>
                <c:pt idx="884">
                  <c:v>1984.7916666665633</c:v>
                </c:pt>
                <c:pt idx="885">
                  <c:v>1984.8749999998965</c:v>
                </c:pt>
                <c:pt idx="886">
                  <c:v>1984.9583333332298</c:v>
                </c:pt>
                <c:pt idx="887">
                  <c:v>1985.0416666665631</c:v>
                </c:pt>
                <c:pt idx="888">
                  <c:v>1985.1249999998963</c:v>
                </c:pt>
                <c:pt idx="889">
                  <c:v>1985.2083333332296</c:v>
                </c:pt>
                <c:pt idx="890">
                  <c:v>1985.2916666665628</c:v>
                </c:pt>
                <c:pt idx="891">
                  <c:v>1985.3749999998961</c:v>
                </c:pt>
                <c:pt idx="892">
                  <c:v>1985.4583333332293</c:v>
                </c:pt>
                <c:pt idx="893">
                  <c:v>1985.5416666665626</c:v>
                </c:pt>
                <c:pt idx="894">
                  <c:v>1985.6249999998959</c:v>
                </c:pt>
                <c:pt idx="895">
                  <c:v>1985.7083333332291</c:v>
                </c:pt>
                <c:pt idx="896">
                  <c:v>1985.7916666665624</c:v>
                </c:pt>
                <c:pt idx="897">
                  <c:v>1985.8749999998956</c:v>
                </c:pt>
                <c:pt idx="898">
                  <c:v>1985.9583333332289</c:v>
                </c:pt>
                <c:pt idx="899">
                  <c:v>1986.0416666665622</c:v>
                </c:pt>
                <c:pt idx="900">
                  <c:v>1986.1249999998954</c:v>
                </c:pt>
                <c:pt idx="901">
                  <c:v>1986.2083333332287</c:v>
                </c:pt>
                <c:pt idx="902">
                  <c:v>1986.2916666665619</c:v>
                </c:pt>
                <c:pt idx="903">
                  <c:v>1986.3749999998952</c:v>
                </c:pt>
                <c:pt idx="904">
                  <c:v>1986.4583333332284</c:v>
                </c:pt>
                <c:pt idx="905">
                  <c:v>1986.5416666665617</c:v>
                </c:pt>
                <c:pt idx="906">
                  <c:v>1986.624999999895</c:v>
                </c:pt>
                <c:pt idx="907">
                  <c:v>1986.7083333332282</c:v>
                </c:pt>
                <c:pt idx="908">
                  <c:v>1986.7916666665615</c:v>
                </c:pt>
                <c:pt idx="909">
                  <c:v>1986.8749999998947</c:v>
                </c:pt>
                <c:pt idx="910">
                  <c:v>1986.958333333228</c:v>
                </c:pt>
                <c:pt idx="911">
                  <c:v>1987.0416666665612</c:v>
                </c:pt>
                <c:pt idx="912">
                  <c:v>1987.1249999998945</c:v>
                </c:pt>
                <c:pt idx="913">
                  <c:v>1987.2083333332278</c:v>
                </c:pt>
                <c:pt idx="914">
                  <c:v>1987.291666666561</c:v>
                </c:pt>
                <c:pt idx="915">
                  <c:v>1987.3749999998943</c:v>
                </c:pt>
                <c:pt idx="916">
                  <c:v>1987.4583333332275</c:v>
                </c:pt>
                <c:pt idx="917">
                  <c:v>1987.5416666665608</c:v>
                </c:pt>
                <c:pt idx="918">
                  <c:v>1987.624999999894</c:v>
                </c:pt>
                <c:pt idx="919">
                  <c:v>1987.7083333332273</c:v>
                </c:pt>
                <c:pt idx="920">
                  <c:v>1987.7916666665606</c:v>
                </c:pt>
                <c:pt idx="921">
                  <c:v>1987.8749999998938</c:v>
                </c:pt>
                <c:pt idx="922">
                  <c:v>1987.9583333332271</c:v>
                </c:pt>
                <c:pt idx="923">
                  <c:v>1988.0416666665603</c:v>
                </c:pt>
                <c:pt idx="924">
                  <c:v>1988.1249999998936</c:v>
                </c:pt>
                <c:pt idx="925">
                  <c:v>1988.2083333332268</c:v>
                </c:pt>
                <c:pt idx="926">
                  <c:v>1988.2916666665601</c:v>
                </c:pt>
                <c:pt idx="927">
                  <c:v>1988.3749999998934</c:v>
                </c:pt>
                <c:pt idx="928">
                  <c:v>1988.4583333332266</c:v>
                </c:pt>
                <c:pt idx="929">
                  <c:v>1988.5416666665599</c:v>
                </c:pt>
                <c:pt idx="930">
                  <c:v>1988.6249999998931</c:v>
                </c:pt>
                <c:pt idx="931">
                  <c:v>1988.7083333332264</c:v>
                </c:pt>
                <c:pt idx="932">
                  <c:v>1988.7916666665596</c:v>
                </c:pt>
                <c:pt idx="933">
                  <c:v>1988.8749999998929</c:v>
                </c:pt>
                <c:pt idx="934">
                  <c:v>1988.9583333332262</c:v>
                </c:pt>
                <c:pt idx="935">
                  <c:v>1989.0416666665594</c:v>
                </c:pt>
                <c:pt idx="936">
                  <c:v>1989.1249999998927</c:v>
                </c:pt>
                <c:pt idx="937">
                  <c:v>1989.2083333332259</c:v>
                </c:pt>
                <c:pt idx="938">
                  <c:v>1989.2916666665592</c:v>
                </c:pt>
                <c:pt idx="939">
                  <c:v>1989.3749999998925</c:v>
                </c:pt>
                <c:pt idx="940">
                  <c:v>1989.4583333332257</c:v>
                </c:pt>
                <c:pt idx="941">
                  <c:v>1989.541666666559</c:v>
                </c:pt>
                <c:pt idx="942">
                  <c:v>1989.6249999998922</c:v>
                </c:pt>
                <c:pt idx="943">
                  <c:v>1989.7083333332255</c:v>
                </c:pt>
                <c:pt idx="944">
                  <c:v>1989.7916666665587</c:v>
                </c:pt>
                <c:pt idx="945">
                  <c:v>1989.874999999892</c:v>
                </c:pt>
                <c:pt idx="946">
                  <c:v>1989.9583333332253</c:v>
                </c:pt>
                <c:pt idx="947">
                  <c:v>1990.0416666665585</c:v>
                </c:pt>
                <c:pt idx="948">
                  <c:v>1990.1249999998918</c:v>
                </c:pt>
                <c:pt idx="949">
                  <c:v>1990.208333333225</c:v>
                </c:pt>
                <c:pt idx="950">
                  <c:v>1990.2916666665583</c:v>
                </c:pt>
                <c:pt idx="951">
                  <c:v>1990.3749999998915</c:v>
                </c:pt>
                <c:pt idx="952">
                  <c:v>1990.4583333332248</c:v>
                </c:pt>
                <c:pt idx="953">
                  <c:v>1990.5416666665581</c:v>
                </c:pt>
                <c:pt idx="954">
                  <c:v>1990.6249999998913</c:v>
                </c:pt>
                <c:pt idx="955">
                  <c:v>1990.7083333332246</c:v>
                </c:pt>
                <c:pt idx="956">
                  <c:v>1990.7916666665578</c:v>
                </c:pt>
                <c:pt idx="957">
                  <c:v>1990.8749999998911</c:v>
                </c:pt>
                <c:pt idx="958">
                  <c:v>1990.9583333332243</c:v>
                </c:pt>
                <c:pt idx="959">
                  <c:v>1991.0416666665576</c:v>
                </c:pt>
                <c:pt idx="960">
                  <c:v>1991.1249999998909</c:v>
                </c:pt>
                <c:pt idx="961">
                  <c:v>1991.2083333332241</c:v>
                </c:pt>
                <c:pt idx="962">
                  <c:v>1991.2916666665574</c:v>
                </c:pt>
                <c:pt idx="963">
                  <c:v>1991.3749999998906</c:v>
                </c:pt>
                <c:pt idx="964">
                  <c:v>1991.4583333332239</c:v>
                </c:pt>
                <c:pt idx="965">
                  <c:v>1991.5416666665571</c:v>
                </c:pt>
                <c:pt idx="966">
                  <c:v>1991.6249999998904</c:v>
                </c:pt>
                <c:pt idx="967">
                  <c:v>1991.7083333332237</c:v>
                </c:pt>
                <c:pt idx="968">
                  <c:v>1991.7916666665569</c:v>
                </c:pt>
                <c:pt idx="969">
                  <c:v>1991.8749999998902</c:v>
                </c:pt>
                <c:pt idx="970">
                  <c:v>1991.9583333332234</c:v>
                </c:pt>
                <c:pt idx="971">
                  <c:v>1992.0416666665567</c:v>
                </c:pt>
                <c:pt idx="972">
                  <c:v>1992.12499999989</c:v>
                </c:pt>
                <c:pt idx="973">
                  <c:v>1992.2083333332232</c:v>
                </c:pt>
                <c:pt idx="974">
                  <c:v>1992.2916666665565</c:v>
                </c:pt>
                <c:pt idx="975">
                  <c:v>1992.3749999998897</c:v>
                </c:pt>
                <c:pt idx="976">
                  <c:v>1992.458333333223</c:v>
                </c:pt>
                <c:pt idx="977">
                  <c:v>1992.5416666665562</c:v>
                </c:pt>
                <c:pt idx="978">
                  <c:v>1992.6249999998895</c:v>
                </c:pt>
                <c:pt idx="979">
                  <c:v>1992.7083333332228</c:v>
                </c:pt>
                <c:pt idx="980">
                  <c:v>1992.791666666556</c:v>
                </c:pt>
                <c:pt idx="981">
                  <c:v>1992.8749999998893</c:v>
                </c:pt>
                <c:pt idx="982">
                  <c:v>1992.9583333332225</c:v>
                </c:pt>
                <c:pt idx="983">
                  <c:v>1993.0416666665558</c:v>
                </c:pt>
                <c:pt idx="984">
                  <c:v>1993.124999999889</c:v>
                </c:pt>
                <c:pt idx="985">
                  <c:v>1993.2083333332223</c:v>
                </c:pt>
                <c:pt idx="986">
                  <c:v>1993.2916666665556</c:v>
                </c:pt>
                <c:pt idx="987">
                  <c:v>1993.3749999998888</c:v>
                </c:pt>
                <c:pt idx="988">
                  <c:v>1993.4583333332221</c:v>
                </c:pt>
                <c:pt idx="989">
                  <c:v>1993.5416666665553</c:v>
                </c:pt>
                <c:pt idx="990">
                  <c:v>1993.6249999998886</c:v>
                </c:pt>
                <c:pt idx="991">
                  <c:v>1993.7083333332218</c:v>
                </c:pt>
                <c:pt idx="992">
                  <c:v>1993.7916666665551</c:v>
                </c:pt>
                <c:pt idx="993">
                  <c:v>1993.8749999998884</c:v>
                </c:pt>
                <c:pt idx="994">
                  <c:v>1993.9583333332216</c:v>
                </c:pt>
                <c:pt idx="995">
                  <c:v>1994.0416666665549</c:v>
                </c:pt>
                <c:pt idx="996">
                  <c:v>1994.1249999998881</c:v>
                </c:pt>
                <c:pt idx="997">
                  <c:v>1994.2083333332214</c:v>
                </c:pt>
                <c:pt idx="998">
                  <c:v>1994.2916666665546</c:v>
                </c:pt>
                <c:pt idx="999">
                  <c:v>1994.3749999998879</c:v>
                </c:pt>
                <c:pt idx="1000">
                  <c:v>1994.4583333332212</c:v>
                </c:pt>
                <c:pt idx="1001">
                  <c:v>1994.5416666665544</c:v>
                </c:pt>
                <c:pt idx="1002">
                  <c:v>1994.6249999998877</c:v>
                </c:pt>
                <c:pt idx="1003">
                  <c:v>1994.7083333332209</c:v>
                </c:pt>
                <c:pt idx="1004">
                  <c:v>1994.7916666665542</c:v>
                </c:pt>
                <c:pt idx="1005">
                  <c:v>1994.8749999998875</c:v>
                </c:pt>
                <c:pt idx="1006">
                  <c:v>1994.9583333332207</c:v>
                </c:pt>
                <c:pt idx="1007">
                  <c:v>1995.041666666554</c:v>
                </c:pt>
                <c:pt idx="1008">
                  <c:v>1995.1249999998872</c:v>
                </c:pt>
                <c:pt idx="1009">
                  <c:v>1995.2083333332205</c:v>
                </c:pt>
                <c:pt idx="1010">
                  <c:v>1995.2916666665537</c:v>
                </c:pt>
                <c:pt idx="1011">
                  <c:v>1995.374999999887</c:v>
                </c:pt>
                <c:pt idx="1012">
                  <c:v>1995.4583333332203</c:v>
                </c:pt>
                <c:pt idx="1013">
                  <c:v>1995.5416666665535</c:v>
                </c:pt>
                <c:pt idx="1014">
                  <c:v>1995.6249999998868</c:v>
                </c:pt>
                <c:pt idx="1015">
                  <c:v>1995.70833333322</c:v>
                </c:pt>
                <c:pt idx="1016">
                  <c:v>1995.7916666665533</c:v>
                </c:pt>
                <c:pt idx="1017">
                  <c:v>1995.8749999998865</c:v>
                </c:pt>
                <c:pt idx="1018">
                  <c:v>1995.9583333332198</c:v>
                </c:pt>
                <c:pt idx="1019">
                  <c:v>1996.0416666665531</c:v>
                </c:pt>
                <c:pt idx="1020">
                  <c:v>1996.1249999998863</c:v>
                </c:pt>
                <c:pt idx="1021">
                  <c:v>1996.2083333332196</c:v>
                </c:pt>
                <c:pt idx="1022">
                  <c:v>1996.2916666665528</c:v>
                </c:pt>
                <c:pt idx="1023">
                  <c:v>1996.3749999998861</c:v>
                </c:pt>
                <c:pt idx="1024">
                  <c:v>1996.4583333332193</c:v>
                </c:pt>
                <c:pt idx="1025">
                  <c:v>1996.5416666665526</c:v>
                </c:pt>
                <c:pt idx="1026">
                  <c:v>1996.6249999998859</c:v>
                </c:pt>
                <c:pt idx="1027">
                  <c:v>1996.7083333332191</c:v>
                </c:pt>
                <c:pt idx="1028">
                  <c:v>1996.7916666665524</c:v>
                </c:pt>
                <c:pt idx="1029">
                  <c:v>1996.8749999998856</c:v>
                </c:pt>
                <c:pt idx="1030">
                  <c:v>1996.9583333332189</c:v>
                </c:pt>
                <c:pt idx="1031">
                  <c:v>1997.0416666665521</c:v>
                </c:pt>
                <c:pt idx="1032">
                  <c:v>1997.1249999998854</c:v>
                </c:pt>
                <c:pt idx="1033">
                  <c:v>1997.2083333332187</c:v>
                </c:pt>
                <c:pt idx="1034">
                  <c:v>1997.2916666665519</c:v>
                </c:pt>
                <c:pt idx="1035">
                  <c:v>1997.3749999998852</c:v>
                </c:pt>
                <c:pt idx="1036">
                  <c:v>1997.4583333332184</c:v>
                </c:pt>
                <c:pt idx="1037">
                  <c:v>1997.5416666665517</c:v>
                </c:pt>
                <c:pt idx="1038">
                  <c:v>1997.6249999998849</c:v>
                </c:pt>
                <c:pt idx="1039">
                  <c:v>1997.7083333332182</c:v>
                </c:pt>
                <c:pt idx="1040">
                  <c:v>1997.7916666665515</c:v>
                </c:pt>
                <c:pt idx="1041">
                  <c:v>1997.8749999998847</c:v>
                </c:pt>
                <c:pt idx="1042">
                  <c:v>1997.958333333218</c:v>
                </c:pt>
                <c:pt idx="1043">
                  <c:v>1998.0416666665512</c:v>
                </c:pt>
                <c:pt idx="1044">
                  <c:v>1998.1249999998845</c:v>
                </c:pt>
                <c:pt idx="1045">
                  <c:v>1998.2083333332178</c:v>
                </c:pt>
                <c:pt idx="1046">
                  <c:v>1998.291666666551</c:v>
                </c:pt>
                <c:pt idx="1047">
                  <c:v>1998.3749999998843</c:v>
                </c:pt>
                <c:pt idx="1048">
                  <c:v>1998.4583333332175</c:v>
                </c:pt>
                <c:pt idx="1049">
                  <c:v>1998.5416666665508</c:v>
                </c:pt>
                <c:pt idx="1050">
                  <c:v>1998.624999999884</c:v>
                </c:pt>
                <c:pt idx="1051">
                  <c:v>1998.7083333332173</c:v>
                </c:pt>
                <c:pt idx="1052">
                  <c:v>1998.7916666665506</c:v>
                </c:pt>
                <c:pt idx="1053">
                  <c:v>1998.8749999998838</c:v>
                </c:pt>
                <c:pt idx="1054">
                  <c:v>1998.9583333332171</c:v>
                </c:pt>
                <c:pt idx="1055">
                  <c:v>1999.0416666665503</c:v>
                </c:pt>
                <c:pt idx="1056">
                  <c:v>1999.1249999998836</c:v>
                </c:pt>
                <c:pt idx="1057">
                  <c:v>1999.2083333332168</c:v>
                </c:pt>
                <c:pt idx="1058">
                  <c:v>1999.2916666665501</c:v>
                </c:pt>
                <c:pt idx="1059">
                  <c:v>1999.3749999998834</c:v>
                </c:pt>
                <c:pt idx="1060">
                  <c:v>1999.4583333332166</c:v>
                </c:pt>
                <c:pt idx="1061">
                  <c:v>1999.5416666665499</c:v>
                </c:pt>
                <c:pt idx="1062">
                  <c:v>1999.6249999998831</c:v>
                </c:pt>
                <c:pt idx="1063">
                  <c:v>1999.7083333332164</c:v>
                </c:pt>
                <c:pt idx="1064">
                  <c:v>1999.7916666665496</c:v>
                </c:pt>
                <c:pt idx="1065">
                  <c:v>1999.8749999998829</c:v>
                </c:pt>
                <c:pt idx="1066">
                  <c:v>1999.9583333332162</c:v>
                </c:pt>
                <c:pt idx="1067">
                  <c:v>2000.0416666665494</c:v>
                </c:pt>
                <c:pt idx="1068">
                  <c:v>2000.1249999998827</c:v>
                </c:pt>
                <c:pt idx="1069">
                  <c:v>2000.2083333332159</c:v>
                </c:pt>
                <c:pt idx="1070">
                  <c:v>2000.2916666665492</c:v>
                </c:pt>
                <c:pt idx="1071">
                  <c:v>2000.3749999998824</c:v>
                </c:pt>
                <c:pt idx="1072">
                  <c:v>2000.4583333332157</c:v>
                </c:pt>
                <c:pt idx="1073">
                  <c:v>2000.541666666549</c:v>
                </c:pt>
                <c:pt idx="1074">
                  <c:v>2000.6249999998822</c:v>
                </c:pt>
                <c:pt idx="1075">
                  <c:v>2000.7083333332155</c:v>
                </c:pt>
                <c:pt idx="1076">
                  <c:v>2000.7916666665487</c:v>
                </c:pt>
                <c:pt idx="1077">
                  <c:v>2000.874999999882</c:v>
                </c:pt>
                <c:pt idx="1078">
                  <c:v>2000.9583333332153</c:v>
                </c:pt>
                <c:pt idx="1079">
                  <c:v>2001.0416666665485</c:v>
                </c:pt>
                <c:pt idx="1080">
                  <c:v>2001.1249999998818</c:v>
                </c:pt>
                <c:pt idx="1081">
                  <c:v>2001.208333333215</c:v>
                </c:pt>
                <c:pt idx="1082">
                  <c:v>2001.2916666665483</c:v>
                </c:pt>
                <c:pt idx="1083">
                  <c:v>2001.3749999998815</c:v>
                </c:pt>
                <c:pt idx="1084">
                  <c:v>2001.4583333332148</c:v>
                </c:pt>
                <c:pt idx="1085">
                  <c:v>2001.5416666665481</c:v>
                </c:pt>
                <c:pt idx="1086">
                  <c:v>2001.6249999998813</c:v>
                </c:pt>
                <c:pt idx="1087">
                  <c:v>2001.7083333332146</c:v>
                </c:pt>
                <c:pt idx="1088">
                  <c:v>2001.7916666665478</c:v>
                </c:pt>
                <c:pt idx="1089">
                  <c:v>2001.8749999998811</c:v>
                </c:pt>
                <c:pt idx="1090">
                  <c:v>2001.9583333332143</c:v>
                </c:pt>
                <c:pt idx="1091">
                  <c:v>2002.0416666665476</c:v>
                </c:pt>
                <c:pt idx="1092">
                  <c:v>2002.1249999998809</c:v>
                </c:pt>
                <c:pt idx="1093">
                  <c:v>2002.2083333332141</c:v>
                </c:pt>
                <c:pt idx="1094">
                  <c:v>2002.2916666665474</c:v>
                </c:pt>
                <c:pt idx="1095">
                  <c:v>2002.3749999998806</c:v>
                </c:pt>
                <c:pt idx="1096">
                  <c:v>2002.4583333332139</c:v>
                </c:pt>
                <c:pt idx="1097">
                  <c:v>2002.5416666665471</c:v>
                </c:pt>
                <c:pt idx="1098">
                  <c:v>2002.6249999998804</c:v>
                </c:pt>
                <c:pt idx="1099">
                  <c:v>2002.7083333332137</c:v>
                </c:pt>
                <c:pt idx="1100">
                  <c:v>2002.7916666665469</c:v>
                </c:pt>
                <c:pt idx="1101">
                  <c:v>2002.8749999998802</c:v>
                </c:pt>
                <c:pt idx="1102">
                  <c:v>2002.9583333332134</c:v>
                </c:pt>
                <c:pt idx="1103">
                  <c:v>2003.0416666665467</c:v>
                </c:pt>
                <c:pt idx="1104">
                  <c:v>2003.1249999998799</c:v>
                </c:pt>
                <c:pt idx="1105">
                  <c:v>2003.2083333332132</c:v>
                </c:pt>
                <c:pt idx="1106">
                  <c:v>2003.2916666665465</c:v>
                </c:pt>
                <c:pt idx="1107">
                  <c:v>2003.3749999998797</c:v>
                </c:pt>
                <c:pt idx="1108">
                  <c:v>2003.458333333213</c:v>
                </c:pt>
              </c:numCache>
            </c:numRef>
          </c:cat>
          <c:val>
            <c:numRef>
              <c:f>variable_alloc!$AQ$364:$AQ$1472</c:f>
              <c:numCache>
                <c:formatCode>0.00</c:formatCode>
                <c:ptCount val="1109"/>
                <c:pt idx="0">
                  <c:v>3.5183347655992532</c:v>
                </c:pt>
                <c:pt idx="1">
                  <c:v>3.1633720315016305</c:v>
                </c:pt>
                <c:pt idx="2">
                  <c:v>2.8905675236924182</c:v>
                </c:pt>
                <c:pt idx="3">
                  <c:v>2.803276643049617</c:v>
                </c:pt>
                <c:pt idx="4">
                  <c:v>2.9255129669616444</c:v>
                </c:pt>
                <c:pt idx="5">
                  <c:v>3.0687175085485987</c:v>
                </c:pt>
                <c:pt idx="6">
                  <c:v>2.8610514234840774</c:v>
                </c:pt>
                <c:pt idx="7">
                  <c:v>2.5446991924012359</c:v>
                </c:pt>
                <c:pt idx="8">
                  <c:v>2.5012685450682186</c:v>
                </c:pt>
                <c:pt idx="9">
                  <c:v>2.0922657382538516</c:v>
                </c:pt>
                <c:pt idx="10">
                  <c:v>2.1320135336892534</c:v>
                </c:pt>
                <c:pt idx="11">
                  <c:v>2.1934451046776315</c:v>
                </c:pt>
                <c:pt idx="12">
                  <c:v>2.2154222650731001</c:v>
                </c:pt>
                <c:pt idx="13">
                  <c:v>1.7924535317962649</c:v>
                </c:pt>
                <c:pt idx="14">
                  <c:v>1.6402842085189397</c:v>
                </c:pt>
                <c:pt idx="15">
                  <c:v>1.4593751189253519</c:v>
                </c:pt>
                <c:pt idx="16">
                  <c:v>1.5298604736210151</c:v>
                </c:pt>
                <c:pt idx="17">
                  <c:v>2.1860355488530101</c:v>
                </c:pt>
                <c:pt idx="18">
                  <c:v>2.4022609319074086</c:v>
                </c:pt>
                <c:pt idx="19">
                  <c:v>2.1459746769863672</c:v>
                </c:pt>
                <c:pt idx="20">
                  <c:v>2.1701707411873277</c:v>
                </c:pt>
                <c:pt idx="21">
                  <c:v>2.1768072430434495</c:v>
                </c:pt>
                <c:pt idx="22">
                  <c:v>2.3288119257950988</c:v>
                </c:pt>
                <c:pt idx="23">
                  <c:v>2.1966660949755625</c:v>
                </c:pt>
                <c:pt idx="24">
                  <c:v>2.2473923947667558</c:v>
                </c:pt>
                <c:pt idx="25">
                  <c:v>2.4542269810259922</c:v>
                </c:pt>
                <c:pt idx="26">
                  <c:v>3.0931223325425834</c:v>
                </c:pt>
                <c:pt idx="27">
                  <c:v>3.7061213036496836</c:v>
                </c:pt>
                <c:pt idx="28">
                  <c:v>3.8294299056136425</c:v>
                </c:pt>
                <c:pt idx="29">
                  <c:v>3.5542582324275491</c:v>
                </c:pt>
                <c:pt idx="30">
                  <c:v>3.5318665608488953</c:v>
                </c:pt>
                <c:pt idx="31">
                  <c:v>3.3258427766745529</c:v>
                </c:pt>
                <c:pt idx="32">
                  <c:v>3.4993000388492015</c:v>
                </c:pt>
                <c:pt idx="33">
                  <c:v>3.52093294951993</c:v>
                </c:pt>
                <c:pt idx="34">
                  <c:v>3.5630254484399231</c:v>
                </c:pt>
                <c:pt idx="35">
                  <c:v>3.6767683663411099</c:v>
                </c:pt>
                <c:pt idx="36">
                  <c:v>3.5713724831709608</c:v>
                </c:pt>
                <c:pt idx="37">
                  <c:v>3.6573947342552664</c:v>
                </c:pt>
                <c:pt idx="38">
                  <c:v>3.3564697910231303</c:v>
                </c:pt>
                <c:pt idx="39">
                  <c:v>3.3814667354904815</c:v>
                </c:pt>
                <c:pt idx="40">
                  <c:v>3.438602724383208</c:v>
                </c:pt>
                <c:pt idx="41">
                  <c:v>3.389890791490342</c:v>
                </c:pt>
                <c:pt idx="42">
                  <c:v>3.2708681390695373</c:v>
                </c:pt>
                <c:pt idx="43">
                  <c:v>3.2841759915266859</c:v>
                </c:pt>
                <c:pt idx="44">
                  <c:v>3.3947809087291283</c:v>
                </c:pt>
                <c:pt idx="45">
                  <c:v>3.5332829198109614</c:v>
                </c:pt>
                <c:pt idx="46">
                  <c:v>3.428784796961251</c:v>
                </c:pt>
                <c:pt idx="47">
                  <c:v>3.3187898009291592</c:v>
                </c:pt>
                <c:pt idx="48" formatCode="0.000">
                  <c:v>3.0405761958713509</c:v>
                </c:pt>
                <c:pt idx="49" formatCode="0.000">
                  <c:v>3.0468987488204329</c:v>
                </c:pt>
                <c:pt idx="50">
                  <c:v>3.3466731189014038</c:v>
                </c:pt>
                <c:pt idx="51">
                  <c:v>3.4436465228527613</c:v>
                </c:pt>
                <c:pt idx="52">
                  <c:v>3.6045883116307471</c:v>
                </c:pt>
                <c:pt idx="53">
                  <c:v>3.6749744275965921</c:v>
                </c:pt>
                <c:pt idx="54">
                  <c:v>3.6227570259085309</c:v>
                </c:pt>
                <c:pt idx="55">
                  <c:v>3.5702574369362847</c:v>
                </c:pt>
                <c:pt idx="56">
                  <c:v>3.7498050204106566</c:v>
                </c:pt>
                <c:pt idx="57">
                  <c:v>3.7398092813183959</c:v>
                </c:pt>
                <c:pt idx="58">
                  <c:v>4.0028609900816043</c:v>
                </c:pt>
                <c:pt idx="59">
                  <c:v>4.2438344433998116</c:v>
                </c:pt>
                <c:pt idx="60">
                  <c:v>4.4009690244174084</c:v>
                </c:pt>
                <c:pt idx="61">
                  <c:v>4.4839413687888223</c:v>
                </c:pt>
                <c:pt idx="62">
                  <c:v>4.2379786771220909</c:v>
                </c:pt>
                <c:pt idx="63">
                  <c:v>4.3594060144716096</c:v>
                </c:pt>
                <c:pt idx="64">
                  <c:v>4.5942359904052275</c:v>
                </c:pt>
                <c:pt idx="65">
                  <c:v>4.6454413172668056</c:v>
                </c:pt>
                <c:pt idx="66">
                  <c:v>4.6103887914687647</c:v>
                </c:pt>
                <c:pt idx="67">
                  <c:v>4.7709688320986423</c:v>
                </c:pt>
                <c:pt idx="68">
                  <c:v>4.869601047550665</c:v>
                </c:pt>
                <c:pt idx="69">
                  <c:v>5.0053940091068299</c:v>
                </c:pt>
                <c:pt idx="70">
                  <c:v>5.2429694903210944</c:v>
                </c:pt>
                <c:pt idx="71">
                  <c:v>5.782425447723881</c:v>
                </c:pt>
                <c:pt idx="72">
                  <c:v>5.5817093036003058</c:v>
                </c:pt>
                <c:pt idx="73">
                  <c:v>5.589655299169662</c:v>
                </c:pt>
                <c:pt idx="74">
                  <c:v>5.579164419743841</c:v>
                </c:pt>
                <c:pt idx="75">
                  <c:v>5.3878501705225608</c:v>
                </c:pt>
                <c:pt idx="76">
                  <c:v>5.6602560476825765</c:v>
                </c:pt>
                <c:pt idx="77">
                  <c:v>5.9380679190228625</c:v>
                </c:pt>
                <c:pt idx="78">
                  <c:v>5.5241885207853088</c:v>
                </c:pt>
                <c:pt idx="79">
                  <c:v>5.1439956020533195</c:v>
                </c:pt>
                <c:pt idx="80">
                  <c:v>5.1495991822533203</c:v>
                </c:pt>
                <c:pt idx="81">
                  <c:v>5.3356749570695952</c:v>
                </c:pt>
                <c:pt idx="82">
                  <c:v>5.3692524359213101</c:v>
                </c:pt>
                <c:pt idx="83">
                  <c:v>5.1930165914839703</c:v>
                </c:pt>
                <c:pt idx="84">
                  <c:v>4.9455403034896488</c:v>
                </c:pt>
                <c:pt idx="85">
                  <c:v>4.8431522544891656</c:v>
                </c:pt>
                <c:pt idx="86">
                  <c:v>4.8823955365931404</c:v>
                </c:pt>
                <c:pt idx="87">
                  <c:v>5.036152873821333</c:v>
                </c:pt>
                <c:pt idx="88">
                  <c:v>5.9955969696395552</c:v>
                </c:pt>
                <c:pt idx="89">
                  <c:v>6.0848708412614574</c:v>
                </c:pt>
                <c:pt idx="90">
                  <c:v>5.9798460115560399</c:v>
                </c:pt>
                <c:pt idx="91">
                  <c:v>6.4716230449983438</c:v>
                </c:pt>
                <c:pt idx="92">
                  <c:v>6.4435876434349266</c:v>
                </c:pt>
                <c:pt idx="93">
                  <c:v>6.4553702035119116</c:v>
                </c:pt>
                <c:pt idx="94">
                  <c:v>6.3929170989223172</c:v>
                </c:pt>
                <c:pt idx="95">
                  <c:v>6.2476329573338667</c:v>
                </c:pt>
                <c:pt idx="96">
                  <c:v>6.1512953944465298</c:v>
                </c:pt>
                <c:pt idx="97">
                  <c:v>5.4738793743915126</c:v>
                </c:pt>
                <c:pt idx="98">
                  <c:v>5.3923072732632953</c:v>
                </c:pt>
                <c:pt idx="99">
                  <c:v>5.3489106806895652</c:v>
                </c:pt>
                <c:pt idx="100">
                  <c:v>5.4677142328494623</c:v>
                </c:pt>
                <c:pt idx="101">
                  <c:v>5.8231582880929791</c:v>
                </c:pt>
                <c:pt idx="102">
                  <c:v>6.162916594523014</c:v>
                </c:pt>
                <c:pt idx="103">
                  <c:v>6.0980854337604509</c:v>
                </c:pt>
                <c:pt idx="104">
                  <c:v>6.2938696204348332</c:v>
                </c:pt>
                <c:pt idx="105">
                  <c:v>6.4596476694387226</c:v>
                </c:pt>
                <c:pt idx="106">
                  <c:v>6.6666864225425373</c:v>
                </c:pt>
                <c:pt idx="107">
                  <c:v>7.147040125992091</c:v>
                </c:pt>
                <c:pt idx="108">
                  <c:v>6.775796245778519</c:v>
                </c:pt>
                <c:pt idx="109">
                  <c:v>7.0853565212389018</c:v>
                </c:pt>
                <c:pt idx="110">
                  <c:v>6.7046395686809825</c:v>
                </c:pt>
                <c:pt idx="111">
                  <c:v>6.3549479705864655</c:v>
                </c:pt>
                <c:pt idx="112">
                  <c:v>6.5563490464952965</c:v>
                </c:pt>
                <c:pt idx="113">
                  <c:v>6.7364890914608218</c:v>
                </c:pt>
                <c:pt idx="114">
                  <c:v>6.6723439340588628</c:v>
                </c:pt>
                <c:pt idx="115">
                  <c:v>6.683801309934422</c:v>
                </c:pt>
                <c:pt idx="116">
                  <c:v>7.0843804890956328</c:v>
                </c:pt>
                <c:pt idx="117">
                  <c:v>7.1947806311712039</c:v>
                </c:pt>
                <c:pt idx="118">
                  <c:v>6.7996177636650312</c:v>
                </c:pt>
                <c:pt idx="119">
                  <c:v>6.2598132226681811</c:v>
                </c:pt>
                <c:pt idx="120">
                  <c:v>6.3387925831502088</c:v>
                </c:pt>
                <c:pt idx="121">
                  <c:v>6.0277571258474207</c:v>
                </c:pt>
                <c:pt idx="122">
                  <c:v>5.5926618039670979</c:v>
                </c:pt>
                <c:pt idx="123">
                  <c:v>6.007712485700992</c:v>
                </c:pt>
                <c:pt idx="124">
                  <c:v>6.308433724903562</c:v>
                </c:pt>
                <c:pt idx="125">
                  <c:v>6.2503002015189981</c:v>
                </c:pt>
                <c:pt idx="126">
                  <c:v>5.9757692438484451</c:v>
                </c:pt>
                <c:pt idx="127">
                  <c:v>5.6230546661713285</c:v>
                </c:pt>
                <c:pt idx="128">
                  <c:v>5.0958156514230888</c:v>
                </c:pt>
                <c:pt idx="129">
                  <c:v>4.6145636249063529</c:v>
                </c:pt>
                <c:pt idx="130">
                  <c:v>4.5268437468842402</c:v>
                </c:pt>
                <c:pt idx="131">
                  <c:v>4.3027341973131206</c:v>
                </c:pt>
                <c:pt idx="132">
                  <c:v>3.8864367566486884</c:v>
                </c:pt>
                <c:pt idx="133">
                  <c:v>3.5493490836929751</c:v>
                </c:pt>
                <c:pt idx="134">
                  <c:v>3.4326609614245904</c:v>
                </c:pt>
                <c:pt idx="135">
                  <c:v>3.6136132488843842</c:v>
                </c:pt>
                <c:pt idx="136">
                  <c:v>3.7089419345284762</c:v>
                </c:pt>
                <c:pt idx="137">
                  <c:v>3.5161423144321815</c:v>
                </c:pt>
                <c:pt idx="138">
                  <c:v>3.4740239186333026</c:v>
                </c:pt>
                <c:pt idx="139">
                  <c:v>3.6042233061236715</c:v>
                </c:pt>
                <c:pt idx="140">
                  <c:v>3.8155427987029755</c:v>
                </c:pt>
                <c:pt idx="141">
                  <c:v>3.8404369364077255</c:v>
                </c:pt>
                <c:pt idx="142">
                  <c:v>3.9655433740603057</c:v>
                </c:pt>
                <c:pt idx="143">
                  <c:v>4.0179509082361067</c:v>
                </c:pt>
                <c:pt idx="144">
                  <c:v>4.0095323363360711</c:v>
                </c:pt>
                <c:pt idx="145">
                  <c:v>4.2222021693617275</c:v>
                </c:pt>
                <c:pt idx="146">
                  <c:v>4.5143467701944031</c:v>
                </c:pt>
                <c:pt idx="147">
                  <c:v>4.7562446012120976</c:v>
                </c:pt>
                <c:pt idx="148">
                  <c:v>5.0608922109352372</c:v>
                </c:pt>
                <c:pt idx="149">
                  <c:v>4.8204143089213423</c:v>
                </c:pt>
                <c:pt idx="150">
                  <c:v>4.8748941246400568</c:v>
                </c:pt>
                <c:pt idx="151">
                  <c:v>4.918929595292715</c:v>
                </c:pt>
                <c:pt idx="152">
                  <c:v>4.6024672342371291</c:v>
                </c:pt>
                <c:pt idx="153">
                  <c:v>4.5189236292512485</c:v>
                </c:pt>
                <c:pt idx="154">
                  <c:v>4.5120176039898867</c:v>
                </c:pt>
                <c:pt idx="155">
                  <c:v>4.4394181956727268</c:v>
                </c:pt>
                <c:pt idx="156">
                  <c:v>4.5890540970281783</c:v>
                </c:pt>
                <c:pt idx="157">
                  <c:v>4.5535850748845661</c:v>
                </c:pt>
                <c:pt idx="158">
                  <c:v>4.6307446813712234</c:v>
                </c:pt>
                <c:pt idx="159">
                  <c:v>4.7075857015061739</c:v>
                </c:pt>
                <c:pt idx="160">
                  <c:v>4.625399906337452</c:v>
                </c:pt>
                <c:pt idx="161">
                  <c:v>4.4086082757122327</c:v>
                </c:pt>
                <c:pt idx="162">
                  <c:v>4.4051169318161723</c:v>
                </c:pt>
                <c:pt idx="163">
                  <c:v>4.5694283818454959</c:v>
                </c:pt>
                <c:pt idx="164">
                  <c:v>4.3331392574965601</c:v>
                </c:pt>
                <c:pt idx="165">
                  <c:v>4.2180804691443026</c:v>
                </c:pt>
                <c:pt idx="166">
                  <c:v>4.1755255829831741</c:v>
                </c:pt>
                <c:pt idx="167">
                  <c:v>4.2359602351635974</c:v>
                </c:pt>
                <c:pt idx="168">
                  <c:v>4.3520894858699304</c:v>
                </c:pt>
                <c:pt idx="169">
                  <c:v>4.4556936081145828</c:v>
                </c:pt>
                <c:pt idx="170">
                  <c:v>4.4737310064913176</c:v>
                </c:pt>
                <c:pt idx="171">
                  <c:v>4.4726350719571579</c:v>
                </c:pt>
                <c:pt idx="172">
                  <c:v>4.3390392154025106</c:v>
                </c:pt>
                <c:pt idx="173">
                  <c:v>4.2990653195539421</c:v>
                </c:pt>
                <c:pt idx="174">
                  <c:v>4.4566097218266849</c:v>
                </c:pt>
                <c:pt idx="175">
                  <c:v>4.4846331933687678</c:v>
                </c:pt>
                <c:pt idx="176">
                  <c:v>4.5627622505810255</c:v>
                </c:pt>
                <c:pt idx="177">
                  <c:v>4.5111712611252459</c:v>
                </c:pt>
                <c:pt idx="178">
                  <c:v>4.5997937842041541</c:v>
                </c:pt>
                <c:pt idx="179">
                  <c:v>4.6234202211874953</c:v>
                </c:pt>
                <c:pt idx="180">
                  <c:v>4.6956743704485797</c:v>
                </c:pt>
                <c:pt idx="181">
                  <c:v>5.0646637937174654</c:v>
                </c:pt>
                <c:pt idx="182">
                  <c:v>4.9791677836669734</c:v>
                </c:pt>
                <c:pt idx="183">
                  <c:v>4.673931551277696</c:v>
                </c:pt>
                <c:pt idx="184">
                  <c:v>4.1049688883519808</c:v>
                </c:pt>
                <c:pt idx="185">
                  <c:v>3.8012582293857147</c:v>
                </c:pt>
                <c:pt idx="186">
                  <c:v>3.2657215457284758</c:v>
                </c:pt>
                <c:pt idx="187">
                  <c:v>3.2182678356899639</c:v>
                </c:pt>
                <c:pt idx="188">
                  <c:v>3.1124529052263115</c:v>
                </c:pt>
                <c:pt idx="189">
                  <c:v>3.0993888773367853</c:v>
                </c:pt>
                <c:pt idx="190">
                  <c:v>3.0928437132743762</c:v>
                </c:pt>
                <c:pt idx="191">
                  <c:v>3.1225992198891603</c:v>
                </c:pt>
                <c:pt idx="192">
                  <c:v>2.9031968594697055</c:v>
                </c:pt>
                <c:pt idx="193">
                  <c:v>2.7535747265357418</c:v>
                </c:pt>
                <c:pt idx="194">
                  <c:v>2.6494723502089998</c:v>
                </c:pt>
                <c:pt idx="195">
                  <c:v>2.7164740169159218</c:v>
                </c:pt>
                <c:pt idx="196">
                  <c:v>2.7347381743581125</c:v>
                </c:pt>
                <c:pt idx="197">
                  <c:v>2.523512480364722</c:v>
                </c:pt>
                <c:pt idx="198">
                  <c:v>2.3171208980605749</c:v>
                </c:pt>
                <c:pt idx="199">
                  <c:v>2.4136809173903648</c:v>
                </c:pt>
                <c:pt idx="200">
                  <c:v>2.3215203167882983</c:v>
                </c:pt>
                <c:pt idx="201">
                  <c:v>2.2180378758007353</c:v>
                </c:pt>
                <c:pt idx="202">
                  <c:v>2.1590190159021132</c:v>
                </c:pt>
                <c:pt idx="203">
                  <c:v>2.0862033779397189</c:v>
                </c:pt>
                <c:pt idx="204">
                  <c:v>2.0307416021080233</c:v>
                </c:pt>
                <c:pt idx="205">
                  <c:v>2.0216422033368486</c:v>
                </c:pt>
                <c:pt idx="206">
                  <c:v>2.0571930887255916</c:v>
                </c:pt>
                <c:pt idx="207">
                  <c:v>2.1929723157743179</c:v>
                </c:pt>
                <c:pt idx="208">
                  <c:v>2.111056651001666</c:v>
                </c:pt>
                <c:pt idx="209">
                  <c:v>1.9976291143067875</c:v>
                </c:pt>
                <c:pt idx="210">
                  <c:v>1.8914055406385468</c:v>
                </c:pt>
                <c:pt idx="211">
                  <c:v>1.9018903395080058</c:v>
                </c:pt>
                <c:pt idx="212">
                  <c:v>1.7309571526228167</c:v>
                </c:pt>
                <c:pt idx="213">
                  <c:v>1.7161710278270901</c:v>
                </c:pt>
                <c:pt idx="214">
                  <c:v>1.6404820829335867</c:v>
                </c:pt>
                <c:pt idx="215">
                  <c:v>1.5957819933967112</c:v>
                </c:pt>
                <c:pt idx="216">
                  <c:v>1.5783541252032642</c:v>
                </c:pt>
                <c:pt idx="217">
                  <c:v>1.5713076714182639</c:v>
                </c:pt>
                <c:pt idx="218">
                  <c:v>1.5602590306108441</c:v>
                </c:pt>
                <c:pt idx="219">
                  <c:v>1.4694786807142877</c:v>
                </c:pt>
                <c:pt idx="220">
                  <c:v>1.4638688709611551</c:v>
                </c:pt>
                <c:pt idx="221">
                  <c:v>1.4360067615305234</c:v>
                </c:pt>
                <c:pt idx="222">
                  <c:v>1.4015354657670804</c:v>
                </c:pt>
                <c:pt idx="223">
                  <c:v>1.5767379277211437</c:v>
                </c:pt>
                <c:pt idx="224">
                  <c:v>1.9109007518384804</c:v>
                </c:pt>
                <c:pt idx="225">
                  <c:v>1.9233960594597099</c:v>
                </c:pt>
                <c:pt idx="226">
                  <c:v>1.9422575367197963</c:v>
                </c:pt>
                <c:pt idx="227">
                  <c:v>1.9044185779351837</c:v>
                </c:pt>
                <c:pt idx="228">
                  <c:v>1.8641186415297368</c:v>
                </c:pt>
                <c:pt idx="229">
                  <c:v>1.8602440826145268</c:v>
                </c:pt>
                <c:pt idx="230">
                  <c:v>1.9598639750925477</c:v>
                </c:pt>
                <c:pt idx="231">
                  <c:v>2.0825613481332694</c:v>
                </c:pt>
                <c:pt idx="232">
                  <c:v>1.9324568335379244</c:v>
                </c:pt>
                <c:pt idx="233">
                  <c:v>2.0203051878074829</c:v>
                </c:pt>
                <c:pt idx="234">
                  <c:v>2.08912950061067</c:v>
                </c:pt>
                <c:pt idx="235">
                  <c:v>2.3079569986114223</c:v>
                </c:pt>
                <c:pt idx="236">
                  <c:v>2.3802601796252105</c:v>
                </c:pt>
                <c:pt idx="237">
                  <c:v>2.3958880310313573</c:v>
                </c:pt>
                <c:pt idx="238">
                  <c:v>2.4247200170504057</c:v>
                </c:pt>
                <c:pt idx="239">
                  <c:v>2.3028349917359932</c:v>
                </c:pt>
                <c:pt idx="240">
                  <c:v>2.2135837484726348</c:v>
                </c:pt>
                <c:pt idx="241">
                  <c:v>2.4229098663351425</c:v>
                </c:pt>
                <c:pt idx="242">
                  <c:v>2.5979787334532256</c:v>
                </c:pt>
                <c:pt idx="243">
                  <c:v>2.5988533954399302</c:v>
                </c:pt>
                <c:pt idx="244">
                  <c:v>2.567351191820785</c:v>
                </c:pt>
                <c:pt idx="245">
                  <c:v>2.7338290197094062</c:v>
                </c:pt>
                <c:pt idx="246">
                  <c:v>3.1521096068135512</c:v>
                </c:pt>
                <c:pt idx="247">
                  <c:v>3.4994187054016339</c:v>
                </c:pt>
                <c:pt idx="248">
                  <c:v>3.3033209288819796</c:v>
                </c:pt>
                <c:pt idx="249">
                  <c:v>3.9817128336448051</c:v>
                </c:pt>
                <c:pt idx="250">
                  <c:v>4.057634291575833</c:v>
                </c:pt>
                <c:pt idx="251">
                  <c:v>3.9855257230277377</c:v>
                </c:pt>
                <c:pt idx="252">
                  <c:v>3.9425620800373351</c:v>
                </c:pt>
                <c:pt idx="253">
                  <c:v>4.8644099089020614</c:v>
                </c:pt>
                <c:pt idx="254">
                  <c:v>5.323266107175483</c:v>
                </c:pt>
                <c:pt idx="255">
                  <c:v>6.0444708284473974</c:v>
                </c:pt>
                <c:pt idx="256">
                  <c:v>5.8613139339029336</c:v>
                </c:pt>
                <c:pt idx="257">
                  <c:v>4.0800525955362605</c:v>
                </c:pt>
                <c:pt idx="258">
                  <c:v>3.6855688967991513</c:v>
                </c:pt>
                <c:pt idx="259">
                  <c:v>4.0624985372598852</c:v>
                </c:pt>
                <c:pt idx="260">
                  <c:v>4.1678343263841953</c:v>
                </c:pt>
                <c:pt idx="261">
                  <c:v>4.3915686144499473</c:v>
                </c:pt>
                <c:pt idx="262">
                  <c:v>4.2113213186102669</c:v>
                </c:pt>
                <c:pt idx="263">
                  <c:v>4.5726561276740467</c:v>
                </c:pt>
                <c:pt idx="264">
                  <c:v>4.544256805430364</c:v>
                </c:pt>
                <c:pt idx="265">
                  <c:v>3.9864997840528669</c:v>
                </c:pt>
                <c:pt idx="266">
                  <c:v>3.1971433855378457</c:v>
                </c:pt>
                <c:pt idx="267">
                  <c:v>2.7168912503468712</c:v>
                </c:pt>
                <c:pt idx="268">
                  <c:v>2.6626161543830147</c:v>
                </c:pt>
                <c:pt idx="269">
                  <c:v>2.8026517161033344</c:v>
                </c:pt>
                <c:pt idx="270">
                  <c:v>2.7183919458952115</c:v>
                </c:pt>
                <c:pt idx="271">
                  <c:v>3.0382005982959646</c:v>
                </c:pt>
                <c:pt idx="272">
                  <c:v>3.0457778771242365</c:v>
                </c:pt>
                <c:pt idx="273">
                  <c:v>3.036402790106592</c:v>
                </c:pt>
                <c:pt idx="274">
                  <c:v>2.9647670575580372</c:v>
                </c:pt>
                <c:pt idx="275">
                  <c:v>2.8656658270117727</c:v>
                </c:pt>
                <c:pt idx="276">
                  <c:v>3.055660088711686</c:v>
                </c:pt>
                <c:pt idx="277">
                  <c:v>3.1311386026851071</c:v>
                </c:pt>
                <c:pt idx="278">
                  <c:v>3.52622444125908</c:v>
                </c:pt>
                <c:pt idx="279">
                  <c:v>3.5364170908728707</c:v>
                </c:pt>
                <c:pt idx="280">
                  <c:v>3.8136583534995081</c:v>
                </c:pt>
                <c:pt idx="281">
                  <c:v>4.0061537198406461</c:v>
                </c:pt>
                <c:pt idx="282">
                  <c:v>4.2457444651487064</c:v>
                </c:pt>
                <c:pt idx="283">
                  <c:v>4.2634484752590005</c:v>
                </c:pt>
                <c:pt idx="284">
                  <c:v>4.2976705665699111</c:v>
                </c:pt>
                <c:pt idx="285">
                  <c:v>4.418986005130952</c:v>
                </c:pt>
                <c:pt idx="286">
                  <c:v>4.5443395960574469</c:v>
                </c:pt>
                <c:pt idx="287">
                  <c:v>4.8260828736449586</c:v>
                </c:pt>
                <c:pt idx="288">
                  <c:v>5.0604945603457629</c:v>
                </c:pt>
                <c:pt idx="289">
                  <c:v>4.9249638860943845</c:v>
                </c:pt>
                <c:pt idx="290">
                  <c:v>4.5975717171863808</c:v>
                </c:pt>
                <c:pt idx="291">
                  <c:v>4.6364112079732056</c:v>
                </c:pt>
                <c:pt idx="292">
                  <c:v>4.6883640571747049</c:v>
                </c:pt>
                <c:pt idx="293">
                  <c:v>4.4058014936799106</c:v>
                </c:pt>
                <c:pt idx="294">
                  <c:v>4.4761003688804983</c:v>
                </c:pt>
                <c:pt idx="295">
                  <c:v>4.1944852112009672</c:v>
                </c:pt>
                <c:pt idx="296">
                  <c:v>4.1362261965556097</c:v>
                </c:pt>
                <c:pt idx="297">
                  <c:v>4.1804131570925573</c:v>
                </c:pt>
                <c:pt idx="298">
                  <c:v>3.9051913826571378</c:v>
                </c:pt>
                <c:pt idx="299">
                  <c:v>3.7478723051959477</c:v>
                </c:pt>
                <c:pt idx="300">
                  <c:v>3.8638297695476993</c:v>
                </c:pt>
                <c:pt idx="301">
                  <c:v>3.8736184965992759</c:v>
                </c:pt>
                <c:pt idx="302">
                  <c:v>3.9398786051130115</c:v>
                </c:pt>
                <c:pt idx="303">
                  <c:v>3.7871900344071427</c:v>
                </c:pt>
                <c:pt idx="304">
                  <c:v>3.7668930075172846</c:v>
                </c:pt>
                <c:pt idx="305">
                  <c:v>3.7156105482035748</c:v>
                </c:pt>
                <c:pt idx="306">
                  <c:v>3.5590556755394869</c:v>
                </c:pt>
                <c:pt idx="307">
                  <c:v>3.3603912550587314</c:v>
                </c:pt>
                <c:pt idx="308">
                  <c:v>3.2478342239523514</c:v>
                </c:pt>
                <c:pt idx="309">
                  <c:v>3.3210486362902762</c:v>
                </c:pt>
                <c:pt idx="310">
                  <c:v>3.203496134061588</c:v>
                </c:pt>
                <c:pt idx="311">
                  <c:v>3.0038971307196114</c:v>
                </c:pt>
                <c:pt idx="312">
                  <c:v>3.0469295406558703</c:v>
                </c:pt>
                <c:pt idx="313">
                  <c:v>3.279608050457854</c:v>
                </c:pt>
                <c:pt idx="314">
                  <c:v>3.5239277849562232</c:v>
                </c:pt>
                <c:pt idx="315">
                  <c:v>3.6644180681384553</c:v>
                </c:pt>
                <c:pt idx="316">
                  <c:v>3.5384787017143142</c:v>
                </c:pt>
                <c:pt idx="317">
                  <c:v>3.3417076951629219</c:v>
                </c:pt>
                <c:pt idx="318">
                  <c:v>3.690305239310717</c:v>
                </c:pt>
                <c:pt idx="319">
                  <c:v>3.9798374225083859</c:v>
                </c:pt>
                <c:pt idx="320">
                  <c:v>4.1844825110883113</c:v>
                </c:pt>
                <c:pt idx="321">
                  <c:v>4.2303000508716657</c:v>
                </c:pt>
                <c:pt idx="322">
                  <c:v>4.1173852422979049</c:v>
                </c:pt>
                <c:pt idx="323">
                  <c:v>4.1783582787789628</c:v>
                </c:pt>
                <c:pt idx="324">
                  <c:v>4.4661994552332835</c:v>
                </c:pt>
                <c:pt idx="325">
                  <c:v>4.6580947824917844</c:v>
                </c:pt>
                <c:pt idx="326">
                  <c:v>4.7001213929665093</c:v>
                </c:pt>
                <c:pt idx="327">
                  <c:v>4.6890116797023431</c:v>
                </c:pt>
                <c:pt idx="328">
                  <c:v>4.0723261970138589</c:v>
                </c:pt>
                <c:pt idx="329">
                  <c:v>4.172404837352671</c:v>
                </c:pt>
                <c:pt idx="330">
                  <c:v>4.4190390259088979</c:v>
                </c:pt>
                <c:pt idx="331">
                  <c:v>4.1404352606389745</c:v>
                </c:pt>
                <c:pt idx="332">
                  <c:v>4.2300801382422755</c:v>
                </c:pt>
                <c:pt idx="333">
                  <c:v>4.4130418247777206</c:v>
                </c:pt>
                <c:pt idx="334">
                  <c:v>4.5933282831560662</c:v>
                </c:pt>
                <c:pt idx="335">
                  <c:v>4.5483194275054633</c:v>
                </c:pt>
                <c:pt idx="336">
                  <c:v>4.6446789575824221</c:v>
                </c:pt>
                <c:pt idx="337">
                  <c:v>5.2051560243077395</c:v>
                </c:pt>
                <c:pt idx="338">
                  <c:v>5.0942324471020122</c:v>
                </c:pt>
                <c:pt idx="339">
                  <c:v>4.9576260705597281</c:v>
                </c:pt>
                <c:pt idx="340">
                  <c:v>4.9943672420103722</c:v>
                </c:pt>
                <c:pt idx="341">
                  <c:v>5.0248488766569395</c:v>
                </c:pt>
                <c:pt idx="342">
                  <c:v>4.5164410488892681</c:v>
                </c:pt>
                <c:pt idx="343">
                  <c:v>4.4319445320081599</c:v>
                </c:pt>
                <c:pt idx="344">
                  <c:v>4.5111826057848248</c:v>
                </c:pt>
                <c:pt idx="345">
                  <c:v>4.7144349516507029</c:v>
                </c:pt>
                <c:pt idx="346">
                  <c:v>4.6424044926183514</c:v>
                </c:pt>
                <c:pt idx="347">
                  <c:v>4.5388901748766486</c:v>
                </c:pt>
                <c:pt idx="348">
                  <c:v>4.516210447123135</c:v>
                </c:pt>
                <c:pt idx="349">
                  <c:v>4.5052171600585815</c:v>
                </c:pt>
                <c:pt idx="350">
                  <c:v>5.0495202086364692</c:v>
                </c:pt>
                <c:pt idx="351">
                  <c:v>5.6399991068200652</c:v>
                </c:pt>
                <c:pt idx="352">
                  <c:v>5.3368733964081505</c:v>
                </c:pt>
                <c:pt idx="353">
                  <c:v>5.2913621824997907</c:v>
                </c:pt>
                <c:pt idx="354">
                  <c:v>4.9676573545012221</c:v>
                </c:pt>
                <c:pt idx="355">
                  <c:v>4.7985623205888279</c:v>
                </c:pt>
                <c:pt idx="356">
                  <c:v>4.823473861538238</c:v>
                </c:pt>
                <c:pt idx="357">
                  <c:v>5.1305930130678741</c:v>
                </c:pt>
                <c:pt idx="358">
                  <c:v>5.3340552528241663</c:v>
                </c:pt>
                <c:pt idx="359">
                  <c:v>5.8240338694933724</c:v>
                </c:pt>
                <c:pt idx="360">
                  <c:v>5.9823091230240344</c:v>
                </c:pt>
                <c:pt idx="361">
                  <c:v>6.3121983934613457</c:v>
                </c:pt>
                <c:pt idx="362">
                  <c:v>6.523025533474069</c:v>
                </c:pt>
                <c:pt idx="363">
                  <c:v>6.3664722147353858</c:v>
                </c:pt>
                <c:pt idx="364">
                  <c:v>6.0313342668275123</c:v>
                </c:pt>
                <c:pt idx="365">
                  <c:v>6.3256515584859256</c:v>
                </c:pt>
                <c:pt idx="366">
                  <c:v>6.3230458242180223</c:v>
                </c:pt>
                <c:pt idx="367">
                  <c:v>6.6848271290616976</c:v>
                </c:pt>
                <c:pt idx="368">
                  <c:v>7.2568934078771958</c:v>
                </c:pt>
                <c:pt idx="369">
                  <c:v>7.7590085236036694</c:v>
                </c:pt>
                <c:pt idx="370">
                  <c:v>7.4646386395810156</c:v>
                </c:pt>
                <c:pt idx="371">
                  <c:v>7.7783009373317737</c:v>
                </c:pt>
                <c:pt idx="372">
                  <c:v>8.2460874597210623</c:v>
                </c:pt>
                <c:pt idx="373">
                  <c:v>8.3188996081066477</c:v>
                </c:pt>
                <c:pt idx="374">
                  <c:v>7.783476234997277</c:v>
                </c:pt>
                <c:pt idx="375">
                  <c:v>6.6996684314323014</c:v>
                </c:pt>
                <c:pt idx="376">
                  <c:v>6.6209970378891896</c:v>
                </c:pt>
                <c:pt idx="377">
                  <c:v>6.8344866224431104</c:v>
                </c:pt>
                <c:pt idx="378">
                  <c:v>6.6853885826176107</c:v>
                </c:pt>
                <c:pt idx="379">
                  <c:v>6.1892612322789065</c:v>
                </c:pt>
                <c:pt idx="380">
                  <c:v>6.4910452578110442</c:v>
                </c:pt>
                <c:pt idx="381">
                  <c:v>6.7325467193178143</c:v>
                </c:pt>
                <c:pt idx="382">
                  <c:v>6.6083500471187957</c:v>
                </c:pt>
                <c:pt idx="383">
                  <c:v>6.3449866850967087</c:v>
                </c:pt>
                <c:pt idx="384">
                  <c:v>6.21886190608675</c:v>
                </c:pt>
                <c:pt idx="385">
                  <c:v>6.3511879264406641</c:v>
                </c:pt>
                <c:pt idx="386">
                  <c:v>6.2824597227153545</c:v>
                </c:pt>
                <c:pt idx="387">
                  <c:v>6.1561381372747661</c:v>
                </c:pt>
                <c:pt idx="388">
                  <c:v>5.9123458793701689</c:v>
                </c:pt>
                <c:pt idx="389">
                  <c:v>6.2743125127083541</c:v>
                </c:pt>
                <c:pt idx="390">
                  <c:v>6.3235630097306919</c:v>
                </c:pt>
                <c:pt idx="391">
                  <c:v>6.3558763398120588</c:v>
                </c:pt>
                <c:pt idx="392">
                  <c:v>6.5749371583332215</c:v>
                </c:pt>
                <c:pt idx="393">
                  <c:v>6.5884723340202624</c:v>
                </c:pt>
                <c:pt idx="394">
                  <c:v>6.568501375576826</c:v>
                </c:pt>
                <c:pt idx="395">
                  <c:v>6.6670631807807705</c:v>
                </c:pt>
                <c:pt idx="396">
                  <c:v>6.5976387394929823</c:v>
                </c:pt>
                <c:pt idx="397">
                  <c:v>6.8065013395896479</c:v>
                </c:pt>
                <c:pt idx="398">
                  <c:v>6.7537921949648458</c:v>
                </c:pt>
                <c:pt idx="399">
                  <c:v>6.4706997354017854</c:v>
                </c:pt>
                <c:pt idx="400">
                  <c:v>6.5362253175346128</c:v>
                </c:pt>
                <c:pt idx="401">
                  <c:v>6.5483972255040532</c:v>
                </c:pt>
                <c:pt idx="402">
                  <c:v>6.7060020686171917</c:v>
                </c:pt>
                <c:pt idx="403">
                  <c:v>6.6567830503933783</c:v>
                </c:pt>
                <c:pt idx="404">
                  <c:v>6.7084814772939456</c:v>
                </c:pt>
                <c:pt idx="405">
                  <c:v>6.5153408105170314</c:v>
                </c:pt>
                <c:pt idx="406">
                  <c:v>6.4848847931336131</c:v>
                </c:pt>
                <c:pt idx="407">
                  <c:v>6.3362307423402218</c:v>
                </c:pt>
                <c:pt idx="408">
                  <c:v>6.3172830444196446</c:v>
                </c:pt>
                <c:pt idx="409">
                  <c:v>6.2280619425303305</c:v>
                </c:pt>
                <c:pt idx="410">
                  <c:v>6.1378321359632251</c:v>
                </c:pt>
                <c:pt idx="411">
                  <c:v>5.8230866814549991</c:v>
                </c:pt>
                <c:pt idx="412">
                  <c:v>5.91429234247365</c:v>
                </c:pt>
                <c:pt idx="413">
                  <c:v>5.9814765260610976</c:v>
                </c:pt>
                <c:pt idx="414">
                  <c:v>5.807379179525376</c:v>
                </c:pt>
                <c:pt idx="415">
                  <c:v>5.689878797668726</c:v>
                </c:pt>
                <c:pt idx="416">
                  <c:v>5.5650215851804701</c:v>
                </c:pt>
                <c:pt idx="417">
                  <c:v>5.4631238271908078</c:v>
                </c:pt>
                <c:pt idx="418">
                  <c:v>5.3521544535897592</c:v>
                </c:pt>
                <c:pt idx="419">
                  <c:v>5.2199121922645206</c:v>
                </c:pt>
                <c:pt idx="420">
                  <c:v>5.299090456465918</c:v>
                </c:pt>
                <c:pt idx="421">
                  <c:v>5.1020039167053381</c:v>
                </c:pt>
                <c:pt idx="422">
                  <c:v>5.0821105413024377</c:v>
                </c:pt>
                <c:pt idx="423">
                  <c:v>5.137671254172548</c:v>
                </c:pt>
                <c:pt idx="424">
                  <c:v>5.4877414399428979</c:v>
                </c:pt>
                <c:pt idx="425">
                  <c:v>5.4753455442237975</c:v>
                </c:pt>
                <c:pt idx="426">
                  <c:v>6.2235434131372482</c:v>
                </c:pt>
                <c:pt idx="427">
                  <c:v>6.4517550571293425</c:v>
                </c:pt>
                <c:pt idx="428">
                  <c:v>6.758683833064608</c:v>
                </c:pt>
                <c:pt idx="429">
                  <c:v>6.7315188180111942</c:v>
                </c:pt>
                <c:pt idx="430">
                  <c:v>6.9245000875976395</c:v>
                </c:pt>
                <c:pt idx="431">
                  <c:v>6.868553757223431</c:v>
                </c:pt>
                <c:pt idx="432">
                  <c:v>7.3613908475737126</c:v>
                </c:pt>
                <c:pt idx="433">
                  <c:v>7.6618718772976884</c:v>
                </c:pt>
                <c:pt idx="434">
                  <c:v>7.8141015163927143</c:v>
                </c:pt>
                <c:pt idx="435">
                  <c:v>7.4989715569025321</c:v>
                </c:pt>
                <c:pt idx="436">
                  <c:v>7.2320369133318891</c:v>
                </c:pt>
                <c:pt idx="437">
                  <c:v>7.4719436013881353</c:v>
                </c:pt>
                <c:pt idx="438">
                  <c:v>7.8252759667275376</c:v>
                </c:pt>
                <c:pt idx="439">
                  <c:v>7.5503411288450017</c:v>
                </c:pt>
                <c:pt idx="440">
                  <c:v>7.4794671700447122</c:v>
                </c:pt>
                <c:pt idx="441">
                  <c:v>7.6925403666542058</c:v>
                </c:pt>
                <c:pt idx="442">
                  <c:v>7.940098229245903</c:v>
                </c:pt>
                <c:pt idx="443">
                  <c:v>8.1736012154340418</c:v>
                </c:pt>
                <c:pt idx="444">
                  <c:v>7.9097593257014793</c:v>
                </c:pt>
                <c:pt idx="445">
                  <c:v>7.5892213604388647</c:v>
                </c:pt>
                <c:pt idx="446">
                  <c:v>7.1753100591969794</c:v>
                </c:pt>
                <c:pt idx="447">
                  <c:v>7.0330211487014642</c:v>
                </c:pt>
                <c:pt idx="448">
                  <c:v>7.3511888477056733</c:v>
                </c:pt>
                <c:pt idx="449">
                  <c:v>7.5961665920207206</c:v>
                </c:pt>
                <c:pt idx="450">
                  <c:v>7.6259423057997333</c:v>
                </c:pt>
                <c:pt idx="451">
                  <c:v>7.3151339529189947</c:v>
                </c:pt>
                <c:pt idx="452">
                  <c:v>7.5249933813452534</c:v>
                </c:pt>
                <c:pt idx="453">
                  <c:v>7.3305374694541552</c:v>
                </c:pt>
                <c:pt idx="454">
                  <c:v>7.2072676307496772</c:v>
                </c:pt>
                <c:pt idx="455">
                  <c:v>7.267161364997885</c:v>
                </c:pt>
                <c:pt idx="456">
                  <c:v>7.0931366927036406</c:v>
                </c:pt>
                <c:pt idx="457">
                  <c:v>7.1614433371791337</c:v>
                </c:pt>
                <c:pt idx="458">
                  <c:v>7.078583784592122</c:v>
                </c:pt>
                <c:pt idx="459">
                  <c:v>7.2796784760184785</c:v>
                </c:pt>
                <c:pt idx="460">
                  <c:v>6.778060166896406</c:v>
                </c:pt>
                <c:pt idx="461">
                  <c:v>6.5869287537402137</c:v>
                </c:pt>
                <c:pt idx="462">
                  <c:v>6.311522980736167</c:v>
                </c:pt>
                <c:pt idx="463">
                  <c:v>6.1226799432036447</c:v>
                </c:pt>
                <c:pt idx="464">
                  <c:v>6.0321306296068142</c:v>
                </c:pt>
                <c:pt idx="465">
                  <c:v>5.6174925094354107</c:v>
                </c:pt>
                <c:pt idx="466">
                  <c:v>5.4373170784502891</c:v>
                </c:pt>
                <c:pt idx="467">
                  <c:v>5.5348632108815785</c:v>
                </c:pt>
                <c:pt idx="468">
                  <c:v>5.5641820143536824</c:v>
                </c:pt>
                <c:pt idx="469">
                  <c:v>5.2772184094437877</c:v>
                </c:pt>
                <c:pt idx="470">
                  <c:v>4.9644246050190688</c:v>
                </c:pt>
                <c:pt idx="471">
                  <c:v>4.9253087054433138</c:v>
                </c:pt>
                <c:pt idx="472">
                  <c:v>5.4356981856707902</c:v>
                </c:pt>
                <c:pt idx="473">
                  <c:v>5.1940110395973083</c:v>
                </c:pt>
                <c:pt idx="474">
                  <c:v>5.0961229957634417</c:v>
                </c:pt>
                <c:pt idx="475">
                  <c:v>4.9868299716023392</c:v>
                </c:pt>
                <c:pt idx="476">
                  <c:v>5.1062880328970852</c:v>
                </c:pt>
                <c:pt idx="477">
                  <c:v>5.362021576218976</c:v>
                </c:pt>
                <c:pt idx="478">
                  <c:v>5.188603538053588</c:v>
                </c:pt>
                <c:pt idx="479">
                  <c:v>5.1686575015760674</c:v>
                </c:pt>
                <c:pt idx="480">
                  <c:v>5.3889193119617298</c:v>
                </c:pt>
                <c:pt idx="481">
                  <c:v>5.4068808729567772</c:v>
                </c:pt>
                <c:pt idx="482">
                  <c:v>5.2557582054863472</c:v>
                </c:pt>
                <c:pt idx="483">
                  <c:v>5.2013758973460007</c:v>
                </c:pt>
                <c:pt idx="484">
                  <c:v>5.0520800684791549</c:v>
                </c:pt>
                <c:pt idx="485">
                  <c:v>4.8673168545478545</c:v>
                </c:pt>
                <c:pt idx="486">
                  <c:v>4.9534920812746082</c:v>
                </c:pt>
                <c:pt idx="487">
                  <c:v>5.0619220890181023</c:v>
                </c:pt>
                <c:pt idx="488">
                  <c:v>5.2547581718618934</c:v>
                </c:pt>
                <c:pt idx="489">
                  <c:v>5.1946595223517003</c:v>
                </c:pt>
                <c:pt idx="490">
                  <c:v>5.1766149944970374</c:v>
                </c:pt>
                <c:pt idx="491">
                  <c:v>5.2520097383212114</c:v>
                </c:pt>
                <c:pt idx="492">
                  <c:v>5.325637235349352</c:v>
                </c:pt>
                <c:pt idx="493">
                  <c:v>5.3671868868745056</c:v>
                </c:pt>
                <c:pt idx="494">
                  <c:v>5.3343094080934534</c:v>
                </c:pt>
                <c:pt idx="495">
                  <c:v>5.2290228095702735</c:v>
                </c:pt>
                <c:pt idx="496">
                  <c:v>5.1156074189899297</c:v>
                </c:pt>
                <c:pt idx="497">
                  <c:v>5.0806868619768046</c:v>
                </c:pt>
                <c:pt idx="498">
                  <c:v>5.0228031877862733</c:v>
                </c:pt>
                <c:pt idx="499">
                  <c:v>5.1120521968372943</c:v>
                </c:pt>
                <c:pt idx="500">
                  <c:v>5.0694997172085197</c:v>
                </c:pt>
                <c:pt idx="501">
                  <c:v>4.8737482545750597</c:v>
                </c:pt>
                <c:pt idx="502">
                  <c:v>4.7931674869983674</c:v>
                </c:pt>
                <c:pt idx="503">
                  <c:v>4.7330528451387694</c:v>
                </c:pt>
                <c:pt idx="504">
                  <c:v>4.6678786724822965</c:v>
                </c:pt>
                <c:pt idx="505">
                  <c:v>4.8619009389221999</c:v>
                </c:pt>
                <c:pt idx="506">
                  <c:v>4.7820946341818811</c:v>
                </c:pt>
                <c:pt idx="507">
                  <c:v>4.9090770373666839</c:v>
                </c:pt>
                <c:pt idx="508">
                  <c:v>4.7559793887251125</c:v>
                </c:pt>
                <c:pt idx="509">
                  <c:v>4.5925522928447071</c:v>
                </c:pt>
                <c:pt idx="510">
                  <c:v>4.8739738111891784</c:v>
                </c:pt>
                <c:pt idx="511">
                  <c:v>4.8244830622065917</c:v>
                </c:pt>
                <c:pt idx="512">
                  <c:v>4.7108614827626925</c:v>
                </c:pt>
                <c:pt idx="513">
                  <c:v>4.6238169413359129</c:v>
                </c:pt>
                <c:pt idx="514">
                  <c:v>4.4163856713047407</c:v>
                </c:pt>
                <c:pt idx="515">
                  <c:v>4.2293642818098274</c:v>
                </c:pt>
                <c:pt idx="516">
                  <c:v>4.2038088639593596</c:v>
                </c:pt>
                <c:pt idx="517">
                  <c:v>3.8402692121276494</c:v>
                </c:pt>
                <c:pt idx="518">
                  <c:v>3.5882560585527132</c:v>
                </c:pt>
                <c:pt idx="519">
                  <c:v>3.5403842070234259</c:v>
                </c:pt>
                <c:pt idx="520">
                  <c:v>3.0469791887279456</c:v>
                </c:pt>
                <c:pt idx="521">
                  <c:v>2.8533524931431913</c:v>
                </c:pt>
                <c:pt idx="522">
                  <c:v>2.5141798519374223</c:v>
                </c:pt>
                <c:pt idx="523">
                  <c:v>2.4893914686322756</c:v>
                </c:pt>
                <c:pt idx="524">
                  <c:v>2.4672696467738393</c:v>
                </c:pt>
                <c:pt idx="525">
                  <c:v>2.2278531350216579</c:v>
                </c:pt>
                <c:pt idx="526">
                  <c:v>2.3417742640061343</c:v>
                </c:pt>
                <c:pt idx="527">
                  <c:v>2.4651621992220254</c:v>
                </c:pt>
                <c:pt idx="528">
                  <c:v>2.5629200273552186</c:v>
                </c:pt>
                <c:pt idx="529">
                  <c:v>2.4956819811078788</c:v>
                </c:pt>
                <c:pt idx="530">
                  <c:v>2.6312764090441929</c:v>
                </c:pt>
                <c:pt idx="531">
                  <c:v>2.5504869052515988</c:v>
                </c:pt>
                <c:pt idx="532">
                  <c:v>2.3860708879673957</c:v>
                </c:pt>
                <c:pt idx="533">
                  <c:v>2.2411335128371648</c:v>
                </c:pt>
                <c:pt idx="534">
                  <c:v>2.134363838279016</c:v>
                </c:pt>
                <c:pt idx="535">
                  <c:v>2.3100919224265621</c:v>
                </c:pt>
                <c:pt idx="536">
                  <c:v>2.2046579720621473</c:v>
                </c:pt>
                <c:pt idx="537">
                  <c:v>2.1484536366125355</c:v>
                </c:pt>
                <c:pt idx="538">
                  <c:v>2.3718314221620678</c:v>
                </c:pt>
                <c:pt idx="539">
                  <c:v>2.4258743892050711</c:v>
                </c:pt>
                <c:pt idx="540">
                  <c:v>2.3034610240745437</c:v>
                </c:pt>
                <c:pt idx="541">
                  <c:v>2.3080658096636752</c:v>
                </c:pt>
                <c:pt idx="542">
                  <c:v>2.3390419618057168</c:v>
                </c:pt>
                <c:pt idx="543">
                  <c:v>2.3673346966325011</c:v>
                </c:pt>
                <c:pt idx="544">
                  <c:v>2.3181378874776892</c:v>
                </c:pt>
                <c:pt idx="545">
                  <c:v>2.3014168442313698</c:v>
                </c:pt>
                <c:pt idx="546">
                  <c:v>2.420143950299825</c:v>
                </c:pt>
                <c:pt idx="547">
                  <c:v>2.3767016541537385</c:v>
                </c:pt>
                <c:pt idx="548">
                  <c:v>2.3886158976885983</c:v>
                </c:pt>
                <c:pt idx="549">
                  <c:v>2.4435883103966534</c:v>
                </c:pt>
                <c:pt idx="550">
                  <c:v>2.4470093253201832</c:v>
                </c:pt>
                <c:pt idx="551">
                  <c:v>2.4583792128178534</c:v>
                </c:pt>
                <c:pt idx="552">
                  <c:v>2.4179152399461716</c:v>
                </c:pt>
                <c:pt idx="553">
                  <c:v>2.3351731794176134</c:v>
                </c:pt>
                <c:pt idx="554">
                  <c:v>2.2558341391917311</c:v>
                </c:pt>
                <c:pt idx="555">
                  <c:v>2.2399707566174936</c:v>
                </c:pt>
                <c:pt idx="556">
                  <c:v>2.2287049696849572</c:v>
                </c:pt>
                <c:pt idx="557">
                  <c:v>2.2824761974668046</c:v>
                </c:pt>
                <c:pt idx="558">
                  <c:v>2.3284788810305304</c:v>
                </c:pt>
                <c:pt idx="559">
                  <c:v>2.3957519776373943</c:v>
                </c:pt>
                <c:pt idx="560">
                  <c:v>2.4419042069351899</c:v>
                </c:pt>
                <c:pt idx="561">
                  <c:v>2.4087045592916012</c:v>
                </c:pt>
                <c:pt idx="562">
                  <c:v>2.2867374695594362</c:v>
                </c:pt>
                <c:pt idx="563">
                  <c:v>2.2387894530603889</c:v>
                </c:pt>
                <c:pt idx="564">
                  <c:v>2.1958711224712397</c:v>
                </c:pt>
                <c:pt idx="565">
                  <c:v>2.2549367702021539</c:v>
                </c:pt>
                <c:pt idx="566">
                  <c:v>2.2681221444076263</c:v>
                </c:pt>
                <c:pt idx="567">
                  <c:v>2.2059161740179838</c:v>
                </c:pt>
                <c:pt idx="568">
                  <c:v>2.1435120842659101</c:v>
                </c:pt>
                <c:pt idx="569">
                  <c:v>2.198851886728427</c:v>
                </c:pt>
                <c:pt idx="570">
                  <c:v>2.1431356334095981</c:v>
                </c:pt>
                <c:pt idx="571">
                  <c:v>1.9975212265934927</c:v>
                </c:pt>
                <c:pt idx="572">
                  <c:v>1.8475921903201515</c:v>
                </c:pt>
                <c:pt idx="573">
                  <c:v>1.8296734058383546</c:v>
                </c:pt>
                <c:pt idx="574">
                  <c:v>1.8219114573510742</c:v>
                </c:pt>
                <c:pt idx="575">
                  <c:v>1.7976686042103118</c:v>
                </c:pt>
                <c:pt idx="576">
                  <c:v>1.7742269949424467</c:v>
                </c:pt>
                <c:pt idx="577">
                  <c:v>1.7703671358914428</c:v>
                </c:pt>
                <c:pt idx="578">
                  <c:v>1.6983548571373503</c:v>
                </c:pt>
                <c:pt idx="579">
                  <c:v>1.7362658428429101</c:v>
                </c:pt>
                <c:pt idx="580">
                  <c:v>1.6850242645869817</c:v>
                </c:pt>
                <c:pt idx="581">
                  <c:v>1.7451831426851578</c:v>
                </c:pt>
                <c:pt idx="582">
                  <c:v>1.813506327025511</c:v>
                </c:pt>
                <c:pt idx="583">
                  <c:v>1.732876704428125</c:v>
                </c:pt>
                <c:pt idx="584">
                  <c:v>1.6983134214288944</c:v>
                </c:pt>
                <c:pt idx="585">
                  <c:v>1.7020043716409574</c:v>
                </c:pt>
                <c:pt idx="586">
                  <c:v>1.7367561045550379</c:v>
                </c:pt>
                <c:pt idx="587">
                  <c:v>1.8107693476006002</c:v>
                </c:pt>
                <c:pt idx="588">
                  <c:v>1.6576383836297466</c:v>
                </c:pt>
                <c:pt idx="589">
                  <c:v>1.627680126339389</c:v>
                </c:pt>
                <c:pt idx="590">
                  <c:v>1.7393696372681324</c:v>
                </c:pt>
                <c:pt idx="591">
                  <c:v>1.7389036662585911</c:v>
                </c:pt>
                <c:pt idx="592">
                  <c:v>1.7951250946242574</c:v>
                </c:pt>
                <c:pt idx="593">
                  <c:v>1.786254455673</c:v>
                </c:pt>
                <c:pt idx="594">
                  <c:v>1.8520956410755853</c:v>
                </c:pt>
                <c:pt idx="595">
                  <c:v>1.9266570827731484</c:v>
                </c:pt>
                <c:pt idx="596">
                  <c:v>1.9075781161123906</c:v>
                </c:pt>
                <c:pt idx="597">
                  <c:v>1.8376033856550713</c:v>
                </c:pt>
                <c:pt idx="598">
                  <c:v>1.7812627416510856</c:v>
                </c:pt>
                <c:pt idx="599">
                  <c:v>1.6575377588739695</c:v>
                </c:pt>
                <c:pt idx="600">
                  <c:v>1.6223598353912712</c:v>
                </c:pt>
                <c:pt idx="601">
                  <c:v>1.541991319104641</c:v>
                </c:pt>
                <c:pt idx="602">
                  <c:v>1.4951267726825503</c:v>
                </c:pt>
                <c:pt idx="603">
                  <c:v>1.5672347632603527</c:v>
                </c:pt>
                <c:pt idx="604">
                  <c:v>1.511547254243675</c:v>
                </c:pt>
                <c:pt idx="605">
                  <c:v>1.4171113861491111</c:v>
                </c:pt>
                <c:pt idx="606">
                  <c:v>1.4031522536211054</c:v>
                </c:pt>
                <c:pt idx="607">
                  <c:v>1.4123056254889093</c:v>
                </c:pt>
                <c:pt idx="608">
                  <c:v>1.4999521312229396</c:v>
                </c:pt>
                <c:pt idx="609">
                  <c:v>1.4720363779440278</c:v>
                </c:pt>
                <c:pt idx="610">
                  <c:v>1.4602917893687053</c:v>
                </c:pt>
                <c:pt idx="611">
                  <c:v>1.4643912549843978</c:v>
                </c:pt>
                <c:pt idx="612">
                  <c:v>1.5201482701075049</c:v>
                </c:pt>
                <c:pt idx="613">
                  <c:v>1.5726850040651013</c:v>
                </c:pt>
                <c:pt idx="614">
                  <c:v>1.6983744785591224</c:v>
                </c:pt>
                <c:pt idx="615">
                  <c:v>1.7871763359416324</c:v>
                </c:pt>
                <c:pt idx="616">
                  <c:v>1.7654588051908731</c:v>
                </c:pt>
                <c:pt idx="617">
                  <c:v>1.7474193651851502</c:v>
                </c:pt>
                <c:pt idx="618">
                  <c:v>1.9494177589291042</c:v>
                </c:pt>
                <c:pt idx="619">
                  <c:v>2.1685719067299023</c:v>
                </c:pt>
                <c:pt idx="620">
                  <c:v>2.1342916855974465</c:v>
                </c:pt>
                <c:pt idx="621">
                  <c:v>2.0861624271374546</c:v>
                </c:pt>
                <c:pt idx="622">
                  <c:v>2.080538100422237</c:v>
                </c:pt>
                <c:pt idx="623">
                  <c:v>2.0868323509878377</c:v>
                </c:pt>
                <c:pt idx="624">
                  <c:v>2.1705480615573012</c:v>
                </c:pt>
                <c:pt idx="625">
                  <c:v>2.1462106726088819</c:v>
                </c:pt>
                <c:pt idx="626">
                  <c:v>2.1725303053906746</c:v>
                </c:pt>
                <c:pt idx="627">
                  <c:v>2.1954755576415046</c:v>
                </c:pt>
                <c:pt idx="628">
                  <c:v>2.2224721396737546</c:v>
                </c:pt>
                <c:pt idx="629">
                  <c:v>2.1109932171213641</c:v>
                </c:pt>
                <c:pt idx="630">
                  <c:v>2.1026482427196913</c:v>
                </c:pt>
                <c:pt idx="631">
                  <c:v>2.126192673180261</c:v>
                </c:pt>
                <c:pt idx="632">
                  <c:v>2.1284232377991943</c:v>
                </c:pt>
                <c:pt idx="633">
                  <c:v>2.093164542296214</c:v>
                </c:pt>
                <c:pt idx="634">
                  <c:v>2.0623910834266481</c:v>
                </c:pt>
                <c:pt idx="635">
                  <c:v>2.0249209369754939</c:v>
                </c:pt>
                <c:pt idx="636">
                  <c:v>1.9517828718860759</c:v>
                </c:pt>
                <c:pt idx="637">
                  <c:v>1.9001531638984657</c:v>
                </c:pt>
                <c:pt idx="638">
                  <c:v>1.8132896887275871</c:v>
                </c:pt>
                <c:pt idx="639">
                  <c:v>1.8231541285528821</c:v>
                </c:pt>
                <c:pt idx="640">
                  <c:v>1.801384061894161</c:v>
                </c:pt>
                <c:pt idx="641">
                  <c:v>1.8916536938880102</c:v>
                </c:pt>
                <c:pt idx="642">
                  <c:v>1.8976382120222017</c:v>
                </c:pt>
                <c:pt idx="643">
                  <c:v>1.9177299118786602</c:v>
                </c:pt>
                <c:pt idx="644">
                  <c:v>1.9922670294976894</c:v>
                </c:pt>
                <c:pt idx="645">
                  <c:v>2.0452649151727598</c:v>
                </c:pt>
                <c:pt idx="646">
                  <c:v>2.0260569071641443</c:v>
                </c:pt>
                <c:pt idx="647">
                  <c:v>2.0029704897250897</c:v>
                </c:pt>
                <c:pt idx="648">
                  <c:v>1.9735950763324173</c:v>
                </c:pt>
                <c:pt idx="649">
                  <c:v>2.0122800663890192</c:v>
                </c:pt>
                <c:pt idx="650">
                  <c:v>2.0630748351617347</c:v>
                </c:pt>
                <c:pt idx="651">
                  <c:v>2.2636999828026974</c:v>
                </c:pt>
                <c:pt idx="652">
                  <c:v>2.2541715228321197</c:v>
                </c:pt>
                <c:pt idx="653">
                  <c:v>2.2265959897904999</c:v>
                </c:pt>
                <c:pt idx="654">
                  <c:v>2.1676627778909814</c:v>
                </c:pt>
                <c:pt idx="655">
                  <c:v>2.1573269607195873</c:v>
                </c:pt>
                <c:pt idx="656">
                  <c:v>2.2135969631077779</c:v>
                </c:pt>
                <c:pt idx="657">
                  <c:v>2.3147133552977981</c:v>
                </c:pt>
                <c:pt idx="658">
                  <c:v>2.2999299601601622</c:v>
                </c:pt>
                <c:pt idx="659">
                  <c:v>2.43338569244351</c:v>
                </c:pt>
                <c:pt idx="660">
                  <c:v>2.6668503013333194</c:v>
                </c:pt>
                <c:pt idx="661">
                  <c:v>2.7440735808782573</c:v>
                </c:pt>
                <c:pt idx="662">
                  <c:v>2.6882228962900507</c:v>
                </c:pt>
                <c:pt idx="663">
                  <c:v>2.7049725633675075</c:v>
                </c:pt>
                <c:pt idx="664">
                  <c:v>2.7533751750215987</c:v>
                </c:pt>
                <c:pt idx="665">
                  <c:v>2.9047316383966879</c:v>
                </c:pt>
                <c:pt idx="666">
                  <c:v>2.8786077440576858</c:v>
                </c:pt>
                <c:pt idx="667">
                  <c:v>2.8834971522658317</c:v>
                </c:pt>
                <c:pt idx="668">
                  <c:v>2.9018948548674954</c:v>
                </c:pt>
                <c:pt idx="669">
                  <c:v>2.9035102243581647</c:v>
                </c:pt>
                <c:pt idx="670">
                  <c:v>2.9419625163603085</c:v>
                </c:pt>
                <c:pt idx="671">
                  <c:v>2.999028791116594</c:v>
                </c:pt>
                <c:pt idx="672">
                  <c:v>3.0377700249590811</c:v>
                </c:pt>
                <c:pt idx="673">
                  <c:v>2.9126085842242997</c:v>
                </c:pt>
                <c:pt idx="674">
                  <c:v>2.8094002875156958</c:v>
                </c:pt>
                <c:pt idx="675">
                  <c:v>2.8995130070770796</c:v>
                </c:pt>
                <c:pt idx="676">
                  <c:v>2.8730766994005732</c:v>
                </c:pt>
                <c:pt idx="677">
                  <c:v>2.8026820116936899</c:v>
                </c:pt>
                <c:pt idx="678">
                  <c:v>2.6746314491718937</c:v>
                </c:pt>
                <c:pt idx="679">
                  <c:v>2.6989290934965111</c:v>
                </c:pt>
                <c:pt idx="680">
                  <c:v>2.8919251709491793</c:v>
                </c:pt>
                <c:pt idx="681">
                  <c:v>2.8720408721484256</c:v>
                </c:pt>
                <c:pt idx="682">
                  <c:v>2.9127128702956839</c:v>
                </c:pt>
                <c:pt idx="683">
                  <c:v>3.0184607424388279</c:v>
                </c:pt>
                <c:pt idx="684">
                  <c:v>3.0296184135080613</c:v>
                </c:pt>
                <c:pt idx="685">
                  <c:v>2.9375713978209936</c:v>
                </c:pt>
                <c:pt idx="686">
                  <c:v>2.9233065244313474</c:v>
                </c:pt>
                <c:pt idx="687">
                  <c:v>2.9350385997168367</c:v>
                </c:pt>
                <c:pt idx="688">
                  <c:v>2.8725712832962089</c:v>
                </c:pt>
                <c:pt idx="689">
                  <c:v>2.8229853275431553</c:v>
                </c:pt>
                <c:pt idx="690">
                  <c:v>2.8812177573383444</c:v>
                </c:pt>
                <c:pt idx="691">
                  <c:v>2.9574410555453916</c:v>
                </c:pt>
                <c:pt idx="692">
                  <c:v>2.9671294389702645</c:v>
                </c:pt>
                <c:pt idx="693">
                  <c:v>3.0237051690682377</c:v>
                </c:pt>
                <c:pt idx="694">
                  <c:v>3.0310650944447364</c:v>
                </c:pt>
                <c:pt idx="695">
                  <c:v>3.0613343285108434</c:v>
                </c:pt>
                <c:pt idx="696">
                  <c:v>3.064189168301664</c:v>
                </c:pt>
                <c:pt idx="697">
                  <c:v>3.0750640109215142</c:v>
                </c:pt>
                <c:pt idx="698">
                  <c:v>3.1728370101898955</c:v>
                </c:pt>
                <c:pt idx="699">
                  <c:v>3.3742120525935881</c:v>
                </c:pt>
                <c:pt idx="700">
                  <c:v>3.4865734907984556</c:v>
                </c:pt>
                <c:pt idx="701">
                  <c:v>3.4748710374113343</c:v>
                </c:pt>
                <c:pt idx="702">
                  <c:v>3.5769409259740708</c:v>
                </c:pt>
                <c:pt idx="703">
                  <c:v>3.6105256824260263</c:v>
                </c:pt>
                <c:pt idx="704">
                  <c:v>3.6689337563626121</c:v>
                </c:pt>
                <c:pt idx="705">
                  <c:v>3.8269956172972694</c:v>
                </c:pt>
                <c:pt idx="706">
                  <c:v>3.7399308564407483</c:v>
                </c:pt>
                <c:pt idx="707">
                  <c:v>3.5420212577289356</c:v>
                </c:pt>
                <c:pt idx="708">
                  <c:v>3.4750011320175211</c:v>
                </c:pt>
                <c:pt idx="709">
                  <c:v>3.5342174862710483</c:v>
                </c:pt>
                <c:pt idx="710">
                  <c:v>3.6765383902741613</c:v>
                </c:pt>
                <c:pt idx="711">
                  <c:v>3.7288375781334406</c:v>
                </c:pt>
                <c:pt idx="712">
                  <c:v>3.6419945341726994</c:v>
                </c:pt>
                <c:pt idx="713">
                  <c:v>3.562659496309577</c:v>
                </c:pt>
                <c:pt idx="714">
                  <c:v>3.4864358394448485</c:v>
                </c:pt>
                <c:pt idx="715">
                  <c:v>3.4961367425246044</c:v>
                </c:pt>
                <c:pt idx="716">
                  <c:v>3.5092768770564562</c:v>
                </c:pt>
                <c:pt idx="717">
                  <c:v>3.471055707813639</c:v>
                </c:pt>
                <c:pt idx="718">
                  <c:v>3.4119878927632707</c:v>
                </c:pt>
                <c:pt idx="719">
                  <c:v>3.4149507571510882</c:v>
                </c:pt>
                <c:pt idx="720">
                  <c:v>3.2768316293531052</c:v>
                </c:pt>
                <c:pt idx="721">
                  <c:v>3.2447894798644827</c:v>
                </c:pt>
                <c:pt idx="722">
                  <c:v>3.3380410104353091</c:v>
                </c:pt>
                <c:pt idx="723">
                  <c:v>3.3699349247904653</c:v>
                </c:pt>
                <c:pt idx="724">
                  <c:v>3.4212888673867425</c:v>
                </c:pt>
                <c:pt idx="725">
                  <c:v>3.506472894126925</c:v>
                </c:pt>
                <c:pt idx="726">
                  <c:v>3.4471290971932924</c:v>
                </c:pt>
                <c:pt idx="727">
                  <c:v>3.4299578600426037</c:v>
                </c:pt>
                <c:pt idx="728">
                  <c:v>3.4314360949606528</c:v>
                </c:pt>
                <c:pt idx="729">
                  <c:v>3.4777960846475917</c:v>
                </c:pt>
                <c:pt idx="730">
                  <c:v>3.4085152023791334</c:v>
                </c:pt>
                <c:pt idx="731">
                  <c:v>3.306095439584162</c:v>
                </c:pt>
                <c:pt idx="732">
                  <c:v>3.1976693363858355</c:v>
                </c:pt>
                <c:pt idx="733">
                  <c:v>3.207537281008606</c:v>
                </c:pt>
                <c:pt idx="734">
                  <c:v>3.2497453792846636</c:v>
                </c:pt>
                <c:pt idx="735">
                  <c:v>3.2756694616922961</c:v>
                </c:pt>
                <c:pt idx="736">
                  <c:v>3.3906847445107875</c:v>
                </c:pt>
                <c:pt idx="737">
                  <c:v>3.4590260793618222</c:v>
                </c:pt>
                <c:pt idx="738">
                  <c:v>3.5846931047595199</c:v>
                </c:pt>
                <c:pt idx="739">
                  <c:v>3.5329667901749828</c:v>
                </c:pt>
                <c:pt idx="740">
                  <c:v>3.3991845860107111</c:v>
                </c:pt>
                <c:pt idx="741">
                  <c:v>3.4511714518837748</c:v>
                </c:pt>
                <c:pt idx="742">
                  <c:v>3.5112866092892605</c:v>
                </c:pt>
                <c:pt idx="743">
                  <c:v>3.659439328809214</c:v>
                </c:pt>
                <c:pt idx="744">
                  <c:v>3.7750661818975875</c:v>
                </c:pt>
                <c:pt idx="745">
                  <c:v>3.7802975356914481</c:v>
                </c:pt>
                <c:pt idx="746">
                  <c:v>3.8283452836651048</c:v>
                </c:pt>
                <c:pt idx="747">
                  <c:v>3.8833058771708275</c:v>
                </c:pt>
                <c:pt idx="748">
                  <c:v>3.9975993113354806</c:v>
                </c:pt>
                <c:pt idx="749">
                  <c:v>4.1723272331619192</c:v>
                </c:pt>
                <c:pt idx="750">
                  <c:v>4.1782612544568298</c:v>
                </c:pt>
                <c:pt idx="751">
                  <c:v>4.1121475189779622</c:v>
                </c:pt>
                <c:pt idx="752">
                  <c:v>3.9955553687572545</c:v>
                </c:pt>
                <c:pt idx="753">
                  <c:v>4.0064013754168393</c:v>
                </c:pt>
                <c:pt idx="754">
                  <c:v>4.0977050142206934</c:v>
                </c:pt>
                <c:pt idx="755">
                  <c:v>4.1195778862686758</c:v>
                </c:pt>
                <c:pt idx="756">
                  <c:v>3.9053962776562399</c:v>
                </c:pt>
                <c:pt idx="757">
                  <c:v>3.9718949056934281</c:v>
                </c:pt>
                <c:pt idx="758">
                  <c:v>4.0752242884846952</c:v>
                </c:pt>
                <c:pt idx="759">
                  <c:v>4.1209498812394072</c:v>
                </c:pt>
                <c:pt idx="760">
                  <c:v>4.5574125734557978</c:v>
                </c:pt>
                <c:pt idx="761">
                  <c:v>4.8017403271417525</c:v>
                </c:pt>
                <c:pt idx="762">
                  <c:v>5.2417714494968362</c:v>
                </c:pt>
                <c:pt idx="763">
                  <c:v>5.1049433775075901</c:v>
                </c:pt>
                <c:pt idx="764">
                  <c:v>4.9211117813651137</c:v>
                </c:pt>
                <c:pt idx="765">
                  <c:v>5.2988237337481827</c:v>
                </c:pt>
                <c:pt idx="766">
                  <c:v>4.9771386879382948</c:v>
                </c:pt>
                <c:pt idx="767">
                  <c:v>4.6948161575910072</c:v>
                </c:pt>
                <c:pt idx="768">
                  <c:v>4.6322037618680909</c:v>
                </c:pt>
                <c:pt idx="769">
                  <c:v>4.6685696504457033</c:v>
                </c:pt>
                <c:pt idx="770">
                  <c:v>4.5851568011267885</c:v>
                </c:pt>
                <c:pt idx="771">
                  <c:v>4.6639219982265825</c:v>
                </c:pt>
                <c:pt idx="772">
                  <c:v>4.6899157751496547</c:v>
                </c:pt>
                <c:pt idx="773">
                  <c:v>4.9449942321054312</c:v>
                </c:pt>
                <c:pt idx="774">
                  <c:v>5.1291611646897355</c:v>
                </c:pt>
                <c:pt idx="775">
                  <c:v>4.9972309034155167</c:v>
                </c:pt>
                <c:pt idx="776">
                  <c:v>5.0071760678866362</c:v>
                </c:pt>
                <c:pt idx="777">
                  <c:v>5.181149108832348</c:v>
                </c:pt>
                <c:pt idx="778">
                  <c:v>4.8009731030896345</c:v>
                </c:pt>
                <c:pt idx="779">
                  <c:v>4.6019639789703985</c:v>
                </c:pt>
                <c:pt idx="780">
                  <c:v>4.4160471310793881</c:v>
                </c:pt>
                <c:pt idx="781">
                  <c:v>4.3086335224406023</c:v>
                </c:pt>
                <c:pt idx="782">
                  <c:v>4.3075992122927689</c:v>
                </c:pt>
                <c:pt idx="783">
                  <c:v>4.2606590893313081</c:v>
                </c:pt>
                <c:pt idx="784">
                  <c:v>4.2109370169665956</c:v>
                </c:pt>
                <c:pt idx="785">
                  <c:v>4.3332586714024348</c:v>
                </c:pt>
                <c:pt idx="786">
                  <c:v>4.2002637095600033</c:v>
                </c:pt>
                <c:pt idx="787">
                  <c:v>4.4289838612682235</c:v>
                </c:pt>
                <c:pt idx="788">
                  <c:v>4.5643815676024753</c:v>
                </c:pt>
                <c:pt idx="789">
                  <c:v>4.4041895401136113</c:v>
                </c:pt>
                <c:pt idx="790">
                  <c:v>4.3782045130086162</c:v>
                </c:pt>
                <c:pt idx="791">
                  <c:v>4.5817282627430256</c:v>
                </c:pt>
                <c:pt idx="792">
                  <c:v>4.5370322592522836</c:v>
                </c:pt>
                <c:pt idx="793">
                  <c:v>4.5669593859145534</c:v>
                </c:pt>
                <c:pt idx="794">
                  <c:v>4.6761344100013638</c:v>
                </c:pt>
                <c:pt idx="795">
                  <c:v>4.7530356525014881</c:v>
                </c:pt>
                <c:pt idx="796">
                  <c:v>4.8367902193578436</c:v>
                </c:pt>
                <c:pt idx="797">
                  <c:v>4.9261664084140371</c:v>
                </c:pt>
                <c:pt idx="798">
                  <c:v>5.0309291151573232</c:v>
                </c:pt>
                <c:pt idx="799">
                  <c:v>5.2309549164435802</c:v>
                </c:pt>
                <c:pt idx="800">
                  <c:v>5.2992075817718085</c:v>
                </c:pt>
                <c:pt idx="801">
                  <c:v>5.3815249747559255</c:v>
                </c:pt>
                <c:pt idx="802">
                  <c:v>5.7184437728366673</c:v>
                </c:pt>
                <c:pt idx="803">
                  <c:v>5.8039262588966789</c:v>
                </c:pt>
                <c:pt idx="804">
                  <c:v>5.8123768456810563</c:v>
                </c:pt>
                <c:pt idx="805">
                  <c:v>5.6479719802618344</c:v>
                </c:pt>
                <c:pt idx="806">
                  <c:v>5.4626604212932603</c:v>
                </c:pt>
                <c:pt idx="807">
                  <c:v>5.5725507606862781</c:v>
                </c:pt>
                <c:pt idx="808">
                  <c:v>5.6582722060253126</c:v>
                </c:pt>
                <c:pt idx="809">
                  <c:v>5.4004726994101127</c:v>
                </c:pt>
                <c:pt idx="810">
                  <c:v>5.6609783823123472</c:v>
                </c:pt>
                <c:pt idx="811">
                  <c:v>5.9963603924730817</c:v>
                </c:pt>
                <c:pt idx="812">
                  <c:v>6.1936810270327145</c:v>
                </c:pt>
                <c:pt idx="813">
                  <c:v>6.2422604935048875</c:v>
                </c:pt>
                <c:pt idx="814">
                  <c:v>6.0547394312278895</c:v>
                </c:pt>
                <c:pt idx="815">
                  <c:v>6.0558801814755547</c:v>
                </c:pt>
                <c:pt idx="816">
                  <c:v>5.8927471470672526</c:v>
                </c:pt>
                <c:pt idx="817">
                  <c:v>5.8418020155372234</c:v>
                </c:pt>
                <c:pt idx="818">
                  <c:v>5.8711220334021892</c:v>
                </c:pt>
                <c:pt idx="819">
                  <c:v>5.6619988000465833</c:v>
                </c:pt>
                <c:pt idx="820">
                  <c:v>5.7095295764987029</c:v>
                </c:pt>
                <c:pt idx="821">
                  <c:v>5.4780950497476395</c:v>
                </c:pt>
                <c:pt idx="822">
                  <c:v>5.48434703699193</c:v>
                </c:pt>
                <c:pt idx="823">
                  <c:v>5.6740474774231906</c:v>
                </c:pt>
                <c:pt idx="824">
                  <c:v>5.8136258035253148</c:v>
                </c:pt>
                <c:pt idx="825">
                  <c:v>5.5668353734823643</c:v>
                </c:pt>
                <c:pt idx="826">
                  <c:v>5.3662370604395386</c:v>
                </c:pt>
                <c:pt idx="827">
                  <c:v>5.3612246728627611</c:v>
                </c:pt>
                <c:pt idx="828">
                  <c:v>5.9853229535361319</c:v>
                </c:pt>
                <c:pt idx="829">
                  <c:v>6.1833838880527603</c:v>
                </c:pt>
                <c:pt idx="830">
                  <c:v>5.6499034992264807</c:v>
                </c:pt>
                <c:pt idx="831">
                  <c:v>5.6068939829829301</c:v>
                </c:pt>
                <c:pt idx="832">
                  <c:v>5.5500624205725719</c:v>
                </c:pt>
                <c:pt idx="833">
                  <c:v>5.6171182066361007</c:v>
                </c:pt>
                <c:pt idx="834">
                  <c:v>5.5535117892234185</c:v>
                </c:pt>
                <c:pt idx="835">
                  <c:v>5.4973351612241856</c:v>
                </c:pt>
                <c:pt idx="836">
                  <c:v>5.4209331039171538</c:v>
                </c:pt>
                <c:pt idx="837">
                  <c:v>5.7259750104355076</c:v>
                </c:pt>
                <c:pt idx="838">
                  <c:v>5.6678502645381501</c:v>
                </c:pt>
                <c:pt idx="839">
                  <c:v>5.8946869302166283</c:v>
                </c:pt>
                <c:pt idx="840">
                  <c:v>5.9556508656984395</c:v>
                </c:pt>
                <c:pt idx="841">
                  <c:v>5.9970448365269879</c:v>
                </c:pt>
                <c:pt idx="842">
                  <c:v>5.9931033260818243</c:v>
                </c:pt>
                <c:pt idx="843">
                  <c:v>5.8449616902636485</c:v>
                </c:pt>
                <c:pt idx="844">
                  <c:v>6.1654377412750474</c:v>
                </c:pt>
                <c:pt idx="845">
                  <c:v>6.5150695879835325</c:v>
                </c:pt>
                <c:pt idx="846">
                  <c:v>6.7467962337285607</c:v>
                </c:pt>
                <c:pt idx="847">
                  <c:v>6.7523190039286369</c:v>
                </c:pt>
                <c:pt idx="848">
                  <c:v>6.1031749879442199</c:v>
                </c:pt>
                <c:pt idx="849">
                  <c:v>6.0005886142022682</c:v>
                </c:pt>
                <c:pt idx="850">
                  <c:v>6.2684077100757651</c:v>
                </c:pt>
                <c:pt idx="851">
                  <c:v>6.2295191084601358</c:v>
                </c:pt>
                <c:pt idx="852">
                  <c:v>5.7941129072293354</c:v>
                </c:pt>
                <c:pt idx="853">
                  <c:v>5.7780750007162638</c:v>
                </c:pt>
                <c:pt idx="854">
                  <c:v>5.7445948530725843</c:v>
                </c:pt>
                <c:pt idx="855">
                  <c:v>6.1770946972023655</c:v>
                </c:pt>
                <c:pt idx="856">
                  <c:v>6.2910345194835164</c:v>
                </c:pt>
                <c:pt idx="857">
                  <c:v>6.3891845777756595</c:v>
                </c:pt>
                <c:pt idx="858">
                  <c:v>5.9679675151474951</c:v>
                </c:pt>
                <c:pt idx="859">
                  <c:v>5.4596016725982759</c:v>
                </c:pt>
                <c:pt idx="860">
                  <c:v>5.3112838588482072</c:v>
                </c:pt>
                <c:pt idx="861">
                  <c:v>5.2247226292644369</c:v>
                </c:pt>
                <c:pt idx="862">
                  <c:v>5.0328756611066305</c:v>
                </c:pt>
                <c:pt idx="863">
                  <c:v>4.7951688191978841</c:v>
                </c:pt>
                <c:pt idx="864">
                  <c:v>4.6549680022488262</c:v>
                </c:pt>
                <c:pt idx="865">
                  <c:v>4.6260344115748309</c:v>
                </c:pt>
                <c:pt idx="866">
                  <c:v>4.6890638495419168</c:v>
                </c:pt>
                <c:pt idx="867">
                  <c:v>4.8386110595178522</c:v>
                </c:pt>
                <c:pt idx="868">
                  <c:v>4.7504649895923601</c:v>
                </c:pt>
                <c:pt idx="869">
                  <c:v>4.7767261205006486</c:v>
                </c:pt>
                <c:pt idx="870">
                  <c:v>4.7879850786083162</c:v>
                </c:pt>
                <c:pt idx="871">
                  <c:v>4.7929532921578799</c:v>
                </c:pt>
                <c:pt idx="872">
                  <c:v>4.8443629295613864</c:v>
                </c:pt>
                <c:pt idx="873">
                  <c:v>4.9244151975762271</c:v>
                </c:pt>
                <c:pt idx="874">
                  <c:v>4.9602769201416983</c:v>
                </c:pt>
                <c:pt idx="875">
                  <c:v>5.0065378465649584</c:v>
                </c:pt>
                <c:pt idx="876">
                  <c:v>5.1562446150633221</c:v>
                </c:pt>
                <c:pt idx="877">
                  <c:v>5.0353753693887473</c:v>
                </c:pt>
                <c:pt idx="878">
                  <c:v>5.0544200444824643</c:v>
                </c:pt>
                <c:pt idx="879">
                  <c:v>5.0796639314398115</c:v>
                </c:pt>
                <c:pt idx="880">
                  <c:v>5.0825436682784115</c:v>
                </c:pt>
                <c:pt idx="881">
                  <c:v>4.9679378372716423</c:v>
                </c:pt>
                <c:pt idx="882">
                  <c:v>4.9510995564173781</c:v>
                </c:pt>
                <c:pt idx="883">
                  <c:v>4.8183190990846168</c:v>
                </c:pt>
                <c:pt idx="884">
                  <c:v>4.6298042058086324</c:v>
                </c:pt>
                <c:pt idx="885">
                  <c:v>4.6166298557455381</c:v>
                </c:pt>
                <c:pt idx="886">
                  <c:v>4.5346857735239832</c:v>
                </c:pt>
                <c:pt idx="887">
                  <c:v>4.5682887022487755</c:v>
                </c:pt>
                <c:pt idx="888">
                  <c:v>4.5118834723666623</c:v>
                </c:pt>
                <c:pt idx="889">
                  <c:v>4.3892625024698244</c:v>
                </c:pt>
                <c:pt idx="890">
                  <c:v>4.2998350001166239</c:v>
                </c:pt>
                <c:pt idx="891">
                  <c:v>4.1607232025464631</c:v>
                </c:pt>
                <c:pt idx="892">
                  <c:v>4.128399999644027</c:v>
                </c:pt>
                <c:pt idx="893">
                  <c:v>4.0788828449845509</c:v>
                </c:pt>
                <c:pt idx="894">
                  <c:v>4.0435483801903667</c:v>
                </c:pt>
                <c:pt idx="895">
                  <c:v>3.9046892220142468</c:v>
                </c:pt>
                <c:pt idx="896">
                  <c:v>3.8368190994379843</c:v>
                </c:pt>
                <c:pt idx="897">
                  <c:v>3.7552547898645248</c:v>
                </c:pt>
                <c:pt idx="898">
                  <c:v>3.7270003870149488</c:v>
                </c:pt>
                <c:pt idx="899">
                  <c:v>3.5404252046370486</c:v>
                </c:pt>
                <c:pt idx="900">
                  <c:v>3.2500228566121501</c:v>
                </c:pt>
                <c:pt idx="901">
                  <c:v>3.0390709286470141</c:v>
                </c:pt>
                <c:pt idx="902">
                  <c:v>3.0855015200823304</c:v>
                </c:pt>
                <c:pt idx="903">
                  <c:v>3.0812367405129062</c:v>
                </c:pt>
                <c:pt idx="904">
                  <c:v>3.0751222788630592</c:v>
                </c:pt>
                <c:pt idx="905">
                  <c:v>3.0780989243371795</c:v>
                </c:pt>
                <c:pt idx="906">
                  <c:v>3.2127804716708162</c:v>
                </c:pt>
                <c:pt idx="907">
                  <c:v>3.2323606012511696</c:v>
                </c:pt>
                <c:pt idx="908">
                  <c:v>3.188857101645362</c:v>
                </c:pt>
                <c:pt idx="909">
                  <c:v>3.1560001807663989</c:v>
                </c:pt>
                <c:pt idx="910">
                  <c:v>2.958738026996675</c:v>
                </c:pt>
                <c:pt idx="911">
                  <c:v>2.82836260848243</c:v>
                </c:pt>
                <c:pt idx="912">
                  <c:v>2.7596448446961577</c:v>
                </c:pt>
                <c:pt idx="913">
                  <c:v>2.8080020647884849</c:v>
                </c:pt>
                <c:pt idx="914">
                  <c:v>2.8675535586059295</c:v>
                </c:pt>
                <c:pt idx="915">
                  <c:v>2.7435034698842289</c:v>
                </c:pt>
                <c:pt idx="916">
                  <c:v>2.7744998000081562</c:v>
                </c:pt>
                <c:pt idx="917">
                  <c:v>2.9182372648526655</c:v>
                </c:pt>
                <c:pt idx="918">
                  <c:v>3.0800996165527441</c:v>
                </c:pt>
                <c:pt idx="919">
                  <c:v>3.0862240743899672</c:v>
                </c:pt>
                <c:pt idx="920">
                  <c:v>3.0217108742126939</c:v>
                </c:pt>
                <c:pt idx="921">
                  <c:v>3.0499392026244618</c:v>
                </c:pt>
                <c:pt idx="922">
                  <c:v>3.055981882554458</c:v>
                </c:pt>
                <c:pt idx="923">
                  <c:v>2.9432389000573034</c:v>
                </c:pt>
                <c:pt idx="924">
                  <c:v>2.9736671620485797</c:v>
                </c:pt>
                <c:pt idx="925">
                  <c:v>3.0406940640930542</c:v>
                </c:pt>
                <c:pt idx="926">
                  <c:v>3.0826957824770811</c:v>
                </c:pt>
                <c:pt idx="927">
                  <c:v>2.9273547161675726</c:v>
                </c:pt>
                <c:pt idx="928">
                  <c:v>2.8664591053047217</c:v>
                </c:pt>
                <c:pt idx="929">
                  <c:v>2.9545321975402108</c:v>
                </c:pt>
                <c:pt idx="930">
                  <c:v>2.8673970331699112</c:v>
                </c:pt>
                <c:pt idx="931">
                  <c:v>2.5319232457515866</c:v>
                </c:pt>
                <c:pt idx="932">
                  <c:v>2.4961413603955673</c:v>
                </c:pt>
                <c:pt idx="933">
                  <c:v>2.6263221352330444</c:v>
                </c:pt>
                <c:pt idx="934">
                  <c:v>2.5791036690535725</c:v>
                </c:pt>
                <c:pt idx="935">
                  <c:v>2.4168929364463549</c:v>
                </c:pt>
                <c:pt idx="936">
                  <c:v>2.3207295546565061</c:v>
                </c:pt>
                <c:pt idx="937">
                  <c:v>2.5223677488998417</c:v>
                </c:pt>
                <c:pt idx="938">
                  <c:v>2.5875474935371203</c:v>
                </c:pt>
                <c:pt idx="939">
                  <c:v>2.5050912935496221</c:v>
                </c:pt>
                <c:pt idx="940">
                  <c:v>2.4872494553846454</c:v>
                </c:pt>
                <c:pt idx="941">
                  <c:v>2.6558185665435037</c:v>
                </c:pt>
                <c:pt idx="942">
                  <c:v>2.7490875883649721</c:v>
                </c:pt>
                <c:pt idx="943">
                  <c:v>2.7645769826779123</c:v>
                </c:pt>
                <c:pt idx="944">
                  <c:v>2.7740547033015517</c:v>
                </c:pt>
                <c:pt idx="945">
                  <c:v>2.8063111301506138</c:v>
                </c:pt>
                <c:pt idx="946">
                  <c:v>2.9083439525047652</c:v>
                </c:pt>
                <c:pt idx="947">
                  <c:v>2.8825735583717558</c:v>
                </c:pt>
                <c:pt idx="948">
                  <c:v>3.0349965802488508</c:v>
                </c:pt>
                <c:pt idx="949">
                  <c:v>3.1558953907086909</c:v>
                </c:pt>
                <c:pt idx="950">
                  <c:v>2.99353920359041</c:v>
                </c:pt>
                <c:pt idx="951">
                  <c:v>2.8573000566062983</c:v>
                </c:pt>
                <c:pt idx="952">
                  <c:v>2.8499341662391782</c:v>
                </c:pt>
                <c:pt idx="953">
                  <c:v>2.9396820923396585</c:v>
                </c:pt>
                <c:pt idx="954">
                  <c:v>3.0562249491073086</c:v>
                </c:pt>
                <c:pt idx="955">
                  <c:v>3.1372224080989111</c:v>
                </c:pt>
                <c:pt idx="956">
                  <c:v>3.109991749936583</c:v>
                </c:pt>
                <c:pt idx="957">
                  <c:v>3.0959165253438052</c:v>
                </c:pt>
                <c:pt idx="958">
                  <c:v>3.1691043417088967</c:v>
                </c:pt>
                <c:pt idx="959">
                  <c:v>3.1631778827344768</c:v>
                </c:pt>
                <c:pt idx="960">
                  <c:v>3.1508630658219285</c:v>
                </c:pt>
                <c:pt idx="961">
                  <c:v>3.1575360170843796</c:v>
                </c:pt>
                <c:pt idx="962">
                  <c:v>3.1680276618045546</c:v>
                </c:pt>
                <c:pt idx="963">
                  <c:v>3.1132025690750025</c:v>
                </c:pt>
                <c:pt idx="964">
                  <c:v>3.174317603981704</c:v>
                </c:pt>
                <c:pt idx="965">
                  <c:v>2.8335261520703789</c:v>
                </c:pt>
                <c:pt idx="966">
                  <c:v>2.769478889367702</c:v>
                </c:pt>
                <c:pt idx="967">
                  <c:v>2.8036703267720711</c:v>
                </c:pt>
                <c:pt idx="968">
                  <c:v>2.8231416897762185</c:v>
                </c:pt>
                <c:pt idx="969">
                  <c:v>2.788873769447505</c:v>
                </c:pt>
                <c:pt idx="970">
                  <c:v>2.8656507524093304</c:v>
                </c:pt>
                <c:pt idx="971">
                  <c:v>3.0135040562659334</c:v>
                </c:pt>
                <c:pt idx="972">
                  <c:v>3.0965445075220202</c:v>
                </c:pt>
                <c:pt idx="973">
                  <c:v>3.0644242704410627</c:v>
                </c:pt>
                <c:pt idx="974">
                  <c:v>2.9657857816235489</c:v>
                </c:pt>
                <c:pt idx="975">
                  <c:v>2.9149786569147018</c:v>
                </c:pt>
                <c:pt idx="976">
                  <c:v>2.8979269721775016</c:v>
                </c:pt>
                <c:pt idx="977">
                  <c:v>2.8988127183678181</c:v>
                </c:pt>
                <c:pt idx="978">
                  <c:v>2.9152421705708225</c:v>
                </c:pt>
                <c:pt idx="979">
                  <c:v>2.9414030775054676</c:v>
                </c:pt>
                <c:pt idx="980">
                  <c:v>2.93585313221935</c:v>
                </c:pt>
                <c:pt idx="981">
                  <c:v>2.9557527655484814</c:v>
                </c:pt>
                <c:pt idx="982">
                  <c:v>3.0079833838671433</c:v>
                </c:pt>
                <c:pt idx="983">
                  <c:v>2.9607943719124075</c:v>
                </c:pt>
                <c:pt idx="984">
                  <c:v>2.9563094445206151</c:v>
                </c:pt>
                <c:pt idx="985">
                  <c:v>2.9960082159270276</c:v>
                </c:pt>
                <c:pt idx="986">
                  <c:v>3.1058427305299108</c:v>
                </c:pt>
                <c:pt idx="987">
                  <c:v>3.0254528012655757</c:v>
                </c:pt>
                <c:pt idx="988">
                  <c:v>3.0481947065778616</c:v>
                </c:pt>
                <c:pt idx="989">
                  <c:v>3.0100067985164296</c:v>
                </c:pt>
                <c:pt idx="990">
                  <c:v>2.9550197788414194</c:v>
                </c:pt>
                <c:pt idx="991">
                  <c:v>3.0164804595178776</c:v>
                </c:pt>
                <c:pt idx="992">
                  <c:v>3.2011463036575294</c:v>
                </c:pt>
                <c:pt idx="993">
                  <c:v>3.2330367567888949</c:v>
                </c:pt>
                <c:pt idx="994">
                  <c:v>3.2382435777411502</c:v>
                </c:pt>
                <c:pt idx="995">
                  <c:v>3.2790859238462371</c:v>
                </c:pt>
                <c:pt idx="996">
                  <c:v>3.4568747477618733</c:v>
                </c:pt>
                <c:pt idx="997">
                  <c:v>3.5633000752997055</c:v>
                </c:pt>
                <c:pt idx="998">
                  <c:v>3.6408105535719972</c:v>
                </c:pt>
                <c:pt idx="999">
                  <c:v>3.7015523942564306</c:v>
                </c:pt>
                <c:pt idx="1000">
                  <c:v>3.7953981301950308</c:v>
                </c:pt>
                <c:pt idx="1001">
                  <c:v>3.7716593279541217</c:v>
                </c:pt>
                <c:pt idx="1002">
                  <c:v>3.8679544646973012</c:v>
                </c:pt>
                <c:pt idx="1003">
                  <c:v>3.8567584325757749</c:v>
                </c:pt>
                <c:pt idx="1004">
                  <c:v>4.1061404104163595</c:v>
                </c:pt>
                <c:pt idx="1005">
                  <c:v>4.0902785702522468</c:v>
                </c:pt>
                <c:pt idx="1006">
                  <c:v>4.0719021228192389</c:v>
                </c:pt>
                <c:pt idx="1007">
                  <c:v>4.0498194009019262</c:v>
                </c:pt>
                <c:pt idx="1008">
                  <c:v>3.939150115963082</c:v>
                </c:pt>
                <c:pt idx="1009">
                  <c:v>3.9174341088033895</c:v>
                </c:pt>
                <c:pt idx="1010">
                  <c:v>3.7848717563771608</c:v>
                </c:pt>
                <c:pt idx="1011">
                  <c:v>3.6150795657674131</c:v>
                </c:pt>
                <c:pt idx="1012">
                  <c:v>3.6261500496850898</c:v>
                </c:pt>
                <c:pt idx="1013">
                  <c:v>3.61062595118395</c:v>
                </c:pt>
                <c:pt idx="1014">
                  <c:v>3.3944136414366608</c:v>
                </c:pt>
                <c:pt idx="1015">
                  <c:v>3.4781719140689007</c:v>
                </c:pt>
                <c:pt idx="1016">
                  <c:v>3.5155738286012177</c:v>
                </c:pt>
                <c:pt idx="1017">
                  <c:v>3.4204716294691209</c:v>
                </c:pt>
                <c:pt idx="1018">
                  <c:v>3.2253037755246838</c:v>
                </c:pt>
                <c:pt idx="1019">
                  <c:v>3.2563681249911296</c:v>
                </c:pt>
                <c:pt idx="1020">
                  <c:v>3.5340131691218795</c:v>
                </c:pt>
                <c:pt idx="1021">
                  <c:v>3.6655663055420313</c:v>
                </c:pt>
                <c:pt idx="1022">
                  <c:v>3.6904390260200999</c:v>
                </c:pt>
                <c:pt idx="1023">
                  <c:v>3.7481112804231178</c:v>
                </c:pt>
                <c:pt idx="1024">
                  <c:v>3.8417171752273305</c:v>
                </c:pt>
                <c:pt idx="1025">
                  <c:v>3.7972334455573571</c:v>
                </c:pt>
                <c:pt idx="1026">
                  <c:v>3.8141073722535901</c:v>
                </c:pt>
                <c:pt idx="1027">
                  <c:v>3.6971704835378696</c:v>
                </c:pt>
                <c:pt idx="1028">
                  <c:v>3.6217141130247623</c:v>
                </c:pt>
                <c:pt idx="1029">
                  <c:v>3.7344656566528767</c:v>
                </c:pt>
                <c:pt idx="1030">
                  <c:v>3.8320664321365858</c:v>
                </c:pt>
                <c:pt idx="1031">
                  <c:v>3.8514358902247574</c:v>
                </c:pt>
                <c:pt idx="1032">
                  <c:v>3.9697596105491</c:v>
                </c:pt>
                <c:pt idx="1033">
                  <c:v>4.0036184692826673</c:v>
                </c:pt>
                <c:pt idx="1034">
                  <c:v>3.9817290624148152</c:v>
                </c:pt>
                <c:pt idx="1035">
                  <c:v>3.9644393119978694</c:v>
                </c:pt>
                <c:pt idx="1036">
                  <c:v>3.9008478060962064</c:v>
                </c:pt>
                <c:pt idx="1037">
                  <c:v>3.914325565217962</c:v>
                </c:pt>
                <c:pt idx="1038">
                  <c:v>3.9133092988806437</c:v>
                </c:pt>
                <c:pt idx="1039">
                  <c:v>3.9363777166670935</c:v>
                </c:pt>
                <c:pt idx="1040">
                  <c:v>3.9248267953730887</c:v>
                </c:pt>
                <c:pt idx="1041">
                  <c:v>3.9765611265637464</c:v>
                </c:pt>
                <c:pt idx="1042">
                  <c:v>4.0159625719778811</c:v>
                </c:pt>
                <c:pt idx="1043">
                  <c:v>3.8847271568589457</c:v>
                </c:pt>
                <c:pt idx="1044">
                  <c:v>3.8932410161286715</c:v>
                </c:pt>
                <c:pt idx="1045">
                  <c:v>3.8091327805860513</c:v>
                </c:pt>
                <c:pt idx="1046">
                  <c:v>3.844782882986427</c:v>
                </c:pt>
                <c:pt idx="1047">
                  <c:v>3.8548736487364716</c:v>
                </c:pt>
                <c:pt idx="1048">
                  <c:v>3.8839665933352414</c:v>
                </c:pt>
                <c:pt idx="1049">
                  <c:v>3.9150565826481496</c:v>
                </c:pt>
                <c:pt idx="1050">
                  <c:v>3.7919923816063075</c:v>
                </c:pt>
                <c:pt idx="1051">
                  <c:v>3.5705601451908406</c:v>
                </c:pt>
                <c:pt idx="1052">
                  <c:v>3.5934104413096959</c:v>
                </c:pt>
                <c:pt idx="1053">
                  <c:v>3.3854056471277958</c:v>
                </c:pt>
                <c:pt idx="1054">
                  <c:v>3.4494387495422205</c:v>
                </c:pt>
                <c:pt idx="1055">
                  <c:v>3.677965180150327</c:v>
                </c:pt>
                <c:pt idx="1056">
                  <c:v>3.787259235675394</c:v>
                </c:pt>
                <c:pt idx="1057">
                  <c:v>3.8860726077333894</c:v>
                </c:pt>
                <c:pt idx="1058">
                  <c:v>3.9259600939785071</c:v>
                </c:pt>
                <c:pt idx="1059">
                  <c:v>4.0824927560099873</c:v>
                </c:pt>
                <c:pt idx="1060">
                  <c:v>4.1908311983629529</c:v>
                </c:pt>
                <c:pt idx="1061">
                  <c:v>4.1163931034689911</c:v>
                </c:pt>
                <c:pt idx="1062">
                  <c:v>4.2110173470562344</c:v>
                </c:pt>
                <c:pt idx="1063">
                  <c:v>4.2485886640482375</c:v>
                </c:pt>
                <c:pt idx="1064">
                  <c:v>4.3606530055518</c:v>
                </c:pt>
                <c:pt idx="1065">
                  <c:v>4.5147608465051974</c:v>
                </c:pt>
                <c:pt idx="1066">
                  <c:v>4.7521633445157212</c:v>
                </c:pt>
                <c:pt idx="1067">
                  <c:v>4.7161136945202307</c:v>
                </c:pt>
                <c:pt idx="1068">
                  <c:v>3.9457189420736141</c:v>
                </c:pt>
                <c:pt idx="1069">
                  <c:v>4.030699709782489</c:v>
                </c:pt>
                <c:pt idx="1070">
                  <c:v>4.3587419696728746</c:v>
                </c:pt>
                <c:pt idx="1071">
                  <c:v>4.458936102388102</c:v>
                </c:pt>
                <c:pt idx="1072">
                  <c:v>4.5455982163583162</c:v>
                </c:pt>
                <c:pt idx="1073">
                  <c:v>4.6561887164770841</c:v>
                </c:pt>
                <c:pt idx="1074">
                  <c:v>4.6145166907128718</c:v>
                </c:pt>
                <c:pt idx="1075">
                  <c:v>4.6380400430621647</c:v>
                </c:pt>
                <c:pt idx="1076">
                  <c:v>4.7647673596946891</c:v>
                </c:pt>
                <c:pt idx="1077">
                  <c:v>4.7284862266576644</c:v>
                </c:pt>
                <c:pt idx="1078">
                  <c:v>4.7906946652758116</c:v>
                </c:pt>
                <c:pt idx="1079">
                  <c:v>4.8302687695846913</c:v>
                </c:pt>
                <c:pt idx="1080">
                  <c:v>4.720553825693198</c:v>
                </c:pt>
                <c:pt idx="1081">
                  <c:v>5.0171262510454797</c:v>
                </c:pt>
                <c:pt idx="1082">
                  <c:v>5.1105321313702365</c:v>
                </c:pt>
                <c:pt idx="1083">
                  <c:v>5.0920804223305636</c:v>
                </c:pt>
                <c:pt idx="1084">
                  <c:v>5.1616905315833126</c:v>
                </c:pt>
                <c:pt idx="1085">
                  <c:v>5.12006942653879</c:v>
                </c:pt>
                <c:pt idx="1086">
                  <c:v>5.0043228578046994</c:v>
                </c:pt>
                <c:pt idx="1087">
                  <c:v>4.8707362412692596</c:v>
                </c:pt>
                <c:pt idx="1088">
                  <c:v>5.0490171573770226</c:v>
                </c:pt>
                <c:pt idx="1089">
                  <c:v>5.1896577608750087</c:v>
                </c:pt>
                <c:pt idx="1090">
                  <c:v>5.0078729096399996</c:v>
                </c:pt>
                <c:pt idx="1091">
                  <c:v>4.7801335782824648</c:v>
                </c:pt>
                <c:pt idx="1092">
                  <c:v>4.8137399938769843</c:v>
                </c:pt>
                <c:pt idx="1093">
                  <c:v>4.7346892181443705</c:v>
                </c:pt>
                <c:pt idx="1094">
                  <c:v>4.3267232024943638</c:v>
                </c:pt>
                <c:pt idx="1095">
                  <c:v>4.0463958216410276</c:v>
                </c:pt>
                <c:pt idx="1096">
                  <c:v>3.9768839178957904</c:v>
                </c:pt>
                <c:pt idx="1097">
                  <c:v>4.0678751409383436</c:v>
                </c:pt>
                <c:pt idx="1098">
                  <c:v>3.6540856347677528</c:v>
                </c:pt>
                <c:pt idx="1099">
                  <c:v>3.5456833722347421</c:v>
                </c:pt>
                <c:pt idx="1100">
                  <c:v>3.6535587263478773</c:v>
                </c:pt>
                <c:pt idx="1101">
                  <c:v>3.6774360482622943</c:v>
                </c:pt>
                <c:pt idx="1102">
                  <c:v>3.7115704286229594</c:v>
                </c:pt>
                <c:pt idx="1103">
                  <c:v>3.8371982710769239</c:v>
                </c:pt>
                <c:pt idx="1104">
                  <c:v>3.7863925450185132</c:v>
                </c:pt>
                <c:pt idx="1105">
                  <c:v>3.7780479503224291</c:v>
                </c:pt>
                <c:pt idx="1106">
                  <c:v>3.5960682043315115</c:v>
                </c:pt>
                <c:pt idx="1107">
                  <c:v>3.4965868213140969</c:v>
                </c:pt>
                <c:pt idx="1108">
                  <c:v>3.5987098114372902</c:v>
                </c:pt>
              </c:numCache>
            </c:numRef>
          </c:val>
          <c:smooth val="0"/>
          <c:extLst>
            <c:ext xmlns:c16="http://schemas.microsoft.com/office/drawing/2014/chart" uri="{C3380CC4-5D6E-409C-BE32-E72D297353CC}">
              <c16:uniqueId val="{00000005-BB2B-574B-8EDC-7FED91232E82}"/>
            </c:ext>
          </c:extLst>
        </c:ser>
        <c:ser>
          <c:idx val="2"/>
          <c:order val="1"/>
          <c:tx>
            <c:strRef>
              <c:f>variable_alloc!$AN$1</c:f>
              <c:strCache>
                <c:ptCount val="1"/>
                <c:pt idx="0">
                  <c:v>stock 20yr real return</c:v>
                </c:pt>
              </c:strCache>
            </c:strRef>
          </c:tx>
          <c:spPr>
            <a:ln w="19050" cap="rnd">
              <a:solidFill>
                <a:schemeClr val="accent3"/>
              </a:solidFill>
              <a:prstDash val="sysDot"/>
              <a:round/>
            </a:ln>
            <a:effectLst/>
          </c:spPr>
          <c:marker>
            <c:symbol val="none"/>
          </c:marker>
          <c:cat>
            <c:numRef>
              <c:f>variable_alloc!$AL$364:$AL$1474</c:f>
              <c:numCache>
                <c:formatCode>0.00</c:formatCode>
                <c:ptCount val="1111"/>
                <c:pt idx="0">
                  <c:v>1911.1249999999636</c:v>
                </c:pt>
                <c:pt idx="1">
                  <c:v>1911.2083333332969</c:v>
                </c:pt>
                <c:pt idx="2">
                  <c:v>1911.2916666666301</c:v>
                </c:pt>
                <c:pt idx="3">
                  <c:v>1911.3749999999634</c:v>
                </c:pt>
                <c:pt idx="4">
                  <c:v>1911.4583333332967</c:v>
                </c:pt>
                <c:pt idx="5">
                  <c:v>1911.5416666666299</c:v>
                </c:pt>
                <c:pt idx="6">
                  <c:v>1911.6249999999632</c:v>
                </c:pt>
                <c:pt idx="7">
                  <c:v>1911.7083333332964</c:v>
                </c:pt>
                <c:pt idx="8">
                  <c:v>1911.7916666666297</c:v>
                </c:pt>
                <c:pt idx="9">
                  <c:v>1911.8749999999629</c:v>
                </c:pt>
                <c:pt idx="10">
                  <c:v>1911.9583333332962</c:v>
                </c:pt>
                <c:pt idx="11">
                  <c:v>1912.0416666666295</c:v>
                </c:pt>
                <c:pt idx="12">
                  <c:v>1912.1249999999627</c:v>
                </c:pt>
                <c:pt idx="13">
                  <c:v>1912.208333333296</c:v>
                </c:pt>
                <c:pt idx="14">
                  <c:v>1912.2916666666292</c:v>
                </c:pt>
                <c:pt idx="15">
                  <c:v>1912.3749999999625</c:v>
                </c:pt>
                <c:pt idx="16">
                  <c:v>1912.4583333332957</c:v>
                </c:pt>
                <c:pt idx="17">
                  <c:v>1912.541666666629</c:v>
                </c:pt>
                <c:pt idx="18">
                  <c:v>1912.6249999999623</c:v>
                </c:pt>
                <c:pt idx="19">
                  <c:v>1912.7083333332955</c:v>
                </c:pt>
                <c:pt idx="20">
                  <c:v>1912.7916666666288</c:v>
                </c:pt>
                <c:pt idx="21">
                  <c:v>1912.874999999962</c:v>
                </c:pt>
                <c:pt idx="22">
                  <c:v>1912.9583333332953</c:v>
                </c:pt>
                <c:pt idx="23">
                  <c:v>1913.0416666666285</c:v>
                </c:pt>
                <c:pt idx="24">
                  <c:v>1913.1249999999618</c:v>
                </c:pt>
                <c:pt idx="25">
                  <c:v>1913.2083333332951</c:v>
                </c:pt>
                <c:pt idx="26">
                  <c:v>1913.2916666666283</c:v>
                </c:pt>
                <c:pt idx="27">
                  <c:v>1913.3749999999616</c:v>
                </c:pt>
                <c:pt idx="28">
                  <c:v>1913.4583333332948</c:v>
                </c:pt>
                <c:pt idx="29">
                  <c:v>1913.5416666666281</c:v>
                </c:pt>
                <c:pt idx="30">
                  <c:v>1913.6249999999613</c:v>
                </c:pt>
                <c:pt idx="31">
                  <c:v>1913.7083333332946</c:v>
                </c:pt>
                <c:pt idx="32">
                  <c:v>1913.7916666666279</c:v>
                </c:pt>
                <c:pt idx="33">
                  <c:v>1913.8749999999611</c:v>
                </c:pt>
                <c:pt idx="34">
                  <c:v>1913.9583333332944</c:v>
                </c:pt>
                <c:pt idx="35">
                  <c:v>1914.0416666666276</c:v>
                </c:pt>
                <c:pt idx="36">
                  <c:v>1914.1249999999609</c:v>
                </c:pt>
                <c:pt idx="37">
                  <c:v>1914.2083333332941</c:v>
                </c:pt>
                <c:pt idx="38">
                  <c:v>1914.2916666666274</c:v>
                </c:pt>
                <c:pt idx="39">
                  <c:v>1914.3749999999607</c:v>
                </c:pt>
                <c:pt idx="40">
                  <c:v>1914.4583333332939</c:v>
                </c:pt>
                <c:pt idx="41">
                  <c:v>1914.5416666666272</c:v>
                </c:pt>
                <c:pt idx="42">
                  <c:v>1914.6249999999604</c:v>
                </c:pt>
                <c:pt idx="43">
                  <c:v>1914.7083333332937</c:v>
                </c:pt>
                <c:pt idx="44">
                  <c:v>1914.791666666627</c:v>
                </c:pt>
                <c:pt idx="45">
                  <c:v>1914.8749999999602</c:v>
                </c:pt>
                <c:pt idx="46">
                  <c:v>1914.9583333332935</c:v>
                </c:pt>
                <c:pt idx="47">
                  <c:v>1915.0416666666267</c:v>
                </c:pt>
                <c:pt idx="48">
                  <c:v>1915.12499999996</c:v>
                </c:pt>
                <c:pt idx="49">
                  <c:v>1915.2083333332932</c:v>
                </c:pt>
                <c:pt idx="50">
                  <c:v>1915.2916666666265</c:v>
                </c:pt>
                <c:pt idx="51">
                  <c:v>1915.3749999999598</c:v>
                </c:pt>
                <c:pt idx="52">
                  <c:v>1915.458333333293</c:v>
                </c:pt>
                <c:pt idx="53">
                  <c:v>1915.5416666666263</c:v>
                </c:pt>
                <c:pt idx="54">
                  <c:v>1915.6249999999595</c:v>
                </c:pt>
                <c:pt idx="55">
                  <c:v>1915.7083333332928</c:v>
                </c:pt>
                <c:pt idx="56">
                  <c:v>1915.791666666626</c:v>
                </c:pt>
                <c:pt idx="57">
                  <c:v>1915.8749999999593</c:v>
                </c:pt>
                <c:pt idx="58">
                  <c:v>1915.9583333332926</c:v>
                </c:pt>
                <c:pt idx="59">
                  <c:v>1916.0416666666258</c:v>
                </c:pt>
                <c:pt idx="60">
                  <c:v>1916.1249999999591</c:v>
                </c:pt>
                <c:pt idx="61">
                  <c:v>1916.2083333332923</c:v>
                </c:pt>
                <c:pt idx="62">
                  <c:v>1916.2916666666256</c:v>
                </c:pt>
                <c:pt idx="63">
                  <c:v>1916.3749999999588</c:v>
                </c:pt>
                <c:pt idx="64">
                  <c:v>1916.4583333332921</c:v>
                </c:pt>
                <c:pt idx="65">
                  <c:v>1916.5416666666254</c:v>
                </c:pt>
                <c:pt idx="66">
                  <c:v>1916.6249999999586</c:v>
                </c:pt>
                <c:pt idx="67">
                  <c:v>1916.7083333332919</c:v>
                </c:pt>
                <c:pt idx="68">
                  <c:v>1916.7916666666251</c:v>
                </c:pt>
                <c:pt idx="69">
                  <c:v>1916.8749999999584</c:v>
                </c:pt>
                <c:pt idx="70">
                  <c:v>1916.9583333332916</c:v>
                </c:pt>
                <c:pt idx="71">
                  <c:v>1917.0416666666249</c:v>
                </c:pt>
                <c:pt idx="72">
                  <c:v>1917.1249999999582</c:v>
                </c:pt>
                <c:pt idx="73">
                  <c:v>1917.2083333332914</c:v>
                </c:pt>
                <c:pt idx="74">
                  <c:v>1917.2916666666247</c:v>
                </c:pt>
                <c:pt idx="75">
                  <c:v>1917.3749999999579</c:v>
                </c:pt>
                <c:pt idx="76">
                  <c:v>1917.4583333332912</c:v>
                </c:pt>
                <c:pt idx="77">
                  <c:v>1917.5416666666245</c:v>
                </c:pt>
                <c:pt idx="78">
                  <c:v>1917.6249999999577</c:v>
                </c:pt>
                <c:pt idx="79">
                  <c:v>1917.708333333291</c:v>
                </c:pt>
                <c:pt idx="80">
                  <c:v>1917.7916666666242</c:v>
                </c:pt>
                <c:pt idx="81">
                  <c:v>1917.8749999999575</c:v>
                </c:pt>
                <c:pt idx="82">
                  <c:v>1917.9583333332907</c:v>
                </c:pt>
                <c:pt idx="83">
                  <c:v>1918.041666666624</c:v>
                </c:pt>
                <c:pt idx="84">
                  <c:v>1918.1249999999573</c:v>
                </c:pt>
                <c:pt idx="85">
                  <c:v>1918.2083333332905</c:v>
                </c:pt>
                <c:pt idx="86">
                  <c:v>1918.2916666666238</c:v>
                </c:pt>
                <c:pt idx="87">
                  <c:v>1918.374999999957</c:v>
                </c:pt>
                <c:pt idx="88">
                  <c:v>1918.4583333332903</c:v>
                </c:pt>
                <c:pt idx="89">
                  <c:v>1918.5416666666235</c:v>
                </c:pt>
                <c:pt idx="90">
                  <c:v>1918.6249999999568</c:v>
                </c:pt>
                <c:pt idx="91">
                  <c:v>1918.7083333332901</c:v>
                </c:pt>
                <c:pt idx="92">
                  <c:v>1918.7916666666233</c:v>
                </c:pt>
                <c:pt idx="93">
                  <c:v>1918.8749999999566</c:v>
                </c:pt>
                <c:pt idx="94">
                  <c:v>1918.9583333332898</c:v>
                </c:pt>
                <c:pt idx="95">
                  <c:v>1919.0416666666231</c:v>
                </c:pt>
                <c:pt idx="96">
                  <c:v>1919.1249999999563</c:v>
                </c:pt>
                <c:pt idx="97">
                  <c:v>1919.2083333332896</c:v>
                </c:pt>
                <c:pt idx="98">
                  <c:v>1919.2916666666229</c:v>
                </c:pt>
                <c:pt idx="99">
                  <c:v>1919.3749999999561</c:v>
                </c:pt>
                <c:pt idx="100">
                  <c:v>1919.4583333332894</c:v>
                </c:pt>
                <c:pt idx="101">
                  <c:v>1919.5416666666226</c:v>
                </c:pt>
                <c:pt idx="102">
                  <c:v>1919.6249999999559</c:v>
                </c:pt>
                <c:pt idx="103">
                  <c:v>1919.7083333332891</c:v>
                </c:pt>
                <c:pt idx="104">
                  <c:v>1919.7916666666224</c:v>
                </c:pt>
                <c:pt idx="105">
                  <c:v>1919.8749999999557</c:v>
                </c:pt>
                <c:pt idx="106">
                  <c:v>1919.9583333332889</c:v>
                </c:pt>
                <c:pt idx="107">
                  <c:v>1920.0416666666222</c:v>
                </c:pt>
                <c:pt idx="108">
                  <c:v>1920.1249999999554</c:v>
                </c:pt>
                <c:pt idx="109">
                  <c:v>1920.2083333332887</c:v>
                </c:pt>
                <c:pt idx="110">
                  <c:v>1920.2916666666219</c:v>
                </c:pt>
                <c:pt idx="111">
                  <c:v>1920.3749999999552</c:v>
                </c:pt>
                <c:pt idx="112">
                  <c:v>1920.4583333332885</c:v>
                </c:pt>
                <c:pt idx="113">
                  <c:v>1920.5416666666217</c:v>
                </c:pt>
                <c:pt idx="114">
                  <c:v>1920.624999999955</c:v>
                </c:pt>
                <c:pt idx="115">
                  <c:v>1920.7083333332882</c:v>
                </c:pt>
                <c:pt idx="116">
                  <c:v>1920.7916666666215</c:v>
                </c:pt>
                <c:pt idx="117">
                  <c:v>1920.8749999999548</c:v>
                </c:pt>
                <c:pt idx="118">
                  <c:v>1920.958333333288</c:v>
                </c:pt>
                <c:pt idx="119">
                  <c:v>1921.0416666666213</c:v>
                </c:pt>
                <c:pt idx="120">
                  <c:v>1921.1249999999545</c:v>
                </c:pt>
                <c:pt idx="121">
                  <c:v>1921.2083333332878</c:v>
                </c:pt>
                <c:pt idx="122">
                  <c:v>1921.291666666621</c:v>
                </c:pt>
                <c:pt idx="123">
                  <c:v>1921.3749999999543</c:v>
                </c:pt>
                <c:pt idx="124">
                  <c:v>1921.4583333332876</c:v>
                </c:pt>
                <c:pt idx="125">
                  <c:v>1921.5416666666208</c:v>
                </c:pt>
                <c:pt idx="126">
                  <c:v>1921.6249999999541</c:v>
                </c:pt>
                <c:pt idx="127">
                  <c:v>1921.7083333332873</c:v>
                </c:pt>
                <c:pt idx="128">
                  <c:v>1921.7916666666206</c:v>
                </c:pt>
                <c:pt idx="129">
                  <c:v>1921.8749999999538</c:v>
                </c:pt>
                <c:pt idx="130">
                  <c:v>1921.9583333332871</c:v>
                </c:pt>
                <c:pt idx="131">
                  <c:v>1922.0416666666204</c:v>
                </c:pt>
                <c:pt idx="132">
                  <c:v>1922.1249999999536</c:v>
                </c:pt>
                <c:pt idx="133">
                  <c:v>1922.2083333332869</c:v>
                </c:pt>
                <c:pt idx="134">
                  <c:v>1922.2916666666201</c:v>
                </c:pt>
                <c:pt idx="135">
                  <c:v>1922.3749999999534</c:v>
                </c:pt>
                <c:pt idx="136">
                  <c:v>1922.4583333332866</c:v>
                </c:pt>
                <c:pt idx="137">
                  <c:v>1922.5416666666199</c:v>
                </c:pt>
                <c:pt idx="138">
                  <c:v>1922.6249999999532</c:v>
                </c:pt>
                <c:pt idx="139">
                  <c:v>1922.7083333332864</c:v>
                </c:pt>
                <c:pt idx="140">
                  <c:v>1922.7916666666197</c:v>
                </c:pt>
                <c:pt idx="141">
                  <c:v>1922.8749999999529</c:v>
                </c:pt>
                <c:pt idx="142">
                  <c:v>1922.9583333332862</c:v>
                </c:pt>
                <c:pt idx="143">
                  <c:v>1923.0416666666194</c:v>
                </c:pt>
                <c:pt idx="144">
                  <c:v>1923.1249999999527</c:v>
                </c:pt>
                <c:pt idx="145">
                  <c:v>1923.208333333286</c:v>
                </c:pt>
                <c:pt idx="146">
                  <c:v>1923.2916666666192</c:v>
                </c:pt>
                <c:pt idx="147">
                  <c:v>1923.3749999999525</c:v>
                </c:pt>
                <c:pt idx="148">
                  <c:v>1923.4583333332857</c:v>
                </c:pt>
                <c:pt idx="149">
                  <c:v>1923.541666666619</c:v>
                </c:pt>
                <c:pt idx="150">
                  <c:v>1923.6249999999523</c:v>
                </c:pt>
                <c:pt idx="151">
                  <c:v>1923.7083333332855</c:v>
                </c:pt>
                <c:pt idx="152">
                  <c:v>1923.7916666666188</c:v>
                </c:pt>
                <c:pt idx="153">
                  <c:v>1923.874999999952</c:v>
                </c:pt>
                <c:pt idx="154">
                  <c:v>1923.9583333332853</c:v>
                </c:pt>
                <c:pt idx="155">
                  <c:v>1924.0416666666185</c:v>
                </c:pt>
                <c:pt idx="156">
                  <c:v>1924.1249999999518</c:v>
                </c:pt>
                <c:pt idx="157">
                  <c:v>1924.2083333332851</c:v>
                </c:pt>
                <c:pt idx="158">
                  <c:v>1924.2916666666183</c:v>
                </c:pt>
                <c:pt idx="159">
                  <c:v>1924.3749999999516</c:v>
                </c:pt>
                <c:pt idx="160">
                  <c:v>1924.4583333332848</c:v>
                </c:pt>
                <c:pt idx="161">
                  <c:v>1924.5416666666181</c:v>
                </c:pt>
                <c:pt idx="162">
                  <c:v>1924.6249999999513</c:v>
                </c:pt>
                <c:pt idx="163">
                  <c:v>1924.7083333332846</c:v>
                </c:pt>
                <c:pt idx="164">
                  <c:v>1924.7916666666179</c:v>
                </c:pt>
                <c:pt idx="165">
                  <c:v>1924.8749999999511</c:v>
                </c:pt>
                <c:pt idx="166">
                  <c:v>1924.9583333332844</c:v>
                </c:pt>
                <c:pt idx="167">
                  <c:v>1925.0416666666176</c:v>
                </c:pt>
                <c:pt idx="168">
                  <c:v>1925.1249999999509</c:v>
                </c:pt>
                <c:pt idx="169">
                  <c:v>1925.2083333332841</c:v>
                </c:pt>
                <c:pt idx="170">
                  <c:v>1925.2916666666174</c:v>
                </c:pt>
                <c:pt idx="171">
                  <c:v>1925.3749999999507</c:v>
                </c:pt>
                <c:pt idx="172">
                  <c:v>1925.4583333332839</c:v>
                </c:pt>
                <c:pt idx="173">
                  <c:v>1925.5416666666172</c:v>
                </c:pt>
                <c:pt idx="174">
                  <c:v>1925.6249999999504</c:v>
                </c:pt>
                <c:pt idx="175">
                  <c:v>1925.7083333332837</c:v>
                </c:pt>
                <c:pt idx="176">
                  <c:v>1925.7916666666169</c:v>
                </c:pt>
                <c:pt idx="177">
                  <c:v>1925.8749999999502</c:v>
                </c:pt>
                <c:pt idx="178">
                  <c:v>1925.9583333332835</c:v>
                </c:pt>
                <c:pt idx="179">
                  <c:v>1926.0416666666167</c:v>
                </c:pt>
                <c:pt idx="180">
                  <c:v>1926.12499999995</c:v>
                </c:pt>
                <c:pt idx="181">
                  <c:v>1926.2083333332832</c:v>
                </c:pt>
                <c:pt idx="182">
                  <c:v>1926.2916666666165</c:v>
                </c:pt>
                <c:pt idx="183">
                  <c:v>1926.3749999999498</c:v>
                </c:pt>
                <c:pt idx="184">
                  <c:v>1926.458333333283</c:v>
                </c:pt>
                <c:pt idx="185">
                  <c:v>1926.5416666666163</c:v>
                </c:pt>
                <c:pt idx="186">
                  <c:v>1926.6249999999495</c:v>
                </c:pt>
                <c:pt idx="187">
                  <c:v>1926.7083333332828</c:v>
                </c:pt>
                <c:pt idx="188">
                  <c:v>1926.791666666616</c:v>
                </c:pt>
                <c:pt idx="189">
                  <c:v>1926.8749999999493</c:v>
                </c:pt>
                <c:pt idx="190">
                  <c:v>1926.9583333332826</c:v>
                </c:pt>
                <c:pt idx="191">
                  <c:v>1927.0416666666158</c:v>
                </c:pt>
                <c:pt idx="192">
                  <c:v>1927.1249999999491</c:v>
                </c:pt>
                <c:pt idx="193">
                  <c:v>1927.2083333332823</c:v>
                </c:pt>
                <c:pt idx="194">
                  <c:v>1927.2916666666156</c:v>
                </c:pt>
                <c:pt idx="195">
                  <c:v>1927.3749999999488</c:v>
                </c:pt>
                <c:pt idx="196">
                  <c:v>1927.4583333332821</c:v>
                </c:pt>
                <c:pt idx="197">
                  <c:v>1927.5416666666154</c:v>
                </c:pt>
                <c:pt idx="198">
                  <c:v>1927.6249999999486</c:v>
                </c:pt>
                <c:pt idx="199">
                  <c:v>1927.7083333332819</c:v>
                </c:pt>
                <c:pt idx="200">
                  <c:v>1927.7916666666151</c:v>
                </c:pt>
                <c:pt idx="201">
                  <c:v>1927.8749999999484</c:v>
                </c:pt>
                <c:pt idx="202">
                  <c:v>1927.9583333332816</c:v>
                </c:pt>
                <c:pt idx="203">
                  <c:v>1928.0416666666149</c:v>
                </c:pt>
                <c:pt idx="204">
                  <c:v>1928.1249999999482</c:v>
                </c:pt>
                <c:pt idx="205">
                  <c:v>1928.2083333332814</c:v>
                </c:pt>
                <c:pt idx="206">
                  <c:v>1928.2916666666147</c:v>
                </c:pt>
                <c:pt idx="207">
                  <c:v>1928.3749999999479</c:v>
                </c:pt>
                <c:pt idx="208">
                  <c:v>1928.4583333332812</c:v>
                </c:pt>
                <c:pt idx="209">
                  <c:v>1928.5416666666144</c:v>
                </c:pt>
                <c:pt idx="210">
                  <c:v>1928.6249999999477</c:v>
                </c:pt>
                <c:pt idx="211">
                  <c:v>1928.708333333281</c:v>
                </c:pt>
                <c:pt idx="212">
                  <c:v>1928.7916666666142</c:v>
                </c:pt>
                <c:pt idx="213">
                  <c:v>1928.8749999999475</c:v>
                </c:pt>
                <c:pt idx="214">
                  <c:v>1928.9583333332807</c:v>
                </c:pt>
                <c:pt idx="215">
                  <c:v>1929.041666666614</c:v>
                </c:pt>
                <c:pt idx="216">
                  <c:v>1929.1249999999472</c:v>
                </c:pt>
                <c:pt idx="217">
                  <c:v>1929.2083333332805</c:v>
                </c:pt>
                <c:pt idx="218">
                  <c:v>1929.2916666666138</c:v>
                </c:pt>
                <c:pt idx="219">
                  <c:v>1929.374999999947</c:v>
                </c:pt>
                <c:pt idx="220">
                  <c:v>1929.4583333332803</c:v>
                </c:pt>
                <c:pt idx="221">
                  <c:v>1929.5416666666135</c:v>
                </c:pt>
                <c:pt idx="222">
                  <c:v>1929.6249999999468</c:v>
                </c:pt>
                <c:pt idx="223">
                  <c:v>1929.7083333332801</c:v>
                </c:pt>
                <c:pt idx="224">
                  <c:v>1929.7916666666133</c:v>
                </c:pt>
                <c:pt idx="225">
                  <c:v>1929.8749999999466</c:v>
                </c:pt>
                <c:pt idx="226">
                  <c:v>1929.9583333332798</c:v>
                </c:pt>
                <c:pt idx="227">
                  <c:v>1930.0416666666131</c:v>
                </c:pt>
                <c:pt idx="228">
                  <c:v>1930.1249999999463</c:v>
                </c:pt>
                <c:pt idx="229">
                  <c:v>1930.2083333332796</c:v>
                </c:pt>
                <c:pt idx="230">
                  <c:v>1930.2916666666129</c:v>
                </c:pt>
                <c:pt idx="231">
                  <c:v>1930.3749999999461</c:v>
                </c:pt>
                <c:pt idx="232">
                  <c:v>1930.4583333332794</c:v>
                </c:pt>
                <c:pt idx="233">
                  <c:v>1930.5416666666126</c:v>
                </c:pt>
                <c:pt idx="234">
                  <c:v>1930.6249999999459</c:v>
                </c:pt>
                <c:pt idx="235">
                  <c:v>1930.7083333332791</c:v>
                </c:pt>
                <c:pt idx="236">
                  <c:v>1930.7916666666124</c:v>
                </c:pt>
                <c:pt idx="237">
                  <c:v>1930.8749999999457</c:v>
                </c:pt>
                <c:pt idx="238">
                  <c:v>1930.9583333332789</c:v>
                </c:pt>
                <c:pt idx="239">
                  <c:v>1931.0416666666122</c:v>
                </c:pt>
                <c:pt idx="240">
                  <c:v>1931.1249999999454</c:v>
                </c:pt>
                <c:pt idx="241">
                  <c:v>1931.2083333332787</c:v>
                </c:pt>
                <c:pt idx="242">
                  <c:v>1931.2916666666119</c:v>
                </c:pt>
                <c:pt idx="243">
                  <c:v>1931.3749999999452</c:v>
                </c:pt>
                <c:pt idx="244">
                  <c:v>1931.4583333332785</c:v>
                </c:pt>
                <c:pt idx="245">
                  <c:v>1931.5416666666117</c:v>
                </c:pt>
                <c:pt idx="246">
                  <c:v>1931.624999999945</c:v>
                </c:pt>
                <c:pt idx="247">
                  <c:v>1931.7083333332782</c:v>
                </c:pt>
                <c:pt idx="248">
                  <c:v>1931.7916666666115</c:v>
                </c:pt>
                <c:pt idx="249">
                  <c:v>1931.8749999999447</c:v>
                </c:pt>
                <c:pt idx="250">
                  <c:v>1931.958333333278</c:v>
                </c:pt>
                <c:pt idx="251">
                  <c:v>1932.0416666666113</c:v>
                </c:pt>
                <c:pt idx="252">
                  <c:v>1932.1249999999445</c:v>
                </c:pt>
                <c:pt idx="253">
                  <c:v>1932.2083333332778</c:v>
                </c:pt>
                <c:pt idx="254">
                  <c:v>1932.291666666611</c:v>
                </c:pt>
                <c:pt idx="255">
                  <c:v>1932.3749999999443</c:v>
                </c:pt>
                <c:pt idx="256">
                  <c:v>1932.4583333332776</c:v>
                </c:pt>
                <c:pt idx="257">
                  <c:v>1932.5416666666108</c:v>
                </c:pt>
                <c:pt idx="258">
                  <c:v>1932.6249999999441</c:v>
                </c:pt>
                <c:pt idx="259">
                  <c:v>1932.7083333332773</c:v>
                </c:pt>
                <c:pt idx="260">
                  <c:v>1932.7916666666106</c:v>
                </c:pt>
                <c:pt idx="261">
                  <c:v>1932.8749999999438</c:v>
                </c:pt>
                <c:pt idx="262">
                  <c:v>1932.9583333332771</c:v>
                </c:pt>
                <c:pt idx="263">
                  <c:v>1933.0416666666104</c:v>
                </c:pt>
                <c:pt idx="264">
                  <c:v>1933.1249999999436</c:v>
                </c:pt>
                <c:pt idx="265">
                  <c:v>1933.2083333332769</c:v>
                </c:pt>
                <c:pt idx="266">
                  <c:v>1933.2916666666101</c:v>
                </c:pt>
                <c:pt idx="267">
                  <c:v>1933.3749999999434</c:v>
                </c:pt>
                <c:pt idx="268">
                  <c:v>1933.4583333332766</c:v>
                </c:pt>
                <c:pt idx="269">
                  <c:v>1933.5416666666099</c:v>
                </c:pt>
                <c:pt idx="270">
                  <c:v>1933.6249999999432</c:v>
                </c:pt>
                <c:pt idx="271">
                  <c:v>1933.7083333332764</c:v>
                </c:pt>
                <c:pt idx="272">
                  <c:v>1933.7916666666097</c:v>
                </c:pt>
                <c:pt idx="273">
                  <c:v>1933.8749999999429</c:v>
                </c:pt>
                <c:pt idx="274">
                  <c:v>1933.9583333332762</c:v>
                </c:pt>
                <c:pt idx="275">
                  <c:v>1934.0416666666094</c:v>
                </c:pt>
                <c:pt idx="276">
                  <c:v>1934.1249999999427</c:v>
                </c:pt>
                <c:pt idx="277">
                  <c:v>1934.208333333276</c:v>
                </c:pt>
                <c:pt idx="278">
                  <c:v>1934.2916666666092</c:v>
                </c:pt>
                <c:pt idx="279">
                  <c:v>1934.3749999999425</c:v>
                </c:pt>
                <c:pt idx="280">
                  <c:v>1934.4583333332757</c:v>
                </c:pt>
                <c:pt idx="281">
                  <c:v>1934.541666666609</c:v>
                </c:pt>
                <c:pt idx="282">
                  <c:v>1934.6249999999422</c:v>
                </c:pt>
                <c:pt idx="283">
                  <c:v>1934.7083333332755</c:v>
                </c:pt>
                <c:pt idx="284">
                  <c:v>1934.7916666666088</c:v>
                </c:pt>
                <c:pt idx="285">
                  <c:v>1934.874999999942</c:v>
                </c:pt>
                <c:pt idx="286">
                  <c:v>1934.9583333332753</c:v>
                </c:pt>
                <c:pt idx="287">
                  <c:v>1935.0416666666085</c:v>
                </c:pt>
                <c:pt idx="288">
                  <c:v>1935.1249999999418</c:v>
                </c:pt>
                <c:pt idx="289">
                  <c:v>1935.208333333275</c:v>
                </c:pt>
                <c:pt idx="290">
                  <c:v>1935.2916666666083</c:v>
                </c:pt>
                <c:pt idx="291">
                  <c:v>1935.3749999999416</c:v>
                </c:pt>
                <c:pt idx="292">
                  <c:v>1935.4583333332748</c:v>
                </c:pt>
                <c:pt idx="293">
                  <c:v>1935.5416666666081</c:v>
                </c:pt>
                <c:pt idx="294">
                  <c:v>1935.6249999999413</c:v>
                </c:pt>
                <c:pt idx="295">
                  <c:v>1935.7083333332746</c:v>
                </c:pt>
                <c:pt idx="296">
                  <c:v>1935.7916666666079</c:v>
                </c:pt>
                <c:pt idx="297">
                  <c:v>1935.8749999999411</c:v>
                </c:pt>
                <c:pt idx="298">
                  <c:v>1935.9583333332744</c:v>
                </c:pt>
                <c:pt idx="299">
                  <c:v>1936.0416666666076</c:v>
                </c:pt>
                <c:pt idx="300">
                  <c:v>1936.1249999999409</c:v>
                </c:pt>
                <c:pt idx="301">
                  <c:v>1936.2083333332741</c:v>
                </c:pt>
                <c:pt idx="302">
                  <c:v>1936.2916666666074</c:v>
                </c:pt>
                <c:pt idx="303">
                  <c:v>1936.3749999999407</c:v>
                </c:pt>
                <c:pt idx="304">
                  <c:v>1936.4583333332739</c:v>
                </c:pt>
                <c:pt idx="305">
                  <c:v>1936.5416666666072</c:v>
                </c:pt>
                <c:pt idx="306">
                  <c:v>1936.6249999999404</c:v>
                </c:pt>
                <c:pt idx="307">
                  <c:v>1936.7083333332737</c:v>
                </c:pt>
                <c:pt idx="308">
                  <c:v>1936.7916666666069</c:v>
                </c:pt>
                <c:pt idx="309">
                  <c:v>1936.8749999999402</c:v>
                </c:pt>
                <c:pt idx="310">
                  <c:v>1936.9583333332735</c:v>
                </c:pt>
                <c:pt idx="311">
                  <c:v>1937.0416666666067</c:v>
                </c:pt>
                <c:pt idx="312">
                  <c:v>1937.12499999994</c:v>
                </c:pt>
                <c:pt idx="313">
                  <c:v>1937.2083333332732</c:v>
                </c:pt>
                <c:pt idx="314">
                  <c:v>1937.2916666666065</c:v>
                </c:pt>
                <c:pt idx="315">
                  <c:v>1937.3749999999397</c:v>
                </c:pt>
                <c:pt idx="316">
                  <c:v>1937.458333333273</c:v>
                </c:pt>
                <c:pt idx="317">
                  <c:v>1937.5416666666063</c:v>
                </c:pt>
                <c:pt idx="318">
                  <c:v>1937.6249999999395</c:v>
                </c:pt>
                <c:pt idx="319">
                  <c:v>1937.7083333332728</c:v>
                </c:pt>
                <c:pt idx="320">
                  <c:v>1937.791666666606</c:v>
                </c:pt>
                <c:pt idx="321">
                  <c:v>1937.8749999999393</c:v>
                </c:pt>
                <c:pt idx="322">
                  <c:v>1937.9583333332725</c:v>
                </c:pt>
                <c:pt idx="323">
                  <c:v>1938.0416666666058</c:v>
                </c:pt>
                <c:pt idx="324">
                  <c:v>1938.1249999999391</c:v>
                </c:pt>
                <c:pt idx="325">
                  <c:v>1938.2083333332723</c:v>
                </c:pt>
                <c:pt idx="326">
                  <c:v>1938.2916666666056</c:v>
                </c:pt>
                <c:pt idx="327">
                  <c:v>1938.3749999999388</c:v>
                </c:pt>
                <c:pt idx="328">
                  <c:v>1938.4583333332721</c:v>
                </c:pt>
                <c:pt idx="329">
                  <c:v>1938.5416666666054</c:v>
                </c:pt>
                <c:pt idx="330">
                  <c:v>1938.6249999999386</c:v>
                </c:pt>
                <c:pt idx="331">
                  <c:v>1938.7083333332719</c:v>
                </c:pt>
                <c:pt idx="332">
                  <c:v>1938.7916666666051</c:v>
                </c:pt>
                <c:pt idx="333">
                  <c:v>1938.8749999999384</c:v>
                </c:pt>
                <c:pt idx="334">
                  <c:v>1938.9583333332716</c:v>
                </c:pt>
                <c:pt idx="335">
                  <c:v>1939.0416666666049</c:v>
                </c:pt>
                <c:pt idx="336">
                  <c:v>1939.1249999999382</c:v>
                </c:pt>
                <c:pt idx="337">
                  <c:v>1939.2083333332714</c:v>
                </c:pt>
                <c:pt idx="338">
                  <c:v>1939.2916666666047</c:v>
                </c:pt>
                <c:pt idx="339">
                  <c:v>1939.3749999999379</c:v>
                </c:pt>
                <c:pt idx="340">
                  <c:v>1939.4583333332712</c:v>
                </c:pt>
                <c:pt idx="341">
                  <c:v>1939.5416666666044</c:v>
                </c:pt>
                <c:pt idx="342">
                  <c:v>1939.6249999999377</c:v>
                </c:pt>
                <c:pt idx="343">
                  <c:v>1939.708333333271</c:v>
                </c:pt>
                <c:pt idx="344">
                  <c:v>1939.7916666666042</c:v>
                </c:pt>
                <c:pt idx="345">
                  <c:v>1939.8749999999375</c:v>
                </c:pt>
                <c:pt idx="346">
                  <c:v>1939.9583333332707</c:v>
                </c:pt>
                <c:pt idx="347">
                  <c:v>1940.041666666604</c:v>
                </c:pt>
                <c:pt idx="348">
                  <c:v>1940.1249999999372</c:v>
                </c:pt>
                <c:pt idx="349">
                  <c:v>1940.2083333332705</c:v>
                </c:pt>
                <c:pt idx="350">
                  <c:v>1940.2916666666038</c:v>
                </c:pt>
                <c:pt idx="351">
                  <c:v>1940.374999999937</c:v>
                </c:pt>
                <c:pt idx="352">
                  <c:v>1940.4583333332703</c:v>
                </c:pt>
                <c:pt idx="353">
                  <c:v>1940.5416666666035</c:v>
                </c:pt>
                <c:pt idx="354">
                  <c:v>1940.6249999999368</c:v>
                </c:pt>
                <c:pt idx="355">
                  <c:v>1940.70833333327</c:v>
                </c:pt>
                <c:pt idx="356">
                  <c:v>1940.7916666666033</c:v>
                </c:pt>
                <c:pt idx="357">
                  <c:v>1940.8749999999366</c:v>
                </c:pt>
                <c:pt idx="358">
                  <c:v>1940.9583333332698</c:v>
                </c:pt>
                <c:pt idx="359">
                  <c:v>1941.0416666666031</c:v>
                </c:pt>
                <c:pt idx="360">
                  <c:v>1941.1249999999363</c:v>
                </c:pt>
                <c:pt idx="361">
                  <c:v>1941.2083333332696</c:v>
                </c:pt>
                <c:pt idx="362">
                  <c:v>1941.2916666666029</c:v>
                </c:pt>
                <c:pt idx="363">
                  <c:v>1941.3749999999361</c:v>
                </c:pt>
                <c:pt idx="364">
                  <c:v>1941.4583333332694</c:v>
                </c:pt>
                <c:pt idx="365">
                  <c:v>1941.5416666666026</c:v>
                </c:pt>
                <c:pt idx="366">
                  <c:v>1941.6249999999359</c:v>
                </c:pt>
                <c:pt idx="367">
                  <c:v>1941.7083333332691</c:v>
                </c:pt>
                <c:pt idx="368">
                  <c:v>1941.7916666666024</c:v>
                </c:pt>
                <c:pt idx="369">
                  <c:v>1941.8749999999357</c:v>
                </c:pt>
                <c:pt idx="370">
                  <c:v>1941.9583333332689</c:v>
                </c:pt>
                <c:pt idx="371">
                  <c:v>1942.0416666666022</c:v>
                </c:pt>
                <c:pt idx="372">
                  <c:v>1942.1249999999354</c:v>
                </c:pt>
                <c:pt idx="373">
                  <c:v>1942.2083333332687</c:v>
                </c:pt>
                <c:pt idx="374">
                  <c:v>1942.2916666666019</c:v>
                </c:pt>
                <c:pt idx="375">
                  <c:v>1942.3749999999352</c:v>
                </c:pt>
                <c:pt idx="376">
                  <c:v>1942.4583333332685</c:v>
                </c:pt>
                <c:pt idx="377">
                  <c:v>1942.5416666666017</c:v>
                </c:pt>
                <c:pt idx="378">
                  <c:v>1942.624999999935</c:v>
                </c:pt>
                <c:pt idx="379">
                  <c:v>1942.7083333332682</c:v>
                </c:pt>
                <c:pt idx="380">
                  <c:v>1942.7916666666015</c:v>
                </c:pt>
                <c:pt idx="381">
                  <c:v>1942.8749999999347</c:v>
                </c:pt>
                <c:pt idx="382">
                  <c:v>1942.958333333268</c:v>
                </c:pt>
                <c:pt idx="383">
                  <c:v>1943.0416666666013</c:v>
                </c:pt>
                <c:pt idx="384">
                  <c:v>1943.1249999999345</c:v>
                </c:pt>
                <c:pt idx="385">
                  <c:v>1943.2083333332678</c:v>
                </c:pt>
                <c:pt idx="386">
                  <c:v>1943.291666666601</c:v>
                </c:pt>
                <c:pt idx="387">
                  <c:v>1943.3749999999343</c:v>
                </c:pt>
                <c:pt idx="388">
                  <c:v>1943.4583333332675</c:v>
                </c:pt>
                <c:pt idx="389">
                  <c:v>1943.5416666666008</c:v>
                </c:pt>
                <c:pt idx="390">
                  <c:v>1943.6249999999341</c:v>
                </c:pt>
                <c:pt idx="391">
                  <c:v>1943.7083333332673</c:v>
                </c:pt>
                <c:pt idx="392">
                  <c:v>1943.7916666666006</c:v>
                </c:pt>
                <c:pt idx="393">
                  <c:v>1943.8749999999338</c:v>
                </c:pt>
                <c:pt idx="394">
                  <c:v>1943.9583333332671</c:v>
                </c:pt>
                <c:pt idx="395">
                  <c:v>1944.0416666666003</c:v>
                </c:pt>
                <c:pt idx="396">
                  <c:v>1944.1249999999336</c:v>
                </c:pt>
                <c:pt idx="397">
                  <c:v>1944.2083333332669</c:v>
                </c:pt>
                <c:pt idx="398">
                  <c:v>1944.2916666666001</c:v>
                </c:pt>
                <c:pt idx="399">
                  <c:v>1944.3749999999334</c:v>
                </c:pt>
                <c:pt idx="400">
                  <c:v>1944.4583333332666</c:v>
                </c:pt>
                <c:pt idx="401">
                  <c:v>1944.5416666665999</c:v>
                </c:pt>
                <c:pt idx="402">
                  <c:v>1944.6249999999332</c:v>
                </c:pt>
                <c:pt idx="403">
                  <c:v>1944.7083333332664</c:v>
                </c:pt>
                <c:pt idx="404">
                  <c:v>1944.7916666665997</c:v>
                </c:pt>
                <c:pt idx="405">
                  <c:v>1944.8749999999329</c:v>
                </c:pt>
                <c:pt idx="406">
                  <c:v>1944.9583333332662</c:v>
                </c:pt>
                <c:pt idx="407">
                  <c:v>1945.0416666665994</c:v>
                </c:pt>
                <c:pt idx="408">
                  <c:v>1945.1249999999327</c:v>
                </c:pt>
                <c:pt idx="409">
                  <c:v>1945.208333333266</c:v>
                </c:pt>
                <c:pt idx="410">
                  <c:v>1945.2916666665992</c:v>
                </c:pt>
                <c:pt idx="411">
                  <c:v>1945.3749999999325</c:v>
                </c:pt>
                <c:pt idx="412">
                  <c:v>1945.4583333332657</c:v>
                </c:pt>
                <c:pt idx="413">
                  <c:v>1945.541666666599</c:v>
                </c:pt>
                <c:pt idx="414">
                  <c:v>1945.6249999999322</c:v>
                </c:pt>
                <c:pt idx="415">
                  <c:v>1945.7083333332655</c:v>
                </c:pt>
                <c:pt idx="416">
                  <c:v>1945.7916666665988</c:v>
                </c:pt>
                <c:pt idx="417">
                  <c:v>1945.874999999932</c:v>
                </c:pt>
                <c:pt idx="418">
                  <c:v>1945.9583333332653</c:v>
                </c:pt>
                <c:pt idx="419">
                  <c:v>1946.0416666665985</c:v>
                </c:pt>
                <c:pt idx="420">
                  <c:v>1946.1249999999318</c:v>
                </c:pt>
                <c:pt idx="421">
                  <c:v>1946.208333333265</c:v>
                </c:pt>
                <c:pt idx="422">
                  <c:v>1946.2916666665983</c:v>
                </c:pt>
                <c:pt idx="423">
                  <c:v>1946.3749999999316</c:v>
                </c:pt>
                <c:pt idx="424">
                  <c:v>1946.4583333332648</c:v>
                </c:pt>
                <c:pt idx="425">
                  <c:v>1946.5416666665981</c:v>
                </c:pt>
                <c:pt idx="426">
                  <c:v>1946.6249999999313</c:v>
                </c:pt>
                <c:pt idx="427">
                  <c:v>1946.7083333332646</c:v>
                </c:pt>
                <c:pt idx="428">
                  <c:v>1946.7916666665978</c:v>
                </c:pt>
                <c:pt idx="429">
                  <c:v>1946.8749999999311</c:v>
                </c:pt>
                <c:pt idx="430">
                  <c:v>1946.9583333332644</c:v>
                </c:pt>
                <c:pt idx="431">
                  <c:v>1947.0416666665976</c:v>
                </c:pt>
                <c:pt idx="432">
                  <c:v>1947.1249999999309</c:v>
                </c:pt>
                <c:pt idx="433">
                  <c:v>1947.2083333332641</c:v>
                </c:pt>
                <c:pt idx="434">
                  <c:v>1947.2916666665974</c:v>
                </c:pt>
                <c:pt idx="435">
                  <c:v>1947.3749999999307</c:v>
                </c:pt>
                <c:pt idx="436">
                  <c:v>1947.4583333332639</c:v>
                </c:pt>
                <c:pt idx="437">
                  <c:v>1947.5416666665972</c:v>
                </c:pt>
                <c:pt idx="438">
                  <c:v>1947.6249999999304</c:v>
                </c:pt>
                <c:pt idx="439">
                  <c:v>1947.7083333332637</c:v>
                </c:pt>
                <c:pt idx="440">
                  <c:v>1947.7916666665969</c:v>
                </c:pt>
                <c:pt idx="441">
                  <c:v>1947.8749999999302</c:v>
                </c:pt>
                <c:pt idx="442">
                  <c:v>1947.9583333332635</c:v>
                </c:pt>
                <c:pt idx="443">
                  <c:v>1948.0416666665967</c:v>
                </c:pt>
                <c:pt idx="444">
                  <c:v>1948.12499999993</c:v>
                </c:pt>
                <c:pt idx="445">
                  <c:v>1948.2083333332632</c:v>
                </c:pt>
                <c:pt idx="446">
                  <c:v>1948.2916666665965</c:v>
                </c:pt>
                <c:pt idx="447">
                  <c:v>1948.3749999999297</c:v>
                </c:pt>
                <c:pt idx="448">
                  <c:v>1948.458333333263</c:v>
                </c:pt>
                <c:pt idx="449">
                  <c:v>1948.5416666665963</c:v>
                </c:pt>
                <c:pt idx="450">
                  <c:v>1948.6249999999295</c:v>
                </c:pt>
                <c:pt idx="451">
                  <c:v>1948.7083333332628</c:v>
                </c:pt>
                <c:pt idx="452">
                  <c:v>1948.791666666596</c:v>
                </c:pt>
                <c:pt idx="453">
                  <c:v>1948.8749999999293</c:v>
                </c:pt>
                <c:pt idx="454">
                  <c:v>1948.9583333332625</c:v>
                </c:pt>
                <c:pt idx="455">
                  <c:v>1949.0416666665958</c:v>
                </c:pt>
                <c:pt idx="456">
                  <c:v>1949.1249999999291</c:v>
                </c:pt>
                <c:pt idx="457">
                  <c:v>1949.2083333332623</c:v>
                </c:pt>
                <c:pt idx="458">
                  <c:v>1949.2916666665956</c:v>
                </c:pt>
                <c:pt idx="459">
                  <c:v>1949.3749999999288</c:v>
                </c:pt>
                <c:pt idx="460">
                  <c:v>1949.4583333332621</c:v>
                </c:pt>
                <c:pt idx="461">
                  <c:v>1949.5416666665953</c:v>
                </c:pt>
                <c:pt idx="462">
                  <c:v>1949.6249999999286</c:v>
                </c:pt>
                <c:pt idx="463">
                  <c:v>1949.7083333332619</c:v>
                </c:pt>
                <c:pt idx="464">
                  <c:v>1949.7916666665951</c:v>
                </c:pt>
                <c:pt idx="465">
                  <c:v>1949.8749999999284</c:v>
                </c:pt>
                <c:pt idx="466">
                  <c:v>1949.9583333332616</c:v>
                </c:pt>
                <c:pt idx="467">
                  <c:v>1950.0416666665949</c:v>
                </c:pt>
                <c:pt idx="468">
                  <c:v>1950.1249999999281</c:v>
                </c:pt>
                <c:pt idx="469">
                  <c:v>1950.2083333332614</c:v>
                </c:pt>
                <c:pt idx="470">
                  <c:v>1950.2916666665947</c:v>
                </c:pt>
                <c:pt idx="471">
                  <c:v>1950.3749999999279</c:v>
                </c:pt>
                <c:pt idx="472">
                  <c:v>1950.4583333332612</c:v>
                </c:pt>
                <c:pt idx="473">
                  <c:v>1950.5416666665944</c:v>
                </c:pt>
                <c:pt idx="474">
                  <c:v>1950.6249999999277</c:v>
                </c:pt>
                <c:pt idx="475">
                  <c:v>1950.708333333261</c:v>
                </c:pt>
                <c:pt idx="476">
                  <c:v>1950.7916666665942</c:v>
                </c:pt>
                <c:pt idx="477">
                  <c:v>1950.8749999999275</c:v>
                </c:pt>
                <c:pt idx="478">
                  <c:v>1950.9583333332607</c:v>
                </c:pt>
                <c:pt idx="479">
                  <c:v>1951.041666666594</c:v>
                </c:pt>
                <c:pt idx="480">
                  <c:v>1951.1249999999272</c:v>
                </c:pt>
                <c:pt idx="481">
                  <c:v>1951.2083333332605</c:v>
                </c:pt>
                <c:pt idx="482">
                  <c:v>1951.2916666665938</c:v>
                </c:pt>
                <c:pt idx="483">
                  <c:v>1951.374999999927</c:v>
                </c:pt>
                <c:pt idx="484">
                  <c:v>1951.4583333332603</c:v>
                </c:pt>
                <c:pt idx="485">
                  <c:v>1951.5416666665935</c:v>
                </c:pt>
                <c:pt idx="486">
                  <c:v>1951.6249999999268</c:v>
                </c:pt>
                <c:pt idx="487">
                  <c:v>1951.70833333326</c:v>
                </c:pt>
                <c:pt idx="488">
                  <c:v>1951.7916666665933</c:v>
                </c:pt>
                <c:pt idx="489">
                  <c:v>1951.8749999999266</c:v>
                </c:pt>
                <c:pt idx="490">
                  <c:v>1951.9583333332598</c:v>
                </c:pt>
                <c:pt idx="491">
                  <c:v>1952.0416666665931</c:v>
                </c:pt>
                <c:pt idx="492">
                  <c:v>1952.1249999999263</c:v>
                </c:pt>
                <c:pt idx="493">
                  <c:v>1952.2083333332596</c:v>
                </c:pt>
                <c:pt idx="494">
                  <c:v>1952.2916666665928</c:v>
                </c:pt>
                <c:pt idx="495">
                  <c:v>1952.3749999999261</c:v>
                </c:pt>
                <c:pt idx="496">
                  <c:v>1952.4583333332594</c:v>
                </c:pt>
                <c:pt idx="497">
                  <c:v>1952.5416666665926</c:v>
                </c:pt>
                <c:pt idx="498">
                  <c:v>1952.6249999999259</c:v>
                </c:pt>
                <c:pt idx="499">
                  <c:v>1952.7083333332591</c:v>
                </c:pt>
                <c:pt idx="500">
                  <c:v>1952.7916666665924</c:v>
                </c:pt>
                <c:pt idx="501">
                  <c:v>1952.8749999999256</c:v>
                </c:pt>
                <c:pt idx="502">
                  <c:v>1952.9583333332589</c:v>
                </c:pt>
                <c:pt idx="503">
                  <c:v>1953.0416666665922</c:v>
                </c:pt>
                <c:pt idx="504">
                  <c:v>1953.1249999999254</c:v>
                </c:pt>
                <c:pt idx="505">
                  <c:v>1953.2083333332587</c:v>
                </c:pt>
                <c:pt idx="506">
                  <c:v>1953.2916666665919</c:v>
                </c:pt>
                <c:pt idx="507">
                  <c:v>1953.3749999999252</c:v>
                </c:pt>
                <c:pt idx="508">
                  <c:v>1953.4583333332585</c:v>
                </c:pt>
                <c:pt idx="509">
                  <c:v>1953.5416666665917</c:v>
                </c:pt>
                <c:pt idx="510">
                  <c:v>1953.624999999925</c:v>
                </c:pt>
                <c:pt idx="511">
                  <c:v>1953.7083333332582</c:v>
                </c:pt>
                <c:pt idx="512">
                  <c:v>1953.7916666665915</c:v>
                </c:pt>
                <c:pt idx="513">
                  <c:v>1953.8749999999247</c:v>
                </c:pt>
                <c:pt idx="514">
                  <c:v>1953.958333333258</c:v>
                </c:pt>
                <c:pt idx="515">
                  <c:v>1954.0416666665913</c:v>
                </c:pt>
                <c:pt idx="516">
                  <c:v>1954.1249999999245</c:v>
                </c:pt>
                <c:pt idx="517">
                  <c:v>1954.2083333332578</c:v>
                </c:pt>
                <c:pt idx="518">
                  <c:v>1954.291666666591</c:v>
                </c:pt>
                <c:pt idx="519">
                  <c:v>1954.3749999999243</c:v>
                </c:pt>
                <c:pt idx="520">
                  <c:v>1954.4583333332575</c:v>
                </c:pt>
                <c:pt idx="521">
                  <c:v>1954.5416666665908</c:v>
                </c:pt>
                <c:pt idx="522">
                  <c:v>1954.6249999999241</c:v>
                </c:pt>
                <c:pt idx="523">
                  <c:v>1954.7083333332573</c:v>
                </c:pt>
                <c:pt idx="524">
                  <c:v>1954.7916666665906</c:v>
                </c:pt>
                <c:pt idx="525">
                  <c:v>1954.8749999999238</c:v>
                </c:pt>
                <c:pt idx="526">
                  <c:v>1954.9583333332571</c:v>
                </c:pt>
                <c:pt idx="527">
                  <c:v>1955.0416666665903</c:v>
                </c:pt>
                <c:pt idx="528">
                  <c:v>1955.1249999999236</c:v>
                </c:pt>
                <c:pt idx="529">
                  <c:v>1955.2083333332569</c:v>
                </c:pt>
                <c:pt idx="530">
                  <c:v>1955.2916666665901</c:v>
                </c:pt>
                <c:pt idx="531">
                  <c:v>1955.3749999999234</c:v>
                </c:pt>
                <c:pt idx="532">
                  <c:v>1955.4583333332566</c:v>
                </c:pt>
                <c:pt idx="533">
                  <c:v>1955.5416666665899</c:v>
                </c:pt>
                <c:pt idx="534">
                  <c:v>1955.6249999999231</c:v>
                </c:pt>
                <c:pt idx="535">
                  <c:v>1955.7083333332564</c:v>
                </c:pt>
                <c:pt idx="536">
                  <c:v>1955.7916666665897</c:v>
                </c:pt>
                <c:pt idx="537">
                  <c:v>1955.8749999999229</c:v>
                </c:pt>
                <c:pt idx="538">
                  <c:v>1955.9583333332562</c:v>
                </c:pt>
                <c:pt idx="539">
                  <c:v>1956.0416666665894</c:v>
                </c:pt>
                <c:pt idx="540">
                  <c:v>1956.1249999999227</c:v>
                </c:pt>
                <c:pt idx="541">
                  <c:v>1956.208333333256</c:v>
                </c:pt>
                <c:pt idx="542">
                  <c:v>1956.2916666665892</c:v>
                </c:pt>
                <c:pt idx="543">
                  <c:v>1956.3749999999225</c:v>
                </c:pt>
                <c:pt idx="544">
                  <c:v>1956.4583333332557</c:v>
                </c:pt>
                <c:pt idx="545">
                  <c:v>1956.541666666589</c:v>
                </c:pt>
                <c:pt idx="546">
                  <c:v>1956.6249999999222</c:v>
                </c:pt>
                <c:pt idx="547">
                  <c:v>1956.7083333332555</c:v>
                </c:pt>
                <c:pt idx="548">
                  <c:v>1956.7916666665888</c:v>
                </c:pt>
                <c:pt idx="549">
                  <c:v>1956.874999999922</c:v>
                </c:pt>
                <c:pt idx="550">
                  <c:v>1956.9583333332553</c:v>
                </c:pt>
                <c:pt idx="551">
                  <c:v>1957.0416666665885</c:v>
                </c:pt>
                <c:pt idx="552">
                  <c:v>1957.1249999999218</c:v>
                </c:pt>
                <c:pt idx="553">
                  <c:v>1957.208333333255</c:v>
                </c:pt>
                <c:pt idx="554">
                  <c:v>1957.2916666665883</c:v>
                </c:pt>
                <c:pt idx="555">
                  <c:v>1957.3749999999216</c:v>
                </c:pt>
                <c:pt idx="556">
                  <c:v>1957.4583333332548</c:v>
                </c:pt>
                <c:pt idx="557">
                  <c:v>1957.5416666665881</c:v>
                </c:pt>
                <c:pt idx="558">
                  <c:v>1957.6249999999213</c:v>
                </c:pt>
                <c:pt idx="559">
                  <c:v>1957.7083333332546</c:v>
                </c:pt>
                <c:pt idx="560">
                  <c:v>1957.7916666665878</c:v>
                </c:pt>
                <c:pt idx="561">
                  <c:v>1957.8749999999211</c:v>
                </c:pt>
                <c:pt idx="562">
                  <c:v>1957.9583333332544</c:v>
                </c:pt>
                <c:pt idx="563">
                  <c:v>1958.0416666665876</c:v>
                </c:pt>
                <c:pt idx="564">
                  <c:v>1958.1249999999209</c:v>
                </c:pt>
                <c:pt idx="565">
                  <c:v>1958.2083333332541</c:v>
                </c:pt>
                <c:pt idx="566">
                  <c:v>1958.2916666665874</c:v>
                </c:pt>
                <c:pt idx="567">
                  <c:v>1958.3749999999206</c:v>
                </c:pt>
                <c:pt idx="568">
                  <c:v>1958.4583333332539</c:v>
                </c:pt>
                <c:pt idx="569">
                  <c:v>1958.5416666665872</c:v>
                </c:pt>
                <c:pt idx="570">
                  <c:v>1958.6249999999204</c:v>
                </c:pt>
                <c:pt idx="571">
                  <c:v>1958.7083333332537</c:v>
                </c:pt>
                <c:pt idx="572">
                  <c:v>1958.7916666665869</c:v>
                </c:pt>
                <c:pt idx="573">
                  <c:v>1958.8749999999202</c:v>
                </c:pt>
                <c:pt idx="574">
                  <c:v>1958.9583333332534</c:v>
                </c:pt>
                <c:pt idx="575">
                  <c:v>1959.0416666665867</c:v>
                </c:pt>
                <c:pt idx="576">
                  <c:v>1959.12499999992</c:v>
                </c:pt>
                <c:pt idx="577">
                  <c:v>1959.2083333332532</c:v>
                </c:pt>
                <c:pt idx="578">
                  <c:v>1959.2916666665865</c:v>
                </c:pt>
                <c:pt idx="579">
                  <c:v>1959.3749999999197</c:v>
                </c:pt>
                <c:pt idx="580">
                  <c:v>1959.458333333253</c:v>
                </c:pt>
                <c:pt idx="581">
                  <c:v>1959.5416666665863</c:v>
                </c:pt>
                <c:pt idx="582">
                  <c:v>1959.6249999999195</c:v>
                </c:pt>
                <c:pt idx="583">
                  <c:v>1959.7083333332528</c:v>
                </c:pt>
                <c:pt idx="584">
                  <c:v>1959.791666666586</c:v>
                </c:pt>
                <c:pt idx="585">
                  <c:v>1959.8749999999193</c:v>
                </c:pt>
                <c:pt idx="586">
                  <c:v>1959.9583333332525</c:v>
                </c:pt>
                <c:pt idx="587">
                  <c:v>1960.0416666665858</c:v>
                </c:pt>
                <c:pt idx="588">
                  <c:v>1960.1249999999191</c:v>
                </c:pt>
                <c:pt idx="589">
                  <c:v>1960.2083333332523</c:v>
                </c:pt>
                <c:pt idx="590">
                  <c:v>1960.2916666665856</c:v>
                </c:pt>
                <c:pt idx="591">
                  <c:v>1960.3749999999188</c:v>
                </c:pt>
                <c:pt idx="592">
                  <c:v>1960.4583333332521</c:v>
                </c:pt>
                <c:pt idx="593">
                  <c:v>1960.5416666665853</c:v>
                </c:pt>
                <c:pt idx="594">
                  <c:v>1960.6249999999186</c:v>
                </c:pt>
                <c:pt idx="595">
                  <c:v>1960.7083333332519</c:v>
                </c:pt>
                <c:pt idx="596">
                  <c:v>1960.7916666665851</c:v>
                </c:pt>
                <c:pt idx="597">
                  <c:v>1960.8749999999184</c:v>
                </c:pt>
                <c:pt idx="598">
                  <c:v>1960.9583333332516</c:v>
                </c:pt>
                <c:pt idx="599">
                  <c:v>1961.0416666665849</c:v>
                </c:pt>
                <c:pt idx="600">
                  <c:v>1961.1249999999181</c:v>
                </c:pt>
                <c:pt idx="601">
                  <c:v>1961.2083333332514</c:v>
                </c:pt>
                <c:pt idx="602">
                  <c:v>1961.2916666665847</c:v>
                </c:pt>
                <c:pt idx="603">
                  <c:v>1961.3749999999179</c:v>
                </c:pt>
                <c:pt idx="604">
                  <c:v>1961.4583333332512</c:v>
                </c:pt>
                <c:pt idx="605">
                  <c:v>1961.5416666665844</c:v>
                </c:pt>
                <c:pt idx="606">
                  <c:v>1961.6249999999177</c:v>
                </c:pt>
                <c:pt idx="607">
                  <c:v>1961.7083333332509</c:v>
                </c:pt>
                <c:pt idx="608">
                  <c:v>1961.7916666665842</c:v>
                </c:pt>
                <c:pt idx="609">
                  <c:v>1961.8749999999175</c:v>
                </c:pt>
                <c:pt idx="610">
                  <c:v>1961.9583333332507</c:v>
                </c:pt>
                <c:pt idx="611">
                  <c:v>1962.041666666584</c:v>
                </c:pt>
                <c:pt idx="612">
                  <c:v>1962.1249999999172</c:v>
                </c:pt>
                <c:pt idx="613">
                  <c:v>1962.2083333332505</c:v>
                </c:pt>
                <c:pt idx="614">
                  <c:v>1962.2916666665838</c:v>
                </c:pt>
                <c:pt idx="615">
                  <c:v>1962.374999999917</c:v>
                </c:pt>
                <c:pt idx="616">
                  <c:v>1962.4583333332503</c:v>
                </c:pt>
                <c:pt idx="617">
                  <c:v>1962.5416666665835</c:v>
                </c:pt>
                <c:pt idx="618">
                  <c:v>1962.6249999999168</c:v>
                </c:pt>
                <c:pt idx="619">
                  <c:v>1962.70833333325</c:v>
                </c:pt>
                <c:pt idx="620">
                  <c:v>1962.7916666665833</c:v>
                </c:pt>
                <c:pt idx="621">
                  <c:v>1962.8749999999166</c:v>
                </c:pt>
                <c:pt idx="622">
                  <c:v>1962.9583333332498</c:v>
                </c:pt>
                <c:pt idx="623">
                  <c:v>1963.0416666665831</c:v>
                </c:pt>
                <c:pt idx="624">
                  <c:v>1963.1249999999163</c:v>
                </c:pt>
                <c:pt idx="625">
                  <c:v>1963.2083333332496</c:v>
                </c:pt>
                <c:pt idx="626">
                  <c:v>1963.2916666665828</c:v>
                </c:pt>
                <c:pt idx="627">
                  <c:v>1963.3749999999161</c:v>
                </c:pt>
                <c:pt idx="628">
                  <c:v>1963.4583333332494</c:v>
                </c:pt>
                <c:pt idx="629">
                  <c:v>1963.5416666665826</c:v>
                </c:pt>
                <c:pt idx="630">
                  <c:v>1963.6249999999159</c:v>
                </c:pt>
                <c:pt idx="631">
                  <c:v>1963.7083333332491</c:v>
                </c:pt>
                <c:pt idx="632">
                  <c:v>1963.7916666665824</c:v>
                </c:pt>
                <c:pt idx="633">
                  <c:v>1963.8749999999156</c:v>
                </c:pt>
                <c:pt idx="634">
                  <c:v>1963.9583333332489</c:v>
                </c:pt>
                <c:pt idx="635">
                  <c:v>1964.0416666665822</c:v>
                </c:pt>
                <c:pt idx="636">
                  <c:v>1964.1249999999154</c:v>
                </c:pt>
                <c:pt idx="637">
                  <c:v>1964.2083333332487</c:v>
                </c:pt>
                <c:pt idx="638">
                  <c:v>1964.2916666665819</c:v>
                </c:pt>
                <c:pt idx="639">
                  <c:v>1964.3749999999152</c:v>
                </c:pt>
                <c:pt idx="640">
                  <c:v>1964.4583333332484</c:v>
                </c:pt>
                <c:pt idx="641">
                  <c:v>1964.5416666665817</c:v>
                </c:pt>
                <c:pt idx="642">
                  <c:v>1964.624999999915</c:v>
                </c:pt>
                <c:pt idx="643">
                  <c:v>1964.7083333332482</c:v>
                </c:pt>
                <c:pt idx="644">
                  <c:v>1964.7916666665815</c:v>
                </c:pt>
                <c:pt idx="645">
                  <c:v>1964.8749999999147</c:v>
                </c:pt>
                <c:pt idx="646">
                  <c:v>1964.958333333248</c:v>
                </c:pt>
                <c:pt idx="647">
                  <c:v>1965.0416666665812</c:v>
                </c:pt>
                <c:pt idx="648">
                  <c:v>1965.1249999999145</c:v>
                </c:pt>
                <c:pt idx="649">
                  <c:v>1965.2083333332478</c:v>
                </c:pt>
                <c:pt idx="650">
                  <c:v>1965.291666666581</c:v>
                </c:pt>
                <c:pt idx="651">
                  <c:v>1965.3749999999143</c:v>
                </c:pt>
                <c:pt idx="652">
                  <c:v>1965.4583333332475</c:v>
                </c:pt>
                <c:pt idx="653">
                  <c:v>1965.5416666665808</c:v>
                </c:pt>
                <c:pt idx="654">
                  <c:v>1965.6249999999141</c:v>
                </c:pt>
                <c:pt idx="655">
                  <c:v>1965.7083333332473</c:v>
                </c:pt>
                <c:pt idx="656">
                  <c:v>1965.7916666665806</c:v>
                </c:pt>
                <c:pt idx="657">
                  <c:v>1965.8749999999138</c:v>
                </c:pt>
                <c:pt idx="658">
                  <c:v>1965.9583333332471</c:v>
                </c:pt>
                <c:pt idx="659">
                  <c:v>1966.0416666665803</c:v>
                </c:pt>
                <c:pt idx="660">
                  <c:v>1966.1249999999136</c:v>
                </c:pt>
                <c:pt idx="661">
                  <c:v>1966.2083333332469</c:v>
                </c:pt>
                <c:pt idx="662">
                  <c:v>1966.2916666665801</c:v>
                </c:pt>
                <c:pt idx="663">
                  <c:v>1966.3749999999134</c:v>
                </c:pt>
                <c:pt idx="664">
                  <c:v>1966.4583333332466</c:v>
                </c:pt>
                <c:pt idx="665">
                  <c:v>1966.5416666665799</c:v>
                </c:pt>
                <c:pt idx="666">
                  <c:v>1966.6249999999131</c:v>
                </c:pt>
                <c:pt idx="667">
                  <c:v>1966.7083333332464</c:v>
                </c:pt>
                <c:pt idx="668">
                  <c:v>1966.7916666665797</c:v>
                </c:pt>
                <c:pt idx="669">
                  <c:v>1966.8749999999129</c:v>
                </c:pt>
                <c:pt idx="670">
                  <c:v>1966.9583333332462</c:v>
                </c:pt>
                <c:pt idx="671">
                  <c:v>1967.0416666665794</c:v>
                </c:pt>
                <c:pt idx="672">
                  <c:v>1967.1249999999127</c:v>
                </c:pt>
                <c:pt idx="673">
                  <c:v>1967.2083333332459</c:v>
                </c:pt>
                <c:pt idx="674">
                  <c:v>1967.2916666665792</c:v>
                </c:pt>
                <c:pt idx="675">
                  <c:v>1967.3749999999125</c:v>
                </c:pt>
                <c:pt idx="676">
                  <c:v>1967.4583333332457</c:v>
                </c:pt>
                <c:pt idx="677">
                  <c:v>1967.541666666579</c:v>
                </c:pt>
                <c:pt idx="678">
                  <c:v>1967.6249999999122</c:v>
                </c:pt>
                <c:pt idx="679">
                  <c:v>1967.7083333332455</c:v>
                </c:pt>
                <c:pt idx="680">
                  <c:v>1967.7916666665787</c:v>
                </c:pt>
                <c:pt idx="681">
                  <c:v>1967.874999999912</c:v>
                </c:pt>
                <c:pt idx="682">
                  <c:v>1967.9583333332453</c:v>
                </c:pt>
                <c:pt idx="683">
                  <c:v>1968.0416666665785</c:v>
                </c:pt>
                <c:pt idx="684">
                  <c:v>1968.1249999999118</c:v>
                </c:pt>
                <c:pt idx="685">
                  <c:v>1968.208333333245</c:v>
                </c:pt>
                <c:pt idx="686">
                  <c:v>1968.2916666665783</c:v>
                </c:pt>
                <c:pt idx="687">
                  <c:v>1968.3749999999116</c:v>
                </c:pt>
                <c:pt idx="688">
                  <c:v>1968.4583333332448</c:v>
                </c:pt>
                <c:pt idx="689">
                  <c:v>1968.5416666665781</c:v>
                </c:pt>
                <c:pt idx="690">
                  <c:v>1968.6249999999113</c:v>
                </c:pt>
                <c:pt idx="691">
                  <c:v>1968.7083333332446</c:v>
                </c:pt>
                <c:pt idx="692">
                  <c:v>1968.7916666665778</c:v>
                </c:pt>
                <c:pt idx="693">
                  <c:v>1968.8749999999111</c:v>
                </c:pt>
                <c:pt idx="694">
                  <c:v>1968.9583333332444</c:v>
                </c:pt>
                <c:pt idx="695">
                  <c:v>1969.0416666665776</c:v>
                </c:pt>
                <c:pt idx="696">
                  <c:v>1969.1249999999109</c:v>
                </c:pt>
                <c:pt idx="697">
                  <c:v>1969.2083333332441</c:v>
                </c:pt>
                <c:pt idx="698">
                  <c:v>1969.2916666665774</c:v>
                </c:pt>
                <c:pt idx="699">
                  <c:v>1969.3749999999106</c:v>
                </c:pt>
                <c:pt idx="700">
                  <c:v>1969.4583333332439</c:v>
                </c:pt>
                <c:pt idx="701">
                  <c:v>1969.5416666665772</c:v>
                </c:pt>
                <c:pt idx="702">
                  <c:v>1969.6249999999104</c:v>
                </c:pt>
                <c:pt idx="703">
                  <c:v>1969.7083333332437</c:v>
                </c:pt>
                <c:pt idx="704">
                  <c:v>1969.7916666665769</c:v>
                </c:pt>
                <c:pt idx="705">
                  <c:v>1969.8749999999102</c:v>
                </c:pt>
                <c:pt idx="706">
                  <c:v>1969.9583333332434</c:v>
                </c:pt>
                <c:pt idx="707">
                  <c:v>1970.0416666665767</c:v>
                </c:pt>
                <c:pt idx="708">
                  <c:v>1970.12499999991</c:v>
                </c:pt>
                <c:pt idx="709">
                  <c:v>1970.2083333332432</c:v>
                </c:pt>
                <c:pt idx="710">
                  <c:v>1970.2916666665765</c:v>
                </c:pt>
                <c:pt idx="711">
                  <c:v>1970.3749999999097</c:v>
                </c:pt>
                <c:pt idx="712">
                  <c:v>1970.458333333243</c:v>
                </c:pt>
                <c:pt idx="713">
                  <c:v>1970.5416666665762</c:v>
                </c:pt>
                <c:pt idx="714">
                  <c:v>1970.6249999999095</c:v>
                </c:pt>
                <c:pt idx="715">
                  <c:v>1970.7083333332428</c:v>
                </c:pt>
                <c:pt idx="716">
                  <c:v>1970.791666666576</c:v>
                </c:pt>
                <c:pt idx="717">
                  <c:v>1970.8749999999093</c:v>
                </c:pt>
                <c:pt idx="718">
                  <c:v>1970.9583333332425</c:v>
                </c:pt>
                <c:pt idx="719">
                  <c:v>1971.0416666665758</c:v>
                </c:pt>
                <c:pt idx="720">
                  <c:v>1971.1249999999091</c:v>
                </c:pt>
                <c:pt idx="721">
                  <c:v>1971.2083333332423</c:v>
                </c:pt>
                <c:pt idx="722">
                  <c:v>1971.2916666665756</c:v>
                </c:pt>
                <c:pt idx="723">
                  <c:v>1971.3749999999088</c:v>
                </c:pt>
                <c:pt idx="724">
                  <c:v>1971.4583333332421</c:v>
                </c:pt>
                <c:pt idx="725">
                  <c:v>1971.5416666665753</c:v>
                </c:pt>
                <c:pt idx="726">
                  <c:v>1971.6249999999086</c:v>
                </c:pt>
                <c:pt idx="727">
                  <c:v>1971.7083333332419</c:v>
                </c:pt>
                <c:pt idx="728">
                  <c:v>1971.7916666665751</c:v>
                </c:pt>
                <c:pt idx="729">
                  <c:v>1971.8749999999084</c:v>
                </c:pt>
                <c:pt idx="730">
                  <c:v>1971.9583333332416</c:v>
                </c:pt>
                <c:pt idx="731">
                  <c:v>1972.0416666665749</c:v>
                </c:pt>
                <c:pt idx="732">
                  <c:v>1972.1249999999081</c:v>
                </c:pt>
                <c:pt idx="733">
                  <c:v>1972.2083333332414</c:v>
                </c:pt>
                <c:pt idx="734">
                  <c:v>1972.2916666665747</c:v>
                </c:pt>
                <c:pt idx="735">
                  <c:v>1972.3749999999079</c:v>
                </c:pt>
                <c:pt idx="736">
                  <c:v>1972.4583333332412</c:v>
                </c:pt>
                <c:pt idx="737">
                  <c:v>1972.5416666665744</c:v>
                </c:pt>
                <c:pt idx="738">
                  <c:v>1972.6249999999077</c:v>
                </c:pt>
                <c:pt idx="739">
                  <c:v>1972.7083333332409</c:v>
                </c:pt>
                <c:pt idx="740">
                  <c:v>1972.7916666665742</c:v>
                </c:pt>
                <c:pt idx="741">
                  <c:v>1972.8749999999075</c:v>
                </c:pt>
                <c:pt idx="742">
                  <c:v>1972.9583333332407</c:v>
                </c:pt>
                <c:pt idx="743">
                  <c:v>1973.041666666574</c:v>
                </c:pt>
                <c:pt idx="744">
                  <c:v>1973.1249999999072</c:v>
                </c:pt>
                <c:pt idx="745">
                  <c:v>1973.2083333332405</c:v>
                </c:pt>
                <c:pt idx="746">
                  <c:v>1973.2916666665737</c:v>
                </c:pt>
                <c:pt idx="747">
                  <c:v>1973.374999999907</c:v>
                </c:pt>
                <c:pt idx="748">
                  <c:v>1973.4583333332403</c:v>
                </c:pt>
                <c:pt idx="749">
                  <c:v>1973.5416666665735</c:v>
                </c:pt>
                <c:pt idx="750">
                  <c:v>1973.6249999999068</c:v>
                </c:pt>
                <c:pt idx="751">
                  <c:v>1973.70833333324</c:v>
                </c:pt>
                <c:pt idx="752">
                  <c:v>1973.7916666665733</c:v>
                </c:pt>
                <c:pt idx="753">
                  <c:v>1973.8749999999065</c:v>
                </c:pt>
                <c:pt idx="754">
                  <c:v>1973.9583333332398</c:v>
                </c:pt>
                <c:pt idx="755">
                  <c:v>1974.0416666665731</c:v>
                </c:pt>
                <c:pt idx="756">
                  <c:v>1974.1249999999063</c:v>
                </c:pt>
                <c:pt idx="757">
                  <c:v>1974.2083333332396</c:v>
                </c:pt>
                <c:pt idx="758">
                  <c:v>1974.2916666665728</c:v>
                </c:pt>
                <c:pt idx="759">
                  <c:v>1974.3749999999061</c:v>
                </c:pt>
                <c:pt idx="760">
                  <c:v>1974.4583333332394</c:v>
                </c:pt>
                <c:pt idx="761">
                  <c:v>1974.5416666665726</c:v>
                </c:pt>
                <c:pt idx="762">
                  <c:v>1974.6249999999059</c:v>
                </c:pt>
                <c:pt idx="763">
                  <c:v>1974.7083333332391</c:v>
                </c:pt>
                <c:pt idx="764">
                  <c:v>1974.7916666665724</c:v>
                </c:pt>
                <c:pt idx="765">
                  <c:v>1974.8749999999056</c:v>
                </c:pt>
                <c:pt idx="766">
                  <c:v>1974.9583333332389</c:v>
                </c:pt>
                <c:pt idx="767">
                  <c:v>1975.0416666665722</c:v>
                </c:pt>
                <c:pt idx="768">
                  <c:v>1975.1249999999054</c:v>
                </c:pt>
                <c:pt idx="769">
                  <c:v>1975.2083333332387</c:v>
                </c:pt>
                <c:pt idx="770">
                  <c:v>1975.2916666665719</c:v>
                </c:pt>
                <c:pt idx="771">
                  <c:v>1975.3749999999052</c:v>
                </c:pt>
                <c:pt idx="772">
                  <c:v>1975.4583333332384</c:v>
                </c:pt>
                <c:pt idx="773">
                  <c:v>1975.5416666665717</c:v>
                </c:pt>
                <c:pt idx="774">
                  <c:v>1975.624999999905</c:v>
                </c:pt>
                <c:pt idx="775">
                  <c:v>1975.7083333332382</c:v>
                </c:pt>
                <c:pt idx="776">
                  <c:v>1975.7916666665715</c:v>
                </c:pt>
                <c:pt idx="777">
                  <c:v>1975.8749999999047</c:v>
                </c:pt>
                <c:pt idx="778">
                  <c:v>1975.958333333238</c:v>
                </c:pt>
                <c:pt idx="779">
                  <c:v>1976.0416666665712</c:v>
                </c:pt>
                <c:pt idx="780">
                  <c:v>1976.1249999999045</c:v>
                </c:pt>
                <c:pt idx="781">
                  <c:v>1976.2083333332378</c:v>
                </c:pt>
                <c:pt idx="782">
                  <c:v>1976.291666666571</c:v>
                </c:pt>
                <c:pt idx="783">
                  <c:v>1976.3749999999043</c:v>
                </c:pt>
                <c:pt idx="784">
                  <c:v>1976.4583333332375</c:v>
                </c:pt>
                <c:pt idx="785">
                  <c:v>1976.5416666665708</c:v>
                </c:pt>
                <c:pt idx="786">
                  <c:v>1976.624999999904</c:v>
                </c:pt>
                <c:pt idx="787">
                  <c:v>1976.7083333332373</c:v>
                </c:pt>
                <c:pt idx="788">
                  <c:v>1976.7916666665706</c:v>
                </c:pt>
                <c:pt idx="789">
                  <c:v>1976.8749999999038</c:v>
                </c:pt>
                <c:pt idx="790">
                  <c:v>1976.9583333332371</c:v>
                </c:pt>
                <c:pt idx="791">
                  <c:v>1977.0416666665703</c:v>
                </c:pt>
                <c:pt idx="792">
                  <c:v>1977.1249999999036</c:v>
                </c:pt>
                <c:pt idx="793">
                  <c:v>1977.2083333332369</c:v>
                </c:pt>
                <c:pt idx="794">
                  <c:v>1977.2916666665701</c:v>
                </c:pt>
                <c:pt idx="795">
                  <c:v>1977.3749999999034</c:v>
                </c:pt>
                <c:pt idx="796">
                  <c:v>1977.4583333332366</c:v>
                </c:pt>
                <c:pt idx="797">
                  <c:v>1977.5416666665699</c:v>
                </c:pt>
                <c:pt idx="798">
                  <c:v>1977.6249999999031</c:v>
                </c:pt>
                <c:pt idx="799">
                  <c:v>1977.7083333332364</c:v>
                </c:pt>
                <c:pt idx="800">
                  <c:v>1977.7916666665697</c:v>
                </c:pt>
                <c:pt idx="801">
                  <c:v>1977.8749999999029</c:v>
                </c:pt>
                <c:pt idx="802">
                  <c:v>1977.9583333332362</c:v>
                </c:pt>
                <c:pt idx="803">
                  <c:v>1978.0416666665694</c:v>
                </c:pt>
                <c:pt idx="804">
                  <c:v>1978.1249999999027</c:v>
                </c:pt>
                <c:pt idx="805">
                  <c:v>1978.2083333332359</c:v>
                </c:pt>
                <c:pt idx="806">
                  <c:v>1978.2916666665692</c:v>
                </c:pt>
                <c:pt idx="807">
                  <c:v>1978.3749999999025</c:v>
                </c:pt>
                <c:pt idx="808">
                  <c:v>1978.4583333332357</c:v>
                </c:pt>
                <c:pt idx="809">
                  <c:v>1978.541666666569</c:v>
                </c:pt>
                <c:pt idx="810">
                  <c:v>1978.6249999999022</c:v>
                </c:pt>
                <c:pt idx="811">
                  <c:v>1978.7083333332355</c:v>
                </c:pt>
                <c:pt idx="812">
                  <c:v>1978.7916666665687</c:v>
                </c:pt>
                <c:pt idx="813">
                  <c:v>1978.874999999902</c:v>
                </c:pt>
                <c:pt idx="814">
                  <c:v>1978.9583333332353</c:v>
                </c:pt>
                <c:pt idx="815">
                  <c:v>1979.0416666665685</c:v>
                </c:pt>
                <c:pt idx="816">
                  <c:v>1979.1249999999018</c:v>
                </c:pt>
                <c:pt idx="817">
                  <c:v>1979.208333333235</c:v>
                </c:pt>
                <c:pt idx="818">
                  <c:v>1979.2916666665683</c:v>
                </c:pt>
                <c:pt idx="819">
                  <c:v>1979.3749999999015</c:v>
                </c:pt>
                <c:pt idx="820">
                  <c:v>1979.4583333332348</c:v>
                </c:pt>
                <c:pt idx="821">
                  <c:v>1979.5416666665681</c:v>
                </c:pt>
                <c:pt idx="822">
                  <c:v>1979.6249999999013</c:v>
                </c:pt>
                <c:pt idx="823">
                  <c:v>1979.7083333332346</c:v>
                </c:pt>
                <c:pt idx="824">
                  <c:v>1979.7916666665678</c:v>
                </c:pt>
                <c:pt idx="825">
                  <c:v>1979.8749999999011</c:v>
                </c:pt>
                <c:pt idx="826">
                  <c:v>1979.9583333332343</c:v>
                </c:pt>
                <c:pt idx="827">
                  <c:v>1980.0416666665676</c:v>
                </c:pt>
                <c:pt idx="828">
                  <c:v>1980.1249999999009</c:v>
                </c:pt>
                <c:pt idx="829">
                  <c:v>1980.2083333332341</c:v>
                </c:pt>
                <c:pt idx="830">
                  <c:v>1980.2916666665674</c:v>
                </c:pt>
                <c:pt idx="831">
                  <c:v>1980.3749999999006</c:v>
                </c:pt>
                <c:pt idx="832">
                  <c:v>1980.4583333332339</c:v>
                </c:pt>
                <c:pt idx="833">
                  <c:v>1980.5416666665672</c:v>
                </c:pt>
                <c:pt idx="834">
                  <c:v>1980.6249999999004</c:v>
                </c:pt>
                <c:pt idx="835">
                  <c:v>1980.7083333332337</c:v>
                </c:pt>
                <c:pt idx="836">
                  <c:v>1980.7916666665669</c:v>
                </c:pt>
                <c:pt idx="837">
                  <c:v>1980.8749999999002</c:v>
                </c:pt>
                <c:pt idx="838">
                  <c:v>1980.9583333332334</c:v>
                </c:pt>
                <c:pt idx="839">
                  <c:v>1981.0416666665667</c:v>
                </c:pt>
                <c:pt idx="840">
                  <c:v>1981.1249999999</c:v>
                </c:pt>
                <c:pt idx="841">
                  <c:v>1981.2083333332332</c:v>
                </c:pt>
                <c:pt idx="842">
                  <c:v>1981.2916666665665</c:v>
                </c:pt>
                <c:pt idx="843">
                  <c:v>1981.3749999998997</c:v>
                </c:pt>
                <c:pt idx="844">
                  <c:v>1981.458333333233</c:v>
                </c:pt>
                <c:pt idx="845">
                  <c:v>1981.5416666665662</c:v>
                </c:pt>
                <c:pt idx="846">
                  <c:v>1981.6249999998995</c:v>
                </c:pt>
                <c:pt idx="847">
                  <c:v>1981.7083333332328</c:v>
                </c:pt>
                <c:pt idx="848">
                  <c:v>1981.791666666566</c:v>
                </c:pt>
                <c:pt idx="849">
                  <c:v>1981.8749999998993</c:v>
                </c:pt>
                <c:pt idx="850">
                  <c:v>1981.9583333332325</c:v>
                </c:pt>
                <c:pt idx="851">
                  <c:v>1982.0416666665658</c:v>
                </c:pt>
                <c:pt idx="852">
                  <c:v>1982.124999999899</c:v>
                </c:pt>
                <c:pt idx="853">
                  <c:v>1982.2083333332323</c:v>
                </c:pt>
                <c:pt idx="854">
                  <c:v>1982.2916666665656</c:v>
                </c:pt>
                <c:pt idx="855">
                  <c:v>1982.3749999998988</c:v>
                </c:pt>
                <c:pt idx="856">
                  <c:v>1982.4583333332321</c:v>
                </c:pt>
                <c:pt idx="857">
                  <c:v>1982.5416666665653</c:v>
                </c:pt>
                <c:pt idx="858">
                  <c:v>1982.6249999998986</c:v>
                </c:pt>
                <c:pt idx="859">
                  <c:v>1982.7083333332318</c:v>
                </c:pt>
                <c:pt idx="860">
                  <c:v>1982.7916666665651</c:v>
                </c:pt>
                <c:pt idx="861">
                  <c:v>1982.8749999998984</c:v>
                </c:pt>
                <c:pt idx="862">
                  <c:v>1982.9583333332316</c:v>
                </c:pt>
                <c:pt idx="863">
                  <c:v>1983.0416666665649</c:v>
                </c:pt>
                <c:pt idx="864">
                  <c:v>1983.1249999998981</c:v>
                </c:pt>
                <c:pt idx="865">
                  <c:v>1983.2083333332314</c:v>
                </c:pt>
                <c:pt idx="866">
                  <c:v>1983.2916666665647</c:v>
                </c:pt>
                <c:pt idx="867">
                  <c:v>1983.3749999998979</c:v>
                </c:pt>
                <c:pt idx="868">
                  <c:v>1983.4583333332312</c:v>
                </c:pt>
                <c:pt idx="869">
                  <c:v>1983.5416666665644</c:v>
                </c:pt>
                <c:pt idx="870">
                  <c:v>1983.6249999998977</c:v>
                </c:pt>
                <c:pt idx="871">
                  <c:v>1983.7083333332309</c:v>
                </c:pt>
                <c:pt idx="872">
                  <c:v>1983.7916666665642</c:v>
                </c:pt>
                <c:pt idx="873">
                  <c:v>1983.8749999998975</c:v>
                </c:pt>
                <c:pt idx="874">
                  <c:v>1983.9583333332307</c:v>
                </c:pt>
                <c:pt idx="875">
                  <c:v>1984.041666666564</c:v>
                </c:pt>
                <c:pt idx="876">
                  <c:v>1984.1249999998972</c:v>
                </c:pt>
                <c:pt idx="877">
                  <c:v>1984.2083333332305</c:v>
                </c:pt>
                <c:pt idx="878">
                  <c:v>1984.2916666665637</c:v>
                </c:pt>
                <c:pt idx="879">
                  <c:v>1984.374999999897</c:v>
                </c:pt>
                <c:pt idx="880">
                  <c:v>1984.4583333332303</c:v>
                </c:pt>
                <c:pt idx="881">
                  <c:v>1984.5416666665635</c:v>
                </c:pt>
                <c:pt idx="882">
                  <c:v>1984.6249999998968</c:v>
                </c:pt>
                <c:pt idx="883">
                  <c:v>1984.70833333323</c:v>
                </c:pt>
                <c:pt idx="884">
                  <c:v>1984.7916666665633</c:v>
                </c:pt>
                <c:pt idx="885">
                  <c:v>1984.8749999998965</c:v>
                </c:pt>
                <c:pt idx="886">
                  <c:v>1984.9583333332298</c:v>
                </c:pt>
                <c:pt idx="887">
                  <c:v>1985.0416666665631</c:v>
                </c:pt>
                <c:pt idx="888">
                  <c:v>1985.1249999998963</c:v>
                </c:pt>
                <c:pt idx="889">
                  <c:v>1985.2083333332296</c:v>
                </c:pt>
                <c:pt idx="890">
                  <c:v>1985.2916666665628</c:v>
                </c:pt>
                <c:pt idx="891">
                  <c:v>1985.3749999998961</c:v>
                </c:pt>
                <c:pt idx="892">
                  <c:v>1985.4583333332293</c:v>
                </c:pt>
                <c:pt idx="893">
                  <c:v>1985.5416666665626</c:v>
                </c:pt>
                <c:pt idx="894">
                  <c:v>1985.6249999998959</c:v>
                </c:pt>
                <c:pt idx="895">
                  <c:v>1985.7083333332291</c:v>
                </c:pt>
                <c:pt idx="896">
                  <c:v>1985.7916666665624</c:v>
                </c:pt>
                <c:pt idx="897">
                  <c:v>1985.8749999998956</c:v>
                </c:pt>
                <c:pt idx="898">
                  <c:v>1985.9583333332289</c:v>
                </c:pt>
                <c:pt idx="899">
                  <c:v>1986.0416666665622</c:v>
                </c:pt>
                <c:pt idx="900">
                  <c:v>1986.1249999998954</c:v>
                </c:pt>
                <c:pt idx="901">
                  <c:v>1986.2083333332287</c:v>
                </c:pt>
                <c:pt idx="902">
                  <c:v>1986.2916666665619</c:v>
                </c:pt>
                <c:pt idx="903">
                  <c:v>1986.3749999998952</c:v>
                </c:pt>
                <c:pt idx="904">
                  <c:v>1986.4583333332284</c:v>
                </c:pt>
                <c:pt idx="905">
                  <c:v>1986.5416666665617</c:v>
                </c:pt>
                <c:pt idx="906">
                  <c:v>1986.624999999895</c:v>
                </c:pt>
                <c:pt idx="907">
                  <c:v>1986.7083333332282</c:v>
                </c:pt>
                <c:pt idx="908">
                  <c:v>1986.7916666665615</c:v>
                </c:pt>
                <c:pt idx="909">
                  <c:v>1986.8749999998947</c:v>
                </c:pt>
                <c:pt idx="910">
                  <c:v>1986.958333333228</c:v>
                </c:pt>
                <c:pt idx="911">
                  <c:v>1987.0416666665612</c:v>
                </c:pt>
                <c:pt idx="912">
                  <c:v>1987.1249999998945</c:v>
                </c:pt>
                <c:pt idx="913">
                  <c:v>1987.2083333332278</c:v>
                </c:pt>
                <c:pt idx="914">
                  <c:v>1987.291666666561</c:v>
                </c:pt>
                <c:pt idx="915">
                  <c:v>1987.3749999998943</c:v>
                </c:pt>
                <c:pt idx="916">
                  <c:v>1987.4583333332275</c:v>
                </c:pt>
                <c:pt idx="917">
                  <c:v>1987.5416666665608</c:v>
                </c:pt>
                <c:pt idx="918">
                  <c:v>1987.624999999894</c:v>
                </c:pt>
                <c:pt idx="919">
                  <c:v>1987.7083333332273</c:v>
                </c:pt>
                <c:pt idx="920">
                  <c:v>1987.7916666665606</c:v>
                </c:pt>
                <c:pt idx="921">
                  <c:v>1987.8749999998938</c:v>
                </c:pt>
                <c:pt idx="922">
                  <c:v>1987.9583333332271</c:v>
                </c:pt>
                <c:pt idx="923">
                  <c:v>1988.0416666665603</c:v>
                </c:pt>
                <c:pt idx="924">
                  <c:v>1988.1249999998936</c:v>
                </c:pt>
                <c:pt idx="925">
                  <c:v>1988.2083333332268</c:v>
                </c:pt>
                <c:pt idx="926">
                  <c:v>1988.2916666665601</c:v>
                </c:pt>
                <c:pt idx="927">
                  <c:v>1988.3749999998934</c:v>
                </c:pt>
                <c:pt idx="928">
                  <c:v>1988.4583333332266</c:v>
                </c:pt>
                <c:pt idx="929">
                  <c:v>1988.5416666665599</c:v>
                </c:pt>
                <c:pt idx="930">
                  <c:v>1988.6249999998931</c:v>
                </c:pt>
                <c:pt idx="931">
                  <c:v>1988.7083333332264</c:v>
                </c:pt>
                <c:pt idx="932">
                  <c:v>1988.7916666665596</c:v>
                </c:pt>
                <c:pt idx="933">
                  <c:v>1988.8749999998929</c:v>
                </c:pt>
                <c:pt idx="934">
                  <c:v>1988.9583333332262</c:v>
                </c:pt>
                <c:pt idx="935">
                  <c:v>1989.0416666665594</c:v>
                </c:pt>
                <c:pt idx="936">
                  <c:v>1989.1249999998927</c:v>
                </c:pt>
                <c:pt idx="937">
                  <c:v>1989.2083333332259</c:v>
                </c:pt>
                <c:pt idx="938">
                  <c:v>1989.2916666665592</c:v>
                </c:pt>
                <c:pt idx="939">
                  <c:v>1989.3749999998925</c:v>
                </c:pt>
                <c:pt idx="940">
                  <c:v>1989.4583333332257</c:v>
                </c:pt>
                <c:pt idx="941">
                  <c:v>1989.541666666559</c:v>
                </c:pt>
                <c:pt idx="942">
                  <c:v>1989.6249999998922</c:v>
                </c:pt>
                <c:pt idx="943">
                  <c:v>1989.7083333332255</c:v>
                </c:pt>
                <c:pt idx="944">
                  <c:v>1989.7916666665587</c:v>
                </c:pt>
                <c:pt idx="945">
                  <c:v>1989.874999999892</c:v>
                </c:pt>
                <c:pt idx="946">
                  <c:v>1989.9583333332253</c:v>
                </c:pt>
                <c:pt idx="947">
                  <c:v>1990.0416666665585</c:v>
                </c:pt>
                <c:pt idx="948">
                  <c:v>1990.1249999998918</c:v>
                </c:pt>
                <c:pt idx="949">
                  <c:v>1990.208333333225</c:v>
                </c:pt>
                <c:pt idx="950">
                  <c:v>1990.2916666665583</c:v>
                </c:pt>
                <c:pt idx="951">
                  <c:v>1990.3749999998915</c:v>
                </c:pt>
                <c:pt idx="952">
                  <c:v>1990.4583333332248</c:v>
                </c:pt>
                <c:pt idx="953">
                  <c:v>1990.5416666665581</c:v>
                </c:pt>
                <c:pt idx="954">
                  <c:v>1990.6249999998913</c:v>
                </c:pt>
                <c:pt idx="955">
                  <c:v>1990.7083333332246</c:v>
                </c:pt>
                <c:pt idx="956">
                  <c:v>1990.7916666665578</c:v>
                </c:pt>
                <c:pt idx="957">
                  <c:v>1990.8749999998911</c:v>
                </c:pt>
                <c:pt idx="958">
                  <c:v>1990.9583333332243</c:v>
                </c:pt>
                <c:pt idx="959">
                  <c:v>1991.0416666665576</c:v>
                </c:pt>
                <c:pt idx="960">
                  <c:v>1991.1249999998909</c:v>
                </c:pt>
                <c:pt idx="961">
                  <c:v>1991.2083333332241</c:v>
                </c:pt>
                <c:pt idx="962">
                  <c:v>1991.2916666665574</c:v>
                </c:pt>
                <c:pt idx="963">
                  <c:v>1991.3749999998906</c:v>
                </c:pt>
                <c:pt idx="964">
                  <c:v>1991.4583333332239</c:v>
                </c:pt>
                <c:pt idx="965">
                  <c:v>1991.5416666665571</c:v>
                </c:pt>
                <c:pt idx="966">
                  <c:v>1991.6249999998904</c:v>
                </c:pt>
                <c:pt idx="967">
                  <c:v>1991.7083333332237</c:v>
                </c:pt>
                <c:pt idx="968">
                  <c:v>1991.7916666665569</c:v>
                </c:pt>
                <c:pt idx="969">
                  <c:v>1991.8749999998902</c:v>
                </c:pt>
                <c:pt idx="970">
                  <c:v>1991.9583333332234</c:v>
                </c:pt>
                <c:pt idx="971">
                  <c:v>1992.0416666665567</c:v>
                </c:pt>
                <c:pt idx="972">
                  <c:v>1992.12499999989</c:v>
                </c:pt>
                <c:pt idx="973">
                  <c:v>1992.2083333332232</c:v>
                </c:pt>
                <c:pt idx="974">
                  <c:v>1992.2916666665565</c:v>
                </c:pt>
                <c:pt idx="975">
                  <c:v>1992.3749999998897</c:v>
                </c:pt>
                <c:pt idx="976">
                  <c:v>1992.458333333223</c:v>
                </c:pt>
                <c:pt idx="977">
                  <c:v>1992.5416666665562</c:v>
                </c:pt>
                <c:pt idx="978">
                  <c:v>1992.6249999998895</c:v>
                </c:pt>
                <c:pt idx="979">
                  <c:v>1992.7083333332228</c:v>
                </c:pt>
                <c:pt idx="980">
                  <c:v>1992.791666666556</c:v>
                </c:pt>
                <c:pt idx="981">
                  <c:v>1992.8749999998893</c:v>
                </c:pt>
                <c:pt idx="982">
                  <c:v>1992.9583333332225</c:v>
                </c:pt>
                <c:pt idx="983">
                  <c:v>1993.0416666665558</c:v>
                </c:pt>
                <c:pt idx="984">
                  <c:v>1993.124999999889</c:v>
                </c:pt>
                <c:pt idx="985">
                  <c:v>1993.2083333332223</c:v>
                </c:pt>
                <c:pt idx="986">
                  <c:v>1993.2916666665556</c:v>
                </c:pt>
                <c:pt idx="987">
                  <c:v>1993.3749999998888</c:v>
                </c:pt>
                <c:pt idx="988">
                  <c:v>1993.4583333332221</c:v>
                </c:pt>
                <c:pt idx="989">
                  <c:v>1993.5416666665553</c:v>
                </c:pt>
                <c:pt idx="990">
                  <c:v>1993.6249999998886</c:v>
                </c:pt>
                <c:pt idx="991">
                  <c:v>1993.7083333332218</c:v>
                </c:pt>
                <c:pt idx="992">
                  <c:v>1993.7916666665551</c:v>
                </c:pt>
                <c:pt idx="993">
                  <c:v>1993.8749999998884</c:v>
                </c:pt>
                <c:pt idx="994">
                  <c:v>1993.9583333332216</c:v>
                </c:pt>
                <c:pt idx="995">
                  <c:v>1994.0416666665549</c:v>
                </c:pt>
                <c:pt idx="996">
                  <c:v>1994.1249999998881</c:v>
                </c:pt>
                <c:pt idx="997">
                  <c:v>1994.2083333332214</c:v>
                </c:pt>
                <c:pt idx="998">
                  <c:v>1994.2916666665546</c:v>
                </c:pt>
                <c:pt idx="999">
                  <c:v>1994.3749999998879</c:v>
                </c:pt>
                <c:pt idx="1000">
                  <c:v>1994.4583333332212</c:v>
                </c:pt>
                <c:pt idx="1001">
                  <c:v>1994.5416666665544</c:v>
                </c:pt>
                <c:pt idx="1002">
                  <c:v>1994.6249999998877</c:v>
                </c:pt>
                <c:pt idx="1003">
                  <c:v>1994.7083333332209</c:v>
                </c:pt>
                <c:pt idx="1004">
                  <c:v>1994.7916666665542</c:v>
                </c:pt>
                <c:pt idx="1005">
                  <c:v>1994.8749999998875</c:v>
                </c:pt>
                <c:pt idx="1006">
                  <c:v>1994.9583333332207</c:v>
                </c:pt>
                <c:pt idx="1007">
                  <c:v>1995.041666666554</c:v>
                </c:pt>
                <c:pt idx="1008">
                  <c:v>1995.1249999998872</c:v>
                </c:pt>
                <c:pt idx="1009">
                  <c:v>1995.2083333332205</c:v>
                </c:pt>
                <c:pt idx="1010">
                  <c:v>1995.2916666665537</c:v>
                </c:pt>
                <c:pt idx="1011">
                  <c:v>1995.374999999887</c:v>
                </c:pt>
                <c:pt idx="1012">
                  <c:v>1995.4583333332203</c:v>
                </c:pt>
                <c:pt idx="1013">
                  <c:v>1995.5416666665535</c:v>
                </c:pt>
                <c:pt idx="1014">
                  <c:v>1995.6249999998868</c:v>
                </c:pt>
                <c:pt idx="1015">
                  <c:v>1995.70833333322</c:v>
                </c:pt>
                <c:pt idx="1016">
                  <c:v>1995.7916666665533</c:v>
                </c:pt>
                <c:pt idx="1017">
                  <c:v>1995.8749999998865</c:v>
                </c:pt>
                <c:pt idx="1018">
                  <c:v>1995.9583333332198</c:v>
                </c:pt>
                <c:pt idx="1019">
                  <c:v>1996.0416666665531</c:v>
                </c:pt>
                <c:pt idx="1020">
                  <c:v>1996.1249999998863</c:v>
                </c:pt>
                <c:pt idx="1021">
                  <c:v>1996.2083333332196</c:v>
                </c:pt>
                <c:pt idx="1022">
                  <c:v>1996.2916666665528</c:v>
                </c:pt>
                <c:pt idx="1023">
                  <c:v>1996.3749999998861</c:v>
                </c:pt>
                <c:pt idx="1024">
                  <c:v>1996.4583333332193</c:v>
                </c:pt>
                <c:pt idx="1025">
                  <c:v>1996.5416666665526</c:v>
                </c:pt>
                <c:pt idx="1026">
                  <c:v>1996.6249999998859</c:v>
                </c:pt>
                <c:pt idx="1027">
                  <c:v>1996.7083333332191</c:v>
                </c:pt>
                <c:pt idx="1028">
                  <c:v>1996.7916666665524</c:v>
                </c:pt>
                <c:pt idx="1029">
                  <c:v>1996.8749999998856</c:v>
                </c:pt>
                <c:pt idx="1030">
                  <c:v>1996.9583333332189</c:v>
                </c:pt>
                <c:pt idx="1031">
                  <c:v>1997.0416666665521</c:v>
                </c:pt>
                <c:pt idx="1032">
                  <c:v>1997.1249999998854</c:v>
                </c:pt>
                <c:pt idx="1033">
                  <c:v>1997.2083333332187</c:v>
                </c:pt>
                <c:pt idx="1034">
                  <c:v>1997.2916666665519</c:v>
                </c:pt>
                <c:pt idx="1035">
                  <c:v>1997.3749999998852</c:v>
                </c:pt>
                <c:pt idx="1036">
                  <c:v>1997.4583333332184</c:v>
                </c:pt>
                <c:pt idx="1037">
                  <c:v>1997.5416666665517</c:v>
                </c:pt>
                <c:pt idx="1038">
                  <c:v>1997.6249999998849</c:v>
                </c:pt>
                <c:pt idx="1039">
                  <c:v>1997.7083333332182</c:v>
                </c:pt>
                <c:pt idx="1040">
                  <c:v>1997.7916666665515</c:v>
                </c:pt>
                <c:pt idx="1041">
                  <c:v>1997.8749999998847</c:v>
                </c:pt>
                <c:pt idx="1042">
                  <c:v>1997.958333333218</c:v>
                </c:pt>
                <c:pt idx="1043">
                  <c:v>1998.0416666665512</c:v>
                </c:pt>
                <c:pt idx="1044">
                  <c:v>1998.1249999998845</c:v>
                </c:pt>
                <c:pt idx="1045">
                  <c:v>1998.2083333332178</c:v>
                </c:pt>
                <c:pt idx="1046">
                  <c:v>1998.291666666551</c:v>
                </c:pt>
                <c:pt idx="1047">
                  <c:v>1998.3749999998843</c:v>
                </c:pt>
                <c:pt idx="1048">
                  <c:v>1998.4583333332175</c:v>
                </c:pt>
                <c:pt idx="1049">
                  <c:v>1998.5416666665508</c:v>
                </c:pt>
                <c:pt idx="1050">
                  <c:v>1998.624999999884</c:v>
                </c:pt>
                <c:pt idx="1051">
                  <c:v>1998.7083333332173</c:v>
                </c:pt>
                <c:pt idx="1052">
                  <c:v>1998.7916666665506</c:v>
                </c:pt>
                <c:pt idx="1053">
                  <c:v>1998.8749999998838</c:v>
                </c:pt>
                <c:pt idx="1054">
                  <c:v>1998.9583333332171</c:v>
                </c:pt>
                <c:pt idx="1055">
                  <c:v>1999.0416666665503</c:v>
                </c:pt>
                <c:pt idx="1056">
                  <c:v>1999.1249999998836</c:v>
                </c:pt>
                <c:pt idx="1057">
                  <c:v>1999.2083333332168</c:v>
                </c:pt>
                <c:pt idx="1058">
                  <c:v>1999.2916666665501</c:v>
                </c:pt>
                <c:pt idx="1059">
                  <c:v>1999.3749999998834</c:v>
                </c:pt>
                <c:pt idx="1060">
                  <c:v>1999.4583333332166</c:v>
                </c:pt>
                <c:pt idx="1061">
                  <c:v>1999.5416666665499</c:v>
                </c:pt>
                <c:pt idx="1062">
                  <c:v>1999.6249999998831</c:v>
                </c:pt>
                <c:pt idx="1063">
                  <c:v>1999.7083333332164</c:v>
                </c:pt>
                <c:pt idx="1064">
                  <c:v>1999.7916666665496</c:v>
                </c:pt>
                <c:pt idx="1065">
                  <c:v>1999.8749999998829</c:v>
                </c:pt>
                <c:pt idx="1066">
                  <c:v>1999.9583333332162</c:v>
                </c:pt>
                <c:pt idx="1067">
                  <c:v>2000.0416666665494</c:v>
                </c:pt>
                <c:pt idx="1068">
                  <c:v>2000.1249999998827</c:v>
                </c:pt>
                <c:pt idx="1069">
                  <c:v>2000.2083333332159</c:v>
                </c:pt>
                <c:pt idx="1070">
                  <c:v>2000.2916666665492</c:v>
                </c:pt>
                <c:pt idx="1071">
                  <c:v>2000.3749999998824</c:v>
                </c:pt>
                <c:pt idx="1072">
                  <c:v>2000.4583333332157</c:v>
                </c:pt>
                <c:pt idx="1073">
                  <c:v>2000.541666666549</c:v>
                </c:pt>
                <c:pt idx="1074">
                  <c:v>2000.6249999998822</c:v>
                </c:pt>
                <c:pt idx="1075">
                  <c:v>2000.7083333332155</c:v>
                </c:pt>
                <c:pt idx="1076">
                  <c:v>2000.7916666665487</c:v>
                </c:pt>
                <c:pt idx="1077">
                  <c:v>2000.874999999882</c:v>
                </c:pt>
                <c:pt idx="1078">
                  <c:v>2000.9583333332153</c:v>
                </c:pt>
                <c:pt idx="1079">
                  <c:v>2001.0416666665485</c:v>
                </c:pt>
                <c:pt idx="1080">
                  <c:v>2001.1249999998818</c:v>
                </c:pt>
                <c:pt idx="1081">
                  <c:v>2001.208333333215</c:v>
                </c:pt>
                <c:pt idx="1082">
                  <c:v>2001.2916666665483</c:v>
                </c:pt>
                <c:pt idx="1083">
                  <c:v>2001.3749999998815</c:v>
                </c:pt>
                <c:pt idx="1084">
                  <c:v>2001.4583333332148</c:v>
                </c:pt>
                <c:pt idx="1085">
                  <c:v>2001.5416666665481</c:v>
                </c:pt>
                <c:pt idx="1086">
                  <c:v>2001.6249999998813</c:v>
                </c:pt>
                <c:pt idx="1087">
                  <c:v>2001.7083333332146</c:v>
                </c:pt>
                <c:pt idx="1088">
                  <c:v>2001.7916666665478</c:v>
                </c:pt>
                <c:pt idx="1089">
                  <c:v>2001.8749999998811</c:v>
                </c:pt>
                <c:pt idx="1090">
                  <c:v>2001.9583333332143</c:v>
                </c:pt>
                <c:pt idx="1091">
                  <c:v>2002.0416666665476</c:v>
                </c:pt>
                <c:pt idx="1092">
                  <c:v>2002.1249999998809</c:v>
                </c:pt>
                <c:pt idx="1093">
                  <c:v>2002.2083333332141</c:v>
                </c:pt>
                <c:pt idx="1094">
                  <c:v>2002.2916666665474</c:v>
                </c:pt>
                <c:pt idx="1095">
                  <c:v>2002.3749999998806</c:v>
                </c:pt>
                <c:pt idx="1096">
                  <c:v>2002.4583333332139</c:v>
                </c:pt>
                <c:pt idx="1097">
                  <c:v>2002.5416666665471</c:v>
                </c:pt>
                <c:pt idx="1098">
                  <c:v>2002.6249999998804</c:v>
                </c:pt>
                <c:pt idx="1099">
                  <c:v>2002.7083333332137</c:v>
                </c:pt>
                <c:pt idx="1100">
                  <c:v>2002.7916666665469</c:v>
                </c:pt>
                <c:pt idx="1101">
                  <c:v>2002.8749999998802</c:v>
                </c:pt>
                <c:pt idx="1102">
                  <c:v>2002.9583333332134</c:v>
                </c:pt>
                <c:pt idx="1103">
                  <c:v>2003.0416666665467</c:v>
                </c:pt>
                <c:pt idx="1104">
                  <c:v>2003.1249999998799</c:v>
                </c:pt>
                <c:pt idx="1105">
                  <c:v>2003.2083333332132</c:v>
                </c:pt>
                <c:pt idx="1106">
                  <c:v>2003.2916666665465</c:v>
                </c:pt>
                <c:pt idx="1107">
                  <c:v>2003.3749999998797</c:v>
                </c:pt>
                <c:pt idx="1108">
                  <c:v>2003.458333333213</c:v>
                </c:pt>
              </c:numCache>
            </c:numRef>
          </c:cat>
          <c:val>
            <c:numRef>
              <c:f>variable_alloc!$AN$364:$AN$1472</c:f>
              <c:numCache>
                <c:formatCode>0.00</c:formatCode>
                <c:ptCount val="1109"/>
                <c:pt idx="0">
                  <c:v>3.3694872518262433</c:v>
                </c:pt>
                <c:pt idx="1">
                  <c:v>2.9860127721235972</c:v>
                </c:pt>
                <c:pt idx="2">
                  <c:v>2.6787024023883674</c:v>
                </c:pt>
                <c:pt idx="3">
                  <c:v>2.5789187519431502</c:v>
                </c:pt>
                <c:pt idx="4">
                  <c:v>2.7075131203064666</c:v>
                </c:pt>
                <c:pt idx="5">
                  <c:v>2.8497328002315165</c:v>
                </c:pt>
                <c:pt idx="6">
                  <c:v>2.6132030045864476</c:v>
                </c:pt>
                <c:pt idx="7">
                  <c:v>2.2717100282883269</c:v>
                </c:pt>
                <c:pt idx="8">
                  <c:v>2.2261104032220014</c:v>
                </c:pt>
                <c:pt idx="9">
                  <c:v>1.8006002851498402</c:v>
                </c:pt>
                <c:pt idx="10">
                  <c:v>1.8315677353798119</c:v>
                </c:pt>
                <c:pt idx="11">
                  <c:v>1.8839086998961101</c:v>
                </c:pt>
                <c:pt idx="12">
                  <c:v>1.8952972568732434</c:v>
                </c:pt>
                <c:pt idx="13">
                  <c:v>1.4578316098857418</c:v>
                </c:pt>
                <c:pt idx="14">
                  <c:v>1.3072121672993031</c:v>
                </c:pt>
                <c:pt idx="15">
                  <c:v>1.1371113956239933</c:v>
                </c:pt>
                <c:pt idx="16">
                  <c:v>1.2006827362587458</c:v>
                </c:pt>
                <c:pt idx="17">
                  <c:v>1.7995796410961746</c:v>
                </c:pt>
                <c:pt idx="18">
                  <c:v>2.0017040238205537</c:v>
                </c:pt>
                <c:pt idx="19">
                  <c:v>1.7461539841478995</c:v>
                </c:pt>
                <c:pt idx="20">
                  <c:v>1.7655023721884344</c:v>
                </c:pt>
                <c:pt idx="21">
                  <c:v>1.7710688532491894</c:v>
                </c:pt>
                <c:pt idx="22">
                  <c:v>1.9071823227146119</c:v>
                </c:pt>
                <c:pt idx="23">
                  <c:v>1.7741825513473157</c:v>
                </c:pt>
                <c:pt idx="24">
                  <c:v>1.8204889230082733</c:v>
                </c:pt>
                <c:pt idx="25">
                  <c:v>2.0181581555789228</c:v>
                </c:pt>
                <c:pt idx="26">
                  <c:v>2.6432286892244128</c:v>
                </c:pt>
                <c:pt idx="27">
                  <c:v>3.2640578632651636</c:v>
                </c:pt>
                <c:pt idx="28">
                  <c:v>3.4041611378298007</c:v>
                </c:pt>
                <c:pt idx="29">
                  <c:v>3.1227825526278608</c:v>
                </c:pt>
                <c:pt idx="30">
                  <c:v>3.0949763144934015</c:v>
                </c:pt>
                <c:pt idx="31">
                  <c:v>2.8823583778406952</c:v>
                </c:pt>
                <c:pt idx="32">
                  <c:v>3.0554837846967318</c:v>
                </c:pt>
                <c:pt idx="33">
                  <c:v>3.0838532798754459</c:v>
                </c:pt>
                <c:pt idx="34">
                  <c:v>3.1277474179759714</c:v>
                </c:pt>
                <c:pt idx="35">
                  <c:v>3.2533679785891976</c:v>
                </c:pt>
                <c:pt idx="36">
                  <c:v>3.1422021578761994</c:v>
                </c:pt>
                <c:pt idx="37">
                  <c:v>3.2361746554605473</c:v>
                </c:pt>
                <c:pt idx="38">
                  <c:v>2.9163940035859306</c:v>
                </c:pt>
                <c:pt idx="39">
                  <c:v>2.9448321434832399</c:v>
                </c:pt>
                <c:pt idx="40">
                  <c:v>2.9972755262254358</c:v>
                </c:pt>
                <c:pt idx="41">
                  <c:v>2.9357742644039195</c:v>
                </c:pt>
                <c:pt idx="42">
                  <c:v>2.8212076872857024</c:v>
                </c:pt>
                <c:pt idx="43">
                  <c:v>2.8350379343245313</c:v>
                </c:pt>
                <c:pt idx="44">
                  <c:v>2.9414927974060685</c:v>
                </c:pt>
                <c:pt idx="45">
                  <c:v>3.083947964071664</c:v>
                </c:pt>
                <c:pt idx="46">
                  <c:v>2.9838887932696951</c:v>
                </c:pt>
                <c:pt idx="47">
                  <c:v>2.8809578893874264</c:v>
                </c:pt>
                <c:pt idx="48">
                  <c:v>2.603569738718182</c:v>
                </c:pt>
                <c:pt idx="49">
                  <c:v>2.6093118318782227</c:v>
                </c:pt>
                <c:pt idx="50">
                  <c:v>2.9084158145398602</c:v>
                </c:pt>
                <c:pt idx="51">
                  <c:v>3.0044417567606572</c:v>
                </c:pt>
                <c:pt idx="52">
                  <c:v>3.1705123509991329</c:v>
                </c:pt>
                <c:pt idx="53">
                  <c:v>3.2436883703764074</c:v>
                </c:pt>
                <c:pt idx="54">
                  <c:v>3.1905531077528329</c:v>
                </c:pt>
                <c:pt idx="55">
                  <c:v>3.1320740865084868</c:v>
                </c:pt>
                <c:pt idx="56">
                  <c:v>3.3159110208848168</c:v>
                </c:pt>
                <c:pt idx="57">
                  <c:v>3.3063563609983189</c:v>
                </c:pt>
                <c:pt idx="58">
                  <c:v>3.5757525001353558</c:v>
                </c:pt>
                <c:pt idx="59">
                  <c:v>3.8295667678565568</c:v>
                </c:pt>
                <c:pt idx="60">
                  <c:v>3.9850423929098002</c:v>
                </c:pt>
                <c:pt idx="61">
                  <c:v>4.0669238034370272</c:v>
                </c:pt>
                <c:pt idx="62">
                  <c:v>3.7989277915406299</c:v>
                </c:pt>
                <c:pt idx="63">
                  <c:v>3.9255484105907965</c:v>
                </c:pt>
                <c:pt idx="64">
                  <c:v>4.1799546640449297</c:v>
                </c:pt>
                <c:pt idx="65">
                  <c:v>4.2333527297182902</c:v>
                </c:pt>
                <c:pt idx="66">
                  <c:v>4.1830419884307446</c:v>
                </c:pt>
                <c:pt idx="67">
                  <c:v>4.3409307800643111</c:v>
                </c:pt>
                <c:pt idx="68">
                  <c:v>4.4330944432815604</c:v>
                </c:pt>
                <c:pt idx="69">
                  <c:v>4.5725417325599853</c:v>
                </c:pt>
                <c:pt idx="70">
                  <c:v>4.8277139668016833</c:v>
                </c:pt>
                <c:pt idx="71">
                  <c:v>5.3921861104558442</c:v>
                </c:pt>
                <c:pt idx="72">
                  <c:v>5.1779104915151324</c:v>
                </c:pt>
                <c:pt idx="73">
                  <c:v>5.1454587015743503</c:v>
                </c:pt>
                <c:pt idx="74">
                  <c:v>5.1241322670104816</c:v>
                </c:pt>
                <c:pt idx="75">
                  <c:v>4.9028301502535347</c:v>
                </c:pt>
                <c:pt idx="76">
                  <c:v>5.2136683490522913</c:v>
                </c:pt>
                <c:pt idx="77">
                  <c:v>5.4995373078990077</c:v>
                </c:pt>
                <c:pt idx="78">
                  <c:v>5.0275707085367172</c:v>
                </c:pt>
                <c:pt idx="79">
                  <c:v>4.6018400464254752</c:v>
                </c:pt>
                <c:pt idx="80">
                  <c:v>4.6003642622708378</c:v>
                </c:pt>
                <c:pt idx="81">
                  <c:v>4.7772100816614014</c:v>
                </c:pt>
                <c:pt idx="82">
                  <c:v>4.7823555355632932</c:v>
                </c:pt>
                <c:pt idx="83">
                  <c:v>4.5874882488013577</c:v>
                </c:pt>
                <c:pt idx="84">
                  <c:v>4.3360233810955604</c:v>
                </c:pt>
                <c:pt idx="85">
                  <c:v>4.2253471531567177</c:v>
                </c:pt>
                <c:pt idx="86">
                  <c:v>4.2455020848633334</c:v>
                </c:pt>
                <c:pt idx="87">
                  <c:v>4.392944318344524</c:v>
                </c:pt>
                <c:pt idx="88">
                  <c:v>5.3556699722836454</c:v>
                </c:pt>
                <c:pt idx="89">
                  <c:v>5.4314563933278261</c:v>
                </c:pt>
                <c:pt idx="90">
                  <c:v>5.3031095279678659</c:v>
                </c:pt>
                <c:pt idx="91">
                  <c:v>5.7899531910164406</c:v>
                </c:pt>
                <c:pt idx="92">
                  <c:v>5.7426709365273272</c:v>
                </c:pt>
                <c:pt idx="93">
                  <c:v>5.7431858931450881</c:v>
                </c:pt>
                <c:pt idx="94">
                  <c:v>5.6785513582928022</c:v>
                </c:pt>
                <c:pt idx="95">
                  <c:v>5.5355768744411646</c:v>
                </c:pt>
                <c:pt idx="96">
                  <c:v>5.4217439012811415</c:v>
                </c:pt>
                <c:pt idx="97">
                  <c:v>4.6973089015761413</c:v>
                </c:pt>
                <c:pt idx="98">
                  <c:v>4.6047651835944343</c:v>
                </c:pt>
                <c:pt idx="99">
                  <c:v>4.5595901148218836</c:v>
                </c:pt>
                <c:pt idx="100">
                  <c:v>4.6533777861348993</c:v>
                </c:pt>
                <c:pt idx="101">
                  <c:v>4.9958395871368646</c:v>
                </c:pt>
                <c:pt idx="102">
                  <c:v>5.3495794330635489</c:v>
                </c:pt>
                <c:pt idx="103">
                  <c:v>5.2604247720513584</c:v>
                </c:pt>
                <c:pt idx="104">
                  <c:v>5.4368919928956334</c:v>
                </c:pt>
                <c:pt idx="105">
                  <c:v>5.5827685864399346</c:v>
                </c:pt>
                <c:pt idx="106">
                  <c:v>5.7632598595359337</c:v>
                </c:pt>
                <c:pt idx="107">
                  <c:v>6.2543054099032283</c:v>
                </c:pt>
                <c:pt idx="108">
                  <c:v>5.8650029274467315</c:v>
                </c:pt>
                <c:pt idx="109">
                  <c:v>6.148429425459776</c:v>
                </c:pt>
                <c:pt idx="110">
                  <c:v>5.7385046643830426</c:v>
                </c:pt>
                <c:pt idx="111">
                  <c:v>5.3776632185090429</c:v>
                </c:pt>
                <c:pt idx="112">
                  <c:v>5.5756681482780239</c:v>
                </c:pt>
                <c:pt idx="113">
                  <c:v>5.7812382674839409</c:v>
                </c:pt>
                <c:pt idx="114">
                  <c:v>5.73112724744683</c:v>
                </c:pt>
                <c:pt idx="115">
                  <c:v>5.7475265000515217</c:v>
                </c:pt>
                <c:pt idx="116">
                  <c:v>6.1610445561006477</c:v>
                </c:pt>
                <c:pt idx="117">
                  <c:v>6.3077587956628554</c:v>
                </c:pt>
                <c:pt idx="118">
                  <c:v>5.9246847515806573</c:v>
                </c:pt>
                <c:pt idx="119">
                  <c:v>5.4155566034567988</c:v>
                </c:pt>
                <c:pt idx="120">
                  <c:v>5.5195969788102586</c:v>
                </c:pt>
                <c:pt idx="121">
                  <c:v>5.2291772968586798</c:v>
                </c:pt>
                <c:pt idx="122">
                  <c:v>4.8226103004157608</c:v>
                </c:pt>
                <c:pt idx="123">
                  <c:v>5.2835164769401581</c:v>
                </c:pt>
                <c:pt idx="124">
                  <c:v>5.6000452899650357</c:v>
                </c:pt>
                <c:pt idx="125">
                  <c:v>5.5635288316945255</c:v>
                </c:pt>
                <c:pt idx="126">
                  <c:v>5.3106115736338886</c:v>
                </c:pt>
                <c:pt idx="127">
                  <c:v>4.9644345104640104</c:v>
                </c:pt>
                <c:pt idx="128">
                  <c:v>4.4397211787266215</c:v>
                </c:pt>
                <c:pt idx="129">
                  <c:v>3.9659331179355033</c:v>
                </c:pt>
                <c:pt idx="130">
                  <c:v>3.9093607264638672</c:v>
                </c:pt>
                <c:pt idx="131">
                  <c:v>3.6875345954144172</c:v>
                </c:pt>
                <c:pt idx="132">
                  <c:v>3.2860670069168259</c:v>
                </c:pt>
                <c:pt idx="133">
                  <c:v>2.9577571494022523</c:v>
                </c:pt>
                <c:pt idx="134">
                  <c:v>2.850781426735836</c:v>
                </c:pt>
                <c:pt idx="135">
                  <c:v>3.028404115412004</c:v>
                </c:pt>
                <c:pt idx="136">
                  <c:v>3.1229938819655119</c:v>
                </c:pt>
                <c:pt idx="137">
                  <c:v>2.9432091402989569</c:v>
                </c:pt>
                <c:pt idx="138">
                  <c:v>2.9025173613473032</c:v>
                </c:pt>
                <c:pt idx="139">
                  <c:v>3.0336814922383359</c:v>
                </c:pt>
                <c:pt idx="140">
                  <c:v>3.2452198717395935</c:v>
                </c:pt>
                <c:pt idx="141">
                  <c:v>3.270839784155148</c:v>
                </c:pt>
                <c:pt idx="142">
                  <c:v>3.3999759838402497</c:v>
                </c:pt>
                <c:pt idx="143">
                  <c:v>3.4546183006806004</c:v>
                </c:pt>
                <c:pt idx="144">
                  <c:v>3.4587336662294894</c:v>
                </c:pt>
                <c:pt idx="145">
                  <c:v>3.6815851835351343</c:v>
                </c:pt>
                <c:pt idx="146">
                  <c:v>3.9898646978698915</c:v>
                </c:pt>
                <c:pt idx="147">
                  <c:v>4.2411866258932793</c:v>
                </c:pt>
                <c:pt idx="148">
                  <c:v>4.5516338544763881</c:v>
                </c:pt>
                <c:pt idx="149">
                  <c:v>4.3002421085896678</c:v>
                </c:pt>
                <c:pt idx="150">
                  <c:v>4.3599629501854666</c:v>
                </c:pt>
                <c:pt idx="151">
                  <c:v>4.404600435576465</c:v>
                </c:pt>
                <c:pt idx="152">
                  <c:v>4.0752828813249282</c:v>
                </c:pt>
                <c:pt idx="153">
                  <c:v>3.9910786206643381</c:v>
                </c:pt>
                <c:pt idx="154">
                  <c:v>3.9862772825135249</c:v>
                </c:pt>
                <c:pt idx="155">
                  <c:v>3.9162152999453586</c:v>
                </c:pt>
                <c:pt idx="156">
                  <c:v>4.0773510739419745</c:v>
                </c:pt>
                <c:pt idx="157">
                  <c:v>4.0499807177759051</c:v>
                </c:pt>
                <c:pt idx="158">
                  <c:v>4.1320760263074936</c:v>
                </c:pt>
                <c:pt idx="159">
                  <c:v>4.2178846688992628</c:v>
                </c:pt>
                <c:pt idx="160">
                  <c:v>4.1329961607439341</c:v>
                </c:pt>
                <c:pt idx="161">
                  <c:v>3.9116442883280187</c:v>
                </c:pt>
                <c:pt idx="162">
                  <c:v>3.9051738940164649</c:v>
                </c:pt>
                <c:pt idx="163">
                  <c:v>4.0740662728370376</c:v>
                </c:pt>
                <c:pt idx="164">
                  <c:v>3.8294199874996631</c:v>
                </c:pt>
                <c:pt idx="165">
                  <c:v>3.7117633834385493</c:v>
                </c:pt>
                <c:pt idx="166">
                  <c:v>3.6691026746773012</c:v>
                </c:pt>
                <c:pt idx="167">
                  <c:v>3.7359440846050096</c:v>
                </c:pt>
                <c:pt idx="168">
                  <c:v>3.8537698859216047</c:v>
                </c:pt>
                <c:pt idx="169">
                  <c:v>3.9666270057917794</c:v>
                </c:pt>
                <c:pt idx="170">
                  <c:v>3.9860751717268736</c:v>
                </c:pt>
                <c:pt idx="171">
                  <c:v>3.9854568072493022</c:v>
                </c:pt>
                <c:pt idx="172">
                  <c:v>3.8389440032635735</c:v>
                </c:pt>
                <c:pt idx="173">
                  <c:v>3.7981849018351661</c:v>
                </c:pt>
                <c:pt idx="174">
                  <c:v>3.9621353608013816</c:v>
                </c:pt>
                <c:pt idx="175">
                  <c:v>3.9920821705804403</c:v>
                </c:pt>
                <c:pt idx="176">
                  <c:v>4.0627492744202875</c:v>
                </c:pt>
                <c:pt idx="177">
                  <c:v>4.0174085475895609</c:v>
                </c:pt>
                <c:pt idx="178">
                  <c:v>4.1108538851664056</c:v>
                </c:pt>
                <c:pt idx="179">
                  <c:v>4.1346184881534249</c:v>
                </c:pt>
                <c:pt idx="180">
                  <c:v>4.2274506850421254</c:v>
                </c:pt>
                <c:pt idx="181">
                  <c:v>4.622935877416114</c:v>
                </c:pt>
                <c:pt idx="182">
                  <c:v>4.543261598098927</c:v>
                </c:pt>
                <c:pt idx="183">
                  <c:v>4.2331933905575188</c:v>
                </c:pt>
                <c:pt idx="184">
                  <c:v>3.6806655584862122</c:v>
                </c:pt>
                <c:pt idx="185">
                  <c:v>3.3803209178338265</c:v>
                </c:pt>
                <c:pt idx="186">
                  <c:v>2.8258908343136588</c:v>
                </c:pt>
                <c:pt idx="187">
                  <c:v>2.7862920658145196</c:v>
                </c:pt>
                <c:pt idx="188">
                  <c:v>2.6892279573650479</c:v>
                </c:pt>
                <c:pt idx="189">
                  <c:v>2.6820480162206515</c:v>
                </c:pt>
                <c:pt idx="190">
                  <c:v>2.6825336694684263</c:v>
                </c:pt>
                <c:pt idx="191">
                  <c:v>2.716548641154529</c:v>
                </c:pt>
                <c:pt idx="192">
                  <c:v>2.5049082064324564</c:v>
                </c:pt>
                <c:pt idx="193">
                  <c:v>2.3546174377399463</c:v>
                </c:pt>
                <c:pt idx="194">
                  <c:v>2.2490534812805647</c:v>
                </c:pt>
                <c:pt idx="195">
                  <c:v>2.3140398561825317</c:v>
                </c:pt>
                <c:pt idx="196">
                  <c:v>2.3435114419008234</c:v>
                </c:pt>
                <c:pt idx="197">
                  <c:v>2.1405530558068553</c:v>
                </c:pt>
                <c:pt idx="198">
                  <c:v>1.9428035798571521</c:v>
                </c:pt>
                <c:pt idx="199">
                  <c:v>2.0370405039633317</c:v>
                </c:pt>
                <c:pt idx="200">
                  <c:v>1.9501619930590772</c:v>
                </c:pt>
                <c:pt idx="201">
                  <c:v>1.8533027610726884</c:v>
                </c:pt>
                <c:pt idx="202">
                  <c:v>1.8001596528730173</c:v>
                </c:pt>
                <c:pt idx="203">
                  <c:v>1.7289705378733464</c:v>
                </c:pt>
                <c:pt idx="204">
                  <c:v>1.6734920070422048</c:v>
                </c:pt>
                <c:pt idx="205">
                  <c:v>1.6688512348341809</c:v>
                </c:pt>
                <c:pt idx="206">
                  <c:v>1.7021663468718926</c:v>
                </c:pt>
                <c:pt idx="207">
                  <c:v>1.8391197886431063</c:v>
                </c:pt>
                <c:pt idx="208">
                  <c:v>1.7617470684720176</c:v>
                </c:pt>
                <c:pt idx="209">
                  <c:v>1.6515953948837865</c:v>
                </c:pt>
                <c:pt idx="210">
                  <c:v>1.5456232785426232</c:v>
                </c:pt>
                <c:pt idx="211">
                  <c:v>1.5556264287158954</c:v>
                </c:pt>
                <c:pt idx="212">
                  <c:v>1.3901510678321451</c:v>
                </c:pt>
                <c:pt idx="213">
                  <c:v>1.3761631657944038</c:v>
                </c:pt>
                <c:pt idx="214">
                  <c:v>1.3041684281298953</c:v>
                </c:pt>
                <c:pt idx="215">
                  <c:v>1.2612119069135854</c:v>
                </c:pt>
                <c:pt idx="216">
                  <c:v>1.2470377601436511</c:v>
                </c:pt>
                <c:pt idx="217">
                  <c:v>1.2434209987492626</c:v>
                </c:pt>
                <c:pt idx="218">
                  <c:v>1.2316633418631944</c:v>
                </c:pt>
                <c:pt idx="219">
                  <c:v>1.1478946500529259</c:v>
                </c:pt>
                <c:pt idx="220">
                  <c:v>1.1396351007900045</c:v>
                </c:pt>
                <c:pt idx="221">
                  <c:v>1.1157170649533332</c:v>
                </c:pt>
                <c:pt idx="222">
                  <c:v>1.0857673954234452</c:v>
                </c:pt>
                <c:pt idx="223">
                  <c:v>1.2595384221431529</c:v>
                </c:pt>
                <c:pt idx="224">
                  <c:v>1.7326310184586542</c:v>
                </c:pt>
                <c:pt idx="225">
                  <c:v>1.7186003372536327</c:v>
                </c:pt>
                <c:pt idx="226">
                  <c:v>1.729501328827171</c:v>
                </c:pt>
                <c:pt idx="227">
                  <c:v>1.6531232549327457</c:v>
                </c:pt>
                <c:pt idx="228">
                  <c:v>1.5933345460576724</c:v>
                </c:pt>
                <c:pt idx="229">
                  <c:v>1.553231561892914</c:v>
                </c:pt>
                <c:pt idx="230">
                  <c:v>1.6935460384574916</c:v>
                </c:pt>
                <c:pt idx="231">
                  <c:v>1.8982622796140738</c:v>
                </c:pt>
                <c:pt idx="232">
                  <c:v>1.7590845685590548</c:v>
                </c:pt>
                <c:pt idx="233">
                  <c:v>1.8662730877400979</c:v>
                </c:pt>
                <c:pt idx="234">
                  <c:v>1.9404126963102661</c:v>
                </c:pt>
                <c:pt idx="235">
                  <c:v>2.3130268816986193</c:v>
                </c:pt>
                <c:pt idx="236">
                  <c:v>2.4664564740266623</c:v>
                </c:pt>
                <c:pt idx="237">
                  <c:v>2.5555283182841442</c:v>
                </c:pt>
                <c:pt idx="238">
                  <c:v>2.5912679970421917</c:v>
                </c:pt>
                <c:pt idx="239">
                  <c:v>2.4395548115139252</c:v>
                </c:pt>
                <c:pt idx="240">
                  <c:v>2.3325384774759668</c:v>
                </c:pt>
                <c:pt idx="241">
                  <c:v>2.5984443882968904</c:v>
                </c:pt>
                <c:pt idx="242">
                  <c:v>2.8306925148323367</c:v>
                </c:pt>
                <c:pt idx="243">
                  <c:v>2.8380924016600702</c:v>
                </c:pt>
                <c:pt idx="244">
                  <c:v>2.7974318153248907</c:v>
                </c:pt>
                <c:pt idx="245">
                  <c:v>3.0112567771412468</c:v>
                </c:pt>
                <c:pt idx="246">
                  <c:v>3.5753392082262261</c:v>
                </c:pt>
                <c:pt idx="247">
                  <c:v>4.0560174126810384</c:v>
                </c:pt>
                <c:pt idx="248">
                  <c:v>3.8035335491673279</c:v>
                </c:pt>
                <c:pt idx="249">
                  <c:v>4.7611353155393354</c:v>
                </c:pt>
                <c:pt idx="250">
                  <c:v>4.8849093368273113</c:v>
                </c:pt>
                <c:pt idx="251">
                  <c:v>4.7921523781395763</c:v>
                </c:pt>
                <c:pt idx="252">
                  <c:v>4.7410867037139441</c:v>
                </c:pt>
                <c:pt idx="253">
                  <c:v>6.1226776731582806</c:v>
                </c:pt>
                <c:pt idx="254">
                  <c:v>6.8387338533117683</c:v>
                </c:pt>
                <c:pt idx="255">
                  <c:v>7.9742435452079636</c:v>
                </c:pt>
                <c:pt idx="256">
                  <c:v>7.7078820653903257</c:v>
                </c:pt>
                <c:pt idx="257">
                  <c:v>5.1012163931761263</c:v>
                </c:pt>
                <c:pt idx="258">
                  <c:v>4.5382038108806819</c:v>
                </c:pt>
                <c:pt idx="259">
                  <c:v>5.1080480362921348</c:v>
                </c:pt>
                <c:pt idx="260">
                  <c:v>5.2746774637466372</c:v>
                </c:pt>
                <c:pt idx="261">
                  <c:v>5.6206709049966825</c:v>
                </c:pt>
                <c:pt idx="262">
                  <c:v>5.3657247912901411</c:v>
                </c:pt>
                <c:pt idx="263">
                  <c:v>5.9298530950665631</c:v>
                </c:pt>
                <c:pt idx="264">
                  <c:v>5.8978724875421733</c:v>
                </c:pt>
                <c:pt idx="265">
                  <c:v>5.0650268985049038</c:v>
                </c:pt>
                <c:pt idx="266">
                  <c:v>3.9414131892561071</c:v>
                </c:pt>
                <c:pt idx="267">
                  <c:v>3.2615951057349983</c:v>
                </c:pt>
                <c:pt idx="268">
                  <c:v>3.1613314570442879</c:v>
                </c:pt>
                <c:pt idx="269">
                  <c:v>3.3581440432326062</c:v>
                </c:pt>
                <c:pt idx="270">
                  <c:v>3.236025253453982</c:v>
                </c:pt>
                <c:pt idx="271">
                  <c:v>3.6830371696400461</c:v>
                </c:pt>
                <c:pt idx="272">
                  <c:v>3.6936734231019228</c:v>
                </c:pt>
                <c:pt idx="273">
                  <c:v>3.6764349579855118</c:v>
                </c:pt>
                <c:pt idx="274">
                  <c:v>3.5704083999755376</c:v>
                </c:pt>
                <c:pt idx="275">
                  <c:v>3.428146739468739</c:v>
                </c:pt>
                <c:pt idx="276">
                  <c:v>3.6939834367954902</c:v>
                </c:pt>
                <c:pt idx="277">
                  <c:v>3.7960263664907101</c:v>
                </c:pt>
                <c:pt idx="278">
                  <c:v>4.3794093741047</c:v>
                </c:pt>
                <c:pt idx="279">
                  <c:v>4.3914235865218307</c:v>
                </c:pt>
                <c:pt idx="280">
                  <c:v>4.7960989381008208</c:v>
                </c:pt>
                <c:pt idx="281">
                  <c:v>5.0898759543044099</c:v>
                </c:pt>
                <c:pt idx="282">
                  <c:v>5.4364278225610336</c:v>
                </c:pt>
                <c:pt idx="283">
                  <c:v>5.4768521583007459</c:v>
                </c:pt>
                <c:pt idx="284">
                  <c:v>5.5350471108733519</c:v>
                </c:pt>
                <c:pt idx="285">
                  <c:v>5.7274030963111509</c:v>
                </c:pt>
                <c:pt idx="286">
                  <c:v>5.9150788900683242</c:v>
                </c:pt>
                <c:pt idx="287">
                  <c:v>6.3455926824590421</c:v>
                </c:pt>
                <c:pt idx="288">
                  <c:v>6.716259359073498</c:v>
                </c:pt>
                <c:pt idx="289">
                  <c:v>6.5067470869256798</c:v>
                </c:pt>
                <c:pt idx="290">
                  <c:v>6.0054624034968089</c:v>
                </c:pt>
                <c:pt idx="291">
                  <c:v>6.0749722770012013</c:v>
                </c:pt>
                <c:pt idx="292">
                  <c:v>6.1696914014870243</c:v>
                </c:pt>
                <c:pt idx="293">
                  <c:v>5.7433675227016741</c:v>
                </c:pt>
                <c:pt idx="294">
                  <c:v>5.85532311506838</c:v>
                </c:pt>
                <c:pt idx="295">
                  <c:v>5.4166158447044825</c:v>
                </c:pt>
                <c:pt idx="296">
                  <c:v>5.3243664858389055</c:v>
                </c:pt>
                <c:pt idx="297">
                  <c:v>5.394215260211074</c:v>
                </c:pt>
                <c:pt idx="298">
                  <c:v>4.975715126492255</c:v>
                </c:pt>
                <c:pt idx="299">
                  <c:v>4.7372031685197324</c:v>
                </c:pt>
                <c:pt idx="300">
                  <c:v>4.9230460629334871</c:v>
                </c:pt>
                <c:pt idx="301">
                  <c:v>4.9566390151040673</c:v>
                </c:pt>
                <c:pt idx="302">
                  <c:v>5.0514073673962381</c:v>
                </c:pt>
                <c:pt idx="303">
                  <c:v>4.8170463159749044</c:v>
                </c:pt>
                <c:pt idx="304">
                  <c:v>4.7941200501455272</c:v>
                </c:pt>
                <c:pt idx="305">
                  <c:v>4.7235762820084517</c:v>
                </c:pt>
                <c:pt idx="306">
                  <c:v>4.495682757169936</c:v>
                </c:pt>
                <c:pt idx="307">
                  <c:v>4.2023106806075141</c:v>
                </c:pt>
                <c:pt idx="308">
                  <c:v>4.0458919793267389</c:v>
                </c:pt>
                <c:pt idx="309">
                  <c:v>4.1614428977215976</c:v>
                </c:pt>
                <c:pt idx="310">
                  <c:v>3.9753983328783415</c:v>
                </c:pt>
                <c:pt idx="311">
                  <c:v>3.6810239853015259</c:v>
                </c:pt>
                <c:pt idx="312">
                  <c:v>3.7448427184917827</c:v>
                </c:pt>
                <c:pt idx="313">
                  <c:v>4.0863298480322632</c:v>
                </c:pt>
                <c:pt idx="314">
                  <c:v>4.452034406920153</c:v>
                </c:pt>
                <c:pt idx="315">
                  <c:v>4.6783472193803259</c:v>
                </c:pt>
                <c:pt idx="316">
                  <c:v>4.4991345301015251</c:v>
                </c:pt>
                <c:pt idx="317">
                  <c:v>4.205106935378101</c:v>
                </c:pt>
                <c:pt idx="318">
                  <c:v>4.7269624128956655</c:v>
                </c:pt>
                <c:pt idx="319">
                  <c:v>5.1779969652460833</c:v>
                </c:pt>
                <c:pt idx="320">
                  <c:v>5.4852771075234035</c:v>
                </c:pt>
                <c:pt idx="321">
                  <c:v>5.520750479809494</c:v>
                </c:pt>
                <c:pt idx="322">
                  <c:v>5.3586535103534771</c:v>
                </c:pt>
                <c:pt idx="323">
                  <c:v>5.4568308763287021</c:v>
                </c:pt>
                <c:pt idx="324">
                  <c:v>5.9056755507380752</c:v>
                </c:pt>
                <c:pt idx="325">
                  <c:v>6.1938961204251948</c:v>
                </c:pt>
                <c:pt idx="326">
                  <c:v>6.2720439798416185</c:v>
                </c:pt>
                <c:pt idx="327">
                  <c:v>6.2604737149423029</c:v>
                </c:pt>
                <c:pt idx="328">
                  <c:v>5.338051781714034</c:v>
                </c:pt>
                <c:pt idx="329">
                  <c:v>5.5163551321600988</c:v>
                </c:pt>
                <c:pt idx="330">
                  <c:v>5.9216705929495346</c:v>
                </c:pt>
                <c:pt idx="331">
                  <c:v>5.4991475646661474</c:v>
                </c:pt>
                <c:pt idx="332">
                  <c:v>5.6380658570671871</c:v>
                </c:pt>
                <c:pt idx="333">
                  <c:v>5.9331855660869603</c:v>
                </c:pt>
                <c:pt idx="334">
                  <c:v>6.2367106964865799</c:v>
                </c:pt>
                <c:pt idx="335">
                  <c:v>6.1631234789731657</c:v>
                </c:pt>
                <c:pt idx="336">
                  <c:v>6.3191473389685022</c:v>
                </c:pt>
                <c:pt idx="337">
                  <c:v>7.2619585682149657</c:v>
                </c:pt>
                <c:pt idx="338">
                  <c:v>7.0992563240863173</c:v>
                </c:pt>
                <c:pt idx="339">
                  <c:v>6.8823964290462714</c:v>
                </c:pt>
                <c:pt idx="340">
                  <c:v>6.9512050247926833</c:v>
                </c:pt>
                <c:pt idx="341">
                  <c:v>7.0033896150706179</c:v>
                </c:pt>
                <c:pt idx="342">
                  <c:v>6.1831555968162952</c:v>
                </c:pt>
                <c:pt idx="343">
                  <c:v>6.0448782349205086</c:v>
                </c:pt>
                <c:pt idx="344">
                  <c:v>6.1714975219016095</c:v>
                </c:pt>
                <c:pt idx="345">
                  <c:v>6.5129381632324028</c:v>
                </c:pt>
                <c:pt idx="346">
                  <c:v>6.4017623083582702</c:v>
                </c:pt>
                <c:pt idx="347">
                  <c:v>6.2083197519651128</c:v>
                </c:pt>
                <c:pt idx="348">
                  <c:v>6.1505332370454449</c:v>
                </c:pt>
                <c:pt idx="349">
                  <c:v>6.1393809914070747</c:v>
                </c:pt>
                <c:pt idx="350">
                  <c:v>7.0399522379815966</c:v>
                </c:pt>
                <c:pt idx="351">
                  <c:v>7.9948452642521071</c:v>
                </c:pt>
                <c:pt idx="352">
                  <c:v>7.4741807853953857</c:v>
                </c:pt>
                <c:pt idx="353">
                  <c:v>7.3893905522036647</c:v>
                </c:pt>
                <c:pt idx="354">
                  <c:v>6.86152384878182</c:v>
                </c:pt>
                <c:pt idx="355">
                  <c:v>6.6045633750527255</c:v>
                </c:pt>
                <c:pt idx="356">
                  <c:v>6.6489097322111412</c:v>
                </c:pt>
                <c:pt idx="357">
                  <c:v>7.1326297000090459</c:v>
                </c:pt>
                <c:pt idx="358">
                  <c:v>7.4657157800529701</c:v>
                </c:pt>
                <c:pt idx="359">
                  <c:v>8.2651235351287209</c:v>
                </c:pt>
                <c:pt idx="360">
                  <c:v>8.5061238219945157</c:v>
                </c:pt>
                <c:pt idx="361">
                  <c:v>9.0461368028899276</c:v>
                </c:pt>
                <c:pt idx="362">
                  <c:v>9.3730272079627124</c:v>
                </c:pt>
                <c:pt idx="363">
                  <c:v>9.0913573884205476</c:v>
                </c:pt>
                <c:pt idx="364">
                  <c:v>8.5402329233661067</c:v>
                </c:pt>
                <c:pt idx="365">
                  <c:v>9.0118050391243845</c:v>
                </c:pt>
                <c:pt idx="366">
                  <c:v>8.975440727087248</c:v>
                </c:pt>
                <c:pt idx="367">
                  <c:v>9.5441993730486683</c:v>
                </c:pt>
                <c:pt idx="368">
                  <c:v>10.493429018580123</c:v>
                </c:pt>
                <c:pt idx="369">
                  <c:v>11.351996566363136</c:v>
                </c:pt>
                <c:pt idx="370">
                  <c:v>10.815346576471182</c:v>
                </c:pt>
                <c:pt idx="371">
                  <c:v>11.337073984045324</c:v>
                </c:pt>
                <c:pt idx="372">
                  <c:v>12.09668495496318</c:v>
                </c:pt>
                <c:pt idx="373">
                  <c:v>12.197280853871916</c:v>
                </c:pt>
                <c:pt idx="374">
                  <c:v>11.25232332861777</c:v>
                </c:pt>
                <c:pt idx="375">
                  <c:v>9.4273121074107333</c:v>
                </c:pt>
                <c:pt idx="376">
                  <c:v>9.3043797198999503</c:v>
                </c:pt>
                <c:pt idx="377">
                  <c:v>9.6410949935639785</c:v>
                </c:pt>
                <c:pt idx="378">
                  <c:v>9.3974723112671157</c:v>
                </c:pt>
                <c:pt idx="379">
                  <c:v>8.558750059967462</c:v>
                </c:pt>
                <c:pt idx="380">
                  <c:v>9.0362949264521006</c:v>
                </c:pt>
                <c:pt idx="381">
                  <c:v>9.4120374154606097</c:v>
                </c:pt>
                <c:pt idx="382">
                  <c:v>9.203808891699552</c:v>
                </c:pt>
                <c:pt idx="383">
                  <c:v>8.7854993185588093</c:v>
                </c:pt>
                <c:pt idx="384">
                  <c:v>8.5589499299604963</c:v>
                </c:pt>
                <c:pt idx="385">
                  <c:v>8.7580645700115376</c:v>
                </c:pt>
                <c:pt idx="386">
                  <c:v>8.6318513714473948</c:v>
                </c:pt>
                <c:pt idx="387">
                  <c:v>8.4385165795973229</c:v>
                </c:pt>
                <c:pt idx="388">
                  <c:v>8.061316226282381</c:v>
                </c:pt>
                <c:pt idx="389">
                  <c:v>8.6504044832121867</c:v>
                </c:pt>
                <c:pt idx="390">
                  <c:v>8.7291358711120886</c:v>
                </c:pt>
                <c:pt idx="391">
                  <c:v>8.7882952837459367</c:v>
                </c:pt>
                <c:pt idx="392">
                  <c:v>9.1460959000556112</c:v>
                </c:pt>
                <c:pt idx="393">
                  <c:v>9.1723441099844827</c:v>
                </c:pt>
                <c:pt idx="394">
                  <c:v>9.1426018580566613</c:v>
                </c:pt>
                <c:pt idx="395">
                  <c:v>9.3005254610818451</c:v>
                </c:pt>
                <c:pt idx="396">
                  <c:v>9.1951385253387556</c:v>
                </c:pt>
                <c:pt idx="397">
                  <c:v>9.5291999040747957</c:v>
                </c:pt>
                <c:pt idx="398">
                  <c:v>9.4375207166548929</c:v>
                </c:pt>
                <c:pt idx="399">
                  <c:v>8.9665245882511631</c:v>
                </c:pt>
                <c:pt idx="400">
                  <c:v>9.0706620005559024</c:v>
                </c:pt>
                <c:pt idx="401">
                  <c:v>9.0842650486463015</c:v>
                </c:pt>
                <c:pt idx="402">
                  <c:v>9.3475321493978996</c:v>
                </c:pt>
                <c:pt idx="403">
                  <c:v>9.2647254056802222</c:v>
                </c:pt>
                <c:pt idx="404">
                  <c:v>9.3482903530299364</c:v>
                </c:pt>
                <c:pt idx="405">
                  <c:v>9.0264839793089457</c:v>
                </c:pt>
                <c:pt idx="406">
                  <c:v>8.9772506726547991</c:v>
                </c:pt>
                <c:pt idx="407">
                  <c:v>8.7385210615532536</c:v>
                </c:pt>
                <c:pt idx="408">
                  <c:v>8.712368755961494</c:v>
                </c:pt>
                <c:pt idx="409">
                  <c:v>8.5713734835126267</c:v>
                </c:pt>
                <c:pt idx="410">
                  <c:v>8.418742692952911</c:v>
                </c:pt>
                <c:pt idx="411">
                  <c:v>7.9049036471370142</c:v>
                </c:pt>
                <c:pt idx="412">
                  <c:v>8.0494878591852537</c:v>
                </c:pt>
                <c:pt idx="413">
                  <c:v>8.1623212552358471</c:v>
                </c:pt>
                <c:pt idx="414">
                  <c:v>7.8894094057832342</c:v>
                </c:pt>
                <c:pt idx="415">
                  <c:v>7.7128811796629515</c:v>
                </c:pt>
                <c:pt idx="416">
                  <c:v>7.5246664602167854</c:v>
                </c:pt>
                <c:pt idx="417">
                  <c:v>7.3772582279537051</c:v>
                </c:pt>
                <c:pt idx="418">
                  <c:v>7.2131764175532327</c:v>
                </c:pt>
                <c:pt idx="419">
                  <c:v>7.0566000457971931</c:v>
                </c:pt>
                <c:pt idx="420">
                  <c:v>7.0256946176742829</c:v>
                </c:pt>
                <c:pt idx="421">
                  <c:v>6.7937085603379845</c:v>
                </c:pt>
                <c:pt idx="422">
                  <c:v>6.4552441592183696</c:v>
                </c:pt>
                <c:pt idx="423">
                  <c:v>6.4905815933270414</c:v>
                </c:pt>
                <c:pt idx="424">
                  <c:v>7.0316572158072974</c:v>
                </c:pt>
                <c:pt idx="425">
                  <c:v>6.8293961748431373</c:v>
                </c:pt>
                <c:pt idx="426">
                  <c:v>7.7994967729605413</c:v>
                </c:pt>
                <c:pt idx="427">
                  <c:v>8.0090600154753204</c:v>
                </c:pt>
                <c:pt idx="428">
                  <c:v>8.6383411511436545</c:v>
                </c:pt>
                <c:pt idx="429">
                  <c:v>8.4932064857643734</c:v>
                </c:pt>
                <c:pt idx="430">
                  <c:v>8.7633213175610791</c:v>
                </c:pt>
                <c:pt idx="431">
                  <c:v>8.7178813969837385</c:v>
                </c:pt>
                <c:pt idx="432">
                  <c:v>9.4326818356147939</c:v>
                </c:pt>
                <c:pt idx="433">
                  <c:v>9.9179418678690485</c:v>
                </c:pt>
                <c:pt idx="434">
                  <c:v>10.230114905722896</c:v>
                </c:pt>
                <c:pt idx="435">
                  <c:v>9.7608964901190749</c:v>
                </c:pt>
                <c:pt idx="436">
                  <c:v>9.3870023832456919</c:v>
                </c:pt>
                <c:pt idx="437">
                  <c:v>9.8136110748683443</c:v>
                </c:pt>
                <c:pt idx="438">
                  <c:v>10.391935931200008</c:v>
                </c:pt>
                <c:pt idx="439">
                  <c:v>10.065600526897624</c:v>
                </c:pt>
                <c:pt idx="440">
                  <c:v>9.8600791908315326</c:v>
                </c:pt>
                <c:pt idx="441">
                  <c:v>10.384162253951729</c:v>
                </c:pt>
                <c:pt idx="442">
                  <c:v>10.544882122328701</c:v>
                </c:pt>
                <c:pt idx="443">
                  <c:v>10.446117180538232</c:v>
                </c:pt>
                <c:pt idx="444">
                  <c:v>10.017309533532059</c:v>
                </c:pt>
                <c:pt idx="445">
                  <c:v>10.109660600989107</c:v>
                </c:pt>
                <c:pt idx="446">
                  <c:v>9.8563833480738392</c:v>
                </c:pt>
                <c:pt idx="447">
                  <c:v>9.7261210977573516</c:v>
                </c:pt>
                <c:pt idx="448">
                  <c:v>9.9908508042476996</c:v>
                </c:pt>
                <c:pt idx="449">
                  <c:v>10.059789977028242</c:v>
                </c:pt>
                <c:pt idx="450">
                  <c:v>10.45360306980205</c:v>
                </c:pt>
                <c:pt idx="451">
                  <c:v>10.303725161944195</c:v>
                </c:pt>
                <c:pt idx="452">
                  <c:v>10.92882670675586</c:v>
                </c:pt>
                <c:pt idx="453">
                  <c:v>11.008817850331594</c:v>
                </c:pt>
                <c:pt idx="454">
                  <c:v>10.327542610237691</c:v>
                </c:pt>
                <c:pt idx="455">
                  <c:v>10.508786726379505</c:v>
                </c:pt>
                <c:pt idx="456">
                  <c:v>10.070952702961494</c:v>
                </c:pt>
                <c:pt idx="457">
                  <c:v>10.243237032998655</c:v>
                </c:pt>
                <c:pt idx="458">
                  <c:v>10.548341160264755</c:v>
                </c:pt>
                <c:pt idx="459">
                  <c:v>10.527550530016516</c:v>
                </c:pt>
                <c:pt idx="460">
                  <c:v>9.3595477832297131</c:v>
                </c:pt>
                <c:pt idx="461">
                  <c:v>8.9482582680737632</c:v>
                </c:pt>
                <c:pt idx="462">
                  <c:v>8.8520504158494084</c:v>
                </c:pt>
                <c:pt idx="463">
                  <c:v>8.5774622247760171</c:v>
                </c:pt>
                <c:pt idx="464">
                  <c:v>8.4864492021186084</c:v>
                </c:pt>
                <c:pt idx="465">
                  <c:v>7.698798772703106</c:v>
                </c:pt>
                <c:pt idx="466">
                  <c:v>7.4057392311445804</c:v>
                </c:pt>
                <c:pt idx="467">
                  <c:v>6.9555249472304661</c:v>
                </c:pt>
                <c:pt idx="468">
                  <c:v>6.9919077760370794</c:v>
                </c:pt>
                <c:pt idx="469">
                  <c:v>6.5255482707945092</c:v>
                </c:pt>
                <c:pt idx="470">
                  <c:v>5.5853548328427793</c:v>
                </c:pt>
                <c:pt idx="471">
                  <c:v>5.446818058778903</c:v>
                </c:pt>
                <c:pt idx="472">
                  <c:v>5.9122615292169769</c:v>
                </c:pt>
                <c:pt idx="473">
                  <c:v>5.771170432139324</c:v>
                </c:pt>
                <c:pt idx="474">
                  <c:v>5.8867991851292523</c:v>
                </c:pt>
                <c:pt idx="475">
                  <c:v>5.7778579847686453</c:v>
                </c:pt>
                <c:pt idx="476">
                  <c:v>5.7610924768248939</c:v>
                </c:pt>
                <c:pt idx="477">
                  <c:v>6.2036823813431843</c:v>
                </c:pt>
                <c:pt idx="478">
                  <c:v>6.0747966885387532</c:v>
                </c:pt>
                <c:pt idx="479">
                  <c:v>6.1214355726204692</c:v>
                </c:pt>
                <c:pt idx="480">
                  <c:v>6.3739268671444114</c:v>
                </c:pt>
                <c:pt idx="481">
                  <c:v>6.4666969222069941</c:v>
                </c:pt>
                <c:pt idx="482">
                  <c:v>6.3477428813978554</c:v>
                </c:pt>
                <c:pt idx="483">
                  <c:v>6.2717664590579432</c:v>
                </c:pt>
                <c:pt idx="484">
                  <c:v>6.0837118103259602</c:v>
                </c:pt>
                <c:pt idx="485">
                  <c:v>5.6942646064398659</c:v>
                </c:pt>
                <c:pt idx="486">
                  <c:v>5.7023589394114387</c:v>
                </c:pt>
                <c:pt idx="487">
                  <c:v>5.6028976903032115</c:v>
                </c:pt>
                <c:pt idx="488">
                  <c:v>5.5240337657742948</c:v>
                </c:pt>
                <c:pt idx="489">
                  <c:v>5.7077636508134892</c:v>
                </c:pt>
                <c:pt idx="490">
                  <c:v>5.7400595410923216</c:v>
                </c:pt>
                <c:pt idx="491">
                  <c:v>5.8655285328468185</c:v>
                </c:pt>
                <c:pt idx="492">
                  <c:v>5.9598921467918462</c:v>
                </c:pt>
                <c:pt idx="493">
                  <c:v>6.0308169291461091</c:v>
                </c:pt>
                <c:pt idx="494">
                  <c:v>5.9421069109193603</c:v>
                </c:pt>
                <c:pt idx="495">
                  <c:v>5.792848498949013</c:v>
                </c:pt>
                <c:pt idx="496">
                  <c:v>5.5912093233782478</c:v>
                </c:pt>
                <c:pt idx="497">
                  <c:v>5.7384336700048459</c:v>
                </c:pt>
                <c:pt idx="498">
                  <c:v>5.7189258575638666</c:v>
                </c:pt>
                <c:pt idx="499">
                  <c:v>5.8095904782765553</c:v>
                </c:pt>
                <c:pt idx="500">
                  <c:v>5.8849613170042012</c:v>
                </c:pt>
                <c:pt idx="501">
                  <c:v>5.7480011694169155</c:v>
                </c:pt>
                <c:pt idx="502">
                  <c:v>5.7130856067104938</c:v>
                </c:pt>
                <c:pt idx="503">
                  <c:v>5.506495696960811</c:v>
                </c:pt>
                <c:pt idx="504">
                  <c:v>5.3513505530146652</c:v>
                </c:pt>
                <c:pt idx="505">
                  <c:v>5.4725127944406102</c:v>
                </c:pt>
                <c:pt idx="506">
                  <c:v>5.2625927153894452</c:v>
                </c:pt>
                <c:pt idx="507">
                  <c:v>5.3069888547491839</c:v>
                </c:pt>
                <c:pt idx="508">
                  <c:v>5.2585288483982762</c:v>
                </c:pt>
                <c:pt idx="509">
                  <c:v>5.054371851607212</c:v>
                </c:pt>
                <c:pt idx="510">
                  <c:v>5.3641836403158614</c:v>
                </c:pt>
                <c:pt idx="511">
                  <c:v>5.373908770615496</c:v>
                </c:pt>
                <c:pt idx="512">
                  <c:v>4.8238459314389059</c:v>
                </c:pt>
                <c:pt idx="513">
                  <c:v>4.3858161264282627</c:v>
                </c:pt>
                <c:pt idx="514">
                  <c:v>4.2922930804355408</c:v>
                </c:pt>
                <c:pt idx="515">
                  <c:v>4.0251957853635005</c:v>
                </c:pt>
                <c:pt idx="516">
                  <c:v>4.0518460148824778</c:v>
                </c:pt>
                <c:pt idx="517">
                  <c:v>3.6634400223311259</c:v>
                </c:pt>
                <c:pt idx="518">
                  <c:v>3.3839290871989265</c:v>
                </c:pt>
                <c:pt idx="519">
                  <c:v>3.3310370584959665</c:v>
                </c:pt>
                <c:pt idx="520">
                  <c:v>2.8042043530595127</c:v>
                </c:pt>
                <c:pt idx="521">
                  <c:v>2.6039434302204407</c:v>
                </c:pt>
                <c:pt idx="522">
                  <c:v>2.2453286851861902</c:v>
                </c:pt>
                <c:pt idx="523">
                  <c:v>2.2160102285408021</c:v>
                </c:pt>
                <c:pt idx="524">
                  <c:v>2.1869012112442157</c:v>
                </c:pt>
                <c:pt idx="525">
                  <c:v>1.9343294912554279</c:v>
                </c:pt>
                <c:pt idx="526">
                  <c:v>2.0488428811719097</c:v>
                </c:pt>
                <c:pt idx="527">
                  <c:v>2.1725095849249763</c:v>
                </c:pt>
                <c:pt idx="528">
                  <c:v>2.2818840624548966</c:v>
                </c:pt>
                <c:pt idx="529">
                  <c:v>2.2224388062635274</c:v>
                </c:pt>
                <c:pt idx="530">
                  <c:v>2.3601185425777542</c:v>
                </c:pt>
                <c:pt idx="531">
                  <c:v>2.2707827947567152</c:v>
                </c:pt>
                <c:pt idx="532">
                  <c:v>2.1029662893672909</c:v>
                </c:pt>
                <c:pt idx="533">
                  <c:v>1.9580325649561139</c:v>
                </c:pt>
                <c:pt idx="534">
                  <c:v>1.8487689185645659</c:v>
                </c:pt>
                <c:pt idx="535">
                  <c:v>2.0257410643414087</c:v>
                </c:pt>
                <c:pt idx="536">
                  <c:v>1.9166697617598476</c:v>
                </c:pt>
                <c:pt idx="537">
                  <c:v>1.8572013846132798</c:v>
                </c:pt>
                <c:pt idx="538">
                  <c:v>2.0803834282283158</c:v>
                </c:pt>
                <c:pt idx="539">
                  <c:v>2.1391123732064692</c:v>
                </c:pt>
                <c:pt idx="540">
                  <c:v>2.0076399433582228</c:v>
                </c:pt>
                <c:pt idx="541">
                  <c:v>2.0002409142143498</c:v>
                </c:pt>
                <c:pt idx="542">
                  <c:v>2.0437905815396711</c:v>
                </c:pt>
                <c:pt idx="543">
                  <c:v>2.0718811015788163</c:v>
                </c:pt>
                <c:pt idx="544">
                  <c:v>2.0156143854164452</c:v>
                </c:pt>
                <c:pt idx="545">
                  <c:v>1.9922370793665856</c:v>
                </c:pt>
                <c:pt idx="546">
                  <c:v>2.1062267877827967</c:v>
                </c:pt>
                <c:pt idx="547">
                  <c:v>2.057448884286972</c:v>
                </c:pt>
                <c:pt idx="548">
                  <c:v>2.0612928653730673</c:v>
                </c:pt>
                <c:pt idx="549">
                  <c:v>2.1019620812397064</c:v>
                </c:pt>
                <c:pt idx="550">
                  <c:v>2.11951677790357</c:v>
                </c:pt>
                <c:pt idx="551">
                  <c:v>2.1413836793508381</c:v>
                </c:pt>
                <c:pt idx="552">
                  <c:v>2.0995811719321864</c:v>
                </c:pt>
                <c:pt idx="553">
                  <c:v>2.0115437866385046</c:v>
                </c:pt>
                <c:pt idx="554">
                  <c:v>1.9298173667532226</c:v>
                </c:pt>
                <c:pt idx="555">
                  <c:v>1.9041397590195599</c:v>
                </c:pt>
                <c:pt idx="556">
                  <c:v>1.888912247355421</c:v>
                </c:pt>
                <c:pt idx="557">
                  <c:v>1.9448770148034271</c:v>
                </c:pt>
                <c:pt idx="558">
                  <c:v>1.9902219898524891</c:v>
                </c:pt>
                <c:pt idx="559">
                  <c:v>2.0617944342072692</c:v>
                </c:pt>
                <c:pt idx="560">
                  <c:v>2.1174383599928843</c:v>
                </c:pt>
                <c:pt idx="561">
                  <c:v>2.1023033853212714</c:v>
                </c:pt>
                <c:pt idx="562">
                  <c:v>1.9860986385357795</c:v>
                </c:pt>
                <c:pt idx="563">
                  <c:v>1.9407698903848405</c:v>
                </c:pt>
                <c:pt idx="564">
                  <c:v>1.8982662617241963</c:v>
                </c:pt>
                <c:pt idx="565">
                  <c:v>1.9637496165887303</c:v>
                </c:pt>
                <c:pt idx="566">
                  <c:v>1.9821617788312609</c:v>
                </c:pt>
                <c:pt idx="567">
                  <c:v>1.9216384525963366</c:v>
                </c:pt>
                <c:pt idx="568">
                  <c:v>1.8555025514379919</c:v>
                </c:pt>
                <c:pt idx="569">
                  <c:v>1.8986684886748044</c:v>
                </c:pt>
                <c:pt idx="570">
                  <c:v>1.8378774918736345</c:v>
                </c:pt>
                <c:pt idx="571">
                  <c:v>1.6969602607241872</c:v>
                </c:pt>
                <c:pt idx="572">
                  <c:v>1.5514715183452614</c:v>
                </c:pt>
                <c:pt idx="573">
                  <c:v>1.5356663497211831</c:v>
                </c:pt>
                <c:pt idx="574">
                  <c:v>1.5264662391584523</c:v>
                </c:pt>
                <c:pt idx="575">
                  <c:v>1.5067996109576758</c:v>
                </c:pt>
                <c:pt idx="576">
                  <c:v>1.4849798409298065</c:v>
                </c:pt>
                <c:pt idx="577">
                  <c:v>1.4804210890676535</c:v>
                </c:pt>
                <c:pt idx="578">
                  <c:v>1.4092767440310916</c:v>
                </c:pt>
                <c:pt idx="579">
                  <c:v>1.4410767063571033</c:v>
                </c:pt>
                <c:pt idx="580">
                  <c:v>1.3917406521264466</c:v>
                </c:pt>
                <c:pt idx="581">
                  <c:v>1.4523401987196212</c:v>
                </c:pt>
                <c:pt idx="582">
                  <c:v>1.5202417106925687</c:v>
                </c:pt>
                <c:pt idx="583">
                  <c:v>1.459986497669862</c:v>
                </c:pt>
                <c:pt idx="584">
                  <c:v>1.4323136626414243</c:v>
                </c:pt>
                <c:pt idx="585">
                  <c:v>1.4303015780456898</c:v>
                </c:pt>
                <c:pt idx="586">
                  <c:v>1.4737061168399224</c:v>
                </c:pt>
                <c:pt idx="587">
                  <c:v>1.5791848057300517</c:v>
                </c:pt>
                <c:pt idx="588">
                  <c:v>1.4344280290157689</c:v>
                </c:pt>
                <c:pt idx="589">
                  <c:v>1.384880705112727</c:v>
                </c:pt>
                <c:pt idx="590">
                  <c:v>1.4494962556511999</c:v>
                </c:pt>
                <c:pt idx="591">
                  <c:v>1.4783921465968521</c:v>
                </c:pt>
                <c:pt idx="592">
                  <c:v>1.5867538856029599</c:v>
                </c:pt>
                <c:pt idx="593">
                  <c:v>1.6066296154139954</c:v>
                </c:pt>
                <c:pt idx="594">
                  <c:v>1.6842944348046702</c:v>
                </c:pt>
                <c:pt idx="595">
                  <c:v>1.7651036932072937</c:v>
                </c:pt>
                <c:pt idx="596">
                  <c:v>1.7688413854494764</c:v>
                </c:pt>
                <c:pt idx="597">
                  <c:v>1.6853165905762875</c:v>
                </c:pt>
                <c:pt idx="598">
                  <c:v>1.5859068681816118</c:v>
                </c:pt>
                <c:pt idx="599">
                  <c:v>1.4577593627056109</c:v>
                </c:pt>
                <c:pt idx="600">
                  <c:v>1.4583687604103615</c:v>
                </c:pt>
                <c:pt idx="601">
                  <c:v>1.4257061056593425</c:v>
                </c:pt>
                <c:pt idx="602">
                  <c:v>1.374383611763059</c:v>
                </c:pt>
                <c:pt idx="603">
                  <c:v>1.3889654757928367</c:v>
                </c:pt>
                <c:pt idx="604">
                  <c:v>1.3555420308147719</c:v>
                </c:pt>
                <c:pt idx="605">
                  <c:v>1.3015966026335781</c:v>
                </c:pt>
                <c:pt idx="606">
                  <c:v>1.1924426431091348</c:v>
                </c:pt>
                <c:pt idx="607">
                  <c:v>1.1944013299828249</c:v>
                </c:pt>
                <c:pt idx="608">
                  <c:v>1.1709389345067291</c:v>
                </c:pt>
                <c:pt idx="609">
                  <c:v>1.167392283352233</c:v>
                </c:pt>
                <c:pt idx="610">
                  <c:v>1.1478142899591572</c:v>
                </c:pt>
                <c:pt idx="611">
                  <c:v>1.1049338179260604</c:v>
                </c:pt>
                <c:pt idx="612">
                  <c:v>1.0721054795101843</c:v>
                </c:pt>
                <c:pt idx="613">
                  <c:v>1.1640114740112426</c:v>
                </c:pt>
                <c:pt idx="614">
                  <c:v>1.2494317710192107</c:v>
                </c:pt>
                <c:pt idx="615">
                  <c:v>1.3195483433990669</c:v>
                </c:pt>
                <c:pt idx="616">
                  <c:v>1.2854114178851839</c:v>
                </c:pt>
                <c:pt idx="617">
                  <c:v>1.2550259980700953</c:v>
                </c:pt>
                <c:pt idx="618">
                  <c:v>1.4170050754606534</c:v>
                </c:pt>
                <c:pt idx="619">
                  <c:v>1.5833351963876023</c:v>
                </c:pt>
                <c:pt idx="620">
                  <c:v>1.5465632318522791</c:v>
                </c:pt>
                <c:pt idx="621">
                  <c:v>1.504364287519766</c:v>
                </c:pt>
                <c:pt idx="622">
                  <c:v>1.4981014616112904</c:v>
                </c:pt>
                <c:pt idx="623">
                  <c:v>1.5044431689925084</c:v>
                </c:pt>
                <c:pt idx="624">
                  <c:v>1.5694371116140751</c:v>
                </c:pt>
                <c:pt idx="625">
                  <c:v>1.5466820736249529</c:v>
                </c:pt>
                <c:pt idx="626">
                  <c:v>1.5696899066945782</c:v>
                </c:pt>
                <c:pt idx="627">
                  <c:v>1.5941427502817778</c:v>
                </c:pt>
                <c:pt idx="628">
                  <c:v>1.6240827706191956</c:v>
                </c:pt>
                <c:pt idx="629">
                  <c:v>1.5337620601125312</c:v>
                </c:pt>
                <c:pt idx="630">
                  <c:v>1.5323887385302781</c:v>
                </c:pt>
                <c:pt idx="631">
                  <c:v>1.535053705364728</c:v>
                </c:pt>
                <c:pt idx="632">
                  <c:v>1.5191729009056059</c:v>
                </c:pt>
                <c:pt idx="633">
                  <c:v>1.4850896502745856</c:v>
                </c:pt>
                <c:pt idx="634">
                  <c:v>1.4512765047141278</c:v>
                </c:pt>
                <c:pt idx="635">
                  <c:v>1.350373496990894</c:v>
                </c:pt>
                <c:pt idx="636">
                  <c:v>1.3262338531824449</c:v>
                </c:pt>
                <c:pt idx="637">
                  <c:v>1.3044182221549796</c:v>
                </c:pt>
                <c:pt idx="638">
                  <c:v>1.2817146005943609</c:v>
                </c:pt>
                <c:pt idx="639">
                  <c:v>1.2628809972324282</c:v>
                </c:pt>
                <c:pt idx="640">
                  <c:v>1.2029624814058328</c:v>
                </c:pt>
                <c:pt idx="641">
                  <c:v>1.3206531069099361</c:v>
                </c:pt>
                <c:pt idx="642">
                  <c:v>1.3113711424959762</c:v>
                </c:pt>
                <c:pt idx="643">
                  <c:v>1.2770885727296737</c:v>
                </c:pt>
                <c:pt idx="644">
                  <c:v>1.2856313282442415</c:v>
                </c:pt>
                <c:pt idx="645">
                  <c:v>1.295854124938832</c:v>
                </c:pt>
                <c:pt idx="646">
                  <c:v>1.3170122436662104</c:v>
                </c:pt>
                <c:pt idx="647">
                  <c:v>1.3732758139109735</c:v>
                </c:pt>
                <c:pt idx="648">
                  <c:v>1.3613703777953332</c:v>
                </c:pt>
                <c:pt idx="649">
                  <c:v>1.3521898208958785</c:v>
                </c:pt>
                <c:pt idx="650">
                  <c:v>1.3604222577276968</c:v>
                </c:pt>
                <c:pt idx="651">
                  <c:v>1.465600563651748</c:v>
                </c:pt>
                <c:pt idx="652">
                  <c:v>1.4942152903010177</c:v>
                </c:pt>
                <c:pt idx="653">
                  <c:v>1.4335534371191563</c:v>
                </c:pt>
                <c:pt idx="654">
                  <c:v>1.3539447949875236</c:v>
                </c:pt>
                <c:pt idx="655">
                  <c:v>1.3399995401755715</c:v>
                </c:pt>
                <c:pt idx="656">
                  <c:v>1.4069573507684083</c:v>
                </c:pt>
                <c:pt idx="657">
                  <c:v>1.4851710469436128</c:v>
                </c:pt>
                <c:pt idx="658">
                  <c:v>1.4632578348142526</c:v>
                </c:pt>
                <c:pt idx="659">
                  <c:v>1.567364076552306</c:v>
                </c:pt>
                <c:pt idx="660">
                  <c:v>1.7445153476630542</c:v>
                </c:pt>
                <c:pt idx="661">
                  <c:v>1.7487430405667053</c:v>
                </c:pt>
                <c:pt idx="662">
                  <c:v>1.8448746268951697</c:v>
                </c:pt>
                <c:pt idx="663">
                  <c:v>1.9087783967652354</c:v>
                </c:pt>
                <c:pt idx="664">
                  <c:v>1.8797766397569318</c:v>
                </c:pt>
                <c:pt idx="665">
                  <c:v>2.0491710342949294</c:v>
                </c:pt>
                <c:pt idx="666">
                  <c:v>2.0560616941834957</c:v>
                </c:pt>
                <c:pt idx="667">
                  <c:v>2.0766517690693047</c:v>
                </c:pt>
                <c:pt idx="668">
                  <c:v>2.0396681654301472</c:v>
                </c:pt>
                <c:pt idx="669">
                  <c:v>2.0579424841174925</c:v>
                </c:pt>
                <c:pt idx="670">
                  <c:v>2.0949232248624616</c:v>
                </c:pt>
                <c:pt idx="671">
                  <c:v>2.1423815168566192</c:v>
                </c:pt>
                <c:pt idx="672">
                  <c:v>2.1756251737043812</c:v>
                </c:pt>
                <c:pt idx="673">
                  <c:v>2.1100067461723895</c:v>
                </c:pt>
                <c:pt idx="674">
                  <c:v>2.0699840034456889</c:v>
                </c:pt>
                <c:pt idx="675">
                  <c:v>2.1836641719715235</c:v>
                </c:pt>
                <c:pt idx="676">
                  <c:v>2.2086575262513826</c:v>
                </c:pt>
                <c:pt idx="677">
                  <c:v>2.3032415014295453</c:v>
                </c:pt>
                <c:pt idx="678">
                  <c:v>2.1921805320373671</c:v>
                </c:pt>
                <c:pt idx="679">
                  <c:v>1.9311776446013977</c:v>
                </c:pt>
                <c:pt idx="680">
                  <c:v>1.7475179802643899</c:v>
                </c:pt>
                <c:pt idx="681">
                  <c:v>1.6771368881731197</c:v>
                </c:pt>
                <c:pt idx="682">
                  <c:v>1.7544305611683813</c:v>
                </c:pt>
                <c:pt idx="683">
                  <c:v>1.894083417721808</c:v>
                </c:pt>
                <c:pt idx="684">
                  <c:v>1.983540394354943</c:v>
                </c:pt>
                <c:pt idx="685">
                  <c:v>1.8220309498855165</c:v>
                </c:pt>
                <c:pt idx="686">
                  <c:v>1.7368662480058701</c:v>
                </c:pt>
                <c:pt idx="687">
                  <c:v>1.7912313093030496</c:v>
                </c:pt>
                <c:pt idx="688">
                  <c:v>1.7875959546703457</c:v>
                </c:pt>
                <c:pt idx="689">
                  <c:v>1.7891303368755638</c:v>
                </c:pt>
                <c:pt idx="690">
                  <c:v>1.7550687614973415</c:v>
                </c:pt>
                <c:pt idx="691">
                  <c:v>1.7777970959563592</c:v>
                </c:pt>
                <c:pt idx="692">
                  <c:v>1.7147718719705232</c:v>
                </c:pt>
                <c:pt idx="693">
                  <c:v>1.7344395717958874</c:v>
                </c:pt>
                <c:pt idx="694">
                  <c:v>1.8658776722780008</c:v>
                </c:pt>
                <c:pt idx="695">
                  <c:v>1.9349530759479943</c:v>
                </c:pt>
                <c:pt idx="696">
                  <c:v>1.9747016280471168</c:v>
                </c:pt>
                <c:pt idx="697">
                  <c:v>1.9976562346311628</c:v>
                </c:pt>
                <c:pt idx="698">
                  <c:v>2.0034538143575986</c:v>
                </c:pt>
                <c:pt idx="699">
                  <c:v>2.1865469829502708</c:v>
                </c:pt>
                <c:pt idx="700">
                  <c:v>2.3536003668176155</c:v>
                </c:pt>
                <c:pt idx="701">
                  <c:v>2.4805104413874943</c:v>
                </c:pt>
                <c:pt idx="702">
                  <c:v>2.4750874958935873</c:v>
                </c:pt>
                <c:pt idx="703">
                  <c:v>2.450668320939517</c:v>
                </c:pt>
                <c:pt idx="704">
                  <c:v>2.3895941587484311</c:v>
                </c:pt>
                <c:pt idx="705">
                  <c:v>2.5946896146457901</c:v>
                </c:pt>
                <c:pt idx="706">
                  <c:v>2.533047779760353</c:v>
                </c:pt>
                <c:pt idx="707">
                  <c:v>2.5520765658255842</c:v>
                </c:pt>
                <c:pt idx="708">
                  <c:v>2.5689845645988552</c:v>
                </c:pt>
                <c:pt idx="709">
                  <c:v>2.6634587473435416</c:v>
                </c:pt>
                <c:pt idx="710">
                  <c:v>3.1157742606402037</c:v>
                </c:pt>
                <c:pt idx="711">
                  <c:v>3.222551108515332</c:v>
                </c:pt>
                <c:pt idx="712">
                  <c:v>3.2154540545743346</c:v>
                </c:pt>
                <c:pt idx="713">
                  <c:v>2.8431298041445334</c:v>
                </c:pt>
                <c:pt idx="714">
                  <c:v>2.5498362452184615</c:v>
                </c:pt>
                <c:pt idx="715">
                  <c:v>2.4281508018741222</c:v>
                </c:pt>
                <c:pt idx="716">
                  <c:v>2.5025845746394855</c:v>
                </c:pt>
                <c:pt idx="717">
                  <c:v>2.4549452148111723</c:v>
                </c:pt>
                <c:pt idx="718">
                  <c:v>2.3279700490859536</c:v>
                </c:pt>
                <c:pt idx="719">
                  <c:v>2.4972014917678749</c:v>
                </c:pt>
                <c:pt idx="720">
                  <c:v>2.5049428688007214</c:v>
                </c:pt>
                <c:pt idx="721">
                  <c:v>2.4732834271349402</c:v>
                </c:pt>
                <c:pt idx="722">
                  <c:v>2.5015802398627853</c:v>
                </c:pt>
                <c:pt idx="723">
                  <c:v>2.562414695561448</c:v>
                </c:pt>
                <c:pt idx="724">
                  <c:v>2.597028145987843</c:v>
                </c:pt>
                <c:pt idx="725">
                  <c:v>2.7064167267132557</c:v>
                </c:pt>
                <c:pt idx="726">
                  <c:v>2.6212708971322285</c:v>
                </c:pt>
                <c:pt idx="727">
                  <c:v>2.6785565314414685</c:v>
                </c:pt>
                <c:pt idx="728">
                  <c:v>2.7933142230914734</c:v>
                </c:pt>
                <c:pt idx="729">
                  <c:v>2.6419116794416384</c:v>
                </c:pt>
                <c:pt idx="730">
                  <c:v>2.7122680986954357</c:v>
                </c:pt>
                <c:pt idx="731">
                  <c:v>2.6441567419365994</c:v>
                </c:pt>
                <c:pt idx="732">
                  <c:v>2.5439212375462663</c:v>
                </c:pt>
                <c:pt idx="733">
                  <c:v>2.5213983783479725</c:v>
                </c:pt>
                <c:pt idx="734">
                  <c:v>2.5962014132028002</c:v>
                </c:pt>
                <c:pt idx="735">
                  <c:v>2.5455573436031882</c:v>
                </c:pt>
                <c:pt idx="736">
                  <c:v>2.6142860108911021</c:v>
                </c:pt>
                <c:pt idx="737">
                  <c:v>2.5415358705506148</c:v>
                </c:pt>
                <c:pt idx="738">
                  <c:v>2.5812379437703941</c:v>
                </c:pt>
                <c:pt idx="739">
                  <c:v>2.5431390886704275</c:v>
                </c:pt>
                <c:pt idx="740">
                  <c:v>2.4851203141962168</c:v>
                </c:pt>
                <c:pt idx="741">
                  <c:v>2.5160804717998242</c:v>
                </c:pt>
                <c:pt idx="742">
                  <c:v>2.4885849580075927</c:v>
                </c:pt>
                <c:pt idx="743">
                  <c:v>2.627795305751115</c:v>
                </c:pt>
                <c:pt idx="744">
                  <c:v>2.7367133919663376</c:v>
                </c:pt>
                <c:pt idx="745">
                  <c:v>2.7561371730273341</c:v>
                </c:pt>
                <c:pt idx="746">
                  <c:v>2.864929093913962</c:v>
                </c:pt>
                <c:pt idx="747">
                  <c:v>2.9643875902794399</c:v>
                </c:pt>
                <c:pt idx="748">
                  <c:v>2.93731922961515</c:v>
                </c:pt>
                <c:pt idx="749">
                  <c:v>3.0850747757996064</c:v>
                </c:pt>
                <c:pt idx="750">
                  <c:v>3.0661117501804975</c:v>
                </c:pt>
                <c:pt idx="751">
                  <c:v>2.9919694341714922</c:v>
                </c:pt>
                <c:pt idx="752">
                  <c:v>3.2311630054122316</c:v>
                </c:pt>
                <c:pt idx="753">
                  <c:v>3.5206304209209089</c:v>
                </c:pt>
                <c:pt idx="754">
                  <c:v>3.5425964877913283</c:v>
                </c:pt>
                <c:pt idx="755">
                  <c:v>3.6638379380003578</c:v>
                </c:pt>
                <c:pt idx="756">
                  <c:v>3.485668170751874</c:v>
                </c:pt>
                <c:pt idx="757">
                  <c:v>3.5494617507199182</c:v>
                </c:pt>
                <c:pt idx="758">
                  <c:v>3.7302904773837482</c:v>
                </c:pt>
                <c:pt idx="759">
                  <c:v>3.7725315556672512</c:v>
                </c:pt>
                <c:pt idx="760">
                  <c:v>4.2562469930650826</c:v>
                </c:pt>
                <c:pt idx="761">
                  <c:v>4.5957316517944102</c:v>
                </c:pt>
                <c:pt idx="762">
                  <c:v>5.1965531760243406</c:v>
                </c:pt>
                <c:pt idx="763">
                  <c:v>5.0999509000143641</c:v>
                </c:pt>
                <c:pt idx="764">
                  <c:v>4.9295419355584613</c:v>
                </c:pt>
                <c:pt idx="765">
                  <c:v>5.2358807263713265</c:v>
                </c:pt>
                <c:pt idx="766">
                  <c:v>4.9370576380066398</c:v>
                </c:pt>
                <c:pt idx="767">
                  <c:v>4.6425540584375158</c:v>
                </c:pt>
                <c:pt idx="768">
                  <c:v>4.5378575681692759</c:v>
                </c:pt>
                <c:pt idx="769">
                  <c:v>4.6174070243466527</c:v>
                </c:pt>
                <c:pt idx="770">
                  <c:v>4.4882960721692244</c:v>
                </c:pt>
                <c:pt idx="771">
                  <c:v>4.5255777191195818</c:v>
                </c:pt>
                <c:pt idx="772">
                  <c:v>4.7182520532610539</c:v>
                </c:pt>
                <c:pt idx="773">
                  <c:v>5.0953131631708111</c:v>
                </c:pt>
                <c:pt idx="774">
                  <c:v>5.3491963394856716</c:v>
                </c:pt>
                <c:pt idx="775">
                  <c:v>5.1539047664154838</c:v>
                </c:pt>
                <c:pt idx="776">
                  <c:v>5.2110569732195309</c:v>
                </c:pt>
                <c:pt idx="777">
                  <c:v>5.4753661133853475</c:v>
                </c:pt>
                <c:pt idx="778">
                  <c:v>4.9862345801900725</c:v>
                </c:pt>
                <c:pt idx="779">
                  <c:v>5.0707235390355851</c:v>
                </c:pt>
                <c:pt idx="780">
                  <c:v>5.00347260646679</c:v>
                </c:pt>
                <c:pt idx="781">
                  <c:v>4.9575877406771847</c:v>
                </c:pt>
                <c:pt idx="782">
                  <c:v>5.12028392976198</c:v>
                </c:pt>
                <c:pt idx="783">
                  <c:v>5.163396508438824</c:v>
                </c:pt>
                <c:pt idx="784">
                  <c:v>4.8707781188029218</c:v>
                </c:pt>
                <c:pt idx="785">
                  <c:v>5.0657036357166971</c:v>
                </c:pt>
                <c:pt idx="786">
                  <c:v>5.0467219770350038</c:v>
                </c:pt>
                <c:pt idx="787">
                  <c:v>5.4339691461416608</c:v>
                </c:pt>
                <c:pt idx="788">
                  <c:v>5.7282821862585909</c:v>
                </c:pt>
                <c:pt idx="789">
                  <c:v>5.6044413120434049</c:v>
                </c:pt>
                <c:pt idx="790">
                  <c:v>5.8296947301996926</c:v>
                </c:pt>
                <c:pt idx="791">
                  <c:v>6.2755224613702651</c:v>
                </c:pt>
                <c:pt idx="792">
                  <c:v>6.2660842704633444</c:v>
                </c:pt>
                <c:pt idx="793">
                  <c:v>6.1693257890539561</c:v>
                </c:pt>
                <c:pt idx="794">
                  <c:v>6.7712557178172474</c:v>
                </c:pt>
                <c:pt idx="795">
                  <c:v>7.1067207993883308</c:v>
                </c:pt>
                <c:pt idx="796">
                  <c:v>7.4463375613313447</c:v>
                </c:pt>
                <c:pt idx="797">
                  <c:v>7.6413233833259566</c:v>
                </c:pt>
                <c:pt idx="798">
                  <c:v>7.8301863445763056</c:v>
                </c:pt>
                <c:pt idx="799">
                  <c:v>8.1438121544738351</c:v>
                </c:pt>
                <c:pt idx="800">
                  <c:v>8.0152015824308975</c:v>
                </c:pt>
                <c:pt idx="801">
                  <c:v>8.2694374187106234</c:v>
                </c:pt>
                <c:pt idx="802">
                  <c:v>8.6188621644661705</c:v>
                </c:pt>
                <c:pt idx="803">
                  <c:v>9.3023286708404864</c:v>
                </c:pt>
                <c:pt idx="804">
                  <c:v>9.8296776239104418</c:v>
                </c:pt>
                <c:pt idx="805">
                  <c:v>9.7543087738702852</c:v>
                </c:pt>
                <c:pt idx="806">
                  <c:v>9.2941394796099335</c:v>
                </c:pt>
                <c:pt idx="807">
                  <c:v>9.3313322909114333</c:v>
                </c:pt>
                <c:pt idx="808">
                  <c:v>9.8167983392017533</c:v>
                </c:pt>
                <c:pt idx="809">
                  <c:v>8.5371077224371845</c:v>
                </c:pt>
                <c:pt idx="810">
                  <c:v>8.1377011045148429</c:v>
                </c:pt>
                <c:pt idx="811">
                  <c:v>8.5334100687063632</c:v>
                </c:pt>
                <c:pt idx="812">
                  <c:v>10.059089524966849</c:v>
                </c:pt>
                <c:pt idx="813">
                  <c:v>10.326258313250259</c:v>
                </c:pt>
                <c:pt idx="814">
                  <c:v>10.478115331780918</c:v>
                </c:pt>
                <c:pt idx="815">
                  <c:v>10.693591940212249</c:v>
                </c:pt>
                <c:pt idx="816">
                  <c:v>10.830136766611554</c:v>
                </c:pt>
                <c:pt idx="817">
                  <c:v>11.067889849414991</c:v>
                </c:pt>
                <c:pt idx="818">
                  <c:v>11.413530092023366</c:v>
                </c:pt>
                <c:pt idx="819">
                  <c:v>11.199429977606194</c:v>
                </c:pt>
                <c:pt idx="820">
                  <c:v>11.63414000126139</c:v>
                </c:pt>
                <c:pt idx="821">
                  <c:v>10.736364224470789</c:v>
                </c:pt>
                <c:pt idx="822">
                  <c:v>10.573148918191844</c:v>
                </c:pt>
                <c:pt idx="823">
                  <c:v>10.867762933377476</c:v>
                </c:pt>
                <c:pt idx="824">
                  <c:v>11.778944157215797</c:v>
                </c:pt>
                <c:pt idx="825">
                  <c:v>11.720810570921543</c:v>
                </c:pt>
                <c:pt idx="826">
                  <c:v>11.459571116171569</c:v>
                </c:pt>
                <c:pt idx="827">
                  <c:v>10.792064094279949</c:v>
                </c:pt>
                <c:pt idx="828">
                  <c:v>12.381224937448518</c:v>
                </c:pt>
                <c:pt idx="829">
                  <c:v>12.840015657266962</c:v>
                </c:pt>
                <c:pt idx="830">
                  <c:v>11.980228695228496</c:v>
                </c:pt>
                <c:pt idx="831">
                  <c:v>11.631317560989732</c:v>
                </c:pt>
                <c:pt idx="832">
                  <c:v>11.148615957211586</c:v>
                </c:pt>
                <c:pt idx="833">
                  <c:v>10.950829411306831</c:v>
                </c:pt>
                <c:pt idx="834">
                  <c:v>10.566989490099832</c:v>
                </c:pt>
                <c:pt idx="835">
                  <c:v>9.7689550290376026</c:v>
                </c:pt>
                <c:pt idx="836">
                  <c:v>9.3368257501080691</c:v>
                </c:pt>
                <c:pt idx="837">
                  <c:v>9.2312578440685105</c:v>
                </c:pt>
                <c:pt idx="838">
                  <c:v>9.2885325913248824</c:v>
                </c:pt>
                <c:pt idx="839">
                  <c:v>9.4370096917604904</c:v>
                </c:pt>
                <c:pt idx="840">
                  <c:v>8.275922885128951</c:v>
                </c:pt>
                <c:pt idx="841">
                  <c:v>8.2295809906781088</c:v>
                </c:pt>
                <c:pt idx="842">
                  <c:v>8.9697210342901172</c:v>
                </c:pt>
                <c:pt idx="843">
                  <c:v>8.7433373697839354</c:v>
                </c:pt>
                <c:pt idx="844">
                  <c:v>8.8062464753145466</c:v>
                </c:pt>
                <c:pt idx="845">
                  <c:v>8.6225719923066357</c:v>
                </c:pt>
                <c:pt idx="846">
                  <c:v>8.3890012895437724</c:v>
                </c:pt>
                <c:pt idx="847">
                  <c:v>8.5559711761993089</c:v>
                </c:pt>
                <c:pt idx="848">
                  <c:v>8.7654170143359593</c:v>
                </c:pt>
                <c:pt idx="849">
                  <c:v>8.8531133464722611</c:v>
                </c:pt>
                <c:pt idx="850">
                  <c:v>9.280590341432811</c:v>
                </c:pt>
                <c:pt idx="851">
                  <c:v>9.1372232158175564</c:v>
                </c:pt>
                <c:pt idx="852">
                  <c:v>9.7939567298753936</c:v>
                </c:pt>
                <c:pt idx="853">
                  <c:v>8.947479582659124</c:v>
                </c:pt>
                <c:pt idx="854">
                  <c:v>8.7277540285861566</c:v>
                </c:pt>
                <c:pt idx="855">
                  <c:v>8.7714070746254329</c:v>
                </c:pt>
                <c:pt idx="856">
                  <c:v>7.8400918985339656</c:v>
                </c:pt>
                <c:pt idx="857">
                  <c:v>7.8567383618418631</c:v>
                </c:pt>
                <c:pt idx="858">
                  <c:v>6.6779154163760657</c:v>
                </c:pt>
                <c:pt idx="859">
                  <c:v>6.0578823390175955</c:v>
                </c:pt>
                <c:pt idx="860">
                  <c:v>6.168544584781757</c:v>
                </c:pt>
                <c:pt idx="861">
                  <c:v>6.0117598470049929</c:v>
                </c:pt>
                <c:pt idx="862">
                  <c:v>5.7581416981603137</c:v>
                </c:pt>
                <c:pt idx="863">
                  <c:v>5.2413753626143444</c:v>
                </c:pt>
                <c:pt idx="864">
                  <c:v>5.0817636274052207</c:v>
                </c:pt>
                <c:pt idx="865">
                  <c:v>5.1827832713543289</c:v>
                </c:pt>
                <c:pt idx="866">
                  <c:v>5.2672358140307933</c:v>
                </c:pt>
                <c:pt idx="867">
                  <c:v>5.4822787545359608</c:v>
                </c:pt>
                <c:pt idx="868">
                  <c:v>5.4922141966842304</c:v>
                </c:pt>
                <c:pt idx="869">
                  <c:v>5.6138347472261598</c:v>
                </c:pt>
                <c:pt idx="870">
                  <c:v>5.6152689570266343</c:v>
                </c:pt>
                <c:pt idx="871">
                  <c:v>5.7154227559316562</c:v>
                </c:pt>
                <c:pt idx="872">
                  <c:v>5.8789135444863323</c:v>
                </c:pt>
                <c:pt idx="873">
                  <c:v>6.0794232762105196</c:v>
                </c:pt>
                <c:pt idx="874">
                  <c:v>6.2869652834266487</c:v>
                </c:pt>
                <c:pt idx="875">
                  <c:v>6.6943942906429736</c:v>
                </c:pt>
                <c:pt idx="876">
                  <c:v>6.5313119890123614</c:v>
                </c:pt>
                <c:pt idx="877">
                  <c:v>6.5721412956681586</c:v>
                </c:pt>
                <c:pt idx="878">
                  <c:v>6.401003458132597</c:v>
                </c:pt>
                <c:pt idx="879">
                  <c:v>6.7060277578935885</c:v>
                </c:pt>
                <c:pt idx="880">
                  <c:v>6.6520452271922972</c:v>
                </c:pt>
                <c:pt idx="881">
                  <c:v>6.0266438488983169</c:v>
                </c:pt>
                <c:pt idx="882">
                  <c:v>6.1247118412525134</c:v>
                </c:pt>
                <c:pt idx="883">
                  <c:v>6.1415208323100474</c:v>
                </c:pt>
                <c:pt idx="884">
                  <c:v>6.3495745794929013</c:v>
                </c:pt>
                <c:pt idx="885">
                  <c:v>6.5932775807700672</c:v>
                </c:pt>
                <c:pt idx="886">
                  <c:v>6.2112129018627904</c:v>
                </c:pt>
                <c:pt idx="887">
                  <c:v>5.9640065902367168</c:v>
                </c:pt>
                <c:pt idx="888">
                  <c:v>5.9533408480185317</c:v>
                </c:pt>
                <c:pt idx="889">
                  <c:v>5.7394499007202455</c:v>
                </c:pt>
                <c:pt idx="890">
                  <c:v>5.6883055047851929</c:v>
                </c:pt>
                <c:pt idx="891">
                  <c:v>5.6829334818818502</c:v>
                </c:pt>
                <c:pt idx="892">
                  <c:v>5.6429043341919556</c:v>
                </c:pt>
                <c:pt idx="893">
                  <c:v>5.7480818134076399</c:v>
                </c:pt>
                <c:pt idx="894">
                  <c:v>5.8200816006609637</c:v>
                </c:pt>
                <c:pt idx="895">
                  <c:v>5.5932573568077153</c:v>
                </c:pt>
                <c:pt idx="896">
                  <c:v>5.5235101205576767</c:v>
                </c:pt>
                <c:pt idx="897">
                  <c:v>5.3948827762991085</c:v>
                </c:pt>
                <c:pt idx="898">
                  <c:v>5.4068517192062453</c:v>
                </c:pt>
                <c:pt idx="899">
                  <c:v>5.0902800410680147</c:v>
                </c:pt>
                <c:pt idx="900">
                  <c:v>4.8161994301559732</c:v>
                </c:pt>
                <c:pt idx="901">
                  <c:v>4.6766582986247469</c:v>
                </c:pt>
                <c:pt idx="902">
                  <c:v>4.60707483274218</c:v>
                </c:pt>
                <c:pt idx="903">
                  <c:v>4.3615939034744926</c:v>
                </c:pt>
                <c:pt idx="904">
                  <c:v>4.4605085000853126</c:v>
                </c:pt>
                <c:pt idx="905">
                  <c:v>4.4603625677081338</c:v>
                </c:pt>
                <c:pt idx="906">
                  <c:v>4.7329966407086648</c:v>
                </c:pt>
                <c:pt idx="907">
                  <c:v>4.93983340971152</c:v>
                </c:pt>
                <c:pt idx="908">
                  <c:v>4.8784838147897043</c:v>
                </c:pt>
                <c:pt idx="909">
                  <c:v>4.8967512554959525</c:v>
                </c:pt>
                <c:pt idx="910">
                  <c:v>4.6373707588358153</c:v>
                </c:pt>
                <c:pt idx="911">
                  <c:v>4.4177282145090491</c:v>
                </c:pt>
                <c:pt idx="912">
                  <c:v>4.1088950973970189</c:v>
                </c:pt>
                <c:pt idx="913">
                  <c:v>4.3127088423658151</c:v>
                </c:pt>
                <c:pt idx="914">
                  <c:v>4.4399382711303055</c:v>
                </c:pt>
                <c:pt idx="915">
                  <c:v>4.2702476556176903</c:v>
                </c:pt>
                <c:pt idx="916">
                  <c:v>4.1768376772456</c:v>
                </c:pt>
                <c:pt idx="917">
                  <c:v>3.7855465679246456</c:v>
                </c:pt>
                <c:pt idx="918">
                  <c:v>4.0338819349728805</c:v>
                </c:pt>
                <c:pt idx="919">
                  <c:v>4.7154679808450659</c:v>
                </c:pt>
                <c:pt idx="920">
                  <c:v>5.0927654385239025</c:v>
                </c:pt>
                <c:pt idx="921">
                  <c:v>5.2290618869414578</c:v>
                </c:pt>
                <c:pt idx="922">
                  <c:v>4.6721606375097267</c:v>
                </c:pt>
                <c:pt idx="923">
                  <c:v>4.4495412469003206</c:v>
                </c:pt>
                <c:pt idx="924">
                  <c:v>4.1788741959764399</c:v>
                </c:pt>
                <c:pt idx="925">
                  <c:v>4.3910708721241916</c:v>
                </c:pt>
                <c:pt idx="926">
                  <c:v>4.5813981867692615</c:v>
                </c:pt>
                <c:pt idx="927">
                  <c:v>4.1146673881870344</c:v>
                </c:pt>
                <c:pt idx="928">
                  <c:v>3.8724672807688667</c:v>
                </c:pt>
                <c:pt idx="929">
                  <c:v>4.0564197300824905</c:v>
                </c:pt>
                <c:pt idx="930">
                  <c:v>3.8174638632495563</c:v>
                </c:pt>
                <c:pt idx="931">
                  <c:v>2.9747337851585773</c:v>
                </c:pt>
                <c:pt idx="932">
                  <c:v>2.8312234429217398</c:v>
                </c:pt>
                <c:pt idx="933">
                  <c:v>2.7904623660086205</c:v>
                </c:pt>
                <c:pt idx="934">
                  <c:v>2.6677539038240008</c:v>
                </c:pt>
                <c:pt idx="935">
                  <c:v>2.4072655282860338</c:v>
                </c:pt>
                <c:pt idx="936">
                  <c:v>2.2814047227092735</c:v>
                </c:pt>
                <c:pt idx="937">
                  <c:v>2.4841051290150782</c:v>
                </c:pt>
                <c:pt idx="938">
                  <c:v>2.5517114303707942</c:v>
                </c:pt>
                <c:pt idx="939">
                  <c:v>2.5230221208695367</c:v>
                </c:pt>
                <c:pt idx="940">
                  <c:v>2.4954622786479419</c:v>
                </c:pt>
                <c:pt idx="941">
                  <c:v>2.5753923945465886</c:v>
                </c:pt>
                <c:pt idx="942">
                  <c:v>2.6639259784439795</c:v>
                </c:pt>
                <c:pt idx="943">
                  <c:v>2.7304340861408427</c:v>
                </c:pt>
                <c:pt idx="944">
                  <c:v>2.8436795177112049</c:v>
                </c:pt>
                <c:pt idx="945">
                  <c:v>2.8388364188441613</c:v>
                </c:pt>
                <c:pt idx="946">
                  <c:v>2.9625364198398336</c:v>
                </c:pt>
                <c:pt idx="947">
                  <c:v>2.9643064524260856</c:v>
                </c:pt>
                <c:pt idx="948">
                  <c:v>3.0617429423499307</c:v>
                </c:pt>
                <c:pt idx="949">
                  <c:v>3.1800096323166649</c:v>
                </c:pt>
                <c:pt idx="950">
                  <c:v>2.8863664780975475</c:v>
                </c:pt>
                <c:pt idx="951">
                  <c:v>2.7157584169188138</c:v>
                </c:pt>
                <c:pt idx="952">
                  <c:v>2.7166696414447777</c:v>
                </c:pt>
                <c:pt idx="953">
                  <c:v>2.9971278846894651</c:v>
                </c:pt>
                <c:pt idx="954">
                  <c:v>3.2639201689846202</c:v>
                </c:pt>
                <c:pt idx="955">
                  <c:v>3.510876087643275</c:v>
                </c:pt>
                <c:pt idx="956">
                  <c:v>3.5004026612713948</c:v>
                </c:pt>
                <c:pt idx="957">
                  <c:v>3.4651961024983908</c:v>
                </c:pt>
                <c:pt idx="958">
                  <c:v>3.6143094625346741</c:v>
                </c:pt>
                <c:pt idx="959">
                  <c:v>3.3290613770589199</c:v>
                </c:pt>
                <c:pt idx="960">
                  <c:v>3.1686508310612114</c:v>
                </c:pt>
                <c:pt idx="961">
                  <c:v>3.1519203628641588</c:v>
                </c:pt>
                <c:pt idx="962">
                  <c:v>3.1729150018678283</c:v>
                </c:pt>
                <c:pt idx="963">
                  <c:v>3.0584477222475761</c:v>
                </c:pt>
                <c:pt idx="964">
                  <c:v>3.130744885870159</c:v>
                </c:pt>
                <c:pt idx="965">
                  <c:v>2.7324570911542874</c:v>
                </c:pt>
                <c:pt idx="966">
                  <c:v>2.7269645239474878</c:v>
                </c:pt>
                <c:pt idx="967">
                  <c:v>2.8141845685677218</c:v>
                </c:pt>
                <c:pt idx="968">
                  <c:v>2.8743207848956684</c:v>
                </c:pt>
                <c:pt idx="969">
                  <c:v>2.9013174258442755</c:v>
                </c:pt>
                <c:pt idx="970">
                  <c:v>2.8234324347315067</c:v>
                </c:pt>
                <c:pt idx="971">
                  <c:v>2.9564654855878199</c:v>
                </c:pt>
                <c:pt idx="972">
                  <c:v>3.0651065760097445</c:v>
                </c:pt>
                <c:pt idx="973">
                  <c:v>3.0510880465752495</c:v>
                </c:pt>
                <c:pt idx="974">
                  <c:v>2.9044828285057447</c:v>
                </c:pt>
                <c:pt idx="975">
                  <c:v>2.9244463097219304</c:v>
                </c:pt>
                <c:pt idx="976">
                  <c:v>2.9646132094197029</c:v>
                </c:pt>
                <c:pt idx="977">
                  <c:v>3.0283045205969743</c:v>
                </c:pt>
                <c:pt idx="978">
                  <c:v>3.1030726709009593</c:v>
                </c:pt>
                <c:pt idx="979">
                  <c:v>3.1457932734809191</c:v>
                </c:pt>
                <c:pt idx="980">
                  <c:v>2.9930035638318913</c:v>
                </c:pt>
                <c:pt idx="981">
                  <c:v>2.9672466145669532</c:v>
                </c:pt>
                <c:pt idx="982">
                  <c:v>3.095618765471928</c:v>
                </c:pt>
                <c:pt idx="983">
                  <c:v>3.0997067745287259</c:v>
                </c:pt>
                <c:pt idx="984">
                  <c:v>3.1198362969919455</c:v>
                </c:pt>
                <c:pt idx="985">
                  <c:v>3.2205812941562497</c:v>
                </c:pt>
                <c:pt idx="986">
                  <c:v>3.3424174272673439</c:v>
                </c:pt>
                <c:pt idx="987">
                  <c:v>3.2734536659022218</c:v>
                </c:pt>
                <c:pt idx="988">
                  <c:v>3.3766598462699906</c:v>
                </c:pt>
                <c:pt idx="989">
                  <c:v>3.3318269004939443</c:v>
                </c:pt>
                <c:pt idx="990">
                  <c:v>3.329566415867196</c:v>
                </c:pt>
                <c:pt idx="991">
                  <c:v>3.3809779592297375</c:v>
                </c:pt>
                <c:pt idx="992">
                  <c:v>3.5208391501542979</c:v>
                </c:pt>
                <c:pt idx="993">
                  <c:v>3.5433052703709578</c:v>
                </c:pt>
                <c:pt idx="994">
                  <c:v>3.5131719237096801</c:v>
                </c:pt>
                <c:pt idx="995">
                  <c:v>3.5103288626133105</c:v>
                </c:pt>
                <c:pt idx="996">
                  <c:v>3.6469923210836299</c:v>
                </c:pt>
                <c:pt idx="997">
                  <c:v>3.7736021166553182</c:v>
                </c:pt>
                <c:pt idx="998">
                  <c:v>3.7806952410901018</c:v>
                </c:pt>
                <c:pt idx="999">
                  <c:v>3.8646962401808325</c:v>
                </c:pt>
                <c:pt idx="1000">
                  <c:v>3.9552040761261442</c:v>
                </c:pt>
                <c:pt idx="1001">
                  <c:v>3.8424700407109524</c:v>
                </c:pt>
                <c:pt idx="1002">
                  <c:v>3.8866152426204783</c:v>
                </c:pt>
                <c:pt idx="1003">
                  <c:v>3.8127384564853402</c:v>
                </c:pt>
                <c:pt idx="1004">
                  <c:v>4.0726355867313693</c:v>
                </c:pt>
                <c:pt idx="1005">
                  <c:v>4.1645362664951922</c:v>
                </c:pt>
                <c:pt idx="1006">
                  <c:v>4.055038590382404</c:v>
                </c:pt>
                <c:pt idx="1007">
                  <c:v>4.0149737708034419</c:v>
                </c:pt>
                <c:pt idx="1008">
                  <c:v>3.9067982578729534</c:v>
                </c:pt>
                <c:pt idx="1009">
                  <c:v>3.8231746052377247</c:v>
                </c:pt>
                <c:pt idx="1010">
                  <c:v>3.7239466515608064</c:v>
                </c:pt>
                <c:pt idx="1011">
                  <c:v>3.588041233271738</c:v>
                </c:pt>
                <c:pt idx="1012">
                  <c:v>3.4621194775629176</c:v>
                </c:pt>
                <c:pt idx="1013">
                  <c:v>3.3745331870353135</c:v>
                </c:pt>
                <c:pt idx="1014">
                  <c:v>3.1178870323827499</c:v>
                </c:pt>
                <c:pt idx="1015">
                  <c:v>3.2350577901028901</c:v>
                </c:pt>
                <c:pt idx="1016">
                  <c:v>3.2579681341197486</c:v>
                </c:pt>
                <c:pt idx="1017">
                  <c:v>3.1250713995499022</c:v>
                </c:pt>
                <c:pt idx="1018">
                  <c:v>2.9319584836804626</c:v>
                </c:pt>
                <c:pt idx="1019">
                  <c:v>2.7598989514912833</c:v>
                </c:pt>
                <c:pt idx="1020">
                  <c:v>2.9439025393221616</c:v>
                </c:pt>
                <c:pt idx="1021">
                  <c:v>3.0186314835974657</c:v>
                </c:pt>
                <c:pt idx="1022">
                  <c:v>2.9339821431408564</c:v>
                </c:pt>
                <c:pt idx="1023">
                  <c:v>2.9201184730004321</c:v>
                </c:pt>
                <c:pt idx="1024">
                  <c:v>3.1360799822502474</c:v>
                </c:pt>
                <c:pt idx="1025">
                  <c:v>3.0820125221601491</c:v>
                </c:pt>
                <c:pt idx="1026">
                  <c:v>3.009924544907375</c:v>
                </c:pt>
                <c:pt idx="1027">
                  <c:v>2.881727827816623</c:v>
                </c:pt>
                <c:pt idx="1028">
                  <c:v>2.7856843858798506</c:v>
                </c:pt>
                <c:pt idx="1029">
                  <c:v>2.8603831221353762</c:v>
                </c:pt>
                <c:pt idx="1030">
                  <c:v>2.8025026074837394</c:v>
                </c:pt>
                <c:pt idx="1031">
                  <c:v>2.7545735068583452</c:v>
                </c:pt>
                <c:pt idx="1032">
                  <c:v>2.8251271568315857</c:v>
                </c:pt>
                <c:pt idx="1033">
                  <c:v>2.9152402219866573</c:v>
                </c:pt>
                <c:pt idx="1034">
                  <c:v>2.7103772065478644</c:v>
                </c:pt>
                <c:pt idx="1035">
                  <c:v>2.6196780082555358</c:v>
                </c:pt>
                <c:pt idx="1036">
                  <c:v>2.5069075322066889</c:v>
                </c:pt>
                <c:pt idx="1037">
                  <c:v>2.5016140587510169</c:v>
                </c:pt>
                <c:pt idx="1038">
                  <c:v>2.5060130786613271</c:v>
                </c:pt>
                <c:pt idx="1039">
                  <c:v>2.5407714881896397</c:v>
                </c:pt>
                <c:pt idx="1040">
                  <c:v>2.609570207086199</c:v>
                </c:pt>
                <c:pt idx="1041">
                  <c:v>2.6142029973183338</c:v>
                </c:pt>
                <c:pt idx="1042">
                  <c:v>2.7250771960430868</c:v>
                </c:pt>
                <c:pt idx="1043">
                  <c:v>2.4805654863303319</c:v>
                </c:pt>
                <c:pt idx="1044">
                  <c:v>2.3560046791927749</c:v>
                </c:pt>
                <c:pt idx="1045">
                  <c:v>2.2357587123963629</c:v>
                </c:pt>
                <c:pt idx="1046">
                  <c:v>2.2794285744176328</c:v>
                </c:pt>
                <c:pt idx="1047">
                  <c:v>2.3240423325208814</c:v>
                </c:pt>
                <c:pt idx="1048">
                  <c:v>2.2624579186770211</c:v>
                </c:pt>
                <c:pt idx="1049">
                  <c:v>2.4932837803815189</c:v>
                </c:pt>
                <c:pt idx="1050">
                  <c:v>2.6659319097958805</c:v>
                </c:pt>
                <c:pt idx="1051">
                  <c:v>2.5323968752148391</c:v>
                </c:pt>
                <c:pt idx="1052">
                  <c:v>2.242128229114662</c:v>
                </c:pt>
                <c:pt idx="1053">
                  <c:v>2.0392363802385947</c:v>
                </c:pt>
                <c:pt idx="1054">
                  <c:v>1.9760077316410765</c:v>
                </c:pt>
                <c:pt idx="1055">
                  <c:v>2.086324964927015</c:v>
                </c:pt>
                <c:pt idx="1056">
                  <c:v>2.061217626314821</c:v>
                </c:pt>
                <c:pt idx="1057">
                  <c:v>2.0548586372184481</c:v>
                </c:pt>
                <c:pt idx="1058">
                  <c:v>2.0211042051230526</c:v>
                </c:pt>
                <c:pt idx="1059">
                  <c:v>2.0617228847506408</c:v>
                </c:pt>
                <c:pt idx="1060">
                  <c:v>2.0507615010366687</c:v>
                </c:pt>
                <c:pt idx="1061">
                  <c:v>2.0694734268662001</c:v>
                </c:pt>
                <c:pt idx="1062">
                  <c:v>2.1547567413454427</c:v>
                </c:pt>
                <c:pt idx="1063">
                  <c:v>2.1816735334792212</c:v>
                </c:pt>
                <c:pt idx="1064">
                  <c:v>2.1296655113597232</c:v>
                </c:pt>
                <c:pt idx="1065">
                  <c:v>2.1245843963191651</c:v>
                </c:pt>
                <c:pt idx="1066">
                  <c:v>2.1963275704720164</c:v>
                </c:pt>
                <c:pt idx="1067">
                  <c:v>2.2620680413211329</c:v>
                </c:pt>
                <c:pt idx="1068">
                  <c:v>1.7830470577908459</c:v>
                </c:pt>
                <c:pt idx="1069">
                  <c:v>1.8473509886314039</c:v>
                </c:pt>
                <c:pt idx="1070">
                  <c:v>2.0155792321563983</c:v>
                </c:pt>
                <c:pt idx="1071">
                  <c:v>2.0804689794446047</c:v>
                </c:pt>
                <c:pt idx="1072">
                  <c:v>2.1288267484197467</c:v>
                </c:pt>
                <c:pt idx="1073">
                  <c:v>2.2262821710853786</c:v>
                </c:pt>
                <c:pt idx="1074">
                  <c:v>2.2449904487079824</c:v>
                </c:pt>
                <c:pt idx="1075">
                  <c:v>2.4125219352215428</c:v>
                </c:pt>
                <c:pt idx="1076">
                  <c:v>2.5304324621391929</c:v>
                </c:pt>
                <c:pt idx="1077">
                  <c:v>2.7246903183986979</c:v>
                </c:pt>
                <c:pt idx="1078">
                  <c:v>2.7939130942165904</c:v>
                </c:pt>
                <c:pt idx="1079">
                  <c:v>2.9217397240884191</c:v>
                </c:pt>
                <c:pt idx="1080">
                  <c:v>3.2244592037181588</c:v>
                </c:pt>
                <c:pt idx="1081">
                  <c:v>3.3890430169677934</c:v>
                </c:pt>
                <c:pt idx="1082">
                  <c:v>3.183959408277814</c:v>
                </c:pt>
                <c:pt idx="1083">
                  <c:v>3.2959389281896745</c:v>
                </c:pt>
                <c:pt idx="1084">
                  <c:v>3.4634669053484886</c:v>
                </c:pt>
                <c:pt idx="1085">
                  <c:v>3.6056448795475826</c:v>
                </c:pt>
                <c:pt idx="1086">
                  <c:v>4.0664235541434133</c:v>
                </c:pt>
                <c:pt idx="1087">
                  <c:v>3.9129597146474913</c:v>
                </c:pt>
                <c:pt idx="1088">
                  <c:v>3.8758685701913764</c:v>
                </c:pt>
                <c:pt idx="1089">
                  <c:v>3.8032331080280746</c:v>
                </c:pt>
                <c:pt idx="1090">
                  <c:v>3.7135617536640102</c:v>
                </c:pt>
                <c:pt idx="1091">
                  <c:v>3.7117414708036525</c:v>
                </c:pt>
                <c:pt idx="1092">
                  <c:v>3.478572961943506</c:v>
                </c:pt>
                <c:pt idx="1093">
                  <c:v>3.6095989617442803</c:v>
                </c:pt>
                <c:pt idx="1094">
                  <c:v>3.3846464484120093</c:v>
                </c:pt>
                <c:pt idx="1095">
                  <c:v>3.4312660659622769</c:v>
                </c:pt>
                <c:pt idx="1096">
                  <c:v>3.8676040569333043</c:v>
                </c:pt>
                <c:pt idx="1097">
                  <c:v>4.0856823023771787</c:v>
                </c:pt>
                <c:pt idx="1098">
                  <c:v>3.9757144351711826</c:v>
                </c:pt>
                <c:pt idx="1099">
                  <c:v>3.8968968264763357</c:v>
                </c:pt>
                <c:pt idx="1100">
                  <c:v>3.8518079561632037</c:v>
                </c:pt>
                <c:pt idx="1101">
                  <c:v>3.8958998310750319</c:v>
                </c:pt>
                <c:pt idx="1102">
                  <c:v>3.9443194291953798</c:v>
                </c:pt>
                <c:pt idx="1103">
                  <c:v>4.3565137001125089</c:v>
                </c:pt>
                <c:pt idx="1104">
                  <c:v>4.2026094420114042</c:v>
                </c:pt>
                <c:pt idx="1105">
                  <c:v>4.1134030593527218</c:v>
                </c:pt>
                <c:pt idx="1106">
                  <c:v>3.9130639295477949</c:v>
                </c:pt>
                <c:pt idx="1107">
                  <c:v>3.8791173052633505</c:v>
                </c:pt>
                <c:pt idx="1108">
                  <c:v>3.9557237621468393</c:v>
                </c:pt>
              </c:numCache>
            </c:numRef>
          </c:val>
          <c:smooth val="0"/>
          <c:extLst>
            <c:ext xmlns:c16="http://schemas.microsoft.com/office/drawing/2014/chart" uri="{C3380CC4-5D6E-409C-BE32-E72D297353CC}">
              <c16:uniqueId val="{00000002-BB2B-574B-8EDC-7FED91232E82}"/>
            </c:ext>
          </c:extLst>
        </c:ser>
        <c:ser>
          <c:idx val="4"/>
          <c:order val="2"/>
          <c:tx>
            <c:strRef>
              <c:f>variable_alloc!$AP$1</c:f>
              <c:strCache>
                <c:ptCount val="1"/>
                <c:pt idx="0">
                  <c:v>66:34 20-yr real return</c:v>
                </c:pt>
              </c:strCache>
            </c:strRef>
          </c:tx>
          <c:spPr>
            <a:ln w="28575" cap="rnd">
              <a:solidFill>
                <a:schemeClr val="accent5"/>
              </a:solidFill>
              <a:round/>
            </a:ln>
            <a:effectLst/>
          </c:spPr>
          <c:marker>
            <c:symbol val="none"/>
          </c:marker>
          <c:cat>
            <c:numRef>
              <c:f>variable_alloc!$AL$364:$AL$1474</c:f>
              <c:numCache>
                <c:formatCode>0.00</c:formatCode>
                <c:ptCount val="1111"/>
                <c:pt idx="0">
                  <c:v>1911.1249999999636</c:v>
                </c:pt>
                <c:pt idx="1">
                  <c:v>1911.2083333332969</c:v>
                </c:pt>
                <c:pt idx="2">
                  <c:v>1911.2916666666301</c:v>
                </c:pt>
                <c:pt idx="3">
                  <c:v>1911.3749999999634</c:v>
                </c:pt>
                <c:pt idx="4">
                  <c:v>1911.4583333332967</c:v>
                </c:pt>
                <c:pt idx="5">
                  <c:v>1911.5416666666299</c:v>
                </c:pt>
                <c:pt idx="6">
                  <c:v>1911.6249999999632</c:v>
                </c:pt>
                <c:pt idx="7">
                  <c:v>1911.7083333332964</c:v>
                </c:pt>
                <c:pt idx="8">
                  <c:v>1911.7916666666297</c:v>
                </c:pt>
                <c:pt idx="9">
                  <c:v>1911.8749999999629</c:v>
                </c:pt>
                <c:pt idx="10">
                  <c:v>1911.9583333332962</c:v>
                </c:pt>
                <c:pt idx="11">
                  <c:v>1912.0416666666295</c:v>
                </c:pt>
                <c:pt idx="12">
                  <c:v>1912.1249999999627</c:v>
                </c:pt>
                <c:pt idx="13">
                  <c:v>1912.208333333296</c:v>
                </c:pt>
                <c:pt idx="14">
                  <c:v>1912.2916666666292</c:v>
                </c:pt>
                <c:pt idx="15">
                  <c:v>1912.3749999999625</c:v>
                </c:pt>
                <c:pt idx="16">
                  <c:v>1912.4583333332957</c:v>
                </c:pt>
                <c:pt idx="17">
                  <c:v>1912.541666666629</c:v>
                </c:pt>
                <c:pt idx="18">
                  <c:v>1912.6249999999623</c:v>
                </c:pt>
                <c:pt idx="19">
                  <c:v>1912.7083333332955</c:v>
                </c:pt>
                <c:pt idx="20">
                  <c:v>1912.7916666666288</c:v>
                </c:pt>
                <c:pt idx="21">
                  <c:v>1912.874999999962</c:v>
                </c:pt>
                <c:pt idx="22">
                  <c:v>1912.9583333332953</c:v>
                </c:pt>
                <c:pt idx="23">
                  <c:v>1913.0416666666285</c:v>
                </c:pt>
                <c:pt idx="24">
                  <c:v>1913.1249999999618</c:v>
                </c:pt>
                <c:pt idx="25">
                  <c:v>1913.2083333332951</c:v>
                </c:pt>
                <c:pt idx="26">
                  <c:v>1913.2916666666283</c:v>
                </c:pt>
                <c:pt idx="27">
                  <c:v>1913.3749999999616</c:v>
                </c:pt>
                <c:pt idx="28">
                  <c:v>1913.4583333332948</c:v>
                </c:pt>
                <c:pt idx="29">
                  <c:v>1913.5416666666281</c:v>
                </c:pt>
                <c:pt idx="30">
                  <c:v>1913.6249999999613</c:v>
                </c:pt>
                <c:pt idx="31">
                  <c:v>1913.7083333332946</c:v>
                </c:pt>
                <c:pt idx="32">
                  <c:v>1913.7916666666279</c:v>
                </c:pt>
                <c:pt idx="33">
                  <c:v>1913.8749999999611</c:v>
                </c:pt>
                <c:pt idx="34">
                  <c:v>1913.9583333332944</c:v>
                </c:pt>
                <c:pt idx="35">
                  <c:v>1914.0416666666276</c:v>
                </c:pt>
                <c:pt idx="36">
                  <c:v>1914.1249999999609</c:v>
                </c:pt>
                <c:pt idx="37">
                  <c:v>1914.2083333332941</c:v>
                </c:pt>
                <c:pt idx="38">
                  <c:v>1914.2916666666274</c:v>
                </c:pt>
                <c:pt idx="39">
                  <c:v>1914.3749999999607</c:v>
                </c:pt>
                <c:pt idx="40">
                  <c:v>1914.4583333332939</c:v>
                </c:pt>
                <c:pt idx="41">
                  <c:v>1914.5416666666272</c:v>
                </c:pt>
                <c:pt idx="42">
                  <c:v>1914.6249999999604</c:v>
                </c:pt>
                <c:pt idx="43">
                  <c:v>1914.7083333332937</c:v>
                </c:pt>
                <c:pt idx="44">
                  <c:v>1914.791666666627</c:v>
                </c:pt>
                <c:pt idx="45">
                  <c:v>1914.8749999999602</c:v>
                </c:pt>
                <c:pt idx="46">
                  <c:v>1914.9583333332935</c:v>
                </c:pt>
                <c:pt idx="47">
                  <c:v>1915.0416666666267</c:v>
                </c:pt>
                <c:pt idx="48">
                  <c:v>1915.12499999996</c:v>
                </c:pt>
                <c:pt idx="49">
                  <c:v>1915.2083333332932</c:v>
                </c:pt>
                <c:pt idx="50">
                  <c:v>1915.2916666666265</c:v>
                </c:pt>
                <c:pt idx="51">
                  <c:v>1915.3749999999598</c:v>
                </c:pt>
                <c:pt idx="52">
                  <c:v>1915.458333333293</c:v>
                </c:pt>
                <c:pt idx="53">
                  <c:v>1915.5416666666263</c:v>
                </c:pt>
                <c:pt idx="54">
                  <c:v>1915.6249999999595</c:v>
                </c:pt>
                <c:pt idx="55">
                  <c:v>1915.7083333332928</c:v>
                </c:pt>
                <c:pt idx="56">
                  <c:v>1915.791666666626</c:v>
                </c:pt>
                <c:pt idx="57">
                  <c:v>1915.8749999999593</c:v>
                </c:pt>
                <c:pt idx="58">
                  <c:v>1915.9583333332926</c:v>
                </c:pt>
                <c:pt idx="59">
                  <c:v>1916.0416666666258</c:v>
                </c:pt>
                <c:pt idx="60">
                  <c:v>1916.1249999999591</c:v>
                </c:pt>
                <c:pt idx="61">
                  <c:v>1916.2083333332923</c:v>
                </c:pt>
                <c:pt idx="62">
                  <c:v>1916.2916666666256</c:v>
                </c:pt>
                <c:pt idx="63">
                  <c:v>1916.3749999999588</c:v>
                </c:pt>
                <c:pt idx="64">
                  <c:v>1916.4583333332921</c:v>
                </c:pt>
                <c:pt idx="65">
                  <c:v>1916.5416666666254</c:v>
                </c:pt>
                <c:pt idx="66">
                  <c:v>1916.6249999999586</c:v>
                </c:pt>
                <c:pt idx="67">
                  <c:v>1916.7083333332919</c:v>
                </c:pt>
                <c:pt idx="68">
                  <c:v>1916.7916666666251</c:v>
                </c:pt>
                <c:pt idx="69">
                  <c:v>1916.8749999999584</c:v>
                </c:pt>
                <c:pt idx="70">
                  <c:v>1916.9583333332916</c:v>
                </c:pt>
                <c:pt idx="71">
                  <c:v>1917.0416666666249</c:v>
                </c:pt>
                <c:pt idx="72">
                  <c:v>1917.1249999999582</c:v>
                </c:pt>
                <c:pt idx="73">
                  <c:v>1917.2083333332914</c:v>
                </c:pt>
                <c:pt idx="74">
                  <c:v>1917.2916666666247</c:v>
                </c:pt>
                <c:pt idx="75">
                  <c:v>1917.3749999999579</c:v>
                </c:pt>
                <c:pt idx="76">
                  <c:v>1917.4583333332912</c:v>
                </c:pt>
                <c:pt idx="77">
                  <c:v>1917.5416666666245</c:v>
                </c:pt>
                <c:pt idx="78">
                  <c:v>1917.6249999999577</c:v>
                </c:pt>
                <c:pt idx="79">
                  <c:v>1917.708333333291</c:v>
                </c:pt>
                <c:pt idx="80">
                  <c:v>1917.7916666666242</c:v>
                </c:pt>
                <c:pt idx="81">
                  <c:v>1917.8749999999575</c:v>
                </c:pt>
                <c:pt idx="82">
                  <c:v>1917.9583333332907</c:v>
                </c:pt>
                <c:pt idx="83">
                  <c:v>1918.041666666624</c:v>
                </c:pt>
                <c:pt idx="84">
                  <c:v>1918.1249999999573</c:v>
                </c:pt>
                <c:pt idx="85">
                  <c:v>1918.2083333332905</c:v>
                </c:pt>
                <c:pt idx="86">
                  <c:v>1918.2916666666238</c:v>
                </c:pt>
                <c:pt idx="87">
                  <c:v>1918.374999999957</c:v>
                </c:pt>
                <c:pt idx="88">
                  <c:v>1918.4583333332903</c:v>
                </c:pt>
                <c:pt idx="89">
                  <c:v>1918.5416666666235</c:v>
                </c:pt>
                <c:pt idx="90">
                  <c:v>1918.6249999999568</c:v>
                </c:pt>
                <c:pt idx="91">
                  <c:v>1918.7083333332901</c:v>
                </c:pt>
                <c:pt idx="92">
                  <c:v>1918.7916666666233</c:v>
                </c:pt>
                <c:pt idx="93">
                  <c:v>1918.8749999999566</c:v>
                </c:pt>
                <c:pt idx="94">
                  <c:v>1918.9583333332898</c:v>
                </c:pt>
                <c:pt idx="95">
                  <c:v>1919.0416666666231</c:v>
                </c:pt>
                <c:pt idx="96">
                  <c:v>1919.1249999999563</c:v>
                </c:pt>
                <c:pt idx="97">
                  <c:v>1919.2083333332896</c:v>
                </c:pt>
                <c:pt idx="98">
                  <c:v>1919.2916666666229</c:v>
                </c:pt>
                <c:pt idx="99">
                  <c:v>1919.3749999999561</c:v>
                </c:pt>
                <c:pt idx="100">
                  <c:v>1919.4583333332894</c:v>
                </c:pt>
                <c:pt idx="101">
                  <c:v>1919.5416666666226</c:v>
                </c:pt>
                <c:pt idx="102">
                  <c:v>1919.6249999999559</c:v>
                </c:pt>
                <c:pt idx="103">
                  <c:v>1919.7083333332891</c:v>
                </c:pt>
                <c:pt idx="104">
                  <c:v>1919.7916666666224</c:v>
                </c:pt>
                <c:pt idx="105">
                  <c:v>1919.8749999999557</c:v>
                </c:pt>
                <c:pt idx="106">
                  <c:v>1919.9583333332889</c:v>
                </c:pt>
                <c:pt idx="107">
                  <c:v>1920.0416666666222</c:v>
                </c:pt>
                <c:pt idx="108">
                  <c:v>1920.1249999999554</c:v>
                </c:pt>
                <c:pt idx="109">
                  <c:v>1920.2083333332887</c:v>
                </c:pt>
                <c:pt idx="110">
                  <c:v>1920.2916666666219</c:v>
                </c:pt>
                <c:pt idx="111">
                  <c:v>1920.3749999999552</c:v>
                </c:pt>
                <c:pt idx="112">
                  <c:v>1920.4583333332885</c:v>
                </c:pt>
                <c:pt idx="113">
                  <c:v>1920.5416666666217</c:v>
                </c:pt>
                <c:pt idx="114">
                  <c:v>1920.624999999955</c:v>
                </c:pt>
                <c:pt idx="115">
                  <c:v>1920.7083333332882</c:v>
                </c:pt>
                <c:pt idx="116">
                  <c:v>1920.7916666666215</c:v>
                </c:pt>
                <c:pt idx="117">
                  <c:v>1920.8749999999548</c:v>
                </c:pt>
                <c:pt idx="118">
                  <c:v>1920.958333333288</c:v>
                </c:pt>
                <c:pt idx="119">
                  <c:v>1921.0416666666213</c:v>
                </c:pt>
                <c:pt idx="120">
                  <c:v>1921.1249999999545</c:v>
                </c:pt>
                <c:pt idx="121">
                  <c:v>1921.2083333332878</c:v>
                </c:pt>
                <c:pt idx="122">
                  <c:v>1921.291666666621</c:v>
                </c:pt>
                <c:pt idx="123">
                  <c:v>1921.3749999999543</c:v>
                </c:pt>
                <c:pt idx="124">
                  <c:v>1921.4583333332876</c:v>
                </c:pt>
                <c:pt idx="125">
                  <c:v>1921.5416666666208</c:v>
                </c:pt>
                <c:pt idx="126">
                  <c:v>1921.6249999999541</c:v>
                </c:pt>
                <c:pt idx="127">
                  <c:v>1921.7083333332873</c:v>
                </c:pt>
                <c:pt idx="128">
                  <c:v>1921.7916666666206</c:v>
                </c:pt>
                <c:pt idx="129">
                  <c:v>1921.8749999999538</c:v>
                </c:pt>
                <c:pt idx="130">
                  <c:v>1921.9583333332871</c:v>
                </c:pt>
                <c:pt idx="131">
                  <c:v>1922.0416666666204</c:v>
                </c:pt>
                <c:pt idx="132">
                  <c:v>1922.1249999999536</c:v>
                </c:pt>
                <c:pt idx="133">
                  <c:v>1922.2083333332869</c:v>
                </c:pt>
                <c:pt idx="134">
                  <c:v>1922.2916666666201</c:v>
                </c:pt>
                <c:pt idx="135">
                  <c:v>1922.3749999999534</c:v>
                </c:pt>
                <c:pt idx="136">
                  <c:v>1922.4583333332866</c:v>
                </c:pt>
                <c:pt idx="137">
                  <c:v>1922.5416666666199</c:v>
                </c:pt>
                <c:pt idx="138">
                  <c:v>1922.6249999999532</c:v>
                </c:pt>
                <c:pt idx="139">
                  <c:v>1922.7083333332864</c:v>
                </c:pt>
                <c:pt idx="140">
                  <c:v>1922.7916666666197</c:v>
                </c:pt>
                <c:pt idx="141">
                  <c:v>1922.8749999999529</c:v>
                </c:pt>
                <c:pt idx="142">
                  <c:v>1922.9583333332862</c:v>
                </c:pt>
                <c:pt idx="143">
                  <c:v>1923.0416666666194</c:v>
                </c:pt>
                <c:pt idx="144">
                  <c:v>1923.1249999999527</c:v>
                </c:pt>
                <c:pt idx="145">
                  <c:v>1923.208333333286</c:v>
                </c:pt>
                <c:pt idx="146">
                  <c:v>1923.2916666666192</c:v>
                </c:pt>
                <c:pt idx="147">
                  <c:v>1923.3749999999525</c:v>
                </c:pt>
                <c:pt idx="148">
                  <c:v>1923.4583333332857</c:v>
                </c:pt>
                <c:pt idx="149">
                  <c:v>1923.541666666619</c:v>
                </c:pt>
                <c:pt idx="150">
                  <c:v>1923.6249999999523</c:v>
                </c:pt>
                <c:pt idx="151">
                  <c:v>1923.7083333332855</c:v>
                </c:pt>
                <c:pt idx="152">
                  <c:v>1923.7916666666188</c:v>
                </c:pt>
                <c:pt idx="153">
                  <c:v>1923.874999999952</c:v>
                </c:pt>
                <c:pt idx="154">
                  <c:v>1923.9583333332853</c:v>
                </c:pt>
                <c:pt idx="155">
                  <c:v>1924.0416666666185</c:v>
                </c:pt>
                <c:pt idx="156">
                  <c:v>1924.1249999999518</c:v>
                </c:pt>
                <c:pt idx="157">
                  <c:v>1924.2083333332851</c:v>
                </c:pt>
                <c:pt idx="158">
                  <c:v>1924.2916666666183</c:v>
                </c:pt>
                <c:pt idx="159">
                  <c:v>1924.3749999999516</c:v>
                </c:pt>
                <c:pt idx="160">
                  <c:v>1924.4583333332848</c:v>
                </c:pt>
                <c:pt idx="161">
                  <c:v>1924.5416666666181</c:v>
                </c:pt>
                <c:pt idx="162">
                  <c:v>1924.6249999999513</c:v>
                </c:pt>
                <c:pt idx="163">
                  <c:v>1924.7083333332846</c:v>
                </c:pt>
                <c:pt idx="164">
                  <c:v>1924.7916666666179</c:v>
                </c:pt>
                <c:pt idx="165">
                  <c:v>1924.8749999999511</c:v>
                </c:pt>
                <c:pt idx="166">
                  <c:v>1924.9583333332844</c:v>
                </c:pt>
                <c:pt idx="167">
                  <c:v>1925.0416666666176</c:v>
                </c:pt>
                <c:pt idx="168">
                  <c:v>1925.1249999999509</c:v>
                </c:pt>
                <c:pt idx="169">
                  <c:v>1925.2083333332841</c:v>
                </c:pt>
                <c:pt idx="170">
                  <c:v>1925.2916666666174</c:v>
                </c:pt>
                <c:pt idx="171">
                  <c:v>1925.3749999999507</c:v>
                </c:pt>
                <c:pt idx="172">
                  <c:v>1925.4583333332839</c:v>
                </c:pt>
                <c:pt idx="173">
                  <c:v>1925.5416666666172</c:v>
                </c:pt>
                <c:pt idx="174">
                  <c:v>1925.6249999999504</c:v>
                </c:pt>
                <c:pt idx="175">
                  <c:v>1925.7083333332837</c:v>
                </c:pt>
                <c:pt idx="176">
                  <c:v>1925.7916666666169</c:v>
                </c:pt>
                <c:pt idx="177">
                  <c:v>1925.8749999999502</c:v>
                </c:pt>
                <c:pt idx="178">
                  <c:v>1925.9583333332835</c:v>
                </c:pt>
                <c:pt idx="179">
                  <c:v>1926.0416666666167</c:v>
                </c:pt>
                <c:pt idx="180">
                  <c:v>1926.12499999995</c:v>
                </c:pt>
                <c:pt idx="181">
                  <c:v>1926.2083333332832</c:v>
                </c:pt>
                <c:pt idx="182">
                  <c:v>1926.2916666666165</c:v>
                </c:pt>
                <c:pt idx="183">
                  <c:v>1926.3749999999498</c:v>
                </c:pt>
                <c:pt idx="184">
                  <c:v>1926.458333333283</c:v>
                </c:pt>
                <c:pt idx="185">
                  <c:v>1926.5416666666163</c:v>
                </c:pt>
                <c:pt idx="186">
                  <c:v>1926.6249999999495</c:v>
                </c:pt>
                <c:pt idx="187">
                  <c:v>1926.7083333332828</c:v>
                </c:pt>
                <c:pt idx="188">
                  <c:v>1926.791666666616</c:v>
                </c:pt>
                <c:pt idx="189">
                  <c:v>1926.8749999999493</c:v>
                </c:pt>
                <c:pt idx="190">
                  <c:v>1926.9583333332826</c:v>
                </c:pt>
                <c:pt idx="191">
                  <c:v>1927.0416666666158</c:v>
                </c:pt>
                <c:pt idx="192">
                  <c:v>1927.1249999999491</c:v>
                </c:pt>
                <c:pt idx="193">
                  <c:v>1927.2083333332823</c:v>
                </c:pt>
                <c:pt idx="194">
                  <c:v>1927.2916666666156</c:v>
                </c:pt>
                <c:pt idx="195">
                  <c:v>1927.3749999999488</c:v>
                </c:pt>
                <c:pt idx="196">
                  <c:v>1927.4583333332821</c:v>
                </c:pt>
                <c:pt idx="197">
                  <c:v>1927.5416666666154</c:v>
                </c:pt>
                <c:pt idx="198">
                  <c:v>1927.6249999999486</c:v>
                </c:pt>
                <c:pt idx="199">
                  <c:v>1927.7083333332819</c:v>
                </c:pt>
                <c:pt idx="200">
                  <c:v>1927.7916666666151</c:v>
                </c:pt>
                <c:pt idx="201">
                  <c:v>1927.8749999999484</c:v>
                </c:pt>
                <c:pt idx="202">
                  <c:v>1927.9583333332816</c:v>
                </c:pt>
                <c:pt idx="203">
                  <c:v>1928.0416666666149</c:v>
                </c:pt>
                <c:pt idx="204">
                  <c:v>1928.1249999999482</c:v>
                </c:pt>
                <c:pt idx="205">
                  <c:v>1928.2083333332814</c:v>
                </c:pt>
                <c:pt idx="206">
                  <c:v>1928.2916666666147</c:v>
                </c:pt>
                <c:pt idx="207">
                  <c:v>1928.3749999999479</c:v>
                </c:pt>
                <c:pt idx="208">
                  <c:v>1928.4583333332812</c:v>
                </c:pt>
                <c:pt idx="209">
                  <c:v>1928.5416666666144</c:v>
                </c:pt>
                <c:pt idx="210">
                  <c:v>1928.6249999999477</c:v>
                </c:pt>
                <c:pt idx="211">
                  <c:v>1928.708333333281</c:v>
                </c:pt>
                <c:pt idx="212">
                  <c:v>1928.7916666666142</c:v>
                </c:pt>
                <c:pt idx="213">
                  <c:v>1928.8749999999475</c:v>
                </c:pt>
                <c:pt idx="214">
                  <c:v>1928.9583333332807</c:v>
                </c:pt>
                <c:pt idx="215">
                  <c:v>1929.041666666614</c:v>
                </c:pt>
                <c:pt idx="216">
                  <c:v>1929.1249999999472</c:v>
                </c:pt>
                <c:pt idx="217">
                  <c:v>1929.2083333332805</c:v>
                </c:pt>
                <c:pt idx="218">
                  <c:v>1929.2916666666138</c:v>
                </c:pt>
                <c:pt idx="219">
                  <c:v>1929.374999999947</c:v>
                </c:pt>
                <c:pt idx="220">
                  <c:v>1929.4583333332803</c:v>
                </c:pt>
                <c:pt idx="221">
                  <c:v>1929.5416666666135</c:v>
                </c:pt>
                <c:pt idx="222">
                  <c:v>1929.6249999999468</c:v>
                </c:pt>
                <c:pt idx="223">
                  <c:v>1929.7083333332801</c:v>
                </c:pt>
                <c:pt idx="224">
                  <c:v>1929.7916666666133</c:v>
                </c:pt>
                <c:pt idx="225">
                  <c:v>1929.8749999999466</c:v>
                </c:pt>
                <c:pt idx="226">
                  <c:v>1929.9583333332798</c:v>
                </c:pt>
                <c:pt idx="227">
                  <c:v>1930.0416666666131</c:v>
                </c:pt>
                <c:pt idx="228">
                  <c:v>1930.1249999999463</c:v>
                </c:pt>
                <c:pt idx="229">
                  <c:v>1930.2083333332796</c:v>
                </c:pt>
                <c:pt idx="230">
                  <c:v>1930.2916666666129</c:v>
                </c:pt>
                <c:pt idx="231">
                  <c:v>1930.3749999999461</c:v>
                </c:pt>
                <c:pt idx="232">
                  <c:v>1930.4583333332794</c:v>
                </c:pt>
                <c:pt idx="233">
                  <c:v>1930.5416666666126</c:v>
                </c:pt>
                <c:pt idx="234">
                  <c:v>1930.6249999999459</c:v>
                </c:pt>
                <c:pt idx="235">
                  <c:v>1930.7083333332791</c:v>
                </c:pt>
                <c:pt idx="236">
                  <c:v>1930.7916666666124</c:v>
                </c:pt>
                <c:pt idx="237">
                  <c:v>1930.8749999999457</c:v>
                </c:pt>
                <c:pt idx="238">
                  <c:v>1930.9583333332789</c:v>
                </c:pt>
                <c:pt idx="239">
                  <c:v>1931.0416666666122</c:v>
                </c:pt>
                <c:pt idx="240">
                  <c:v>1931.1249999999454</c:v>
                </c:pt>
                <c:pt idx="241">
                  <c:v>1931.2083333332787</c:v>
                </c:pt>
                <c:pt idx="242">
                  <c:v>1931.2916666666119</c:v>
                </c:pt>
                <c:pt idx="243">
                  <c:v>1931.3749999999452</c:v>
                </c:pt>
                <c:pt idx="244">
                  <c:v>1931.4583333332785</c:v>
                </c:pt>
                <c:pt idx="245">
                  <c:v>1931.5416666666117</c:v>
                </c:pt>
                <c:pt idx="246">
                  <c:v>1931.624999999945</c:v>
                </c:pt>
                <c:pt idx="247">
                  <c:v>1931.7083333332782</c:v>
                </c:pt>
                <c:pt idx="248">
                  <c:v>1931.7916666666115</c:v>
                </c:pt>
                <c:pt idx="249">
                  <c:v>1931.8749999999447</c:v>
                </c:pt>
                <c:pt idx="250">
                  <c:v>1931.958333333278</c:v>
                </c:pt>
                <c:pt idx="251">
                  <c:v>1932.0416666666113</c:v>
                </c:pt>
                <c:pt idx="252">
                  <c:v>1932.1249999999445</c:v>
                </c:pt>
                <c:pt idx="253">
                  <c:v>1932.2083333332778</c:v>
                </c:pt>
                <c:pt idx="254">
                  <c:v>1932.291666666611</c:v>
                </c:pt>
                <c:pt idx="255">
                  <c:v>1932.3749999999443</c:v>
                </c:pt>
                <c:pt idx="256">
                  <c:v>1932.4583333332776</c:v>
                </c:pt>
                <c:pt idx="257">
                  <c:v>1932.5416666666108</c:v>
                </c:pt>
                <c:pt idx="258">
                  <c:v>1932.6249999999441</c:v>
                </c:pt>
                <c:pt idx="259">
                  <c:v>1932.7083333332773</c:v>
                </c:pt>
                <c:pt idx="260">
                  <c:v>1932.7916666666106</c:v>
                </c:pt>
                <c:pt idx="261">
                  <c:v>1932.8749999999438</c:v>
                </c:pt>
                <c:pt idx="262">
                  <c:v>1932.9583333332771</c:v>
                </c:pt>
                <c:pt idx="263">
                  <c:v>1933.0416666666104</c:v>
                </c:pt>
                <c:pt idx="264">
                  <c:v>1933.1249999999436</c:v>
                </c:pt>
                <c:pt idx="265">
                  <c:v>1933.2083333332769</c:v>
                </c:pt>
                <c:pt idx="266">
                  <c:v>1933.2916666666101</c:v>
                </c:pt>
                <c:pt idx="267">
                  <c:v>1933.3749999999434</c:v>
                </c:pt>
                <c:pt idx="268">
                  <c:v>1933.4583333332766</c:v>
                </c:pt>
                <c:pt idx="269">
                  <c:v>1933.5416666666099</c:v>
                </c:pt>
                <c:pt idx="270">
                  <c:v>1933.6249999999432</c:v>
                </c:pt>
                <c:pt idx="271">
                  <c:v>1933.7083333332764</c:v>
                </c:pt>
                <c:pt idx="272">
                  <c:v>1933.7916666666097</c:v>
                </c:pt>
                <c:pt idx="273">
                  <c:v>1933.8749999999429</c:v>
                </c:pt>
                <c:pt idx="274">
                  <c:v>1933.9583333332762</c:v>
                </c:pt>
                <c:pt idx="275">
                  <c:v>1934.0416666666094</c:v>
                </c:pt>
                <c:pt idx="276">
                  <c:v>1934.1249999999427</c:v>
                </c:pt>
                <c:pt idx="277">
                  <c:v>1934.208333333276</c:v>
                </c:pt>
                <c:pt idx="278">
                  <c:v>1934.2916666666092</c:v>
                </c:pt>
                <c:pt idx="279">
                  <c:v>1934.3749999999425</c:v>
                </c:pt>
                <c:pt idx="280">
                  <c:v>1934.4583333332757</c:v>
                </c:pt>
                <c:pt idx="281">
                  <c:v>1934.541666666609</c:v>
                </c:pt>
                <c:pt idx="282">
                  <c:v>1934.6249999999422</c:v>
                </c:pt>
                <c:pt idx="283">
                  <c:v>1934.7083333332755</c:v>
                </c:pt>
                <c:pt idx="284">
                  <c:v>1934.7916666666088</c:v>
                </c:pt>
                <c:pt idx="285">
                  <c:v>1934.874999999942</c:v>
                </c:pt>
                <c:pt idx="286">
                  <c:v>1934.9583333332753</c:v>
                </c:pt>
                <c:pt idx="287">
                  <c:v>1935.0416666666085</c:v>
                </c:pt>
                <c:pt idx="288">
                  <c:v>1935.1249999999418</c:v>
                </c:pt>
                <c:pt idx="289">
                  <c:v>1935.208333333275</c:v>
                </c:pt>
                <c:pt idx="290">
                  <c:v>1935.2916666666083</c:v>
                </c:pt>
                <c:pt idx="291">
                  <c:v>1935.3749999999416</c:v>
                </c:pt>
                <c:pt idx="292">
                  <c:v>1935.4583333332748</c:v>
                </c:pt>
                <c:pt idx="293">
                  <c:v>1935.5416666666081</c:v>
                </c:pt>
                <c:pt idx="294">
                  <c:v>1935.6249999999413</c:v>
                </c:pt>
                <c:pt idx="295">
                  <c:v>1935.7083333332746</c:v>
                </c:pt>
                <c:pt idx="296">
                  <c:v>1935.7916666666079</c:v>
                </c:pt>
                <c:pt idx="297">
                  <c:v>1935.8749999999411</c:v>
                </c:pt>
                <c:pt idx="298">
                  <c:v>1935.9583333332744</c:v>
                </c:pt>
                <c:pt idx="299">
                  <c:v>1936.0416666666076</c:v>
                </c:pt>
                <c:pt idx="300">
                  <c:v>1936.1249999999409</c:v>
                </c:pt>
                <c:pt idx="301">
                  <c:v>1936.2083333332741</c:v>
                </c:pt>
                <c:pt idx="302">
                  <c:v>1936.2916666666074</c:v>
                </c:pt>
                <c:pt idx="303">
                  <c:v>1936.3749999999407</c:v>
                </c:pt>
                <c:pt idx="304">
                  <c:v>1936.4583333332739</c:v>
                </c:pt>
                <c:pt idx="305">
                  <c:v>1936.5416666666072</c:v>
                </c:pt>
                <c:pt idx="306">
                  <c:v>1936.6249999999404</c:v>
                </c:pt>
                <c:pt idx="307">
                  <c:v>1936.7083333332737</c:v>
                </c:pt>
                <c:pt idx="308">
                  <c:v>1936.7916666666069</c:v>
                </c:pt>
                <c:pt idx="309">
                  <c:v>1936.8749999999402</c:v>
                </c:pt>
                <c:pt idx="310">
                  <c:v>1936.9583333332735</c:v>
                </c:pt>
                <c:pt idx="311">
                  <c:v>1937.0416666666067</c:v>
                </c:pt>
                <c:pt idx="312">
                  <c:v>1937.12499999994</c:v>
                </c:pt>
                <c:pt idx="313">
                  <c:v>1937.2083333332732</c:v>
                </c:pt>
                <c:pt idx="314">
                  <c:v>1937.2916666666065</c:v>
                </c:pt>
                <c:pt idx="315">
                  <c:v>1937.3749999999397</c:v>
                </c:pt>
                <c:pt idx="316">
                  <c:v>1937.458333333273</c:v>
                </c:pt>
                <c:pt idx="317">
                  <c:v>1937.5416666666063</c:v>
                </c:pt>
                <c:pt idx="318">
                  <c:v>1937.6249999999395</c:v>
                </c:pt>
                <c:pt idx="319">
                  <c:v>1937.7083333332728</c:v>
                </c:pt>
                <c:pt idx="320">
                  <c:v>1937.791666666606</c:v>
                </c:pt>
                <c:pt idx="321">
                  <c:v>1937.8749999999393</c:v>
                </c:pt>
                <c:pt idx="322">
                  <c:v>1937.9583333332725</c:v>
                </c:pt>
                <c:pt idx="323">
                  <c:v>1938.0416666666058</c:v>
                </c:pt>
                <c:pt idx="324">
                  <c:v>1938.1249999999391</c:v>
                </c:pt>
                <c:pt idx="325">
                  <c:v>1938.2083333332723</c:v>
                </c:pt>
                <c:pt idx="326">
                  <c:v>1938.2916666666056</c:v>
                </c:pt>
                <c:pt idx="327">
                  <c:v>1938.3749999999388</c:v>
                </c:pt>
                <c:pt idx="328">
                  <c:v>1938.4583333332721</c:v>
                </c:pt>
                <c:pt idx="329">
                  <c:v>1938.5416666666054</c:v>
                </c:pt>
                <c:pt idx="330">
                  <c:v>1938.6249999999386</c:v>
                </c:pt>
                <c:pt idx="331">
                  <c:v>1938.7083333332719</c:v>
                </c:pt>
                <c:pt idx="332">
                  <c:v>1938.7916666666051</c:v>
                </c:pt>
                <c:pt idx="333">
                  <c:v>1938.8749999999384</c:v>
                </c:pt>
                <c:pt idx="334">
                  <c:v>1938.9583333332716</c:v>
                </c:pt>
                <c:pt idx="335">
                  <c:v>1939.0416666666049</c:v>
                </c:pt>
                <c:pt idx="336">
                  <c:v>1939.1249999999382</c:v>
                </c:pt>
                <c:pt idx="337">
                  <c:v>1939.2083333332714</c:v>
                </c:pt>
                <c:pt idx="338">
                  <c:v>1939.2916666666047</c:v>
                </c:pt>
                <c:pt idx="339">
                  <c:v>1939.3749999999379</c:v>
                </c:pt>
                <c:pt idx="340">
                  <c:v>1939.4583333332712</c:v>
                </c:pt>
                <c:pt idx="341">
                  <c:v>1939.5416666666044</c:v>
                </c:pt>
                <c:pt idx="342">
                  <c:v>1939.6249999999377</c:v>
                </c:pt>
                <c:pt idx="343">
                  <c:v>1939.708333333271</c:v>
                </c:pt>
                <c:pt idx="344">
                  <c:v>1939.7916666666042</c:v>
                </c:pt>
                <c:pt idx="345">
                  <c:v>1939.8749999999375</c:v>
                </c:pt>
                <c:pt idx="346">
                  <c:v>1939.9583333332707</c:v>
                </c:pt>
                <c:pt idx="347">
                  <c:v>1940.041666666604</c:v>
                </c:pt>
                <c:pt idx="348">
                  <c:v>1940.1249999999372</c:v>
                </c:pt>
                <c:pt idx="349">
                  <c:v>1940.2083333332705</c:v>
                </c:pt>
                <c:pt idx="350">
                  <c:v>1940.2916666666038</c:v>
                </c:pt>
                <c:pt idx="351">
                  <c:v>1940.374999999937</c:v>
                </c:pt>
                <c:pt idx="352">
                  <c:v>1940.4583333332703</c:v>
                </c:pt>
                <c:pt idx="353">
                  <c:v>1940.5416666666035</c:v>
                </c:pt>
                <c:pt idx="354">
                  <c:v>1940.6249999999368</c:v>
                </c:pt>
                <c:pt idx="355">
                  <c:v>1940.70833333327</c:v>
                </c:pt>
                <c:pt idx="356">
                  <c:v>1940.7916666666033</c:v>
                </c:pt>
                <c:pt idx="357">
                  <c:v>1940.8749999999366</c:v>
                </c:pt>
                <c:pt idx="358">
                  <c:v>1940.9583333332698</c:v>
                </c:pt>
                <c:pt idx="359">
                  <c:v>1941.0416666666031</c:v>
                </c:pt>
                <c:pt idx="360">
                  <c:v>1941.1249999999363</c:v>
                </c:pt>
                <c:pt idx="361">
                  <c:v>1941.2083333332696</c:v>
                </c:pt>
                <c:pt idx="362">
                  <c:v>1941.2916666666029</c:v>
                </c:pt>
                <c:pt idx="363">
                  <c:v>1941.3749999999361</c:v>
                </c:pt>
                <c:pt idx="364">
                  <c:v>1941.4583333332694</c:v>
                </c:pt>
                <c:pt idx="365">
                  <c:v>1941.5416666666026</c:v>
                </c:pt>
                <c:pt idx="366">
                  <c:v>1941.6249999999359</c:v>
                </c:pt>
                <c:pt idx="367">
                  <c:v>1941.7083333332691</c:v>
                </c:pt>
                <c:pt idx="368">
                  <c:v>1941.7916666666024</c:v>
                </c:pt>
                <c:pt idx="369">
                  <c:v>1941.8749999999357</c:v>
                </c:pt>
                <c:pt idx="370">
                  <c:v>1941.9583333332689</c:v>
                </c:pt>
                <c:pt idx="371">
                  <c:v>1942.0416666666022</c:v>
                </c:pt>
                <c:pt idx="372">
                  <c:v>1942.1249999999354</c:v>
                </c:pt>
                <c:pt idx="373">
                  <c:v>1942.2083333332687</c:v>
                </c:pt>
                <c:pt idx="374">
                  <c:v>1942.2916666666019</c:v>
                </c:pt>
                <c:pt idx="375">
                  <c:v>1942.3749999999352</c:v>
                </c:pt>
                <c:pt idx="376">
                  <c:v>1942.4583333332685</c:v>
                </c:pt>
                <c:pt idx="377">
                  <c:v>1942.5416666666017</c:v>
                </c:pt>
                <c:pt idx="378">
                  <c:v>1942.624999999935</c:v>
                </c:pt>
                <c:pt idx="379">
                  <c:v>1942.7083333332682</c:v>
                </c:pt>
                <c:pt idx="380">
                  <c:v>1942.7916666666015</c:v>
                </c:pt>
                <c:pt idx="381">
                  <c:v>1942.8749999999347</c:v>
                </c:pt>
                <c:pt idx="382">
                  <c:v>1942.958333333268</c:v>
                </c:pt>
                <c:pt idx="383">
                  <c:v>1943.0416666666013</c:v>
                </c:pt>
                <c:pt idx="384">
                  <c:v>1943.1249999999345</c:v>
                </c:pt>
                <c:pt idx="385">
                  <c:v>1943.2083333332678</c:v>
                </c:pt>
                <c:pt idx="386">
                  <c:v>1943.291666666601</c:v>
                </c:pt>
                <c:pt idx="387">
                  <c:v>1943.3749999999343</c:v>
                </c:pt>
                <c:pt idx="388">
                  <c:v>1943.4583333332675</c:v>
                </c:pt>
                <c:pt idx="389">
                  <c:v>1943.5416666666008</c:v>
                </c:pt>
                <c:pt idx="390">
                  <c:v>1943.6249999999341</c:v>
                </c:pt>
                <c:pt idx="391">
                  <c:v>1943.7083333332673</c:v>
                </c:pt>
                <c:pt idx="392">
                  <c:v>1943.7916666666006</c:v>
                </c:pt>
                <c:pt idx="393">
                  <c:v>1943.8749999999338</c:v>
                </c:pt>
                <c:pt idx="394">
                  <c:v>1943.9583333332671</c:v>
                </c:pt>
                <c:pt idx="395">
                  <c:v>1944.0416666666003</c:v>
                </c:pt>
                <c:pt idx="396">
                  <c:v>1944.1249999999336</c:v>
                </c:pt>
                <c:pt idx="397">
                  <c:v>1944.2083333332669</c:v>
                </c:pt>
                <c:pt idx="398">
                  <c:v>1944.2916666666001</c:v>
                </c:pt>
                <c:pt idx="399">
                  <c:v>1944.3749999999334</c:v>
                </c:pt>
                <c:pt idx="400">
                  <c:v>1944.4583333332666</c:v>
                </c:pt>
                <c:pt idx="401">
                  <c:v>1944.5416666665999</c:v>
                </c:pt>
                <c:pt idx="402">
                  <c:v>1944.6249999999332</c:v>
                </c:pt>
                <c:pt idx="403">
                  <c:v>1944.7083333332664</c:v>
                </c:pt>
                <c:pt idx="404">
                  <c:v>1944.7916666665997</c:v>
                </c:pt>
                <c:pt idx="405">
                  <c:v>1944.8749999999329</c:v>
                </c:pt>
                <c:pt idx="406">
                  <c:v>1944.9583333332662</c:v>
                </c:pt>
                <c:pt idx="407">
                  <c:v>1945.0416666665994</c:v>
                </c:pt>
                <c:pt idx="408">
                  <c:v>1945.1249999999327</c:v>
                </c:pt>
                <c:pt idx="409">
                  <c:v>1945.208333333266</c:v>
                </c:pt>
                <c:pt idx="410">
                  <c:v>1945.2916666665992</c:v>
                </c:pt>
                <c:pt idx="411">
                  <c:v>1945.3749999999325</c:v>
                </c:pt>
                <c:pt idx="412">
                  <c:v>1945.4583333332657</c:v>
                </c:pt>
                <c:pt idx="413">
                  <c:v>1945.541666666599</c:v>
                </c:pt>
                <c:pt idx="414">
                  <c:v>1945.6249999999322</c:v>
                </c:pt>
                <c:pt idx="415">
                  <c:v>1945.7083333332655</c:v>
                </c:pt>
                <c:pt idx="416">
                  <c:v>1945.7916666665988</c:v>
                </c:pt>
                <c:pt idx="417">
                  <c:v>1945.874999999932</c:v>
                </c:pt>
                <c:pt idx="418">
                  <c:v>1945.9583333332653</c:v>
                </c:pt>
                <c:pt idx="419">
                  <c:v>1946.0416666665985</c:v>
                </c:pt>
                <c:pt idx="420">
                  <c:v>1946.1249999999318</c:v>
                </c:pt>
                <c:pt idx="421">
                  <c:v>1946.208333333265</c:v>
                </c:pt>
                <c:pt idx="422">
                  <c:v>1946.2916666665983</c:v>
                </c:pt>
                <c:pt idx="423">
                  <c:v>1946.3749999999316</c:v>
                </c:pt>
                <c:pt idx="424">
                  <c:v>1946.4583333332648</c:v>
                </c:pt>
                <c:pt idx="425">
                  <c:v>1946.5416666665981</c:v>
                </c:pt>
                <c:pt idx="426">
                  <c:v>1946.6249999999313</c:v>
                </c:pt>
                <c:pt idx="427">
                  <c:v>1946.7083333332646</c:v>
                </c:pt>
                <c:pt idx="428">
                  <c:v>1946.7916666665978</c:v>
                </c:pt>
                <c:pt idx="429">
                  <c:v>1946.8749999999311</c:v>
                </c:pt>
                <c:pt idx="430">
                  <c:v>1946.9583333332644</c:v>
                </c:pt>
                <c:pt idx="431">
                  <c:v>1947.0416666665976</c:v>
                </c:pt>
                <c:pt idx="432">
                  <c:v>1947.1249999999309</c:v>
                </c:pt>
                <c:pt idx="433">
                  <c:v>1947.2083333332641</c:v>
                </c:pt>
                <c:pt idx="434">
                  <c:v>1947.2916666665974</c:v>
                </c:pt>
                <c:pt idx="435">
                  <c:v>1947.3749999999307</c:v>
                </c:pt>
                <c:pt idx="436">
                  <c:v>1947.4583333332639</c:v>
                </c:pt>
                <c:pt idx="437">
                  <c:v>1947.5416666665972</c:v>
                </c:pt>
                <c:pt idx="438">
                  <c:v>1947.6249999999304</c:v>
                </c:pt>
                <c:pt idx="439">
                  <c:v>1947.7083333332637</c:v>
                </c:pt>
                <c:pt idx="440">
                  <c:v>1947.7916666665969</c:v>
                </c:pt>
                <c:pt idx="441">
                  <c:v>1947.8749999999302</c:v>
                </c:pt>
                <c:pt idx="442">
                  <c:v>1947.9583333332635</c:v>
                </c:pt>
                <c:pt idx="443">
                  <c:v>1948.0416666665967</c:v>
                </c:pt>
                <c:pt idx="444">
                  <c:v>1948.12499999993</c:v>
                </c:pt>
                <c:pt idx="445">
                  <c:v>1948.2083333332632</c:v>
                </c:pt>
                <c:pt idx="446">
                  <c:v>1948.2916666665965</c:v>
                </c:pt>
                <c:pt idx="447">
                  <c:v>1948.3749999999297</c:v>
                </c:pt>
                <c:pt idx="448">
                  <c:v>1948.458333333263</c:v>
                </c:pt>
                <c:pt idx="449">
                  <c:v>1948.5416666665963</c:v>
                </c:pt>
                <c:pt idx="450">
                  <c:v>1948.6249999999295</c:v>
                </c:pt>
                <c:pt idx="451">
                  <c:v>1948.7083333332628</c:v>
                </c:pt>
                <c:pt idx="452">
                  <c:v>1948.791666666596</c:v>
                </c:pt>
                <c:pt idx="453">
                  <c:v>1948.8749999999293</c:v>
                </c:pt>
                <c:pt idx="454">
                  <c:v>1948.9583333332625</c:v>
                </c:pt>
                <c:pt idx="455">
                  <c:v>1949.0416666665958</c:v>
                </c:pt>
                <c:pt idx="456">
                  <c:v>1949.1249999999291</c:v>
                </c:pt>
                <c:pt idx="457">
                  <c:v>1949.2083333332623</c:v>
                </c:pt>
                <c:pt idx="458">
                  <c:v>1949.2916666665956</c:v>
                </c:pt>
                <c:pt idx="459">
                  <c:v>1949.3749999999288</c:v>
                </c:pt>
                <c:pt idx="460">
                  <c:v>1949.4583333332621</c:v>
                </c:pt>
                <c:pt idx="461">
                  <c:v>1949.5416666665953</c:v>
                </c:pt>
                <c:pt idx="462">
                  <c:v>1949.6249999999286</c:v>
                </c:pt>
                <c:pt idx="463">
                  <c:v>1949.7083333332619</c:v>
                </c:pt>
                <c:pt idx="464">
                  <c:v>1949.7916666665951</c:v>
                </c:pt>
                <c:pt idx="465">
                  <c:v>1949.8749999999284</c:v>
                </c:pt>
                <c:pt idx="466">
                  <c:v>1949.9583333332616</c:v>
                </c:pt>
                <c:pt idx="467">
                  <c:v>1950.0416666665949</c:v>
                </c:pt>
                <c:pt idx="468">
                  <c:v>1950.1249999999281</c:v>
                </c:pt>
                <c:pt idx="469">
                  <c:v>1950.2083333332614</c:v>
                </c:pt>
                <c:pt idx="470">
                  <c:v>1950.2916666665947</c:v>
                </c:pt>
                <c:pt idx="471">
                  <c:v>1950.3749999999279</c:v>
                </c:pt>
                <c:pt idx="472">
                  <c:v>1950.4583333332612</c:v>
                </c:pt>
                <c:pt idx="473">
                  <c:v>1950.5416666665944</c:v>
                </c:pt>
                <c:pt idx="474">
                  <c:v>1950.6249999999277</c:v>
                </c:pt>
                <c:pt idx="475">
                  <c:v>1950.708333333261</c:v>
                </c:pt>
                <c:pt idx="476">
                  <c:v>1950.7916666665942</c:v>
                </c:pt>
                <c:pt idx="477">
                  <c:v>1950.8749999999275</c:v>
                </c:pt>
                <c:pt idx="478">
                  <c:v>1950.9583333332607</c:v>
                </c:pt>
                <c:pt idx="479">
                  <c:v>1951.041666666594</c:v>
                </c:pt>
                <c:pt idx="480">
                  <c:v>1951.1249999999272</c:v>
                </c:pt>
                <c:pt idx="481">
                  <c:v>1951.2083333332605</c:v>
                </c:pt>
                <c:pt idx="482">
                  <c:v>1951.2916666665938</c:v>
                </c:pt>
                <c:pt idx="483">
                  <c:v>1951.374999999927</c:v>
                </c:pt>
                <c:pt idx="484">
                  <c:v>1951.4583333332603</c:v>
                </c:pt>
                <c:pt idx="485">
                  <c:v>1951.5416666665935</c:v>
                </c:pt>
                <c:pt idx="486">
                  <c:v>1951.6249999999268</c:v>
                </c:pt>
                <c:pt idx="487">
                  <c:v>1951.70833333326</c:v>
                </c:pt>
                <c:pt idx="488">
                  <c:v>1951.7916666665933</c:v>
                </c:pt>
                <c:pt idx="489">
                  <c:v>1951.8749999999266</c:v>
                </c:pt>
                <c:pt idx="490">
                  <c:v>1951.9583333332598</c:v>
                </c:pt>
                <c:pt idx="491">
                  <c:v>1952.0416666665931</c:v>
                </c:pt>
                <c:pt idx="492">
                  <c:v>1952.1249999999263</c:v>
                </c:pt>
                <c:pt idx="493">
                  <c:v>1952.2083333332596</c:v>
                </c:pt>
                <c:pt idx="494">
                  <c:v>1952.2916666665928</c:v>
                </c:pt>
                <c:pt idx="495">
                  <c:v>1952.3749999999261</c:v>
                </c:pt>
                <c:pt idx="496">
                  <c:v>1952.4583333332594</c:v>
                </c:pt>
                <c:pt idx="497">
                  <c:v>1952.5416666665926</c:v>
                </c:pt>
                <c:pt idx="498">
                  <c:v>1952.6249999999259</c:v>
                </c:pt>
                <c:pt idx="499">
                  <c:v>1952.7083333332591</c:v>
                </c:pt>
                <c:pt idx="500">
                  <c:v>1952.7916666665924</c:v>
                </c:pt>
                <c:pt idx="501">
                  <c:v>1952.8749999999256</c:v>
                </c:pt>
                <c:pt idx="502">
                  <c:v>1952.9583333332589</c:v>
                </c:pt>
                <c:pt idx="503">
                  <c:v>1953.0416666665922</c:v>
                </c:pt>
                <c:pt idx="504">
                  <c:v>1953.1249999999254</c:v>
                </c:pt>
                <c:pt idx="505">
                  <c:v>1953.2083333332587</c:v>
                </c:pt>
                <c:pt idx="506">
                  <c:v>1953.2916666665919</c:v>
                </c:pt>
                <c:pt idx="507">
                  <c:v>1953.3749999999252</c:v>
                </c:pt>
                <c:pt idx="508">
                  <c:v>1953.4583333332585</c:v>
                </c:pt>
                <c:pt idx="509">
                  <c:v>1953.5416666665917</c:v>
                </c:pt>
                <c:pt idx="510">
                  <c:v>1953.624999999925</c:v>
                </c:pt>
                <c:pt idx="511">
                  <c:v>1953.7083333332582</c:v>
                </c:pt>
                <c:pt idx="512">
                  <c:v>1953.7916666665915</c:v>
                </c:pt>
                <c:pt idx="513">
                  <c:v>1953.8749999999247</c:v>
                </c:pt>
                <c:pt idx="514">
                  <c:v>1953.958333333258</c:v>
                </c:pt>
                <c:pt idx="515">
                  <c:v>1954.0416666665913</c:v>
                </c:pt>
                <c:pt idx="516">
                  <c:v>1954.1249999999245</c:v>
                </c:pt>
                <c:pt idx="517">
                  <c:v>1954.2083333332578</c:v>
                </c:pt>
                <c:pt idx="518">
                  <c:v>1954.291666666591</c:v>
                </c:pt>
                <c:pt idx="519">
                  <c:v>1954.3749999999243</c:v>
                </c:pt>
                <c:pt idx="520">
                  <c:v>1954.4583333332575</c:v>
                </c:pt>
                <c:pt idx="521">
                  <c:v>1954.5416666665908</c:v>
                </c:pt>
                <c:pt idx="522">
                  <c:v>1954.6249999999241</c:v>
                </c:pt>
                <c:pt idx="523">
                  <c:v>1954.7083333332573</c:v>
                </c:pt>
                <c:pt idx="524">
                  <c:v>1954.7916666665906</c:v>
                </c:pt>
                <c:pt idx="525">
                  <c:v>1954.8749999999238</c:v>
                </c:pt>
                <c:pt idx="526">
                  <c:v>1954.9583333332571</c:v>
                </c:pt>
                <c:pt idx="527">
                  <c:v>1955.0416666665903</c:v>
                </c:pt>
                <c:pt idx="528">
                  <c:v>1955.1249999999236</c:v>
                </c:pt>
                <c:pt idx="529">
                  <c:v>1955.2083333332569</c:v>
                </c:pt>
                <c:pt idx="530">
                  <c:v>1955.2916666665901</c:v>
                </c:pt>
                <c:pt idx="531">
                  <c:v>1955.3749999999234</c:v>
                </c:pt>
                <c:pt idx="532">
                  <c:v>1955.4583333332566</c:v>
                </c:pt>
                <c:pt idx="533">
                  <c:v>1955.5416666665899</c:v>
                </c:pt>
                <c:pt idx="534">
                  <c:v>1955.6249999999231</c:v>
                </c:pt>
                <c:pt idx="535">
                  <c:v>1955.7083333332564</c:v>
                </c:pt>
                <c:pt idx="536">
                  <c:v>1955.7916666665897</c:v>
                </c:pt>
                <c:pt idx="537">
                  <c:v>1955.8749999999229</c:v>
                </c:pt>
                <c:pt idx="538">
                  <c:v>1955.9583333332562</c:v>
                </c:pt>
                <c:pt idx="539">
                  <c:v>1956.0416666665894</c:v>
                </c:pt>
                <c:pt idx="540">
                  <c:v>1956.1249999999227</c:v>
                </c:pt>
                <c:pt idx="541">
                  <c:v>1956.208333333256</c:v>
                </c:pt>
                <c:pt idx="542">
                  <c:v>1956.2916666665892</c:v>
                </c:pt>
                <c:pt idx="543">
                  <c:v>1956.3749999999225</c:v>
                </c:pt>
                <c:pt idx="544">
                  <c:v>1956.4583333332557</c:v>
                </c:pt>
                <c:pt idx="545">
                  <c:v>1956.541666666589</c:v>
                </c:pt>
                <c:pt idx="546">
                  <c:v>1956.6249999999222</c:v>
                </c:pt>
                <c:pt idx="547">
                  <c:v>1956.7083333332555</c:v>
                </c:pt>
                <c:pt idx="548">
                  <c:v>1956.7916666665888</c:v>
                </c:pt>
                <c:pt idx="549">
                  <c:v>1956.874999999922</c:v>
                </c:pt>
                <c:pt idx="550">
                  <c:v>1956.9583333332553</c:v>
                </c:pt>
                <c:pt idx="551">
                  <c:v>1957.0416666665885</c:v>
                </c:pt>
                <c:pt idx="552">
                  <c:v>1957.1249999999218</c:v>
                </c:pt>
                <c:pt idx="553">
                  <c:v>1957.208333333255</c:v>
                </c:pt>
                <c:pt idx="554">
                  <c:v>1957.2916666665883</c:v>
                </c:pt>
                <c:pt idx="555">
                  <c:v>1957.3749999999216</c:v>
                </c:pt>
                <c:pt idx="556">
                  <c:v>1957.4583333332548</c:v>
                </c:pt>
                <c:pt idx="557">
                  <c:v>1957.5416666665881</c:v>
                </c:pt>
                <c:pt idx="558">
                  <c:v>1957.6249999999213</c:v>
                </c:pt>
                <c:pt idx="559">
                  <c:v>1957.7083333332546</c:v>
                </c:pt>
                <c:pt idx="560">
                  <c:v>1957.7916666665878</c:v>
                </c:pt>
                <c:pt idx="561">
                  <c:v>1957.8749999999211</c:v>
                </c:pt>
                <c:pt idx="562">
                  <c:v>1957.9583333332544</c:v>
                </c:pt>
                <c:pt idx="563">
                  <c:v>1958.0416666665876</c:v>
                </c:pt>
                <c:pt idx="564">
                  <c:v>1958.1249999999209</c:v>
                </c:pt>
                <c:pt idx="565">
                  <c:v>1958.2083333332541</c:v>
                </c:pt>
                <c:pt idx="566">
                  <c:v>1958.2916666665874</c:v>
                </c:pt>
                <c:pt idx="567">
                  <c:v>1958.3749999999206</c:v>
                </c:pt>
                <c:pt idx="568">
                  <c:v>1958.4583333332539</c:v>
                </c:pt>
                <c:pt idx="569">
                  <c:v>1958.5416666665872</c:v>
                </c:pt>
                <c:pt idx="570">
                  <c:v>1958.6249999999204</c:v>
                </c:pt>
                <c:pt idx="571">
                  <c:v>1958.7083333332537</c:v>
                </c:pt>
                <c:pt idx="572">
                  <c:v>1958.7916666665869</c:v>
                </c:pt>
                <c:pt idx="573">
                  <c:v>1958.8749999999202</c:v>
                </c:pt>
                <c:pt idx="574">
                  <c:v>1958.9583333332534</c:v>
                </c:pt>
                <c:pt idx="575">
                  <c:v>1959.0416666665867</c:v>
                </c:pt>
                <c:pt idx="576">
                  <c:v>1959.12499999992</c:v>
                </c:pt>
                <c:pt idx="577">
                  <c:v>1959.2083333332532</c:v>
                </c:pt>
                <c:pt idx="578">
                  <c:v>1959.2916666665865</c:v>
                </c:pt>
                <c:pt idx="579">
                  <c:v>1959.3749999999197</c:v>
                </c:pt>
                <c:pt idx="580">
                  <c:v>1959.458333333253</c:v>
                </c:pt>
                <c:pt idx="581">
                  <c:v>1959.5416666665863</c:v>
                </c:pt>
                <c:pt idx="582">
                  <c:v>1959.6249999999195</c:v>
                </c:pt>
                <c:pt idx="583">
                  <c:v>1959.7083333332528</c:v>
                </c:pt>
                <c:pt idx="584">
                  <c:v>1959.791666666586</c:v>
                </c:pt>
                <c:pt idx="585">
                  <c:v>1959.8749999999193</c:v>
                </c:pt>
                <c:pt idx="586">
                  <c:v>1959.9583333332525</c:v>
                </c:pt>
                <c:pt idx="587">
                  <c:v>1960.0416666665858</c:v>
                </c:pt>
                <c:pt idx="588">
                  <c:v>1960.1249999999191</c:v>
                </c:pt>
                <c:pt idx="589">
                  <c:v>1960.2083333332523</c:v>
                </c:pt>
                <c:pt idx="590">
                  <c:v>1960.2916666665856</c:v>
                </c:pt>
                <c:pt idx="591">
                  <c:v>1960.3749999999188</c:v>
                </c:pt>
                <c:pt idx="592">
                  <c:v>1960.4583333332521</c:v>
                </c:pt>
                <c:pt idx="593">
                  <c:v>1960.5416666665853</c:v>
                </c:pt>
                <c:pt idx="594">
                  <c:v>1960.6249999999186</c:v>
                </c:pt>
                <c:pt idx="595">
                  <c:v>1960.7083333332519</c:v>
                </c:pt>
                <c:pt idx="596">
                  <c:v>1960.7916666665851</c:v>
                </c:pt>
                <c:pt idx="597">
                  <c:v>1960.8749999999184</c:v>
                </c:pt>
                <c:pt idx="598">
                  <c:v>1960.9583333332516</c:v>
                </c:pt>
                <c:pt idx="599">
                  <c:v>1961.0416666665849</c:v>
                </c:pt>
                <c:pt idx="600">
                  <c:v>1961.1249999999181</c:v>
                </c:pt>
                <c:pt idx="601">
                  <c:v>1961.2083333332514</c:v>
                </c:pt>
                <c:pt idx="602">
                  <c:v>1961.2916666665847</c:v>
                </c:pt>
                <c:pt idx="603">
                  <c:v>1961.3749999999179</c:v>
                </c:pt>
                <c:pt idx="604">
                  <c:v>1961.4583333332512</c:v>
                </c:pt>
                <c:pt idx="605">
                  <c:v>1961.5416666665844</c:v>
                </c:pt>
                <c:pt idx="606">
                  <c:v>1961.6249999999177</c:v>
                </c:pt>
                <c:pt idx="607">
                  <c:v>1961.7083333332509</c:v>
                </c:pt>
                <c:pt idx="608">
                  <c:v>1961.7916666665842</c:v>
                </c:pt>
                <c:pt idx="609">
                  <c:v>1961.8749999999175</c:v>
                </c:pt>
                <c:pt idx="610">
                  <c:v>1961.9583333332507</c:v>
                </c:pt>
                <c:pt idx="611">
                  <c:v>1962.041666666584</c:v>
                </c:pt>
                <c:pt idx="612">
                  <c:v>1962.1249999999172</c:v>
                </c:pt>
                <c:pt idx="613">
                  <c:v>1962.2083333332505</c:v>
                </c:pt>
                <c:pt idx="614">
                  <c:v>1962.2916666665838</c:v>
                </c:pt>
                <c:pt idx="615">
                  <c:v>1962.374999999917</c:v>
                </c:pt>
                <c:pt idx="616">
                  <c:v>1962.4583333332503</c:v>
                </c:pt>
                <c:pt idx="617">
                  <c:v>1962.5416666665835</c:v>
                </c:pt>
                <c:pt idx="618">
                  <c:v>1962.6249999999168</c:v>
                </c:pt>
                <c:pt idx="619">
                  <c:v>1962.70833333325</c:v>
                </c:pt>
                <c:pt idx="620">
                  <c:v>1962.7916666665833</c:v>
                </c:pt>
                <c:pt idx="621">
                  <c:v>1962.8749999999166</c:v>
                </c:pt>
                <c:pt idx="622">
                  <c:v>1962.9583333332498</c:v>
                </c:pt>
                <c:pt idx="623">
                  <c:v>1963.0416666665831</c:v>
                </c:pt>
                <c:pt idx="624">
                  <c:v>1963.1249999999163</c:v>
                </c:pt>
                <c:pt idx="625">
                  <c:v>1963.2083333332496</c:v>
                </c:pt>
                <c:pt idx="626">
                  <c:v>1963.2916666665828</c:v>
                </c:pt>
                <c:pt idx="627">
                  <c:v>1963.3749999999161</c:v>
                </c:pt>
                <c:pt idx="628">
                  <c:v>1963.4583333332494</c:v>
                </c:pt>
                <c:pt idx="629">
                  <c:v>1963.5416666665826</c:v>
                </c:pt>
                <c:pt idx="630">
                  <c:v>1963.6249999999159</c:v>
                </c:pt>
                <c:pt idx="631">
                  <c:v>1963.7083333332491</c:v>
                </c:pt>
                <c:pt idx="632">
                  <c:v>1963.7916666665824</c:v>
                </c:pt>
                <c:pt idx="633">
                  <c:v>1963.8749999999156</c:v>
                </c:pt>
                <c:pt idx="634">
                  <c:v>1963.9583333332489</c:v>
                </c:pt>
                <c:pt idx="635">
                  <c:v>1964.0416666665822</c:v>
                </c:pt>
                <c:pt idx="636">
                  <c:v>1964.1249999999154</c:v>
                </c:pt>
                <c:pt idx="637">
                  <c:v>1964.2083333332487</c:v>
                </c:pt>
                <c:pt idx="638">
                  <c:v>1964.2916666665819</c:v>
                </c:pt>
                <c:pt idx="639">
                  <c:v>1964.3749999999152</c:v>
                </c:pt>
                <c:pt idx="640">
                  <c:v>1964.4583333332484</c:v>
                </c:pt>
                <c:pt idx="641">
                  <c:v>1964.5416666665817</c:v>
                </c:pt>
                <c:pt idx="642">
                  <c:v>1964.624999999915</c:v>
                </c:pt>
                <c:pt idx="643">
                  <c:v>1964.7083333332482</c:v>
                </c:pt>
                <c:pt idx="644">
                  <c:v>1964.7916666665815</c:v>
                </c:pt>
                <c:pt idx="645">
                  <c:v>1964.8749999999147</c:v>
                </c:pt>
                <c:pt idx="646">
                  <c:v>1964.958333333248</c:v>
                </c:pt>
                <c:pt idx="647">
                  <c:v>1965.0416666665812</c:v>
                </c:pt>
                <c:pt idx="648">
                  <c:v>1965.1249999999145</c:v>
                </c:pt>
                <c:pt idx="649">
                  <c:v>1965.2083333332478</c:v>
                </c:pt>
                <c:pt idx="650">
                  <c:v>1965.291666666581</c:v>
                </c:pt>
                <c:pt idx="651">
                  <c:v>1965.3749999999143</c:v>
                </c:pt>
                <c:pt idx="652">
                  <c:v>1965.4583333332475</c:v>
                </c:pt>
                <c:pt idx="653">
                  <c:v>1965.5416666665808</c:v>
                </c:pt>
                <c:pt idx="654">
                  <c:v>1965.6249999999141</c:v>
                </c:pt>
                <c:pt idx="655">
                  <c:v>1965.7083333332473</c:v>
                </c:pt>
                <c:pt idx="656">
                  <c:v>1965.7916666665806</c:v>
                </c:pt>
                <c:pt idx="657">
                  <c:v>1965.8749999999138</c:v>
                </c:pt>
                <c:pt idx="658">
                  <c:v>1965.9583333332471</c:v>
                </c:pt>
                <c:pt idx="659">
                  <c:v>1966.0416666665803</c:v>
                </c:pt>
                <c:pt idx="660">
                  <c:v>1966.1249999999136</c:v>
                </c:pt>
                <c:pt idx="661">
                  <c:v>1966.2083333332469</c:v>
                </c:pt>
                <c:pt idx="662">
                  <c:v>1966.2916666665801</c:v>
                </c:pt>
                <c:pt idx="663">
                  <c:v>1966.3749999999134</c:v>
                </c:pt>
                <c:pt idx="664">
                  <c:v>1966.4583333332466</c:v>
                </c:pt>
                <c:pt idx="665">
                  <c:v>1966.5416666665799</c:v>
                </c:pt>
                <c:pt idx="666">
                  <c:v>1966.6249999999131</c:v>
                </c:pt>
                <c:pt idx="667">
                  <c:v>1966.7083333332464</c:v>
                </c:pt>
                <c:pt idx="668">
                  <c:v>1966.7916666665797</c:v>
                </c:pt>
                <c:pt idx="669">
                  <c:v>1966.8749999999129</c:v>
                </c:pt>
                <c:pt idx="670">
                  <c:v>1966.9583333332462</c:v>
                </c:pt>
                <c:pt idx="671">
                  <c:v>1967.0416666665794</c:v>
                </c:pt>
                <c:pt idx="672">
                  <c:v>1967.1249999999127</c:v>
                </c:pt>
                <c:pt idx="673">
                  <c:v>1967.2083333332459</c:v>
                </c:pt>
                <c:pt idx="674">
                  <c:v>1967.2916666665792</c:v>
                </c:pt>
                <c:pt idx="675">
                  <c:v>1967.3749999999125</c:v>
                </c:pt>
                <c:pt idx="676">
                  <c:v>1967.4583333332457</c:v>
                </c:pt>
                <c:pt idx="677">
                  <c:v>1967.541666666579</c:v>
                </c:pt>
                <c:pt idx="678">
                  <c:v>1967.6249999999122</c:v>
                </c:pt>
                <c:pt idx="679">
                  <c:v>1967.7083333332455</c:v>
                </c:pt>
                <c:pt idx="680">
                  <c:v>1967.7916666665787</c:v>
                </c:pt>
                <c:pt idx="681">
                  <c:v>1967.874999999912</c:v>
                </c:pt>
                <c:pt idx="682">
                  <c:v>1967.9583333332453</c:v>
                </c:pt>
                <c:pt idx="683">
                  <c:v>1968.0416666665785</c:v>
                </c:pt>
                <c:pt idx="684">
                  <c:v>1968.1249999999118</c:v>
                </c:pt>
                <c:pt idx="685">
                  <c:v>1968.208333333245</c:v>
                </c:pt>
                <c:pt idx="686">
                  <c:v>1968.2916666665783</c:v>
                </c:pt>
                <c:pt idx="687">
                  <c:v>1968.3749999999116</c:v>
                </c:pt>
                <c:pt idx="688">
                  <c:v>1968.4583333332448</c:v>
                </c:pt>
                <c:pt idx="689">
                  <c:v>1968.5416666665781</c:v>
                </c:pt>
                <c:pt idx="690">
                  <c:v>1968.6249999999113</c:v>
                </c:pt>
                <c:pt idx="691">
                  <c:v>1968.7083333332446</c:v>
                </c:pt>
                <c:pt idx="692">
                  <c:v>1968.7916666665778</c:v>
                </c:pt>
                <c:pt idx="693">
                  <c:v>1968.8749999999111</c:v>
                </c:pt>
                <c:pt idx="694">
                  <c:v>1968.9583333332444</c:v>
                </c:pt>
                <c:pt idx="695">
                  <c:v>1969.0416666665776</c:v>
                </c:pt>
                <c:pt idx="696">
                  <c:v>1969.1249999999109</c:v>
                </c:pt>
                <c:pt idx="697">
                  <c:v>1969.2083333332441</c:v>
                </c:pt>
                <c:pt idx="698">
                  <c:v>1969.2916666665774</c:v>
                </c:pt>
                <c:pt idx="699">
                  <c:v>1969.3749999999106</c:v>
                </c:pt>
                <c:pt idx="700">
                  <c:v>1969.4583333332439</c:v>
                </c:pt>
                <c:pt idx="701">
                  <c:v>1969.5416666665772</c:v>
                </c:pt>
                <c:pt idx="702">
                  <c:v>1969.6249999999104</c:v>
                </c:pt>
                <c:pt idx="703">
                  <c:v>1969.7083333332437</c:v>
                </c:pt>
                <c:pt idx="704">
                  <c:v>1969.7916666665769</c:v>
                </c:pt>
                <c:pt idx="705">
                  <c:v>1969.8749999999102</c:v>
                </c:pt>
                <c:pt idx="706">
                  <c:v>1969.9583333332434</c:v>
                </c:pt>
                <c:pt idx="707">
                  <c:v>1970.0416666665767</c:v>
                </c:pt>
                <c:pt idx="708">
                  <c:v>1970.12499999991</c:v>
                </c:pt>
                <c:pt idx="709">
                  <c:v>1970.2083333332432</c:v>
                </c:pt>
                <c:pt idx="710">
                  <c:v>1970.2916666665765</c:v>
                </c:pt>
                <c:pt idx="711">
                  <c:v>1970.3749999999097</c:v>
                </c:pt>
                <c:pt idx="712">
                  <c:v>1970.458333333243</c:v>
                </c:pt>
                <c:pt idx="713">
                  <c:v>1970.5416666665762</c:v>
                </c:pt>
                <c:pt idx="714">
                  <c:v>1970.6249999999095</c:v>
                </c:pt>
                <c:pt idx="715">
                  <c:v>1970.7083333332428</c:v>
                </c:pt>
                <c:pt idx="716">
                  <c:v>1970.791666666576</c:v>
                </c:pt>
                <c:pt idx="717">
                  <c:v>1970.8749999999093</c:v>
                </c:pt>
                <c:pt idx="718">
                  <c:v>1970.9583333332425</c:v>
                </c:pt>
                <c:pt idx="719">
                  <c:v>1971.0416666665758</c:v>
                </c:pt>
                <c:pt idx="720">
                  <c:v>1971.1249999999091</c:v>
                </c:pt>
                <c:pt idx="721">
                  <c:v>1971.2083333332423</c:v>
                </c:pt>
                <c:pt idx="722">
                  <c:v>1971.2916666665756</c:v>
                </c:pt>
                <c:pt idx="723">
                  <c:v>1971.3749999999088</c:v>
                </c:pt>
                <c:pt idx="724">
                  <c:v>1971.4583333332421</c:v>
                </c:pt>
                <c:pt idx="725">
                  <c:v>1971.5416666665753</c:v>
                </c:pt>
                <c:pt idx="726">
                  <c:v>1971.6249999999086</c:v>
                </c:pt>
                <c:pt idx="727">
                  <c:v>1971.7083333332419</c:v>
                </c:pt>
                <c:pt idx="728">
                  <c:v>1971.7916666665751</c:v>
                </c:pt>
                <c:pt idx="729">
                  <c:v>1971.8749999999084</c:v>
                </c:pt>
                <c:pt idx="730">
                  <c:v>1971.9583333332416</c:v>
                </c:pt>
                <c:pt idx="731">
                  <c:v>1972.0416666665749</c:v>
                </c:pt>
                <c:pt idx="732">
                  <c:v>1972.1249999999081</c:v>
                </c:pt>
                <c:pt idx="733">
                  <c:v>1972.2083333332414</c:v>
                </c:pt>
                <c:pt idx="734">
                  <c:v>1972.2916666665747</c:v>
                </c:pt>
                <c:pt idx="735">
                  <c:v>1972.3749999999079</c:v>
                </c:pt>
                <c:pt idx="736">
                  <c:v>1972.4583333332412</c:v>
                </c:pt>
                <c:pt idx="737">
                  <c:v>1972.5416666665744</c:v>
                </c:pt>
                <c:pt idx="738">
                  <c:v>1972.6249999999077</c:v>
                </c:pt>
                <c:pt idx="739">
                  <c:v>1972.7083333332409</c:v>
                </c:pt>
                <c:pt idx="740">
                  <c:v>1972.7916666665742</c:v>
                </c:pt>
                <c:pt idx="741">
                  <c:v>1972.8749999999075</c:v>
                </c:pt>
                <c:pt idx="742">
                  <c:v>1972.9583333332407</c:v>
                </c:pt>
                <c:pt idx="743">
                  <c:v>1973.041666666574</c:v>
                </c:pt>
                <c:pt idx="744">
                  <c:v>1973.1249999999072</c:v>
                </c:pt>
                <c:pt idx="745">
                  <c:v>1973.2083333332405</c:v>
                </c:pt>
                <c:pt idx="746">
                  <c:v>1973.2916666665737</c:v>
                </c:pt>
                <c:pt idx="747">
                  <c:v>1973.374999999907</c:v>
                </c:pt>
                <c:pt idx="748">
                  <c:v>1973.4583333332403</c:v>
                </c:pt>
                <c:pt idx="749">
                  <c:v>1973.5416666665735</c:v>
                </c:pt>
                <c:pt idx="750">
                  <c:v>1973.6249999999068</c:v>
                </c:pt>
                <c:pt idx="751">
                  <c:v>1973.70833333324</c:v>
                </c:pt>
                <c:pt idx="752">
                  <c:v>1973.7916666665733</c:v>
                </c:pt>
                <c:pt idx="753">
                  <c:v>1973.8749999999065</c:v>
                </c:pt>
                <c:pt idx="754">
                  <c:v>1973.9583333332398</c:v>
                </c:pt>
                <c:pt idx="755">
                  <c:v>1974.0416666665731</c:v>
                </c:pt>
                <c:pt idx="756">
                  <c:v>1974.1249999999063</c:v>
                </c:pt>
                <c:pt idx="757">
                  <c:v>1974.2083333332396</c:v>
                </c:pt>
                <c:pt idx="758">
                  <c:v>1974.2916666665728</c:v>
                </c:pt>
                <c:pt idx="759">
                  <c:v>1974.3749999999061</c:v>
                </c:pt>
                <c:pt idx="760">
                  <c:v>1974.4583333332394</c:v>
                </c:pt>
                <c:pt idx="761">
                  <c:v>1974.5416666665726</c:v>
                </c:pt>
                <c:pt idx="762">
                  <c:v>1974.6249999999059</c:v>
                </c:pt>
                <c:pt idx="763">
                  <c:v>1974.7083333332391</c:v>
                </c:pt>
                <c:pt idx="764">
                  <c:v>1974.7916666665724</c:v>
                </c:pt>
                <c:pt idx="765">
                  <c:v>1974.8749999999056</c:v>
                </c:pt>
                <c:pt idx="766">
                  <c:v>1974.9583333332389</c:v>
                </c:pt>
                <c:pt idx="767">
                  <c:v>1975.0416666665722</c:v>
                </c:pt>
                <c:pt idx="768">
                  <c:v>1975.1249999999054</c:v>
                </c:pt>
                <c:pt idx="769">
                  <c:v>1975.2083333332387</c:v>
                </c:pt>
                <c:pt idx="770">
                  <c:v>1975.2916666665719</c:v>
                </c:pt>
                <c:pt idx="771">
                  <c:v>1975.3749999999052</c:v>
                </c:pt>
                <c:pt idx="772">
                  <c:v>1975.4583333332384</c:v>
                </c:pt>
                <c:pt idx="773">
                  <c:v>1975.5416666665717</c:v>
                </c:pt>
                <c:pt idx="774">
                  <c:v>1975.624999999905</c:v>
                </c:pt>
                <c:pt idx="775">
                  <c:v>1975.7083333332382</c:v>
                </c:pt>
                <c:pt idx="776">
                  <c:v>1975.7916666665715</c:v>
                </c:pt>
                <c:pt idx="777">
                  <c:v>1975.8749999999047</c:v>
                </c:pt>
                <c:pt idx="778">
                  <c:v>1975.958333333238</c:v>
                </c:pt>
                <c:pt idx="779">
                  <c:v>1976.0416666665712</c:v>
                </c:pt>
                <c:pt idx="780">
                  <c:v>1976.1249999999045</c:v>
                </c:pt>
                <c:pt idx="781">
                  <c:v>1976.2083333332378</c:v>
                </c:pt>
                <c:pt idx="782">
                  <c:v>1976.291666666571</c:v>
                </c:pt>
                <c:pt idx="783">
                  <c:v>1976.3749999999043</c:v>
                </c:pt>
                <c:pt idx="784">
                  <c:v>1976.4583333332375</c:v>
                </c:pt>
                <c:pt idx="785">
                  <c:v>1976.5416666665708</c:v>
                </c:pt>
                <c:pt idx="786">
                  <c:v>1976.624999999904</c:v>
                </c:pt>
                <c:pt idx="787">
                  <c:v>1976.7083333332373</c:v>
                </c:pt>
                <c:pt idx="788">
                  <c:v>1976.7916666665706</c:v>
                </c:pt>
                <c:pt idx="789">
                  <c:v>1976.8749999999038</c:v>
                </c:pt>
                <c:pt idx="790">
                  <c:v>1976.9583333332371</c:v>
                </c:pt>
                <c:pt idx="791">
                  <c:v>1977.0416666665703</c:v>
                </c:pt>
                <c:pt idx="792">
                  <c:v>1977.1249999999036</c:v>
                </c:pt>
                <c:pt idx="793">
                  <c:v>1977.2083333332369</c:v>
                </c:pt>
                <c:pt idx="794">
                  <c:v>1977.2916666665701</c:v>
                </c:pt>
                <c:pt idx="795">
                  <c:v>1977.3749999999034</c:v>
                </c:pt>
                <c:pt idx="796">
                  <c:v>1977.4583333332366</c:v>
                </c:pt>
                <c:pt idx="797">
                  <c:v>1977.5416666665699</c:v>
                </c:pt>
                <c:pt idx="798">
                  <c:v>1977.6249999999031</c:v>
                </c:pt>
                <c:pt idx="799">
                  <c:v>1977.7083333332364</c:v>
                </c:pt>
                <c:pt idx="800">
                  <c:v>1977.7916666665697</c:v>
                </c:pt>
                <c:pt idx="801">
                  <c:v>1977.8749999999029</c:v>
                </c:pt>
                <c:pt idx="802">
                  <c:v>1977.9583333332362</c:v>
                </c:pt>
                <c:pt idx="803">
                  <c:v>1978.0416666665694</c:v>
                </c:pt>
                <c:pt idx="804">
                  <c:v>1978.1249999999027</c:v>
                </c:pt>
                <c:pt idx="805">
                  <c:v>1978.2083333332359</c:v>
                </c:pt>
                <c:pt idx="806">
                  <c:v>1978.2916666665692</c:v>
                </c:pt>
                <c:pt idx="807">
                  <c:v>1978.3749999999025</c:v>
                </c:pt>
                <c:pt idx="808">
                  <c:v>1978.4583333332357</c:v>
                </c:pt>
                <c:pt idx="809">
                  <c:v>1978.541666666569</c:v>
                </c:pt>
                <c:pt idx="810">
                  <c:v>1978.6249999999022</c:v>
                </c:pt>
                <c:pt idx="811">
                  <c:v>1978.7083333332355</c:v>
                </c:pt>
                <c:pt idx="812">
                  <c:v>1978.7916666665687</c:v>
                </c:pt>
                <c:pt idx="813">
                  <c:v>1978.874999999902</c:v>
                </c:pt>
                <c:pt idx="814">
                  <c:v>1978.9583333332353</c:v>
                </c:pt>
                <c:pt idx="815">
                  <c:v>1979.0416666665685</c:v>
                </c:pt>
                <c:pt idx="816">
                  <c:v>1979.1249999999018</c:v>
                </c:pt>
                <c:pt idx="817">
                  <c:v>1979.208333333235</c:v>
                </c:pt>
                <c:pt idx="818">
                  <c:v>1979.2916666665683</c:v>
                </c:pt>
                <c:pt idx="819">
                  <c:v>1979.3749999999015</c:v>
                </c:pt>
                <c:pt idx="820">
                  <c:v>1979.4583333332348</c:v>
                </c:pt>
                <c:pt idx="821">
                  <c:v>1979.5416666665681</c:v>
                </c:pt>
                <c:pt idx="822">
                  <c:v>1979.6249999999013</c:v>
                </c:pt>
                <c:pt idx="823">
                  <c:v>1979.7083333332346</c:v>
                </c:pt>
                <c:pt idx="824">
                  <c:v>1979.7916666665678</c:v>
                </c:pt>
                <c:pt idx="825">
                  <c:v>1979.8749999999011</c:v>
                </c:pt>
                <c:pt idx="826">
                  <c:v>1979.9583333332343</c:v>
                </c:pt>
                <c:pt idx="827">
                  <c:v>1980.0416666665676</c:v>
                </c:pt>
                <c:pt idx="828">
                  <c:v>1980.1249999999009</c:v>
                </c:pt>
                <c:pt idx="829">
                  <c:v>1980.2083333332341</c:v>
                </c:pt>
                <c:pt idx="830">
                  <c:v>1980.2916666665674</c:v>
                </c:pt>
                <c:pt idx="831">
                  <c:v>1980.3749999999006</c:v>
                </c:pt>
                <c:pt idx="832">
                  <c:v>1980.4583333332339</c:v>
                </c:pt>
                <c:pt idx="833">
                  <c:v>1980.5416666665672</c:v>
                </c:pt>
                <c:pt idx="834">
                  <c:v>1980.6249999999004</c:v>
                </c:pt>
                <c:pt idx="835">
                  <c:v>1980.7083333332337</c:v>
                </c:pt>
                <c:pt idx="836">
                  <c:v>1980.7916666665669</c:v>
                </c:pt>
                <c:pt idx="837">
                  <c:v>1980.8749999999002</c:v>
                </c:pt>
                <c:pt idx="838">
                  <c:v>1980.9583333332334</c:v>
                </c:pt>
                <c:pt idx="839">
                  <c:v>1981.0416666665667</c:v>
                </c:pt>
                <c:pt idx="840">
                  <c:v>1981.1249999999</c:v>
                </c:pt>
                <c:pt idx="841">
                  <c:v>1981.2083333332332</c:v>
                </c:pt>
                <c:pt idx="842">
                  <c:v>1981.2916666665665</c:v>
                </c:pt>
                <c:pt idx="843">
                  <c:v>1981.3749999998997</c:v>
                </c:pt>
                <c:pt idx="844">
                  <c:v>1981.458333333233</c:v>
                </c:pt>
                <c:pt idx="845">
                  <c:v>1981.5416666665662</c:v>
                </c:pt>
                <c:pt idx="846">
                  <c:v>1981.6249999998995</c:v>
                </c:pt>
                <c:pt idx="847">
                  <c:v>1981.7083333332328</c:v>
                </c:pt>
                <c:pt idx="848">
                  <c:v>1981.791666666566</c:v>
                </c:pt>
                <c:pt idx="849">
                  <c:v>1981.8749999998993</c:v>
                </c:pt>
                <c:pt idx="850">
                  <c:v>1981.9583333332325</c:v>
                </c:pt>
                <c:pt idx="851">
                  <c:v>1982.0416666665658</c:v>
                </c:pt>
                <c:pt idx="852">
                  <c:v>1982.124999999899</c:v>
                </c:pt>
                <c:pt idx="853">
                  <c:v>1982.2083333332323</c:v>
                </c:pt>
                <c:pt idx="854">
                  <c:v>1982.2916666665656</c:v>
                </c:pt>
                <c:pt idx="855">
                  <c:v>1982.3749999998988</c:v>
                </c:pt>
                <c:pt idx="856">
                  <c:v>1982.4583333332321</c:v>
                </c:pt>
                <c:pt idx="857">
                  <c:v>1982.5416666665653</c:v>
                </c:pt>
                <c:pt idx="858">
                  <c:v>1982.6249999998986</c:v>
                </c:pt>
                <c:pt idx="859">
                  <c:v>1982.7083333332318</c:v>
                </c:pt>
                <c:pt idx="860">
                  <c:v>1982.7916666665651</c:v>
                </c:pt>
                <c:pt idx="861">
                  <c:v>1982.8749999998984</c:v>
                </c:pt>
                <c:pt idx="862">
                  <c:v>1982.9583333332316</c:v>
                </c:pt>
                <c:pt idx="863">
                  <c:v>1983.0416666665649</c:v>
                </c:pt>
                <c:pt idx="864">
                  <c:v>1983.1249999998981</c:v>
                </c:pt>
                <c:pt idx="865">
                  <c:v>1983.2083333332314</c:v>
                </c:pt>
                <c:pt idx="866">
                  <c:v>1983.2916666665647</c:v>
                </c:pt>
                <c:pt idx="867">
                  <c:v>1983.3749999998979</c:v>
                </c:pt>
                <c:pt idx="868">
                  <c:v>1983.4583333332312</c:v>
                </c:pt>
                <c:pt idx="869">
                  <c:v>1983.5416666665644</c:v>
                </c:pt>
                <c:pt idx="870">
                  <c:v>1983.6249999998977</c:v>
                </c:pt>
                <c:pt idx="871">
                  <c:v>1983.7083333332309</c:v>
                </c:pt>
                <c:pt idx="872">
                  <c:v>1983.7916666665642</c:v>
                </c:pt>
                <c:pt idx="873">
                  <c:v>1983.8749999998975</c:v>
                </c:pt>
                <c:pt idx="874">
                  <c:v>1983.9583333332307</c:v>
                </c:pt>
                <c:pt idx="875">
                  <c:v>1984.041666666564</c:v>
                </c:pt>
                <c:pt idx="876">
                  <c:v>1984.1249999998972</c:v>
                </c:pt>
                <c:pt idx="877">
                  <c:v>1984.2083333332305</c:v>
                </c:pt>
                <c:pt idx="878">
                  <c:v>1984.2916666665637</c:v>
                </c:pt>
                <c:pt idx="879">
                  <c:v>1984.374999999897</c:v>
                </c:pt>
                <c:pt idx="880">
                  <c:v>1984.4583333332303</c:v>
                </c:pt>
                <c:pt idx="881">
                  <c:v>1984.5416666665635</c:v>
                </c:pt>
                <c:pt idx="882">
                  <c:v>1984.6249999998968</c:v>
                </c:pt>
                <c:pt idx="883">
                  <c:v>1984.70833333323</c:v>
                </c:pt>
                <c:pt idx="884">
                  <c:v>1984.7916666665633</c:v>
                </c:pt>
                <c:pt idx="885">
                  <c:v>1984.8749999998965</c:v>
                </c:pt>
                <c:pt idx="886">
                  <c:v>1984.9583333332298</c:v>
                </c:pt>
                <c:pt idx="887">
                  <c:v>1985.0416666665631</c:v>
                </c:pt>
                <c:pt idx="888">
                  <c:v>1985.1249999998963</c:v>
                </c:pt>
                <c:pt idx="889">
                  <c:v>1985.2083333332296</c:v>
                </c:pt>
                <c:pt idx="890">
                  <c:v>1985.2916666665628</c:v>
                </c:pt>
                <c:pt idx="891">
                  <c:v>1985.3749999998961</c:v>
                </c:pt>
                <c:pt idx="892">
                  <c:v>1985.4583333332293</c:v>
                </c:pt>
                <c:pt idx="893">
                  <c:v>1985.5416666665626</c:v>
                </c:pt>
                <c:pt idx="894">
                  <c:v>1985.6249999998959</c:v>
                </c:pt>
                <c:pt idx="895">
                  <c:v>1985.7083333332291</c:v>
                </c:pt>
                <c:pt idx="896">
                  <c:v>1985.7916666665624</c:v>
                </c:pt>
                <c:pt idx="897">
                  <c:v>1985.8749999998956</c:v>
                </c:pt>
                <c:pt idx="898">
                  <c:v>1985.9583333332289</c:v>
                </c:pt>
                <c:pt idx="899">
                  <c:v>1986.0416666665622</c:v>
                </c:pt>
                <c:pt idx="900">
                  <c:v>1986.1249999998954</c:v>
                </c:pt>
                <c:pt idx="901">
                  <c:v>1986.2083333332287</c:v>
                </c:pt>
                <c:pt idx="902">
                  <c:v>1986.2916666665619</c:v>
                </c:pt>
                <c:pt idx="903">
                  <c:v>1986.3749999998952</c:v>
                </c:pt>
                <c:pt idx="904">
                  <c:v>1986.4583333332284</c:v>
                </c:pt>
                <c:pt idx="905">
                  <c:v>1986.5416666665617</c:v>
                </c:pt>
                <c:pt idx="906">
                  <c:v>1986.624999999895</c:v>
                </c:pt>
                <c:pt idx="907">
                  <c:v>1986.7083333332282</c:v>
                </c:pt>
                <c:pt idx="908">
                  <c:v>1986.7916666665615</c:v>
                </c:pt>
                <c:pt idx="909">
                  <c:v>1986.8749999998947</c:v>
                </c:pt>
                <c:pt idx="910">
                  <c:v>1986.958333333228</c:v>
                </c:pt>
                <c:pt idx="911">
                  <c:v>1987.0416666665612</c:v>
                </c:pt>
                <c:pt idx="912">
                  <c:v>1987.1249999998945</c:v>
                </c:pt>
                <c:pt idx="913">
                  <c:v>1987.2083333332278</c:v>
                </c:pt>
                <c:pt idx="914">
                  <c:v>1987.291666666561</c:v>
                </c:pt>
                <c:pt idx="915">
                  <c:v>1987.3749999998943</c:v>
                </c:pt>
                <c:pt idx="916">
                  <c:v>1987.4583333332275</c:v>
                </c:pt>
                <c:pt idx="917">
                  <c:v>1987.5416666665608</c:v>
                </c:pt>
                <c:pt idx="918">
                  <c:v>1987.624999999894</c:v>
                </c:pt>
                <c:pt idx="919">
                  <c:v>1987.7083333332273</c:v>
                </c:pt>
                <c:pt idx="920">
                  <c:v>1987.7916666665606</c:v>
                </c:pt>
                <c:pt idx="921">
                  <c:v>1987.8749999998938</c:v>
                </c:pt>
                <c:pt idx="922">
                  <c:v>1987.9583333332271</c:v>
                </c:pt>
                <c:pt idx="923">
                  <c:v>1988.0416666665603</c:v>
                </c:pt>
                <c:pt idx="924">
                  <c:v>1988.1249999998936</c:v>
                </c:pt>
                <c:pt idx="925">
                  <c:v>1988.2083333332268</c:v>
                </c:pt>
                <c:pt idx="926">
                  <c:v>1988.2916666665601</c:v>
                </c:pt>
                <c:pt idx="927">
                  <c:v>1988.3749999998934</c:v>
                </c:pt>
                <c:pt idx="928">
                  <c:v>1988.4583333332266</c:v>
                </c:pt>
                <c:pt idx="929">
                  <c:v>1988.5416666665599</c:v>
                </c:pt>
                <c:pt idx="930">
                  <c:v>1988.6249999998931</c:v>
                </c:pt>
                <c:pt idx="931">
                  <c:v>1988.7083333332264</c:v>
                </c:pt>
                <c:pt idx="932">
                  <c:v>1988.7916666665596</c:v>
                </c:pt>
                <c:pt idx="933">
                  <c:v>1988.8749999998929</c:v>
                </c:pt>
                <c:pt idx="934">
                  <c:v>1988.9583333332262</c:v>
                </c:pt>
                <c:pt idx="935">
                  <c:v>1989.0416666665594</c:v>
                </c:pt>
                <c:pt idx="936">
                  <c:v>1989.1249999998927</c:v>
                </c:pt>
                <c:pt idx="937">
                  <c:v>1989.2083333332259</c:v>
                </c:pt>
                <c:pt idx="938">
                  <c:v>1989.2916666665592</c:v>
                </c:pt>
                <c:pt idx="939">
                  <c:v>1989.3749999998925</c:v>
                </c:pt>
                <c:pt idx="940">
                  <c:v>1989.4583333332257</c:v>
                </c:pt>
                <c:pt idx="941">
                  <c:v>1989.541666666559</c:v>
                </c:pt>
                <c:pt idx="942">
                  <c:v>1989.6249999998922</c:v>
                </c:pt>
                <c:pt idx="943">
                  <c:v>1989.7083333332255</c:v>
                </c:pt>
                <c:pt idx="944">
                  <c:v>1989.7916666665587</c:v>
                </c:pt>
                <c:pt idx="945">
                  <c:v>1989.874999999892</c:v>
                </c:pt>
                <c:pt idx="946">
                  <c:v>1989.9583333332253</c:v>
                </c:pt>
                <c:pt idx="947">
                  <c:v>1990.0416666665585</c:v>
                </c:pt>
                <c:pt idx="948">
                  <c:v>1990.1249999998918</c:v>
                </c:pt>
                <c:pt idx="949">
                  <c:v>1990.208333333225</c:v>
                </c:pt>
                <c:pt idx="950">
                  <c:v>1990.2916666665583</c:v>
                </c:pt>
                <c:pt idx="951">
                  <c:v>1990.3749999998915</c:v>
                </c:pt>
                <c:pt idx="952">
                  <c:v>1990.4583333332248</c:v>
                </c:pt>
                <c:pt idx="953">
                  <c:v>1990.5416666665581</c:v>
                </c:pt>
                <c:pt idx="954">
                  <c:v>1990.6249999998913</c:v>
                </c:pt>
                <c:pt idx="955">
                  <c:v>1990.7083333332246</c:v>
                </c:pt>
                <c:pt idx="956">
                  <c:v>1990.7916666665578</c:v>
                </c:pt>
                <c:pt idx="957">
                  <c:v>1990.8749999998911</c:v>
                </c:pt>
                <c:pt idx="958">
                  <c:v>1990.9583333332243</c:v>
                </c:pt>
                <c:pt idx="959">
                  <c:v>1991.0416666665576</c:v>
                </c:pt>
                <c:pt idx="960">
                  <c:v>1991.1249999998909</c:v>
                </c:pt>
                <c:pt idx="961">
                  <c:v>1991.2083333332241</c:v>
                </c:pt>
                <c:pt idx="962">
                  <c:v>1991.2916666665574</c:v>
                </c:pt>
                <c:pt idx="963">
                  <c:v>1991.3749999998906</c:v>
                </c:pt>
                <c:pt idx="964">
                  <c:v>1991.4583333332239</c:v>
                </c:pt>
                <c:pt idx="965">
                  <c:v>1991.5416666665571</c:v>
                </c:pt>
                <c:pt idx="966">
                  <c:v>1991.6249999998904</c:v>
                </c:pt>
                <c:pt idx="967">
                  <c:v>1991.7083333332237</c:v>
                </c:pt>
                <c:pt idx="968">
                  <c:v>1991.7916666665569</c:v>
                </c:pt>
                <c:pt idx="969">
                  <c:v>1991.8749999998902</c:v>
                </c:pt>
                <c:pt idx="970">
                  <c:v>1991.9583333332234</c:v>
                </c:pt>
                <c:pt idx="971">
                  <c:v>1992.0416666665567</c:v>
                </c:pt>
                <c:pt idx="972">
                  <c:v>1992.12499999989</c:v>
                </c:pt>
                <c:pt idx="973">
                  <c:v>1992.2083333332232</c:v>
                </c:pt>
                <c:pt idx="974">
                  <c:v>1992.2916666665565</c:v>
                </c:pt>
                <c:pt idx="975">
                  <c:v>1992.3749999998897</c:v>
                </c:pt>
                <c:pt idx="976">
                  <c:v>1992.458333333223</c:v>
                </c:pt>
                <c:pt idx="977">
                  <c:v>1992.5416666665562</c:v>
                </c:pt>
                <c:pt idx="978">
                  <c:v>1992.6249999998895</c:v>
                </c:pt>
                <c:pt idx="979">
                  <c:v>1992.7083333332228</c:v>
                </c:pt>
                <c:pt idx="980">
                  <c:v>1992.791666666556</c:v>
                </c:pt>
                <c:pt idx="981">
                  <c:v>1992.8749999998893</c:v>
                </c:pt>
                <c:pt idx="982">
                  <c:v>1992.9583333332225</c:v>
                </c:pt>
                <c:pt idx="983">
                  <c:v>1993.0416666665558</c:v>
                </c:pt>
                <c:pt idx="984">
                  <c:v>1993.124999999889</c:v>
                </c:pt>
                <c:pt idx="985">
                  <c:v>1993.2083333332223</c:v>
                </c:pt>
                <c:pt idx="986">
                  <c:v>1993.2916666665556</c:v>
                </c:pt>
                <c:pt idx="987">
                  <c:v>1993.3749999998888</c:v>
                </c:pt>
                <c:pt idx="988">
                  <c:v>1993.4583333332221</c:v>
                </c:pt>
                <c:pt idx="989">
                  <c:v>1993.5416666665553</c:v>
                </c:pt>
                <c:pt idx="990">
                  <c:v>1993.6249999998886</c:v>
                </c:pt>
                <c:pt idx="991">
                  <c:v>1993.7083333332218</c:v>
                </c:pt>
                <c:pt idx="992">
                  <c:v>1993.7916666665551</c:v>
                </c:pt>
                <c:pt idx="993">
                  <c:v>1993.8749999998884</c:v>
                </c:pt>
                <c:pt idx="994">
                  <c:v>1993.9583333332216</c:v>
                </c:pt>
                <c:pt idx="995">
                  <c:v>1994.0416666665549</c:v>
                </c:pt>
                <c:pt idx="996">
                  <c:v>1994.1249999998881</c:v>
                </c:pt>
                <c:pt idx="997">
                  <c:v>1994.2083333332214</c:v>
                </c:pt>
                <c:pt idx="998">
                  <c:v>1994.2916666665546</c:v>
                </c:pt>
                <c:pt idx="999">
                  <c:v>1994.3749999998879</c:v>
                </c:pt>
                <c:pt idx="1000">
                  <c:v>1994.4583333332212</c:v>
                </c:pt>
                <c:pt idx="1001">
                  <c:v>1994.5416666665544</c:v>
                </c:pt>
                <c:pt idx="1002">
                  <c:v>1994.6249999998877</c:v>
                </c:pt>
                <c:pt idx="1003">
                  <c:v>1994.7083333332209</c:v>
                </c:pt>
                <c:pt idx="1004">
                  <c:v>1994.7916666665542</c:v>
                </c:pt>
                <c:pt idx="1005">
                  <c:v>1994.8749999998875</c:v>
                </c:pt>
                <c:pt idx="1006">
                  <c:v>1994.9583333332207</c:v>
                </c:pt>
                <c:pt idx="1007">
                  <c:v>1995.041666666554</c:v>
                </c:pt>
                <c:pt idx="1008">
                  <c:v>1995.1249999998872</c:v>
                </c:pt>
                <c:pt idx="1009">
                  <c:v>1995.2083333332205</c:v>
                </c:pt>
                <c:pt idx="1010">
                  <c:v>1995.2916666665537</c:v>
                </c:pt>
                <c:pt idx="1011">
                  <c:v>1995.374999999887</c:v>
                </c:pt>
                <c:pt idx="1012">
                  <c:v>1995.4583333332203</c:v>
                </c:pt>
                <c:pt idx="1013">
                  <c:v>1995.5416666665535</c:v>
                </c:pt>
                <c:pt idx="1014">
                  <c:v>1995.6249999998868</c:v>
                </c:pt>
                <c:pt idx="1015">
                  <c:v>1995.70833333322</c:v>
                </c:pt>
                <c:pt idx="1016">
                  <c:v>1995.7916666665533</c:v>
                </c:pt>
                <c:pt idx="1017">
                  <c:v>1995.8749999998865</c:v>
                </c:pt>
                <c:pt idx="1018">
                  <c:v>1995.9583333332198</c:v>
                </c:pt>
                <c:pt idx="1019">
                  <c:v>1996.0416666665531</c:v>
                </c:pt>
                <c:pt idx="1020">
                  <c:v>1996.1249999998863</c:v>
                </c:pt>
                <c:pt idx="1021">
                  <c:v>1996.2083333332196</c:v>
                </c:pt>
                <c:pt idx="1022">
                  <c:v>1996.2916666665528</c:v>
                </c:pt>
                <c:pt idx="1023">
                  <c:v>1996.3749999998861</c:v>
                </c:pt>
                <c:pt idx="1024">
                  <c:v>1996.4583333332193</c:v>
                </c:pt>
                <c:pt idx="1025">
                  <c:v>1996.5416666665526</c:v>
                </c:pt>
                <c:pt idx="1026">
                  <c:v>1996.6249999998859</c:v>
                </c:pt>
                <c:pt idx="1027">
                  <c:v>1996.7083333332191</c:v>
                </c:pt>
                <c:pt idx="1028">
                  <c:v>1996.7916666665524</c:v>
                </c:pt>
                <c:pt idx="1029">
                  <c:v>1996.8749999998856</c:v>
                </c:pt>
                <c:pt idx="1030">
                  <c:v>1996.9583333332189</c:v>
                </c:pt>
                <c:pt idx="1031">
                  <c:v>1997.0416666665521</c:v>
                </c:pt>
                <c:pt idx="1032">
                  <c:v>1997.1249999998854</c:v>
                </c:pt>
                <c:pt idx="1033">
                  <c:v>1997.2083333332187</c:v>
                </c:pt>
                <c:pt idx="1034">
                  <c:v>1997.2916666665519</c:v>
                </c:pt>
                <c:pt idx="1035">
                  <c:v>1997.3749999998852</c:v>
                </c:pt>
                <c:pt idx="1036">
                  <c:v>1997.4583333332184</c:v>
                </c:pt>
                <c:pt idx="1037">
                  <c:v>1997.5416666665517</c:v>
                </c:pt>
                <c:pt idx="1038">
                  <c:v>1997.6249999998849</c:v>
                </c:pt>
                <c:pt idx="1039">
                  <c:v>1997.7083333332182</c:v>
                </c:pt>
                <c:pt idx="1040">
                  <c:v>1997.7916666665515</c:v>
                </c:pt>
                <c:pt idx="1041">
                  <c:v>1997.8749999998847</c:v>
                </c:pt>
                <c:pt idx="1042">
                  <c:v>1997.958333333218</c:v>
                </c:pt>
                <c:pt idx="1043">
                  <c:v>1998.0416666665512</c:v>
                </c:pt>
                <c:pt idx="1044">
                  <c:v>1998.1249999998845</c:v>
                </c:pt>
                <c:pt idx="1045">
                  <c:v>1998.2083333332178</c:v>
                </c:pt>
                <c:pt idx="1046">
                  <c:v>1998.291666666551</c:v>
                </c:pt>
                <c:pt idx="1047">
                  <c:v>1998.3749999998843</c:v>
                </c:pt>
                <c:pt idx="1048">
                  <c:v>1998.4583333332175</c:v>
                </c:pt>
                <c:pt idx="1049">
                  <c:v>1998.5416666665508</c:v>
                </c:pt>
                <c:pt idx="1050">
                  <c:v>1998.624999999884</c:v>
                </c:pt>
                <c:pt idx="1051">
                  <c:v>1998.7083333332173</c:v>
                </c:pt>
                <c:pt idx="1052">
                  <c:v>1998.7916666665506</c:v>
                </c:pt>
                <c:pt idx="1053">
                  <c:v>1998.8749999998838</c:v>
                </c:pt>
                <c:pt idx="1054">
                  <c:v>1998.9583333332171</c:v>
                </c:pt>
                <c:pt idx="1055">
                  <c:v>1999.0416666665503</c:v>
                </c:pt>
                <c:pt idx="1056">
                  <c:v>1999.1249999998836</c:v>
                </c:pt>
                <c:pt idx="1057">
                  <c:v>1999.2083333332168</c:v>
                </c:pt>
                <c:pt idx="1058">
                  <c:v>1999.2916666665501</c:v>
                </c:pt>
                <c:pt idx="1059">
                  <c:v>1999.3749999998834</c:v>
                </c:pt>
                <c:pt idx="1060">
                  <c:v>1999.4583333332166</c:v>
                </c:pt>
                <c:pt idx="1061">
                  <c:v>1999.5416666665499</c:v>
                </c:pt>
                <c:pt idx="1062">
                  <c:v>1999.6249999998831</c:v>
                </c:pt>
                <c:pt idx="1063">
                  <c:v>1999.7083333332164</c:v>
                </c:pt>
                <c:pt idx="1064">
                  <c:v>1999.7916666665496</c:v>
                </c:pt>
                <c:pt idx="1065">
                  <c:v>1999.8749999998829</c:v>
                </c:pt>
                <c:pt idx="1066">
                  <c:v>1999.9583333332162</c:v>
                </c:pt>
                <c:pt idx="1067">
                  <c:v>2000.0416666665494</c:v>
                </c:pt>
                <c:pt idx="1068">
                  <c:v>2000.1249999998827</c:v>
                </c:pt>
                <c:pt idx="1069">
                  <c:v>2000.2083333332159</c:v>
                </c:pt>
                <c:pt idx="1070">
                  <c:v>2000.2916666665492</c:v>
                </c:pt>
                <c:pt idx="1071">
                  <c:v>2000.3749999998824</c:v>
                </c:pt>
                <c:pt idx="1072">
                  <c:v>2000.4583333332157</c:v>
                </c:pt>
                <c:pt idx="1073">
                  <c:v>2000.541666666549</c:v>
                </c:pt>
                <c:pt idx="1074">
                  <c:v>2000.6249999998822</c:v>
                </c:pt>
                <c:pt idx="1075">
                  <c:v>2000.7083333332155</c:v>
                </c:pt>
                <c:pt idx="1076">
                  <c:v>2000.7916666665487</c:v>
                </c:pt>
                <c:pt idx="1077">
                  <c:v>2000.874999999882</c:v>
                </c:pt>
                <c:pt idx="1078">
                  <c:v>2000.9583333332153</c:v>
                </c:pt>
                <c:pt idx="1079">
                  <c:v>2001.0416666665485</c:v>
                </c:pt>
                <c:pt idx="1080">
                  <c:v>2001.1249999998818</c:v>
                </c:pt>
                <c:pt idx="1081">
                  <c:v>2001.208333333215</c:v>
                </c:pt>
                <c:pt idx="1082">
                  <c:v>2001.2916666665483</c:v>
                </c:pt>
                <c:pt idx="1083">
                  <c:v>2001.3749999998815</c:v>
                </c:pt>
                <c:pt idx="1084">
                  <c:v>2001.4583333332148</c:v>
                </c:pt>
                <c:pt idx="1085">
                  <c:v>2001.5416666665481</c:v>
                </c:pt>
                <c:pt idx="1086">
                  <c:v>2001.6249999998813</c:v>
                </c:pt>
                <c:pt idx="1087">
                  <c:v>2001.7083333332146</c:v>
                </c:pt>
                <c:pt idx="1088">
                  <c:v>2001.7916666665478</c:v>
                </c:pt>
                <c:pt idx="1089">
                  <c:v>2001.8749999998811</c:v>
                </c:pt>
                <c:pt idx="1090">
                  <c:v>2001.9583333332143</c:v>
                </c:pt>
                <c:pt idx="1091">
                  <c:v>2002.0416666665476</c:v>
                </c:pt>
                <c:pt idx="1092">
                  <c:v>2002.1249999998809</c:v>
                </c:pt>
                <c:pt idx="1093">
                  <c:v>2002.2083333332141</c:v>
                </c:pt>
                <c:pt idx="1094">
                  <c:v>2002.2916666665474</c:v>
                </c:pt>
                <c:pt idx="1095">
                  <c:v>2002.3749999998806</c:v>
                </c:pt>
                <c:pt idx="1096">
                  <c:v>2002.4583333332139</c:v>
                </c:pt>
                <c:pt idx="1097">
                  <c:v>2002.5416666665471</c:v>
                </c:pt>
                <c:pt idx="1098">
                  <c:v>2002.6249999998804</c:v>
                </c:pt>
                <c:pt idx="1099">
                  <c:v>2002.7083333332137</c:v>
                </c:pt>
                <c:pt idx="1100">
                  <c:v>2002.7916666665469</c:v>
                </c:pt>
                <c:pt idx="1101">
                  <c:v>2002.8749999998802</c:v>
                </c:pt>
                <c:pt idx="1102">
                  <c:v>2002.9583333332134</c:v>
                </c:pt>
                <c:pt idx="1103">
                  <c:v>2003.0416666665467</c:v>
                </c:pt>
                <c:pt idx="1104">
                  <c:v>2003.1249999998799</c:v>
                </c:pt>
                <c:pt idx="1105">
                  <c:v>2003.2083333332132</c:v>
                </c:pt>
                <c:pt idx="1106">
                  <c:v>2003.2916666665465</c:v>
                </c:pt>
                <c:pt idx="1107">
                  <c:v>2003.3749999998797</c:v>
                </c:pt>
                <c:pt idx="1108">
                  <c:v>2003.458333333213</c:v>
                </c:pt>
              </c:numCache>
            </c:numRef>
          </c:cat>
          <c:val>
            <c:numRef>
              <c:f>variable_alloc!$AP$364:$AP$1472</c:f>
              <c:numCache>
                <c:formatCode>0.00</c:formatCode>
                <c:ptCount val="1109"/>
                <c:pt idx="0">
                  <c:v>2.6101269748180633</c:v>
                </c:pt>
                <c:pt idx="1">
                  <c:v>2.3888708547921209</c:v>
                </c:pt>
                <c:pt idx="2">
                  <c:v>2.2330043270615492</c:v>
                </c:pt>
                <c:pt idx="3">
                  <c:v>2.1853810234592057</c:v>
                </c:pt>
                <c:pt idx="4">
                  <c:v>2.2636053203542641</c:v>
                </c:pt>
                <c:pt idx="5">
                  <c:v>2.3644570814770303</c:v>
                </c:pt>
                <c:pt idx="6">
                  <c:v>2.2488851088333623</c:v>
                </c:pt>
                <c:pt idx="7">
                  <c:v>2.0568480657022241</c:v>
                </c:pt>
                <c:pt idx="8">
                  <c:v>2.0295717898802574</c:v>
                </c:pt>
                <c:pt idx="9">
                  <c:v>1.7678779512239653</c:v>
                </c:pt>
                <c:pt idx="10">
                  <c:v>1.8054395449572047</c:v>
                </c:pt>
                <c:pt idx="11">
                  <c:v>1.85799433130537</c:v>
                </c:pt>
                <c:pt idx="12">
                  <c:v>1.8859348687521236</c:v>
                </c:pt>
                <c:pt idx="13">
                  <c:v>1.6209521338971546</c:v>
                </c:pt>
                <c:pt idx="14">
                  <c:v>1.5206814174270384</c:v>
                </c:pt>
                <c:pt idx="15">
                  <c:v>1.3906876249954603</c:v>
                </c:pt>
                <c:pt idx="16">
                  <c:v>1.4446178472856155</c:v>
                </c:pt>
                <c:pt idx="17">
                  <c:v>1.9370017631749883</c:v>
                </c:pt>
                <c:pt idx="18">
                  <c:v>2.0960631339177564</c:v>
                </c:pt>
                <c:pt idx="19">
                  <c:v>1.9274076995528695</c:v>
                </c:pt>
                <c:pt idx="20">
                  <c:v>1.9496065307914794</c:v>
                </c:pt>
                <c:pt idx="21">
                  <c:v>1.9553400890966908</c:v>
                </c:pt>
                <c:pt idx="22">
                  <c:v>2.0747497241445885</c:v>
                </c:pt>
                <c:pt idx="23">
                  <c:v>1.9902687007268842</c:v>
                </c:pt>
                <c:pt idx="24">
                  <c:v>2.0288017304634236</c:v>
                </c:pt>
                <c:pt idx="25">
                  <c:v>2.1736112374021941</c:v>
                </c:pt>
                <c:pt idx="26">
                  <c:v>2.6066185115027753</c:v>
                </c:pt>
                <c:pt idx="27">
                  <c:v>3.005837702656184</c:v>
                </c:pt>
                <c:pt idx="28">
                  <c:v>3.0694494121835665</c:v>
                </c:pt>
                <c:pt idx="29">
                  <c:v>2.8906570165534062</c:v>
                </c:pt>
                <c:pt idx="30">
                  <c:v>2.8818779921586533</c:v>
                </c:pt>
                <c:pt idx="31">
                  <c:v>2.7506702052385612</c:v>
                </c:pt>
                <c:pt idx="32">
                  <c:v>2.8671925694561065</c:v>
                </c:pt>
                <c:pt idx="33">
                  <c:v>2.8738108080327578</c:v>
                </c:pt>
                <c:pt idx="34">
                  <c:v>2.8998782100955798</c:v>
                </c:pt>
                <c:pt idx="35">
                  <c:v>2.9624518963490698</c:v>
                </c:pt>
                <c:pt idx="36">
                  <c:v>2.897782557760169</c:v>
                </c:pt>
                <c:pt idx="37">
                  <c:v>2.9466726099396632</c:v>
                </c:pt>
                <c:pt idx="38">
                  <c:v>2.7652563090603453</c:v>
                </c:pt>
                <c:pt idx="39">
                  <c:v>2.7779007177958399</c:v>
                </c:pt>
                <c:pt idx="40">
                  <c:v>2.8217334338395768</c:v>
                </c:pt>
                <c:pt idx="41">
                  <c:v>2.8041680077546478</c:v>
                </c:pt>
                <c:pt idx="42">
                  <c:v>2.7194273526789448</c:v>
                </c:pt>
                <c:pt idx="43">
                  <c:v>2.7276579051833831</c:v>
                </c:pt>
                <c:pt idx="44">
                  <c:v>2.8063205582784589</c:v>
                </c:pt>
                <c:pt idx="45">
                  <c:v>2.8944443696598112</c:v>
                </c:pt>
                <c:pt idx="46">
                  <c:v>2.8192840774515999</c:v>
                </c:pt>
                <c:pt idx="47">
                  <c:v>2.7373109292191313</c:v>
                </c:pt>
                <c:pt idx="48">
                  <c:v>2.5507899228973501</c:v>
                </c:pt>
                <c:pt idx="49">
                  <c:v>2.5556826045790419</c:v>
                </c:pt>
                <c:pt idx="50">
                  <c:v>2.7556904278575662</c:v>
                </c:pt>
                <c:pt idx="51">
                  <c:v>2.8215787360485178</c:v>
                </c:pt>
                <c:pt idx="52">
                  <c:v>2.9233895391417577</c:v>
                </c:pt>
                <c:pt idx="53">
                  <c:v>2.9673182233792157</c:v>
                </c:pt>
                <c:pt idx="54">
                  <c:v>2.9333048635071828</c:v>
                </c:pt>
                <c:pt idx="55">
                  <c:v>2.9051075604741152</c:v>
                </c:pt>
                <c:pt idx="56">
                  <c:v>3.0203580772508571</c:v>
                </c:pt>
                <c:pt idx="57">
                  <c:v>3.0131213468331248</c:v>
                </c:pt>
                <c:pt idx="58">
                  <c:v>3.1833632905149787</c:v>
                </c:pt>
                <c:pt idx="59">
                  <c:v>3.3323009932058327</c:v>
                </c:pt>
                <c:pt idx="60">
                  <c:v>3.4408202113990392</c:v>
                </c:pt>
                <c:pt idx="61">
                  <c:v>3.4984308133199735</c:v>
                </c:pt>
                <c:pt idx="62">
                  <c:v>3.3551758741688595</c:v>
                </c:pt>
                <c:pt idx="63">
                  <c:v>3.431621219689438</c:v>
                </c:pt>
                <c:pt idx="64">
                  <c:v>3.5697574264775809</c:v>
                </c:pt>
                <c:pt idx="65">
                  <c:v>3.6022544078331173</c:v>
                </c:pt>
                <c:pt idx="66">
                  <c:v>3.5948753803811524</c:v>
                </c:pt>
                <c:pt idx="67">
                  <c:v>3.7068505305814137</c:v>
                </c:pt>
                <c:pt idx="68">
                  <c:v>3.7808785827509048</c:v>
                </c:pt>
                <c:pt idx="69">
                  <c:v>3.8696694445240478</c:v>
                </c:pt>
                <c:pt idx="70">
                  <c:v>4.0133027546876576</c:v>
                </c:pt>
                <c:pt idx="71">
                  <c:v>4.3571774959737084</c:v>
                </c:pt>
                <c:pt idx="72">
                  <c:v>4.2336127020863756</c:v>
                </c:pt>
                <c:pt idx="73">
                  <c:v>4.280164872948979</c:v>
                </c:pt>
                <c:pt idx="74">
                  <c:v>4.284134905401733</c:v>
                </c:pt>
                <c:pt idx="75">
                  <c:v>4.1852389764992406</c:v>
                </c:pt>
                <c:pt idx="76">
                  <c:v>4.3302385235784557</c:v>
                </c:pt>
                <c:pt idx="77">
                  <c:v>4.5119339044248949</c:v>
                </c:pt>
                <c:pt idx="78">
                  <c:v>4.2869591237740421</c:v>
                </c:pt>
                <c:pt idx="79">
                  <c:v>4.0753905208435004</c:v>
                </c:pt>
                <c:pt idx="80">
                  <c:v>4.086811394475701</c:v>
                </c:pt>
                <c:pt idx="81">
                  <c:v>4.2228135287461388</c:v>
                </c:pt>
                <c:pt idx="82">
                  <c:v>4.2774991719828446</c:v>
                </c:pt>
                <c:pt idx="83">
                  <c:v>4.179914067627136</c:v>
                </c:pt>
                <c:pt idx="84">
                  <c:v>4.0178878059191012</c:v>
                </c:pt>
                <c:pt idx="85">
                  <c:v>3.9588543654855637</c:v>
                </c:pt>
                <c:pt idx="86">
                  <c:v>4.0076048412324097</c:v>
                </c:pt>
                <c:pt idx="87">
                  <c:v>4.1175852616804853</c:v>
                </c:pt>
                <c:pt idx="88">
                  <c:v>4.7541755277576287</c:v>
                </c:pt>
                <c:pt idx="89">
                  <c:v>4.8293724116900183</c:v>
                </c:pt>
                <c:pt idx="90">
                  <c:v>4.784412310283904</c:v>
                </c:pt>
                <c:pt idx="91">
                  <c:v>5.1198780928795609</c:v>
                </c:pt>
                <c:pt idx="92">
                  <c:v>5.1224436291147724</c:v>
                </c:pt>
                <c:pt idx="93">
                  <c:v>5.142869179671135</c:v>
                </c:pt>
                <c:pt idx="94">
                  <c:v>5.1032464142287699</c:v>
                </c:pt>
                <c:pt idx="95">
                  <c:v>5.0029524162939971</c:v>
                </c:pt>
                <c:pt idx="96">
                  <c:v>4.9583357733308011</c:v>
                </c:pt>
                <c:pt idx="97">
                  <c:v>4.5596331788474727</c:v>
                </c:pt>
                <c:pt idx="98">
                  <c:v>4.5196722555414208</c:v>
                </c:pt>
                <c:pt idx="99">
                  <c:v>4.4933529031599999</c:v>
                </c:pt>
                <c:pt idx="100">
                  <c:v>4.6024792623313164</c:v>
                </c:pt>
                <c:pt idx="101">
                  <c:v>4.853408446544651</c:v>
                </c:pt>
                <c:pt idx="102">
                  <c:v>5.0605323039845054</c:v>
                </c:pt>
                <c:pt idx="103">
                  <c:v>5.0468491772216044</c:v>
                </c:pt>
                <c:pt idx="104">
                  <c:v>5.1998819439984025</c:v>
                </c:pt>
                <c:pt idx="105">
                  <c:v>5.3336814900146496</c:v>
                </c:pt>
                <c:pt idx="106">
                  <c:v>5.502776861466379</c:v>
                </c:pt>
                <c:pt idx="107">
                  <c:v>5.8114739123660062</c:v>
                </c:pt>
                <c:pt idx="108">
                  <c:v>5.5861330177090354</c:v>
                </c:pt>
                <c:pt idx="109">
                  <c:v>5.8229668409968758</c:v>
                </c:pt>
                <c:pt idx="110">
                  <c:v>5.6021854691134099</c:v>
                </c:pt>
                <c:pt idx="111">
                  <c:v>5.3846547889384659</c:v>
                </c:pt>
                <c:pt idx="112">
                  <c:v>5.5208020857726225</c:v>
                </c:pt>
                <c:pt idx="113">
                  <c:v>5.6085340039298588</c:v>
                </c:pt>
                <c:pt idx="114">
                  <c:v>5.5490704071399914</c:v>
                </c:pt>
                <c:pt idx="115">
                  <c:v>5.5506578003186275</c:v>
                </c:pt>
                <c:pt idx="116">
                  <c:v>5.801427450836365</c:v>
                </c:pt>
                <c:pt idx="117">
                  <c:v>5.8340495969984714</c:v>
                </c:pt>
                <c:pt idx="118">
                  <c:v>5.5565917453888209</c:v>
                </c:pt>
                <c:pt idx="119">
                  <c:v>5.1607457373431851</c:v>
                </c:pt>
                <c:pt idx="120">
                  <c:v>5.1837625925842348</c:v>
                </c:pt>
                <c:pt idx="121">
                  <c:v>4.9523840009489861</c:v>
                </c:pt>
                <c:pt idx="122">
                  <c:v>4.6296634663631533</c:v>
                </c:pt>
                <c:pt idx="123">
                  <c:v>4.8533702557763165</c:v>
                </c:pt>
                <c:pt idx="124">
                  <c:v>5.0366937461483143</c:v>
                </c:pt>
                <c:pt idx="125">
                  <c:v>4.9734133887010188</c:v>
                </c:pt>
                <c:pt idx="126">
                  <c:v>4.7645851533960739</c:v>
                </c:pt>
                <c:pt idx="127">
                  <c:v>4.520162983304373</c:v>
                </c:pt>
                <c:pt idx="128">
                  <c:v>4.1648063687163708</c:v>
                </c:pt>
                <c:pt idx="129">
                  <c:v>3.8360118017754017</c:v>
                </c:pt>
                <c:pt idx="130">
                  <c:v>3.7403923825163612</c:v>
                </c:pt>
                <c:pt idx="131">
                  <c:v>3.5892963473599306</c:v>
                </c:pt>
                <c:pt idx="132">
                  <c:v>3.2970750789114445</c:v>
                </c:pt>
                <c:pt idx="133">
                  <c:v>3.0664709793917586</c:v>
                </c:pt>
                <c:pt idx="134">
                  <c:v>2.9784365765870482</c:v>
                </c:pt>
                <c:pt idx="135">
                  <c:v>3.0998497450960936</c:v>
                </c:pt>
                <c:pt idx="136">
                  <c:v>3.1627741452737883</c:v>
                </c:pt>
                <c:pt idx="137">
                  <c:v>3.0207190739938792</c:v>
                </c:pt>
                <c:pt idx="138">
                  <c:v>2.9915687014363077</c:v>
                </c:pt>
                <c:pt idx="139">
                  <c:v>3.0746418493759426</c:v>
                </c:pt>
                <c:pt idx="140">
                  <c:v>3.2129966750072572</c:v>
                </c:pt>
                <c:pt idx="141">
                  <c:v>3.2284607907472505</c:v>
                </c:pt>
                <c:pt idx="142">
                  <c:v>3.3056408039658534</c:v>
                </c:pt>
                <c:pt idx="143">
                  <c:v>3.3373734324868742</c:v>
                </c:pt>
                <c:pt idx="144">
                  <c:v>3.3166096663515914</c:v>
                </c:pt>
                <c:pt idx="145">
                  <c:v>3.4459166996115762</c:v>
                </c:pt>
                <c:pt idx="146">
                  <c:v>3.6227862765577123</c:v>
                </c:pt>
                <c:pt idx="147">
                  <c:v>3.7749080257627226</c:v>
                </c:pt>
                <c:pt idx="148">
                  <c:v>3.9740698173651841</c:v>
                </c:pt>
                <c:pt idx="149">
                  <c:v>3.8235943494765694</c:v>
                </c:pt>
                <c:pt idx="150">
                  <c:v>3.8544313559125238</c:v>
                </c:pt>
                <c:pt idx="151">
                  <c:v>3.8834761190961964</c:v>
                </c:pt>
                <c:pt idx="152">
                  <c:v>3.6847339603951466</c:v>
                </c:pt>
                <c:pt idx="153">
                  <c:v>3.6295321173500668</c:v>
                </c:pt>
                <c:pt idx="154">
                  <c:v>3.6224949132059896</c:v>
                </c:pt>
                <c:pt idx="155">
                  <c:v>3.5709417457827555</c:v>
                </c:pt>
                <c:pt idx="156">
                  <c:v>3.6583294906278403</c:v>
                </c:pt>
                <c:pt idx="157">
                  <c:v>3.6254452803514492</c:v>
                </c:pt>
                <c:pt idx="158">
                  <c:v>3.6718301419338295</c:v>
                </c:pt>
                <c:pt idx="159">
                  <c:v>3.7134945989108243</c:v>
                </c:pt>
                <c:pt idx="160">
                  <c:v>3.6612285137292417</c:v>
                </c:pt>
                <c:pt idx="161">
                  <c:v>3.5205625782932928</c:v>
                </c:pt>
                <c:pt idx="162">
                  <c:v>3.5215544410778934</c:v>
                </c:pt>
                <c:pt idx="163">
                  <c:v>3.6268532474364101</c:v>
                </c:pt>
                <c:pt idx="164">
                  <c:v>3.4777753446722857</c:v>
                </c:pt>
                <c:pt idx="165">
                  <c:v>3.4038691868753936</c:v>
                </c:pt>
                <c:pt idx="166">
                  <c:v>3.3755824105519476</c:v>
                </c:pt>
                <c:pt idx="167">
                  <c:v>3.4086069331558639</c:v>
                </c:pt>
                <c:pt idx="168">
                  <c:v>3.4846539875032834</c:v>
                </c:pt>
                <c:pt idx="169">
                  <c:v>3.5438404012552023</c:v>
                </c:pt>
                <c:pt idx="170">
                  <c:v>3.5543620136531828</c:v>
                </c:pt>
                <c:pt idx="171">
                  <c:v>3.5530899964966967</c:v>
                </c:pt>
                <c:pt idx="172">
                  <c:v>3.4778343174988202</c:v>
                </c:pt>
                <c:pt idx="173">
                  <c:v>3.4519246110254134</c:v>
                </c:pt>
                <c:pt idx="174">
                  <c:v>3.5500964948037961</c:v>
                </c:pt>
                <c:pt idx="175">
                  <c:v>3.5667255363704395</c:v>
                </c:pt>
                <c:pt idx="176">
                  <c:v>3.6276015421264711</c:v>
                </c:pt>
                <c:pt idx="177">
                  <c:v>3.5859153152007921</c:v>
                </c:pt>
                <c:pt idx="178">
                  <c:v>3.6400862762818256</c:v>
                </c:pt>
                <c:pt idx="179">
                  <c:v>3.6558521333141289</c:v>
                </c:pt>
                <c:pt idx="180">
                  <c:v>3.6825751186965472</c:v>
                </c:pt>
                <c:pt idx="181">
                  <c:v>3.9037613827664996</c:v>
                </c:pt>
                <c:pt idx="182">
                  <c:v>3.8395908352813879</c:v>
                </c:pt>
                <c:pt idx="183">
                  <c:v>3.6380359895166428</c:v>
                </c:pt>
                <c:pt idx="184">
                  <c:v>3.2356693675282551</c:v>
                </c:pt>
                <c:pt idx="185">
                  <c:v>3.0274435935759838</c:v>
                </c:pt>
                <c:pt idx="186">
                  <c:v>2.6888279805324364</c:v>
                </c:pt>
                <c:pt idx="187">
                  <c:v>2.6480310054499254</c:v>
                </c:pt>
                <c:pt idx="188">
                  <c:v>2.5674647456182198</c:v>
                </c:pt>
                <c:pt idx="189">
                  <c:v>2.5517535762818331</c:v>
                </c:pt>
                <c:pt idx="190">
                  <c:v>2.5390744764237563</c:v>
                </c:pt>
                <c:pt idx="191">
                  <c:v>2.5537306638754025</c:v>
                </c:pt>
                <c:pt idx="192">
                  <c:v>2.3988251270073531</c:v>
                </c:pt>
                <c:pt idx="193">
                  <c:v>2.3007714392018719</c:v>
                </c:pt>
                <c:pt idx="194">
                  <c:v>2.2342217542880491</c:v>
                </c:pt>
                <c:pt idx="195">
                  <c:v>2.2806090216987118</c:v>
                </c:pt>
                <c:pt idx="196">
                  <c:v>2.2786796851485205</c:v>
                </c:pt>
                <c:pt idx="197">
                  <c:v>2.1298132125717282</c:v>
                </c:pt>
                <c:pt idx="198">
                  <c:v>1.9843392697898836</c:v>
                </c:pt>
                <c:pt idx="199">
                  <c:v>2.0501756134877769</c:v>
                </c:pt>
                <c:pt idx="200">
                  <c:v>1.9834248370096865</c:v>
                </c:pt>
                <c:pt idx="201">
                  <c:v>1.9077317711579307</c:v>
                </c:pt>
                <c:pt idx="202">
                  <c:v>1.8619020585159265</c:v>
                </c:pt>
                <c:pt idx="203">
                  <c:v>1.8126017504360512</c:v>
                </c:pt>
                <c:pt idx="204">
                  <c:v>1.7771028255894665</c:v>
                </c:pt>
                <c:pt idx="205">
                  <c:v>1.765268222627179</c:v>
                </c:pt>
                <c:pt idx="206">
                  <c:v>1.7910093493736268</c:v>
                </c:pt>
                <c:pt idx="207">
                  <c:v>1.8773994576316633</c:v>
                </c:pt>
                <c:pt idx="208">
                  <c:v>1.818371013970091</c:v>
                </c:pt>
                <c:pt idx="209">
                  <c:v>1.7408756844150948</c:v>
                </c:pt>
                <c:pt idx="210">
                  <c:v>1.6727620020888954</c:v>
                </c:pt>
                <c:pt idx="211">
                  <c:v>1.6800798886580659</c:v>
                </c:pt>
                <c:pt idx="212">
                  <c:v>1.5644844342856912</c:v>
                </c:pt>
                <c:pt idx="213">
                  <c:v>1.5540969179215713</c:v>
                </c:pt>
                <c:pt idx="214">
                  <c:v>1.50188767543736</c:v>
                </c:pt>
                <c:pt idx="215">
                  <c:v>1.4716499791997386</c:v>
                </c:pt>
                <c:pt idx="216">
                  <c:v>1.4561641210835086</c:v>
                </c:pt>
                <c:pt idx="217">
                  <c:v>1.4468255848984239</c:v>
                </c:pt>
                <c:pt idx="218">
                  <c:v>1.441053034035908</c:v>
                </c:pt>
                <c:pt idx="219">
                  <c:v>1.3750040806671757</c:v>
                </c:pt>
                <c:pt idx="220">
                  <c:v>1.3757173481527585</c:v>
                </c:pt>
                <c:pt idx="221">
                  <c:v>1.3529510340712898</c:v>
                </c:pt>
                <c:pt idx="222">
                  <c:v>1.3253298418126858</c:v>
                </c:pt>
                <c:pt idx="223">
                  <c:v>1.4629220840525607</c:v>
                </c:pt>
                <c:pt idx="224">
                  <c:v>1.7830611958019116</c:v>
                </c:pt>
                <c:pt idx="225">
                  <c:v>1.7731053830889765</c:v>
                </c:pt>
                <c:pt idx="226">
                  <c:v>1.7778325318570261</c:v>
                </c:pt>
                <c:pt idx="227">
                  <c:v>1.7200571314530637</c:v>
                </c:pt>
                <c:pt idx="228">
                  <c:v>1.6713239887915694</c:v>
                </c:pt>
                <c:pt idx="229">
                  <c:v>1.6448401566116342</c:v>
                </c:pt>
                <c:pt idx="230">
                  <c:v>1.734163740908331</c:v>
                </c:pt>
                <c:pt idx="231">
                  <c:v>1.8603458138873001</c:v>
                </c:pt>
                <c:pt idx="232">
                  <c:v>1.7538131791043226</c:v>
                </c:pt>
                <c:pt idx="233">
                  <c:v>1.814590399620162</c:v>
                </c:pt>
                <c:pt idx="234">
                  <c:v>1.8622190415580309</c:v>
                </c:pt>
                <c:pt idx="235">
                  <c:v>2.0760245857521502</c:v>
                </c:pt>
                <c:pt idx="236">
                  <c:v>2.1560304148759695</c:v>
                </c:pt>
                <c:pt idx="237">
                  <c:v>2.1820349928982838</c:v>
                </c:pt>
                <c:pt idx="238">
                  <c:v>2.1808360677381664</c:v>
                </c:pt>
                <c:pt idx="239">
                  <c:v>2.0778485570658889</c:v>
                </c:pt>
                <c:pt idx="240">
                  <c:v>2.0105591796035429</c:v>
                </c:pt>
                <c:pt idx="241">
                  <c:v>2.1534736141519204</c:v>
                </c:pt>
                <c:pt idx="242">
                  <c:v>2.2645311374897967</c:v>
                </c:pt>
                <c:pt idx="243">
                  <c:v>2.2589111529515677</c:v>
                </c:pt>
                <c:pt idx="244">
                  <c:v>2.2378301175238318</c:v>
                </c:pt>
                <c:pt idx="245">
                  <c:v>2.3508170495882252</c:v>
                </c:pt>
                <c:pt idx="246">
                  <c:v>2.6151228541481095</c:v>
                </c:pt>
                <c:pt idx="247">
                  <c:v>2.8277541758817031</c:v>
                </c:pt>
                <c:pt idx="248">
                  <c:v>2.6913834277151034</c:v>
                </c:pt>
                <c:pt idx="249">
                  <c:v>3.0989671498803086</c:v>
                </c:pt>
                <c:pt idx="250">
                  <c:v>3.131317138431267</c:v>
                </c:pt>
                <c:pt idx="251">
                  <c:v>3.0804221887000738</c:v>
                </c:pt>
                <c:pt idx="252">
                  <c:v>3.0467381412176509</c:v>
                </c:pt>
                <c:pt idx="253">
                  <c:v>3.5607029328008464</c:v>
                </c:pt>
                <c:pt idx="254">
                  <c:v>3.8003151108259274</c:v>
                </c:pt>
                <c:pt idx="255">
                  <c:v>4.1770192165602626</c:v>
                </c:pt>
                <c:pt idx="256">
                  <c:v>4.0669239011454925</c:v>
                </c:pt>
                <c:pt idx="257">
                  <c:v>3.027374101046894</c:v>
                </c:pt>
                <c:pt idx="258">
                  <c:v>2.7880123406189039</c:v>
                </c:pt>
                <c:pt idx="259">
                  <c:v>2.9961441185443318</c:v>
                </c:pt>
                <c:pt idx="260">
                  <c:v>3.0488592677086719</c:v>
                </c:pt>
                <c:pt idx="261">
                  <c:v>3.1676474442809064</c:v>
                </c:pt>
                <c:pt idx="262">
                  <c:v>3.0549335183772688</c:v>
                </c:pt>
                <c:pt idx="263">
                  <c:v>3.2463988674389306</c:v>
                </c:pt>
                <c:pt idx="264">
                  <c:v>3.2229218696058575</c:v>
                </c:pt>
                <c:pt idx="265">
                  <c:v>2.904243686687193</c:v>
                </c:pt>
                <c:pt idx="266">
                  <c:v>2.4226938437338608</c:v>
                </c:pt>
                <c:pt idx="267">
                  <c:v>2.1296622911212966</c:v>
                </c:pt>
                <c:pt idx="268">
                  <c:v>2.1164909688711511</c:v>
                </c:pt>
                <c:pt idx="269">
                  <c:v>2.2027030557117611</c:v>
                </c:pt>
                <c:pt idx="270">
                  <c:v>2.1537659317442133</c:v>
                </c:pt>
                <c:pt idx="271">
                  <c:v>2.3539556041600185</c:v>
                </c:pt>
                <c:pt idx="272">
                  <c:v>2.3586588485466016</c:v>
                </c:pt>
                <c:pt idx="273">
                  <c:v>2.3561105665201971</c:v>
                </c:pt>
                <c:pt idx="274">
                  <c:v>2.3162535763441099</c:v>
                </c:pt>
                <c:pt idx="275">
                  <c:v>2.2578334511568627</c:v>
                </c:pt>
                <c:pt idx="276">
                  <c:v>2.3763941050121611</c:v>
                </c:pt>
                <c:pt idx="277">
                  <c:v>2.4263726344904328</c:v>
                </c:pt>
                <c:pt idx="278">
                  <c:v>2.6522635287825604</c:v>
                </c:pt>
                <c:pt idx="279">
                  <c:v>2.6604196272832183</c:v>
                </c:pt>
                <c:pt idx="280">
                  <c:v>2.8240375377047533</c:v>
                </c:pt>
                <c:pt idx="281">
                  <c:v>2.9290812969944469</c:v>
                </c:pt>
                <c:pt idx="282">
                  <c:v>3.0742135411681977</c:v>
                </c:pt>
                <c:pt idx="283">
                  <c:v>3.0744588938053719</c:v>
                </c:pt>
                <c:pt idx="284">
                  <c:v>3.0890658414137984</c:v>
                </c:pt>
                <c:pt idx="285">
                  <c:v>3.1510383445281223</c:v>
                </c:pt>
                <c:pt idx="286">
                  <c:v>3.2231036996666313</c:v>
                </c:pt>
                <c:pt idx="287">
                  <c:v>3.3799514584325108</c:v>
                </c:pt>
                <c:pt idx="288">
                  <c:v>3.5034802426756761</c:v>
                </c:pt>
                <c:pt idx="289">
                  <c:v>3.4294329126238803</c:v>
                </c:pt>
                <c:pt idx="290">
                  <c:v>3.2478664382009788</c:v>
                </c:pt>
                <c:pt idx="291">
                  <c:v>3.2624581131995325</c:v>
                </c:pt>
                <c:pt idx="292">
                  <c:v>3.280832157836806</c:v>
                </c:pt>
                <c:pt idx="293">
                  <c:v>3.1200832991389813</c:v>
                </c:pt>
                <c:pt idx="294">
                  <c:v>3.1559843945373158</c:v>
                </c:pt>
                <c:pt idx="295">
                  <c:v>3.0051898140604556</c:v>
                </c:pt>
                <c:pt idx="296">
                  <c:v>2.9755936688160287</c:v>
                </c:pt>
                <c:pt idx="297">
                  <c:v>2.9983279629425446</c:v>
                </c:pt>
                <c:pt idx="298">
                  <c:v>2.8457167250590385</c:v>
                </c:pt>
                <c:pt idx="299">
                  <c:v>2.7587910609721136</c:v>
                </c:pt>
                <c:pt idx="300">
                  <c:v>2.8153623342848637</c:v>
                </c:pt>
                <c:pt idx="301">
                  <c:v>2.8073944477458879</c:v>
                </c:pt>
                <c:pt idx="302">
                  <c:v>2.8484812443209955</c:v>
                </c:pt>
                <c:pt idx="303">
                  <c:v>2.765668103885166</c:v>
                </c:pt>
                <c:pt idx="304">
                  <c:v>2.7487322730008863</c:v>
                </c:pt>
                <c:pt idx="305">
                  <c:v>2.715116979013168</c:v>
                </c:pt>
                <c:pt idx="306">
                  <c:v>2.6215338249671216</c:v>
                </c:pt>
                <c:pt idx="307">
                  <c:v>2.5066465468237524</c:v>
                </c:pt>
                <c:pt idx="308">
                  <c:v>2.4344687960980416</c:v>
                </c:pt>
                <c:pt idx="309">
                  <c:v>2.4711456239658678</c:v>
                </c:pt>
                <c:pt idx="310">
                  <c:v>2.4127278927594307</c:v>
                </c:pt>
                <c:pt idx="311">
                  <c:v>2.2981415839168022</c:v>
                </c:pt>
                <c:pt idx="312">
                  <c:v>2.3224194045124373</c:v>
                </c:pt>
                <c:pt idx="313">
                  <c:v>2.4576540382526262</c:v>
                </c:pt>
                <c:pt idx="314">
                  <c:v>2.5953921416185448</c:v>
                </c:pt>
                <c:pt idx="315">
                  <c:v>2.6637536388720373</c:v>
                </c:pt>
                <c:pt idx="316">
                  <c:v>2.5855694472935133</c:v>
                </c:pt>
                <c:pt idx="317">
                  <c:v>2.4733768099521476</c:v>
                </c:pt>
                <c:pt idx="318">
                  <c:v>2.673456627810276</c:v>
                </c:pt>
                <c:pt idx="319">
                  <c:v>2.8295974418155527</c:v>
                </c:pt>
                <c:pt idx="320">
                  <c:v>2.9479448425346204</c:v>
                </c:pt>
                <c:pt idx="321">
                  <c:v>2.9966567847690144</c:v>
                </c:pt>
                <c:pt idx="322">
                  <c:v>2.9267603245993605</c:v>
                </c:pt>
                <c:pt idx="323">
                  <c:v>2.9573537302196828</c:v>
                </c:pt>
                <c:pt idx="324">
                  <c:v>3.1128103191893146</c:v>
                </c:pt>
                <c:pt idx="325">
                  <c:v>3.2241524968061848</c:v>
                </c:pt>
                <c:pt idx="326">
                  <c:v>3.2387058368508046</c:v>
                </c:pt>
                <c:pt idx="327">
                  <c:v>3.2289329165130169</c:v>
                </c:pt>
                <c:pt idx="328">
                  <c:v>2.8719104869985519</c:v>
                </c:pt>
                <c:pt idx="329">
                  <c:v>2.9107465917738611</c:v>
                </c:pt>
                <c:pt idx="330">
                  <c:v>3.0313760656852784</c:v>
                </c:pt>
                <c:pt idx="331">
                  <c:v>2.8728185762447436</c:v>
                </c:pt>
                <c:pt idx="332">
                  <c:v>2.9220560587676681</c:v>
                </c:pt>
                <c:pt idx="333">
                  <c:v>3.0155878021291165</c:v>
                </c:pt>
                <c:pt idx="334">
                  <c:v>3.1001645263999604</c:v>
                </c:pt>
                <c:pt idx="335">
                  <c:v>3.0775137498536056</c:v>
                </c:pt>
                <c:pt idx="336">
                  <c:v>3.1268371337658034</c:v>
                </c:pt>
                <c:pt idx="337">
                  <c:v>3.3978442181116031</c:v>
                </c:pt>
                <c:pt idx="338">
                  <c:v>3.3301383818930148</c:v>
                </c:pt>
                <c:pt idx="339">
                  <c:v>3.2564557010131967</c:v>
                </c:pt>
                <c:pt idx="340">
                  <c:v>3.2699778241096924</c:v>
                </c:pt>
                <c:pt idx="341">
                  <c:v>3.2842260094421158</c:v>
                </c:pt>
                <c:pt idx="342">
                  <c:v>3.0195452784226195</c:v>
                </c:pt>
                <c:pt idx="343">
                  <c:v>2.976891117217328</c:v>
                </c:pt>
                <c:pt idx="344">
                  <c:v>3.0187718538136101</c:v>
                </c:pt>
                <c:pt idx="345">
                  <c:v>3.1163508762717016</c:v>
                </c:pt>
                <c:pt idx="346">
                  <c:v>3.0757003665345861</c:v>
                </c:pt>
                <c:pt idx="347">
                  <c:v>3.0374871484558996</c:v>
                </c:pt>
                <c:pt idx="348">
                  <c:v>3.0386400045038755</c:v>
                </c:pt>
                <c:pt idx="349">
                  <c:v>3.0288779204348932</c:v>
                </c:pt>
                <c:pt idx="350">
                  <c:v>3.3018819035438161</c:v>
                </c:pt>
                <c:pt idx="351">
                  <c:v>3.6131780825597031</c:v>
                </c:pt>
                <c:pt idx="352">
                  <c:v>3.4709405436535561</c:v>
                </c:pt>
                <c:pt idx="353">
                  <c:v>3.4536475085859037</c:v>
                </c:pt>
                <c:pt idx="354">
                  <c:v>3.2872677953435492</c:v>
                </c:pt>
                <c:pt idx="355">
                  <c:v>3.1894281140533796</c:v>
                </c:pt>
                <c:pt idx="356">
                  <c:v>3.1998675641374712</c:v>
                </c:pt>
                <c:pt idx="357">
                  <c:v>3.3678070976657342</c:v>
                </c:pt>
                <c:pt idx="358">
                  <c:v>3.4716986143367716</c:v>
                </c:pt>
                <c:pt idx="359">
                  <c:v>3.7258747532015835</c:v>
                </c:pt>
                <c:pt idx="360">
                  <c:v>3.8178592838893177</c:v>
                </c:pt>
                <c:pt idx="361">
                  <c:v>3.9889280451363556</c:v>
                </c:pt>
                <c:pt idx="362">
                  <c:v>4.1085884182498287</c:v>
                </c:pt>
                <c:pt idx="363">
                  <c:v>4.0414796662615693</c:v>
                </c:pt>
                <c:pt idx="364">
                  <c:v>3.8697944598970033</c:v>
                </c:pt>
                <c:pt idx="365">
                  <c:v>4.0275694197261522</c:v>
                </c:pt>
                <c:pt idx="366">
                  <c:v>4.0442050885715846</c:v>
                </c:pt>
                <c:pt idx="367">
                  <c:v>4.2448667037124119</c:v>
                </c:pt>
                <c:pt idx="368">
                  <c:v>4.5355238825188549</c:v>
                </c:pt>
                <c:pt idx="369">
                  <c:v>4.7792258696620387</c:v>
                </c:pt>
                <c:pt idx="370">
                  <c:v>4.6541520543929149</c:v>
                </c:pt>
                <c:pt idx="371">
                  <c:v>4.8138878648333492</c:v>
                </c:pt>
                <c:pt idx="372">
                  <c:v>5.0628392858343041</c:v>
                </c:pt>
                <c:pt idx="373">
                  <c:v>5.1107529736389177</c:v>
                </c:pt>
                <c:pt idx="374">
                  <c:v>4.8659822858217696</c:v>
                </c:pt>
                <c:pt idx="375">
                  <c:v>4.3304089216083312</c:v>
                </c:pt>
                <c:pt idx="376">
                  <c:v>4.2866735449482647</c:v>
                </c:pt>
                <c:pt idx="377">
                  <c:v>4.4037825328022144</c:v>
                </c:pt>
                <c:pt idx="378">
                  <c:v>4.3268035885315319</c:v>
                </c:pt>
                <c:pt idx="379">
                  <c:v>4.0890192267657035</c:v>
                </c:pt>
                <c:pt idx="380">
                  <c:v>4.252218706280579</c:v>
                </c:pt>
                <c:pt idx="381">
                  <c:v>4.387111319331618</c:v>
                </c:pt>
                <c:pt idx="382">
                  <c:v>4.3267411336077339</c:v>
                </c:pt>
                <c:pt idx="383">
                  <c:v>4.1851670762274029</c:v>
                </c:pt>
                <c:pt idx="384">
                  <c:v>4.1332556266276637</c:v>
                </c:pt>
                <c:pt idx="385">
                  <c:v>4.2108294522030709</c:v>
                </c:pt>
                <c:pt idx="386">
                  <c:v>4.1844040146576997</c:v>
                </c:pt>
                <c:pt idx="387">
                  <c:v>4.1123218476398327</c:v>
                </c:pt>
                <c:pt idx="388">
                  <c:v>3.9758573785677132</c:v>
                </c:pt>
                <c:pt idx="389">
                  <c:v>4.1613612916155844</c:v>
                </c:pt>
                <c:pt idx="390">
                  <c:v>4.1874670006515489</c:v>
                </c:pt>
                <c:pt idx="391">
                  <c:v>4.2001637679453676</c:v>
                </c:pt>
                <c:pt idx="392">
                  <c:v>4.3126459638861272</c:v>
                </c:pt>
                <c:pt idx="393">
                  <c:v>4.3171302315315927</c:v>
                </c:pt>
                <c:pt idx="394">
                  <c:v>4.3051973167850557</c:v>
                </c:pt>
                <c:pt idx="395">
                  <c:v>4.3576207498193664</c:v>
                </c:pt>
                <c:pt idx="396">
                  <c:v>4.317292092792103</c:v>
                </c:pt>
                <c:pt idx="397">
                  <c:v>4.4288982718297865</c:v>
                </c:pt>
                <c:pt idx="398">
                  <c:v>4.4050520808362315</c:v>
                </c:pt>
                <c:pt idx="399">
                  <c:v>4.2650791571595619</c:v>
                </c:pt>
                <c:pt idx="400">
                  <c:v>4.3002720935220262</c:v>
                </c:pt>
                <c:pt idx="401">
                  <c:v>4.3102189735202874</c:v>
                </c:pt>
                <c:pt idx="402">
                  <c:v>4.3876377708408594</c:v>
                </c:pt>
                <c:pt idx="403">
                  <c:v>4.3638329005168721</c:v>
                </c:pt>
                <c:pt idx="404">
                  <c:v>4.3909036642472659</c:v>
                </c:pt>
                <c:pt idx="405">
                  <c:v>4.2956269082377947</c:v>
                </c:pt>
                <c:pt idx="406">
                  <c:v>4.2797745298870318</c:v>
                </c:pt>
                <c:pt idx="407">
                  <c:v>4.2015077117911739</c:v>
                </c:pt>
                <c:pt idx="408">
                  <c:v>4.1889561635493733</c:v>
                </c:pt>
                <c:pt idx="409">
                  <c:v>4.1406660360970129</c:v>
                </c:pt>
                <c:pt idx="410">
                  <c:v>4.0980640281299507</c:v>
                </c:pt>
                <c:pt idx="411">
                  <c:v>3.9381696090006773</c:v>
                </c:pt>
                <c:pt idx="412">
                  <c:v>3.9870136073249101</c:v>
                </c:pt>
                <c:pt idx="413">
                  <c:v>4.0190494200578772</c:v>
                </c:pt>
                <c:pt idx="414">
                  <c:v>3.9242878575947238</c:v>
                </c:pt>
                <c:pt idx="415">
                  <c:v>3.855535008452057</c:v>
                </c:pt>
                <c:pt idx="416">
                  <c:v>3.7829016914918685</c:v>
                </c:pt>
                <c:pt idx="417">
                  <c:v>3.7201316832771929</c:v>
                </c:pt>
                <c:pt idx="418">
                  <c:v>3.6663837519198301</c:v>
                </c:pt>
                <c:pt idx="419">
                  <c:v>3.5810564043161048</c:v>
                </c:pt>
                <c:pt idx="420">
                  <c:v>3.579870638285175</c:v>
                </c:pt>
                <c:pt idx="421">
                  <c:v>3.5130113059220482</c:v>
                </c:pt>
                <c:pt idx="422">
                  <c:v>3.4035568587026184</c:v>
                </c:pt>
                <c:pt idx="423">
                  <c:v>3.4250021667237425</c:v>
                </c:pt>
                <c:pt idx="424">
                  <c:v>3.6607412767213297</c:v>
                </c:pt>
                <c:pt idx="425">
                  <c:v>3.5927938319451846</c:v>
                </c:pt>
                <c:pt idx="426">
                  <c:v>3.9340457877468928</c:v>
                </c:pt>
                <c:pt idx="427">
                  <c:v>4.0436521375366921</c:v>
                </c:pt>
                <c:pt idx="428">
                  <c:v>4.2745111786349677</c:v>
                </c:pt>
                <c:pt idx="429">
                  <c:v>4.2795712829265673</c:v>
                </c:pt>
                <c:pt idx="430">
                  <c:v>4.4034111356462891</c:v>
                </c:pt>
                <c:pt idx="431">
                  <c:v>4.3871719517188597</c:v>
                </c:pt>
                <c:pt idx="432">
                  <c:v>4.6622583265458903</c:v>
                </c:pt>
                <c:pt idx="433">
                  <c:v>4.8133839269648835</c:v>
                </c:pt>
                <c:pt idx="434">
                  <c:v>4.8803835242218776</c:v>
                </c:pt>
                <c:pt idx="435">
                  <c:v>4.7169999824729212</c:v>
                </c:pt>
                <c:pt idx="436">
                  <c:v>4.5929110653502221</c:v>
                </c:pt>
                <c:pt idx="437">
                  <c:v>4.7381823503438172</c:v>
                </c:pt>
                <c:pt idx="438">
                  <c:v>4.9566988876404769</c:v>
                </c:pt>
                <c:pt idx="439">
                  <c:v>4.8314763970011958</c:v>
                </c:pt>
                <c:pt idx="440">
                  <c:v>4.7416409068492218</c:v>
                </c:pt>
                <c:pt idx="441">
                  <c:v>4.937046752610236</c:v>
                </c:pt>
                <c:pt idx="442">
                  <c:v>5.0278509708915742</c:v>
                </c:pt>
                <c:pt idx="443">
                  <c:v>4.9761635912477971</c:v>
                </c:pt>
                <c:pt idx="444">
                  <c:v>4.8085710575428866</c:v>
                </c:pt>
                <c:pt idx="445">
                  <c:v>4.8751346206431228</c:v>
                </c:pt>
                <c:pt idx="446">
                  <c:v>4.7702679603006608</c:v>
                </c:pt>
                <c:pt idx="447">
                  <c:v>4.752670112956876</c:v>
                </c:pt>
                <c:pt idx="448">
                  <c:v>4.8789468897207753</c:v>
                </c:pt>
                <c:pt idx="449">
                  <c:v>4.9161173823875188</c:v>
                </c:pt>
                <c:pt idx="450">
                  <c:v>5.036028025207222</c:v>
                </c:pt>
                <c:pt idx="451">
                  <c:v>4.9591818903158895</c:v>
                </c:pt>
                <c:pt idx="452">
                  <c:v>5.1231655784471801</c:v>
                </c:pt>
                <c:pt idx="453">
                  <c:v>5.0969200061645124</c:v>
                </c:pt>
                <c:pt idx="454">
                  <c:v>4.8774788819983721</c:v>
                </c:pt>
                <c:pt idx="455">
                  <c:v>4.8970182046952306</c:v>
                </c:pt>
                <c:pt idx="456">
                  <c:v>4.7398547454575697</c:v>
                </c:pt>
                <c:pt idx="457">
                  <c:v>4.8122260332775078</c:v>
                </c:pt>
                <c:pt idx="458">
                  <c:v>4.8833340274847341</c:v>
                </c:pt>
                <c:pt idx="459">
                  <c:v>4.8497748358205959</c:v>
                </c:pt>
                <c:pt idx="460">
                  <c:v>4.453408739064713</c:v>
                </c:pt>
                <c:pt idx="461">
                  <c:v>4.3289028805201504</c:v>
                </c:pt>
                <c:pt idx="462">
                  <c:v>4.2573342111241477</c:v>
                </c:pt>
                <c:pt idx="463">
                  <c:v>4.1613023863982637</c:v>
                </c:pt>
                <c:pt idx="464">
                  <c:v>4.1319861419470802</c:v>
                </c:pt>
                <c:pt idx="465">
                  <c:v>3.8145527154362555</c:v>
                </c:pt>
                <c:pt idx="466">
                  <c:v>3.7024095651789799</c:v>
                </c:pt>
                <c:pt idx="467">
                  <c:v>3.6008366363717745</c:v>
                </c:pt>
                <c:pt idx="468">
                  <c:v>3.6338338890296749</c:v>
                </c:pt>
                <c:pt idx="469">
                  <c:v>3.4422488196142598</c:v>
                </c:pt>
                <c:pt idx="470">
                  <c:v>3.0776392723479233</c:v>
                </c:pt>
                <c:pt idx="471">
                  <c:v>3.0372086090849613</c:v>
                </c:pt>
                <c:pt idx="472">
                  <c:v>3.2486096982782691</c:v>
                </c:pt>
                <c:pt idx="473">
                  <c:v>3.2060473746747573</c:v>
                </c:pt>
                <c:pt idx="474">
                  <c:v>3.2648138230444519</c:v>
                </c:pt>
                <c:pt idx="475">
                  <c:v>3.2383051286014175</c:v>
                </c:pt>
                <c:pt idx="476">
                  <c:v>3.2756661262802282</c:v>
                </c:pt>
                <c:pt idx="477">
                  <c:v>3.4929911191863843</c:v>
                </c:pt>
                <c:pt idx="478">
                  <c:v>3.4798787764372094</c:v>
                </c:pt>
                <c:pt idx="479">
                  <c:v>3.5239779744003048</c:v>
                </c:pt>
                <c:pt idx="480">
                  <c:v>3.6631963412197766</c:v>
                </c:pt>
                <c:pt idx="481">
                  <c:v>3.6879282434800729</c:v>
                </c:pt>
                <c:pt idx="482">
                  <c:v>3.5950628269588001</c:v>
                </c:pt>
                <c:pt idx="483">
                  <c:v>3.5509388305677914</c:v>
                </c:pt>
                <c:pt idx="484">
                  <c:v>3.4638979692830256</c:v>
                </c:pt>
                <c:pt idx="485">
                  <c:v>3.3289445975732286</c:v>
                </c:pt>
                <c:pt idx="486">
                  <c:v>3.3812982475313924</c:v>
                </c:pt>
                <c:pt idx="487">
                  <c:v>3.3659899698489304</c:v>
                </c:pt>
                <c:pt idx="488">
                  <c:v>3.3582478311690278</c:v>
                </c:pt>
                <c:pt idx="489">
                  <c:v>3.4257444665328904</c:v>
                </c:pt>
                <c:pt idx="490">
                  <c:v>3.4410178730080077</c:v>
                </c:pt>
                <c:pt idx="491">
                  <c:v>3.4693644212288959</c:v>
                </c:pt>
                <c:pt idx="492">
                  <c:v>3.5090151685358619</c:v>
                </c:pt>
                <c:pt idx="493">
                  <c:v>3.5324285486904987</c:v>
                </c:pt>
                <c:pt idx="494">
                  <c:v>3.5050874601378186</c:v>
                </c:pt>
                <c:pt idx="495">
                  <c:v>3.4540058928328596</c:v>
                </c:pt>
                <c:pt idx="496">
                  <c:v>3.3810559473950885</c:v>
                </c:pt>
                <c:pt idx="497">
                  <c:v>3.4335231650577476</c:v>
                </c:pt>
                <c:pt idx="498">
                  <c:v>3.3988430291466578</c:v>
                </c:pt>
                <c:pt idx="499">
                  <c:v>3.4396146309447775</c:v>
                </c:pt>
                <c:pt idx="500">
                  <c:v>3.4881944152639406</c:v>
                </c:pt>
                <c:pt idx="501">
                  <c:v>3.4287793376246367</c:v>
                </c:pt>
                <c:pt idx="502">
                  <c:v>3.4041992837471948</c:v>
                </c:pt>
                <c:pt idx="503">
                  <c:v>3.296251008261434</c:v>
                </c:pt>
                <c:pt idx="504">
                  <c:v>3.2237062846105897</c:v>
                </c:pt>
                <c:pt idx="505">
                  <c:v>3.2761624918528471</c:v>
                </c:pt>
                <c:pt idx="506">
                  <c:v>3.198772184935986</c:v>
                </c:pt>
                <c:pt idx="507">
                  <c:v>3.2182677880849222</c:v>
                </c:pt>
                <c:pt idx="508">
                  <c:v>3.165889584511592</c:v>
                </c:pt>
                <c:pt idx="509">
                  <c:v>3.054917854271836</c:v>
                </c:pt>
                <c:pt idx="510">
                  <c:v>3.1943307246595545</c:v>
                </c:pt>
                <c:pt idx="511">
                  <c:v>3.1998696049504138</c:v>
                </c:pt>
                <c:pt idx="512">
                  <c:v>2.9800751097234133</c:v>
                </c:pt>
                <c:pt idx="513">
                  <c:v>2.788655367660593</c:v>
                </c:pt>
                <c:pt idx="514">
                  <c:v>2.7191266337760531</c:v>
                </c:pt>
                <c:pt idx="515">
                  <c:v>2.5991108262211187</c:v>
                </c:pt>
                <c:pt idx="516">
                  <c:v>2.5803600467339098</c:v>
                </c:pt>
                <c:pt idx="517">
                  <c:v>2.3878018296332155</c:v>
                </c:pt>
                <c:pt idx="518">
                  <c:v>2.2634600501459654</c:v>
                </c:pt>
                <c:pt idx="519">
                  <c:v>2.2397594560152227</c:v>
                </c:pt>
                <c:pt idx="520">
                  <c:v>1.9808119660096513</c:v>
                </c:pt>
                <c:pt idx="521">
                  <c:v>1.874582303261684</c:v>
                </c:pt>
                <c:pt idx="522">
                  <c:v>1.6962998261242939</c:v>
                </c:pt>
                <c:pt idx="523">
                  <c:v>1.6864189003347463</c:v>
                </c:pt>
                <c:pt idx="524">
                  <c:v>1.6805185577665886</c:v>
                </c:pt>
                <c:pt idx="525">
                  <c:v>1.5568271858368101</c:v>
                </c:pt>
                <c:pt idx="526">
                  <c:v>1.6206006849438754</c:v>
                </c:pt>
                <c:pt idx="527">
                  <c:v>1.6902668438666475</c:v>
                </c:pt>
                <c:pt idx="528">
                  <c:v>1.7347551710857043</c:v>
                </c:pt>
                <c:pt idx="529">
                  <c:v>1.6888397506631083</c:v>
                </c:pt>
                <c:pt idx="530">
                  <c:v>1.7645362619524048</c:v>
                </c:pt>
                <c:pt idx="531">
                  <c:v>1.7264279622119068</c:v>
                </c:pt>
                <c:pt idx="532">
                  <c:v>1.636043417192691</c:v>
                </c:pt>
                <c:pt idx="533">
                  <c:v>1.5533781315257857</c:v>
                </c:pt>
                <c:pt idx="534">
                  <c:v>1.4954488880687091</c:v>
                </c:pt>
                <c:pt idx="535">
                  <c:v>1.59405430727608</c:v>
                </c:pt>
                <c:pt idx="536">
                  <c:v>1.5379979143907516</c:v>
                </c:pt>
                <c:pt idx="537">
                  <c:v>1.5094777153744152</c:v>
                </c:pt>
                <c:pt idx="538">
                  <c:v>1.636200674176526</c:v>
                </c:pt>
                <c:pt idx="539">
                  <c:v>1.6623460095368403</c:v>
                </c:pt>
                <c:pt idx="540">
                  <c:v>1.6018946647294792</c:v>
                </c:pt>
                <c:pt idx="541">
                  <c:v>1.6165914459679445</c:v>
                </c:pt>
                <c:pt idx="542">
                  <c:v>1.6216548314205392</c:v>
                </c:pt>
                <c:pt idx="543">
                  <c:v>1.6379431400211302</c:v>
                </c:pt>
                <c:pt idx="544">
                  <c:v>1.6172239802540223</c:v>
                </c:pt>
                <c:pt idx="545">
                  <c:v>1.6144573310137329</c:v>
                </c:pt>
                <c:pt idx="546">
                  <c:v>1.6865088325133906</c:v>
                </c:pt>
                <c:pt idx="547">
                  <c:v>1.6671506925697424</c:v>
                </c:pt>
                <c:pt idx="548">
                  <c:v>1.6820630213024748</c:v>
                </c:pt>
                <c:pt idx="549">
                  <c:v>1.727730190265824</c:v>
                </c:pt>
                <c:pt idx="550">
                  <c:v>1.7153108378764153</c:v>
                </c:pt>
                <c:pt idx="551">
                  <c:v>1.7113519465840124</c:v>
                </c:pt>
                <c:pt idx="552">
                  <c:v>1.6897714838620932</c:v>
                </c:pt>
                <c:pt idx="553">
                  <c:v>1.6483824735607506</c:v>
                </c:pt>
                <c:pt idx="554">
                  <c:v>1.6062974178567606</c:v>
                </c:pt>
                <c:pt idx="555">
                  <c:v>1.6077298296139677</c:v>
                </c:pt>
                <c:pt idx="556">
                  <c:v>1.6056652214378768</c:v>
                </c:pt>
                <c:pt idx="557">
                  <c:v>1.633582517891742</c:v>
                </c:pt>
                <c:pt idx="558">
                  <c:v>1.6601498090016404</c:v>
                </c:pt>
                <c:pt idx="559">
                  <c:v>1.6937491999056618</c:v>
                </c:pt>
                <c:pt idx="560">
                  <c:v>1.7102672088705406</c:v>
                </c:pt>
                <c:pt idx="561">
                  <c:v>1.6734353287127703</c:v>
                </c:pt>
                <c:pt idx="562">
                  <c:v>1.5984305641150549</c:v>
                </c:pt>
                <c:pt idx="563">
                  <c:v>1.5686205513198392</c:v>
                </c:pt>
                <c:pt idx="564">
                  <c:v>1.5439271117979594</c:v>
                </c:pt>
                <c:pt idx="565">
                  <c:v>1.5708125602726926</c:v>
                </c:pt>
                <c:pt idx="566">
                  <c:v>1.5729895968649801</c:v>
                </c:pt>
                <c:pt idx="567">
                  <c:v>1.536014579717089</c:v>
                </c:pt>
                <c:pt idx="568">
                  <c:v>1.5045052082485131</c:v>
                </c:pt>
                <c:pt idx="569">
                  <c:v>1.5482524660317234</c:v>
                </c:pt>
                <c:pt idx="570">
                  <c:v>1.5221316220388426</c:v>
                </c:pt>
                <c:pt idx="571">
                  <c:v>1.4355483652410126</c:v>
                </c:pt>
                <c:pt idx="572">
                  <c:v>1.347106509250902</c:v>
                </c:pt>
                <c:pt idx="573">
                  <c:v>1.3348719674389158</c:v>
                </c:pt>
                <c:pt idx="574">
                  <c:v>1.3321755180448949</c:v>
                </c:pt>
                <c:pt idx="575">
                  <c:v>1.3137510592104382</c:v>
                </c:pt>
                <c:pt idx="576">
                  <c:v>1.2990058114612311</c:v>
                </c:pt>
                <c:pt idx="577">
                  <c:v>1.2976441102713889</c:v>
                </c:pt>
                <c:pt idx="578">
                  <c:v>1.2569430564933251</c:v>
                </c:pt>
                <c:pt idx="579">
                  <c:v>1.2846208271300343</c:v>
                </c:pt>
                <c:pt idx="580">
                  <c:v>1.2543962312824712</c:v>
                </c:pt>
                <c:pt idx="581">
                  <c:v>1.2869132072169092</c:v>
                </c:pt>
                <c:pt idx="582">
                  <c:v>1.3251600889855311</c:v>
                </c:pt>
                <c:pt idx="583">
                  <c:v>1.2582922184904592</c:v>
                </c:pt>
                <c:pt idx="584">
                  <c:v>1.2316348180090053</c:v>
                </c:pt>
                <c:pt idx="585">
                  <c:v>1.2398961301477176</c:v>
                </c:pt>
                <c:pt idx="586">
                  <c:v>1.2499197011570684</c:v>
                </c:pt>
                <c:pt idx="587">
                  <c:v>1.2588742108271052</c:v>
                </c:pt>
                <c:pt idx="588">
                  <c:v>1.1634515901483686</c:v>
                </c:pt>
                <c:pt idx="589">
                  <c:v>1.1664786276753996</c:v>
                </c:pt>
                <c:pt idx="590">
                  <c:v>1.2346454007212575</c:v>
                </c:pt>
                <c:pt idx="591">
                  <c:v>1.2535484048431997</c:v>
                </c:pt>
                <c:pt idx="592">
                  <c:v>1.2943117611474131</c:v>
                </c:pt>
                <c:pt idx="593">
                  <c:v>1.278862074977152</c:v>
                </c:pt>
                <c:pt idx="594">
                  <c:v>1.3078508602540275</c:v>
                </c:pt>
                <c:pt idx="595">
                  <c:v>1.3479425027084813</c:v>
                </c:pt>
                <c:pt idx="596">
                  <c:v>1.3274797074488089</c:v>
                </c:pt>
                <c:pt idx="597">
                  <c:v>1.2776738318889951</c:v>
                </c:pt>
                <c:pt idx="598">
                  <c:v>1.2329378359699881</c:v>
                </c:pt>
                <c:pt idx="599">
                  <c:v>1.1492698007457156</c:v>
                </c:pt>
                <c:pt idx="600">
                  <c:v>1.1501676761089095</c:v>
                </c:pt>
                <c:pt idx="601">
                  <c:v>1.1231122628286798</c:v>
                </c:pt>
                <c:pt idx="602">
                  <c:v>1.0859387966124081</c:v>
                </c:pt>
                <c:pt idx="603">
                  <c:v>1.1112694670055214</c:v>
                </c:pt>
                <c:pt idx="604">
                  <c:v>1.080159502749682</c:v>
                </c:pt>
                <c:pt idx="605">
                  <c:v>1.0418983571717406</c:v>
                </c:pt>
                <c:pt idx="606">
                  <c:v>0.97672393069404195</c:v>
                </c:pt>
                <c:pt idx="607">
                  <c:v>0.98138455352536724</c:v>
                </c:pt>
                <c:pt idx="608">
                  <c:v>1.0017132185602273</c:v>
                </c:pt>
                <c:pt idx="609">
                  <c:v>0.99856545179092526</c:v>
                </c:pt>
                <c:pt idx="610">
                  <c:v>0.9742123697579117</c:v>
                </c:pt>
                <c:pt idx="611">
                  <c:v>0.95455147901816018</c:v>
                </c:pt>
                <c:pt idx="612">
                  <c:v>0.9458571530889649</c:v>
                </c:pt>
                <c:pt idx="613">
                  <c:v>0.99865299334151147</c:v>
                </c:pt>
                <c:pt idx="614">
                  <c:v>1.0511847036742159</c:v>
                </c:pt>
                <c:pt idx="615">
                  <c:v>1.0746040643242154</c:v>
                </c:pt>
                <c:pt idx="616">
                  <c:v>1.0680043032311139</c:v>
                </c:pt>
                <c:pt idx="617">
                  <c:v>1.0698308066569113</c:v>
                </c:pt>
                <c:pt idx="618">
                  <c:v>1.1791198797331139</c:v>
                </c:pt>
                <c:pt idx="619">
                  <c:v>1.3044591779853993</c:v>
                </c:pt>
                <c:pt idx="620">
                  <c:v>1.2961888127975385</c:v>
                </c:pt>
                <c:pt idx="621">
                  <c:v>1.274721917497023</c:v>
                </c:pt>
                <c:pt idx="622">
                  <c:v>1.2736489131870448</c:v>
                </c:pt>
                <c:pt idx="623">
                  <c:v>1.2755672900465431</c:v>
                </c:pt>
                <c:pt idx="624">
                  <c:v>1.3218277764274855</c:v>
                </c:pt>
                <c:pt idx="625">
                  <c:v>1.3125216288968815</c:v>
                </c:pt>
                <c:pt idx="626">
                  <c:v>1.3243112570176558</c:v>
                </c:pt>
                <c:pt idx="627">
                  <c:v>1.3299878760312074</c:v>
                </c:pt>
                <c:pt idx="628">
                  <c:v>1.3356155446706597</c:v>
                </c:pt>
                <c:pt idx="629">
                  <c:v>1.2746138094319153</c:v>
                </c:pt>
                <c:pt idx="630">
                  <c:v>1.2821769356582828</c:v>
                </c:pt>
                <c:pt idx="631">
                  <c:v>1.2903416776641783</c:v>
                </c:pt>
                <c:pt idx="632">
                  <c:v>1.2798759431326534</c:v>
                </c:pt>
                <c:pt idx="633">
                  <c:v>1.2612366124967691</c:v>
                </c:pt>
                <c:pt idx="634">
                  <c:v>1.2474277238830822</c:v>
                </c:pt>
                <c:pt idx="635">
                  <c:v>1.1855499218259471</c:v>
                </c:pt>
                <c:pt idx="636">
                  <c:v>1.1645887077563188</c:v>
                </c:pt>
                <c:pt idx="637">
                  <c:v>1.1461129852410223</c:v>
                </c:pt>
                <c:pt idx="638">
                  <c:v>1.1172088938519256</c:v>
                </c:pt>
                <c:pt idx="639">
                  <c:v>1.1053928659504579</c:v>
                </c:pt>
                <c:pt idx="640">
                  <c:v>1.0773877775569976</c:v>
                </c:pt>
                <c:pt idx="641">
                  <c:v>1.160125036243902</c:v>
                </c:pt>
                <c:pt idx="642">
                  <c:v>1.1615097639457663</c:v>
                </c:pt>
                <c:pt idx="643">
                  <c:v>1.1505075338785502</c:v>
                </c:pt>
                <c:pt idx="644">
                  <c:v>1.1715730494050038</c:v>
                </c:pt>
                <c:pt idx="645">
                  <c:v>1.1827988950360033</c:v>
                </c:pt>
                <c:pt idx="646">
                  <c:v>1.2004386806527487</c:v>
                </c:pt>
                <c:pt idx="647">
                  <c:v>1.2325862914210575</c:v>
                </c:pt>
                <c:pt idx="648">
                  <c:v>1.2193591892364288</c:v>
                </c:pt>
                <c:pt idx="649">
                  <c:v>1.2258684494646988</c:v>
                </c:pt>
                <c:pt idx="650">
                  <c:v>1.2463950504016326</c:v>
                </c:pt>
                <c:pt idx="651">
                  <c:v>1.331808639037521</c:v>
                </c:pt>
                <c:pt idx="652">
                  <c:v>1.3458816582585966</c:v>
                </c:pt>
                <c:pt idx="653">
                  <c:v>1.3121146814275408</c:v>
                </c:pt>
                <c:pt idx="654">
                  <c:v>1.2645779094845977</c:v>
                </c:pt>
                <c:pt idx="655">
                  <c:v>1.2631923285308289</c:v>
                </c:pt>
                <c:pt idx="656">
                  <c:v>1.3218372715840838</c:v>
                </c:pt>
                <c:pt idx="657">
                  <c:v>1.393964260824448</c:v>
                </c:pt>
                <c:pt idx="658">
                  <c:v>1.3825131040093221</c:v>
                </c:pt>
                <c:pt idx="659">
                  <c:v>1.4775054612552245</c:v>
                </c:pt>
                <c:pt idx="660">
                  <c:v>1.6265850638969745</c:v>
                </c:pt>
                <c:pt idx="661">
                  <c:v>1.6480107120162863</c:v>
                </c:pt>
                <c:pt idx="662">
                  <c:v>1.691689725530811</c:v>
                </c:pt>
                <c:pt idx="663">
                  <c:v>1.7282478836673298</c:v>
                </c:pt>
                <c:pt idx="664">
                  <c:v>1.744318664147019</c:v>
                </c:pt>
                <c:pt idx="665">
                  <c:v>1.8657839534137726</c:v>
                </c:pt>
                <c:pt idx="666">
                  <c:v>1.8535005852750024</c:v>
                </c:pt>
                <c:pt idx="667">
                  <c:v>1.862752896512484</c:v>
                </c:pt>
                <c:pt idx="668">
                  <c:v>1.8558068005823631</c:v>
                </c:pt>
                <c:pt idx="669">
                  <c:v>1.8578568286299959</c:v>
                </c:pt>
                <c:pt idx="670">
                  <c:v>1.8661708688554695</c:v>
                </c:pt>
                <c:pt idx="671">
                  <c:v>1.8886872489559885</c:v>
                </c:pt>
                <c:pt idx="672">
                  <c:v>1.9041890801648933</c:v>
                </c:pt>
                <c:pt idx="673">
                  <c:v>1.8351121487776034</c:v>
                </c:pt>
                <c:pt idx="674">
                  <c:v>1.8016420617291713</c:v>
                </c:pt>
                <c:pt idx="675">
                  <c:v>1.8855752387147966</c:v>
                </c:pt>
                <c:pt idx="676">
                  <c:v>1.9067205257508488</c:v>
                </c:pt>
                <c:pt idx="677">
                  <c:v>1.9544115420948283</c:v>
                </c:pt>
                <c:pt idx="678">
                  <c:v>1.8655108236462521</c:v>
                </c:pt>
                <c:pt idx="679">
                  <c:v>1.7248580106036815</c:v>
                </c:pt>
                <c:pt idx="680">
                  <c:v>1.6580486130373668</c:v>
                </c:pt>
                <c:pt idx="681">
                  <c:v>1.6097853024943138</c:v>
                </c:pt>
                <c:pt idx="682">
                  <c:v>1.6664315046190321</c:v>
                </c:pt>
                <c:pt idx="683">
                  <c:v>1.773993636456529</c:v>
                </c:pt>
                <c:pt idx="684">
                  <c:v>1.8316071389757054</c:v>
                </c:pt>
                <c:pt idx="685">
                  <c:v>1.7127379382480585</c:v>
                </c:pt>
                <c:pt idx="686">
                  <c:v>1.6562815371890081</c:v>
                </c:pt>
                <c:pt idx="687">
                  <c:v>1.6930058773682082</c:v>
                </c:pt>
                <c:pt idx="688">
                  <c:v>1.6784198651655249</c:v>
                </c:pt>
                <c:pt idx="689">
                  <c:v>1.669393321484282</c:v>
                </c:pt>
                <c:pt idx="690">
                  <c:v>1.6594662261897863</c:v>
                </c:pt>
                <c:pt idx="691">
                  <c:v>1.688361267749914</c:v>
                </c:pt>
                <c:pt idx="692">
                  <c:v>1.6502444293122924</c:v>
                </c:pt>
                <c:pt idx="693">
                  <c:v>1.6733108487827173</c:v>
                </c:pt>
                <c:pt idx="694">
                  <c:v>1.7574663730773377</c:v>
                </c:pt>
                <c:pt idx="695">
                  <c:v>1.8065378946766162</c:v>
                </c:pt>
                <c:pt idx="696">
                  <c:v>1.8315662168628568</c:v>
                </c:pt>
                <c:pt idx="697">
                  <c:v>1.8478923642557652</c:v>
                </c:pt>
                <c:pt idx="698">
                  <c:v>1.8707894168833541</c:v>
                </c:pt>
                <c:pt idx="699">
                  <c:v>2.0236895262826708</c:v>
                </c:pt>
                <c:pt idx="700">
                  <c:v>2.1481356572756072</c:v>
                </c:pt>
                <c:pt idx="701">
                  <c:v>2.2221627881087271</c:v>
                </c:pt>
                <c:pt idx="702">
                  <c:v>2.2404299576454898</c:v>
                </c:pt>
                <c:pt idx="703">
                  <c:v>2.2328499660975978</c:v>
                </c:pt>
                <c:pt idx="704">
                  <c:v>2.2080247774587796</c:v>
                </c:pt>
                <c:pt idx="705">
                  <c:v>2.3652313828347666</c:v>
                </c:pt>
                <c:pt idx="706">
                  <c:v>2.3098455614463145</c:v>
                </c:pt>
                <c:pt idx="707">
                  <c:v>2.2776776090455599</c:v>
                </c:pt>
                <c:pt idx="708">
                  <c:v>2.2731615962824234</c:v>
                </c:pt>
                <c:pt idx="709">
                  <c:v>2.3415098301572628</c:v>
                </c:pt>
                <c:pt idx="710">
                  <c:v>2.6306966569685821</c:v>
                </c:pt>
                <c:pt idx="711">
                  <c:v>2.7028931907523517</c:v>
                </c:pt>
                <c:pt idx="712">
                  <c:v>2.6773605224605981</c:v>
                </c:pt>
                <c:pt idx="713">
                  <c:v>2.4505430313365233</c:v>
                </c:pt>
                <c:pt idx="714">
                  <c:v>2.2637543939093305</c:v>
                </c:pt>
                <c:pt idx="715">
                  <c:v>2.1973315204852235</c:v>
                </c:pt>
                <c:pt idx="716">
                  <c:v>2.2348226008775263</c:v>
                </c:pt>
                <c:pt idx="717">
                  <c:v>2.2024965205122369</c:v>
                </c:pt>
                <c:pt idx="718">
                  <c:v>2.1146596231269155</c:v>
                </c:pt>
                <c:pt idx="719">
                  <c:v>2.2239303656505554</c:v>
                </c:pt>
                <c:pt idx="720">
                  <c:v>2.1948476954262288</c:v>
                </c:pt>
                <c:pt idx="721">
                  <c:v>2.1889457945488213</c:v>
                </c:pt>
                <c:pt idx="722">
                  <c:v>2.2379876249825763</c:v>
                </c:pt>
                <c:pt idx="723">
                  <c:v>2.2747837606059811</c:v>
                </c:pt>
                <c:pt idx="724">
                  <c:v>2.3093186099389169</c:v>
                </c:pt>
                <c:pt idx="725">
                  <c:v>2.3850290907276794</c:v>
                </c:pt>
                <c:pt idx="726">
                  <c:v>2.3209391147201615</c:v>
                </c:pt>
                <c:pt idx="727">
                  <c:v>2.3500949861388571</c:v>
                </c:pt>
                <c:pt idx="728">
                  <c:v>2.4130958726785563</c:v>
                </c:pt>
                <c:pt idx="729">
                  <c:v>2.3539354145943276</c:v>
                </c:pt>
                <c:pt idx="730">
                  <c:v>2.4000928204674161</c:v>
                </c:pt>
                <c:pt idx="731">
                  <c:v>2.3518095268215813</c:v>
                </c:pt>
                <c:pt idx="732">
                  <c:v>2.2797055258553205</c:v>
                </c:pt>
                <c:pt idx="733">
                  <c:v>2.2779300412400629</c:v>
                </c:pt>
                <c:pt idx="734">
                  <c:v>2.3254685580005896</c:v>
                </c:pt>
                <c:pt idx="735">
                  <c:v>2.3013132484091012</c:v>
                </c:pt>
                <c:pt idx="736">
                  <c:v>2.3686973475184936</c:v>
                </c:pt>
                <c:pt idx="737">
                  <c:v>2.344490472453264</c:v>
                </c:pt>
                <c:pt idx="738">
                  <c:v>2.3985598785817031</c:v>
                </c:pt>
                <c:pt idx="739">
                  <c:v>2.361985490887947</c:v>
                </c:pt>
                <c:pt idx="740">
                  <c:v>2.3000461285216267</c:v>
                </c:pt>
                <c:pt idx="741">
                  <c:v>2.3319322456673786</c:v>
                </c:pt>
                <c:pt idx="742">
                  <c:v>2.3285763495312279</c:v>
                </c:pt>
                <c:pt idx="743">
                  <c:v>2.4478486946375999</c:v>
                </c:pt>
                <c:pt idx="744">
                  <c:v>2.5410963757417191</c:v>
                </c:pt>
                <c:pt idx="745">
                  <c:v>2.5541537703403301</c:v>
                </c:pt>
                <c:pt idx="746">
                  <c:v>2.6316250773092253</c:v>
                </c:pt>
                <c:pt idx="747">
                  <c:v>2.7046403893932789</c:v>
                </c:pt>
                <c:pt idx="748">
                  <c:v>2.7146066300218146</c:v>
                </c:pt>
                <c:pt idx="749">
                  <c:v>2.8451056069021199</c:v>
                </c:pt>
                <c:pt idx="750">
                  <c:v>2.8347281432618963</c:v>
                </c:pt>
                <c:pt idx="751">
                  <c:v>2.7743236755394922</c:v>
                </c:pt>
                <c:pt idx="752">
                  <c:v>2.8886227897296619</c:v>
                </c:pt>
                <c:pt idx="753">
                  <c:v>3.0583881309544276</c:v>
                </c:pt>
                <c:pt idx="754">
                  <c:v>3.0962401143388734</c:v>
                </c:pt>
                <c:pt idx="755">
                  <c:v>3.1547611585782254</c:v>
                </c:pt>
                <c:pt idx="756">
                  <c:v>3.0393409172873671</c:v>
                </c:pt>
                <c:pt idx="757">
                  <c:v>3.0630479160685042</c:v>
                </c:pt>
                <c:pt idx="758">
                  <c:v>3.1667625964790811</c:v>
                </c:pt>
                <c:pt idx="759">
                  <c:v>3.1983919896032136</c:v>
                </c:pt>
                <c:pt idx="760">
                  <c:v>3.4712470063883649</c:v>
                </c:pt>
                <c:pt idx="761">
                  <c:v>3.6862090591791903</c:v>
                </c:pt>
                <c:pt idx="762">
                  <c:v>3.9841382230566915</c:v>
                </c:pt>
                <c:pt idx="763">
                  <c:v>3.9081610923493306</c:v>
                </c:pt>
                <c:pt idx="764">
                  <c:v>3.7905319297277522</c:v>
                </c:pt>
                <c:pt idx="765">
                  <c:v>3.943264184442226</c:v>
                </c:pt>
                <c:pt idx="766">
                  <c:v>3.7990494622735365</c:v>
                </c:pt>
                <c:pt idx="767">
                  <c:v>3.6658461480739253</c:v>
                </c:pt>
                <c:pt idx="768">
                  <c:v>3.6618436082490917</c:v>
                </c:pt>
                <c:pt idx="769">
                  <c:v>3.759110908399963</c:v>
                </c:pt>
                <c:pt idx="770">
                  <c:v>3.7154818799913407</c:v>
                </c:pt>
                <c:pt idx="771">
                  <c:v>3.7663797197772704</c:v>
                </c:pt>
                <c:pt idx="772">
                  <c:v>3.8924402057709835</c:v>
                </c:pt>
                <c:pt idx="773">
                  <c:v>4.101877661050092</c:v>
                </c:pt>
                <c:pt idx="774">
                  <c:v>4.2721335533326776</c:v>
                </c:pt>
                <c:pt idx="775">
                  <c:v>4.1578190626919218</c:v>
                </c:pt>
                <c:pt idx="776">
                  <c:v>4.2000149238175162</c:v>
                </c:pt>
                <c:pt idx="777">
                  <c:v>4.3626218782230666</c:v>
                </c:pt>
                <c:pt idx="778">
                  <c:v>4.0719802993690557</c:v>
                </c:pt>
                <c:pt idx="779">
                  <c:v>4.1049533944943741</c:v>
                </c:pt>
                <c:pt idx="780">
                  <c:v>4.0099389076632797</c:v>
                </c:pt>
                <c:pt idx="781">
                  <c:v>3.9444800952192254</c:v>
                </c:pt>
                <c:pt idx="782">
                  <c:v>4.0453897234700236</c:v>
                </c:pt>
                <c:pt idx="783">
                  <c:v>4.0527318995325317</c:v>
                </c:pt>
                <c:pt idx="784">
                  <c:v>3.9041986284461374</c:v>
                </c:pt>
                <c:pt idx="785">
                  <c:v>4.0271146089144567</c:v>
                </c:pt>
                <c:pt idx="786">
                  <c:v>3.9814676637448874</c:v>
                </c:pt>
                <c:pt idx="787">
                  <c:v>4.1950160421063476</c:v>
                </c:pt>
                <c:pt idx="788">
                  <c:v>4.3658747325832747</c:v>
                </c:pt>
                <c:pt idx="789">
                  <c:v>4.2536409598850993</c:v>
                </c:pt>
                <c:pt idx="790">
                  <c:v>4.3749220079211604</c:v>
                </c:pt>
                <c:pt idx="791">
                  <c:v>4.6419526152154669</c:v>
                </c:pt>
                <c:pt idx="792">
                  <c:v>4.6197051116486048</c:v>
                </c:pt>
                <c:pt idx="793">
                  <c:v>4.5505841692138231</c:v>
                </c:pt>
                <c:pt idx="794">
                  <c:v>4.8826728473093892</c:v>
                </c:pt>
                <c:pt idx="795">
                  <c:v>5.0558386625192533</c:v>
                </c:pt>
                <c:pt idx="796">
                  <c:v>5.261413657884165</c:v>
                </c:pt>
                <c:pt idx="797">
                  <c:v>5.3511193677589954</c:v>
                </c:pt>
                <c:pt idx="798">
                  <c:v>5.4422774930514546</c:v>
                </c:pt>
                <c:pt idx="799">
                  <c:v>5.6341471294827423</c:v>
                </c:pt>
                <c:pt idx="800">
                  <c:v>5.6123376660628699</c:v>
                </c:pt>
                <c:pt idx="801">
                  <c:v>5.7606164073689499</c:v>
                </c:pt>
                <c:pt idx="802">
                  <c:v>6.0048649909815248</c:v>
                </c:pt>
                <c:pt idx="803">
                  <c:v>6.3293867484457715</c:v>
                </c:pt>
                <c:pt idx="804">
                  <c:v>6.5639933658054757</c:v>
                </c:pt>
                <c:pt idx="805">
                  <c:v>6.5564901878003274</c:v>
                </c:pt>
                <c:pt idx="806">
                  <c:v>6.3862665298968002</c:v>
                </c:pt>
                <c:pt idx="807">
                  <c:v>6.4597277494073069</c:v>
                </c:pt>
                <c:pt idx="808">
                  <c:v>6.7243099689997718</c:v>
                </c:pt>
                <c:pt idx="809">
                  <c:v>6.1223157020657277</c:v>
                </c:pt>
                <c:pt idx="810">
                  <c:v>6.0282280475125294</c:v>
                </c:pt>
                <c:pt idx="811">
                  <c:v>6.305621945502768</c:v>
                </c:pt>
                <c:pt idx="812">
                  <c:v>7.0141955764101231</c:v>
                </c:pt>
                <c:pt idx="813">
                  <c:v>7.2070345702212393</c:v>
                </c:pt>
                <c:pt idx="814">
                  <c:v>7.2855025958740471</c:v>
                </c:pt>
                <c:pt idx="815">
                  <c:v>7.3466089171615989</c:v>
                </c:pt>
                <c:pt idx="816">
                  <c:v>7.3776813533929317</c:v>
                </c:pt>
                <c:pt idx="817">
                  <c:v>7.5070656136652438</c:v>
                </c:pt>
                <c:pt idx="818">
                  <c:v>7.6259671385339693</c:v>
                </c:pt>
                <c:pt idx="819">
                  <c:v>7.4273910880726595</c:v>
                </c:pt>
                <c:pt idx="820">
                  <c:v>7.6600112684237551</c:v>
                </c:pt>
                <c:pt idx="821">
                  <c:v>7.2584318581603045</c:v>
                </c:pt>
                <c:pt idx="822">
                  <c:v>7.2438999540283486</c:v>
                </c:pt>
                <c:pt idx="823">
                  <c:v>7.5041669742252051</c:v>
                </c:pt>
                <c:pt idx="824">
                  <c:v>8.005631134829482</c:v>
                </c:pt>
                <c:pt idx="825">
                  <c:v>7.9066018266780675</c:v>
                </c:pt>
                <c:pt idx="826">
                  <c:v>7.8011039648610865</c:v>
                </c:pt>
                <c:pt idx="827">
                  <c:v>7.7675026051951015</c:v>
                </c:pt>
                <c:pt idx="828">
                  <c:v>8.6167113065366685</c:v>
                </c:pt>
                <c:pt idx="829">
                  <c:v>8.6792458075108101</c:v>
                </c:pt>
                <c:pt idx="830">
                  <c:v>7.9978871750512877</c:v>
                </c:pt>
                <c:pt idx="831">
                  <c:v>7.848728598896848</c:v>
                </c:pt>
                <c:pt idx="832">
                  <c:v>7.6988858838418839</c:v>
                </c:pt>
                <c:pt idx="833">
                  <c:v>7.7899272731654197</c:v>
                </c:pt>
                <c:pt idx="834">
                  <c:v>7.6718576825725702</c:v>
                </c:pt>
                <c:pt idx="835">
                  <c:v>7.3380630747877866</c:v>
                </c:pt>
                <c:pt idx="836">
                  <c:v>7.254473029103953</c:v>
                </c:pt>
                <c:pt idx="837">
                  <c:v>7.3250994342181066</c:v>
                </c:pt>
                <c:pt idx="838">
                  <c:v>7.3216348411677101</c:v>
                </c:pt>
                <c:pt idx="839">
                  <c:v>7.4983283835561805</c:v>
                </c:pt>
                <c:pt idx="840">
                  <c:v>6.9074337330911124</c:v>
                </c:pt>
                <c:pt idx="841">
                  <c:v>6.8973768888457849</c:v>
                </c:pt>
                <c:pt idx="842">
                  <c:v>7.3061488324901163</c:v>
                </c:pt>
                <c:pt idx="843">
                  <c:v>7.1230644175261109</c:v>
                </c:pt>
                <c:pt idx="844">
                  <c:v>7.2878996270388692</c:v>
                </c:pt>
                <c:pt idx="845">
                  <c:v>7.3227915459026027</c:v>
                </c:pt>
                <c:pt idx="846">
                  <c:v>7.2875122144485216</c:v>
                </c:pt>
                <c:pt idx="847">
                  <c:v>7.3855072229231391</c:v>
                </c:pt>
                <c:pt idx="848">
                  <c:v>7.250960121906779</c:v>
                </c:pt>
                <c:pt idx="849">
                  <c:v>7.2587078824473288</c:v>
                </c:pt>
                <c:pt idx="850">
                  <c:v>7.6001645102789617</c:v>
                </c:pt>
                <c:pt idx="851">
                  <c:v>7.5054614571635829</c:v>
                </c:pt>
                <c:pt idx="852">
                  <c:v>7.667418244329717</c:v>
                </c:pt>
                <c:pt idx="853">
                  <c:v>7.2157069193137815</c:v>
                </c:pt>
                <c:pt idx="854">
                  <c:v>7.0813902230612191</c:v>
                </c:pt>
                <c:pt idx="855">
                  <c:v>7.2522811621973586</c:v>
                </c:pt>
                <c:pt idx="856">
                  <c:v>6.7463704360946295</c:v>
                </c:pt>
                <c:pt idx="857">
                  <c:v>6.6959560379018672</c:v>
                </c:pt>
                <c:pt idx="858">
                  <c:v>5.9833409104696749</c:v>
                </c:pt>
                <c:pt idx="859">
                  <c:v>5.4352033928712977</c:v>
                </c:pt>
                <c:pt idx="860">
                  <c:v>5.4327428554210959</c:v>
                </c:pt>
                <c:pt idx="861">
                  <c:v>5.3297363012307359</c:v>
                </c:pt>
                <c:pt idx="862">
                  <c:v>5.154470559653376</c:v>
                </c:pt>
                <c:pt idx="863">
                  <c:v>4.8726864892383581</c:v>
                </c:pt>
                <c:pt idx="864">
                  <c:v>4.7464540384983254</c:v>
                </c:pt>
                <c:pt idx="865">
                  <c:v>4.7856403077737859</c:v>
                </c:pt>
                <c:pt idx="866">
                  <c:v>4.8909502339771382</c:v>
                </c:pt>
                <c:pt idx="867">
                  <c:v>5.0988522578705746</c:v>
                </c:pt>
                <c:pt idx="868">
                  <c:v>5.0614795273148472</c:v>
                </c:pt>
                <c:pt idx="869">
                  <c:v>5.1055150078684788</c:v>
                </c:pt>
                <c:pt idx="870">
                  <c:v>5.1037056519133257</c:v>
                </c:pt>
                <c:pt idx="871">
                  <c:v>5.1464815586593353</c:v>
                </c:pt>
                <c:pt idx="872">
                  <c:v>5.2552442829870829</c:v>
                </c:pt>
                <c:pt idx="873">
                  <c:v>5.3854276768473799</c:v>
                </c:pt>
                <c:pt idx="874">
                  <c:v>5.4983786348707984</c:v>
                </c:pt>
                <c:pt idx="875">
                  <c:v>5.7472476346661843</c:v>
                </c:pt>
                <c:pt idx="876">
                  <c:v>5.7256872793150047</c:v>
                </c:pt>
                <c:pt idx="877">
                  <c:v>5.6919633235972453</c:v>
                </c:pt>
                <c:pt idx="878">
                  <c:v>5.5998756962016376</c:v>
                </c:pt>
                <c:pt idx="879">
                  <c:v>5.7751172669257791</c:v>
                </c:pt>
                <c:pt idx="880">
                  <c:v>5.7555738608748399</c:v>
                </c:pt>
                <c:pt idx="881">
                  <c:v>5.3519127588670123</c:v>
                </c:pt>
                <c:pt idx="882">
                  <c:v>5.4033169700343313</c:v>
                </c:pt>
                <c:pt idx="883">
                  <c:v>5.3630148715431787</c:v>
                </c:pt>
                <c:pt idx="884">
                  <c:v>5.395083532324823</c:v>
                </c:pt>
                <c:pt idx="885">
                  <c:v>5.5134209988608607</c:v>
                </c:pt>
                <c:pt idx="886">
                  <c:v>5.2770876831901958</c:v>
                </c:pt>
                <c:pt idx="887">
                  <c:v>5.143484144600615</c:v>
                </c:pt>
                <c:pt idx="888">
                  <c:v>5.1093434849942385</c:v>
                </c:pt>
                <c:pt idx="889">
                  <c:v>4.9536084487418943</c:v>
                </c:pt>
                <c:pt idx="890">
                  <c:v>4.8922765685368939</c:v>
                </c:pt>
                <c:pt idx="891">
                  <c:v>4.833631058896537</c:v>
                </c:pt>
                <c:pt idx="892">
                  <c:v>4.7897474989884525</c:v>
                </c:pt>
                <c:pt idx="893">
                  <c:v>4.8262413788164134</c:v>
                </c:pt>
                <c:pt idx="894">
                  <c:v>4.8542193100645381</c:v>
                </c:pt>
                <c:pt idx="895">
                  <c:v>4.6767269060814662</c:v>
                </c:pt>
                <c:pt idx="896">
                  <c:v>4.5936821834505652</c:v>
                </c:pt>
                <c:pt idx="897">
                  <c:v>4.4848275057368907</c:v>
                </c:pt>
                <c:pt idx="898">
                  <c:v>4.4773074247683535</c:v>
                </c:pt>
                <c:pt idx="899">
                  <c:v>4.2263637723752909</c:v>
                </c:pt>
                <c:pt idx="900">
                  <c:v>3.9571908814110048</c:v>
                </c:pt>
                <c:pt idx="901">
                  <c:v>3.7941652649274316</c:v>
                </c:pt>
                <c:pt idx="902">
                  <c:v>3.7756172763448563</c:v>
                </c:pt>
                <c:pt idx="903">
                  <c:v>3.6503982502542045</c:v>
                </c:pt>
                <c:pt idx="904">
                  <c:v>3.6563870207103961</c:v>
                </c:pt>
                <c:pt idx="905">
                  <c:v>3.6627068155313611</c:v>
                </c:pt>
                <c:pt idx="906">
                  <c:v>3.860975836906908</c:v>
                </c:pt>
                <c:pt idx="907">
                  <c:v>3.9749503320746702</c:v>
                </c:pt>
                <c:pt idx="908">
                  <c:v>3.9392155254737808</c:v>
                </c:pt>
                <c:pt idx="909">
                  <c:v>3.9365090768868658</c:v>
                </c:pt>
                <c:pt idx="910">
                  <c:v>3.7744055786542168</c:v>
                </c:pt>
                <c:pt idx="911">
                  <c:v>3.667270819496796</c:v>
                </c:pt>
                <c:pt idx="912">
                  <c:v>3.5024713157865026</c:v>
                </c:pt>
                <c:pt idx="913">
                  <c:v>3.6660527602241322</c:v>
                </c:pt>
                <c:pt idx="914">
                  <c:v>3.7750328288383939</c:v>
                </c:pt>
                <c:pt idx="915">
                  <c:v>3.6259363161205003</c:v>
                </c:pt>
                <c:pt idx="916">
                  <c:v>3.5864762713331304</c:v>
                </c:pt>
                <c:pt idx="917">
                  <c:v>3.417771593291187</c:v>
                </c:pt>
                <c:pt idx="918">
                  <c:v>3.6303323425708713</c:v>
                </c:pt>
                <c:pt idx="919">
                  <c:v>4.0215795578022488</c:v>
                </c:pt>
                <c:pt idx="920">
                  <c:v>4.1895219724368085</c:v>
                </c:pt>
                <c:pt idx="921">
                  <c:v>4.2768198373614386</c:v>
                </c:pt>
                <c:pt idx="922">
                  <c:v>3.976493522233095</c:v>
                </c:pt>
                <c:pt idx="923">
                  <c:v>3.8050620244164062</c:v>
                </c:pt>
                <c:pt idx="924">
                  <c:v>3.6773544267904392</c:v>
                </c:pt>
                <c:pt idx="925">
                  <c:v>3.8065714517358424</c:v>
                </c:pt>
                <c:pt idx="926">
                  <c:v>3.9138533694872439</c:v>
                </c:pt>
                <c:pt idx="927">
                  <c:v>3.5967984970823346</c:v>
                </c:pt>
                <c:pt idx="928">
                  <c:v>3.470515287466807</c:v>
                </c:pt>
                <c:pt idx="929">
                  <c:v>3.6112916622187874</c:v>
                </c:pt>
                <c:pt idx="930">
                  <c:v>3.4730924699183339</c:v>
                </c:pt>
                <c:pt idx="931">
                  <c:v>2.9475336207034881</c:v>
                </c:pt>
                <c:pt idx="932">
                  <c:v>2.9049633158541792</c:v>
                </c:pt>
                <c:pt idx="933">
                  <c:v>2.9894257063375358</c:v>
                </c:pt>
                <c:pt idx="934">
                  <c:v>2.8868020061806527</c:v>
                </c:pt>
                <c:pt idx="935">
                  <c:v>2.6683594951046525</c:v>
                </c:pt>
                <c:pt idx="936">
                  <c:v>2.5890522708501358</c:v>
                </c:pt>
                <c:pt idx="937">
                  <c:v>2.7231287499840318</c:v>
                </c:pt>
                <c:pt idx="938">
                  <c:v>2.7246005444404968</c:v>
                </c:pt>
                <c:pt idx="939">
                  <c:v>2.6288475534663855</c:v>
                </c:pt>
                <c:pt idx="940">
                  <c:v>2.6062423438696274</c:v>
                </c:pt>
                <c:pt idx="941">
                  <c:v>2.661771265122248</c:v>
                </c:pt>
                <c:pt idx="942">
                  <c:v>2.7406003899139684</c:v>
                </c:pt>
                <c:pt idx="943">
                  <c:v>2.7750605483416746</c:v>
                </c:pt>
                <c:pt idx="944">
                  <c:v>2.8385360485783826</c:v>
                </c:pt>
                <c:pt idx="945">
                  <c:v>2.8181398514615155</c:v>
                </c:pt>
                <c:pt idx="946">
                  <c:v>2.9156473222097565</c:v>
                </c:pt>
                <c:pt idx="947">
                  <c:v>2.9383602801229287</c:v>
                </c:pt>
                <c:pt idx="948">
                  <c:v>3.0049529645925199</c:v>
                </c:pt>
                <c:pt idx="949">
                  <c:v>3.0811561104789504</c:v>
                </c:pt>
                <c:pt idx="950">
                  <c:v>2.922791774024057</c:v>
                </c:pt>
                <c:pt idx="951">
                  <c:v>2.8100444649435854</c:v>
                </c:pt>
                <c:pt idx="952">
                  <c:v>2.8247500590148413</c:v>
                </c:pt>
                <c:pt idx="953">
                  <c:v>3.0627632155517257</c:v>
                </c:pt>
                <c:pt idx="954">
                  <c:v>3.2582091841604375</c:v>
                </c:pt>
                <c:pt idx="955">
                  <c:v>3.4170257634645735</c:v>
                </c:pt>
                <c:pt idx="956">
                  <c:v>3.3603498256266437</c:v>
                </c:pt>
                <c:pt idx="957">
                  <c:v>3.2590755494764636</c:v>
                </c:pt>
                <c:pt idx="958">
                  <c:v>3.3400009087339737</c:v>
                </c:pt>
                <c:pt idx="959">
                  <c:v>3.1191124941340722</c:v>
                </c:pt>
                <c:pt idx="960">
                  <c:v>3.0389366167587371</c:v>
                </c:pt>
                <c:pt idx="961">
                  <c:v>3.0103514431393776</c:v>
                </c:pt>
                <c:pt idx="962">
                  <c:v>3.0450211617185667</c:v>
                </c:pt>
                <c:pt idx="963">
                  <c:v>3.0015054584008336</c:v>
                </c:pt>
                <c:pt idx="964">
                  <c:v>3.0440106207423594</c:v>
                </c:pt>
                <c:pt idx="965">
                  <c:v>2.8202520825439099</c:v>
                </c:pt>
                <c:pt idx="966">
                  <c:v>2.8257444784168828</c:v>
                </c:pt>
                <c:pt idx="967">
                  <c:v>2.8618904788402268</c:v>
                </c:pt>
                <c:pt idx="968">
                  <c:v>2.9062611051424501</c:v>
                </c:pt>
                <c:pt idx="969">
                  <c:v>2.9029501129169804</c:v>
                </c:pt>
                <c:pt idx="970">
                  <c:v>2.8404169794214882</c:v>
                </c:pt>
                <c:pt idx="971">
                  <c:v>2.945644441639085</c:v>
                </c:pt>
                <c:pt idx="972">
                  <c:v>3.0064255874800097</c:v>
                </c:pt>
                <c:pt idx="973">
                  <c:v>2.9978354538704663</c:v>
                </c:pt>
                <c:pt idx="974">
                  <c:v>2.9165635339839309</c:v>
                </c:pt>
                <c:pt idx="975">
                  <c:v>2.9374153799044156</c:v>
                </c:pt>
                <c:pt idx="976">
                  <c:v>2.9419564459129628</c:v>
                </c:pt>
                <c:pt idx="977">
                  <c:v>2.9455157480229279</c:v>
                </c:pt>
                <c:pt idx="978">
                  <c:v>2.9719998754977612</c:v>
                </c:pt>
                <c:pt idx="979">
                  <c:v>3.0088231767822813</c:v>
                </c:pt>
                <c:pt idx="980">
                  <c:v>2.9421341603463702</c:v>
                </c:pt>
                <c:pt idx="981">
                  <c:v>2.9098154318488283</c:v>
                </c:pt>
                <c:pt idx="982">
                  <c:v>2.961795904862925</c:v>
                </c:pt>
                <c:pt idx="983">
                  <c:v>2.9253521751893534</c:v>
                </c:pt>
                <c:pt idx="984">
                  <c:v>2.9168966639812504</c:v>
                </c:pt>
                <c:pt idx="985">
                  <c:v>2.9967364376545853</c:v>
                </c:pt>
                <c:pt idx="986">
                  <c:v>3.0579429814256951</c:v>
                </c:pt>
                <c:pt idx="987">
                  <c:v>2.9720540683217496</c:v>
                </c:pt>
                <c:pt idx="988">
                  <c:v>2.994742796115974</c:v>
                </c:pt>
                <c:pt idx="989">
                  <c:v>2.9436589782184801</c:v>
                </c:pt>
                <c:pt idx="990">
                  <c:v>2.9109833045210705</c:v>
                </c:pt>
                <c:pt idx="991">
                  <c:v>2.959289119289604</c:v>
                </c:pt>
                <c:pt idx="992">
                  <c:v>3.0624823481049819</c:v>
                </c:pt>
                <c:pt idx="993">
                  <c:v>3.0609422044230095</c:v>
                </c:pt>
                <c:pt idx="994">
                  <c:v>3.0421740287765204</c:v>
                </c:pt>
                <c:pt idx="995">
                  <c:v>3.0681419222851645</c:v>
                </c:pt>
                <c:pt idx="996">
                  <c:v>3.1801545988471105</c:v>
                </c:pt>
                <c:pt idx="997">
                  <c:v>3.2873656529116517</c:v>
                </c:pt>
                <c:pt idx="998">
                  <c:v>3.3153428605088155</c:v>
                </c:pt>
                <c:pt idx="999">
                  <c:v>3.3514183028009339</c:v>
                </c:pt>
                <c:pt idx="1000">
                  <c:v>3.4247613800315126</c:v>
                </c:pt>
                <c:pt idx="1001">
                  <c:v>3.3688553387308717</c:v>
                </c:pt>
                <c:pt idx="1002">
                  <c:v>3.3987865224058735</c:v>
                </c:pt>
                <c:pt idx="1003">
                  <c:v>3.4007591556763419</c:v>
                </c:pt>
                <c:pt idx="1004">
                  <c:v>3.571501135473218</c:v>
                </c:pt>
                <c:pt idx="1005">
                  <c:v>3.6261358287269689</c:v>
                </c:pt>
                <c:pt idx="1006">
                  <c:v>3.6011995914415222</c:v>
                </c:pt>
                <c:pt idx="1007">
                  <c:v>3.5353595255410863</c:v>
                </c:pt>
                <c:pt idx="1008">
                  <c:v>3.4354037756484304</c:v>
                </c:pt>
                <c:pt idx="1009">
                  <c:v>3.3819399009581628</c:v>
                </c:pt>
                <c:pt idx="1010">
                  <c:v>3.2558703363661587</c:v>
                </c:pt>
                <c:pt idx="1011">
                  <c:v>3.1206392170886317</c:v>
                </c:pt>
                <c:pt idx="1012">
                  <c:v>3.055801822720694</c:v>
                </c:pt>
                <c:pt idx="1013">
                  <c:v>3.0347349811431199</c:v>
                </c:pt>
                <c:pt idx="1014">
                  <c:v>2.859979083822032</c:v>
                </c:pt>
                <c:pt idx="1015">
                  <c:v>2.9285653706091499</c:v>
                </c:pt>
                <c:pt idx="1016">
                  <c:v>2.9162369263205896</c:v>
                </c:pt>
                <c:pt idx="1017">
                  <c:v>2.8226452737844099</c:v>
                </c:pt>
                <c:pt idx="1018">
                  <c:v>2.7170898164628743</c:v>
                </c:pt>
                <c:pt idx="1019">
                  <c:v>2.6442775273540318</c:v>
                </c:pt>
                <c:pt idx="1020">
                  <c:v>2.7815275140985394</c:v>
                </c:pt>
                <c:pt idx="1021">
                  <c:v>2.8475651991216937</c:v>
                </c:pt>
                <c:pt idx="1022">
                  <c:v>2.8040718734242729</c:v>
                </c:pt>
                <c:pt idx="1023">
                  <c:v>2.8149203526678979</c:v>
                </c:pt>
                <c:pt idx="1024">
                  <c:v>2.9597388778022475</c:v>
                </c:pt>
                <c:pt idx="1025">
                  <c:v>2.9008955941960237</c:v>
                </c:pt>
                <c:pt idx="1026">
                  <c:v>2.8591803239880749</c:v>
                </c:pt>
                <c:pt idx="1027">
                  <c:v>2.7445249867941741</c:v>
                </c:pt>
                <c:pt idx="1028">
                  <c:v>2.6311961498852701</c:v>
                </c:pt>
                <c:pt idx="1029">
                  <c:v>2.6543129698052517</c:v>
                </c:pt>
                <c:pt idx="1030">
                  <c:v>2.635589410748183</c:v>
                </c:pt>
                <c:pt idx="1031">
                  <c:v>2.5931799411090029</c:v>
                </c:pt>
                <c:pt idx="1032">
                  <c:v>2.648446321117937</c:v>
                </c:pt>
                <c:pt idx="1033">
                  <c:v>2.7268911375580145</c:v>
                </c:pt>
                <c:pt idx="1034">
                  <c:v>2.5811830965767331</c:v>
                </c:pt>
                <c:pt idx="1035">
                  <c:v>2.5153527315783402</c:v>
                </c:pt>
                <c:pt idx="1036">
                  <c:v>2.4160125527270573</c:v>
                </c:pt>
                <c:pt idx="1037">
                  <c:v>2.4218122803599198</c:v>
                </c:pt>
                <c:pt idx="1038">
                  <c:v>2.4149690255898721</c:v>
                </c:pt>
                <c:pt idx="1039">
                  <c:v>2.4148719467604751</c:v>
                </c:pt>
                <c:pt idx="1040">
                  <c:v>2.4463043210595981</c:v>
                </c:pt>
                <c:pt idx="1041">
                  <c:v>2.4384718406296</c:v>
                </c:pt>
                <c:pt idx="1042">
                  <c:v>2.4717278512656153</c:v>
                </c:pt>
                <c:pt idx="1043">
                  <c:v>2.3003034899089156</c:v>
                </c:pt>
                <c:pt idx="1044">
                  <c:v>2.2262465731629519</c:v>
                </c:pt>
                <c:pt idx="1045">
                  <c:v>2.1445280230889616</c:v>
                </c:pt>
                <c:pt idx="1046">
                  <c:v>2.162868481024101</c:v>
                </c:pt>
                <c:pt idx="1047">
                  <c:v>2.184712983209713</c:v>
                </c:pt>
                <c:pt idx="1048">
                  <c:v>2.1442250821382181</c:v>
                </c:pt>
                <c:pt idx="1049">
                  <c:v>2.2768491537168329</c:v>
                </c:pt>
                <c:pt idx="1050">
                  <c:v>2.3363838681731695</c:v>
                </c:pt>
                <c:pt idx="1051">
                  <c:v>2.2313448334695698</c:v>
                </c:pt>
                <c:pt idx="1052">
                  <c:v>2.0749703497153775</c:v>
                </c:pt>
                <c:pt idx="1053">
                  <c:v>1.9577674566469649</c:v>
                </c:pt>
                <c:pt idx="1054">
                  <c:v>1.9264415060957709</c:v>
                </c:pt>
                <c:pt idx="1055">
                  <c:v>2.0110636956521546</c:v>
                </c:pt>
                <c:pt idx="1056">
                  <c:v>2.0100674085040335</c:v>
                </c:pt>
                <c:pt idx="1057">
                  <c:v>2.0055147237656579</c:v>
                </c:pt>
                <c:pt idx="1058">
                  <c:v>2.0070785456653724</c:v>
                </c:pt>
                <c:pt idx="1059">
                  <c:v>2.0713806469284908</c:v>
                </c:pt>
                <c:pt idx="1060">
                  <c:v>2.0837719877199001</c:v>
                </c:pt>
                <c:pt idx="1061">
                  <c:v>2.1036101383618391</c:v>
                </c:pt>
                <c:pt idx="1062">
                  <c:v>2.1554839116645321</c:v>
                </c:pt>
                <c:pt idx="1063">
                  <c:v>2.1800561449956279</c:v>
                </c:pt>
                <c:pt idx="1064">
                  <c:v>2.1326549487573638</c:v>
                </c:pt>
                <c:pt idx="1065">
                  <c:v>2.1372438486513397</c:v>
                </c:pt>
                <c:pt idx="1066">
                  <c:v>2.2086918849540362</c:v>
                </c:pt>
                <c:pt idx="1067">
                  <c:v>2.2616209482162226</c:v>
                </c:pt>
                <c:pt idx="1068">
                  <c:v>1.977830218926709</c:v>
                </c:pt>
                <c:pt idx="1069">
                  <c:v>2.0268739032305159</c:v>
                </c:pt>
                <c:pt idx="1070">
                  <c:v>2.1693280201517235</c:v>
                </c:pt>
                <c:pt idx="1071">
                  <c:v>2.1900567726389553</c:v>
                </c:pt>
                <c:pt idx="1072">
                  <c:v>2.2235092555997307</c:v>
                </c:pt>
                <c:pt idx="1073">
                  <c:v>2.2706385119919732</c:v>
                </c:pt>
                <c:pt idx="1074">
                  <c:v>2.2788561629388271</c:v>
                </c:pt>
                <c:pt idx="1075">
                  <c:v>2.374848486505408</c:v>
                </c:pt>
                <c:pt idx="1076">
                  <c:v>2.4417034257578556</c:v>
                </c:pt>
                <c:pt idx="1077">
                  <c:v>2.5226392649440457</c:v>
                </c:pt>
                <c:pt idx="1078">
                  <c:v>2.5465368706426128</c:v>
                </c:pt>
                <c:pt idx="1079">
                  <c:v>2.6001054493751941</c:v>
                </c:pt>
                <c:pt idx="1080">
                  <c:v>2.7192962723460017</c:v>
                </c:pt>
                <c:pt idx="1081">
                  <c:v>2.8208083345907364</c:v>
                </c:pt>
                <c:pt idx="1082">
                  <c:v>2.7179940296800855</c:v>
                </c:pt>
                <c:pt idx="1083">
                  <c:v>2.7712317838572114</c:v>
                </c:pt>
                <c:pt idx="1084">
                  <c:v>2.8678667392436954</c:v>
                </c:pt>
                <c:pt idx="1085">
                  <c:v>2.9225663898179604</c:v>
                </c:pt>
                <c:pt idx="1086">
                  <c:v>3.1276841695344046</c:v>
                </c:pt>
                <c:pt idx="1087">
                  <c:v>3.0016297737202633</c:v>
                </c:pt>
                <c:pt idx="1088">
                  <c:v>2.9815678884514103</c:v>
                </c:pt>
                <c:pt idx="1089">
                  <c:v>2.9770614897619745</c:v>
                </c:pt>
                <c:pt idx="1090">
                  <c:v>2.8913528413938789</c:v>
                </c:pt>
                <c:pt idx="1091">
                  <c:v>2.857352384188574</c:v>
                </c:pt>
                <c:pt idx="1092">
                  <c:v>2.7361500346943437</c:v>
                </c:pt>
                <c:pt idx="1093">
                  <c:v>2.7451828581084339</c:v>
                </c:pt>
                <c:pt idx="1094">
                  <c:v>2.6053543717288177</c:v>
                </c:pt>
                <c:pt idx="1095">
                  <c:v>2.5802622493188347</c:v>
                </c:pt>
                <c:pt idx="1096">
                  <c:v>2.7855469664874088</c:v>
                </c:pt>
                <c:pt idx="1097">
                  <c:v>2.8618190862694761</c:v>
                </c:pt>
                <c:pt idx="1098">
                  <c:v>2.7280343486910263</c:v>
                </c:pt>
                <c:pt idx="1099">
                  <c:v>2.6602636917737841</c:v>
                </c:pt>
                <c:pt idx="1100">
                  <c:v>2.6543998741519603</c:v>
                </c:pt>
                <c:pt idx="1101">
                  <c:v>2.6938646764819825</c:v>
                </c:pt>
                <c:pt idx="1102">
                  <c:v>2.7207758334478296</c:v>
                </c:pt>
                <c:pt idx="1103">
                  <c:v>2.8763796566291178</c:v>
                </c:pt>
                <c:pt idx="1104">
                  <c:v>2.8120472665381033</c:v>
                </c:pt>
                <c:pt idx="1105">
                  <c:v>2.7910494681820883</c:v>
                </c:pt>
                <c:pt idx="1106">
                  <c:v>2.6589025425222426</c:v>
                </c:pt>
                <c:pt idx="1107">
                  <c:v>2.6131688367801784</c:v>
                </c:pt>
                <c:pt idx="1108">
                  <c:v>2.6918381442676527</c:v>
                </c:pt>
              </c:numCache>
            </c:numRef>
          </c:val>
          <c:smooth val="0"/>
          <c:extLst>
            <c:ext xmlns:c16="http://schemas.microsoft.com/office/drawing/2014/chart" uri="{C3380CC4-5D6E-409C-BE32-E72D297353CC}">
              <c16:uniqueId val="{00000004-BB2B-574B-8EDC-7FED91232E82}"/>
            </c:ext>
          </c:extLst>
        </c:ser>
        <c:ser>
          <c:idx val="3"/>
          <c:order val="3"/>
          <c:tx>
            <c:strRef>
              <c:f>variable_alloc!$AO$1</c:f>
              <c:strCache>
                <c:ptCount val="1"/>
                <c:pt idx="0">
                  <c:v>60:40 total 20yr real return</c:v>
                </c:pt>
              </c:strCache>
            </c:strRef>
          </c:tx>
          <c:spPr>
            <a:ln w="12700" cap="rnd">
              <a:solidFill>
                <a:schemeClr val="accent4">
                  <a:lumMod val="40000"/>
                  <a:lumOff val="60000"/>
                </a:schemeClr>
              </a:solidFill>
              <a:prstDash val="sysDash"/>
              <a:round/>
            </a:ln>
            <a:effectLst/>
          </c:spPr>
          <c:marker>
            <c:symbol val="none"/>
          </c:marker>
          <c:cat>
            <c:numRef>
              <c:f>variable_alloc!$AL$364:$AL$1474</c:f>
              <c:numCache>
                <c:formatCode>0.00</c:formatCode>
                <c:ptCount val="1111"/>
                <c:pt idx="0">
                  <c:v>1911.1249999999636</c:v>
                </c:pt>
                <c:pt idx="1">
                  <c:v>1911.2083333332969</c:v>
                </c:pt>
                <c:pt idx="2">
                  <c:v>1911.2916666666301</c:v>
                </c:pt>
                <c:pt idx="3">
                  <c:v>1911.3749999999634</c:v>
                </c:pt>
                <c:pt idx="4">
                  <c:v>1911.4583333332967</c:v>
                </c:pt>
                <c:pt idx="5">
                  <c:v>1911.5416666666299</c:v>
                </c:pt>
                <c:pt idx="6">
                  <c:v>1911.6249999999632</c:v>
                </c:pt>
                <c:pt idx="7">
                  <c:v>1911.7083333332964</c:v>
                </c:pt>
                <c:pt idx="8">
                  <c:v>1911.7916666666297</c:v>
                </c:pt>
                <c:pt idx="9">
                  <c:v>1911.8749999999629</c:v>
                </c:pt>
                <c:pt idx="10">
                  <c:v>1911.9583333332962</c:v>
                </c:pt>
                <c:pt idx="11">
                  <c:v>1912.0416666666295</c:v>
                </c:pt>
                <c:pt idx="12">
                  <c:v>1912.1249999999627</c:v>
                </c:pt>
                <c:pt idx="13">
                  <c:v>1912.208333333296</c:v>
                </c:pt>
                <c:pt idx="14">
                  <c:v>1912.2916666666292</c:v>
                </c:pt>
                <c:pt idx="15">
                  <c:v>1912.3749999999625</c:v>
                </c:pt>
                <c:pt idx="16">
                  <c:v>1912.4583333332957</c:v>
                </c:pt>
                <c:pt idx="17">
                  <c:v>1912.541666666629</c:v>
                </c:pt>
                <c:pt idx="18">
                  <c:v>1912.6249999999623</c:v>
                </c:pt>
                <c:pt idx="19">
                  <c:v>1912.7083333332955</c:v>
                </c:pt>
                <c:pt idx="20">
                  <c:v>1912.7916666666288</c:v>
                </c:pt>
                <c:pt idx="21">
                  <c:v>1912.874999999962</c:v>
                </c:pt>
                <c:pt idx="22">
                  <c:v>1912.9583333332953</c:v>
                </c:pt>
                <c:pt idx="23">
                  <c:v>1913.0416666666285</c:v>
                </c:pt>
                <c:pt idx="24">
                  <c:v>1913.1249999999618</c:v>
                </c:pt>
                <c:pt idx="25">
                  <c:v>1913.2083333332951</c:v>
                </c:pt>
                <c:pt idx="26">
                  <c:v>1913.2916666666283</c:v>
                </c:pt>
                <c:pt idx="27">
                  <c:v>1913.3749999999616</c:v>
                </c:pt>
                <c:pt idx="28">
                  <c:v>1913.4583333332948</c:v>
                </c:pt>
                <c:pt idx="29">
                  <c:v>1913.5416666666281</c:v>
                </c:pt>
                <c:pt idx="30">
                  <c:v>1913.6249999999613</c:v>
                </c:pt>
                <c:pt idx="31">
                  <c:v>1913.7083333332946</c:v>
                </c:pt>
                <c:pt idx="32">
                  <c:v>1913.7916666666279</c:v>
                </c:pt>
                <c:pt idx="33">
                  <c:v>1913.8749999999611</c:v>
                </c:pt>
                <c:pt idx="34">
                  <c:v>1913.9583333332944</c:v>
                </c:pt>
                <c:pt idx="35">
                  <c:v>1914.0416666666276</c:v>
                </c:pt>
                <c:pt idx="36">
                  <c:v>1914.1249999999609</c:v>
                </c:pt>
                <c:pt idx="37">
                  <c:v>1914.2083333332941</c:v>
                </c:pt>
                <c:pt idx="38">
                  <c:v>1914.2916666666274</c:v>
                </c:pt>
                <c:pt idx="39">
                  <c:v>1914.3749999999607</c:v>
                </c:pt>
                <c:pt idx="40">
                  <c:v>1914.4583333332939</c:v>
                </c:pt>
                <c:pt idx="41">
                  <c:v>1914.5416666666272</c:v>
                </c:pt>
                <c:pt idx="42">
                  <c:v>1914.6249999999604</c:v>
                </c:pt>
                <c:pt idx="43">
                  <c:v>1914.7083333332937</c:v>
                </c:pt>
                <c:pt idx="44">
                  <c:v>1914.791666666627</c:v>
                </c:pt>
                <c:pt idx="45">
                  <c:v>1914.8749999999602</c:v>
                </c:pt>
                <c:pt idx="46">
                  <c:v>1914.9583333332935</c:v>
                </c:pt>
                <c:pt idx="47">
                  <c:v>1915.0416666666267</c:v>
                </c:pt>
                <c:pt idx="48">
                  <c:v>1915.12499999996</c:v>
                </c:pt>
                <c:pt idx="49">
                  <c:v>1915.2083333332932</c:v>
                </c:pt>
                <c:pt idx="50">
                  <c:v>1915.2916666666265</c:v>
                </c:pt>
                <c:pt idx="51">
                  <c:v>1915.3749999999598</c:v>
                </c:pt>
                <c:pt idx="52">
                  <c:v>1915.458333333293</c:v>
                </c:pt>
                <c:pt idx="53">
                  <c:v>1915.5416666666263</c:v>
                </c:pt>
                <c:pt idx="54">
                  <c:v>1915.6249999999595</c:v>
                </c:pt>
                <c:pt idx="55">
                  <c:v>1915.7083333332928</c:v>
                </c:pt>
                <c:pt idx="56">
                  <c:v>1915.791666666626</c:v>
                </c:pt>
                <c:pt idx="57">
                  <c:v>1915.8749999999593</c:v>
                </c:pt>
                <c:pt idx="58">
                  <c:v>1915.9583333332926</c:v>
                </c:pt>
                <c:pt idx="59">
                  <c:v>1916.0416666666258</c:v>
                </c:pt>
                <c:pt idx="60">
                  <c:v>1916.1249999999591</c:v>
                </c:pt>
                <c:pt idx="61">
                  <c:v>1916.2083333332923</c:v>
                </c:pt>
                <c:pt idx="62">
                  <c:v>1916.2916666666256</c:v>
                </c:pt>
                <c:pt idx="63">
                  <c:v>1916.3749999999588</c:v>
                </c:pt>
                <c:pt idx="64">
                  <c:v>1916.4583333332921</c:v>
                </c:pt>
                <c:pt idx="65">
                  <c:v>1916.5416666666254</c:v>
                </c:pt>
                <c:pt idx="66">
                  <c:v>1916.6249999999586</c:v>
                </c:pt>
                <c:pt idx="67">
                  <c:v>1916.7083333332919</c:v>
                </c:pt>
                <c:pt idx="68">
                  <c:v>1916.7916666666251</c:v>
                </c:pt>
                <c:pt idx="69">
                  <c:v>1916.8749999999584</c:v>
                </c:pt>
                <c:pt idx="70">
                  <c:v>1916.9583333332916</c:v>
                </c:pt>
                <c:pt idx="71">
                  <c:v>1917.0416666666249</c:v>
                </c:pt>
                <c:pt idx="72">
                  <c:v>1917.1249999999582</c:v>
                </c:pt>
                <c:pt idx="73">
                  <c:v>1917.2083333332914</c:v>
                </c:pt>
                <c:pt idx="74">
                  <c:v>1917.2916666666247</c:v>
                </c:pt>
                <c:pt idx="75">
                  <c:v>1917.3749999999579</c:v>
                </c:pt>
                <c:pt idx="76">
                  <c:v>1917.4583333332912</c:v>
                </c:pt>
                <c:pt idx="77">
                  <c:v>1917.5416666666245</c:v>
                </c:pt>
                <c:pt idx="78">
                  <c:v>1917.6249999999577</c:v>
                </c:pt>
                <c:pt idx="79">
                  <c:v>1917.708333333291</c:v>
                </c:pt>
                <c:pt idx="80">
                  <c:v>1917.7916666666242</c:v>
                </c:pt>
                <c:pt idx="81">
                  <c:v>1917.8749999999575</c:v>
                </c:pt>
                <c:pt idx="82">
                  <c:v>1917.9583333332907</c:v>
                </c:pt>
                <c:pt idx="83">
                  <c:v>1918.041666666624</c:v>
                </c:pt>
                <c:pt idx="84">
                  <c:v>1918.1249999999573</c:v>
                </c:pt>
                <c:pt idx="85">
                  <c:v>1918.2083333332905</c:v>
                </c:pt>
                <c:pt idx="86">
                  <c:v>1918.2916666666238</c:v>
                </c:pt>
                <c:pt idx="87">
                  <c:v>1918.374999999957</c:v>
                </c:pt>
                <c:pt idx="88">
                  <c:v>1918.4583333332903</c:v>
                </c:pt>
                <c:pt idx="89">
                  <c:v>1918.5416666666235</c:v>
                </c:pt>
                <c:pt idx="90">
                  <c:v>1918.6249999999568</c:v>
                </c:pt>
                <c:pt idx="91">
                  <c:v>1918.7083333332901</c:v>
                </c:pt>
                <c:pt idx="92">
                  <c:v>1918.7916666666233</c:v>
                </c:pt>
                <c:pt idx="93">
                  <c:v>1918.8749999999566</c:v>
                </c:pt>
                <c:pt idx="94">
                  <c:v>1918.9583333332898</c:v>
                </c:pt>
                <c:pt idx="95">
                  <c:v>1919.0416666666231</c:v>
                </c:pt>
                <c:pt idx="96">
                  <c:v>1919.1249999999563</c:v>
                </c:pt>
                <c:pt idx="97">
                  <c:v>1919.2083333332896</c:v>
                </c:pt>
                <c:pt idx="98">
                  <c:v>1919.2916666666229</c:v>
                </c:pt>
                <c:pt idx="99">
                  <c:v>1919.3749999999561</c:v>
                </c:pt>
                <c:pt idx="100">
                  <c:v>1919.4583333332894</c:v>
                </c:pt>
                <c:pt idx="101">
                  <c:v>1919.5416666666226</c:v>
                </c:pt>
                <c:pt idx="102">
                  <c:v>1919.6249999999559</c:v>
                </c:pt>
                <c:pt idx="103">
                  <c:v>1919.7083333332891</c:v>
                </c:pt>
                <c:pt idx="104">
                  <c:v>1919.7916666666224</c:v>
                </c:pt>
                <c:pt idx="105">
                  <c:v>1919.8749999999557</c:v>
                </c:pt>
                <c:pt idx="106">
                  <c:v>1919.9583333332889</c:v>
                </c:pt>
                <c:pt idx="107">
                  <c:v>1920.0416666666222</c:v>
                </c:pt>
                <c:pt idx="108">
                  <c:v>1920.1249999999554</c:v>
                </c:pt>
                <c:pt idx="109">
                  <c:v>1920.2083333332887</c:v>
                </c:pt>
                <c:pt idx="110">
                  <c:v>1920.2916666666219</c:v>
                </c:pt>
                <c:pt idx="111">
                  <c:v>1920.3749999999552</c:v>
                </c:pt>
                <c:pt idx="112">
                  <c:v>1920.4583333332885</c:v>
                </c:pt>
                <c:pt idx="113">
                  <c:v>1920.5416666666217</c:v>
                </c:pt>
                <c:pt idx="114">
                  <c:v>1920.624999999955</c:v>
                </c:pt>
                <c:pt idx="115">
                  <c:v>1920.7083333332882</c:v>
                </c:pt>
                <c:pt idx="116">
                  <c:v>1920.7916666666215</c:v>
                </c:pt>
                <c:pt idx="117">
                  <c:v>1920.8749999999548</c:v>
                </c:pt>
                <c:pt idx="118">
                  <c:v>1920.958333333288</c:v>
                </c:pt>
                <c:pt idx="119">
                  <c:v>1921.0416666666213</c:v>
                </c:pt>
                <c:pt idx="120">
                  <c:v>1921.1249999999545</c:v>
                </c:pt>
                <c:pt idx="121">
                  <c:v>1921.2083333332878</c:v>
                </c:pt>
                <c:pt idx="122">
                  <c:v>1921.291666666621</c:v>
                </c:pt>
                <c:pt idx="123">
                  <c:v>1921.3749999999543</c:v>
                </c:pt>
                <c:pt idx="124">
                  <c:v>1921.4583333332876</c:v>
                </c:pt>
                <c:pt idx="125">
                  <c:v>1921.5416666666208</c:v>
                </c:pt>
                <c:pt idx="126">
                  <c:v>1921.6249999999541</c:v>
                </c:pt>
                <c:pt idx="127">
                  <c:v>1921.7083333332873</c:v>
                </c:pt>
                <c:pt idx="128">
                  <c:v>1921.7916666666206</c:v>
                </c:pt>
                <c:pt idx="129">
                  <c:v>1921.8749999999538</c:v>
                </c:pt>
                <c:pt idx="130">
                  <c:v>1921.9583333332871</c:v>
                </c:pt>
                <c:pt idx="131">
                  <c:v>1922.0416666666204</c:v>
                </c:pt>
                <c:pt idx="132">
                  <c:v>1922.1249999999536</c:v>
                </c:pt>
                <c:pt idx="133">
                  <c:v>1922.2083333332869</c:v>
                </c:pt>
                <c:pt idx="134">
                  <c:v>1922.2916666666201</c:v>
                </c:pt>
                <c:pt idx="135">
                  <c:v>1922.3749999999534</c:v>
                </c:pt>
                <c:pt idx="136">
                  <c:v>1922.4583333332866</c:v>
                </c:pt>
                <c:pt idx="137">
                  <c:v>1922.5416666666199</c:v>
                </c:pt>
                <c:pt idx="138">
                  <c:v>1922.6249999999532</c:v>
                </c:pt>
                <c:pt idx="139">
                  <c:v>1922.7083333332864</c:v>
                </c:pt>
                <c:pt idx="140">
                  <c:v>1922.7916666666197</c:v>
                </c:pt>
                <c:pt idx="141">
                  <c:v>1922.8749999999529</c:v>
                </c:pt>
                <c:pt idx="142">
                  <c:v>1922.9583333332862</c:v>
                </c:pt>
                <c:pt idx="143">
                  <c:v>1923.0416666666194</c:v>
                </c:pt>
                <c:pt idx="144">
                  <c:v>1923.1249999999527</c:v>
                </c:pt>
                <c:pt idx="145">
                  <c:v>1923.208333333286</c:v>
                </c:pt>
                <c:pt idx="146">
                  <c:v>1923.2916666666192</c:v>
                </c:pt>
                <c:pt idx="147">
                  <c:v>1923.3749999999525</c:v>
                </c:pt>
                <c:pt idx="148">
                  <c:v>1923.4583333332857</c:v>
                </c:pt>
                <c:pt idx="149">
                  <c:v>1923.541666666619</c:v>
                </c:pt>
                <c:pt idx="150">
                  <c:v>1923.6249999999523</c:v>
                </c:pt>
                <c:pt idx="151">
                  <c:v>1923.7083333332855</c:v>
                </c:pt>
                <c:pt idx="152">
                  <c:v>1923.7916666666188</c:v>
                </c:pt>
                <c:pt idx="153">
                  <c:v>1923.874999999952</c:v>
                </c:pt>
                <c:pt idx="154">
                  <c:v>1923.9583333332853</c:v>
                </c:pt>
                <c:pt idx="155">
                  <c:v>1924.0416666666185</c:v>
                </c:pt>
                <c:pt idx="156">
                  <c:v>1924.1249999999518</c:v>
                </c:pt>
                <c:pt idx="157">
                  <c:v>1924.2083333332851</c:v>
                </c:pt>
                <c:pt idx="158">
                  <c:v>1924.2916666666183</c:v>
                </c:pt>
                <c:pt idx="159">
                  <c:v>1924.3749999999516</c:v>
                </c:pt>
                <c:pt idx="160">
                  <c:v>1924.4583333332848</c:v>
                </c:pt>
                <c:pt idx="161">
                  <c:v>1924.5416666666181</c:v>
                </c:pt>
                <c:pt idx="162">
                  <c:v>1924.6249999999513</c:v>
                </c:pt>
                <c:pt idx="163">
                  <c:v>1924.7083333332846</c:v>
                </c:pt>
                <c:pt idx="164">
                  <c:v>1924.7916666666179</c:v>
                </c:pt>
                <c:pt idx="165">
                  <c:v>1924.8749999999511</c:v>
                </c:pt>
                <c:pt idx="166">
                  <c:v>1924.9583333332844</c:v>
                </c:pt>
                <c:pt idx="167">
                  <c:v>1925.0416666666176</c:v>
                </c:pt>
                <c:pt idx="168">
                  <c:v>1925.1249999999509</c:v>
                </c:pt>
                <c:pt idx="169">
                  <c:v>1925.2083333332841</c:v>
                </c:pt>
                <c:pt idx="170">
                  <c:v>1925.2916666666174</c:v>
                </c:pt>
                <c:pt idx="171">
                  <c:v>1925.3749999999507</c:v>
                </c:pt>
                <c:pt idx="172">
                  <c:v>1925.4583333332839</c:v>
                </c:pt>
                <c:pt idx="173">
                  <c:v>1925.5416666666172</c:v>
                </c:pt>
                <c:pt idx="174">
                  <c:v>1925.6249999999504</c:v>
                </c:pt>
                <c:pt idx="175">
                  <c:v>1925.7083333332837</c:v>
                </c:pt>
                <c:pt idx="176">
                  <c:v>1925.7916666666169</c:v>
                </c:pt>
                <c:pt idx="177">
                  <c:v>1925.8749999999502</c:v>
                </c:pt>
                <c:pt idx="178">
                  <c:v>1925.9583333332835</c:v>
                </c:pt>
                <c:pt idx="179">
                  <c:v>1926.0416666666167</c:v>
                </c:pt>
                <c:pt idx="180">
                  <c:v>1926.12499999995</c:v>
                </c:pt>
                <c:pt idx="181">
                  <c:v>1926.2083333332832</c:v>
                </c:pt>
                <c:pt idx="182">
                  <c:v>1926.2916666666165</c:v>
                </c:pt>
                <c:pt idx="183">
                  <c:v>1926.3749999999498</c:v>
                </c:pt>
                <c:pt idx="184">
                  <c:v>1926.458333333283</c:v>
                </c:pt>
                <c:pt idx="185">
                  <c:v>1926.5416666666163</c:v>
                </c:pt>
                <c:pt idx="186">
                  <c:v>1926.6249999999495</c:v>
                </c:pt>
                <c:pt idx="187">
                  <c:v>1926.7083333332828</c:v>
                </c:pt>
                <c:pt idx="188">
                  <c:v>1926.791666666616</c:v>
                </c:pt>
                <c:pt idx="189">
                  <c:v>1926.8749999999493</c:v>
                </c:pt>
                <c:pt idx="190">
                  <c:v>1926.9583333332826</c:v>
                </c:pt>
                <c:pt idx="191">
                  <c:v>1927.0416666666158</c:v>
                </c:pt>
                <c:pt idx="192">
                  <c:v>1927.1249999999491</c:v>
                </c:pt>
                <c:pt idx="193">
                  <c:v>1927.2083333332823</c:v>
                </c:pt>
                <c:pt idx="194">
                  <c:v>1927.2916666666156</c:v>
                </c:pt>
                <c:pt idx="195">
                  <c:v>1927.3749999999488</c:v>
                </c:pt>
                <c:pt idx="196">
                  <c:v>1927.4583333332821</c:v>
                </c:pt>
                <c:pt idx="197">
                  <c:v>1927.5416666666154</c:v>
                </c:pt>
                <c:pt idx="198">
                  <c:v>1927.6249999999486</c:v>
                </c:pt>
                <c:pt idx="199">
                  <c:v>1927.7083333332819</c:v>
                </c:pt>
                <c:pt idx="200">
                  <c:v>1927.7916666666151</c:v>
                </c:pt>
                <c:pt idx="201">
                  <c:v>1927.8749999999484</c:v>
                </c:pt>
                <c:pt idx="202">
                  <c:v>1927.9583333332816</c:v>
                </c:pt>
                <c:pt idx="203">
                  <c:v>1928.0416666666149</c:v>
                </c:pt>
                <c:pt idx="204">
                  <c:v>1928.1249999999482</c:v>
                </c:pt>
                <c:pt idx="205">
                  <c:v>1928.2083333332814</c:v>
                </c:pt>
                <c:pt idx="206">
                  <c:v>1928.2916666666147</c:v>
                </c:pt>
                <c:pt idx="207">
                  <c:v>1928.3749999999479</c:v>
                </c:pt>
                <c:pt idx="208">
                  <c:v>1928.4583333332812</c:v>
                </c:pt>
                <c:pt idx="209">
                  <c:v>1928.5416666666144</c:v>
                </c:pt>
                <c:pt idx="210">
                  <c:v>1928.6249999999477</c:v>
                </c:pt>
                <c:pt idx="211">
                  <c:v>1928.708333333281</c:v>
                </c:pt>
                <c:pt idx="212">
                  <c:v>1928.7916666666142</c:v>
                </c:pt>
                <c:pt idx="213">
                  <c:v>1928.8749999999475</c:v>
                </c:pt>
                <c:pt idx="214">
                  <c:v>1928.9583333332807</c:v>
                </c:pt>
                <c:pt idx="215">
                  <c:v>1929.041666666614</c:v>
                </c:pt>
                <c:pt idx="216">
                  <c:v>1929.1249999999472</c:v>
                </c:pt>
                <c:pt idx="217">
                  <c:v>1929.2083333332805</c:v>
                </c:pt>
                <c:pt idx="218">
                  <c:v>1929.2916666666138</c:v>
                </c:pt>
                <c:pt idx="219">
                  <c:v>1929.374999999947</c:v>
                </c:pt>
                <c:pt idx="220">
                  <c:v>1929.4583333332803</c:v>
                </c:pt>
                <c:pt idx="221">
                  <c:v>1929.5416666666135</c:v>
                </c:pt>
                <c:pt idx="222">
                  <c:v>1929.6249999999468</c:v>
                </c:pt>
                <c:pt idx="223">
                  <c:v>1929.7083333332801</c:v>
                </c:pt>
                <c:pt idx="224">
                  <c:v>1929.7916666666133</c:v>
                </c:pt>
                <c:pt idx="225">
                  <c:v>1929.8749999999466</c:v>
                </c:pt>
                <c:pt idx="226">
                  <c:v>1929.9583333332798</c:v>
                </c:pt>
                <c:pt idx="227">
                  <c:v>1930.0416666666131</c:v>
                </c:pt>
                <c:pt idx="228">
                  <c:v>1930.1249999999463</c:v>
                </c:pt>
                <c:pt idx="229">
                  <c:v>1930.2083333332796</c:v>
                </c:pt>
                <c:pt idx="230">
                  <c:v>1930.2916666666129</c:v>
                </c:pt>
                <c:pt idx="231">
                  <c:v>1930.3749999999461</c:v>
                </c:pt>
                <c:pt idx="232">
                  <c:v>1930.4583333332794</c:v>
                </c:pt>
                <c:pt idx="233">
                  <c:v>1930.5416666666126</c:v>
                </c:pt>
                <c:pt idx="234">
                  <c:v>1930.6249999999459</c:v>
                </c:pt>
                <c:pt idx="235">
                  <c:v>1930.7083333332791</c:v>
                </c:pt>
                <c:pt idx="236">
                  <c:v>1930.7916666666124</c:v>
                </c:pt>
                <c:pt idx="237">
                  <c:v>1930.8749999999457</c:v>
                </c:pt>
                <c:pt idx="238">
                  <c:v>1930.9583333332789</c:v>
                </c:pt>
                <c:pt idx="239">
                  <c:v>1931.0416666666122</c:v>
                </c:pt>
                <c:pt idx="240">
                  <c:v>1931.1249999999454</c:v>
                </c:pt>
                <c:pt idx="241">
                  <c:v>1931.2083333332787</c:v>
                </c:pt>
                <c:pt idx="242">
                  <c:v>1931.2916666666119</c:v>
                </c:pt>
                <c:pt idx="243">
                  <c:v>1931.3749999999452</c:v>
                </c:pt>
                <c:pt idx="244">
                  <c:v>1931.4583333332785</c:v>
                </c:pt>
                <c:pt idx="245">
                  <c:v>1931.5416666666117</c:v>
                </c:pt>
                <c:pt idx="246">
                  <c:v>1931.624999999945</c:v>
                </c:pt>
                <c:pt idx="247">
                  <c:v>1931.7083333332782</c:v>
                </c:pt>
                <c:pt idx="248">
                  <c:v>1931.7916666666115</c:v>
                </c:pt>
                <c:pt idx="249">
                  <c:v>1931.8749999999447</c:v>
                </c:pt>
                <c:pt idx="250">
                  <c:v>1931.958333333278</c:v>
                </c:pt>
                <c:pt idx="251">
                  <c:v>1932.0416666666113</c:v>
                </c:pt>
                <c:pt idx="252">
                  <c:v>1932.1249999999445</c:v>
                </c:pt>
                <c:pt idx="253">
                  <c:v>1932.2083333332778</c:v>
                </c:pt>
                <c:pt idx="254">
                  <c:v>1932.291666666611</c:v>
                </c:pt>
                <c:pt idx="255">
                  <c:v>1932.3749999999443</c:v>
                </c:pt>
                <c:pt idx="256">
                  <c:v>1932.4583333332776</c:v>
                </c:pt>
                <c:pt idx="257">
                  <c:v>1932.5416666666108</c:v>
                </c:pt>
                <c:pt idx="258">
                  <c:v>1932.6249999999441</c:v>
                </c:pt>
                <c:pt idx="259">
                  <c:v>1932.7083333332773</c:v>
                </c:pt>
                <c:pt idx="260">
                  <c:v>1932.7916666666106</c:v>
                </c:pt>
                <c:pt idx="261">
                  <c:v>1932.8749999999438</c:v>
                </c:pt>
                <c:pt idx="262">
                  <c:v>1932.9583333332771</c:v>
                </c:pt>
                <c:pt idx="263">
                  <c:v>1933.0416666666104</c:v>
                </c:pt>
                <c:pt idx="264">
                  <c:v>1933.1249999999436</c:v>
                </c:pt>
                <c:pt idx="265">
                  <c:v>1933.2083333332769</c:v>
                </c:pt>
                <c:pt idx="266">
                  <c:v>1933.2916666666101</c:v>
                </c:pt>
                <c:pt idx="267">
                  <c:v>1933.3749999999434</c:v>
                </c:pt>
                <c:pt idx="268">
                  <c:v>1933.4583333332766</c:v>
                </c:pt>
                <c:pt idx="269">
                  <c:v>1933.5416666666099</c:v>
                </c:pt>
                <c:pt idx="270">
                  <c:v>1933.6249999999432</c:v>
                </c:pt>
                <c:pt idx="271">
                  <c:v>1933.7083333332764</c:v>
                </c:pt>
                <c:pt idx="272">
                  <c:v>1933.7916666666097</c:v>
                </c:pt>
                <c:pt idx="273">
                  <c:v>1933.8749999999429</c:v>
                </c:pt>
                <c:pt idx="274">
                  <c:v>1933.9583333332762</c:v>
                </c:pt>
                <c:pt idx="275">
                  <c:v>1934.0416666666094</c:v>
                </c:pt>
                <c:pt idx="276">
                  <c:v>1934.1249999999427</c:v>
                </c:pt>
                <c:pt idx="277">
                  <c:v>1934.208333333276</c:v>
                </c:pt>
                <c:pt idx="278">
                  <c:v>1934.2916666666092</c:v>
                </c:pt>
                <c:pt idx="279">
                  <c:v>1934.3749999999425</c:v>
                </c:pt>
                <c:pt idx="280">
                  <c:v>1934.4583333332757</c:v>
                </c:pt>
                <c:pt idx="281">
                  <c:v>1934.541666666609</c:v>
                </c:pt>
                <c:pt idx="282">
                  <c:v>1934.6249999999422</c:v>
                </c:pt>
                <c:pt idx="283">
                  <c:v>1934.7083333332755</c:v>
                </c:pt>
                <c:pt idx="284">
                  <c:v>1934.7916666666088</c:v>
                </c:pt>
                <c:pt idx="285">
                  <c:v>1934.874999999942</c:v>
                </c:pt>
                <c:pt idx="286">
                  <c:v>1934.9583333332753</c:v>
                </c:pt>
                <c:pt idx="287">
                  <c:v>1935.0416666666085</c:v>
                </c:pt>
                <c:pt idx="288">
                  <c:v>1935.1249999999418</c:v>
                </c:pt>
                <c:pt idx="289">
                  <c:v>1935.208333333275</c:v>
                </c:pt>
                <c:pt idx="290">
                  <c:v>1935.2916666666083</c:v>
                </c:pt>
                <c:pt idx="291">
                  <c:v>1935.3749999999416</c:v>
                </c:pt>
                <c:pt idx="292">
                  <c:v>1935.4583333332748</c:v>
                </c:pt>
                <c:pt idx="293">
                  <c:v>1935.5416666666081</c:v>
                </c:pt>
                <c:pt idx="294">
                  <c:v>1935.6249999999413</c:v>
                </c:pt>
                <c:pt idx="295">
                  <c:v>1935.7083333332746</c:v>
                </c:pt>
                <c:pt idx="296">
                  <c:v>1935.7916666666079</c:v>
                </c:pt>
                <c:pt idx="297">
                  <c:v>1935.8749999999411</c:v>
                </c:pt>
                <c:pt idx="298">
                  <c:v>1935.9583333332744</c:v>
                </c:pt>
                <c:pt idx="299">
                  <c:v>1936.0416666666076</c:v>
                </c:pt>
                <c:pt idx="300">
                  <c:v>1936.1249999999409</c:v>
                </c:pt>
                <c:pt idx="301">
                  <c:v>1936.2083333332741</c:v>
                </c:pt>
                <c:pt idx="302">
                  <c:v>1936.2916666666074</c:v>
                </c:pt>
                <c:pt idx="303">
                  <c:v>1936.3749999999407</c:v>
                </c:pt>
                <c:pt idx="304">
                  <c:v>1936.4583333332739</c:v>
                </c:pt>
                <c:pt idx="305">
                  <c:v>1936.5416666666072</c:v>
                </c:pt>
                <c:pt idx="306">
                  <c:v>1936.6249999999404</c:v>
                </c:pt>
                <c:pt idx="307">
                  <c:v>1936.7083333332737</c:v>
                </c:pt>
                <c:pt idx="308">
                  <c:v>1936.7916666666069</c:v>
                </c:pt>
                <c:pt idx="309">
                  <c:v>1936.8749999999402</c:v>
                </c:pt>
                <c:pt idx="310">
                  <c:v>1936.9583333332735</c:v>
                </c:pt>
                <c:pt idx="311">
                  <c:v>1937.0416666666067</c:v>
                </c:pt>
                <c:pt idx="312">
                  <c:v>1937.12499999994</c:v>
                </c:pt>
                <c:pt idx="313">
                  <c:v>1937.2083333332732</c:v>
                </c:pt>
                <c:pt idx="314">
                  <c:v>1937.2916666666065</c:v>
                </c:pt>
                <c:pt idx="315">
                  <c:v>1937.3749999999397</c:v>
                </c:pt>
                <c:pt idx="316">
                  <c:v>1937.458333333273</c:v>
                </c:pt>
                <c:pt idx="317">
                  <c:v>1937.5416666666063</c:v>
                </c:pt>
                <c:pt idx="318">
                  <c:v>1937.6249999999395</c:v>
                </c:pt>
                <c:pt idx="319">
                  <c:v>1937.7083333332728</c:v>
                </c:pt>
                <c:pt idx="320">
                  <c:v>1937.791666666606</c:v>
                </c:pt>
                <c:pt idx="321">
                  <c:v>1937.8749999999393</c:v>
                </c:pt>
                <c:pt idx="322">
                  <c:v>1937.9583333332725</c:v>
                </c:pt>
                <c:pt idx="323">
                  <c:v>1938.0416666666058</c:v>
                </c:pt>
                <c:pt idx="324">
                  <c:v>1938.1249999999391</c:v>
                </c:pt>
                <c:pt idx="325">
                  <c:v>1938.2083333332723</c:v>
                </c:pt>
                <c:pt idx="326">
                  <c:v>1938.2916666666056</c:v>
                </c:pt>
                <c:pt idx="327">
                  <c:v>1938.3749999999388</c:v>
                </c:pt>
                <c:pt idx="328">
                  <c:v>1938.4583333332721</c:v>
                </c:pt>
                <c:pt idx="329">
                  <c:v>1938.5416666666054</c:v>
                </c:pt>
                <c:pt idx="330">
                  <c:v>1938.6249999999386</c:v>
                </c:pt>
                <c:pt idx="331">
                  <c:v>1938.7083333332719</c:v>
                </c:pt>
                <c:pt idx="332">
                  <c:v>1938.7916666666051</c:v>
                </c:pt>
                <c:pt idx="333">
                  <c:v>1938.8749999999384</c:v>
                </c:pt>
                <c:pt idx="334">
                  <c:v>1938.9583333332716</c:v>
                </c:pt>
                <c:pt idx="335">
                  <c:v>1939.0416666666049</c:v>
                </c:pt>
                <c:pt idx="336">
                  <c:v>1939.1249999999382</c:v>
                </c:pt>
                <c:pt idx="337">
                  <c:v>1939.2083333332714</c:v>
                </c:pt>
                <c:pt idx="338">
                  <c:v>1939.2916666666047</c:v>
                </c:pt>
                <c:pt idx="339">
                  <c:v>1939.3749999999379</c:v>
                </c:pt>
                <c:pt idx="340">
                  <c:v>1939.4583333332712</c:v>
                </c:pt>
                <c:pt idx="341">
                  <c:v>1939.5416666666044</c:v>
                </c:pt>
                <c:pt idx="342">
                  <c:v>1939.6249999999377</c:v>
                </c:pt>
                <c:pt idx="343">
                  <c:v>1939.708333333271</c:v>
                </c:pt>
                <c:pt idx="344">
                  <c:v>1939.7916666666042</c:v>
                </c:pt>
                <c:pt idx="345">
                  <c:v>1939.8749999999375</c:v>
                </c:pt>
                <c:pt idx="346">
                  <c:v>1939.9583333332707</c:v>
                </c:pt>
                <c:pt idx="347">
                  <c:v>1940.041666666604</c:v>
                </c:pt>
                <c:pt idx="348">
                  <c:v>1940.1249999999372</c:v>
                </c:pt>
                <c:pt idx="349">
                  <c:v>1940.2083333332705</c:v>
                </c:pt>
                <c:pt idx="350">
                  <c:v>1940.2916666666038</c:v>
                </c:pt>
                <c:pt idx="351">
                  <c:v>1940.374999999937</c:v>
                </c:pt>
                <c:pt idx="352">
                  <c:v>1940.4583333332703</c:v>
                </c:pt>
                <c:pt idx="353">
                  <c:v>1940.5416666666035</c:v>
                </c:pt>
                <c:pt idx="354">
                  <c:v>1940.6249999999368</c:v>
                </c:pt>
                <c:pt idx="355">
                  <c:v>1940.70833333327</c:v>
                </c:pt>
                <c:pt idx="356">
                  <c:v>1940.7916666666033</c:v>
                </c:pt>
                <c:pt idx="357">
                  <c:v>1940.8749999999366</c:v>
                </c:pt>
                <c:pt idx="358">
                  <c:v>1940.9583333332698</c:v>
                </c:pt>
                <c:pt idx="359">
                  <c:v>1941.0416666666031</c:v>
                </c:pt>
                <c:pt idx="360">
                  <c:v>1941.1249999999363</c:v>
                </c:pt>
                <c:pt idx="361">
                  <c:v>1941.2083333332696</c:v>
                </c:pt>
                <c:pt idx="362">
                  <c:v>1941.2916666666029</c:v>
                </c:pt>
                <c:pt idx="363">
                  <c:v>1941.3749999999361</c:v>
                </c:pt>
                <c:pt idx="364">
                  <c:v>1941.4583333332694</c:v>
                </c:pt>
                <c:pt idx="365">
                  <c:v>1941.5416666666026</c:v>
                </c:pt>
                <c:pt idx="366">
                  <c:v>1941.6249999999359</c:v>
                </c:pt>
                <c:pt idx="367">
                  <c:v>1941.7083333332691</c:v>
                </c:pt>
                <c:pt idx="368">
                  <c:v>1941.7916666666024</c:v>
                </c:pt>
                <c:pt idx="369">
                  <c:v>1941.8749999999357</c:v>
                </c:pt>
                <c:pt idx="370">
                  <c:v>1941.9583333332689</c:v>
                </c:pt>
                <c:pt idx="371">
                  <c:v>1942.0416666666022</c:v>
                </c:pt>
                <c:pt idx="372">
                  <c:v>1942.1249999999354</c:v>
                </c:pt>
                <c:pt idx="373">
                  <c:v>1942.2083333332687</c:v>
                </c:pt>
                <c:pt idx="374">
                  <c:v>1942.2916666666019</c:v>
                </c:pt>
                <c:pt idx="375">
                  <c:v>1942.3749999999352</c:v>
                </c:pt>
                <c:pt idx="376">
                  <c:v>1942.4583333332685</c:v>
                </c:pt>
                <c:pt idx="377">
                  <c:v>1942.5416666666017</c:v>
                </c:pt>
                <c:pt idx="378">
                  <c:v>1942.624999999935</c:v>
                </c:pt>
                <c:pt idx="379">
                  <c:v>1942.7083333332682</c:v>
                </c:pt>
                <c:pt idx="380">
                  <c:v>1942.7916666666015</c:v>
                </c:pt>
                <c:pt idx="381">
                  <c:v>1942.8749999999347</c:v>
                </c:pt>
                <c:pt idx="382">
                  <c:v>1942.958333333268</c:v>
                </c:pt>
                <c:pt idx="383">
                  <c:v>1943.0416666666013</c:v>
                </c:pt>
                <c:pt idx="384">
                  <c:v>1943.1249999999345</c:v>
                </c:pt>
                <c:pt idx="385">
                  <c:v>1943.2083333332678</c:v>
                </c:pt>
                <c:pt idx="386">
                  <c:v>1943.291666666601</c:v>
                </c:pt>
                <c:pt idx="387">
                  <c:v>1943.3749999999343</c:v>
                </c:pt>
                <c:pt idx="388">
                  <c:v>1943.4583333332675</c:v>
                </c:pt>
                <c:pt idx="389">
                  <c:v>1943.5416666666008</c:v>
                </c:pt>
                <c:pt idx="390">
                  <c:v>1943.6249999999341</c:v>
                </c:pt>
                <c:pt idx="391">
                  <c:v>1943.7083333332673</c:v>
                </c:pt>
                <c:pt idx="392">
                  <c:v>1943.7916666666006</c:v>
                </c:pt>
                <c:pt idx="393">
                  <c:v>1943.8749999999338</c:v>
                </c:pt>
                <c:pt idx="394">
                  <c:v>1943.9583333332671</c:v>
                </c:pt>
                <c:pt idx="395">
                  <c:v>1944.0416666666003</c:v>
                </c:pt>
                <c:pt idx="396">
                  <c:v>1944.1249999999336</c:v>
                </c:pt>
                <c:pt idx="397">
                  <c:v>1944.2083333332669</c:v>
                </c:pt>
                <c:pt idx="398">
                  <c:v>1944.2916666666001</c:v>
                </c:pt>
                <c:pt idx="399">
                  <c:v>1944.3749999999334</c:v>
                </c:pt>
                <c:pt idx="400">
                  <c:v>1944.4583333332666</c:v>
                </c:pt>
                <c:pt idx="401">
                  <c:v>1944.5416666665999</c:v>
                </c:pt>
                <c:pt idx="402">
                  <c:v>1944.6249999999332</c:v>
                </c:pt>
                <c:pt idx="403">
                  <c:v>1944.7083333332664</c:v>
                </c:pt>
                <c:pt idx="404">
                  <c:v>1944.7916666665997</c:v>
                </c:pt>
                <c:pt idx="405">
                  <c:v>1944.8749999999329</c:v>
                </c:pt>
                <c:pt idx="406">
                  <c:v>1944.9583333332662</c:v>
                </c:pt>
                <c:pt idx="407">
                  <c:v>1945.0416666665994</c:v>
                </c:pt>
                <c:pt idx="408">
                  <c:v>1945.1249999999327</c:v>
                </c:pt>
                <c:pt idx="409">
                  <c:v>1945.208333333266</c:v>
                </c:pt>
                <c:pt idx="410">
                  <c:v>1945.2916666665992</c:v>
                </c:pt>
                <c:pt idx="411">
                  <c:v>1945.3749999999325</c:v>
                </c:pt>
                <c:pt idx="412">
                  <c:v>1945.4583333332657</c:v>
                </c:pt>
                <c:pt idx="413">
                  <c:v>1945.541666666599</c:v>
                </c:pt>
                <c:pt idx="414">
                  <c:v>1945.6249999999322</c:v>
                </c:pt>
                <c:pt idx="415">
                  <c:v>1945.7083333332655</c:v>
                </c:pt>
                <c:pt idx="416">
                  <c:v>1945.7916666665988</c:v>
                </c:pt>
                <c:pt idx="417">
                  <c:v>1945.874999999932</c:v>
                </c:pt>
                <c:pt idx="418">
                  <c:v>1945.9583333332653</c:v>
                </c:pt>
                <c:pt idx="419">
                  <c:v>1946.0416666665985</c:v>
                </c:pt>
                <c:pt idx="420">
                  <c:v>1946.1249999999318</c:v>
                </c:pt>
                <c:pt idx="421">
                  <c:v>1946.208333333265</c:v>
                </c:pt>
                <c:pt idx="422">
                  <c:v>1946.2916666665983</c:v>
                </c:pt>
                <c:pt idx="423">
                  <c:v>1946.3749999999316</c:v>
                </c:pt>
                <c:pt idx="424">
                  <c:v>1946.4583333332648</c:v>
                </c:pt>
                <c:pt idx="425">
                  <c:v>1946.5416666665981</c:v>
                </c:pt>
                <c:pt idx="426">
                  <c:v>1946.6249999999313</c:v>
                </c:pt>
                <c:pt idx="427">
                  <c:v>1946.7083333332646</c:v>
                </c:pt>
                <c:pt idx="428">
                  <c:v>1946.7916666665978</c:v>
                </c:pt>
                <c:pt idx="429">
                  <c:v>1946.8749999999311</c:v>
                </c:pt>
                <c:pt idx="430">
                  <c:v>1946.9583333332644</c:v>
                </c:pt>
                <c:pt idx="431">
                  <c:v>1947.0416666665976</c:v>
                </c:pt>
                <c:pt idx="432">
                  <c:v>1947.1249999999309</c:v>
                </c:pt>
                <c:pt idx="433">
                  <c:v>1947.2083333332641</c:v>
                </c:pt>
                <c:pt idx="434">
                  <c:v>1947.2916666665974</c:v>
                </c:pt>
                <c:pt idx="435">
                  <c:v>1947.3749999999307</c:v>
                </c:pt>
                <c:pt idx="436">
                  <c:v>1947.4583333332639</c:v>
                </c:pt>
                <c:pt idx="437">
                  <c:v>1947.5416666665972</c:v>
                </c:pt>
                <c:pt idx="438">
                  <c:v>1947.6249999999304</c:v>
                </c:pt>
                <c:pt idx="439">
                  <c:v>1947.7083333332637</c:v>
                </c:pt>
                <c:pt idx="440">
                  <c:v>1947.7916666665969</c:v>
                </c:pt>
                <c:pt idx="441">
                  <c:v>1947.8749999999302</c:v>
                </c:pt>
                <c:pt idx="442">
                  <c:v>1947.9583333332635</c:v>
                </c:pt>
                <c:pt idx="443">
                  <c:v>1948.0416666665967</c:v>
                </c:pt>
                <c:pt idx="444">
                  <c:v>1948.12499999993</c:v>
                </c:pt>
                <c:pt idx="445">
                  <c:v>1948.2083333332632</c:v>
                </c:pt>
                <c:pt idx="446">
                  <c:v>1948.2916666665965</c:v>
                </c:pt>
                <c:pt idx="447">
                  <c:v>1948.3749999999297</c:v>
                </c:pt>
                <c:pt idx="448">
                  <c:v>1948.458333333263</c:v>
                </c:pt>
                <c:pt idx="449">
                  <c:v>1948.5416666665963</c:v>
                </c:pt>
                <c:pt idx="450">
                  <c:v>1948.6249999999295</c:v>
                </c:pt>
                <c:pt idx="451">
                  <c:v>1948.7083333332628</c:v>
                </c:pt>
                <c:pt idx="452">
                  <c:v>1948.791666666596</c:v>
                </c:pt>
                <c:pt idx="453">
                  <c:v>1948.8749999999293</c:v>
                </c:pt>
                <c:pt idx="454">
                  <c:v>1948.9583333332625</c:v>
                </c:pt>
                <c:pt idx="455">
                  <c:v>1949.0416666665958</c:v>
                </c:pt>
                <c:pt idx="456">
                  <c:v>1949.1249999999291</c:v>
                </c:pt>
                <c:pt idx="457">
                  <c:v>1949.2083333332623</c:v>
                </c:pt>
                <c:pt idx="458">
                  <c:v>1949.2916666665956</c:v>
                </c:pt>
                <c:pt idx="459">
                  <c:v>1949.3749999999288</c:v>
                </c:pt>
                <c:pt idx="460">
                  <c:v>1949.4583333332621</c:v>
                </c:pt>
                <c:pt idx="461">
                  <c:v>1949.5416666665953</c:v>
                </c:pt>
                <c:pt idx="462">
                  <c:v>1949.6249999999286</c:v>
                </c:pt>
                <c:pt idx="463">
                  <c:v>1949.7083333332619</c:v>
                </c:pt>
                <c:pt idx="464">
                  <c:v>1949.7916666665951</c:v>
                </c:pt>
                <c:pt idx="465">
                  <c:v>1949.8749999999284</c:v>
                </c:pt>
                <c:pt idx="466">
                  <c:v>1949.9583333332616</c:v>
                </c:pt>
                <c:pt idx="467">
                  <c:v>1950.0416666665949</c:v>
                </c:pt>
                <c:pt idx="468">
                  <c:v>1950.1249999999281</c:v>
                </c:pt>
                <c:pt idx="469">
                  <c:v>1950.2083333332614</c:v>
                </c:pt>
                <c:pt idx="470">
                  <c:v>1950.2916666665947</c:v>
                </c:pt>
                <c:pt idx="471">
                  <c:v>1950.3749999999279</c:v>
                </c:pt>
                <c:pt idx="472">
                  <c:v>1950.4583333332612</c:v>
                </c:pt>
                <c:pt idx="473">
                  <c:v>1950.5416666665944</c:v>
                </c:pt>
                <c:pt idx="474">
                  <c:v>1950.6249999999277</c:v>
                </c:pt>
                <c:pt idx="475">
                  <c:v>1950.708333333261</c:v>
                </c:pt>
                <c:pt idx="476">
                  <c:v>1950.7916666665942</c:v>
                </c:pt>
                <c:pt idx="477">
                  <c:v>1950.8749999999275</c:v>
                </c:pt>
                <c:pt idx="478">
                  <c:v>1950.9583333332607</c:v>
                </c:pt>
                <c:pt idx="479">
                  <c:v>1951.041666666594</c:v>
                </c:pt>
                <c:pt idx="480">
                  <c:v>1951.1249999999272</c:v>
                </c:pt>
                <c:pt idx="481">
                  <c:v>1951.2083333332605</c:v>
                </c:pt>
                <c:pt idx="482">
                  <c:v>1951.2916666665938</c:v>
                </c:pt>
                <c:pt idx="483">
                  <c:v>1951.374999999927</c:v>
                </c:pt>
                <c:pt idx="484">
                  <c:v>1951.4583333332603</c:v>
                </c:pt>
                <c:pt idx="485">
                  <c:v>1951.5416666665935</c:v>
                </c:pt>
                <c:pt idx="486">
                  <c:v>1951.6249999999268</c:v>
                </c:pt>
                <c:pt idx="487">
                  <c:v>1951.70833333326</c:v>
                </c:pt>
                <c:pt idx="488">
                  <c:v>1951.7916666665933</c:v>
                </c:pt>
                <c:pt idx="489">
                  <c:v>1951.8749999999266</c:v>
                </c:pt>
                <c:pt idx="490">
                  <c:v>1951.9583333332598</c:v>
                </c:pt>
                <c:pt idx="491">
                  <c:v>1952.0416666665931</c:v>
                </c:pt>
                <c:pt idx="492">
                  <c:v>1952.1249999999263</c:v>
                </c:pt>
                <c:pt idx="493">
                  <c:v>1952.2083333332596</c:v>
                </c:pt>
                <c:pt idx="494">
                  <c:v>1952.2916666665928</c:v>
                </c:pt>
                <c:pt idx="495">
                  <c:v>1952.3749999999261</c:v>
                </c:pt>
                <c:pt idx="496">
                  <c:v>1952.4583333332594</c:v>
                </c:pt>
                <c:pt idx="497">
                  <c:v>1952.5416666665926</c:v>
                </c:pt>
                <c:pt idx="498">
                  <c:v>1952.6249999999259</c:v>
                </c:pt>
                <c:pt idx="499">
                  <c:v>1952.7083333332591</c:v>
                </c:pt>
                <c:pt idx="500">
                  <c:v>1952.7916666665924</c:v>
                </c:pt>
                <c:pt idx="501">
                  <c:v>1952.8749999999256</c:v>
                </c:pt>
                <c:pt idx="502">
                  <c:v>1952.9583333332589</c:v>
                </c:pt>
                <c:pt idx="503">
                  <c:v>1953.0416666665922</c:v>
                </c:pt>
                <c:pt idx="504">
                  <c:v>1953.1249999999254</c:v>
                </c:pt>
                <c:pt idx="505">
                  <c:v>1953.2083333332587</c:v>
                </c:pt>
                <c:pt idx="506">
                  <c:v>1953.2916666665919</c:v>
                </c:pt>
                <c:pt idx="507">
                  <c:v>1953.3749999999252</c:v>
                </c:pt>
                <c:pt idx="508">
                  <c:v>1953.4583333332585</c:v>
                </c:pt>
                <c:pt idx="509">
                  <c:v>1953.5416666665917</c:v>
                </c:pt>
                <c:pt idx="510">
                  <c:v>1953.624999999925</c:v>
                </c:pt>
                <c:pt idx="511">
                  <c:v>1953.7083333332582</c:v>
                </c:pt>
                <c:pt idx="512">
                  <c:v>1953.7916666665915</c:v>
                </c:pt>
                <c:pt idx="513">
                  <c:v>1953.8749999999247</c:v>
                </c:pt>
                <c:pt idx="514">
                  <c:v>1953.958333333258</c:v>
                </c:pt>
                <c:pt idx="515">
                  <c:v>1954.0416666665913</c:v>
                </c:pt>
                <c:pt idx="516">
                  <c:v>1954.1249999999245</c:v>
                </c:pt>
                <c:pt idx="517">
                  <c:v>1954.2083333332578</c:v>
                </c:pt>
                <c:pt idx="518">
                  <c:v>1954.291666666591</c:v>
                </c:pt>
                <c:pt idx="519">
                  <c:v>1954.3749999999243</c:v>
                </c:pt>
                <c:pt idx="520">
                  <c:v>1954.4583333332575</c:v>
                </c:pt>
                <c:pt idx="521">
                  <c:v>1954.5416666665908</c:v>
                </c:pt>
                <c:pt idx="522">
                  <c:v>1954.6249999999241</c:v>
                </c:pt>
                <c:pt idx="523">
                  <c:v>1954.7083333332573</c:v>
                </c:pt>
                <c:pt idx="524">
                  <c:v>1954.7916666665906</c:v>
                </c:pt>
                <c:pt idx="525">
                  <c:v>1954.8749999999238</c:v>
                </c:pt>
                <c:pt idx="526">
                  <c:v>1954.9583333332571</c:v>
                </c:pt>
                <c:pt idx="527">
                  <c:v>1955.0416666665903</c:v>
                </c:pt>
                <c:pt idx="528">
                  <c:v>1955.1249999999236</c:v>
                </c:pt>
                <c:pt idx="529">
                  <c:v>1955.2083333332569</c:v>
                </c:pt>
                <c:pt idx="530">
                  <c:v>1955.2916666665901</c:v>
                </c:pt>
                <c:pt idx="531">
                  <c:v>1955.3749999999234</c:v>
                </c:pt>
                <c:pt idx="532">
                  <c:v>1955.4583333332566</c:v>
                </c:pt>
                <c:pt idx="533">
                  <c:v>1955.5416666665899</c:v>
                </c:pt>
                <c:pt idx="534">
                  <c:v>1955.6249999999231</c:v>
                </c:pt>
                <c:pt idx="535">
                  <c:v>1955.7083333332564</c:v>
                </c:pt>
                <c:pt idx="536">
                  <c:v>1955.7916666665897</c:v>
                </c:pt>
                <c:pt idx="537">
                  <c:v>1955.8749999999229</c:v>
                </c:pt>
                <c:pt idx="538">
                  <c:v>1955.9583333332562</c:v>
                </c:pt>
                <c:pt idx="539">
                  <c:v>1956.0416666665894</c:v>
                </c:pt>
                <c:pt idx="540">
                  <c:v>1956.1249999999227</c:v>
                </c:pt>
                <c:pt idx="541">
                  <c:v>1956.208333333256</c:v>
                </c:pt>
                <c:pt idx="542">
                  <c:v>1956.2916666665892</c:v>
                </c:pt>
                <c:pt idx="543">
                  <c:v>1956.3749999999225</c:v>
                </c:pt>
                <c:pt idx="544">
                  <c:v>1956.4583333332557</c:v>
                </c:pt>
                <c:pt idx="545">
                  <c:v>1956.541666666589</c:v>
                </c:pt>
                <c:pt idx="546">
                  <c:v>1956.6249999999222</c:v>
                </c:pt>
                <c:pt idx="547">
                  <c:v>1956.7083333332555</c:v>
                </c:pt>
                <c:pt idx="548">
                  <c:v>1956.7916666665888</c:v>
                </c:pt>
                <c:pt idx="549">
                  <c:v>1956.874999999922</c:v>
                </c:pt>
                <c:pt idx="550">
                  <c:v>1956.9583333332553</c:v>
                </c:pt>
                <c:pt idx="551">
                  <c:v>1957.0416666665885</c:v>
                </c:pt>
                <c:pt idx="552">
                  <c:v>1957.1249999999218</c:v>
                </c:pt>
                <c:pt idx="553">
                  <c:v>1957.208333333255</c:v>
                </c:pt>
                <c:pt idx="554">
                  <c:v>1957.2916666665883</c:v>
                </c:pt>
                <c:pt idx="555">
                  <c:v>1957.3749999999216</c:v>
                </c:pt>
                <c:pt idx="556">
                  <c:v>1957.4583333332548</c:v>
                </c:pt>
                <c:pt idx="557">
                  <c:v>1957.5416666665881</c:v>
                </c:pt>
                <c:pt idx="558">
                  <c:v>1957.6249999999213</c:v>
                </c:pt>
                <c:pt idx="559">
                  <c:v>1957.7083333332546</c:v>
                </c:pt>
                <c:pt idx="560">
                  <c:v>1957.7916666665878</c:v>
                </c:pt>
                <c:pt idx="561">
                  <c:v>1957.8749999999211</c:v>
                </c:pt>
                <c:pt idx="562">
                  <c:v>1957.9583333332544</c:v>
                </c:pt>
                <c:pt idx="563">
                  <c:v>1958.0416666665876</c:v>
                </c:pt>
                <c:pt idx="564">
                  <c:v>1958.1249999999209</c:v>
                </c:pt>
                <c:pt idx="565">
                  <c:v>1958.2083333332541</c:v>
                </c:pt>
                <c:pt idx="566">
                  <c:v>1958.2916666665874</c:v>
                </c:pt>
                <c:pt idx="567">
                  <c:v>1958.3749999999206</c:v>
                </c:pt>
                <c:pt idx="568">
                  <c:v>1958.4583333332539</c:v>
                </c:pt>
                <c:pt idx="569">
                  <c:v>1958.5416666665872</c:v>
                </c:pt>
                <c:pt idx="570">
                  <c:v>1958.6249999999204</c:v>
                </c:pt>
                <c:pt idx="571">
                  <c:v>1958.7083333332537</c:v>
                </c:pt>
                <c:pt idx="572">
                  <c:v>1958.7916666665869</c:v>
                </c:pt>
                <c:pt idx="573">
                  <c:v>1958.8749999999202</c:v>
                </c:pt>
                <c:pt idx="574">
                  <c:v>1958.9583333332534</c:v>
                </c:pt>
                <c:pt idx="575">
                  <c:v>1959.0416666665867</c:v>
                </c:pt>
                <c:pt idx="576">
                  <c:v>1959.12499999992</c:v>
                </c:pt>
                <c:pt idx="577">
                  <c:v>1959.2083333332532</c:v>
                </c:pt>
                <c:pt idx="578">
                  <c:v>1959.2916666665865</c:v>
                </c:pt>
                <c:pt idx="579">
                  <c:v>1959.3749999999197</c:v>
                </c:pt>
                <c:pt idx="580">
                  <c:v>1959.458333333253</c:v>
                </c:pt>
                <c:pt idx="581">
                  <c:v>1959.5416666665863</c:v>
                </c:pt>
                <c:pt idx="582">
                  <c:v>1959.6249999999195</c:v>
                </c:pt>
                <c:pt idx="583">
                  <c:v>1959.7083333332528</c:v>
                </c:pt>
                <c:pt idx="584">
                  <c:v>1959.791666666586</c:v>
                </c:pt>
                <c:pt idx="585">
                  <c:v>1959.8749999999193</c:v>
                </c:pt>
                <c:pt idx="586">
                  <c:v>1959.9583333332525</c:v>
                </c:pt>
                <c:pt idx="587">
                  <c:v>1960.0416666665858</c:v>
                </c:pt>
                <c:pt idx="588">
                  <c:v>1960.1249999999191</c:v>
                </c:pt>
                <c:pt idx="589">
                  <c:v>1960.2083333332523</c:v>
                </c:pt>
                <c:pt idx="590">
                  <c:v>1960.2916666665856</c:v>
                </c:pt>
                <c:pt idx="591">
                  <c:v>1960.3749999999188</c:v>
                </c:pt>
                <c:pt idx="592">
                  <c:v>1960.4583333332521</c:v>
                </c:pt>
                <c:pt idx="593">
                  <c:v>1960.5416666665853</c:v>
                </c:pt>
                <c:pt idx="594">
                  <c:v>1960.6249999999186</c:v>
                </c:pt>
                <c:pt idx="595">
                  <c:v>1960.7083333332519</c:v>
                </c:pt>
                <c:pt idx="596">
                  <c:v>1960.7916666665851</c:v>
                </c:pt>
                <c:pt idx="597">
                  <c:v>1960.8749999999184</c:v>
                </c:pt>
                <c:pt idx="598">
                  <c:v>1960.9583333332516</c:v>
                </c:pt>
                <c:pt idx="599">
                  <c:v>1961.0416666665849</c:v>
                </c:pt>
                <c:pt idx="600">
                  <c:v>1961.1249999999181</c:v>
                </c:pt>
                <c:pt idx="601">
                  <c:v>1961.2083333332514</c:v>
                </c:pt>
                <c:pt idx="602">
                  <c:v>1961.2916666665847</c:v>
                </c:pt>
                <c:pt idx="603">
                  <c:v>1961.3749999999179</c:v>
                </c:pt>
                <c:pt idx="604">
                  <c:v>1961.4583333332512</c:v>
                </c:pt>
                <c:pt idx="605">
                  <c:v>1961.5416666665844</c:v>
                </c:pt>
                <c:pt idx="606">
                  <c:v>1961.6249999999177</c:v>
                </c:pt>
                <c:pt idx="607">
                  <c:v>1961.7083333332509</c:v>
                </c:pt>
                <c:pt idx="608">
                  <c:v>1961.7916666665842</c:v>
                </c:pt>
                <c:pt idx="609">
                  <c:v>1961.8749999999175</c:v>
                </c:pt>
                <c:pt idx="610">
                  <c:v>1961.9583333332507</c:v>
                </c:pt>
                <c:pt idx="611">
                  <c:v>1962.041666666584</c:v>
                </c:pt>
                <c:pt idx="612">
                  <c:v>1962.1249999999172</c:v>
                </c:pt>
                <c:pt idx="613">
                  <c:v>1962.2083333332505</c:v>
                </c:pt>
                <c:pt idx="614">
                  <c:v>1962.2916666665838</c:v>
                </c:pt>
                <c:pt idx="615">
                  <c:v>1962.374999999917</c:v>
                </c:pt>
                <c:pt idx="616">
                  <c:v>1962.4583333332503</c:v>
                </c:pt>
                <c:pt idx="617">
                  <c:v>1962.5416666665835</c:v>
                </c:pt>
                <c:pt idx="618">
                  <c:v>1962.6249999999168</c:v>
                </c:pt>
                <c:pt idx="619">
                  <c:v>1962.70833333325</c:v>
                </c:pt>
                <c:pt idx="620">
                  <c:v>1962.7916666665833</c:v>
                </c:pt>
                <c:pt idx="621">
                  <c:v>1962.8749999999166</c:v>
                </c:pt>
                <c:pt idx="622">
                  <c:v>1962.9583333332498</c:v>
                </c:pt>
                <c:pt idx="623">
                  <c:v>1963.0416666665831</c:v>
                </c:pt>
                <c:pt idx="624">
                  <c:v>1963.1249999999163</c:v>
                </c:pt>
                <c:pt idx="625">
                  <c:v>1963.2083333332496</c:v>
                </c:pt>
                <c:pt idx="626">
                  <c:v>1963.2916666665828</c:v>
                </c:pt>
                <c:pt idx="627">
                  <c:v>1963.3749999999161</c:v>
                </c:pt>
                <c:pt idx="628">
                  <c:v>1963.4583333332494</c:v>
                </c:pt>
                <c:pt idx="629">
                  <c:v>1963.5416666665826</c:v>
                </c:pt>
                <c:pt idx="630">
                  <c:v>1963.6249999999159</c:v>
                </c:pt>
                <c:pt idx="631">
                  <c:v>1963.7083333332491</c:v>
                </c:pt>
                <c:pt idx="632">
                  <c:v>1963.7916666665824</c:v>
                </c:pt>
                <c:pt idx="633">
                  <c:v>1963.8749999999156</c:v>
                </c:pt>
                <c:pt idx="634">
                  <c:v>1963.9583333332489</c:v>
                </c:pt>
                <c:pt idx="635">
                  <c:v>1964.0416666665822</c:v>
                </c:pt>
                <c:pt idx="636">
                  <c:v>1964.1249999999154</c:v>
                </c:pt>
                <c:pt idx="637">
                  <c:v>1964.2083333332487</c:v>
                </c:pt>
                <c:pt idx="638">
                  <c:v>1964.2916666665819</c:v>
                </c:pt>
                <c:pt idx="639">
                  <c:v>1964.3749999999152</c:v>
                </c:pt>
                <c:pt idx="640">
                  <c:v>1964.4583333332484</c:v>
                </c:pt>
                <c:pt idx="641">
                  <c:v>1964.5416666665817</c:v>
                </c:pt>
                <c:pt idx="642">
                  <c:v>1964.624999999915</c:v>
                </c:pt>
                <c:pt idx="643">
                  <c:v>1964.7083333332482</c:v>
                </c:pt>
                <c:pt idx="644">
                  <c:v>1964.7916666665815</c:v>
                </c:pt>
                <c:pt idx="645">
                  <c:v>1964.8749999999147</c:v>
                </c:pt>
                <c:pt idx="646">
                  <c:v>1964.958333333248</c:v>
                </c:pt>
                <c:pt idx="647">
                  <c:v>1965.0416666665812</c:v>
                </c:pt>
                <c:pt idx="648">
                  <c:v>1965.1249999999145</c:v>
                </c:pt>
                <c:pt idx="649">
                  <c:v>1965.2083333332478</c:v>
                </c:pt>
                <c:pt idx="650">
                  <c:v>1965.291666666581</c:v>
                </c:pt>
                <c:pt idx="651">
                  <c:v>1965.3749999999143</c:v>
                </c:pt>
                <c:pt idx="652">
                  <c:v>1965.4583333332475</c:v>
                </c:pt>
                <c:pt idx="653">
                  <c:v>1965.5416666665808</c:v>
                </c:pt>
                <c:pt idx="654">
                  <c:v>1965.6249999999141</c:v>
                </c:pt>
                <c:pt idx="655">
                  <c:v>1965.7083333332473</c:v>
                </c:pt>
                <c:pt idx="656">
                  <c:v>1965.7916666665806</c:v>
                </c:pt>
                <c:pt idx="657">
                  <c:v>1965.8749999999138</c:v>
                </c:pt>
                <c:pt idx="658">
                  <c:v>1965.9583333332471</c:v>
                </c:pt>
                <c:pt idx="659">
                  <c:v>1966.0416666665803</c:v>
                </c:pt>
                <c:pt idx="660">
                  <c:v>1966.1249999999136</c:v>
                </c:pt>
                <c:pt idx="661">
                  <c:v>1966.2083333332469</c:v>
                </c:pt>
                <c:pt idx="662">
                  <c:v>1966.2916666665801</c:v>
                </c:pt>
                <c:pt idx="663">
                  <c:v>1966.3749999999134</c:v>
                </c:pt>
                <c:pt idx="664">
                  <c:v>1966.4583333332466</c:v>
                </c:pt>
                <c:pt idx="665">
                  <c:v>1966.5416666665799</c:v>
                </c:pt>
                <c:pt idx="666">
                  <c:v>1966.6249999999131</c:v>
                </c:pt>
                <c:pt idx="667">
                  <c:v>1966.7083333332464</c:v>
                </c:pt>
                <c:pt idx="668">
                  <c:v>1966.7916666665797</c:v>
                </c:pt>
                <c:pt idx="669">
                  <c:v>1966.8749999999129</c:v>
                </c:pt>
                <c:pt idx="670">
                  <c:v>1966.9583333332462</c:v>
                </c:pt>
                <c:pt idx="671">
                  <c:v>1967.0416666665794</c:v>
                </c:pt>
                <c:pt idx="672">
                  <c:v>1967.1249999999127</c:v>
                </c:pt>
                <c:pt idx="673">
                  <c:v>1967.2083333332459</c:v>
                </c:pt>
                <c:pt idx="674">
                  <c:v>1967.2916666665792</c:v>
                </c:pt>
                <c:pt idx="675">
                  <c:v>1967.3749999999125</c:v>
                </c:pt>
                <c:pt idx="676">
                  <c:v>1967.4583333332457</c:v>
                </c:pt>
                <c:pt idx="677">
                  <c:v>1967.541666666579</c:v>
                </c:pt>
                <c:pt idx="678">
                  <c:v>1967.6249999999122</c:v>
                </c:pt>
                <c:pt idx="679">
                  <c:v>1967.7083333332455</c:v>
                </c:pt>
                <c:pt idx="680">
                  <c:v>1967.7916666665787</c:v>
                </c:pt>
                <c:pt idx="681">
                  <c:v>1967.874999999912</c:v>
                </c:pt>
                <c:pt idx="682">
                  <c:v>1967.9583333332453</c:v>
                </c:pt>
                <c:pt idx="683">
                  <c:v>1968.0416666665785</c:v>
                </c:pt>
                <c:pt idx="684">
                  <c:v>1968.1249999999118</c:v>
                </c:pt>
                <c:pt idx="685">
                  <c:v>1968.208333333245</c:v>
                </c:pt>
                <c:pt idx="686">
                  <c:v>1968.2916666665783</c:v>
                </c:pt>
                <c:pt idx="687">
                  <c:v>1968.3749999999116</c:v>
                </c:pt>
                <c:pt idx="688">
                  <c:v>1968.4583333332448</c:v>
                </c:pt>
                <c:pt idx="689">
                  <c:v>1968.5416666665781</c:v>
                </c:pt>
                <c:pt idx="690">
                  <c:v>1968.6249999999113</c:v>
                </c:pt>
                <c:pt idx="691">
                  <c:v>1968.7083333332446</c:v>
                </c:pt>
                <c:pt idx="692">
                  <c:v>1968.7916666665778</c:v>
                </c:pt>
                <c:pt idx="693">
                  <c:v>1968.8749999999111</c:v>
                </c:pt>
                <c:pt idx="694">
                  <c:v>1968.9583333332444</c:v>
                </c:pt>
                <c:pt idx="695">
                  <c:v>1969.0416666665776</c:v>
                </c:pt>
                <c:pt idx="696">
                  <c:v>1969.1249999999109</c:v>
                </c:pt>
                <c:pt idx="697">
                  <c:v>1969.2083333332441</c:v>
                </c:pt>
                <c:pt idx="698">
                  <c:v>1969.2916666665774</c:v>
                </c:pt>
                <c:pt idx="699">
                  <c:v>1969.3749999999106</c:v>
                </c:pt>
                <c:pt idx="700">
                  <c:v>1969.4583333332439</c:v>
                </c:pt>
                <c:pt idx="701">
                  <c:v>1969.5416666665772</c:v>
                </c:pt>
                <c:pt idx="702">
                  <c:v>1969.6249999999104</c:v>
                </c:pt>
                <c:pt idx="703">
                  <c:v>1969.7083333332437</c:v>
                </c:pt>
                <c:pt idx="704">
                  <c:v>1969.7916666665769</c:v>
                </c:pt>
                <c:pt idx="705">
                  <c:v>1969.8749999999102</c:v>
                </c:pt>
                <c:pt idx="706">
                  <c:v>1969.9583333332434</c:v>
                </c:pt>
                <c:pt idx="707">
                  <c:v>1970.0416666665767</c:v>
                </c:pt>
                <c:pt idx="708">
                  <c:v>1970.12499999991</c:v>
                </c:pt>
                <c:pt idx="709">
                  <c:v>1970.2083333332432</c:v>
                </c:pt>
                <c:pt idx="710">
                  <c:v>1970.2916666665765</c:v>
                </c:pt>
                <c:pt idx="711">
                  <c:v>1970.3749999999097</c:v>
                </c:pt>
                <c:pt idx="712">
                  <c:v>1970.458333333243</c:v>
                </c:pt>
                <c:pt idx="713">
                  <c:v>1970.5416666665762</c:v>
                </c:pt>
                <c:pt idx="714">
                  <c:v>1970.6249999999095</c:v>
                </c:pt>
                <c:pt idx="715">
                  <c:v>1970.7083333332428</c:v>
                </c:pt>
                <c:pt idx="716">
                  <c:v>1970.791666666576</c:v>
                </c:pt>
                <c:pt idx="717">
                  <c:v>1970.8749999999093</c:v>
                </c:pt>
                <c:pt idx="718">
                  <c:v>1970.9583333332425</c:v>
                </c:pt>
                <c:pt idx="719">
                  <c:v>1971.0416666665758</c:v>
                </c:pt>
                <c:pt idx="720">
                  <c:v>1971.1249999999091</c:v>
                </c:pt>
                <c:pt idx="721">
                  <c:v>1971.2083333332423</c:v>
                </c:pt>
                <c:pt idx="722">
                  <c:v>1971.2916666665756</c:v>
                </c:pt>
                <c:pt idx="723">
                  <c:v>1971.3749999999088</c:v>
                </c:pt>
                <c:pt idx="724">
                  <c:v>1971.4583333332421</c:v>
                </c:pt>
                <c:pt idx="725">
                  <c:v>1971.5416666665753</c:v>
                </c:pt>
                <c:pt idx="726">
                  <c:v>1971.6249999999086</c:v>
                </c:pt>
                <c:pt idx="727">
                  <c:v>1971.7083333332419</c:v>
                </c:pt>
                <c:pt idx="728">
                  <c:v>1971.7916666665751</c:v>
                </c:pt>
                <c:pt idx="729">
                  <c:v>1971.8749999999084</c:v>
                </c:pt>
                <c:pt idx="730">
                  <c:v>1971.9583333332416</c:v>
                </c:pt>
                <c:pt idx="731">
                  <c:v>1972.0416666665749</c:v>
                </c:pt>
                <c:pt idx="732">
                  <c:v>1972.1249999999081</c:v>
                </c:pt>
                <c:pt idx="733">
                  <c:v>1972.2083333332414</c:v>
                </c:pt>
                <c:pt idx="734">
                  <c:v>1972.2916666665747</c:v>
                </c:pt>
                <c:pt idx="735">
                  <c:v>1972.3749999999079</c:v>
                </c:pt>
                <c:pt idx="736">
                  <c:v>1972.4583333332412</c:v>
                </c:pt>
                <c:pt idx="737">
                  <c:v>1972.5416666665744</c:v>
                </c:pt>
                <c:pt idx="738">
                  <c:v>1972.6249999999077</c:v>
                </c:pt>
                <c:pt idx="739">
                  <c:v>1972.7083333332409</c:v>
                </c:pt>
                <c:pt idx="740">
                  <c:v>1972.7916666665742</c:v>
                </c:pt>
                <c:pt idx="741">
                  <c:v>1972.8749999999075</c:v>
                </c:pt>
                <c:pt idx="742">
                  <c:v>1972.9583333332407</c:v>
                </c:pt>
                <c:pt idx="743">
                  <c:v>1973.041666666574</c:v>
                </c:pt>
                <c:pt idx="744">
                  <c:v>1973.1249999999072</c:v>
                </c:pt>
                <c:pt idx="745">
                  <c:v>1973.2083333332405</c:v>
                </c:pt>
                <c:pt idx="746">
                  <c:v>1973.2916666665737</c:v>
                </c:pt>
                <c:pt idx="747">
                  <c:v>1973.374999999907</c:v>
                </c:pt>
                <c:pt idx="748">
                  <c:v>1973.4583333332403</c:v>
                </c:pt>
                <c:pt idx="749">
                  <c:v>1973.5416666665735</c:v>
                </c:pt>
                <c:pt idx="750">
                  <c:v>1973.6249999999068</c:v>
                </c:pt>
                <c:pt idx="751">
                  <c:v>1973.70833333324</c:v>
                </c:pt>
                <c:pt idx="752">
                  <c:v>1973.7916666665733</c:v>
                </c:pt>
                <c:pt idx="753">
                  <c:v>1973.8749999999065</c:v>
                </c:pt>
                <c:pt idx="754">
                  <c:v>1973.9583333332398</c:v>
                </c:pt>
                <c:pt idx="755">
                  <c:v>1974.0416666665731</c:v>
                </c:pt>
                <c:pt idx="756">
                  <c:v>1974.1249999999063</c:v>
                </c:pt>
                <c:pt idx="757">
                  <c:v>1974.2083333332396</c:v>
                </c:pt>
                <c:pt idx="758">
                  <c:v>1974.2916666665728</c:v>
                </c:pt>
                <c:pt idx="759">
                  <c:v>1974.3749999999061</c:v>
                </c:pt>
                <c:pt idx="760">
                  <c:v>1974.4583333332394</c:v>
                </c:pt>
                <c:pt idx="761">
                  <c:v>1974.5416666665726</c:v>
                </c:pt>
                <c:pt idx="762">
                  <c:v>1974.6249999999059</c:v>
                </c:pt>
                <c:pt idx="763">
                  <c:v>1974.7083333332391</c:v>
                </c:pt>
                <c:pt idx="764">
                  <c:v>1974.7916666665724</c:v>
                </c:pt>
                <c:pt idx="765">
                  <c:v>1974.8749999999056</c:v>
                </c:pt>
                <c:pt idx="766">
                  <c:v>1974.9583333332389</c:v>
                </c:pt>
                <c:pt idx="767">
                  <c:v>1975.0416666665722</c:v>
                </c:pt>
                <c:pt idx="768">
                  <c:v>1975.1249999999054</c:v>
                </c:pt>
                <c:pt idx="769">
                  <c:v>1975.2083333332387</c:v>
                </c:pt>
                <c:pt idx="770">
                  <c:v>1975.2916666665719</c:v>
                </c:pt>
                <c:pt idx="771">
                  <c:v>1975.3749999999052</c:v>
                </c:pt>
                <c:pt idx="772">
                  <c:v>1975.4583333332384</c:v>
                </c:pt>
                <c:pt idx="773">
                  <c:v>1975.5416666665717</c:v>
                </c:pt>
                <c:pt idx="774">
                  <c:v>1975.624999999905</c:v>
                </c:pt>
                <c:pt idx="775">
                  <c:v>1975.7083333332382</c:v>
                </c:pt>
                <c:pt idx="776">
                  <c:v>1975.7916666665715</c:v>
                </c:pt>
                <c:pt idx="777">
                  <c:v>1975.8749999999047</c:v>
                </c:pt>
                <c:pt idx="778">
                  <c:v>1975.958333333238</c:v>
                </c:pt>
                <c:pt idx="779">
                  <c:v>1976.0416666665712</c:v>
                </c:pt>
                <c:pt idx="780">
                  <c:v>1976.1249999999045</c:v>
                </c:pt>
                <c:pt idx="781">
                  <c:v>1976.2083333332378</c:v>
                </c:pt>
                <c:pt idx="782">
                  <c:v>1976.291666666571</c:v>
                </c:pt>
                <c:pt idx="783">
                  <c:v>1976.3749999999043</c:v>
                </c:pt>
                <c:pt idx="784">
                  <c:v>1976.4583333332375</c:v>
                </c:pt>
                <c:pt idx="785">
                  <c:v>1976.5416666665708</c:v>
                </c:pt>
                <c:pt idx="786">
                  <c:v>1976.624999999904</c:v>
                </c:pt>
                <c:pt idx="787">
                  <c:v>1976.7083333332373</c:v>
                </c:pt>
                <c:pt idx="788">
                  <c:v>1976.7916666665706</c:v>
                </c:pt>
                <c:pt idx="789">
                  <c:v>1976.8749999999038</c:v>
                </c:pt>
                <c:pt idx="790">
                  <c:v>1976.9583333332371</c:v>
                </c:pt>
                <c:pt idx="791">
                  <c:v>1977.0416666665703</c:v>
                </c:pt>
                <c:pt idx="792">
                  <c:v>1977.1249999999036</c:v>
                </c:pt>
                <c:pt idx="793">
                  <c:v>1977.2083333332369</c:v>
                </c:pt>
                <c:pt idx="794">
                  <c:v>1977.2916666665701</c:v>
                </c:pt>
                <c:pt idx="795">
                  <c:v>1977.3749999999034</c:v>
                </c:pt>
                <c:pt idx="796">
                  <c:v>1977.4583333332366</c:v>
                </c:pt>
                <c:pt idx="797">
                  <c:v>1977.5416666665699</c:v>
                </c:pt>
                <c:pt idx="798">
                  <c:v>1977.6249999999031</c:v>
                </c:pt>
                <c:pt idx="799">
                  <c:v>1977.7083333332364</c:v>
                </c:pt>
                <c:pt idx="800">
                  <c:v>1977.7916666665697</c:v>
                </c:pt>
                <c:pt idx="801">
                  <c:v>1977.8749999999029</c:v>
                </c:pt>
                <c:pt idx="802">
                  <c:v>1977.9583333332362</c:v>
                </c:pt>
                <c:pt idx="803">
                  <c:v>1978.0416666665694</c:v>
                </c:pt>
                <c:pt idx="804">
                  <c:v>1978.1249999999027</c:v>
                </c:pt>
                <c:pt idx="805">
                  <c:v>1978.2083333332359</c:v>
                </c:pt>
                <c:pt idx="806">
                  <c:v>1978.2916666665692</c:v>
                </c:pt>
                <c:pt idx="807">
                  <c:v>1978.3749999999025</c:v>
                </c:pt>
                <c:pt idx="808">
                  <c:v>1978.4583333332357</c:v>
                </c:pt>
                <c:pt idx="809">
                  <c:v>1978.541666666569</c:v>
                </c:pt>
                <c:pt idx="810">
                  <c:v>1978.6249999999022</c:v>
                </c:pt>
                <c:pt idx="811">
                  <c:v>1978.7083333332355</c:v>
                </c:pt>
                <c:pt idx="812">
                  <c:v>1978.7916666665687</c:v>
                </c:pt>
                <c:pt idx="813">
                  <c:v>1978.874999999902</c:v>
                </c:pt>
                <c:pt idx="814">
                  <c:v>1978.9583333332353</c:v>
                </c:pt>
                <c:pt idx="815">
                  <c:v>1979.0416666665685</c:v>
                </c:pt>
                <c:pt idx="816">
                  <c:v>1979.1249999999018</c:v>
                </c:pt>
                <c:pt idx="817">
                  <c:v>1979.208333333235</c:v>
                </c:pt>
                <c:pt idx="818">
                  <c:v>1979.2916666665683</c:v>
                </c:pt>
                <c:pt idx="819">
                  <c:v>1979.3749999999015</c:v>
                </c:pt>
                <c:pt idx="820">
                  <c:v>1979.4583333332348</c:v>
                </c:pt>
                <c:pt idx="821">
                  <c:v>1979.5416666665681</c:v>
                </c:pt>
                <c:pt idx="822">
                  <c:v>1979.6249999999013</c:v>
                </c:pt>
                <c:pt idx="823">
                  <c:v>1979.7083333332346</c:v>
                </c:pt>
                <c:pt idx="824">
                  <c:v>1979.7916666665678</c:v>
                </c:pt>
                <c:pt idx="825">
                  <c:v>1979.8749999999011</c:v>
                </c:pt>
                <c:pt idx="826">
                  <c:v>1979.9583333332343</c:v>
                </c:pt>
                <c:pt idx="827">
                  <c:v>1980.0416666665676</c:v>
                </c:pt>
                <c:pt idx="828">
                  <c:v>1980.1249999999009</c:v>
                </c:pt>
                <c:pt idx="829">
                  <c:v>1980.2083333332341</c:v>
                </c:pt>
                <c:pt idx="830">
                  <c:v>1980.2916666665674</c:v>
                </c:pt>
                <c:pt idx="831">
                  <c:v>1980.3749999999006</c:v>
                </c:pt>
                <c:pt idx="832">
                  <c:v>1980.4583333332339</c:v>
                </c:pt>
                <c:pt idx="833">
                  <c:v>1980.5416666665672</c:v>
                </c:pt>
                <c:pt idx="834">
                  <c:v>1980.6249999999004</c:v>
                </c:pt>
                <c:pt idx="835">
                  <c:v>1980.7083333332337</c:v>
                </c:pt>
                <c:pt idx="836">
                  <c:v>1980.7916666665669</c:v>
                </c:pt>
                <c:pt idx="837">
                  <c:v>1980.8749999999002</c:v>
                </c:pt>
                <c:pt idx="838">
                  <c:v>1980.9583333332334</c:v>
                </c:pt>
                <c:pt idx="839">
                  <c:v>1981.0416666665667</c:v>
                </c:pt>
                <c:pt idx="840">
                  <c:v>1981.1249999999</c:v>
                </c:pt>
                <c:pt idx="841">
                  <c:v>1981.2083333332332</c:v>
                </c:pt>
                <c:pt idx="842">
                  <c:v>1981.2916666665665</c:v>
                </c:pt>
                <c:pt idx="843">
                  <c:v>1981.3749999998997</c:v>
                </c:pt>
                <c:pt idx="844">
                  <c:v>1981.458333333233</c:v>
                </c:pt>
                <c:pt idx="845">
                  <c:v>1981.5416666665662</c:v>
                </c:pt>
                <c:pt idx="846">
                  <c:v>1981.6249999998995</c:v>
                </c:pt>
                <c:pt idx="847">
                  <c:v>1981.7083333332328</c:v>
                </c:pt>
                <c:pt idx="848">
                  <c:v>1981.791666666566</c:v>
                </c:pt>
                <c:pt idx="849">
                  <c:v>1981.8749999998993</c:v>
                </c:pt>
                <c:pt idx="850">
                  <c:v>1981.9583333332325</c:v>
                </c:pt>
                <c:pt idx="851">
                  <c:v>1982.0416666665658</c:v>
                </c:pt>
                <c:pt idx="852">
                  <c:v>1982.124999999899</c:v>
                </c:pt>
                <c:pt idx="853">
                  <c:v>1982.2083333332323</c:v>
                </c:pt>
                <c:pt idx="854">
                  <c:v>1982.2916666665656</c:v>
                </c:pt>
                <c:pt idx="855">
                  <c:v>1982.3749999998988</c:v>
                </c:pt>
                <c:pt idx="856">
                  <c:v>1982.4583333332321</c:v>
                </c:pt>
                <c:pt idx="857">
                  <c:v>1982.5416666665653</c:v>
                </c:pt>
                <c:pt idx="858">
                  <c:v>1982.6249999998986</c:v>
                </c:pt>
                <c:pt idx="859">
                  <c:v>1982.7083333332318</c:v>
                </c:pt>
                <c:pt idx="860">
                  <c:v>1982.7916666665651</c:v>
                </c:pt>
                <c:pt idx="861">
                  <c:v>1982.8749999998984</c:v>
                </c:pt>
                <c:pt idx="862">
                  <c:v>1982.9583333332316</c:v>
                </c:pt>
                <c:pt idx="863">
                  <c:v>1983.0416666665649</c:v>
                </c:pt>
                <c:pt idx="864">
                  <c:v>1983.1249999998981</c:v>
                </c:pt>
                <c:pt idx="865">
                  <c:v>1983.2083333332314</c:v>
                </c:pt>
                <c:pt idx="866">
                  <c:v>1983.2916666665647</c:v>
                </c:pt>
                <c:pt idx="867">
                  <c:v>1983.3749999998979</c:v>
                </c:pt>
                <c:pt idx="868">
                  <c:v>1983.4583333332312</c:v>
                </c:pt>
                <c:pt idx="869">
                  <c:v>1983.5416666665644</c:v>
                </c:pt>
                <c:pt idx="870">
                  <c:v>1983.6249999998977</c:v>
                </c:pt>
                <c:pt idx="871">
                  <c:v>1983.7083333332309</c:v>
                </c:pt>
                <c:pt idx="872">
                  <c:v>1983.7916666665642</c:v>
                </c:pt>
                <c:pt idx="873">
                  <c:v>1983.8749999998975</c:v>
                </c:pt>
                <c:pt idx="874">
                  <c:v>1983.9583333332307</c:v>
                </c:pt>
                <c:pt idx="875">
                  <c:v>1984.041666666564</c:v>
                </c:pt>
                <c:pt idx="876">
                  <c:v>1984.1249999998972</c:v>
                </c:pt>
                <c:pt idx="877">
                  <c:v>1984.2083333332305</c:v>
                </c:pt>
                <c:pt idx="878">
                  <c:v>1984.2916666665637</c:v>
                </c:pt>
                <c:pt idx="879">
                  <c:v>1984.374999999897</c:v>
                </c:pt>
                <c:pt idx="880">
                  <c:v>1984.4583333332303</c:v>
                </c:pt>
                <c:pt idx="881">
                  <c:v>1984.5416666665635</c:v>
                </c:pt>
                <c:pt idx="882">
                  <c:v>1984.6249999998968</c:v>
                </c:pt>
                <c:pt idx="883">
                  <c:v>1984.70833333323</c:v>
                </c:pt>
                <c:pt idx="884">
                  <c:v>1984.7916666665633</c:v>
                </c:pt>
                <c:pt idx="885">
                  <c:v>1984.8749999998965</c:v>
                </c:pt>
                <c:pt idx="886">
                  <c:v>1984.9583333332298</c:v>
                </c:pt>
                <c:pt idx="887">
                  <c:v>1985.0416666665631</c:v>
                </c:pt>
                <c:pt idx="888">
                  <c:v>1985.1249999998963</c:v>
                </c:pt>
                <c:pt idx="889">
                  <c:v>1985.2083333332296</c:v>
                </c:pt>
                <c:pt idx="890">
                  <c:v>1985.2916666665628</c:v>
                </c:pt>
                <c:pt idx="891">
                  <c:v>1985.3749999998961</c:v>
                </c:pt>
                <c:pt idx="892">
                  <c:v>1985.4583333332293</c:v>
                </c:pt>
                <c:pt idx="893">
                  <c:v>1985.5416666665626</c:v>
                </c:pt>
                <c:pt idx="894">
                  <c:v>1985.6249999998959</c:v>
                </c:pt>
                <c:pt idx="895">
                  <c:v>1985.7083333332291</c:v>
                </c:pt>
                <c:pt idx="896">
                  <c:v>1985.7916666665624</c:v>
                </c:pt>
                <c:pt idx="897">
                  <c:v>1985.8749999998956</c:v>
                </c:pt>
                <c:pt idx="898">
                  <c:v>1985.9583333332289</c:v>
                </c:pt>
                <c:pt idx="899">
                  <c:v>1986.0416666665622</c:v>
                </c:pt>
                <c:pt idx="900">
                  <c:v>1986.1249999998954</c:v>
                </c:pt>
                <c:pt idx="901">
                  <c:v>1986.2083333332287</c:v>
                </c:pt>
                <c:pt idx="902">
                  <c:v>1986.2916666665619</c:v>
                </c:pt>
                <c:pt idx="903">
                  <c:v>1986.3749999998952</c:v>
                </c:pt>
                <c:pt idx="904">
                  <c:v>1986.4583333332284</c:v>
                </c:pt>
                <c:pt idx="905">
                  <c:v>1986.5416666665617</c:v>
                </c:pt>
                <c:pt idx="906">
                  <c:v>1986.624999999895</c:v>
                </c:pt>
                <c:pt idx="907">
                  <c:v>1986.7083333332282</c:v>
                </c:pt>
                <c:pt idx="908">
                  <c:v>1986.7916666665615</c:v>
                </c:pt>
                <c:pt idx="909">
                  <c:v>1986.8749999998947</c:v>
                </c:pt>
                <c:pt idx="910">
                  <c:v>1986.958333333228</c:v>
                </c:pt>
                <c:pt idx="911">
                  <c:v>1987.0416666665612</c:v>
                </c:pt>
                <c:pt idx="912">
                  <c:v>1987.1249999998945</c:v>
                </c:pt>
                <c:pt idx="913">
                  <c:v>1987.2083333332278</c:v>
                </c:pt>
                <c:pt idx="914">
                  <c:v>1987.291666666561</c:v>
                </c:pt>
                <c:pt idx="915">
                  <c:v>1987.3749999998943</c:v>
                </c:pt>
                <c:pt idx="916">
                  <c:v>1987.4583333332275</c:v>
                </c:pt>
                <c:pt idx="917">
                  <c:v>1987.5416666665608</c:v>
                </c:pt>
                <c:pt idx="918">
                  <c:v>1987.624999999894</c:v>
                </c:pt>
                <c:pt idx="919">
                  <c:v>1987.7083333332273</c:v>
                </c:pt>
                <c:pt idx="920">
                  <c:v>1987.7916666665606</c:v>
                </c:pt>
                <c:pt idx="921">
                  <c:v>1987.8749999998938</c:v>
                </c:pt>
                <c:pt idx="922">
                  <c:v>1987.9583333332271</c:v>
                </c:pt>
                <c:pt idx="923">
                  <c:v>1988.0416666665603</c:v>
                </c:pt>
                <c:pt idx="924">
                  <c:v>1988.1249999998936</c:v>
                </c:pt>
                <c:pt idx="925">
                  <c:v>1988.2083333332268</c:v>
                </c:pt>
                <c:pt idx="926">
                  <c:v>1988.2916666665601</c:v>
                </c:pt>
                <c:pt idx="927">
                  <c:v>1988.3749999998934</c:v>
                </c:pt>
                <c:pt idx="928">
                  <c:v>1988.4583333332266</c:v>
                </c:pt>
                <c:pt idx="929">
                  <c:v>1988.5416666665599</c:v>
                </c:pt>
                <c:pt idx="930">
                  <c:v>1988.6249999998931</c:v>
                </c:pt>
                <c:pt idx="931">
                  <c:v>1988.7083333332264</c:v>
                </c:pt>
                <c:pt idx="932">
                  <c:v>1988.7916666665596</c:v>
                </c:pt>
                <c:pt idx="933">
                  <c:v>1988.8749999998929</c:v>
                </c:pt>
                <c:pt idx="934">
                  <c:v>1988.9583333332262</c:v>
                </c:pt>
                <c:pt idx="935">
                  <c:v>1989.0416666665594</c:v>
                </c:pt>
                <c:pt idx="936">
                  <c:v>1989.1249999998927</c:v>
                </c:pt>
                <c:pt idx="937">
                  <c:v>1989.2083333332259</c:v>
                </c:pt>
                <c:pt idx="938">
                  <c:v>1989.2916666665592</c:v>
                </c:pt>
                <c:pt idx="939">
                  <c:v>1989.3749999998925</c:v>
                </c:pt>
                <c:pt idx="940">
                  <c:v>1989.4583333332257</c:v>
                </c:pt>
                <c:pt idx="941">
                  <c:v>1989.541666666559</c:v>
                </c:pt>
                <c:pt idx="942">
                  <c:v>1989.6249999998922</c:v>
                </c:pt>
                <c:pt idx="943">
                  <c:v>1989.7083333332255</c:v>
                </c:pt>
                <c:pt idx="944">
                  <c:v>1989.7916666665587</c:v>
                </c:pt>
                <c:pt idx="945">
                  <c:v>1989.874999999892</c:v>
                </c:pt>
                <c:pt idx="946">
                  <c:v>1989.9583333332253</c:v>
                </c:pt>
                <c:pt idx="947">
                  <c:v>1990.0416666665585</c:v>
                </c:pt>
                <c:pt idx="948">
                  <c:v>1990.1249999998918</c:v>
                </c:pt>
                <c:pt idx="949">
                  <c:v>1990.208333333225</c:v>
                </c:pt>
                <c:pt idx="950">
                  <c:v>1990.2916666665583</c:v>
                </c:pt>
                <c:pt idx="951">
                  <c:v>1990.3749999998915</c:v>
                </c:pt>
                <c:pt idx="952">
                  <c:v>1990.4583333332248</c:v>
                </c:pt>
                <c:pt idx="953">
                  <c:v>1990.5416666665581</c:v>
                </c:pt>
                <c:pt idx="954">
                  <c:v>1990.6249999998913</c:v>
                </c:pt>
                <c:pt idx="955">
                  <c:v>1990.7083333332246</c:v>
                </c:pt>
                <c:pt idx="956">
                  <c:v>1990.7916666665578</c:v>
                </c:pt>
                <c:pt idx="957">
                  <c:v>1990.8749999998911</c:v>
                </c:pt>
                <c:pt idx="958">
                  <c:v>1990.9583333332243</c:v>
                </c:pt>
                <c:pt idx="959">
                  <c:v>1991.0416666665576</c:v>
                </c:pt>
                <c:pt idx="960">
                  <c:v>1991.1249999998909</c:v>
                </c:pt>
                <c:pt idx="961">
                  <c:v>1991.2083333332241</c:v>
                </c:pt>
                <c:pt idx="962">
                  <c:v>1991.2916666665574</c:v>
                </c:pt>
                <c:pt idx="963">
                  <c:v>1991.3749999998906</c:v>
                </c:pt>
                <c:pt idx="964">
                  <c:v>1991.4583333332239</c:v>
                </c:pt>
                <c:pt idx="965">
                  <c:v>1991.5416666665571</c:v>
                </c:pt>
                <c:pt idx="966">
                  <c:v>1991.6249999998904</c:v>
                </c:pt>
                <c:pt idx="967">
                  <c:v>1991.7083333332237</c:v>
                </c:pt>
                <c:pt idx="968">
                  <c:v>1991.7916666665569</c:v>
                </c:pt>
                <c:pt idx="969">
                  <c:v>1991.8749999998902</c:v>
                </c:pt>
                <c:pt idx="970">
                  <c:v>1991.9583333332234</c:v>
                </c:pt>
                <c:pt idx="971">
                  <c:v>1992.0416666665567</c:v>
                </c:pt>
                <c:pt idx="972">
                  <c:v>1992.12499999989</c:v>
                </c:pt>
                <c:pt idx="973">
                  <c:v>1992.2083333332232</c:v>
                </c:pt>
                <c:pt idx="974">
                  <c:v>1992.2916666665565</c:v>
                </c:pt>
                <c:pt idx="975">
                  <c:v>1992.3749999998897</c:v>
                </c:pt>
                <c:pt idx="976">
                  <c:v>1992.458333333223</c:v>
                </c:pt>
                <c:pt idx="977">
                  <c:v>1992.5416666665562</c:v>
                </c:pt>
                <c:pt idx="978">
                  <c:v>1992.6249999998895</c:v>
                </c:pt>
                <c:pt idx="979">
                  <c:v>1992.7083333332228</c:v>
                </c:pt>
                <c:pt idx="980">
                  <c:v>1992.791666666556</c:v>
                </c:pt>
                <c:pt idx="981">
                  <c:v>1992.8749999998893</c:v>
                </c:pt>
                <c:pt idx="982">
                  <c:v>1992.9583333332225</c:v>
                </c:pt>
                <c:pt idx="983">
                  <c:v>1993.0416666665558</c:v>
                </c:pt>
                <c:pt idx="984">
                  <c:v>1993.124999999889</c:v>
                </c:pt>
                <c:pt idx="985">
                  <c:v>1993.2083333332223</c:v>
                </c:pt>
                <c:pt idx="986">
                  <c:v>1993.2916666665556</c:v>
                </c:pt>
                <c:pt idx="987">
                  <c:v>1993.3749999998888</c:v>
                </c:pt>
                <c:pt idx="988">
                  <c:v>1993.4583333332221</c:v>
                </c:pt>
                <c:pt idx="989">
                  <c:v>1993.5416666665553</c:v>
                </c:pt>
                <c:pt idx="990">
                  <c:v>1993.6249999998886</c:v>
                </c:pt>
                <c:pt idx="991">
                  <c:v>1993.7083333332218</c:v>
                </c:pt>
                <c:pt idx="992">
                  <c:v>1993.7916666665551</c:v>
                </c:pt>
                <c:pt idx="993">
                  <c:v>1993.8749999998884</c:v>
                </c:pt>
                <c:pt idx="994">
                  <c:v>1993.9583333332216</c:v>
                </c:pt>
                <c:pt idx="995">
                  <c:v>1994.0416666665549</c:v>
                </c:pt>
                <c:pt idx="996">
                  <c:v>1994.1249999998881</c:v>
                </c:pt>
                <c:pt idx="997">
                  <c:v>1994.2083333332214</c:v>
                </c:pt>
                <c:pt idx="998">
                  <c:v>1994.2916666665546</c:v>
                </c:pt>
                <c:pt idx="999">
                  <c:v>1994.3749999998879</c:v>
                </c:pt>
                <c:pt idx="1000">
                  <c:v>1994.4583333332212</c:v>
                </c:pt>
                <c:pt idx="1001">
                  <c:v>1994.5416666665544</c:v>
                </c:pt>
                <c:pt idx="1002">
                  <c:v>1994.6249999998877</c:v>
                </c:pt>
                <c:pt idx="1003">
                  <c:v>1994.7083333332209</c:v>
                </c:pt>
                <c:pt idx="1004">
                  <c:v>1994.7916666665542</c:v>
                </c:pt>
                <c:pt idx="1005">
                  <c:v>1994.8749999998875</c:v>
                </c:pt>
                <c:pt idx="1006">
                  <c:v>1994.9583333332207</c:v>
                </c:pt>
                <c:pt idx="1007">
                  <c:v>1995.041666666554</c:v>
                </c:pt>
                <c:pt idx="1008">
                  <c:v>1995.1249999998872</c:v>
                </c:pt>
                <c:pt idx="1009">
                  <c:v>1995.2083333332205</c:v>
                </c:pt>
                <c:pt idx="1010">
                  <c:v>1995.2916666665537</c:v>
                </c:pt>
                <c:pt idx="1011">
                  <c:v>1995.374999999887</c:v>
                </c:pt>
                <c:pt idx="1012">
                  <c:v>1995.4583333332203</c:v>
                </c:pt>
                <c:pt idx="1013">
                  <c:v>1995.5416666665535</c:v>
                </c:pt>
                <c:pt idx="1014">
                  <c:v>1995.6249999998868</c:v>
                </c:pt>
                <c:pt idx="1015">
                  <c:v>1995.70833333322</c:v>
                </c:pt>
                <c:pt idx="1016">
                  <c:v>1995.7916666665533</c:v>
                </c:pt>
                <c:pt idx="1017">
                  <c:v>1995.8749999998865</c:v>
                </c:pt>
                <c:pt idx="1018">
                  <c:v>1995.9583333332198</c:v>
                </c:pt>
                <c:pt idx="1019">
                  <c:v>1996.0416666665531</c:v>
                </c:pt>
                <c:pt idx="1020">
                  <c:v>1996.1249999998863</c:v>
                </c:pt>
                <c:pt idx="1021">
                  <c:v>1996.2083333332196</c:v>
                </c:pt>
                <c:pt idx="1022">
                  <c:v>1996.2916666665528</c:v>
                </c:pt>
                <c:pt idx="1023">
                  <c:v>1996.3749999998861</c:v>
                </c:pt>
                <c:pt idx="1024">
                  <c:v>1996.4583333332193</c:v>
                </c:pt>
                <c:pt idx="1025">
                  <c:v>1996.5416666665526</c:v>
                </c:pt>
                <c:pt idx="1026">
                  <c:v>1996.6249999998859</c:v>
                </c:pt>
                <c:pt idx="1027">
                  <c:v>1996.7083333332191</c:v>
                </c:pt>
                <c:pt idx="1028">
                  <c:v>1996.7916666665524</c:v>
                </c:pt>
                <c:pt idx="1029">
                  <c:v>1996.8749999998856</c:v>
                </c:pt>
                <c:pt idx="1030">
                  <c:v>1996.9583333332189</c:v>
                </c:pt>
                <c:pt idx="1031">
                  <c:v>1997.0416666665521</c:v>
                </c:pt>
                <c:pt idx="1032">
                  <c:v>1997.1249999998854</c:v>
                </c:pt>
                <c:pt idx="1033">
                  <c:v>1997.2083333332187</c:v>
                </c:pt>
                <c:pt idx="1034">
                  <c:v>1997.2916666665519</c:v>
                </c:pt>
                <c:pt idx="1035">
                  <c:v>1997.3749999998852</c:v>
                </c:pt>
                <c:pt idx="1036">
                  <c:v>1997.4583333332184</c:v>
                </c:pt>
                <c:pt idx="1037">
                  <c:v>1997.5416666665517</c:v>
                </c:pt>
                <c:pt idx="1038">
                  <c:v>1997.6249999998849</c:v>
                </c:pt>
                <c:pt idx="1039">
                  <c:v>1997.7083333332182</c:v>
                </c:pt>
                <c:pt idx="1040">
                  <c:v>1997.7916666665515</c:v>
                </c:pt>
                <c:pt idx="1041">
                  <c:v>1997.8749999998847</c:v>
                </c:pt>
                <c:pt idx="1042">
                  <c:v>1997.958333333218</c:v>
                </c:pt>
                <c:pt idx="1043">
                  <c:v>1998.0416666665512</c:v>
                </c:pt>
                <c:pt idx="1044">
                  <c:v>1998.1249999998845</c:v>
                </c:pt>
                <c:pt idx="1045">
                  <c:v>1998.2083333332178</c:v>
                </c:pt>
                <c:pt idx="1046">
                  <c:v>1998.291666666551</c:v>
                </c:pt>
                <c:pt idx="1047">
                  <c:v>1998.3749999998843</c:v>
                </c:pt>
                <c:pt idx="1048">
                  <c:v>1998.4583333332175</c:v>
                </c:pt>
                <c:pt idx="1049">
                  <c:v>1998.5416666665508</c:v>
                </c:pt>
                <c:pt idx="1050">
                  <c:v>1998.624999999884</c:v>
                </c:pt>
                <c:pt idx="1051">
                  <c:v>1998.7083333332173</c:v>
                </c:pt>
                <c:pt idx="1052">
                  <c:v>1998.7916666665506</c:v>
                </c:pt>
                <c:pt idx="1053">
                  <c:v>1998.8749999998838</c:v>
                </c:pt>
                <c:pt idx="1054">
                  <c:v>1998.9583333332171</c:v>
                </c:pt>
                <c:pt idx="1055">
                  <c:v>1999.0416666665503</c:v>
                </c:pt>
                <c:pt idx="1056">
                  <c:v>1999.1249999998836</c:v>
                </c:pt>
                <c:pt idx="1057">
                  <c:v>1999.2083333332168</c:v>
                </c:pt>
                <c:pt idx="1058">
                  <c:v>1999.2916666665501</c:v>
                </c:pt>
                <c:pt idx="1059">
                  <c:v>1999.3749999998834</c:v>
                </c:pt>
                <c:pt idx="1060">
                  <c:v>1999.4583333332166</c:v>
                </c:pt>
                <c:pt idx="1061">
                  <c:v>1999.5416666665499</c:v>
                </c:pt>
                <c:pt idx="1062">
                  <c:v>1999.6249999998831</c:v>
                </c:pt>
                <c:pt idx="1063">
                  <c:v>1999.7083333332164</c:v>
                </c:pt>
                <c:pt idx="1064">
                  <c:v>1999.7916666665496</c:v>
                </c:pt>
                <c:pt idx="1065">
                  <c:v>1999.8749999998829</c:v>
                </c:pt>
                <c:pt idx="1066">
                  <c:v>1999.9583333332162</c:v>
                </c:pt>
                <c:pt idx="1067">
                  <c:v>2000.0416666665494</c:v>
                </c:pt>
                <c:pt idx="1068">
                  <c:v>2000.1249999998827</c:v>
                </c:pt>
                <c:pt idx="1069">
                  <c:v>2000.2083333332159</c:v>
                </c:pt>
                <c:pt idx="1070">
                  <c:v>2000.2916666665492</c:v>
                </c:pt>
                <c:pt idx="1071">
                  <c:v>2000.3749999998824</c:v>
                </c:pt>
                <c:pt idx="1072">
                  <c:v>2000.4583333332157</c:v>
                </c:pt>
                <c:pt idx="1073">
                  <c:v>2000.541666666549</c:v>
                </c:pt>
                <c:pt idx="1074">
                  <c:v>2000.6249999998822</c:v>
                </c:pt>
                <c:pt idx="1075">
                  <c:v>2000.7083333332155</c:v>
                </c:pt>
                <c:pt idx="1076">
                  <c:v>2000.7916666665487</c:v>
                </c:pt>
                <c:pt idx="1077">
                  <c:v>2000.874999999882</c:v>
                </c:pt>
                <c:pt idx="1078">
                  <c:v>2000.9583333332153</c:v>
                </c:pt>
                <c:pt idx="1079">
                  <c:v>2001.0416666665485</c:v>
                </c:pt>
                <c:pt idx="1080">
                  <c:v>2001.1249999998818</c:v>
                </c:pt>
                <c:pt idx="1081">
                  <c:v>2001.208333333215</c:v>
                </c:pt>
                <c:pt idx="1082">
                  <c:v>2001.2916666665483</c:v>
                </c:pt>
                <c:pt idx="1083">
                  <c:v>2001.3749999998815</c:v>
                </c:pt>
                <c:pt idx="1084">
                  <c:v>2001.4583333332148</c:v>
                </c:pt>
                <c:pt idx="1085">
                  <c:v>2001.5416666665481</c:v>
                </c:pt>
                <c:pt idx="1086">
                  <c:v>2001.6249999998813</c:v>
                </c:pt>
                <c:pt idx="1087">
                  <c:v>2001.7083333332146</c:v>
                </c:pt>
                <c:pt idx="1088">
                  <c:v>2001.7916666665478</c:v>
                </c:pt>
                <c:pt idx="1089">
                  <c:v>2001.8749999998811</c:v>
                </c:pt>
                <c:pt idx="1090">
                  <c:v>2001.9583333332143</c:v>
                </c:pt>
                <c:pt idx="1091">
                  <c:v>2002.0416666665476</c:v>
                </c:pt>
                <c:pt idx="1092">
                  <c:v>2002.1249999998809</c:v>
                </c:pt>
                <c:pt idx="1093">
                  <c:v>2002.2083333332141</c:v>
                </c:pt>
                <c:pt idx="1094">
                  <c:v>2002.2916666665474</c:v>
                </c:pt>
                <c:pt idx="1095">
                  <c:v>2002.3749999998806</c:v>
                </c:pt>
                <c:pt idx="1096">
                  <c:v>2002.4583333332139</c:v>
                </c:pt>
                <c:pt idx="1097">
                  <c:v>2002.5416666665471</c:v>
                </c:pt>
                <c:pt idx="1098">
                  <c:v>2002.6249999998804</c:v>
                </c:pt>
                <c:pt idx="1099">
                  <c:v>2002.7083333332137</c:v>
                </c:pt>
                <c:pt idx="1100">
                  <c:v>2002.7916666665469</c:v>
                </c:pt>
                <c:pt idx="1101">
                  <c:v>2002.8749999998802</c:v>
                </c:pt>
                <c:pt idx="1102">
                  <c:v>2002.9583333332134</c:v>
                </c:pt>
                <c:pt idx="1103">
                  <c:v>2003.0416666665467</c:v>
                </c:pt>
                <c:pt idx="1104">
                  <c:v>2003.1249999998799</c:v>
                </c:pt>
                <c:pt idx="1105">
                  <c:v>2003.2083333332132</c:v>
                </c:pt>
                <c:pt idx="1106">
                  <c:v>2003.2916666665465</c:v>
                </c:pt>
                <c:pt idx="1107">
                  <c:v>2003.3749999998797</c:v>
                </c:pt>
                <c:pt idx="1108">
                  <c:v>2003.458333333213</c:v>
                </c:pt>
              </c:numCache>
            </c:numRef>
          </c:cat>
          <c:val>
            <c:numRef>
              <c:f>variable_alloc!$AO$364:$AO$1472</c:f>
              <c:numCache>
                <c:formatCode>0.00</c:formatCode>
                <c:ptCount val="1109"/>
                <c:pt idx="0">
                  <c:v>2.4757560565477035</c:v>
                </c:pt>
                <c:pt idx="1">
                  <c:v>2.279215496518789</c:v>
                </c:pt>
                <c:pt idx="2">
                  <c:v>2.146579019404431</c:v>
                </c:pt>
                <c:pt idx="3">
                  <c:v>2.1071948974082235</c:v>
                </c:pt>
                <c:pt idx="4">
                  <c:v>2.1771257840795166</c:v>
                </c:pt>
                <c:pt idx="5">
                  <c:v>2.2709646473929768</c:v>
                </c:pt>
                <c:pt idx="6">
                  <c:v>2.1740267430976945</c:v>
                </c:pt>
                <c:pt idx="7">
                  <c:v>2.0067054885963174</c:v>
                </c:pt>
                <c:pt idx="8">
                  <c:v>1.9826717931145155</c:v>
                </c:pt>
                <c:pt idx="9">
                  <c:v>1.7499639583423965</c:v>
                </c:pt>
                <c:pt idx="10">
                  <c:v>1.7884608453408612</c:v>
                </c:pt>
                <c:pt idx="11">
                  <c:v>1.8406976268261179</c:v>
                </c:pt>
                <c:pt idx="12">
                  <c:v>1.8714894002020208</c:v>
                </c:pt>
                <c:pt idx="13">
                  <c:v>1.6403324234030168</c:v>
                </c:pt>
                <c:pt idx="14">
                  <c:v>1.5514964717001185</c:v>
                </c:pt>
                <c:pt idx="15">
                  <c:v>1.4317404317267812</c:v>
                </c:pt>
                <c:pt idx="16">
                  <c:v>1.4827036904313309</c:v>
                </c:pt>
                <c:pt idx="17">
                  <c:v>1.944151943772835</c:v>
                </c:pt>
                <c:pt idx="18">
                  <c:v>2.0928673085228131</c:v>
                </c:pt>
                <c:pt idx="19">
                  <c:v>1.9428125612898763</c:v>
                </c:pt>
                <c:pt idx="20">
                  <c:v>1.9653458403071025</c:v>
                </c:pt>
                <c:pt idx="21">
                  <c:v>1.9710493771431767</c:v>
                </c:pt>
                <c:pt idx="22">
                  <c:v>2.0856558646437748</c:v>
                </c:pt>
                <c:pt idx="23">
                  <c:v>2.0117939512461658</c:v>
                </c:pt>
                <c:pt idx="24">
                  <c:v>2.0482479662652553</c:v>
                </c:pt>
                <c:pt idx="25">
                  <c:v>2.1803163689633389</c:v>
                </c:pt>
                <c:pt idx="26">
                  <c:v>2.5704564989023697</c:v>
                </c:pt>
                <c:pt idx="27">
                  <c:v>2.9259738959834221</c:v>
                </c:pt>
                <c:pt idx="28">
                  <c:v>2.9760193474888621</c:v>
                </c:pt>
                <c:pt idx="29">
                  <c:v>2.8162871212604803</c:v>
                </c:pt>
                <c:pt idx="30">
                  <c:v>2.8108110034724065</c:v>
                </c:pt>
                <c:pt idx="31">
                  <c:v>2.6947653463772765</c:v>
                </c:pt>
                <c:pt idx="32">
                  <c:v>2.800159913107882</c:v>
                </c:pt>
                <c:pt idx="33">
                  <c:v>2.8030005696126814</c:v>
                </c:pt>
                <c:pt idx="34">
                  <c:v>2.8256977884847871</c:v>
                </c:pt>
                <c:pt idx="35">
                  <c:v>2.8768674767431603</c:v>
                </c:pt>
                <c:pt idx="36">
                  <c:v>2.82060873822283</c:v>
                </c:pt>
                <c:pt idx="37">
                  <c:v>2.8614352914241468</c:v>
                </c:pt>
                <c:pt idx="38">
                  <c:v>2.7051081850404008</c:v>
                </c:pt>
                <c:pt idx="39">
                  <c:v>2.7148812523623946</c:v>
                </c:pt>
                <c:pt idx="40">
                  <c:v>2.7567196905443692</c:v>
                </c:pt>
                <c:pt idx="41">
                  <c:v>2.74687694647614</c:v>
                </c:pt>
                <c:pt idx="42">
                  <c:v>2.668359098576464</c:v>
                </c:pt>
                <c:pt idx="43">
                  <c:v>2.6755056447395074</c:v>
                </c:pt>
                <c:pt idx="44">
                  <c:v>2.7483363816938824</c:v>
                </c:pt>
                <c:pt idx="45">
                  <c:v>2.8261016964598236</c:v>
                </c:pt>
                <c:pt idx="46">
                  <c:v>2.7561396716177269</c:v>
                </c:pt>
                <c:pt idx="47">
                  <c:v>2.6787595768438006</c:v>
                </c:pt>
                <c:pt idx="48">
                  <c:v>2.5103598915202538</c:v>
                </c:pt>
                <c:pt idx="49">
                  <c:v>2.5150373151709169</c:v>
                </c:pt>
                <c:pt idx="50">
                  <c:v>2.6950521820739408</c:v>
                </c:pt>
                <c:pt idx="51">
                  <c:v>2.7549161308954448</c:v>
                </c:pt>
                <c:pt idx="52">
                  <c:v>2.8445254123145278</c:v>
                </c:pt>
                <c:pt idx="53">
                  <c:v>2.8829480937356995</c:v>
                </c:pt>
                <c:pt idx="54">
                  <c:v>2.8525708854586709</c:v>
                </c:pt>
                <c:pt idx="55">
                  <c:v>2.8298612570085346</c:v>
                </c:pt>
                <c:pt idx="56">
                  <c:v>2.9320029019897382</c:v>
                </c:pt>
                <c:pt idx="57">
                  <c:v>2.9252421525180137</c:v>
                </c:pt>
                <c:pt idx="58">
                  <c:v>3.0770498526680869</c:v>
                </c:pt>
                <c:pt idx="59">
                  <c:v>3.2072637883535853</c:v>
                </c:pt>
                <c:pt idx="60">
                  <c:v>3.3069322238521659</c:v>
                </c:pt>
                <c:pt idx="61">
                  <c:v>3.3599748726162626</c:v>
                </c:pt>
                <c:pt idx="62">
                  <c:v>3.2380944658819772</c:v>
                </c:pt>
                <c:pt idx="63">
                  <c:v>3.305504637591171</c:v>
                </c:pt>
                <c:pt idx="64">
                  <c:v>3.4235722057815687</c:v>
                </c:pt>
                <c:pt idx="65">
                  <c:v>3.4523965394063425</c:v>
                </c:pt>
                <c:pt idx="66">
                  <c:v>3.4517325583198502</c:v>
                </c:pt>
                <c:pt idx="67">
                  <c:v>3.554968374335846</c:v>
                </c:pt>
                <c:pt idx="68">
                  <c:v>3.6251232300275835</c:v>
                </c:pt>
                <c:pt idx="69">
                  <c:v>3.7049762342759265</c:v>
                </c:pt>
                <c:pt idx="70">
                  <c:v>3.8297561101936561</c:v>
                </c:pt>
                <c:pt idx="71">
                  <c:v>4.1361829062594655</c:v>
                </c:pt>
                <c:pt idx="72">
                  <c:v>4.0277402322602862</c:v>
                </c:pt>
                <c:pt idx="73">
                  <c:v>4.0848756240386033</c:v>
                </c:pt>
                <c:pt idx="74">
                  <c:v>4.0924634442640988</c:v>
                </c:pt>
                <c:pt idx="75">
                  <c:v>4.0134099840199182</c:v>
                </c:pt>
                <c:pt idx="76">
                  <c:v>4.1312409936367809</c:v>
                </c:pt>
                <c:pt idx="77">
                  <c:v>4.2948180454869229</c:v>
                </c:pt>
                <c:pt idx="78">
                  <c:v>4.1088220562201041</c:v>
                </c:pt>
                <c:pt idx="79">
                  <c:v>3.9324419057940467</c:v>
                </c:pt>
                <c:pt idx="80">
                  <c:v>3.9456674299140406</c:v>
                </c:pt>
                <c:pt idx="81">
                  <c:v>4.0732338159025785</c:v>
                </c:pt>
                <c:pt idx="82">
                  <c:v>4.1351884946198156</c:v>
                </c:pt>
                <c:pt idx="83">
                  <c:v>4.0547949053965411</c:v>
                </c:pt>
                <c:pt idx="84">
                  <c:v>3.90961490715347</c:v>
                </c:pt>
                <c:pt idx="85">
                  <c:v>3.860011272291028</c:v>
                </c:pt>
                <c:pt idx="86">
                  <c:v>3.9130227067396328</c:v>
                </c:pt>
                <c:pt idx="87">
                  <c:v>4.0151077896409868</c:v>
                </c:pt>
                <c:pt idx="88">
                  <c:v>4.5875527697318272</c:v>
                </c:pt>
                <c:pt idx="89">
                  <c:v>4.6615394644341031</c:v>
                </c:pt>
                <c:pt idx="90">
                  <c:v>4.6305159328333509</c:v>
                </c:pt>
                <c:pt idx="91">
                  <c:v>4.9362313930501847</c:v>
                </c:pt>
                <c:pt idx="92">
                  <c:v>4.9467299006147281</c:v>
                </c:pt>
                <c:pt idx="93">
                  <c:v>4.9700068168701295</c:v>
                </c:pt>
                <c:pt idx="94">
                  <c:v>4.9349838914921609</c:v>
                </c:pt>
                <c:pt idx="95">
                  <c:v>4.8430751873108369</c:v>
                </c:pt>
                <c:pt idx="96">
                  <c:v>4.8104976173609106</c:v>
                </c:pt>
                <c:pt idx="97">
                  <c:v>4.4718915330285824</c:v>
                </c:pt>
                <c:pt idx="98">
                  <c:v>4.4420330965983537</c:v>
                </c:pt>
                <c:pt idx="99">
                  <c:v>4.4194928139564391</c:v>
                </c:pt>
                <c:pt idx="100">
                  <c:v>4.5299175918822865</c:v>
                </c:pt>
                <c:pt idx="101">
                  <c:v>4.7612783919287986</c:v>
                </c:pt>
                <c:pt idx="102">
                  <c:v>4.9394181843385692</c:v>
                </c:pt>
                <c:pt idx="103">
                  <c:v>4.9391334593905167</c:v>
                </c:pt>
                <c:pt idx="104">
                  <c:v>5.0859761204949683</c:v>
                </c:pt>
                <c:pt idx="105">
                  <c:v>5.2158176271512673</c:v>
                </c:pt>
                <c:pt idx="106">
                  <c:v>5.3805711678338977</c:v>
                </c:pt>
                <c:pt idx="107">
                  <c:v>5.6543382997923128</c:v>
                </c:pt>
                <c:pt idx="108">
                  <c:v>5.460399858704994</c:v>
                </c:pt>
                <c:pt idx="109">
                  <c:v>5.6859110683759955</c:v>
                </c:pt>
                <c:pt idx="110">
                  <c:v>5.4999017100982028</c:v>
                </c:pt>
                <c:pt idx="111">
                  <c:v>5.310738933540609</c:v>
                </c:pt>
                <c:pt idx="112">
                  <c:v>5.4336447032429769</c:v>
                </c:pt>
                <c:pt idx="113">
                  <c:v>5.4991584189714056</c:v>
                </c:pt>
                <c:pt idx="114">
                  <c:v>5.4388512151144184</c:v>
                </c:pt>
                <c:pt idx="115">
                  <c:v>5.4378042662550792</c:v>
                </c:pt>
                <c:pt idx="116">
                  <c:v>5.6570029629159997</c:v>
                </c:pt>
                <c:pt idx="117">
                  <c:v>5.6704180756057037</c:v>
                </c:pt>
                <c:pt idx="118">
                  <c:v>5.4148550883873359</c:v>
                </c:pt>
                <c:pt idx="119">
                  <c:v>5.0438104513815736</c:v>
                </c:pt>
                <c:pt idx="120">
                  <c:v>5.0526592867064304</c:v>
                </c:pt>
                <c:pt idx="121">
                  <c:v>4.8346190047194506</c:v>
                </c:pt>
                <c:pt idx="122">
                  <c:v>4.5309830168131349</c:v>
                </c:pt>
                <c:pt idx="123">
                  <c:v>4.7115749533851643</c:v>
                </c:pt>
                <c:pt idx="124">
                  <c:v>4.8702341906704714</c:v>
                </c:pt>
                <c:pt idx="125">
                  <c:v>4.8036167807109997</c:v>
                </c:pt>
                <c:pt idx="126">
                  <c:v>4.6050387155573071</c:v>
                </c:pt>
                <c:pt idx="127">
                  <c:v>4.3807172388037605</c:v>
                </c:pt>
                <c:pt idx="128">
                  <c:v>4.0587651174071739</c:v>
                </c:pt>
                <c:pt idx="129">
                  <c:v>3.7595181875449994</c:v>
                </c:pt>
                <c:pt idx="130">
                  <c:v>3.6583814583611289</c:v>
                </c:pt>
                <c:pt idx="131">
                  <c:v>3.5218013778590498</c:v>
                </c:pt>
                <c:pt idx="132">
                  <c:v>3.2532972958287898</c:v>
                </c:pt>
                <c:pt idx="133">
                  <c:v>3.0442836893957876</c:v>
                </c:pt>
                <c:pt idx="134">
                  <c:v>2.9611670569178532</c:v>
                </c:pt>
                <c:pt idx="135">
                  <c:v>3.0700750665203014</c:v>
                </c:pt>
                <c:pt idx="136">
                  <c:v>3.1261433553992841</c:v>
                </c:pt>
                <c:pt idx="137">
                  <c:v>2.9931865603946157</c:v>
                </c:pt>
                <c:pt idx="138">
                  <c:v>2.9666463161701007</c:v>
                </c:pt>
                <c:pt idx="139">
                  <c:v>3.0393479205561968</c:v>
                </c:pt>
                <c:pt idx="140">
                  <c:v>3.162442015651588</c:v>
                </c:pt>
                <c:pt idx="141">
                  <c:v>3.1758547063435834</c:v>
                </c:pt>
                <c:pt idx="142">
                  <c:v>3.2425421836360941</c:v>
                </c:pt>
                <c:pt idx="143">
                  <c:v>3.2697114067473647</c:v>
                </c:pt>
                <c:pt idx="144">
                  <c:v>3.2448436651400629</c:v>
                </c:pt>
                <c:pt idx="145">
                  <c:v>3.3562554849379334</c:v>
                </c:pt>
                <c:pt idx="146">
                  <c:v>3.5087350323258257</c:v>
                </c:pt>
                <c:pt idx="147">
                  <c:v>3.6426088240176466</c:v>
                </c:pt>
                <c:pt idx="148">
                  <c:v>3.8211643144076617</c:v>
                </c:pt>
                <c:pt idx="149">
                  <c:v>3.6888174490938561</c:v>
                </c:pt>
                <c:pt idx="150">
                  <c:v>3.714571768005599</c:v>
                </c:pt>
                <c:pt idx="151">
                  <c:v>3.7407106758664574</c:v>
                </c:pt>
                <c:pt idx="152">
                  <c:v>3.5658424803844611</c:v>
                </c:pt>
                <c:pt idx="153">
                  <c:v>3.516230599203876</c:v>
                </c:pt>
                <c:pt idx="154">
                  <c:v>3.508926808240215</c:v>
                </c:pt>
                <c:pt idx="155">
                  <c:v>3.4611718606380246</c:v>
                </c:pt>
                <c:pt idx="156">
                  <c:v>3.5352446844777865</c:v>
                </c:pt>
                <c:pt idx="157">
                  <c:v>3.5019871980320656</c:v>
                </c:pt>
                <c:pt idx="158">
                  <c:v>3.5419394140328473</c:v>
                </c:pt>
                <c:pt idx="159">
                  <c:v>3.5758909592107382</c:v>
                </c:pt>
                <c:pt idx="160">
                  <c:v>3.5296501969613683</c:v>
                </c:pt>
                <c:pt idx="161">
                  <c:v>3.4040887595615725</c:v>
                </c:pt>
                <c:pt idx="162">
                  <c:v>3.4062661381559947</c:v>
                </c:pt>
                <c:pt idx="163">
                  <c:v>3.4997234618378932</c:v>
                </c:pt>
                <c:pt idx="164">
                  <c:v>3.368442478729079</c:v>
                </c:pt>
                <c:pt idx="165">
                  <c:v>3.3029052412399449</c:v>
                </c:pt>
                <c:pt idx="166">
                  <c:v>3.2774399398745815</c:v>
                </c:pt>
                <c:pt idx="167">
                  <c:v>3.304357332531271</c:v>
                </c:pt>
                <c:pt idx="168">
                  <c:v>3.3724798533754003</c:v>
                </c:pt>
                <c:pt idx="169">
                  <c:v>3.4220951931388233</c:v>
                </c:pt>
                <c:pt idx="170">
                  <c:v>3.4310116377017974</c:v>
                </c:pt>
                <c:pt idx="171">
                  <c:v>3.4296537559018665</c:v>
                </c:pt>
                <c:pt idx="172">
                  <c:v>3.3670379290107966</c:v>
                </c:pt>
                <c:pt idx="173">
                  <c:v>3.3439433218577488</c:v>
                </c:pt>
                <c:pt idx="174">
                  <c:v>3.4298230385483079</c:v>
                </c:pt>
                <c:pt idx="175">
                  <c:v>3.4440357646598518</c:v>
                </c:pt>
                <c:pt idx="176">
                  <c:v>3.5024075730023507</c:v>
                </c:pt>
                <c:pt idx="177">
                  <c:v>3.4619433045762378</c:v>
                </c:pt>
                <c:pt idx="178">
                  <c:v>3.5089721258040023</c:v>
                </c:pt>
                <c:pt idx="179">
                  <c:v>3.5232259478510635</c:v>
                </c:pt>
                <c:pt idx="180">
                  <c:v>3.5393628039981322</c:v>
                </c:pt>
                <c:pt idx="181">
                  <c:v>3.7302079252812521</c:v>
                </c:pt>
                <c:pt idx="182">
                  <c:v>3.6694429647193658</c:v>
                </c:pt>
                <c:pt idx="183">
                  <c:v>3.4877426517128223</c:v>
                </c:pt>
                <c:pt idx="184">
                  <c:v>3.1151002689075344</c:v>
                </c:pt>
                <c:pt idx="185">
                  <c:v>2.9247542021701305</c:v>
                </c:pt>
                <c:pt idx="186">
                  <c:v>2.6260986041425229</c:v>
                </c:pt>
                <c:pt idx="187">
                  <c:v>2.5856934906605034</c:v>
                </c:pt>
                <c:pt idx="188">
                  <c:v>2.5091508260206021</c:v>
                </c:pt>
                <c:pt idx="189">
                  <c:v>2.4921764667095299</c:v>
                </c:pt>
                <c:pt idx="190">
                  <c:v>2.4774188011884819</c:v>
                </c:pt>
                <c:pt idx="191">
                  <c:v>2.4885169500565487</c:v>
                </c:pt>
                <c:pt idx="192">
                  <c:v>2.3455862325795795</c:v>
                </c:pt>
                <c:pt idx="193">
                  <c:v>2.2581176371820164</c:v>
                </c:pt>
                <c:pt idx="194">
                  <c:v>2.1995614212621106</c:v>
                </c:pt>
                <c:pt idx="195">
                  <c:v>2.241890635009526</c:v>
                </c:pt>
                <c:pt idx="196">
                  <c:v>2.2342911994203858</c:v>
                </c:pt>
                <c:pt idx="197">
                  <c:v>2.0973312623930278</c:v>
                </c:pt>
                <c:pt idx="198">
                  <c:v>1.9636568599913726</c:v>
                </c:pt>
                <c:pt idx="199">
                  <c:v>2.0232539051980232</c:v>
                </c:pt>
                <c:pt idx="200">
                  <c:v>1.9612038906057079</c:v>
                </c:pt>
                <c:pt idx="201">
                  <c:v>1.8905860977016236</c:v>
                </c:pt>
                <c:pt idx="202">
                  <c:v>1.8468034966678806</c:v>
                </c:pt>
                <c:pt idx="203">
                  <c:v>1.8023651586536478</c:v>
                </c:pt>
                <c:pt idx="204">
                  <c:v>1.7713402614634501</c:v>
                </c:pt>
                <c:pt idx="205">
                  <c:v>1.7582341969712485</c:v>
                </c:pt>
                <c:pt idx="206">
                  <c:v>1.7820940042468509</c:v>
                </c:pt>
                <c:pt idx="207">
                  <c:v>1.8576014111346222</c:v>
                </c:pt>
                <c:pt idx="208">
                  <c:v>1.8028740781684194</c:v>
                </c:pt>
                <c:pt idx="209">
                  <c:v>1.7327903897175665</c:v>
                </c:pt>
                <c:pt idx="210">
                  <c:v>1.673268596718132</c:v>
                </c:pt>
                <c:pt idx="211">
                  <c:v>1.6799316792073609</c:v>
                </c:pt>
                <c:pt idx="212">
                  <c:v>1.5763723152962021</c:v>
                </c:pt>
                <c:pt idx="213">
                  <c:v>1.5669094621647508</c:v>
                </c:pt>
                <c:pt idx="214">
                  <c:v>1.5198714077512125</c:v>
                </c:pt>
                <c:pt idx="215">
                  <c:v>1.4928876006886982</c:v>
                </c:pt>
                <c:pt idx="216">
                  <c:v>1.4773777600477278</c:v>
                </c:pt>
                <c:pt idx="217">
                  <c:v>1.4669431825312127</c:v>
                </c:pt>
                <c:pt idx="218">
                  <c:v>1.4625860070999737</c:v>
                </c:pt>
                <c:pt idx="219">
                  <c:v>1.4016102863987527</c:v>
                </c:pt>
                <c:pt idx="220">
                  <c:v>1.404409905259326</c:v>
                </c:pt>
                <c:pt idx="221">
                  <c:v>1.3823499710793989</c:v>
                </c:pt>
                <c:pt idx="222">
                  <c:v>1.3558016140050955</c:v>
                </c:pt>
                <c:pt idx="223">
                  <c:v>1.4830615886885634</c:v>
                </c:pt>
                <c:pt idx="224">
                  <c:v>1.7699116280627343</c:v>
                </c:pt>
                <c:pt idx="225">
                  <c:v>1.760867567448039</c:v>
                </c:pt>
                <c:pt idx="226">
                  <c:v>1.7643542223154762</c:v>
                </c:pt>
                <c:pt idx="227">
                  <c:v>1.7109299539977352</c:v>
                </c:pt>
                <c:pt idx="228">
                  <c:v>1.6649807452741709</c:v>
                </c:pt>
                <c:pt idx="229">
                  <c:v>1.6415495414707528</c:v>
                </c:pt>
                <c:pt idx="230">
                  <c:v>1.719985250671126</c:v>
                </c:pt>
                <c:pt idx="231">
                  <c:v>1.8304293286268694</c:v>
                </c:pt>
                <c:pt idx="232">
                  <c:v>1.7310190276263757</c:v>
                </c:pt>
                <c:pt idx="233">
                  <c:v>1.7826026740235708</c:v>
                </c:pt>
                <c:pt idx="234">
                  <c:v>1.8249310362777151</c:v>
                </c:pt>
                <c:pt idx="235">
                  <c:v>2.0098512022526802</c:v>
                </c:pt>
                <c:pt idx="236">
                  <c:v>2.0772438266740254</c:v>
                </c:pt>
                <c:pt idx="237">
                  <c:v>2.093273658066332</c:v>
                </c:pt>
                <c:pt idx="238">
                  <c:v>2.0864041692551214</c:v>
                </c:pt>
                <c:pt idx="239">
                  <c:v>1.9923959748574109</c:v>
                </c:pt>
                <c:pt idx="240">
                  <c:v>1.9321587584447102</c:v>
                </c:pt>
                <c:pt idx="241">
                  <c:v>2.0547061301857701</c:v>
                </c:pt>
                <c:pt idx="242">
                  <c:v>2.1468155349592291</c:v>
                </c:pt>
                <c:pt idx="243">
                  <c:v>2.1394800436457242</c:v>
                </c:pt>
                <c:pt idx="244">
                  <c:v>2.1215259830353741</c:v>
                </c:pt>
                <c:pt idx="245">
                  <c:v>2.2185309690354447</c:v>
                </c:pt>
                <c:pt idx="246">
                  <c:v>2.4390770664587453</c:v>
                </c:pt>
                <c:pt idx="247">
                  <c:v>2.6146788030272927</c:v>
                </c:pt>
                <c:pt idx="248">
                  <c:v>2.4954415845599529</c:v>
                </c:pt>
                <c:pt idx="249">
                  <c:v>2.830679279448463</c:v>
                </c:pt>
                <c:pt idx="250">
                  <c:v>2.8520869011279646</c:v>
                </c:pt>
                <c:pt idx="251">
                  <c:v>2.807174324518936</c:v>
                </c:pt>
                <c:pt idx="252">
                  <c:v>2.7763326616310908</c:v>
                </c:pt>
                <c:pt idx="253">
                  <c:v>3.1884352538503999</c:v>
                </c:pt>
                <c:pt idx="254">
                  <c:v>3.3751112415216804</c:v>
                </c:pt>
                <c:pt idx="255">
                  <c:v>3.6701010135233618</c:v>
                </c:pt>
                <c:pt idx="256">
                  <c:v>3.5782684780427583</c:v>
                </c:pt>
                <c:pt idx="257">
                  <c:v>2.7269538146712149</c:v>
                </c:pt>
                <c:pt idx="258">
                  <c:v>2.5277690311439809</c:v>
                </c:pt>
                <c:pt idx="259">
                  <c:v>2.6940169306298585</c:v>
                </c:pt>
                <c:pt idx="260">
                  <c:v>2.7339310647136883</c:v>
                </c:pt>
                <c:pt idx="261">
                  <c:v>2.8271123292297204</c:v>
                </c:pt>
                <c:pt idx="262">
                  <c:v>2.7317247422468101</c:v>
                </c:pt>
                <c:pt idx="263">
                  <c:v>2.8824842348284885</c:v>
                </c:pt>
                <c:pt idx="264">
                  <c:v>2.8606557839857483</c:v>
                </c:pt>
                <c:pt idx="265">
                  <c:v>2.6011820193758908</c:v>
                </c:pt>
                <c:pt idx="266">
                  <c:v>2.1995848390357642</c:v>
                </c:pt>
                <c:pt idx="267">
                  <c:v>1.9558776770948916</c:v>
                </c:pt>
                <c:pt idx="268">
                  <c:v>1.9529671294067747</c:v>
                </c:pt>
                <c:pt idx="269">
                  <c:v>2.0248795600657203</c:v>
                </c:pt>
                <c:pt idx="270">
                  <c:v>1.9851907046121584</c:v>
                </c:pt>
                <c:pt idx="271">
                  <c:v>2.153752974593476</c:v>
                </c:pt>
                <c:pt idx="272">
                  <c:v>2.1576971799005169</c:v>
                </c:pt>
                <c:pt idx="273">
                  <c:v>2.1568130531894307</c:v>
                </c:pt>
                <c:pt idx="274">
                  <c:v>2.1252044195794149</c:v>
                </c:pt>
                <c:pt idx="275">
                  <c:v>2.0775296902413123</c:v>
                </c:pt>
                <c:pt idx="276">
                  <c:v>2.1771803542351713</c:v>
                </c:pt>
                <c:pt idx="277">
                  <c:v>2.220289327811773</c:v>
                </c:pt>
                <c:pt idx="278">
                  <c:v>2.4031232256437121</c:v>
                </c:pt>
                <c:pt idx="279">
                  <c:v>2.4106618681770402</c:v>
                </c:pt>
                <c:pt idx="280">
                  <c:v>2.5454793848018538</c:v>
                </c:pt>
                <c:pt idx="281">
                  <c:v>2.6289827633192275</c:v>
                </c:pt>
                <c:pt idx="282">
                  <c:v>2.7502921411239458</c:v>
                </c:pt>
                <c:pt idx="283">
                  <c:v>2.7467462776109088</c:v>
                </c:pt>
                <c:pt idx="284">
                  <c:v>2.7567696668990331</c:v>
                </c:pt>
                <c:pt idx="285">
                  <c:v>2.8045425881565418</c:v>
                </c:pt>
                <c:pt idx="286">
                  <c:v>2.8635334447082355</c:v>
                </c:pt>
                <c:pt idx="287">
                  <c:v>2.9902197196672868</c:v>
                </c:pt>
                <c:pt idx="288">
                  <c:v>3.0876856910087183</c:v>
                </c:pt>
                <c:pt idx="289">
                  <c:v>3.0283575937436176</c:v>
                </c:pt>
                <c:pt idx="290">
                  <c:v>2.8819769871207463</c:v>
                </c:pt>
                <c:pt idx="291">
                  <c:v>2.8910805593809812</c:v>
                </c:pt>
                <c:pt idx="292">
                  <c:v>2.9019105134185357</c:v>
                </c:pt>
                <c:pt idx="293">
                  <c:v>2.7708349184669188</c:v>
                </c:pt>
                <c:pt idx="294">
                  <c:v>2.7985765703625876</c:v>
                </c:pt>
                <c:pt idx="295">
                  <c:v>2.6791041366756607</c:v>
                </c:pt>
                <c:pt idx="296">
                  <c:v>2.6564170377098537</c:v>
                </c:pt>
                <c:pt idx="297">
                  <c:v>2.6740122528582364</c:v>
                </c:pt>
                <c:pt idx="298">
                  <c:v>2.5514315592067409</c:v>
                </c:pt>
                <c:pt idx="299">
                  <c:v>2.4819142223781832</c:v>
                </c:pt>
                <c:pt idx="300">
                  <c:v>2.5241081035049682</c:v>
                </c:pt>
                <c:pt idx="301">
                  <c:v>2.5124384143797278</c:v>
                </c:pt>
                <c:pt idx="302">
                  <c:v>2.5471625317699971</c:v>
                </c:pt>
                <c:pt idx="303">
                  <c:v>2.4814375326995508</c:v>
                </c:pt>
                <c:pt idx="304">
                  <c:v>2.4655993670077097</c:v>
                </c:pt>
                <c:pt idx="305">
                  <c:v>2.4365932320295176</c:v>
                </c:pt>
                <c:pt idx="306">
                  <c:v>2.3588714363977319</c:v>
                </c:pt>
                <c:pt idx="307">
                  <c:v>2.2650720175648229</c:v>
                </c:pt>
                <c:pt idx="308">
                  <c:v>2.2034333835620088</c:v>
                </c:pt>
                <c:pt idx="309">
                  <c:v>2.2311466999317946</c:v>
                </c:pt>
                <c:pt idx="310">
                  <c:v>2.1872367569837516</c:v>
                </c:pt>
                <c:pt idx="311">
                  <c:v>2.0942655937557975</c:v>
                </c:pt>
                <c:pt idx="312">
                  <c:v>2.1137580425661757</c:v>
                </c:pt>
                <c:pt idx="313">
                  <c:v>2.2242300316961461</c:v>
                </c:pt>
                <c:pt idx="314">
                  <c:v>2.3353263458180704</c:v>
                </c:pt>
                <c:pt idx="315">
                  <c:v>2.3863794801352323</c:v>
                </c:pt>
                <c:pt idx="316">
                  <c:v>2.3203954012539674</c:v>
                </c:pt>
                <c:pt idx="317">
                  <c:v>2.2292075359826984</c:v>
                </c:pt>
                <c:pt idx="318">
                  <c:v>2.3927570020884343</c:v>
                </c:pt>
                <c:pt idx="319">
                  <c:v>2.5171006237578917</c:v>
                </c:pt>
                <c:pt idx="320">
                  <c:v>2.6144890578487496</c:v>
                </c:pt>
                <c:pt idx="321">
                  <c:v>2.6625448084648808</c:v>
                </c:pt>
                <c:pt idx="322">
                  <c:v>2.6034584604382838</c:v>
                </c:pt>
                <c:pt idx="323">
                  <c:v>2.6269041072014172</c:v>
                </c:pt>
                <c:pt idx="324">
                  <c:v>2.7509002574937647</c:v>
                </c:pt>
                <c:pt idx="325">
                  <c:v>2.8427462004656965</c:v>
                </c:pt>
                <c:pt idx="326">
                  <c:v>2.8512829911124444</c:v>
                </c:pt>
                <c:pt idx="327">
                  <c:v>2.8420523007039349</c:v>
                </c:pt>
                <c:pt idx="328">
                  <c:v>2.5485889073697323</c:v>
                </c:pt>
                <c:pt idx="329">
                  <c:v>2.5736247796137737</c:v>
                </c:pt>
                <c:pt idx="330">
                  <c:v>2.6652628685234956</c:v>
                </c:pt>
                <c:pt idx="331">
                  <c:v>2.535671122240529</c:v>
                </c:pt>
                <c:pt idx="332">
                  <c:v>2.5753066056940375</c:v>
                </c:pt>
                <c:pt idx="333">
                  <c:v>2.64813605888564</c:v>
                </c:pt>
                <c:pt idx="334">
                  <c:v>2.7111183062966333</c:v>
                </c:pt>
                <c:pt idx="335">
                  <c:v>2.6935635354801826</c:v>
                </c:pt>
                <c:pt idx="336">
                  <c:v>2.732090892038213</c:v>
                </c:pt>
                <c:pt idx="337">
                  <c:v>2.938896471756157</c:v>
                </c:pt>
                <c:pt idx="338">
                  <c:v>2.881707519067914</c:v>
                </c:pt>
                <c:pt idx="339">
                  <c:v>2.8224833986541675</c:v>
                </c:pt>
                <c:pt idx="340">
                  <c:v>2.831111157229127</c:v>
                </c:pt>
                <c:pt idx="341">
                  <c:v>2.8418011431507781</c:v>
                </c:pt>
                <c:pt idx="342">
                  <c:v>2.6328171157612879</c:v>
                </c:pt>
                <c:pt idx="343">
                  <c:v>2.5996682171452634</c:v>
                </c:pt>
                <c:pt idx="344">
                  <c:v>2.63294637035056</c:v>
                </c:pt>
                <c:pt idx="345">
                  <c:v>2.7069175719917271</c:v>
                </c:pt>
                <c:pt idx="346">
                  <c:v>2.6736265635211365</c:v>
                </c:pt>
                <c:pt idx="347">
                  <c:v>2.6492157985400255</c:v>
                </c:pt>
                <c:pt idx="348">
                  <c:v>2.6549741576243466</c:v>
                </c:pt>
                <c:pt idx="349">
                  <c:v>2.6457522758887877</c:v>
                </c:pt>
                <c:pt idx="350">
                  <c:v>2.8581083096881352</c:v>
                </c:pt>
                <c:pt idx="351">
                  <c:v>3.1064072504643438</c:v>
                </c:pt>
                <c:pt idx="352">
                  <c:v>2.999172160841463</c:v>
                </c:pt>
                <c:pt idx="353">
                  <c:v>2.9878025355648061</c:v>
                </c:pt>
                <c:pt idx="354">
                  <c:v>2.8569826398793752</c:v>
                </c:pt>
                <c:pt idx="355">
                  <c:v>2.7760426404169349</c:v>
                </c:pt>
                <c:pt idx="356">
                  <c:v>2.7833387926363207</c:v>
                </c:pt>
                <c:pt idx="357">
                  <c:v>2.9191170779098443</c:v>
                </c:pt>
                <c:pt idx="358">
                  <c:v>3.0005681446471963</c:v>
                </c:pt>
                <c:pt idx="359">
                  <c:v>3.201824530825363</c:v>
                </c:pt>
                <c:pt idx="360">
                  <c:v>3.2782001194360451</c:v>
                </c:pt>
                <c:pt idx="361">
                  <c:v>3.4138329473027555</c:v>
                </c:pt>
                <c:pt idx="362">
                  <c:v>3.5123746864140717</c:v>
                </c:pt>
                <c:pt idx="363">
                  <c:v>3.4640962667679114</c:v>
                </c:pt>
                <c:pt idx="364">
                  <c:v>3.3288671653342812</c:v>
                </c:pt>
                <c:pt idx="365">
                  <c:v>3.4556535069478946</c:v>
                </c:pt>
                <c:pt idx="366">
                  <c:v>3.4751855097806885</c:v>
                </c:pt>
                <c:pt idx="367">
                  <c:v>3.6388632077524172</c:v>
                </c:pt>
                <c:pt idx="368">
                  <c:v>3.8674373941868114</c:v>
                </c:pt>
                <c:pt idx="369">
                  <c:v>4.055559796688379</c:v>
                </c:pt>
                <c:pt idx="370">
                  <c:v>3.9654816453420247</c:v>
                </c:pt>
                <c:pt idx="371">
                  <c:v>4.0914502767655705</c:v>
                </c:pt>
                <c:pt idx="372">
                  <c:v>4.2916704888461004</c:v>
                </c:pt>
                <c:pt idx="373">
                  <c:v>4.3331864970498479</c:v>
                </c:pt>
                <c:pt idx="374">
                  <c:v>4.1495987039877944</c:v>
                </c:pt>
                <c:pt idx="375">
                  <c:v>3.733873568170095</c:v>
                </c:pt>
                <c:pt idx="376">
                  <c:v>3.6982335664817207</c:v>
                </c:pt>
                <c:pt idx="377">
                  <c:v>3.7931834699892302</c:v>
                </c:pt>
                <c:pt idx="378">
                  <c:v>3.7323923708105955</c:v>
                </c:pt>
                <c:pt idx="379">
                  <c:v>3.5517314773892044</c:v>
                </c:pt>
                <c:pt idx="380">
                  <c:v>3.6829365518534662</c:v>
                </c:pt>
                <c:pt idx="381">
                  <c:v>3.79300904669967</c:v>
                </c:pt>
                <c:pt idx="382">
                  <c:v>3.7468436129575351</c:v>
                </c:pt>
                <c:pt idx="383">
                  <c:v>3.6333074834345367</c:v>
                </c:pt>
                <c:pt idx="384">
                  <c:v>3.5973992862230939</c:v>
                </c:pt>
                <c:pt idx="385">
                  <c:v>3.6618726175049914</c:v>
                </c:pt>
                <c:pt idx="386">
                  <c:v>3.6445105146347467</c:v>
                </c:pt>
                <c:pt idx="387">
                  <c:v>3.5852537896164813</c:v>
                </c:pt>
                <c:pt idx="388">
                  <c:v>3.4740102466948888</c:v>
                </c:pt>
                <c:pt idx="389">
                  <c:v>3.6193985147412189</c:v>
                </c:pt>
                <c:pt idx="390">
                  <c:v>3.6401870730381702</c:v>
                </c:pt>
                <c:pt idx="391">
                  <c:v>3.6487014967840028</c:v>
                </c:pt>
                <c:pt idx="392">
                  <c:v>3.7371513258941542</c:v>
                </c:pt>
                <c:pt idx="393">
                  <c:v>3.739760063314423</c:v>
                </c:pt>
                <c:pt idx="394">
                  <c:v>3.7297596553182046</c:v>
                </c:pt>
                <c:pt idx="395">
                  <c:v>3.7716558755445755</c:v>
                </c:pt>
                <c:pt idx="396">
                  <c:v>3.7382204748767074</c:v>
                </c:pt>
                <c:pt idx="397">
                  <c:v>3.8276338519917501</c:v>
                </c:pt>
                <c:pt idx="398">
                  <c:v>3.8100572113641982</c:v>
                </c:pt>
                <c:pt idx="399">
                  <c:v>3.7020521022389201</c:v>
                </c:pt>
                <c:pt idx="400">
                  <c:v>3.7302642537247022</c:v>
                </c:pt>
                <c:pt idx="401">
                  <c:v>3.7394527229313876</c:v>
                </c:pt>
                <c:pt idx="402">
                  <c:v>3.7990191953738988</c:v>
                </c:pt>
                <c:pt idx="403">
                  <c:v>3.7808530785365551</c:v>
                </c:pt>
                <c:pt idx="404">
                  <c:v>3.8023358084764607</c:v>
                </c:pt>
                <c:pt idx="405">
                  <c:v>3.7288916695297338</c:v>
                </c:pt>
                <c:pt idx="406">
                  <c:v>3.7163662711676286</c:v>
                </c:pt>
                <c:pt idx="407">
                  <c:v>3.6542069446899021</c:v>
                </c:pt>
                <c:pt idx="408">
                  <c:v>3.6432940392877424</c:v>
                </c:pt>
                <c:pt idx="409">
                  <c:v>3.6044736945095592</c:v>
                </c:pt>
                <c:pt idx="410">
                  <c:v>3.5724927114446472</c:v>
                </c:pt>
                <c:pt idx="411">
                  <c:v>3.4478092885415652</c:v>
                </c:pt>
                <c:pt idx="412">
                  <c:v>3.4868349426240282</c:v>
                </c:pt>
                <c:pt idx="413">
                  <c:v>3.5109747265070799</c:v>
                </c:pt>
                <c:pt idx="414">
                  <c:v>3.434784121054161</c:v>
                </c:pt>
                <c:pt idx="415">
                  <c:v>3.3777528011825813</c:v>
                </c:pt>
                <c:pt idx="416">
                  <c:v>3.3176528144170918</c:v>
                </c:pt>
                <c:pt idx="417">
                  <c:v>3.264460313843653</c:v>
                </c:pt>
                <c:pt idx="418">
                  <c:v>3.2220906955144382</c:v>
                </c:pt>
                <c:pt idx="419">
                  <c:v>3.1461653148999553</c:v>
                </c:pt>
                <c:pt idx="420">
                  <c:v>3.1474603220615625</c:v>
                </c:pt>
                <c:pt idx="421">
                  <c:v>3.0972682221416492</c:v>
                </c:pt>
                <c:pt idx="422">
                  <c:v>3.0115107526637397</c:v>
                </c:pt>
                <c:pt idx="423">
                  <c:v>3.0309469341075284</c:v>
                </c:pt>
                <c:pt idx="424">
                  <c:v>3.2314775301273024</c:v>
                </c:pt>
                <c:pt idx="425">
                  <c:v>3.1775730005606806</c:v>
                </c:pt>
                <c:pt idx="426">
                  <c:v>3.4534008085802883</c:v>
                </c:pt>
                <c:pt idx="427">
                  <c:v>3.5502466093419813</c:v>
                </c:pt>
                <c:pt idx="428">
                  <c:v>3.7387930378323517</c:v>
                </c:pt>
                <c:pt idx="429">
                  <c:v>3.7558569228926419</c:v>
                </c:pt>
                <c:pt idx="430">
                  <c:v>3.8625378694847998</c:v>
                </c:pt>
                <c:pt idx="431">
                  <c:v>3.8493843649137958</c:v>
                </c:pt>
                <c:pt idx="432">
                  <c:v>4.0771795841820904</c:v>
                </c:pt>
                <c:pt idx="433">
                  <c:v>4.19513750478768</c:v>
                </c:pt>
                <c:pt idx="434">
                  <c:v>4.2399409170723859</c:v>
                </c:pt>
                <c:pt idx="435">
                  <c:v>4.1078935417341427</c:v>
                </c:pt>
                <c:pt idx="436">
                  <c:v>4.0092089147321293</c:v>
                </c:pt>
                <c:pt idx="437">
                  <c:v>4.1258043575743066</c:v>
                </c:pt>
                <c:pt idx="438">
                  <c:v>4.3063570752693172</c:v>
                </c:pt>
                <c:pt idx="439">
                  <c:v>4.2025282259184795</c:v>
                </c:pt>
                <c:pt idx="440">
                  <c:v>4.1258056580578568</c:v>
                </c:pt>
                <c:pt idx="441">
                  <c:v>4.2867326719933203</c:v>
                </c:pt>
                <c:pt idx="442">
                  <c:v>4.3678863933245031</c:v>
                </c:pt>
                <c:pt idx="443">
                  <c:v>4.3222570907579536</c:v>
                </c:pt>
                <c:pt idx="444">
                  <c:v>4.1826373880468584</c:v>
                </c:pt>
                <c:pt idx="445">
                  <c:v>4.24423304090773</c:v>
                </c:pt>
                <c:pt idx="446">
                  <c:v>4.1557819851944195</c:v>
                </c:pt>
                <c:pt idx="447">
                  <c:v>4.1479210982929215</c:v>
                </c:pt>
                <c:pt idx="448">
                  <c:v>4.2576350362109254</c:v>
                </c:pt>
                <c:pt idx="449">
                  <c:v>4.2906332028180723</c:v>
                </c:pt>
                <c:pt idx="450">
                  <c:v>4.3835835828838539</c:v>
                </c:pt>
                <c:pt idx="451">
                  <c:v>4.315934814837032</c:v>
                </c:pt>
                <c:pt idx="452">
                  <c:v>4.4370318650996063</c:v>
                </c:pt>
                <c:pt idx="453">
                  <c:v>4.4040740313040088</c:v>
                </c:pt>
                <c:pt idx="454">
                  <c:v>4.2299351814105641</c:v>
                </c:pt>
                <c:pt idx="455">
                  <c:v>4.2364007810732858</c:v>
                </c:pt>
                <c:pt idx="456">
                  <c:v>4.1080019540283557</c:v>
                </c:pt>
                <c:pt idx="457">
                  <c:v>4.1693228602644083</c:v>
                </c:pt>
                <c:pt idx="458">
                  <c:v>4.2193343624208595</c:v>
                </c:pt>
                <c:pt idx="459">
                  <c:v>4.1865810060376552</c:v>
                </c:pt>
                <c:pt idx="460">
                  <c:v>3.8676499150210923</c:v>
                </c:pt>
                <c:pt idx="461">
                  <c:v>3.7711728034606877</c:v>
                </c:pt>
                <c:pt idx="462">
                  <c:v>3.7047519593026181</c:v>
                </c:pt>
                <c:pt idx="463">
                  <c:v>3.6270709881810164</c:v>
                </c:pt>
                <c:pt idx="464">
                  <c:v>3.6039353983822893</c:v>
                </c:pt>
                <c:pt idx="465">
                  <c:v>3.3378913793658818</c:v>
                </c:pt>
                <c:pt idx="466">
                  <c:v>3.2451818556131253</c:v>
                </c:pt>
                <c:pt idx="467">
                  <c:v>3.1764417033224404</c:v>
                </c:pt>
                <c:pt idx="468">
                  <c:v>3.2078809185457478</c:v>
                </c:pt>
                <c:pt idx="469">
                  <c:v>3.0471843100694209</c:v>
                </c:pt>
                <c:pt idx="470">
                  <c:v>2.7463275244195304</c:v>
                </c:pt>
                <c:pt idx="471">
                  <c:v>2.7162458659474598</c:v>
                </c:pt>
                <c:pt idx="472">
                  <c:v>2.8975416064168602</c:v>
                </c:pt>
                <c:pt idx="473">
                  <c:v>2.865513845839188</c:v>
                </c:pt>
                <c:pt idx="474">
                  <c:v>2.9171167603856238</c:v>
                </c:pt>
                <c:pt idx="475">
                  <c:v>2.8991571581375357</c:v>
                </c:pt>
                <c:pt idx="476">
                  <c:v>2.9403852545228175</c:v>
                </c:pt>
                <c:pt idx="477">
                  <c:v>3.1297437410071445</c:v>
                </c:pt>
                <c:pt idx="478">
                  <c:v>3.128182932852444</c:v>
                </c:pt>
                <c:pt idx="479">
                  <c:v>3.1707723118846118</c:v>
                </c:pt>
                <c:pt idx="480">
                  <c:v>3.2950175582506409</c:v>
                </c:pt>
                <c:pt idx="481">
                  <c:v>3.3124583143339303</c:v>
                </c:pt>
                <c:pt idx="482">
                  <c:v>3.224867763776424</c:v>
                </c:pt>
                <c:pt idx="483">
                  <c:v>3.1851060868585837</c:v>
                </c:pt>
                <c:pt idx="484">
                  <c:v>3.1102954886447005</c:v>
                </c:pt>
                <c:pt idx="485">
                  <c:v>3.0038509496725596</c:v>
                </c:pt>
                <c:pt idx="486">
                  <c:v>3.059160067125887</c:v>
                </c:pt>
                <c:pt idx="487">
                  <c:v>3.0526385043367505</c:v>
                </c:pt>
                <c:pt idx="488">
                  <c:v>3.0522228944514973</c:v>
                </c:pt>
                <c:pt idx="489">
                  <c:v>3.1060129592513177</c:v>
                </c:pt>
                <c:pt idx="490">
                  <c:v>3.1191592989743278</c:v>
                </c:pt>
                <c:pt idx="491">
                  <c:v>3.1370160222201133</c:v>
                </c:pt>
                <c:pt idx="492">
                  <c:v>3.1701492469516142</c:v>
                </c:pt>
                <c:pt idx="493">
                  <c:v>3.1882247859072774</c:v>
                </c:pt>
                <c:pt idx="494">
                  <c:v>3.1676771184897832</c:v>
                </c:pt>
                <c:pt idx="495">
                  <c:v>3.1277879651700871</c:v>
                </c:pt>
                <c:pt idx="496">
                  <c:v>3.0697741529888365</c:v>
                </c:pt>
                <c:pt idx="497">
                  <c:v>3.1112320431380596</c:v>
                </c:pt>
                <c:pt idx="498">
                  <c:v>3.0759573611790465</c:v>
                </c:pt>
                <c:pt idx="499">
                  <c:v>3.1106690595331772</c:v>
                </c:pt>
                <c:pt idx="500">
                  <c:v>3.1552760555058867</c:v>
                </c:pt>
                <c:pt idx="501">
                  <c:v>3.1052476164695366</c:v>
                </c:pt>
                <c:pt idx="502">
                  <c:v>3.0823540692994613</c:v>
                </c:pt>
                <c:pt idx="503">
                  <c:v>2.987144513411693</c:v>
                </c:pt>
                <c:pt idx="504">
                  <c:v>2.9248275929423966</c:v>
                </c:pt>
                <c:pt idx="505">
                  <c:v>2.9690229319620083</c:v>
                </c:pt>
                <c:pt idx="506">
                  <c:v>2.907093824997629</c:v>
                </c:pt>
                <c:pt idx="507">
                  <c:v>2.9235632076002904</c:v>
                </c:pt>
                <c:pt idx="508">
                  <c:v>2.8721038125173011</c:v>
                </c:pt>
                <c:pt idx="509">
                  <c:v>2.7734468736920146</c:v>
                </c:pt>
                <c:pt idx="510">
                  <c:v>2.8921204491552657</c:v>
                </c:pt>
                <c:pt idx="511">
                  <c:v>2.8970926636869154</c:v>
                </c:pt>
                <c:pt idx="512">
                  <c:v>2.7163873591736252</c:v>
                </c:pt>
                <c:pt idx="513">
                  <c:v>2.5553440147710225</c:v>
                </c:pt>
                <c:pt idx="514">
                  <c:v>2.4899086923948892</c:v>
                </c:pt>
                <c:pt idx="515">
                  <c:v>2.3884471275480732</c:v>
                </c:pt>
                <c:pt idx="516">
                  <c:v>2.3650477726422277</c:v>
                </c:pt>
                <c:pt idx="517">
                  <c:v>2.1980051946568513</c:v>
                </c:pt>
                <c:pt idx="518">
                  <c:v>2.0936182161012384</c:v>
                </c:pt>
                <c:pt idx="519">
                  <c:v>2.0737094723204081</c:v>
                </c:pt>
                <c:pt idx="520">
                  <c:v>1.8505583117727151</c:v>
                </c:pt>
                <c:pt idx="521">
                  <c:v>1.7574879042728244</c:v>
                </c:pt>
                <c:pt idx="522">
                  <c:v>1.6043894983304061</c:v>
                </c:pt>
                <c:pt idx="523">
                  <c:v>1.5972224821114367</c:v>
                </c:pt>
                <c:pt idx="524">
                  <c:v>1.5945414155241133</c:v>
                </c:pt>
                <c:pt idx="525">
                  <c:v>1.4898155970617886</c:v>
                </c:pt>
                <c:pt idx="526">
                  <c:v>1.5457453838721131</c:v>
                </c:pt>
                <c:pt idx="527">
                  <c:v>1.6071356651168229</c:v>
                </c:pt>
                <c:pt idx="528">
                  <c:v>1.6422819666459643</c:v>
                </c:pt>
                <c:pt idx="529">
                  <c:v>1.5986849450004654</c:v>
                </c:pt>
                <c:pt idx="530">
                  <c:v>1.6652633929074954</c:v>
                </c:pt>
                <c:pt idx="531">
                  <c:v>1.6344406100602902</c:v>
                </c:pt>
                <c:pt idx="532">
                  <c:v>1.5556199960813972</c:v>
                </c:pt>
                <c:pt idx="533">
                  <c:v>1.4823290145111272</c:v>
                </c:pt>
                <c:pt idx="534">
                  <c:v>1.4322317978516734</c:v>
                </c:pt>
                <c:pt idx="535">
                  <c:v>1.5189381268391808</c:v>
                </c:pt>
                <c:pt idx="536">
                  <c:v>1.4709275232067769</c:v>
                </c:pt>
                <c:pt idx="537">
                  <c:v>1.4470803105486645</c:v>
                </c:pt>
                <c:pt idx="538">
                  <c:v>1.55896195459049</c:v>
                </c:pt>
                <c:pt idx="539">
                  <c:v>1.580326093143771</c:v>
                </c:pt>
                <c:pt idx="540">
                  <c:v>1.53044409831728</c:v>
                </c:pt>
                <c:pt idx="541">
                  <c:v>1.5481831668754251</c:v>
                </c:pt>
                <c:pt idx="542">
                  <c:v>1.5477643741895748</c:v>
                </c:pt>
                <c:pt idx="543">
                  <c:v>1.5622524484302991</c:v>
                </c:pt>
                <c:pt idx="544">
                  <c:v>1.5468018704396025</c:v>
                </c:pt>
                <c:pt idx="545">
                  <c:v>1.5470089528602344</c:v>
                </c:pt>
                <c:pt idx="546">
                  <c:v>1.6124797475452788</c:v>
                </c:pt>
                <c:pt idx="547">
                  <c:v>1.5974445514350804</c:v>
                </c:pt>
                <c:pt idx="548">
                  <c:v>1.6138334074792089</c:v>
                </c:pt>
                <c:pt idx="549">
                  <c:v>1.6598909573225562</c:v>
                </c:pt>
                <c:pt idx="550">
                  <c:v>1.6432349606979237</c:v>
                </c:pt>
                <c:pt idx="551">
                  <c:v>1.6356755713038009</c:v>
                </c:pt>
                <c:pt idx="552">
                  <c:v>1.6171633025182579</c:v>
                </c:pt>
                <c:pt idx="553">
                  <c:v>1.5828466105900161</c:v>
                </c:pt>
                <c:pt idx="554">
                  <c:v>1.5469540986162786</c:v>
                </c:pt>
                <c:pt idx="555">
                  <c:v>1.5524629796643354</c:v>
                </c:pt>
                <c:pt idx="556">
                  <c:v>1.5524268795849021</c:v>
                </c:pt>
                <c:pt idx="557">
                  <c:v>1.575972262807801</c:v>
                </c:pt>
                <c:pt idx="558">
                  <c:v>1.5995751155327038</c:v>
                </c:pt>
                <c:pt idx="559">
                  <c:v>1.6273936472882053</c:v>
                </c:pt>
                <c:pt idx="560">
                  <c:v>1.6381466939555944</c:v>
                </c:pt>
                <c:pt idx="561">
                  <c:v>1.5985679535349395</c:v>
                </c:pt>
                <c:pt idx="562">
                  <c:v>1.5300327570037022</c:v>
                </c:pt>
                <c:pt idx="563">
                  <c:v>1.5026838322199612</c:v>
                </c:pt>
                <c:pt idx="564">
                  <c:v>1.4807562635479301</c:v>
                </c:pt>
                <c:pt idx="565">
                  <c:v>1.5018513959615898</c:v>
                </c:pt>
                <c:pt idx="566">
                  <c:v>1.5016739868537334</c:v>
                </c:pt>
                <c:pt idx="567">
                  <c:v>1.4683563447096262</c:v>
                </c:pt>
                <c:pt idx="568">
                  <c:v>1.4420948720057938</c:v>
                </c:pt>
                <c:pt idx="569">
                  <c:v>1.4856239674795504</c:v>
                </c:pt>
                <c:pt idx="570">
                  <c:v>1.4648094282075319</c:v>
                </c:pt>
                <c:pt idx="571">
                  <c:v>1.3869585780603317</c:v>
                </c:pt>
                <c:pt idx="572">
                  <c:v>1.3077812451369943</c:v>
                </c:pt>
                <c:pt idx="573">
                  <c:v>1.2961750843243789</c:v>
                </c:pt>
                <c:pt idx="574">
                  <c:v>1.2945315903567038</c:v>
                </c:pt>
                <c:pt idx="575">
                  <c:v>1.2764022622213667</c:v>
                </c:pt>
                <c:pt idx="576">
                  <c:v>1.2628559907069934</c:v>
                </c:pt>
                <c:pt idx="577">
                  <c:v>1.2620109779741566</c:v>
                </c:pt>
                <c:pt idx="578">
                  <c:v>1.2263826975542296</c:v>
                </c:pt>
                <c:pt idx="579">
                  <c:v>1.2532638926854813</c:v>
                </c:pt>
                <c:pt idx="580">
                  <c:v>1.2263096847449908</c:v>
                </c:pt>
                <c:pt idx="581">
                  <c:v>1.254095826294642</c:v>
                </c:pt>
                <c:pt idx="582">
                  <c:v>1.2874372759213792</c:v>
                </c:pt>
                <c:pt idx="583">
                  <c:v>1.2199010577064708</c:v>
                </c:pt>
                <c:pt idx="584">
                  <c:v>1.1935512800682033</c:v>
                </c:pt>
                <c:pt idx="585">
                  <c:v>1.2033847853348261</c:v>
                </c:pt>
                <c:pt idx="586">
                  <c:v>1.208174281252375</c:v>
                </c:pt>
                <c:pt idx="587">
                  <c:v>1.2027296847804827</c:v>
                </c:pt>
                <c:pt idx="588">
                  <c:v>1.1150562092863274</c:v>
                </c:pt>
                <c:pt idx="589">
                  <c:v>1.1256882867442435</c:v>
                </c:pt>
                <c:pt idx="590">
                  <c:v>1.1939281672069828</c:v>
                </c:pt>
                <c:pt idx="591">
                  <c:v>1.2111751387584331</c:v>
                </c:pt>
                <c:pt idx="592">
                  <c:v>1.2415638766300641</c:v>
                </c:pt>
                <c:pt idx="593">
                  <c:v>1.2210998335571628</c:v>
                </c:pt>
                <c:pt idx="594">
                  <c:v>1.2430333565832883</c:v>
                </c:pt>
                <c:pt idx="595">
                  <c:v>1.2771620659965524</c:v>
                </c:pt>
                <c:pt idx="596">
                  <c:v>1.2536168843934095</c:v>
                </c:pt>
                <c:pt idx="597">
                  <c:v>1.2088535066029882</c:v>
                </c:pt>
                <c:pt idx="598">
                  <c:v>1.1720112901530544</c:v>
                </c:pt>
                <c:pt idx="599">
                  <c:v>1.0953318596247903</c:v>
                </c:pt>
                <c:pt idx="600">
                  <c:v>1.0962622218516493</c:v>
                </c:pt>
                <c:pt idx="601">
                  <c:v>1.0702430398059526</c:v>
                </c:pt>
                <c:pt idx="602">
                  <c:v>1.0353961615670044</c:v>
                </c:pt>
                <c:pt idx="603">
                  <c:v>1.0619913704330208</c:v>
                </c:pt>
                <c:pt idx="604">
                  <c:v>1.0314861937476638</c:v>
                </c:pt>
                <c:pt idx="605">
                  <c:v>0.99580125710849621</c:v>
                </c:pt>
                <c:pt idx="606">
                  <c:v>0.93742654947254023</c:v>
                </c:pt>
                <c:pt idx="607">
                  <c:v>0.94244514199484819</c:v>
                </c:pt>
                <c:pt idx="608">
                  <c:v>0.96915225103819214</c:v>
                </c:pt>
                <c:pt idx="609">
                  <c:v>0.96608624435446599</c:v>
                </c:pt>
                <c:pt idx="610">
                  <c:v>0.94117999835761712</c:v>
                </c:pt>
                <c:pt idx="611">
                  <c:v>0.92520067326988498</c:v>
                </c:pt>
                <c:pt idx="612">
                  <c:v>0.92029847580192958</c:v>
                </c:pt>
                <c:pt idx="613">
                  <c:v>0.96664304475851259</c:v>
                </c:pt>
                <c:pt idx="614">
                  <c:v>1.0138759769282386</c:v>
                </c:pt>
                <c:pt idx="615">
                  <c:v>1.0304088813406189</c:v>
                </c:pt>
                <c:pt idx="616">
                  <c:v>1.0279008533789824</c:v>
                </c:pt>
                <c:pt idx="617">
                  <c:v>1.0345405879904965</c:v>
                </c:pt>
                <c:pt idx="618">
                  <c:v>1.1350774915799047</c:v>
                </c:pt>
                <c:pt idx="619">
                  <c:v>1.2534347026024595</c:v>
                </c:pt>
                <c:pt idx="620">
                  <c:v>1.2495174725164411</c:v>
                </c:pt>
                <c:pt idx="621">
                  <c:v>1.2313469940524073</c:v>
                </c:pt>
                <c:pt idx="622">
                  <c:v>1.2310800490676266</c:v>
                </c:pt>
                <c:pt idx="623">
                  <c:v>1.2323063148962461</c:v>
                </c:pt>
                <c:pt idx="624">
                  <c:v>1.2754141963258554</c:v>
                </c:pt>
                <c:pt idx="625">
                  <c:v>1.2682343205758946</c:v>
                </c:pt>
                <c:pt idx="626">
                  <c:v>1.278230327830874</c:v>
                </c:pt>
                <c:pt idx="627">
                  <c:v>1.2810267987534472</c:v>
                </c:pt>
                <c:pt idx="628">
                  <c:v>1.2830065508472379</c:v>
                </c:pt>
                <c:pt idx="629">
                  <c:v>1.2267979085514928</c:v>
                </c:pt>
                <c:pt idx="630">
                  <c:v>1.235651733765482</c:v>
                </c:pt>
                <c:pt idx="631">
                  <c:v>1.2445833632091732</c:v>
                </c:pt>
                <c:pt idx="632">
                  <c:v>1.235003726022738</c:v>
                </c:pt>
                <c:pt idx="633">
                  <c:v>1.2188372509658534</c:v>
                </c:pt>
                <c:pt idx="634">
                  <c:v>1.2082008251606327</c:v>
                </c:pt>
                <c:pt idx="635">
                  <c:v>1.1527530523493841</c:v>
                </c:pt>
                <c:pt idx="636">
                  <c:v>1.1324139488864686</c:v>
                </c:pt>
                <c:pt idx="637">
                  <c:v>1.1145722383659511</c:v>
                </c:pt>
                <c:pt idx="638">
                  <c:v>1.0848432930456862</c:v>
                </c:pt>
                <c:pt idx="639">
                  <c:v>1.0741954449018003</c:v>
                </c:pt>
                <c:pt idx="640">
                  <c:v>1.0514535381256929</c:v>
                </c:pt>
                <c:pt idx="641">
                  <c:v>1.1281197411839921</c:v>
                </c:pt>
                <c:pt idx="642">
                  <c:v>1.1311991258971799</c:v>
                </c:pt>
                <c:pt idx="643">
                  <c:v>1.1240048230567572</c:v>
                </c:pt>
                <c:pt idx="644">
                  <c:v>1.147011579270258</c:v>
                </c:pt>
                <c:pt idx="645">
                  <c:v>1.1583468774887664</c:v>
                </c:pt>
                <c:pt idx="646">
                  <c:v>1.1753149934706488</c:v>
                </c:pt>
                <c:pt idx="647">
                  <c:v>1.2033019849746405</c:v>
                </c:pt>
                <c:pt idx="648">
                  <c:v>1.1899287442982487</c:v>
                </c:pt>
                <c:pt idx="649">
                  <c:v>1.1989607986311148</c:v>
                </c:pt>
                <c:pt idx="650">
                  <c:v>1.22142164178518</c:v>
                </c:pt>
                <c:pt idx="651">
                  <c:v>1.3031723506251203</c:v>
                </c:pt>
                <c:pt idx="652">
                  <c:v>1.3147793305698319</c:v>
                </c:pt>
                <c:pt idx="653">
                  <c:v>1.2856092474117025</c:v>
                </c:pt>
                <c:pt idx="654">
                  <c:v>1.243702468417627</c:v>
                </c:pt>
                <c:pt idx="655">
                  <c:v>1.2444860816897556</c:v>
                </c:pt>
                <c:pt idx="656">
                  <c:v>1.3014394746723701</c:v>
                </c:pt>
                <c:pt idx="657">
                  <c:v>1.3722051294945457</c:v>
                </c:pt>
                <c:pt idx="658">
                  <c:v>1.3626080898221713</c:v>
                </c:pt>
                <c:pt idx="659">
                  <c:v>1.455614251303134</c:v>
                </c:pt>
                <c:pt idx="660">
                  <c:v>1.5992625150899229</c:v>
                </c:pt>
                <c:pt idx="661">
                  <c:v>1.6235428973820396</c:v>
                </c:pt>
                <c:pt idx="662">
                  <c:v>1.6581787727640083</c:v>
                </c:pt>
                <c:pt idx="663">
                  <c:v>1.6900152605376564</c:v>
                </c:pt>
                <c:pt idx="664">
                  <c:v>1.7134510644755079</c:v>
                </c:pt>
                <c:pt idx="665">
                  <c:v>1.8263806437136241</c:v>
                </c:pt>
                <c:pt idx="666">
                  <c:v>1.8110399397286896</c:v>
                </c:pt>
                <c:pt idx="667">
                  <c:v>1.8184078955183045</c:v>
                </c:pt>
                <c:pt idx="668">
                  <c:v>1.8164906354814354</c:v>
                </c:pt>
                <c:pt idx="669">
                  <c:v>1.8158726098087257</c:v>
                </c:pt>
                <c:pt idx="670">
                  <c:v>1.8194220426036594</c:v>
                </c:pt>
                <c:pt idx="671">
                  <c:v>1.8377468194869575</c:v>
                </c:pt>
                <c:pt idx="672">
                  <c:v>1.8503227129059057</c:v>
                </c:pt>
                <c:pt idx="673">
                  <c:v>1.7810831735950241</c:v>
                </c:pt>
                <c:pt idx="674">
                  <c:v>1.748843144976892</c:v>
                </c:pt>
                <c:pt idx="675">
                  <c:v>1.827613411016823</c:v>
                </c:pt>
                <c:pt idx="676">
                  <c:v>1.848029401116865</c:v>
                </c:pt>
                <c:pt idx="677">
                  <c:v>1.8880868133703435</c:v>
                </c:pt>
                <c:pt idx="678">
                  <c:v>1.803165546314826</c:v>
                </c:pt>
                <c:pt idx="679">
                  <c:v>1.6818852250205922</c:v>
                </c:pt>
                <c:pt idx="680">
                  <c:v>1.6342406436150159</c:v>
                </c:pt>
                <c:pt idx="681">
                  <c:v>1.5900867874319711</c:v>
                </c:pt>
                <c:pt idx="682">
                  <c:v>1.6428467846116939</c:v>
                </c:pt>
                <c:pt idx="683">
                  <c:v>1.7443815307455857</c:v>
                </c:pt>
                <c:pt idx="684">
                  <c:v>1.7962703062155916</c:v>
                </c:pt>
                <c:pt idx="685">
                  <c:v>1.6853381279405319</c:v>
                </c:pt>
                <c:pt idx="686">
                  <c:v>1.6341595562788571</c:v>
                </c:pt>
                <c:pt idx="687">
                  <c:v>1.6676109393645693</c:v>
                </c:pt>
                <c:pt idx="688">
                  <c:v>1.6512225527031847</c:v>
                </c:pt>
                <c:pt idx="689">
                  <c:v>1.6404543820300126</c:v>
                </c:pt>
                <c:pt idx="690">
                  <c:v>1.6347373683311213</c:v>
                </c:pt>
                <c:pt idx="691">
                  <c:v>1.6645724713109207</c:v>
                </c:pt>
                <c:pt idx="692">
                  <c:v>1.6310050906137905</c:v>
                </c:pt>
                <c:pt idx="693">
                  <c:v>1.654571648259892</c:v>
                </c:pt>
                <c:pt idx="694">
                  <c:v>1.7300996324632874</c:v>
                </c:pt>
                <c:pt idx="695">
                  <c:v>1.7754814109190113</c:v>
                </c:pt>
                <c:pt idx="696">
                  <c:v>1.7978902450303833</c:v>
                </c:pt>
                <c:pt idx="697">
                  <c:v>1.8130090291497558</c:v>
                </c:pt>
                <c:pt idx="698">
                  <c:v>1.8387178293794373</c:v>
                </c:pt>
                <c:pt idx="699">
                  <c:v>1.9857512223398341</c:v>
                </c:pt>
                <c:pt idx="700">
                  <c:v>2.1024541901065708</c:v>
                </c:pt>
                <c:pt idx="701">
                  <c:v>2.1673462577428868</c:v>
                </c:pt>
                <c:pt idx="702">
                  <c:v>2.1894059078169041</c:v>
                </c:pt>
                <c:pt idx="703">
                  <c:v>2.1846358981412402</c:v>
                </c:pt>
                <c:pt idx="704">
                  <c:v>2.1659582644799742</c:v>
                </c:pt>
                <c:pt idx="705">
                  <c:v>2.314340089061802</c:v>
                </c:pt>
                <c:pt idx="706">
                  <c:v>2.26029195795148</c:v>
                </c:pt>
                <c:pt idx="707">
                  <c:v>2.2200996533769111</c:v>
                </c:pt>
                <c:pt idx="708">
                  <c:v>2.212148512719438</c:v>
                </c:pt>
                <c:pt idx="709">
                  <c:v>2.2759209473533271</c:v>
                </c:pt>
                <c:pt idx="710">
                  <c:v>2.5381449379480734</c:v>
                </c:pt>
                <c:pt idx="711">
                  <c:v>2.6046043962636269</c:v>
                </c:pt>
                <c:pt idx="712">
                  <c:v>2.5765370983128211</c:v>
                </c:pt>
                <c:pt idx="713">
                  <c:v>2.3733017167754293</c:v>
                </c:pt>
                <c:pt idx="714">
                  <c:v>2.204478074701409</c:v>
                </c:pt>
                <c:pt idx="715">
                  <c:v>2.147357033780704</c:v>
                </c:pt>
                <c:pt idx="716">
                  <c:v>2.1786623917059655</c:v>
                </c:pt>
                <c:pt idx="717">
                  <c:v>2.1490198815442212</c:v>
                </c:pt>
                <c:pt idx="718">
                  <c:v>2.0680835100947079</c:v>
                </c:pt>
                <c:pt idx="719">
                  <c:v>2.1667960165046942</c:v>
                </c:pt>
                <c:pt idx="720">
                  <c:v>2.1319750887223923</c:v>
                </c:pt>
                <c:pt idx="721">
                  <c:v>2.1302433671909444</c:v>
                </c:pt>
                <c:pt idx="722">
                  <c:v>2.1823486181404581</c:v>
                </c:pt>
                <c:pt idx="723">
                  <c:v>2.2150551045320461</c:v>
                </c:pt>
                <c:pt idx="724">
                  <c:v>2.2493724970599605</c:v>
                </c:pt>
                <c:pt idx="725">
                  <c:v>2.3192700194462197</c:v>
                </c:pt>
                <c:pt idx="726">
                  <c:v>2.258912074629142</c:v>
                </c:pt>
                <c:pt idx="727">
                  <c:v>2.2834551403590355</c:v>
                </c:pt>
                <c:pt idx="728">
                  <c:v>2.3380345113977246</c:v>
                </c:pt>
                <c:pt idx="729">
                  <c:v>2.2939693829784007</c:v>
                </c:pt>
                <c:pt idx="730">
                  <c:v>2.3359140244699157</c:v>
                </c:pt>
                <c:pt idx="731">
                  <c:v>2.2911091003951056</c:v>
                </c:pt>
                <c:pt idx="732">
                  <c:v>2.2239731044211699</c:v>
                </c:pt>
                <c:pt idx="733">
                  <c:v>2.2255954203359276</c:v>
                </c:pt>
                <c:pt idx="734">
                  <c:v>2.2684331825183239</c:v>
                </c:pt>
                <c:pt idx="735">
                  <c:v>2.2487072937894839</c:v>
                </c:pt>
                <c:pt idx="736">
                  <c:v>2.3154991937922449</c:v>
                </c:pt>
                <c:pt idx="737">
                  <c:v>2.2995213765423679</c:v>
                </c:pt>
                <c:pt idx="738">
                  <c:v>2.3557387459067214</c:v>
                </c:pt>
                <c:pt idx="739">
                  <c:v>2.3196042684290732</c:v>
                </c:pt>
                <c:pt idx="740">
                  <c:v>2.2572902461954119</c:v>
                </c:pt>
                <c:pt idx="741">
                  <c:v>2.2891777295440434</c:v>
                </c:pt>
                <c:pt idx="742">
                  <c:v>2.2899335425062439</c:v>
                </c:pt>
                <c:pt idx="743">
                  <c:v>2.4052423974541637</c:v>
                </c:pt>
                <c:pt idx="744">
                  <c:v>2.4953780170243198</c:v>
                </c:pt>
                <c:pt idx="745">
                  <c:v>2.507302355009366</c:v>
                </c:pt>
                <c:pt idx="746">
                  <c:v>2.5791309331151759</c:v>
                </c:pt>
                <c:pt idx="747">
                  <c:v>2.6473831446157492</c:v>
                </c:pt>
                <c:pt idx="748">
                  <c:v>2.6634918869207085</c:v>
                </c:pt>
                <c:pt idx="749">
                  <c:v>2.7904328799919553</c:v>
                </c:pt>
                <c:pt idx="750">
                  <c:v>2.7815448826588867</c:v>
                </c:pt>
                <c:pt idx="751">
                  <c:v>2.7237649609283019</c:v>
                </c:pt>
                <c:pt idx="752">
                  <c:v>2.8170344393440656</c:v>
                </c:pt>
                <c:pt idx="753">
                  <c:v>2.9669713245395584</c:v>
                </c:pt>
                <c:pt idx="754">
                  <c:v>3.0071104257004642</c:v>
                </c:pt>
                <c:pt idx="755">
                  <c:v>3.0555087124410036</c:v>
                </c:pt>
                <c:pt idx="756">
                  <c:v>2.9507026671319263</c:v>
                </c:pt>
                <c:pt idx="757">
                  <c:v>2.9680468760312584</c:v>
                </c:pt>
                <c:pt idx="758">
                  <c:v>3.0592427299491738</c:v>
                </c:pt>
                <c:pt idx="759">
                  <c:v>3.089041161496362</c:v>
                </c:pt>
                <c:pt idx="760">
                  <c:v>3.3290419583598552</c:v>
                </c:pt>
                <c:pt idx="761">
                  <c:v>3.5243079558357957</c:v>
                </c:pt>
                <c:pt idx="762">
                  <c:v>3.7779869033107616</c:v>
                </c:pt>
                <c:pt idx="763">
                  <c:v>3.7056033822238663</c:v>
                </c:pt>
                <c:pt idx="764">
                  <c:v>3.5963647023863685</c:v>
                </c:pt>
                <c:pt idx="765">
                  <c:v>3.7271986682266949</c:v>
                </c:pt>
                <c:pt idx="766">
                  <c:v>3.6055239028173576</c:v>
                </c:pt>
                <c:pt idx="767">
                  <c:v>3.4961378208246323</c:v>
                </c:pt>
                <c:pt idx="768">
                  <c:v>3.5066091749899528</c:v>
                </c:pt>
                <c:pt idx="769">
                  <c:v>3.6057303884569887</c:v>
                </c:pt>
                <c:pt idx="770">
                  <c:v>3.5750293510046336</c:v>
                </c:pt>
                <c:pt idx="771">
                  <c:v>3.6275926352183054</c:v>
                </c:pt>
                <c:pt idx="772">
                  <c:v>3.7428507029699691</c:v>
                </c:pt>
                <c:pt idx="773">
                  <c:v>3.9265144631020701</c:v>
                </c:pt>
                <c:pt idx="774">
                  <c:v>4.0834618493522399</c:v>
                </c:pt>
                <c:pt idx="775">
                  <c:v>3.9816500939920192</c:v>
                </c:pt>
                <c:pt idx="776">
                  <c:v>4.0213610621617271</c:v>
                </c:pt>
                <c:pt idx="777">
                  <c:v>4.1681709741881017</c:v>
                </c:pt>
                <c:pt idx="778">
                  <c:v>3.9085188686161096</c:v>
                </c:pt>
                <c:pt idx="779">
                  <c:v>3.9336543209071038</c:v>
                </c:pt>
                <c:pt idx="780">
                  <c:v>3.8353970771703811</c:v>
                </c:pt>
                <c:pt idx="781">
                  <c:v>3.767710499927301</c:v>
                </c:pt>
                <c:pt idx="782">
                  <c:v>3.8590120713906306</c:v>
                </c:pt>
                <c:pt idx="783">
                  <c:v>3.8612863548893879</c:v>
                </c:pt>
                <c:pt idx="784">
                  <c:v>3.7342182222911311</c:v>
                </c:pt>
                <c:pt idx="785">
                  <c:v>3.8459054664581118</c:v>
                </c:pt>
                <c:pt idx="786">
                  <c:v>3.7968854591254977</c:v>
                </c:pt>
                <c:pt idx="787">
                  <c:v>3.9845880032607783</c:v>
                </c:pt>
                <c:pt idx="788">
                  <c:v>4.1370154415680425</c:v>
                </c:pt>
                <c:pt idx="789">
                  <c:v>4.0275244748129104</c:v>
                </c:pt>
                <c:pt idx="790">
                  <c:v>4.1335829407836764</c:v>
                </c:pt>
                <c:pt idx="791">
                  <c:v>4.3741219522640753</c:v>
                </c:pt>
                <c:pt idx="792">
                  <c:v>4.3504903447971603</c:v>
                </c:pt>
                <c:pt idx="793">
                  <c:v>4.2857807231263161</c:v>
                </c:pt>
                <c:pt idx="794">
                  <c:v>4.5789796316078375</c:v>
                </c:pt>
                <c:pt idx="795">
                  <c:v>4.7294591512513815</c:v>
                </c:pt>
                <c:pt idx="796">
                  <c:v>4.9154821953806218</c:v>
                </c:pt>
                <c:pt idx="797">
                  <c:v>4.9910301806179191</c:v>
                </c:pt>
                <c:pt idx="798">
                  <c:v>5.0690030433567257</c:v>
                </c:pt>
                <c:pt idx="799">
                  <c:v>5.2432276298661789</c:v>
                </c:pt>
                <c:pt idx="800">
                  <c:v>5.2345672342170859</c:v>
                </c:pt>
                <c:pt idx="801">
                  <c:v>5.3677164325317532</c:v>
                </c:pt>
                <c:pt idx="802">
                  <c:v>5.5954490849594656</c:v>
                </c:pt>
                <c:pt idx="803">
                  <c:v>5.8717407378318098</c:v>
                </c:pt>
                <c:pt idx="804">
                  <c:v>6.068028846754876</c:v>
                </c:pt>
                <c:pt idx="805">
                  <c:v>6.0685800077291123</c:v>
                </c:pt>
                <c:pt idx="806">
                  <c:v>5.9354870065704075</c:v>
                </c:pt>
                <c:pt idx="807">
                  <c:v>6.0120491981193993</c:v>
                </c:pt>
                <c:pt idx="808">
                  <c:v>6.2459264789000635</c:v>
                </c:pt>
                <c:pt idx="809">
                  <c:v>5.7349998274972451</c:v>
                </c:pt>
                <c:pt idx="810">
                  <c:v>5.6802705249700729</c:v>
                </c:pt>
                <c:pt idx="811">
                  <c:v>5.9389233059754263</c:v>
                </c:pt>
                <c:pt idx="812">
                  <c:v>6.5346155295473656</c:v>
                </c:pt>
                <c:pt idx="813">
                  <c:v>6.7154119077161631</c:v>
                </c:pt>
                <c:pt idx="814">
                  <c:v>6.7836941956031209</c:v>
                </c:pt>
                <c:pt idx="815">
                  <c:v>6.8253732319803486</c:v>
                </c:pt>
                <c:pt idx="816">
                  <c:v>6.8433516726155155</c:v>
                </c:pt>
                <c:pt idx="817">
                  <c:v>6.957711850688602</c:v>
                </c:pt>
                <c:pt idx="818">
                  <c:v>7.0482167700621012</c:v>
                </c:pt>
                <c:pt idx="819">
                  <c:v>6.8551830611137898</c:v>
                </c:pt>
                <c:pt idx="820">
                  <c:v>7.0603099867575088</c:v>
                </c:pt>
                <c:pt idx="821">
                  <c:v>6.7231914625961693</c:v>
                </c:pt>
                <c:pt idx="822">
                  <c:v>6.7263795895371983</c:v>
                </c:pt>
                <c:pt idx="823">
                  <c:v>6.9781987939667562</c:v>
                </c:pt>
                <c:pt idx="824">
                  <c:v>7.4223916838207353</c:v>
                </c:pt>
                <c:pt idx="825">
                  <c:v>7.3202606272541937</c:v>
                </c:pt>
                <c:pt idx="826">
                  <c:v>7.2349756477375964</c:v>
                </c:pt>
                <c:pt idx="827">
                  <c:v>7.2799301754964967</c:v>
                </c:pt>
                <c:pt idx="828">
                  <c:v>8.0263127005688908</c:v>
                </c:pt>
                <c:pt idx="829">
                  <c:v>8.0418680227605304</c:v>
                </c:pt>
                <c:pt idx="830">
                  <c:v>7.3935750324989415</c:v>
                </c:pt>
                <c:pt idx="831">
                  <c:v>7.270248222689192</c:v>
                </c:pt>
                <c:pt idx="832">
                  <c:v>7.1625215365029913</c:v>
                </c:pt>
                <c:pt idx="833">
                  <c:v>7.287733692501174</c:v>
                </c:pt>
                <c:pt idx="834">
                  <c:v>7.2046432677592582</c:v>
                </c:pt>
                <c:pt idx="835">
                  <c:v>6.9346123263546788</c:v>
                </c:pt>
                <c:pt idx="836">
                  <c:v>6.8993695228747374</c:v>
                </c:pt>
                <c:pt idx="837">
                  <c:v>6.9933284116422056</c:v>
                </c:pt>
                <c:pt idx="838">
                  <c:v>6.9814433101013282</c:v>
                </c:pt>
                <c:pt idx="839">
                  <c:v>7.1604535778708067</c:v>
                </c:pt>
                <c:pt idx="840">
                  <c:v>6.6555681203657144</c:v>
                </c:pt>
                <c:pt idx="841">
                  <c:v>6.6510621714804525</c:v>
                </c:pt>
                <c:pt idx="842">
                  <c:v>7.0074577763824841</c:v>
                </c:pt>
                <c:pt idx="843">
                  <c:v>6.8320885101354012</c:v>
                </c:pt>
                <c:pt idx="844">
                  <c:v>7.0105032697191056</c:v>
                </c:pt>
                <c:pt idx="845">
                  <c:v>7.077835978869218</c:v>
                </c:pt>
                <c:pt idx="846">
                  <c:v>7.0720490230909654</c:v>
                </c:pt>
                <c:pt idx="847">
                  <c:v>7.1586869408451266</c:v>
                </c:pt>
                <c:pt idx="848">
                  <c:v>6.9732260019081203</c:v>
                </c:pt>
                <c:pt idx="849">
                  <c:v>6.9690274678755859</c:v>
                </c:pt>
                <c:pt idx="850">
                  <c:v>7.2952570818602771</c:v>
                </c:pt>
                <c:pt idx="851">
                  <c:v>7.2083334532874384</c:v>
                </c:pt>
                <c:pt idx="852">
                  <c:v>7.2984818374627372</c:v>
                </c:pt>
                <c:pt idx="853">
                  <c:v>6.9064020449307968</c:v>
                </c:pt>
                <c:pt idx="854">
                  <c:v>6.7854013378448785</c:v>
                </c:pt>
                <c:pt idx="855">
                  <c:v>6.9729569892239045</c:v>
                </c:pt>
                <c:pt idx="856">
                  <c:v>6.5331324470408623</c:v>
                </c:pt>
                <c:pt idx="857">
                  <c:v>6.472916900933158</c:v>
                </c:pt>
                <c:pt idx="858">
                  <c:v>5.8377536114161979</c:v>
                </c:pt>
                <c:pt idx="859">
                  <c:v>5.3042904281232088</c:v>
                </c:pt>
                <c:pt idx="860">
                  <c:v>5.2833635378947026</c:v>
                </c:pt>
                <c:pt idx="861">
                  <c:v>5.189530145257816</c:v>
                </c:pt>
                <c:pt idx="862">
                  <c:v>5.0279229807172783</c:v>
                </c:pt>
                <c:pt idx="863">
                  <c:v>4.7861555650167364</c:v>
                </c:pt>
                <c:pt idx="864">
                  <c:v>4.6662290666180466</c:v>
                </c:pt>
                <c:pt idx="865">
                  <c:v>4.6945848584129575</c:v>
                </c:pt>
                <c:pt idx="866">
                  <c:v>4.8029325569616752</c:v>
                </c:pt>
                <c:pt idx="867">
                  <c:v>5.0086137946520468</c:v>
                </c:pt>
                <c:pt idx="868">
                  <c:v>4.9633044399260324</c:v>
                </c:pt>
                <c:pt idx="869">
                  <c:v>4.9941340197967081</c:v>
                </c:pt>
                <c:pt idx="870">
                  <c:v>4.9917963655677733</c:v>
                </c:pt>
                <c:pt idx="871">
                  <c:v>5.0249093975469359</c:v>
                </c:pt>
                <c:pt idx="872">
                  <c:v>5.124169612756444</c:v>
                </c:pt>
                <c:pt idx="873">
                  <c:v>5.2422395898160632</c:v>
                </c:pt>
                <c:pt idx="874">
                  <c:v>5.3393972301967469</c:v>
                </c:pt>
                <c:pt idx="875">
                  <c:v>5.5621125135594509</c:v>
                </c:pt>
                <c:pt idx="876">
                  <c:v>5.5627080577560122</c:v>
                </c:pt>
                <c:pt idx="877">
                  <c:v>5.5173485997229452</c:v>
                </c:pt>
                <c:pt idx="878">
                  <c:v>5.4383045409395958</c:v>
                </c:pt>
                <c:pt idx="879">
                  <c:v>5.5921233141401858</c:v>
                </c:pt>
                <c:pt idx="880">
                  <c:v>5.5779807675765216</c:v>
                </c:pt>
                <c:pt idx="881">
                  <c:v>5.2119112167896118</c:v>
                </c:pt>
                <c:pt idx="882">
                  <c:v>5.2555415972703559</c:v>
                </c:pt>
                <c:pt idx="883">
                  <c:v>5.2065291052366236</c:v>
                </c:pt>
                <c:pt idx="884">
                  <c:v>5.2110432773126742</c:v>
                </c:pt>
                <c:pt idx="885">
                  <c:v>5.3095712715260097</c:v>
                </c:pt>
                <c:pt idx="886">
                  <c:v>5.0970115649455323</c:v>
                </c:pt>
                <c:pt idx="887">
                  <c:v>4.9819627608992718</c:v>
                </c:pt>
                <c:pt idx="888">
                  <c:v>4.9443999629919624</c:v>
                </c:pt>
                <c:pt idx="889">
                  <c:v>4.798641817819604</c:v>
                </c:pt>
                <c:pt idx="890">
                  <c:v>4.7361589519246543</c:v>
                </c:pt>
                <c:pt idx="891">
                  <c:v>4.6697797736462823</c:v>
                </c:pt>
                <c:pt idx="892">
                  <c:v>4.6256039474771722</c:v>
                </c:pt>
                <c:pt idx="893">
                  <c:v>4.6514860567681522</c:v>
                </c:pt>
                <c:pt idx="894">
                  <c:v>4.672700988422771</c:v>
                </c:pt>
                <c:pt idx="895">
                  <c:v>4.5039325081689441</c:v>
                </c:pt>
                <c:pt idx="896">
                  <c:v>4.4194923642463566</c:v>
                </c:pt>
                <c:pt idx="897">
                  <c:v>4.3144282234571536</c:v>
                </c:pt>
                <c:pt idx="898">
                  <c:v>4.3040808144388967</c:v>
                </c:pt>
                <c:pt idx="899">
                  <c:v>4.064857606296993</c:v>
                </c:pt>
                <c:pt idx="900">
                  <c:v>3.7985688833304541</c:v>
                </c:pt>
                <c:pt idx="901">
                  <c:v>3.6335038404977387</c:v>
                </c:pt>
                <c:pt idx="902">
                  <c:v>3.6225515219750815</c:v>
                </c:pt>
                <c:pt idx="903">
                  <c:v>3.5160991289805374</c:v>
                </c:pt>
                <c:pt idx="904">
                  <c:v>3.5084660574044717</c:v>
                </c:pt>
                <c:pt idx="905">
                  <c:v>3.5156802491120098</c:v>
                </c:pt>
                <c:pt idx="906">
                  <c:v>3.7014490187246021</c:v>
                </c:pt>
                <c:pt idx="907">
                  <c:v>3.801005990394501</c:v>
                </c:pt>
                <c:pt idx="908">
                  <c:v>3.7692694423413737</c:v>
                </c:pt>
                <c:pt idx="909">
                  <c:v>3.7635785374112545</c:v>
                </c:pt>
                <c:pt idx="910">
                  <c:v>3.6170164464046497</c:v>
                </c:pt>
                <c:pt idx="911">
                  <c:v>3.5274364467865738</c:v>
                </c:pt>
                <c:pt idx="912">
                  <c:v>3.3855063190496266</c:v>
                </c:pt>
                <c:pt idx="913">
                  <c:v>3.5417755798260444</c:v>
                </c:pt>
                <c:pt idx="914">
                  <c:v>3.6472117377642919</c:v>
                </c:pt>
                <c:pt idx="915">
                  <c:v>3.5022918058724977</c:v>
                </c:pt>
                <c:pt idx="916">
                  <c:v>3.4713988326288772</c:v>
                </c:pt>
                <c:pt idx="917">
                  <c:v>3.339062398760384</c:v>
                </c:pt>
                <c:pt idx="918">
                  <c:v>3.5446118848046182</c:v>
                </c:pt>
                <c:pt idx="919">
                  <c:v>3.8884456152238527</c:v>
                </c:pt>
                <c:pt idx="920">
                  <c:v>4.0252587489100611</c:v>
                </c:pt>
                <c:pt idx="921">
                  <c:v>4.1047291845638867</c:v>
                </c:pt>
                <c:pt idx="922">
                  <c:v>3.8442698875439358</c:v>
                </c:pt>
                <c:pt idx="923">
                  <c:v>3.6817690428955703</c:v>
                </c:pt>
                <c:pt idx="924">
                  <c:v>3.5770959023633271</c:v>
                </c:pt>
                <c:pt idx="925">
                  <c:v>3.6923767023842831</c:v>
                </c:pt>
                <c:pt idx="926">
                  <c:v>3.7860727710924382</c:v>
                </c:pt>
                <c:pt idx="927">
                  <c:v>3.4942625567697396</c:v>
                </c:pt>
                <c:pt idx="928">
                  <c:v>3.3869738799293443</c:v>
                </c:pt>
                <c:pt idx="929">
                  <c:v>3.5200207048667567</c:v>
                </c:pt>
                <c:pt idx="930">
                  <c:v>3.3987612397200349</c:v>
                </c:pt>
                <c:pt idx="931">
                  <c:v>2.9285624817253475</c:v>
                </c:pt>
                <c:pt idx="932">
                  <c:v>2.9045093039793852</c:v>
                </c:pt>
                <c:pt idx="933">
                  <c:v>3.0126275994688605</c:v>
                </c:pt>
                <c:pt idx="934">
                  <c:v>2.9146552003708064</c:v>
                </c:pt>
                <c:pt idx="935">
                  <c:v>2.7061335120817214</c:v>
                </c:pt>
                <c:pt idx="936">
                  <c:v>2.637048219945787</c:v>
                </c:pt>
                <c:pt idx="937">
                  <c:v>2.7553581769915656</c:v>
                </c:pt>
                <c:pt idx="938">
                  <c:v>2.7431417714927555</c:v>
                </c:pt>
                <c:pt idx="939">
                  <c:v>2.6346288200781522</c:v>
                </c:pt>
                <c:pt idx="940">
                  <c:v>2.6131118867822405</c:v>
                </c:pt>
                <c:pt idx="941">
                  <c:v>2.6634928391026462</c:v>
                </c:pt>
                <c:pt idx="942">
                  <c:v>2.7400163537926936</c:v>
                </c:pt>
                <c:pt idx="943">
                  <c:v>2.7682083632452601</c:v>
                </c:pt>
                <c:pt idx="944">
                  <c:v>2.8221030696179339</c:v>
                </c:pt>
                <c:pt idx="945">
                  <c:v>2.7989325605361053</c:v>
                </c:pt>
                <c:pt idx="946">
                  <c:v>2.8911208288007302</c:v>
                </c:pt>
                <c:pt idx="947">
                  <c:v>2.9174786463964977</c:v>
                </c:pt>
                <c:pt idx="948">
                  <c:v>2.978010944365169</c:v>
                </c:pt>
                <c:pt idx="949">
                  <c:v>3.0461745609345892</c:v>
                </c:pt>
                <c:pt idx="950">
                  <c:v>2.9130169194434452</c:v>
                </c:pt>
                <c:pt idx="951">
                  <c:v>2.8117713024047752</c:v>
                </c:pt>
                <c:pt idx="952">
                  <c:v>2.8290354529150386</c:v>
                </c:pt>
                <c:pt idx="953">
                  <c:v>3.0577291508811775</c:v>
                </c:pt>
                <c:pt idx="954">
                  <c:v>3.2387965888927139</c:v>
                </c:pt>
                <c:pt idx="955">
                  <c:v>3.3807595031921904</c:v>
                </c:pt>
                <c:pt idx="956">
                  <c:v>3.3161490234066582</c:v>
                </c:pt>
                <c:pt idx="957">
                  <c:v>3.2037646894114271</c:v>
                </c:pt>
                <c:pt idx="958">
                  <c:v>3.2725511361783681</c:v>
                </c:pt>
                <c:pt idx="959">
                  <c:v>3.0641568979434015</c:v>
                </c:pt>
                <c:pt idx="960">
                  <c:v>2.9983866086057596</c:v>
                </c:pt>
                <c:pt idx="961">
                  <c:v>2.9678768421238999</c:v>
                </c:pt>
                <c:pt idx="962">
                  <c:v>3.0047250360521938</c:v>
                </c:pt>
                <c:pt idx="963">
                  <c:v>2.9739862988276058</c:v>
                </c:pt>
                <c:pt idx="964">
                  <c:v>3.0108706670792178</c:v>
                </c:pt>
                <c:pt idx="965">
                  <c:v>2.8194953022613087</c:v>
                </c:pt>
                <c:pt idx="966">
                  <c:v>2.8270348580351525</c:v>
                </c:pt>
                <c:pt idx="967">
                  <c:v>2.8531798664993886</c:v>
                </c:pt>
                <c:pt idx="968">
                  <c:v>2.8943270494068338</c:v>
                </c:pt>
                <c:pt idx="969">
                  <c:v>2.8854179556015378</c:v>
                </c:pt>
                <c:pt idx="970">
                  <c:v>2.8261710667157161</c:v>
                </c:pt>
                <c:pt idx="971">
                  <c:v>2.9255675300951638</c:v>
                </c:pt>
                <c:pt idx="972">
                  <c:v>2.9771945083746418</c:v>
                </c:pt>
                <c:pt idx="973">
                  <c:v>2.9696332240838346</c:v>
                </c:pt>
                <c:pt idx="974">
                  <c:v>2.9007028606001692</c:v>
                </c:pt>
                <c:pt idx="975">
                  <c:v>2.9215882465559728</c:v>
                </c:pt>
                <c:pt idx="976">
                  <c:v>2.919540237677436</c:v>
                </c:pt>
                <c:pt idx="977">
                  <c:v>2.9121503328384266</c:v>
                </c:pt>
                <c:pt idx="978">
                  <c:v>2.9298980362851772</c:v>
                </c:pt>
                <c:pt idx="979">
                  <c:v>2.9654523711286584</c:v>
                </c:pt>
                <c:pt idx="980">
                  <c:v>2.9144985976311282</c:v>
                </c:pt>
                <c:pt idx="981">
                  <c:v>2.881186733949022</c:v>
                </c:pt>
                <c:pt idx="982">
                  <c:v>2.9191643129136597</c:v>
                </c:pt>
                <c:pt idx="983">
                  <c:v>2.8759023445048912</c:v>
                </c:pt>
                <c:pt idx="984">
                  <c:v>2.8625902479670136</c:v>
                </c:pt>
                <c:pt idx="985">
                  <c:v>2.938349867191357</c:v>
                </c:pt>
                <c:pt idx="986">
                  <c:v>2.988844098242279</c:v>
                </c:pt>
                <c:pt idx="987">
                  <c:v>2.9007651994948298</c:v>
                </c:pt>
                <c:pt idx="988">
                  <c:v>2.9101268508210896</c:v>
                </c:pt>
                <c:pt idx="989">
                  <c:v>2.8584423212198096</c:v>
                </c:pt>
                <c:pt idx="990">
                  <c:v>2.8212182555486081</c:v>
                </c:pt>
                <c:pt idx="991">
                  <c:v>2.8686397137617918</c:v>
                </c:pt>
                <c:pt idx="992">
                  <c:v>2.9651785530679868</c:v>
                </c:pt>
                <c:pt idx="993">
                  <c:v>2.9598874785174383</c:v>
                </c:pt>
                <c:pt idx="994">
                  <c:v>2.9430479743203342</c:v>
                </c:pt>
                <c:pt idx="995">
                  <c:v>2.9732961632645574</c:v>
                </c:pt>
                <c:pt idx="996">
                  <c:v>3.0804990769702782</c:v>
                </c:pt>
                <c:pt idx="997">
                  <c:v>3.1837776138669054</c:v>
                </c:pt>
                <c:pt idx="998">
                  <c:v>3.2148217431870938</c:v>
                </c:pt>
                <c:pt idx="999">
                  <c:v>3.2430411880192023</c:v>
                </c:pt>
                <c:pt idx="1000">
                  <c:v>3.3130876167004426</c:v>
                </c:pt>
                <c:pt idx="1001">
                  <c:v>3.2665525397935107</c:v>
                </c:pt>
                <c:pt idx="1002">
                  <c:v>3.2939851317780313</c:v>
                </c:pt>
                <c:pt idx="1003">
                  <c:v>3.3079132714086423</c:v>
                </c:pt>
                <c:pt idx="1004">
                  <c:v>3.4629475585133416</c:v>
                </c:pt>
                <c:pt idx="1005">
                  <c:v>3.5113016655643685</c:v>
                </c:pt>
                <c:pt idx="1006">
                  <c:v>3.4998863533259916</c:v>
                </c:pt>
                <c:pt idx="1007">
                  <c:v>3.4304198647314172</c:v>
                </c:pt>
                <c:pt idx="1008">
                  <c:v>3.3325842219440522</c:v>
                </c:pt>
                <c:pt idx="1009">
                  <c:v>3.2843563823184119</c:v>
                </c:pt>
                <c:pt idx="1010">
                  <c:v>3.1550325802341437</c:v>
                </c:pt>
                <c:pt idx="1011">
                  <c:v>3.0210478864916595</c:v>
                </c:pt>
                <c:pt idx="1012">
                  <c:v>2.9664279698809195</c:v>
                </c:pt>
                <c:pt idx="1013">
                  <c:v>2.9561708648990339</c:v>
                </c:pt>
                <c:pt idx="1014">
                  <c:v>2.7961116171379894</c:v>
                </c:pt>
                <c:pt idx="1015">
                  <c:v>2.8561320020235672</c:v>
                </c:pt>
                <c:pt idx="1016">
                  <c:v>2.8380992217483372</c:v>
                </c:pt>
                <c:pt idx="1017">
                  <c:v>2.751618402802658</c:v>
                </c:pt>
                <c:pt idx="1018">
                  <c:v>2.6611401349259651</c:v>
                </c:pt>
                <c:pt idx="1019">
                  <c:v>2.6059793249142427</c:v>
                </c:pt>
                <c:pt idx="1020">
                  <c:v>2.7340221137342846</c:v>
                </c:pt>
                <c:pt idx="1021">
                  <c:v>2.7980936589345293</c:v>
                </c:pt>
                <c:pt idx="1022">
                  <c:v>2.7620774347292176</c:v>
                </c:pt>
                <c:pt idx="1023">
                  <c:v>2.7772025543413141</c:v>
                </c:pt>
                <c:pt idx="1024">
                  <c:v>2.9086841825692176</c:v>
                </c:pt>
                <c:pt idx="1025">
                  <c:v>2.8494258085081765</c:v>
                </c:pt>
                <c:pt idx="1026">
                  <c:v>2.8132686115485535</c:v>
                </c:pt>
                <c:pt idx="1027">
                  <c:v>2.7017615154331507</c:v>
                </c:pt>
                <c:pt idx="1028">
                  <c:v>2.5861735693001511</c:v>
                </c:pt>
                <c:pt idx="1029">
                  <c:v>2.6001929250002038</c:v>
                </c:pt>
                <c:pt idx="1030">
                  <c:v>2.5883313361911369</c:v>
                </c:pt>
                <c:pt idx="1031">
                  <c:v>2.5471729773299443</c:v>
                </c:pt>
                <c:pt idx="1032">
                  <c:v>2.5994191894426577</c:v>
                </c:pt>
                <c:pt idx="1033">
                  <c:v>2.6753244332239068</c:v>
                </c:pt>
                <c:pt idx="1034">
                  <c:v>2.5409633465859551</c:v>
                </c:pt>
                <c:pt idx="1035">
                  <c:v>2.4799579279149757</c:v>
                </c:pt>
                <c:pt idx="1036">
                  <c:v>2.3836712831783791</c:v>
                </c:pt>
                <c:pt idx="1037">
                  <c:v>2.3913926844680651</c:v>
                </c:pt>
                <c:pt idx="1038">
                  <c:v>2.3826009508814012</c:v>
                </c:pt>
                <c:pt idx="1039">
                  <c:v>2.3763597527159508</c:v>
                </c:pt>
                <c:pt idx="1040">
                  <c:v>2.4011585384550007</c:v>
                </c:pt>
                <c:pt idx="1041">
                  <c:v>2.3912387151517174</c:v>
                </c:pt>
                <c:pt idx="1042">
                  <c:v>2.4111978685395008</c:v>
                </c:pt>
                <c:pt idx="1043">
                  <c:v>2.2533039908002408</c:v>
                </c:pt>
                <c:pt idx="1044">
                  <c:v>2.1884551235447973</c:v>
                </c:pt>
                <c:pt idx="1045">
                  <c:v>2.1140092601594191</c:v>
                </c:pt>
                <c:pt idx="1046">
                  <c:v>2.1277915787571917</c:v>
                </c:pt>
                <c:pt idx="1047">
                  <c:v>2.1455635943974061</c:v>
                </c:pt>
                <c:pt idx="1048">
                  <c:v>2.1090188897035853</c:v>
                </c:pt>
                <c:pt idx="1049">
                  <c:v>2.224287002598528</c:v>
                </c:pt>
                <c:pt idx="1050">
                  <c:v>2.2653421361809909</c:v>
                </c:pt>
                <c:pt idx="1051">
                  <c:v>2.1656428931884091</c:v>
                </c:pt>
                <c:pt idx="1052">
                  <c:v>2.0326509516759068</c:v>
                </c:pt>
                <c:pt idx="1053">
                  <c:v>1.9307794203989306</c:v>
                </c:pt>
                <c:pt idx="1054">
                  <c:v>1.9053707713003183</c:v>
                </c:pt>
                <c:pt idx="1055">
                  <c:v>1.9848297125026977</c:v>
                </c:pt>
                <c:pt idx="1056">
                  <c:v>1.9881686445615914</c:v>
                </c:pt>
                <c:pt idx="1057">
                  <c:v>1.9839721866829976</c:v>
                </c:pt>
                <c:pt idx="1058">
                  <c:v>1.9919109432018065</c:v>
                </c:pt>
                <c:pt idx="1059">
                  <c:v>2.0601700156555358</c:v>
                </c:pt>
                <c:pt idx="1060">
                  <c:v>2.0768677058933198</c:v>
                </c:pt>
                <c:pt idx="1061">
                  <c:v>2.096790763330628</c:v>
                </c:pt>
                <c:pt idx="1062">
                  <c:v>2.1420881594619439</c:v>
                </c:pt>
                <c:pt idx="1063">
                  <c:v>2.166074233345411</c:v>
                </c:pt>
                <c:pt idx="1064">
                  <c:v>2.1198386979701032</c:v>
                </c:pt>
                <c:pt idx="1065">
                  <c:v>2.1262143919764975</c:v>
                </c:pt>
                <c:pt idx="1066">
                  <c:v>2.1971591643531148</c:v>
                </c:pt>
                <c:pt idx="1067">
                  <c:v>2.2474182099269568</c:v>
                </c:pt>
                <c:pt idx="1068">
                  <c:v>2.0016016251291271</c:v>
                </c:pt>
                <c:pt idx="1069">
                  <c:v>2.0470677102254133</c:v>
                </c:pt>
                <c:pt idx="1070">
                  <c:v>2.1830476868837323</c:v>
                </c:pt>
                <c:pt idx="1071">
                  <c:v>2.1947323226395565</c:v>
                </c:pt>
                <c:pt idx="1072">
                  <c:v>2.2250108762268788</c:v>
                </c:pt>
                <c:pt idx="1073">
                  <c:v>2.2620700119305757</c:v>
                </c:pt>
                <c:pt idx="1074">
                  <c:v>2.2682626894727034</c:v>
                </c:pt>
                <c:pt idx="1075">
                  <c:v>2.3504735990506482</c:v>
                </c:pt>
                <c:pt idx="1076">
                  <c:v>2.4076537294548261</c:v>
                </c:pt>
                <c:pt idx="1077">
                  <c:v>2.4685572232553019</c:v>
                </c:pt>
                <c:pt idx="1078">
                  <c:v>2.4846610657681945</c:v>
                </c:pt>
                <c:pt idx="1079">
                  <c:v>2.5256709989602695</c:v>
                </c:pt>
                <c:pt idx="1080">
                  <c:v>2.6156392861143458</c:v>
                </c:pt>
                <c:pt idx="1081">
                  <c:v>2.7065729717514415</c:v>
                </c:pt>
                <c:pt idx="1082">
                  <c:v>2.6204007275157091</c:v>
                </c:pt>
                <c:pt idx="1083">
                  <c:v>2.6642618937641553</c:v>
                </c:pt>
                <c:pt idx="1084">
                  <c:v>2.7493856501029739</c:v>
                </c:pt>
                <c:pt idx="1085">
                  <c:v>2.7908183560185971</c:v>
                </c:pt>
                <c:pt idx="1086">
                  <c:v>2.9585706500406732</c:v>
                </c:pt>
                <c:pt idx="1087">
                  <c:v>2.8379161770859307</c:v>
                </c:pt>
                <c:pt idx="1088">
                  <c:v>2.820451076880758</c:v>
                </c:pt>
                <c:pt idx="1089">
                  <c:v>2.8253690089044352</c:v>
                </c:pt>
                <c:pt idx="1090">
                  <c:v>2.7413068503820268</c:v>
                </c:pt>
                <c:pt idx="1091">
                  <c:v>2.7034493437439853</c:v>
                </c:pt>
                <c:pt idx="1092">
                  <c:v>2.5993072865365208</c:v>
                </c:pt>
                <c:pt idx="1093">
                  <c:v>2.5916145261239518</c:v>
                </c:pt>
                <c:pt idx="1094">
                  <c:v>2.4650028121040872</c:v>
                </c:pt>
                <c:pt idx="1095">
                  <c:v>2.4309144065335948</c:v>
                </c:pt>
                <c:pt idx="1096">
                  <c:v>2.6040568741886521</c:v>
                </c:pt>
                <c:pt idx="1097">
                  <c:v>2.6614746006339813</c:v>
                </c:pt>
                <c:pt idx="1098">
                  <c:v>2.5275906834029569</c:v>
                </c:pt>
                <c:pt idx="1099">
                  <c:v>2.4624565294510479</c:v>
                </c:pt>
                <c:pt idx="1100">
                  <c:v>2.4614276566856117</c:v>
                </c:pt>
                <c:pt idx="1101">
                  <c:v>2.4995762864798685</c:v>
                </c:pt>
                <c:pt idx="1102">
                  <c:v>2.5234171575067328</c:v>
                </c:pt>
                <c:pt idx="1103">
                  <c:v>2.646308861794493</c:v>
                </c:pt>
                <c:pt idx="1104">
                  <c:v>2.5934937152993047</c:v>
                </c:pt>
                <c:pt idx="1105">
                  <c:v>2.5809099044778292</c:v>
                </c:pt>
                <c:pt idx="1106">
                  <c:v>2.4593667887133424</c:v>
                </c:pt>
                <c:pt idx="1107">
                  <c:v>2.4131238136055213</c:v>
                </c:pt>
                <c:pt idx="1108">
                  <c:v>2.4905150638592133</c:v>
                </c:pt>
              </c:numCache>
            </c:numRef>
          </c:val>
          <c:smooth val="0"/>
          <c:extLst>
            <c:ext xmlns:c16="http://schemas.microsoft.com/office/drawing/2014/chart" uri="{C3380CC4-5D6E-409C-BE32-E72D297353CC}">
              <c16:uniqueId val="{00000003-BB2B-574B-8EDC-7FED91232E82}"/>
            </c:ext>
          </c:extLst>
        </c:ser>
        <c:ser>
          <c:idx val="0"/>
          <c:order val="4"/>
          <c:tx>
            <c:strRef>
              <c:f>variable_alloc!$AM$1</c:f>
              <c:strCache>
                <c:ptCount val="1"/>
                <c:pt idx="0">
                  <c:v>bond 20yr return</c:v>
                </c:pt>
              </c:strCache>
            </c:strRef>
          </c:tx>
          <c:spPr>
            <a:ln w="19050" cap="rnd">
              <a:solidFill>
                <a:schemeClr val="bg2">
                  <a:lumMod val="50000"/>
                </a:schemeClr>
              </a:solidFill>
              <a:prstDash val="dashDot"/>
              <a:round/>
            </a:ln>
            <a:effectLst/>
          </c:spPr>
          <c:marker>
            <c:symbol val="none"/>
          </c:marker>
          <c:val>
            <c:numRef>
              <c:f>variable_alloc!$AM$364:$AM$1472</c:f>
              <c:numCache>
                <c:formatCode>0.00</c:formatCode>
                <c:ptCount val="1109"/>
                <c:pt idx="0">
                  <c:v>1.3743943795220646</c:v>
                </c:pt>
                <c:pt idx="1">
                  <c:v>1.3360236862747363</c:v>
                </c:pt>
                <c:pt idx="2">
                  <c:v>1.3499251971874642</c:v>
                </c:pt>
                <c:pt idx="3">
                  <c:v>1.3642381071403888</c:v>
                </c:pt>
                <c:pt idx="4">
                  <c:v>1.3754948540335064</c:v>
                </c:pt>
                <c:pt idx="5">
                  <c:v>1.4162421421496423</c:v>
                </c:pt>
                <c:pt idx="6">
                  <c:v>1.4368747340410342</c:v>
                </c:pt>
                <c:pt idx="7">
                  <c:v>1.4428882663402018</c:v>
                </c:pt>
                <c:pt idx="8">
                  <c:v>1.4438548350108262</c:v>
                </c:pt>
                <c:pt idx="9">
                  <c:v>1.4350586247128758</c:v>
                </c:pt>
                <c:pt idx="10">
                  <c:v>1.4769843891551173</c:v>
                </c:pt>
                <c:pt idx="11">
                  <c:v>1.5215138846479876</c:v>
                </c:pt>
                <c:pt idx="12">
                  <c:v>1.5721457931386968</c:v>
                </c:pt>
                <c:pt idx="13">
                  <c:v>1.6398555333652149</c:v>
                </c:pt>
                <c:pt idx="14">
                  <c:v>1.6722854603998603</c:v>
                </c:pt>
                <c:pt idx="15">
                  <c:v>1.676478626290296</c:v>
                </c:pt>
                <c:pt idx="16">
                  <c:v>1.6848402360077179</c:v>
                </c:pt>
                <c:pt idx="17">
                  <c:v>1.7225797394970856</c:v>
                </c:pt>
                <c:pt idx="18">
                  <c:v>1.7609908145569568</c:v>
                </c:pt>
                <c:pt idx="19">
                  <c:v>1.7827735762915582</c:v>
                </c:pt>
                <c:pt idx="20">
                  <c:v>1.80482432145687</c:v>
                </c:pt>
                <c:pt idx="21">
                  <c:v>1.8094049711600146</c:v>
                </c:pt>
                <c:pt idx="22">
                  <c:v>1.8640886074227063</c:v>
                </c:pt>
                <c:pt idx="23">
                  <c:v>1.8905277653647867</c:v>
                </c:pt>
                <c:pt idx="24">
                  <c:v>1.9026076648399657</c:v>
                </c:pt>
                <c:pt idx="25">
                  <c:v>1.8996987408386667</c:v>
                </c:pt>
                <c:pt idx="26">
                  <c:v>1.8774499667960116</c:v>
                </c:pt>
                <c:pt idx="27">
                  <c:v>1.8790139360690803</c:v>
                </c:pt>
                <c:pt idx="28">
                  <c:v>1.8374456111472979</c:v>
                </c:pt>
                <c:pt idx="29">
                  <c:v>1.8207792167428287</c:v>
                </c:pt>
                <c:pt idx="30">
                  <c:v>1.8364115062525699</c:v>
                </c:pt>
                <c:pt idx="31">
                  <c:v>1.8336667020322219</c:v>
                </c:pt>
                <c:pt idx="32">
                  <c:v>1.8492458207048046</c:v>
                </c:pt>
                <c:pt idx="33">
                  <c:v>1.8282207117309413</c:v>
                </c:pt>
                <c:pt idx="34">
                  <c:v>1.8255194122812575</c:v>
                </c:pt>
                <c:pt idx="35">
                  <c:v>1.7972886382851254</c:v>
                </c:pt>
                <c:pt idx="36">
                  <c:v>1.8008629238046854</c:v>
                </c:pt>
                <c:pt idx="37">
                  <c:v>1.7861721261451033</c:v>
                </c:pt>
                <c:pt idx="38">
                  <c:v>1.8078947367956459</c:v>
                </c:pt>
                <c:pt idx="39">
                  <c:v>1.7978342221737529</c:v>
                </c:pt>
                <c:pt idx="40">
                  <c:v>1.8194203880830495</c:v>
                </c:pt>
                <c:pt idx="41">
                  <c:v>1.8592628346848763</c:v>
                </c:pt>
                <c:pt idx="42">
                  <c:v>1.8352836287258414</c:v>
                </c:pt>
                <c:pt idx="43">
                  <c:v>1.8340661702852403</c:v>
                </c:pt>
                <c:pt idx="44">
                  <c:v>1.8555310397851597</c:v>
                </c:pt>
                <c:pt idx="45">
                  <c:v>1.8543076127504419</c:v>
                </c:pt>
                <c:pt idx="46">
                  <c:v>1.8302061860615044</c:v>
                </c:pt>
                <c:pt idx="47">
                  <c:v>1.7962105771746215</c:v>
                </c:pt>
                <c:pt idx="48">
                  <c:v>1.7756363938775659</c:v>
                </c:pt>
                <c:pt idx="49">
                  <c:v>1.7779651673292785</c:v>
                </c:pt>
                <c:pt idx="50">
                  <c:v>1.7931180269544431</c:v>
                </c:pt>
                <c:pt idx="51">
                  <c:v>1.803569908212165</c:v>
                </c:pt>
                <c:pt idx="52">
                  <c:v>1.8009427002431146</c:v>
                </c:pt>
                <c:pt idx="53">
                  <c:v>1.7983248252375694</c:v>
                </c:pt>
                <c:pt idx="54">
                  <c:v>1.7957162527667314</c:v>
                </c:pt>
                <c:pt idx="55">
                  <c:v>1.810870585727038</c:v>
                </c:pt>
                <c:pt idx="56">
                  <c:v>1.8127511125334566</c:v>
                </c:pt>
                <c:pt idx="57">
                  <c:v>1.8101382326613884</c:v>
                </c:pt>
                <c:pt idx="58">
                  <c:v>1.8250835289773215</c:v>
                </c:pt>
                <c:pt idx="59">
                  <c:v>1.8247886648369791</c:v>
                </c:pt>
                <c:pt idx="60">
                  <c:v>1.855461768051154</c:v>
                </c:pt>
                <c:pt idx="61">
                  <c:v>1.8727881856082278</c:v>
                </c:pt>
                <c:pt idx="62">
                  <c:v>1.8900869633651058</c:v>
                </c:pt>
                <c:pt idx="63">
                  <c:v>1.8935360917808233</c:v>
                </c:pt>
                <c:pt idx="64">
                  <c:v>1.8795043933324258</c:v>
                </c:pt>
                <c:pt idx="65">
                  <c:v>1.8829268731868998</c:v>
                </c:pt>
                <c:pt idx="66">
                  <c:v>1.9170156854120552</c:v>
                </c:pt>
                <c:pt idx="67">
                  <c:v>1.9510661471914426</c:v>
                </c:pt>
                <c:pt idx="68">
                  <c:v>1.985077121687941</c:v>
                </c:pt>
                <c:pt idx="69">
                  <c:v>2.0017906580970006</c:v>
                </c:pt>
                <c:pt idx="70">
                  <c:v>2.0041568660874058</c:v>
                </c:pt>
                <c:pt idx="71">
                  <c:v>2.0593791343628527</c:v>
                </c:pt>
                <c:pt idx="72">
                  <c:v>2.0486195699471281</c:v>
                </c:pt>
                <c:pt idx="73">
                  <c:v>2.1398443988414706</c:v>
                </c:pt>
                <c:pt idx="74">
                  <c:v>2.1625166935291804</c:v>
                </c:pt>
                <c:pt idx="75">
                  <c:v>2.200098839195836</c:v>
                </c:pt>
                <c:pt idx="76">
                  <c:v>2.1549523843511595</c:v>
                </c:pt>
                <c:pt idx="77">
                  <c:v>2.1922520359753559</c:v>
                </c:pt>
                <c:pt idx="78">
                  <c:v>2.2310966416614431</c:v>
                </c:pt>
                <c:pt idx="79">
                  <c:v>2.2682453143210366</c:v>
                </c:pt>
                <c:pt idx="80">
                  <c:v>2.2874385615486519</c:v>
                </c:pt>
                <c:pt idx="81">
                  <c:v>2.3409997198711485</c:v>
                </c:pt>
                <c:pt idx="82">
                  <c:v>2.429560107642299</c:v>
                </c:pt>
                <c:pt idx="83">
                  <c:v>2.4625992839995692</c:v>
                </c:pt>
                <c:pt idx="84">
                  <c:v>2.4434587146212956</c:v>
                </c:pt>
                <c:pt idx="85">
                  <c:v>2.4592062728296957</c:v>
                </c:pt>
                <c:pt idx="86">
                  <c:v>2.5271979779076554</c:v>
                </c:pt>
                <c:pt idx="87">
                  <c:v>2.5602392935305098</c:v>
                </c:pt>
                <c:pt idx="88">
                  <c:v>2.6280200562948544</c:v>
                </c:pt>
                <c:pt idx="89">
                  <c:v>2.6782893646917025</c:v>
                </c:pt>
                <c:pt idx="90">
                  <c:v>2.7284626967227896</c:v>
                </c:pt>
                <c:pt idx="91">
                  <c:v>2.7983856474933968</c:v>
                </c:pt>
                <c:pt idx="92">
                  <c:v>2.8487206822693572</c:v>
                </c:pt>
                <c:pt idx="93">
                  <c:v>2.881492120764471</c:v>
                </c:pt>
                <c:pt idx="94">
                  <c:v>2.8792886844373782</c:v>
                </c:pt>
                <c:pt idx="95">
                  <c:v>2.854231203048422</c:v>
                </c:pt>
                <c:pt idx="96">
                  <c:v>2.8963882857537988</c:v>
                </c:pt>
                <c:pt idx="97">
                  <c:v>2.9777147437963385</c:v>
                </c:pt>
                <c:pt idx="98">
                  <c:v>3.0203027391936237</c:v>
                </c:pt>
                <c:pt idx="99">
                  <c:v>3.0271003271335917</c:v>
                </c:pt>
                <c:pt idx="100">
                  <c:v>3.1235243133241144</c:v>
                </c:pt>
                <c:pt idx="101">
                  <c:v>3.1842242216628667</c:v>
                </c:pt>
                <c:pt idx="102">
                  <c:v>3.1406843574284049</c:v>
                </c:pt>
                <c:pt idx="103">
                  <c:v>3.2230503906919652</c:v>
                </c:pt>
                <c:pt idx="104">
                  <c:v>3.3009019542310378</c:v>
                </c:pt>
                <c:pt idx="105">
                  <c:v>3.3788919514937144</c:v>
                </c:pt>
                <c:pt idx="106">
                  <c:v>3.4818806719494626</c:v>
                </c:pt>
                <c:pt idx="107">
                  <c:v>3.4942655526700501</c:v>
                </c:pt>
                <c:pt idx="108">
                  <c:v>3.5314639386370801</c:v>
                </c:pt>
                <c:pt idx="109">
                  <c:v>3.640333234249765</c:v>
                </c:pt>
                <c:pt idx="110">
                  <c:v>3.6953721041825021</c:v>
                </c:pt>
                <c:pt idx="111">
                  <c:v>3.7237568849264435</c:v>
                </c:pt>
                <c:pt idx="112">
                  <c:v>3.7334806260139346</c:v>
                </c:pt>
                <c:pt idx="113">
                  <c:v>3.6446880748955128</c:v>
                </c:pt>
                <c:pt idx="114">
                  <c:v>3.5916779591513173</c:v>
                </c:pt>
                <c:pt idx="115">
                  <c:v>3.5744797639039581</c:v>
                </c:pt>
                <c:pt idx="116">
                  <c:v>3.5571865107272691</c:v>
                </c:pt>
                <c:pt idx="117">
                  <c:v>3.4611712576842284</c:v>
                </c:pt>
                <c:pt idx="118">
                  <c:v>3.3902775907022447</c:v>
                </c:pt>
                <c:pt idx="119">
                  <c:v>3.2455772657056907</c:v>
                </c:pt>
                <c:pt idx="120">
                  <c:v>3.1687226337992027</c:v>
                </c:pt>
                <c:pt idx="121">
                  <c:v>3.0770034654292586</c:v>
                </c:pt>
                <c:pt idx="122">
                  <c:v>2.9545808628060111</c:v>
                </c:pt>
                <c:pt idx="123">
                  <c:v>2.8458745406641786</c:v>
                </c:pt>
                <c:pt idx="124">
                  <c:v>2.8303964754911344</c:v>
                </c:pt>
                <c:pt idx="125">
                  <c:v>2.7617530554252223</c:v>
                </c:pt>
                <c:pt idx="126">
                  <c:v>2.6650231535222368</c:v>
                </c:pt>
                <c:pt idx="127">
                  <c:v>2.6017408876085266</c:v>
                </c:pt>
                <c:pt idx="128">
                  <c:v>2.5424882324242652</c:v>
                </c:pt>
                <c:pt idx="129">
                  <c:v>2.4848103688293093</c:v>
                </c:pt>
                <c:pt idx="130">
                  <c:v>2.3710990822255869</c:v>
                </c:pt>
                <c:pt idx="131">
                  <c:v>2.3532653287498295</c:v>
                </c:pt>
                <c:pt idx="132">
                  <c:v>2.2935850734018817</c:v>
                </c:pt>
                <c:pt idx="133">
                  <c:v>2.2765883269700802</c:v>
                </c:pt>
                <c:pt idx="134">
                  <c:v>2.2459329098135723</c:v>
                </c:pt>
                <c:pt idx="135">
                  <c:v>2.2432064221384862</c:v>
                </c:pt>
                <c:pt idx="136">
                  <c:v>2.2401480699712626</c:v>
                </c:pt>
                <c:pt idx="137">
                  <c:v>2.1973782047134827</c:v>
                </c:pt>
                <c:pt idx="138">
                  <c:v>2.1946872856504722</c:v>
                </c:pt>
                <c:pt idx="139">
                  <c:v>2.1787871096151075</c:v>
                </c:pt>
                <c:pt idx="140">
                  <c:v>2.1761035063325869</c:v>
                </c:pt>
                <c:pt idx="141">
                  <c:v>2.1734154926658187</c:v>
                </c:pt>
                <c:pt idx="142">
                  <c:v>2.1578785778941687</c:v>
                </c:pt>
                <c:pt idx="143">
                  <c:v>2.1500241873441088</c:v>
                </c:pt>
                <c:pt idx="144">
                  <c:v>2.1048746520565804</c:v>
                </c:pt>
                <c:pt idx="145">
                  <c:v>2.0855268509403082</c:v>
                </c:pt>
                <c:pt idx="146">
                  <c:v>2.0661802271521306</c:v>
                </c:pt>
                <c:pt idx="147">
                  <c:v>2.0709991565514576</c:v>
                </c:pt>
                <c:pt idx="148">
                  <c:v>2.0999359032408567</c:v>
                </c:pt>
                <c:pt idx="149">
                  <c:v>2.0923913875112161</c:v>
                </c:pt>
                <c:pt idx="150">
                  <c:v>2.0851940411929952</c:v>
                </c:pt>
                <c:pt idx="151">
                  <c:v>2.0900023469103011</c:v>
                </c:pt>
                <c:pt idx="152">
                  <c:v>2.0827526561267726</c:v>
                </c:pt>
                <c:pt idx="153">
                  <c:v>2.0755676805881733</c:v>
                </c:pt>
                <c:pt idx="154">
                  <c:v>2.0684469163873902</c:v>
                </c:pt>
                <c:pt idx="155">
                  <c:v>2.0526612136998392</c:v>
                </c:pt>
                <c:pt idx="156">
                  <c:v>2.0369383482823902</c:v>
                </c:pt>
                <c:pt idx="157">
                  <c:v>2.0097277624623526</c:v>
                </c:pt>
                <c:pt idx="158">
                  <c:v>2.0060186226470931</c:v>
                </c:pt>
                <c:pt idx="159">
                  <c:v>1.9909504935534088</c:v>
                </c:pt>
                <c:pt idx="160">
                  <c:v>1.9876941627578479</c:v>
                </c:pt>
                <c:pt idx="161">
                  <c:v>1.9724557755282841</c:v>
                </c:pt>
                <c:pt idx="162">
                  <c:v>1.9804403002196649</c:v>
                </c:pt>
                <c:pt idx="163">
                  <c:v>1.9884000859370012</c:v>
                </c:pt>
                <c:pt idx="164">
                  <c:v>1.9847958546628626</c:v>
                </c:pt>
                <c:pt idx="165">
                  <c:v>1.98153261342638</c:v>
                </c:pt>
                <c:pt idx="166">
                  <c:v>1.9779625911540515</c:v>
                </c:pt>
                <c:pt idx="167">
                  <c:v>1.9642750788590286</c:v>
                </c:pt>
                <c:pt idx="168">
                  <c:v>1.9734307212958242</c:v>
                </c:pt>
                <c:pt idx="169">
                  <c:v>1.9597748634333221</c:v>
                </c:pt>
                <c:pt idx="170">
                  <c:v>1.9579103294138311</c:v>
                </c:pt>
                <c:pt idx="171">
                  <c:v>1.9564160590184891</c:v>
                </c:pt>
                <c:pt idx="172">
                  <c:v>1.9765076024320771</c:v>
                </c:pt>
                <c:pt idx="173">
                  <c:v>1.9742428524435651</c:v>
                </c:pt>
                <c:pt idx="174">
                  <c:v>1.9719808464400916</c:v>
                </c:pt>
                <c:pt idx="175">
                  <c:v>1.96972158113824</c:v>
                </c:pt>
                <c:pt idx="176">
                  <c:v>2.0008119185679951</c:v>
                </c:pt>
                <c:pt idx="177">
                  <c:v>1.976497162642443</c:v>
                </c:pt>
                <c:pt idx="178">
                  <c:v>1.9742331722798259</c:v>
                </c:pt>
                <c:pt idx="179">
                  <c:v>1.9771615823943898</c:v>
                </c:pt>
                <c:pt idx="180">
                  <c:v>1.9368599790551735</c:v>
                </c:pt>
                <c:pt idx="181">
                  <c:v>1.9294646445783512</c:v>
                </c:pt>
                <c:pt idx="182">
                  <c:v>1.9007845398216168</c:v>
                </c:pt>
                <c:pt idx="183">
                  <c:v>1.8625587073542309</c:v>
                </c:pt>
                <c:pt idx="184">
                  <c:v>1.7324294345907982</c:v>
                </c:pt>
                <c:pt idx="185">
                  <c:v>1.6818824857971446</c:v>
                </c:pt>
                <c:pt idx="186">
                  <c:v>1.668519976984733</c:v>
                </c:pt>
                <c:pt idx="187">
                  <c:v>1.639492018652513</c:v>
                </c:pt>
                <c:pt idx="188">
                  <c:v>1.6039867007189899</c:v>
                </c:pt>
                <c:pt idx="189">
                  <c:v>1.5830685175798433</c:v>
                </c:pt>
                <c:pt idx="190">
                  <c:v>1.5593118421345851</c:v>
                </c:pt>
                <c:pt idx="191">
                  <c:v>1.5467163782807076</c:v>
                </c:pt>
                <c:pt idx="192">
                  <c:v>1.5061730856111719</c:v>
                </c:pt>
                <c:pt idx="193">
                  <c:v>1.5026380143956639</c:v>
                </c:pt>
                <c:pt idx="194">
                  <c:v>1.5077991543425786</c:v>
                </c:pt>
                <c:pt idx="195">
                  <c:v>1.5146797412270845</c:v>
                </c:pt>
                <c:pt idx="196">
                  <c:v>1.4720511976552655</c:v>
                </c:pt>
                <c:pt idx="197">
                  <c:v>1.4407252233235828</c:v>
                </c:pt>
                <c:pt idx="198">
                  <c:v>1.4143777963798738</c:v>
                </c:pt>
                <c:pt idx="199">
                  <c:v>1.4193418033341789</c:v>
                </c:pt>
                <c:pt idx="200">
                  <c:v>1.4019244510517606</c:v>
                </c:pt>
                <c:pt idx="201">
                  <c:v>1.3808678680824662</c:v>
                </c:pt>
                <c:pt idx="202">
                  <c:v>1.3603714590090685</c:v>
                </c:pt>
                <c:pt idx="203">
                  <c:v>1.3589448082301987</c:v>
                </c:pt>
                <c:pt idx="204">
                  <c:v>1.3675869172824155</c:v>
                </c:pt>
                <c:pt idx="205">
                  <c:v>1.347355660553142</c:v>
                </c:pt>
                <c:pt idx="206">
                  <c:v>1.3522885109538703</c:v>
                </c:pt>
                <c:pt idx="207">
                  <c:v>1.3359213701775454</c:v>
                </c:pt>
                <c:pt idx="208">
                  <c:v>1.3220821283189776</c:v>
                </c:pt>
                <c:pt idx="209">
                  <c:v>1.3192278269623121</c:v>
                </c:pt>
                <c:pt idx="210">
                  <c:v>1.3371949583191562</c:v>
                </c:pt>
                <c:pt idx="211">
                  <c:v>1.3374131082199234</c:v>
                </c:pt>
                <c:pt idx="212">
                  <c:v>1.3509509763205745</c:v>
                </c:pt>
                <c:pt idx="213">
                  <c:v>1.3511153938606979</c:v>
                </c:pt>
                <c:pt idx="214">
                  <c:v>1.3591657507176462</c:v>
                </c:pt>
                <c:pt idx="215">
                  <c:v>1.366083302971681</c:v>
                </c:pt>
                <c:pt idx="216">
                  <c:v>1.3536579696059434</c:v>
                </c:pt>
                <c:pt idx="217">
                  <c:v>1.3357131652695315</c:v>
                </c:pt>
                <c:pt idx="218">
                  <c:v>1.3449070202570224</c:v>
                </c:pt>
                <c:pt idx="219">
                  <c:v>1.3428356666794756</c:v>
                </c:pt>
                <c:pt idx="220">
                  <c:v>1.3656369058530939</c:v>
                </c:pt>
                <c:pt idx="221">
                  <c:v>1.3555886644564954</c:v>
                </c:pt>
                <c:pt idx="222">
                  <c:v>1.3456643374772481</c:v>
                </c:pt>
                <c:pt idx="223">
                  <c:v>1.352771727399831</c:v>
                </c:pt>
                <c:pt idx="224">
                  <c:v>1.3428966398801849</c:v>
                </c:pt>
                <c:pt idx="225">
                  <c:v>1.3422858854561126</c:v>
                </c:pt>
                <c:pt idx="226">
                  <c:v>1.33604295890949</c:v>
                </c:pt>
                <c:pt idx="227">
                  <c:v>1.3251843650112671</c:v>
                </c:pt>
                <c:pt idx="228">
                  <c:v>1.3088196886465402</c:v>
                </c:pt>
                <c:pt idx="229">
                  <c:v>1.3135866094950115</c:v>
                </c:pt>
                <c:pt idx="230">
                  <c:v>1.2974290888952718</c:v>
                </c:pt>
                <c:pt idx="231">
                  <c:v>1.2814683223982362</c:v>
                </c:pt>
                <c:pt idx="232">
                  <c:v>1.2476813199989536</c:v>
                </c:pt>
                <c:pt idx="233">
                  <c:v>1.2272531997917346</c:v>
                </c:pt>
                <c:pt idx="234">
                  <c:v>1.2269459621888119</c:v>
                </c:pt>
                <c:pt idx="235">
                  <c:v>1.2070172532126489</c:v>
                </c:pt>
                <c:pt idx="236">
                  <c:v>1.192273240239736</c:v>
                </c:pt>
                <c:pt idx="237">
                  <c:v>1.1539468952915271</c:v>
                </c:pt>
                <c:pt idx="238">
                  <c:v>1.119286353560641</c:v>
                </c:pt>
                <c:pt idx="239">
                  <c:v>1.0933354515686657</c:v>
                </c:pt>
                <c:pt idx="240">
                  <c:v>1.0831602849487227</c:v>
                </c:pt>
                <c:pt idx="241">
                  <c:v>1.0771907079435956</c:v>
                </c:pt>
                <c:pt idx="242">
                  <c:v>1.0601245288002552</c:v>
                </c:pt>
                <c:pt idx="243">
                  <c:v>1.0471740031538888</c:v>
                </c:pt>
                <c:pt idx="244">
                  <c:v>1.0480624206951719</c:v>
                </c:pt>
                <c:pt idx="245">
                  <c:v>1.0489319015996985</c:v>
                </c:pt>
                <c:pt idx="246">
                  <c:v>1.0348391666675771</c:v>
                </c:pt>
                <c:pt idx="247">
                  <c:v>1.0248278783744829</c:v>
                </c:pt>
                <c:pt idx="248">
                  <c:v>1.0041880884996499</c:v>
                </c:pt>
                <c:pt idx="249">
                  <c:v>0.99434295634535841</c:v>
                </c:pt>
                <c:pt idx="250">
                  <c:v>0.97462782615355315</c:v>
                </c:pt>
                <c:pt idx="251">
                  <c:v>0.96398855963562724</c:v>
                </c:pt>
                <c:pt idx="252">
                  <c:v>0.95291677158294419</c:v>
                </c:pt>
                <c:pt idx="253">
                  <c:v>0.9383870735815345</c:v>
                </c:pt>
                <c:pt idx="254">
                  <c:v>0.92085347639621185</c:v>
                </c:pt>
                <c:pt idx="255">
                  <c:v>0.90674247452970869</c:v>
                </c:pt>
                <c:pt idx="256">
                  <c:v>0.89608640441355525</c:v>
                </c:pt>
                <c:pt idx="257">
                  <c:v>0.88570754188385215</c:v>
                </c:pt>
                <c:pt idx="258">
                  <c:v>0.87542963138638596</c:v>
                </c:pt>
                <c:pt idx="259">
                  <c:v>0.86525123315418906</c:v>
                </c:pt>
                <c:pt idx="260">
                  <c:v>0.85517092674762718</c:v>
                </c:pt>
                <c:pt idx="261">
                  <c:v>0.84518731073661413</c:v>
                </c:pt>
                <c:pt idx="262">
                  <c:v>0.83198969170762016</c:v>
                </c:pt>
                <c:pt idx="263">
                  <c:v>0.82282428291435339</c:v>
                </c:pt>
                <c:pt idx="264">
                  <c:v>0.81390520835730173</c:v>
                </c:pt>
                <c:pt idx="265">
                  <c:v>0.80839237675834141</c:v>
                </c:pt>
                <c:pt idx="266">
                  <c:v>0.78891572753902484</c:v>
                </c:pt>
                <c:pt idx="267">
                  <c:v>0.78698650587406038</c:v>
                </c:pt>
                <c:pt idx="268">
                  <c:v>0.82311754038050156</c:v>
                </c:pt>
                <c:pt idx="269">
                  <c:v>0.82360236129232356</c:v>
                </c:pt>
                <c:pt idx="270">
                  <c:v>0.82798658693621008</c:v>
                </c:pt>
                <c:pt idx="271">
                  <c:v>0.83862481784081333</c:v>
                </c:pt>
                <c:pt idx="272">
                  <c:v>0.83879974182182104</c:v>
                </c:pt>
                <c:pt idx="273">
                  <c:v>0.84391498434774037</c:v>
                </c:pt>
                <c:pt idx="274">
                  <c:v>0.85052017737633301</c:v>
                </c:pt>
                <c:pt idx="275">
                  <c:v>0.85525752788444842</c:v>
                </c:pt>
                <c:pt idx="276">
                  <c:v>0.86033154950645385</c:v>
                </c:pt>
                <c:pt idx="277">
                  <c:v>0.86711628724117984</c:v>
                </c:pt>
                <c:pt idx="278">
                  <c:v>0.85525984357287665</c:v>
                </c:pt>
                <c:pt idx="279">
                  <c:v>0.85845396937045404</c:v>
                </c:pt>
                <c:pt idx="280">
                  <c:v>0.86206273045519399</c:v>
                </c:pt>
                <c:pt idx="281">
                  <c:v>0.85501862044184163</c:v>
                </c:pt>
                <c:pt idx="282">
                  <c:v>0.86702575717489405</c:v>
                </c:pt>
                <c:pt idx="283">
                  <c:v>0.85447813544044171</c:v>
                </c:pt>
                <c:pt idx="284">
                  <c:v>0.84841108956420308</c:v>
                </c:pt>
                <c:pt idx="285">
                  <c:v>0.84081149875455929</c:v>
                </c:pt>
                <c:pt idx="286">
                  <c:v>0.84370801976541288</c:v>
                </c:pt>
                <c:pt idx="287">
                  <c:v>0.84597692040744443</c:v>
                </c:pt>
                <c:pt idx="288">
                  <c:v>0.84283384367067571</c:v>
                </c:pt>
                <c:pt idx="289">
                  <c:v>0.84293306595651818</c:v>
                </c:pt>
                <c:pt idx="290">
                  <c:v>0.84135126312279929</c:v>
                </c:pt>
                <c:pt idx="291">
                  <c:v>0.83298153412077458</c:v>
                </c:pt>
                <c:pt idx="292">
                  <c:v>0.82052346148598765</c:v>
                </c:pt>
                <c:pt idx="293">
                  <c:v>0.8149048783541023</c:v>
                </c:pt>
                <c:pt idx="294">
                  <c:v>0.81123125303598709</c:v>
                </c:pt>
                <c:pt idx="295">
                  <c:v>0.81686606345335044</c:v>
                </c:pt>
                <c:pt idx="296">
                  <c:v>0.82142273093626206</c:v>
                </c:pt>
                <c:pt idx="297">
                  <c:v>0.81886271793154108</c:v>
                </c:pt>
                <c:pt idx="298">
                  <c:v>0.82245220100514593</c:v>
                </c:pt>
                <c:pt idx="299">
                  <c:v>0.8270540088208056</c:v>
                </c:pt>
                <c:pt idx="300">
                  <c:v>0.81292591547842874</c:v>
                </c:pt>
                <c:pt idx="301">
                  <c:v>0.79517797183422556</c:v>
                </c:pt>
                <c:pt idx="302">
                  <c:v>0.80017666833436107</c:v>
                </c:pt>
                <c:pt idx="303">
                  <c:v>0.80532667646910583</c:v>
                </c:pt>
                <c:pt idx="304">
                  <c:v>0.79810736673376093</c:v>
                </c:pt>
                <c:pt idx="305">
                  <c:v>0.79232446427328174</c:v>
                </c:pt>
                <c:pt idx="306">
                  <c:v>0.78672393674349284</c:v>
                </c:pt>
                <c:pt idx="307">
                  <c:v>0.78713461902096349</c:v>
                </c:pt>
                <c:pt idx="308">
                  <c:v>0.77787699062216831</c:v>
                </c:pt>
                <c:pt idx="309">
                  <c:v>0.76930645668561803</c:v>
                </c:pt>
                <c:pt idx="310">
                  <c:v>0.78398563857393744</c:v>
                </c:pt>
                <c:pt idx="311">
                  <c:v>0.78886307450268001</c:v>
                </c:pt>
                <c:pt idx="312">
                  <c:v>0.78671105242626782</c:v>
                </c:pt>
                <c:pt idx="313">
                  <c:v>0.78460346615135301</c:v>
                </c:pt>
                <c:pt idx="314">
                  <c:v>0.7792825218962196</c:v>
                </c:pt>
                <c:pt idx="315">
                  <c:v>0.76367784221334178</c:v>
                </c:pt>
                <c:pt idx="316">
                  <c:v>0.75550851482100068</c:v>
                </c:pt>
                <c:pt idx="317">
                  <c:v>0.75567329709119813</c:v>
                </c:pt>
                <c:pt idx="318">
                  <c:v>0.7616792444970707</c:v>
                </c:pt>
                <c:pt idx="319">
                  <c:v>0.75874282001443893</c:v>
                </c:pt>
                <c:pt idx="320">
                  <c:v>0.76660038393911567</c:v>
                </c:pt>
                <c:pt idx="321">
                  <c:v>0.79421078715377924</c:v>
                </c:pt>
                <c:pt idx="322">
                  <c:v>0.78537681231848711</c:v>
                </c:pt>
                <c:pt idx="323">
                  <c:v>0.78171204199468514</c:v>
                </c:pt>
                <c:pt idx="324">
                  <c:v>0.78012410843043212</c:v>
                </c:pt>
                <c:pt idx="325">
                  <c:v>0.78881553741738897</c:v>
                </c:pt>
                <c:pt idx="326">
                  <c:v>0.77967414971404703</c:v>
                </c:pt>
                <c:pt idx="327">
                  <c:v>0.77547964971115679</c:v>
                </c:pt>
                <c:pt idx="328">
                  <c:v>0.75696044788599126</c:v>
                </c:pt>
                <c:pt idx="329">
                  <c:v>0.73744046555425213</c:v>
                </c:pt>
                <c:pt idx="330">
                  <c:v>0.72366814830717974</c:v>
                </c:pt>
                <c:pt idx="331">
                  <c:v>0.71591624650608143</c:v>
                </c:pt>
                <c:pt idx="332">
                  <c:v>0.71675589664935291</c:v>
                </c:pt>
                <c:pt idx="333">
                  <c:v>0.71190856288266158</c:v>
                </c:pt>
                <c:pt idx="334">
                  <c:v>0.70004763473874432</c:v>
                </c:pt>
                <c:pt idx="335">
                  <c:v>0.7010627621761728</c:v>
                </c:pt>
                <c:pt idx="336">
                  <c:v>0.69951433026797472</c:v>
                </c:pt>
                <c:pt idx="337">
                  <c:v>0.68498349990450891</c:v>
                </c:pt>
                <c:pt idx="338">
                  <c:v>0.67479499564560874</c:v>
                </c:pt>
                <c:pt idx="339">
                  <c:v>0.67123246058253339</c:v>
                </c:pt>
                <c:pt idx="340">
                  <c:v>0.66611872465000466</c:v>
                </c:pt>
                <c:pt idx="341">
                  <c:v>0.66495622692370182</c:v>
                </c:pt>
                <c:pt idx="342">
                  <c:v>0.66418864400275224</c:v>
                </c:pt>
                <c:pt idx="343">
                  <c:v>0.66566915259632353</c:v>
                </c:pt>
                <c:pt idx="344">
                  <c:v>0.66619425157577894</c:v>
                </c:pt>
                <c:pt idx="345">
                  <c:v>0.65831142020106237</c:v>
                </c:pt>
                <c:pt idx="346">
                  <c:v>0.6549061044560911</c:v>
                </c:pt>
                <c:pt idx="347">
                  <c:v>0.66951711765390653</c:v>
                </c:pt>
                <c:pt idx="348">
                  <c:v>0.68244340928509728</c:v>
                </c:pt>
                <c:pt idx="349">
                  <c:v>0.67835569247330185</c:v>
                </c:pt>
                <c:pt idx="350">
                  <c:v>0.67444461755385332</c:v>
                </c:pt>
                <c:pt idx="351">
                  <c:v>0.68786248269175154</c:v>
                </c:pt>
                <c:pt idx="352">
                  <c:v>0.69679750364416715</c:v>
                </c:pt>
                <c:pt idx="353">
                  <c:v>0.70223085165825894</c:v>
                </c:pt>
                <c:pt idx="354">
                  <c:v>0.7018861549026274</c:v>
                </c:pt>
                <c:pt idx="355">
                  <c:v>0.6917073197022342</c:v>
                </c:pt>
                <c:pt idx="356">
                  <c:v>0.68918049102605261</c:v>
                </c:pt>
                <c:pt idx="357">
                  <c:v>0.69899722431101663</c:v>
                </c:pt>
                <c:pt idx="358">
                  <c:v>0.69872193317138298</c:v>
                </c:pt>
                <c:pt idx="359">
                  <c:v>0.70597106172685431</c:v>
                </c:pt>
                <c:pt idx="360">
                  <c:v>0.71711490631167074</c:v>
                </c:pt>
                <c:pt idx="361">
                  <c:v>0.72355661178591435</c:v>
                </c:pt>
                <c:pt idx="362">
                  <c:v>0.73666044154532762</c:v>
                </c:pt>
                <c:pt idx="363">
                  <c:v>0.74533113137486617</c:v>
                </c:pt>
                <c:pt idx="364">
                  <c:v>0.74179515579710076</c:v>
                </c:pt>
                <c:pt idx="365">
                  <c:v>0.75093457228478366</c:v>
                </c:pt>
                <c:pt idx="366">
                  <c:v>0.76620616492496063</c:v>
                </c:pt>
                <c:pt idx="367">
                  <c:v>0.78420334647940027</c:v>
                </c:pt>
                <c:pt idx="368">
                  <c:v>0.79204519515222205</c:v>
                </c:pt>
                <c:pt idx="369">
                  <c:v>0.79340754993884188</c:v>
                </c:pt>
                <c:pt idx="370">
                  <c:v>0.80644362797960445</c:v>
                </c:pt>
                <c:pt idx="371">
                  <c:v>0.81266781825160406</c:v>
                </c:pt>
                <c:pt idx="372">
                  <c:v>0.83150567904102646</c:v>
                </c:pt>
                <c:pt idx="373">
                  <c:v>0.84118079555309366</c:v>
                </c:pt>
                <c:pt idx="374">
                  <c:v>0.85057101591167172</c:v>
                </c:pt>
                <c:pt idx="375">
                  <c:v>0.84884075896156241</c:v>
                </c:pt>
                <c:pt idx="376">
                  <c:v>0.84537376870994496</c:v>
                </c:pt>
                <c:pt idx="377">
                  <c:v>0.85376727586543988</c:v>
                </c:pt>
                <c:pt idx="378">
                  <c:v>0.8520926540303646</c:v>
                </c:pt>
                <c:pt idx="379">
                  <c:v>0.86709919254857704</c:v>
                </c:pt>
                <c:pt idx="380">
                  <c:v>0.87413050232217937</c:v>
                </c:pt>
                <c:pt idx="381">
                  <c:v>0.88479233770176369</c:v>
                </c:pt>
                <c:pt idx="382">
                  <c:v>0.88806335693752037</c:v>
                </c:pt>
                <c:pt idx="383">
                  <c:v>0.88258743070945456</c:v>
                </c:pt>
                <c:pt idx="384">
                  <c:v>0.89572121404203053</c:v>
                </c:pt>
                <c:pt idx="385">
                  <c:v>0.90434050725220949</c:v>
                </c:pt>
                <c:pt idx="386">
                  <c:v>0.91371507821522091</c:v>
                </c:pt>
                <c:pt idx="387">
                  <c:v>0.90743864455719703</c:v>
                </c:pt>
                <c:pt idx="388">
                  <c:v>0.8983146809077085</c:v>
                </c:pt>
                <c:pt idx="389">
                  <c:v>0.89582225558304507</c:v>
                </c:pt>
                <c:pt idx="390">
                  <c:v>0.89634942319841426</c:v>
                </c:pt>
                <c:pt idx="391">
                  <c:v>0.89252020494510176</c:v>
                </c:pt>
                <c:pt idx="392">
                  <c:v>0.89307306798702002</c:v>
                </c:pt>
                <c:pt idx="393">
                  <c:v>0.89074139817194975</c:v>
                </c:pt>
                <c:pt idx="394">
                  <c:v>0.88914539590398378</c:v>
                </c:pt>
                <c:pt idx="395">
                  <c:v>0.89111937357696092</c:v>
                </c:pt>
                <c:pt idx="396">
                  <c:v>0.88661361129080507</c:v>
                </c:pt>
                <c:pt idx="397">
                  <c:v>0.89157596066479039</c:v>
                </c:pt>
                <c:pt idx="398">
                  <c:v>0.89433597252150865</c:v>
                </c:pt>
                <c:pt idx="399">
                  <c:v>0.89930762794054531</c:v>
                </c:pt>
                <c:pt idx="400">
                  <c:v>0.9006270459475979</c:v>
                </c:pt>
                <c:pt idx="401">
                  <c:v>0.90412983970626426</c:v>
                </c:pt>
                <c:pt idx="402">
                  <c:v>0.90109736569603849</c:v>
                </c:pt>
                <c:pt idx="403">
                  <c:v>0.90244200160009791</c:v>
                </c:pt>
                <c:pt idx="404">
                  <c:v>0.90307696552975647</c:v>
                </c:pt>
                <c:pt idx="405">
                  <c:v>0.9065733649353731</c:v>
                </c:pt>
                <c:pt idx="406">
                  <c:v>0.90646577784291471</c:v>
                </c:pt>
                <c:pt idx="407">
                  <c:v>0.90517573130417173</c:v>
                </c:pt>
                <c:pt idx="408">
                  <c:v>0.90248116156471592</c:v>
                </c:pt>
                <c:pt idx="409">
                  <c:v>0.90054038872691733</c:v>
                </c:pt>
                <c:pt idx="410">
                  <c:v>0.90508027456935247</c:v>
                </c:pt>
                <c:pt idx="411">
                  <c:v>0.90963086378411939</c:v>
                </c:pt>
                <c:pt idx="412">
                  <c:v>0.9106060646602423</c:v>
                </c:pt>
                <c:pt idx="413">
                  <c:v>0.90718284893429701</c:v>
                </c:pt>
                <c:pt idx="414">
                  <c:v>0.90455668825361912</c:v>
                </c:pt>
                <c:pt idx="415">
                  <c:v>0.89769537581009096</c:v>
                </c:pt>
                <c:pt idx="416">
                  <c:v>0.89091467055569895</c:v>
                </c:pt>
                <c:pt idx="417">
                  <c:v>0.88146456900875414</c:v>
                </c:pt>
                <c:pt idx="418">
                  <c:v>0.88275732008225216</c:v>
                </c:pt>
                <c:pt idx="419">
                  <c:v>0.85948600139122555</c:v>
                </c:pt>
                <c:pt idx="420">
                  <c:v>0.86584328199775196</c:v>
                </c:pt>
                <c:pt idx="421">
                  <c:v>0.87567754508554296</c:v>
                </c:pt>
                <c:pt idx="422">
                  <c:v>0.88061262964403852</c:v>
                </c:pt>
                <c:pt idx="423">
                  <c:v>0.88758405012480546</c:v>
                </c:pt>
                <c:pt idx="424">
                  <c:v>0.92401933043122531</c:v>
                </c:pt>
                <c:pt idx="425">
                  <c:v>0.92505867659985697</c:v>
                </c:pt>
                <c:pt idx="426">
                  <c:v>0.93984980650214944</c:v>
                </c:pt>
                <c:pt idx="427">
                  <c:v>0.96782952694354141</c:v>
                </c:pt>
                <c:pt idx="428">
                  <c:v>0.98231880233767188</c:v>
                </c:pt>
                <c:pt idx="429">
                  <c:v>1.0193068061711015</c:v>
                </c:pt>
                <c:pt idx="430">
                  <c:v>1.043020577488077</c:v>
                </c:pt>
                <c:pt idx="431">
                  <c:v>1.0423708625213668</c:v>
                </c:pt>
                <c:pt idx="432">
                  <c:v>1.0697082932786144</c:v>
                </c:pt>
                <c:pt idx="433">
                  <c:v>1.0657384969248094</c:v>
                </c:pt>
                <c:pt idx="434">
                  <c:v>1.0443433276863312</c:v>
                </c:pt>
                <c:pt idx="435">
                  <c:v>1.0357753644469321</c:v>
                </c:pt>
                <c:pt idx="436">
                  <c:v>1.0345561067663036</c:v>
                </c:pt>
                <c:pt idx="437">
                  <c:v>1.0396558806406269</c:v>
                </c:pt>
                <c:pt idx="438">
                  <c:v>1.0620216979723063</c:v>
                </c:pt>
                <c:pt idx="439">
                  <c:v>1.048378053442554</c:v>
                </c:pt>
                <c:pt idx="440">
                  <c:v>1.0326117661028718</c:v>
                </c:pt>
                <c:pt idx="441">
                  <c:v>1.0512334224006517</c:v>
                </c:pt>
                <c:pt idx="442">
                  <c:v>1.0765307091088656</c:v>
                </c:pt>
                <c:pt idx="443">
                  <c:v>1.0636226183422295</c:v>
                </c:pt>
                <c:pt idx="444">
                  <c:v>1.0434459890382739</c:v>
                </c:pt>
                <c:pt idx="445">
                  <c:v>1.0681104132864616</c:v>
                </c:pt>
                <c:pt idx="446">
                  <c:v>1.0529388835689586</c:v>
                </c:pt>
                <c:pt idx="447">
                  <c:v>1.069598550031561</c:v>
                </c:pt>
                <c:pt idx="448">
                  <c:v>1.0966851121486212</c:v>
                </c:pt>
                <c:pt idx="449">
                  <c:v>1.1065445332112456</c:v>
                </c:pt>
                <c:pt idx="450">
                  <c:v>1.1017763468898689</c:v>
                </c:pt>
                <c:pt idx="451">
                  <c:v>1.0829115237077633</c:v>
                </c:pt>
                <c:pt idx="452">
                  <c:v>1.0631687074746128</c:v>
                </c:pt>
                <c:pt idx="453">
                  <c:v>1.031856040253478</c:v>
                </c:pt>
                <c:pt idx="454">
                  <c:v>1.0261051371375514</c:v>
                </c:pt>
                <c:pt idx="455">
                  <c:v>1.0038770052321504</c:v>
                </c:pt>
                <c:pt idx="456">
                  <c:v>0.99077431415400907</c:v>
                </c:pt>
                <c:pt idx="457">
                  <c:v>1.0023165247928754</c:v>
                </c:pt>
                <c:pt idx="458">
                  <c:v>0.98768771185362081</c:v>
                </c:pt>
                <c:pt idx="459">
                  <c:v>0.97187602365046233</c:v>
                </c:pt>
                <c:pt idx="460">
                  <c:v>0.95160115257537892</c:v>
                </c:pt>
                <c:pt idx="461">
                  <c:v>0.95606222336665236</c:v>
                </c:pt>
                <c:pt idx="462">
                  <c:v>0.92921778579276848</c:v>
                </c:pt>
                <c:pt idx="463">
                  <c:v>0.92416038913081566</c:v>
                </c:pt>
                <c:pt idx="464">
                  <c:v>0.92423648534413838</c:v>
                </c:pt>
                <c:pt idx="465">
                  <c:v>0.8831466570750296</c:v>
                </c:pt>
                <c:pt idx="466">
                  <c:v>0.87258297382153205</c:v>
                </c:pt>
                <c:pt idx="467">
                  <c:v>0.90725038223014831</c:v>
                </c:pt>
                <c:pt idx="468">
                  <c:v>0.92266792386590957</c:v>
                </c:pt>
                <c:pt idx="469">
                  <c:v>0.90020588852105088</c:v>
                </c:pt>
                <c:pt idx="470">
                  <c:v>0.87494763282875843</c:v>
                </c:pt>
                <c:pt idx="471">
                  <c:v>0.88393240293038411</c:v>
                </c:pt>
                <c:pt idx="472">
                  <c:v>0.91979361007498639</c:v>
                </c:pt>
                <c:pt idx="473">
                  <c:v>0.92847453729634521</c:v>
                </c:pt>
                <c:pt idx="474">
                  <c:v>0.94225537450228114</c:v>
                </c:pt>
                <c:pt idx="475">
                  <c:v>0.95473184297543823</c:v>
                </c:pt>
                <c:pt idx="476">
                  <c:v>0.99292028150936906</c:v>
                </c:pt>
                <c:pt idx="477">
                  <c:v>1.0383239800434159</c:v>
                </c:pt>
                <c:pt idx="478">
                  <c:v>1.0719096664390699</c:v>
                </c:pt>
                <c:pt idx="479">
                  <c:v>1.0964484226294142</c:v>
                </c:pt>
                <c:pt idx="480">
                  <c:v>1.1360620893832183</c:v>
                </c:pt>
                <c:pt idx="481">
                  <c:v>1.1260097618397464</c:v>
                </c:pt>
                <c:pt idx="482">
                  <c:v>1.0825744501689585</c:v>
                </c:pt>
                <c:pt idx="483">
                  <c:v>1.0686484278221351</c:v>
                </c:pt>
                <c:pt idx="484">
                  <c:v>1.0541936468531972</c:v>
                </c:pt>
                <c:pt idx="485">
                  <c:v>1.0674927664422826</c:v>
                </c:pt>
                <c:pt idx="486">
                  <c:v>1.115167988929747</c:v>
                </c:pt>
                <c:pt idx="487">
                  <c:v>1.1383690266080644</c:v>
                </c:pt>
                <c:pt idx="488">
                  <c:v>1.161444058689769</c:v>
                </c:pt>
                <c:pt idx="489">
                  <c:v>1.1537298621137828</c:v>
                </c:pt>
                <c:pt idx="490">
                  <c:v>1.1560548097734593</c:v>
                </c:pt>
                <c:pt idx="491">
                  <c:v>1.1350999671225019</c:v>
                </c:pt>
                <c:pt idx="492">
                  <c:v>1.1376207116028791</c:v>
                </c:pt>
                <c:pt idx="493">
                  <c:v>1.1335203189649539</c:v>
                </c:pt>
                <c:pt idx="494">
                  <c:v>1.1403155373908176</c:v>
                </c:pt>
                <c:pt idx="495">
                  <c:v>1.1480514747462338</c:v>
                </c:pt>
                <c:pt idx="496">
                  <c:v>1.1556672900161447</c:v>
                </c:pt>
                <c:pt idx="497">
                  <c:v>1.1488719589572094</c:v>
                </c:pt>
                <c:pt idx="498">
                  <c:v>1.1223342102181144</c:v>
                </c:pt>
                <c:pt idx="499">
                  <c:v>1.1274419188679938</c:v>
                </c:pt>
                <c:pt idx="500">
                  <c:v>1.14600204288718</c:v>
                </c:pt>
                <c:pt idx="501">
                  <c:v>1.1411398178845078</c:v>
                </c:pt>
                <c:pt idx="502">
                  <c:v>1.1304855345796792</c:v>
                </c:pt>
                <c:pt idx="503">
                  <c:v>1.1043944847171721</c:v>
                </c:pt>
                <c:pt idx="504">
                  <c:v>1.0935267614957764</c:v>
                </c:pt>
                <c:pt idx="505">
                  <c:v>1.0982174454176357</c:v>
                </c:pt>
                <c:pt idx="506">
                  <c:v>1.104915878139817</c:v>
                </c:pt>
                <c:pt idx="507">
                  <c:v>1.1067142095329787</c:v>
                </c:pt>
                <c:pt idx="508">
                  <c:v>1.0731582631687375</c:v>
                </c:pt>
                <c:pt idx="509">
                  <c:v>1.0435565193510172</c:v>
                </c:pt>
                <c:pt idx="510">
                  <c:v>1.060687640561456</c:v>
                </c:pt>
                <c:pt idx="511">
                  <c:v>1.0623599278289331</c:v>
                </c:pt>
                <c:pt idx="512">
                  <c:v>1.0615071907715339</c:v>
                </c:pt>
                <c:pt idx="513">
                  <c:v>1.0491742974969986</c:v>
                </c:pt>
                <c:pt idx="514">
                  <c:v>1.015444133490784</c:v>
                </c:pt>
                <c:pt idx="515">
                  <c:v>1.0075579687374678</c:v>
                </c:pt>
                <c:pt idx="516">
                  <c:v>0.97250715472632754</c:v>
                </c:pt>
                <c:pt idx="517">
                  <c:v>0.94191464996666086</c:v>
                </c:pt>
                <c:pt idx="518">
                  <c:v>0.93989963892638118</c:v>
                </c:pt>
                <c:pt idx="519">
                  <c:v>0.93968758611089453</c:v>
                </c:pt>
                <c:pt idx="520">
                  <c:v>0.91232684238872375</c:v>
                </c:pt>
                <c:pt idx="521">
                  <c:v>0.89614051324477773</c:v>
                </c:pt>
                <c:pt idx="522">
                  <c:v>0.88795438200744947</c:v>
                </c:pt>
                <c:pt idx="523">
                  <c:v>0.89576895828396441</c:v>
                </c:pt>
                <c:pt idx="524">
                  <c:v>0.91036116453962646</c:v>
                </c:pt>
                <c:pt idx="525">
                  <c:v>0.92200933370382554</c:v>
                </c:pt>
                <c:pt idx="526">
                  <c:v>0.92581342330949223</c:v>
                </c:pt>
                <c:pt idx="527">
                  <c:v>0.93281293534932586</c:v>
                </c:pt>
                <c:pt idx="528">
                  <c:v>0.91352591103122149</c:v>
                </c:pt>
                <c:pt idx="529">
                  <c:v>0.88856711327116134</c:v>
                </c:pt>
                <c:pt idx="530">
                  <c:v>0.89856943364797826</c:v>
                </c:pt>
                <c:pt idx="531">
                  <c:v>0.90959568652420619</c:v>
                </c:pt>
                <c:pt idx="532">
                  <c:v>0.90374902540814073</c:v>
                </c:pt>
                <c:pt idx="533">
                  <c:v>0.89074816038522486</c:v>
                </c:pt>
                <c:pt idx="534">
                  <c:v>0.89138859724036434</c:v>
                </c:pt>
                <c:pt idx="535">
                  <c:v>0.90098353414433097</c:v>
                </c:pt>
                <c:pt idx="536">
                  <c:v>0.9046291571795545</c:v>
                </c:pt>
                <c:pt idx="537">
                  <c:v>0.91038801272307879</c:v>
                </c:pt>
                <c:pt idx="538">
                  <c:v>0.92407893860596235</c:v>
                </c:pt>
                <c:pt idx="539">
                  <c:v>0.91656908684455918</c:v>
                </c:pt>
                <c:pt idx="540">
                  <c:v>0.93205870366405752</c:v>
                </c:pt>
                <c:pt idx="541">
                  <c:v>0.96489453696108052</c:v>
                </c:pt>
                <c:pt idx="542">
                  <c:v>0.93400336971488718</c:v>
                </c:pt>
                <c:pt idx="543">
                  <c:v>0.9366724930963265</c:v>
                </c:pt>
                <c:pt idx="544">
                  <c:v>0.95324261328232607</c:v>
                </c:pt>
                <c:pt idx="545">
                  <c:v>0.97036941273464627</c:v>
                </c:pt>
                <c:pt idx="546">
                  <c:v>0.990393374418023</c:v>
                </c:pt>
                <c:pt idx="547">
                  <c:v>1.0013888539711402</c:v>
                </c:pt>
                <c:pt idx="548">
                  <c:v>1.024299623852267</c:v>
                </c:pt>
                <c:pt idx="549">
                  <c:v>1.067386508092687</c:v>
                </c:pt>
                <c:pt idx="550">
                  <c:v>1.0281828163842115</c:v>
                </c:pt>
                <c:pt idx="551">
                  <c:v>1.0016492901593417</c:v>
                </c:pt>
                <c:pt idx="552">
                  <c:v>1.0028768790632521</c:v>
                </c:pt>
                <c:pt idx="553">
                  <c:v>1.0136715246294157</c:v>
                </c:pt>
                <c:pt idx="554">
                  <c:v>1.0193217152109779</c:v>
                </c:pt>
                <c:pt idx="555">
                  <c:v>1.0496045983600508</c:v>
                </c:pt>
                <c:pt idx="556">
                  <c:v>1.0625229519960084</c:v>
                </c:pt>
                <c:pt idx="557">
                  <c:v>1.056860589214011</c:v>
                </c:pt>
                <c:pt idx="558">
                  <c:v>1.0600160594035102</c:v>
                </c:pt>
                <c:pt idx="559">
                  <c:v>1.0506405413549333</c:v>
                </c:pt>
                <c:pt idx="560">
                  <c:v>1.0267810086172675</c:v>
                </c:pt>
                <c:pt idx="561">
                  <c:v>0.97685142061129537</c:v>
                </c:pt>
                <c:pt idx="562">
                  <c:v>0.95332936895722731</c:v>
                </c:pt>
                <c:pt idx="563">
                  <c:v>0.94337198178402837</c:v>
                </c:pt>
                <c:pt idx="564">
                  <c:v>0.9401077383269012</c:v>
                </c:pt>
                <c:pt idx="565">
                  <c:v>0.92500568990342402</c:v>
                </c:pt>
                <c:pt idx="566">
                  <c:v>0.91124066396447956</c:v>
                </c:pt>
                <c:pt idx="567">
                  <c:v>0.90276573156525863</c:v>
                </c:pt>
                <c:pt idx="568">
                  <c:v>0.91009344677005033</c:v>
                </c:pt>
                <c:pt idx="569">
                  <c:v>0.9476549619224589</c:v>
                </c:pt>
                <c:pt idx="570">
                  <c:v>0.96113566064726885</c:v>
                </c:pt>
                <c:pt idx="571">
                  <c:v>0.94545677449887033</c:v>
                </c:pt>
                <c:pt idx="572">
                  <c:v>0.93312470466132202</c:v>
                </c:pt>
                <c:pt idx="573">
                  <c:v>0.92673313293956949</c:v>
                </c:pt>
                <c:pt idx="574">
                  <c:v>0.9324710234578375</c:v>
                </c:pt>
                <c:pt idx="575">
                  <c:v>0.91787704321926622</c:v>
                </c:pt>
                <c:pt idx="576">
                  <c:v>0.91360616064700417</c:v>
                </c:pt>
                <c:pt idx="577">
                  <c:v>0.91637310363652047</c:v>
                </c:pt>
                <c:pt idx="578">
                  <c:v>0.91856865248002095</c:v>
                </c:pt>
                <c:pt idx="579">
                  <c:v>0.93781966099770941</c:v>
                </c:pt>
                <c:pt idx="580">
                  <c:v>0.93633463308543385</c:v>
                </c:pt>
                <c:pt idx="581">
                  <c:v>0.92834892312975881</c:v>
                </c:pt>
                <c:pt idx="582">
                  <c:v>0.9255437097366741</c:v>
                </c:pt>
                <c:pt idx="583">
                  <c:v>0.85943673009312194</c:v>
                </c:pt>
                <c:pt idx="584">
                  <c:v>0.837452222323397</c:v>
                </c:pt>
                <c:pt idx="585">
                  <c:v>0.85699812804405906</c:v>
                </c:pt>
                <c:pt idx="586">
                  <c:v>0.82706811306736272</c:v>
                </c:pt>
                <c:pt idx="587">
                  <c:v>0.73434312496721443</c:v>
                </c:pt>
                <c:pt idx="588">
                  <c:v>0.70080414133902558</c:v>
                </c:pt>
                <c:pt idx="589">
                  <c:v>0.75450143062180897</c:v>
                </c:pt>
                <c:pt idx="590">
                  <c:v>0.81597596475882217</c:v>
                </c:pt>
                <c:pt idx="591">
                  <c:v>0.82091225520906197</c:v>
                </c:pt>
                <c:pt idx="592">
                  <c:v>0.78481278205358074</c:v>
                </c:pt>
                <c:pt idx="593">
                  <c:v>0.7376127323695213</c:v>
                </c:pt>
                <c:pt idx="594">
                  <c:v>0.71826857267821642</c:v>
                </c:pt>
                <c:pt idx="595">
                  <c:v>0.71615655796691913</c:v>
                </c:pt>
                <c:pt idx="596">
                  <c:v>0.68009229758508793</c:v>
                </c:pt>
                <c:pt idx="597">
                  <c:v>0.66774097412877143</c:v>
                </c:pt>
                <c:pt idx="598">
                  <c:v>0.67739845646118524</c:v>
                </c:pt>
                <c:pt idx="599">
                  <c:v>0.64925678996040059</c:v>
                </c:pt>
                <c:pt idx="600">
                  <c:v>0.6502398284965204</c:v>
                </c:pt>
                <c:pt idx="601">
                  <c:v>0.63346362139758006</c:v>
                </c:pt>
                <c:pt idx="602">
                  <c:v>0.61611704160804104</c:v>
                </c:pt>
                <c:pt idx="603">
                  <c:v>0.64587691302603478</c:v>
                </c:pt>
                <c:pt idx="604">
                  <c:v>0.62280981927604795</c:v>
                </c:pt>
                <c:pt idx="605">
                  <c:v>0.60634143152830344</c:v>
                </c:pt>
                <c:pt idx="606">
                  <c:v>0.5934423669885408</c:v>
                </c:pt>
                <c:pt idx="607">
                  <c:v>0.59993989627800492</c:v>
                </c:pt>
                <c:pt idx="608">
                  <c:v>0.66210841024380607</c:v>
                </c:pt>
                <c:pt idx="609">
                  <c:v>0.65987754156217737</c:v>
                </c:pt>
                <c:pt idx="610">
                  <c:v>0.6342734171508766</c:v>
                </c:pt>
                <c:pt idx="611">
                  <c:v>0.643134462161289</c:v>
                </c:pt>
                <c:pt idx="612">
                  <c:v>0.66306857265327046</c:v>
                </c:pt>
                <c:pt idx="613">
                  <c:v>0.66268045356792538</c:v>
                </c:pt>
                <c:pt idx="614">
                  <c:v>0.67245368791834947</c:v>
                </c:pt>
                <c:pt idx="615">
                  <c:v>0.64784207462373788</c:v>
                </c:pt>
                <c:pt idx="616">
                  <c:v>0.66977418616900553</c:v>
                </c:pt>
                <c:pt idx="617">
                  <c:v>0.70507395488213598</c:v>
                </c:pt>
                <c:pt idx="618">
                  <c:v>0.74018283144210262</c:v>
                </c:pt>
                <c:pt idx="619">
                  <c:v>0.80332823876871839</c:v>
                </c:pt>
                <c:pt idx="620">
                  <c:v>0.82667572876964579</c:v>
                </c:pt>
                <c:pt idx="621">
                  <c:v>0.8310529806368786</c:v>
                </c:pt>
                <c:pt idx="622">
                  <c:v>0.83596726531294929</c:v>
                </c:pt>
                <c:pt idx="623">
                  <c:v>0.83265866727987348</c:v>
                </c:pt>
                <c:pt idx="624">
                  <c:v>0.85155583974843407</c:v>
                </c:pt>
                <c:pt idx="625">
                  <c:v>0.85865546569909867</c:v>
                </c:pt>
                <c:pt idx="626">
                  <c:v>0.85627105818268656</c:v>
                </c:pt>
                <c:pt idx="627">
                  <c:v>0.84087992420761082</c:v>
                </c:pt>
                <c:pt idx="628">
                  <c:v>0.82072388654616546</c:v>
                </c:pt>
                <c:pt idx="629">
                  <c:v>0.79966497731662611</c:v>
                </c:pt>
                <c:pt idx="630">
                  <c:v>0.81548057111705885</c:v>
                </c:pt>
                <c:pt idx="631">
                  <c:v>0.82811684038996536</c:v>
                </c:pt>
                <c:pt idx="632">
                  <c:v>0.82501397660633047</c:v>
                </c:pt>
                <c:pt idx="633">
                  <c:v>0.82602535369324748</c:v>
                </c:pt>
                <c:pt idx="634">
                  <c:v>0.83679127655803542</c:v>
                </c:pt>
                <c:pt idx="635">
                  <c:v>0.82834076256226641</c:v>
                </c:pt>
                <c:pt idx="636">
                  <c:v>0.81402088206961876</c:v>
                </c:pt>
                <c:pt idx="637">
                  <c:v>0.80205483869539407</c:v>
                </c:pt>
                <c:pt idx="638">
                  <c:v>0.76944228684443539</c:v>
                </c:pt>
                <c:pt idx="639">
                  <c:v>0.76746851023977791</c:v>
                </c:pt>
                <c:pt idx="640">
                  <c:v>0.78260849786361719</c:v>
                </c:pt>
                <c:pt idx="641">
                  <c:v>0.8108771854705914</c:v>
                </c:pt>
                <c:pt idx="642">
                  <c:v>0.82516053185424099</c:v>
                </c:pt>
                <c:pt idx="643">
                  <c:v>0.84477413492725184</c:v>
                </c:pt>
                <c:pt idx="644">
                  <c:v>0.87957201826231235</c:v>
                </c:pt>
                <c:pt idx="645">
                  <c:v>0.89077139379096515</c:v>
                </c:pt>
                <c:pt idx="646">
                  <c:v>0.9015193574883984</c:v>
                </c:pt>
                <c:pt idx="647">
                  <c:v>0.89721589428339044</c:v>
                </c:pt>
                <c:pt idx="648">
                  <c:v>0.88395512335470028</c:v>
                </c:pt>
                <c:pt idx="649">
                  <c:v>0.90988408539594468</c:v>
                </c:pt>
                <c:pt idx="650">
                  <c:v>0.94444044936021898</c:v>
                </c:pt>
                <c:pt idx="651">
                  <c:v>0.99365630769070901</c:v>
                </c:pt>
                <c:pt idx="652">
                  <c:v>0.98673284008392315</c:v>
                </c:pt>
                <c:pt idx="653">
                  <c:v>0.99268456721211096</c:v>
                </c:pt>
                <c:pt idx="654">
                  <c:v>0.99569539250559391</c:v>
                </c:pt>
                <c:pt idx="655">
                  <c:v>1.0130756986168128</c:v>
                </c:pt>
                <c:pt idx="656">
                  <c:v>1.052953052168905</c:v>
                </c:pt>
                <c:pt idx="657">
                  <c:v>1.1082721524482255</c:v>
                </c:pt>
                <c:pt idx="658">
                  <c:v>1.1136175462147961</c:v>
                </c:pt>
                <c:pt idx="659">
                  <c:v>1.1847546412119463</c:v>
                </c:pt>
                <c:pt idx="660">
                  <c:v>1.2771955276017366</c:v>
                </c:pt>
                <c:pt idx="661">
                  <c:v>1.3215043655008076</c:v>
                </c:pt>
                <c:pt idx="662">
                  <c:v>1.2864557058379027</c:v>
                </c:pt>
                <c:pt idx="663">
                  <c:v>1.2815772591183459</c:v>
                </c:pt>
                <c:pt idx="664">
                  <c:v>1.3559264313517374</c:v>
                </c:pt>
                <c:pt idx="665">
                  <c:v>1.398369754824774</c:v>
                </c:pt>
                <c:pt idx="666">
                  <c:v>1.3629239518335625</c:v>
                </c:pt>
                <c:pt idx="667">
                  <c:v>1.3565904824027886</c:v>
                </c:pt>
                <c:pt idx="668">
                  <c:v>1.3913361236018789</c:v>
                </c:pt>
                <c:pt idx="669">
                  <c:v>1.3718749187501986</c:v>
                </c:pt>
                <c:pt idx="670">
                  <c:v>1.3410669215002244</c:v>
                </c:pt>
                <c:pt idx="671">
                  <c:v>1.3283151171100021</c:v>
                </c:pt>
                <c:pt idx="672">
                  <c:v>1.3198603527381982</c:v>
                </c:pt>
                <c:pt idx="673">
                  <c:v>1.2558092956604587</c:v>
                </c:pt>
                <c:pt idx="674">
                  <c:v>1.2347717992198797</c:v>
                </c:pt>
                <c:pt idx="675">
                  <c:v>1.2721067415433329</c:v>
                </c:pt>
                <c:pt idx="676">
                  <c:v>1.2857789351792024</c:v>
                </c:pt>
                <c:pt idx="677">
                  <c:v>1.2718987006654507</c:v>
                </c:pt>
                <c:pt idx="678">
                  <c:v>1.2209616367026295</c:v>
                </c:pt>
                <c:pt idx="679">
                  <c:v>1.2346978814904472</c:v>
                </c:pt>
                <c:pt idx="680">
                  <c:v>1.3217552789107117</c:v>
                </c:pt>
                <c:pt idx="681">
                  <c:v>1.3129152770468477</c:v>
                </c:pt>
                <c:pt idx="682">
                  <c:v>1.3315079399275855</c:v>
                </c:pt>
                <c:pt idx="683">
                  <c:v>1.379849172880887</c:v>
                </c:pt>
                <c:pt idx="684">
                  <c:v>1.3849497537762074</c:v>
                </c:pt>
                <c:pt idx="685">
                  <c:v>1.3428716850850331</c:v>
                </c:pt>
                <c:pt idx="686">
                  <c:v>1.3363506879850175</c:v>
                </c:pt>
                <c:pt idx="687">
                  <c:v>1.3417138501263211</c:v>
                </c:pt>
                <c:pt idx="688">
                  <c:v>1.3131577474468314</c:v>
                </c:pt>
                <c:pt idx="689">
                  <c:v>1.2904901874317634</c:v>
                </c:pt>
                <c:pt idx="690">
                  <c:v>1.3171103680284519</c:v>
                </c:pt>
                <c:pt idx="691">
                  <c:v>1.351954834781486</c:v>
                </c:pt>
                <c:pt idx="692">
                  <c:v>1.3563837503765792</c:v>
                </c:pt>
                <c:pt idx="693">
                  <c:v>1.3822465927462786</c:v>
                </c:pt>
                <c:pt idx="694">
                  <c:v>1.3856110847207612</c:v>
                </c:pt>
                <c:pt idx="695">
                  <c:v>1.3994482623930171</c:v>
                </c:pt>
                <c:pt idx="696">
                  <c:v>1.4007533144245659</c:v>
                </c:pt>
                <c:pt idx="697">
                  <c:v>1.4057246040568063</c:v>
                </c:pt>
                <c:pt idx="698">
                  <c:v>1.4504202299676319</c:v>
                </c:pt>
                <c:pt idx="699">
                  <c:v>1.5424761516474614</c:v>
                </c:pt>
                <c:pt idx="700">
                  <c:v>1.5938406883435472</c:v>
                </c:pt>
                <c:pt idx="701">
                  <c:v>1.5884910674590134</c:v>
                </c:pt>
                <c:pt idx="702">
                  <c:v>1.6351509591478948</c:v>
                </c:pt>
                <c:pt idx="703">
                  <c:v>1.6505037837714127</c:v>
                </c:pt>
                <c:pt idx="704">
                  <c:v>1.677204257750692</c:v>
                </c:pt>
                <c:pt idx="705">
                  <c:v>1.749460134730719</c:v>
                </c:pt>
                <c:pt idx="706">
                  <c:v>1.7096596375548383</c:v>
                </c:pt>
                <c:pt idx="707">
                  <c:v>1.619187897356873</c:v>
                </c:pt>
                <c:pt idx="708">
                  <c:v>1.5885505384775425</c:v>
                </c:pt>
                <c:pt idx="709">
                  <c:v>1.615620507050906</c:v>
                </c:pt>
                <c:pt idx="710">
                  <c:v>1.6806806149765385</c:v>
                </c:pt>
                <c:pt idx="711">
                  <c:v>1.7045884929539947</c:v>
                </c:pt>
                <c:pt idx="712">
                  <c:v>1.6648893507074507</c:v>
                </c:pt>
                <c:pt idx="713">
                  <c:v>1.6286223935670856</c:v>
                </c:pt>
                <c:pt idx="714">
                  <c:v>1.594632147145574</c:v>
                </c:pt>
                <c:pt idx="715">
                  <c:v>1.6062337034866672</c:v>
                </c:pt>
                <c:pt idx="716">
                  <c:v>1.5923783247649388</c:v>
                </c:pt>
                <c:pt idx="717">
                  <c:v>1.5840937124310388</c:v>
                </c:pt>
                <c:pt idx="718">
                  <c:v>1.558654561685384</c:v>
                </c:pt>
                <c:pt idx="719">
                  <c:v>1.5731544907053892</c:v>
                </c:pt>
                <c:pt idx="720">
                  <c:v>1.5029767586455636</c:v>
                </c:pt>
                <c:pt idx="721">
                  <c:v>1.529537450552944</c:v>
                </c:pt>
                <c:pt idx="722">
                  <c:v>1.5975969763691469</c:v>
                </c:pt>
                <c:pt idx="723">
                  <c:v>1.5994429422387901</c:v>
                </c:pt>
                <c:pt idx="724">
                  <c:v>1.6290088174089818</c:v>
                </c:pt>
                <c:pt idx="725">
                  <c:v>1.6534782792737877</c:v>
                </c:pt>
                <c:pt idx="726">
                  <c:v>1.6237581798149459</c:v>
                </c:pt>
                <c:pt idx="727">
                  <c:v>1.6156697282383354</c:v>
                </c:pt>
                <c:pt idx="728">
                  <c:v>1.610995775077712</c:v>
                </c:pt>
                <c:pt idx="729">
                  <c:v>1.672567731090145</c:v>
                </c:pt>
                <c:pt idx="730">
                  <c:v>1.6813600470891445</c:v>
                </c:pt>
                <c:pt idx="731">
                  <c:v>1.6644537474914862</c:v>
                </c:pt>
                <c:pt idx="732">
                  <c:v>1.6376011011724683</c:v>
                </c:pt>
                <c:pt idx="733">
                  <c:v>1.6627232401836047</c:v>
                </c:pt>
                <c:pt idx="734">
                  <c:v>1.6691868677527546</c:v>
                </c:pt>
                <c:pt idx="735">
                  <c:v>1.6817021929869476</c:v>
                </c:pt>
                <c:pt idx="736">
                  <c:v>1.7384022044548744</c:v>
                </c:pt>
                <c:pt idx="737">
                  <c:v>1.7831727218715285</c:v>
                </c:pt>
                <c:pt idx="738">
                  <c:v>1.8505543981761083</c:v>
                </c:pt>
                <c:pt idx="739">
                  <c:v>1.8205718385399774</c:v>
                </c:pt>
                <c:pt idx="740">
                  <c:v>1.7602516899447924</c:v>
                </c:pt>
                <c:pt idx="741">
                  <c:v>1.7896273205932585</c:v>
                </c:pt>
                <c:pt idx="742">
                  <c:v>1.820800425023031</c:v>
                </c:pt>
                <c:pt idx="743">
                  <c:v>1.8976259777866806</c:v>
                </c:pt>
                <c:pt idx="744">
                  <c:v>1.957585031738702</c:v>
                </c:pt>
                <c:pt idx="745">
                  <c:v>1.9602977841486329</c:v>
                </c:pt>
                <c:pt idx="746">
                  <c:v>1.9852132552185215</c:v>
                </c:pt>
                <c:pt idx="747">
                  <c:v>2.0137134271355599</c:v>
                </c:pt>
                <c:pt idx="748">
                  <c:v>2.0729810280638894</c:v>
                </c:pt>
                <c:pt idx="749">
                  <c:v>2.1635873241957131</c:v>
                </c:pt>
                <c:pt idx="750">
                  <c:v>2.1662302656739794</c:v>
                </c:pt>
                <c:pt idx="751">
                  <c:v>2.1324680589314644</c:v>
                </c:pt>
                <c:pt idx="752">
                  <c:v>2.0706627584218009</c:v>
                </c:pt>
                <c:pt idx="753">
                  <c:v>2.076130863298066</c:v>
                </c:pt>
                <c:pt idx="754">
                  <c:v>2.1275910000226226</c:v>
                </c:pt>
                <c:pt idx="755">
                  <c:v>2.1058521012592339</c:v>
                </c:pt>
                <c:pt idx="756">
                  <c:v>2.0815209151227174</c:v>
                </c:pt>
                <c:pt idx="757">
                  <c:v>2.0562741274193401</c:v>
                </c:pt>
                <c:pt idx="758">
                  <c:v>2.0588600936599213</c:v>
                </c:pt>
                <c:pt idx="759">
                  <c:v>2.0740463824870776</c:v>
                </c:pt>
                <c:pt idx="760">
                  <c:v>2.0940921582069842</c:v>
                </c:pt>
                <c:pt idx="761">
                  <c:v>2.152527319703057</c:v>
                </c:pt>
                <c:pt idx="762">
                  <c:v>2.1378849783775493</c:v>
                </c:pt>
                <c:pt idx="763">
                  <c:v>2.095084601385619</c:v>
                </c:pt>
                <c:pt idx="764">
                  <c:v>2.0458766328886009</c:v>
                </c:pt>
                <c:pt idx="765">
                  <c:v>2.0477895177620149</c:v>
                </c:pt>
                <c:pt idx="766">
                  <c:v>2.0623447934697205</c:v>
                </c:pt>
                <c:pt idx="767">
                  <c:v>2.098875952040673</c:v>
                </c:pt>
                <c:pt idx="768">
                  <c:v>2.1910831531547101</c:v>
                </c:pt>
                <c:pt idx="769">
                  <c:v>2.289839437751735</c:v>
                </c:pt>
                <c:pt idx="770">
                  <c:v>2.3403332839067783</c:v>
                </c:pt>
                <c:pt idx="771">
                  <c:v>2.3973847812605209</c:v>
                </c:pt>
                <c:pt idx="772">
                  <c:v>2.4342655487825704</c:v>
                </c:pt>
                <c:pt idx="773">
                  <c:v>2.4472537839332569</c:v>
                </c:pt>
                <c:pt idx="774">
                  <c:v>2.5093810698645815</c:v>
                </c:pt>
                <c:pt idx="775">
                  <c:v>2.4913633932144772</c:v>
                </c:pt>
                <c:pt idx="776">
                  <c:v>2.5120110715924455</c:v>
                </c:pt>
                <c:pt idx="777">
                  <c:v>2.5513250439313726</c:v>
                </c:pt>
                <c:pt idx="778">
                  <c:v>2.5030240339652448</c:v>
                </c:pt>
                <c:pt idx="779">
                  <c:v>2.4781212869321627</c:v>
                </c:pt>
                <c:pt idx="780">
                  <c:v>2.3727831869496789</c:v>
                </c:pt>
                <c:pt idx="781">
                  <c:v>2.3009530004283252</c:v>
                </c:pt>
                <c:pt idx="782">
                  <c:v>2.3266824766737795</c:v>
                </c:pt>
                <c:pt idx="783">
                  <c:v>2.3007329792462414</c:v>
                </c:pt>
                <c:pt idx="784">
                  <c:v>2.3084986855331886</c:v>
                </c:pt>
                <c:pt idx="785">
                  <c:v>2.3430974537515876</c:v>
                </c:pt>
                <c:pt idx="786">
                  <c:v>2.2814362424518477</c:v>
                </c:pt>
                <c:pt idx="787">
                  <c:v>2.3053893902208</c:v>
                </c:pt>
                <c:pt idx="788">
                  <c:v>2.3395600064250814</c:v>
                </c:pt>
                <c:pt idx="789">
                  <c:v>2.2606031805395874</c:v>
                </c:pt>
                <c:pt idx="790">
                  <c:v>2.2725183474468147</c:v>
                </c:pt>
                <c:pt idx="791">
                  <c:v>2.3435021453552025</c:v>
                </c:pt>
                <c:pt idx="792">
                  <c:v>2.3171606749829259</c:v>
                </c:pt>
                <c:pt idx="793">
                  <c:v>2.2846199676794576</c:v>
                </c:pt>
                <c:pt idx="794">
                  <c:v>2.3409148565545435</c:v>
                </c:pt>
                <c:pt idx="795">
                  <c:v>2.3598436560793692</c:v>
                </c:pt>
                <c:pt idx="796">
                  <c:v>2.4224254211803347</c:v>
                </c:pt>
                <c:pt idx="797">
                  <c:v>2.4212164886719711</c:v>
                </c:pt>
                <c:pt idx="798">
                  <c:v>2.4267388439734776</c:v>
                </c:pt>
                <c:pt idx="799">
                  <c:v>2.4897836310390113</c:v>
                </c:pt>
                <c:pt idx="800">
                  <c:v>2.5388915376872552</c:v>
                </c:pt>
                <c:pt idx="801">
                  <c:v>2.5795324193689253</c:v>
                </c:pt>
                <c:pt idx="802">
                  <c:v>2.6896211354397579</c:v>
                </c:pt>
                <c:pt idx="803">
                  <c:v>2.7031049920929142</c:v>
                </c:pt>
                <c:pt idx="804">
                  <c:v>2.6994642207006168</c:v>
                </c:pt>
                <c:pt idx="805">
                  <c:v>2.7326679815808008</c:v>
                </c:pt>
                <c:pt idx="806">
                  <c:v>2.782645551468959</c:v>
                </c:pt>
                <c:pt idx="807">
                  <c:v>2.8559427216275752</c:v>
                </c:pt>
                <c:pt idx="808">
                  <c:v>2.9105769954543335</c:v>
                </c:pt>
                <c:pt idx="809">
                  <c:v>2.8949796836961723</c:v>
                </c:pt>
                <c:pt idx="810">
                  <c:v>3.0287024778951417</c:v>
                </c:pt>
                <c:pt idx="811">
                  <c:v>3.152855934478731</c:v>
                </c:pt>
                <c:pt idx="812">
                  <c:v>3.11667822518814</c:v>
                </c:pt>
                <c:pt idx="813">
                  <c:v>3.2082167915337734</c:v>
                </c:pt>
                <c:pt idx="814">
                  <c:v>3.218122542061677</c:v>
                </c:pt>
                <c:pt idx="815">
                  <c:v>3.1695361904766028</c:v>
                </c:pt>
                <c:pt idx="816">
                  <c:v>3.1288790580050927</c:v>
                </c:pt>
                <c:pt idx="817">
                  <c:v>3.1560588205935605</c:v>
                </c:pt>
                <c:pt idx="818">
                  <c:v>3.1127440463706013</c:v>
                </c:pt>
                <c:pt idx="819">
                  <c:v>2.9874310009627529</c:v>
                </c:pt>
                <c:pt idx="820">
                  <c:v>3.0366002053304411</c:v>
                </c:pt>
                <c:pt idx="821">
                  <c:v>3.0320201295404603</c:v>
                </c:pt>
                <c:pt idx="822">
                  <c:v>3.1067228025386484</c:v>
                </c:pt>
                <c:pt idx="823">
                  <c:v>3.2685302536949274</c:v>
                </c:pt>
                <c:pt idx="824">
                  <c:v>3.3766443938963113</c:v>
                </c:pt>
                <c:pt idx="825">
                  <c:v>3.2846515156943741</c:v>
                </c:pt>
                <c:pt idx="826">
                  <c:v>3.3014283821937491</c:v>
                </c:pt>
                <c:pt idx="827">
                  <c:v>3.6852195631481899</c:v>
                </c:pt>
                <c:pt idx="828">
                  <c:v>3.8355132020046256</c:v>
                </c:pt>
                <c:pt idx="829">
                  <c:v>3.6591030441703096</c:v>
                </c:pt>
                <c:pt idx="830">
                  <c:v>3.291903962731622</c:v>
                </c:pt>
                <c:pt idx="831">
                  <c:v>3.3005102242112598</c:v>
                </c:pt>
                <c:pt idx="832">
                  <c:v>3.393253673184863</c:v>
                </c:pt>
                <c:pt idx="833">
                  <c:v>3.6463632735580394</c:v>
                </c:pt>
                <c:pt idx="834">
                  <c:v>3.7398318727842983</c:v>
                </c:pt>
                <c:pt idx="835">
                  <c:v>3.8211448118591473</c:v>
                </c:pt>
                <c:pt idx="836">
                  <c:v>4.0469333436617454</c:v>
                </c:pt>
                <c:pt idx="837">
                  <c:v>4.2512297835784425</c:v>
                </c:pt>
                <c:pt idx="838">
                  <c:v>4.19487213218662</c:v>
                </c:pt>
                <c:pt idx="839">
                  <c:v>4.3627577965921027</c:v>
                </c:pt>
                <c:pt idx="840">
                  <c:v>4.4078782394557976</c:v>
                </c:pt>
                <c:pt idx="841">
                  <c:v>4.4385146194878606</c:v>
                </c:pt>
                <c:pt idx="842">
                  <c:v>4.4355974407422289</c:v>
                </c:pt>
                <c:pt idx="843">
                  <c:v>4.3259553029464728</c:v>
                </c:pt>
                <c:pt idx="844">
                  <c:v>4.5631450649682606</c:v>
                </c:pt>
                <c:pt idx="845">
                  <c:v>4.821913525994618</c:v>
                </c:pt>
                <c:pt idx="846">
                  <c:v>4.9934183476026952</c:v>
                </c:pt>
                <c:pt idx="847">
                  <c:v>4.9975058435179847</c:v>
                </c:pt>
                <c:pt idx="848">
                  <c:v>4.5170633449809072</c:v>
                </c:pt>
                <c:pt idx="849">
                  <c:v>4.441137429463228</c:v>
                </c:pt>
                <c:pt idx="850">
                  <c:v>4.6393548856963793</c:v>
                </c:pt>
                <c:pt idx="851">
                  <c:v>4.6077064795113829</c:v>
                </c:pt>
                <c:pt idx="852">
                  <c:v>4.2825852249240963</c:v>
                </c:pt>
                <c:pt idx="853">
                  <c:v>4.2717148695331835</c:v>
                </c:pt>
                <c:pt idx="854">
                  <c:v>4.2411118063110056</c:v>
                </c:pt>
                <c:pt idx="855">
                  <c:v>4.4982166488206978</c:v>
                </c:pt>
                <c:pt idx="856">
                  <c:v>4.4973397129575456</c:v>
                </c:pt>
                <c:pt idx="857">
                  <c:v>4.3832104257336892</c:v>
                </c:pt>
                <c:pt idx="858">
                  <c:v>4.3168157752110305</c:v>
                </c:pt>
                <c:pt idx="859">
                  <c:v>3.9317672395287158</c:v>
                </c:pt>
                <c:pt idx="860">
                  <c:v>3.783495281677971</c:v>
                </c:pt>
                <c:pt idx="861">
                  <c:v>3.7599319513005329</c:v>
                </c:pt>
                <c:pt idx="862">
                  <c:v>3.7067128627947752</c:v>
                </c:pt>
                <c:pt idx="863">
                  <c:v>3.7667425546565956</c:v>
                </c:pt>
                <c:pt idx="864">
                  <c:v>3.703345551390735</c:v>
                </c:pt>
                <c:pt idx="865">
                  <c:v>3.647183946989625</c:v>
                </c:pt>
                <c:pt idx="866">
                  <c:v>3.7697368794390758</c:v>
                </c:pt>
                <c:pt idx="867">
                  <c:v>3.9428985159258012</c:v>
                </c:pt>
                <c:pt idx="868">
                  <c:v>3.8410722810600686</c:v>
                </c:pt>
                <c:pt idx="869">
                  <c:v>3.7737128448079762</c:v>
                </c:pt>
                <c:pt idx="870">
                  <c:v>3.7678044169617255</c:v>
                </c:pt>
                <c:pt idx="871">
                  <c:v>3.7300889514343725</c:v>
                </c:pt>
                <c:pt idx="872">
                  <c:v>3.7548514066401419</c:v>
                </c:pt>
                <c:pt idx="873">
                  <c:v>3.7792274392068093</c:v>
                </c:pt>
                <c:pt idx="874">
                  <c:v>3.7611092345065247</c:v>
                </c:pt>
                <c:pt idx="875">
                  <c:v>3.7943423344746163</c:v>
                </c:pt>
                <c:pt idx="876">
                  <c:v>3.9371246311371926</c:v>
                </c:pt>
                <c:pt idx="877">
                  <c:v>3.818890944437225</c:v>
                </c:pt>
                <c:pt idx="878">
                  <c:v>3.8333329324335113</c:v>
                </c:pt>
                <c:pt idx="879">
                  <c:v>3.8327734696887594</c:v>
                </c:pt>
                <c:pt idx="880">
                  <c:v>3.8538476758154356</c:v>
                </c:pt>
                <c:pt idx="881">
                  <c:v>3.772087192402485</c:v>
                </c:pt>
                <c:pt idx="882">
                  <c:v>3.7593021162536</c:v>
                </c:pt>
                <c:pt idx="883">
                  <c:v>3.6585041554357312</c:v>
                </c:pt>
                <c:pt idx="884">
                  <c:v>3.4860694982837139</c:v>
                </c:pt>
                <c:pt idx="885">
                  <c:v>3.4522452734076237</c:v>
                </c:pt>
                <c:pt idx="886">
                  <c:v>3.4095718983420742</c:v>
                </c:pt>
                <c:pt idx="887">
                  <c:v>3.4256550373432111</c:v>
                </c:pt>
                <c:pt idx="888">
                  <c:v>3.3700936698659203</c:v>
                </c:pt>
                <c:pt idx="889">
                  <c:v>3.3025536928524506</c:v>
                </c:pt>
                <c:pt idx="890">
                  <c:v>3.2395285741775628</c:v>
                </c:pt>
                <c:pt idx="891">
                  <c:v>3.1322353737660937</c:v>
                </c:pt>
                <c:pt idx="892">
                  <c:v>3.0909876396214124</c:v>
                </c:pt>
                <c:pt idx="893">
                  <c:v>3.0493554859982983</c:v>
                </c:pt>
                <c:pt idx="894">
                  <c:v>3.0277353767061528</c:v>
                </c:pt>
                <c:pt idx="895">
                  <c:v>2.9313223587980715</c:v>
                </c:pt>
                <c:pt idx="896">
                  <c:v>2.8480541605222349</c:v>
                </c:pt>
                <c:pt idx="897">
                  <c:v>2.7782507249157646</c:v>
                </c:pt>
                <c:pt idx="898">
                  <c:v>2.7524370736063335</c:v>
                </c:pt>
                <c:pt idx="899">
                  <c:v>2.6119139011127728</c:v>
                </c:pt>
                <c:pt idx="900">
                  <c:v>2.3954793099589051</c:v>
                </c:pt>
                <c:pt idx="901">
                  <c:v>2.239993948430345</c:v>
                </c:pt>
                <c:pt idx="902">
                  <c:v>2.2742163296379636</c:v>
                </c:pt>
                <c:pt idx="903">
                  <c:v>2.2914443185733004</c:v>
                </c:pt>
                <c:pt idx="904">
                  <c:v>2.205956030304927</c:v>
                </c:pt>
                <c:pt idx="905">
                  <c:v>2.2174554204629837</c:v>
                </c:pt>
                <c:pt idx="906">
                  <c:v>2.3073782629801878</c:v>
                </c:pt>
                <c:pt idx="907">
                  <c:v>2.311769302941693</c:v>
                </c:pt>
                <c:pt idx="908">
                  <c:v>2.3068077044536195</c:v>
                </c:pt>
                <c:pt idx="909">
                  <c:v>2.2851239388963638</c:v>
                </c:pt>
                <c:pt idx="910">
                  <c:v>2.2470177255430368</c:v>
                </c:pt>
                <c:pt idx="911">
                  <c:v>2.2729520435558541</c:v>
                </c:pt>
                <c:pt idx="912">
                  <c:v>2.2864544823690034</c:v>
                </c:pt>
                <c:pt idx="913">
                  <c:v>2.3797086019872755</c:v>
                </c:pt>
                <c:pt idx="914">
                  <c:v>2.4515423385459174</c:v>
                </c:pt>
                <c:pt idx="915">
                  <c:v>2.3484299528790773</c:v>
                </c:pt>
                <c:pt idx="916">
                  <c:v>2.3749627095864816</c:v>
                </c:pt>
                <c:pt idx="917">
                  <c:v>2.4980015070573645</c:v>
                </c:pt>
                <c:pt idx="918">
                  <c:v>2.6365551481037715</c:v>
                </c:pt>
                <c:pt idx="919">
                  <c:v>2.6417976638825782</c:v>
                </c:pt>
                <c:pt idx="920">
                  <c:v>2.5865745765726924</c:v>
                </c:pt>
                <c:pt idx="921">
                  <c:v>2.6107379329123512</c:v>
                </c:pt>
                <c:pt idx="922">
                  <c:v>2.6159104470713599</c:v>
                </c:pt>
                <c:pt idx="923">
                  <c:v>2.5263297789329209</c:v>
                </c:pt>
                <c:pt idx="924">
                  <c:v>2.5817546779382696</c:v>
                </c:pt>
                <c:pt idx="925">
                  <c:v>2.592578645766304</c:v>
                </c:pt>
                <c:pt idx="926">
                  <c:v>2.5888443242045218</c:v>
                </c:pt>
                <c:pt idx="927">
                  <c:v>2.4895190373713585</c:v>
                </c:pt>
                <c:pt idx="928">
                  <c:v>2.518090347294113</c:v>
                </c:pt>
                <c:pt idx="929">
                  <c:v>2.5863222526571383</c:v>
                </c:pt>
                <c:pt idx="930">
                  <c:v>2.5914925277667944</c:v>
                </c:pt>
                <c:pt idx="931">
                  <c:v>2.5592018932970531</c:v>
                </c:pt>
                <c:pt idx="932">
                  <c:v>2.6892251752613143</c:v>
                </c:pt>
                <c:pt idx="933">
                  <c:v>3.0029040900875086</c:v>
                </c:pt>
                <c:pt idx="934">
                  <c:v>2.958181603184562</c:v>
                </c:pt>
                <c:pt idx="935">
                  <c:v>2.8659033514953851</c:v>
                </c:pt>
                <c:pt idx="936">
                  <c:v>2.9081023090164595</c:v>
                </c:pt>
                <c:pt idx="937">
                  <c:v>2.8436613448291048</c:v>
                </c:pt>
                <c:pt idx="938">
                  <c:v>2.6944180112171052</c:v>
                </c:pt>
                <c:pt idx="939">
                  <c:v>2.474767601299849</c:v>
                </c:pt>
                <c:pt idx="940">
                  <c:v>2.46482199170946</c:v>
                </c:pt>
                <c:pt idx="941">
                  <c:v>2.4630188865507385</c:v>
                </c:pt>
                <c:pt idx="942">
                  <c:v>2.5128546122595821</c:v>
                </c:pt>
                <c:pt idx="943">
                  <c:v>2.4842682376128016</c:v>
                </c:pt>
                <c:pt idx="944">
                  <c:v>2.4534068362584875</c:v>
                </c:pt>
                <c:pt idx="945">
                  <c:v>2.4088701694086225</c:v>
                </c:pt>
                <c:pt idx="946">
                  <c:v>2.4499155338979528</c:v>
                </c:pt>
                <c:pt idx="947">
                  <c:v>2.5030937578424903</c:v>
                </c:pt>
                <c:pt idx="948">
                  <c:v>2.5082386789886977</c:v>
                </c:pt>
                <c:pt idx="949">
                  <c:v>2.5059579211157037</c:v>
                </c:pt>
                <c:pt idx="950">
                  <c:v>2.584495119483539</c:v>
                </c:pt>
                <c:pt idx="951">
                  <c:v>2.5895975249913157</c:v>
                </c:pt>
                <c:pt idx="952">
                  <c:v>2.6279094528340203</c:v>
                </c:pt>
                <c:pt idx="953">
                  <c:v>2.7580508826429559</c:v>
                </c:pt>
                <c:pt idx="954">
                  <c:v>2.8032132221166877</c:v>
                </c:pt>
                <c:pt idx="955">
                  <c:v>2.7977346301119486</c:v>
                </c:pt>
                <c:pt idx="956">
                  <c:v>2.6765551025815335</c:v>
                </c:pt>
                <c:pt idx="957">
                  <c:v>2.4885086598556012</c:v>
                </c:pt>
                <c:pt idx="958">
                  <c:v>2.4624872943437541</c:v>
                </c:pt>
                <c:pt idx="959">
                  <c:v>2.3670864806113023</c:v>
                </c:pt>
                <c:pt idx="960">
                  <c:v>2.4151423542734971</c:v>
                </c:pt>
                <c:pt idx="961">
                  <c:v>2.3726387798121675</c:v>
                </c:pt>
                <c:pt idx="962">
                  <c:v>2.422446322537545</c:v>
                </c:pt>
                <c:pt idx="963">
                  <c:v>2.4926143531603011</c:v>
                </c:pt>
                <c:pt idx="964">
                  <c:v>2.4815074075634649</c:v>
                </c:pt>
                <c:pt idx="965">
                  <c:v>2.5594690533993187</c:v>
                </c:pt>
                <c:pt idx="966">
                  <c:v>2.5838236523201972</c:v>
                </c:pt>
                <c:pt idx="967">
                  <c:v>2.5207231939221018</c:v>
                </c:pt>
                <c:pt idx="968">
                  <c:v>2.5311652078952607</c:v>
                </c:pt>
                <c:pt idx="969">
                  <c:v>2.4769598489423434</c:v>
                </c:pt>
                <c:pt idx="970">
                  <c:v>2.4510217242265226</c:v>
                </c:pt>
                <c:pt idx="971">
                  <c:v>2.4928554568247008</c:v>
                </c:pt>
                <c:pt idx="972">
                  <c:v>2.4655908544460212</c:v>
                </c:pt>
                <c:pt idx="973">
                  <c:v>2.4667925712545089</c:v>
                </c:pt>
                <c:pt idx="974">
                  <c:v>2.5021793712094791</c:v>
                </c:pt>
                <c:pt idx="975">
                  <c:v>2.5213872561407316</c:v>
                </c:pt>
                <c:pt idx="976">
                  <c:v>2.4659234855967918</c:v>
                </c:pt>
                <c:pt idx="977">
                  <c:v>2.3721060264295448</c:v>
                </c:pt>
                <c:pt idx="978">
                  <c:v>2.3213168027225324</c:v>
                </c:pt>
                <c:pt idx="979">
                  <c:v>2.3438303568231076</c:v>
                </c:pt>
                <c:pt idx="980">
                  <c:v>2.4186290961373786</c:v>
                </c:pt>
                <c:pt idx="981">
                  <c:v>2.3805395485058782</c:v>
                </c:pt>
                <c:pt idx="982">
                  <c:v>2.3062484325154</c:v>
                </c:pt>
                <c:pt idx="983">
                  <c:v>2.2169554586187674</c:v>
                </c:pt>
                <c:pt idx="984">
                  <c:v>2.169871637273133</c:v>
                </c:pt>
                <c:pt idx="985">
                  <c:v>2.2086955275353568</c:v>
                </c:pt>
                <c:pt idx="986">
                  <c:v>2.1777378486768635</c:v>
                </c:pt>
                <c:pt idx="987">
                  <c:v>2.0847641590928667</c:v>
                </c:pt>
                <c:pt idx="988">
                  <c:v>2.0043535063246201</c:v>
                </c:pt>
                <c:pt idx="989">
                  <c:v>1.9552385647102106</c:v>
                </c:pt>
                <c:pt idx="990">
                  <c:v>1.8941273384837753</c:v>
                </c:pt>
                <c:pt idx="991">
                  <c:v>1.9298738608985422</c:v>
                </c:pt>
                <c:pt idx="992">
                  <c:v>1.9719150386294131</c:v>
                </c:pt>
                <c:pt idx="993">
                  <c:v>1.9440543501912344</c:v>
                </c:pt>
                <c:pt idx="994">
                  <c:v>1.9412932592982479</c:v>
                </c:pt>
                <c:pt idx="995">
                  <c:v>1.9938863928260497</c:v>
                </c:pt>
                <c:pt idx="996">
                  <c:v>2.0570127951663029</c:v>
                </c:pt>
                <c:pt idx="997">
                  <c:v>2.1223211755927851</c:v>
                </c:pt>
                <c:pt idx="998">
                  <c:v>2.1685695427586569</c:v>
                </c:pt>
                <c:pt idx="999">
                  <c:v>2.1439101185697225</c:v>
                </c:pt>
                <c:pt idx="1000">
                  <c:v>2.1843454868214991</c:v>
                </c:pt>
                <c:pt idx="1001">
                  <c:v>2.2019941880470579</c:v>
                </c:pt>
                <c:pt idx="1002">
                  <c:v>2.210097289956249</c:v>
                </c:pt>
                <c:pt idx="1003">
                  <c:v>2.2971536263453234</c:v>
                </c:pt>
                <c:pt idx="1004">
                  <c:v>2.3310653320167583</c:v>
                </c:pt>
                <c:pt idx="1005">
                  <c:v>2.334341192523032</c:v>
                </c:pt>
                <c:pt idx="1006">
                  <c:v>2.4087083972935921</c:v>
                </c:pt>
                <c:pt idx="1007">
                  <c:v>2.324533360275407</c:v>
                </c:pt>
                <c:pt idx="1008">
                  <c:v>2.2527375547767372</c:v>
                </c:pt>
                <c:pt idx="1009">
                  <c:v>2.2439379910325861</c:v>
                </c:pt>
                <c:pt idx="1010">
                  <c:v>2.1105625148296534</c:v>
                </c:pt>
                <c:pt idx="1011">
                  <c:v>2.0021686089632427</c:v>
                </c:pt>
                <c:pt idx="1012">
                  <c:v>2.0190409611318416</c:v>
                </c:pt>
                <c:pt idx="1013">
                  <c:v>2.079223712331725</c:v>
                </c:pt>
                <c:pt idx="1014">
                  <c:v>2.0356666566274502</c:v>
                </c:pt>
                <c:pt idx="1015">
                  <c:v>2.0305423254726875</c:v>
                </c:pt>
                <c:pt idx="1016">
                  <c:v>1.9765056832626893</c:v>
                </c:pt>
                <c:pt idx="1017">
                  <c:v>1.9472441630971364</c:v>
                </c:pt>
                <c:pt idx="1018">
                  <c:v>1.9670244479359635</c:v>
                </c:pt>
                <c:pt idx="1019">
                  <c:v>2.0457315108515357</c:v>
                </c:pt>
                <c:pt idx="1020">
                  <c:v>2.090935232598389</c:v>
                </c:pt>
                <c:pt idx="1021">
                  <c:v>2.1337337308694866</c:v>
                </c:pt>
                <c:pt idx="1022">
                  <c:v>2.1565294364074012</c:v>
                </c:pt>
                <c:pt idx="1023">
                  <c:v>2.2019802849411643</c:v>
                </c:pt>
                <c:pt idx="1024">
                  <c:v>2.222106807759078</c:v>
                </c:pt>
                <c:pt idx="1025">
                  <c:v>2.1663095264771211</c:v>
                </c:pt>
                <c:pt idx="1026">
                  <c:v>2.1745867509847936</c:v>
                </c:pt>
                <c:pt idx="1027">
                  <c:v>2.0981621633658452</c:v>
                </c:pt>
                <c:pt idx="1028">
                  <c:v>1.9780458271830246</c:v>
                </c:pt>
                <c:pt idx="1029">
                  <c:v>1.9243876885931954</c:v>
                </c:pt>
                <c:pt idx="1030">
                  <c:v>1.9630421352203467</c:v>
                </c:pt>
                <c:pt idx="1031">
                  <c:v>1.9354543222862552</c:v>
                </c:pt>
                <c:pt idx="1032">
                  <c:v>1.9602223133017473</c:v>
                </c:pt>
                <c:pt idx="1033">
                  <c:v>2.0097371018579508</c:v>
                </c:pt>
                <c:pt idx="1034">
                  <c:v>1.9736053319470812</c:v>
                </c:pt>
                <c:pt idx="1035">
                  <c:v>1.9550809789915593</c:v>
                </c:pt>
                <c:pt idx="1036">
                  <c:v>1.8919398404839767</c:v>
                </c:pt>
                <c:pt idx="1037">
                  <c:v>1.9133172402015244</c:v>
                </c:pt>
                <c:pt idx="1038">
                  <c:v>1.8906847658104196</c:v>
                </c:pt>
                <c:pt idx="1039">
                  <c:v>1.8390651276310401</c:v>
                </c:pt>
                <c:pt idx="1040">
                  <c:v>1.8136030486061829</c:v>
                </c:pt>
                <c:pt idx="1041">
                  <c:v>1.7897848702373347</c:v>
                </c:pt>
                <c:pt idx="1042">
                  <c:v>1.7153232178657054</c:v>
                </c:pt>
                <c:pt idx="1043">
                  <c:v>1.6692135563032433</c:v>
                </c:pt>
                <c:pt idx="1044">
                  <c:v>1.6777764916915929</c:v>
                </c:pt>
                <c:pt idx="1045">
                  <c:v>1.6647560260175336</c:v>
                </c:pt>
                <c:pt idx="1046">
                  <c:v>1.6433135365054825</c:v>
                </c:pt>
                <c:pt idx="1047">
                  <c:v>1.6297898004846774</c:v>
                </c:pt>
                <c:pt idx="1048">
                  <c:v>1.626022548270333</c:v>
                </c:pt>
                <c:pt idx="1049">
                  <c:v>1.608870426819611</c:v>
                </c:pt>
                <c:pt idx="1050">
                  <c:v>1.5271494015196552</c:v>
                </c:pt>
                <c:pt idx="1051">
                  <c:v>1.4736810508171798</c:v>
                </c:pt>
                <c:pt idx="1052">
                  <c:v>1.5163585070240571</c:v>
                </c:pt>
                <c:pt idx="1053">
                  <c:v>1.5342431654893265</c:v>
                </c:pt>
                <c:pt idx="1054">
                  <c:v>1.5572686854057984</c:v>
                </c:pt>
                <c:pt idx="1055">
                  <c:v>1.5886345379434539</c:v>
                </c:pt>
                <c:pt idx="1056">
                  <c:v>1.6254122463466023</c:v>
                </c:pt>
                <c:pt idx="1057">
                  <c:v>1.6244377907917551</c:v>
                </c:pt>
                <c:pt idx="1058">
                  <c:v>1.6818409699343246</c:v>
                </c:pt>
                <c:pt idx="1059">
                  <c:v>1.7758182234751456</c:v>
                </c:pt>
                <c:pt idx="1060">
                  <c:v>1.8270928697298783</c:v>
                </c:pt>
                <c:pt idx="1061">
                  <c:v>1.8458632548953384</c:v>
                </c:pt>
                <c:pt idx="1062">
                  <c:v>1.8321223211829376</c:v>
                </c:pt>
                <c:pt idx="1063">
                  <c:v>1.8490933754863481</c:v>
                </c:pt>
                <c:pt idx="1064">
                  <c:v>1.8169497978045512</c:v>
                </c:pt>
                <c:pt idx="1065">
                  <c:v>1.8377321508173419</c:v>
                </c:pt>
                <c:pt idx="1066">
                  <c:v>1.8979208619430266</c:v>
                </c:pt>
                <c:pt idx="1067">
                  <c:v>1.9220450373584559</c:v>
                </c:pt>
                <c:pt idx="1068">
                  <c:v>2.0112653690009599</c:v>
                </c:pt>
                <c:pt idx="1069">
                  <c:v>2.0171146197199428</c:v>
                </c:pt>
                <c:pt idx="1070">
                  <c:v>2.0765943376457012</c:v>
                </c:pt>
                <c:pt idx="1071">
                  <c:v>2.0040179789678332</c:v>
                </c:pt>
                <c:pt idx="1072">
                  <c:v>2.0032741515520622</c:v>
                </c:pt>
                <c:pt idx="1073">
                  <c:v>1.9501716254808716</c:v>
                </c:pt>
                <c:pt idx="1074">
                  <c:v>1.9392315467812187</c:v>
                </c:pt>
                <c:pt idx="1075">
                  <c:v>1.9046768206781608</c:v>
                </c:pt>
                <c:pt idx="1076">
                  <c:v>1.8818571722535926</c:v>
                </c:pt>
                <c:pt idx="1077">
                  <c:v>1.7946274016393458</c:v>
                </c:pt>
                <c:pt idx="1078">
                  <c:v>1.7558080665991065</c:v>
                </c:pt>
                <c:pt idx="1079">
                  <c:v>1.7100765882833167</c:v>
                </c:pt>
                <c:pt idx="1080">
                  <c:v>1.6156513644736754</c:v>
                </c:pt>
                <c:pt idx="1081">
                  <c:v>1.6315802929369634</c:v>
                </c:pt>
                <c:pt idx="1082">
                  <c:v>1.6557746428710913</c:v>
                </c:pt>
                <c:pt idx="1083">
                  <c:v>1.6393776805508835</c:v>
                </c:pt>
                <c:pt idx="1084">
                  <c:v>1.6469037443582515</c:v>
                </c:pt>
                <c:pt idx="1085">
                  <c:v>1.6104146832401041</c:v>
                </c:pt>
                <c:pt idx="1086">
                  <c:v>1.5653801403228209</c:v>
                </c:pt>
                <c:pt idx="1087">
                  <c:v>1.4942923312634668</c:v>
                </c:pt>
                <c:pt idx="1088">
                  <c:v>1.4929451126122781</c:v>
                </c:pt>
                <c:pt idx="1089">
                  <c:v>1.5435492163273461</c:v>
                </c:pt>
                <c:pt idx="1090">
                  <c:v>1.4834851487773053</c:v>
                </c:pt>
                <c:pt idx="1091">
                  <c:v>1.4347586112974455</c:v>
                </c:pt>
                <c:pt idx="1092">
                  <c:v>1.4357398105709436</c:v>
                </c:pt>
                <c:pt idx="1093">
                  <c:v>1.3478923394723574</c:v>
                </c:pt>
                <c:pt idx="1094">
                  <c:v>1.3082852000986507</c:v>
                </c:pt>
                <c:pt idx="1095">
                  <c:v>1.2403435723693288</c:v>
                </c:pt>
                <c:pt idx="1096">
                  <c:v>1.2381896976459237</c:v>
                </c:pt>
                <c:pt idx="1097">
                  <c:v>1.203196109722894</c:v>
                </c:pt>
                <c:pt idx="1098">
                  <c:v>1.1038494104187244</c:v>
                </c:pt>
                <c:pt idx="1099">
                  <c:v>1.0656712815493585</c:v>
                </c:pt>
                <c:pt idx="1100">
                  <c:v>1.0843436575157166</c:v>
                </c:pt>
                <c:pt idx="1101">
                  <c:v>1.1076386504123297</c:v>
                </c:pt>
                <c:pt idx="1102">
                  <c:v>1.1134199444964052</c:v>
                </c:pt>
                <c:pt idx="1103">
                  <c:v>1.081772004713188</c:v>
                </c:pt>
                <c:pt idx="1104">
                  <c:v>1.0851806389512086</c:v>
                </c:pt>
                <c:pt idx="1105">
                  <c:v>1.1082358139276314</c:v>
                </c:pt>
                <c:pt idx="1106">
                  <c:v>1.0587680454048767</c:v>
                </c:pt>
                <c:pt idx="1107">
                  <c:v>1.0222444686410768</c:v>
                </c:pt>
                <c:pt idx="1108">
                  <c:v>1.0750457561808981</c:v>
                </c:pt>
              </c:numCache>
            </c:numRef>
          </c:val>
          <c:smooth val="0"/>
          <c:extLst>
            <c:ext xmlns:c16="http://schemas.microsoft.com/office/drawing/2014/chart" uri="{C3380CC4-5D6E-409C-BE32-E72D297353CC}">
              <c16:uniqueId val="{00000006-BB2B-574B-8EDC-7FED91232E82}"/>
            </c:ext>
          </c:extLst>
        </c:ser>
        <c:dLbls>
          <c:showLegendKey val="0"/>
          <c:showVal val="0"/>
          <c:showCatName val="0"/>
          <c:showSerName val="0"/>
          <c:showPercent val="0"/>
          <c:showBubbleSize val="0"/>
        </c:dLbls>
        <c:smooth val="0"/>
        <c:axId val="1737344159"/>
        <c:axId val="1718758815"/>
      </c:lineChart>
      <c:catAx>
        <c:axId val="1737344159"/>
        <c:scaling>
          <c:orientation val="minMax"/>
        </c:scaling>
        <c:delete val="0"/>
        <c:axPos val="b"/>
        <c:numFmt formatCode="0"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b"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8758815"/>
        <c:crosses val="autoZero"/>
        <c:auto val="1"/>
        <c:lblAlgn val="ctr"/>
        <c:lblOffset val="100"/>
        <c:tickLblSkip val="20"/>
        <c:noMultiLvlLbl val="0"/>
      </c:catAx>
      <c:valAx>
        <c:axId val="1718758815"/>
        <c:scaling>
          <c:logBase val="2"/>
          <c:orientation val="minMax"/>
          <c:max val="25"/>
          <c:min val="0.5"/>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7344159"/>
        <c:crosses val="autoZero"/>
        <c:crossBetween val="between"/>
        <c:majorUnit val="1"/>
      </c:valAx>
      <c:spPr>
        <a:noFill/>
        <a:ln>
          <a:noFill/>
        </a:ln>
        <a:effectLst/>
      </c:spPr>
    </c:plotArea>
    <c:legend>
      <c:legendPos val="b"/>
      <c:layout>
        <c:manualLayout>
          <c:xMode val="edge"/>
          <c:yMode val="edge"/>
          <c:x val="0.70238155184872486"/>
          <c:y val="0.70754183142050397"/>
          <c:w val="0.19962704819001528"/>
          <c:h val="0.13701892356375664"/>
        </c:manualLayout>
      </c:layout>
      <c:overlay val="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94868605829166"/>
          <c:y val="2.5013594344752584E-2"/>
          <c:w val="0.78062429717952031"/>
          <c:h val="0.89433834446026905"/>
        </c:manualLayout>
      </c:layout>
      <c:scatterChart>
        <c:scatterStyle val="lineMarker"/>
        <c:varyColors val="0"/>
        <c:ser>
          <c:idx val="0"/>
          <c:order val="0"/>
          <c:tx>
            <c:v>Real Price</c:v>
          </c:tx>
          <c:spPr>
            <a:ln w="25400">
              <a:solidFill>
                <a:srgbClr val="0066CC"/>
              </a:solidFill>
              <a:prstDash val="solid"/>
            </a:ln>
          </c:spPr>
          <c:marker>
            <c:symbol val="none"/>
          </c:marker>
          <c:xVal>
            <c:numRef>
              <c:f>Data!$F$9:$F$1863</c:f>
              <c:numCache>
                <c:formatCode>0.00</c:formatCode>
                <c:ptCount val="1855"/>
                <c:pt idx="0">
                  <c:v>1871.0416666666667</c:v>
                </c:pt>
                <c:pt idx="1">
                  <c:v>1871.125</c:v>
                </c:pt>
                <c:pt idx="2">
                  <c:v>1871.2083333333333</c:v>
                </c:pt>
                <c:pt idx="3">
                  <c:v>1871.2916666666665</c:v>
                </c:pt>
                <c:pt idx="4">
                  <c:v>1871.3749999999998</c:v>
                </c:pt>
                <c:pt idx="5">
                  <c:v>1871.458333333333</c:v>
                </c:pt>
                <c:pt idx="6">
                  <c:v>1871.5416666666663</c:v>
                </c:pt>
                <c:pt idx="7">
                  <c:v>1871.6249999999995</c:v>
                </c:pt>
                <c:pt idx="8">
                  <c:v>1871.7083333333328</c:v>
                </c:pt>
                <c:pt idx="9">
                  <c:v>1871.7916666666661</c:v>
                </c:pt>
                <c:pt idx="10">
                  <c:v>1871.8749999999993</c:v>
                </c:pt>
                <c:pt idx="11">
                  <c:v>1871.9583333333326</c:v>
                </c:pt>
                <c:pt idx="12">
                  <c:v>1872.0416666666658</c:v>
                </c:pt>
                <c:pt idx="13">
                  <c:v>1872.1249999999991</c:v>
                </c:pt>
                <c:pt idx="14">
                  <c:v>1872.2083333333323</c:v>
                </c:pt>
                <c:pt idx="15">
                  <c:v>1872.2916666666656</c:v>
                </c:pt>
                <c:pt idx="16">
                  <c:v>1872.3749999999989</c:v>
                </c:pt>
                <c:pt idx="17">
                  <c:v>1872.4583333333321</c:v>
                </c:pt>
                <c:pt idx="18">
                  <c:v>1872.5416666666654</c:v>
                </c:pt>
                <c:pt idx="19">
                  <c:v>1872.6249999999986</c:v>
                </c:pt>
                <c:pt idx="20">
                  <c:v>1872.7083333333319</c:v>
                </c:pt>
                <c:pt idx="21">
                  <c:v>1872.7916666666652</c:v>
                </c:pt>
                <c:pt idx="22">
                  <c:v>1872.8749999999984</c:v>
                </c:pt>
                <c:pt idx="23">
                  <c:v>1872.9583333333317</c:v>
                </c:pt>
                <c:pt idx="24">
                  <c:v>1873.0416666666649</c:v>
                </c:pt>
                <c:pt idx="25">
                  <c:v>1873.1249999999982</c:v>
                </c:pt>
                <c:pt idx="26">
                  <c:v>1873.2083333333314</c:v>
                </c:pt>
                <c:pt idx="27">
                  <c:v>1873.2916666666647</c:v>
                </c:pt>
                <c:pt idx="28">
                  <c:v>1873.374999999998</c:v>
                </c:pt>
                <c:pt idx="29">
                  <c:v>1873.4583333333312</c:v>
                </c:pt>
                <c:pt idx="30">
                  <c:v>1873.5416666666645</c:v>
                </c:pt>
                <c:pt idx="31">
                  <c:v>1873.6249999999977</c:v>
                </c:pt>
                <c:pt idx="32">
                  <c:v>1873.708333333331</c:v>
                </c:pt>
                <c:pt idx="33">
                  <c:v>1873.7916666666642</c:v>
                </c:pt>
                <c:pt idx="34">
                  <c:v>1873.8749999999975</c:v>
                </c:pt>
                <c:pt idx="35">
                  <c:v>1873.9583333333308</c:v>
                </c:pt>
                <c:pt idx="36">
                  <c:v>1874.041666666664</c:v>
                </c:pt>
                <c:pt idx="37">
                  <c:v>1874.1249999999973</c:v>
                </c:pt>
                <c:pt idx="38">
                  <c:v>1874.2083333333305</c:v>
                </c:pt>
                <c:pt idx="39">
                  <c:v>1874.2916666666638</c:v>
                </c:pt>
                <c:pt idx="40">
                  <c:v>1874.374999999997</c:v>
                </c:pt>
                <c:pt idx="41">
                  <c:v>1874.4583333333303</c:v>
                </c:pt>
                <c:pt idx="42">
                  <c:v>1874.5416666666636</c:v>
                </c:pt>
                <c:pt idx="43">
                  <c:v>1874.6249999999968</c:v>
                </c:pt>
                <c:pt idx="44">
                  <c:v>1874.7083333333301</c:v>
                </c:pt>
                <c:pt idx="45">
                  <c:v>1874.7916666666633</c:v>
                </c:pt>
                <c:pt idx="46">
                  <c:v>1874.8749999999966</c:v>
                </c:pt>
                <c:pt idx="47">
                  <c:v>1874.9583333333298</c:v>
                </c:pt>
                <c:pt idx="48">
                  <c:v>1875.0416666666631</c:v>
                </c:pt>
                <c:pt idx="49">
                  <c:v>1875.1249999999964</c:v>
                </c:pt>
                <c:pt idx="50">
                  <c:v>1875.2083333333296</c:v>
                </c:pt>
                <c:pt idx="51">
                  <c:v>1875.2916666666629</c:v>
                </c:pt>
                <c:pt idx="52">
                  <c:v>1875.3749999999961</c:v>
                </c:pt>
                <c:pt idx="53">
                  <c:v>1875.4583333333294</c:v>
                </c:pt>
                <c:pt idx="54">
                  <c:v>1875.5416666666626</c:v>
                </c:pt>
                <c:pt idx="55">
                  <c:v>1875.6249999999959</c:v>
                </c:pt>
                <c:pt idx="56">
                  <c:v>1875.7083333333292</c:v>
                </c:pt>
                <c:pt idx="57">
                  <c:v>1875.7916666666624</c:v>
                </c:pt>
                <c:pt idx="58">
                  <c:v>1875.8749999999957</c:v>
                </c:pt>
                <c:pt idx="59">
                  <c:v>1875.9583333333289</c:v>
                </c:pt>
                <c:pt idx="60">
                  <c:v>1876.0416666666622</c:v>
                </c:pt>
                <c:pt idx="61">
                  <c:v>1876.1249999999955</c:v>
                </c:pt>
                <c:pt idx="62">
                  <c:v>1876.2083333333287</c:v>
                </c:pt>
                <c:pt idx="63">
                  <c:v>1876.291666666662</c:v>
                </c:pt>
                <c:pt idx="64">
                  <c:v>1876.3749999999952</c:v>
                </c:pt>
                <c:pt idx="65">
                  <c:v>1876.4583333333285</c:v>
                </c:pt>
                <c:pt idx="66">
                  <c:v>1876.5416666666617</c:v>
                </c:pt>
                <c:pt idx="67">
                  <c:v>1876.624999999995</c:v>
                </c:pt>
                <c:pt idx="68">
                  <c:v>1876.7083333333283</c:v>
                </c:pt>
                <c:pt idx="69">
                  <c:v>1876.7916666666615</c:v>
                </c:pt>
                <c:pt idx="70">
                  <c:v>1876.8749999999948</c:v>
                </c:pt>
                <c:pt idx="71">
                  <c:v>1876.958333333328</c:v>
                </c:pt>
                <c:pt idx="72">
                  <c:v>1877.0416666666613</c:v>
                </c:pt>
                <c:pt idx="73">
                  <c:v>1877.1249999999945</c:v>
                </c:pt>
                <c:pt idx="74">
                  <c:v>1877.2083333333278</c:v>
                </c:pt>
                <c:pt idx="75">
                  <c:v>1877.2916666666611</c:v>
                </c:pt>
                <c:pt idx="76">
                  <c:v>1877.3749999999943</c:v>
                </c:pt>
                <c:pt idx="77">
                  <c:v>1877.4583333333276</c:v>
                </c:pt>
                <c:pt idx="78">
                  <c:v>1877.5416666666608</c:v>
                </c:pt>
                <c:pt idx="79">
                  <c:v>1877.6249999999941</c:v>
                </c:pt>
                <c:pt idx="80">
                  <c:v>1877.7083333333273</c:v>
                </c:pt>
                <c:pt idx="81">
                  <c:v>1877.7916666666606</c:v>
                </c:pt>
                <c:pt idx="82">
                  <c:v>1877.8749999999939</c:v>
                </c:pt>
                <c:pt idx="83">
                  <c:v>1877.9583333333271</c:v>
                </c:pt>
                <c:pt idx="84">
                  <c:v>1878.0416666666604</c:v>
                </c:pt>
                <c:pt idx="85">
                  <c:v>1878.1249999999936</c:v>
                </c:pt>
                <c:pt idx="86">
                  <c:v>1878.2083333333269</c:v>
                </c:pt>
                <c:pt idx="87">
                  <c:v>1878.2916666666601</c:v>
                </c:pt>
                <c:pt idx="88">
                  <c:v>1878.3749999999934</c:v>
                </c:pt>
                <c:pt idx="89">
                  <c:v>1878.4583333333267</c:v>
                </c:pt>
                <c:pt idx="90">
                  <c:v>1878.5416666666599</c:v>
                </c:pt>
                <c:pt idx="91">
                  <c:v>1878.6249999999932</c:v>
                </c:pt>
                <c:pt idx="92">
                  <c:v>1878.7083333333264</c:v>
                </c:pt>
                <c:pt idx="93">
                  <c:v>1878.7916666666597</c:v>
                </c:pt>
                <c:pt idx="94">
                  <c:v>1878.874999999993</c:v>
                </c:pt>
                <c:pt idx="95">
                  <c:v>1878.9583333333262</c:v>
                </c:pt>
                <c:pt idx="96">
                  <c:v>1879.0416666666595</c:v>
                </c:pt>
                <c:pt idx="97">
                  <c:v>1879.1249999999927</c:v>
                </c:pt>
                <c:pt idx="98">
                  <c:v>1879.208333333326</c:v>
                </c:pt>
                <c:pt idx="99">
                  <c:v>1879.2916666666592</c:v>
                </c:pt>
                <c:pt idx="100">
                  <c:v>1879.3749999999925</c:v>
                </c:pt>
                <c:pt idx="101">
                  <c:v>1879.4583333333258</c:v>
                </c:pt>
                <c:pt idx="102">
                  <c:v>1879.541666666659</c:v>
                </c:pt>
                <c:pt idx="103">
                  <c:v>1879.6249999999923</c:v>
                </c:pt>
                <c:pt idx="104">
                  <c:v>1879.7083333333255</c:v>
                </c:pt>
                <c:pt idx="105">
                  <c:v>1879.7916666666588</c:v>
                </c:pt>
                <c:pt idx="106">
                  <c:v>1879.874999999992</c:v>
                </c:pt>
                <c:pt idx="107">
                  <c:v>1879.9583333333253</c:v>
                </c:pt>
                <c:pt idx="108">
                  <c:v>1880.0416666666586</c:v>
                </c:pt>
                <c:pt idx="109">
                  <c:v>1880.1249999999918</c:v>
                </c:pt>
                <c:pt idx="110">
                  <c:v>1880.2083333333251</c:v>
                </c:pt>
                <c:pt idx="111">
                  <c:v>1880.2916666666583</c:v>
                </c:pt>
                <c:pt idx="112">
                  <c:v>1880.3749999999916</c:v>
                </c:pt>
                <c:pt idx="113">
                  <c:v>1880.4583333333248</c:v>
                </c:pt>
                <c:pt idx="114">
                  <c:v>1880.5416666666581</c:v>
                </c:pt>
                <c:pt idx="115">
                  <c:v>1880.6249999999914</c:v>
                </c:pt>
                <c:pt idx="116">
                  <c:v>1880.7083333333246</c:v>
                </c:pt>
                <c:pt idx="117">
                  <c:v>1880.7916666666579</c:v>
                </c:pt>
                <c:pt idx="118">
                  <c:v>1880.8749999999911</c:v>
                </c:pt>
                <c:pt idx="119">
                  <c:v>1880.9583333333244</c:v>
                </c:pt>
                <c:pt idx="120">
                  <c:v>1881.0416666666576</c:v>
                </c:pt>
                <c:pt idx="121">
                  <c:v>1881.1249999999909</c:v>
                </c:pt>
                <c:pt idx="122">
                  <c:v>1881.2083333333242</c:v>
                </c:pt>
                <c:pt idx="123">
                  <c:v>1881.2916666666574</c:v>
                </c:pt>
                <c:pt idx="124">
                  <c:v>1881.3749999999907</c:v>
                </c:pt>
                <c:pt idx="125">
                  <c:v>1881.4583333333239</c:v>
                </c:pt>
                <c:pt idx="126">
                  <c:v>1881.5416666666572</c:v>
                </c:pt>
                <c:pt idx="127">
                  <c:v>1881.6249999999905</c:v>
                </c:pt>
                <c:pt idx="128">
                  <c:v>1881.7083333333237</c:v>
                </c:pt>
                <c:pt idx="129">
                  <c:v>1881.791666666657</c:v>
                </c:pt>
                <c:pt idx="130">
                  <c:v>1881.8749999999902</c:v>
                </c:pt>
                <c:pt idx="131">
                  <c:v>1881.9583333333235</c:v>
                </c:pt>
                <c:pt idx="132">
                  <c:v>1882.0416666666567</c:v>
                </c:pt>
                <c:pt idx="133">
                  <c:v>1882.12499999999</c:v>
                </c:pt>
                <c:pt idx="134">
                  <c:v>1882.2083333333233</c:v>
                </c:pt>
                <c:pt idx="135">
                  <c:v>1882.2916666666565</c:v>
                </c:pt>
                <c:pt idx="136">
                  <c:v>1882.3749999999898</c:v>
                </c:pt>
                <c:pt idx="137">
                  <c:v>1882.458333333323</c:v>
                </c:pt>
                <c:pt idx="138">
                  <c:v>1882.5416666666563</c:v>
                </c:pt>
                <c:pt idx="139">
                  <c:v>1882.6249999999895</c:v>
                </c:pt>
                <c:pt idx="140">
                  <c:v>1882.7083333333228</c:v>
                </c:pt>
                <c:pt idx="141">
                  <c:v>1882.7916666666561</c:v>
                </c:pt>
                <c:pt idx="142">
                  <c:v>1882.8749999999893</c:v>
                </c:pt>
                <c:pt idx="143">
                  <c:v>1882.9583333333226</c:v>
                </c:pt>
                <c:pt idx="144">
                  <c:v>1883.0416666666558</c:v>
                </c:pt>
                <c:pt idx="145">
                  <c:v>1883.1249999999891</c:v>
                </c:pt>
                <c:pt idx="146">
                  <c:v>1883.2083333333223</c:v>
                </c:pt>
                <c:pt idx="147">
                  <c:v>1883.2916666666556</c:v>
                </c:pt>
                <c:pt idx="148">
                  <c:v>1883.3749999999889</c:v>
                </c:pt>
                <c:pt idx="149">
                  <c:v>1883.4583333333221</c:v>
                </c:pt>
                <c:pt idx="150">
                  <c:v>1883.5416666666554</c:v>
                </c:pt>
                <c:pt idx="151">
                  <c:v>1883.6249999999886</c:v>
                </c:pt>
                <c:pt idx="152">
                  <c:v>1883.7083333333219</c:v>
                </c:pt>
                <c:pt idx="153">
                  <c:v>1883.7916666666551</c:v>
                </c:pt>
                <c:pt idx="154">
                  <c:v>1883.8749999999884</c:v>
                </c:pt>
                <c:pt idx="155">
                  <c:v>1883.9583333333217</c:v>
                </c:pt>
                <c:pt idx="156">
                  <c:v>1884.0416666666549</c:v>
                </c:pt>
                <c:pt idx="157">
                  <c:v>1884.1249999999882</c:v>
                </c:pt>
                <c:pt idx="158">
                  <c:v>1884.2083333333214</c:v>
                </c:pt>
                <c:pt idx="159">
                  <c:v>1884.2916666666547</c:v>
                </c:pt>
                <c:pt idx="160">
                  <c:v>1884.3749999999879</c:v>
                </c:pt>
                <c:pt idx="161">
                  <c:v>1884.4583333333212</c:v>
                </c:pt>
                <c:pt idx="162">
                  <c:v>1884.5416666666545</c:v>
                </c:pt>
                <c:pt idx="163">
                  <c:v>1884.6249999999877</c:v>
                </c:pt>
                <c:pt idx="164">
                  <c:v>1884.708333333321</c:v>
                </c:pt>
                <c:pt idx="165">
                  <c:v>1884.7916666666542</c:v>
                </c:pt>
                <c:pt idx="166">
                  <c:v>1884.8749999999875</c:v>
                </c:pt>
                <c:pt idx="167">
                  <c:v>1884.9583333333208</c:v>
                </c:pt>
                <c:pt idx="168">
                  <c:v>1885.041666666654</c:v>
                </c:pt>
                <c:pt idx="169">
                  <c:v>1885.1249999999873</c:v>
                </c:pt>
                <c:pt idx="170">
                  <c:v>1885.2083333333205</c:v>
                </c:pt>
                <c:pt idx="171">
                  <c:v>1885.2916666666538</c:v>
                </c:pt>
                <c:pt idx="172">
                  <c:v>1885.374999999987</c:v>
                </c:pt>
                <c:pt idx="173">
                  <c:v>1885.4583333333203</c:v>
                </c:pt>
                <c:pt idx="174">
                  <c:v>1885.5416666666536</c:v>
                </c:pt>
                <c:pt idx="175">
                  <c:v>1885.6249999999868</c:v>
                </c:pt>
                <c:pt idx="176">
                  <c:v>1885.7083333333201</c:v>
                </c:pt>
                <c:pt idx="177">
                  <c:v>1885.7916666666533</c:v>
                </c:pt>
                <c:pt idx="178">
                  <c:v>1885.8749999999866</c:v>
                </c:pt>
                <c:pt idx="179">
                  <c:v>1885.9583333333198</c:v>
                </c:pt>
                <c:pt idx="180">
                  <c:v>1886.0416666666531</c:v>
                </c:pt>
                <c:pt idx="181">
                  <c:v>1886.1249999999864</c:v>
                </c:pt>
                <c:pt idx="182">
                  <c:v>1886.2083333333196</c:v>
                </c:pt>
                <c:pt idx="183">
                  <c:v>1886.2916666666529</c:v>
                </c:pt>
                <c:pt idx="184">
                  <c:v>1886.3749999999861</c:v>
                </c:pt>
                <c:pt idx="185">
                  <c:v>1886.4583333333194</c:v>
                </c:pt>
                <c:pt idx="186">
                  <c:v>1886.5416666666526</c:v>
                </c:pt>
                <c:pt idx="187">
                  <c:v>1886.6249999999859</c:v>
                </c:pt>
                <c:pt idx="188">
                  <c:v>1886.7083333333192</c:v>
                </c:pt>
                <c:pt idx="189">
                  <c:v>1886.7916666666524</c:v>
                </c:pt>
                <c:pt idx="190">
                  <c:v>1886.8749999999857</c:v>
                </c:pt>
                <c:pt idx="191">
                  <c:v>1886.9583333333189</c:v>
                </c:pt>
                <c:pt idx="192">
                  <c:v>1887.0416666666522</c:v>
                </c:pt>
                <c:pt idx="193">
                  <c:v>1887.1249999999854</c:v>
                </c:pt>
                <c:pt idx="194">
                  <c:v>1887.2083333333187</c:v>
                </c:pt>
                <c:pt idx="195">
                  <c:v>1887.291666666652</c:v>
                </c:pt>
                <c:pt idx="196">
                  <c:v>1887.3749999999852</c:v>
                </c:pt>
                <c:pt idx="197">
                  <c:v>1887.4583333333185</c:v>
                </c:pt>
                <c:pt idx="198">
                  <c:v>1887.5416666666517</c:v>
                </c:pt>
                <c:pt idx="199">
                  <c:v>1887.624999999985</c:v>
                </c:pt>
                <c:pt idx="200">
                  <c:v>1887.7083333333183</c:v>
                </c:pt>
                <c:pt idx="201">
                  <c:v>1887.7916666666515</c:v>
                </c:pt>
                <c:pt idx="202">
                  <c:v>1887.8749999999848</c:v>
                </c:pt>
                <c:pt idx="203">
                  <c:v>1887.958333333318</c:v>
                </c:pt>
                <c:pt idx="204">
                  <c:v>1888.0416666666513</c:v>
                </c:pt>
                <c:pt idx="205">
                  <c:v>1888.1249999999845</c:v>
                </c:pt>
                <c:pt idx="206">
                  <c:v>1888.2083333333178</c:v>
                </c:pt>
                <c:pt idx="207">
                  <c:v>1888.2916666666511</c:v>
                </c:pt>
                <c:pt idx="208">
                  <c:v>1888.3749999999843</c:v>
                </c:pt>
                <c:pt idx="209">
                  <c:v>1888.4583333333176</c:v>
                </c:pt>
                <c:pt idx="210">
                  <c:v>1888.5416666666508</c:v>
                </c:pt>
                <c:pt idx="211">
                  <c:v>1888.6249999999841</c:v>
                </c:pt>
                <c:pt idx="212">
                  <c:v>1888.7083333333173</c:v>
                </c:pt>
                <c:pt idx="213">
                  <c:v>1888.7916666666506</c:v>
                </c:pt>
                <c:pt idx="214">
                  <c:v>1888.8749999999839</c:v>
                </c:pt>
                <c:pt idx="215">
                  <c:v>1888.9583333333171</c:v>
                </c:pt>
                <c:pt idx="216">
                  <c:v>1889.0416666666504</c:v>
                </c:pt>
                <c:pt idx="217">
                  <c:v>1889.1249999999836</c:v>
                </c:pt>
                <c:pt idx="218">
                  <c:v>1889.2083333333169</c:v>
                </c:pt>
                <c:pt idx="219">
                  <c:v>1889.2916666666501</c:v>
                </c:pt>
                <c:pt idx="220">
                  <c:v>1889.3749999999834</c:v>
                </c:pt>
                <c:pt idx="221">
                  <c:v>1889.4583333333167</c:v>
                </c:pt>
                <c:pt idx="222">
                  <c:v>1889.5416666666499</c:v>
                </c:pt>
                <c:pt idx="223">
                  <c:v>1889.6249999999832</c:v>
                </c:pt>
                <c:pt idx="224">
                  <c:v>1889.7083333333164</c:v>
                </c:pt>
                <c:pt idx="225">
                  <c:v>1889.7916666666497</c:v>
                </c:pt>
                <c:pt idx="226">
                  <c:v>1889.8749999999829</c:v>
                </c:pt>
                <c:pt idx="227">
                  <c:v>1889.9583333333162</c:v>
                </c:pt>
                <c:pt idx="228">
                  <c:v>1890.0416666666495</c:v>
                </c:pt>
                <c:pt idx="229">
                  <c:v>1890.1249999999827</c:v>
                </c:pt>
                <c:pt idx="230">
                  <c:v>1890.208333333316</c:v>
                </c:pt>
                <c:pt idx="231">
                  <c:v>1890.2916666666492</c:v>
                </c:pt>
                <c:pt idx="232">
                  <c:v>1890.3749999999825</c:v>
                </c:pt>
                <c:pt idx="233">
                  <c:v>1890.4583333333157</c:v>
                </c:pt>
                <c:pt idx="234">
                  <c:v>1890.541666666649</c:v>
                </c:pt>
                <c:pt idx="235">
                  <c:v>1890.6249999999823</c:v>
                </c:pt>
                <c:pt idx="236">
                  <c:v>1890.7083333333155</c:v>
                </c:pt>
                <c:pt idx="237">
                  <c:v>1890.7916666666488</c:v>
                </c:pt>
                <c:pt idx="238">
                  <c:v>1890.874999999982</c:v>
                </c:pt>
                <c:pt idx="239">
                  <c:v>1890.9583333333153</c:v>
                </c:pt>
                <c:pt idx="240">
                  <c:v>1891.0416666666486</c:v>
                </c:pt>
                <c:pt idx="241">
                  <c:v>1891.1249999999818</c:v>
                </c:pt>
                <c:pt idx="242">
                  <c:v>1891.2083333333151</c:v>
                </c:pt>
                <c:pt idx="243">
                  <c:v>1891.2916666666483</c:v>
                </c:pt>
                <c:pt idx="244">
                  <c:v>1891.3749999999816</c:v>
                </c:pt>
                <c:pt idx="245">
                  <c:v>1891.4583333333148</c:v>
                </c:pt>
                <c:pt idx="246">
                  <c:v>1891.5416666666481</c:v>
                </c:pt>
                <c:pt idx="247">
                  <c:v>1891.6249999999814</c:v>
                </c:pt>
                <c:pt idx="248">
                  <c:v>1891.7083333333146</c:v>
                </c:pt>
                <c:pt idx="249">
                  <c:v>1891.7916666666479</c:v>
                </c:pt>
                <c:pt idx="250">
                  <c:v>1891.8749999999811</c:v>
                </c:pt>
                <c:pt idx="251">
                  <c:v>1891.9583333333144</c:v>
                </c:pt>
                <c:pt idx="252">
                  <c:v>1892.0416666666476</c:v>
                </c:pt>
                <c:pt idx="253">
                  <c:v>1892.1249999999809</c:v>
                </c:pt>
                <c:pt idx="254">
                  <c:v>1892.2083333333142</c:v>
                </c:pt>
                <c:pt idx="255">
                  <c:v>1892.2916666666474</c:v>
                </c:pt>
                <c:pt idx="256">
                  <c:v>1892.3749999999807</c:v>
                </c:pt>
                <c:pt idx="257">
                  <c:v>1892.4583333333139</c:v>
                </c:pt>
                <c:pt idx="258">
                  <c:v>1892.5416666666472</c:v>
                </c:pt>
                <c:pt idx="259">
                  <c:v>1892.6249999999804</c:v>
                </c:pt>
                <c:pt idx="260">
                  <c:v>1892.7083333333137</c:v>
                </c:pt>
                <c:pt idx="261">
                  <c:v>1892.791666666647</c:v>
                </c:pt>
                <c:pt idx="262">
                  <c:v>1892.8749999999802</c:v>
                </c:pt>
                <c:pt idx="263">
                  <c:v>1892.9583333333135</c:v>
                </c:pt>
                <c:pt idx="264">
                  <c:v>1893.0416666666467</c:v>
                </c:pt>
                <c:pt idx="265">
                  <c:v>1893.12499999998</c:v>
                </c:pt>
                <c:pt idx="266">
                  <c:v>1893.2083333333132</c:v>
                </c:pt>
                <c:pt idx="267">
                  <c:v>1893.2916666666465</c:v>
                </c:pt>
                <c:pt idx="268">
                  <c:v>1893.3749999999798</c:v>
                </c:pt>
                <c:pt idx="269">
                  <c:v>1893.458333333313</c:v>
                </c:pt>
                <c:pt idx="270">
                  <c:v>1893.5416666666463</c:v>
                </c:pt>
                <c:pt idx="271">
                  <c:v>1893.6249999999795</c:v>
                </c:pt>
                <c:pt idx="272">
                  <c:v>1893.7083333333128</c:v>
                </c:pt>
                <c:pt idx="273">
                  <c:v>1893.7916666666461</c:v>
                </c:pt>
                <c:pt idx="274">
                  <c:v>1893.8749999999793</c:v>
                </c:pt>
                <c:pt idx="275">
                  <c:v>1893.9583333333126</c:v>
                </c:pt>
                <c:pt idx="276">
                  <c:v>1894.0416666666458</c:v>
                </c:pt>
                <c:pt idx="277">
                  <c:v>1894.1249999999791</c:v>
                </c:pt>
                <c:pt idx="278">
                  <c:v>1894.2083333333123</c:v>
                </c:pt>
                <c:pt idx="279">
                  <c:v>1894.2916666666456</c:v>
                </c:pt>
                <c:pt idx="280">
                  <c:v>1894.3749999999789</c:v>
                </c:pt>
                <c:pt idx="281">
                  <c:v>1894.4583333333121</c:v>
                </c:pt>
                <c:pt idx="282">
                  <c:v>1894.5416666666454</c:v>
                </c:pt>
                <c:pt idx="283">
                  <c:v>1894.6249999999786</c:v>
                </c:pt>
                <c:pt idx="284">
                  <c:v>1894.7083333333119</c:v>
                </c:pt>
                <c:pt idx="285">
                  <c:v>1894.7916666666451</c:v>
                </c:pt>
                <c:pt idx="286">
                  <c:v>1894.8749999999784</c:v>
                </c:pt>
                <c:pt idx="287">
                  <c:v>1894.9583333333117</c:v>
                </c:pt>
                <c:pt idx="288">
                  <c:v>1895.0416666666449</c:v>
                </c:pt>
                <c:pt idx="289">
                  <c:v>1895.1249999999782</c:v>
                </c:pt>
                <c:pt idx="290">
                  <c:v>1895.2083333333114</c:v>
                </c:pt>
                <c:pt idx="291">
                  <c:v>1895.2916666666447</c:v>
                </c:pt>
                <c:pt idx="292">
                  <c:v>1895.3749999999779</c:v>
                </c:pt>
                <c:pt idx="293">
                  <c:v>1895.4583333333112</c:v>
                </c:pt>
                <c:pt idx="294">
                  <c:v>1895.5416666666445</c:v>
                </c:pt>
                <c:pt idx="295">
                  <c:v>1895.6249999999777</c:v>
                </c:pt>
                <c:pt idx="296">
                  <c:v>1895.708333333311</c:v>
                </c:pt>
                <c:pt idx="297">
                  <c:v>1895.7916666666442</c:v>
                </c:pt>
                <c:pt idx="298">
                  <c:v>1895.8749999999775</c:v>
                </c:pt>
                <c:pt idx="299">
                  <c:v>1895.9583333333107</c:v>
                </c:pt>
                <c:pt idx="300">
                  <c:v>1896.041666666644</c:v>
                </c:pt>
                <c:pt idx="301">
                  <c:v>1896.1249999999773</c:v>
                </c:pt>
                <c:pt idx="302">
                  <c:v>1896.2083333333105</c:v>
                </c:pt>
                <c:pt idx="303">
                  <c:v>1896.2916666666438</c:v>
                </c:pt>
                <c:pt idx="304">
                  <c:v>1896.374999999977</c:v>
                </c:pt>
                <c:pt idx="305">
                  <c:v>1896.4583333333103</c:v>
                </c:pt>
                <c:pt idx="306">
                  <c:v>1896.5416666666436</c:v>
                </c:pt>
                <c:pt idx="307">
                  <c:v>1896.6249999999768</c:v>
                </c:pt>
                <c:pt idx="308">
                  <c:v>1896.7083333333101</c:v>
                </c:pt>
                <c:pt idx="309">
                  <c:v>1896.7916666666433</c:v>
                </c:pt>
                <c:pt idx="310">
                  <c:v>1896.8749999999766</c:v>
                </c:pt>
                <c:pt idx="311">
                  <c:v>1896.9583333333098</c:v>
                </c:pt>
                <c:pt idx="312">
                  <c:v>1897.0416666666431</c:v>
                </c:pt>
                <c:pt idx="313">
                  <c:v>1897.1249999999764</c:v>
                </c:pt>
                <c:pt idx="314">
                  <c:v>1897.2083333333096</c:v>
                </c:pt>
                <c:pt idx="315">
                  <c:v>1897.2916666666429</c:v>
                </c:pt>
                <c:pt idx="316">
                  <c:v>1897.3749999999761</c:v>
                </c:pt>
                <c:pt idx="317">
                  <c:v>1897.4583333333094</c:v>
                </c:pt>
                <c:pt idx="318">
                  <c:v>1897.5416666666426</c:v>
                </c:pt>
                <c:pt idx="319">
                  <c:v>1897.6249999999759</c:v>
                </c:pt>
                <c:pt idx="320">
                  <c:v>1897.7083333333092</c:v>
                </c:pt>
                <c:pt idx="321">
                  <c:v>1897.7916666666424</c:v>
                </c:pt>
                <c:pt idx="322">
                  <c:v>1897.8749999999757</c:v>
                </c:pt>
                <c:pt idx="323">
                  <c:v>1897.9583333333089</c:v>
                </c:pt>
                <c:pt idx="324">
                  <c:v>1898.0416666666422</c:v>
                </c:pt>
                <c:pt idx="325">
                  <c:v>1898.1249999999754</c:v>
                </c:pt>
                <c:pt idx="326">
                  <c:v>1898.2083333333087</c:v>
                </c:pt>
                <c:pt idx="327">
                  <c:v>1898.291666666642</c:v>
                </c:pt>
                <c:pt idx="328">
                  <c:v>1898.3749999999752</c:v>
                </c:pt>
                <c:pt idx="329">
                  <c:v>1898.4583333333085</c:v>
                </c:pt>
                <c:pt idx="330">
                  <c:v>1898.5416666666417</c:v>
                </c:pt>
                <c:pt idx="331">
                  <c:v>1898.624999999975</c:v>
                </c:pt>
                <c:pt idx="332">
                  <c:v>1898.7083333333082</c:v>
                </c:pt>
                <c:pt idx="333">
                  <c:v>1898.7916666666415</c:v>
                </c:pt>
                <c:pt idx="334">
                  <c:v>1898.8749999999748</c:v>
                </c:pt>
                <c:pt idx="335">
                  <c:v>1898.958333333308</c:v>
                </c:pt>
                <c:pt idx="336">
                  <c:v>1899.0416666666413</c:v>
                </c:pt>
                <c:pt idx="337">
                  <c:v>1899.1249999999745</c:v>
                </c:pt>
                <c:pt idx="338">
                  <c:v>1899.2083333333078</c:v>
                </c:pt>
                <c:pt idx="339">
                  <c:v>1899.291666666641</c:v>
                </c:pt>
                <c:pt idx="340">
                  <c:v>1899.3749999999743</c:v>
                </c:pt>
                <c:pt idx="341">
                  <c:v>1899.4583333333076</c:v>
                </c:pt>
                <c:pt idx="342">
                  <c:v>1899.5416666666408</c:v>
                </c:pt>
                <c:pt idx="343">
                  <c:v>1899.6249999999741</c:v>
                </c:pt>
                <c:pt idx="344">
                  <c:v>1899.7083333333073</c:v>
                </c:pt>
                <c:pt idx="345">
                  <c:v>1899.7916666666406</c:v>
                </c:pt>
                <c:pt idx="346">
                  <c:v>1899.8749999999739</c:v>
                </c:pt>
                <c:pt idx="347">
                  <c:v>1899.9583333333071</c:v>
                </c:pt>
                <c:pt idx="348">
                  <c:v>1900.0416666666404</c:v>
                </c:pt>
                <c:pt idx="349">
                  <c:v>1900.1249999999736</c:v>
                </c:pt>
                <c:pt idx="350">
                  <c:v>1900.2083333333069</c:v>
                </c:pt>
                <c:pt idx="351">
                  <c:v>1900.2916666666401</c:v>
                </c:pt>
                <c:pt idx="352">
                  <c:v>1900.3749999999734</c:v>
                </c:pt>
                <c:pt idx="353">
                  <c:v>1900.4583333333067</c:v>
                </c:pt>
                <c:pt idx="354">
                  <c:v>1900.5416666666399</c:v>
                </c:pt>
                <c:pt idx="355">
                  <c:v>1900.6249999999732</c:v>
                </c:pt>
                <c:pt idx="356">
                  <c:v>1900.7083333333064</c:v>
                </c:pt>
                <c:pt idx="357">
                  <c:v>1900.7916666666397</c:v>
                </c:pt>
                <c:pt idx="358">
                  <c:v>1900.8749999999729</c:v>
                </c:pt>
                <c:pt idx="359">
                  <c:v>1900.9583333333062</c:v>
                </c:pt>
                <c:pt idx="360">
                  <c:v>1901.0416666666395</c:v>
                </c:pt>
                <c:pt idx="361">
                  <c:v>1901.1249999999727</c:v>
                </c:pt>
                <c:pt idx="362">
                  <c:v>1901.208333333306</c:v>
                </c:pt>
                <c:pt idx="363">
                  <c:v>1901.2916666666392</c:v>
                </c:pt>
                <c:pt idx="364">
                  <c:v>1901.3749999999725</c:v>
                </c:pt>
                <c:pt idx="365">
                  <c:v>1901.4583333333057</c:v>
                </c:pt>
                <c:pt idx="366">
                  <c:v>1901.541666666639</c:v>
                </c:pt>
                <c:pt idx="367">
                  <c:v>1901.6249999999723</c:v>
                </c:pt>
                <c:pt idx="368">
                  <c:v>1901.7083333333055</c:v>
                </c:pt>
                <c:pt idx="369">
                  <c:v>1901.7916666666388</c:v>
                </c:pt>
                <c:pt idx="370">
                  <c:v>1901.874999999972</c:v>
                </c:pt>
                <c:pt idx="371">
                  <c:v>1901.9583333333053</c:v>
                </c:pt>
                <c:pt idx="372">
                  <c:v>1902.0416666666385</c:v>
                </c:pt>
                <c:pt idx="373">
                  <c:v>1902.1249999999718</c:v>
                </c:pt>
                <c:pt idx="374">
                  <c:v>1902.2083333333051</c:v>
                </c:pt>
                <c:pt idx="375">
                  <c:v>1902.2916666666383</c:v>
                </c:pt>
                <c:pt idx="376">
                  <c:v>1902.3749999999716</c:v>
                </c:pt>
                <c:pt idx="377">
                  <c:v>1902.4583333333048</c:v>
                </c:pt>
                <c:pt idx="378">
                  <c:v>1902.5416666666381</c:v>
                </c:pt>
                <c:pt idx="379">
                  <c:v>1902.6249999999714</c:v>
                </c:pt>
                <c:pt idx="380">
                  <c:v>1902.7083333333046</c:v>
                </c:pt>
                <c:pt idx="381">
                  <c:v>1902.7916666666379</c:v>
                </c:pt>
                <c:pt idx="382">
                  <c:v>1902.8749999999711</c:v>
                </c:pt>
                <c:pt idx="383">
                  <c:v>1902.9583333333044</c:v>
                </c:pt>
                <c:pt idx="384">
                  <c:v>1903.0416666666376</c:v>
                </c:pt>
                <c:pt idx="385">
                  <c:v>1903.1249999999709</c:v>
                </c:pt>
                <c:pt idx="386">
                  <c:v>1903.2083333333042</c:v>
                </c:pt>
                <c:pt idx="387">
                  <c:v>1903.2916666666374</c:v>
                </c:pt>
                <c:pt idx="388">
                  <c:v>1903.3749999999707</c:v>
                </c:pt>
                <c:pt idx="389">
                  <c:v>1903.4583333333039</c:v>
                </c:pt>
                <c:pt idx="390">
                  <c:v>1903.5416666666372</c:v>
                </c:pt>
                <c:pt idx="391">
                  <c:v>1903.6249999999704</c:v>
                </c:pt>
                <c:pt idx="392">
                  <c:v>1903.7083333333037</c:v>
                </c:pt>
                <c:pt idx="393">
                  <c:v>1903.791666666637</c:v>
                </c:pt>
                <c:pt idx="394">
                  <c:v>1903.8749999999702</c:v>
                </c:pt>
                <c:pt idx="395">
                  <c:v>1903.9583333333035</c:v>
                </c:pt>
                <c:pt idx="396">
                  <c:v>1904.0416666666367</c:v>
                </c:pt>
                <c:pt idx="397">
                  <c:v>1904.12499999997</c:v>
                </c:pt>
                <c:pt idx="398">
                  <c:v>1904.2083333333032</c:v>
                </c:pt>
                <c:pt idx="399">
                  <c:v>1904.2916666666365</c:v>
                </c:pt>
                <c:pt idx="400">
                  <c:v>1904.3749999999698</c:v>
                </c:pt>
                <c:pt idx="401">
                  <c:v>1904.458333333303</c:v>
                </c:pt>
                <c:pt idx="402">
                  <c:v>1904.5416666666363</c:v>
                </c:pt>
                <c:pt idx="403">
                  <c:v>1904.6249999999695</c:v>
                </c:pt>
                <c:pt idx="404">
                  <c:v>1904.7083333333028</c:v>
                </c:pt>
                <c:pt idx="405">
                  <c:v>1904.791666666636</c:v>
                </c:pt>
                <c:pt idx="406">
                  <c:v>1904.8749999999693</c:v>
                </c:pt>
                <c:pt idx="407">
                  <c:v>1904.9583333333026</c:v>
                </c:pt>
                <c:pt idx="408">
                  <c:v>1905.0416666666358</c:v>
                </c:pt>
                <c:pt idx="409">
                  <c:v>1905.1249999999691</c:v>
                </c:pt>
                <c:pt idx="410">
                  <c:v>1905.2083333333023</c:v>
                </c:pt>
                <c:pt idx="411">
                  <c:v>1905.2916666666356</c:v>
                </c:pt>
                <c:pt idx="412">
                  <c:v>1905.3749999999688</c:v>
                </c:pt>
                <c:pt idx="413">
                  <c:v>1905.4583333333021</c:v>
                </c:pt>
                <c:pt idx="414">
                  <c:v>1905.5416666666354</c:v>
                </c:pt>
                <c:pt idx="415">
                  <c:v>1905.6249999999686</c:v>
                </c:pt>
                <c:pt idx="416">
                  <c:v>1905.7083333333019</c:v>
                </c:pt>
                <c:pt idx="417">
                  <c:v>1905.7916666666351</c:v>
                </c:pt>
                <c:pt idx="418">
                  <c:v>1905.8749999999684</c:v>
                </c:pt>
                <c:pt idx="419">
                  <c:v>1905.9583333333017</c:v>
                </c:pt>
                <c:pt idx="420">
                  <c:v>1906.0416666666349</c:v>
                </c:pt>
                <c:pt idx="421">
                  <c:v>1906.1249999999682</c:v>
                </c:pt>
                <c:pt idx="422">
                  <c:v>1906.2083333333014</c:v>
                </c:pt>
                <c:pt idx="423">
                  <c:v>1906.2916666666347</c:v>
                </c:pt>
                <c:pt idx="424">
                  <c:v>1906.3749999999679</c:v>
                </c:pt>
                <c:pt idx="425">
                  <c:v>1906.4583333333012</c:v>
                </c:pt>
                <c:pt idx="426">
                  <c:v>1906.5416666666345</c:v>
                </c:pt>
                <c:pt idx="427">
                  <c:v>1906.6249999999677</c:v>
                </c:pt>
                <c:pt idx="428">
                  <c:v>1906.708333333301</c:v>
                </c:pt>
                <c:pt idx="429">
                  <c:v>1906.7916666666342</c:v>
                </c:pt>
                <c:pt idx="430">
                  <c:v>1906.8749999999675</c:v>
                </c:pt>
                <c:pt idx="431">
                  <c:v>1906.9583333333007</c:v>
                </c:pt>
                <c:pt idx="432">
                  <c:v>1907.041666666634</c:v>
                </c:pt>
                <c:pt idx="433">
                  <c:v>1907.1249999999673</c:v>
                </c:pt>
                <c:pt idx="434">
                  <c:v>1907.2083333333005</c:v>
                </c:pt>
                <c:pt idx="435">
                  <c:v>1907.2916666666338</c:v>
                </c:pt>
                <c:pt idx="436">
                  <c:v>1907.374999999967</c:v>
                </c:pt>
                <c:pt idx="437">
                  <c:v>1907.4583333333003</c:v>
                </c:pt>
                <c:pt idx="438">
                  <c:v>1907.5416666666335</c:v>
                </c:pt>
                <c:pt idx="439">
                  <c:v>1907.6249999999668</c:v>
                </c:pt>
                <c:pt idx="440">
                  <c:v>1907.7083333333001</c:v>
                </c:pt>
                <c:pt idx="441">
                  <c:v>1907.7916666666333</c:v>
                </c:pt>
                <c:pt idx="442">
                  <c:v>1907.8749999999666</c:v>
                </c:pt>
                <c:pt idx="443">
                  <c:v>1907.9583333332998</c:v>
                </c:pt>
                <c:pt idx="444">
                  <c:v>1908.0416666666331</c:v>
                </c:pt>
                <c:pt idx="445">
                  <c:v>1908.1249999999663</c:v>
                </c:pt>
                <c:pt idx="446">
                  <c:v>1908.2083333332996</c:v>
                </c:pt>
                <c:pt idx="447">
                  <c:v>1908.2916666666329</c:v>
                </c:pt>
                <c:pt idx="448">
                  <c:v>1908.3749999999661</c:v>
                </c:pt>
                <c:pt idx="449">
                  <c:v>1908.4583333332994</c:v>
                </c:pt>
                <c:pt idx="450">
                  <c:v>1908.5416666666326</c:v>
                </c:pt>
                <c:pt idx="451">
                  <c:v>1908.6249999999659</c:v>
                </c:pt>
                <c:pt idx="452">
                  <c:v>1908.7083333332992</c:v>
                </c:pt>
                <c:pt idx="453">
                  <c:v>1908.7916666666324</c:v>
                </c:pt>
                <c:pt idx="454">
                  <c:v>1908.8749999999657</c:v>
                </c:pt>
                <c:pt idx="455">
                  <c:v>1908.9583333332989</c:v>
                </c:pt>
                <c:pt idx="456">
                  <c:v>1909.0416666666322</c:v>
                </c:pt>
                <c:pt idx="457">
                  <c:v>1909.1249999999654</c:v>
                </c:pt>
                <c:pt idx="458">
                  <c:v>1909.2083333332987</c:v>
                </c:pt>
                <c:pt idx="459">
                  <c:v>1909.291666666632</c:v>
                </c:pt>
                <c:pt idx="460">
                  <c:v>1909.3749999999652</c:v>
                </c:pt>
                <c:pt idx="461">
                  <c:v>1909.4583333332985</c:v>
                </c:pt>
                <c:pt idx="462">
                  <c:v>1909.5416666666317</c:v>
                </c:pt>
                <c:pt idx="463">
                  <c:v>1909.624999999965</c:v>
                </c:pt>
                <c:pt idx="464">
                  <c:v>1909.7083333332982</c:v>
                </c:pt>
                <c:pt idx="465">
                  <c:v>1909.7916666666315</c:v>
                </c:pt>
                <c:pt idx="466">
                  <c:v>1909.8749999999648</c:v>
                </c:pt>
                <c:pt idx="467">
                  <c:v>1909.958333333298</c:v>
                </c:pt>
                <c:pt idx="468">
                  <c:v>1910.0416666666313</c:v>
                </c:pt>
                <c:pt idx="469">
                  <c:v>1910.1249999999645</c:v>
                </c:pt>
                <c:pt idx="470">
                  <c:v>1910.2083333332978</c:v>
                </c:pt>
                <c:pt idx="471">
                  <c:v>1910.291666666631</c:v>
                </c:pt>
                <c:pt idx="472">
                  <c:v>1910.3749999999643</c:v>
                </c:pt>
                <c:pt idx="473">
                  <c:v>1910.4583333332976</c:v>
                </c:pt>
                <c:pt idx="474">
                  <c:v>1910.5416666666308</c:v>
                </c:pt>
                <c:pt idx="475">
                  <c:v>1910.6249999999641</c:v>
                </c:pt>
                <c:pt idx="476">
                  <c:v>1910.7083333332973</c:v>
                </c:pt>
                <c:pt idx="477">
                  <c:v>1910.7916666666306</c:v>
                </c:pt>
                <c:pt idx="478">
                  <c:v>1910.8749999999638</c:v>
                </c:pt>
                <c:pt idx="479">
                  <c:v>1910.9583333332971</c:v>
                </c:pt>
                <c:pt idx="480">
                  <c:v>1911.0416666666304</c:v>
                </c:pt>
                <c:pt idx="481">
                  <c:v>1911.1249999999636</c:v>
                </c:pt>
                <c:pt idx="482">
                  <c:v>1911.2083333332969</c:v>
                </c:pt>
                <c:pt idx="483">
                  <c:v>1911.2916666666301</c:v>
                </c:pt>
                <c:pt idx="484">
                  <c:v>1911.3749999999634</c:v>
                </c:pt>
                <c:pt idx="485">
                  <c:v>1911.4583333332967</c:v>
                </c:pt>
                <c:pt idx="486">
                  <c:v>1911.5416666666299</c:v>
                </c:pt>
                <c:pt idx="487">
                  <c:v>1911.6249999999632</c:v>
                </c:pt>
                <c:pt idx="488">
                  <c:v>1911.7083333332964</c:v>
                </c:pt>
                <c:pt idx="489">
                  <c:v>1911.7916666666297</c:v>
                </c:pt>
                <c:pt idx="490">
                  <c:v>1911.8749999999629</c:v>
                </c:pt>
                <c:pt idx="491">
                  <c:v>1911.9583333332962</c:v>
                </c:pt>
                <c:pt idx="492">
                  <c:v>1912.0416666666295</c:v>
                </c:pt>
                <c:pt idx="493">
                  <c:v>1912.1249999999627</c:v>
                </c:pt>
                <c:pt idx="494">
                  <c:v>1912.208333333296</c:v>
                </c:pt>
                <c:pt idx="495">
                  <c:v>1912.2916666666292</c:v>
                </c:pt>
                <c:pt idx="496">
                  <c:v>1912.3749999999625</c:v>
                </c:pt>
                <c:pt idx="497">
                  <c:v>1912.4583333332957</c:v>
                </c:pt>
                <c:pt idx="498">
                  <c:v>1912.541666666629</c:v>
                </c:pt>
                <c:pt idx="499">
                  <c:v>1912.6249999999623</c:v>
                </c:pt>
                <c:pt idx="500">
                  <c:v>1912.7083333332955</c:v>
                </c:pt>
                <c:pt idx="501">
                  <c:v>1912.7916666666288</c:v>
                </c:pt>
                <c:pt idx="502">
                  <c:v>1912.874999999962</c:v>
                </c:pt>
                <c:pt idx="503">
                  <c:v>1912.9583333332953</c:v>
                </c:pt>
                <c:pt idx="504">
                  <c:v>1913.0416666666285</c:v>
                </c:pt>
                <c:pt idx="505">
                  <c:v>1913.1249999999618</c:v>
                </c:pt>
                <c:pt idx="506">
                  <c:v>1913.2083333332951</c:v>
                </c:pt>
                <c:pt idx="507">
                  <c:v>1913.2916666666283</c:v>
                </c:pt>
                <c:pt idx="508">
                  <c:v>1913.3749999999616</c:v>
                </c:pt>
                <c:pt idx="509">
                  <c:v>1913.4583333332948</c:v>
                </c:pt>
                <c:pt idx="510">
                  <c:v>1913.5416666666281</c:v>
                </c:pt>
                <c:pt idx="511">
                  <c:v>1913.6249999999613</c:v>
                </c:pt>
                <c:pt idx="512">
                  <c:v>1913.7083333332946</c:v>
                </c:pt>
                <c:pt idx="513">
                  <c:v>1913.7916666666279</c:v>
                </c:pt>
                <c:pt idx="514">
                  <c:v>1913.8749999999611</c:v>
                </c:pt>
                <c:pt idx="515">
                  <c:v>1913.9583333332944</c:v>
                </c:pt>
                <c:pt idx="516">
                  <c:v>1914.0416666666276</c:v>
                </c:pt>
                <c:pt idx="517">
                  <c:v>1914.1249999999609</c:v>
                </c:pt>
                <c:pt idx="518">
                  <c:v>1914.2083333332941</c:v>
                </c:pt>
                <c:pt idx="519">
                  <c:v>1914.2916666666274</c:v>
                </c:pt>
                <c:pt idx="520">
                  <c:v>1914.3749999999607</c:v>
                </c:pt>
                <c:pt idx="521">
                  <c:v>1914.4583333332939</c:v>
                </c:pt>
                <c:pt idx="522">
                  <c:v>1914.5416666666272</c:v>
                </c:pt>
                <c:pt idx="523">
                  <c:v>1914.6249999999604</c:v>
                </c:pt>
                <c:pt idx="524">
                  <c:v>1914.7083333332937</c:v>
                </c:pt>
                <c:pt idx="525">
                  <c:v>1914.791666666627</c:v>
                </c:pt>
                <c:pt idx="526">
                  <c:v>1914.8749999999602</c:v>
                </c:pt>
                <c:pt idx="527">
                  <c:v>1914.9583333332935</c:v>
                </c:pt>
                <c:pt idx="528">
                  <c:v>1915.0416666666267</c:v>
                </c:pt>
                <c:pt idx="529">
                  <c:v>1915.12499999996</c:v>
                </c:pt>
                <c:pt idx="530">
                  <c:v>1915.2083333332932</c:v>
                </c:pt>
                <c:pt idx="531">
                  <c:v>1915.2916666666265</c:v>
                </c:pt>
                <c:pt idx="532">
                  <c:v>1915.3749999999598</c:v>
                </c:pt>
                <c:pt idx="533">
                  <c:v>1915.458333333293</c:v>
                </c:pt>
                <c:pt idx="534">
                  <c:v>1915.5416666666263</c:v>
                </c:pt>
                <c:pt idx="535">
                  <c:v>1915.6249999999595</c:v>
                </c:pt>
                <c:pt idx="536">
                  <c:v>1915.7083333332928</c:v>
                </c:pt>
                <c:pt idx="537">
                  <c:v>1915.791666666626</c:v>
                </c:pt>
                <c:pt idx="538">
                  <c:v>1915.8749999999593</c:v>
                </c:pt>
                <c:pt idx="539">
                  <c:v>1915.9583333332926</c:v>
                </c:pt>
                <c:pt idx="540">
                  <c:v>1916.0416666666258</c:v>
                </c:pt>
                <c:pt idx="541">
                  <c:v>1916.1249999999591</c:v>
                </c:pt>
                <c:pt idx="542">
                  <c:v>1916.2083333332923</c:v>
                </c:pt>
                <c:pt idx="543">
                  <c:v>1916.2916666666256</c:v>
                </c:pt>
                <c:pt idx="544">
                  <c:v>1916.3749999999588</c:v>
                </c:pt>
                <c:pt idx="545">
                  <c:v>1916.4583333332921</c:v>
                </c:pt>
                <c:pt idx="546">
                  <c:v>1916.5416666666254</c:v>
                </c:pt>
                <c:pt idx="547">
                  <c:v>1916.6249999999586</c:v>
                </c:pt>
                <c:pt idx="548">
                  <c:v>1916.7083333332919</c:v>
                </c:pt>
                <c:pt idx="549">
                  <c:v>1916.7916666666251</c:v>
                </c:pt>
                <c:pt idx="550">
                  <c:v>1916.8749999999584</c:v>
                </c:pt>
                <c:pt idx="551">
                  <c:v>1916.9583333332916</c:v>
                </c:pt>
                <c:pt idx="552">
                  <c:v>1917.0416666666249</c:v>
                </c:pt>
                <c:pt idx="553">
                  <c:v>1917.1249999999582</c:v>
                </c:pt>
                <c:pt idx="554">
                  <c:v>1917.2083333332914</c:v>
                </c:pt>
                <c:pt idx="555">
                  <c:v>1917.2916666666247</c:v>
                </c:pt>
                <c:pt idx="556">
                  <c:v>1917.3749999999579</c:v>
                </c:pt>
                <c:pt idx="557">
                  <c:v>1917.4583333332912</c:v>
                </c:pt>
                <c:pt idx="558">
                  <c:v>1917.5416666666245</c:v>
                </c:pt>
                <c:pt idx="559">
                  <c:v>1917.6249999999577</c:v>
                </c:pt>
                <c:pt idx="560">
                  <c:v>1917.708333333291</c:v>
                </c:pt>
                <c:pt idx="561">
                  <c:v>1917.7916666666242</c:v>
                </c:pt>
                <c:pt idx="562">
                  <c:v>1917.8749999999575</c:v>
                </c:pt>
                <c:pt idx="563">
                  <c:v>1917.9583333332907</c:v>
                </c:pt>
                <c:pt idx="564">
                  <c:v>1918.041666666624</c:v>
                </c:pt>
                <c:pt idx="565">
                  <c:v>1918.1249999999573</c:v>
                </c:pt>
                <c:pt idx="566">
                  <c:v>1918.2083333332905</c:v>
                </c:pt>
                <c:pt idx="567">
                  <c:v>1918.2916666666238</c:v>
                </c:pt>
                <c:pt idx="568">
                  <c:v>1918.374999999957</c:v>
                </c:pt>
                <c:pt idx="569">
                  <c:v>1918.4583333332903</c:v>
                </c:pt>
                <c:pt idx="570">
                  <c:v>1918.5416666666235</c:v>
                </c:pt>
                <c:pt idx="571">
                  <c:v>1918.6249999999568</c:v>
                </c:pt>
                <c:pt idx="572">
                  <c:v>1918.7083333332901</c:v>
                </c:pt>
                <c:pt idx="573">
                  <c:v>1918.7916666666233</c:v>
                </c:pt>
                <c:pt idx="574">
                  <c:v>1918.8749999999566</c:v>
                </c:pt>
                <c:pt idx="575">
                  <c:v>1918.9583333332898</c:v>
                </c:pt>
                <c:pt idx="576">
                  <c:v>1919.0416666666231</c:v>
                </c:pt>
                <c:pt idx="577">
                  <c:v>1919.1249999999563</c:v>
                </c:pt>
                <c:pt idx="578">
                  <c:v>1919.2083333332896</c:v>
                </c:pt>
                <c:pt idx="579">
                  <c:v>1919.2916666666229</c:v>
                </c:pt>
                <c:pt idx="580">
                  <c:v>1919.3749999999561</c:v>
                </c:pt>
                <c:pt idx="581">
                  <c:v>1919.4583333332894</c:v>
                </c:pt>
                <c:pt idx="582">
                  <c:v>1919.5416666666226</c:v>
                </c:pt>
                <c:pt idx="583">
                  <c:v>1919.6249999999559</c:v>
                </c:pt>
                <c:pt idx="584">
                  <c:v>1919.7083333332891</c:v>
                </c:pt>
                <c:pt idx="585">
                  <c:v>1919.7916666666224</c:v>
                </c:pt>
                <c:pt idx="586">
                  <c:v>1919.8749999999557</c:v>
                </c:pt>
                <c:pt idx="587">
                  <c:v>1919.9583333332889</c:v>
                </c:pt>
                <c:pt idx="588">
                  <c:v>1920.0416666666222</c:v>
                </c:pt>
                <c:pt idx="589">
                  <c:v>1920.1249999999554</c:v>
                </c:pt>
                <c:pt idx="590">
                  <c:v>1920.2083333332887</c:v>
                </c:pt>
                <c:pt idx="591">
                  <c:v>1920.2916666666219</c:v>
                </c:pt>
                <c:pt idx="592">
                  <c:v>1920.3749999999552</c:v>
                </c:pt>
                <c:pt idx="593">
                  <c:v>1920.4583333332885</c:v>
                </c:pt>
                <c:pt idx="594">
                  <c:v>1920.5416666666217</c:v>
                </c:pt>
                <c:pt idx="595">
                  <c:v>1920.624999999955</c:v>
                </c:pt>
                <c:pt idx="596">
                  <c:v>1920.7083333332882</c:v>
                </c:pt>
                <c:pt idx="597">
                  <c:v>1920.7916666666215</c:v>
                </c:pt>
                <c:pt idx="598">
                  <c:v>1920.8749999999548</c:v>
                </c:pt>
                <c:pt idx="599">
                  <c:v>1920.958333333288</c:v>
                </c:pt>
                <c:pt idx="600">
                  <c:v>1921.0416666666213</c:v>
                </c:pt>
                <c:pt idx="601">
                  <c:v>1921.1249999999545</c:v>
                </c:pt>
                <c:pt idx="602">
                  <c:v>1921.2083333332878</c:v>
                </c:pt>
                <c:pt idx="603">
                  <c:v>1921.291666666621</c:v>
                </c:pt>
                <c:pt idx="604">
                  <c:v>1921.3749999999543</c:v>
                </c:pt>
                <c:pt idx="605">
                  <c:v>1921.4583333332876</c:v>
                </c:pt>
                <c:pt idx="606">
                  <c:v>1921.5416666666208</c:v>
                </c:pt>
                <c:pt idx="607">
                  <c:v>1921.6249999999541</c:v>
                </c:pt>
                <c:pt idx="608">
                  <c:v>1921.7083333332873</c:v>
                </c:pt>
                <c:pt idx="609">
                  <c:v>1921.7916666666206</c:v>
                </c:pt>
                <c:pt idx="610">
                  <c:v>1921.8749999999538</c:v>
                </c:pt>
                <c:pt idx="611">
                  <c:v>1921.9583333332871</c:v>
                </c:pt>
                <c:pt idx="612">
                  <c:v>1922.0416666666204</c:v>
                </c:pt>
                <c:pt idx="613">
                  <c:v>1922.1249999999536</c:v>
                </c:pt>
                <c:pt idx="614">
                  <c:v>1922.2083333332869</c:v>
                </c:pt>
                <c:pt idx="615">
                  <c:v>1922.2916666666201</c:v>
                </c:pt>
                <c:pt idx="616">
                  <c:v>1922.3749999999534</c:v>
                </c:pt>
                <c:pt idx="617">
                  <c:v>1922.4583333332866</c:v>
                </c:pt>
                <c:pt idx="618">
                  <c:v>1922.5416666666199</c:v>
                </c:pt>
                <c:pt idx="619">
                  <c:v>1922.6249999999532</c:v>
                </c:pt>
                <c:pt idx="620">
                  <c:v>1922.7083333332864</c:v>
                </c:pt>
                <c:pt idx="621">
                  <c:v>1922.7916666666197</c:v>
                </c:pt>
                <c:pt idx="622">
                  <c:v>1922.8749999999529</c:v>
                </c:pt>
                <c:pt idx="623">
                  <c:v>1922.9583333332862</c:v>
                </c:pt>
                <c:pt idx="624">
                  <c:v>1923.0416666666194</c:v>
                </c:pt>
                <c:pt idx="625">
                  <c:v>1923.1249999999527</c:v>
                </c:pt>
                <c:pt idx="626">
                  <c:v>1923.208333333286</c:v>
                </c:pt>
                <c:pt idx="627">
                  <c:v>1923.2916666666192</c:v>
                </c:pt>
                <c:pt idx="628">
                  <c:v>1923.3749999999525</c:v>
                </c:pt>
                <c:pt idx="629">
                  <c:v>1923.4583333332857</c:v>
                </c:pt>
                <c:pt idx="630">
                  <c:v>1923.541666666619</c:v>
                </c:pt>
                <c:pt idx="631">
                  <c:v>1923.6249999999523</c:v>
                </c:pt>
                <c:pt idx="632">
                  <c:v>1923.7083333332855</c:v>
                </c:pt>
                <c:pt idx="633">
                  <c:v>1923.7916666666188</c:v>
                </c:pt>
                <c:pt idx="634">
                  <c:v>1923.874999999952</c:v>
                </c:pt>
                <c:pt idx="635">
                  <c:v>1923.9583333332853</c:v>
                </c:pt>
                <c:pt idx="636">
                  <c:v>1924.0416666666185</c:v>
                </c:pt>
                <c:pt idx="637">
                  <c:v>1924.1249999999518</c:v>
                </c:pt>
                <c:pt idx="638">
                  <c:v>1924.2083333332851</c:v>
                </c:pt>
                <c:pt idx="639">
                  <c:v>1924.2916666666183</c:v>
                </c:pt>
                <c:pt idx="640">
                  <c:v>1924.3749999999516</c:v>
                </c:pt>
                <c:pt idx="641">
                  <c:v>1924.4583333332848</c:v>
                </c:pt>
                <c:pt idx="642">
                  <c:v>1924.5416666666181</c:v>
                </c:pt>
                <c:pt idx="643">
                  <c:v>1924.6249999999513</c:v>
                </c:pt>
                <c:pt idx="644">
                  <c:v>1924.7083333332846</c:v>
                </c:pt>
                <c:pt idx="645">
                  <c:v>1924.7916666666179</c:v>
                </c:pt>
                <c:pt idx="646">
                  <c:v>1924.8749999999511</c:v>
                </c:pt>
                <c:pt idx="647">
                  <c:v>1924.9583333332844</c:v>
                </c:pt>
                <c:pt idx="648">
                  <c:v>1925.0416666666176</c:v>
                </c:pt>
                <c:pt idx="649">
                  <c:v>1925.1249999999509</c:v>
                </c:pt>
                <c:pt idx="650">
                  <c:v>1925.2083333332841</c:v>
                </c:pt>
                <c:pt idx="651">
                  <c:v>1925.2916666666174</c:v>
                </c:pt>
                <c:pt idx="652">
                  <c:v>1925.3749999999507</c:v>
                </c:pt>
                <c:pt idx="653">
                  <c:v>1925.4583333332839</c:v>
                </c:pt>
                <c:pt idx="654">
                  <c:v>1925.5416666666172</c:v>
                </c:pt>
                <c:pt idx="655">
                  <c:v>1925.6249999999504</c:v>
                </c:pt>
                <c:pt idx="656">
                  <c:v>1925.7083333332837</c:v>
                </c:pt>
                <c:pt idx="657">
                  <c:v>1925.7916666666169</c:v>
                </c:pt>
                <c:pt idx="658">
                  <c:v>1925.8749999999502</c:v>
                </c:pt>
                <c:pt idx="659">
                  <c:v>1925.9583333332835</c:v>
                </c:pt>
                <c:pt idx="660">
                  <c:v>1926.0416666666167</c:v>
                </c:pt>
                <c:pt idx="661">
                  <c:v>1926.12499999995</c:v>
                </c:pt>
                <c:pt idx="662">
                  <c:v>1926.2083333332832</c:v>
                </c:pt>
                <c:pt idx="663">
                  <c:v>1926.2916666666165</c:v>
                </c:pt>
                <c:pt idx="664">
                  <c:v>1926.3749999999498</c:v>
                </c:pt>
                <c:pt idx="665">
                  <c:v>1926.458333333283</c:v>
                </c:pt>
                <c:pt idx="666">
                  <c:v>1926.5416666666163</c:v>
                </c:pt>
                <c:pt idx="667">
                  <c:v>1926.6249999999495</c:v>
                </c:pt>
                <c:pt idx="668">
                  <c:v>1926.7083333332828</c:v>
                </c:pt>
                <c:pt idx="669">
                  <c:v>1926.791666666616</c:v>
                </c:pt>
                <c:pt idx="670">
                  <c:v>1926.8749999999493</c:v>
                </c:pt>
                <c:pt idx="671">
                  <c:v>1926.9583333332826</c:v>
                </c:pt>
                <c:pt idx="672">
                  <c:v>1927.0416666666158</c:v>
                </c:pt>
                <c:pt idx="673">
                  <c:v>1927.1249999999491</c:v>
                </c:pt>
                <c:pt idx="674">
                  <c:v>1927.2083333332823</c:v>
                </c:pt>
                <c:pt idx="675">
                  <c:v>1927.2916666666156</c:v>
                </c:pt>
                <c:pt idx="676">
                  <c:v>1927.3749999999488</c:v>
                </c:pt>
                <c:pt idx="677">
                  <c:v>1927.4583333332821</c:v>
                </c:pt>
                <c:pt idx="678">
                  <c:v>1927.5416666666154</c:v>
                </c:pt>
                <c:pt idx="679">
                  <c:v>1927.6249999999486</c:v>
                </c:pt>
                <c:pt idx="680">
                  <c:v>1927.7083333332819</c:v>
                </c:pt>
                <c:pt idx="681">
                  <c:v>1927.7916666666151</c:v>
                </c:pt>
                <c:pt idx="682">
                  <c:v>1927.8749999999484</c:v>
                </c:pt>
                <c:pt idx="683">
                  <c:v>1927.9583333332816</c:v>
                </c:pt>
                <c:pt idx="684">
                  <c:v>1928.0416666666149</c:v>
                </c:pt>
                <c:pt idx="685">
                  <c:v>1928.1249999999482</c:v>
                </c:pt>
                <c:pt idx="686">
                  <c:v>1928.2083333332814</c:v>
                </c:pt>
                <c:pt idx="687">
                  <c:v>1928.2916666666147</c:v>
                </c:pt>
                <c:pt idx="688">
                  <c:v>1928.3749999999479</c:v>
                </c:pt>
                <c:pt idx="689">
                  <c:v>1928.4583333332812</c:v>
                </c:pt>
                <c:pt idx="690">
                  <c:v>1928.5416666666144</c:v>
                </c:pt>
                <c:pt idx="691">
                  <c:v>1928.6249999999477</c:v>
                </c:pt>
                <c:pt idx="692">
                  <c:v>1928.708333333281</c:v>
                </c:pt>
                <c:pt idx="693">
                  <c:v>1928.7916666666142</c:v>
                </c:pt>
                <c:pt idx="694">
                  <c:v>1928.8749999999475</c:v>
                </c:pt>
                <c:pt idx="695">
                  <c:v>1928.9583333332807</c:v>
                </c:pt>
                <c:pt idx="696">
                  <c:v>1929.041666666614</c:v>
                </c:pt>
                <c:pt idx="697">
                  <c:v>1929.1249999999472</c:v>
                </c:pt>
                <c:pt idx="698">
                  <c:v>1929.2083333332805</c:v>
                </c:pt>
                <c:pt idx="699">
                  <c:v>1929.2916666666138</c:v>
                </c:pt>
                <c:pt idx="700">
                  <c:v>1929.374999999947</c:v>
                </c:pt>
                <c:pt idx="701">
                  <c:v>1929.4583333332803</c:v>
                </c:pt>
                <c:pt idx="702">
                  <c:v>1929.5416666666135</c:v>
                </c:pt>
                <c:pt idx="703">
                  <c:v>1929.6249999999468</c:v>
                </c:pt>
                <c:pt idx="704">
                  <c:v>1929.7083333332801</c:v>
                </c:pt>
                <c:pt idx="705">
                  <c:v>1929.7916666666133</c:v>
                </c:pt>
                <c:pt idx="706">
                  <c:v>1929.8749999999466</c:v>
                </c:pt>
                <c:pt idx="707">
                  <c:v>1929.9583333332798</c:v>
                </c:pt>
                <c:pt idx="708">
                  <c:v>1930.0416666666131</c:v>
                </c:pt>
                <c:pt idx="709">
                  <c:v>1930.1249999999463</c:v>
                </c:pt>
                <c:pt idx="710">
                  <c:v>1930.2083333332796</c:v>
                </c:pt>
                <c:pt idx="711">
                  <c:v>1930.2916666666129</c:v>
                </c:pt>
                <c:pt idx="712">
                  <c:v>1930.3749999999461</c:v>
                </c:pt>
                <c:pt idx="713">
                  <c:v>1930.4583333332794</c:v>
                </c:pt>
                <c:pt idx="714">
                  <c:v>1930.5416666666126</c:v>
                </c:pt>
                <c:pt idx="715">
                  <c:v>1930.6249999999459</c:v>
                </c:pt>
                <c:pt idx="716">
                  <c:v>1930.7083333332791</c:v>
                </c:pt>
                <c:pt idx="717">
                  <c:v>1930.7916666666124</c:v>
                </c:pt>
                <c:pt idx="718">
                  <c:v>1930.8749999999457</c:v>
                </c:pt>
                <c:pt idx="719">
                  <c:v>1930.9583333332789</c:v>
                </c:pt>
                <c:pt idx="720">
                  <c:v>1931.0416666666122</c:v>
                </c:pt>
                <c:pt idx="721">
                  <c:v>1931.1249999999454</c:v>
                </c:pt>
                <c:pt idx="722">
                  <c:v>1931.2083333332787</c:v>
                </c:pt>
                <c:pt idx="723">
                  <c:v>1931.2916666666119</c:v>
                </c:pt>
                <c:pt idx="724">
                  <c:v>1931.3749999999452</c:v>
                </c:pt>
                <c:pt idx="725">
                  <c:v>1931.4583333332785</c:v>
                </c:pt>
                <c:pt idx="726">
                  <c:v>1931.5416666666117</c:v>
                </c:pt>
                <c:pt idx="727">
                  <c:v>1931.624999999945</c:v>
                </c:pt>
                <c:pt idx="728">
                  <c:v>1931.7083333332782</c:v>
                </c:pt>
                <c:pt idx="729">
                  <c:v>1931.7916666666115</c:v>
                </c:pt>
                <c:pt idx="730">
                  <c:v>1931.8749999999447</c:v>
                </c:pt>
                <c:pt idx="731">
                  <c:v>1931.958333333278</c:v>
                </c:pt>
                <c:pt idx="732">
                  <c:v>1932.0416666666113</c:v>
                </c:pt>
                <c:pt idx="733">
                  <c:v>1932.1249999999445</c:v>
                </c:pt>
                <c:pt idx="734">
                  <c:v>1932.2083333332778</c:v>
                </c:pt>
                <c:pt idx="735">
                  <c:v>1932.291666666611</c:v>
                </c:pt>
                <c:pt idx="736">
                  <c:v>1932.3749999999443</c:v>
                </c:pt>
                <c:pt idx="737">
                  <c:v>1932.4583333332776</c:v>
                </c:pt>
                <c:pt idx="738">
                  <c:v>1932.5416666666108</c:v>
                </c:pt>
                <c:pt idx="739">
                  <c:v>1932.6249999999441</c:v>
                </c:pt>
                <c:pt idx="740">
                  <c:v>1932.7083333332773</c:v>
                </c:pt>
                <c:pt idx="741">
                  <c:v>1932.7916666666106</c:v>
                </c:pt>
                <c:pt idx="742">
                  <c:v>1932.8749999999438</c:v>
                </c:pt>
                <c:pt idx="743">
                  <c:v>1932.9583333332771</c:v>
                </c:pt>
                <c:pt idx="744">
                  <c:v>1933.0416666666104</c:v>
                </c:pt>
                <c:pt idx="745">
                  <c:v>1933.1249999999436</c:v>
                </c:pt>
                <c:pt idx="746">
                  <c:v>1933.2083333332769</c:v>
                </c:pt>
                <c:pt idx="747">
                  <c:v>1933.2916666666101</c:v>
                </c:pt>
                <c:pt idx="748">
                  <c:v>1933.3749999999434</c:v>
                </c:pt>
                <c:pt idx="749">
                  <c:v>1933.4583333332766</c:v>
                </c:pt>
                <c:pt idx="750">
                  <c:v>1933.5416666666099</c:v>
                </c:pt>
                <c:pt idx="751">
                  <c:v>1933.6249999999432</c:v>
                </c:pt>
                <c:pt idx="752">
                  <c:v>1933.7083333332764</c:v>
                </c:pt>
                <c:pt idx="753">
                  <c:v>1933.7916666666097</c:v>
                </c:pt>
                <c:pt idx="754">
                  <c:v>1933.8749999999429</c:v>
                </c:pt>
                <c:pt idx="755">
                  <c:v>1933.9583333332762</c:v>
                </c:pt>
                <c:pt idx="756">
                  <c:v>1934.0416666666094</c:v>
                </c:pt>
                <c:pt idx="757">
                  <c:v>1934.1249999999427</c:v>
                </c:pt>
                <c:pt idx="758">
                  <c:v>1934.208333333276</c:v>
                </c:pt>
                <c:pt idx="759">
                  <c:v>1934.2916666666092</c:v>
                </c:pt>
                <c:pt idx="760">
                  <c:v>1934.3749999999425</c:v>
                </c:pt>
                <c:pt idx="761">
                  <c:v>1934.4583333332757</c:v>
                </c:pt>
                <c:pt idx="762">
                  <c:v>1934.541666666609</c:v>
                </c:pt>
                <c:pt idx="763">
                  <c:v>1934.6249999999422</c:v>
                </c:pt>
                <c:pt idx="764">
                  <c:v>1934.7083333332755</c:v>
                </c:pt>
                <c:pt idx="765">
                  <c:v>1934.7916666666088</c:v>
                </c:pt>
                <c:pt idx="766">
                  <c:v>1934.874999999942</c:v>
                </c:pt>
                <c:pt idx="767">
                  <c:v>1934.9583333332753</c:v>
                </c:pt>
                <c:pt idx="768">
                  <c:v>1935.0416666666085</c:v>
                </c:pt>
                <c:pt idx="769">
                  <c:v>1935.1249999999418</c:v>
                </c:pt>
                <c:pt idx="770">
                  <c:v>1935.208333333275</c:v>
                </c:pt>
                <c:pt idx="771">
                  <c:v>1935.2916666666083</c:v>
                </c:pt>
                <c:pt idx="772">
                  <c:v>1935.3749999999416</c:v>
                </c:pt>
                <c:pt idx="773">
                  <c:v>1935.4583333332748</c:v>
                </c:pt>
                <c:pt idx="774">
                  <c:v>1935.5416666666081</c:v>
                </c:pt>
                <c:pt idx="775">
                  <c:v>1935.6249999999413</c:v>
                </c:pt>
                <c:pt idx="776">
                  <c:v>1935.7083333332746</c:v>
                </c:pt>
                <c:pt idx="777">
                  <c:v>1935.7916666666079</c:v>
                </c:pt>
                <c:pt idx="778">
                  <c:v>1935.8749999999411</c:v>
                </c:pt>
                <c:pt idx="779">
                  <c:v>1935.9583333332744</c:v>
                </c:pt>
                <c:pt idx="780">
                  <c:v>1936.0416666666076</c:v>
                </c:pt>
                <c:pt idx="781">
                  <c:v>1936.1249999999409</c:v>
                </c:pt>
                <c:pt idx="782">
                  <c:v>1936.2083333332741</c:v>
                </c:pt>
                <c:pt idx="783">
                  <c:v>1936.2916666666074</c:v>
                </c:pt>
                <c:pt idx="784">
                  <c:v>1936.3749999999407</c:v>
                </c:pt>
                <c:pt idx="785">
                  <c:v>1936.4583333332739</c:v>
                </c:pt>
                <c:pt idx="786">
                  <c:v>1936.5416666666072</c:v>
                </c:pt>
                <c:pt idx="787">
                  <c:v>1936.6249999999404</c:v>
                </c:pt>
                <c:pt idx="788">
                  <c:v>1936.7083333332737</c:v>
                </c:pt>
                <c:pt idx="789">
                  <c:v>1936.7916666666069</c:v>
                </c:pt>
                <c:pt idx="790">
                  <c:v>1936.8749999999402</c:v>
                </c:pt>
                <c:pt idx="791">
                  <c:v>1936.9583333332735</c:v>
                </c:pt>
                <c:pt idx="792">
                  <c:v>1937.0416666666067</c:v>
                </c:pt>
                <c:pt idx="793">
                  <c:v>1937.12499999994</c:v>
                </c:pt>
                <c:pt idx="794">
                  <c:v>1937.2083333332732</c:v>
                </c:pt>
                <c:pt idx="795">
                  <c:v>1937.2916666666065</c:v>
                </c:pt>
                <c:pt idx="796">
                  <c:v>1937.3749999999397</c:v>
                </c:pt>
                <c:pt idx="797">
                  <c:v>1937.458333333273</c:v>
                </c:pt>
                <c:pt idx="798">
                  <c:v>1937.5416666666063</c:v>
                </c:pt>
                <c:pt idx="799">
                  <c:v>1937.6249999999395</c:v>
                </c:pt>
                <c:pt idx="800">
                  <c:v>1937.7083333332728</c:v>
                </c:pt>
                <c:pt idx="801">
                  <c:v>1937.791666666606</c:v>
                </c:pt>
                <c:pt idx="802">
                  <c:v>1937.8749999999393</c:v>
                </c:pt>
                <c:pt idx="803">
                  <c:v>1937.9583333332725</c:v>
                </c:pt>
                <c:pt idx="804">
                  <c:v>1938.0416666666058</c:v>
                </c:pt>
                <c:pt idx="805">
                  <c:v>1938.1249999999391</c:v>
                </c:pt>
                <c:pt idx="806">
                  <c:v>1938.2083333332723</c:v>
                </c:pt>
                <c:pt idx="807">
                  <c:v>1938.2916666666056</c:v>
                </c:pt>
                <c:pt idx="808">
                  <c:v>1938.3749999999388</c:v>
                </c:pt>
                <c:pt idx="809">
                  <c:v>1938.4583333332721</c:v>
                </c:pt>
                <c:pt idx="810">
                  <c:v>1938.5416666666054</c:v>
                </c:pt>
                <c:pt idx="811">
                  <c:v>1938.6249999999386</c:v>
                </c:pt>
                <c:pt idx="812">
                  <c:v>1938.7083333332719</c:v>
                </c:pt>
                <c:pt idx="813">
                  <c:v>1938.7916666666051</c:v>
                </c:pt>
                <c:pt idx="814">
                  <c:v>1938.8749999999384</c:v>
                </c:pt>
                <c:pt idx="815">
                  <c:v>1938.9583333332716</c:v>
                </c:pt>
                <c:pt idx="816">
                  <c:v>1939.0416666666049</c:v>
                </c:pt>
                <c:pt idx="817">
                  <c:v>1939.1249999999382</c:v>
                </c:pt>
                <c:pt idx="818">
                  <c:v>1939.2083333332714</c:v>
                </c:pt>
                <c:pt idx="819">
                  <c:v>1939.2916666666047</c:v>
                </c:pt>
                <c:pt idx="820">
                  <c:v>1939.3749999999379</c:v>
                </c:pt>
                <c:pt idx="821">
                  <c:v>1939.4583333332712</c:v>
                </c:pt>
                <c:pt idx="822">
                  <c:v>1939.5416666666044</c:v>
                </c:pt>
                <c:pt idx="823">
                  <c:v>1939.6249999999377</c:v>
                </c:pt>
                <c:pt idx="824">
                  <c:v>1939.708333333271</c:v>
                </c:pt>
                <c:pt idx="825">
                  <c:v>1939.7916666666042</c:v>
                </c:pt>
                <c:pt idx="826">
                  <c:v>1939.8749999999375</c:v>
                </c:pt>
                <c:pt idx="827">
                  <c:v>1939.9583333332707</c:v>
                </c:pt>
                <c:pt idx="828">
                  <c:v>1940.041666666604</c:v>
                </c:pt>
                <c:pt idx="829">
                  <c:v>1940.1249999999372</c:v>
                </c:pt>
                <c:pt idx="830">
                  <c:v>1940.2083333332705</c:v>
                </c:pt>
                <c:pt idx="831">
                  <c:v>1940.2916666666038</c:v>
                </c:pt>
                <c:pt idx="832">
                  <c:v>1940.374999999937</c:v>
                </c:pt>
                <c:pt idx="833">
                  <c:v>1940.4583333332703</c:v>
                </c:pt>
                <c:pt idx="834">
                  <c:v>1940.5416666666035</c:v>
                </c:pt>
                <c:pt idx="835">
                  <c:v>1940.6249999999368</c:v>
                </c:pt>
                <c:pt idx="836">
                  <c:v>1940.70833333327</c:v>
                </c:pt>
                <c:pt idx="837">
                  <c:v>1940.7916666666033</c:v>
                </c:pt>
                <c:pt idx="838">
                  <c:v>1940.8749999999366</c:v>
                </c:pt>
                <c:pt idx="839">
                  <c:v>1940.9583333332698</c:v>
                </c:pt>
                <c:pt idx="840">
                  <c:v>1941.0416666666031</c:v>
                </c:pt>
                <c:pt idx="841">
                  <c:v>1941.1249999999363</c:v>
                </c:pt>
                <c:pt idx="842">
                  <c:v>1941.2083333332696</c:v>
                </c:pt>
                <c:pt idx="843">
                  <c:v>1941.2916666666029</c:v>
                </c:pt>
                <c:pt idx="844">
                  <c:v>1941.3749999999361</c:v>
                </c:pt>
                <c:pt idx="845">
                  <c:v>1941.4583333332694</c:v>
                </c:pt>
                <c:pt idx="846">
                  <c:v>1941.5416666666026</c:v>
                </c:pt>
                <c:pt idx="847">
                  <c:v>1941.6249999999359</c:v>
                </c:pt>
                <c:pt idx="848">
                  <c:v>1941.7083333332691</c:v>
                </c:pt>
                <c:pt idx="849">
                  <c:v>1941.7916666666024</c:v>
                </c:pt>
                <c:pt idx="850">
                  <c:v>1941.8749999999357</c:v>
                </c:pt>
                <c:pt idx="851">
                  <c:v>1941.9583333332689</c:v>
                </c:pt>
                <c:pt idx="852">
                  <c:v>1942.0416666666022</c:v>
                </c:pt>
                <c:pt idx="853">
                  <c:v>1942.1249999999354</c:v>
                </c:pt>
                <c:pt idx="854">
                  <c:v>1942.2083333332687</c:v>
                </c:pt>
                <c:pt idx="855">
                  <c:v>1942.2916666666019</c:v>
                </c:pt>
                <c:pt idx="856">
                  <c:v>1942.3749999999352</c:v>
                </c:pt>
                <c:pt idx="857">
                  <c:v>1942.4583333332685</c:v>
                </c:pt>
                <c:pt idx="858">
                  <c:v>1942.5416666666017</c:v>
                </c:pt>
                <c:pt idx="859">
                  <c:v>1942.624999999935</c:v>
                </c:pt>
                <c:pt idx="860">
                  <c:v>1942.7083333332682</c:v>
                </c:pt>
                <c:pt idx="861">
                  <c:v>1942.7916666666015</c:v>
                </c:pt>
                <c:pt idx="862">
                  <c:v>1942.8749999999347</c:v>
                </c:pt>
                <c:pt idx="863">
                  <c:v>1942.958333333268</c:v>
                </c:pt>
                <c:pt idx="864">
                  <c:v>1943.0416666666013</c:v>
                </c:pt>
                <c:pt idx="865">
                  <c:v>1943.1249999999345</c:v>
                </c:pt>
                <c:pt idx="866">
                  <c:v>1943.2083333332678</c:v>
                </c:pt>
                <c:pt idx="867">
                  <c:v>1943.291666666601</c:v>
                </c:pt>
                <c:pt idx="868">
                  <c:v>1943.3749999999343</c:v>
                </c:pt>
                <c:pt idx="869">
                  <c:v>1943.4583333332675</c:v>
                </c:pt>
                <c:pt idx="870">
                  <c:v>1943.5416666666008</c:v>
                </c:pt>
                <c:pt idx="871">
                  <c:v>1943.6249999999341</c:v>
                </c:pt>
                <c:pt idx="872">
                  <c:v>1943.7083333332673</c:v>
                </c:pt>
                <c:pt idx="873">
                  <c:v>1943.7916666666006</c:v>
                </c:pt>
                <c:pt idx="874">
                  <c:v>1943.8749999999338</c:v>
                </c:pt>
                <c:pt idx="875">
                  <c:v>1943.9583333332671</c:v>
                </c:pt>
                <c:pt idx="876">
                  <c:v>1944.0416666666003</c:v>
                </c:pt>
                <c:pt idx="877">
                  <c:v>1944.1249999999336</c:v>
                </c:pt>
                <c:pt idx="878">
                  <c:v>1944.2083333332669</c:v>
                </c:pt>
                <c:pt idx="879">
                  <c:v>1944.2916666666001</c:v>
                </c:pt>
                <c:pt idx="880">
                  <c:v>1944.3749999999334</c:v>
                </c:pt>
                <c:pt idx="881">
                  <c:v>1944.4583333332666</c:v>
                </c:pt>
                <c:pt idx="882">
                  <c:v>1944.5416666665999</c:v>
                </c:pt>
                <c:pt idx="883">
                  <c:v>1944.6249999999332</c:v>
                </c:pt>
                <c:pt idx="884">
                  <c:v>1944.7083333332664</c:v>
                </c:pt>
                <c:pt idx="885">
                  <c:v>1944.7916666665997</c:v>
                </c:pt>
                <c:pt idx="886">
                  <c:v>1944.8749999999329</c:v>
                </c:pt>
                <c:pt idx="887">
                  <c:v>1944.9583333332662</c:v>
                </c:pt>
                <c:pt idx="888">
                  <c:v>1945.0416666665994</c:v>
                </c:pt>
                <c:pt idx="889">
                  <c:v>1945.1249999999327</c:v>
                </c:pt>
                <c:pt idx="890">
                  <c:v>1945.208333333266</c:v>
                </c:pt>
                <c:pt idx="891">
                  <c:v>1945.2916666665992</c:v>
                </c:pt>
                <c:pt idx="892">
                  <c:v>1945.3749999999325</c:v>
                </c:pt>
                <c:pt idx="893">
                  <c:v>1945.4583333332657</c:v>
                </c:pt>
                <c:pt idx="894">
                  <c:v>1945.541666666599</c:v>
                </c:pt>
                <c:pt idx="895">
                  <c:v>1945.6249999999322</c:v>
                </c:pt>
                <c:pt idx="896">
                  <c:v>1945.7083333332655</c:v>
                </c:pt>
                <c:pt idx="897">
                  <c:v>1945.7916666665988</c:v>
                </c:pt>
                <c:pt idx="898">
                  <c:v>1945.874999999932</c:v>
                </c:pt>
                <c:pt idx="899">
                  <c:v>1945.9583333332653</c:v>
                </c:pt>
                <c:pt idx="900">
                  <c:v>1946.0416666665985</c:v>
                </c:pt>
                <c:pt idx="901">
                  <c:v>1946.1249999999318</c:v>
                </c:pt>
                <c:pt idx="902">
                  <c:v>1946.208333333265</c:v>
                </c:pt>
                <c:pt idx="903">
                  <c:v>1946.2916666665983</c:v>
                </c:pt>
                <c:pt idx="904">
                  <c:v>1946.3749999999316</c:v>
                </c:pt>
                <c:pt idx="905">
                  <c:v>1946.4583333332648</c:v>
                </c:pt>
                <c:pt idx="906">
                  <c:v>1946.5416666665981</c:v>
                </c:pt>
                <c:pt idx="907">
                  <c:v>1946.6249999999313</c:v>
                </c:pt>
                <c:pt idx="908">
                  <c:v>1946.7083333332646</c:v>
                </c:pt>
                <c:pt idx="909">
                  <c:v>1946.7916666665978</c:v>
                </c:pt>
                <c:pt idx="910">
                  <c:v>1946.8749999999311</c:v>
                </c:pt>
                <c:pt idx="911">
                  <c:v>1946.9583333332644</c:v>
                </c:pt>
                <c:pt idx="912">
                  <c:v>1947.0416666665976</c:v>
                </c:pt>
                <c:pt idx="913">
                  <c:v>1947.1249999999309</c:v>
                </c:pt>
                <c:pt idx="914">
                  <c:v>1947.2083333332641</c:v>
                </c:pt>
                <c:pt idx="915">
                  <c:v>1947.2916666665974</c:v>
                </c:pt>
                <c:pt idx="916">
                  <c:v>1947.3749999999307</c:v>
                </c:pt>
                <c:pt idx="917">
                  <c:v>1947.4583333332639</c:v>
                </c:pt>
                <c:pt idx="918">
                  <c:v>1947.5416666665972</c:v>
                </c:pt>
                <c:pt idx="919">
                  <c:v>1947.6249999999304</c:v>
                </c:pt>
                <c:pt idx="920">
                  <c:v>1947.7083333332637</c:v>
                </c:pt>
                <c:pt idx="921">
                  <c:v>1947.7916666665969</c:v>
                </c:pt>
                <c:pt idx="922">
                  <c:v>1947.8749999999302</c:v>
                </c:pt>
                <c:pt idx="923">
                  <c:v>1947.9583333332635</c:v>
                </c:pt>
                <c:pt idx="924">
                  <c:v>1948.0416666665967</c:v>
                </c:pt>
                <c:pt idx="925">
                  <c:v>1948.12499999993</c:v>
                </c:pt>
                <c:pt idx="926">
                  <c:v>1948.2083333332632</c:v>
                </c:pt>
                <c:pt idx="927">
                  <c:v>1948.2916666665965</c:v>
                </c:pt>
                <c:pt idx="928">
                  <c:v>1948.3749999999297</c:v>
                </c:pt>
                <c:pt idx="929">
                  <c:v>1948.458333333263</c:v>
                </c:pt>
                <c:pt idx="930">
                  <c:v>1948.5416666665963</c:v>
                </c:pt>
                <c:pt idx="931">
                  <c:v>1948.6249999999295</c:v>
                </c:pt>
                <c:pt idx="932">
                  <c:v>1948.7083333332628</c:v>
                </c:pt>
                <c:pt idx="933">
                  <c:v>1948.791666666596</c:v>
                </c:pt>
                <c:pt idx="934">
                  <c:v>1948.8749999999293</c:v>
                </c:pt>
                <c:pt idx="935">
                  <c:v>1948.9583333332625</c:v>
                </c:pt>
                <c:pt idx="936">
                  <c:v>1949.0416666665958</c:v>
                </c:pt>
                <c:pt idx="937">
                  <c:v>1949.1249999999291</c:v>
                </c:pt>
                <c:pt idx="938">
                  <c:v>1949.2083333332623</c:v>
                </c:pt>
                <c:pt idx="939">
                  <c:v>1949.2916666665956</c:v>
                </c:pt>
                <c:pt idx="940">
                  <c:v>1949.3749999999288</c:v>
                </c:pt>
                <c:pt idx="941">
                  <c:v>1949.4583333332621</c:v>
                </c:pt>
                <c:pt idx="942">
                  <c:v>1949.5416666665953</c:v>
                </c:pt>
                <c:pt idx="943">
                  <c:v>1949.6249999999286</c:v>
                </c:pt>
                <c:pt idx="944">
                  <c:v>1949.7083333332619</c:v>
                </c:pt>
                <c:pt idx="945">
                  <c:v>1949.7916666665951</c:v>
                </c:pt>
                <c:pt idx="946">
                  <c:v>1949.8749999999284</c:v>
                </c:pt>
                <c:pt idx="947">
                  <c:v>1949.9583333332616</c:v>
                </c:pt>
                <c:pt idx="948">
                  <c:v>1950.0416666665949</c:v>
                </c:pt>
                <c:pt idx="949">
                  <c:v>1950.1249999999281</c:v>
                </c:pt>
                <c:pt idx="950">
                  <c:v>1950.2083333332614</c:v>
                </c:pt>
                <c:pt idx="951">
                  <c:v>1950.2916666665947</c:v>
                </c:pt>
                <c:pt idx="952">
                  <c:v>1950.3749999999279</c:v>
                </c:pt>
                <c:pt idx="953">
                  <c:v>1950.4583333332612</c:v>
                </c:pt>
                <c:pt idx="954">
                  <c:v>1950.5416666665944</c:v>
                </c:pt>
                <c:pt idx="955">
                  <c:v>1950.6249999999277</c:v>
                </c:pt>
                <c:pt idx="956">
                  <c:v>1950.708333333261</c:v>
                </c:pt>
                <c:pt idx="957">
                  <c:v>1950.7916666665942</c:v>
                </c:pt>
                <c:pt idx="958">
                  <c:v>1950.8749999999275</c:v>
                </c:pt>
                <c:pt idx="959">
                  <c:v>1950.9583333332607</c:v>
                </c:pt>
                <c:pt idx="960">
                  <c:v>1951.041666666594</c:v>
                </c:pt>
                <c:pt idx="961">
                  <c:v>1951.1249999999272</c:v>
                </c:pt>
                <c:pt idx="962">
                  <c:v>1951.2083333332605</c:v>
                </c:pt>
                <c:pt idx="963">
                  <c:v>1951.2916666665938</c:v>
                </c:pt>
                <c:pt idx="964">
                  <c:v>1951.374999999927</c:v>
                </c:pt>
                <c:pt idx="965">
                  <c:v>1951.4583333332603</c:v>
                </c:pt>
                <c:pt idx="966">
                  <c:v>1951.5416666665935</c:v>
                </c:pt>
                <c:pt idx="967">
                  <c:v>1951.6249999999268</c:v>
                </c:pt>
                <c:pt idx="968">
                  <c:v>1951.70833333326</c:v>
                </c:pt>
                <c:pt idx="969">
                  <c:v>1951.7916666665933</c:v>
                </c:pt>
                <c:pt idx="970">
                  <c:v>1951.8749999999266</c:v>
                </c:pt>
                <c:pt idx="971">
                  <c:v>1951.9583333332598</c:v>
                </c:pt>
                <c:pt idx="972">
                  <c:v>1952.0416666665931</c:v>
                </c:pt>
                <c:pt idx="973">
                  <c:v>1952.1249999999263</c:v>
                </c:pt>
                <c:pt idx="974">
                  <c:v>1952.2083333332596</c:v>
                </c:pt>
                <c:pt idx="975">
                  <c:v>1952.2916666665928</c:v>
                </c:pt>
                <c:pt idx="976">
                  <c:v>1952.3749999999261</c:v>
                </c:pt>
                <c:pt idx="977">
                  <c:v>1952.4583333332594</c:v>
                </c:pt>
                <c:pt idx="978">
                  <c:v>1952.5416666665926</c:v>
                </c:pt>
                <c:pt idx="979">
                  <c:v>1952.6249999999259</c:v>
                </c:pt>
                <c:pt idx="980">
                  <c:v>1952.7083333332591</c:v>
                </c:pt>
                <c:pt idx="981">
                  <c:v>1952.7916666665924</c:v>
                </c:pt>
                <c:pt idx="982">
                  <c:v>1952.8749999999256</c:v>
                </c:pt>
                <c:pt idx="983">
                  <c:v>1952.9583333332589</c:v>
                </c:pt>
                <c:pt idx="984">
                  <c:v>1953.0416666665922</c:v>
                </c:pt>
                <c:pt idx="985">
                  <c:v>1953.1249999999254</c:v>
                </c:pt>
                <c:pt idx="986">
                  <c:v>1953.2083333332587</c:v>
                </c:pt>
                <c:pt idx="987">
                  <c:v>1953.2916666665919</c:v>
                </c:pt>
                <c:pt idx="988">
                  <c:v>1953.3749999999252</c:v>
                </c:pt>
                <c:pt idx="989">
                  <c:v>1953.4583333332585</c:v>
                </c:pt>
                <c:pt idx="990">
                  <c:v>1953.5416666665917</c:v>
                </c:pt>
                <c:pt idx="991">
                  <c:v>1953.624999999925</c:v>
                </c:pt>
                <c:pt idx="992">
                  <c:v>1953.7083333332582</c:v>
                </c:pt>
                <c:pt idx="993">
                  <c:v>1953.7916666665915</c:v>
                </c:pt>
                <c:pt idx="994">
                  <c:v>1953.8749999999247</c:v>
                </c:pt>
                <c:pt idx="995">
                  <c:v>1953.958333333258</c:v>
                </c:pt>
                <c:pt idx="996">
                  <c:v>1954.0416666665913</c:v>
                </c:pt>
                <c:pt idx="997">
                  <c:v>1954.1249999999245</c:v>
                </c:pt>
                <c:pt idx="998">
                  <c:v>1954.2083333332578</c:v>
                </c:pt>
                <c:pt idx="999">
                  <c:v>1954.291666666591</c:v>
                </c:pt>
                <c:pt idx="1000">
                  <c:v>1954.3749999999243</c:v>
                </c:pt>
                <c:pt idx="1001">
                  <c:v>1954.4583333332575</c:v>
                </c:pt>
                <c:pt idx="1002">
                  <c:v>1954.5416666665908</c:v>
                </c:pt>
                <c:pt idx="1003">
                  <c:v>1954.6249999999241</c:v>
                </c:pt>
                <c:pt idx="1004">
                  <c:v>1954.7083333332573</c:v>
                </c:pt>
                <c:pt idx="1005">
                  <c:v>1954.7916666665906</c:v>
                </c:pt>
                <c:pt idx="1006">
                  <c:v>1954.8749999999238</c:v>
                </c:pt>
                <c:pt idx="1007">
                  <c:v>1954.9583333332571</c:v>
                </c:pt>
                <c:pt idx="1008">
                  <c:v>1955.0416666665903</c:v>
                </c:pt>
                <c:pt idx="1009">
                  <c:v>1955.1249999999236</c:v>
                </c:pt>
                <c:pt idx="1010">
                  <c:v>1955.2083333332569</c:v>
                </c:pt>
                <c:pt idx="1011">
                  <c:v>1955.2916666665901</c:v>
                </c:pt>
                <c:pt idx="1012">
                  <c:v>1955.3749999999234</c:v>
                </c:pt>
                <c:pt idx="1013">
                  <c:v>1955.4583333332566</c:v>
                </c:pt>
                <c:pt idx="1014">
                  <c:v>1955.5416666665899</c:v>
                </c:pt>
                <c:pt idx="1015">
                  <c:v>1955.6249999999231</c:v>
                </c:pt>
                <c:pt idx="1016">
                  <c:v>1955.7083333332564</c:v>
                </c:pt>
                <c:pt idx="1017">
                  <c:v>1955.7916666665897</c:v>
                </c:pt>
                <c:pt idx="1018">
                  <c:v>1955.8749999999229</c:v>
                </c:pt>
                <c:pt idx="1019">
                  <c:v>1955.9583333332562</c:v>
                </c:pt>
                <c:pt idx="1020">
                  <c:v>1956.0416666665894</c:v>
                </c:pt>
                <c:pt idx="1021">
                  <c:v>1956.1249999999227</c:v>
                </c:pt>
                <c:pt idx="1022">
                  <c:v>1956.208333333256</c:v>
                </c:pt>
                <c:pt idx="1023">
                  <c:v>1956.2916666665892</c:v>
                </c:pt>
                <c:pt idx="1024">
                  <c:v>1956.3749999999225</c:v>
                </c:pt>
                <c:pt idx="1025">
                  <c:v>1956.4583333332557</c:v>
                </c:pt>
                <c:pt idx="1026">
                  <c:v>1956.541666666589</c:v>
                </c:pt>
                <c:pt idx="1027">
                  <c:v>1956.6249999999222</c:v>
                </c:pt>
                <c:pt idx="1028">
                  <c:v>1956.7083333332555</c:v>
                </c:pt>
                <c:pt idx="1029">
                  <c:v>1956.7916666665888</c:v>
                </c:pt>
                <c:pt idx="1030">
                  <c:v>1956.874999999922</c:v>
                </c:pt>
                <c:pt idx="1031">
                  <c:v>1956.9583333332553</c:v>
                </c:pt>
                <c:pt idx="1032">
                  <c:v>1957.0416666665885</c:v>
                </c:pt>
                <c:pt idx="1033">
                  <c:v>1957.1249999999218</c:v>
                </c:pt>
                <c:pt idx="1034">
                  <c:v>1957.208333333255</c:v>
                </c:pt>
                <c:pt idx="1035">
                  <c:v>1957.2916666665883</c:v>
                </c:pt>
                <c:pt idx="1036">
                  <c:v>1957.3749999999216</c:v>
                </c:pt>
                <c:pt idx="1037">
                  <c:v>1957.4583333332548</c:v>
                </c:pt>
                <c:pt idx="1038">
                  <c:v>1957.5416666665881</c:v>
                </c:pt>
                <c:pt idx="1039">
                  <c:v>1957.6249999999213</c:v>
                </c:pt>
                <c:pt idx="1040">
                  <c:v>1957.7083333332546</c:v>
                </c:pt>
                <c:pt idx="1041">
                  <c:v>1957.7916666665878</c:v>
                </c:pt>
                <c:pt idx="1042">
                  <c:v>1957.8749999999211</c:v>
                </c:pt>
                <c:pt idx="1043">
                  <c:v>1957.9583333332544</c:v>
                </c:pt>
                <c:pt idx="1044">
                  <c:v>1958.0416666665876</c:v>
                </c:pt>
                <c:pt idx="1045">
                  <c:v>1958.1249999999209</c:v>
                </c:pt>
                <c:pt idx="1046">
                  <c:v>1958.2083333332541</c:v>
                </c:pt>
                <c:pt idx="1047">
                  <c:v>1958.2916666665874</c:v>
                </c:pt>
                <c:pt idx="1048">
                  <c:v>1958.3749999999206</c:v>
                </c:pt>
                <c:pt idx="1049">
                  <c:v>1958.4583333332539</c:v>
                </c:pt>
                <c:pt idx="1050">
                  <c:v>1958.5416666665872</c:v>
                </c:pt>
                <c:pt idx="1051">
                  <c:v>1958.6249999999204</c:v>
                </c:pt>
                <c:pt idx="1052">
                  <c:v>1958.7083333332537</c:v>
                </c:pt>
                <c:pt idx="1053">
                  <c:v>1958.7916666665869</c:v>
                </c:pt>
                <c:pt idx="1054">
                  <c:v>1958.8749999999202</c:v>
                </c:pt>
                <c:pt idx="1055">
                  <c:v>1958.9583333332534</c:v>
                </c:pt>
                <c:pt idx="1056">
                  <c:v>1959.0416666665867</c:v>
                </c:pt>
                <c:pt idx="1057">
                  <c:v>1959.12499999992</c:v>
                </c:pt>
                <c:pt idx="1058">
                  <c:v>1959.2083333332532</c:v>
                </c:pt>
                <c:pt idx="1059">
                  <c:v>1959.2916666665865</c:v>
                </c:pt>
                <c:pt idx="1060">
                  <c:v>1959.3749999999197</c:v>
                </c:pt>
                <c:pt idx="1061">
                  <c:v>1959.458333333253</c:v>
                </c:pt>
                <c:pt idx="1062">
                  <c:v>1959.5416666665863</c:v>
                </c:pt>
                <c:pt idx="1063">
                  <c:v>1959.6249999999195</c:v>
                </c:pt>
                <c:pt idx="1064">
                  <c:v>1959.7083333332528</c:v>
                </c:pt>
                <c:pt idx="1065">
                  <c:v>1959.791666666586</c:v>
                </c:pt>
                <c:pt idx="1066">
                  <c:v>1959.8749999999193</c:v>
                </c:pt>
                <c:pt idx="1067">
                  <c:v>1959.9583333332525</c:v>
                </c:pt>
                <c:pt idx="1068">
                  <c:v>1960.0416666665858</c:v>
                </c:pt>
                <c:pt idx="1069">
                  <c:v>1960.1249999999191</c:v>
                </c:pt>
                <c:pt idx="1070">
                  <c:v>1960.2083333332523</c:v>
                </c:pt>
                <c:pt idx="1071">
                  <c:v>1960.2916666665856</c:v>
                </c:pt>
                <c:pt idx="1072">
                  <c:v>1960.3749999999188</c:v>
                </c:pt>
                <c:pt idx="1073">
                  <c:v>1960.4583333332521</c:v>
                </c:pt>
                <c:pt idx="1074">
                  <c:v>1960.5416666665853</c:v>
                </c:pt>
                <c:pt idx="1075">
                  <c:v>1960.6249999999186</c:v>
                </c:pt>
                <c:pt idx="1076">
                  <c:v>1960.7083333332519</c:v>
                </c:pt>
                <c:pt idx="1077">
                  <c:v>1960.7916666665851</c:v>
                </c:pt>
                <c:pt idx="1078">
                  <c:v>1960.8749999999184</c:v>
                </c:pt>
                <c:pt idx="1079">
                  <c:v>1960.9583333332516</c:v>
                </c:pt>
                <c:pt idx="1080">
                  <c:v>1961.0416666665849</c:v>
                </c:pt>
                <c:pt idx="1081">
                  <c:v>1961.1249999999181</c:v>
                </c:pt>
                <c:pt idx="1082">
                  <c:v>1961.2083333332514</c:v>
                </c:pt>
                <c:pt idx="1083">
                  <c:v>1961.2916666665847</c:v>
                </c:pt>
                <c:pt idx="1084">
                  <c:v>1961.3749999999179</c:v>
                </c:pt>
                <c:pt idx="1085">
                  <c:v>1961.4583333332512</c:v>
                </c:pt>
                <c:pt idx="1086">
                  <c:v>1961.5416666665844</c:v>
                </c:pt>
                <c:pt idx="1087">
                  <c:v>1961.6249999999177</c:v>
                </c:pt>
                <c:pt idx="1088">
                  <c:v>1961.7083333332509</c:v>
                </c:pt>
                <c:pt idx="1089">
                  <c:v>1961.7916666665842</c:v>
                </c:pt>
                <c:pt idx="1090">
                  <c:v>1961.8749999999175</c:v>
                </c:pt>
                <c:pt idx="1091">
                  <c:v>1961.9583333332507</c:v>
                </c:pt>
                <c:pt idx="1092">
                  <c:v>1962.041666666584</c:v>
                </c:pt>
                <c:pt idx="1093">
                  <c:v>1962.1249999999172</c:v>
                </c:pt>
                <c:pt idx="1094">
                  <c:v>1962.2083333332505</c:v>
                </c:pt>
                <c:pt idx="1095">
                  <c:v>1962.2916666665838</c:v>
                </c:pt>
                <c:pt idx="1096">
                  <c:v>1962.374999999917</c:v>
                </c:pt>
                <c:pt idx="1097">
                  <c:v>1962.4583333332503</c:v>
                </c:pt>
                <c:pt idx="1098">
                  <c:v>1962.5416666665835</c:v>
                </c:pt>
                <c:pt idx="1099">
                  <c:v>1962.6249999999168</c:v>
                </c:pt>
                <c:pt idx="1100">
                  <c:v>1962.70833333325</c:v>
                </c:pt>
                <c:pt idx="1101">
                  <c:v>1962.7916666665833</c:v>
                </c:pt>
                <c:pt idx="1102">
                  <c:v>1962.8749999999166</c:v>
                </c:pt>
                <c:pt idx="1103">
                  <c:v>1962.9583333332498</c:v>
                </c:pt>
                <c:pt idx="1104">
                  <c:v>1963.0416666665831</c:v>
                </c:pt>
                <c:pt idx="1105">
                  <c:v>1963.1249999999163</c:v>
                </c:pt>
                <c:pt idx="1106">
                  <c:v>1963.2083333332496</c:v>
                </c:pt>
                <c:pt idx="1107">
                  <c:v>1963.2916666665828</c:v>
                </c:pt>
                <c:pt idx="1108">
                  <c:v>1963.3749999999161</c:v>
                </c:pt>
                <c:pt idx="1109">
                  <c:v>1963.4583333332494</c:v>
                </c:pt>
                <c:pt idx="1110">
                  <c:v>1963.5416666665826</c:v>
                </c:pt>
                <c:pt idx="1111">
                  <c:v>1963.6249999999159</c:v>
                </c:pt>
                <c:pt idx="1112">
                  <c:v>1963.7083333332491</c:v>
                </c:pt>
                <c:pt idx="1113">
                  <c:v>1963.7916666665824</c:v>
                </c:pt>
                <c:pt idx="1114">
                  <c:v>1963.8749999999156</c:v>
                </c:pt>
                <c:pt idx="1115">
                  <c:v>1963.9583333332489</c:v>
                </c:pt>
                <c:pt idx="1116">
                  <c:v>1964.0416666665822</c:v>
                </c:pt>
                <c:pt idx="1117">
                  <c:v>1964.1249999999154</c:v>
                </c:pt>
                <c:pt idx="1118">
                  <c:v>1964.2083333332487</c:v>
                </c:pt>
                <c:pt idx="1119">
                  <c:v>1964.2916666665819</c:v>
                </c:pt>
                <c:pt idx="1120">
                  <c:v>1964.3749999999152</c:v>
                </c:pt>
                <c:pt idx="1121">
                  <c:v>1964.4583333332484</c:v>
                </c:pt>
                <c:pt idx="1122">
                  <c:v>1964.5416666665817</c:v>
                </c:pt>
                <c:pt idx="1123">
                  <c:v>1964.624999999915</c:v>
                </c:pt>
                <c:pt idx="1124">
                  <c:v>1964.7083333332482</c:v>
                </c:pt>
                <c:pt idx="1125">
                  <c:v>1964.7916666665815</c:v>
                </c:pt>
                <c:pt idx="1126">
                  <c:v>1964.8749999999147</c:v>
                </c:pt>
                <c:pt idx="1127">
                  <c:v>1964.958333333248</c:v>
                </c:pt>
                <c:pt idx="1128">
                  <c:v>1965.0416666665812</c:v>
                </c:pt>
                <c:pt idx="1129">
                  <c:v>1965.1249999999145</c:v>
                </c:pt>
                <c:pt idx="1130">
                  <c:v>1965.2083333332478</c:v>
                </c:pt>
                <c:pt idx="1131">
                  <c:v>1965.291666666581</c:v>
                </c:pt>
                <c:pt idx="1132">
                  <c:v>1965.3749999999143</c:v>
                </c:pt>
                <c:pt idx="1133">
                  <c:v>1965.4583333332475</c:v>
                </c:pt>
                <c:pt idx="1134">
                  <c:v>1965.5416666665808</c:v>
                </c:pt>
                <c:pt idx="1135">
                  <c:v>1965.6249999999141</c:v>
                </c:pt>
                <c:pt idx="1136">
                  <c:v>1965.7083333332473</c:v>
                </c:pt>
                <c:pt idx="1137">
                  <c:v>1965.7916666665806</c:v>
                </c:pt>
                <c:pt idx="1138">
                  <c:v>1965.8749999999138</c:v>
                </c:pt>
                <c:pt idx="1139">
                  <c:v>1965.9583333332471</c:v>
                </c:pt>
                <c:pt idx="1140">
                  <c:v>1966.0416666665803</c:v>
                </c:pt>
                <c:pt idx="1141">
                  <c:v>1966.1249999999136</c:v>
                </c:pt>
                <c:pt idx="1142">
                  <c:v>1966.2083333332469</c:v>
                </c:pt>
                <c:pt idx="1143">
                  <c:v>1966.2916666665801</c:v>
                </c:pt>
                <c:pt idx="1144">
                  <c:v>1966.3749999999134</c:v>
                </c:pt>
                <c:pt idx="1145">
                  <c:v>1966.4583333332466</c:v>
                </c:pt>
                <c:pt idx="1146">
                  <c:v>1966.5416666665799</c:v>
                </c:pt>
                <c:pt idx="1147">
                  <c:v>1966.6249999999131</c:v>
                </c:pt>
                <c:pt idx="1148">
                  <c:v>1966.7083333332464</c:v>
                </c:pt>
                <c:pt idx="1149">
                  <c:v>1966.7916666665797</c:v>
                </c:pt>
                <c:pt idx="1150">
                  <c:v>1966.8749999999129</c:v>
                </c:pt>
                <c:pt idx="1151">
                  <c:v>1966.9583333332462</c:v>
                </c:pt>
                <c:pt idx="1152">
                  <c:v>1967.0416666665794</c:v>
                </c:pt>
                <c:pt idx="1153">
                  <c:v>1967.1249999999127</c:v>
                </c:pt>
                <c:pt idx="1154">
                  <c:v>1967.2083333332459</c:v>
                </c:pt>
                <c:pt idx="1155">
                  <c:v>1967.2916666665792</c:v>
                </c:pt>
                <c:pt idx="1156">
                  <c:v>1967.3749999999125</c:v>
                </c:pt>
                <c:pt idx="1157">
                  <c:v>1967.4583333332457</c:v>
                </c:pt>
                <c:pt idx="1158">
                  <c:v>1967.541666666579</c:v>
                </c:pt>
                <c:pt idx="1159">
                  <c:v>1967.6249999999122</c:v>
                </c:pt>
                <c:pt idx="1160">
                  <c:v>1967.7083333332455</c:v>
                </c:pt>
                <c:pt idx="1161">
                  <c:v>1967.7916666665787</c:v>
                </c:pt>
                <c:pt idx="1162">
                  <c:v>1967.874999999912</c:v>
                </c:pt>
                <c:pt idx="1163">
                  <c:v>1967.9583333332453</c:v>
                </c:pt>
                <c:pt idx="1164">
                  <c:v>1968.0416666665785</c:v>
                </c:pt>
                <c:pt idx="1165">
                  <c:v>1968.1249999999118</c:v>
                </c:pt>
                <c:pt idx="1166">
                  <c:v>1968.208333333245</c:v>
                </c:pt>
                <c:pt idx="1167">
                  <c:v>1968.2916666665783</c:v>
                </c:pt>
                <c:pt idx="1168">
                  <c:v>1968.3749999999116</c:v>
                </c:pt>
                <c:pt idx="1169">
                  <c:v>1968.4583333332448</c:v>
                </c:pt>
                <c:pt idx="1170">
                  <c:v>1968.5416666665781</c:v>
                </c:pt>
                <c:pt idx="1171">
                  <c:v>1968.6249999999113</c:v>
                </c:pt>
                <c:pt idx="1172">
                  <c:v>1968.7083333332446</c:v>
                </c:pt>
                <c:pt idx="1173">
                  <c:v>1968.7916666665778</c:v>
                </c:pt>
                <c:pt idx="1174">
                  <c:v>1968.8749999999111</c:v>
                </c:pt>
                <c:pt idx="1175">
                  <c:v>1968.9583333332444</c:v>
                </c:pt>
                <c:pt idx="1176">
                  <c:v>1969.0416666665776</c:v>
                </c:pt>
                <c:pt idx="1177">
                  <c:v>1969.1249999999109</c:v>
                </c:pt>
                <c:pt idx="1178">
                  <c:v>1969.2083333332441</c:v>
                </c:pt>
                <c:pt idx="1179">
                  <c:v>1969.2916666665774</c:v>
                </c:pt>
                <c:pt idx="1180">
                  <c:v>1969.3749999999106</c:v>
                </c:pt>
                <c:pt idx="1181">
                  <c:v>1969.4583333332439</c:v>
                </c:pt>
                <c:pt idx="1182">
                  <c:v>1969.5416666665772</c:v>
                </c:pt>
                <c:pt idx="1183">
                  <c:v>1969.6249999999104</c:v>
                </c:pt>
                <c:pt idx="1184">
                  <c:v>1969.7083333332437</c:v>
                </c:pt>
                <c:pt idx="1185">
                  <c:v>1969.7916666665769</c:v>
                </c:pt>
                <c:pt idx="1186">
                  <c:v>1969.8749999999102</c:v>
                </c:pt>
                <c:pt idx="1187">
                  <c:v>1969.9583333332434</c:v>
                </c:pt>
                <c:pt idx="1188">
                  <c:v>1970.0416666665767</c:v>
                </c:pt>
                <c:pt idx="1189">
                  <c:v>1970.12499999991</c:v>
                </c:pt>
                <c:pt idx="1190">
                  <c:v>1970.2083333332432</c:v>
                </c:pt>
                <c:pt idx="1191">
                  <c:v>1970.2916666665765</c:v>
                </c:pt>
                <c:pt idx="1192">
                  <c:v>1970.3749999999097</c:v>
                </c:pt>
                <c:pt idx="1193">
                  <c:v>1970.458333333243</c:v>
                </c:pt>
                <c:pt idx="1194">
                  <c:v>1970.5416666665762</c:v>
                </c:pt>
                <c:pt idx="1195">
                  <c:v>1970.6249999999095</c:v>
                </c:pt>
                <c:pt idx="1196">
                  <c:v>1970.7083333332428</c:v>
                </c:pt>
                <c:pt idx="1197">
                  <c:v>1970.791666666576</c:v>
                </c:pt>
                <c:pt idx="1198">
                  <c:v>1970.8749999999093</c:v>
                </c:pt>
                <c:pt idx="1199">
                  <c:v>1970.9583333332425</c:v>
                </c:pt>
                <c:pt idx="1200">
                  <c:v>1971.0416666665758</c:v>
                </c:pt>
                <c:pt idx="1201">
                  <c:v>1971.1249999999091</c:v>
                </c:pt>
                <c:pt idx="1202">
                  <c:v>1971.2083333332423</c:v>
                </c:pt>
                <c:pt idx="1203">
                  <c:v>1971.2916666665756</c:v>
                </c:pt>
                <c:pt idx="1204">
                  <c:v>1971.3749999999088</c:v>
                </c:pt>
                <c:pt idx="1205">
                  <c:v>1971.4583333332421</c:v>
                </c:pt>
                <c:pt idx="1206">
                  <c:v>1971.5416666665753</c:v>
                </c:pt>
                <c:pt idx="1207">
                  <c:v>1971.6249999999086</c:v>
                </c:pt>
                <c:pt idx="1208">
                  <c:v>1971.7083333332419</c:v>
                </c:pt>
                <c:pt idx="1209">
                  <c:v>1971.7916666665751</c:v>
                </c:pt>
                <c:pt idx="1210">
                  <c:v>1971.8749999999084</c:v>
                </c:pt>
                <c:pt idx="1211">
                  <c:v>1971.9583333332416</c:v>
                </c:pt>
                <c:pt idx="1212">
                  <c:v>1972.0416666665749</c:v>
                </c:pt>
                <c:pt idx="1213">
                  <c:v>1972.1249999999081</c:v>
                </c:pt>
                <c:pt idx="1214">
                  <c:v>1972.2083333332414</c:v>
                </c:pt>
                <c:pt idx="1215">
                  <c:v>1972.2916666665747</c:v>
                </c:pt>
                <c:pt idx="1216">
                  <c:v>1972.3749999999079</c:v>
                </c:pt>
                <c:pt idx="1217">
                  <c:v>1972.4583333332412</c:v>
                </c:pt>
                <c:pt idx="1218">
                  <c:v>1972.5416666665744</c:v>
                </c:pt>
                <c:pt idx="1219">
                  <c:v>1972.6249999999077</c:v>
                </c:pt>
                <c:pt idx="1220">
                  <c:v>1972.7083333332409</c:v>
                </c:pt>
                <c:pt idx="1221">
                  <c:v>1972.7916666665742</c:v>
                </c:pt>
                <c:pt idx="1222">
                  <c:v>1972.8749999999075</c:v>
                </c:pt>
                <c:pt idx="1223">
                  <c:v>1972.9583333332407</c:v>
                </c:pt>
                <c:pt idx="1224">
                  <c:v>1973.041666666574</c:v>
                </c:pt>
                <c:pt idx="1225">
                  <c:v>1973.1249999999072</c:v>
                </c:pt>
                <c:pt idx="1226">
                  <c:v>1973.2083333332405</c:v>
                </c:pt>
                <c:pt idx="1227">
                  <c:v>1973.2916666665737</c:v>
                </c:pt>
                <c:pt idx="1228">
                  <c:v>1973.374999999907</c:v>
                </c:pt>
                <c:pt idx="1229">
                  <c:v>1973.4583333332403</c:v>
                </c:pt>
                <c:pt idx="1230">
                  <c:v>1973.5416666665735</c:v>
                </c:pt>
                <c:pt idx="1231">
                  <c:v>1973.6249999999068</c:v>
                </c:pt>
                <c:pt idx="1232">
                  <c:v>1973.70833333324</c:v>
                </c:pt>
                <c:pt idx="1233">
                  <c:v>1973.7916666665733</c:v>
                </c:pt>
                <c:pt idx="1234">
                  <c:v>1973.8749999999065</c:v>
                </c:pt>
                <c:pt idx="1235">
                  <c:v>1973.9583333332398</c:v>
                </c:pt>
                <c:pt idx="1236">
                  <c:v>1974.0416666665731</c:v>
                </c:pt>
                <c:pt idx="1237">
                  <c:v>1974.1249999999063</c:v>
                </c:pt>
                <c:pt idx="1238">
                  <c:v>1974.2083333332396</c:v>
                </c:pt>
                <c:pt idx="1239">
                  <c:v>1974.2916666665728</c:v>
                </c:pt>
                <c:pt idx="1240">
                  <c:v>1974.3749999999061</c:v>
                </c:pt>
                <c:pt idx="1241">
                  <c:v>1974.4583333332394</c:v>
                </c:pt>
                <c:pt idx="1242">
                  <c:v>1974.5416666665726</c:v>
                </c:pt>
                <c:pt idx="1243">
                  <c:v>1974.6249999999059</c:v>
                </c:pt>
                <c:pt idx="1244">
                  <c:v>1974.7083333332391</c:v>
                </c:pt>
                <c:pt idx="1245">
                  <c:v>1974.7916666665724</c:v>
                </c:pt>
                <c:pt idx="1246">
                  <c:v>1974.8749999999056</c:v>
                </c:pt>
                <c:pt idx="1247">
                  <c:v>1974.9583333332389</c:v>
                </c:pt>
                <c:pt idx="1248">
                  <c:v>1975.0416666665722</c:v>
                </c:pt>
                <c:pt idx="1249">
                  <c:v>1975.1249999999054</c:v>
                </c:pt>
                <c:pt idx="1250">
                  <c:v>1975.2083333332387</c:v>
                </c:pt>
                <c:pt idx="1251">
                  <c:v>1975.2916666665719</c:v>
                </c:pt>
                <c:pt idx="1252">
                  <c:v>1975.3749999999052</c:v>
                </c:pt>
                <c:pt idx="1253">
                  <c:v>1975.4583333332384</c:v>
                </c:pt>
                <c:pt idx="1254">
                  <c:v>1975.5416666665717</c:v>
                </c:pt>
                <c:pt idx="1255">
                  <c:v>1975.624999999905</c:v>
                </c:pt>
                <c:pt idx="1256">
                  <c:v>1975.7083333332382</c:v>
                </c:pt>
                <c:pt idx="1257">
                  <c:v>1975.7916666665715</c:v>
                </c:pt>
                <c:pt idx="1258">
                  <c:v>1975.8749999999047</c:v>
                </c:pt>
                <c:pt idx="1259">
                  <c:v>1975.958333333238</c:v>
                </c:pt>
                <c:pt idx="1260">
                  <c:v>1976.0416666665712</c:v>
                </c:pt>
                <c:pt idx="1261">
                  <c:v>1976.1249999999045</c:v>
                </c:pt>
                <c:pt idx="1262">
                  <c:v>1976.2083333332378</c:v>
                </c:pt>
                <c:pt idx="1263">
                  <c:v>1976.291666666571</c:v>
                </c:pt>
                <c:pt idx="1264">
                  <c:v>1976.3749999999043</c:v>
                </c:pt>
                <c:pt idx="1265">
                  <c:v>1976.4583333332375</c:v>
                </c:pt>
                <c:pt idx="1266">
                  <c:v>1976.5416666665708</c:v>
                </c:pt>
                <c:pt idx="1267">
                  <c:v>1976.624999999904</c:v>
                </c:pt>
                <c:pt idx="1268">
                  <c:v>1976.7083333332373</c:v>
                </c:pt>
                <c:pt idx="1269">
                  <c:v>1976.7916666665706</c:v>
                </c:pt>
                <c:pt idx="1270">
                  <c:v>1976.8749999999038</c:v>
                </c:pt>
                <c:pt idx="1271">
                  <c:v>1976.9583333332371</c:v>
                </c:pt>
                <c:pt idx="1272">
                  <c:v>1977.0416666665703</c:v>
                </c:pt>
                <c:pt idx="1273">
                  <c:v>1977.1249999999036</c:v>
                </c:pt>
                <c:pt idx="1274">
                  <c:v>1977.2083333332369</c:v>
                </c:pt>
                <c:pt idx="1275">
                  <c:v>1977.2916666665701</c:v>
                </c:pt>
                <c:pt idx="1276">
                  <c:v>1977.3749999999034</c:v>
                </c:pt>
                <c:pt idx="1277">
                  <c:v>1977.4583333332366</c:v>
                </c:pt>
                <c:pt idx="1278">
                  <c:v>1977.5416666665699</c:v>
                </c:pt>
                <c:pt idx="1279">
                  <c:v>1977.6249999999031</c:v>
                </c:pt>
                <c:pt idx="1280">
                  <c:v>1977.7083333332364</c:v>
                </c:pt>
                <c:pt idx="1281">
                  <c:v>1977.7916666665697</c:v>
                </c:pt>
                <c:pt idx="1282">
                  <c:v>1977.8749999999029</c:v>
                </c:pt>
                <c:pt idx="1283">
                  <c:v>1977.9583333332362</c:v>
                </c:pt>
                <c:pt idx="1284">
                  <c:v>1978.0416666665694</c:v>
                </c:pt>
                <c:pt idx="1285">
                  <c:v>1978.1249999999027</c:v>
                </c:pt>
                <c:pt idx="1286">
                  <c:v>1978.2083333332359</c:v>
                </c:pt>
                <c:pt idx="1287">
                  <c:v>1978.2916666665692</c:v>
                </c:pt>
                <c:pt idx="1288">
                  <c:v>1978.3749999999025</c:v>
                </c:pt>
                <c:pt idx="1289">
                  <c:v>1978.4583333332357</c:v>
                </c:pt>
                <c:pt idx="1290">
                  <c:v>1978.541666666569</c:v>
                </c:pt>
                <c:pt idx="1291">
                  <c:v>1978.6249999999022</c:v>
                </c:pt>
                <c:pt idx="1292">
                  <c:v>1978.7083333332355</c:v>
                </c:pt>
                <c:pt idx="1293">
                  <c:v>1978.7916666665687</c:v>
                </c:pt>
                <c:pt idx="1294">
                  <c:v>1978.874999999902</c:v>
                </c:pt>
                <c:pt idx="1295">
                  <c:v>1978.9583333332353</c:v>
                </c:pt>
                <c:pt idx="1296">
                  <c:v>1979.0416666665685</c:v>
                </c:pt>
                <c:pt idx="1297">
                  <c:v>1979.1249999999018</c:v>
                </c:pt>
                <c:pt idx="1298">
                  <c:v>1979.208333333235</c:v>
                </c:pt>
                <c:pt idx="1299">
                  <c:v>1979.2916666665683</c:v>
                </c:pt>
                <c:pt idx="1300">
                  <c:v>1979.3749999999015</c:v>
                </c:pt>
                <c:pt idx="1301">
                  <c:v>1979.4583333332348</c:v>
                </c:pt>
                <c:pt idx="1302">
                  <c:v>1979.5416666665681</c:v>
                </c:pt>
                <c:pt idx="1303">
                  <c:v>1979.6249999999013</c:v>
                </c:pt>
                <c:pt idx="1304">
                  <c:v>1979.7083333332346</c:v>
                </c:pt>
                <c:pt idx="1305">
                  <c:v>1979.7916666665678</c:v>
                </c:pt>
                <c:pt idx="1306">
                  <c:v>1979.8749999999011</c:v>
                </c:pt>
                <c:pt idx="1307">
                  <c:v>1979.9583333332343</c:v>
                </c:pt>
                <c:pt idx="1308">
                  <c:v>1980.0416666665676</c:v>
                </c:pt>
                <c:pt idx="1309">
                  <c:v>1980.1249999999009</c:v>
                </c:pt>
                <c:pt idx="1310">
                  <c:v>1980.2083333332341</c:v>
                </c:pt>
                <c:pt idx="1311">
                  <c:v>1980.2916666665674</c:v>
                </c:pt>
                <c:pt idx="1312">
                  <c:v>1980.3749999999006</c:v>
                </c:pt>
                <c:pt idx="1313">
                  <c:v>1980.4583333332339</c:v>
                </c:pt>
                <c:pt idx="1314">
                  <c:v>1980.5416666665672</c:v>
                </c:pt>
                <c:pt idx="1315">
                  <c:v>1980.6249999999004</c:v>
                </c:pt>
                <c:pt idx="1316">
                  <c:v>1980.7083333332337</c:v>
                </c:pt>
                <c:pt idx="1317">
                  <c:v>1980.7916666665669</c:v>
                </c:pt>
                <c:pt idx="1318">
                  <c:v>1980.8749999999002</c:v>
                </c:pt>
                <c:pt idx="1319">
                  <c:v>1980.9583333332334</c:v>
                </c:pt>
                <c:pt idx="1320">
                  <c:v>1981.0416666665667</c:v>
                </c:pt>
                <c:pt idx="1321">
                  <c:v>1981.1249999999</c:v>
                </c:pt>
                <c:pt idx="1322">
                  <c:v>1981.2083333332332</c:v>
                </c:pt>
                <c:pt idx="1323">
                  <c:v>1981.2916666665665</c:v>
                </c:pt>
                <c:pt idx="1324">
                  <c:v>1981.3749999998997</c:v>
                </c:pt>
                <c:pt idx="1325">
                  <c:v>1981.458333333233</c:v>
                </c:pt>
                <c:pt idx="1326">
                  <c:v>1981.5416666665662</c:v>
                </c:pt>
                <c:pt idx="1327">
                  <c:v>1981.6249999998995</c:v>
                </c:pt>
                <c:pt idx="1328">
                  <c:v>1981.7083333332328</c:v>
                </c:pt>
                <c:pt idx="1329">
                  <c:v>1981.791666666566</c:v>
                </c:pt>
                <c:pt idx="1330">
                  <c:v>1981.8749999998993</c:v>
                </c:pt>
                <c:pt idx="1331">
                  <c:v>1981.9583333332325</c:v>
                </c:pt>
                <c:pt idx="1332">
                  <c:v>1982.0416666665658</c:v>
                </c:pt>
                <c:pt idx="1333">
                  <c:v>1982.124999999899</c:v>
                </c:pt>
                <c:pt idx="1334">
                  <c:v>1982.2083333332323</c:v>
                </c:pt>
                <c:pt idx="1335">
                  <c:v>1982.2916666665656</c:v>
                </c:pt>
                <c:pt idx="1336">
                  <c:v>1982.3749999998988</c:v>
                </c:pt>
                <c:pt idx="1337">
                  <c:v>1982.4583333332321</c:v>
                </c:pt>
                <c:pt idx="1338">
                  <c:v>1982.5416666665653</c:v>
                </c:pt>
                <c:pt idx="1339">
                  <c:v>1982.6249999998986</c:v>
                </c:pt>
                <c:pt idx="1340">
                  <c:v>1982.7083333332318</c:v>
                </c:pt>
                <c:pt idx="1341">
                  <c:v>1982.7916666665651</c:v>
                </c:pt>
                <c:pt idx="1342">
                  <c:v>1982.8749999998984</c:v>
                </c:pt>
                <c:pt idx="1343">
                  <c:v>1982.9583333332316</c:v>
                </c:pt>
                <c:pt idx="1344">
                  <c:v>1983.0416666665649</c:v>
                </c:pt>
                <c:pt idx="1345">
                  <c:v>1983.1249999998981</c:v>
                </c:pt>
                <c:pt idx="1346">
                  <c:v>1983.2083333332314</c:v>
                </c:pt>
                <c:pt idx="1347">
                  <c:v>1983.2916666665647</c:v>
                </c:pt>
                <c:pt idx="1348">
                  <c:v>1983.3749999998979</c:v>
                </c:pt>
                <c:pt idx="1349">
                  <c:v>1983.4583333332312</c:v>
                </c:pt>
                <c:pt idx="1350">
                  <c:v>1983.5416666665644</c:v>
                </c:pt>
                <c:pt idx="1351">
                  <c:v>1983.6249999998977</c:v>
                </c:pt>
                <c:pt idx="1352">
                  <c:v>1983.7083333332309</c:v>
                </c:pt>
                <c:pt idx="1353">
                  <c:v>1983.7916666665642</c:v>
                </c:pt>
                <c:pt idx="1354">
                  <c:v>1983.8749999998975</c:v>
                </c:pt>
                <c:pt idx="1355">
                  <c:v>1983.9583333332307</c:v>
                </c:pt>
                <c:pt idx="1356">
                  <c:v>1984.041666666564</c:v>
                </c:pt>
                <c:pt idx="1357">
                  <c:v>1984.1249999998972</c:v>
                </c:pt>
                <c:pt idx="1358">
                  <c:v>1984.2083333332305</c:v>
                </c:pt>
                <c:pt idx="1359">
                  <c:v>1984.2916666665637</c:v>
                </c:pt>
                <c:pt idx="1360">
                  <c:v>1984.374999999897</c:v>
                </c:pt>
                <c:pt idx="1361">
                  <c:v>1984.4583333332303</c:v>
                </c:pt>
                <c:pt idx="1362">
                  <c:v>1984.5416666665635</c:v>
                </c:pt>
                <c:pt idx="1363">
                  <c:v>1984.6249999998968</c:v>
                </c:pt>
                <c:pt idx="1364">
                  <c:v>1984.70833333323</c:v>
                </c:pt>
                <c:pt idx="1365">
                  <c:v>1984.7916666665633</c:v>
                </c:pt>
                <c:pt idx="1366">
                  <c:v>1984.8749999998965</c:v>
                </c:pt>
                <c:pt idx="1367">
                  <c:v>1984.9583333332298</c:v>
                </c:pt>
                <c:pt idx="1368">
                  <c:v>1985.0416666665631</c:v>
                </c:pt>
                <c:pt idx="1369">
                  <c:v>1985.1249999998963</c:v>
                </c:pt>
                <c:pt idx="1370">
                  <c:v>1985.2083333332296</c:v>
                </c:pt>
                <c:pt idx="1371">
                  <c:v>1985.2916666665628</c:v>
                </c:pt>
                <c:pt idx="1372">
                  <c:v>1985.3749999998961</c:v>
                </c:pt>
                <c:pt idx="1373">
                  <c:v>1985.4583333332293</c:v>
                </c:pt>
                <c:pt idx="1374">
                  <c:v>1985.5416666665626</c:v>
                </c:pt>
                <c:pt idx="1375">
                  <c:v>1985.6249999998959</c:v>
                </c:pt>
                <c:pt idx="1376">
                  <c:v>1985.7083333332291</c:v>
                </c:pt>
                <c:pt idx="1377">
                  <c:v>1985.7916666665624</c:v>
                </c:pt>
                <c:pt idx="1378">
                  <c:v>1985.8749999998956</c:v>
                </c:pt>
                <c:pt idx="1379">
                  <c:v>1985.9583333332289</c:v>
                </c:pt>
                <c:pt idx="1380">
                  <c:v>1986.0416666665622</c:v>
                </c:pt>
                <c:pt idx="1381">
                  <c:v>1986.1249999998954</c:v>
                </c:pt>
                <c:pt idx="1382">
                  <c:v>1986.2083333332287</c:v>
                </c:pt>
                <c:pt idx="1383">
                  <c:v>1986.2916666665619</c:v>
                </c:pt>
                <c:pt idx="1384">
                  <c:v>1986.3749999998952</c:v>
                </c:pt>
                <c:pt idx="1385">
                  <c:v>1986.4583333332284</c:v>
                </c:pt>
                <c:pt idx="1386">
                  <c:v>1986.5416666665617</c:v>
                </c:pt>
                <c:pt idx="1387">
                  <c:v>1986.624999999895</c:v>
                </c:pt>
                <c:pt idx="1388">
                  <c:v>1986.7083333332282</c:v>
                </c:pt>
                <c:pt idx="1389">
                  <c:v>1986.7916666665615</c:v>
                </c:pt>
                <c:pt idx="1390">
                  <c:v>1986.8749999998947</c:v>
                </c:pt>
                <c:pt idx="1391">
                  <c:v>1986.958333333228</c:v>
                </c:pt>
                <c:pt idx="1392">
                  <c:v>1987.0416666665612</c:v>
                </c:pt>
                <c:pt idx="1393">
                  <c:v>1987.1249999998945</c:v>
                </c:pt>
                <c:pt idx="1394">
                  <c:v>1987.2083333332278</c:v>
                </c:pt>
                <c:pt idx="1395">
                  <c:v>1987.291666666561</c:v>
                </c:pt>
                <c:pt idx="1396">
                  <c:v>1987.3749999998943</c:v>
                </c:pt>
                <c:pt idx="1397">
                  <c:v>1987.4583333332275</c:v>
                </c:pt>
                <c:pt idx="1398">
                  <c:v>1987.5416666665608</c:v>
                </c:pt>
                <c:pt idx="1399">
                  <c:v>1987.624999999894</c:v>
                </c:pt>
                <c:pt idx="1400">
                  <c:v>1987.7083333332273</c:v>
                </c:pt>
                <c:pt idx="1401">
                  <c:v>1987.7916666665606</c:v>
                </c:pt>
                <c:pt idx="1402">
                  <c:v>1987.8749999998938</c:v>
                </c:pt>
                <c:pt idx="1403">
                  <c:v>1987.9583333332271</c:v>
                </c:pt>
                <c:pt idx="1404">
                  <c:v>1988.0416666665603</c:v>
                </c:pt>
                <c:pt idx="1405">
                  <c:v>1988.1249999998936</c:v>
                </c:pt>
                <c:pt idx="1406">
                  <c:v>1988.2083333332268</c:v>
                </c:pt>
                <c:pt idx="1407">
                  <c:v>1988.2916666665601</c:v>
                </c:pt>
                <c:pt idx="1408">
                  <c:v>1988.3749999998934</c:v>
                </c:pt>
                <c:pt idx="1409">
                  <c:v>1988.4583333332266</c:v>
                </c:pt>
                <c:pt idx="1410">
                  <c:v>1988.5416666665599</c:v>
                </c:pt>
                <c:pt idx="1411">
                  <c:v>1988.6249999998931</c:v>
                </c:pt>
                <c:pt idx="1412">
                  <c:v>1988.7083333332264</c:v>
                </c:pt>
                <c:pt idx="1413">
                  <c:v>1988.7916666665596</c:v>
                </c:pt>
                <c:pt idx="1414">
                  <c:v>1988.8749999998929</c:v>
                </c:pt>
                <c:pt idx="1415">
                  <c:v>1988.9583333332262</c:v>
                </c:pt>
                <c:pt idx="1416">
                  <c:v>1989.0416666665594</c:v>
                </c:pt>
                <c:pt idx="1417">
                  <c:v>1989.1249999998927</c:v>
                </c:pt>
                <c:pt idx="1418">
                  <c:v>1989.2083333332259</c:v>
                </c:pt>
                <c:pt idx="1419">
                  <c:v>1989.2916666665592</c:v>
                </c:pt>
                <c:pt idx="1420">
                  <c:v>1989.3749999998925</c:v>
                </c:pt>
                <c:pt idx="1421">
                  <c:v>1989.4583333332257</c:v>
                </c:pt>
                <c:pt idx="1422">
                  <c:v>1989.541666666559</c:v>
                </c:pt>
                <c:pt idx="1423">
                  <c:v>1989.6249999998922</c:v>
                </c:pt>
                <c:pt idx="1424">
                  <c:v>1989.7083333332255</c:v>
                </c:pt>
                <c:pt idx="1425">
                  <c:v>1989.7916666665587</c:v>
                </c:pt>
                <c:pt idx="1426">
                  <c:v>1989.874999999892</c:v>
                </c:pt>
                <c:pt idx="1427">
                  <c:v>1989.9583333332253</c:v>
                </c:pt>
                <c:pt idx="1428">
                  <c:v>1990.0416666665585</c:v>
                </c:pt>
                <c:pt idx="1429">
                  <c:v>1990.1249999998918</c:v>
                </c:pt>
                <c:pt idx="1430">
                  <c:v>1990.208333333225</c:v>
                </c:pt>
                <c:pt idx="1431">
                  <c:v>1990.2916666665583</c:v>
                </c:pt>
                <c:pt idx="1432">
                  <c:v>1990.3749999998915</c:v>
                </c:pt>
                <c:pt idx="1433">
                  <c:v>1990.4583333332248</c:v>
                </c:pt>
                <c:pt idx="1434">
                  <c:v>1990.5416666665581</c:v>
                </c:pt>
                <c:pt idx="1435">
                  <c:v>1990.6249999998913</c:v>
                </c:pt>
                <c:pt idx="1436">
                  <c:v>1990.7083333332246</c:v>
                </c:pt>
                <c:pt idx="1437">
                  <c:v>1990.7916666665578</c:v>
                </c:pt>
                <c:pt idx="1438">
                  <c:v>1990.8749999998911</c:v>
                </c:pt>
                <c:pt idx="1439">
                  <c:v>1990.9583333332243</c:v>
                </c:pt>
                <c:pt idx="1440">
                  <c:v>1991.0416666665576</c:v>
                </c:pt>
                <c:pt idx="1441">
                  <c:v>1991.1249999998909</c:v>
                </c:pt>
                <c:pt idx="1442">
                  <c:v>1991.2083333332241</c:v>
                </c:pt>
                <c:pt idx="1443">
                  <c:v>1991.2916666665574</c:v>
                </c:pt>
                <c:pt idx="1444">
                  <c:v>1991.3749999998906</c:v>
                </c:pt>
                <c:pt idx="1445">
                  <c:v>1991.4583333332239</c:v>
                </c:pt>
                <c:pt idx="1446">
                  <c:v>1991.5416666665571</c:v>
                </c:pt>
                <c:pt idx="1447">
                  <c:v>1991.6249999998904</c:v>
                </c:pt>
                <c:pt idx="1448">
                  <c:v>1991.7083333332237</c:v>
                </c:pt>
                <c:pt idx="1449">
                  <c:v>1991.7916666665569</c:v>
                </c:pt>
                <c:pt idx="1450">
                  <c:v>1991.8749999998902</c:v>
                </c:pt>
                <c:pt idx="1451">
                  <c:v>1991.9583333332234</c:v>
                </c:pt>
                <c:pt idx="1452">
                  <c:v>1992.0416666665567</c:v>
                </c:pt>
                <c:pt idx="1453">
                  <c:v>1992.12499999989</c:v>
                </c:pt>
                <c:pt idx="1454">
                  <c:v>1992.2083333332232</c:v>
                </c:pt>
                <c:pt idx="1455">
                  <c:v>1992.2916666665565</c:v>
                </c:pt>
                <c:pt idx="1456">
                  <c:v>1992.3749999998897</c:v>
                </c:pt>
                <c:pt idx="1457">
                  <c:v>1992.458333333223</c:v>
                </c:pt>
                <c:pt idx="1458">
                  <c:v>1992.5416666665562</c:v>
                </c:pt>
                <c:pt idx="1459">
                  <c:v>1992.6249999998895</c:v>
                </c:pt>
                <c:pt idx="1460">
                  <c:v>1992.7083333332228</c:v>
                </c:pt>
                <c:pt idx="1461">
                  <c:v>1992.791666666556</c:v>
                </c:pt>
                <c:pt idx="1462">
                  <c:v>1992.8749999998893</c:v>
                </c:pt>
                <c:pt idx="1463">
                  <c:v>1992.9583333332225</c:v>
                </c:pt>
                <c:pt idx="1464">
                  <c:v>1993.0416666665558</c:v>
                </c:pt>
                <c:pt idx="1465">
                  <c:v>1993.124999999889</c:v>
                </c:pt>
                <c:pt idx="1466">
                  <c:v>1993.2083333332223</c:v>
                </c:pt>
                <c:pt idx="1467">
                  <c:v>1993.2916666665556</c:v>
                </c:pt>
                <c:pt idx="1468">
                  <c:v>1993.3749999998888</c:v>
                </c:pt>
                <c:pt idx="1469">
                  <c:v>1993.4583333332221</c:v>
                </c:pt>
                <c:pt idx="1470">
                  <c:v>1993.5416666665553</c:v>
                </c:pt>
                <c:pt idx="1471">
                  <c:v>1993.6249999998886</c:v>
                </c:pt>
                <c:pt idx="1472">
                  <c:v>1993.7083333332218</c:v>
                </c:pt>
                <c:pt idx="1473">
                  <c:v>1993.7916666665551</c:v>
                </c:pt>
                <c:pt idx="1474">
                  <c:v>1993.8749999998884</c:v>
                </c:pt>
                <c:pt idx="1475">
                  <c:v>1993.9583333332216</c:v>
                </c:pt>
                <c:pt idx="1476">
                  <c:v>1994.0416666665549</c:v>
                </c:pt>
                <c:pt idx="1477">
                  <c:v>1994.1249999998881</c:v>
                </c:pt>
                <c:pt idx="1478">
                  <c:v>1994.2083333332214</c:v>
                </c:pt>
                <c:pt idx="1479">
                  <c:v>1994.2916666665546</c:v>
                </c:pt>
                <c:pt idx="1480">
                  <c:v>1994.3749999998879</c:v>
                </c:pt>
                <c:pt idx="1481">
                  <c:v>1994.4583333332212</c:v>
                </c:pt>
                <c:pt idx="1482">
                  <c:v>1994.5416666665544</c:v>
                </c:pt>
                <c:pt idx="1483">
                  <c:v>1994.6249999998877</c:v>
                </c:pt>
                <c:pt idx="1484">
                  <c:v>1994.7083333332209</c:v>
                </c:pt>
                <c:pt idx="1485">
                  <c:v>1994.7916666665542</c:v>
                </c:pt>
                <c:pt idx="1486">
                  <c:v>1994.8749999998875</c:v>
                </c:pt>
                <c:pt idx="1487">
                  <c:v>1994.9583333332207</c:v>
                </c:pt>
                <c:pt idx="1488">
                  <c:v>1995.041666666554</c:v>
                </c:pt>
                <c:pt idx="1489">
                  <c:v>1995.1249999998872</c:v>
                </c:pt>
                <c:pt idx="1490">
                  <c:v>1995.2083333332205</c:v>
                </c:pt>
                <c:pt idx="1491">
                  <c:v>1995.2916666665537</c:v>
                </c:pt>
                <c:pt idx="1492">
                  <c:v>1995.374999999887</c:v>
                </c:pt>
                <c:pt idx="1493">
                  <c:v>1995.4583333332203</c:v>
                </c:pt>
                <c:pt idx="1494">
                  <c:v>1995.5416666665535</c:v>
                </c:pt>
                <c:pt idx="1495">
                  <c:v>1995.6249999998868</c:v>
                </c:pt>
                <c:pt idx="1496">
                  <c:v>1995.70833333322</c:v>
                </c:pt>
                <c:pt idx="1497">
                  <c:v>1995.7916666665533</c:v>
                </c:pt>
                <c:pt idx="1498">
                  <c:v>1995.8749999998865</c:v>
                </c:pt>
                <c:pt idx="1499">
                  <c:v>1995.9583333332198</c:v>
                </c:pt>
                <c:pt idx="1500">
                  <c:v>1996.0416666665531</c:v>
                </c:pt>
                <c:pt idx="1501">
                  <c:v>1996.1249999998863</c:v>
                </c:pt>
                <c:pt idx="1502">
                  <c:v>1996.2083333332196</c:v>
                </c:pt>
                <c:pt idx="1503">
                  <c:v>1996.2916666665528</c:v>
                </c:pt>
                <c:pt idx="1504">
                  <c:v>1996.3749999998861</c:v>
                </c:pt>
                <c:pt idx="1505">
                  <c:v>1996.4583333332193</c:v>
                </c:pt>
                <c:pt idx="1506">
                  <c:v>1996.5416666665526</c:v>
                </c:pt>
                <c:pt idx="1507">
                  <c:v>1996.6249999998859</c:v>
                </c:pt>
                <c:pt idx="1508">
                  <c:v>1996.7083333332191</c:v>
                </c:pt>
                <c:pt idx="1509">
                  <c:v>1996.7916666665524</c:v>
                </c:pt>
                <c:pt idx="1510">
                  <c:v>1996.8749999998856</c:v>
                </c:pt>
                <c:pt idx="1511">
                  <c:v>1996.9583333332189</c:v>
                </c:pt>
                <c:pt idx="1512">
                  <c:v>1997.0416666665521</c:v>
                </c:pt>
                <c:pt idx="1513">
                  <c:v>1997.1249999998854</c:v>
                </c:pt>
                <c:pt idx="1514">
                  <c:v>1997.2083333332187</c:v>
                </c:pt>
                <c:pt idx="1515">
                  <c:v>1997.2916666665519</c:v>
                </c:pt>
                <c:pt idx="1516">
                  <c:v>1997.3749999998852</c:v>
                </c:pt>
                <c:pt idx="1517">
                  <c:v>1997.4583333332184</c:v>
                </c:pt>
                <c:pt idx="1518">
                  <c:v>1997.5416666665517</c:v>
                </c:pt>
                <c:pt idx="1519">
                  <c:v>1997.6249999998849</c:v>
                </c:pt>
                <c:pt idx="1520">
                  <c:v>1997.7083333332182</c:v>
                </c:pt>
                <c:pt idx="1521">
                  <c:v>1997.7916666665515</c:v>
                </c:pt>
                <c:pt idx="1522">
                  <c:v>1997.8749999998847</c:v>
                </c:pt>
                <c:pt idx="1523">
                  <c:v>1997.958333333218</c:v>
                </c:pt>
                <c:pt idx="1524">
                  <c:v>1998.0416666665512</c:v>
                </c:pt>
                <c:pt idx="1525">
                  <c:v>1998.1249999998845</c:v>
                </c:pt>
                <c:pt idx="1526">
                  <c:v>1998.2083333332178</c:v>
                </c:pt>
                <c:pt idx="1527">
                  <c:v>1998.291666666551</c:v>
                </c:pt>
                <c:pt idx="1528">
                  <c:v>1998.3749999998843</c:v>
                </c:pt>
                <c:pt idx="1529">
                  <c:v>1998.4583333332175</c:v>
                </c:pt>
                <c:pt idx="1530">
                  <c:v>1998.5416666665508</c:v>
                </c:pt>
                <c:pt idx="1531">
                  <c:v>1998.624999999884</c:v>
                </c:pt>
                <c:pt idx="1532">
                  <c:v>1998.7083333332173</c:v>
                </c:pt>
                <c:pt idx="1533">
                  <c:v>1998.7916666665506</c:v>
                </c:pt>
                <c:pt idx="1534">
                  <c:v>1998.8749999998838</c:v>
                </c:pt>
                <c:pt idx="1535">
                  <c:v>1998.9583333332171</c:v>
                </c:pt>
                <c:pt idx="1536">
                  <c:v>1999.0416666665503</c:v>
                </c:pt>
                <c:pt idx="1537">
                  <c:v>1999.1249999998836</c:v>
                </c:pt>
                <c:pt idx="1538">
                  <c:v>1999.2083333332168</c:v>
                </c:pt>
                <c:pt idx="1539">
                  <c:v>1999.2916666665501</c:v>
                </c:pt>
                <c:pt idx="1540">
                  <c:v>1999.3749999998834</c:v>
                </c:pt>
                <c:pt idx="1541">
                  <c:v>1999.4583333332166</c:v>
                </c:pt>
                <c:pt idx="1542">
                  <c:v>1999.5416666665499</c:v>
                </c:pt>
                <c:pt idx="1543">
                  <c:v>1999.6249999998831</c:v>
                </c:pt>
                <c:pt idx="1544">
                  <c:v>1999.7083333332164</c:v>
                </c:pt>
                <c:pt idx="1545">
                  <c:v>1999.7916666665496</c:v>
                </c:pt>
                <c:pt idx="1546">
                  <c:v>1999.8749999998829</c:v>
                </c:pt>
                <c:pt idx="1547">
                  <c:v>1999.9583333332162</c:v>
                </c:pt>
                <c:pt idx="1548">
                  <c:v>2000.0416666665494</c:v>
                </c:pt>
                <c:pt idx="1549">
                  <c:v>2000.1249999998827</c:v>
                </c:pt>
                <c:pt idx="1550">
                  <c:v>2000.2083333332159</c:v>
                </c:pt>
                <c:pt idx="1551">
                  <c:v>2000.2916666665492</c:v>
                </c:pt>
                <c:pt idx="1552">
                  <c:v>2000.3749999998824</c:v>
                </c:pt>
                <c:pt idx="1553">
                  <c:v>2000.4583333332157</c:v>
                </c:pt>
                <c:pt idx="1554">
                  <c:v>2000.541666666549</c:v>
                </c:pt>
                <c:pt idx="1555">
                  <c:v>2000.6249999998822</c:v>
                </c:pt>
                <c:pt idx="1556">
                  <c:v>2000.7083333332155</c:v>
                </c:pt>
                <c:pt idx="1557">
                  <c:v>2000.7916666665487</c:v>
                </c:pt>
                <c:pt idx="1558">
                  <c:v>2000.874999999882</c:v>
                </c:pt>
                <c:pt idx="1559">
                  <c:v>2000.9583333332153</c:v>
                </c:pt>
                <c:pt idx="1560">
                  <c:v>2001.0416666665485</c:v>
                </c:pt>
                <c:pt idx="1561">
                  <c:v>2001.1249999998818</c:v>
                </c:pt>
                <c:pt idx="1562">
                  <c:v>2001.208333333215</c:v>
                </c:pt>
                <c:pt idx="1563">
                  <c:v>2001.2916666665483</c:v>
                </c:pt>
                <c:pt idx="1564">
                  <c:v>2001.3749999998815</c:v>
                </c:pt>
                <c:pt idx="1565">
                  <c:v>2001.4583333332148</c:v>
                </c:pt>
                <c:pt idx="1566">
                  <c:v>2001.5416666665481</c:v>
                </c:pt>
                <c:pt idx="1567">
                  <c:v>2001.6249999998813</c:v>
                </c:pt>
                <c:pt idx="1568">
                  <c:v>2001.7083333332146</c:v>
                </c:pt>
                <c:pt idx="1569">
                  <c:v>2001.7916666665478</c:v>
                </c:pt>
                <c:pt idx="1570">
                  <c:v>2001.8749999998811</c:v>
                </c:pt>
                <c:pt idx="1571">
                  <c:v>2001.9583333332143</c:v>
                </c:pt>
                <c:pt idx="1572">
                  <c:v>2002.0416666665476</c:v>
                </c:pt>
                <c:pt idx="1573">
                  <c:v>2002.1249999998809</c:v>
                </c:pt>
                <c:pt idx="1574">
                  <c:v>2002.2083333332141</c:v>
                </c:pt>
                <c:pt idx="1575">
                  <c:v>2002.2916666665474</c:v>
                </c:pt>
                <c:pt idx="1576">
                  <c:v>2002.3749999998806</c:v>
                </c:pt>
                <c:pt idx="1577">
                  <c:v>2002.4583333332139</c:v>
                </c:pt>
                <c:pt idx="1578">
                  <c:v>2002.5416666665471</c:v>
                </c:pt>
                <c:pt idx="1579">
                  <c:v>2002.6249999998804</c:v>
                </c:pt>
                <c:pt idx="1580">
                  <c:v>2002.7083333332137</c:v>
                </c:pt>
                <c:pt idx="1581">
                  <c:v>2002.7916666665469</c:v>
                </c:pt>
                <c:pt idx="1582">
                  <c:v>2002.8749999998802</c:v>
                </c:pt>
                <c:pt idx="1583">
                  <c:v>2002.9583333332134</c:v>
                </c:pt>
                <c:pt idx="1584">
                  <c:v>2003.0416666665467</c:v>
                </c:pt>
                <c:pt idx="1585">
                  <c:v>2003.1249999998799</c:v>
                </c:pt>
                <c:pt idx="1586">
                  <c:v>2003.2083333332132</c:v>
                </c:pt>
                <c:pt idx="1587">
                  <c:v>2003.2916666665465</c:v>
                </c:pt>
                <c:pt idx="1588">
                  <c:v>2003.3749999998797</c:v>
                </c:pt>
                <c:pt idx="1589">
                  <c:v>2003.458333333213</c:v>
                </c:pt>
                <c:pt idx="1590">
                  <c:v>2003.5416666665462</c:v>
                </c:pt>
                <c:pt idx="1591">
                  <c:v>2003.6249999998795</c:v>
                </c:pt>
                <c:pt idx="1592">
                  <c:v>2003.7083333332127</c:v>
                </c:pt>
                <c:pt idx="1593">
                  <c:v>2003.791666666546</c:v>
                </c:pt>
                <c:pt idx="1594">
                  <c:v>2003.8749999998793</c:v>
                </c:pt>
                <c:pt idx="1595">
                  <c:v>2003.9583333332125</c:v>
                </c:pt>
                <c:pt idx="1596">
                  <c:v>2004.0416666665458</c:v>
                </c:pt>
                <c:pt idx="1597">
                  <c:v>2004.124999999879</c:v>
                </c:pt>
                <c:pt idx="1598">
                  <c:v>2004.2083333332123</c:v>
                </c:pt>
                <c:pt idx="1599">
                  <c:v>2004.2916666665456</c:v>
                </c:pt>
                <c:pt idx="1600">
                  <c:v>2004.3749999998788</c:v>
                </c:pt>
                <c:pt idx="1601">
                  <c:v>2004.4583333332121</c:v>
                </c:pt>
                <c:pt idx="1602">
                  <c:v>2004.5416666665453</c:v>
                </c:pt>
                <c:pt idx="1603">
                  <c:v>2004.6249999998786</c:v>
                </c:pt>
                <c:pt idx="1604">
                  <c:v>2004.7083333332118</c:v>
                </c:pt>
                <c:pt idx="1605">
                  <c:v>2004.7916666665451</c:v>
                </c:pt>
                <c:pt idx="1606">
                  <c:v>2004.8749999998784</c:v>
                </c:pt>
                <c:pt idx="1607">
                  <c:v>2004.9583333332116</c:v>
                </c:pt>
                <c:pt idx="1608">
                  <c:v>2005.0416666665449</c:v>
                </c:pt>
                <c:pt idx="1609">
                  <c:v>2005.1249999998781</c:v>
                </c:pt>
                <c:pt idx="1610">
                  <c:v>2005.2083333332114</c:v>
                </c:pt>
                <c:pt idx="1611">
                  <c:v>2005.2916666665446</c:v>
                </c:pt>
                <c:pt idx="1612">
                  <c:v>2005.3749999998779</c:v>
                </c:pt>
                <c:pt idx="1613">
                  <c:v>2005.4583333332112</c:v>
                </c:pt>
                <c:pt idx="1614">
                  <c:v>2005.5416666665444</c:v>
                </c:pt>
                <c:pt idx="1615">
                  <c:v>2005.6249999998777</c:v>
                </c:pt>
                <c:pt idx="1616">
                  <c:v>2005.7083333332109</c:v>
                </c:pt>
                <c:pt idx="1617">
                  <c:v>2005.7916666665442</c:v>
                </c:pt>
                <c:pt idx="1618">
                  <c:v>2005.8749999998774</c:v>
                </c:pt>
                <c:pt idx="1619">
                  <c:v>2005.9583333332107</c:v>
                </c:pt>
                <c:pt idx="1620">
                  <c:v>2006.041666666544</c:v>
                </c:pt>
                <c:pt idx="1621">
                  <c:v>2006.1249999998772</c:v>
                </c:pt>
                <c:pt idx="1622">
                  <c:v>2006.2083333332105</c:v>
                </c:pt>
                <c:pt idx="1623">
                  <c:v>2006.2916666665437</c:v>
                </c:pt>
                <c:pt idx="1624">
                  <c:v>2006.374999999877</c:v>
                </c:pt>
                <c:pt idx="1625">
                  <c:v>2006.4583333332102</c:v>
                </c:pt>
                <c:pt idx="1626">
                  <c:v>2006.5416666665435</c:v>
                </c:pt>
                <c:pt idx="1627">
                  <c:v>2006.6249999998768</c:v>
                </c:pt>
                <c:pt idx="1628">
                  <c:v>2006.70833333321</c:v>
                </c:pt>
                <c:pt idx="1629">
                  <c:v>2006.7916666665433</c:v>
                </c:pt>
                <c:pt idx="1630">
                  <c:v>2006.8749999998765</c:v>
                </c:pt>
                <c:pt idx="1631">
                  <c:v>2006.9583333332098</c:v>
                </c:pt>
                <c:pt idx="1632">
                  <c:v>2007.0416666665431</c:v>
                </c:pt>
                <c:pt idx="1633">
                  <c:v>2007.1249999998763</c:v>
                </c:pt>
                <c:pt idx="1634">
                  <c:v>2007.2083333332096</c:v>
                </c:pt>
                <c:pt idx="1635">
                  <c:v>2007.2916666665428</c:v>
                </c:pt>
                <c:pt idx="1636">
                  <c:v>2007.3749999998761</c:v>
                </c:pt>
                <c:pt idx="1637">
                  <c:v>2007.4583333332093</c:v>
                </c:pt>
                <c:pt idx="1638">
                  <c:v>2007.5416666665426</c:v>
                </c:pt>
                <c:pt idx="1639">
                  <c:v>2007.6249999998759</c:v>
                </c:pt>
                <c:pt idx="1640">
                  <c:v>2007.7083333332091</c:v>
                </c:pt>
                <c:pt idx="1641">
                  <c:v>2007.7916666665424</c:v>
                </c:pt>
                <c:pt idx="1642">
                  <c:v>2007.8749999998756</c:v>
                </c:pt>
                <c:pt idx="1643">
                  <c:v>2007.9583333332089</c:v>
                </c:pt>
                <c:pt idx="1644">
                  <c:v>2008.0416666665421</c:v>
                </c:pt>
                <c:pt idx="1645">
                  <c:v>2008.1249999998754</c:v>
                </c:pt>
                <c:pt idx="1646">
                  <c:v>2008.2083333332087</c:v>
                </c:pt>
                <c:pt idx="1647">
                  <c:v>2008.2916666665419</c:v>
                </c:pt>
                <c:pt idx="1648">
                  <c:v>2008.3749999998752</c:v>
                </c:pt>
                <c:pt idx="1649">
                  <c:v>2008.4583333332084</c:v>
                </c:pt>
                <c:pt idx="1650">
                  <c:v>2008.5416666665417</c:v>
                </c:pt>
                <c:pt idx="1651">
                  <c:v>2008.6249999998749</c:v>
                </c:pt>
                <c:pt idx="1652">
                  <c:v>2008.7083333332082</c:v>
                </c:pt>
                <c:pt idx="1653">
                  <c:v>2008.7916666665415</c:v>
                </c:pt>
                <c:pt idx="1654">
                  <c:v>2008.8749999998747</c:v>
                </c:pt>
                <c:pt idx="1655">
                  <c:v>2008.958333333208</c:v>
                </c:pt>
                <c:pt idx="1656">
                  <c:v>2009.0416666665412</c:v>
                </c:pt>
                <c:pt idx="1657">
                  <c:v>2009.1249999998745</c:v>
                </c:pt>
                <c:pt idx="1658">
                  <c:v>2009.2083333332077</c:v>
                </c:pt>
                <c:pt idx="1659">
                  <c:v>2009.291666666541</c:v>
                </c:pt>
                <c:pt idx="1660">
                  <c:v>2009.3749999998743</c:v>
                </c:pt>
                <c:pt idx="1661">
                  <c:v>2009.4583333332075</c:v>
                </c:pt>
                <c:pt idx="1662">
                  <c:v>2009.5416666665408</c:v>
                </c:pt>
                <c:pt idx="1663">
                  <c:v>2009.624999999874</c:v>
                </c:pt>
                <c:pt idx="1664">
                  <c:v>2009.7083333332073</c:v>
                </c:pt>
                <c:pt idx="1665">
                  <c:v>2009.7916666665406</c:v>
                </c:pt>
                <c:pt idx="1666">
                  <c:v>2009.8749999998738</c:v>
                </c:pt>
                <c:pt idx="1667">
                  <c:v>2009.9583333332071</c:v>
                </c:pt>
                <c:pt idx="1668">
                  <c:v>2010.0416666665403</c:v>
                </c:pt>
                <c:pt idx="1669">
                  <c:v>2010.1249999998736</c:v>
                </c:pt>
                <c:pt idx="1670">
                  <c:v>2010.2083333332068</c:v>
                </c:pt>
                <c:pt idx="1671">
                  <c:v>2010.2916666665401</c:v>
                </c:pt>
                <c:pt idx="1672">
                  <c:v>2010.3749999998734</c:v>
                </c:pt>
                <c:pt idx="1673">
                  <c:v>2010.4583333332066</c:v>
                </c:pt>
                <c:pt idx="1674">
                  <c:v>2010.5416666665399</c:v>
                </c:pt>
                <c:pt idx="1675">
                  <c:v>2010.6249999998731</c:v>
                </c:pt>
                <c:pt idx="1676">
                  <c:v>2010.7083333332064</c:v>
                </c:pt>
                <c:pt idx="1677">
                  <c:v>2010.7916666665396</c:v>
                </c:pt>
                <c:pt idx="1678">
                  <c:v>2010.8749999998729</c:v>
                </c:pt>
                <c:pt idx="1679">
                  <c:v>2010.9583333332062</c:v>
                </c:pt>
                <c:pt idx="1680">
                  <c:v>2011.0416666665394</c:v>
                </c:pt>
                <c:pt idx="1681">
                  <c:v>2011.1249999998727</c:v>
                </c:pt>
                <c:pt idx="1682">
                  <c:v>2011.2083333332059</c:v>
                </c:pt>
                <c:pt idx="1683">
                  <c:v>2011.2916666665392</c:v>
                </c:pt>
                <c:pt idx="1684">
                  <c:v>2011.3749999998724</c:v>
                </c:pt>
                <c:pt idx="1685">
                  <c:v>2011.4583333332057</c:v>
                </c:pt>
                <c:pt idx="1686">
                  <c:v>2011.541666666539</c:v>
                </c:pt>
                <c:pt idx="1687">
                  <c:v>2011.6249999998722</c:v>
                </c:pt>
                <c:pt idx="1688">
                  <c:v>2011.7083333332055</c:v>
                </c:pt>
                <c:pt idx="1689">
                  <c:v>2011.7916666665387</c:v>
                </c:pt>
                <c:pt idx="1690">
                  <c:v>2011.874999999872</c:v>
                </c:pt>
                <c:pt idx="1691">
                  <c:v>2011.9583333332052</c:v>
                </c:pt>
                <c:pt idx="1692">
                  <c:v>2012.0416666665385</c:v>
                </c:pt>
                <c:pt idx="1693">
                  <c:v>2012.1249999998718</c:v>
                </c:pt>
                <c:pt idx="1694">
                  <c:v>2012.208333333205</c:v>
                </c:pt>
                <c:pt idx="1695">
                  <c:v>2012.2916666665383</c:v>
                </c:pt>
                <c:pt idx="1696">
                  <c:v>2012.3749999998715</c:v>
                </c:pt>
                <c:pt idx="1697">
                  <c:v>2012.4583333332048</c:v>
                </c:pt>
                <c:pt idx="1698">
                  <c:v>2012.541666666538</c:v>
                </c:pt>
                <c:pt idx="1699">
                  <c:v>2012.6249999998713</c:v>
                </c:pt>
                <c:pt idx="1700">
                  <c:v>2012.7083333332046</c:v>
                </c:pt>
                <c:pt idx="1701">
                  <c:v>2012.7916666665378</c:v>
                </c:pt>
                <c:pt idx="1702">
                  <c:v>2012.8749999998711</c:v>
                </c:pt>
                <c:pt idx="1703">
                  <c:v>2012.9583333332043</c:v>
                </c:pt>
                <c:pt idx="1704">
                  <c:v>2013.0416666665376</c:v>
                </c:pt>
                <c:pt idx="1705">
                  <c:v>2013.1249999998709</c:v>
                </c:pt>
                <c:pt idx="1706">
                  <c:v>2013.2083333332041</c:v>
                </c:pt>
                <c:pt idx="1707">
                  <c:v>2013.2916666665374</c:v>
                </c:pt>
                <c:pt idx="1708">
                  <c:v>2013.3749999998706</c:v>
                </c:pt>
                <c:pt idx="1709">
                  <c:v>2013.4583333332039</c:v>
                </c:pt>
                <c:pt idx="1710">
                  <c:v>2013.5416666665371</c:v>
                </c:pt>
                <c:pt idx="1711">
                  <c:v>2013.6249999998704</c:v>
                </c:pt>
                <c:pt idx="1712">
                  <c:v>2013.7083333332037</c:v>
                </c:pt>
                <c:pt idx="1713">
                  <c:v>2013.7916666665369</c:v>
                </c:pt>
                <c:pt idx="1714">
                  <c:v>2013.8749999998702</c:v>
                </c:pt>
                <c:pt idx="1715">
                  <c:v>2013.9583333332034</c:v>
                </c:pt>
                <c:pt idx="1716">
                  <c:v>2014.0416666665367</c:v>
                </c:pt>
                <c:pt idx="1717">
                  <c:v>2014.1249999998699</c:v>
                </c:pt>
                <c:pt idx="1718">
                  <c:v>2014.2083333332032</c:v>
                </c:pt>
                <c:pt idx="1719">
                  <c:v>2014.2916666665365</c:v>
                </c:pt>
                <c:pt idx="1720">
                  <c:v>2014.3749999998697</c:v>
                </c:pt>
                <c:pt idx="1721">
                  <c:v>2014.458333333203</c:v>
                </c:pt>
                <c:pt idx="1722">
                  <c:v>2014.5416666665362</c:v>
                </c:pt>
                <c:pt idx="1723">
                  <c:v>2014.6249999998695</c:v>
                </c:pt>
                <c:pt idx="1724">
                  <c:v>2014.7083333332027</c:v>
                </c:pt>
                <c:pt idx="1725">
                  <c:v>2014.791666666536</c:v>
                </c:pt>
                <c:pt idx="1726">
                  <c:v>2014.8749999998693</c:v>
                </c:pt>
                <c:pt idx="1727">
                  <c:v>2014.9583333332025</c:v>
                </c:pt>
                <c:pt idx="1728">
                  <c:v>2015.0416666665358</c:v>
                </c:pt>
                <c:pt idx="1729">
                  <c:v>2015.124999999869</c:v>
                </c:pt>
                <c:pt idx="1730">
                  <c:v>2015.2083333332023</c:v>
                </c:pt>
                <c:pt idx="1731">
                  <c:v>2015.2916666665355</c:v>
                </c:pt>
                <c:pt idx="1732">
                  <c:v>2015.3749999998688</c:v>
                </c:pt>
                <c:pt idx="1733">
                  <c:v>2015.4583333332021</c:v>
                </c:pt>
                <c:pt idx="1734">
                  <c:v>2015.5416666665353</c:v>
                </c:pt>
                <c:pt idx="1735">
                  <c:v>2015.6249999998686</c:v>
                </c:pt>
                <c:pt idx="1736">
                  <c:v>2015.7083333332018</c:v>
                </c:pt>
                <c:pt idx="1737">
                  <c:v>2015.7916666665351</c:v>
                </c:pt>
                <c:pt idx="1738">
                  <c:v>2015.8749999998684</c:v>
                </c:pt>
                <c:pt idx="1739">
                  <c:v>2015.9583333332016</c:v>
                </c:pt>
                <c:pt idx="1740">
                  <c:v>2016.0416666665349</c:v>
                </c:pt>
                <c:pt idx="1741">
                  <c:v>2016.1249999998681</c:v>
                </c:pt>
                <c:pt idx="1742">
                  <c:v>2016.2083333332014</c:v>
                </c:pt>
                <c:pt idx="1743">
                  <c:v>2016.2916666665346</c:v>
                </c:pt>
                <c:pt idx="1744">
                  <c:v>2016.3749999998679</c:v>
                </c:pt>
                <c:pt idx="1745">
                  <c:v>2016.4583333332012</c:v>
                </c:pt>
                <c:pt idx="1746">
                  <c:v>2016.5416666665344</c:v>
                </c:pt>
                <c:pt idx="1747">
                  <c:v>2016.6249999998677</c:v>
                </c:pt>
                <c:pt idx="1748">
                  <c:v>2016.7083333332009</c:v>
                </c:pt>
                <c:pt idx="1749">
                  <c:v>2016.7916666665342</c:v>
                </c:pt>
                <c:pt idx="1750">
                  <c:v>2016.8749999998674</c:v>
                </c:pt>
                <c:pt idx="1751">
                  <c:v>2016.9583333332007</c:v>
                </c:pt>
                <c:pt idx="1752">
                  <c:v>2017.041666666534</c:v>
                </c:pt>
                <c:pt idx="1753">
                  <c:v>2017.1249999998672</c:v>
                </c:pt>
                <c:pt idx="1754">
                  <c:v>2017.2083333332005</c:v>
                </c:pt>
                <c:pt idx="1755">
                  <c:v>2017.2916666665337</c:v>
                </c:pt>
                <c:pt idx="1756">
                  <c:v>2017.374999999867</c:v>
                </c:pt>
                <c:pt idx="1757">
                  <c:v>2017.4583333332002</c:v>
                </c:pt>
                <c:pt idx="1758">
                  <c:v>2017.5416666665335</c:v>
                </c:pt>
                <c:pt idx="1759">
                  <c:v>2017.6249999998668</c:v>
                </c:pt>
                <c:pt idx="1760">
                  <c:v>2017.7083333332</c:v>
                </c:pt>
                <c:pt idx="1761">
                  <c:v>2017.7916666665333</c:v>
                </c:pt>
                <c:pt idx="1762">
                  <c:v>2017.8749999998665</c:v>
                </c:pt>
                <c:pt idx="1763">
                  <c:v>2017.9583333331998</c:v>
                </c:pt>
                <c:pt idx="1764">
                  <c:v>2018.041666666533</c:v>
                </c:pt>
                <c:pt idx="1765">
                  <c:v>2018.1249999998663</c:v>
                </c:pt>
                <c:pt idx="1766">
                  <c:v>2018.2083333331996</c:v>
                </c:pt>
                <c:pt idx="1767">
                  <c:v>2018.2916666665328</c:v>
                </c:pt>
                <c:pt idx="1768">
                  <c:v>2018.3749999998661</c:v>
                </c:pt>
                <c:pt idx="1769">
                  <c:v>2018.4583333331993</c:v>
                </c:pt>
                <c:pt idx="1770">
                  <c:v>2018.5416666665326</c:v>
                </c:pt>
                <c:pt idx="1771">
                  <c:v>2018.6249999998658</c:v>
                </c:pt>
                <c:pt idx="1772">
                  <c:v>2018.7083333331991</c:v>
                </c:pt>
                <c:pt idx="1773">
                  <c:v>2018.7916666665324</c:v>
                </c:pt>
                <c:pt idx="1774">
                  <c:v>2018.8749999998656</c:v>
                </c:pt>
                <c:pt idx="1775">
                  <c:v>2018.9583333331989</c:v>
                </c:pt>
                <c:pt idx="1776">
                  <c:v>2019.0416666665321</c:v>
                </c:pt>
                <c:pt idx="1777">
                  <c:v>2019.1249999998654</c:v>
                </c:pt>
                <c:pt idx="1778">
                  <c:v>2019.2083333331987</c:v>
                </c:pt>
                <c:pt idx="1779">
                  <c:v>2019.2916666665319</c:v>
                </c:pt>
                <c:pt idx="1780">
                  <c:v>2019.3749999998652</c:v>
                </c:pt>
                <c:pt idx="1781">
                  <c:v>2019.4583333331984</c:v>
                </c:pt>
                <c:pt idx="1782">
                  <c:v>2019.5416666665317</c:v>
                </c:pt>
                <c:pt idx="1783">
                  <c:v>2019.6249999998649</c:v>
                </c:pt>
                <c:pt idx="1784">
                  <c:v>2019.7083333331982</c:v>
                </c:pt>
                <c:pt idx="1785">
                  <c:v>2019.7916666665315</c:v>
                </c:pt>
                <c:pt idx="1786">
                  <c:v>2019.8749999998647</c:v>
                </c:pt>
                <c:pt idx="1787">
                  <c:v>2019.958333333198</c:v>
                </c:pt>
                <c:pt idx="1788">
                  <c:v>2020.0416666665312</c:v>
                </c:pt>
                <c:pt idx="1789">
                  <c:v>2020.1249999998645</c:v>
                </c:pt>
                <c:pt idx="1790">
                  <c:v>2020.2083333331977</c:v>
                </c:pt>
                <c:pt idx="1791">
                  <c:v>2020.291666666531</c:v>
                </c:pt>
                <c:pt idx="1792">
                  <c:v>2020.3749999998643</c:v>
                </c:pt>
                <c:pt idx="1793">
                  <c:v>2020.4583333331975</c:v>
                </c:pt>
                <c:pt idx="1794">
                  <c:v>2020.5416666665308</c:v>
                </c:pt>
                <c:pt idx="1795">
                  <c:v>2020.624999999864</c:v>
                </c:pt>
                <c:pt idx="1796">
                  <c:v>2020.7083333331973</c:v>
                </c:pt>
                <c:pt idx="1797">
                  <c:v>2020.7916666665305</c:v>
                </c:pt>
                <c:pt idx="1798">
                  <c:v>2020.8749999998638</c:v>
                </c:pt>
                <c:pt idx="1799">
                  <c:v>2020.9583333331971</c:v>
                </c:pt>
                <c:pt idx="1800">
                  <c:v>2021.0416666665303</c:v>
                </c:pt>
                <c:pt idx="1801">
                  <c:v>2021.1249999998636</c:v>
                </c:pt>
                <c:pt idx="1802">
                  <c:v>2021.2083333331968</c:v>
                </c:pt>
                <c:pt idx="1803">
                  <c:v>2021.2916666665301</c:v>
                </c:pt>
                <c:pt idx="1804">
                  <c:v>2021.3749999998633</c:v>
                </c:pt>
                <c:pt idx="1805">
                  <c:v>2021.4583333331966</c:v>
                </c:pt>
                <c:pt idx="1806">
                  <c:v>2021.5416666665299</c:v>
                </c:pt>
                <c:pt idx="1807">
                  <c:v>2021.6249999998631</c:v>
                </c:pt>
                <c:pt idx="1808">
                  <c:v>2021.7083333331964</c:v>
                </c:pt>
                <c:pt idx="1809">
                  <c:v>2021.7916666665296</c:v>
                </c:pt>
                <c:pt idx="1810">
                  <c:v>2021.8749999998629</c:v>
                </c:pt>
                <c:pt idx="1811">
                  <c:v>2021.9583333331962</c:v>
                </c:pt>
                <c:pt idx="1812">
                  <c:v>2022.0416666665294</c:v>
                </c:pt>
                <c:pt idx="1813">
                  <c:v>2022.1249999998627</c:v>
                </c:pt>
                <c:pt idx="1814">
                  <c:v>2022.2083333331959</c:v>
                </c:pt>
                <c:pt idx="1815">
                  <c:v>2022.2916666665292</c:v>
                </c:pt>
                <c:pt idx="1816">
                  <c:v>2022.3749999998624</c:v>
                </c:pt>
                <c:pt idx="1817">
                  <c:v>2022.4583333331957</c:v>
                </c:pt>
                <c:pt idx="1818">
                  <c:v>2022.541666666529</c:v>
                </c:pt>
                <c:pt idx="1819">
                  <c:v>2022.6249999998622</c:v>
                </c:pt>
                <c:pt idx="1820">
                  <c:v>2022.7083333331955</c:v>
                </c:pt>
                <c:pt idx="1821">
                  <c:v>2022.7916666665287</c:v>
                </c:pt>
                <c:pt idx="1822">
                  <c:v>2022.874999999862</c:v>
                </c:pt>
                <c:pt idx="1823">
                  <c:v>2022.9583333331952</c:v>
                </c:pt>
                <c:pt idx="1824">
                  <c:v>2023.0416666665285</c:v>
                </c:pt>
                <c:pt idx="1825">
                  <c:v>2023.1249999998618</c:v>
                </c:pt>
                <c:pt idx="1826">
                  <c:v>2023.208333333195</c:v>
                </c:pt>
                <c:pt idx="1827">
                  <c:v>2023.2916666665283</c:v>
                </c:pt>
                <c:pt idx="1828">
                  <c:v>2023.3749999998615</c:v>
                </c:pt>
                <c:pt idx="1829">
                  <c:v>2023.4583333331948</c:v>
                </c:pt>
                <c:pt idx="1830">
                  <c:v>2023.541666666528</c:v>
                </c:pt>
              </c:numCache>
            </c:numRef>
          </c:xVal>
          <c:yVal>
            <c:numRef>
              <c:f>Data!$I$9:$I$1863</c:f>
              <c:numCache>
                <c:formatCode>0.00</c:formatCode>
                <c:ptCount val="1855"/>
                <c:pt idx="0">
                  <c:v>108.5415084725082</c:v>
                </c:pt>
                <c:pt idx="1">
                  <c:v>106.74879631438398</c:v>
                </c:pt>
                <c:pt idx="2">
                  <c:v>107.7614137396031</c:v>
                </c:pt>
                <c:pt idx="3">
                  <c:v>114.9973691253891</c:v>
                </c:pt>
                <c:pt idx="4">
                  <c:v>120.65054050687209</c:v>
                </c:pt>
                <c:pt idx="5">
                  <c:v>121.54229408027564</c:v>
                </c:pt>
                <c:pt idx="6">
                  <c:v>119.27283215761491</c:v>
                </c:pt>
                <c:pt idx="7">
                  <c:v>122.71795199410651</c:v>
                </c:pt>
                <c:pt idx="8">
                  <c:v>121.09293316301162</c:v>
                </c:pt>
                <c:pt idx="9">
                  <c:v>113.07177412594712</c:v>
                </c:pt>
                <c:pt idx="10">
                  <c:v>114.30349279834307</c:v>
                </c:pt>
                <c:pt idx="11">
                  <c:v>114.13255015922246</c:v>
                </c:pt>
                <c:pt idx="12">
                  <c:v>117.02198180882303</c:v>
                </c:pt>
                <c:pt idx="13">
                  <c:v>117.50355375042311</c:v>
                </c:pt>
                <c:pt idx="14">
                  <c:v>119.55865187211008</c:v>
                </c:pt>
                <c:pt idx="15">
                  <c:v>120.20788337246614</c:v>
                </c:pt>
                <c:pt idx="16">
                  <c:v>120.20788337246614</c:v>
                </c:pt>
                <c:pt idx="17">
                  <c:v>119.91671420480776</c:v>
                </c:pt>
                <c:pt idx="18">
                  <c:v>120.98196915630184</c:v>
                </c:pt>
                <c:pt idx="19">
                  <c:v>118.67936255038052</c:v>
                </c:pt>
                <c:pt idx="20">
                  <c:v>115.70911019762154</c:v>
                </c:pt>
                <c:pt idx="21">
                  <c:v>118.77813617098114</c:v>
                </c:pt>
                <c:pt idx="22">
                  <c:v>114.87046770148793</c:v>
                </c:pt>
                <c:pt idx="23">
                  <c:v>119.38578732746613</c:v>
                </c:pt>
                <c:pt idx="24">
                  <c:v>120.32768703024692</c:v>
                </c:pt>
                <c:pt idx="25">
                  <c:v>118.65245517336137</c:v>
                </c:pt>
                <c:pt idx="26">
                  <c:v>117.73088270599546</c:v>
                </c:pt>
                <c:pt idx="27">
                  <c:v>116.1181308881051</c:v>
                </c:pt>
                <c:pt idx="28">
                  <c:v>118.9148374760757</c:v>
                </c:pt>
                <c:pt idx="29">
                  <c:v>120.82002072667464</c:v>
                </c:pt>
                <c:pt idx="30">
                  <c:v>120.57741024328772</c:v>
                </c:pt>
                <c:pt idx="31">
                  <c:v>120.57741024328772</c:v>
                </c:pt>
                <c:pt idx="32">
                  <c:v>111.35821187458563</c:v>
                </c:pt>
                <c:pt idx="33">
                  <c:v>104.01764706250907</c:v>
                </c:pt>
                <c:pt idx="34">
                  <c:v>103.50324134784768</c:v>
                </c:pt>
                <c:pt idx="35">
                  <c:v>110.58486871498168</c:v>
                </c:pt>
                <c:pt idx="36">
                  <c:v>114.79618026730145</c:v>
                </c:pt>
                <c:pt idx="37">
                  <c:v>118.24499255001007</c:v>
                </c:pt>
                <c:pt idx="38">
                  <c:v>116.52058640865577</c:v>
                </c:pt>
                <c:pt idx="39">
                  <c:v>115.08832490699452</c:v>
                </c:pt>
                <c:pt idx="40">
                  <c:v>112.96877126133504</c:v>
                </c:pt>
                <c:pt idx="41">
                  <c:v>115.18514866570355</c:v>
                </c:pt>
                <c:pt idx="42">
                  <c:v>114.26347930975263</c:v>
                </c:pt>
                <c:pt idx="43">
                  <c:v>115.44341133087327</c:v>
                </c:pt>
                <c:pt idx="44">
                  <c:v>117.25124998706146</c:v>
                </c:pt>
                <c:pt idx="45">
                  <c:v>118.91130662337612</c:v>
                </c:pt>
                <c:pt idx="46">
                  <c:v>120.95207011586675</c:v>
                </c:pt>
                <c:pt idx="47">
                  <c:v>120.15807403195514</c:v>
                </c:pt>
                <c:pt idx="48">
                  <c:v>120.15807403195514</c:v>
                </c:pt>
                <c:pt idx="49">
                  <c:v>119.8934086706513</c:v>
                </c:pt>
                <c:pt idx="50">
                  <c:v>121.48140083847446</c:v>
                </c:pt>
                <c:pt idx="51">
                  <c:v>122.06127501075031</c:v>
                </c:pt>
                <c:pt idx="52">
                  <c:v>120.29415531497585</c:v>
                </c:pt>
                <c:pt idx="53">
                  <c:v>119.88658638701992</c:v>
                </c:pt>
                <c:pt idx="54">
                  <c:v>120.16030005457017</c:v>
                </c:pt>
                <c:pt idx="55">
                  <c:v>119.6854372916726</c:v>
                </c:pt>
                <c:pt idx="56">
                  <c:v>119.61287271946964</c:v>
                </c:pt>
                <c:pt idx="57">
                  <c:v>117.6968770466177</c:v>
                </c:pt>
                <c:pt idx="58">
                  <c:v>120.64422994408835</c:v>
                </c:pt>
                <c:pt idx="59">
                  <c:v>121.69352764306558</c:v>
                </c:pt>
                <c:pt idx="60">
                  <c:v>125.28950140382609</c:v>
                </c:pt>
                <c:pt idx="61">
                  <c:v>126.9750103913215</c:v>
                </c:pt>
                <c:pt idx="62">
                  <c:v>126.69409222673893</c:v>
                </c:pt>
                <c:pt idx="63">
                  <c:v>122.99670911408511</c:v>
                </c:pt>
                <c:pt idx="64">
                  <c:v>122.80946504414715</c:v>
                </c:pt>
                <c:pt idx="65">
                  <c:v>125.37957189124582</c:v>
                </c:pt>
                <c:pt idx="66">
                  <c:v>123.86897463954402</c:v>
                </c:pt>
                <c:pt idx="67">
                  <c:v>117.62306076904065</c:v>
                </c:pt>
                <c:pt idx="68">
                  <c:v>109.41717128658534</c:v>
                </c:pt>
                <c:pt idx="69">
                  <c:v>106.84593253925337</c:v>
                </c:pt>
                <c:pt idx="70">
                  <c:v>103.86358749654549</c:v>
                </c:pt>
                <c:pt idx="71">
                  <c:v>101.45811489134211</c:v>
                </c:pt>
                <c:pt idx="72">
                  <c:v>98.858586529263803</c:v>
                </c:pt>
                <c:pt idx="73">
                  <c:v>95.501773903188976</c:v>
                </c:pt>
                <c:pt idx="74">
                  <c:v>94.876616447292321</c:v>
                </c:pt>
                <c:pt idx="75">
                  <c:v>85.593199363870539</c:v>
                </c:pt>
                <c:pt idx="76">
                  <c:v>84.064435711190299</c:v>
                </c:pt>
                <c:pt idx="77">
                  <c:v>82.478609942915909</c:v>
                </c:pt>
                <c:pt idx="78">
                  <c:v>85.299166206556194</c:v>
                </c:pt>
                <c:pt idx="79">
                  <c:v>94.830102040816328</c:v>
                </c:pt>
                <c:pt idx="80">
                  <c:v>101.72538012224165</c:v>
                </c:pt>
                <c:pt idx="81">
                  <c:v>103.92315068043823</c:v>
                </c:pt>
                <c:pt idx="82">
                  <c:v>104.39992780078259</c:v>
                </c:pt>
                <c:pt idx="83">
                  <c:v>104.07968262347958</c:v>
                </c:pt>
                <c:pt idx="84">
                  <c:v>107.2993198495945</c:v>
                </c:pt>
                <c:pt idx="85">
                  <c:v>106.08117735312477</c:v>
                </c:pt>
                <c:pt idx="86">
                  <c:v>110.38282008652469</c:v>
                </c:pt>
                <c:pt idx="87">
                  <c:v>114.66914816553927</c:v>
                </c:pt>
                <c:pt idx="88">
                  <c:v>118.84699320688253</c:v>
                </c:pt>
                <c:pt idx="89">
                  <c:v>124.09486216014857</c:v>
                </c:pt>
                <c:pt idx="90">
                  <c:v>125.22022908627329</c:v>
                </c:pt>
                <c:pt idx="91">
                  <c:v>122.76111573764814</c:v>
                </c:pt>
                <c:pt idx="92">
                  <c:v>125.25192098449897</c:v>
                </c:pt>
                <c:pt idx="93">
                  <c:v>125.22022908627329</c:v>
                </c:pt>
                <c:pt idx="94">
                  <c:v>126.27834947088431</c:v>
                </c:pt>
                <c:pt idx="95">
                  <c:v>128.47090681133633</c:v>
                </c:pt>
                <c:pt idx="96">
                  <c:v>131.77920469335061</c:v>
                </c:pt>
                <c:pt idx="97">
                  <c:v>135.01229871382731</c:v>
                </c:pt>
                <c:pt idx="98">
                  <c:v>134.35589305327645</c:v>
                </c:pt>
                <c:pt idx="99">
                  <c:v>140.38704889238781</c:v>
                </c:pt>
                <c:pt idx="100">
                  <c:v>146.71749937294641</c:v>
                </c:pt>
                <c:pt idx="101">
                  <c:v>149.19687554921558</c:v>
                </c:pt>
                <c:pt idx="102">
                  <c:v>150.44129377327502</c:v>
                </c:pt>
                <c:pt idx="103">
                  <c:v>151.5584320933736</c:v>
                </c:pt>
                <c:pt idx="104">
                  <c:v>151.84751917933139</c:v>
                </c:pt>
                <c:pt idx="105">
                  <c:v>159.4418512360912</c:v>
                </c:pt>
                <c:pt idx="106">
                  <c:v>159.47595778864655</c:v>
                </c:pt>
                <c:pt idx="107">
                  <c:v>154.47187351895954</c:v>
                </c:pt>
                <c:pt idx="108">
                  <c:v>155.85240024718507</c:v>
                </c:pt>
                <c:pt idx="109">
                  <c:v>158.59735445897502</c:v>
                </c:pt>
                <c:pt idx="110">
                  <c:v>160.1233086803862</c:v>
                </c:pt>
                <c:pt idx="111">
                  <c:v>162.63502130654683</c:v>
                </c:pt>
                <c:pt idx="112">
                  <c:v>154.3002674750191</c:v>
                </c:pt>
                <c:pt idx="113">
                  <c:v>158.14268987063312</c:v>
                </c:pt>
                <c:pt idx="114">
                  <c:v>165.40602844506722</c:v>
                </c:pt>
                <c:pt idx="115">
                  <c:v>171.34876000596785</c:v>
                </c:pt>
                <c:pt idx="116">
                  <c:v>169.27315662423285</c:v>
                </c:pt>
                <c:pt idx="117">
                  <c:v>174.17488895891142</c:v>
                </c:pt>
                <c:pt idx="118">
                  <c:v>181.47264162156335</c:v>
                </c:pt>
                <c:pt idx="119">
                  <c:v>187.02318354496023</c:v>
                </c:pt>
                <c:pt idx="120">
                  <c:v>200.23451900846294</c:v>
                </c:pt>
                <c:pt idx="121">
                  <c:v>197.59127439595972</c:v>
                </c:pt>
                <c:pt idx="122">
                  <c:v>199.83299063708083</c:v>
                </c:pt>
                <c:pt idx="123">
                  <c:v>197.22156059378563</c:v>
                </c:pt>
                <c:pt idx="124">
                  <c:v>208.15936524695917</c:v>
                </c:pt>
                <c:pt idx="125">
                  <c:v>210.72132666538329</c:v>
                </c:pt>
                <c:pt idx="126">
                  <c:v>201.34355462548854</c:v>
                </c:pt>
                <c:pt idx="127">
                  <c:v>192.76938775510206</c:v>
                </c:pt>
                <c:pt idx="128">
                  <c:v>187.0595750143776</c:v>
                </c:pt>
                <c:pt idx="129">
                  <c:v>182.36195214430893</c:v>
                </c:pt>
                <c:pt idx="130">
                  <c:v>185.26380309423959</c:v>
                </c:pt>
                <c:pt idx="131">
                  <c:v>179.87648733382551</c:v>
                </c:pt>
                <c:pt idx="132">
                  <c:v>177.18282945361847</c:v>
                </c:pt>
                <c:pt idx="133">
                  <c:v>171.68710616512985</c:v>
                </c:pt>
                <c:pt idx="134">
                  <c:v>171.39058266570825</c:v>
                </c:pt>
                <c:pt idx="135">
                  <c:v>169.81787271654798</c:v>
                </c:pt>
                <c:pt idx="136">
                  <c:v>166.2371320978574</c:v>
                </c:pt>
                <c:pt idx="137">
                  <c:v>163.8736602723273</c:v>
                </c:pt>
                <c:pt idx="138">
                  <c:v>174.67999870177661</c:v>
                </c:pt>
                <c:pt idx="139">
                  <c:v>178.29915853573641</c:v>
                </c:pt>
                <c:pt idx="140">
                  <c:v>185.03066363910369</c:v>
                </c:pt>
                <c:pt idx="141">
                  <c:v>181.67225925396355</c:v>
                </c:pt>
                <c:pt idx="142">
                  <c:v>175.53140064774414</c:v>
                </c:pt>
                <c:pt idx="143">
                  <c:v>178.1170288539258</c:v>
                </c:pt>
                <c:pt idx="144">
                  <c:v>177.20204411666248</c:v>
                </c:pt>
                <c:pt idx="145">
                  <c:v>171.60384779331955</c:v>
                </c:pt>
                <c:pt idx="146">
                  <c:v>175.37207464213586</c:v>
                </c:pt>
                <c:pt idx="147">
                  <c:v>180.75382752709473</c:v>
                </c:pt>
                <c:pt idx="148">
                  <c:v>179.39989795918368</c:v>
                </c:pt>
                <c:pt idx="149">
                  <c:v>186.38269319035422</c:v>
                </c:pt>
                <c:pt idx="150">
                  <c:v>187.24617518472093</c:v>
                </c:pt>
                <c:pt idx="151">
                  <c:v>178.74983913794472</c:v>
                </c:pt>
                <c:pt idx="152">
                  <c:v>182.57391962100235</c:v>
                </c:pt>
                <c:pt idx="153">
                  <c:v>177.62164332025182</c:v>
                </c:pt>
                <c:pt idx="154">
                  <c:v>182.13937998366706</c:v>
                </c:pt>
                <c:pt idx="155">
                  <c:v>176.30103630671834</c:v>
                </c:pt>
                <c:pt idx="156">
                  <c:v>171.01860825258447</c:v>
                </c:pt>
                <c:pt idx="157">
                  <c:v>175.64073279995162</c:v>
                </c:pt>
                <c:pt idx="158">
                  <c:v>174.98042929318487</c:v>
                </c:pt>
                <c:pt idx="159">
                  <c:v>170.57300012608513</c:v>
                </c:pt>
                <c:pt idx="160">
                  <c:v>160.12358527620347</c:v>
                </c:pt>
                <c:pt idx="161">
                  <c:v>153.58090114663815</c:v>
                </c:pt>
                <c:pt idx="162">
                  <c:v>155.24917756610469</c:v>
                </c:pt>
                <c:pt idx="163">
                  <c:v>164.99576270478391</c:v>
                </c:pt>
                <c:pt idx="164">
                  <c:v>161.53050152330016</c:v>
                </c:pt>
                <c:pt idx="165">
                  <c:v>157.98821851453849</c:v>
                </c:pt>
                <c:pt idx="166">
                  <c:v>158.30283002834199</c:v>
                </c:pt>
                <c:pt idx="167">
                  <c:v>159.75467831540269</c:v>
                </c:pt>
                <c:pt idx="168">
                  <c:v>156.07369494408005</c:v>
                </c:pt>
                <c:pt idx="169">
                  <c:v>159.03065913192057</c:v>
                </c:pt>
                <c:pt idx="170">
                  <c:v>163.10219473439221</c:v>
                </c:pt>
                <c:pt idx="171">
                  <c:v>160.85897332679949</c:v>
                </c:pt>
                <c:pt idx="172">
                  <c:v>162.76022787187159</c:v>
                </c:pt>
                <c:pt idx="173">
                  <c:v>165.91045838557844</c:v>
                </c:pt>
                <c:pt idx="174">
                  <c:v>170.03535292489846</c:v>
                </c:pt>
                <c:pt idx="175">
                  <c:v>179.56648257315507</c:v>
                </c:pt>
                <c:pt idx="176">
                  <c:v>179.41479802161393</c:v>
                </c:pt>
                <c:pt idx="177">
                  <c:v>189.83243145512699</c:v>
                </c:pt>
                <c:pt idx="178">
                  <c:v>199.77247742745919</c:v>
                </c:pt>
                <c:pt idx="179">
                  <c:v>193.63730881708665</c:v>
                </c:pt>
                <c:pt idx="180">
                  <c:v>198.24749668373809</c:v>
                </c:pt>
                <c:pt idx="181">
                  <c:v>202.05994854304075</c:v>
                </c:pt>
                <c:pt idx="182">
                  <c:v>200.25006488864005</c:v>
                </c:pt>
                <c:pt idx="183">
                  <c:v>199.95842104431097</c:v>
                </c:pt>
                <c:pt idx="184">
                  <c:v>200.9542764033975</c:v>
                </c:pt>
                <c:pt idx="185">
                  <c:v>212.82171249530873</c:v>
                </c:pt>
                <c:pt idx="186">
                  <c:v>213.36380343229257</c:v>
                </c:pt>
                <c:pt idx="187">
                  <c:v>212.31127172058549</c:v>
                </c:pt>
                <c:pt idx="188">
                  <c:v>217.8463886741948</c:v>
                </c:pt>
                <c:pt idx="189">
                  <c:v>223.3815056278041</c:v>
                </c:pt>
                <c:pt idx="190">
                  <c:v>228.91662258141341</c:v>
                </c:pt>
                <c:pt idx="191">
                  <c:v>220.26669818162378</c:v>
                </c:pt>
                <c:pt idx="192">
                  <c:v>212.7348137490882</c:v>
                </c:pt>
                <c:pt idx="193">
                  <c:v>208.72492185420566</c:v>
                </c:pt>
                <c:pt idx="194">
                  <c:v>213.62279908183143</c:v>
                </c:pt>
                <c:pt idx="195">
                  <c:v>218.5206763094572</c:v>
                </c:pt>
                <c:pt idx="196">
                  <c:v>222.28827417686165</c:v>
                </c:pt>
                <c:pt idx="197">
                  <c:v>218.45349153804221</c:v>
                </c:pt>
                <c:pt idx="198">
                  <c:v>215.68359590125198</c:v>
                </c:pt>
                <c:pt idx="199">
                  <c:v>207.77862633199473</c:v>
                </c:pt>
                <c:pt idx="200">
                  <c:v>207.58099211963074</c:v>
                </c:pt>
                <c:pt idx="201">
                  <c:v>198.24749668373809</c:v>
                </c:pt>
                <c:pt idx="202">
                  <c:v>199.68268697243499</c:v>
                </c:pt>
                <c:pt idx="203">
                  <c:v>193.98782366870324</c:v>
                </c:pt>
                <c:pt idx="204">
                  <c:v>193.23862700011401</c:v>
                </c:pt>
                <c:pt idx="205">
                  <c:v>194.35592200583554</c:v>
                </c:pt>
                <c:pt idx="206">
                  <c:v>186.99395526319023</c:v>
                </c:pt>
                <c:pt idx="207">
                  <c:v>189.91351441675801</c:v>
                </c:pt>
                <c:pt idx="208">
                  <c:v>194.78480974480925</c:v>
                </c:pt>
                <c:pt idx="209">
                  <c:v>191.00383815106306</c:v>
                </c:pt>
                <c:pt idx="210">
                  <c:v>193.6545303845879</c:v>
                </c:pt>
                <c:pt idx="211">
                  <c:v>197.7988880387328</c:v>
                </c:pt>
                <c:pt idx="212">
                  <c:v>202.69676526635857</c:v>
                </c:pt>
                <c:pt idx="213">
                  <c:v>199.2230004175795</c:v>
                </c:pt>
                <c:pt idx="214">
                  <c:v>192.88352865730647</c:v>
                </c:pt>
                <c:pt idx="215">
                  <c:v>189.2025452859838</c:v>
                </c:pt>
                <c:pt idx="216">
                  <c:v>199.77247742745919</c:v>
                </c:pt>
                <c:pt idx="217">
                  <c:v>204.49428591710833</c:v>
                </c:pt>
                <c:pt idx="218">
                  <c:v>202.69222758202613</c:v>
                </c:pt>
                <c:pt idx="219">
                  <c:v>202.30168379092396</c:v>
                </c:pt>
                <c:pt idx="220">
                  <c:v>212.96349610877985</c:v>
                </c:pt>
                <c:pt idx="221">
                  <c:v>216.56626202039456</c:v>
                </c:pt>
                <c:pt idx="222">
                  <c:v>212.16288146175432</c:v>
                </c:pt>
                <c:pt idx="223">
                  <c:v>214.96503272634357</c:v>
                </c:pt>
                <c:pt idx="224">
                  <c:v>217.45102317750843</c:v>
                </c:pt>
                <c:pt idx="225">
                  <c:v>213.49736821064465</c:v>
                </c:pt>
                <c:pt idx="226">
                  <c:v>211.52054072721273</c:v>
                </c:pt>
                <c:pt idx="227">
                  <c:v>207.76929686635435</c:v>
                </c:pt>
                <c:pt idx="228">
                  <c:v>215.36534004985631</c:v>
                </c:pt>
                <c:pt idx="229">
                  <c:v>212.96349610877985</c:v>
                </c:pt>
                <c:pt idx="230">
                  <c:v>211.36226681472888</c:v>
                </c:pt>
                <c:pt idx="231">
                  <c:v>215.76564737336903</c:v>
                </c:pt>
                <c:pt idx="232">
                  <c:v>222.19540913774497</c:v>
                </c:pt>
                <c:pt idx="233">
                  <c:v>220.61394715099948</c:v>
                </c:pt>
                <c:pt idx="234">
                  <c:v>219.03248516425393</c:v>
                </c:pt>
                <c:pt idx="235">
                  <c:v>206.25364558827368</c:v>
                </c:pt>
                <c:pt idx="236">
                  <c:v>200.43620654591592</c:v>
                </c:pt>
                <c:pt idx="237">
                  <c:v>191.39397166414525</c:v>
                </c:pt>
                <c:pt idx="238">
                  <c:v>181.7298276735057</c:v>
                </c:pt>
                <c:pt idx="239">
                  <c:v>177.48560664503742</c:v>
                </c:pt>
                <c:pt idx="240">
                  <c:v>189.02319489345021</c:v>
                </c:pt>
                <c:pt idx="241">
                  <c:v>189.06075490449641</c:v>
                </c:pt>
                <c:pt idx="242">
                  <c:v>183.37893443245773</c:v>
                </c:pt>
                <c:pt idx="243">
                  <c:v>187.24961401000039</c:v>
                </c:pt>
                <c:pt idx="244">
                  <c:v>188.71636703548148</c:v>
                </c:pt>
                <c:pt idx="245">
                  <c:v>189.41373868455233</c:v>
                </c:pt>
                <c:pt idx="246">
                  <c:v>188.58934191940276</c:v>
                </c:pt>
                <c:pt idx="247">
                  <c:v>194.91518986638479</c:v>
                </c:pt>
                <c:pt idx="248">
                  <c:v>213.36380343229257</c:v>
                </c:pt>
                <c:pt idx="249">
                  <c:v>213.36380343229257</c:v>
                </c:pt>
                <c:pt idx="250">
                  <c:v>212.82171249530873</c:v>
                </c:pt>
                <c:pt idx="251">
                  <c:v>219.30770754278481</c:v>
                </c:pt>
                <c:pt idx="252">
                  <c:v>229.1630154025693</c:v>
                </c:pt>
                <c:pt idx="253">
                  <c:v>229.57891924177542</c:v>
                </c:pt>
                <c:pt idx="254">
                  <c:v>238.26295275094037</c:v>
                </c:pt>
                <c:pt idx="255">
                  <c:v>241.05007595874176</c:v>
                </c:pt>
                <c:pt idx="256">
                  <c:v>241.05007595874176</c:v>
                </c:pt>
                <c:pt idx="257">
                  <c:v>239.75178111515788</c:v>
                </c:pt>
                <c:pt idx="258">
                  <c:v>233.44229757756068</c:v>
                </c:pt>
                <c:pt idx="259">
                  <c:v>233.73795763383657</c:v>
                </c:pt>
                <c:pt idx="260">
                  <c:v>227.91530388495099</c:v>
                </c:pt>
                <c:pt idx="261">
                  <c:v>232.4902461162182</c:v>
                </c:pt>
                <c:pt idx="262">
                  <c:v>225.79370259026089</c:v>
                </c:pt>
                <c:pt idx="263">
                  <c:v>220.56933525552196</c:v>
                </c:pt>
                <c:pt idx="264">
                  <c:v>216.45527245188262</c:v>
                </c:pt>
                <c:pt idx="265">
                  <c:v>210.06609744757631</c:v>
                </c:pt>
                <c:pt idx="266">
                  <c:v>207.37875307525215</c:v>
                </c:pt>
                <c:pt idx="267">
                  <c:v>209.93907874046721</c:v>
                </c:pt>
                <c:pt idx="268">
                  <c:v>193.74874458016814</c:v>
                </c:pt>
                <c:pt idx="269">
                  <c:v>189.27348301400392</c:v>
                </c:pt>
                <c:pt idx="270">
                  <c:v>176.13516315418838</c:v>
                </c:pt>
                <c:pt idx="271">
                  <c:v>178.98672135371737</c:v>
                </c:pt>
                <c:pt idx="272">
                  <c:v>184.14130693392423</c:v>
                </c:pt>
                <c:pt idx="273">
                  <c:v>187.15672764275169</c:v>
                </c:pt>
                <c:pt idx="274">
                  <c:v>195.1365043139422</c:v>
                </c:pt>
                <c:pt idx="275">
                  <c:v>190.84934200683148</c:v>
                </c:pt>
                <c:pt idx="276">
                  <c:v>192.14760616127035</c:v>
                </c:pt>
                <c:pt idx="277">
                  <c:v>197.56007991434362</c:v>
                </c:pt>
                <c:pt idx="278">
                  <c:v>209.32003537823405</c:v>
                </c:pt>
                <c:pt idx="279">
                  <c:v>212.1047808599844</c:v>
                </c:pt>
                <c:pt idx="280">
                  <c:v>204.21466866169177</c:v>
                </c:pt>
                <c:pt idx="281">
                  <c:v>201.4299231799414</c:v>
                </c:pt>
                <c:pt idx="282">
                  <c:v>197.2528049573159</c:v>
                </c:pt>
                <c:pt idx="283">
                  <c:v>198.91323114663365</c:v>
                </c:pt>
                <c:pt idx="284">
                  <c:v>199.26418416724331</c:v>
                </c:pt>
                <c:pt idx="285">
                  <c:v>198.55249284241958</c:v>
                </c:pt>
                <c:pt idx="286">
                  <c:v>198.55249284241958</c:v>
                </c:pt>
                <c:pt idx="287">
                  <c:v>199.57342619210783</c:v>
                </c:pt>
                <c:pt idx="288">
                  <c:v>197.2528049573159</c:v>
                </c:pt>
                <c:pt idx="289">
                  <c:v>194.46805947556555</c:v>
                </c:pt>
                <c:pt idx="290">
                  <c:v>194.46805947556555</c:v>
                </c:pt>
                <c:pt idx="291">
                  <c:v>194.37153678813689</c:v>
                </c:pt>
                <c:pt idx="292">
                  <c:v>202.2374474119209</c:v>
                </c:pt>
                <c:pt idx="293">
                  <c:v>203.39952549480904</c:v>
                </c:pt>
                <c:pt idx="294">
                  <c:v>207.06306980135932</c:v>
                </c:pt>
                <c:pt idx="295">
                  <c:v>213.05255405381592</c:v>
                </c:pt>
                <c:pt idx="296">
                  <c:v>214.38691242993588</c:v>
                </c:pt>
                <c:pt idx="297">
                  <c:v>211.2734095523227</c:v>
                </c:pt>
                <c:pt idx="298">
                  <c:v>204.15683154634971</c:v>
                </c:pt>
                <c:pt idx="299">
                  <c:v>194.85377744976358</c:v>
                </c:pt>
                <c:pt idx="300">
                  <c:v>195.35003328044505</c:v>
                </c:pt>
                <c:pt idx="301">
                  <c:v>206.5352898964837</c:v>
                </c:pt>
                <c:pt idx="302">
                  <c:v>203.28642016777499</c:v>
                </c:pt>
                <c:pt idx="303">
                  <c:v>208.15983428238272</c:v>
                </c:pt>
                <c:pt idx="304">
                  <c:v>210.31085352990354</c:v>
                </c:pt>
                <c:pt idx="305">
                  <c:v>209.61545771303952</c:v>
                </c:pt>
                <c:pt idx="306">
                  <c:v>196.02927063904622</c:v>
                </c:pt>
                <c:pt idx="307">
                  <c:v>184.86918839969456</c:v>
                </c:pt>
                <c:pt idx="308">
                  <c:v>194.57360773826122</c:v>
                </c:pt>
                <c:pt idx="309">
                  <c:v>193.08943904021925</c:v>
                </c:pt>
                <c:pt idx="310">
                  <c:v>200.38246973497647</c:v>
                </c:pt>
                <c:pt idx="311">
                  <c:v>193.06256216474898</c:v>
                </c:pt>
                <c:pt idx="312">
                  <c:v>198.74083725603055</c:v>
                </c:pt>
                <c:pt idx="313">
                  <c:v>196.85703785076015</c:v>
                </c:pt>
                <c:pt idx="314">
                  <c:v>197.32798770207776</c:v>
                </c:pt>
                <c:pt idx="315">
                  <c:v>194.05956030259279</c:v>
                </c:pt>
                <c:pt idx="316">
                  <c:v>197.97015450675951</c:v>
                </c:pt>
                <c:pt idx="317">
                  <c:v>207.18935287839781</c:v>
                </c:pt>
                <c:pt idx="318">
                  <c:v>216.40855125003614</c:v>
                </c:pt>
                <c:pt idx="319">
                  <c:v>220.45901730523542</c:v>
                </c:pt>
                <c:pt idx="320">
                  <c:v>224.62310456014416</c:v>
                </c:pt>
                <c:pt idx="321">
                  <c:v>220.51221555310192</c:v>
                </c:pt>
                <c:pt idx="322">
                  <c:v>212.73481375973529</c:v>
                </c:pt>
                <c:pt idx="323">
                  <c:v>217.30975599112745</c:v>
                </c:pt>
                <c:pt idx="324">
                  <c:v>223.25718089193722</c:v>
                </c:pt>
                <c:pt idx="325">
                  <c:v>219.66155004174738</c:v>
                </c:pt>
                <c:pt idx="326">
                  <c:v>209.73844100495384</c:v>
                </c:pt>
                <c:pt idx="327">
                  <c:v>206.13003771884712</c:v>
                </c:pt>
                <c:pt idx="328">
                  <c:v>205.21010635428169</c:v>
                </c:pt>
                <c:pt idx="329">
                  <c:v>228.23150784625085</c:v>
                </c:pt>
                <c:pt idx="330">
                  <c:v>232.40706535472154</c:v>
                </c:pt>
                <c:pt idx="331">
                  <c:v>241.09945559436662</c:v>
                </c:pt>
                <c:pt idx="332">
                  <c:v>240.64196137122741</c:v>
                </c:pt>
                <c:pt idx="333">
                  <c:v>235.60952491669607</c:v>
                </c:pt>
                <c:pt idx="334">
                  <c:v>243.38692671006274</c:v>
                </c:pt>
                <c:pt idx="335">
                  <c:v>254.84348208128802</c:v>
                </c:pt>
                <c:pt idx="336">
                  <c:v>274.23864974411168</c:v>
                </c:pt>
                <c:pt idx="337">
                  <c:v>276.81524797596978</c:v>
                </c:pt>
                <c:pt idx="338">
                  <c:v>280.76348447641942</c:v>
                </c:pt>
                <c:pt idx="339">
                  <c:v>280.43168621411968</c:v>
                </c:pt>
                <c:pt idx="340">
                  <c:v>268.74703262186472</c:v>
                </c:pt>
                <c:pt idx="341">
                  <c:v>259.18568516096917</c:v>
                </c:pt>
                <c:pt idx="342">
                  <c:v>264.62412071968976</c:v>
                </c:pt>
                <c:pt idx="343">
                  <c:v>267.84207244873801</c:v>
                </c:pt>
                <c:pt idx="344">
                  <c:v>254.99576507761799</c:v>
                </c:pt>
                <c:pt idx="345">
                  <c:v>250.66172489916426</c:v>
                </c:pt>
                <c:pt idx="346">
                  <c:v>252.2912890520017</c:v>
                </c:pt>
                <c:pt idx="347">
                  <c:v>232.27464173980982</c:v>
                </c:pt>
                <c:pt idx="348">
                  <c:v>235.3613479423322</c:v>
                </c:pt>
                <c:pt idx="349">
                  <c:v>236.75326046269493</c:v>
                </c:pt>
                <c:pt idx="350">
                  <c:v>238.65948639234625</c:v>
                </c:pt>
                <c:pt idx="351">
                  <c:v>241.70944787978837</c:v>
                </c:pt>
                <c:pt idx="352">
                  <c:v>235.88844982571058</c:v>
                </c:pt>
                <c:pt idx="353">
                  <c:v>231.68418105821809</c:v>
                </c:pt>
                <c:pt idx="354">
                  <c:v>228.85866158587152</c:v>
                </c:pt>
                <c:pt idx="355">
                  <c:v>234.84710503170911</c:v>
                </c:pt>
                <c:pt idx="356">
                  <c:v>226.51539883925849</c:v>
                </c:pt>
                <c:pt idx="357">
                  <c:v>237.61466350851376</c:v>
                </c:pt>
                <c:pt idx="358">
                  <c:v>256.19684185277356</c:v>
                </c:pt>
                <c:pt idx="359">
                  <c:v>275.01113125325514</c:v>
                </c:pt>
                <c:pt idx="360">
                  <c:v>279.5234061572699</c:v>
                </c:pt>
                <c:pt idx="361">
                  <c:v>290.22280954673943</c:v>
                </c:pt>
                <c:pt idx="362">
                  <c:v>300.63079995807084</c:v>
                </c:pt>
                <c:pt idx="363">
                  <c:v>329.97499804034538</c:v>
                </c:pt>
                <c:pt idx="364">
                  <c:v>313.35463573118795</c:v>
                </c:pt>
                <c:pt idx="365">
                  <c:v>344.56848689716651</c:v>
                </c:pt>
                <c:pt idx="366">
                  <c:v>317.443707545606</c:v>
                </c:pt>
                <c:pt idx="367">
                  <c:v>317.87385933584864</c:v>
                </c:pt>
                <c:pt idx="368">
                  <c:v>312.43503288173588</c:v>
                </c:pt>
                <c:pt idx="369">
                  <c:v>308.92013876181636</c:v>
                </c:pt>
                <c:pt idx="370">
                  <c:v>311.75732645476143</c:v>
                </c:pt>
                <c:pt idx="371">
                  <c:v>303.08992281456113</c:v>
                </c:pt>
                <c:pt idx="372">
                  <c:v>313.30067955602254</c:v>
                </c:pt>
                <c:pt idx="373">
                  <c:v>316.00154748322967</c:v>
                </c:pt>
                <c:pt idx="374">
                  <c:v>316.38738575854489</c:v>
                </c:pt>
                <c:pt idx="375">
                  <c:v>323.29591766886523</c:v>
                </c:pt>
                <c:pt idx="376">
                  <c:v>318.73877958241519</c:v>
                </c:pt>
                <c:pt idx="377">
                  <c:v>313.17110906763435</c:v>
                </c:pt>
                <c:pt idx="378">
                  <c:v>320.24631842825863</c:v>
                </c:pt>
                <c:pt idx="379">
                  <c:v>332.67889169181154</c:v>
                </c:pt>
                <c:pt idx="380">
                  <c:v>329.55580442908013</c:v>
                </c:pt>
                <c:pt idx="381">
                  <c:v>298.31512370886037</c:v>
                </c:pt>
                <c:pt idx="382">
                  <c:v>296.49847346864709</c:v>
                </c:pt>
                <c:pt idx="383">
                  <c:v>286.44260338784568</c:v>
                </c:pt>
                <c:pt idx="384">
                  <c:v>297.72288516059251</c:v>
                </c:pt>
                <c:pt idx="385">
                  <c:v>295.96329364073085</c:v>
                </c:pt>
                <c:pt idx="386">
                  <c:v>294.04295784574788</c:v>
                </c:pt>
                <c:pt idx="387">
                  <c:v>282.03377763670125</c:v>
                </c:pt>
                <c:pt idx="388">
                  <c:v>283.00837442497277</c:v>
                </c:pt>
                <c:pt idx="389">
                  <c:v>267.36843794359265</c:v>
                </c:pt>
                <c:pt idx="390">
                  <c:v>255.07991642250832</c:v>
                </c:pt>
                <c:pt idx="391">
                  <c:v>246.88756874178546</c:v>
                </c:pt>
                <c:pt idx="392">
                  <c:v>238.15962412457495</c:v>
                </c:pt>
                <c:pt idx="393">
                  <c:v>233.10952946056966</c:v>
                </c:pt>
                <c:pt idx="394">
                  <c:v>236.60514607299848</c:v>
                </c:pt>
                <c:pt idx="395">
                  <c:v>247.53117988847134</c:v>
                </c:pt>
                <c:pt idx="396">
                  <c:v>245.88968920435249</c:v>
                </c:pt>
                <c:pt idx="397">
                  <c:v>233.88835892551043</c:v>
                </c:pt>
                <c:pt idx="398">
                  <c:v>235.81662955946118</c:v>
                </c:pt>
                <c:pt idx="399">
                  <c:v>244.41729585582345</c:v>
                </c:pt>
                <c:pt idx="400">
                  <c:v>244.89386138128822</c:v>
                </c:pt>
                <c:pt idx="401">
                  <c:v>245.27062116802867</c:v>
                </c:pt>
                <c:pt idx="402">
                  <c:v>255.44313541002066</c:v>
                </c:pt>
                <c:pt idx="403">
                  <c:v>261.03798746303409</c:v>
                </c:pt>
                <c:pt idx="404">
                  <c:v>269.44798278081743</c:v>
                </c:pt>
                <c:pt idx="405">
                  <c:v>285.27621127750479</c:v>
                </c:pt>
                <c:pt idx="406">
                  <c:v>293.97967575714159</c:v>
                </c:pt>
                <c:pt idx="407">
                  <c:v>296.85830171314791</c:v>
                </c:pt>
                <c:pt idx="408">
                  <c:v>303.33521011416195</c:v>
                </c:pt>
                <c:pt idx="409">
                  <c:v>316.64885516069108</c:v>
                </c:pt>
                <c:pt idx="410">
                  <c:v>329.34266936930925</c:v>
                </c:pt>
                <c:pt idx="411">
                  <c:v>325.33960929962694</c:v>
                </c:pt>
                <c:pt idx="412">
                  <c:v>312.88358656242457</c:v>
                </c:pt>
                <c:pt idx="413">
                  <c:v>316.56456993374724</c:v>
                </c:pt>
                <c:pt idx="414">
                  <c:v>326.50322503631838</c:v>
                </c:pt>
                <c:pt idx="415">
                  <c:v>334.80138764614856</c:v>
                </c:pt>
                <c:pt idx="416">
                  <c:v>339.75476517307993</c:v>
                </c:pt>
                <c:pt idx="417">
                  <c:v>344.54004355579929</c:v>
                </c:pt>
                <c:pt idx="418">
                  <c:v>338.8044477158308</c:v>
                </c:pt>
                <c:pt idx="419">
                  <c:v>343.27614525374912</c:v>
                </c:pt>
                <c:pt idx="420">
                  <c:v>355.15047732227504</c:v>
                </c:pt>
                <c:pt idx="421">
                  <c:v>352.63167961076965</c:v>
                </c:pt>
                <c:pt idx="422">
                  <c:v>343.99580174275076</c:v>
                </c:pt>
                <c:pt idx="423">
                  <c:v>339.31803456424052</c:v>
                </c:pt>
                <c:pt idx="424">
                  <c:v>326.65131665843762</c:v>
                </c:pt>
                <c:pt idx="425">
                  <c:v>330.92126851018196</c:v>
                </c:pt>
                <c:pt idx="426">
                  <c:v>333.49709344183145</c:v>
                </c:pt>
                <c:pt idx="427">
                  <c:v>350.1128818992641</c:v>
                </c:pt>
                <c:pt idx="428">
                  <c:v>356.89680894162626</c:v>
                </c:pt>
                <c:pt idx="429">
                  <c:v>338.69383356910282</c:v>
                </c:pt>
                <c:pt idx="430">
                  <c:v>341.94133371886028</c:v>
                </c:pt>
                <c:pt idx="431">
                  <c:v>335.23671285537131</c:v>
                </c:pt>
                <c:pt idx="432">
                  <c:v>329.20031725602263</c:v>
                </c:pt>
                <c:pt idx="433">
                  <c:v>312.15533224655104</c:v>
                </c:pt>
                <c:pt idx="434">
                  <c:v>284.4742431242226</c:v>
                </c:pt>
                <c:pt idx="435">
                  <c:v>285.83699398948835</c:v>
                </c:pt>
                <c:pt idx="436">
                  <c:v>270.20677250324229</c:v>
                </c:pt>
                <c:pt idx="437">
                  <c:v>258.8389746525603</c:v>
                </c:pt>
                <c:pt idx="438">
                  <c:v>268.74352725406135</c:v>
                </c:pt>
                <c:pt idx="439">
                  <c:v>248.6042702976759</c:v>
                </c:pt>
                <c:pt idx="440">
                  <c:v>245.96305627060894</c:v>
                </c:pt>
                <c:pt idx="441">
                  <c:v>216.98335134843751</c:v>
                </c:pt>
                <c:pt idx="442">
                  <c:v>212.92982269777139</c:v>
                </c:pt>
                <c:pt idx="443">
                  <c:v>228.69665843258022</c:v>
                </c:pt>
                <c:pt idx="444">
                  <c:v>241.06403822104707</c:v>
                </c:pt>
                <c:pt idx="445">
                  <c:v>234.84735184593555</c:v>
                </c:pt>
                <c:pt idx="446">
                  <c:v>244.45474351236018</c:v>
                </c:pt>
                <c:pt idx="447">
                  <c:v>254.78885207596801</c:v>
                </c:pt>
                <c:pt idx="448">
                  <c:v>268.51366593088898</c:v>
                </c:pt>
                <c:pt idx="449">
                  <c:v>268.86558423486127</c:v>
                </c:pt>
                <c:pt idx="450">
                  <c:v>275.6891224940693</c:v>
                </c:pt>
                <c:pt idx="451">
                  <c:v>287.52426159103686</c:v>
                </c:pt>
                <c:pt idx="452">
                  <c:v>284.39143065360429</c:v>
                </c:pt>
                <c:pt idx="453">
                  <c:v>284.77893553423712</c:v>
                </c:pt>
                <c:pt idx="454">
                  <c:v>300.8272535074114</c:v>
                </c:pt>
                <c:pt idx="455">
                  <c:v>304.40201405900171</c:v>
                </c:pt>
                <c:pt idx="456">
                  <c:v>308.66307098268948</c:v>
                </c:pt>
                <c:pt idx="457">
                  <c:v>296.64869587145245</c:v>
                </c:pt>
                <c:pt idx="458">
                  <c:v>300.6939053606086</c:v>
                </c:pt>
                <c:pt idx="459">
                  <c:v>307.70143415329869</c:v>
                </c:pt>
                <c:pt idx="460">
                  <c:v>314.69121588636347</c:v>
                </c:pt>
                <c:pt idx="461">
                  <c:v>317.01103170968292</c:v>
                </c:pt>
                <c:pt idx="462">
                  <c:v>321.53976073410689</c:v>
                </c:pt>
                <c:pt idx="463">
                  <c:v>326.00959049446834</c:v>
                </c:pt>
                <c:pt idx="464">
                  <c:v>323.10091679271312</c:v>
                </c:pt>
                <c:pt idx="465">
                  <c:v>318.0694897959184</c:v>
                </c:pt>
                <c:pt idx="466">
                  <c:v>313.47086273012337</c:v>
                </c:pt>
                <c:pt idx="467">
                  <c:v>314.14475979373901</c:v>
                </c:pt>
                <c:pt idx="468">
                  <c:v>310.3915811708884</c:v>
                </c:pt>
                <c:pt idx="469">
                  <c:v>299.30616755764237</c:v>
                </c:pt>
                <c:pt idx="470">
                  <c:v>300.91097253898994</c:v>
                </c:pt>
                <c:pt idx="471">
                  <c:v>290.91505106236008</c:v>
                </c:pt>
                <c:pt idx="472">
                  <c:v>291.57513627457718</c:v>
                </c:pt>
                <c:pt idx="473">
                  <c:v>280.21462189038533</c:v>
                </c:pt>
                <c:pt idx="474">
                  <c:v>266.04992671790433</c:v>
                </c:pt>
                <c:pt idx="475">
                  <c:v>275.16275510204082</c:v>
                </c:pt>
                <c:pt idx="476">
                  <c:v>279.74479533616454</c:v>
                </c:pt>
                <c:pt idx="477">
                  <c:v>301.48396076880044</c:v>
                </c:pt>
                <c:pt idx="478">
                  <c:v>307.37128239991534</c:v>
                </c:pt>
                <c:pt idx="479">
                  <c:v>298.7873368119478</c:v>
                </c:pt>
                <c:pt idx="480">
                  <c:v>306.05067538638184</c:v>
                </c:pt>
                <c:pt idx="481">
                  <c:v>321.26851648639746</c:v>
                </c:pt>
                <c:pt idx="482">
                  <c:v>314.17793699112917</c:v>
                </c:pt>
                <c:pt idx="483">
                  <c:v>323.02967888193979</c:v>
                </c:pt>
                <c:pt idx="484">
                  <c:v>329.99152540956783</c:v>
                </c:pt>
                <c:pt idx="485">
                  <c:v>336.60527961081442</c:v>
                </c:pt>
                <c:pt idx="486">
                  <c:v>331.61077983007306</c:v>
                </c:pt>
                <c:pt idx="487">
                  <c:v>305.90075356231262</c:v>
                </c:pt>
                <c:pt idx="488">
                  <c:v>286.24157018337979</c:v>
                </c:pt>
                <c:pt idx="489">
                  <c:v>287.89232895029664</c:v>
                </c:pt>
                <c:pt idx="490">
                  <c:v>302.56486748202565</c:v>
                </c:pt>
                <c:pt idx="491">
                  <c:v>307.09882038510585</c:v>
                </c:pt>
                <c:pt idx="492">
                  <c:v>304.23281052216907</c:v>
                </c:pt>
                <c:pt idx="493">
                  <c:v>298.45718505856439</c:v>
                </c:pt>
                <c:pt idx="494">
                  <c:v>300.83699947959701</c:v>
                </c:pt>
                <c:pt idx="495">
                  <c:v>301.09456647293126</c:v>
                </c:pt>
                <c:pt idx="496">
                  <c:v>300.78059925033176</c:v>
                </c:pt>
                <c:pt idx="497">
                  <c:v>303.75925249010709</c:v>
                </c:pt>
                <c:pt idx="498">
                  <c:v>304.07632895408426</c:v>
                </c:pt>
                <c:pt idx="499">
                  <c:v>308.00184537012052</c:v>
                </c:pt>
                <c:pt idx="500">
                  <c:v>306.56551020408165</c:v>
                </c:pt>
                <c:pt idx="501">
                  <c:v>305.94367346938776</c:v>
                </c:pt>
                <c:pt idx="502">
                  <c:v>302.52357142857147</c:v>
                </c:pt>
                <c:pt idx="503">
                  <c:v>294.50125479834156</c:v>
                </c:pt>
                <c:pt idx="504">
                  <c:v>289.15408163265312</c:v>
                </c:pt>
                <c:pt idx="505">
                  <c:v>278.89377551020414</c:v>
                </c:pt>
                <c:pt idx="506">
                  <c:v>273.60816326530619</c:v>
                </c:pt>
                <c:pt idx="507">
                  <c:v>273.29724489795916</c:v>
                </c:pt>
                <c:pt idx="508">
                  <c:v>268.57577319587637</c:v>
                </c:pt>
                <c:pt idx="509">
                  <c:v>252.46571428571428</c:v>
                </c:pt>
                <c:pt idx="510">
                  <c:v>253.30111111111114</c:v>
                </c:pt>
                <c:pt idx="511">
                  <c:v>260.07222222222225</c:v>
                </c:pt>
                <c:pt idx="512">
                  <c:v>259.90910000000002</c:v>
                </c:pt>
                <c:pt idx="513">
                  <c:v>251.68220000000002</c:v>
                </c:pt>
                <c:pt idx="514">
                  <c:v>242.85495049504956</c:v>
                </c:pt>
                <c:pt idx="515">
                  <c:v>244.97880000000001</c:v>
                </c:pt>
                <c:pt idx="516">
                  <c:v>255.03389999999999</c:v>
                </c:pt>
                <c:pt idx="517">
                  <c:v>260.9955555555556</c:v>
                </c:pt>
                <c:pt idx="518">
                  <c:v>256.07111111111112</c:v>
                </c:pt>
                <c:pt idx="519">
                  <c:v>252.46571428571428</c:v>
                </c:pt>
                <c:pt idx="520">
                  <c:v>251.45444444444448</c:v>
                </c:pt>
                <c:pt idx="521">
                  <c:v>250.22333333333339</c:v>
                </c:pt>
                <c:pt idx="522">
                  <c:v>234.00960000000003</c:v>
                </c:pt>
                <c:pt idx="523">
                  <c:v>229.42117647058831</c:v>
                </c:pt>
                <c:pt idx="524">
                  <c:v>229.42117647058831</c:v>
                </c:pt>
                <c:pt idx="525">
                  <c:v>231.6926732673268</c:v>
                </c:pt>
                <c:pt idx="526">
                  <c:v>229.42117647058831</c:v>
                </c:pt>
                <c:pt idx="527">
                  <c:v>221.73712871287131</c:v>
                </c:pt>
                <c:pt idx="528">
                  <c:v>225.65900990099016</c:v>
                </c:pt>
                <c:pt idx="529">
                  <c:v>224.86860000000001</c:v>
                </c:pt>
                <c:pt idx="530">
                  <c:v>232.98777777777784</c:v>
                </c:pt>
                <c:pt idx="531">
                  <c:v>248.02580000000006</c:v>
                </c:pt>
                <c:pt idx="532">
                  <c:v>239.83811881188123</c:v>
                </c:pt>
                <c:pt idx="533">
                  <c:v>242.55326732673268</c:v>
                </c:pt>
                <c:pt idx="534">
                  <c:v>241.64821782178223</c:v>
                </c:pt>
                <c:pt idx="535">
                  <c:v>251.90544554455451</c:v>
                </c:pt>
                <c:pt idx="536">
                  <c:v>261.25762376237628</c:v>
                </c:pt>
                <c:pt idx="537">
                  <c:v>273.03509803921577</c:v>
                </c:pt>
                <c:pt idx="538">
                  <c:v>279.85067961165055</c:v>
                </c:pt>
                <c:pt idx="539">
                  <c:v>280.44233009708739</c:v>
                </c:pt>
                <c:pt idx="540">
                  <c:v>273.35105769230773</c:v>
                </c:pt>
                <c:pt idx="541">
                  <c:v>269.5423076923077</c:v>
                </c:pt>
                <c:pt idx="542">
                  <c:v>266.10466666666673</c:v>
                </c:pt>
                <c:pt idx="543">
                  <c:v>260.71971698113214</c:v>
                </c:pt>
                <c:pt idx="544">
                  <c:v>263.97841121495333</c:v>
                </c:pt>
                <c:pt idx="545">
                  <c:v>264.07333333333332</c:v>
                </c:pt>
                <c:pt idx="546">
                  <c:v>260.4056481481482</c:v>
                </c:pt>
                <c:pt idx="547">
                  <c:v>259.97339449541289</c:v>
                </c:pt>
                <c:pt idx="548">
                  <c:v>265.72036036036042</c:v>
                </c:pt>
                <c:pt idx="549">
                  <c:v>269.10672566371682</c:v>
                </c:pt>
                <c:pt idx="550">
                  <c:v>270.52060869565224</c:v>
                </c:pt>
                <c:pt idx="551">
                  <c:v>257.41896551724147</c:v>
                </c:pt>
                <c:pt idx="552">
                  <c:v>249.22897435897443</c:v>
                </c:pt>
                <c:pt idx="553">
                  <c:v>229.28675000000001</c:v>
                </c:pt>
                <c:pt idx="554">
                  <c:v>236.39641666666671</c:v>
                </c:pt>
                <c:pt idx="555">
                  <c:v>221.75388888888895</c:v>
                </c:pt>
                <c:pt idx="556">
                  <c:v>210.90953125000001</c:v>
                </c:pt>
                <c:pt idx="557">
                  <c:v>211.88369230769234</c:v>
                </c:pt>
                <c:pt idx="558">
                  <c:v>209.24320312500001</c:v>
                </c:pt>
                <c:pt idx="559">
                  <c:v>199.93007692307694</c:v>
                </c:pt>
                <c:pt idx="560">
                  <c:v>186.02736842105264</c:v>
                </c:pt>
                <c:pt idx="561">
                  <c:v>173.34044444444447</c:v>
                </c:pt>
                <c:pt idx="562">
                  <c:v>158.89540740740742</c:v>
                </c:pt>
                <c:pt idx="563">
                  <c:v>151.23795620437957</c:v>
                </c:pt>
                <c:pt idx="564">
                  <c:v>156.9205</c:v>
                </c:pt>
                <c:pt idx="565">
                  <c:v>160.56177304964541</c:v>
                </c:pt>
                <c:pt idx="566">
                  <c:v>158.44400000000002</c:v>
                </c:pt>
                <c:pt idx="567">
                  <c:v>154.71035211267608</c:v>
                </c:pt>
                <c:pt idx="568">
                  <c:v>156.34262068965521</c:v>
                </c:pt>
                <c:pt idx="569">
                  <c:v>154.42278911564628</c:v>
                </c:pt>
                <c:pt idx="570">
                  <c:v>151.54284768211923</c:v>
                </c:pt>
                <c:pt idx="571">
                  <c:v>149.9757142857143</c:v>
                </c:pt>
                <c:pt idx="572">
                  <c:v>146.33363057324846</c:v>
                </c:pt>
                <c:pt idx="573">
                  <c:v>149.68387500000003</c:v>
                </c:pt>
                <c:pt idx="574">
                  <c:v>150.66760736196321</c:v>
                </c:pt>
                <c:pt idx="575">
                  <c:v>145.88666666666671</c:v>
                </c:pt>
                <c:pt idx="576">
                  <c:v>144.96333333333337</c:v>
                </c:pt>
                <c:pt idx="577">
                  <c:v>148.21209876543213</c:v>
                </c:pt>
                <c:pt idx="578">
                  <c:v>150.8636585365854</c:v>
                </c:pt>
                <c:pt idx="579">
                  <c:v>153.07982035928148</c:v>
                </c:pt>
                <c:pt idx="580">
                  <c:v>161.72538461538466</c:v>
                </c:pt>
                <c:pt idx="581">
                  <c:v>166.05248520710066</c:v>
                </c:pt>
                <c:pt idx="582">
                  <c:v>166.53431034482765</c:v>
                </c:pt>
                <c:pt idx="583">
                  <c:v>152.69429378531075</c:v>
                </c:pt>
                <c:pt idx="584">
                  <c:v>154.23297752808989</c:v>
                </c:pt>
                <c:pt idx="585">
                  <c:v>159.42038674033151</c:v>
                </c:pt>
                <c:pt idx="586">
                  <c:v>151.36178378378381</c:v>
                </c:pt>
                <c:pt idx="587">
                  <c:v>143.80550264550268</c:v>
                </c:pt>
                <c:pt idx="588">
                  <c:v>139.4041968911917</c:v>
                </c:pt>
                <c:pt idx="589">
                  <c:v>126.56769230769231</c:v>
                </c:pt>
                <c:pt idx="590">
                  <c:v>134.09893401015231</c:v>
                </c:pt>
                <c:pt idx="591">
                  <c:v>129.08472906403941</c:v>
                </c:pt>
                <c:pt idx="592">
                  <c:v>119.217572815534</c:v>
                </c:pt>
                <c:pt idx="593">
                  <c:v>115.46526315789475</c:v>
                </c:pt>
                <c:pt idx="594">
                  <c:v>115.87389423076925</c:v>
                </c:pt>
                <c:pt idx="595">
                  <c:v>114.07487684729065</c:v>
                </c:pt>
                <c:pt idx="596">
                  <c:v>119.89945000000003</c:v>
                </c:pt>
                <c:pt idx="597">
                  <c:v>120.65507537688445</c:v>
                </c:pt>
                <c:pt idx="598">
                  <c:v>115.1088888888889</c:v>
                </c:pt>
                <c:pt idx="599">
                  <c:v>106.95912371134021</c:v>
                </c:pt>
                <c:pt idx="600">
                  <c:v>114.02194736842107</c:v>
                </c:pt>
                <c:pt idx="601">
                  <c:v>116.91206521739133</c:v>
                </c:pt>
                <c:pt idx="602">
                  <c:v>114.55387978142078</c:v>
                </c:pt>
                <c:pt idx="603">
                  <c:v>116.3246961325967</c:v>
                </c:pt>
                <c:pt idx="604">
                  <c:v>122.5685875706215</c:v>
                </c:pt>
                <c:pt idx="605">
                  <c:v>113.39687500000001</c:v>
                </c:pt>
                <c:pt idx="606">
                  <c:v>112.41192090395484</c:v>
                </c:pt>
                <c:pt idx="607">
                  <c:v>111.03474576271188</c:v>
                </c:pt>
                <c:pt idx="608">
                  <c:v>115.08954285714289</c:v>
                </c:pt>
                <c:pt idx="609">
                  <c:v>116.65657142857145</c:v>
                </c:pt>
                <c:pt idx="610">
                  <c:v>123.63114942528738</c:v>
                </c:pt>
                <c:pt idx="611">
                  <c:v>128.74895953757226</c:v>
                </c:pt>
                <c:pt idx="612">
                  <c:v>131.61597633136097</c:v>
                </c:pt>
                <c:pt idx="613">
                  <c:v>134.50071005917164</c:v>
                </c:pt>
                <c:pt idx="614">
                  <c:v>141.22023952095813</c:v>
                </c:pt>
                <c:pt idx="615">
                  <c:v>149.79562874251499</c:v>
                </c:pt>
                <c:pt idx="616">
                  <c:v>155.63419161676649</c:v>
                </c:pt>
                <c:pt idx="617">
                  <c:v>154.17455089820362</c:v>
                </c:pt>
                <c:pt idx="618">
                  <c:v>154.34505952380954</c:v>
                </c:pt>
                <c:pt idx="619">
                  <c:v>162.0783734939759</c:v>
                </c:pt>
                <c:pt idx="620">
                  <c:v>166.30012048192773</c:v>
                </c:pt>
                <c:pt idx="621">
                  <c:v>168.95341317365273</c:v>
                </c:pt>
                <c:pt idx="622">
                  <c:v>159.60476190476194</c:v>
                </c:pt>
                <c:pt idx="623">
                  <c:v>158.29976331360947</c:v>
                </c:pt>
                <c:pt idx="624">
                  <c:v>161.4184523809524</c:v>
                </c:pt>
                <c:pt idx="625">
                  <c:v>168.31047619047621</c:v>
                </c:pt>
                <c:pt idx="626">
                  <c:v>171.03101190476193</c:v>
                </c:pt>
                <c:pt idx="627">
                  <c:v>164.06923076923081</c:v>
                </c:pt>
                <c:pt idx="628">
                  <c:v>156.31650887573969</c:v>
                </c:pt>
                <c:pt idx="629">
                  <c:v>149.48223529411766</c:v>
                </c:pt>
                <c:pt idx="630">
                  <c:v>142.78383720930236</c:v>
                </c:pt>
                <c:pt idx="631">
                  <c:v>144.33157894736843</c:v>
                </c:pt>
                <c:pt idx="632">
                  <c:v>144.37819767441863</c:v>
                </c:pt>
                <c:pt idx="633">
                  <c:v>141.4301156069364</c:v>
                </c:pt>
                <c:pt idx="634">
                  <c:v>145.65716763005781</c:v>
                </c:pt>
                <c:pt idx="635">
                  <c:v>150.58872832369943</c:v>
                </c:pt>
                <c:pt idx="636">
                  <c:v>155.52028901734104</c:v>
                </c:pt>
                <c:pt idx="637">
                  <c:v>157.13308139534885</c:v>
                </c:pt>
                <c:pt idx="638">
                  <c:v>155.02280701754387</c:v>
                </c:pt>
                <c:pt idx="639">
                  <c:v>152.35000000000002</c:v>
                </c:pt>
                <c:pt idx="640">
                  <c:v>151.8122941176471</c:v>
                </c:pt>
                <c:pt idx="641">
                  <c:v>154.68005882352944</c:v>
                </c:pt>
                <c:pt idx="642">
                  <c:v>160.90298245614036</c:v>
                </c:pt>
                <c:pt idx="643">
                  <c:v>167.40576470588238</c:v>
                </c:pt>
                <c:pt idx="644">
                  <c:v>164.82309941520469</c:v>
                </c:pt>
                <c:pt idx="645">
                  <c:v>161.73901162790702</c:v>
                </c:pt>
                <c:pt idx="646">
                  <c:v>170.7737209302326</c:v>
                </c:pt>
                <c:pt idx="647">
                  <c:v>178.94520231213875</c:v>
                </c:pt>
                <c:pt idx="648">
                  <c:v>186.34254335260118</c:v>
                </c:pt>
                <c:pt idx="649">
                  <c:v>189.02029069767445</c:v>
                </c:pt>
                <c:pt idx="650">
                  <c:v>182.99612716763008</c:v>
                </c:pt>
                <c:pt idx="651">
                  <c:v>182.11139534883722</c:v>
                </c:pt>
                <c:pt idx="652">
                  <c:v>186.87092485549132</c:v>
                </c:pt>
                <c:pt idx="653">
                  <c:v>188.04342857142862</c:v>
                </c:pt>
                <c:pt idx="654">
                  <c:v>191.08305084745766</c:v>
                </c:pt>
                <c:pt idx="655">
                  <c:v>193.66525423728817</c:v>
                </c:pt>
                <c:pt idx="656">
                  <c:v>198.14107344632774</c:v>
                </c:pt>
                <c:pt idx="657">
                  <c:v>204.68265536723169</c:v>
                </c:pt>
                <c:pt idx="658">
                  <c:v>207.53455555555558</c:v>
                </c:pt>
                <c:pt idx="659">
                  <c:v>212.09843575419001</c:v>
                </c:pt>
                <c:pt idx="660">
                  <c:v>215.33268156424586</c:v>
                </c:pt>
                <c:pt idx="661">
                  <c:v>215.67312849162016</c:v>
                </c:pt>
                <c:pt idx="662">
                  <c:v>202.16331460674161</c:v>
                </c:pt>
                <c:pt idx="663">
                  <c:v>195.41653631284922</c:v>
                </c:pt>
                <c:pt idx="664">
                  <c:v>197.88382022471913</c:v>
                </c:pt>
                <c:pt idx="665">
                  <c:v>208.46988700564975</c:v>
                </c:pt>
                <c:pt idx="666">
                  <c:v>219.73222857142858</c:v>
                </c:pt>
                <c:pt idx="667">
                  <c:v>229.75080459770118</c:v>
                </c:pt>
                <c:pt idx="668">
                  <c:v>231.92022857142862</c:v>
                </c:pt>
                <c:pt idx="669">
                  <c:v>225.40875</c:v>
                </c:pt>
                <c:pt idx="670">
                  <c:v>227.0617514124294</c:v>
                </c:pt>
                <c:pt idx="671">
                  <c:v>232.22615819209042</c:v>
                </c:pt>
                <c:pt idx="672">
                  <c:v>233.31314285714291</c:v>
                </c:pt>
                <c:pt idx="673">
                  <c:v>239.2070114942529</c:v>
                </c:pt>
                <c:pt idx="674">
                  <c:v>244.28838150289019</c:v>
                </c:pt>
                <c:pt idx="675">
                  <c:v>250.2767052023122</c:v>
                </c:pt>
                <c:pt idx="676">
                  <c:v>257.41896551724142</c:v>
                </c:pt>
                <c:pt idx="677">
                  <c:v>257.78312500000004</c:v>
                </c:pt>
                <c:pt idx="678">
                  <c:v>268.06554913294798</c:v>
                </c:pt>
                <c:pt idx="679">
                  <c:v>283.97331395348846</c:v>
                </c:pt>
                <c:pt idx="680">
                  <c:v>298.35942196531801</c:v>
                </c:pt>
                <c:pt idx="681">
                  <c:v>292.09172413793112</c:v>
                </c:pt>
                <c:pt idx="682">
                  <c:v>300.47294797687863</c:v>
                </c:pt>
                <c:pt idx="683">
                  <c:v>307.51803468208095</c:v>
                </c:pt>
                <c:pt idx="684">
                  <c:v>308.75092485549141</c:v>
                </c:pt>
                <c:pt idx="685">
                  <c:v>308.62011695906432</c:v>
                </c:pt>
                <c:pt idx="686">
                  <c:v>325.19152046783626</c:v>
                </c:pt>
                <c:pt idx="687">
                  <c:v>345.68304093567252</c:v>
                </c:pt>
                <c:pt idx="688">
                  <c:v>354.30232558139539</c:v>
                </c:pt>
                <c:pt idx="689">
                  <c:v>338.91192982456147</c:v>
                </c:pt>
                <c:pt idx="690">
                  <c:v>341.40654970760232</c:v>
                </c:pt>
                <c:pt idx="691">
                  <c:v>352.45415204678369</c:v>
                </c:pt>
                <c:pt idx="692">
                  <c:v>372.86121387283242</c:v>
                </c:pt>
                <c:pt idx="693">
                  <c:v>382.64651162790705</c:v>
                </c:pt>
                <c:pt idx="694">
                  <c:v>408.51058139534888</c:v>
                </c:pt>
                <c:pt idx="695">
                  <c:v>412.50321637426902</c:v>
                </c:pt>
                <c:pt idx="696">
                  <c:v>442.97321637426899</c:v>
                </c:pt>
                <c:pt idx="697">
                  <c:v>445.28964912280702</c:v>
                </c:pt>
                <c:pt idx="698">
                  <c:v>455.79535294117653</c:v>
                </c:pt>
                <c:pt idx="699">
                  <c:v>455.78792899408296</c:v>
                </c:pt>
                <c:pt idx="700">
                  <c:v>459.9177647058824</c:v>
                </c:pt>
                <c:pt idx="701">
                  <c:v>465.95935672514622</c:v>
                </c:pt>
                <c:pt idx="702">
                  <c:v>501.61017341040468</c:v>
                </c:pt>
                <c:pt idx="703">
                  <c:v>530.14277456647403</c:v>
                </c:pt>
                <c:pt idx="704">
                  <c:v>551.27803468208106</c:v>
                </c:pt>
                <c:pt idx="705">
                  <c:v>492.97994219653185</c:v>
                </c:pt>
                <c:pt idx="706">
                  <c:v>362.46971098265897</c:v>
                </c:pt>
                <c:pt idx="707">
                  <c:v>379.10348837209307</c:v>
                </c:pt>
                <c:pt idx="708">
                  <c:v>386.84426900584799</c:v>
                </c:pt>
                <c:pt idx="709">
                  <c:v>413.49582352941184</c:v>
                </c:pt>
                <c:pt idx="710">
                  <c:v>431.62828402366881</c:v>
                </c:pt>
                <c:pt idx="711">
                  <c:v>456.33305882352948</c:v>
                </c:pt>
                <c:pt idx="712">
                  <c:v>431.62828402366881</c:v>
                </c:pt>
                <c:pt idx="713">
                  <c:v>390.30619047619052</c:v>
                </c:pt>
                <c:pt idx="714">
                  <c:v>386.56518072289157</c:v>
                </c:pt>
                <c:pt idx="715">
                  <c:v>383.92200000000003</c:v>
                </c:pt>
                <c:pt idx="716">
                  <c:v>381.42566265060242</c:v>
                </c:pt>
                <c:pt idx="717">
                  <c:v>330.92266666666671</c:v>
                </c:pt>
                <c:pt idx="718">
                  <c:v>308.78743902439038</c:v>
                </c:pt>
                <c:pt idx="719">
                  <c:v>293.53397515527951</c:v>
                </c:pt>
                <c:pt idx="720">
                  <c:v>306.2330817610063</c:v>
                </c:pt>
                <c:pt idx="721">
                  <c:v>333.8114649681529</c:v>
                </c:pt>
                <c:pt idx="722">
                  <c:v>342.39685897435908</c:v>
                </c:pt>
                <c:pt idx="723">
                  <c:v>311.77690322580645</c:v>
                </c:pt>
                <c:pt idx="724">
                  <c:v>285.38241830065363</c:v>
                </c:pt>
                <c:pt idx="725">
                  <c:v>279.88006622516559</c:v>
                </c:pt>
                <c:pt idx="726">
                  <c:v>289.16231788079477</c:v>
                </c:pt>
                <c:pt idx="727">
                  <c:v>280.48543046357622</c:v>
                </c:pt>
                <c:pt idx="728">
                  <c:v>240.30673333333337</c:v>
                </c:pt>
                <c:pt idx="729">
                  <c:v>209.60906040268461</c:v>
                </c:pt>
                <c:pt idx="730">
                  <c:v>215.36278911564631</c:v>
                </c:pt>
                <c:pt idx="731">
                  <c:v>176.14164383561646</c:v>
                </c:pt>
                <c:pt idx="732">
                  <c:v>176.85384615384621</c:v>
                </c:pt>
                <c:pt idx="733">
                  <c:v>177.84971631205678</c:v>
                </c:pt>
                <c:pt idx="734">
                  <c:v>179.773</c:v>
                </c:pt>
                <c:pt idx="735">
                  <c:v>137.66302158273382</c:v>
                </c:pt>
                <c:pt idx="736">
                  <c:v>122.54722627737227</c:v>
                </c:pt>
                <c:pt idx="737">
                  <c:v>106.86904411764706</c:v>
                </c:pt>
                <c:pt idx="738">
                  <c:v>112.24610294117649</c:v>
                </c:pt>
                <c:pt idx="739">
                  <c:v>169.95488888888892</c:v>
                </c:pt>
                <c:pt idx="740">
                  <c:v>187.82253731343283</c:v>
                </c:pt>
                <c:pt idx="741">
                  <c:v>163.11759398496244</c:v>
                </c:pt>
                <c:pt idx="742">
                  <c:v>162.73750000000001</c:v>
                </c:pt>
                <c:pt idx="743">
                  <c:v>158.6300763358779</c:v>
                </c:pt>
                <c:pt idx="744">
                  <c:v>167.46689922480621</c:v>
                </c:pt>
                <c:pt idx="745">
                  <c:v>149.95078740157484</c:v>
                </c:pt>
                <c:pt idx="746">
                  <c:v>150.65722222222226</c:v>
                </c:pt>
                <c:pt idx="747">
                  <c:v>166.61769841269845</c:v>
                </c:pt>
                <c:pt idx="748">
                  <c:v>214.499126984127</c:v>
                </c:pt>
                <c:pt idx="749">
                  <c:v>249.278188976378</c:v>
                </c:pt>
                <c:pt idx="750">
                  <c:v>261.20465648854969</c:v>
                </c:pt>
                <c:pt idx="751">
                  <c:v>246.29916666666671</c:v>
                </c:pt>
                <c:pt idx="752">
                  <c:v>244.22166666666672</c:v>
                </c:pt>
                <c:pt idx="753">
                  <c:v>220.44583333333338</c:v>
                </c:pt>
                <c:pt idx="754">
                  <c:v>225.75500000000005</c:v>
                </c:pt>
                <c:pt idx="755">
                  <c:v>230.1408333333334</c:v>
                </c:pt>
                <c:pt idx="756">
                  <c:v>243.29833333333335</c:v>
                </c:pt>
                <c:pt idx="757">
                  <c:v>259.33864661654138</c:v>
                </c:pt>
                <c:pt idx="758">
                  <c:v>246.05097744360904</c:v>
                </c:pt>
                <c:pt idx="759">
                  <c:v>250.17473684210529</c:v>
                </c:pt>
                <c:pt idx="760">
                  <c:v>224.74488721804514</c:v>
                </c:pt>
                <c:pt idx="761">
                  <c:v>226.0237313432836</c:v>
                </c:pt>
                <c:pt idx="762">
                  <c:v>215.33649253731346</c:v>
                </c:pt>
                <c:pt idx="763">
                  <c:v>206.92313432835823</c:v>
                </c:pt>
                <c:pt idx="764">
                  <c:v>198.95117647058831</c:v>
                </c:pt>
                <c:pt idx="765">
                  <c:v>202.00481481481481</c:v>
                </c:pt>
                <c:pt idx="766">
                  <c:v>207.64740740740743</c:v>
                </c:pt>
                <c:pt idx="767">
                  <c:v>210.56134328358212</c:v>
                </c:pt>
                <c:pt idx="768">
                  <c:v>207.4648529411765</c:v>
                </c:pt>
                <c:pt idx="769">
                  <c:v>199.7230656934307</c:v>
                </c:pt>
                <c:pt idx="770">
                  <c:v>187.04576642335772</c:v>
                </c:pt>
                <c:pt idx="771">
                  <c:v>199.60057971014493</c:v>
                </c:pt>
                <c:pt idx="772">
                  <c:v>215.2771739130435</c:v>
                </c:pt>
                <c:pt idx="773">
                  <c:v>225.07766423357668</c:v>
                </c:pt>
                <c:pt idx="774">
                  <c:v>236.86532846715335</c:v>
                </c:pt>
                <c:pt idx="775">
                  <c:v>252.87875912408762</c:v>
                </c:pt>
                <c:pt idx="776">
                  <c:v>258.21656934306571</c:v>
                </c:pt>
                <c:pt idx="777">
                  <c:v>265.11124087591247</c:v>
                </c:pt>
                <c:pt idx="778">
                  <c:v>287.91942028985511</c:v>
                </c:pt>
                <c:pt idx="779">
                  <c:v>287.91942028985511</c:v>
                </c:pt>
                <c:pt idx="780">
                  <c:v>303.81681159420293</c:v>
                </c:pt>
                <c:pt idx="781">
                  <c:v>321.25978260869573</c:v>
                </c:pt>
                <c:pt idx="782">
                  <c:v>330.49941605839422</c:v>
                </c:pt>
                <c:pt idx="783">
                  <c:v>330.94423357664238</c:v>
                </c:pt>
                <c:pt idx="784">
                  <c:v>313.37394160583949</c:v>
                </c:pt>
                <c:pt idx="785">
                  <c:v>324.35094202898551</c:v>
                </c:pt>
                <c:pt idx="786">
                  <c:v>341.08863309352523</c:v>
                </c:pt>
                <c:pt idx="787">
                  <c:v>345.39921428571432</c:v>
                </c:pt>
                <c:pt idx="788">
                  <c:v>349.3167857142858</c:v>
                </c:pt>
                <c:pt idx="789">
                  <c:v>367.59878571428578</c:v>
                </c:pt>
                <c:pt idx="790">
                  <c:v>377.82800000000003</c:v>
                </c:pt>
                <c:pt idx="791">
                  <c:v>371.29871428571431</c:v>
                </c:pt>
                <c:pt idx="792">
                  <c:v>380.11865248226957</c:v>
                </c:pt>
                <c:pt idx="793">
                  <c:v>391.35581560283697</c:v>
                </c:pt>
                <c:pt idx="794">
                  <c:v>388.17063380281701</c:v>
                </c:pt>
                <c:pt idx="795">
                  <c:v>362.44384615384621</c:v>
                </c:pt>
                <c:pt idx="796">
                  <c:v>343.84548611111114</c:v>
                </c:pt>
                <c:pt idx="797">
                  <c:v>330.93805555555559</c:v>
                </c:pt>
                <c:pt idx="798">
                  <c:v>348.19855172413799</c:v>
                </c:pt>
                <c:pt idx="799">
                  <c:v>351.77089655172415</c:v>
                </c:pt>
                <c:pt idx="800">
                  <c:v>299.89993150684938</c:v>
                </c:pt>
                <c:pt idx="801">
                  <c:v>256.28191780821919</c:v>
                </c:pt>
                <c:pt idx="802">
                  <c:v>235.35448275862072</c:v>
                </c:pt>
                <c:pt idx="803">
                  <c:v>233.18013888888891</c:v>
                </c:pt>
                <c:pt idx="804">
                  <c:v>242.68711267605639</c:v>
                </c:pt>
                <c:pt idx="805">
                  <c:v>238.57361702127662</c:v>
                </c:pt>
                <c:pt idx="806">
                  <c:v>222.79836879432631</c:v>
                </c:pt>
                <c:pt idx="807">
                  <c:v>212.21711267605639</c:v>
                </c:pt>
                <c:pt idx="808">
                  <c:v>215.6670921985816</c:v>
                </c:pt>
                <c:pt idx="809">
                  <c:v>220.63737588652486</c:v>
                </c:pt>
                <c:pt idx="810">
                  <c:v>264.50553191489365</c:v>
                </c:pt>
                <c:pt idx="811">
                  <c:v>266.01822695035469</c:v>
                </c:pt>
                <c:pt idx="812">
                  <c:v>253.91666666666669</c:v>
                </c:pt>
                <c:pt idx="813">
                  <c:v>284.24157142857149</c:v>
                </c:pt>
                <c:pt idx="814">
                  <c:v>284.45921428571432</c:v>
                </c:pt>
                <c:pt idx="815">
                  <c:v>276.18878571428576</c:v>
                </c:pt>
                <c:pt idx="816">
                  <c:v>272.05357142857144</c:v>
                </c:pt>
                <c:pt idx="817">
                  <c:v>271.81870503597128</c:v>
                </c:pt>
                <c:pt idx="818">
                  <c:v>271.59949640287772</c:v>
                </c:pt>
                <c:pt idx="819">
                  <c:v>239.12326086956523</c:v>
                </c:pt>
                <c:pt idx="820">
                  <c:v>247.95514492753628</c:v>
                </c:pt>
                <c:pt idx="821">
                  <c:v>252.37108695652176</c:v>
                </c:pt>
                <c:pt idx="822">
                  <c:v>258.5534057971015</c:v>
                </c:pt>
                <c:pt idx="823">
                  <c:v>254.79985507246377</c:v>
                </c:pt>
                <c:pt idx="824">
                  <c:v>275.95879432624116</c:v>
                </c:pt>
                <c:pt idx="825">
                  <c:v>280.75928571428574</c:v>
                </c:pt>
                <c:pt idx="826">
                  <c:v>275.75350000000003</c:v>
                </c:pt>
                <c:pt idx="827">
                  <c:v>269.22421428571431</c:v>
                </c:pt>
                <c:pt idx="828">
                  <c:v>269.62661870503604</c:v>
                </c:pt>
                <c:pt idx="829">
                  <c:v>265.95957142857145</c:v>
                </c:pt>
                <c:pt idx="830">
                  <c:v>264.43607142857144</c:v>
                </c:pt>
                <c:pt idx="831">
                  <c:v>267.04778571428574</c:v>
                </c:pt>
                <c:pt idx="832">
                  <c:v>230.26614285714291</c:v>
                </c:pt>
                <c:pt idx="833">
                  <c:v>208.96801418439722</c:v>
                </c:pt>
                <c:pt idx="834">
                  <c:v>217.4252142857143</c:v>
                </c:pt>
                <c:pt idx="835">
                  <c:v>221.99571428571429</c:v>
                </c:pt>
                <c:pt idx="836">
                  <c:v>231.3543571428572</c:v>
                </c:pt>
                <c:pt idx="837">
                  <c:v>233.53078571428574</c:v>
                </c:pt>
                <c:pt idx="838">
                  <c:v>238.9718571428572</c:v>
                </c:pt>
                <c:pt idx="839">
                  <c:v>227.55255319148941</c:v>
                </c:pt>
                <c:pt idx="840">
                  <c:v>227.98475177304968</c:v>
                </c:pt>
                <c:pt idx="841">
                  <c:v>213.72219858156032</c:v>
                </c:pt>
                <c:pt idx="842">
                  <c:v>213.50457746478875</c:v>
                </c:pt>
                <c:pt idx="843">
                  <c:v>205.40615384615387</c:v>
                </c:pt>
                <c:pt idx="844">
                  <c:v>199.53618055555557</c:v>
                </c:pt>
                <c:pt idx="845">
                  <c:v>202.30421768707487</c:v>
                </c:pt>
                <c:pt idx="846">
                  <c:v>212.66816326530613</c:v>
                </c:pt>
                <c:pt idx="847">
                  <c:v>208.79107382550339</c:v>
                </c:pt>
                <c:pt idx="848">
                  <c:v>206.63099337748349</c:v>
                </c:pt>
                <c:pt idx="849">
                  <c:v>195.76477124183009</c:v>
                </c:pt>
                <c:pt idx="850">
                  <c:v>185.39214285714286</c:v>
                </c:pt>
                <c:pt idx="851">
                  <c:v>172.20464516129036</c:v>
                </c:pt>
                <c:pt idx="852">
                  <c:v>173.3102547770701</c:v>
                </c:pt>
                <c:pt idx="853">
                  <c:v>166.81360759493674</c:v>
                </c:pt>
                <c:pt idx="854">
                  <c:v>155.77787500000002</c:v>
                </c:pt>
                <c:pt idx="855">
                  <c:v>148.37565217391307</c:v>
                </c:pt>
                <c:pt idx="856">
                  <c:v>148.23748466257669</c:v>
                </c:pt>
                <c:pt idx="857">
                  <c:v>155.71478527607363</c:v>
                </c:pt>
                <c:pt idx="858">
                  <c:v>160.52487804878055</c:v>
                </c:pt>
                <c:pt idx="859">
                  <c:v>158.6286666666667</c:v>
                </c:pt>
                <c:pt idx="860">
                  <c:v>160.29066666666668</c:v>
                </c:pt>
                <c:pt idx="861">
                  <c:v>170.0481437125749</c:v>
                </c:pt>
                <c:pt idx="862">
                  <c:v>171.75648809523813</c:v>
                </c:pt>
                <c:pt idx="863">
                  <c:v>171.64165680473374</c:v>
                </c:pt>
                <c:pt idx="864">
                  <c:v>181.9185207100592</c:v>
                </c:pt>
                <c:pt idx="865">
                  <c:v>192.73627218934917</c:v>
                </c:pt>
                <c:pt idx="866">
                  <c:v>196.10633720930235</c:v>
                </c:pt>
                <c:pt idx="867">
                  <c:v>200.3314942528736</c:v>
                </c:pt>
                <c:pt idx="868">
                  <c:v>207.02188571428576</c:v>
                </c:pt>
                <c:pt idx="869">
                  <c:v>210.67828571428572</c:v>
                </c:pt>
                <c:pt idx="870">
                  <c:v>216.26695402298856</c:v>
                </c:pt>
                <c:pt idx="871">
                  <c:v>206.7732947976879</c:v>
                </c:pt>
                <c:pt idx="872">
                  <c:v>209.96281609195407</c:v>
                </c:pt>
                <c:pt idx="873">
                  <c:v>208.03655172413798</c:v>
                </c:pt>
                <c:pt idx="874">
                  <c:v>198.40522988505754</c:v>
                </c:pt>
                <c:pt idx="875">
                  <c:v>201.03195402298854</c:v>
                </c:pt>
                <c:pt idx="876">
                  <c:v>207.51120689655178</c:v>
                </c:pt>
                <c:pt idx="877">
                  <c:v>206.11028735632189</c:v>
                </c:pt>
                <c:pt idx="878">
                  <c:v>211.88908045977016</c:v>
                </c:pt>
                <c:pt idx="879">
                  <c:v>207.02188571428576</c:v>
                </c:pt>
                <c:pt idx="880">
                  <c:v>210.67828571428572</c:v>
                </c:pt>
                <c:pt idx="881">
                  <c:v>219.34937500000001</c:v>
                </c:pt>
                <c:pt idx="882">
                  <c:v>223.79096045197744</c:v>
                </c:pt>
                <c:pt idx="883">
                  <c:v>220.52016949152548</c:v>
                </c:pt>
                <c:pt idx="884">
                  <c:v>216.90508474576274</c:v>
                </c:pt>
                <c:pt idx="885">
                  <c:v>222.24163841807913</c:v>
                </c:pt>
                <c:pt idx="886">
                  <c:v>220.69231638418086</c:v>
                </c:pt>
                <c:pt idx="887">
                  <c:v>224.24550561797756</c:v>
                </c:pt>
                <c:pt idx="888">
                  <c:v>230.92151685393259</c:v>
                </c:pt>
                <c:pt idx="889">
                  <c:v>238.62460674157302</c:v>
                </c:pt>
                <c:pt idx="890">
                  <c:v>238.45342696629214</c:v>
                </c:pt>
                <c:pt idx="891">
                  <c:v>244.44471910112364</c:v>
                </c:pt>
                <c:pt idx="892">
                  <c:v>252.27117318435759</c:v>
                </c:pt>
                <c:pt idx="893">
                  <c:v>254.02889502762432</c:v>
                </c:pt>
                <c:pt idx="894">
                  <c:v>248.81027624309391</c:v>
                </c:pt>
                <c:pt idx="895">
                  <c:v>249.65198895027626</c:v>
                </c:pt>
                <c:pt idx="896">
                  <c:v>266.65458563535913</c:v>
                </c:pt>
                <c:pt idx="897">
                  <c:v>277.76519337016578</c:v>
                </c:pt>
                <c:pt idx="898">
                  <c:v>286.8556906077348</c:v>
                </c:pt>
                <c:pt idx="899">
                  <c:v>290.13467032967031</c:v>
                </c:pt>
                <c:pt idx="900">
                  <c:v>301.68648351648358</c:v>
                </c:pt>
                <c:pt idx="901">
                  <c:v>304.19497237569061</c:v>
                </c:pt>
                <c:pt idx="902">
                  <c:v>291.87928961748639</c:v>
                </c:pt>
                <c:pt idx="903">
                  <c:v>309.00554347826096</c:v>
                </c:pt>
                <c:pt idx="904">
                  <c:v>307.99405405405406</c:v>
                </c:pt>
                <c:pt idx="905">
                  <c:v>302.74470588235295</c:v>
                </c:pt>
                <c:pt idx="906">
                  <c:v>277.7694444444445</c:v>
                </c:pt>
                <c:pt idx="907">
                  <c:v>266.9896039603961</c:v>
                </c:pt>
                <c:pt idx="908">
                  <c:v>225.38838235294122</c:v>
                </c:pt>
                <c:pt idx="909">
                  <c:v>216.07331730769235</c:v>
                </c:pt>
                <c:pt idx="910">
                  <c:v>210.14286384976529</c:v>
                </c:pt>
                <c:pt idx="911">
                  <c:v>214.42376744186049</c:v>
                </c:pt>
                <c:pt idx="912">
                  <c:v>215.55753488372099</c:v>
                </c:pt>
                <c:pt idx="913">
                  <c:v>223.91906976744193</c:v>
                </c:pt>
                <c:pt idx="914">
                  <c:v>210.92474885844751</c:v>
                </c:pt>
                <c:pt idx="915">
                  <c:v>203.13333333333338</c:v>
                </c:pt>
                <c:pt idx="916">
                  <c:v>199.51589041095897</c:v>
                </c:pt>
                <c:pt idx="917">
                  <c:v>205.53400000000002</c:v>
                </c:pt>
                <c:pt idx="918">
                  <c:v>216.44680180180183</c:v>
                </c:pt>
                <c:pt idx="919">
                  <c:v>209.36275555555559</c:v>
                </c:pt>
                <c:pt idx="920">
                  <c:v>199.51226086956527</c:v>
                </c:pt>
                <c:pt idx="921">
                  <c:v>204.6789130434783</c:v>
                </c:pt>
                <c:pt idx="922">
                  <c:v>201.41857142857143</c:v>
                </c:pt>
                <c:pt idx="923">
                  <c:v>195.71115384615388</c:v>
                </c:pt>
                <c:pt idx="924">
                  <c:v>190.66248945147683</c:v>
                </c:pt>
                <c:pt idx="925">
                  <c:v>182.82000000000002</c:v>
                </c:pt>
                <c:pt idx="926">
                  <c:v>186.20555555555561</c:v>
                </c:pt>
                <c:pt idx="927">
                  <c:v>197.15882352941179</c:v>
                </c:pt>
                <c:pt idx="928">
                  <c:v>205.89560669456071</c:v>
                </c:pt>
                <c:pt idx="929">
                  <c:v>212.65784232365149</c:v>
                </c:pt>
                <c:pt idx="930">
                  <c:v>205.04811475409841</c:v>
                </c:pt>
                <c:pt idx="931">
                  <c:v>198.2415510204082</c:v>
                </c:pt>
                <c:pt idx="932">
                  <c:v>196.00293877551024</c:v>
                </c:pt>
                <c:pt idx="933">
                  <c:v>202.17594262295086</c:v>
                </c:pt>
                <c:pt idx="934">
                  <c:v>192.51500000000001</c:v>
                </c:pt>
                <c:pt idx="935">
                  <c:v>192.04950207468883</c:v>
                </c:pt>
                <c:pt idx="936">
                  <c:v>195.00800000000004</c:v>
                </c:pt>
                <c:pt idx="937">
                  <c:v>189.09323529411768</c:v>
                </c:pt>
                <c:pt idx="938">
                  <c:v>190.88558823529416</c:v>
                </c:pt>
                <c:pt idx="939">
                  <c:v>189.83192468619254</c:v>
                </c:pt>
                <c:pt idx="940">
                  <c:v>189.22126050420169</c:v>
                </c:pt>
                <c:pt idx="941">
                  <c:v>178.10288702928872</c:v>
                </c:pt>
                <c:pt idx="942">
                  <c:v>189.76253164556965</c:v>
                </c:pt>
                <c:pt idx="943">
                  <c:v>195.75054621848741</c:v>
                </c:pt>
                <c:pt idx="944">
                  <c:v>197.48129707112975</c:v>
                </c:pt>
                <c:pt idx="945">
                  <c:v>204.29042194092833</c:v>
                </c:pt>
                <c:pt idx="946">
                  <c:v>206.24861344537817</c:v>
                </c:pt>
                <c:pt idx="947">
                  <c:v>213.54822033898304</c:v>
                </c:pt>
                <c:pt idx="948">
                  <c:v>218.86536170212767</c:v>
                </c:pt>
                <c:pt idx="949">
                  <c:v>223.14412765957451</c:v>
                </c:pt>
                <c:pt idx="950">
                  <c:v>224.00614406779664</c:v>
                </c:pt>
                <c:pt idx="951">
                  <c:v>230.33254237288139</c:v>
                </c:pt>
                <c:pt idx="952">
                  <c:v>237.07459915611821</c:v>
                </c:pt>
                <c:pt idx="953">
                  <c:v>239.919243697479</c:v>
                </c:pt>
                <c:pt idx="954">
                  <c:v>219.7380082987552</c:v>
                </c:pt>
                <c:pt idx="955">
                  <c:v>231.09551440329221</c:v>
                </c:pt>
                <c:pt idx="956">
                  <c:v>238.2654098360656</c:v>
                </c:pt>
                <c:pt idx="957">
                  <c:v>246.11337398373988</c:v>
                </c:pt>
                <c:pt idx="958">
                  <c:v>244.62352226720648</c:v>
                </c:pt>
                <c:pt idx="959">
                  <c:v>240.71300000000002</c:v>
                </c:pt>
                <c:pt idx="960">
                  <c:v>254.43649606299218</c:v>
                </c:pt>
                <c:pt idx="961">
                  <c:v>260.8326848249028</c:v>
                </c:pt>
                <c:pt idx="962">
                  <c:v>255.45197674418608</c:v>
                </c:pt>
                <c:pt idx="963">
                  <c:v>258.87689922480627</c:v>
                </c:pt>
                <c:pt idx="964">
                  <c:v>257.99501930501935</c:v>
                </c:pt>
                <c:pt idx="965">
                  <c:v>253.52451737451742</c:v>
                </c:pt>
                <c:pt idx="966">
                  <c:v>257.99501930501935</c:v>
                </c:pt>
                <c:pt idx="967">
                  <c:v>269.28891891891897</c:v>
                </c:pt>
                <c:pt idx="968">
                  <c:v>274.11325670498087</c:v>
                </c:pt>
                <c:pt idx="969">
                  <c:v>271.67145038167945</c:v>
                </c:pt>
                <c:pt idx="970">
                  <c:v>262.11125000000004</c:v>
                </c:pt>
                <c:pt idx="971">
                  <c:v>269.1708301886793</c:v>
                </c:pt>
                <c:pt idx="972">
                  <c:v>278.13935849056605</c:v>
                </c:pt>
                <c:pt idx="973">
                  <c:v>275.15684410646389</c:v>
                </c:pt>
                <c:pt idx="974">
                  <c:v>275.85197718631184</c:v>
                </c:pt>
                <c:pt idx="975">
                  <c:v>273.99916666666672</c:v>
                </c:pt>
                <c:pt idx="976">
                  <c:v>273.88375000000002</c:v>
                </c:pt>
                <c:pt idx="977">
                  <c:v>280.32400000000007</c:v>
                </c:pt>
                <c:pt idx="978">
                  <c:v>286.21258426966295</c:v>
                </c:pt>
                <c:pt idx="979">
                  <c:v>287.35378277153563</c:v>
                </c:pt>
                <c:pt idx="980">
                  <c:v>282.78898876404497</c:v>
                </c:pt>
                <c:pt idx="981">
                  <c:v>276.85475655430719</c:v>
                </c:pt>
                <c:pt idx="982">
                  <c:v>285.64198501872664</c:v>
                </c:pt>
                <c:pt idx="983">
                  <c:v>297.16808988764046</c:v>
                </c:pt>
                <c:pt idx="984">
                  <c:v>299.8889473684211</c:v>
                </c:pt>
                <c:pt idx="985">
                  <c:v>297.34120754716986</c:v>
                </c:pt>
                <c:pt idx="986">
                  <c:v>297.71251879699253</c:v>
                </c:pt>
                <c:pt idx="987">
                  <c:v>283.05026315789479</c:v>
                </c:pt>
                <c:pt idx="988">
                  <c:v>283.47370786516859</c:v>
                </c:pt>
                <c:pt idx="989">
                  <c:v>272.29720149253734</c:v>
                </c:pt>
                <c:pt idx="990">
                  <c:v>276.1627985074627</c:v>
                </c:pt>
                <c:pt idx="991">
                  <c:v>276.26888475836438</c:v>
                </c:pt>
                <c:pt idx="992">
                  <c:v>263.58249070631973</c:v>
                </c:pt>
                <c:pt idx="993">
                  <c:v>270.50588888888893</c:v>
                </c:pt>
                <c:pt idx="994">
                  <c:v>277.51486988847591</c:v>
                </c:pt>
                <c:pt idx="995">
                  <c:v>281.25282527881046</c:v>
                </c:pt>
                <c:pt idx="996">
                  <c:v>288.38892193308556</c:v>
                </c:pt>
                <c:pt idx="997">
                  <c:v>294.73211895910788</c:v>
                </c:pt>
                <c:pt idx="998">
                  <c:v>300.9620446096655</c:v>
                </c:pt>
                <c:pt idx="999">
                  <c:v>314.13660447761197</c:v>
                </c:pt>
                <c:pt idx="1000">
                  <c:v>325.4286617100372</c:v>
                </c:pt>
                <c:pt idx="1001">
                  <c:v>328.03390334572498</c:v>
                </c:pt>
                <c:pt idx="1002">
                  <c:v>341.28665427509299</c:v>
                </c:pt>
                <c:pt idx="1003">
                  <c:v>348.08293680297407</c:v>
                </c:pt>
                <c:pt idx="1004">
                  <c:v>357.56772388059704</c:v>
                </c:pt>
                <c:pt idx="1005">
                  <c:v>365.86738805970151</c:v>
                </c:pt>
                <c:pt idx="1006">
                  <c:v>380.1928358208956</c:v>
                </c:pt>
                <c:pt idx="1007">
                  <c:v>399.07711610486894</c:v>
                </c:pt>
                <c:pt idx="1008">
                  <c:v>406.26666666666671</c:v>
                </c:pt>
                <c:pt idx="1009">
                  <c:v>419.84692883895138</c:v>
                </c:pt>
                <c:pt idx="1010">
                  <c:v>416.53745318352065</c:v>
                </c:pt>
                <c:pt idx="1011">
                  <c:v>430.9165543071162</c:v>
                </c:pt>
                <c:pt idx="1012">
                  <c:v>429.09063670411996</c:v>
                </c:pt>
                <c:pt idx="1013">
                  <c:v>453.9687640449439</c:v>
                </c:pt>
                <c:pt idx="1014">
                  <c:v>485.35981343283589</c:v>
                </c:pt>
                <c:pt idx="1015">
                  <c:v>482.40376865671647</c:v>
                </c:pt>
                <c:pt idx="1016">
                  <c:v>502.24527881040905</c:v>
                </c:pt>
                <c:pt idx="1017">
                  <c:v>476.98576208178446</c:v>
                </c:pt>
                <c:pt idx="1018">
                  <c:v>509.15483271375479</c:v>
                </c:pt>
                <c:pt idx="1019">
                  <c:v>515.82981343283586</c:v>
                </c:pt>
                <c:pt idx="1020">
                  <c:v>501.95914179104483</c:v>
                </c:pt>
                <c:pt idx="1021">
                  <c:v>505.14257462686572</c:v>
                </c:pt>
                <c:pt idx="1022">
                  <c:v>539.9329477611941</c:v>
                </c:pt>
                <c:pt idx="1023">
                  <c:v>544.26895910780672</c:v>
                </c:pt>
                <c:pt idx="1024">
                  <c:v>525.21251851851855</c:v>
                </c:pt>
                <c:pt idx="1025">
                  <c:v>518.3260661764707</c:v>
                </c:pt>
                <c:pt idx="1026">
                  <c:v>542.45496350364976</c:v>
                </c:pt>
                <c:pt idx="1027">
                  <c:v>541.2052380952382</c:v>
                </c:pt>
                <c:pt idx="1028">
                  <c:v>520.88131386861323</c:v>
                </c:pt>
                <c:pt idx="1029">
                  <c:v>512.33920000000012</c:v>
                </c:pt>
                <c:pt idx="1030">
                  <c:v>507.02080000000007</c:v>
                </c:pt>
                <c:pt idx="1031">
                  <c:v>512.69086956521744</c:v>
                </c:pt>
                <c:pt idx="1032">
                  <c:v>501.54061594202904</c:v>
                </c:pt>
                <c:pt idx="1033">
                  <c:v>478.17000000000007</c:v>
                </c:pt>
                <c:pt idx="1034">
                  <c:v>482.58780575539578</c:v>
                </c:pt>
                <c:pt idx="1035">
                  <c:v>491.99767025089608</c:v>
                </c:pt>
                <c:pt idx="1036">
                  <c:v>509.06664285714294</c:v>
                </c:pt>
                <c:pt idx="1037">
                  <c:v>515.60444839857655</c:v>
                </c:pt>
                <c:pt idx="1038">
                  <c:v>522.29671378091871</c:v>
                </c:pt>
                <c:pt idx="1039">
                  <c:v>493.54939929328634</c:v>
                </c:pt>
                <c:pt idx="1040">
                  <c:v>473.52318021201421</c:v>
                </c:pt>
                <c:pt idx="1041">
                  <c:v>444.02219081272096</c:v>
                </c:pt>
                <c:pt idx="1042">
                  <c:v>432.91003521126771</c:v>
                </c:pt>
                <c:pt idx="1043">
                  <c:v>432.69545774647895</c:v>
                </c:pt>
                <c:pt idx="1044">
                  <c:v>438.08615384615388</c:v>
                </c:pt>
                <c:pt idx="1045">
                  <c:v>439.5776923076923</c:v>
                </c:pt>
                <c:pt idx="1046">
                  <c:v>445.51795138888895</c:v>
                </c:pt>
                <c:pt idx="1047">
                  <c:v>446.40131487889289</c:v>
                </c:pt>
                <c:pt idx="1048">
                  <c:v>460.74013840830463</c:v>
                </c:pt>
                <c:pt idx="1049">
                  <c:v>471.81055363321809</c:v>
                </c:pt>
                <c:pt idx="1050">
                  <c:v>483.10710344827589</c:v>
                </c:pt>
                <c:pt idx="1051">
                  <c:v>502.91314878892746</c:v>
                </c:pt>
                <c:pt idx="1052">
                  <c:v>516.19764705882369</c:v>
                </c:pt>
                <c:pt idx="1053">
                  <c:v>537.17871972318358</c:v>
                </c:pt>
                <c:pt idx="1054">
                  <c:v>551.61206896551732</c:v>
                </c:pt>
                <c:pt idx="1055">
                  <c:v>563.9585813148791</c:v>
                </c:pt>
                <c:pt idx="1056">
                  <c:v>584.39358620689654</c:v>
                </c:pt>
                <c:pt idx="1057">
                  <c:v>577.45394463667833</c:v>
                </c:pt>
                <c:pt idx="1058">
                  <c:v>592.10906574394471</c:v>
                </c:pt>
                <c:pt idx="1059">
                  <c:v>599.94379310344834</c:v>
                </c:pt>
                <c:pt idx="1060">
                  <c:v>608.97972413793116</c:v>
                </c:pt>
                <c:pt idx="1061">
                  <c:v>601.65161512027498</c:v>
                </c:pt>
                <c:pt idx="1062">
                  <c:v>623.38280821917817</c:v>
                </c:pt>
                <c:pt idx="1063">
                  <c:v>619.83493150684944</c:v>
                </c:pt>
                <c:pt idx="1064">
                  <c:v>593.28105802047787</c:v>
                </c:pt>
                <c:pt idx="1065">
                  <c:v>590.74489795918373</c:v>
                </c:pt>
                <c:pt idx="1066">
                  <c:v>593.12860544217699</c:v>
                </c:pt>
                <c:pt idx="1067">
                  <c:v>612.09462585034021</c:v>
                </c:pt>
                <c:pt idx="1068">
                  <c:v>603.4723890784984</c:v>
                </c:pt>
                <c:pt idx="1069">
                  <c:v>578.10088435374155</c:v>
                </c:pt>
                <c:pt idx="1070">
                  <c:v>570.22428571428588</c:v>
                </c:pt>
                <c:pt idx="1071">
                  <c:v>575.62477966101699</c:v>
                </c:pt>
                <c:pt idx="1072">
                  <c:v>570.35708474576279</c:v>
                </c:pt>
                <c:pt idx="1073">
                  <c:v>589.42979729729734</c:v>
                </c:pt>
                <c:pt idx="1074">
                  <c:v>574.8124324324325</c:v>
                </c:pt>
                <c:pt idx="1075">
                  <c:v>581.70935810810818</c:v>
                </c:pt>
                <c:pt idx="1076">
                  <c:v>564.20969594594601</c:v>
                </c:pt>
                <c:pt idx="1077">
                  <c:v>549.38023489932891</c:v>
                </c:pt>
                <c:pt idx="1078">
                  <c:v>567.17144295302023</c:v>
                </c:pt>
                <c:pt idx="1079">
                  <c:v>580.77046979865781</c:v>
                </c:pt>
                <c:pt idx="1080">
                  <c:v>610.62697986577189</c:v>
                </c:pt>
                <c:pt idx="1081">
                  <c:v>635.67781879194638</c:v>
                </c:pt>
                <c:pt idx="1082">
                  <c:v>655.61624161073837</c:v>
                </c:pt>
                <c:pt idx="1083">
                  <c:v>673.10070469798666</c:v>
                </c:pt>
                <c:pt idx="1084">
                  <c:v>679.95134228187931</c:v>
                </c:pt>
                <c:pt idx="1085">
                  <c:v>670.95348993288599</c:v>
                </c:pt>
                <c:pt idx="1086">
                  <c:v>664.65226666666672</c:v>
                </c:pt>
                <c:pt idx="1087">
                  <c:v>690.82317725752523</c:v>
                </c:pt>
                <c:pt idx="1088">
                  <c:v>683.13740000000007</c:v>
                </c:pt>
                <c:pt idx="1089">
                  <c:v>690.65333333333342</c:v>
                </c:pt>
                <c:pt idx="1090">
                  <c:v>721.9358666666667</c:v>
                </c:pt>
                <c:pt idx="1091">
                  <c:v>728.6392666666668</c:v>
                </c:pt>
                <c:pt idx="1092">
                  <c:v>701.52096666666671</c:v>
                </c:pt>
                <c:pt idx="1093">
                  <c:v>710.8316943521595</c:v>
                </c:pt>
                <c:pt idx="1094">
                  <c:v>711.54029900332239</c:v>
                </c:pt>
                <c:pt idx="1095">
                  <c:v>686.58394039735106</c:v>
                </c:pt>
                <c:pt idx="1096">
                  <c:v>635.53155629139087</c:v>
                </c:pt>
                <c:pt idx="1097">
                  <c:v>561.27354304635776</c:v>
                </c:pt>
                <c:pt idx="1098">
                  <c:v>572.8963366336634</c:v>
                </c:pt>
                <c:pt idx="1099">
                  <c:v>588.48330033003322</c:v>
                </c:pt>
                <c:pt idx="1100">
                  <c:v>581.33552631578959</c:v>
                </c:pt>
                <c:pt idx="1101">
                  <c:v>562.99338815789486</c:v>
                </c:pt>
                <c:pt idx="1102">
                  <c:v>601.78250000000014</c:v>
                </c:pt>
                <c:pt idx="1103">
                  <c:v>627.84236842105281</c:v>
                </c:pt>
                <c:pt idx="1104">
                  <c:v>652.09809210526328</c:v>
                </c:pt>
                <c:pt idx="1105">
                  <c:v>660.71789473684225</c:v>
                </c:pt>
                <c:pt idx="1106">
                  <c:v>656.05406557377069</c:v>
                </c:pt>
                <c:pt idx="1107">
                  <c:v>686.92367213114778</c:v>
                </c:pt>
                <c:pt idx="1108">
                  <c:v>700.71009836065582</c:v>
                </c:pt>
                <c:pt idx="1109">
                  <c:v>698.12147058823541</c:v>
                </c:pt>
                <c:pt idx="1110">
                  <c:v>685.52537459283394</c:v>
                </c:pt>
                <c:pt idx="1111">
                  <c:v>704.48228013029325</c:v>
                </c:pt>
                <c:pt idx="1112">
                  <c:v>723.04218241042349</c:v>
                </c:pt>
                <c:pt idx="1113">
                  <c:v>722.47535714285732</c:v>
                </c:pt>
                <c:pt idx="1114">
                  <c:v>718.41928571428593</c:v>
                </c:pt>
                <c:pt idx="1115">
                  <c:v>731.37860841423969</c:v>
                </c:pt>
                <c:pt idx="1116">
                  <c:v>753.8613268608417</c:v>
                </c:pt>
                <c:pt idx="1117">
                  <c:v>763.1305177993529</c:v>
                </c:pt>
                <c:pt idx="1118">
                  <c:v>777.03430420711993</c:v>
                </c:pt>
                <c:pt idx="1119">
                  <c:v>788.27566343042088</c:v>
                </c:pt>
                <c:pt idx="1120">
                  <c:v>795.96711974110042</c:v>
                </c:pt>
                <c:pt idx="1121">
                  <c:v>788.68154838709677</c:v>
                </c:pt>
                <c:pt idx="1122">
                  <c:v>815.34192926045023</c:v>
                </c:pt>
                <c:pt idx="1123">
                  <c:v>805.98064516129045</c:v>
                </c:pt>
                <c:pt idx="1124">
                  <c:v>817.20344051446943</c:v>
                </c:pt>
                <c:pt idx="1125">
                  <c:v>831.31173633440517</c:v>
                </c:pt>
                <c:pt idx="1126">
                  <c:v>834.40923076923093</c:v>
                </c:pt>
                <c:pt idx="1127">
                  <c:v>819.95551282051292</c:v>
                </c:pt>
                <c:pt idx="1128">
                  <c:v>841.05012820512843</c:v>
                </c:pt>
                <c:pt idx="1129">
                  <c:v>847.20272435897448</c:v>
                </c:pt>
                <c:pt idx="1130">
                  <c:v>845.27479233226848</c:v>
                </c:pt>
                <c:pt idx="1131">
                  <c:v>853.64519108280263</c:v>
                </c:pt>
                <c:pt idx="1132">
                  <c:v>866.35719745222946</c:v>
                </c:pt>
                <c:pt idx="1133">
                  <c:v>819.99012658227866</c:v>
                </c:pt>
                <c:pt idx="1134">
                  <c:v>818.73661392405063</c:v>
                </c:pt>
                <c:pt idx="1135">
                  <c:v>833.97161392405064</c:v>
                </c:pt>
                <c:pt idx="1136">
                  <c:v>861.83816455696206</c:v>
                </c:pt>
                <c:pt idx="1137">
                  <c:v>878.43952681388021</c:v>
                </c:pt>
                <c:pt idx="1138">
                  <c:v>885.74463722397502</c:v>
                </c:pt>
                <c:pt idx="1139">
                  <c:v>878.93493710691837</c:v>
                </c:pt>
                <c:pt idx="1140">
                  <c:v>894.16993710691827</c:v>
                </c:pt>
                <c:pt idx="1141">
                  <c:v>882.58259375000011</c:v>
                </c:pt>
                <c:pt idx="1142">
                  <c:v>843.66778816199383</c:v>
                </c:pt>
                <c:pt idx="1143">
                  <c:v>864.10278637770921</c:v>
                </c:pt>
                <c:pt idx="1144">
                  <c:v>818.63362229102188</c:v>
                </c:pt>
                <c:pt idx="1145">
                  <c:v>809.33586419753101</c:v>
                </c:pt>
                <c:pt idx="1146">
                  <c:v>804.78301538461551</c:v>
                </c:pt>
                <c:pt idx="1147">
                  <c:v>751.50015290519889</c:v>
                </c:pt>
                <c:pt idx="1148">
                  <c:v>725.03691131498488</c:v>
                </c:pt>
                <c:pt idx="1149">
                  <c:v>714.33164133738615</c:v>
                </c:pt>
                <c:pt idx="1150">
                  <c:v>750.08063829787238</c:v>
                </c:pt>
                <c:pt idx="1151">
                  <c:v>753.22951367781172</c:v>
                </c:pt>
                <c:pt idx="1152">
                  <c:v>782.12507598784214</c:v>
                </c:pt>
                <c:pt idx="1153">
                  <c:v>809.07574468085124</c:v>
                </c:pt>
                <c:pt idx="1154">
                  <c:v>825.64466666666681</c:v>
                </c:pt>
                <c:pt idx="1155">
                  <c:v>837.32664652567985</c:v>
                </c:pt>
                <c:pt idx="1156">
                  <c:v>849.76424698795188</c:v>
                </c:pt>
                <c:pt idx="1157">
                  <c:v>836.59822822822844</c:v>
                </c:pt>
                <c:pt idx="1158">
                  <c:v>848.50739520958098</c:v>
                </c:pt>
                <c:pt idx="1159">
                  <c:v>859.43591044776133</c:v>
                </c:pt>
                <c:pt idx="1160">
                  <c:v>868.84842261904771</c:v>
                </c:pt>
                <c:pt idx="1161">
                  <c:v>864.91400593471815</c:v>
                </c:pt>
                <c:pt idx="1162">
                  <c:v>835.31071005917181</c:v>
                </c:pt>
                <c:pt idx="1163">
                  <c:v>856.57551622418896</c:v>
                </c:pt>
                <c:pt idx="1164">
                  <c:v>849.22838709677433</c:v>
                </c:pt>
                <c:pt idx="1165">
                  <c:v>808.52412280701765</c:v>
                </c:pt>
                <c:pt idx="1166">
                  <c:v>791.42049562682234</c:v>
                </c:pt>
                <c:pt idx="1167">
                  <c:v>847.40258720930251</c:v>
                </c:pt>
                <c:pt idx="1168">
                  <c:v>864.37649275362332</c:v>
                </c:pt>
                <c:pt idx="1169">
                  <c:v>882.48847262247853</c:v>
                </c:pt>
                <c:pt idx="1170">
                  <c:v>875.68510028653304</c:v>
                </c:pt>
                <c:pt idx="1171">
                  <c:v>854.11762857142878</c:v>
                </c:pt>
                <c:pt idx="1172">
                  <c:v>879.37635327635337</c:v>
                </c:pt>
                <c:pt idx="1173">
                  <c:v>895.97337110481601</c:v>
                </c:pt>
                <c:pt idx="1174">
                  <c:v>907.21412429378563</c:v>
                </c:pt>
                <c:pt idx="1175">
                  <c:v>914.10000000000014</c:v>
                </c:pt>
                <c:pt idx="1176">
                  <c:v>873.01685393258435</c:v>
                </c:pt>
                <c:pt idx="1177">
                  <c:v>863.88407821229066</c:v>
                </c:pt>
                <c:pt idx="1178">
                  <c:v>838.13601108033242</c:v>
                </c:pt>
                <c:pt idx="1179">
                  <c:v>850.30606060606078</c:v>
                </c:pt>
                <c:pt idx="1180">
                  <c:v>875.59395604395615</c:v>
                </c:pt>
                <c:pt idx="1181">
                  <c:v>825.35404371584707</c:v>
                </c:pt>
                <c:pt idx="1182">
                  <c:v>784.18850543478277</c:v>
                </c:pt>
                <c:pt idx="1183">
                  <c:v>775.58502702702719</c:v>
                </c:pt>
                <c:pt idx="1184">
                  <c:v>776.20477088948803</c:v>
                </c:pt>
                <c:pt idx="1185">
                  <c:v>780.29340482573741</c:v>
                </c:pt>
                <c:pt idx="1186">
                  <c:v>781.73832000000004</c:v>
                </c:pt>
                <c:pt idx="1187">
                  <c:v>736.37180371352792</c:v>
                </c:pt>
                <c:pt idx="1188">
                  <c:v>727.97505291005314</c:v>
                </c:pt>
                <c:pt idx="1189">
                  <c:v>698.88557894736846</c:v>
                </c:pt>
                <c:pt idx="1190">
                  <c:v>707.11138743455513</c:v>
                </c:pt>
                <c:pt idx="1191">
                  <c:v>680.23285714285726</c:v>
                </c:pt>
                <c:pt idx="1192">
                  <c:v>600.40108808290165</c:v>
                </c:pt>
                <c:pt idx="1193">
                  <c:v>593.61528350515482</c:v>
                </c:pt>
                <c:pt idx="1194">
                  <c:v>591.58676923076928</c:v>
                </c:pt>
                <c:pt idx="1195">
                  <c:v>608.77497435897453</c:v>
                </c:pt>
                <c:pt idx="1196">
                  <c:v>641.89096938775515</c:v>
                </c:pt>
                <c:pt idx="1197">
                  <c:v>652.47560913705593</c:v>
                </c:pt>
                <c:pt idx="1198">
                  <c:v>648.48777777777786</c:v>
                </c:pt>
                <c:pt idx="1199">
                  <c:v>689.40288944723636</c:v>
                </c:pt>
                <c:pt idx="1200">
                  <c:v>715.73876884422123</c:v>
                </c:pt>
                <c:pt idx="1201">
                  <c:v>741.58939849624073</c:v>
                </c:pt>
                <c:pt idx="1202">
                  <c:v>758.70300000000009</c:v>
                </c:pt>
                <c:pt idx="1203">
                  <c:v>782.64588528678314</c:v>
                </c:pt>
                <c:pt idx="1204">
                  <c:v>768.17667493796546</c:v>
                </c:pt>
                <c:pt idx="1205">
                  <c:v>748.39123152709374</c:v>
                </c:pt>
                <c:pt idx="1206">
                  <c:v>741.16216216216219</c:v>
                </c:pt>
                <c:pt idx="1207">
                  <c:v>726.20166666666682</c:v>
                </c:pt>
                <c:pt idx="1208">
                  <c:v>742.33284313725517</c:v>
                </c:pt>
                <c:pt idx="1209">
                  <c:v>724.79860635696843</c:v>
                </c:pt>
                <c:pt idx="1210">
                  <c:v>691.19965770171166</c:v>
                </c:pt>
                <c:pt idx="1211">
                  <c:v>735.20922141119229</c:v>
                </c:pt>
                <c:pt idx="1212">
                  <c:v>765.82749391727498</c:v>
                </c:pt>
                <c:pt idx="1213">
                  <c:v>776.13656174334164</c:v>
                </c:pt>
                <c:pt idx="1214">
                  <c:v>792.66159420289864</c:v>
                </c:pt>
                <c:pt idx="1215">
                  <c:v>798.82795180722894</c:v>
                </c:pt>
                <c:pt idx="1216">
                  <c:v>788.85072115384617</c:v>
                </c:pt>
                <c:pt idx="1217">
                  <c:v>789.15107913669078</c:v>
                </c:pt>
                <c:pt idx="1218">
                  <c:v>779.56658711217199</c:v>
                </c:pt>
                <c:pt idx="1219">
                  <c:v>805.27857142857158</c:v>
                </c:pt>
                <c:pt idx="1220">
                  <c:v>791.78574821852749</c:v>
                </c:pt>
                <c:pt idx="1221">
                  <c:v>789.48274231678499</c:v>
                </c:pt>
                <c:pt idx="1222">
                  <c:v>827.14551886792458</c:v>
                </c:pt>
                <c:pt idx="1223">
                  <c:v>842.40588235294138</c:v>
                </c:pt>
                <c:pt idx="1224">
                  <c:v>846.86572769953068</c:v>
                </c:pt>
                <c:pt idx="1225">
                  <c:v>811.11282051282069</c:v>
                </c:pt>
                <c:pt idx="1226">
                  <c:v>790.95334872979231</c:v>
                </c:pt>
                <c:pt idx="1227">
                  <c:v>770.83509174311928</c:v>
                </c:pt>
                <c:pt idx="1228">
                  <c:v>744.05102505694776</c:v>
                </c:pt>
                <c:pt idx="1229">
                  <c:v>722.45610859728515</c:v>
                </c:pt>
                <c:pt idx="1230">
                  <c:v>727.70338600451487</c:v>
                </c:pt>
                <c:pt idx="1231">
                  <c:v>701.28292682926838</c:v>
                </c:pt>
                <c:pt idx="1232">
                  <c:v>711.8654867256638</c:v>
                </c:pt>
                <c:pt idx="1233">
                  <c:v>733.68552631578962</c:v>
                </c:pt>
                <c:pt idx="1234">
                  <c:v>677.1111111111112</c:v>
                </c:pt>
                <c:pt idx="1235">
                  <c:v>625.09666666666669</c:v>
                </c:pt>
                <c:pt idx="1236">
                  <c:v>628.42740343347646</c:v>
                </c:pt>
                <c:pt idx="1237">
                  <c:v>603.2672669491526</c:v>
                </c:pt>
                <c:pt idx="1238">
                  <c:v>621.12903765690385</c:v>
                </c:pt>
                <c:pt idx="1239">
                  <c:v>586.92837500000007</c:v>
                </c:pt>
                <c:pt idx="1240">
                  <c:v>562.19030864197543</c:v>
                </c:pt>
                <c:pt idx="1241">
                  <c:v>558.34720408163275</c:v>
                </c:pt>
                <c:pt idx="1242">
                  <c:v>489.18536437246973</c:v>
                </c:pt>
                <c:pt idx="1243">
                  <c:v>463.32682000000005</c:v>
                </c:pt>
                <c:pt idx="1244">
                  <c:v>410.20086956521749</c:v>
                </c:pt>
                <c:pt idx="1245">
                  <c:v>414.05808219178084</c:v>
                </c:pt>
                <c:pt idx="1246">
                  <c:v>424.45005825242725</c:v>
                </c:pt>
                <c:pt idx="1247">
                  <c:v>393.76163776493257</c:v>
                </c:pt>
                <c:pt idx="1248">
                  <c:v>424.35761996161233</c:v>
                </c:pt>
                <c:pt idx="1249">
                  <c:v>464.88514285714285</c:v>
                </c:pt>
                <c:pt idx="1250">
                  <c:v>484.39783681214425</c:v>
                </c:pt>
                <c:pt idx="1251">
                  <c:v>487.98079395085074</c:v>
                </c:pt>
                <c:pt idx="1252">
                  <c:v>516.04266917293228</c:v>
                </c:pt>
                <c:pt idx="1253">
                  <c:v>525.2664179104479</c:v>
                </c:pt>
                <c:pt idx="1254">
                  <c:v>519.9576199261993</c:v>
                </c:pt>
                <c:pt idx="1255">
                  <c:v>480.95464088397796</c:v>
                </c:pt>
                <c:pt idx="1256">
                  <c:v>472.50822344322353</c:v>
                </c:pt>
                <c:pt idx="1257">
                  <c:v>491.57156648451735</c:v>
                </c:pt>
                <c:pt idx="1258">
                  <c:v>496.28081374321886</c:v>
                </c:pt>
                <c:pt idx="1259">
                  <c:v>486.97099099099108</c:v>
                </c:pt>
                <c:pt idx="1260">
                  <c:v>530.81370503597134</c:v>
                </c:pt>
                <c:pt idx="1261">
                  <c:v>549.33369175627251</c:v>
                </c:pt>
                <c:pt idx="1262">
                  <c:v>551.07638640429343</c:v>
                </c:pt>
                <c:pt idx="1263">
                  <c:v>553.45686274509819</c:v>
                </c:pt>
                <c:pt idx="1264">
                  <c:v>545.76353982300895</c:v>
                </c:pt>
                <c:pt idx="1265">
                  <c:v>546.09964788732407</c:v>
                </c:pt>
                <c:pt idx="1266">
                  <c:v>556.03747810858147</c:v>
                </c:pt>
                <c:pt idx="1267">
                  <c:v>548.35383275261324</c:v>
                </c:pt>
                <c:pt idx="1268">
                  <c:v>558.0876736111112</c:v>
                </c:pt>
                <c:pt idx="1269">
                  <c:v>536.25094991364438</c:v>
                </c:pt>
                <c:pt idx="1270">
                  <c:v>531.64896551724155</c:v>
                </c:pt>
                <c:pt idx="1271">
                  <c:v>548.14587628865991</c:v>
                </c:pt>
                <c:pt idx="1272">
                  <c:v>540.64717948717953</c:v>
                </c:pt>
                <c:pt idx="1273">
                  <c:v>520.72250423011849</c:v>
                </c:pt>
                <c:pt idx="1274">
                  <c:v>515.17344537815131</c:v>
                </c:pt>
                <c:pt idx="1275">
                  <c:v>503.00891666666672</c:v>
                </c:pt>
                <c:pt idx="1276">
                  <c:v>499.04099502487577</c:v>
                </c:pt>
                <c:pt idx="1277">
                  <c:v>498.41289950576618</c:v>
                </c:pt>
                <c:pt idx="1278">
                  <c:v>500.50721311475422</c:v>
                </c:pt>
                <c:pt idx="1279">
                  <c:v>486.67361111111114</c:v>
                </c:pt>
                <c:pt idx="1280">
                  <c:v>477.54529315960923</c:v>
                </c:pt>
                <c:pt idx="1281">
                  <c:v>463.67821428571432</c:v>
                </c:pt>
                <c:pt idx="1282">
                  <c:v>464.08911147011321</c:v>
                </c:pt>
                <c:pt idx="1283">
                  <c:v>460.33742351046698</c:v>
                </c:pt>
                <c:pt idx="1284">
                  <c:v>439.98680000000007</c:v>
                </c:pt>
                <c:pt idx="1285">
                  <c:v>431.03666136724968</c:v>
                </c:pt>
                <c:pt idx="1286">
                  <c:v>426.86835962145113</c:v>
                </c:pt>
                <c:pt idx="1287">
                  <c:v>442.07726134585295</c:v>
                </c:pt>
                <c:pt idx="1288">
                  <c:v>460.16786046511635</c:v>
                </c:pt>
                <c:pt idx="1289">
                  <c:v>456.39573619631904</c:v>
                </c:pt>
                <c:pt idx="1290">
                  <c:v>450.74266362252672</c:v>
                </c:pt>
                <c:pt idx="1291">
                  <c:v>479.67166666666674</c:v>
                </c:pt>
                <c:pt idx="1292">
                  <c:v>476.06511278195495</c:v>
                </c:pt>
                <c:pt idx="1293">
                  <c:v>456.8229508196722</c:v>
                </c:pt>
                <c:pt idx="1294">
                  <c:v>428.16227002967361</c:v>
                </c:pt>
                <c:pt idx="1295">
                  <c:v>432.56598227474154</c:v>
                </c:pt>
                <c:pt idx="1296">
                  <c:v>444.82631039531486</c:v>
                </c:pt>
                <c:pt idx="1297">
                  <c:v>433.15023154848058</c:v>
                </c:pt>
                <c:pt idx="1298">
                  <c:v>436.96948424068773</c:v>
                </c:pt>
                <c:pt idx="1299">
                  <c:v>440.64971671388111</c:v>
                </c:pt>
                <c:pt idx="1300">
                  <c:v>425.00323076923087</c:v>
                </c:pt>
                <c:pt idx="1301">
                  <c:v>428.60290456431545</c:v>
                </c:pt>
                <c:pt idx="1302">
                  <c:v>428.08057455540364</c:v>
                </c:pt>
                <c:pt idx="1303">
                  <c:v>443.42520325203265</c:v>
                </c:pt>
                <c:pt idx="1304">
                  <c:v>443.57131367292237</c:v>
                </c:pt>
                <c:pt idx="1305">
                  <c:v>423.4195478723405</c:v>
                </c:pt>
                <c:pt idx="1306">
                  <c:v>416.30289855072471</c:v>
                </c:pt>
                <c:pt idx="1307">
                  <c:v>428.24850065189054</c:v>
                </c:pt>
                <c:pt idx="1308">
                  <c:v>434.33457583547562</c:v>
                </c:pt>
                <c:pt idx="1309">
                  <c:v>445.27135614702155</c:v>
                </c:pt>
                <c:pt idx="1310">
                  <c:v>398.27827715355818</c:v>
                </c:pt>
                <c:pt idx="1311">
                  <c:v>387.4580246913581</c:v>
                </c:pt>
                <c:pt idx="1312">
                  <c:v>401.17591687041568</c:v>
                </c:pt>
                <c:pt idx="1313">
                  <c:v>422.23240628778723</c:v>
                </c:pt>
                <c:pt idx="1314">
                  <c:v>441.39129383313184</c:v>
                </c:pt>
                <c:pt idx="1315">
                  <c:v>451.74609843937583</c:v>
                </c:pt>
                <c:pt idx="1316">
                  <c:v>458.86369047619053</c:v>
                </c:pt>
                <c:pt idx="1317">
                  <c:v>467.8294811320755</c:v>
                </c:pt>
                <c:pt idx="1318">
                  <c:v>483.59988304093571</c:v>
                </c:pt>
                <c:pt idx="1319">
                  <c:v>471.34936268829671</c:v>
                </c:pt>
                <c:pt idx="1320">
                  <c:v>465.80574712643687</c:v>
                </c:pt>
                <c:pt idx="1321">
                  <c:v>445.09078498293525</c:v>
                </c:pt>
                <c:pt idx="1322">
                  <c:v>458.59932203389832</c:v>
                </c:pt>
                <c:pt idx="1323">
                  <c:v>459.61481481481491</c:v>
                </c:pt>
                <c:pt idx="1324">
                  <c:v>446.87071269487757</c:v>
                </c:pt>
                <c:pt idx="1325">
                  <c:v>444.94271523178827</c:v>
                </c:pt>
                <c:pt idx="1326">
                  <c:v>429.44072052401754</c:v>
                </c:pt>
                <c:pt idx="1327">
                  <c:v>427.83445287107264</c:v>
                </c:pt>
                <c:pt idx="1328">
                  <c:v>386.75976394849789</c:v>
                </c:pt>
                <c:pt idx="1329">
                  <c:v>390.82505353319061</c:v>
                </c:pt>
                <c:pt idx="1330">
                  <c:v>399.65453575240133</c:v>
                </c:pt>
                <c:pt idx="1331">
                  <c:v>401.2963829787235</c:v>
                </c:pt>
                <c:pt idx="1332">
                  <c:v>379.01707317073175</c:v>
                </c:pt>
                <c:pt idx="1333">
                  <c:v>368.79651162790708</c:v>
                </c:pt>
                <c:pt idx="1334">
                  <c:v>357.2567195767196</c:v>
                </c:pt>
                <c:pt idx="1335">
                  <c:v>373.41001053740786</c:v>
                </c:pt>
                <c:pt idx="1336">
                  <c:v>370.22004175365356</c:v>
                </c:pt>
                <c:pt idx="1337">
                  <c:v>344.5937113402062</c:v>
                </c:pt>
                <c:pt idx="1338">
                  <c:v>341.88902564102574</c:v>
                </c:pt>
                <c:pt idx="1339">
                  <c:v>342.124769703173</c:v>
                </c:pt>
                <c:pt idx="1340">
                  <c:v>380.9528089887641</c:v>
                </c:pt>
                <c:pt idx="1341">
                  <c:v>411.74837067209779</c:v>
                </c:pt>
                <c:pt idx="1342">
                  <c:v>429.3782653061225</c:v>
                </c:pt>
                <c:pt idx="1343">
                  <c:v>435.19651639344272</c:v>
                </c:pt>
                <c:pt idx="1344">
                  <c:v>449.57269938650313</c:v>
                </c:pt>
                <c:pt idx="1345">
                  <c:v>456.89438202247203</c:v>
                </c:pt>
                <c:pt idx="1346">
                  <c:v>472.76741573033712</c:v>
                </c:pt>
                <c:pt idx="1347">
                  <c:v>487.33458417849903</c:v>
                </c:pt>
                <c:pt idx="1348">
                  <c:v>504.045060483871</c:v>
                </c:pt>
                <c:pt idx="1349">
                  <c:v>509.56864321608049</c:v>
                </c:pt>
                <c:pt idx="1350">
                  <c:v>509.35835835835843</c:v>
                </c:pt>
                <c:pt idx="1351">
                  <c:v>493.84510978043915</c:v>
                </c:pt>
                <c:pt idx="1352">
                  <c:v>505.91698113207548</c:v>
                </c:pt>
                <c:pt idx="1353">
                  <c:v>505.92267326732673</c:v>
                </c:pt>
                <c:pt idx="1354">
                  <c:v>497.39565217391305</c:v>
                </c:pt>
                <c:pt idx="1355">
                  <c:v>494.49832181638703</c:v>
                </c:pt>
                <c:pt idx="1356">
                  <c:v>497.56702649656535</c:v>
                </c:pt>
                <c:pt idx="1357">
                  <c:v>468.05966796875009</c:v>
                </c:pt>
                <c:pt idx="1358">
                  <c:v>467.44424951267064</c:v>
                </c:pt>
                <c:pt idx="1359">
                  <c:v>465.76838021338517</c:v>
                </c:pt>
                <c:pt idx="1360">
                  <c:v>461.47021276595746</c:v>
                </c:pt>
                <c:pt idx="1361">
                  <c:v>449.8512054001929</c:v>
                </c:pt>
                <c:pt idx="1362">
                  <c:v>442.268683957733</c:v>
                </c:pt>
                <c:pt idx="1363">
                  <c:v>479.3557894736843</c:v>
                </c:pt>
                <c:pt idx="1364">
                  <c:v>482.00638095238099</c:v>
                </c:pt>
                <c:pt idx="1365">
                  <c:v>476.87141500474848</c:v>
                </c:pt>
                <c:pt idx="1366">
                  <c:v>481.21187084520426</c:v>
                </c:pt>
                <c:pt idx="1367">
                  <c:v>476.00332383665727</c:v>
                </c:pt>
                <c:pt idx="1368">
                  <c:v>495.60682464454982</c:v>
                </c:pt>
                <c:pt idx="1369">
                  <c:v>520.00216981132087</c:v>
                </c:pt>
                <c:pt idx="1370">
                  <c:v>513.7516917293234</c:v>
                </c:pt>
                <c:pt idx="1371">
                  <c:v>514.76913002806361</c:v>
                </c:pt>
                <c:pt idx="1372">
                  <c:v>525.0608574091334</c:v>
                </c:pt>
                <c:pt idx="1373">
                  <c:v>534.92407063197038</c:v>
                </c:pt>
                <c:pt idx="1374">
                  <c:v>544.10714285714289</c:v>
                </c:pt>
                <c:pt idx="1375">
                  <c:v>531.25009259259264</c:v>
                </c:pt>
                <c:pt idx="1376">
                  <c:v>517.96186518928903</c:v>
                </c:pt>
                <c:pt idx="1377">
                  <c:v>521.94241030358785</c:v>
                </c:pt>
                <c:pt idx="1378">
                  <c:v>552.09403669724782</c:v>
                </c:pt>
                <c:pt idx="1379">
                  <c:v>577.89853613906689</c:v>
                </c:pt>
                <c:pt idx="1380">
                  <c:v>578.8187956204381</c:v>
                </c:pt>
                <c:pt idx="1381">
                  <c:v>611.63019213174755</c:v>
                </c:pt>
                <c:pt idx="1382">
                  <c:v>650.56810661764723</c:v>
                </c:pt>
                <c:pt idx="1383">
                  <c:v>667.75874769797429</c:v>
                </c:pt>
                <c:pt idx="1384">
                  <c:v>667.31818181818187</c:v>
                </c:pt>
                <c:pt idx="1385">
                  <c:v>682.58365296803674</c:v>
                </c:pt>
                <c:pt idx="1386">
                  <c:v>668.39214611872148</c:v>
                </c:pt>
                <c:pt idx="1387">
                  <c:v>680.50592525068384</c:v>
                </c:pt>
                <c:pt idx="1388">
                  <c:v>658.89301270417434</c:v>
                </c:pt>
                <c:pt idx="1389">
                  <c:v>655.80942883046248</c:v>
                </c:pt>
                <c:pt idx="1390">
                  <c:v>676.46711956521744</c:v>
                </c:pt>
                <c:pt idx="1391">
                  <c:v>685.50606334841643</c:v>
                </c:pt>
                <c:pt idx="1392">
                  <c:v>724.7585431654677</c:v>
                </c:pt>
                <c:pt idx="1393">
                  <c:v>766.93754480286748</c:v>
                </c:pt>
                <c:pt idx="1394">
                  <c:v>795.04683318465675</c:v>
                </c:pt>
                <c:pt idx="1395">
                  <c:v>782.16246672582088</c:v>
                </c:pt>
                <c:pt idx="1396">
                  <c:v>778.85738284703825</c:v>
                </c:pt>
                <c:pt idx="1397">
                  <c:v>809.13286343612333</c:v>
                </c:pt>
                <c:pt idx="1398">
                  <c:v>830.29411247803182</c:v>
                </c:pt>
                <c:pt idx="1399">
                  <c:v>877.34423076923076</c:v>
                </c:pt>
                <c:pt idx="1400">
                  <c:v>844.4164347826088</c:v>
                </c:pt>
                <c:pt idx="1401">
                  <c:v>740.4764960971379</c:v>
                </c:pt>
                <c:pt idx="1402">
                  <c:v>646.89341421143854</c:v>
                </c:pt>
                <c:pt idx="1403">
                  <c:v>636.33188908145587</c:v>
                </c:pt>
                <c:pt idx="1404">
                  <c:v>659.70051858254112</c:v>
                </c:pt>
                <c:pt idx="1405">
                  <c:v>677.95750000000021</c:v>
                </c:pt>
                <c:pt idx="1406">
                  <c:v>694.92523605150222</c:v>
                </c:pt>
                <c:pt idx="1407">
                  <c:v>683.29820666097373</c:v>
                </c:pt>
                <c:pt idx="1408">
                  <c:v>664.11634042553203</c:v>
                </c:pt>
                <c:pt idx="1409">
                  <c:v>699.0024576271187</c:v>
                </c:pt>
                <c:pt idx="1410">
                  <c:v>691.9389873417723</c:v>
                </c:pt>
                <c:pt idx="1411">
                  <c:v>675.20495798319337</c:v>
                </c:pt>
                <c:pt idx="1412">
                  <c:v>681.63272120200338</c:v>
                </c:pt>
                <c:pt idx="1413">
                  <c:v>703.19284525790351</c:v>
                </c:pt>
                <c:pt idx="1414">
                  <c:v>686.3981712385704</c:v>
                </c:pt>
                <c:pt idx="1415">
                  <c:v>699.16639004149397</c:v>
                </c:pt>
                <c:pt idx="1416">
                  <c:v>718.09562345169286</c:v>
                </c:pt>
                <c:pt idx="1417">
                  <c:v>736.69243421052647</c:v>
                </c:pt>
                <c:pt idx="1418">
                  <c:v>729.23704006541311</c:v>
                </c:pt>
                <c:pt idx="1419">
                  <c:v>748.26003249390749</c:v>
                </c:pt>
                <c:pt idx="1420">
                  <c:v>772.57940226171252</c:v>
                </c:pt>
                <c:pt idx="1421">
                  <c:v>794.77348912167622</c:v>
                </c:pt>
                <c:pt idx="1422">
                  <c:v>812.94155948553055</c:v>
                </c:pt>
                <c:pt idx="1423">
                  <c:v>847.58443017656521</c:v>
                </c:pt>
                <c:pt idx="1424">
                  <c:v>846.57848000000013</c:v>
                </c:pt>
                <c:pt idx="1425">
                  <c:v>842.77691082802562</c:v>
                </c:pt>
                <c:pt idx="1426">
                  <c:v>823.34344718030195</c:v>
                </c:pt>
                <c:pt idx="1427">
                  <c:v>842.3348136399685</c:v>
                </c:pt>
                <c:pt idx="1428">
                  <c:v>813.09936420722147</c:v>
                </c:pt>
                <c:pt idx="1429">
                  <c:v>786.62589843750004</c:v>
                </c:pt>
                <c:pt idx="1430">
                  <c:v>801.31128205128209</c:v>
                </c:pt>
                <c:pt idx="1431">
                  <c:v>799.40609775019402</c:v>
                </c:pt>
                <c:pt idx="1432">
                  <c:v>826.01528637770923</c:v>
                </c:pt>
                <c:pt idx="1433">
                  <c:v>845.34898383371831</c:v>
                </c:pt>
                <c:pt idx="1434">
                  <c:v>841.26641871165646</c:v>
                </c:pt>
                <c:pt idx="1435">
                  <c:v>765.80186170212778</c:v>
                </c:pt>
                <c:pt idx="1436">
                  <c:v>724.23079879427303</c:v>
                </c:pt>
                <c:pt idx="1437">
                  <c:v>700.96976779026238</c:v>
                </c:pt>
                <c:pt idx="1438">
                  <c:v>718.00346038863995</c:v>
                </c:pt>
                <c:pt idx="1439">
                  <c:v>748.65564275037377</c:v>
                </c:pt>
                <c:pt idx="1440">
                  <c:v>736.82617384843991</c:v>
                </c:pt>
                <c:pt idx="1441">
                  <c:v>818.84734421364988</c:v>
                </c:pt>
                <c:pt idx="1442">
                  <c:v>840.24974814814823</c:v>
                </c:pt>
                <c:pt idx="1443">
                  <c:v>855.68414201183452</c:v>
                </c:pt>
                <c:pt idx="1444">
                  <c:v>849.36248525073756</c:v>
                </c:pt>
                <c:pt idx="1445">
                  <c:v>847.53649264705894</c:v>
                </c:pt>
                <c:pt idx="1446">
                  <c:v>850.63201908957433</c:v>
                </c:pt>
                <c:pt idx="1447">
                  <c:v>868.59575402635437</c:v>
                </c:pt>
                <c:pt idx="1448">
                  <c:v>859.91137026239085</c:v>
                </c:pt>
                <c:pt idx="1449">
                  <c:v>857.95004366812236</c:v>
                </c:pt>
                <c:pt idx="1450">
                  <c:v>853.33689404934694</c:v>
                </c:pt>
                <c:pt idx="1451">
                  <c:v>858.44087744742581</c:v>
                </c:pt>
                <c:pt idx="1452">
                  <c:v>918.02734250543097</c:v>
                </c:pt>
                <c:pt idx="1453">
                  <c:v>906.97714285714301</c:v>
                </c:pt>
                <c:pt idx="1454">
                  <c:v>891.04516870064617</c:v>
                </c:pt>
                <c:pt idx="1455">
                  <c:v>889.87689605734784</c:v>
                </c:pt>
                <c:pt idx="1456">
                  <c:v>904.74307086614192</c:v>
                </c:pt>
                <c:pt idx="1457">
                  <c:v>887.30291726105577</c:v>
                </c:pt>
                <c:pt idx="1458">
                  <c:v>900.11199288256239</c:v>
                </c:pt>
                <c:pt idx="1459">
                  <c:v>903.78474804826135</c:v>
                </c:pt>
                <c:pt idx="1460">
                  <c:v>902.41228591648985</c:v>
                </c:pt>
                <c:pt idx="1461">
                  <c:v>886.38046544428778</c:v>
                </c:pt>
                <c:pt idx="1462">
                  <c:v>907.31935211267614</c:v>
                </c:pt>
                <c:pt idx="1463">
                  <c:v>935.44403100775196</c:v>
                </c:pt>
                <c:pt idx="1464">
                  <c:v>929.97602384291758</c:v>
                </c:pt>
                <c:pt idx="1465">
                  <c:v>940.50307477288629</c:v>
                </c:pt>
                <c:pt idx="1466">
                  <c:v>955.17933147632345</c:v>
                </c:pt>
                <c:pt idx="1467">
                  <c:v>937.54497222222244</c:v>
                </c:pt>
                <c:pt idx="1468">
                  <c:v>940.82992371705984</c:v>
                </c:pt>
                <c:pt idx="1469">
                  <c:v>945.45624653739617</c:v>
                </c:pt>
                <c:pt idx="1470">
                  <c:v>943.83146121883681</c:v>
                </c:pt>
                <c:pt idx="1471">
                  <c:v>955.61747928176806</c:v>
                </c:pt>
                <c:pt idx="1472">
                  <c:v>964.37235010337713</c:v>
                </c:pt>
                <c:pt idx="1473">
                  <c:v>970.1463967055596</c:v>
                </c:pt>
                <c:pt idx="1474">
                  <c:v>967.37025377229088</c:v>
                </c:pt>
                <c:pt idx="1475">
                  <c:v>973.76519204389581</c:v>
                </c:pt>
                <c:pt idx="1476">
                  <c:v>985.77327633378945</c:v>
                </c:pt>
                <c:pt idx="1477">
                  <c:v>979.48483980913443</c:v>
                </c:pt>
                <c:pt idx="1478">
                  <c:v>960.07409646739166</c:v>
                </c:pt>
                <c:pt idx="1479">
                  <c:v>924.49783582089572</c:v>
                </c:pt>
                <c:pt idx="1480">
                  <c:v>931.45240677966103</c:v>
                </c:pt>
                <c:pt idx="1481">
                  <c:v>936.39662837837864</c:v>
                </c:pt>
                <c:pt idx="1482">
                  <c:v>926.83005390835592</c:v>
                </c:pt>
                <c:pt idx="1483">
                  <c:v>949.35522147651011</c:v>
                </c:pt>
                <c:pt idx="1484">
                  <c:v>952.36085676037499</c:v>
                </c:pt>
                <c:pt idx="1485">
                  <c:v>945.30372575250863</c:v>
                </c:pt>
                <c:pt idx="1486">
                  <c:v>938.34166332665359</c:v>
                </c:pt>
                <c:pt idx="1487">
                  <c:v>926.49561122244506</c:v>
                </c:pt>
                <c:pt idx="1488">
                  <c:v>943.1914504324684</c:v>
                </c:pt>
                <c:pt idx="1489">
                  <c:v>973.10155069582527</c:v>
                </c:pt>
                <c:pt idx="1490">
                  <c:v>992.48880449141359</c:v>
                </c:pt>
                <c:pt idx="1491">
                  <c:v>1018.8293416721529</c:v>
                </c:pt>
                <c:pt idx="1492">
                  <c:v>1048.6524770039423</c:v>
                </c:pt>
                <c:pt idx="1493">
                  <c:v>1077.6389836065575</c:v>
                </c:pt>
                <c:pt idx="1494">
                  <c:v>1113.6435344262297</c:v>
                </c:pt>
                <c:pt idx="1495">
                  <c:v>1114.1976258992809</c:v>
                </c:pt>
                <c:pt idx="1496">
                  <c:v>1151.1176174934728</c:v>
                </c:pt>
                <c:pt idx="1497">
                  <c:v>1155.6000260247238</c:v>
                </c:pt>
                <c:pt idx="1498">
                  <c:v>1181.3671289062502</c:v>
                </c:pt>
                <c:pt idx="1499">
                  <c:v>1219.931459283388</c:v>
                </c:pt>
                <c:pt idx="1500">
                  <c:v>1212.5244430051814</c:v>
                </c:pt>
                <c:pt idx="1501">
                  <c:v>1277.6942414460943</c:v>
                </c:pt>
                <c:pt idx="1502">
                  <c:v>1266.2956262042394</c:v>
                </c:pt>
                <c:pt idx="1503">
                  <c:v>1261.6295521433142</c:v>
                </c:pt>
                <c:pt idx="1504">
                  <c:v>1286.569482758621</c:v>
                </c:pt>
                <c:pt idx="1505">
                  <c:v>1299.8848117421828</c:v>
                </c:pt>
                <c:pt idx="1506">
                  <c:v>1249.988082802548</c:v>
                </c:pt>
                <c:pt idx="1507">
                  <c:v>1283.6528671328672</c:v>
                </c:pt>
                <c:pt idx="1508">
                  <c:v>1303.142813688213</c:v>
                </c:pt>
                <c:pt idx="1509">
                  <c:v>1350.1886418193305</c:v>
                </c:pt>
                <c:pt idx="1510">
                  <c:v>1413.3584426229511</c:v>
                </c:pt>
                <c:pt idx="1511">
                  <c:v>1427.9210277427492</c:v>
                </c:pt>
                <c:pt idx="1512">
                  <c:v>1467.4244751728477</c:v>
                </c:pt>
                <c:pt idx="1513">
                  <c:v>1524.2445676691732</c:v>
                </c:pt>
                <c:pt idx="1514">
                  <c:v>1508.5697000000002</c:v>
                </c:pt>
                <c:pt idx="1515">
                  <c:v>1452.9929525593011</c:v>
                </c:pt>
                <c:pt idx="1516">
                  <c:v>1585.5248157401627</c:v>
                </c:pt>
                <c:pt idx="1517">
                  <c:v>1665.6616531503432</c:v>
                </c:pt>
                <c:pt idx="1518">
                  <c:v>1756.6097383177571</c:v>
                </c:pt>
                <c:pt idx="1519">
                  <c:v>1757.027537313433</c:v>
                </c:pt>
                <c:pt idx="1520">
                  <c:v>1771.1538089330029</c:v>
                </c:pt>
                <c:pt idx="1521">
                  <c:v>1793.4310148514855</c:v>
                </c:pt>
                <c:pt idx="1522">
                  <c:v>1771.4484458204338</c:v>
                </c:pt>
                <c:pt idx="1523">
                  <c:v>1817.9425852448853</c:v>
                </c:pt>
                <c:pt idx="1524">
                  <c:v>1816.4343564356441</c:v>
                </c:pt>
                <c:pt idx="1525">
                  <c:v>1926.7052378011119</c:v>
                </c:pt>
                <c:pt idx="1526">
                  <c:v>2022.873618988903</c:v>
                </c:pt>
                <c:pt idx="1527">
                  <c:v>2085.4605538461542</c:v>
                </c:pt>
                <c:pt idx="1528">
                  <c:v>2074.5428378378383</c:v>
                </c:pt>
                <c:pt idx="1529">
                  <c:v>2071.9413067484666</c:v>
                </c:pt>
                <c:pt idx="1530">
                  <c:v>2159.3745465686279</c:v>
                </c:pt>
                <c:pt idx="1531">
                  <c:v>2003.8966585067321</c:v>
                </c:pt>
                <c:pt idx="1532">
                  <c:v>1900.9108068459661</c:v>
                </c:pt>
                <c:pt idx="1533">
                  <c:v>1918.2537134146344</c:v>
                </c:pt>
                <c:pt idx="1534">
                  <c:v>2126.2672012195126</c:v>
                </c:pt>
                <c:pt idx="1535">
                  <c:v>2212.3748322147653</c:v>
                </c:pt>
                <c:pt idx="1536">
                  <c:v>2315.8869080949485</c:v>
                </c:pt>
                <c:pt idx="1537">
                  <c:v>2309.014747720365</c:v>
                </c:pt>
                <c:pt idx="1538">
                  <c:v>2366.7988000000005</c:v>
                </c:pt>
                <c:pt idx="1539">
                  <c:v>2447.0600000000004</c:v>
                </c:pt>
                <c:pt idx="1540">
                  <c:v>2442.128333333334</c:v>
                </c:pt>
                <c:pt idx="1541">
                  <c:v>2424.6750000000006</c:v>
                </c:pt>
                <c:pt idx="1542">
                  <c:v>2524.2210737852433</c:v>
                </c:pt>
                <c:pt idx="1543">
                  <c:v>2420.6235966487138</c:v>
                </c:pt>
                <c:pt idx="1544">
                  <c:v>2392.1762894580111</c:v>
                </c:pt>
                <c:pt idx="1545">
                  <c:v>2355.0121700356726</c:v>
                </c:pt>
                <c:pt idx="1546">
                  <c:v>2518.3464052287586</c:v>
                </c:pt>
                <c:pt idx="1547">
                  <c:v>2586.5644444444447</c:v>
                </c:pt>
                <c:pt idx="1548">
                  <c:v>2573.3250770142181</c:v>
                </c:pt>
                <c:pt idx="1549">
                  <c:v>2492.2773203769138</c:v>
                </c:pt>
                <c:pt idx="1550">
                  <c:v>2566.8305315420566</c:v>
                </c:pt>
                <c:pt idx="1551">
                  <c:v>2599.3951663747812</c:v>
                </c:pt>
                <c:pt idx="1552">
                  <c:v>2520.1799183673475</c:v>
                </c:pt>
                <c:pt idx="1553">
                  <c:v>2583.870139211137</c:v>
                </c:pt>
                <c:pt idx="1554">
                  <c:v>2597.3559027777783</c:v>
                </c:pt>
                <c:pt idx="1555">
                  <c:v>2619.3267476851856</c:v>
                </c:pt>
                <c:pt idx="1556">
                  <c:v>2575.2149395509505</c:v>
                </c:pt>
                <c:pt idx="1557">
                  <c:v>2434.342862068966</c:v>
                </c:pt>
                <c:pt idx="1558">
                  <c:v>2411.7678805284322</c:v>
                </c:pt>
                <c:pt idx="1559">
                  <c:v>2330.6573045977016</c:v>
                </c:pt>
                <c:pt idx="1560">
                  <c:v>2324.1945231296409</c:v>
                </c:pt>
                <c:pt idx="1561">
                  <c:v>2263.1514505119458</c:v>
                </c:pt>
                <c:pt idx="1562">
                  <c:v>2050.672502837685</c:v>
                </c:pt>
                <c:pt idx="1563">
                  <c:v>2049.4304578858114</c:v>
                </c:pt>
                <c:pt idx="1564">
                  <c:v>2178.2877827799662</c:v>
                </c:pt>
                <c:pt idx="1565">
                  <c:v>2120.4209943820229</c:v>
                </c:pt>
                <c:pt idx="1566">
                  <c:v>2067.5826197183105</c:v>
                </c:pt>
                <c:pt idx="1567">
                  <c:v>2023.0363380281694</c:v>
                </c:pt>
                <c:pt idx="1568">
                  <c:v>1785.203634324173</c:v>
                </c:pt>
                <c:pt idx="1569">
                  <c:v>1846.0156049521668</c:v>
                </c:pt>
                <c:pt idx="1570">
                  <c:v>1940.3241037204061</c:v>
                </c:pt>
                <c:pt idx="1571">
                  <c:v>1974.3077023203175</c:v>
                </c:pt>
                <c:pt idx="1572">
                  <c:v>1961.7277639751558</c:v>
                </c:pt>
                <c:pt idx="1573">
                  <c:v>1886.2438076490444</c:v>
                </c:pt>
                <c:pt idx="1574">
                  <c:v>1966.2181935123042</c:v>
                </c:pt>
                <c:pt idx="1575">
                  <c:v>1884.3441101223584</c:v>
                </c:pt>
                <c:pt idx="1576">
                  <c:v>1828.9625973303671</c:v>
                </c:pt>
                <c:pt idx="1577">
                  <c:v>1717.4646692607005</c:v>
                </c:pt>
                <c:pt idx="1578">
                  <c:v>1528.7277790116607</c:v>
                </c:pt>
                <c:pt idx="1579">
                  <c:v>1538.7602933038188</c:v>
                </c:pt>
                <c:pt idx="1580">
                  <c:v>1460.8934088397789</c:v>
                </c:pt>
                <c:pt idx="1581">
                  <c:v>1436.3252123552124</c:v>
                </c:pt>
                <c:pt idx="1582">
                  <c:v>1529.2645945945947</c:v>
                </c:pt>
                <c:pt idx="1583">
                  <c:v>1514.5392260917633</c:v>
                </c:pt>
                <c:pt idx="1584">
                  <c:v>1502.2699394606498</c:v>
                </c:pt>
                <c:pt idx="1585">
                  <c:v>1392.9166630256693</c:v>
                </c:pt>
                <c:pt idx="1586">
                  <c:v>1400.4786156351795</c:v>
                </c:pt>
                <c:pt idx="1587">
                  <c:v>1475.4741077257888</c:v>
                </c:pt>
                <c:pt idx="1588">
                  <c:v>1554.1526539509539</c:v>
                </c:pt>
                <c:pt idx="1589">
                  <c:v>1638.7784431137727</c:v>
                </c:pt>
                <c:pt idx="1590">
                  <c:v>1644.5184230560087</c:v>
                </c:pt>
                <c:pt idx="1591">
                  <c:v>1633.3141440953414</c:v>
                </c:pt>
                <c:pt idx="1592">
                  <c:v>1677.2320086393095</c:v>
                </c:pt>
                <c:pt idx="1593">
                  <c:v>1710.8163837837842</c:v>
                </c:pt>
                <c:pt idx="1594">
                  <c:v>1733.8998915989164</c:v>
                </c:pt>
                <c:pt idx="1595">
                  <c:v>1786.6034074877921</c:v>
                </c:pt>
                <c:pt idx="1596">
                  <c:v>1863.2766954643632</c:v>
                </c:pt>
                <c:pt idx="1597">
                  <c:v>1871.0085499462946</c:v>
                </c:pt>
                <c:pt idx="1598">
                  <c:v>1827.5171077908221</c:v>
                </c:pt>
                <c:pt idx="1599">
                  <c:v>1836.8871914893618</c:v>
                </c:pt>
                <c:pt idx="1600">
                  <c:v>1776.9279005817032</c:v>
                </c:pt>
                <c:pt idx="1601">
                  <c:v>1819.4621613073277</c:v>
                </c:pt>
                <c:pt idx="1602">
                  <c:v>1779.0522439281942</c:v>
                </c:pt>
                <c:pt idx="1603">
                  <c:v>1750.9235778364118</c:v>
                </c:pt>
                <c:pt idx="1604">
                  <c:v>1793.317546076883</c:v>
                </c:pt>
                <c:pt idx="1605">
                  <c:v>1783.2052750130961</c:v>
                </c:pt>
                <c:pt idx="1606">
                  <c:v>1864.7959057591629</c:v>
                </c:pt>
                <c:pt idx="1607">
                  <c:v>1920.1223699421969</c:v>
                </c:pt>
                <c:pt idx="1608">
                  <c:v>1887.6540482433147</c:v>
                </c:pt>
                <c:pt idx="1609">
                  <c:v>1905.7729979144947</c:v>
                </c:pt>
                <c:pt idx="1610">
                  <c:v>1883.5283497154685</c:v>
                </c:pt>
                <c:pt idx="1611">
                  <c:v>1823.2364902363827</c:v>
                </c:pt>
                <c:pt idx="1612">
                  <c:v>1846.8205555555555</c:v>
                </c:pt>
                <c:pt idx="1613">
                  <c:v>1883.4219794344476</c:v>
                </c:pt>
                <c:pt idx="1614">
                  <c:v>1905.9187717502562</c:v>
                </c:pt>
                <c:pt idx="1615">
                  <c:v>1899.3638951120167</c:v>
                </c:pt>
                <c:pt idx="1616">
                  <c:v>1878.9628973843062</c:v>
                </c:pt>
                <c:pt idx="1617">
                  <c:v>1823.2440361445788</c:v>
                </c:pt>
                <c:pt idx="1618">
                  <c:v>1908.0295495951418</c:v>
                </c:pt>
                <c:pt idx="1619">
                  <c:v>1954.0280945121954</c:v>
                </c:pt>
                <c:pt idx="1620">
                  <c:v>1964.8463489662131</c:v>
                </c:pt>
                <c:pt idx="1621">
                  <c:v>1957.7013336688478</c:v>
                </c:pt>
                <c:pt idx="1622">
                  <c:v>1972.985875875876</c:v>
                </c:pt>
                <c:pt idx="1623">
                  <c:v>1969.0878362282883</c:v>
                </c:pt>
                <c:pt idx="1624">
                  <c:v>1941.0668987654326</c:v>
                </c:pt>
                <c:pt idx="1625">
                  <c:v>1881.9167028092661</c:v>
                </c:pt>
                <c:pt idx="1626">
                  <c:v>1886.9539459459463</c:v>
                </c:pt>
                <c:pt idx="1627">
                  <c:v>1923.4654487493874</c:v>
                </c:pt>
                <c:pt idx="1628">
                  <c:v>1978.883085263677</c:v>
                </c:pt>
                <c:pt idx="1629">
                  <c:v>2058.5821902874136</c:v>
                </c:pt>
                <c:pt idx="1630">
                  <c:v>2099.8442084367248</c:v>
                </c:pt>
                <c:pt idx="1631">
                  <c:v>2138.6678592666012</c:v>
                </c:pt>
                <c:pt idx="1632">
                  <c:v>2143.8105288119523</c:v>
                </c:pt>
                <c:pt idx="1633">
                  <c:v>2163.3057656302981</c:v>
                </c:pt>
                <c:pt idx="1634">
                  <c:v>2087.6235196151006</c:v>
                </c:pt>
                <c:pt idx="1635">
                  <c:v>2157.7228646352442</c:v>
                </c:pt>
                <c:pt idx="1636">
                  <c:v>2214.2177072262916</c:v>
                </c:pt>
                <c:pt idx="1637">
                  <c:v>2214.3953165796347</c:v>
                </c:pt>
                <c:pt idx="1638">
                  <c:v>2224.4962145761624</c:v>
                </c:pt>
                <c:pt idx="1639">
                  <c:v>2131.7290745826463</c:v>
                </c:pt>
                <c:pt idx="1640">
                  <c:v>2187.9824643867814</c:v>
                </c:pt>
                <c:pt idx="1641">
                  <c:v>2245.3497817513503</c:v>
                </c:pt>
                <c:pt idx="1642">
                  <c:v>2121.5210655780606</c:v>
                </c:pt>
                <c:pt idx="1643">
                  <c:v>2145.9099106819785</c:v>
                </c:pt>
                <c:pt idx="1644">
                  <c:v>1990.2793822247493</c:v>
                </c:pt>
                <c:pt idx="1645">
                  <c:v>1950.1300893274695</c:v>
                </c:pt>
                <c:pt idx="1646">
                  <c:v>1879.2458974935375</c:v>
                </c:pt>
                <c:pt idx="1647">
                  <c:v>1943.8431127020854</c:v>
                </c:pt>
                <c:pt idx="1648">
                  <c:v>1973.674867978877</c:v>
                </c:pt>
                <c:pt idx="1649">
                  <c:v>1867.6913145808105</c:v>
                </c:pt>
                <c:pt idx="1650">
                  <c:v>1741.6870533360006</c:v>
                </c:pt>
                <c:pt idx="1651">
                  <c:v>1782.24034853893</c:v>
                </c:pt>
                <c:pt idx="1652">
                  <c:v>1694.8513595663287</c:v>
                </c:pt>
                <c:pt idx="1653">
                  <c:v>1363.0201363974274</c:v>
                </c:pt>
                <c:pt idx="1654">
                  <c:v>1266.6225161821819</c:v>
                </c:pt>
                <c:pt idx="1655">
                  <c:v>1271.9168331525773</c:v>
                </c:pt>
                <c:pt idx="1656">
                  <c:v>1249.1165987032487</c:v>
                </c:pt>
                <c:pt idx="1657">
                  <c:v>1156.2755651694449</c:v>
                </c:pt>
                <c:pt idx="1658">
                  <c:v>1084.5686407251221</c:v>
                </c:pt>
                <c:pt idx="1659">
                  <c:v>1211.9269602326019</c:v>
                </c:pt>
                <c:pt idx="1660">
                  <c:v>1285.7452070552149</c:v>
                </c:pt>
                <c:pt idx="1661">
                  <c:v>1308.2889291724814</c:v>
                </c:pt>
                <c:pt idx="1662">
                  <c:v>1324.0911535121734</c:v>
                </c:pt>
                <c:pt idx="1663">
                  <c:v>1425.4692541490219</c:v>
                </c:pt>
                <c:pt idx="1664">
                  <c:v>1473.7040269668332</c:v>
                </c:pt>
                <c:pt idx="1665">
                  <c:v>1504.8594531333126</c:v>
                </c:pt>
                <c:pt idx="1666">
                  <c:v>1532.5425461101095</c:v>
                </c:pt>
                <c:pt idx="1667">
                  <c:v>1566.7254120185787</c:v>
                </c:pt>
                <c:pt idx="1668">
                  <c:v>1579.950924605537</c:v>
                </c:pt>
                <c:pt idx="1669">
                  <c:v>1531.1687774809568</c:v>
                </c:pt>
                <c:pt idx="1670">
                  <c:v>1612.9578736485155</c:v>
                </c:pt>
                <c:pt idx="1671">
                  <c:v>1673.4327665371616</c:v>
                </c:pt>
                <c:pt idx="1672">
                  <c:v>1571.2206638616176</c:v>
                </c:pt>
                <c:pt idx="1673">
                  <c:v>1514.4623769871309</c:v>
                </c:pt>
                <c:pt idx="1674">
                  <c:v>1509.1672438546682</c:v>
                </c:pt>
                <c:pt idx="1675">
                  <c:v>1517.5263659349921</c:v>
                </c:pt>
                <c:pt idx="1676">
                  <c:v>1565.1865097349832</c:v>
                </c:pt>
                <c:pt idx="1677">
                  <c:v>1632.2015170704722</c:v>
                </c:pt>
                <c:pt idx="1678">
                  <c:v>1669.5465007335372</c:v>
                </c:pt>
                <c:pt idx="1679">
                  <c:v>1725.9600189799207</c:v>
                </c:pt>
                <c:pt idx="1680">
                  <c:v>1774.6298706311329</c:v>
                </c:pt>
                <c:pt idx="1681">
                  <c:v>1818.9285749788758</c:v>
                </c:pt>
                <c:pt idx="1682">
                  <c:v>1778.6881418732969</c:v>
                </c:pt>
                <c:pt idx="1683">
                  <c:v>1803.914066321041</c:v>
                </c:pt>
                <c:pt idx="1684">
                  <c:v>1804.6372740790571</c:v>
                </c:pt>
                <c:pt idx="1685">
                  <c:v>1737.7006361807889</c:v>
                </c:pt>
                <c:pt idx="1686">
                  <c:v>1787.2778790910143</c:v>
                </c:pt>
                <c:pt idx="1687">
                  <c:v>1594.226122845351</c:v>
                </c:pt>
                <c:pt idx="1688">
                  <c:v>1576.4591319984665</c:v>
                </c:pt>
                <c:pt idx="1689">
                  <c:v>1624.5840006006513</c:v>
                </c:pt>
                <c:pt idx="1690">
                  <c:v>1651.8152941696508</c:v>
                </c:pt>
                <c:pt idx="1691">
                  <c:v>1678.7178028288847</c:v>
                </c:pt>
                <c:pt idx="1692">
                  <c:v>1748.3366465929898</c:v>
                </c:pt>
                <c:pt idx="1693">
                  <c:v>1810.1479072137327</c:v>
                </c:pt>
                <c:pt idx="1694">
                  <c:v>1845.3190521029508</c:v>
                </c:pt>
                <c:pt idx="1695">
                  <c:v>1836.0398157202776</c:v>
                </c:pt>
                <c:pt idx="1696">
                  <c:v>1778.3215586449974</c:v>
                </c:pt>
                <c:pt idx="1697">
                  <c:v>1757.3116202860408</c:v>
                </c:pt>
                <c:pt idx="1698">
                  <c:v>1808.4580190655774</c:v>
                </c:pt>
                <c:pt idx="1699">
                  <c:v>1856.2074451230369</c:v>
                </c:pt>
                <c:pt idx="1700">
                  <c:v>1900.5910538574894</c:v>
                </c:pt>
                <c:pt idx="1701">
                  <c:v>1893.9539852237408</c:v>
                </c:pt>
                <c:pt idx="1702">
                  <c:v>1845.6491675390171</c:v>
                </c:pt>
                <c:pt idx="1703">
                  <c:v>1887.4994577549751</c:v>
                </c:pt>
                <c:pt idx="1704">
                  <c:v>1958.8235191940253</c:v>
                </c:pt>
                <c:pt idx="1705">
                  <c:v>1984.7904387378001</c:v>
                </c:pt>
                <c:pt idx="1706">
                  <c:v>2030.0374227251446</c:v>
                </c:pt>
                <c:pt idx="1707">
                  <c:v>2058.187037427268</c:v>
                </c:pt>
                <c:pt idx="1708">
                  <c:v>2144.9666144368844</c:v>
                </c:pt>
                <c:pt idx="1709">
                  <c:v>2112.3373432575036</c:v>
                </c:pt>
                <c:pt idx="1710">
                  <c:v>2176.6074590318331</c:v>
                </c:pt>
                <c:pt idx="1711">
                  <c:v>2175.8292735070145</c:v>
                </c:pt>
                <c:pt idx="1712">
                  <c:v>2195.5280569210208</c:v>
                </c:pt>
                <c:pt idx="1713">
                  <c:v>2244.0681535971503</c:v>
                </c:pt>
                <c:pt idx="1714">
                  <c:v>2331.6899201524016</c:v>
                </c:pt>
                <c:pt idx="1715">
                  <c:v>2363.5826199640424</c:v>
                </c:pt>
                <c:pt idx="1716">
                  <c:v>2373.8140700080376</c:v>
                </c:pt>
                <c:pt idx="1717">
                  <c:v>2358.1639400121821</c:v>
                </c:pt>
                <c:pt idx="1718">
                  <c:v>2403.0104319637067</c:v>
                </c:pt>
                <c:pt idx="1719">
                  <c:v>2396.065423162584</c:v>
                </c:pt>
                <c:pt idx="1720">
                  <c:v>2420.398986969315</c:v>
                </c:pt>
                <c:pt idx="1721">
                  <c:v>2489.1787172268541</c:v>
                </c:pt>
                <c:pt idx="1722">
                  <c:v>2523.4147743966423</c:v>
                </c:pt>
                <c:pt idx="1723">
                  <c:v>2512.815494509191</c:v>
                </c:pt>
                <c:pt idx="1724">
                  <c:v>2551.5045561292441</c:v>
                </c:pt>
                <c:pt idx="1725">
                  <c:v>2486.1167950537629</c:v>
                </c:pt>
                <c:pt idx="1726">
                  <c:v>2638.0598811777213</c:v>
                </c:pt>
                <c:pt idx="1727">
                  <c:v>2665.6902926596599</c:v>
                </c:pt>
                <c:pt idx="1728">
                  <c:v>2644.2787165125569</c:v>
                </c:pt>
                <c:pt idx="1729">
                  <c:v>2702.9692146454104</c:v>
                </c:pt>
                <c:pt idx="1730">
                  <c:v>2684.1251784058036</c:v>
                </c:pt>
                <c:pt idx="1731">
                  <c:v>2697.8298386721845</c:v>
                </c:pt>
                <c:pt idx="1732">
                  <c:v>2706.0327495216675</c:v>
                </c:pt>
                <c:pt idx="1733">
                  <c:v>2680.4350648262225</c:v>
                </c:pt>
                <c:pt idx="1734">
                  <c:v>2673.6801310684091</c:v>
                </c:pt>
                <c:pt idx="1735">
                  <c:v>2608.0850173718932</c:v>
                </c:pt>
                <c:pt idx="1736">
                  <c:v>2489.9103868541051</c:v>
                </c:pt>
                <c:pt idx="1737">
                  <c:v>2594.0329425911759</c:v>
                </c:pt>
                <c:pt idx="1738">
                  <c:v>2671.1704671857624</c:v>
                </c:pt>
                <c:pt idx="1739">
                  <c:v>2646.1396300602478</c:v>
                </c:pt>
                <c:pt idx="1740">
                  <c:v>2467.5303483091056</c:v>
                </c:pt>
                <c:pt idx="1741">
                  <c:v>2447.2790127830431</c:v>
                </c:pt>
                <c:pt idx="1742">
                  <c:v>2587.1708338232584</c:v>
                </c:pt>
                <c:pt idx="1743">
                  <c:v>2643.2098754080275</c:v>
                </c:pt>
                <c:pt idx="1744">
                  <c:v>2619.8880443243743</c:v>
                </c:pt>
                <c:pt idx="1745">
                  <c:v>2634.4973528948049</c:v>
                </c:pt>
                <c:pt idx="1746">
                  <c:v>2721.0874461824897</c:v>
                </c:pt>
                <c:pt idx="1747">
                  <c:v>2746.4862424174489</c:v>
                </c:pt>
                <c:pt idx="1748">
                  <c:v>2723.1644341170045</c:v>
                </c:pt>
                <c:pt idx="1749">
                  <c:v>2701.2819893351648</c:v>
                </c:pt>
                <c:pt idx="1750">
                  <c:v>2733.2266555625988</c:v>
                </c:pt>
                <c:pt idx="1751">
                  <c:v>2835.3663184664838</c:v>
                </c:pt>
                <c:pt idx="1752">
                  <c:v>2854.6858782979671</c:v>
                </c:pt>
                <c:pt idx="1753">
                  <c:v>2914.2645082367626</c:v>
                </c:pt>
                <c:pt idx="1754">
                  <c:v>2958.0274650227034</c:v>
                </c:pt>
                <c:pt idx="1755">
                  <c:v>2939.9231036626265</c:v>
                </c:pt>
                <c:pt idx="1756">
                  <c:v>2982.2833250930612</c:v>
                </c:pt>
                <c:pt idx="1757">
                  <c:v>3027.6448857953501</c:v>
                </c:pt>
                <c:pt idx="1758">
                  <c:v>3054.7673069538296</c:v>
                </c:pt>
                <c:pt idx="1759">
                  <c:v>3048.2782758157209</c:v>
                </c:pt>
                <c:pt idx="1760">
                  <c:v>3077.4306191986848</c:v>
                </c:pt>
                <c:pt idx="1761">
                  <c:v>3158.6330337342856</c:v>
                </c:pt>
                <c:pt idx="1762">
                  <c:v>3203.7790196579226</c:v>
                </c:pt>
                <c:pt idx="1763">
                  <c:v>3293.0846408463281</c:v>
                </c:pt>
                <c:pt idx="1764">
                  <c:v>3429.4684649428937</c:v>
                </c:pt>
                <c:pt idx="1765">
                  <c:v>3310.4098220417609</c:v>
                </c:pt>
                <c:pt idx="1766">
                  <c:v>3300.0233175985963</c:v>
                </c:pt>
                <c:pt idx="1767">
                  <c:v>3227.1960478315364</c:v>
                </c:pt>
                <c:pt idx="1768">
                  <c:v>3271.7935791850168</c:v>
                </c:pt>
                <c:pt idx="1769">
                  <c:v>3330.5042878855825</c:v>
                </c:pt>
                <c:pt idx="1770">
                  <c:v>3377.785084482116</c:v>
                </c:pt>
                <c:pt idx="1771">
                  <c:v>3453.4664599081493</c:v>
                </c:pt>
                <c:pt idx="1772">
                  <c:v>3502.1809229160322</c:v>
                </c:pt>
                <c:pt idx="1773">
                  <c:v>3356.1882357593377</c:v>
                </c:pt>
                <c:pt idx="1774">
                  <c:v>3292.2344289353196</c:v>
                </c:pt>
                <c:pt idx="1775">
                  <c:v>3113.6807545187139</c:v>
                </c:pt>
                <c:pt idx="1776">
                  <c:v>3156.2727760297489</c:v>
                </c:pt>
                <c:pt idx="1777">
                  <c:v>3320.749762635694</c:v>
                </c:pt>
                <c:pt idx="1778">
                  <c:v>3360.9991502820599</c:v>
                </c:pt>
                <c:pt idx="1779">
                  <c:v>3462.3157293346071</c:v>
                </c:pt>
                <c:pt idx="1780">
                  <c:v>3396.5533363010172</c:v>
                </c:pt>
                <c:pt idx="1781">
                  <c:v>3438.0592052095908</c:v>
                </c:pt>
                <c:pt idx="1782">
                  <c:v>3558.1411188326042</c:v>
                </c:pt>
                <c:pt idx="1783">
                  <c:v>3441.2011942718609</c:v>
                </c:pt>
                <c:pt idx="1784">
                  <c:v>3538.9720835491648</c:v>
                </c:pt>
                <c:pt idx="1785">
                  <c:v>3525.6001492154537</c:v>
                </c:pt>
                <c:pt idx="1786">
                  <c:v>3678.2075252324967</c:v>
                </c:pt>
                <c:pt idx="1787">
                  <c:v>3766.7451956414347</c:v>
                </c:pt>
                <c:pt idx="1788">
                  <c:v>3872.0182135644277</c:v>
                </c:pt>
                <c:pt idx="1789">
                  <c:v>3860.3887456504563</c:v>
                </c:pt>
                <c:pt idx="1790">
                  <c:v>3131.1017995854568</c:v>
                </c:pt>
                <c:pt idx="1791">
                  <c:v>3282.4101464868586</c:v>
                </c:pt>
                <c:pt idx="1792">
                  <c:v>3469.6860710469045</c:v>
                </c:pt>
                <c:pt idx="1793">
                  <c:v>3669.5158554987061</c:v>
                </c:pt>
                <c:pt idx="1794">
                  <c:v>3772.1256845786006</c:v>
                </c:pt>
                <c:pt idx="1795">
                  <c:v>3976.0772128132721</c:v>
                </c:pt>
                <c:pt idx="1796">
                  <c:v>3939.8836957635376</c:v>
                </c:pt>
                <c:pt idx="1797">
                  <c:v>4000.4850665161234</c:v>
                </c:pt>
                <c:pt idx="1798">
                  <c:v>4155.4861862052294</c:v>
                </c:pt>
                <c:pt idx="1799">
                  <c:v>4322.7383807980832</c:v>
                </c:pt>
                <c:pt idx="1800">
                  <c:v>4419.092842377293</c:v>
                </c:pt>
                <c:pt idx="1801">
                  <c:v>4498.9307127137117</c:v>
                </c:pt>
                <c:pt idx="1802">
                  <c:v>4498.4346209257747</c:v>
                </c:pt>
                <c:pt idx="1803">
                  <c:v>4724.9484570090526</c:v>
                </c:pt>
                <c:pt idx="1804">
                  <c:v>4717.5606629023596</c:v>
                </c:pt>
                <c:pt idx="1805">
                  <c:v>4753.3558259967031</c:v>
                </c:pt>
                <c:pt idx="1806">
                  <c:v>4870.3615255928653</c:v>
                </c:pt>
                <c:pt idx="1807">
                  <c:v>4961.1125574356556</c:v>
                </c:pt>
                <c:pt idx="1808">
                  <c:v>4938.0520348024747</c:v>
                </c:pt>
                <c:pt idx="1809">
                  <c:v>4914.0691293889913</c:v>
                </c:pt>
                <c:pt idx="1810">
                  <c:v>5116.6143211440049</c:v>
                </c:pt>
                <c:pt idx="1811">
                  <c:v>5109.0137445212004</c:v>
                </c:pt>
                <c:pt idx="1812">
                  <c:v>4956.9677993441173</c:v>
                </c:pt>
                <c:pt idx="1813">
                  <c:v>4764.0713472924372</c:v>
                </c:pt>
                <c:pt idx="1814">
                  <c:v>4653.9126820466181</c:v>
                </c:pt>
                <c:pt idx="1815">
                  <c:v>4628.1087451445646</c:v>
                </c:pt>
                <c:pt idx="1816">
                  <c:v>4211.8184716862361</c:v>
                </c:pt>
                <c:pt idx="1817">
                  <c:v>4009.3315784204224</c:v>
                </c:pt>
                <c:pt idx="1818">
                  <c:v>4022.9515001215082</c:v>
                </c:pt>
                <c:pt idx="1819">
                  <c:v>4278.3194821499283</c:v>
                </c:pt>
                <c:pt idx="1820">
                  <c:v>3952.9041976470917</c:v>
                </c:pt>
                <c:pt idx="1821">
                  <c:v>3809.6711715987149</c:v>
                </c:pt>
                <c:pt idx="1822">
                  <c:v>4009.4546983963833</c:v>
                </c:pt>
                <c:pt idx="1823">
                  <c:v>4016.5583755579623</c:v>
                </c:pt>
                <c:pt idx="1824">
                  <c:v>4033.8671509509645</c:v>
                </c:pt>
                <c:pt idx="1825">
                  <c:v>4132.0301134017736</c:v>
                </c:pt>
                <c:pt idx="1826">
                  <c:v>4008.3532511592898</c:v>
                </c:pt>
                <c:pt idx="1827">
                  <c:v>4139.6317519206204</c:v>
                </c:pt>
                <c:pt idx="1828">
                  <c:v>4153.984909264881</c:v>
                </c:pt>
                <c:pt idx="1829">
                  <c:v>4348.0984456007172</c:v>
                </c:pt>
                <c:pt idx="1830">
                  <c:v>4455.59</c:v>
                </c:pt>
              </c:numCache>
            </c:numRef>
          </c:yVal>
          <c:smooth val="0"/>
          <c:extLst>
            <c:ext xmlns:c16="http://schemas.microsoft.com/office/drawing/2014/chart" uri="{C3380CC4-5D6E-409C-BE32-E72D297353CC}">
              <c16:uniqueId val="{00000000-4961-434F-A120-B378CC1F6916}"/>
            </c:ext>
          </c:extLst>
        </c:ser>
        <c:dLbls>
          <c:showLegendKey val="0"/>
          <c:showVal val="0"/>
          <c:showCatName val="0"/>
          <c:showSerName val="0"/>
          <c:showPercent val="0"/>
          <c:showBubbleSize val="0"/>
        </c:dLbls>
        <c:axId val="570877264"/>
        <c:axId val="1"/>
      </c:scatterChart>
      <c:scatterChart>
        <c:scatterStyle val="lineMarker"/>
        <c:varyColors val="0"/>
        <c:ser>
          <c:idx val="2"/>
          <c:order val="1"/>
          <c:tx>
            <c:v>Real Earnings</c:v>
          </c:tx>
          <c:spPr>
            <a:ln w="25400">
              <a:solidFill>
                <a:srgbClr val="00FF00"/>
              </a:solidFill>
              <a:prstDash val="sysDash"/>
            </a:ln>
          </c:spPr>
          <c:marker>
            <c:symbol val="none"/>
          </c:marker>
          <c:xVal>
            <c:numRef>
              <c:f>Data!$F$9:$F$1863</c:f>
              <c:numCache>
                <c:formatCode>0.00</c:formatCode>
                <c:ptCount val="1855"/>
                <c:pt idx="0">
                  <c:v>1871.0416666666667</c:v>
                </c:pt>
                <c:pt idx="1">
                  <c:v>1871.125</c:v>
                </c:pt>
                <c:pt idx="2">
                  <c:v>1871.2083333333333</c:v>
                </c:pt>
                <c:pt idx="3">
                  <c:v>1871.2916666666665</c:v>
                </c:pt>
                <c:pt idx="4">
                  <c:v>1871.3749999999998</c:v>
                </c:pt>
                <c:pt idx="5">
                  <c:v>1871.458333333333</c:v>
                </c:pt>
                <c:pt idx="6">
                  <c:v>1871.5416666666663</c:v>
                </c:pt>
                <c:pt idx="7">
                  <c:v>1871.6249999999995</c:v>
                </c:pt>
                <c:pt idx="8">
                  <c:v>1871.7083333333328</c:v>
                </c:pt>
                <c:pt idx="9">
                  <c:v>1871.7916666666661</c:v>
                </c:pt>
                <c:pt idx="10">
                  <c:v>1871.8749999999993</c:v>
                </c:pt>
                <c:pt idx="11">
                  <c:v>1871.9583333333326</c:v>
                </c:pt>
                <c:pt idx="12">
                  <c:v>1872.0416666666658</c:v>
                </c:pt>
                <c:pt idx="13">
                  <c:v>1872.1249999999991</c:v>
                </c:pt>
                <c:pt idx="14">
                  <c:v>1872.2083333333323</c:v>
                </c:pt>
                <c:pt idx="15">
                  <c:v>1872.2916666666656</c:v>
                </c:pt>
                <c:pt idx="16">
                  <c:v>1872.3749999999989</c:v>
                </c:pt>
                <c:pt idx="17">
                  <c:v>1872.4583333333321</c:v>
                </c:pt>
                <c:pt idx="18">
                  <c:v>1872.5416666666654</c:v>
                </c:pt>
                <c:pt idx="19">
                  <c:v>1872.6249999999986</c:v>
                </c:pt>
                <c:pt idx="20">
                  <c:v>1872.7083333333319</c:v>
                </c:pt>
                <c:pt idx="21">
                  <c:v>1872.7916666666652</c:v>
                </c:pt>
                <c:pt idx="22">
                  <c:v>1872.8749999999984</c:v>
                </c:pt>
                <c:pt idx="23">
                  <c:v>1872.9583333333317</c:v>
                </c:pt>
                <c:pt idx="24">
                  <c:v>1873.0416666666649</c:v>
                </c:pt>
                <c:pt idx="25">
                  <c:v>1873.1249999999982</c:v>
                </c:pt>
                <c:pt idx="26">
                  <c:v>1873.2083333333314</c:v>
                </c:pt>
                <c:pt idx="27">
                  <c:v>1873.2916666666647</c:v>
                </c:pt>
                <c:pt idx="28">
                  <c:v>1873.374999999998</c:v>
                </c:pt>
                <c:pt idx="29">
                  <c:v>1873.4583333333312</c:v>
                </c:pt>
                <c:pt idx="30">
                  <c:v>1873.5416666666645</c:v>
                </c:pt>
                <c:pt idx="31">
                  <c:v>1873.6249999999977</c:v>
                </c:pt>
                <c:pt idx="32">
                  <c:v>1873.708333333331</c:v>
                </c:pt>
                <c:pt idx="33">
                  <c:v>1873.7916666666642</c:v>
                </c:pt>
                <c:pt idx="34">
                  <c:v>1873.8749999999975</c:v>
                </c:pt>
                <c:pt idx="35">
                  <c:v>1873.9583333333308</c:v>
                </c:pt>
                <c:pt idx="36">
                  <c:v>1874.041666666664</c:v>
                </c:pt>
                <c:pt idx="37">
                  <c:v>1874.1249999999973</c:v>
                </c:pt>
                <c:pt idx="38">
                  <c:v>1874.2083333333305</c:v>
                </c:pt>
                <c:pt idx="39">
                  <c:v>1874.2916666666638</c:v>
                </c:pt>
                <c:pt idx="40">
                  <c:v>1874.374999999997</c:v>
                </c:pt>
                <c:pt idx="41">
                  <c:v>1874.4583333333303</c:v>
                </c:pt>
                <c:pt idx="42">
                  <c:v>1874.5416666666636</c:v>
                </c:pt>
                <c:pt idx="43">
                  <c:v>1874.6249999999968</c:v>
                </c:pt>
                <c:pt idx="44">
                  <c:v>1874.7083333333301</c:v>
                </c:pt>
                <c:pt idx="45">
                  <c:v>1874.7916666666633</c:v>
                </c:pt>
                <c:pt idx="46">
                  <c:v>1874.8749999999966</c:v>
                </c:pt>
                <c:pt idx="47">
                  <c:v>1874.9583333333298</c:v>
                </c:pt>
                <c:pt idx="48">
                  <c:v>1875.0416666666631</c:v>
                </c:pt>
                <c:pt idx="49">
                  <c:v>1875.1249999999964</c:v>
                </c:pt>
                <c:pt idx="50">
                  <c:v>1875.2083333333296</c:v>
                </c:pt>
                <c:pt idx="51">
                  <c:v>1875.2916666666629</c:v>
                </c:pt>
                <c:pt idx="52">
                  <c:v>1875.3749999999961</c:v>
                </c:pt>
                <c:pt idx="53">
                  <c:v>1875.4583333333294</c:v>
                </c:pt>
                <c:pt idx="54">
                  <c:v>1875.5416666666626</c:v>
                </c:pt>
                <c:pt idx="55">
                  <c:v>1875.6249999999959</c:v>
                </c:pt>
                <c:pt idx="56">
                  <c:v>1875.7083333333292</c:v>
                </c:pt>
                <c:pt idx="57">
                  <c:v>1875.7916666666624</c:v>
                </c:pt>
                <c:pt idx="58">
                  <c:v>1875.8749999999957</c:v>
                </c:pt>
                <c:pt idx="59">
                  <c:v>1875.9583333333289</c:v>
                </c:pt>
                <c:pt idx="60">
                  <c:v>1876.0416666666622</c:v>
                </c:pt>
                <c:pt idx="61">
                  <c:v>1876.1249999999955</c:v>
                </c:pt>
                <c:pt idx="62">
                  <c:v>1876.2083333333287</c:v>
                </c:pt>
                <c:pt idx="63">
                  <c:v>1876.291666666662</c:v>
                </c:pt>
                <c:pt idx="64">
                  <c:v>1876.3749999999952</c:v>
                </c:pt>
                <c:pt idx="65">
                  <c:v>1876.4583333333285</c:v>
                </c:pt>
                <c:pt idx="66">
                  <c:v>1876.5416666666617</c:v>
                </c:pt>
                <c:pt idx="67">
                  <c:v>1876.624999999995</c:v>
                </c:pt>
                <c:pt idx="68">
                  <c:v>1876.7083333333283</c:v>
                </c:pt>
                <c:pt idx="69">
                  <c:v>1876.7916666666615</c:v>
                </c:pt>
                <c:pt idx="70">
                  <c:v>1876.8749999999948</c:v>
                </c:pt>
                <c:pt idx="71">
                  <c:v>1876.958333333328</c:v>
                </c:pt>
                <c:pt idx="72">
                  <c:v>1877.0416666666613</c:v>
                </c:pt>
                <c:pt idx="73">
                  <c:v>1877.1249999999945</c:v>
                </c:pt>
                <c:pt idx="74">
                  <c:v>1877.2083333333278</c:v>
                </c:pt>
                <c:pt idx="75">
                  <c:v>1877.2916666666611</c:v>
                </c:pt>
                <c:pt idx="76">
                  <c:v>1877.3749999999943</c:v>
                </c:pt>
                <c:pt idx="77">
                  <c:v>1877.4583333333276</c:v>
                </c:pt>
                <c:pt idx="78">
                  <c:v>1877.5416666666608</c:v>
                </c:pt>
                <c:pt idx="79">
                  <c:v>1877.6249999999941</c:v>
                </c:pt>
                <c:pt idx="80">
                  <c:v>1877.7083333333273</c:v>
                </c:pt>
                <c:pt idx="81">
                  <c:v>1877.7916666666606</c:v>
                </c:pt>
                <c:pt idx="82">
                  <c:v>1877.8749999999939</c:v>
                </c:pt>
                <c:pt idx="83">
                  <c:v>1877.9583333333271</c:v>
                </c:pt>
                <c:pt idx="84">
                  <c:v>1878.0416666666604</c:v>
                </c:pt>
                <c:pt idx="85">
                  <c:v>1878.1249999999936</c:v>
                </c:pt>
                <c:pt idx="86">
                  <c:v>1878.2083333333269</c:v>
                </c:pt>
                <c:pt idx="87">
                  <c:v>1878.2916666666601</c:v>
                </c:pt>
                <c:pt idx="88">
                  <c:v>1878.3749999999934</c:v>
                </c:pt>
                <c:pt idx="89">
                  <c:v>1878.4583333333267</c:v>
                </c:pt>
                <c:pt idx="90">
                  <c:v>1878.5416666666599</c:v>
                </c:pt>
                <c:pt idx="91">
                  <c:v>1878.6249999999932</c:v>
                </c:pt>
                <c:pt idx="92">
                  <c:v>1878.7083333333264</c:v>
                </c:pt>
                <c:pt idx="93">
                  <c:v>1878.7916666666597</c:v>
                </c:pt>
                <c:pt idx="94">
                  <c:v>1878.874999999993</c:v>
                </c:pt>
                <c:pt idx="95">
                  <c:v>1878.9583333333262</c:v>
                </c:pt>
                <c:pt idx="96">
                  <c:v>1879.0416666666595</c:v>
                </c:pt>
                <c:pt idx="97">
                  <c:v>1879.1249999999927</c:v>
                </c:pt>
                <c:pt idx="98">
                  <c:v>1879.208333333326</c:v>
                </c:pt>
                <c:pt idx="99">
                  <c:v>1879.2916666666592</c:v>
                </c:pt>
                <c:pt idx="100">
                  <c:v>1879.3749999999925</c:v>
                </c:pt>
                <c:pt idx="101">
                  <c:v>1879.4583333333258</c:v>
                </c:pt>
                <c:pt idx="102">
                  <c:v>1879.541666666659</c:v>
                </c:pt>
                <c:pt idx="103">
                  <c:v>1879.6249999999923</c:v>
                </c:pt>
                <c:pt idx="104">
                  <c:v>1879.7083333333255</c:v>
                </c:pt>
                <c:pt idx="105">
                  <c:v>1879.7916666666588</c:v>
                </c:pt>
                <c:pt idx="106">
                  <c:v>1879.874999999992</c:v>
                </c:pt>
                <c:pt idx="107">
                  <c:v>1879.9583333333253</c:v>
                </c:pt>
                <c:pt idx="108">
                  <c:v>1880.0416666666586</c:v>
                </c:pt>
                <c:pt idx="109">
                  <c:v>1880.1249999999918</c:v>
                </c:pt>
                <c:pt idx="110">
                  <c:v>1880.2083333333251</c:v>
                </c:pt>
                <c:pt idx="111">
                  <c:v>1880.2916666666583</c:v>
                </c:pt>
                <c:pt idx="112">
                  <c:v>1880.3749999999916</c:v>
                </c:pt>
                <c:pt idx="113">
                  <c:v>1880.4583333333248</c:v>
                </c:pt>
                <c:pt idx="114">
                  <c:v>1880.5416666666581</c:v>
                </c:pt>
                <c:pt idx="115">
                  <c:v>1880.6249999999914</c:v>
                </c:pt>
                <c:pt idx="116">
                  <c:v>1880.7083333333246</c:v>
                </c:pt>
                <c:pt idx="117">
                  <c:v>1880.7916666666579</c:v>
                </c:pt>
                <c:pt idx="118">
                  <c:v>1880.8749999999911</c:v>
                </c:pt>
                <c:pt idx="119">
                  <c:v>1880.9583333333244</c:v>
                </c:pt>
                <c:pt idx="120">
                  <c:v>1881.0416666666576</c:v>
                </c:pt>
                <c:pt idx="121">
                  <c:v>1881.1249999999909</c:v>
                </c:pt>
                <c:pt idx="122">
                  <c:v>1881.2083333333242</c:v>
                </c:pt>
                <c:pt idx="123">
                  <c:v>1881.2916666666574</c:v>
                </c:pt>
                <c:pt idx="124">
                  <c:v>1881.3749999999907</c:v>
                </c:pt>
                <c:pt idx="125">
                  <c:v>1881.4583333333239</c:v>
                </c:pt>
                <c:pt idx="126">
                  <c:v>1881.5416666666572</c:v>
                </c:pt>
                <c:pt idx="127">
                  <c:v>1881.6249999999905</c:v>
                </c:pt>
                <c:pt idx="128">
                  <c:v>1881.7083333333237</c:v>
                </c:pt>
                <c:pt idx="129">
                  <c:v>1881.791666666657</c:v>
                </c:pt>
                <c:pt idx="130">
                  <c:v>1881.8749999999902</c:v>
                </c:pt>
                <c:pt idx="131">
                  <c:v>1881.9583333333235</c:v>
                </c:pt>
                <c:pt idx="132">
                  <c:v>1882.0416666666567</c:v>
                </c:pt>
                <c:pt idx="133">
                  <c:v>1882.12499999999</c:v>
                </c:pt>
                <c:pt idx="134">
                  <c:v>1882.2083333333233</c:v>
                </c:pt>
                <c:pt idx="135">
                  <c:v>1882.2916666666565</c:v>
                </c:pt>
                <c:pt idx="136">
                  <c:v>1882.3749999999898</c:v>
                </c:pt>
                <c:pt idx="137">
                  <c:v>1882.458333333323</c:v>
                </c:pt>
                <c:pt idx="138">
                  <c:v>1882.5416666666563</c:v>
                </c:pt>
                <c:pt idx="139">
                  <c:v>1882.6249999999895</c:v>
                </c:pt>
                <c:pt idx="140">
                  <c:v>1882.7083333333228</c:v>
                </c:pt>
                <c:pt idx="141">
                  <c:v>1882.7916666666561</c:v>
                </c:pt>
                <c:pt idx="142">
                  <c:v>1882.8749999999893</c:v>
                </c:pt>
                <c:pt idx="143">
                  <c:v>1882.9583333333226</c:v>
                </c:pt>
                <c:pt idx="144">
                  <c:v>1883.0416666666558</c:v>
                </c:pt>
                <c:pt idx="145">
                  <c:v>1883.1249999999891</c:v>
                </c:pt>
                <c:pt idx="146">
                  <c:v>1883.2083333333223</c:v>
                </c:pt>
                <c:pt idx="147">
                  <c:v>1883.2916666666556</c:v>
                </c:pt>
                <c:pt idx="148">
                  <c:v>1883.3749999999889</c:v>
                </c:pt>
                <c:pt idx="149">
                  <c:v>1883.4583333333221</c:v>
                </c:pt>
                <c:pt idx="150">
                  <c:v>1883.5416666666554</c:v>
                </c:pt>
                <c:pt idx="151">
                  <c:v>1883.6249999999886</c:v>
                </c:pt>
                <c:pt idx="152">
                  <c:v>1883.7083333333219</c:v>
                </c:pt>
                <c:pt idx="153">
                  <c:v>1883.7916666666551</c:v>
                </c:pt>
                <c:pt idx="154">
                  <c:v>1883.8749999999884</c:v>
                </c:pt>
                <c:pt idx="155">
                  <c:v>1883.9583333333217</c:v>
                </c:pt>
                <c:pt idx="156">
                  <c:v>1884.0416666666549</c:v>
                </c:pt>
                <c:pt idx="157">
                  <c:v>1884.1249999999882</c:v>
                </c:pt>
                <c:pt idx="158">
                  <c:v>1884.2083333333214</c:v>
                </c:pt>
                <c:pt idx="159">
                  <c:v>1884.2916666666547</c:v>
                </c:pt>
                <c:pt idx="160">
                  <c:v>1884.3749999999879</c:v>
                </c:pt>
                <c:pt idx="161">
                  <c:v>1884.4583333333212</c:v>
                </c:pt>
                <c:pt idx="162">
                  <c:v>1884.5416666666545</c:v>
                </c:pt>
                <c:pt idx="163">
                  <c:v>1884.6249999999877</c:v>
                </c:pt>
                <c:pt idx="164">
                  <c:v>1884.708333333321</c:v>
                </c:pt>
                <c:pt idx="165">
                  <c:v>1884.7916666666542</c:v>
                </c:pt>
                <c:pt idx="166">
                  <c:v>1884.8749999999875</c:v>
                </c:pt>
                <c:pt idx="167">
                  <c:v>1884.9583333333208</c:v>
                </c:pt>
                <c:pt idx="168">
                  <c:v>1885.041666666654</c:v>
                </c:pt>
                <c:pt idx="169">
                  <c:v>1885.1249999999873</c:v>
                </c:pt>
                <c:pt idx="170">
                  <c:v>1885.2083333333205</c:v>
                </c:pt>
                <c:pt idx="171">
                  <c:v>1885.2916666666538</c:v>
                </c:pt>
                <c:pt idx="172">
                  <c:v>1885.374999999987</c:v>
                </c:pt>
                <c:pt idx="173">
                  <c:v>1885.4583333333203</c:v>
                </c:pt>
                <c:pt idx="174">
                  <c:v>1885.5416666666536</c:v>
                </c:pt>
                <c:pt idx="175">
                  <c:v>1885.6249999999868</c:v>
                </c:pt>
                <c:pt idx="176">
                  <c:v>1885.7083333333201</c:v>
                </c:pt>
                <c:pt idx="177">
                  <c:v>1885.7916666666533</c:v>
                </c:pt>
                <c:pt idx="178">
                  <c:v>1885.8749999999866</c:v>
                </c:pt>
                <c:pt idx="179">
                  <c:v>1885.9583333333198</c:v>
                </c:pt>
                <c:pt idx="180">
                  <c:v>1886.0416666666531</c:v>
                </c:pt>
                <c:pt idx="181">
                  <c:v>1886.1249999999864</c:v>
                </c:pt>
                <c:pt idx="182">
                  <c:v>1886.2083333333196</c:v>
                </c:pt>
                <c:pt idx="183">
                  <c:v>1886.2916666666529</c:v>
                </c:pt>
                <c:pt idx="184">
                  <c:v>1886.3749999999861</c:v>
                </c:pt>
                <c:pt idx="185">
                  <c:v>1886.4583333333194</c:v>
                </c:pt>
                <c:pt idx="186">
                  <c:v>1886.5416666666526</c:v>
                </c:pt>
                <c:pt idx="187">
                  <c:v>1886.6249999999859</c:v>
                </c:pt>
                <c:pt idx="188">
                  <c:v>1886.7083333333192</c:v>
                </c:pt>
                <c:pt idx="189">
                  <c:v>1886.7916666666524</c:v>
                </c:pt>
                <c:pt idx="190">
                  <c:v>1886.8749999999857</c:v>
                </c:pt>
                <c:pt idx="191">
                  <c:v>1886.9583333333189</c:v>
                </c:pt>
                <c:pt idx="192">
                  <c:v>1887.0416666666522</c:v>
                </c:pt>
                <c:pt idx="193">
                  <c:v>1887.1249999999854</c:v>
                </c:pt>
                <c:pt idx="194">
                  <c:v>1887.2083333333187</c:v>
                </c:pt>
                <c:pt idx="195">
                  <c:v>1887.291666666652</c:v>
                </c:pt>
                <c:pt idx="196">
                  <c:v>1887.3749999999852</c:v>
                </c:pt>
                <c:pt idx="197">
                  <c:v>1887.4583333333185</c:v>
                </c:pt>
                <c:pt idx="198">
                  <c:v>1887.5416666666517</c:v>
                </c:pt>
                <c:pt idx="199">
                  <c:v>1887.624999999985</c:v>
                </c:pt>
                <c:pt idx="200">
                  <c:v>1887.7083333333183</c:v>
                </c:pt>
                <c:pt idx="201">
                  <c:v>1887.7916666666515</c:v>
                </c:pt>
                <c:pt idx="202">
                  <c:v>1887.8749999999848</c:v>
                </c:pt>
                <c:pt idx="203">
                  <c:v>1887.958333333318</c:v>
                </c:pt>
                <c:pt idx="204">
                  <c:v>1888.0416666666513</c:v>
                </c:pt>
                <c:pt idx="205">
                  <c:v>1888.1249999999845</c:v>
                </c:pt>
                <c:pt idx="206">
                  <c:v>1888.2083333333178</c:v>
                </c:pt>
                <c:pt idx="207">
                  <c:v>1888.2916666666511</c:v>
                </c:pt>
                <c:pt idx="208">
                  <c:v>1888.3749999999843</c:v>
                </c:pt>
                <c:pt idx="209">
                  <c:v>1888.4583333333176</c:v>
                </c:pt>
                <c:pt idx="210">
                  <c:v>1888.5416666666508</c:v>
                </c:pt>
                <c:pt idx="211">
                  <c:v>1888.6249999999841</c:v>
                </c:pt>
                <c:pt idx="212">
                  <c:v>1888.7083333333173</c:v>
                </c:pt>
                <c:pt idx="213">
                  <c:v>1888.7916666666506</c:v>
                </c:pt>
                <c:pt idx="214">
                  <c:v>1888.8749999999839</c:v>
                </c:pt>
                <c:pt idx="215">
                  <c:v>1888.9583333333171</c:v>
                </c:pt>
                <c:pt idx="216">
                  <c:v>1889.0416666666504</c:v>
                </c:pt>
                <c:pt idx="217">
                  <c:v>1889.1249999999836</c:v>
                </c:pt>
                <c:pt idx="218">
                  <c:v>1889.2083333333169</c:v>
                </c:pt>
                <c:pt idx="219">
                  <c:v>1889.2916666666501</c:v>
                </c:pt>
                <c:pt idx="220">
                  <c:v>1889.3749999999834</c:v>
                </c:pt>
                <c:pt idx="221">
                  <c:v>1889.4583333333167</c:v>
                </c:pt>
                <c:pt idx="222">
                  <c:v>1889.5416666666499</c:v>
                </c:pt>
                <c:pt idx="223">
                  <c:v>1889.6249999999832</c:v>
                </c:pt>
                <c:pt idx="224">
                  <c:v>1889.7083333333164</c:v>
                </c:pt>
                <c:pt idx="225">
                  <c:v>1889.7916666666497</c:v>
                </c:pt>
                <c:pt idx="226">
                  <c:v>1889.8749999999829</c:v>
                </c:pt>
                <c:pt idx="227">
                  <c:v>1889.9583333333162</c:v>
                </c:pt>
                <c:pt idx="228">
                  <c:v>1890.0416666666495</c:v>
                </c:pt>
                <c:pt idx="229">
                  <c:v>1890.1249999999827</c:v>
                </c:pt>
                <c:pt idx="230">
                  <c:v>1890.208333333316</c:v>
                </c:pt>
                <c:pt idx="231">
                  <c:v>1890.2916666666492</c:v>
                </c:pt>
                <c:pt idx="232">
                  <c:v>1890.3749999999825</c:v>
                </c:pt>
                <c:pt idx="233">
                  <c:v>1890.4583333333157</c:v>
                </c:pt>
                <c:pt idx="234">
                  <c:v>1890.541666666649</c:v>
                </c:pt>
                <c:pt idx="235">
                  <c:v>1890.6249999999823</c:v>
                </c:pt>
                <c:pt idx="236">
                  <c:v>1890.7083333333155</c:v>
                </c:pt>
                <c:pt idx="237">
                  <c:v>1890.7916666666488</c:v>
                </c:pt>
                <c:pt idx="238">
                  <c:v>1890.874999999982</c:v>
                </c:pt>
                <c:pt idx="239">
                  <c:v>1890.9583333333153</c:v>
                </c:pt>
                <c:pt idx="240">
                  <c:v>1891.0416666666486</c:v>
                </c:pt>
                <c:pt idx="241">
                  <c:v>1891.1249999999818</c:v>
                </c:pt>
                <c:pt idx="242">
                  <c:v>1891.2083333333151</c:v>
                </c:pt>
                <c:pt idx="243">
                  <c:v>1891.2916666666483</c:v>
                </c:pt>
                <c:pt idx="244">
                  <c:v>1891.3749999999816</c:v>
                </c:pt>
                <c:pt idx="245">
                  <c:v>1891.4583333333148</c:v>
                </c:pt>
                <c:pt idx="246">
                  <c:v>1891.5416666666481</c:v>
                </c:pt>
                <c:pt idx="247">
                  <c:v>1891.6249999999814</c:v>
                </c:pt>
                <c:pt idx="248">
                  <c:v>1891.7083333333146</c:v>
                </c:pt>
                <c:pt idx="249">
                  <c:v>1891.7916666666479</c:v>
                </c:pt>
                <c:pt idx="250">
                  <c:v>1891.8749999999811</c:v>
                </c:pt>
                <c:pt idx="251">
                  <c:v>1891.9583333333144</c:v>
                </c:pt>
                <c:pt idx="252">
                  <c:v>1892.0416666666476</c:v>
                </c:pt>
                <c:pt idx="253">
                  <c:v>1892.1249999999809</c:v>
                </c:pt>
                <c:pt idx="254">
                  <c:v>1892.2083333333142</c:v>
                </c:pt>
                <c:pt idx="255">
                  <c:v>1892.2916666666474</c:v>
                </c:pt>
                <c:pt idx="256">
                  <c:v>1892.3749999999807</c:v>
                </c:pt>
                <c:pt idx="257">
                  <c:v>1892.4583333333139</c:v>
                </c:pt>
                <c:pt idx="258">
                  <c:v>1892.5416666666472</c:v>
                </c:pt>
                <c:pt idx="259">
                  <c:v>1892.6249999999804</c:v>
                </c:pt>
                <c:pt idx="260">
                  <c:v>1892.7083333333137</c:v>
                </c:pt>
                <c:pt idx="261">
                  <c:v>1892.791666666647</c:v>
                </c:pt>
                <c:pt idx="262">
                  <c:v>1892.8749999999802</c:v>
                </c:pt>
                <c:pt idx="263">
                  <c:v>1892.9583333333135</c:v>
                </c:pt>
                <c:pt idx="264">
                  <c:v>1893.0416666666467</c:v>
                </c:pt>
                <c:pt idx="265">
                  <c:v>1893.12499999998</c:v>
                </c:pt>
                <c:pt idx="266">
                  <c:v>1893.2083333333132</c:v>
                </c:pt>
                <c:pt idx="267">
                  <c:v>1893.2916666666465</c:v>
                </c:pt>
                <c:pt idx="268">
                  <c:v>1893.3749999999798</c:v>
                </c:pt>
                <c:pt idx="269">
                  <c:v>1893.458333333313</c:v>
                </c:pt>
                <c:pt idx="270">
                  <c:v>1893.5416666666463</c:v>
                </c:pt>
                <c:pt idx="271">
                  <c:v>1893.6249999999795</c:v>
                </c:pt>
                <c:pt idx="272">
                  <c:v>1893.7083333333128</c:v>
                </c:pt>
                <c:pt idx="273">
                  <c:v>1893.7916666666461</c:v>
                </c:pt>
                <c:pt idx="274">
                  <c:v>1893.8749999999793</c:v>
                </c:pt>
                <c:pt idx="275">
                  <c:v>1893.9583333333126</c:v>
                </c:pt>
                <c:pt idx="276">
                  <c:v>1894.0416666666458</c:v>
                </c:pt>
                <c:pt idx="277">
                  <c:v>1894.1249999999791</c:v>
                </c:pt>
                <c:pt idx="278">
                  <c:v>1894.2083333333123</c:v>
                </c:pt>
                <c:pt idx="279">
                  <c:v>1894.2916666666456</c:v>
                </c:pt>
                <c:pt idx="280">
                  <c:v>1894.3749999999789</c:v>
                </c:pt>
                <c:pt idx="281">
                  <c:v>1894.4583333333121</c:v>
                </c:pt>
                <c:pt idx="282">
                  <c:v>1894.5416666666454</c:v>
                </c:pt>
                <c:pt idx="283">
                  <c:v>1894.6249999999786</c:v>
                </c:pt>
                <c:pt idx="284">
                  <c:v>1894.7083333333119</c:v>
                </c:pt>
                <c:pt idx="285">
                  <c:v>1894.7916666666451</c:v>
                </c:pt>
                <c:pt idx="286">
                  <c:v>1894.8749999999784</c:v>
                </c:pt>
                <c:pt idx="287">
                  <c:v>1894.9583333333117</c:v>
                </c:pt>
                <c:pt idx="288">
                  <c:v>1895.0416666666449</c:v>
                </c:pt>
                <c:pt idx="289">
                  <c:v>1895.1249999999782</c:v>
                </c:pt>
                <c:pt idx="290">
                  <c:v>1895.2083333333114</c:v>
                </c:pt>
                <c:pt idx="291">
                  <c:v>1895.2916666666447</c:v>
                </c:pt>
                <c:pt idx="292">
                  <c:v>1895.3749999999779</c:v>
                </c:pt>
                <c:pt idx="293">
                  <c:v>1895.4583333333112</c:v>
                </c:pt>
                <c:pt idx="294">
                  <c:v>1895.5416666666445</c:v>
                </c:pt>
                <c:pt idx="295">
                  <c:v>1895.6249999999777</c:v>
                </c:pt>
                <c:pt idx="296">
                  <c:v>1895.708333333311</c:v>
                </c:pt>
                <c:pt idx="297">
                  <c:v>1895.7916666666442</c:v>
                </c:pt>
                <c:pt idx="298">
                  <c:v>1895.8749999999775</c:v>
                </c:pt>
                <c:pt idx="299">
                  <c:v>1895.9583333333107</c:v>
                </c:pt>
                <c:pt idx="300">
                  <c:v>1896.041666666644</c:v>
                </c:pt>
                <c:pt idx="301">
                  <c:v>1896.1249999999773</c:v>
                </c:pt>
                <c:pt idx="302">
                  <c:v>1896.2083333333105</c:v>
                </c:pt>
                <c:pt idx="303">
                  <c:v>1896.2916666666438</c:v>
                </c:pt>
                <c:pt idx="304">
                  <c:v>1896.374999999977</c:v>
                </c:pt>
                <c:pt idx="305">
                  <c:v>1896.4583333333103</c:v>
                </c:pt>
                <c:pt idx="306">
                  <c:v>1896.5416666666436</c:v>
                </c:pt>
                <c:pt idx="307">
                  <c:v>1896.6249999999768</c:v>
                </c:pt>
                <c:pt idx="308">
                  <c:v>1896.7083333333101</c:v>
                </c:pt>
                <c:pt idx="309">
                  <c:v>1896.7916666666433</c:v>
                </c:pt>
                <c:pt idx="310">
                  <c:v>1896.8749999999766</c:v>
                </c:pt>
                <c:pt idx="311">
                  <c:v>1896.9583333333098</c:v>
                </c:pt>
                <c:pt idx="312">
                  <c:v>1897.0416666666431</c:v>
                </c:pt>
                <c:pt idx="313">
                  <c:v>1897.1249999999764</c:v>
                </c:pt>
                <c:pt idx="314">
                  <c:v>1897.2083333333096</c:v>
                </c:pt>
                <c:pt idx="315">
                  <c:v>1897.2916666666429</c:v>
                </c:pt>
                <c:pt idx="316">
                  <c:v>1897.3749999999761</c:v>
                </c:pt>
                <c:pt idx="317">
                  <c:v>1897.4583333333094</c:v>
                </c:pt>
                <c:pt idx="318">
                  <c:v>1897.5416666666426</c:v>
                </c:pt>
                <c:pt idx="319">
                  <c:v>1897.6249999999759</c:v>
                </c:pt>
                <c:pt idx="320">
                  <c:v>1897.7083333333092</c:v>
                </c:pt>
                <c:pt idx="321">
                  <c:v>1897.7916666666424</c:v>
                </c:pt>
                <c:pt idx="322">
                  <c:v>1897.8749999999757</c:v>
                </c:pt>
                <c:pt idx="323">
                  <c:v>1897.9583333333089</c:v>
                </c:pt>
                <c:pt idx="324">
                  <c:v>1898.0416666666422</c:v>
                </c:pt>
                <c:pt idx="325">
                  <c:v>1898.1249999999754</c:v>
                </c:pt>
                <c:pt idx="326">
                  <c:v>1898.2083333333087</c:v>
                </c:pt>
                <c:pt idx="327">
                  <c:v>1898.291666666642</c:v>
                </c:pt>
                <c:pt idx="328">
                  <c:v>1898.3749999999752</c:v>
                </c:pt>
                <c:pt idx="329">
                  <c:v>1898.4583333333085</c:v>
                </c:pt>
                <c:pt idx="330">
                  <c:v>1898.5416666666417</c:v>
                </c:pt>
                <c:pt idx="331">
                  <c:v>1898.624999999975</c:v>
                </c:pt>
                <c:pt idx="332">
                  <c:v>1898.7083333333082</c:v>
                </c:pt>
                <c:pt idx="333">
                  <c:v>1898.7916666666415</c:v>
                </c:pt>
                <c:pt idx="334">
                  <c:v>1898.8749999999748</c:v>
                </c:pt>
                <c:pt idx="335">
                  <c:v>1898.958333333308</c:v>
                </c:pt>
                <c:pt idx="336">
                  <c:v>1899.0416666666413</c:v>
                </c:pt>
                <c:pt idx="337">
                  <c:v>1899.1249999999745</c:v>
                </c:pt>
                <c:pt idx="338">
                  <c:v>1899.2083333333078</c:v>
                </c:pt>
                <c:pt idx="339">
                  <c:v>1899.291666666641</c:v>
                </c:pt>
                <c:pt idx="340">
                  <c:v>1899.3749999999743</c:v>
                </c:pt>
                <c:pt idx="341">
                  <c:v>1899.4583333333076</c:v>
                </c:pt>
                <c:pt idx="342">
                  <c:v>1899.5416666666408</c:v>
                </c:pt>
                <c:pt idx="343">
                  <c:v>1899.6249999999741</c:v>
                </c:pt>
                <c:pt idx="344">
                  <c:v>1899.7083333333073</c:v>
                </c:pt>
                <c:pt idx="345">
                  <c:v>1899.7916666666406</c:v>
                </c:pt>
                <c:pt idx="346">
                  <c:v>1899.8749999999739</c:v>
                </c:pt>
                <c:pt idx="347">
                  <c:v>1899.9583333333071</c:v>
                </c:pt>
                <c:pt idx="348">
                  <c:v>1900.0416666666404</c:v>
                </c:pt>
                <c:pt idx="349">
                  <c:v>1900.1249999999736</c:v>
                </c:pt>
                <c:pt idx="350">
                  <c:v>1900.2083333333069</c:v>
                </c:pt>
                <c:pt idx="351">
                  <c:v>1900.2916666666401</c:v>
                </c:pt>
                <c:pt idx="352">
                  <c:v>1900.3749999999734</c:v>
                </c:pt>
                <c:pt idx="353">
                  <c:v>1900.4583333333067</c:v>
                </c:pt>
                <c:pt idx="354">
                  <c:v>1900.5416666666399</c:v>
                </c:pt>
                <c:pt idx="355">
                  <c:v>1900.6249999999732</c:v>
                </c:pt>
                <c:pt idx="356">
                  <c:v>1900.7083333333064</c:v>
                </c:pt>
                <c:pt idx="357">
                  <c:v>1900.7916666666397</c:v>
                </c:pt>
                <c:pt idx="358">
                  <c:v>1900.8749999999729</c:v>
                </c:pt>
                <c:pt idx="359">
                  <c:v>1900.9583333333062</c:v>
                </c:pt>
                <c:pt idx="360">
                  <c:v>1901.0416666666395</c:v>
                </c:pt>
                <c:pt idx="361">
                  <c:v>1901.1249999999727</c:v>
                </c:pt>
                <c:pt idx="362">
                  <c:v>1901.208333333306</c:v>
                </c:pt>
                <c:pt idx="363">
                  <c:v>1901.2916666666392</c:v>
                </c:pt>
                <c:pt idx="364">
                  <c:v>1901.3749999999725</c:v>
                </c:pt>
                <c:pt idx="365">
                  <c:v>1901.4583333333057</c:v>
                </c:pt>
                <c:pt idx="366">
                  <c:v>1901.541666666639</c:v>
                </c:pt>
                <c:pt idx="367">
                  <c:v>1901.6249999999723</c:v>
                </c:pt>
                <c:pt idx="368">
                  <c:v>1901.7083333333055</c:v>
                </c:pt>
                <c:pt idx="369">
                  <c:v>1901.7916666666388</c:v>
                </c:pt>
                <c:pt idx="370">
                  <c:v>1901.874999999972</c:v>
                </c:pt>
                <c:pt idx="371">
                  <c:v>1901.9583333333053</c:v>
                </c:pt>
                <c:pt idx="372">
                  <c:v>1902.0416666666385</c:v>
                </c:pt>
                <c:pt idx="373">
                  <c:v>1902.1249999999718</c:v>
                </c:pt>
                <c:pt idx="374">
                  <c:v>1902.2083333333051</c:v>
                </c:pt>
                <c:pt idx="375">
                  <c:v>1902.2916666666383</c:v>
                </c:pt>
                <c:pt idx="376">
                  <c:v>1902.3749999999716</c:v>
                </c:pt>
                <c:pt idx="377">
                  <c:v>1902.4583333333048</c:v>
                </c:pt>
                <c:pt idx="378">
                  <c:v>1902.5416666666381</c:v>
                </c:pt>
                <c:pt idx="379">
                  <c:v>1902.6249999999714</c:v>
                </c:pt>
                <c:pt idx="380">
                  <c:v>1902.7083333333046</c:v>
                </c:pt>
                <c:pt idx="381">
                  <c:v>1902.7916666666379</c:v>
                </c:pt>
                <c:pt idx="382">
                  <c:v>1902.8749999999711</c:v>
                </c:pt>
                <c:pt idx="383">
                  <c:v>1902.9583333333044</c:v>
                </c:pt>
                <c:pt idx="384">
                  <c:v>1903.0416666666376</c:v>
                </c:pt>
                <c:pt idx="385">
                  <c:v>1903.1249999999709</c:v>
                </c:pt>
                <c:pt idx="386">
                  <c:v>1903.2083333333042</c:v>
                </c:pt>
                <c:pt idx="387">
                  <c:v>1903.2916666666374</c:v>
                </c:pt>
                <c:pt idx="388">
                  <c:v>1903.3749999999707</c:v>
                </c:pt>
                <c:pt idx="389">
                  <c:v>1903.4583333333039</c:v>
                </c:pt>
                <c:pt idx="390">
                  <c:v>1903.5416666666372</c:v>
                </c:pt>
                <c:pt idx="391">
                  <c:v>1903.6249999999704</c:v>
                </c:pt>
                <c:pt idx="392">
                  <c:v>1903.7083333333037</c:v>
                </c:pt>
                <c:pt idx="393">
                  <c:v>1903.791666666637</c:v>
                </c:pt>
                <c:pt idx="394">
                  <c:v>1903.8749999999702</c:v>
                </c:pt>
                <c:pt idx="395">
                  <c:v>1903.9583333333035</c:v>
                </c:pt>
                <c:pt idx="396">
                  <c:v>1904.0416666666367</c:v>
                </c:pt>
                <c:pt idx="397">
                  <c:v>1904.12499999997</c:v>
                </c:pt>
                <c:pt idx="398">
                  <c:v>1904.2083333333032</c:v>
                </c:pt>
                <c:pt idx="399">
                  <c:v>1904.2916666666365</c:v>
                </c:pt>
                <c:pt idx="400">
                  <c:v>1904.3749999999698</c:v>
                </c:pt>
                <c:pt idx="401">
                  <c:v>1904.458333333303</c:v>
                </c:pt>
                <c:pt idx="402">
                  <c:v>1904.5416666666363</c:v>
                </c:pt>
                <c:pt idx="403">
                  <c:v>1904.6249999999695</c:v>
                </c:pt>
                <c:pt idx="404">
                  <c:v>1904.7083333333028</c:v>
                </c:pt>
                <c:pt idx="405">
                  <c:v>1904.791666666636</c:v>
                </c:pt>
                <c:pt idx="406">
                  <c:v>1904.8749999999693</c:v>
                </c:pt>
                <c:pt idx="407">
                  <c:v>1904.9583333333026</c:v>
                </c:pt>
                <c:pt idx="408">
                  <c:v>1905.0416666666358</c:v>
                </c:pt>
                <c:pt idx="409">
                  <c:v>1905.1249999999691</c:v>
                </c:pt>
                <c:pt idx="410">
                  <c:v>1905.2083333333023</c:v>
                </c:pt>
                <c:pt idx="411">
                  <c:v>1905.2916666666356</c:v>
                </c:pt>
                <c:pt idx="412">
                  <c:v>1905.3749999999688</c:v>
                </c:pt>
                <c:pt idx="413">
                  <c:v>1905.4583333333021</c:v>
                </c:pt>
                <c:pt idx="414">
                  <c:v>1905.5416666666354</c:v>
                </c:pt>
                <c:pt idx="415">
                  <c:v>1905.6249999999686</c:v>
                </c:pt>
                <c:pt idx="416">
                  <c:v>1905.7083333333019</c:v>
                </c:pt>
                <c:pt idx="417">
                  <c:v>1905.7916666666351</c:v>
                </c:pt>
                <c:pt idx="418">
                  <c:v>1905.8749999999684</c:v>
                </c:pt>
                <c:pt idx="419">
                  <c:v>1905.9583333333017</c:v>
                </c:pt>
                <c:pt idx="420">
                  <c:v>1906.0416666666349</c:v>
                </c:pt>
                <c:pt idx="421">
                  <c:v>1906.1249999999682</c:v>
                </c:pt>
                <c:pt idx="422">
                  <c:v>1906.2083333333014</c:v>
                </c:pt>
                <c:pt idx="423">
                  <c:v>1906.2916666666347</c:v>
                </c:pt>
                <c:pt idx="424">
                  <c:v>1906.3749999999679</c:v>
                </c:pt>
                <c:pt idx="425">
                  <c:v>1906.4583333333012</c:v>
                </c:pt>
                <c:pt idx="426">
                  <c:v>1906.5416666666345</c:v>
                </c:pt>
                <c:pt idx="427">
                  <c:v>1906.6249999999677</c:v>
                </c:pt>
                <c:pt idx="428">
                  <c:v>1906.708333333301</c:v>
                </c:pt>
                <c:pt idx="429">
                  <c:v>1906.7916666666342</c:v>
                </c:pt>
                <c:pt idx="430">
                  <c:v>1906.8749999999675</c:v>
                </c:pt>
                <c:pt idx="431">
                  <c:v>1906.9583333333007</c:v>
                </c:pt>
                <c:pt idx="432">
                  <c:v>1907.041666666634</c:v>
                </c:pt>
                <c:pt idx="433">
                  <c:v>1907.1249999999673</c:v>
                </c:pt>
                <c:pt idx="434">
                  <c:v>1907.2083333333005</c:v>
                </c:pt>
                <c:pt idx="435">
                  <c:v>1907.2916666666338</c:v>
                </c:pt>
                <c:pt idx="436">
                  <c:v>1907.374999999967</c:v>
                </c:pt>
                <c:pt idx="437">
                  <c:v>1907.4583333333003</c:v>
                </c:pt>
                <c:pt idx="438">
                  <c:v>1907.5416666666335</c:v>
                </c:pt>
                <c:pt idx="439">
                  <c:v>1907.6249999999668</c:v>
                </c:pt>
                <c:pt idx="440">
                  <c:v>1907.7083333333001</c:v>
                </c:pt>
                <c:pt idx="441">
                  <c:v>1907.7916666666333</c:v>
                </c:pt>
                <c:pt idx="442">
                  <c:v>1907.8749999999666</c:v>
                </c:pt>
                <c:pt idx="443">
                  <c:v>1907.9583333332998</c:v>
                </c:pt>
                <c:pt idx="444">
                  <c:v>1908.0416666666331</c:v>
                </c:pt>
                <c:pt idx="445">
                  <c:v>1908.1249999999663</c:v>
                </c:pt>
                <c:pt idx="446">
                  <c:v>1908.2083333332996</c:v>
                </c:pt>
                <c:pt idx="447">
                  <c:v>1908.2916666666329</c:v>
                </c:pt>
                <c:pt idx="448">
                  <c:v>1908.3749999999661</c:v>
                </c:pt>
                <c:pt idx="449">
                  <c:v>1908.4583333332994</c:v>
                </c:pt>
                <c:pt idx="450">
                  <c:v>1908.5416666666326</c:v>
                </c:pt>
                <c:pt idx="451">
                  <c:v>1908.6249999999659</c:v>
                </c:pt>
                <c:pt idx="452">
                  <c:v>1908.7083333332992</c:v>
                </c:pt>
                <c:pt idx="453">
                  <c:v>1908.7916666666324</c:v>
                </c:pt>
                <c:pt idx="454">
                  <c:v>1908.8749999999657</c:v>
                </c:pt>
                <c:pt idx="455">
                  <c:v>1908.9583333332989</c:v>
                </c:pt>
                <c:pt idx="456">
                  <c:v>1909.0416666666322</c:v>
                </c:pt>
                <c:pt idx="457">
                  <c:v>1909.1249999999654</c:v>
                </c:pt>
                <c:pt idx="458">
                  <c:v>1909.2083333332987</c:v>
                </c:pt>
                <c:pt idx="459">
                  <c:v>1909.291666666632</c:v>
                </c:pt>
                <c:pt idx="460">
                  <c:v>1909.3749999999652</c:v>
                </c:pt>
                <c:pt idx="461">
                  <c:v>1909.4583333332985</c:v>
                </c:pt>
                <c:pt idx="462">
                  <c:v>1909.5416666666317</c:v>
                </c:pt>
                <c:pt idx="463">
                  <c:v>1909.624999999965</c:v>
                </c:pt>
                <c:pt idx="464">
                  <c:v>1909.7083333332982</c:v>
                </c:pt>
                <c:pt idx="465">
                  <c:v>1909.7916666666315</c:v>
                </c:pt>
                <c:pt idx="466">
                  <c:v>1909.8749999999648</c:v>
                </c:pt>
                <c:pt idx="467">
                  <c:v>1909.958333333298</c:v>
                </c:pt>
                <c:pt idx="468">
                  <c:v>1910.0416666666313</c:v>
                </c:pt>
                <c:pt idx="469">
                  <c:v>1910.1249999999645</c:v>
                </c:pt>
                <c:pt idx="470">
                  <c:v>1910.2083333332978</c:v>
                </c:pt>
                <c:pt idx="471">
                  <c:v>1910.291666666631</c:v>
                </c:pt>
                <c:pt idx="472">
                  <c:v>1910.3749999999643</c:v>
                </c:pt>
                <c:pt idx="473">
                  <c:v>1910.4583333332976</c:v>
                </c:pt>
                <c:pt idx="474">
                  <c:v>1910.5416666666308</c:v>
                </c:pt>
                <c:pt idx="475">
                  <c:v>1910.6249999999641</c:v>
                </c:pt>
                <c:pt idx="476">
                  <c:v>1910.7083333332973</c:v>
                </c:pt>
                <c:pt idx="477">
                  <c:v>1910.7916666666306</c:v>
                </c:pt>
                <c:pt idx="478">
                  <c:v>1910.8749999999638</c:v>
                </c:pt>
                <c:pt idx="479">
                  <c:v>1910.9583333332971</c:v>
                </c:pt>
                <c:pt idx="480">
                  <c:v>1911.0416666666304</c:v>
                </c:pt>
                <c:pt idx="481">
                  <c:v>1911.1249999999636</c:v>
                </c:pt>
                <c:pt idx="482">
                  <c:v>1911.2083333332969</c:v>
                </c:pt>
                <c:pt idx="483">
                  <c:v>1911.2916666666301</c:v>
                </c:pt>
                <c:pt idx="484">
                  <c:v>1911.3749999999634</c:v>
                </c:pt>
                <c:pt idx="485">
                  <c:v>1911.4583333332967</c:v>
                </c:pt>
                <c:pt idx="486">
                  <c:v>1911.5416666666299</c:v>
                </c:pt>
                <c:pt idx="487">
                  <c:v>1911.6249999999632</c:v>
                </c:pt>
                <c:pt idx="488">
                  <c:v>1911.7083333332964</c:v>
                </c:pt>
                <c:pt idx="489">
                  <c:v>1911.7916666666297</c:v>
                </c:pt>
                <c:pt idx="490">
                  <c:v>1911.8749999999629</c:v>
                </c:pt>
                <c:pt idx="491">
                  <c:v>1911.9583333332962</c:v>
                </c:pt>
                <c:pt idx="492">
                  <c:v>1912.0416666666295</c:v>
                </c:pt>
                <c:pt idx="493">
                  <c:v>1912.1249999999627</c:v>
                </c:pt>
                <c:pt idx="494">
                  <c:v>1912.208333333296</c:v>
                </c:pt>
                <c:pt idx="495">
                  <c:v>1912.2916666666292</c:v>
                </c:pt>
                <c:pt idx="496">
                  <c:v>1912.3749999999625</c:v>
                </c:pt>
                <c:pt idx="497">
                  <c:v>1912.4583333332957</c:v>
                </c:pt>
                <c:pt idx="498">
                  <c:v>1912.541666666629</c:v>
                </c:pt>
                <c:pt idx="499">
                  <c:v>1912.6249999999623</c:v>
                </c:pt>
                <c:pt idx="500">
                  <c:v>1912.7083333332955</c:v>
                </c:pt>
                <c:pt idx="501">
                  <c:v>1912.7916666666288</c:v>
                </c:pt>
                <c:pt idx="502">
                  <c:v>1912.874999999962</c:v>
                </c:pt>
                <c:pt idx="503">
                  <c:v>1912.9583333332953</c:v>
                </c:pt>
                <c:pt idx="504">
                  <c:v>1913.0416666666285</c:v>
                </c:pt>
                <c:pt idx="505">
                  <c:v>1913.1249999999618</c:v>
                </c:pt>
                <c:pt idx="506">
                  <c:v>1913.2083333332951</c:v>
                </c:pt>
                <c:pt idx="507">
                  <c:v>1913.2916666666283</c:v>
                </c:pt>
                <c:pt idx="508">
                  <c:v>1913.3749999999616</c:v>
                </c:pt>
                <c:pt idx="509">
                  <c:v>1913.4583333332948</c:v>
                </c:pt>
                <c:pt idx="510">
                  <c:v>1913.5416666666281</c:v>
                </c:pt>
                <c:pt idx="511">
                  <c:v>1913.6249999999613</c:v>
                </c:pt>
                <c:pt idx="512">
                  <c:v>1913.7083333332946</c:v>
                </c:pt>
                <c:pt idx="513">
                  <c:v>1913.7916666666279</c:v>
                </c:pt>
                <c:pt idx="514">
                  <c:v>1913.8749999999611</c:v>
                </c:pt>
                <c:pt idx="515">
                  <c:v>1913.9583333332944</c:v>
                </c:pt>
                <c:pt idx="516">
                  <c:v>1914.0416666666276</c:v>
                </c:pt>
                <c:pt idx="517">
                  <c:v>1914.1249999999609</c:v>
                </c:pt>
                <c:pt idx="518">
                  <c:v>1914.2083333332941</c:v>
                </c:pt>
                <c:pt idx="519">
                  <c:v>1914.2916666666274</c:v>
                </c:pt>
                <c:pt idx="520">
                  <c:v>1914.3749999999607</c:v>
                </c:pt>
                <c:pt idx="521">
                  <c:v>1914.4583333332939</c:v>
                </c:pt>
                <c:pt idx="522">
                  <c:v>1914.5416666666272</c:v>
                </c:pt>
                <c:pt idx="523">
                  <c:v>1914.6249999999604</c:v>
                </c:pt>
                <c:pt idx="524">
                  <c:v>1914.7083333332937</c:v>
                </c:pt>
                <c:pt idx="525">
                  <c:v>1914.791666666627</c:v>
                </c:pt>
                <c:pt idx="526">
                  <c:v>1914.8749999999602</c:v>
                </c:pt>
                <c:pt idx="527">
                  <c:v>1914.9583333332935</c:v>
                </c:pt>
                <c:pt idx="528">
                  <c:v>1915.0416666666267</c:v>
                </c:pt>
                <c:pt idx="529">
                  <c:v>1915.12499999996</c:v>
                </c:pt>
                <c:pt idx="530">
                  <c:v>1915.2083333332932</c:v>
                </c:pt>
                <c:pt idx="531">
                  <c:v>1915.2916666666265</c:v>
                </c:pt>
                <c:pt idx="532">
                  <c:v>1915.3749999999598</c:v>
                </c:pt>
                <c:pt idx="533">
                  <c:v>1915.458333333293</c:v>
                </c:pt>
                <c:pt idx="534">
                  <c:v>1915.5416666666263</c:v>
                </c:pt>
                <c:pt idx="535">
                  <c:v>1915.6249999999595</c:v>
                </c:pt>
                <c:pt idx="536">
                  <c:v>1915.7083333332928</c:v>
                </c:pt>
                <c:pt idx="537">
                  <c:v>1915.791666666626</c:v>
                </c:pt>
                <c:pt idx="538">
                  <c:v>1915.8749999999593</c:v>
                </c:pt>
                <c:pt idx="539">
                  <c:v>1915.9583333332926</c:v>
                </c:pt>
                <c:pt idx="540">
                  <c:v>1916.0416666666258</c:v>
                </c:pt>
                <c:pt idx="541">
                  <c:v>1916.1249999999591</c:v>
                </c:pt>
                <c:pt idx="542">
                  <c:v>1916.2083333332923</c:v>
                </c:pt>
                <c:pt idx="543">
                  <c:v>1916.2916666666256</c:v>
                </c:pt>
                <c:pt idx="544">
                  <c:v>1916.3749999999588</c:v>
                </c:pt>
                <c:pt idx="545">
                  <c:v>1916.4583333332921</c:v>
                </c:pt>
                <c:pt idx="546">
                  <c:v>1916.5416666666254</c:v>
                </c:pt>
                <c:pt idx="547">
                  <c:v>1916.6249999999586</c:v>
                </c:pt>
                <c:pt idx="548">
                  <c:v>1916.7083333332919</c:v>
                </c:pt>
                <c:pt idx="549">
                  <c:v>1916.7916666666251</c:v>
                </c:pt>
                <c:pt idx="550">
                  <c:v>1916.8749999999584</c:v>
                </c:pt>
                <c:pt idx="551">
                  <c:v>1916.9583333332916</c:v>
                </c:pt>
                <c:pt idx="552">
                  <c:v>1917.0416666666249</c:v>
                </c:pt>
                <c:pt idx="553">
                  <c:v>1917.1249999999582</c:v>
                </c:pt>
                <c:pt idx="554">
                  <c:v>1917.2083333332914</c:v>
                </c:pt>
                <c:pt idx="555">
                  <c:v>1917.2916666666247</c:v>
                </c:pt>
                <c:pt idx="556">
                  <c:v>1917.3749999999579</c:v>
                </c:pt>
                <c:pt idx="557">
                  <c:v>1917.4583333332912</c:v>
                </c:pt>
                <c:pt idx="558">
                  <c:v>1917.5416666666245</c:v>
                </c:pt>
                <c:pt idx="559">
                  <c:v>1917.6249999999577</c:v>
                </c:pt>
                <c:pt idx="560">
                  <c:v>1917.708333333291</c:v>
                </c:pt>
                <c:pt idx="561">
                  <c:v>1917.7916666666242</c:v>
                </c:pt>
                <c:pt idx="562">
                  <c:v>1917.8749999999575</c:v>
                </c:pt>
                <c:pt idx="563">
                  <c:v>1917.9583333332907</c:v>
                </c:pt>
                <c:pt idx="564">
                  <c:v>1918.041666666624</c:v>
                </c:pt>
                <c:pt idx="565">
                  <c:v>1918.1249999999573</c:v>
                </c:pt>
                <c:pt idx="566">
                  <c:v>1918.2083333332905</c:v>
                </c:pt>
                <c:pt idx="567">
                  <c:v>1918.2916666666238</c:v>
                </c:pt>
                <c:pt idx="568">
                  <c:v>1918.374999999957</c:v>
                </c:pt>
                <c:pt idx="569">
                  <c:v>1918.4583333332903</c:v>
                </c:pt>
                <c:pt idx="570">
                  <c:v>1918.5416666666235</c:v>
                </c:pt>
                <c:pt idx="571">
                  <c:v>1918.6249999999568</c:v>
                </c:pt>
                <c:pt idx="572">
                  <c:v>1918.7083333332901</c:v>
                </c:pt>
                <c:pt idx="573">
                  <c:v>1918.7916666666233</c:v>
                </c:pt>
                <c:pt idx="574">
                  <c:v>1918.8749999999566</c:v>
                </c:pt>
                <c:pt idx="575">
                  <c:v>1918.9583333332898</c:v>
                </c:pt>
                <c:pt idx="576">
                  <c:v>1919.0416666666231</c:v>
                </c:pt>
                <c:pt idx="577">
                  <c:v>1919.1249999999563</c:v>
                </c:pt>
                <c:pt idx="578">
                  <c:v>1919.2083333332896</c:v>
                </c:pt>
                <c:pt idx="579">
                  <c:v>1919.2916666666229</c:v>
                </c:pt>
                <c:pt idx="580">
                  <c:v>1919.3749999999561</c:v>
                </c:pt>
                <c:pt idx="581">
                  <c:v>1919.4583333332894</c:v>
                </c:pt>
                <c:pt idx="582">
                  <c:v>1919.5416666666226</c:v>
                </c:pt>
                <c:pt idx="583">
                  <c:v>1919.6249999999559</c:v>
                </c:pt>
                <c:pt idx="584">
                  <c:v>1919.7083333332891</c:v>
                </c:pt>
                <c:pt idx="585">
                  <c:v>1919.7916666666224</c:v>
                </c:pt>
                <c:pt idx="586">
                  <c:v>1919.8749999999557</c:v>
                </c:pt>
                <c:pt idx="587">
                  <c:v>1919.9583333332889</c:v>
                </c:pt>
                <c:pt idx="588">
                  <c:v>1920.0416666666222</c:v>
                </c:pt>
                <c:pt idx="589">
                  <c:v>1920.1249999999554</c:v>
                </c:pt>
                <c:pt idx="590">
                  <c:v>1920.2083333332887</c:v>
                </c:pt>
                <c:pt idx="591">
                  <c:v>1920.2916666666219</c:v>
                </c:pt>
                <c:pt idx="592">
                  <c:v>1920.3749999999552</c:v>
                </c:pt>
                <c:pt idx="593">
                  <c:v>1920.4583333332885</c:v>
                </c:pt>
                <c:pt idx="594">
                  <c:v>1920.5416666666217</c:v>
                </c:pt>
                <c:pt idx="595">
                  <c:v>1920.624999999955</c:v>
                </c:pt>
                <c:pt idx="596">
                  <c:v>1920.7083333332882</c:v>
                </c:pt>
                <c:pt idx="597">
                  <c:v>1920.7916666666215</c:v>
                </c:pt>
                <c:pt idx="598">
                  <c:v>1920.8749999999548</c:v>
                </c:pt>
                <c:pt idx="599">
                  <c:v>1920.958333333288</c:v>
                </c:pt>
                <c:pt idx="600">
                  <c:v>1921.0416666666213</c:v>
                </c:pt>
                <c:pt idx="601">
                  <c:v>1921.1249999999545</c:v>
                </c:pt>
                <c:pt idx="602">
                  <c:v>1921.2083333332878</c:v>
                </c:pt>
                <c:pt idx="603">
                  <c:v>1921.291666666621</c:v>
                </c:pt>
                <c:pt idx="604">
                  <c:v>1921.3749999999543</c:v>
                </c:pt>
                <c:pt idx="605">
                  <c:v>1921.4583333332876</c:v>
                </c:pt>
                <c:pt idx="606">
                  <c:v>1921.5416666666208</c:v>
                </c:pt>
                <c:pt idx="607">
                  <c:v>1921.6249999999541</c:v>
                </c:pt>
                <c:pt idx="608">
                  <c:v>1921.7083333332873</c:v>
                </c:pt>
                <c:pt idx="609">
                  <c:v>1921.7916666666206</c:v>
                </c:pt>
                <c:pt idx="610">
                  <c:v>1921.8749999999538</c:v>
                </c:pt>
                <c:pt idx="611">
                  <c:v>1921.9583333332871</c:v>
                </c:pt>
                <c:pt idx="612">
                  <c:v>1922.0416666666204</c:v>
                </c:pt>
                <c:pt idx="613">
                  <c:v>1922.1249999999536</c:v>
                </c:pt>
                <c:pt idx="614">
                  <c:v>1922.2083333332869</c:v>
                </c:pt>
                <c:pt idx="615">
                  <c:v>1922.2916666666201</c:v>
                </c:pt>
                <c:pt idx="616">
                  <c:v>1922.3749999999534</c:v>
                </c:pt>
                <c:pt idx="617">
                  <c:v>1922.4583333332866</c:v>
                </c:pt>
                <c:pt idx="618">
                  <c:v>1922.5416666666199</c:v>
                </c:pt>
                <c:pt idx="619">
                  <c:v>1922.6249999999532</c:v>
                </c:pt>
                <c:pt idx="620">
                  <c:v>1922.7083333332864</c:v>
                </c:pt>
                <c:pt idx="621">
                  <c:v>1922.7916666666197</c:v>
                </c:pt>
                <c:pt idx="622">
                  <c:v>1922.8749999999529</c:v>
                </c:pt>
                <c:pt idx="623">
                  <c:v>1922.9583333332862</c:v>
                </c:pt>
                <c:pt idx="624">
                  <c:v>1923.0416666666194</c:v>
                </c:pt>
                <c:pt idx="625">
                  <c:v>1923.1249999999527</c:v>
                </c:pt>
                <c:pt idx="626">
                  <c:v>1923.208333333286</c:v>
                </c:pt>
                <c:pt idx="627">
                  <c:v>1923.2916666666192</c:v>
                </c:pt>
                <c:pt idx="628">
                  <c:v>1923.3749999999525</c:v>
                </c:pt>
                <c:pt idx="629">
                  <c:v>1923.4583333332857</c:v>
                </c:pt>
                <c:pt idx="630">
                  <c:v>1923.541666666619</c:v>
                </c:pt>
                <c:pt idx="631">
                  <c:v>1923.6249999999523</c:v>
                </c:pt>
                <c:pt idx="632">
                  <c:v>1923.7083333332855</c:v>
                </c:pt>
                <c:pt idx="633">
                  <c:v>1923.7916666666188</c:v>
                </c:pt>
                <c:pt idx="634">
                  <c:v>1923.874999999952</c:v>
                </c:pt>
                <c:pt idx="635">
                  <c:v>1923.9583333332853</c:v>
                </c:pt>
                <c:pt idx="636">
                  <c:v>1924.0416666666185</c:v>
                </c:pt>
                <c:pt idx="637">
                  <c:v>1924.1249999999518</c:v>
                </c:pt>
                <c:pt idx="638">
                  <c:v>1924.2083333332851</c:v>
                </c:pt>
                <c:pt idx="639">
                  <c:v>1924.2916666666183</c:v>
                </c:pt>
                <c:pt idx="640">
                  <c:v>1924.3749999999516</c:v>
                </c:pt>
                <c:pt idx="641">
                  <c:v>1924.4583333332848</c:v>
                </c:pt>
                <c:pt idx="642">
                  <c:v>1924.5416666666181</c:v>
                </c:pt>
                <c:pt idx="643">
                  <c:v>1924.6249999999513</c:v>
                </c:pt>
                <c:pt idx="644">
                  <c:v>1924.7083333332846</c:v>
                </c:pt>
                <c:pt idx="645">
                  <c:v>1924.7916666666179</c:v>
                </c:pt>
                <c:pt idx="646">
                  <c:v>1924.8749999999511</c:v>
                </c:pt>
                <c:pt idx="647">
                  <c:v>1924.9583333332844</c:v>
                </c:pt>
                <c:pt idx="648">
                  <c:v>1925.0416666666176</c:v>
                </c:pt>
                <c:pt idx="649">
                  <c:v>1925.1249999999509</c:v>
                </c:pt>
                <c:pt idx="650">
                  <c:v>1925.2083333332841</c:v>
                </c:pt>
                <c:pt idx="651">
                  <c:v>1925.2916666666174</c:v>
                </c:pt>
                <c:pt idx="652">
                  <c:v>1925.3749999999507</c:v>
                </c:pt>
                <c:pt idx="653">
                  <c:v>1925.4583333332839</c:v>
                </c:pt>
                <c:pt idx="654">
                  <c:v>1925.5416666666172</c:v>
                </c:pt>
                <c:pt idx="655">
                  <c:v>1925.6249999999504</c:v>
                </c:pt>
                <c:pt idx="656">
                  <c:v>1925.7083333332837</c:v>
                </c:pt>
                <c:pt idx="657">
                  <c:v>1925.7916666666169</c:v>
                </c:pt>
                <c:pt idx="658">
                  <c:v>1925.8749999999502</c:v>
                </c:pt>
                <c:pt idx="659">
                  <c:v>1925.9583333332835</c:v>
                </c:pt>
                <c:pt idx="660">
                  <c:v>1926.0416666666167</c:v>
                </c:pt>
                <c:pt idx="661">
                  <c:v>1926.12499999995</c:v>
                </c:pt>
                <c:pt idx="662">
                  <c:v>1926.2083333332832</c:v>
                </c:pt>
                <c:pt idx="663">
                  <c:v>1926.2916666666165</c:v>
                </c:pt>
                <c:pt idx="664">
                  <c:v>1926.3749999999498</c:v>
                </c:pt>
                <c:pt idx="665">
                  <c:v>1926.458333333283</c:v>
                </c:pt>
                <c:pt idx="666">
                  <c:v>1926.5416666666163</c:v>
                </c:pt>
                <c:pt idx="667">
                  <c:v>1926.6249999999495</c:v>
                </c:pt>
                <c:pt idx="668">
                  <c:v>1926.7083333332828</c:v>
                </c:pt>
                <c:pt idx="669">
                  <c:v>1926.791666666616</c:v>
                </c:pt>
                <c:pt idx="670">
                  <c:v>1926.8749999999493</c:v>
                </c:pt>
                <c:pt idx="671">
                  <c:v>1926.9583333332826</c:v>
                </c:pt>
                <c:pt idx="672">
                  <c:v>1927.0416666666158</c:v>
                </c:pt>
                <c:pt idx="673">
                  <c:v>1927.1249999999491</c:v>
                </c:pt>
                <c:pt idx="674">
                  <c:v>1927.2083333332823</c:v>
                </c:pt>
                <c:pt idx="675">
                  <c:v>1927.2916666666156</c:v>
                </c:pt>
                <c:pt idx="676">
                  <c:v>1927.3749999999488</c:v>
                </c:pt>
                <c:pt idx="677">
                  <c:v>1927.4583333332821</c:v>
                </c:pt>
                <c:pt idx="678">
                  <c:v>1927.5416666666154</c:v>
                </c:pt>
                <c:pt idx="679">
                  <c:v>1927.6249999999486</c:v>
                </c:pt>
                <c:pt idx="680">
                  <c:v>1927.7083333332819</c:v>
                </c:pt>
                <c:pt idx="681">
                  <c:v>1927.7916666666151</c:v>
                </c:pt>
                <c:pt idx="682">
                  <c:v>1927.8749999999484</c:v>
                </c:pt>
                <c:pt idx="683">
                  <c:v>1927.9583333332816</c:v>
                </c:pt>
                <c:pt idx="684">
                  <c:v>1928.0416666666149</c:v>
                </c:pt>
                <c:pt idx="685">
                  <c:v>1928.1249999999482</c:v>
                </c:pt>
                <c:pt idx="686">
                  <c:v>1928.2083333332814</c:v>
                </c:pt>
                <c:pt idx="687">
                  <c:v>1928.2916666666147</c:v>
                </c:pt>
                <c:pt idx="688">
                  <c:v>1928.3749999999479</c:v>
                </c:pt>
                <c:pt idx="689">
                  <c:v>1928.4583333332812</c:v>
                </c:pt>
                <c:pt idx="690">
                  <c:v>1928.5416666666144</c:v>
                </c:pt>
                <c:pt idx="691">
                  <c:v>1928.6249999999477</c:v>
                </c:pt>
                <c:pt idx="692">
                  <c:v>1928.708333333281</c:v>
                </c:pt>
                <c:pt idx="693">
                  <c:v>1928.7916666666142</c:v>
                </c:pt>
                <c:pt idx="694">
                  <c:v>1928.8749999999475</c:v>
                </c:pt>
                <c:pt idx="695">
                  <c:v>1928.9583333332807</c:v>
                </c:pt>
                <c:pt idx="696">
                  <c:v>1929.041666666614</c:v>
                </c:pt>
                <c:pt idx="697">
                  <c:v>1929.1249999999472</c:v>
                </c:pt>
                <c:pt idx="698">
                  <c:v>1929.2083333332805</c:v>
                </c:pt>
                <c:pt idx="699">
                  <c:v>1929.2916666666138</c:v>
                </c:pt>
                <c:pt idx="700">
                  <c:v>1929.374999999947</c:v>
                </c:pt>
                <c:pt idx="701">
                  <c:v>1929.4583333332803</c:v>
                </c:pt>
                <c:pt idx="702">
                  <c:v>1929.5416666666135</c:v>
                </c:pt>
                <c:pt idx="703">
                  <c:v>1929.6249999999468</c:v>
                </c:pt>
                <c:pt idx="704">
                  <c:v>1929.7083333332801</c:v>
                </c:pt>
                <c:pt idx="705">
                  <c:v>1929.7916666666133</c:v>
                </c:pt>
                <c:pt idx="706">
                  <c:v>1929.8749999999466</c:v>
                </c:pt>
                <c:pt idx="707">
                  <c:v>1929.9583333332798</c:v>
                </c:pt>
                <c:pt idx="708">
                  <c:v>1930.0416666666131</c:v>
                </c:pt>
                <c:pt idx="709">
                  <c:v>1930.1249999999463</c:v>
                </c:pt>
                <c:pt idx="710">
                  <c:v>1930.2083333332796</c:v>
                </c:pt>
                <c:pt idx="711">
                  <c:v>1930.2916666666129</c:v>
                </c:pt>
                <c:pt idx="712">
                  <c:v>1930.3749999999461</c:v>
                </c:pt>
                <c:pt idx="713">
                  <c:v>1930.4583333332794</c:v>
                </c:pt>
                <c:pt idx="714">
                  <c:v>1930.5416666666126</c:v>
                </c:pt>
                <c:pt idx="715">
                  <c:v>1930.6249999999459</c:v>
                </c:pt>
                <c:pt idx="716">
                  <c:v>1930.7083333332791</c:v>
                </c:pt>
                <c:pt idx="717">
                  <c:v>1930.7916666666124</c:v>
                </c:pt>
                <c:pt idx="718">
                  <c:v>1930.8749999999457</c:v>
                </c:pt>
                <c:pt idx="719">
                  <c:v>1930.9583333332789</c:v>
                </c:pt>
                <c:pt idx="720">
                  <c:v>1931.0416666666122</c:v>
                </c:pt>
                <c:pt idx="721">
                  <c:v>1931.1249999999454</c:v>
                </c:pt>
                <c:pt idx="722">
                  <c:v>1931.2083333332787</c:v>
                </c:pt>
                <c:pt idx="723">
                  <c:v>1931.2916666666119</c:v>
                </c:pt>
                <c:pt idx="724">
                  <c:v>1931.3749999999452</c:v>
                </c:pt>
                <c:pt idx="725">
                  <c:v>1931.4583333332785</c:v>
                </c:pt>
                <c:pt idx="726">
                  <c:v>1931.5416666666117</c:v>
                </c:pt>
                <c:pt idx="727">
                  <c:v>1931.624999999945</c:v>
                </c:pt>
                <c:pt idx="728">
                  <c:v>1931.7083333332782</c:v>
                </c:pt>
                <c:pt idx="729">
                  <c:v>1931.7916666666115</c:v>
                </c:pt>
                <c:pt idx="730">
                  <c:v>1931.8749999999447</c:v>
                </c:pt>
                <c:pt idx="731">
                  <c:v>1931.958333333278</c:v>
                </c:pt>
                <c:pt idx="732">
                  <c:v>1932.0416666666113</c:v>
                </c:pt>
                <c:pt idx="733">
                  <c:v>1932.1249999999445</c:v>
                </c:pt>
                <c:pt idx="734">
                  <c:v>1932.2083333332778</c:v>
                </c:pt>
                <c:pt idx="735">
                  <c:v>1932.291666666611</c:v>
                </c:pt>
                <c:pt idx="736">
                  <c:v>1932.3749999999443</c:v>
                </c:pt>
                <c:pt idx="737">
                  <c:v>1932.4583333332776</c:v>
                </c:pt>
                <c:pt idx="738">
                  <c:v>1932.5416666666108</c:v>
                </c:pt>
                <c:pt idx="739">
                  <c:v>1932.6249999999441</c:v>
                </c:pt>
                <c:pt idx="740">
                  <c:v>1932.7083333332773</c:v>
                </c:pt>
                <c:pt idx="741">
                  <c:v>1932.7916666666106</c:v>
                </c:pt>
                <c:pt idx="742">
                  <c:v>1932.8749999999438</c:v>
                </c:pt>
                <c:pt idx="743">
                  <c:v>1932.9583333332771</c:v>
                </c:pt>
                <c:pt idx="744">
                  <c:v>1933.0416666666104</c:v>
                </c:pt>
                <c:pt idx="745">
                  <c:v>1933.1249999999436</c:v>
                </c:pt>
                <c:pt idx="746">
                  <c:v>1933.2083333332769</c:v>
                </c:pt>
                <c:pt idx="747">
                  <c:v>1933.2916666666101</c:v>
                </c:pt>
                <c:pt idx="748">
                  <c:v>1933.3749999999434</c:v>
                </c:pt>
                <c:pt idx="749">
                  <c:v>1933.4583333332766</c:v>
                </c:pt>
                <c:pt idx="750">
                  <c:v>1933.5416666666099</c:v>
                </c:pt>
                <c:pt idx="751">
                  <c:v>1933.6249999999432</c:v>
                </c:pt>
                <c:pt idx="752">
                  <c:v>1933.7083333332764</c:v>
                </c:pt>
                <c:pt idx="753">
                  <c:v>1933.7916666666097</c:v>
                </c:pt>
                <c:pt idx="754">
                  <c:v>1933.8749999999429</c:v>
                </c:pt>
                <c:pt idx="755">
                  <c:v>1933.9583333332762</c:v>
                </c:pt>
                <c:pt idx="756">
                  <c:v>1934.0416666666094</c:v>
                </c:pt>
                <c:pt idx="757">
                  <c:v>1934.1249999999427</c:v>
                </c:pt>
                <c:pt idx="758">
                  <c:v>1934.208333333276</c:v>
                </c:pt>
                <c:pt idx="759">
                  <c:v>1934.2916666666092</c:v>
                </c:pt>
                <c:pt idx="760">
                  <c:v>1934.3749999999425</c:v>
                </c:pt>
                <c:pt idx="761">
                  <c:v>1934.4583333332757</c:v>
                </c:pt>
                <c:pt idx="762">
                  <c:v>1934.541666666609</c:v>
                </c:pt>
                <c:pt idx="763">
                  <c:v>1934.6249999999422</c:v>
                </c:pt>
                <c:pt idx="764">
                  <c:v>1934.7083333332755</c:v>
                </c:pt>
                <c:pt idx="765">
                  <c:v>1934.7916666666088</c:v>
                </c:pt>
                <c:pt idx="766">
                  <c:v>1934.874999999942</c:v>
                </c:pt>
                <c:pt idx="767">
                  <c:v>1934.9583333332753</c:v>
                </c:pt>
                <c:pt idx="768">
                  <c:v>1935.0416666666085</c:v>
                </c:pt>
                <c:pt idx="769">
                  <c:v>1935.1249999999418</c:v>
                </c:pt>
                <c:pt idx="770">
                  <c:v>1935.208333333275</c:v>
                </c:pt>
                <c:pt idx="771">
                  <c:v>1935.2916666666083</c:v>
                </c:pt>
                <c:pt idx="772">
                  <c:v>1935.3749999999416</c:v>
                </c:pt>
                <c:pt idx="773">
                  <c:v>1935.4583333332748</c:v>
                </c:pt>
                <c:pt idx="774">
                  <c:v>1935.5416666666081</c:v>
                </c:pt>
                <c:pt idx="775">
                  <c:v>1935.6249999999413</c:v>
                </c:pt>
                <c:pt idx="776">
                  <c:v>1935.7083333332746</c:v>
                </c:pt>
                <c:pt idx="777">
                  <c:v>1935.7916666666079</c:v>
                </c:pt>
                <c:pt idx="778">
                  <c:v>1935.8749999999411</c:v>
                </c:pt>
                <c:pt idx="779">
                  <c:v>1935.9583333332744</c:v>
                </c:pt>
                <c:pt idx="780">
                  <c:v>1936.0416666666076</c:v>
                </c:pt>
                <c:pt idx="781">
                  <c:v>1936.1249999999409</c:v>
                </c:pt>
                <c:pt idx="782">
                  <c:v>1936.2083333332741</c:v>
                </c:pt>
                <c:pt idx="783">
                  <c:v>1936.2916666666074</c:v>
                </c:pt>
                <c:pt idx="784">
                  <c:v>1936.3749999999407</c:v>
                </c:pt>
                <c:pt idx="785">
                  <c:v>1936.4583333332739</c:v>
                </c:pt>
                <c:pt idx="786">
                  <c:v>1936.5416666666072</c:v>
                </c:pt>
                <c:pt idx="787">
                  <c:v>1936.6249999999404</c:v>
                </c:pt>
                <c:pt idx="788">
                  <c:v>1936.7083333332737</c:v>
                </c:pt>
                <c:pt idx="789">
                  <c:v>1936.7916666666069</c:v>
                </c:pt>
                <c:pt idx="790">
                  <c:v>1936.8749999999402</c:v>
                </c:pt>
                <c:pt idx="791">
                  <c:v>1936.9583333332735</c:v>
                </c:pt>
                <c:pt idx="792">
                  <c:v>1937.0416666666067</c:v>
                </c:pt>
                <c:pt idx="793">
                  <c:v>1937.12499999994</c:v>
                </c:pt>
                <c:pt idx="794">
                  <c:v>1937.2083333332732</c:v>
                </c:pt>
                <c:pt idx="795">
                  <c:v>1937.2916666666065</c:v>
                </c:pt>
                <c:pt idx="796">
                  <c:v>1937.3749999999397</c:v>
                </c:pt>
                <c:pt idx="797">
                  <c:v>1937.458333333273</c:v>
                </c:pt>
                <c:pt idx="798">
                  <c:v>1937.5416666666063</c:v>
                </c:pt>
                <c:pt idx="799">
                  <c:v>1937.6249999999395</c:v>
                </c:pt>
                <c:pt idx="800">
                  <c:v>1937.7083333332728</c:v>
                </c:pt>
                <c:pt idx="801">
                  <c:v>1937.791666666606</c:v>
                </c:pt>
                <c:pt idx="802">
                  <c:v>1937.8749999999393</c:v>
                </c:pt>
                <c:pt idx="803">
                  <c:v>1937.9583333332725</c:v>
                </c:pt>
                <c:pt idx="804">
                  <c:v>1938.0416666666058</c:v>
                </c:pt>
                <c:pt idx="805">
                  <c:v>1938.1249999999391</c:v>
                </c:pt>
                <c:pt idx="806">
                  <c:v>1938.2083333332723</c:v>
                </c:pt>
                <c:pt idx="807">
                  <c:v>1938.2916666666056</c:v>
                </c:pt>
                <c:pt idx="808">
                  <c:v>1938.3749999999388</c:v>
                </c:pt>
                <c:pt idx="809">
                  <c:v>1938.4583333332721</c:v>
                </c:pt>
                <c:pt idx="810">
                  <c:v>1938.5416666666054</c:v>
                </c:pt>
                <c:pt idx="811">
                  <c:v>1938.6249999999386</c:v>
                </c:pt>
                <c:pt idx="812">
                  <c:v>1938.7083333332719</c:v>
                </c:pt>
                <c:pt idx="813">
                  <c:v>1938.7916666666051</c:v>
                </c:pt>
                <c:pt idx="814">
                  <c:v>1938.8749999999384</c:v>
                </c:pt>
                <c:pt idx="815">
                  <c:v>1938.9583333332716</c:v>
                </c:pt>
                <c:pt idx="816">
                  <c:v>1939.0416666666049</c:v>
                </c:pt>
                <c:pt idx="817">
                  <c:v>1939.1249999999382</c:v>
                </c:pt>
                <c:pt idx="818">
                  <c:v>1939.2083333332714</c:v>
                </c:pt>
                <c:pt idx="819">
                  <c:v>1939.2916666666047</c:v>
                </c:pt>
                <c:pt idx="820">
                  <c:v>1939.3749999999379</c:v>
                </c:pt>
                <c:pt idx="821">
                  <c:v>1939.4583333332712</c:v>
                </c:pt>
                <c:pt idx="822">
                  <c:v>1939.5416666666044</c:v>
                </c:pt>
                <c:pt idx="823">
                  <c:v>1939.6249999999377</c:v>
                </c:pt>
                <c:pt idx="824">
                  <c:v>1939.708333333271</c:v>
                </c:pt>
                <c:pt idx="825">
                  <c:v>1939.7916666666042</c:v>
                </c:pt>
                <c:pt idx="826">
                  <c:v>1939.8749999999375</c:v>
                </c:pt>
                <c:pt idx="827">
                  <c:v>1939.9583333332707</c:v>
                </c:pt>
                <c:pt idx="828">
                  <c:v>1940.041666666604</c:v>
                </c:pt>
                <c:pt idx="829">
                  <c:v>1940.1249999999372</c:v>
                </c:pt>
                <c:pt idx="830">
                  <c:v>1940.2083333332705</c:v>
                </c:pt>
                <c:pt idx="831">
                  <c:v>1940.2916666666038</c:v>
                </c:pt>
                <c:pt idx="832">
                  <c:v>1940.374999999937</c:v>
                </c:pt>
                <c:pt idx="833">
                  <c:v>1940.4583333332703</c:v>
                </c:pt>
                <c:pt idx="834">
                  <c:v>1940.5416666666035</c:v>
                </c:pt>
                <c:pt idx="835">
                  <c:v>1940.6249999999368</c:v>
                </c:pt>
                <c:pt idx="836">
                  <c:v>1940.70833333327</c:v>
                </c:pt>
                <c:pt idx="837">
                  <c:v>1940.7916666666033</c:v>
                </c:pt>
                <c:pt idx="838">
                  <c:v>1940.8749999999366</c:v>
                </c:pt>
                <c:pt idx="839">
                  <c:v>1940.9583333332698</c:v>
                </c:pt>
                <c:pt idx="840">
                  <c:v>1941.0416666666031</c:v>
                </c:pt>
                <c:pt idx="841">
                  <c:v>1941.1249999999363</c:v>
                </c:pt>
                <c:pt idx="842">
                  <c:v>1941.2083333332696</c:v>
                </c:pt>
                <c:pt idx="843">
                  <c:v>1941.2916666666029</c:v>
                </c:pt>
                <c:pt idx="844">
                  <c:v>1941.3749999999361</c:v>
                </c:pt>
                <c:pt idx="845">
                  <c:v>1941.4583333332694</c:v>
                </c:pt>
                <c:pt idx="846">
                  <c:v>1941.5416666666026</c:v>
                </c:pt>
                <c:pt idx="847">
                  <c:v>1941.6249999999359</c:v>
                </c:pt>
                <c:pt idx="848">
                  <c:v>1941.7083333332691</c:v>
                </c:pt>
                <c:pt idx="849">
                  <c:v>1941.7916666666024</c:v>
                </c:pt>
                <c:pt idx="850">
                  <c:v>1941.8749999999357</c:v>
                </c:pt>
                <c:pt idx="851">
                  <c:v>1941.9583333332689</c:v>
                </c:pt>
                <c:pt idx="852">
                  <c:v>1942.0416666666022</c:v>
                </c:pt>
                <c:pt idx="853">
                  <c:v>1942.1249999999354</c:v>
                </c:pt>
                <c:pt idx="854">
                  <c:v>1942.2083333332687</c:v>
                </c:pt>
                <c:pt idx="855">
                  <c:v>1942.2916666666019</c:v>
                </c:pt>
                <c:pt idx="856">
                  <c:v>1942.3749999999352</c:v>
                </c:pt>
                <c:pt idx="857">
                  <c:v>1942.4583333332685</c:v>
                </c:pt>
                <c:pt idx="858">
                  <c:v>1942.5416666666017</c:v>
                </c:pt>
                <c:pt idx="859">
                  <c:v>1942.624999999935</c:v>
                </c:pt>
                <c:pt idx="860">
                  <c:v>1942.7083333332682</c:v>
                </c:pt>
                <c:pt idx="861">
                  <c:v>1942.7916666666015</c:v>
                </c:pt>
                <c:pt idx="862">
                  <c:v>1942.8749999999347</c:v>
                </c:pt>
                <c:pt idx="863">
                  <c:v>1942.958333333268</c:v>
                </c:pt>
                <c:pt idx="864">
                  <c:v>1943.0416666666013</c:v>
                </c:pt>
                <c:pt idx="865">
                  <c:v>1943.1249999999345</c:v>
                </c:pt>
                <c:pt idx="866">
                  <c:v>1943.2083333332678</c:v>
                </c:pt>
                <c:pt idx="867">
                  <c:v>1943.291666666601</c:v>
                </c:pt>
                <c:pt idx="868">
                  <c:v>1943.3749999999343</c:v>
                </c:pt>
                <c:pt idx="869">
                  <c:v>1943.4583333332675</c:v>
                </c:pt>
                <c:pt idx="870">
                  <c:v>1943.5416666666008</c:v>
                </c:pt>
                <c:pt idx="871">
                  <c:v>1943.6249999999341</c:v>
                </c:pt>
                <c:pt idx="872">
                  <c:v>1943.7083333332673</c:v>
                </c:pt>
                <c:pt idx="873">
                  <c:v>1943.7916666666006</c:v>
                </c:pt>
                <c:pt idx="874">
                  <c:v>1943.8749999999338</c:v>
                </c:pt>
                <c:pt idx="875">
                  <c:v>1943.9583333332671</c:v>
                </c:pt>
                <c:pt idx="876">
                  <c:v>1944.0416666666003</c:v>
                </c:pt>
                <c:pt idx="877">
                  <c:v>1944.1249999999336</c:v>
                </c:pt>
                <c:pt idx="878">
                  <c:v>1944.2083333332669</c:v>
                </c:pt>
                <c:pt idx="879">
                  <c:v>1944.2916666666001</c:v>
                </c:pt>
                <c:pt idx="880">
                  <c:v>1944.3749999999334</c:v>
                </c:pt>
                <c:pt idx="881">
                  <c:v>1944.4583333332666</c:v>
                </c:pt>
                <c:pt idx="882">
                  <c:v>1944.5416666665999</c:v>
                </c:pt>
                <c:pt idx="883">
                  <c:v>1944.6249999999332</c:v>
                </c:pt>
                <c:pt idx="884">
                  <c:v>1944.7083333332664</c:v>
                </c:pt>
                <c:pt idx="885">
                  <c:v>1944.7916666665997</c:v>
                </c:pt>
                <c:pt idx="886">
                  <c:v>1944.8749999999329</c:v>
                </c:pt>
                <c:pt idx="887">
                  <c:v>1944.9583333332662</c:v>
                </c:pt>
                <c:pt idx="888">
                  <c:v>1945.0416666665994</c:v>
                </c:pt>
                <c:pt idx="889">
                  <c:v>1945.1249999999327</c:v>
                </c:pt>
                <c:pt idx="890">
                  <c:v>1945.208333333266</c:v>
                </c:pt>
                <c:pt idx="891">
                  <c:v>1945.2916666665992</c:v>
                </c:pt>
                <c:pt idx="892">
                  <c:v>1945.3749999999325</c:v>
                </c:pt>
                <c:pt idx="893">
                  <c:v>1945.4583333332657</c:v>
                </c:pt>
                <c:pt idx="894">
                  <c:v>1945.541666666599</c:v>
                </c:pt>
                <c:pt idx="895">
                  <c:v>1945.6249999999322</c:v>
                </c:pt>
                <c:pt idx="896">
                  <c:v>1945.7083333332655</c:v>
                </c:pt>
                <c:pt idx="897">
                  <c:v>1945.7916666665988</c:v>
                </c:pt>
                <c:pt idx="898">
                  <c:v>1945.874999999932</c:v>
                </c:pt>
                <c:pt idx="899">
                  <c:v>1945.9583333332653</c:v>
                </c:pt>
                <c:pt idx="900">
                  <c:v>1946.0416666665985</c:v>
                </c:pt>
                <c:pt idx="901">
                  <c:v>1946.1249999999318</c:v>
                </c:pt>
                <c:pt idx="902">
                  <c:v>1946.208333333265</c:v>
                </c:pt>
                <c:pt idx="903">
                  <c:v>1946.2916666665983</c:v>
                </c:pt>
                <c:pt idx="904">
                  <c:v>1946.3749999999316</c:v>
                </c:pt>
                <c:pt idx="905">
                  <c:v>1946.4583333332648</c:v>
                </c:pt>
                <c:pt idx="906">
                  <c:v>1946.5416666665981</c:v>
                </c:pt>
                <c:pt idx="907">
                  <c:v>1946.6249999999313</c:v>
                </c:pt>
                <c:pt idx="908">
                  <c:v>1946.7083333332646</c:v>
                </c:pt>
                <c:pt idx="909">
                  <c:v>1946.7916666665978</c:v>
                </c:pt>
                <c:pt idx="910">
                  <c:v>1946.8749999999311</c:v>
                </c:pt>
                <c:pt idx="911">
                  <c:v>1946.9583333332644</c:v>
                </c:pt>
                <c:pt idx="912">
                  <c:v>1947.0416666665976</c:v>
                </c:pt>
                <c:pt idx="913">
                  <c:v>1947.1249999999309</c:v>
                </c:pt>
                <c:pt idx="914">
                  <c:v>1947.2083333332641</c:v>
                </c:pt>
                <c:pt idx="915">
                  <c:v>1947.2916666665974</c:v>
                </c:pt>
                <c:pt idx="916">
                  <c:v>1947.3749999999307</c:v>
                </c:pt>
                <c:pt idx="917">
                  <c:v>1947.4583333332639</c:v>
                </c:pt>
                <c:pt idx="918">
                  <c:v>1947.5416666665972</c:v>
                </c:pt>
                <c:pt idx="919">
                  <c:v>1947.6249999999304</c:v>
                </c:pt>
                <c:pt idx="920">
                  <c:v>1947.7083333332637</c:v>
                </c:pt>
                <c:pt idx="921">
                  <c:v>1947.7916666665969</c:v>
                </c:pt>
                <c:pt idx="922">
                  <c:v>1947.8749999999302</c:v>
                </c:pt>
                <c:pt idx="923">
                  <c:v>1947.9583333332635</c:v>
                </c:pt>
                <c:pt idx="924">
                  <c:v>1948.0416666665967</c:v>
                </c:pt>
                <c:pt idx="925">
                  <c:v>1948.12499999993</c:v>
                </c:pt>
                <c:pt idx="926">
                  <c:v>1948.2083333332632</c:v>
                </c:pt>
                <c:pt idx="927">
                  <c:v>1948.2916666665965</c:v>
                </c:pt>
                <c:pt idx="928">
                  <c:v>1948.3749999999297</c:v>
                </c:pt>
                <c:pt idx="929">
                  <c:v>1948.458333333263</c:v>
                </c:pt>
                <c:pt idx="930">
                  <c:v>1948.5416666665963</c:v>
                </c:pt>
                <c:pt idx="931">
                  <c:v>1948.6249999999295</c:v>
                </c:pt>
                <c:pt idx="932">
                  <c:v>1948.7083333332628</c:v>
                </c:pt>
                <c:pt idx="933">
                  <c:v>1948.791666666596</c:v>
                </c:pt>
                <c:pt idx="934">
                  <c:v>1948.8749999999293</c:v>
                </c:pt>
                <c:pt idx="935">
                  <c:v>1948.9583333332625</c:v>
                </c:pt>
                <c:pt idx="936">
                  <c:v>1949.0416666665958</c:v>
                </c:pt>
                <c:pt idx="937">
                  <c:v>1949.1249999999291</c:v>
                </c:pt>
                <c:pt idx="938">
                  <c:v>1949.2083333332623</c:v>
                </c:pt>
                <c:pt idx="939">
                  <c:v>1949.2916666665956</c:v>
                </c:pt>
                <c:pt idx="940">
                  <c:v>1949.3749999999288</c:v>
                </c:pt>
                <c:pt idx="941">
                  <c:v>1949.4583333332621</c:v>
                </c:pt>
                <c:pt idx="942">
                  <c:v>1949.5416666665953</c:v>
                </c:pt>
                <c:pt idx="943">
                  <c:v>1949.6249999999286</c:v>
                </c:pt>
                <c:pt idx="944">
                  <c:v>1949.7083333332619</c:v>
                </c:pt>
                <c:pt idx="945">
                  <c:v>1949.7916666665951</c:v>
                </c:pt>
                <c:pt idx="946">
                  <c:v>1949.8749999999284</c:v>
                </c:pt>
                <c:pt idx="947">
                  <c:v>1949.9583333332616</c:v>
                </c:pt>
                <c:pt idx="948">
                  <c:v>1950.0416666665949</c:v>
                </c:pt>
                <c:pt idx="949">
                  <c:v>1950.1249999999281</c:v>
                </c:pt>
                <c:pt idx="950">
                  <c:v>1950.2083333332614</c:v>
                </c:pt>
                <c:pt idx="951">
                  <c:v>1950.2916666665947</c:v>
                </c:pt>
                <c:pt idx="952">
                  <c:v>1950.3749999999279</c:v>
                </c:pt>
                <c:pt idx="953">
                  <c:v>1950.4583333332612</c:v>
                </c:pt>
                <c:pt idx="954">
                  <c:v>1950.5416666665944</c:v>
                </c:pt>
                <c:pt idx="955">
                  <c:v>1950.6249999999277</c:v>
                </c:pt>
                <c:pt idx="956">
                  <c:v>1950.708333333261</c:v>
                </c:pt>
                <c:pt idx="957">
                  <c:v>1950.7916666665942</c:v>
                </c:pt>
                <c:pt idx="958">
                  <c:v>1950.8749999999275</c:v>
                </c:pt>
                <c:pt idx="959">
                  <c:v>1950.9583333332607</c:v>
                </c:pt>
                <c:pt idx="960">
                  <c:v>1951.041666666594</c:v>
                </c:pt>
                <c:pt idx="961">
                  <c:v>1951.1249999999272</c:v>
                </c:pt>
                <c:pt idx="962">
                  <c:v>1951.2083333332605</c:v>
                </c:pt>
                <c:pt idx="963">
                  <c:v>1951.2916666665938</c:v>
                </c:pt>
                <c:pt idx="964">
                  <c:v>1951.374999999927</c:v>
                </c:pt>
                <c:pt idx="965">
                  <c:v>1951.4583333332603</c:v>
                </c:pt>
                <c:pt idx="966">
                  <c:v>1951.5416666665935</c:v>
                </c:pt>
                <c:pt idx="967">
                  <c:v>1951.6249999999268</c:v>
                </c:pt>
                <c:pt idx="968">
                  <c:v>1951.70833333326</c:v>
                </c:pt>
                <c:pt idx="969">
                  <c:v>1951.7916666665933</c:v>
                </c:pt>
                <c:pt idx="970">
                  <c:v>1951.8749999999266</c:v>
                </c:pt>
                <c:pt idx="971">
                  <c:v>1951.9583333332598</c:v>
                </c:pt>
                <c:pt idx="972">
                  <c:v>1952.0416666665931</c:v>
                </c:pt>
                <c:pt idx="973">
                  <c:v>1952.1249999999263</c:v>
                </c:pt>
                <c:pt idx="974">
                  <c:v>1952.2083333332596</c:v>
                </c:pt>
                <c:pt idx="975">
                  <c:v>1952.2916666665928</c:v>
                </c:pt>
                <c:pt idx="976">
                  <c:v>1952.3749999999261</c:v>
                </c:pt>
                <c:pt idx="977">
                  <c:v>1952.4583333332594</c:v>
                </c:pt>
                <c:pt idx="978">
                  <c:v>1952.5416666665926</c:v>
                </c:pt>
                <c:pt idx="979">
                  <c:v>1952.6249999999259</c:v>
                </c:pt>
                <c:pt idx="980">
                  <c:v>1952.7083333332591</c:v>
                </c:pt>
                <c:pt idx="981">
                  <c:v>1952.7916666665924</c:v>
                </c:pt>
                <c:pt idx="982">
                  <c:v>1952.8749999999256</c:v>
                </c:pt>
                <c:pt idx="983">
                  <c:v>1952.9583333332589</c:v>
                </c:pt>
                <c:pt idx="984">
                  <c:v>1953.0416666665922</c:v>
                </c:pt>
                <c:pt idx="985">
                  <c:v>1953.1249999999254</c:v>
                </c:pt>
                <c:pt idx="986">
                  <c:v>1953.2083333332587</c:v>
                </c:pt>
                <c:pt idx="987">
                  <c:v>1953.2916666665919</c:v>
                </c:pt>
                <c:pt idx="988">
                  <c:v>1953.3749999999252</c:v>
                </c:pt>
                <c:pt idx="989">
                  <c:v>1953.4583333332585</c:v>
                </c:pt>
                <c:pt idx="990">
                  <c:v>1953.5416666665917</c:v>
                </c:pt>
                <c:pt idx="991">
                  <c:v>1953.624999999925</c:v>
                </c:pt>
                <c:pt idx="992">
                  <c:v>1953.7083333332582</c:v>
                </c:pt>
                <c:pt idx="993">
                  <c:v>1953.7916666665915</c:v>
                </c:pt>
                <c:pt idx="994">
                  <c:v>1953.8749999999247</c:v>
                </c:pt>
                <c:pt idx="995">
                  <c:v>1953.958333333258</c:v>
                </c:pt>
                <c:pt idx="996">
                  <c:v>1954.0416666665913</c:v>
                </c:pt>
                <c:pt idx="997">
                  <c:v>1954.1249999999245</c:v>
                </c:pt>
                <c:pt idx="998">
                  <c:v>1954.2083333332578</c:v>
                </c:pt>
                <c:pt idx="999">
                  <c:v>1954.291666666591</c:v>
                </c:pt>
                <c:pt idx="1000">
                  <c:v>1954.3749999999243</c:v>
                </c:pt>
                <c:pt idx="1001">
                  <c:v>1954.4583333332575</c:v>
                </c:pt>
                <c:pt idx="1002">
                  <c:v>1954.5416666665908</c:v>
                </c:pt>
                <c:pt idx="1003">
                  <c:v>1954.6249999999241</c:v>
                </c:pt>
                <c:pt idx="1004">
                  <c:v>1954.7083333332573</c:v>
                </c:pt>
                <c:pt idx="1005">
                  <c:v>1954.7916666665906</c:v>
                </c:pt>
                <c:pt idx="1006">
                  <c:v>1954.8749999999238</c:v>
                </c:pt>
                <c:pt idx="1007">
                  <c:v>1954.9583333332571</c:v>
                </c:pt>
                <c:pt idx="1008">
                  <c:v>1955.0416666665903</c:v>
                </c:pt>
                <c:pt idx="1009">
                  <c:v>1955.1249999999236</c:v>
                </c:pt>
                <c:pt idx="1010">
                  <c:v>1955.2083333332569</c:v>
                </c:pt>
                <c:pt idx="1011">
                  <c:v>1955.2916666665901</c:v>
                </c:pt>
                <c:pt idx="1012">
                  <c:v>1955.3749999999234</c:v>
                </c:pt>
                <c:pt idx="1013">
                  <c:v>1955.4583333332566</c:v>
                </c:pt>
                <c:pt idx="1014">
                  <c:v>1955.5416666665899</c:v>
                </c:pt>
                <c:pt idx="1015">
                  <c:v>1955.6249999999231</c:v>
                </c:pt>
                <c:pt idx="1016">
                  <c:v>1955.7083333332564</c:v>
                </c:pt>
                <c:pt idx="1017">
                  <c:v>1955.7916666665897</c:v>
                </c:pt>
                <c:pt idx="1018">
                  <c:v>1955.8749999999229</c:v>
                </c:pt>
                <c:pt idx="1019">
                  <c:v>1955.9583333332562</c:v>
                </c:pt>
                <c:pt idx="1020">
                  <c:v>1956.0416666665894</c:v>
                </c:pt>
                <c:pt idx="1021">
                  <c:v>1956.1249999999227</c:v>
                </c:pt>
                <c:pt idx="1022">
                  <c:v>1956.208333333256</c:v>
                </c:pt>
                <c:pt idx="1023">
                  <c:v>1956.2916666665892</c:v>
                </c:pt>
                <c:pt idx="1024">
                  <c:v>1956.3749999999225</c:v>
                </c:pt>
                <c:pt idx="1025">
                  <c:v>1956.4583333332557</c:v>
                </c:pt>
                <c:pt idx="1026">
                  <c:v>1956.541666666589</c:v>
                </c:pt>
                <c:pt idx="1027">
                  <c:v>1956.6249999999222</c:v>
                </c:pt>
                <c:pt idx="1028">
                  <c:v>1956.7083333332555</c:v>
                </c:pt>
                <c:pt idx="1029">
                  <c:v>1956.7916666665888</c:v>
                </c:pt>
                <c:pt idx="1030">
                  <c:v>1956.874999999922</c:v>
                </c:pt>
                <c:pt idx="1031">
                  <c:v>1956.9583333332553</c:v>
                </c:pt>
                <c:pt idx="1032">
                  <c:v>1957.0416666665885</c:v>
                </c:pt>
                <c:pt idx="1033">
                  <c:v>1957.1249999999218</c:v>
                </c:pt>
                <c:pt idx="1034">
                  <c:v>1957.208333333255</c:v>
                </c:pt>
                <c:pt idx="1035">
                  <c:v>1957.2916666665883</c:v>
                </c:pt>
                <c:pt idx="1036">
                  <c:v>1957.3749999999216</c:v>
                </c:pt>
                <c:pt idx="1037">
                  <c:v>1957.4583333332548</c:v>
                </c:pt>
                <c:pt idx="1038">
                  <c:v>1957.5416666665881</c:v>
                </c:pt>
                <c:pt idx="1039">
                  <c:v>1957.6249999999213</c:v>
                </c:pt>
                <c:pt idx="1040">
                  <c:v>1957.7083333332546</c:v>
                </c:pt>
                <c:pt idx="1041">
                  <c:v>1957.7916666665878</c:v>
                </c:pt>
                <c:pt idx="1042">
                  <c:v>1957.8749999999211</c:v>
                </c:pt>
                <c:pt idx="1043">
                  <c:v>1957.9583333332544</c:v>
                </c:pt>
                <c:pt idx="1044">
                  <c:v>1958.0416666665876</c:v>
                </c:pt>
                <c:pt idx="1045">
                  <c:v>1958.1249999999209</c:v>
                </c:pt>
                <c:pt idx="1046">
                  <c:v>1958.2083333332541</c:v>
                </c:pt>
                <c:pt idx="1047">
                  <c:v>1958.2916666665874</c:v>
                </c:pt>
                <c:pt idx="1048">
                  <c:v>1958.3749999999206</c:v>
                </c:pt>
                <c:pt idx="1049">
                  <c:v>1958.4583333332539</c:v>
                </c:pt>
                <c:pt idx="1050">
                  <c:v>1958.5416666665872</c:v>
                </c:pt>
                <c:pt idx="1051">
                  <c:v>1958.6249999999204</c:v>
                </c:pt>
                <c:pt idx="1052">
                  <c:v>1958.7083333332537</c:v>
                </c:pt>
                <c:pt idx="1053">
                  <c:v>1958.7916666665869</c:v>
                </c:pt>
                <c:pt idx="1054">
                  <c:v>1958.8749999999202</c:v>
                </c:pt>
                <c:pt idx="1055">
                  <c:v>1958.9583333332534</c:v>
                </c:pt>
                <c:pt idx="1056">
                  <c:v>1959.0416666665867</c:v>
                </c:pt>
                <c:pt idx="1057">
                  <c:v>1959.12499999992</c:v>
                </c:pt>
                <c:pt idx="1058">
                  <c:v>1959.2083333332532</c:v>
                </c:pt>
                <c:pt idx="1059">
                  <c:v>1959.2916666665865</c:v>
                </c:pt>
                <c:pt idx="1060">
                  <c:v>1959.3749999999197</c:v>
                </c:pt>
                <c:pt idx="1061">
                  <c:v>1959.458333333253</c:v>
                </c:pt>
                <c:pt idx="1062">
                  <c:v>1959.5416666665863</c:v>
                </c:pt>
                <c:pt idx="1063">
                  <c:v>1959.6249999999195</c:v>
                </c:pt>
                <c:pt idx="1064">
                  <c:v>1959.7083333332528</c:v>
                </c:pt>
                <c:pt idx="1065">
                  <c:v>1959.791666666586</c:v>
                </c:pt>
                <c:pt idx="1066">
                  <c:v>1959.8749999999193</c:v>
                </c:pt>
                <c:pt idx="1067">
                  <c:v>1959.9583333332525</c:v>
                </c:pt>
                <c:pt idx="1068">
                  <c:v>1960.0416666665858</c:v>
                </c:pt>
                <c:pt idx="1069">
                  <c:v>1960.1249999999191</c:v>
                </c:pt>
                <c:pt idx="1070">
                  <c:v>1960.2083333332523</c:v>
                </c:pt>
                <c:pt idx="1071">
                  <c:v>1960.2916666665856</c:v>
                </c:pt>
                <c:pt idx="1072">
                  <c:v>1960.3749999999188</c:v>
                </c:pt>
                <c:pt idx="1073">
                  <c:v>1960.4583333332521</c:v>
                </c:pt>
                <c:pt idx="1074">
                  <c:v>1960.5416666665853</c:v>
                </c:pt>
                <c:pt idx="1075">
                  <c:v>1960.6249999999186</c:v>
                </c:pt>
                <c:pt idx="1076">
                  <c:v>1960.7083333332519</c:v>
                </c:pt>
                <c:pt idx="1077">
                  <c:v>1960.7916666665851</c:v>
                </c:pt>
                <c:pt idx="1078">
                  <c:v>1960.8749999999184</c:v>
                </c:pt>
                <c:pt idx="1079">
                  <c:v>1960.9583333332516</c:v>
                </c:pt>
                <c:pt idx="1080">
                  <c:v>1961.0416666665849</c:v>
                </c:pt>
                <c:pt idx="1081">
                  <c:v>1961.1249999999181</c:v>
                </c:pt>
                <c:pt idx="1082">
                  <c:v>1961.2083333332514</c:v>
                </c:pt>
                <c:pt idx="1083">
                  <c:v>1961.2916666665847</c:v>
                </c:pt>
                <c:pt idx="1084">
                  <c:v>1961.3749999999179</c:v>
                </c:pt>
                <c:pt idx="1085">
                  <c:v>1961.4583333332512</c:v>
                </c:pt>
                <c:pt idx="1086">
                  <c:v>1961.5416666665844</c:v>
                </c:pt>
                <c:pt idx="1087">
                  <c:v>1961.6249999999177</c:v>
                </c:pt>
                <c:pt idx="1088">
                  <c:v>1961.7083333332509</c:v>
                </c:pt>
                <c:pt idx="1089">
                  <c:v>1961.7916666665842</c:v>
                </c:pt>
                <c:pt idx="1090">
                  <c:v>1961.8749999999175</c:v>
                </c:pt>
                <c:pt idx="1091">
                  <c:v>1961.9583333332507</c:v>
                </c:pt>
                <c:pt idx="1092">
                  <c:v>1962.041666666584</c:v>
                </c:pt>
                <c:pt idx="1093">
                  <c:v>1962.1249999999172</c:v>
                </c:pt>
                <c:pt idx="1094">
                  <c:v>1962.2083333332505</c:v>
                </c:pt>
                <c:pt idx="1095">
                  <c:v>1962.2916666665838</c:v>
                </c:pt>
                <c:pt idx="1096">
                  <c:v>1962.374999999917</c:v>
                </c:pt>
                <c:pt idx="1097">
                  <c:v>1962.4583333332503</c:v>
                </c:pt>
                <c:pt idx="1098">
                  <c:v>1962.5416666665835</c:v>
                </c:pt>
                <c:pt idx="1099">
                  <c:v>1962.6249999999168</c:v>
                </c:pt>
                <c:pt idx="1100">
                  <c:v>1962.70833333325</c:v>
                </c:pt>
                <c:pt idx="1101">
                  <c:v>1962.7916666665833</c:v>
                </c:pt>
                <c:pt idx="1102">
                  <c:v>1962.8749999999166</c:v>
                </c:pt>
                <c:pt idx="1103">
                  <c:v>1962.9583333332498</c:v>
                </c:pt>
                <c:pt idx="1104">
                  <c:v>1963.0416666665831</c:v>
                </c:pt>
                <c:pt idx="1105">
                  <c:v>1963.1249999999163</c:v>
                </c:pt>
                <c:pt idx="1106">
                  <c:v>1963.2083333332496</c:v>
                </c:pt>
                <c:pt idx="1107">
                  <c:v>1963.2916666665828</c:v>
                </c:pt>
                <c:pt idx="1108">
                  <c:v>1963.3749999999161</c:v>
                </c:pt>
                <c:pt idx="1109">
                  <c:v>1963.4583333332494</c:v>
                </c:pt>
                <c:pt idx="1110">
                  <c:v>1963.5416666665826</c:v>
                </c:pt>
                <c:pt idx="1111">
                  <c:v>1963.6249999999159</c:v>
                </c:pt>
                <c:pt idx="1112">
                  <c:v>1963.7083333332491</c:v>
                </c:pt>
                <c:pt idx="1113">
                  <c:v>1963.7916666665824</c:v>
                </c:pt>
                <c:pt idx="1114">
                  <c:v>1963.8749999999156</c:v>
                </c:pt>
                <c:pt idx="1115">
                  <c:v>1963.9583333332489</c:v>
                </c:pt>
                <c:pt idx="1116">
                  <c:v>1964.0416666665822</c:v>
                </c:pt>
                <c:pt idx="1117">
                  <c:v>1964.1249999999154</c:v>
                </c:pt>
                <c:pt idx="1118">
                  <c:v>1964.2083333332487</c:v>
                </c:pt>
                <c:pt idx="1119">
                  <c:v>1964.2916666665819</c:v>
                </c:pt>
                <c:pt idx="1120">
                  <c:v>1964.3749999999152</c:v>
                </c:pt>
                <c:pt idx="1121">
                  <c:v>1964.4583333332484</c:v>
                </c:pt>
                <c:pt idx="1122">
                  <c:v>1964.5416666665817</c:v>
                </c:pt>
                <c:pt idx="1123">
                  <c:v>1964.624999999915</c:v>
                </c:pt>
                <c:pt idx="1124">
                  <c:v>1964.7083333332482</c:v>
                </c:pt>
                <c:pt idx="1125">
                  <c:v>1964.7916666665815</c:v>
                </c:pt>
                <c:pt idx="1126">
                  <c:v>1964.8749999999147</c:v>
                </c:pt>
                <c:pt idx="1127">
                  <c:v>1964.958333333248</c:v>
                </c:pt>
                <c:pt idx="1128">
                  <c:v>1965.0416666665812</c:v>
                </c:pt>
                <c:pt idx="1129">
                  <c:v>1965.1249999999145</c:v>
                </c:pt>
                <c:pt idx="1130">
                  <c:v>1965.2083333332478</c:v>
                </c:pt>
                <c:pt idx="1131">
                  <c:v>1965.291666666581</c:v>
                </c:pt>
                <c:pt idx="1132">
                  <c:v>1965.3749999999143</c:v>
                </c:pt>
                <c:pt idx="1133">
                  <c:v>1965.4583333332475</c:v>
                </c:pt>
                <c:pt idx="1134">
                  <c:v>1965.5416666665808</c:v>
                </c:pt>
                <c:pt idx="1135">
                  <c:v>1965.6249999999141</c:v>
                </c:pt>
                <c:pt idx="1136">
                  <c:v>1965.7083333332473</c:v>
                </c:pt>
                <c:pt idx="1137">
                  <c:v>1965.7916666665806</c:v>
                </c:pt>
                <c:pt idx="1138">
                  <c:v>1965.8749999999138</c:v>
                </c:pt>
                <c:pt idx="1139">
                  <c:v>1965.9583333332471</c:v>
                </c:pt>
                <c:pt idx="1140">
                  <c:v>1966.0416666665803</c:v>
                </c:pt>
                <c:pt idx="1141">
                  <c:v>1966.1249999999136</c:v>
                </c:pt>
                <c:pt idx="1142">
                  <c:v>1966.2083333332469</c:v>
                </c:pt>
                <c:pt idx="1143">
                  <c:v>1966.2916666665801</c:v>
                </c:pt>
                <c:pt idx="1144">
                  <c:v>1966.3749999999134</c:v>
                </c:pt>
                <c:pt idx="1145">
                  <c:v>1966.4583333332466</c:v>
                </c:pt>
                <c:pt idx="1146">
                  <c:v>1966.5416666665799</c:v>
                </c:pt>
                <c:pt idx="1147">
                  <c:v>1966.6249999999131</c:v>
                </c:pt>
                <c:pt idx="1148">
                  <c:v>1966.7083333332464</c:v>
                </c:pt>
                <c:pt idx="1149">
                  <c:v>1966.7916666665797</c:v>
                </c:pt>
                <c:pt idx="1150">
                  <c:v>1966.8749999999129</c:v>
                </c:pt>
                <c:pt idx="1151">
                  <c:v>1966.9583333332462</c:v>
                </c:pt>
                <c:pt idx="1152">
                  <c:v>1967.0416666665794</c:v>
                </c:pt>
                <c:pt idx="1153">
                  <c:v>1967.1249999999127</c:v>
                </c:pt>
                <c:pt idx="1154">
                  <c:v>1967.2083333332459</c:v>
                </c:pt>
                <c:pt idx="1155">
                  <c:v>1967.2916666665792</c:v>
                </c:pt>
                <c:pt idx="1156">
                  <c:v>1967.3749999999125</c:v>
                </c:pt>
                <c:pt idx="1157">
                  <c:v>1967.4583333332457</c:v>
                </c:pt>
                <c:pt idx="1158">
                  <c:v>1967.541666666579</c:v>
                </c:pt>
                <c:pt idx="1159">
                  <c:v>1967.6249999999122</c:v>
                </c:pt>
                <c:pt idx="1160">
                  <c:v>1967.7083333332455</c:v>
                </c:pt>
                <c:pt idx="1161">
                  <c:v>1967.7916666665787</c:v>
                </c:pt>
                <c:pt idx="1162">
                  <c:v>1967.874999999912</c:v>
                </c:pt>
                <c:pt idx="1163">
                  <c:v>1967.9583333332453</c:v>
                </c:pt>
                <c:pt idx="1164">
                  <c:v>1968.0416666665785</c:v>
                </c:pt>
                <c:pt idx="1165">
                  <c:v>1968.1249999999118</c:v>
                </c:pt>
                <c:pt idx="1166">
                  <c:v>1968.208333333245</c:v>
                </c:pt>
                <c:pt idx="1167">
                  <c:v>1968.2916666665783</c:v>
                </c:pt>
                <c:pt idx="1168">
                  <c:v>1968.3749999999116</c:v>
                </c:pt>
                <c:pt idx="1169">
                  <c:v>1968.4583333332448</c:v>
                </c:pt>
                <c:pt idx="1170">
                  <c:v>1968.5416666665781</c:v>
                </c:pt>
                <c:pt idx="1171">
                  <c:v>1968.6249999999113</c:v>
                </c:pt>
                <c:pt idx="1172">
                  <c:v>1968.7083333332446</c:v>
                </c:pt>
                <c:pt idx="1173">
                  <c:v>1968.7916666665778</c:v>
                </c:pt>
                <c:pt idx="1174">
                  <c:v>1968.8749999999111</c:v>
                </c:pt>
                <c:pt idx="1175">
                  <c:v>1968.9583333332444</c:v>
                </c:pt>
                <c:pt idx="1176">
                  <c:v>1969.0416666665776</c:v>
                </c:pt>
                <c:pt idx="1177">
                  <c:v>1969.1249999999109</c:v>
                </c:pt>
                <c:pt idx="1178">
                  <c:v>1969.2083333332441</c:v>
                </c:pt>
                <c:pt idx="1179">
                  <c:v>1969.2916666665774</c:v>
                </c:pt>
                <c:pt idx="1180">
                  <c:v>1969.3749999999106</c:v>
                </c:pt>
                <c:pt idx="1181">
                  <c:v>1969.4583333332439</c:v>
                </c:pt>
                <c:pt idx="1182">
                  <c:v>1969.5416666665772</c:v>
                </c:pt>
                <c:pt idx="1183">
                  <c:v>1969.6249999999104</c:v>
                </c:pt>
                <c:pt idx="1184">
                  <c:v>1969.7083333332437</c:v>
                </c:pt>
                <c:pt idx="1185">
                  <c:v>1969.7916666665769</c:v>
                </c:pt>
                <c:pt idx="1186">
                  <c:v>1969.8749999999102</c:v>
                </c:pt>
                <c:pt idx="1187">
                  <c:v>1969.9583333332434</c:v>
                </c:pt>
                <c:pt idx="1188">
                  <c:v>1970.0416666665767</c:v>
                </c:pt>
                <c:pt idx="1189">
                  <c:v>1970.12499999991</c:v>
                </c:pt>
                <c:pt idx="1190">
                  <c:v>1970.2083333332432</c:v>
                </c:pt>
                <c:pt idx="1191">
                  <c:v>1970.2916666665765</c:v>
                </c:pt>
                <c:pt idx="1192">
                  <c:v>1970.3749999999097</c:v>
                </c:pt>
                <c:pt idx="1193">
                  <c:v>1970.458333333243</c:v>
                </c:pt>
                <c:pt idx="1194">
                  <c:v>1970.5416666665762</c:v>
                </c:pt>
                <c:pt idx="1195">
                  <c:v>1970.6249999999095</c:v>
                </c:pt>
                <c:pt idx="1196">
                  <c:v>1970.7083333332428</c:v>
                </c:pt>
                <c:pt idx="1197">
                  <c:v>1970.791666666576</c:v>
                </c:pt>
                <c:pt idx="1198">
                  <c:v>1970.8749999999093</c:v>
                </c:pt>
                <c:pt idx="1199">
                  <c:v>1970.9583333332425</c:v>
                </c:pt>
                <c:pt idx="1200">
                  <c:v>1971.0416666665758</c:v>
                </c:pt>
                <c:pt idx="1201">
                  <c:v>1971.1249999999091</c:v>
                </c:pt>
                <c:pt idx="1202">
                  <c:v>1971.2083333332423</c:v>
                </c:pt>
                <c:pt idx="1203">
                  <c:v>1971.2916666665756</c:v>
                </c:pt>
                <c:pt idx="1204">
                  <c:v>1971.3749999999088</c:v>
                </c:pt>
                <c:pt idx="1205">
                  <c:v>1971.4583333332421</c:v>
                </c:pt>
                <c:pt idx="1206">
                  <c:v>1971.5416666665753</c:v>
                </c:pt>
                <c:pt idx="1207">
                  <c:v>1971.6249999999086</c:v>
                </c:pt>
                <c:pt idx="1208">
                  <c:v>1971.7083333332419</c:v>
                </c:pt>
                <c:pt idx="1209">
                  <c:v>1971.7916666665751</c:v>
                </c:pt>
                <c:pt idx="1210">
                  <c:v>1971.8749999999084</c:v>
                </c:pt>
                <c:pt idx="1211">
                  <c:v>1971.9583333332416</c:v>
                </c:pt>
                <c:pt idx="1212">
                  <c:v>1972.0416666665749</c:v>
                </c:pt>
                <c:pt idx="1213">
                  <c:v>1972.1249999999081</c:v>
                </c:pt>
                <c:pt idx="1214">
                  <c:v>1972.2083333332414</c:v>
                </c:pt>
                <c:pt idx="1215">
                  <c:v>1972.2916666665747</c:v>
                </c:pt>
                <c:pt idx="1216">
                  <c:v>1972.3749999999079</c:v>
                </c:pt>
                <c:pt idx="1217">
                  <c:v>1972.4583333332412</c:v>
                </c:pt>
                <c:pt idx="1218">
                  <c:v>1972.5416666665744</c:v>
                </c:pt>
                <c:pt idx="1219">
                  <c:v>1972.6249999999077</c:v>
                </c:pt>
                <c:pt idx="1220">
                  <c:v>1972.7083333332409</c:v>
                </c:pt>
                <c:pt idx="1221">
                  <c:v>1972.7916666665742</c:v>
                </c:pt>
                <c:pt idx="1222">
                  <c:v>1972.8749999999075</c:v>
                </c:pt>
                <c:pt idx="1223">
                  <c:v>1972.9583333332407</c:v>
                </c:pt>
                <c:pt idx="1224">
                  <c:v>1973.041666666574</c:v>
                </c:pt>
                <c:pt idx="1225">
                  <c:v>1973.1249999999072</c:v>
                </c:pt>
                <c:pt idx="1226">
                  <c:v>1973.2083333332405</c:v>
                </c:pt>
                <c:pt idx="1227">
                  <c:v>1973.2916666665737</c:v>
                </c:pt>
                <c:pt idx="1228">
                  <c:v>1973.374999999907</c:v>
                </c:pt>
                <c:pt idx="1229">
                  <c:v>1973.4583333332403</c:v>
                </c:pt>
                <c:pt idx="1230">
                  <c:v>1973.5416666665735</c:v>
                </c:pt>
                <c:pt idx="1231">
                  <c:v>1973.6249999999068</c:v>
                </c:pt>
                <c:pt idx="1232">
                  <c:v>1973.70833333324</c:v>
                </c:pt>
                <c:pt idx="1233">
                  <c:v>1973.7916666665733</c:v>
                </c:pt>
                <c:pt idx="1234">
                  <c:v>1973.8749999999065</c:v>
                </c:pt>
                <c:pt idx="1235">
                  <c:v>1973.9583333332398</c:v>
                </c:pt>
                <c:pt idx="1236">
                  <c:v>1974.0416666665731</c:v>
                </c:pt>
                <c:pt idx="1237">
                  <c:v>1974.1249999999063</c:v>
                </c:pt>
                <c:pt idx="1238">
                  <c:v>1974.2083333332396</c:v>
                </c:pt>
                <c:pt idx="1239">
                  <c:v>1974.2916666665728</c:v>
                </c:pt>
                <c:pt idx="1240">
                  <c:v>1974.3749999999061</c:v>
                </c:pt>
                <c:pt idx="1241">
                  <c:v>1974.4583333332394</c:v>
                </c:pt>
                <c:pt idx="1242">
                  <c:v>1974.5416666665726</c:v>
                </c:pt>
                <c:pt idx="1243">
                  <c:v>1974.6249999999059</c:v>
                </c:pt>
                <c:pt idx="1244">
                  <c:v>1974.7083333332391</c:v>
                </c:pt>
                <c:pt idx="1245">
                  <c:v>1974.7916666665724</c:v>
                </c:pt>
                <c:pt idx="1246">
                  <c:v>1974.8749999999056</c:v>
                </c:pt>
                <c:pt idx="1247">
                  <c:v>1974.9583333332389</c:v>
                </c:pt>
                <c:pt idx="1248">
                  <c:v>1975.0416666665722</c:v>
                </c:pt>
                <c:pt idx="1249">
                  <c:v>1975.1249999999054</c:v>
                </c:pt>
                <c:pt idx="1250">
                  <c:v>1975.2083333332387</c:v>
                </c:pt>
                <c:pt idx="1251">
                  <c:v>1975.2916666665719</c:v>
                </c:pt>
                <c:pt idx="1252">
                  <c:v>1975.3749999999052</c:v>
                </c:pt>
                <c:pt idx="1253">
                  <c:v>1975.4583333332384</c:v>
                </c:pt>
                <c:pt idx="1254">
                  <c:v>1975.5416666665717</c:v>
                </c:pt>
                <c:pt idx="1255">
                  <c:v>1975.624999999905</c:v>
                </c:pt>
                <c:pt idx="1256">
                  <c:v>1975.7083333332382</c:v>
                </c:pt>
                <c:pt idx="1257">
                  <c:v>1975.7916666665715</c:v>
                </c:pt>
                <c:pt idx="1258">
                  <c:v>1975.8749999999047</c:v>
                </c:pt>
                <c:pt idx="1259">
                  <c:v>1975.958333333238</c:v>
                </c:pt>
                <c:pt idx="1260">
                  <c:v>1976.0416666665712</c:v>
                </c:pt>
                <c:pt idx="1261">
                  <c:v>1976.1249999999045</c:v>
                </c:pt>
                <c:pt idx="1262">
                  <c:v>1976.2083333332378</c:v>
                </c:pt>
                <c:pt idx="1263">
                  <c:v>1976.291666666571</c:v>
                </c:pt>
                <c:pt idx="1264">
                  <c:v>1976.3749999999043</c:v>
                </c:pt>
                <c:pt idx="1265">
                  <c:v>1976.4583333332375</c:v>
                </c:pt>
                <c:pt idx="1266">
                  <c:v>1976.5416666665708</c:v>
                </c:pt>
                <c:pt idx="1267">
                  <c:v>1976.624999999904</c:v>
                </c:pt>
                <c:pt idx="1268">
                  <c:v>1976.7083333332373</c:v>
                </c:pt>
                <c:pt idx="1269">
                  <c:v>1976.7916666665706</c:v>
                </c:pt>
                <c:pt idx="1270">
                  <c:v>1976.8749999999038</c:v>
                </c:pt>
                <c:pt idx="1271">
                  <c:v>1976.9583333332371</c:v>
                </c:pt>
                <c:pt idx="1272">
                  <c:v>1977.0416666665703</c:v>
                </c:pt>
                <c:pt idx="1273">
                  <c:v>1977.1249999999036</c:v>
                </c:pt>
                <c:pt idx="1274">
                  <c:v>1977.2083333332369</c:v>
                </c:pt>
                <c:pt idx="1275">
                  <c:v>1977.2916666665701</c:v>
                </c:pt>
                <c:pt idx="1276">
                  <c:v>1977.3749999999034</c:v>
                </c:pt>
                <c:pt idx="1277">
                  <c:v>1977.4583333332366</c:v>
                </c:pt>
                <c:pt idx="1278">
                  <c:v>1977.5416666665699</c:v>
                </c:pt>
                <c:pt idx="1279">
                  <c:v>1977.6249999999031</c:v>
                </c:pt>
                <c:pt idx="1280">
                  <c:v>1977.7083333332364</c:v>
                </c:pt>
                <c:pt idx="1281">
                  <c:v>1977.7916666665697</c:v>
                </c:pt>
                <c:pt idx="1282">
                  <c:v>1977.8749999999029</c:v>
                </c:pt>
                <c:pt idx="1283">
                  <c:v>1977.9583333332362</c:v>
                </c:pt>
                <c:pt idx="1284">
                  <c:v>1978.0416666665694</c:v>
                </c:pt>
                <c:pt idx="1285">
                  <c:v>1978.1249999999027</c:v>
                </c:pt>
                <c:pt idx="1286">
                  <c:v>1978.2083333332359</c:v>
                </c:pt>
                <c:pt idx="1287">
                  <c:v>1978.2916666665692</c:v>
                </c:pt>
                <c:pt idx="1288">
                  <c:v>1978.3749999999025</c:v>
                </c:pt>
                <c:pt idx="1289">
                  <c:v>1978.4583333332357</c:v>
                </c:pt>
                <c:pt idx="1290">
                  <c:v>1978.541666666569</c:v>
                </c:pt>
                <c:pt idx="1291">
                  <c:v>1978.6249999999022</c:v>
                </c:pt>
                <c:pt idx="1292">
                  <c:v>1978.7083333332355</c:v>
                </c:pt>
                <c:pt idx="1293">
                  <c:v>1978.7916666665687</c:v>
                </c:pt>
                <c:pt idx="1294">
                  <c:v>1978.874999999902</c:v>
                </c:pt>
                <c:pt idx="1295">
                  <c:v>1978.9583333332353</c:v>
                </c:pt>
                <c:pt idx="1296">
                  <c:v>1979.0416666665685</c:v>
                </c:pt>
                <c:pt idx="1297">
                  <c:v>1979.1249999999018</c:v>
                </c:pt>
                <c:pt idx="1298">
                  <c:v>1979.208333333235</c:v>
                </c:pt>
                <c:pt idx="1299">
                  <c:v>1979.2916666665683</c:v>
                </c:pt>
                <c:pt idx="1300">
                  <c:v>1979.3749999999015</c:v>
                </c:pt>
                <c:pt idx="1301">
                  <c:v>1979.4583333332348</c:v>
                </c:pt>
                <c:pt idx="1302">
                  <c:v>1979.5416666665681</c:v>
                </c:pt>
                <c:pt idx="1303">
                  <c:v>1979.6249999999013</c:v>
                </c:pt>
                <c:pt idx="1304">
                  <c:v>1979.7083333332346</c:v>
                </c:pt>
                <c:pt idx="1305">
                  <c:v>1979.7916666665678</c:v>
                </c:pt>
                <c:pt idx="1306">
                  <c:v>1979.8749999999011</c:v>
                </c:pt>
                <c:pt idx="1307">
                  <c:v>1979.9583333332343</c:v>
                </c:pt>
                <c:pt idx="1308">
                  <c:v>1980.0416666665676</c:v>
                </c:pt>
                <c:pt idx="1309">
                  <c:v>1980.1249999999009</c:v>
                </c:pt>
                <c:pt idx="1310">
                  <c:v>1980.2083333332341</c:v>
                </c:pt>
                <c:pt idx="1311">
                  <c:v>1980.2916666665674</c:v>
                </c:pt>
                <c:pt idx="1312">
                  <c:v>1980.3749999999006</c:v>
                </c:pt>
                <c:pt idx="1313">
                  <c:v>1980.4583333332339</c:v>
                </c:pt>
                <c:pt idx="1314">
                  <c:v>1980.5416666665672</c:v>
                </c:pt>
                <c:pt idx="1315">
                  <c:v>1980.6249999999004</c:v>
                </c:pt>
                <c:pt idx="1316">
                  <c:v>1980.7083333332337</c:v>
                </c:pt>
                <c:pt idx="1317">
                  <c:v>1980.7916666665669</c:v>
                </c:pt>
                <c:pt idx="1318">
                  <c:v>1980.8749999999002</c:v>
                </c:pt>
                <c:pt idx="1319">
                  <c:v>1980.9583333332334</c:v>
                </c:pt>
                <c:pt idx="1320">
                  <c:v>1981.0416666665667</c:v>
                </c:pt>
                <c:pt idx="1321">
                  <c:v>1981.1249999999</c:v>
                </c:pt>
                <c:pt idx="1322">
                  <c:v>1981.2083333332332</c:v>
                </c:pt>
                <c:pt idx="1323">
                  <c:v>1981.2916666665665</c:v>
                </c:pt>
                <c:pt idx="1324">
                  <c:v>1981.3749999998997</c:v>
                </c:pt>
                <c:pt idx="1325">
                  <c:v>1981.458333333233</c:v>
                </c:pt>
                <c:pt idx="1326">
                  <c:v>1981.5416666665662</c:v>
                </c:pt>
                <c:pt idx="1327">
                  <c:v>1981.6249999998995</c:v>
                </c:pt>
                <c:pt idx="1328">
                  <c:v>1981.7083333332328</c:v>
                </c:pt>
                <c:pt idx="1329">
                  <c:v>1981.791666666566</c:v>
                </c:pt>
                <c:pt idx="1330">
                  <c:v>1981.8749999998993</c:v>
                </c:pt>
                <c:pt idx="1331">
                  <c:v>1981.9583333332325</c:v>
                </c:pt>
                <c:pt idx="1332">
                  <c:v>1982.0416666665658</c:v>
                </c:pt>
                <c:pt idx="1333">
                  <c:v>1982.124999999899</c:v>
                </c:pt>
                <c:pt idx="1334">
                  <c:v>1982.2083333332323</c:v>
                </c:pt>
                <c:pt idx="1335">
                  <c:v>1982.2916666665656</c:v>
                </c:pt>
                <c:pt idx="1336">
                  <c:v>1982.3749999998988</c:v>
                </c:pt>
                <c:pt idx="1337">
                  <c:v>1982.4583333332321</c:v>
                </c:pt>
                <c:pt idx="1338">
                  <c:v>1982.5416666665653</c:v>
                </c:pt>
                <c:pt idx="1339">
                  <c:v>1982.6249999998986</c:v>
                </c:pt>
                <c:pt idx="1340">
                  <c:v>1982.7083333332318</c:v>
                </c:pt>
                <c:pt idx="1341">
                  <c:v>1982.7916666665651</c:v>
                </c:pt>
                <c:pt idx="1342">
                  <c:v>1982.8749999998984</c:v>
                </c:pt>
                <c:pt idx="1343">
                  <c:v>1982.9583333332316</c:v>
                </c:pt>
                <c:pt idx="1344">
                  <c:v>1983.0416666665649</c:v>
                </c:pt>
                <c:pt idx="1345">
                  <c:v>1983.1249999998981</c:v>
                </c:pt>
                <c:pt idx="1346">
                  <c:v>1983.2083333332314</c:v>
                </c:pt>
                <c:pt idx="1347">
                  <c:v>1983.2916666665647</c:v>
                </c:pt>
                <c:pt idx="1348">
                  <c:v>1983.3749999998979</c:v>
                </c:pt>
                <c:pt idx="1349">
                  <c:v>1983.4583333332312</c:v>
                </c:pt>
                <c:pt idx="1350">
                  <c:v>1983.5416666665644</c:v>
                </c:pt>
                <c:pt idx="1351">
                  <c:v>1983.6249999998977</c:v>
                </c:pt>
                <c:pt idx="1352">
                  <c:v>1983.7083333332309</c:v>
                </c:pt>
                <c:pt idx="1353">
                  <c:v>1983.7916666665642</c:v>
                </c:pt>
                <c:pt idx="1354">
                  <c:v>1983.8749999998975</c:v>
                </c:pt>
                <c:pt idx="1355">
                  <c:v>1983.9583333332307</c:v>
                </c:pt>
                <c:pt idx="1356">
                  <c:v>1984.041666666564</c:v>
                </c:pt>
                <c:pt idx="1357">
                  <c:v>1984.1249999998972</c:v>
                </c:pt>
                <c:pt idx="1358">
                  <c:v>1984.2083333332305</c:v>
                </c:pt>
                <c:pt idx="1359">
                  <c:v>1984.2916666665637</c:v>
                </c:pt>
                <c:pt idx="1360">
                  <c:v>1984.374999999897</c:v>
                </c:pt>
                <c:pt idx="1361">
                  <c:v>1984.4583333332303</c:v>
                </c:pt>
                <c:pt idx="1362">
                  <c:v>1984.5416666665635</c:v>
                </c:pt>
                <c:pt idx="1363">
                  <c:v>1984.6249999998968</c:v>
                </c:pt>
                <c:pt idx="1364">
                  <c:v>1984.70833333323</c:v>
                </c:pt>
                <c:pt idx="1365">
                  <c:v>1984.7916666665633</c:v>
                </c:pt>
                <c:pt idx="1366">
                  <c:v>1984.8749999998965</c:v>
                </c:pt>
                <c:pt idx="1367">
                  <c:v>1984.9583333332298</c:v>
                </c:pt>
                <c:pt idx="1368">
                  <c:v>1985.0416666665631</c:v>
                </c:pt>
                <c:pt idx="1369">
                  <c:v>1985.1249999998963</c:v>
                </c:pt>
                <c:pt idx="1370">
                  <c:v>1985.2083333332296</c:v>
                </c:pt>
                <c:pt idx="1371">
                  <c:v>1985.2916666665628</c:v>
                </c:pt>
                <c:pt idx="1372">
                  <c:v>1985.3749999998961</c:v>
                </c:pt>
                <c:pt idx="1373">
                  <c:v>1985.4583333332293</c:v>
                </c:pt>
                <c:pt idx="1374">
                  <c:v>1985.5416666665626</c:v>
                </c:pt>
                <c:pt idx="1375">
                  <c:v>1985.6249999998959</c:v>
                </c:pt>
                <c:pt idx="1376">
                  <c:v>1985.7083333332291</c:v>
                </c:pt>
                <c:pt idx="1377">
                  <c:v>1985.7916666665624</c:v>
                </c:pt>
                <c:pt idx="1378">
                  <c:v>1985.8749999998956</c:v>
                </c:pt>
                <c:pt idx="1379">
                  <c:v>1985.9583333332289</c:v>
                </c:pt>
                <c:pt idx="1380">
                  <c:v>1986.0416666665622</c:v>
                </c:pt>
                <c:pt idx="1381">
                  <c:v>1986.1249999998954</c:v>
                </c:pt>
                <c:pt idx="1382">
                  <c:v>1986.2083333332287</c:v>
                </c:pt>
                <c:pt idx="1383">
                  <c:v>1986.2916666665619</c:v>
                </c:pt>
                <c:pt idx="1384">
                  <c:v>1986.3749999998952</c:v>
                </c:pt>
                <c:pt idx="1385">
                  <c:v>1986.4583333332284</c:v>
                </c:pt>
                <c:pt idx="1386">
                  <c:v>1986.5416666665617</c:v>
                </c:pt>
                <c:pt idx="1387">
                  <c:v>1986.624999999895</c:v>
                </c:pt>
                <c:pt idx="1388">
                  <c:v>1986.7083333332282</c:v>
                </c:pt>
                <c:pt idx="1389">
                  <c:v>1986.7916666665615</c:v>
                </c:pt>
                <c:pt idx="1390">
                  <c:v>1986.8749999998947</c:v>
                </c:pt>
                <c:pt idx="1391">
                  <c:v>1986.958333333228</c:v>
                </c:pt>
                <c:pt idx="1392">
                  <c:v>1987.0416666665612</c:v>
                </c:pt>
                <c:pt idx="1393">
                  <c:v>1987.1249999998945</c:v>
                </c:pt>
                <c:pt idx="1394">
                  <c:v>1987.2083333332278</c:v>
                </c:pt>
                <c:pt idx="1395">
                  <c:v>1987.291666666561</c:v>
                </c:pt>
                <c:pt idx="1396">
                  <c:v>1987.3749999998943</c:v>
                </c:pt>
                <c:pt idx="1397">
                  <c:v>1987.4583333332275</c:v>
                </c:pt>
                <c:pt idx="1398">
                  <c:v>1987.5416666665608</c:v>
                </c:pt>
                <c:pt idx="1399">
                  <c:v>1987.624999999894</c:v>
                </c:pt>
                <c:pt idx="1400">
                  <c:v>1987.7083333332273</c:v>
                </c:pt>
                <c:pt idx="1401">
                  <c:v>1987.7916666665606</c:v>
                </c:pt>
                <c:pt idx="1402">
                  <c:v>1987.8749999998938</c:v>
                </c:pt>
                <c:pt idx="1403">
                  <c:v>1987.9583333332271</c:v>
                </c:pt>
                <c:pt idx="1404">
                  <c:v>1988.0416666665603</c:v>
                </c:pt>
                <c:pt idx="1405">
                  <c:v>1988.1249999998936</c:v>
                </c:pt>
                <c:pt idx="1406">
                  <c:v>1988.2083333332268</c:v>
                </c:pt>
                <c:pt idx="1407">
                  <c:v>1988.2916666665601</c:v>
                </c:pt>
                <c:pt idx="1408">
                  <c:v>1988.3749999998934</c:v>
                </c:pt>
                <c:pt idx="1409">
                  <c:v>1988.4583333332266</c:v>
                </c:pt>
                <c:pt idx="1410">
                  <c:v>1988.5416666665599</c:v>
                </c:pt>
                <c:pt idx="1411">
                  <c:v>1988.6249999998931</c:v>
                </c:pt>
                <c:pt idx="1412">
                  <c:v>1988.7083333332264</c:v>
                </c:pt>
                <c:pt idx="1413">
                  <c:v>1988.7916666665596</c:v>
                </c:pt>
                <c:pt idx="1414">
                  <c:v>1988.8749999998929</c:v>
                </c:pt>
                <c:pt idx="1415">
                  <c:v>1988.9583333332262</c:v>
                </c:pt>
                <c:pt idx="1416">
                  <c:v>1989.0416666665594</c:v>
                </c:pt>
                <c:pt idx="1417">
                  <c:v>1989.1249999998927</c:v>
                </c:pt>
                <c:pt idx="1418">
                  <c:v>1989.2083333332259</c:v>
                </c:pt>
                <c:pt idx="1419">
                  <c:v>1989.2916666665592</c:v>
                </c:pt>
                <c:pt idx="1420">
                  <c:v>1989.3749999998925</c:v>
                </c:pt>
                <c:pt idx="1421">
                  <c:v>1989.4583333332257</c:v>
                </c:pt>
                <c:pt idx="1422">
                  <c:v>1989.541666666559</c:v>
                </c:pt>
                <c:pt idx="1423">
                  <c:v>1989.6249999998922</c:v>
                </c:pt>
                <c:pt idx="1424">
                  <c:v>1989.7083333332255</c:v>
                </c:pt>
                <c:pt idx="1425">
                  <c:v>1989.7916666665587</c:v>
                </c:pt>
                <c:pt idx="1426">
                  <c:v>1989.874999999892</c:v>
                </c:pt>
                <c:pt idx="1427">
                  <c:v>1989.9583333332253</c:v>
                </c:pt>
                <c:pt idx="1428">
                  <c:v>1990.0416666665585</c:v>
                </c:pt>
                <c:pt idx="1429">
                  <c:v>1990.1249999998918</c:v>
                </c:pt>
                <c:pt idx="1430">
                  <c:v>1990.208333333225</c:v>
                </c:pt>
                <c:pt idx="1431">
                  <c:v>1990.2916666665583</c:v>
                </c:pt>
                <c:pt idx="1432">
                  <c:v>1990.3749999998915</c:v>
                </c:pt>
                <c:pt idx="1433">
                  <c:v>1990.4583333332248</c:v>
                </c:pt>
                <c:pt idx="1434">
                  <c:v>1990.5416666665581</c:v>
                </c:pt>
                <c:pt idx="1435">
                  <c:v>1990.6249999998913</c:v>
                </c:pt>
                <c:pt idx="1436">
                  <c:v>1990.7083333332246</c:v>
                </c:pt>
                <c:pt idx="1437">
                  <c:v>1990.7916666665578</c:v>
                </c:pt>
                <c:pt idx="1438">
                  <c:v>1990.8749999998911</c:v>
                </c:pt>
                <c:pt idx="1439">
                  <c:v>1990.9583333332243</c:v>
                </c:pt>
                <c:pt idx="1440">
                  <c:v>1991.0416666665576</c:v>
                </c:pt>
                <c:pt idx="1441">
                  <c:v>1991.1249999998909</c:v>
                </c:pt>
                <c:pt idx="1442">
                  <c:v>1991.2083333332241</c:v>
                </c:pt>
                <c:pt idx="1443">
                  <c:v>1991.2916666665574</c:v>
                </c:pt>
                <c:pt idx="1444">
                  <c:v>1991.3749999998906</c:v>
                </c:pt>
                <c:pt idx="1445">
                  <c:v>1991.4583333332239</c:v>
                </c:pt>
                <c:pt idx="1446">
                  <c:v>1991.5416666665571</c:v>
                </c:pt>
                <c:pt idx="1447">
                  <c:v>1991.6249999998904</c:v>
                </c:pt>
                <c:pt idx="1448">
                  <c:v>1991.7083333332237</c:v>
                </c:pt>
                <c:pt idx="1449">
                  <c:v>1991.7916666665569</c:v>
                </c:pt>
                <c:pt idx="1450">
                  <c:v>1991.8749999998902</c:v>
                </c:pt>
                <c:pt idx="1451">
                  <c:v>1991.9583333332234</c:v>
                </c:pt>
                <c:pt idx="1452">
                  <c:v>1992.0416666665567</c:v>
                </c:pt>
                <c:pt idx="1453">
                  <c:v>1992.12499999989</c:v>
                </c:pt>
                <c:pt idx="1454">
                  <c:v>1992.2083333332232</c:v>
                </c:pt>
                <c:pt idx="1455">
                  <c:v>1992.2916666665565</c:v>
                </c:pt>
                <c:pt idx="1456">
                  <c:v>1992.3749999998897</c:v>
                </c:pt>
                <c:pt idx="1457">
                  <c:v>1992.458333333223</c:v>
                </c:pt>
                <c:pt idx="1458">
                  <c:v>1992.5416666665562</c:v>
                </c:pt>
                <c:pt idx="1459">
                  <c:v>1992.6249999998895</c:v>
                </c:pt>
                <c:pt idx="1460">
                  <c:v>1992.7083333332228</c:v>
                </c:pt>
                <c:pt idx="1461">
                  <c:v>1992.791666666556</c:v>
                </c:pt>
                <c:pt idx="1462">
                  <c:v>1992.8749999998893</c:v>
                </c:pt>
                <c:pt idx="1463">
                  <c:v>1992.9583333332225</c:v>
                </c:pt>
                <c:pt idx="1464">
                  <c:v>1993.0416666665558</c:v>
                </c:pt>
                <c:pt idx="1465">
                  <c:v>1993.124999999889</c:v>
                </c:pt>
                <c:pt idx="1466">
                  <c:v>1993.2083333332223</c:v>
                </c:pt>
                <c:pt idx="1467">
                  <c:v>1993.2916666665556</c:v>
                </c:pt>
                <c:pt idx="1468">
                  <c:v>1993.3749999998888</c:v>
                </c:pt>
                <c:pt idx="1469">
                  <c:v>1993.4583333332221</c:v>
                </c:pt>
                <c:pt idx="1470">
                  <c:v>1993.5416666665553</c:v>
                </c:pt>
                <c:pt idx="1471">
                  <c:v>1993.6249999998886</c:v>
                </c:pt>
                <c:pt idx="1472">
                  <c:v>1993.7083333332218</c:v>
                </c:pt>
                <c:pt idx="1473">
                  <c:v>1993.7916666665551</c:v>
                </c:pt>
                <c:pt idx="1474">
                  <c:v>1993.8749999998884</c:v>
                </c:pt>
                <c:pt idx="1475">
                  <c:v>1993.9583333332216</c:v>
                </c:pt>
                <c:pt idx="1476">
                  <c:v>1994.0416666665549</c:v>
                </c:pt>
                <c:pt idx="1477">
                  <c:v>1994.1249999998881</c:v>
                </c:pt>
                <c:pt idx="1478">
                  <c:v>1994.2083333332214</c:v>
                </c:pt>
                <c:pt idx="1479">
                  <c:v>1994.2916666665546</c:v>
                </c:pt>
                <c:pt idx="1480">
                  <c:v>1994.3749999998879</c:v>
                </c:pt>
                <c:pt idx="1481">
                  <c:v>1994.4583333332212</c:v>
                </c:pt>
                <c:pt idx="1482">
                  <c:v>1994.5416666665544</c:v>
                </c:pt>
                <c:pt idx="1483">
                  <c:v>1994.6249999998877</c:v>
                </c:pt>
                <c:pt idx="1484">
                  <c:v>1994.7083333332209</c:v>
                </c:pt>
                <c:pt idx="1485">
                  <c:v>1994.7916666665542</c:v>
                </c:pt>
                <c:pt idx="1486">
                  <c:v>1994.8749999998875</c:v>
                </c:pt>
                <c:pt idx="1487">
                  <c:v>1994.9583333332207</c:v>
                </c:pt>
                <c:pt idx="1488">
                  <c:v>1995.041666666554</c:v>
                </c:pt>
                <c:pt idx="1489">
                  <c:v>1995.1249999998872</c:v>
                </c:pt>
                <c:pt idx="1490">
                  <c:v>1995.2083333332205</c:v>
                </c:pt>
                <c:pt idx="1491">
                  <c:v>1995.2916666665537</c:v>
                </c:pt>
                <c:pt idx="1492">
                  <c:v>1995.374999999887</c:v>
                </c:pt>
                <c:pt idx="1493">
                  <c:v>1995.4583333332203</c:v>
                </c:pt>
                <c:pt idx="1494">
                  <c:v>1995.5416666665535</c:v>
                </c:pt>
                <c:pt idx="1495">
                  <c:v>1995.6249999998868</c:v>
                </c:pt>
                <c:pt idx="1496">
                  <c:v>1995.70833333322</c:v>
                </c:pt>
                <c:pt idx="1497">
                  <c:v>1995.7916666665533</c:v>
                </c:pt>
                <c:pt idx="1498">
                  <c:v>1995.8749999998865</c:v>
                </c:pt>
                <c:pt idx="1499">
                  <c:v>1995.9583333332198</c:v>
                </c:pt>
                <c:pt idx="1500">
                  <c:v>1996.0416666665531</c:v>
                </c:pt>
                <c:pt idx="1501">
                  <c:v>1996.1249999998863</c:v>
                </c:pt>
                <c:pt idx="1502">
                  <c:v>1996.2083333332196</c:v>
                </c:pt>
                <c:pt idx="1503">
                  <c:v>1996.2916666665528</c:v>
                </c:pt>
                <c:pt idx="1504">
                  <c:v>1996.3749999998861</c:v>
                </c:pt>
                <c:pt idx="1505">
                  <c:v>1996.4583333332193</c:v>
                </c:pt>
                <c:pt idx="1506">
                  <c:v>1996.5416666665526</c:v>
                </c:pt>
                <c:pt idx="1507">
                  <c:v>1996.6249999998859</c:v>
                </c:pt>
                <c:pt idx="1508">
                  <c:v>1996.7083333332191</c:v>
                </c:pt>
                <c:pt idx="1509">
                  <c:v>1996.7916666665524</c:v>
                </c:pt>
                <c:pt idx="1510">
                  <c:v>1996.8749999998856</c:v>
                </c:pt>
                <c:pt idx="1511">
                  <c:v>1996.9583333332189</c:v>
                </c:pt>
                <c:pt idx="1512">
                  <c:v>1997.0416666665521</c:v>
                </c:pt>
                <c:pt idx="1513">
                  <c:v>1997.1249999998854</c:v>
                </c:pt>
                <c:pt idx="1514">
                  <c:v>1997.2083333332187</c:v>
                </c:pt>
                <c:pt idx="1515">
                  <c:v>1997.2916666665519</c:v>
                </c:pt>
                <c:pt idx="1516">
                  <c:v>1997.3749999998852</c:v>
                </c:pt>
                <c:pt idx="1517">
                  <c:v>1997.4583333332184</c:v>
                </c:pt>
                <c:pt idx="1518">
                  <c:v>1997.5416666665517</c:v>
                </c:pt>
                <c:pt idx="1519">
                  <c:v>1997.6249999998849</c:v>
                </c:pt>
                <c:pt idx="1520">
                  <c:v>1997.7083333332182</c:v>
                </c:pt>
                <c:pt idx="1521">
                  <c:v>1997.7916666665515</c:v>
                </c:pt>
                <c:pt idx="1522">
                  <c:v>1997.8749999998847</c:v>
                </c:pt>
                <c:pt idx="1523">
                  <c:v>1997.958333333218</c:v>
                </c:pt>
                <c:pt idx="1524">
                  <c:v>1998.0416666665512</c:v>
                </c:pt>
                <c:pt idx="1525">
                  <c:v>1998.1249999998845</c:v>
                </c:pt>
                <c:pt idx="1526">
                  <c:v>1998.2083333332178</c:v>
                </c:pt>
                <c:pt idx="1527">
                  <c:v>1998.291666666551</c:v>
                </c:pt>
                <c:pt idx="1528">
                  <c:v>1998.3749999998843</c:v>
                </c:pt>
                <c:pt idx="1529">
                  <c:v>1998.4583333332175</c:v>
                </c:pt>
                <c:pt idx="1530">
                  <c:v>1998.5416666665508</c:v>
                </c:pt>
                <c:pt idx="1531">
                  <c:v>1998.624999999884</c:v>
                </c:pt>
                <c:pt idx="1532">
                  <c:v>1998.7083333332173</c:v>
                </c:pt>
                <c:pt idx="1533">
                  <c:v>1998.7916666665506</c:v>
                </c:pt>
                <c:pt idx="1534">
                  <c:v>1998.8749999998838</c:v>
                </c:pt>
                <c:pt idx="1535">
                  <c:v>1998.9583333332171</c:v>
                </c:pt>
                <c:pt idx="1536">
                  <c:v>1999.0416666665503</c:v>
                </c:pt>
                <c:pt idx="1537">
                  <c:v>1999.1249999998836</c:v>
                </c:pt>
                <c:pt idx="1538">
                  <c:v>1999.2083333332168</c:v>
                </c:pt>
                <c:pt idx="1539">
                  <c:v>1999.2916666665501</c:v>
                </c:pt>
                <c:pt idx="1540">
                  <c:v>1999.3749999998834</c:v>
                </c:pt>
                <c:pt idx="1541">
                  <c:v>1999.4583333332166</c:v>
                </c:pt>
                <c:pt idx="1542">
                  <c:v>1999.5416666665499</c:v>
                </c:pt>
                <c:pt idx="1543">
                  <c:v>1999.6249999998831</c:v>
                </c:pt>
                <c:pt idx="1544">
                  <c:v>1999.7083333332164</c:v>
                </c:pt>
                <c:pt idx="1545">
                  <c:v>1999.7916666665496</c:v>
                </c:pt>
                <c:pt idx="1546">
                  <c:v>1999.8749999998829</c:v>
                </c:pt>
                <c:pt idx="1547">
                  <c:v>1999.9583333332162</c:v>
                </c:pt>
                <c:pt idx="1548">
                  <c:v>2000.0416666665494</c:v>
                </c:pt>
                <c:pt idx="1549">
                  <c:v>2000.1249999998827</c:v>
                </c:pt>
                <c:pt idx="1550">
                  <c:v>2000.2083333332159</c:v>
                </c:pt>
                <c:pt idx="1551">
                  <c:v>2000.2916666665492</c:v>
                </c:pt>
                <c:pt idx="1552">
                  <c:v>2000.3749999998824</c:v>
                </c:pt>
                <c:pt idx="1553">
                  <c:v>2000.4583333332157</c:v>
                </c:pt>
                <c:pt idx="1554">
                  <c:v>2000.541666666549</c:v>
                </c:pt>
                <c:pt idx="1555">
                  <c:v>2000.6249999998822</c:v>
                </c:pt>
                <c:pt idx="1556">
                  <c:v>2000.7083333332155</c:v>
                </c:pt>
                <c:pt idx="1557">
                  <c:v>2000.7916666665487</c:v>
                </c:pt>
                <c:pt idx="1558">
                  <c:v>2000.874999999882</c:v>
                </c:pt>
                <c:pt idx="1559">
                  <c:v>2000.9583333332153</c:v>
                </c:pt>
                <c:pt idx="1560">
                  <c:v>2001.0416666665485</c:v>
                </c:pt>
                <c:pt idx="1561">
                  <c:v>2001.1249999998818</c:v>
                </c:pt>
                <c:pt idx="1562">
                  <c:v>2001.208333333215</c:v>
                </c:pt>
                <c:pt idx="1563">
                  <c:v>2001.2916666665483</c:v>
                </c:pt>
                <c:pt idx="1564">
                  <c:v>2001.3749999998815</c:v>
                </c:pt>
                <c:pt idx="1565">
                  <c:v>2001.4583333332148</c:v>
                </c:pt>
                <c:pt idx="1566">
                  <c:v>2001.5416666665481</c:v>
                </c:pt>
                <c:pt idx="1567">
                  <c:v>2001.6249999998813</c:v>
                </c:pt>
                <c:pt idx="1568">
                  <c:v>2001.7083333332146</c:v>
                </c:pt>
                <c:pt idx="1569">
                  <c:v>2001.7916666665478</c:v>
                </c:pt>
                <c:pt idx="1570">
                  <c:v>2001.8749999998811</c:v>
                </c:pt>
                <c:pt idx="1571">
                  <c:v>2001.9583333332143</c:v>
                </c:pt>
                <c:pt idx="1572">
                  <c:v>2002.0416666665476</c:v>
                </c:pt>
                <c:pt idx="1573">
                  <c:v>2002.1249999998809</c:v>
                </c:pt>
                <c:pt idx="1574">
                  <c:v>2002.2083333332141</c:v>
                </c:pt>
                <c:pt idx="1575">
                  <c:v>2002.2916666665474</c:v>
                </c:pt>
                <c:pt idx="1576">
                  <c:v>2002.3749999998806</c:v>
                </c:pt>
                <c:pt idx="1577">
                  <c:v>2002.4583333332139</c:v>
                </c:pt>
                <c:pt idx="1578">
                  <c:v>2002.5416666665471</c:v>
                </c:pt>
                <c:pt idx="1579">
                  <c:v>2002.6249999998804</c:v>
                </c:pt>
                <c:pt idx="1580">
                  <c:v>2002.7083333332137</c:v>
                </c:pt>
                <c:pt idx="1581">
                  <c:v>2002.7916666665469</c:v>
                </c:pt>
                <c:pt idx="1582">
                  <c:v>2002.8749999998802</c:v>
                </c:pt>
                <c:pt idx="1583">
                  <c:v>2002.9583333332134</c:v>
                </c:pt>
                <c:pt idx="1584">
                  <c:v>2003.0416666665467</c:v>
                </c:pt>
                <c:pt idx="1585">
                  <c:v>2003.1249999998799</c:v>
                </c:pt>
                <c:pt idx="1586">
                  <c:v>2003.2083333332132</c:v>
                </c:pt>
                <c:pt idx="1587">
                  <c:v>2003.2916666665465</c:v>
                </c:pt>
                <c:pt idx="1588">
                  <c:v>2003.3749999998797</c:v>
                </c:pt>
                <c:pt idx="1589">
                  <c:v>2003.458333333213</c:v>
                </c:pt>
                <c:pt idx="1590">
                  <c:v>2003.5416666665462</c:v>
                </c:pt>
                <c:pt idx="1591">
                  <c:v>2003.6249999998795</c:v>
                </c:pt>
                <c:pt idx="1592">
                  <c:v>2003.7083333332127</c:v>
                </c:pt>
                <c:pt idx="1593">
                  <c:v>2003.791666666546</c:v>
                </c:pt>
                <c:pt idx="1594">
                  <c:v>2003.8749999998793</c:v>
                </c:pt>
                <c:pt idx="1595">
                  <c:v>2003.9583333332125</c:v>
                </c:pt>
                <c:pt idx="1596">
                  <c:v>2004.0416666665458</c:v>
                </c:pt>
                <c:pt idx="1597">
                  <c:v>2004.124999999879</c:v>
                </c:pt>
                <c:pt idx="1598">
                  <c:v>2004.2083333332123</c:v>
                </c:pt>
                <c:pt idx="1599">
                  <c:v>2004.2916666665456</c:v>
                </c:pt>
                <c:pt idx="1600">
                  <c:v>2004.3749999998788</c:v>
                </c:pt>
                <c:pt idx="1601">
                  <c:v>2004.4583333332121</c:v>
                </c:pt>
                <c:pt idx="1602">
                  <c:v>2004.5416666665453</c:v>
                </c:pt>
                <c:pt idx="1603">
                  <c:v>2004.6249999998786</c:v>
                </c:pt>
                <c:pt idx="1604">
                  <c:v>2004.7083333332118</c:v>
                </c:pt>
                <c:pt idx="1605">
                  <c:v>2004.7916666665451</c:v>
                </c:pt>
                <c:pt idx="1606">
                  <c:v>2004.8749999998784</c:v>
                </c:pt>
                <c:pt idx="1607">
                  <c:v>2004.9583333332116</c:v>
                </c:pt>
                <c:pt idx="1608">
                  <c:v>2005.0416666665449</c:v>
                </c:pt>
                <c:pt idx="1609">
                  <c:v>2005.1249999998781</c:v>
                </c:pt>
                <c:pt idx="1610">
                  <c:v>2005.2083333332114</c:v>
                </c:pt>
                <c:pt idx="1611">
                  <c:v>2005.2916666665446</c:v>
                </c:pt>
                <c:pt idx="1612">
                  <c:v>2005.3749999998779</c:v>
                </c:pt>
                <c:pt idx="1613">
                  <c:v>2005.4583333332112</c:v>
                </c:pt>
                <c:pt idx="1614">
                  <c:v>2005.5416666665444</c:v>
                </c:pt>
                <c:pt idx="1615">
                  <c:v>2005.6249999998777</c:v>
                </c:pt>
                <c:pt idx="1616">
                  <c:v>2005.7083333332109</c:v>
                </c:pt>
                <c:pt idx="1617">
                  <c:v>2005.7916666665442</c:v>
                </c:pt>
                <c:pt idx="1618">
                  <c:v>2005.8749999998774</c:v>
                </c:pt>
                <c:pt idx="1619">
                  <c:v>2005.9583333332107</c:v>
                </c:pt>
                <c:pt idx="1620">
                  <c:v>2006.041666666544</c:v>
                </c:pt>
                <c:pt idx="1621">
                  <c:v>2006.1249999998772</c:v>
                </c:pt>
                <c:pt idx="1622">
                  <c:v>2006.2083333332105</c:v>
                </c:pt>
                <c:pt idx="1623">
                  <c:v>2006.2916666665437</c:v>
                </c:pt>
                <c:pt idx="1624">
                  <c:v>2006.374999999877</c:v>
                </c:pt>
                <c:pt idx="1625">
                  <c:v>2006.4583333332102</c:v>
                </c:pt>
                <c:pt idx="1626">
                  <c:v>2006.5416666665435</c:v>
                </c:pt>
                <c:pt idx="1627">
                  <c:v>2006.6249999998768</c:v>
                </c:pt>
                <c:pt idx="1628">
                  <c:v>2006.70833333321</c:v>
                </c:pt>
                <c:pt idx="1629">
                  <c:v>2006.7916666665433</c:v>
                </c:pt>
                <c:pt idx="1630">
                  <c:v>2006.8749999998765</c:v>
                </c:pt>
                <c:pt idx="1631">
                  <c:v>2006.9583333332098</c:v>
                </c:pt>
                <c:pt idx="1632">
                  <c:v>2007.0416666665431</c:v>
                </c:pt>
                <c:pt idx="1633">
                  <c:v>2007.1249999998763</c:v>
                </c:pt>
                <c:pt idx="1634">
                  <c:v>2007.2083333332096</c:v>
                </c:pt>
                <c:pt idx="1635">
                  <c:v>2007.2916666665428</c:v>
                </c:pt>
                <c:pt idx="1636">
                  <c:v>2007.3749999998761</c:v>
                </c:pt>
                <c:pt idx="1637">
                  <c:v>2007.4583333332093</c:v>
                </c:pt>
                <c:pt idx="1638">
                  <c:v>2007.5416666665426</c:v>
                </c:pt>
                <c:pt idx="1639">
                  <c:v>2007.6249999998759</c:v>
                </c:pt>
                <c:pt idx="1640">
                  <c:v>2007.7083333332091</c:v>
                </c:pt>
                <c:pt idx="1641">
                  <c:v>2007.7916666665424</c:v>
                </c:pt>
                <c:pt idx="1642">
                  <c:v>2007.8749999998756</c:v>
                </c:pt>
                <c:pt idx="1643">
                  <c:v>2007.9583333332089</c:v>
                </c:pt>
                <c:pt idx="1644">
                  <c:v>2008.0416666665421</c:v>
                </c:pt>
                <c:pt idx="1645">
                  <c:v>2008.1249999998754</c:v>
                </c:pt>
                <c:pt idx="1646">
                  <c:v>2008.2083333332087</c:v>
                </c:pt>
                <c:pt idx="1647">
                  <c:v>2008.2916666665419</c:v>
                </c:pt>
                <c:pt idx="1648">
                  <c:v>2008.3749999998752</c:v>
                </c:pt>
                <c:pt idx="1649">
                  <c:v>2008.4583333332084</c:v>
                </c:pt>
                <c:pt idx="1650">
                  <c:v>2008.5416666665417</c:v>
                </c:pt>
                <c:pt idx="1651">
                  <c:v>2008.6249999998749</c:v>
                </c:pt>
                <c:pt idx="1652">
                  <c:v>2008.7083333332082</c:v>
                </c:pt>
                <c:pt idx="1653">
                  <c:v>2008.7916666665415</c:v>
                </c:pt>
                <c:pt idx="1654">
                  <c:v>2008.8749999998747</c:v>
                </c:pt>
                <c:pt idx="1655">
                  <c:v>2008.958333333208</c:v>
                </c:pt>
                <c:pt idx="1656">
                  <c:v>2009.0416666665412</c:v>
                </c:pt>
                <c:pt idx="1657">
                  <c:v>2009.1249999998745</c:v>
                </c:pt>
                <c:pt idx="1658">
                  <c:v>2009.2083333332077</c:v>
                </c:pt>
                <c:pt idx="1659">
                  <c:v>2009.291666666541</c:v>
                </c:pt>
                <c:pt idx="1660">
                  <c:v>2009.3749999998743</c:v>
                </c:pt>
                <c:pt idx="1661">
                  <c:v>2009.4583333332075</c:v>
                </c:pt>
                <c:pt idx="1662">
                  <c:v>2009.5416666665408</c:v>
                </c:pt>
                <c:pt idx="1663">
                  <c:v>2009.624999999874</c:v>
                </c:pt>
                <c:pt idx="1664">
                  <c:v>2009.7083333332073</c:v>
                </c:pt>
                <c:pt idx="1665">
                  <c:v>2009.7916666665406</c:v>
                </c:pt>
                <c:pt idx="1666">
                  <c:v>2009.8749999998738</c:v>
                </c:pt>
                <c:pt idx="1667">
                  <c:v>2009.9583333332071</c:v>
                </c:pt>
                <c:pt idx="1668">
                  <c:v>2010.0416666665403</c:v>
                </c:pt>
                <c:pt idx="1669">
                  <c:v>2010.1249999998736</c:v>
                </c:pt>
                <c:pt idx="1670">
                  <c:v>2010.2083333332068</c:v>
                </c:pt>
                <c:pt idx="1671">
                  <c:v>2010.2916666665401</c:v>
                </c:pt>
                <c:pt idx="1672">
                  <c:v>2010.3749999998734</c:v>
                </c:pt>
                <c:pt idx="1673">
                  <c:v>2010.4583333332066</c:v>
                </c:pt>
                <c:pt idx="1674">
                  <c:v>2010.5416666665399</c:v>
                </c:pt>
                <c:pt idx="1675">
                  <c:v>2010.6249999998731</c:v>
                </c:pt>
                <c:pt idx="1676">
                  <c:v>2010.7083333332064</c:v>
                </c:pt>
                <c:pt idx="1677">
                  <c:v>2010.7916666665396</c:v>
                </c:pt>
                <c:pt idx="1678">
                  <c:v>2010.8749999998729</c:v>
                </c:pt>
                <c:pt idx="1679">
                  <c:v>2010.9583333332062</c:v>
                </c:pt>
                <c:pt idx="1680">
                  <c:v>2011.0416666665394</c:v>
                </c:pt>
                <c:pt idx="1681">
                  <c:v>2011.1249999998727</c:v>
                </c:pt>
                <c:pt idx="1682">
                  <c:v>2011.2083333332059</c:v>
                </c:pt>
                <c:pt idx="1683">
                  <c:v>2011.2916666665392</c:v>
                </c:pt>
                <c:pt idx="1684">
                  <c:v>2011.3749999998724</c:v>
                </c:pt>
                <c:pt idx="1685">
                  <c:v>2011.4583333332057</c:v>
                </c:pt>
                <c:pt idx="1686">
                  <c:v>2011.541666666539</c:v>
                </c:pt>
                <c:pt idx="1687">
                  <c:v>2011.6249999998722</c:v>
                </c:pt>
                <c:pt idx="1688">
                  <c:v>2011.7083333332055</c:v>
                </c:pt>
                <c:pt idx="1689">
                  <c:v>2011.7916666665387</c:v>
                </c:pt>
                <c:pt idx="1690">
                  <c:v>2011.874999999872</c:v>
                </c:pt>
                <c:pt idx="1691">
                  <c:v>2011.9583333332052</c:v>
                </c:pt>
                <c:pt idx="1692">
                  <c:v>2012.0416666665385</c:v>
                </c:pt>
                <c:pt idx="1693">
                  <c:v>2012.1249999998718</c:v>
                </c:pt>
                <c:pt idx="1694">
                  <c:v>2012.208333333205</c:v>
                </c:pt>
                <c:pt idx="1695">
                  <c:v>2012.2916666665383</c:v>
                </c:pt>
                <c:pt idx="1696">
                  <c:v>2012.3749999998715</c:v>
                </c:pt>
                <c:pt idx="1697">
                  <c:v>2012.4583333332048</c:v>
                </c:pt>
                <c:pt idx="1698">
                  <c:v>2012.541666666538</c:v>
                </c:pt>
                <c:pt idx="1699">
                  <c:v>2012.6249999998713</c:v>
                </c:pt>
                <c:pt idx="1700">
                  <c:v>2012.7083333332046</c:v>
                </c:pt>
                <c:pt idx="1701">
                  <c:v>2012.7916666665378</c:v>
                </c:pt>
                <c:pt idx="1702">
                  <c:v>2012.8749999998711</c:v>
                </c:pt>
                <c:pt idx="1703">
                  <c:v>2012.9583333332043</c:v>
                </c:pt>
                <c:pt idx="1704">
                  <c:v>2013.0416666665376</c:v>
                </c:pt>
                <c:pt idx="1705">
                  <c:v>2013.1249999998709</c:v>
                </c:pt>
                <c:pt idx="1706">
                  <c:v>2013.2083333332041</c:v>
                </c:pt>
                <c:pt idx="1707">
                  <c:v>2013.2916666665374</c:v>
                </c:pt>
                <c:pt idx="1708">
                  <c:v>2013.3749999998706</c:v>
                </c:pt>
                <c:pt idx="1709">
                  <c:v>2013.4583333332039</c:v>
                </c:pt>
                <c:pt idx="1710">
                  <c:v>2013.5416666665371</c:v>
                </c:pt>
                <c:pt idx="1711">
                  <c:v>2013.6249999998704</c:v>
                </c:pt>
                <c:pt idx="1712">
                  <c:v>2013.7083333332037</c:v>
                </c:pt>
                <c:pt idx="1713">
                  <c:v>2013.7916666665369</c:v>
                </c:pt>
                <c:pt idx="1714">
                  <c:v>2013.8749999998702</c:v>
                </c:pt>
                <c:pt idx="1715">
                  <c:v>2013.9583333332034</c:v>
                </c:pt>
                <c:pt idx="1716">
                  <c:v>2014.0416666665367</c:v>
                </c:pt>
                <c:pt idx="1717">
                  <c:v>2014.1249999998699</c:v>
                </c:pt>
                <c:pt idx="1718">
                  <c:v>2014.2083333332032</c:v>
                </c:pt>
                <c:pt idx="1719">
                  <c:v>2014.2916666665365</c:v>
                </c:pt>
                <c:pt idx="1720">
                  <c:v>2014.3749999998697</c:v>
                </c:pt>
                <c:pt idx="1721">
                  <c:v>2014.458333333203</c:v>
                </c:pt>
                <c:pt idx="1722">
                  <c:v>2014.5416666665362</c:v>
                </c:pt>
                <c:pt idx="1723">
                  <c:v>2014.6249999998695</c:v>
                </c:pt>
                <c:pt idx="1724">
                  <c:v>2014.7083333332027</c:v>
                </c:pt>
                <c:pt idx="1725">
                  <c:v>2014.791666666536</c:v>
                </c:pt>
                <c:pt idx="1726">
                  <c:v>2014.8749999998693</c:v>
                </c:pt>
                <c:pt idx="1727">
                  <c:v>2014.9583333332025</c:v>
                </c:pt>
                <c:pt idx="1728">
                  <c:v>2015.0416666665358</c:v>
                </c:pt>
                <c:pt idx="1729">
                  <c:v>2015.124999999869</c:v>
                </c:pt>
                <c:pt idx="1730">
                  <c:v>2015.2083333332023</c:v>
                </c:pt>
                <c:pt idx="1731">
                  <c:v>2015.2916666665355</c:v>
                </c:pt>
                <c:pt idx="1732">
                  <c:v>2015.3749999998688</c:v>
                </c:pt>
                <c:pt idx="1733">
                  <c:v>2015.4583333332021</c:v>
                </c:pt>
                <c:pt idx="1734">
                  <c:v>2015.5416666665353</c:v>
                </c:pt>
                <c:pt idx="1735">
                  <c:v>2015.6249999998686</c:v>
                </c:pt>
                <c:pt idx="1736">
                  <c:v>2015.7083333332018</c:v>
                </c:pt>
                <c:pt idx="1737">
                  <c:v>2015.7916666665351</c:v>
                </c:pt>
                <c:pt idx="1738">
                  <c:v>2015.8749999998684</c:v>
                </c:pt>
                <c:pt idx="1739">
                  <c:v>2015.9583333332016</c:v>
                </c:pt>
                <c:pt idx="1740">
                  <c:v>2016.0416666665349</c:v>
                </c:pt>
                <c:pt idx="1741">
                  <c:v>2016.1249999998681</c:v>
                </c:pt>
                <c:pt idx="1742">
                  <c:v>2016.2083333332014</c:v>
                </c:pt>
                <c:pt idx="1743">
                  <c:v>2016.2916666665346</c:v>
                </c:pt>
                <c:pt idx="1744">
                  <c:v>2016.3749999998679</c:v>
                </c:pt>
                <c:pt idx="1745">
                  <c:v>2016.4583333332012</c:v>
                </c:pt>
                <c:pt idx="1746">
                  <c:v>2016.5416666665344</c:v>
                </c:pt>
                <c:pt idx="1747">
                  <c:v>2016.6249999998677</c:v>
                </c:pt>
                <c:pt idx="1748">
                  <c:v>2016.7083333332009</c:v>
                </c:pt>
                <c:pt idx="1749">
                  <c:v>2016.7916666665342</c:v>
                </c:pt>
                <c:pt idx="1750">
                  <c:v>2016.8749999998674</c:v>
                </c:pt>
                <c:pt idx="1751">
                  <c:v>2016.9583333332007</c:v>
                </c:pt>
                <c:pt idx="1752">
                  <c:v>2017.041666666534</c:v>
                </c:pt>
                <c:pt idx="1753">
                  <c:v>2017.1249999998672</c:v>
                </c:pt>
                <c:pt idx="1754">
                  <c:v>2017.2083333332005</c:v>
                </c:pt>
                <c:pt idx="1755">
                  <c:v>2017.2916666665337</c:v>
                </c:pt>
                <c:pt idx="1756">
                  <c:v>2017.374999999867</c:v>
                </c:pt>
                <c:pt idx="1757">
                  <c:v>2017.4583333332002</c:v>
                </c:pt>
                <c:pt idx="1758">
                  <c:v>2017.5416666665335</c:v>
                </c:pt>
                <c:pt idx="1759">
                  <c:v>2017.6249999998668</c:v>
                </c:pt>
                <c:pt idx="1760">
                  <c:v>2017.7083333332</c:v>
                </c:pt>
                <c:pt idx="1761">
                  <c:v>2017.7916666665333</c:v>
                </c:pt>
                <c:pt idx="1762">
                  <c:v>2017.8749999998665</c:v>
                </c:pt>
                <c:pt idx="1763">
                  <c:v>2017.9583333331998</c:v>
                </c:pt>
                <c:pt idx="1764">
                  <c:v>2018.041666666533</c:v>
                </c:pt>
                <c:pt idx="1765">
                  <c:v>2018.1249999998663</c:v>
                </c:pt>
                <c:pt idx="1766">
                  <c:v>2018.2083333331996</c:v>
                </c:pt>
                <c:pt idx="1767">
                  <c:v>2018.2916666665328</c:v>
                </c:pt>
                <c:pt idx="1768">
                  <c:v>2018.3749999998661</c:v>
                </c:pt>
                <c:pt idx="1769">
                  <c:v>2018.4583333331993</c:v>
                </c:pt>
                <c:pt idx="1770">
                  <c:v>2018.5416666665326</c:v>
                </c:pt>
                <c:pt idx="1771">
                  <c:v>2018.6249999998658</c:v>
                </c:pt>
                <c:pt idx="1772">
                  <c:v>2018.7083333331991</c:v>
                </c:pt>
                <c:pt idx="1773">
                  <c:v>2018.7916666665324</c:v>
                </c:pt>
                <c:pt idx="1774">
                  <c:v>2018.8749999998656</c:v>
                </c:pt>
                <c:pt idx="1775">
                  <c:v>2018.9583333331989</c:v>
                </c:pt>
                <c:pt idx="1776">
                  <c:v>2019.0416666665321</c:v>
                </c:pt>
                <c:pt idx="1777">
                  <c:v>2019.1249999998654</c:v>
                </c:pt>
                <c:pt idx="1778">
                  <c:v>2019.2083333331987</c:v>
                </c:pt>
                <c:pt idx="1779">
                  <c:v>2019.2916666665319</c:v>
                </c:pt>
                <c:pt idx="1780">
                  <c:v>2019.3749999998652</c:v>
                </c:pt>
                <c:pt idx="1781">
                  <c:v>2019.4583333331984</c:v>
                </c:pt>
                <c:pt idx="1782">
                  <c:v>2019.5416666665317</c:v>
                </c:pt>
                <c:pt idx="1783">
                  <c:v>2019.6249999998649</c:v>
                </c:pt>
                <c:pt idx="1784">
                  <c:v>2019.7083333331982</c:v>
                </c:pt>
                <c:pt idx="1785">
                  <c:v>2019.7916666665315</c:v>
                </c:pt>
                <c:pt idx="1786">
                  <c:v>2019.8749999998647</c:v>
                </c:pt>
                <c:pt idx="1787">
                  <c:v>2019.958333333198</c:v>
                </c:pt>
                <c:pt idx="1788">
                  <c:v>2020.0416666665312</c:v>
                </c:pt>
                <c:pt idx="1789">
                  <c:v>2020.1249999998645</c:v>
                </c:pt>
                <c:pt idx="1790">
                  <c:v>2020.2083333331977</c:v>
                </c:pt>
                <c:pt idx="1791">
                  <c:v>2020.291666666531</c:v>
                </c:pt>
                <c:pt idx="1792">
                  <c:v>2020.3749999998643</c:v>
                </c:pt>
                <c:pt idx="1793">
                  <c:v>2020.4583333331975</c:v>
                </c:pt>
                <c:pt idx="1794">
                  <c:v>2020.5416666665308</c:v>
                </c:pt>
                <c:pt idx="1795">
                  <c:v>2020.624999999864</c:v>
                </c:pt>
                <c:pt idx="1796">
                  <c:v>2020.7083333331973</c:v>
                </c:pt>
                <c:pt idx="1797">
                  <c:v>2020.7916666665305</c:v>
                </c:pt>
                <c:pt idx="1798">
                  <c:v>2020.8749999998638</c:v>
                </c:pt>
                <c:pt idx="1799">
                  <c:v>2020.9583333331971</c:v>
                </c:pt>
                <c:pt idx="1800">
                  <c:v>2021.0416666665303</c:v>
                </c:pt>
                <c:pt idx="1801">
                  <c:v>2021.1249999998636</c:v>
                </c:pt>
                <c:pt idx="1802">
                  <c:v>2021.2083333331968</c:v>
                </c:pt>
                <c:pt idx="1803">
                  <c:v>2021.2916666665301</c:v>
                </c:pt>
                <c:pt idx="1804">
                  <c:v>2021.3749999998633</c:v>
                </c:pt>
                <c:pt idx="1805">
                  <c:v>2021.4583333331966</c:v>
                </c:pt>
                <c:pt idx="1806">
                  <c:v>2021.5416666665299</c:v>
                </c:pt>
                <c:pt idx="1807">
                  <c:v>2021.6249999998631</c:v>
                </c:pt>
                <c:pt idx="1808">
                  <c:v>2021.7083333331964</c:v>
                </c:pt>
                <c:pt idx="1809">
                  <c:v>2021.7916666665296</c:v>
                </c:pt>
                <c:pt idx="1810">
                  <c:v>2021.8749999998629</c:v>
                </c:pt>
                <c:pt idx="1811">
                  <c:v>2021.9583333331962</c:v>
                </c:pt>
                <c:pt idx="1812">
                  <c:v>2022.0416666665294</c:v>
                </c:pt>
                <c:pt idx="1813">
                  <c:v>2022.1249999998627</c:v>
                </c:pt>
                <c:pt idx="1814">
                  <c:v>2022.2083333331959</c:v>
                </c:pt>
                <c:pt idx="1815">
                  <c:v>2022.2916666665292</c:v>
                </c:pt>
                <c:pt idx="1816">
                  <c:v>2022.3749999998624</c:v>
                </c:pt>
                <c:pt idx="1817">
                  <c:v>2022.4583333331957</c:v>
                </c:pt>
                <c:pt idx="1818">
                  <c:v>2022.541666666529</c:v>
                </c:pt>
                <c:pt idx="1819">
                  <c:v>2022.6249999998622</c:v>
                </c:pt>
                <c:pt idx="1820">
                  <c:v>2022.7083333331955</c:v>
                </c:pt>
                <c:pt idx="1821">
                  <c:v>2022.7916666665287</c:v>
                </c:pt>
                <c:pt idx="1822">
                  <c:v>2022.874999999862</c:v>
                </c:pt>
                <c:pt idx="1823">
                  <c:v>2022.9583333331952</c:v>
                </c:pt>
                <c:pt idx="1824">
                  <c:v>2023.0416666665285</c:v>
                </c:pt>
                <c:pt idx="1825">
                  <c:v>2023.1249999998618</c:v>
                </c:pt>
                <c:pt idx="1826">
                  <c:v>2023.208333333195</c:v>
                </c:pt>
                <c:pt idx="1827">
                  <c:v>2023.2916666665283</c:v>
                </c:pt>
                <c:pt idx="1828">
                  <c:v>2023.3749999998615</c:v>
                </c:pt>
                <c:pt idx="1829">
                  <c:v>2023.4583333331948</c:v>
                </c:pt>
                <c:pt idx="1830">
                  <c:v>2023.541666666528</c:v>
                </c:pt>
              </c:numCache>
            </c:numRef>
          </c:xVal>
          <c:yVal>
            <c:numRef>
              <c:f>Data!$L$9:$L$1863</c:f>
              <c:numCache>
                <c:formatCode>0.00</c:formatCode>
                <c:ptCount val="1855"/>
                <c:pt idx="0">
                  <c:v>9.7723846534783867</c:v>
                </c:pt>
                <c:pt idx="1">
                  <c:v>9.4887818946119111</c:v>
                </c:pt>
                <c:pt idx="2">
                  <c:v>9.3502311270805283</c:v>
                </c:pt>
                <c:pt idx="3">
                  <c:v>9.7044193354758743</c:v>
                </c:pt>
                <c:pt idx="4">
                  <c:v>9.9300856384256875</c:v>
                </c:pt>
                <c:pt idx="5">
                  <c:v>10.086497434047772</c:v>
                </c:pt>
                <c:pt idx="6">
                  <c:v>10.086497434047772</c:v>
                </c:pt>
                <c:pt idx="7">
                  <c:v>10.247845678004721</c:v>
                </c:pt>
                <c:pt idx="8">
                  <c:v>10.007680426695176</c:v>
                </c:pt>
                <c:pt idx="9">
                  <c:v>9.8537493791675068</c:v>
                </c:pt>
                <c:pt idx="10">
                  <c:v>9.8537493791675068</c:v>
                </c:pt>
                <c:pt idx="11">
                  <c:v>9.631438832001896</c:v>
                </c:pt>
                <c:pt idx="12">
                  <c:v>9.6916353247019078</c:v>
                </c:pt>
                <c:pt idx="13">
                  <c:v>9.7518318174019178</c:v>
                </c:pt>
                <c:pt idx="14">
                  <c:v>9.6666965551358839</c:v>
                </c:pt>
                <c:pt idx="15">
                  <c:v>9.5145235873959688</c:v>
                </c:pt>
                <c:pt idx="16">
                  <c:v>9.572538975123992</c:v>
                </c:pt>
                <c:pt idx="17">
                  <c:v>9.7008647943460478</c:v>
                </c:pt>
                <c:pt idx="18">
                  <c:v>9.9039161025011815</c:v>
                </c:pt>
                <c:pt idx="19">
                  <c:v>9.8899468791983765</c:v>
                </c:pt>
                <c:pt idx="20">
                  <c:v>9.8761816279788075</c:v>
                </c:pt>
                <c:pt idx="21">
                  <c:v>10.157084079007442</c:v>
                </c:pt>
                <c:pt idx="22">
                  <c:v>9.9206313014921381</c:v>
                </c:pt>
                <c:pt idx="23">
                  <c:v>10.125421804893575</c:v>
                </c:pt>
                <c:pt idx="24">
                  <c:v>10.184290536317375</c:v>
                </c:pt>
                <c:pt idx="25">
                  <c:v>10.02210058260431</c:v>
                </c:pt>
                <c:pt idx="26">
                  <c:v>10.079698861814681</c:v>
                </c:pt>
                <c:pt idx="27">
                  <c:v>10.137297141025048</c:v>
                </c:pt>
                <c:pt idx="28">
                  <c:v>10.419765462012576</c:v>
                </c:pt>
                <c:pt idx="29">
                  <c:v>10.79616651071691</c:v>
                </c:pt>
                <c:pt idx="30">
                  <c:v>10.856819131563634</c:v>
                </c:pt>
                <c:pt idx="31">
                  <c:v>10.917471752410359</c:v>
                </c:pt>
                <c:pt idx="32">
                  <c:v>10.978124373257081</c:v>
                </c:pt>
                <c:pt idx="33">
                  <c:v>11.295472413709218</c:v>
                </c:pt>
                <c:pt idx="34">
                  <c:v>11.720973494217899</c:v>
                </c:pt>
                <c:pt idx="35">
                  <c:v>11.508832490699453</c:v>
                </c:pt>
                <c:pt idx="36">
                  <c:v>11.331811786042632</c:v>
                </c:pt>
                <c:pt idx="37">
                  <c:v>11.331811786042632</c:v>
                </c:pt>
                <c:pt idx="38">
                  <c:v>11.331811786042632</c:v>
                </c:pt>
                <c:pt idx="39">
                  <c:v>11.508832490699453</c:v>
                </c:pt>
                <c:pt idx="40">
                  <c:v>11.599472049154938</c:v>
                </c:pt>
                <c:pt idx="41">
                  <c:v>11.88008259780799</c:v>
                </c:pt>
                <c:pt idx="42">
                  <c:v>11.785022529705429</c:v>
                </c:pt>
                <c:pt idx="43">
                  <c:v>11.88008259780799</c:v>
                </c:pt>
                <c:pt idx="44">
                  <c:v>11.88008259780799</c:v>
                </c:pt>
                <c:pt idx="45">
                  <c:v>12.074878818267774</c:v>
                </c:pt>
                <c:pt idx="46">
                  <c:v>12.174606619977835</c:v>
                </c:pt>
                <c:pt idx="47">
                  <c:v>12.174606619977835</c:v>
                </c:pt>
                <c:pt idx="48">
                  <c:v>11.954934370095623</c:v>
                </c:pt>
                <c:pt idx="49">
                  <c:v>11.732615466600379</c:v>
                </c:pt>
                <c:pt idx="50">
                  <c:v>11.51294321671817</c:v>
                </c:pt>
                <c:pt idx="51">
                  <c:v>11.200762590771433</c:v>
                </c:pt>
                <c:pt idx="52">
                  <c:v>11.257057084620673</c:v>
                </c:pt>
                <c:pt idx="53">
                  <c:v>11.222260369561223</c:v>
                </c:pt>
                <c:pt idx="54">
                  <c:v>10.995078025494497</c:v>
                </c:pt>
                <c:pt idx="55">
                  <c:v>10.673986958461413</c:v>
                </c:pt>
                <c:pt idx="56">
                  <c:v>10.53797620068554</c:v>
                </c:pt>
                <c:pt idx="57">
                  <c:v>10.310793856618812</c:v>
                </c:pt>
                <c:pt idx="58">
                  <c:v>10.167796313136783</c:v>
                </c:pt>
                <c:pt idx="59">
                  <c:v>10.025096098742244</c:v>
                </c:pt>
                <c:pt idx="60">
                  <c:v>9.9248387547021881</c:v>
                </c:pt>
                <c:pt idx="61">
                  <c:v>9.7394327660776927</c:v>
                </c:pt>
                <c:pt idx="62">
                  <c:v>9.5512175958073708</c:v>
                </c:pt>
                <c:pt idx="63">
                  <c:v>9.4458071768950624</c:v>
                </c:pt>
                <c:pt idx="64">
                  <c:v>9.5985292416083432</c:v>
                </c:pt>
                <c:pt idx="65">
                  <c:v>9.6678224108912438</c:v>
                </c:pt>
                <c:pt idx="66">
                  <c:v>9.4654023791632085</c:v>
                </c:pt>
                <c:pt idx="67">
                  <c:v>9.1793874651055365</c:v>
                </c:pt>
                <c:pt idx="68">
                  <c:v>8.8957049826492156</c:v>
                </c:pt>
                <c:pt idx="69">
                  <c:v>8.5389406032051802</c:v>
                </c:pt>
                <c:pt idx="70">
                  <c:v>8.2715807042387759</c:v>
                </c:pt>
                <c:pt idx="71">
                  <c:v>7.9352715557474269</c:v>
                </c:pt>
                <c:pt idx="72">
                  <c:v>7.8446376972658065</c:v>
                </c:pt>
                <c:pt idx="73">
                  <c:v>8.1004947744830655</c:v>
                </c:pt>
                <c:pt idx="74">
                  <c:v>8.5299166206556176</c:v>
                </c:pt>
                <c:pt idx="75">
                  <c:v>8.3467926046332259</c:v>
                </c:pt>
                <c:pt idx="76">
                  <c:v>8.2434615018830488</c:v>
                </c:pt>
                <c:pt idx="77">
                  <c:v>8.7614640598701889</c:v>
                </c:pt>
                <c:pt idx="78">
                  <c:v>8.7304444850710308</c:v>
                </c:pt>
                <c:pt idx="79">
                  <c:v>9.1192357142857148</c:v>
                </c:pt>
                <c:pt idx="80">
                  <c:v>9.2620330666855821</c:v>
                </c:pt>
                <c:pt idx="81">
                  <c:v>9.3154074945275003</c:v>
                </c:pt>
                <c:pt idx="82">
                  <c:v>9.55291363894891</c:v>
                </c:pt>
                <c:pt idx="83">
                  <c:v>9.6073553190904235</c:v>
                </c:pt>
                <c:pt idx="84">
                  <c:v>9.9309647417717013</c:v>
                </c:pt>
                <c:pt idx="85">
                  <c:v>10.064368304225706</c:v>
                </c:pt>
                <c:pt idx="86">
                  <c:v>10.305803418572136</c:v>
                </c:pt>
                <c:pt idx="87">
                  <c:v>10.444189981563982</c:v>
                </c:pt>
                <c:pt idx="88">
                  <c:v>10.824327944171758</c:v>
                </c:pt>
                <c:pt idx="89">
                  <c:v>11.099393829573403</c:v>
                </c:pt>
                <c:pt idx="90">
                  <c:v>11.003547716834015</c:v>
                </c:pt>
                <c:pt idx="91">
                  <c:v>10.913285274416429</c:v>
                </c:pt>
                <c:pt idx="92">
                  <c:v>10.941751620094726</c:v>
                </c:pt>
                <c:pt idx="93">
                  <c:v>11.093504777959211</c:v>
                </c:pt>
                <c:pt idx="94">
                  <c:v>11.252237941324907</c:v>
                </c:pt>
                <c:pt idx="95">
                  <c:v>11.543762641018626</c:v>
                </c:pt>
                <c:pt idx="96">
                  <c:v>11.624545486636904</c:v>
                </c:pt>
                <c:pt idx="97">
                  <c:v>11.707131131061521</c:v>
                </c:pt>
                <c:pt idx="98">
                  <c:v>12.055220541081654</c:v>
                </c:pt>
                <c:pt idx="99">
                  <c:v>12.411406736295188</c:v>
                </c:pt>
                <c:pt idx="100">
                  <c:v>12.631110605914575</c:v>
                </c:pt>
                <c:pt idx="101">
                  <c:v>12.998212642545298</c:v>
                </c:pt>
                <c:pt idx="102">
                  <c:v>13.06307075635269</c:v>
                </c:pt>
                <c:pt idx="103">
                  <c:v>13.282774625972078</c:v>
                </c:pt>
                <c:pt idx="104">
                  <c:v>13.043773863153467</c:v>
                </c:pt>
                <c:pt idx="105">
                  <c:v>12.547528591934274</c:v>
                </c:pt>
                <c:pt idx="106">
                  <c:v>12.104645720996256</c:v>
                </c:pt>
                <c:pt idx="107">
                  <c:v>11.930754458781427</c:v>
                </c:pt>
                <c:pt idx="108">
                  <c:v>11.870401991429439</c:v>
                </c:pt>
                <c:pt idx="109">
                  <c:v>12.147947361732644</c:v>
                </c:pt>
                <c:pt idx="110">
                  <c:v>12.311367601369316</c:v>
                </c:pt>
                <c:pt idx="111">
                  <c:v>13.083014165721634</c:v>
                </c:pt>
                <c:pt idx="112">
                  <c:v>13.773805847141118</c:v>
                </c:pt>
                <c:pt idx="113">
                  <c:v>14.361601272176495</c:v>
                </c:pt>
                <c:pt idx="114">
                  <c:v>14.665340885289194</c:v>
                </c:pt>
                <c:pt idx="115">
                  <c:v>14.965778980868057</c:v>
                </c:pt>
                <c:pt idx="116">
                  <c:v>15.113674698592222</c:v>
                </c:pt>
                <c:pt idx="117">
                  <c:v>15.414314281785838</c:v>
                </c:pt>
                <c:pt idx="118">
                  <c:v>15.552949392450564</c:v>
                </c:pt>
                <c:pt idx="119">
                  <c:v>15.692013687847691</c:v>
                </c:pt>
                <c:pt idx="120">
                  <c:v>15.714689714751422</c:v>
                </c:pt>
                <c:pt idx="121">
                  <c:v>15.42621019068619</c:v>
                </c:pt>
                <c:pt idx="122">
                  <c:v>15.291707216218924</c:v>
                </c:pt>
                <c:pt idx="123">
                  <c:v>15.007229040038382</c:v>
                </c:pt>
                <c:pt idx="124">
                  <c:v>15.025903719057423</c:v>
                </c:pt>
                <c:pt idx="125">
                  <c:v>14.891400744590156</c:v>
                </c:pt>
                <c:pt idx="126">
                  <c:v>14.610883460066947</c:v>
                </c:pt>
                <c:pt idx="127">
                  <c:v>14.199641836734695</c:v>
                </c:pt>
                <c:pt idx="128">
                  <c:v>13.543113231040939</c:v>
                </c:pt>
                <c:pt idx="129">
                  <c:v>13.293148479072144</c:v>
                </c:pt>
                <c:pt idx="130">
                  <c:v>13.294698115421845</c:v>
                </c:pt>
                <c:pt idx="131">
                  <c:v>13.168994081012183</c:v>
                </c:pt>
                <c:pt idx="132">
                  <c:v>13.145050455410342</c:v>
                </c:pt>
                <c:pt idx="133">
                  <c:v>12.996624979650504</c:v>
                </c:pt>
                <c:pt idx="134">
                  <c:v>12.972903099696774</c:v>
                </c:pt>
                <c:pt idx="135">
                  <c:v>12.8303572690859</c:v>
                </c:pt>
                <c:pt idx="136">
                  <c:v>12.687590572372375</c:v>
                </c:pt>
                <c:pt idx="137">
                  <c:v>12.550183489165914</c:v>
                </c:pt>
                <c:pt idx="138">
                  <c:v>12.641009239385234</c:v>
                </c:pt>
                <c:pt idx="139">
                  <c:v>12.501136795070323</c:v>
                </c:pt>
                <c:pt idx="140">
                  <c:v>12.824641349985953</c:v>
                </c:pt>
                <c:pt idx="141">
                  <c:v>12.920578965393089</c:v>
                </c:pt>
                <c:pt idx="142">
                  <c:v>13.015305920662335</c:v>
                </c:pt>
                <c:pt idx="143">
                  <c:v>13.11478123410755</c:v>
                </c:pt>
                <c:pt idx="144">
                  <c:v>13.038532506002273</c:v>
                </c:pt>
                <c:pt idx="145">
                  <c:v>12.840076639464931</c:v>
                </c:pt>
                <c:pt idx="146">
                  <c:v>12.886035049791721</c:v>
                </c:pt>
                <c:pt idx="147">
                  <c:v>12.932982548787015</c:v>
                </c:pt>
                <c:pt idx="148">
                  <c:v>12.980841836734694</c:v>
                </c:pt>
                <c:pt idx="149">
                  <c:v>13.290174858075085</c:v>
                </c:pt>
                <c:pt idx="150">
                  <c:v>13.479763920366034</c:v>
                </c:pt>
                <c:pt idx="151">
                  <c:v>13.398068381454724</c:v>
                </c:pt>
                <c:pt idx="152">
                  <c:v>13.453683950372234</c:v>
                </c:pt>
                <c:pt idx="153">
                  <c:v>13.371146012026392</c:v>
                </c:pt>
                <c:pt idx="154">
                  <c:v>13.426941473154944</c:v>
                </c:pt>
                <c:pt idx="155">
                  <c:v>13.206070135334709</c:v>
                </c:pt>
                <c:pt idx="156">
                  <c:v>12.958456320297183</c:v>
                </c:pt>
                <c:pt idx="157">
                  <c:v>12.710842505259656</c:v>
                </c:pt>
                <c:pt idx="158">
                  <c:v>12.463228690222131</c:v>
                </c:pt>
                <c:pt idx="159">
                  <c:v>12.472729258231521</c:v>
                </c:pt>
                <c:pt idx="160">
                  <c:v>12.482752615618011</c:v>
                </c:pt>
                <c:pt idx="161">
                  <c:v>12.224488768398329</c:v>
                </c:pt>
                <c:pt idx="162">
                  <c:v>12.09620834175367</c:v>
                </c:pt>
                <c:pt idx="163">
                  <c:v>11.835139096967623</c:v>
                </c:pt>
                <c:pt idx="164">
                  <c:v>11.701283607080024</c:v>
                </c:pt>
                <c:pt idx="165">
                  <c:v>11.564452931807434</c:v>
                </c:pt>
                <c:pt idx="166">
                  <c:v>11.554287019310019</c:v>
                </c:pt>
                <c:pt idx="167">
                  <c:v>11.411048451100191</c:v>
                </c:pt>
                <c:pt idx="168">
                  <c:v>11.289575999846544</c:v>
                </c:pt>
                <c:pt idx="169">
                  <c:v>11.037528355769224</c:v>
                </c:pt>
                <c:pt idx="170">
                  <c:v>11.171383200985767</c:v>
                </c:pt>
                <c:pt idx="171">
                  <c:v>10.921477662714281</c:v>
                </c:pt>
                <c:pt idx="172">
                  <c:v>11.050364545097207</c:v>
                </c:pt>
                <c:pt idx="173">
                  <c:v>11.189309984143664</c:v>
                </c:pt>
                <c:pt idx="174">
                  <c:v>10.930299480620715</c:v>
                </c:pt>
                <c:pt idx="175">
                  <c:v>10.800676117404425</c:v>
                </c:pt>
                <c:pt idx="176">
                  <c:v>10.803471708828365</c:v>
                </c:pt>
                <c:pt idx="177">
                  <c:v>10.676145077974317</c:v>
                </c:pt>
                <c:pt idx="178">
                  <c:v>10.419430931474157</c:v>
                </c:pt>
                <c:pt idx="179">
                  <c:v>10.054244880887191</c:v>
                </c:pt>
                <c:pt idx="180">
                  <c:v>10.484242613082303</c:v>
                </c:pt>
                <c:pt idx="181">
                  <c:v>10.674865206047437</c:v>
                </c:pt>
                <c:pt idx="182">
                  <c:v>10.996390846486014</c:v>
                </c:pt>
                <c:pt idx="183">
                  <c:v>11.325769941962925</c:v>
                </c:pt>
                <c:pt idx="184">
                  <c:v>11.80906604362595</c:v>
                </c:pt>
                <c:pt idx="185">
                  <c:v>12.161240714017641</c:v>
                </c:pt>
                <c:pt idx="186">
                  <c:v>12.209373367138694</c:v>
                </c:pt>
                <c:pt idx="187">
                  <c:v>12.256330397277747</c:v>
                </c:pt>
                <c:pt idx="188">
                  <c:v>12.454013145620937</c:v>
                </c:pt>
                <c:pt idx="189">
                  <c:v>12.651695893964128</c:v>
                </c:pt>
                <c:pt idx="190">
                  <c:v>12.849378642307316</c:v>
                </c:pt>
                <c:pt idx="191">
                  <c:v>12.887945106371603</c:v>
                </c:pt>
                <c:pt idx="192">
                  <c:v>12.676402432181332</c:v>
                </c:pt>
                <c:pt idx="193">
                  <c:v>12.621452855804854</c:v>
                </c:pt>
                <c:pt idx="194">
                  <c:v>12.715642802489967</c:v>
                </c:pt>
                <c:pt idx="195">
                  <c:v>12.809832749175078</c:v>
                </c:pt>
                <c:pt idx="196">
                  <c:v>12.904022695860188</c:v>
                </c:pt>
                <c:pt idx="197">
                  <c:v>13.152958914594162</c:v>
                </c:pt>
                <c:pt idx="198">
                  <c:v>13.40788006720663</c:v>
                </c:pt>
                <c:pt idx="199">
                  <c:v>13.343581507559295</c:v>
                </c:pt>
                <c:pt idx="200">
                  <c:v>13.600799204864281</c:v>
                </c:pt>
                <c:pt idx="201">
                  <c:v>13.534204100524427</c:v>
                </c:pt>
                <c:pt idx="202">
                  <c:v>13.469162375970853</c:v>
                </c:pt>
                <c:pt idx="203">
                  <c:v>13.251540136761511</c:v>
                </c:pt>
                <c:pt idx="204">
                  <c:v>12.798874786429398</c:v>
                </c:pt>
                <c:pt idx="205">
                  <c:v>12.636815913750631</c:v>
                </c:pt>
                <c:pt idx="206">
                  <c:v>12.331294293930853</c:v>
                </c:pt>
                <c:pt idx="207">
                  <c:v>12.1656363058735</c:v>
                </c:pt>
                <c:pt idx="208">
                  <c:v>11.992264011948315</c:v>
                </c:pt>
                <c:pt idx="209">
                  <c:v>11.818600763838232</c:v>
                </c:pt>
                <c:pt idx="210">
                  <c:v>11.366842765959179</c:v>
                </c:pt>
                <c:pt idx="211">
                  <c:v>11.050364545097207</c:v>
                </c:pt>
                <c:pt idx="212">
                  <c:v>10.737653922102636</c:v>
                </c:pt>
                <c:pt idx="213">
                  <c:v>10.303739105709207</c:v>
                </c:pt>
                <c:pt idx="214">
                  <c:v>9.8760783852586496</c:v>
                </c:pt>
                <c:pt idx="215">
                  <c:v>9.5705567654388695</c:v>
                </c:pt>
                <c:pt idx="216">
                  <c:v>10.038185745543892</c:v>
                </c:pt>
                <c:pt idx="217">
                  <c:v>10.290306802659016</c:v>
                </c:pt>
                <c:pt idx="218">
                  <c:v>10.544682359758585</c:v>
                </c:pt>
                <c:pt idx="219">
                  <c:v>10.673561810822299</c:v>
                </c:pt>
                <c:pt idx="220">
                  <c:v>11.076503641597629</c:v>
                </c:pt>
                <c:pt idx="221">
                  <c:v>11.208605058356834</c:v>
                </c:pt>
                <c:pt idx="222">
                  <c:v>11.34070647511604</c:v>
                </c:pt>
                <c:pt idx="223">
                  <c:v>11.476810965110372</c:v>
                </c:pt>
                <c:pt idx="224">
                  <c:v>11.46559940390499</c:v>
                </c:pt>
                <c:pt idx="225">
                  <c:v>11.596070017811495</c:v>
                </c:pt>
                <c:pt idx="226">
                  <c:v>11.730494286684864</c:v>
                </c:pt>
                <c:pt idx="227">
                  <c:v>11.716313733065094</c:v>
                </c:pt>
                <c:pt idx="228">
                  <c:v>11.977195119501303</c:v>
                </c:pt>
                <c:pt idx="229">
                  <c:v>11.941167460385156</c:v>
                </c:pt>
                <c:pt idx="230">
                  <c:v>11.909142874504134</c:v>
                </c:pt>
                <c:pt idx="231">
                  <c:v>11.877118288623118</c:v>
                </c:pt>
                <c:pt idx="232">
                  <c:v>11.694911391983091</c:v>
                </c:pt>
                <c:pt idx="233">
                  <c:v>11.663282152248179</c:v>
                </c:pt>
                <c:pt idx="234">
                  <c:v>11.631652912513269</c:v>
                </c:pt>
                <c:pt idx="235">
                  <c:v>11.18192130333469</c:v>
                </c:pt>
                <c:pt idx="236">
                  <c:v>11.02022376215797</c:v>
                </c:pt>
                <c:pt idx="237">
                  <c:v>10.990082979218736</c:v>
                </c:pt>
                <c:pt idx="238">
                  <c:v>11.220177046168887</c:v>
                </c:pt>
                <c:pt idx="239">
                  <c:v>11.189309984143664</c:v>
                </c:pt>
                <c:pt idx="240">
                  <c:v>11.489798334225837</c:v>
                </c:pt>
                <c:pt idx="241">
                  <c:v>11.509555752655361</c:v>
                </c:pt>
                <c:pt idx="242">
                  <c:v>11.532666874390534</c:v>
                </c:pt>
                <c:pt idx="243">
                  <c:v>11.555222659329399</c:v>
                </c:pt>
                <c:pt idx="244">
                  <c:v>11.849100378712654</c:v>
                </c:pt>
                <c:pt idx="245">
                  <c:v>12.30212941971835</c:v>
                </c:pt>
                <c:pt idx="246">
                  <c:v>12.620066654229216</c:v>
                </c:pt>
                <c:pt idx="247">
                  <c:v>12.782166507870631</c:v>
                </c:pt>
                <c:pt idx="248">
                  <c:v>13.11006484504237</c:v>
                </c:pt>
                <c:pt idx="249">
                  <c:v>13.278193920917721</c:v>
                </c:pt>
                <c:pt idx="250">
                  <c:v>13.612482105890413</c:v>
                </c:pt>
                <c:pt idx="251">
                  <c:v>13.782739475886661</c:v>
                </c:pt>
                <c:pt idx="252">
                  <c:v>14.244706492809437</c:v>
                </c:pt>
                <c:pt idx="253">
                  <c:v>14.348682452610964</c:v>
                </c:pt>
                <c:pt idx="254">
                  <c:v>14.838060229561247</c:v>
                </c:pt>
                <c:pt idx="255">
                  <c:v>15.146773175145352</c:v>
                </c:pt>
                <c:pt idx="256">
                  <c:v>15.254964412110677</c:v>
                </c:pt>
                <c:pt idx="257">
                  <c:v>15.363155649075999</c:v>
                </c:pt>
                <c:pt idx="258">
                  <c:v>15.064191585555585</c:v>
                </c:pt>
                <c:pt idx="259">
                  <c:v>14.972538211420135</c:v>
                </c:pt>
                <c:pt idx="260">
                  <c:v>15.076514171221666</c:v>
                </c:pt>
                <c:pt idx="261">
                  <c:v>15.180490131023195</c:v>
                </c:pt>
                <c:pt idx="262">
                  <c:v>14.897519874671611</c:v>
                </c:pt>
                <c:pt idx="263">
                  <c:v>14.811370969971531</c:v>
                </c:pt>
                <c:pt idx="264">
                  <c:v>13.921044973375979</c:v>
                </c:pt>
                <c:pt idx="265">
                  <c:v>13.408393189167441</c:v>
                </c:pt>
                <c:pt idx="266">
                  <c:v>13.376124845249317</c:v>
                </c:pt>
                <c:pt idx="267">
                  <c:v>13.17753200455701</c:v>
                </c:pt>
                <c:pt idx="268">
                  <c:v>12.977963428283163</c:v>
                </c:pt>
                <c:pt idx="269">
                  <c:v>12.933003720045821</c:v>
                </c:pt>
                <c:pt idx="270">
                  <c:v>12.885677725490625</c:v>
                </c:pt>
                <c:pt idx="271">
                  <c:v>13.016019663149008</c:v>
                </c:pt>
                <c:pt idx="272">
                  <c:v>12.11455966670554</c:v>
                </c:pt>
                <c:pt idx="273">
                  <c:v>11.574603845106177</c:v>
                </c:pt>
                <c:pt idx="274">
                  <c:v>11.49469298934644</c:v>
                </c:pt>
                <c:pt idx="275">
                  <c:v>11.25188864439369</c:v>
                </c:pt>
                <c:pt idx="276">
                  <c:v>11.195266775646235</c:v>
                </c:pt>
                <c:pt idx="277">
                  <c:v>10.9740564938721</c:v>
                </c:pt>
                <c:pt idx="278">
                  <c:v>10.906919803522172</c:v>
                </c:pt>
                <c:pt idx="279">
                  <c:v>10.521696678546711</c:v>
                </c:pt>
                <c:pt idx="280">
                  <c:v>10.131832311101661</c:v>
                </c:pt>
                <c:pt idx="281">
                  <c:v>9.7466091861261983</c:v>
                </c:pt>
                <c:pt idx="282">
                  <c:v>9.3613860611507338</c:v>
                </c:pt>
                <c:pt idx="283">
                  <c:v>8.7188044400553935</c:v>
                </c:pt>
                <c:pt idx="284">
                  <c:v>8.2285433194062527</c:v>
                </c:pt>
                <c:pt idx="285">
                  <c:v>8.0839229228699399</c:v>
                </c:pt>
                <c:pt idx="286">
                  <c:v>7.6996277754329991</c:v>
                </c:pt>
                <c:pt idx="287">
                  <c:v>7.4259879513342462</c:v>
                </c:pt>
                <c:pt idx="288">
                  <c:v>7.7740811365530389</c:v>
                </c:pt>
                <c:pt idx="289">
                  <c:v>8.1221743217718316</c:v>
                </c:pt>
                <c:pt idx="290">
                  <c:v>8.4702675069906253</c:v>
                </c:pt>
                <c:pt idx="291">
                  <c:v>8.4509363820929071</c:v>
                </c:pt>
                <c:pt idx="292">
                  <c:v>8.6641856537645054</c:v>
                </c:pt>
                <c:pt idx="293">
                  <c:v>8.8716814311565635</c:v>
                </c:pt>
                <c:pt idx="294">
                  <c:v>9.3222250705061125</c:v>
                </c:pt>
                <c:pt idx="295">
                  <c:v>9.7852947582128404</c:v>
                </c:pt>
                <c:pt idx="296">
                  <c:v>10.118884352242825</c:v>
                </c:pt>
                <c:pt idx="297">
                  <c:v>10.452473946272805</c:v>
                </c:pt>
                <c:pt idx="298">
                  <c:v>10.78606354030279</c:v>
                </c:pt>
                <c:pt idx="299">
                  <c:v>11.27626026908354</c:v>
                </c:pt>
                <c:pt idx="300">
                  <c:v>11.286382484844451</c:v>
                </c:pt>
                <c:pt idx="301">
                  <c:v>11.292142928497636</c:v>
                </c:pt>
                <c:pt idx="302">
                  <c:v>11.138981927001369</c:v>
                </c:pt>
                <c:pt idx="303">
                  <c:v>11.147382980687782</c:v>
                </c:pt>
                <c:pt idx="304">
                  <c:v>11.151255029210567</c:v>
                </c:pt>
                <c:pt idx="305">
                  <c:v>11.160082239351642</c:v>
                </c:pt>
                <c:pt idx="306">
                  <c:v>10.999959320265292</c:v>
                </c:pt>
                <c:pt idx="307">
                  <c:v>10.834984191509657</c:v>
                </c:pt>
                <c:pt idx="308">
                  <c:v>10.674861272423307</c:v>
                </c:pt>
                <c:pt idx="309">
                  <c:v>10.205483278052565</c:v>
                </c:pt>
                <c:pt idx="310">
                  <c:v>9.7583517795594688</c:v>
                </c:pt>
                <c:pt idx="311">
                  <c:v>9.6073786859235284</c:v>
                </c:pt>
                <c:pt idx="312">
                  <c:v>10.280835254263382</c:v>
                </c:pt>
                <c:pt idx="313">
                  <c:v>10.676433129370174</c:v>
                </c:pt>
                <c:pt idx="314">
                  <c:v>11.067321505963786</c:v>
                </c:pt>
                <c:pt idx="315">
                  <c:v>11.629234241778528</c:v>
                </c:pt>
                <c:pt idx="316">
                  <c:v>12.21301173758612</c:v>
                </c:pt>
                <c:pt idx="317">
                  <c:v>12.615745140136635</c:v>
                </c:pt>
                <c:pt idx="318">
                  <c:v>13.018478542687152</c:v>
                </c:pt>
                <c:pt idx="319">
                  <c:v>12.842317913338661</c:v>
                </c:pt>
                <c:pt idx="320">
                  <c:v>12.854936706755234</c:v>
                </c:pt>
                <c:pt idx="321">
                  <c:v>13.418305564673195</c:v>
                </c:pt>
                <c:pt idx="322">
                  <c:v>13.802600712110138</c:v>
                </c:pt>
                <c:pt idx="323">
                  <c:v>14.182320917315684</c:v>
                </c:pt>
                <c:pt idx="324">
                  <c:v>14.333294010951628</c:v>
                </c:pt>
                <c:pt idx="325">
                  <c:v>14.284766508875027</c:v>
                </c:pt>
                <c:pt idx="326">
                  <c:v>14.433613144426932</c:v>
                </c:pt>
                <c:pt idx="327">
                  <c:v>14.582459779978832</c:v>
                </c:pt>
                <c:pt idx="328">
                  <c:v>13.766353541261566</c:v>
                </c:pt>
                <c:pt idx="329">
                  <c:v>14.884663555190272</c:v>
                </c:pt>
                <c:pt idx="330">
                  <c:v>15.248282457230058</c:v>
                </c:pt>
                <c:pt idx="331">
                  <c:v>15.40383049309739</c:v>
                </c:pt>
                <c:pt idx="332">
                  <c:v>15.554803586733334</c:v>
                </c:pt>
                <c:pt idx="333">
                  <c:v>15.705776680369272</c:v>
                </c:pt>
                <c:pt idx="334">
                  <c:v>15.861324716236608</c:v>
                </c:pt>
                <c:pt idx="335">
                  <c:v>15.786764376716954</c:v>
                </c:pt>
                <c:pt idx="336">
                  <c:v>16.273898820341365</c:v>
                </c:pt>
                <c:pt idx="337">
                  <c:v>16.306216746857046</c:v>
                </c:pt>
                <c:pt idx="338">
                  <c:v>16.780005126911004</c:v>
                </c:pt>
                <c:pt idx="339">
                  <c:v>17.020645399384762</c:v>
                </c:pt>
                <c:pt idx="340">
                  <c:v>17.492359192553575</c:v>
                </c:pt>
                <c:pt idx="341">
                  <c:v>17.720273367677464</c:v>
                </c:pt>
                <c:pt idx="342">
                  <c:v>17.942189586376415</c:v>
                </c:pt>
                <c:pt idx="343">
                  <c:v>18.16252065813104</c:v>
                </c:pt>
                <c:pt idx="344">
                  <c:v>17.913752727195298</c:v>
                </c:pt>
                <c:pt idx="345">
                  <c:v>18.119600713136744</c:v>
                </c:pt>
                <c:pt idx="346">
                  <c:v>18.324314678513808</c:v>
                </c:pt>
                <c:pt idx="347">
                  <c:v>18.52023721513434</c:v>
                </c:pt>
                <c:pt idx="348">
                  <c:v>18.52023721513434</c:v>
                </c:pt>
                <c:pt idx="349">
                  <c:v>18.299768924652749</c:v>
                </c:pt>
                <c:pt idx="350">
                  <c:v>18.299768924652749</c:v>
                </c:pt>
                <c:pt idx="351">
                  <c:v>18.299768924652749</c:v>
                </c:pt>
                <c:pt idx="352">
                  <c:v>18.746101972904153</c:v>
                </c:pt>
                <c:pt idx="353">
                  <c:v>18.97754384094619</c:v>
                </c:pt>
                <c:pt idx="354">
                  <c:v>18.746101972904153</c:v>
                </c:pt>
                <c:pt idx="355">
                  <c:v>18.97754384094619</c:v>
                </c:pt>
                <c:pt idx="356">
                  <c:v>18.746101972904153</c:v>
                </c:pt>
                <c:pt idx="357">
                  <c:v>18.97754384094619</c:v>
                </c:pt>
                <c:pt idx="358">
                  <c:v>18.97754384094619</c:v>
                </c:pt>
                <c:pt idx="359">
                  <c:v>19.214751528611718</c:v>
                </c:pt>
                <c:pt idx="360">
                  <c:v>19.044755975382873</c:v>
                </c:pt>
                <c:pt idx="361">
                  <c:v>19.346852945370919</c:v>
                </c:pt>
                <c:pt idx="362">
                  <c:v>19.414905190368085</c:v>
                </c:pt>
                <c:pt idx="363">
                  <c:v>19.729586185041288</c:v>
                </c:pt>
                <c:pt idx="364">
                  <c:v>19.794446135516047</c:v>
                </c:pt>
                <c:pt idx="365">
                  <c:v>19.863359832895483</c:v>
                </c:pt>
                <c:pt idx="366">
                  <c:v>19.683111097121625</c:v>
                </c:pt>
                <c:pt idx="367">
                  <c:v>19.503379951539078</c:v>
                </c:pt>
                <c:pt idx="368">
                  <c:v>19.331917659557405</c:v>
                </c:pt>
                <c:pt idx="369">
                  <c:v>19.398310104044771</c:v>
                </c:pt>
                <c:pt idx="370">
                  <c:v>19.226321258961338</c:v>
                </c:pt>
                <c:pt idx="371">
                  <c:v>19.062259296513279</c:v>
                </c:pt>
                <c:pt idx="372">
                  <c:v>19.708619103105463</c:v>
                </c:pt>
                <c:pt idx="373">
                  <c:v>20.129182823199137</c:v>
                </c:pt>
                <c:pt idx="374">
                  <c:v>20.545888160539658</c:v>
                </c:pt>
                <c:pt idx="375">
                  <c:v>20.713050951591327</c:v>
                </c:pt>
                <c:pt idx="376">
                  <c:v>20.880027381155376</c:v>
                </c:pt>
                <c:pt idx="377">
                  <c:v>21.039438361856526</c:v>
                </c:pt>
                <c:pt idx="378">
                  <c:v>21.441608157092016</c:v>
                </c:pt>
                <c:pt idx="379">
                  <c:v>22.104496688061818</c:v>
                </c:pt>
                <c:pt idx="380">
                  <c:v>22.249671541963323</c:v>
                </c:pt>
                <c:pt idx="381">
                  <c:v>21.174456213780598</c:v>
                </c:pt>
                <c:pt idx="382">
                  <c:v>22.280564899488624</c:v>
                </c:pt>
                <c:pt idx="383">
                  <c:v>22.417247221657487</c:v>
                </c:pt>
                <c:pt idx="384">
                  <c:v>21.878760957959852</c:v>
                </c:pt>
                <c:pt idx="385">
                  <c:v>21.58314958262309</c:v>
                </c:pt>
                <c:pt idx="386">
                  <c:v>22.016830383252163</c:v>
                </c:pt>
                <c:pt idx="387">
                  <c:v>21.714781305267049</c:v>
                </c:pt>
                <c:pt idx="388">
                  <c:v>21.90708245713309</c:v>
                </c:pt>
                <c:pt idx="389">
                  <c:v>21.598007521905817</c:v>
                </c:pt>
                <c:pt idx="390">
                  <c:v>21.288932586678545</c:v>
                </c:pt>
                <c:pt idx="391">
                  <c:v>20.976133857050943</c:v>
                </c:pt>
                <c:pt idx="392">
                  <c:v>20.429457710840669</c:v>
                </c:pt>
                <c:pt idx="393">
                  <c:v>20.357983986596395</c:v>
                </c:pt>
                <c:pt idx="394">
                  <c:v>20.280979320238067</c:v>
                </c:pt>
                <c:pt idx="395">
                  <c:v>19.968268697243506</c:v>
                </c:pt>
                <c:pt idx="396">
                  <c:v>19.387739416756354</c:v>
                </c:pt>
                <c:pt idx="397">
                  <c:v>18.829812034726096</c:v>
                </c:pt>
                <c:pt idx="398">
                  <c:v>18.923556693043178</c:v>
                </c:pt>
                <c:pt idx="399">
                  <c:v>19.019641079624094</c:v>
                </c:pt>
                <c:pt idx="400">
                  <c:v>19.339079853386959</c:v>
                </c:pt>
                <c:pt idx="401">
                  <c:v>19.214749123762616</c:v>
                </c:pt>
                <c:pt idx="402">
                  <c:v>19.090418394138268</c:v>
                </c:pt>
                <c:pt idx="403">
                  <c:v>18.741857216853788</c:v>
                </c:pt>
                <c:pt idx="404">
                  <c:v>18.404916856613212</c:v>
                </c:pt>
                <c:pt idx="405">
                  <c:v>18.283444405359564</c:v>
                </c:pt>
                <c:pt idx="406">
                  <c:v>17.750327301223741</c:v>
                </c:pt>
                <c:pt idx="407">
                  <c:v>17.63158398053848</c:v>
                </c:pt>
                <c:pt idx="408">
                  <c:v>18.171326347289657</c:v>
                </c:pt>
                <c:pt idx="409">
                  <c:v>18.711068714040834</c:v>
                </c:pt>
                <c:pt idx="410">
                  <c:v>19.469428520727117</c:v>
                </c:pt>
                <c:pt idx="411">
                  <c:v>20.015300348411056</c:v>
                </c:pt>
                <c:pt idx="412">
                  <c:v>20.797556047972929</c:v>
                </c:pt>
                <c:pt idx="413">
                  <c:v>21.349703553671326</c:v>
                </c:pt>
                <c:pt idx="414">
                  <c:v>21.901851059369722</c:v>
                </c:pt>
                <c:pt idx="415">
                  <c:v>22.198787659146806</c:v>
                </c:pt>
                <c:pt idx="416">
                  <c:v>23.006146070766516</c:v>
                </c:pt>
                <c:pt idx="417">
                  <c:v>23.558293576464912</c:v>
                </c:pt>
                <c:pt idx="418">
                  <c:v>23.836403142198623</c:v>
                </c:pt>
                <c:pt idx="419">
                  <c:v>24.108492381552615</c:v>
                </c:pt>
                <c:pt idx="420">
                  <c:v>24.3783635649282</c:v>
                </c:pt>
                <c:pt idx="421">
                  <c:v>24.648234748303793</c:v>
                </c:pt>
                <c:pt idx="422">
                  <c:v>24.918105931679381</c:v>
                </c:pt>
                <c:pt idx="423">
                  <c:v>25.18797711505497</c:v>
                </c:pt>
                <c:pt idx="424">
                  <c:v>25.174924459242337</c:v>
                </c:pt>
                <c:pt idx="425">
                  <c:v>25.441796449976351</c:v>
                </c:pt>
                <c:pt idx="426">
                  <c:v>26.595104857806092</c:v>
                </c:pt>
                <c:pt idx="427">
                  <c:v>26.267461848557328</c:v>
                </c:pt>
                <c:pt idx="428">
                  <c:v>26.242412422178408</c:v>
                </c:pt>
                <c:pt idx="429">
                  <c:v>25.932878315414346</c:v>
                </c:pt>
                <c:pt idx="430">
                  <c:v>25.912472671041527</c:v>
                </c:pt>
                <c:pt idx="431">
                  <c:v>25.892266440048999</c:v>
                </c:pt>
                <c:pt idx="432">
                  <c:v>25.884924527338097</c:v>
                </c:pt>
                <c:pt idx="433">
                  <c:v>25.056701777414837</c:v>
                </c:pt>
                <c:pt idx="434">
                  <c:v>25.040547149257915</c:v>
                </c:pt>
                <c:pt idx="435">
                  <c:v>24.757776344715275</c:v>
                </c:pt>
                <c:pt idx="436">
                  <c:v>23.96166971470111</c:v>
                </c:pt>
                <c:pt idx="437">
                  <c:v>23.440774490219106</c:v>
                </c:pt>
                <c:pt idx="438">
                  <c:v>23.166748534910909</c:v>
                </c:pt>
                <c:pt idx="439">
                  <c:v>22.889421062068884</c:v>
                </c:pt>
                <c:pt idx="440">
                  <c:v>22.615395106760687</c:v>
                </c:pt>
                <c:pt idx="441">
                  <c:v>22.113348472513199</c:v>
                </c:pt>
                <c:pt idx="442">
                  <c:v>22.7681600814273</c:v>
                </c:pt>
                <c:pt idx="443">
                  <c:v>22.97409354117244</c:v>
                </c:pt>
                <c:pt idx="444">
                  <c:v>22.990822798512419</c:v>
                </c:pt>
                <c:pt idx="445">
                  <c:v>23.0114821876919</c:v>
                </c:pt>
                <c:pt idx="446">
                  <c:v>22.773076542636176</c:v>
                </c:pt>
                <c:pt idx="447">
                  <c:v>22.286986190567756</c:v>
                </c:pt>
                <c:pt idx="448">
                  <c:v>22.054720109946018</c:v>
                </c:pt>
                <c:pt idx="449">
                  <c:v>21.818934846284552</c:v>
                </c:pt>
                <c:pt idx="450">
                  <c:v>21.348502376971297</c:v>
                </c:pt>
                <c:pt idx="451">
                  <c:v>21.118761441559577</c:v>
                </c:pt>
                <c:pt idx="452">
                  <c:v>20.885539582884036</c:v>
                </c:pt>
                <c:pt idx="453">
                  <c:v>20.430392074058393</c:v>
                </c:pt>
                <c:pt idx="454">
                  <c:v>19.988148316285198</c:v>
                </c:pt>
                <c:pt idx="455">
                  <c:v>19.551845864254819</c:v>
                </c:pt>
                <c:pt idx="456">
                  <c:v>20.270919120827834</c:v>
                </c:pt>
                <c:pt idx="457">
                  <c:v>20.56314823654386</c:v>
                </c:pt>
                <c:pt idx="458">
                  <c:v>21.068799422688382</c:v>
                </c:pt>
                <c:pt idx="459">
                  <c:v>21.129712216535534</c:v>
                </c:pt>
                <c:pt idx="460">
                  <c:v>21.404231194763039</c:v>
                </c:pt>
                <c:pt idx="461">
                  <c:v>21.673203188315053</c:v>
                </c:pt>
                <c:pt idx="462">
                  <c:v>22.158424155217627</c:v>
                </c:pt>
                <c:pt idx="463">
                  <c:v>22.417162411210988</c:v>
                </c:pt>
                <c:pt idx="464">
                  <c:v>22.670967174366034</c:v>
                </c:pt>
                <c:pt idx="465">
                  <c:v>22.697040816326535</c:v>
                </c:pt>
                <c:pt idx="466">
                  <c:v>22.940647616300776</c:v>
                </c:pt>
                <c:pt idx="467">
                  <c:v>23.179613344004043</c:v>
                </c:pt>
                <c:pt idx="468">
                  <c:v>23.325557811205151</c:v>
                </c:pt>
                <c:pt idx="469">
                  <c:v>23.248575772224278</c:v>
                </c:pt>
                <c:pt idx="470">
                  <c:v>22.734488638111436</c:v>
                </c:pt>
                <c:pt idx="471">
                  <c:v>22.447149001725315</c:v>
                </c:pt>
                <c:pt idx="472">
                  <c:v>22.798369703477661</c:v>
                </c:pt>
                <c:pt idx="473">
                  <c:v>22.940647616300776</c:v>
                </c:pt>
                <c:pt idx="474">
                  <c:v>22.863665577319903</c:v>
                </c:pt>
                <c:pt idx="475">
                  <c:v>23.007959183673471</c:v>
                </c:pt>
                <c:pt idx="476">
                  <c:v>23.155082666713959</c:v>
                </c:pt>
                <c:pt idx="477">
                  <c:v>23.775827378226214</c:v>
                </c:pt>
                <c:pt idx="478">
                  <c:v>24.183615935331684</c:v>
                </c:pt>
                <c:pt idx="479">
                  <c:v>24.101077996985843</c:v>
                </c:pt>
                <c:pt idx="480">
                  <c:v>23.714800445527302</c:v>
                </c:pt>
                <c:pt idx="481">
                  <c:v>24.076400912082406</c:v>
                </c:pt>
                <c:pt idx="482">
                  <c:v>23.428504958029478</c:v>
                </c:pt>
                <c:pt idx="483">
                  <c:v>23.785148661641106</c:v>
                </c:pt>
                <c:pt idx="484">
                  <c:v>23.381361563038681</c:v>
                </c:pt>
                <c:pt idx="485">
                  <c:v>22.97409354117244</c:v>
                </c:pt>
                <c:pt idx="486">
                  <c:v>22.324326953669402</c:v>
                </c:pt>
                <c:pt idx="487">
                  <c:v>21.239586673186963</c:v>
                </c:pt>
                <c:pt idx="488">
                  <c:v>20.634484586460481</c:v>
                </c:pt>
                <c:pt idx="489">
                  <c:v>20.24820703500194</c:v>
                </c:pt>
                <c:pt idx="490">
                  <c:v>20.07202654508653</c:v>
                </c:pt>
                <c:pt idx="491">
                  <c:v>19.888946655017833</c:v>
                </c:pt>
                <c:pt idx="492">
                  <c:v>19.988629393079357</c:v>
                </c:pt>
                <c:pt idx="493">
                  <c:v>20.083131158310255</c:v>
                </c:pt>
                <c:pt idx="494">
                  <c:v>19.974929804156037</c:v>
                </c:pt>
                <c:pt idx="495">
                  <c:v>19.676325840311371</c:v>
                </c:pt>
                <c:pt idx="496">
                  <c:v>19.962036012876926</c:v>
                </c:pt>
                <c:pt idx="497">
                  <c:v>20.451431926526002</c:v>
                </c:pt>
                <c:pt idx="498">
                  <c:v>20.743142273384979</c:v>
                </c:pt>
                <c:pt idx="499">
                  <c:v>20.825445875025579</c:v>
                </c:pt>
                <c:pt idx="500">
                  <c:v>20.909260204081633</c:v>
                </c:pt>
                <c:pt idx="501">
                  <c:v>21.195305102040816</c:v>
                </c:pt>
                <c:pt idx="502">
                  <c:v>21.478240816326533</c:v>
                </c:pt>
                <c:pt idx="503">
                  <c:v>21.977705581965786</c:v>
                </c:pt>
                <c:pt idx="504">
                  <c:v>21.583953061224495</c:v>
                </c:pt>
                <c:pt idx="505">
                  <c:v>21.400511224489797</c:v>
                </c:pt>
                <c:pt idx="506">
                  <c:v>21.220178571428573</c:v>
                </c:pt>
                <c:pt idx="507">
                  <c:v>21.039845918367348</c:v>
                </c:pt>
                <c:pt idx="508">
                  <c:v>21.071418556701033</c:v>
                </c:pt>
                <c:pt idx="509">
                  <c:v>20.676071428571433</c:v>
                </c:pt>
                <c:pt idx="510">
                  <c:v>20.288711111111112</c:v>
                </c:pt>
                <c:pt idx="511">
                  <c:v>20.107122222222223</c:v>
                </c:pt>
                <c:pt idx="512">
                  <c:v>19.729325000000003</c:v>
                </c:pt>
                <c:pt idx="513">
                  <c:v>19.552599000000004</c:v>
                </c:pt>
                <c:pt idx="514">
                  <c:v>19.181015841584163</c:v>
                </c:pt>
                <c:pt idx="515">
                  <c:v>19.196100000000005</c:v>
                </c:pt>
                <c:pt idx="516">
                  <c:v>18.915776000000001</c:v>
                </c:pt>
                <c:pt idx="517">
                  <c:v>18.826766666666671</c:v>
                </c:pt>
                <c:pt idx="518">
                  <c:v>18.543611111111112</c:v>
                </c:pt>
                <c:pt idx="519">
                  <c:v>18.44678673469388</c:v>
                </c:pt>
                <c:pt idx="520">
                  <c:v>17.980377777777779</c:v>
                </c:pt>
                <c:pt idx="521">
                  <c:v>17.697222222222223</c:v>
                </c:pt>
                <c:pt idx="522">
                  <c:v>17.239926000000004</c:v>
                </c:pt>
                <c:pt idx="523">
                  <c:v>16.630048039215691</c:v>
                </c:pt>
                <c:pt idx="524">
                  <c:v>16.355220588235298</c:v>
                </c:pt>
                <c:pt idx="525">
                  <c:v>16.23960495049505</c:v>
                </c:pt>
                <c:pt idx="526">
                  <c:v>15.808552941176474</c:v>
                </c:pt>
                <c:pt idx="527">
                  <c:v>15.68752475247525</c:v>
                </c:pt>
                <c:pt idx="528">
                  <c:v>16.592574257425746</c:v>
                </c:pt>
                <c:pt idx="529">
                  <c:v>17.672600000000003</c:v>
                </c:pt>
                <c:pt idx="530">
                  <c:v>18.774444444444445</c:v>
                </c:pt>
                <c:pt idx="531">
                  <c:v>19.500800000000005</c:v>
                </c:pt>
                <c:pt idx="532">
                  <c:v>20.212772277227728</c:v>
                </c:pt>
                <c:pt idx="533">
                  <c:v>21.117821782178222</c:v>
                </c:pt>
                <c:pt idx="534">
                  <c:v>22.022871287128719</c:v>
                </c:pt>
                <c:pt idx="535">
                  <c:v>22.927920792079213</c:v>
                </c:pt>
                <c:pt idx="536">
                  <c:v>23.832970297029711</c:v>
                </c:pt>
                <c:pt idx="537">
                  <c:v>24.495490196078435</c:v>
                </c:pt>
                <c:pt idx="538">
                  <c:v>25.145145631067958</c:v>
                </c:pt>
                <c:pt idx="539">
                  <c:v>26.032621359223302</c:v>
                </c:pt>
                <c:pt idx="540">
                  <c:v>27.370263461538464</c:v>
                </c:pt>
                <c:pt idx="541">
                  <c:v>28.955289423076923</c:v>
                </c:pt>
                <c:pt idx="542">
                  <c:v>30.237847619047628</c:v>
                </c:pt>
                <c:pt idx="543">
                  <c:v>31.533575471698118</c:v>
                </c:pt>
                <c:pt idx="544">
                  <c:v>32.776607476635519</c:v>
                </c:pt>
                <c:pt idx="545">
                  <c:v>33.996620370370373</c:v>
                </c:pt>
                <c:pt idx="546">
                  <c:v>35.520120370370371</c:v>
                </c:pt>
                <c:pt idx="547">
                  <c:v>36.703770642201839</c:v>
                </c:pt>
                <c:pt idx="548">
                  <c:v>37.552216216216223</c:v>
                </c:pt>
                <c:pt idx="549">
                  <c:v>38.343663716814163</c:v>
                </c:pt>
                <c:pt idx="550">
                  <c:v>39.107582608695658</c:v>
                </c:pt>
                <c:pt idx="551">
                  <c:v>40.188879310344838</c:v>
                </c:pt>
                <c:pt idx="552">
                  <c:v>39.298487179487182</c:v>
                </c:pt>
                <c:pt idx="553">
                  <c:v>37.782800000000002</c:v>
                </c:pt>
                <c:pt idx="554">
                  <c:v>37.274966666666671</c:v>
                </c:pt>
                <c:pt idx="555">
                  <c:v>34.992134920634932</c:v>
                </c:pt>
                <c:pt idx="556">
                  <c:v>33.945484375000007</c:v>
                </c:pt>
                <c:pt idx="557">
                  <c:v>32.931038461538463</c:v>
                </c:pt>
                <c:pt idx="558">
                  <c:v>32.945687499999998</c:v>
                </c:pt>
                <c:pt idx="559">
                  <c:v>31.946623076923082</c:v>
                </c:pt>
                <c:pt idx="560">
                  <c:v>30.767827067669177</c:v>
                </c:pt>
                <c:pt idx="561">
                  <c:v>29.838029629629634</c:v>
                </c:pt>
                <c:pt idx="562">
                  <c:v>29.364051851851855</c:v>
                </c:pt>
                <c:pt idx="563">
                  <c:v>28.468321167883218</c:v>
                </c:pt>
                <c:pt idx="564">
                  <c:v>27.335942857142861</c:v>
                </c:pt>
                <c:pt idx="565">
                  <c:v>26.62343262411348</c:v>
                </c:pt>
                <c:pt idx="566">
                  <c:v>26.291257142857145</c:v>
                </c:pt>
                <c:pt idx="567">
                  <c:v>25.38451408450705</c:v>
                </c:pt>
                <c:pt idx="568">
                  <c:v>24.354986206896559</c:v>
                </c:pt>
                <c:pt idx="569">
                  <c:v>23.526156462585039</c:v>
                </c:pt>
                <c:pt idx="570">
                  <c:v>22.418655629139078</c:v>
                </c:pt>
                <c:pt idx="571">
                  <c:v>21.507071428571429</c:v>
                </c:pt>
                <c:pt idx="572">
                  <c:v>20.630324840764334</c:v>
                </c:pt>
                <c:pt idx="573">
                  <c:v>19.767412500000002</c:v>
                </c:pt>
                <c:pt idx="574">
                  <c:v>18.954957055214727</c:v>
                </c:pt>
                <c:pt idx="575">
                  <c:v>18.282</c:v>
                </c:pt>
                <c:pt idx="576">
                  <c:v>18.189666666666671</c:v>
                </c:pt>
                <c:pt idx="577">
                  <c:v>18.432469135802474</c:v>
                </c:pt>
                <c:pt idx="578">
                  <c:v>18.114786585365856</c:v>
                </c:pt>
                <c:pt idx="579">
                  <c:v>17.698143712574854</c:v>
                </c:pt>
                <c:pt idx="580">
                  <c:v>17.398550295857991</c:v>
                </c:pt>
                <c:pt idx="581">
                  <c:v>17.308402366863909</c:v>
                </c:pt>
                <c:pt idx="582">
                  <c:v>16.723477011494257</c:v>
                </c:pt>
                <c:pt idx="583">
                  <c:v>16.353954802259889</c:v>
                </c:pt>
                <c:pt idx="584">
                  <c:v>16.176488764044944</c:v>
                </c:pt>
                <c:pt idx="585">
                  <c:v>15.824198895027623</c:v>
                </c:pt>
                <c:pt idx="586">
                  <c:v>15.399702702702706</c:v>
                </c:pt>
                <c:pt idx="587">
                  <c:v>14.993174603174607</c:v>
                </c:pt>
                <c:pt idx="588">
                  <c:v>14.511929533678758</c:v>
                </c:pt>
                <c:pt idx="589">
                  <c:v>14.192769743589746</c:v>
                </c:pt>
                <c:pt idx="590">
                  <c:v>13.881637055837565</c:v>
                </c:pt>
                <c:pt idx="591">
                  <c:v>13.309235960591135</c:v>
                </c:pt>
                <c:pt idx="592">
                  <c:v>12.954187378640777</c:v>
                </c:pt>
                <c:pt idx="593">
                  <c:v>12.610789473684214</c:v>
                </c:pt>
                <c:pt idx="594">
                  <c:v>12.513208653846155</c:v>
                </c:pt>
                <c:pt idx="595">
                  <c:v>12.657808374384238</c:v>
                </c:pt>
                <c:pt idx="596">
                  <c:v>12.683137500000003</c:v>
                </c:pt>
                <c:pt idx="597">
                  <c:v>12.581507035175882</c:v>
                </c:pt>
                <c:pt idx="598">
                  <c:v>12.477311111111112</c:v>
                </c:pt>
                <c:pt idx="599">
                  <c:v>12.564948453608251</c:v>
                </c:pt>
                <c:pt idx="600">
                  <c:v>12.147907894736843</c:v>
                </c:pt>
                <c:pt idx="601">
                  <c:v>11.840244565217393</c:v>
                </c:pt>
                <c:pt idx="602">
                  <c:v>11.197308743169401</c:v>
                </c:pt>
                <c:pt idx="603">
                  <c:v>10.60558011049724</c:v>
                </c:pt>
                <c:pt idx="604">
                  <c:v>10.113629943502827</c:v>
                </c:pt>
                <c:pt idx="605">
                  <c:v>9.4353125000000002</c:v>
                </c:pt>
                <c:pt idx="606">
                  <c:v>8.650381355932204</c:v>
                </c:pt>
                <c:pt idx="607">
                  <c:v>7.918757062146895</c:v>
                </c:pt>
                <c:pt idx="608">
                  <c:v>7.2692714285714288</c:v>
                </c:pt>
                <c:pt idx="609">
                  <c:v>6.5292857142857157</c:v>
                </c:pt>
                <c:pt idx="610">
                  <c:v>5.8225718390804619</c:v>
                </c:pt>
                <c:pt idx="611">
                  <c:v>5.1076878612716765</c:v>
                </c:pt>
                <c:pt idx="612">
                  <c:v>5.8289650887573972</c:v>
                </c:pt>
                <c:pt idx="613">
                  <c:v>6.4311532544378718</c:v>
                </c:pt>
                <c:pt idx="614">
                  <c:v>7.1157485029940135</c:v>
                </c:pt>
                <c:pt idx="615">
                  <c:v>7.7233239520958108</c:v>
                </c:pt>
                <c:pt idx="616">
                  <c:v>8.3327239520958098</c:v>
                </c:pt>
                <c:pt idx="617">
                  <c:v>8.9402994011976062</c:v>
                </c:pt>
                <c:pt idx="618">
                  <c:v>9.491042261904763</c:v>
                </c:pt>
                <c:pt idx="619">
                  <c:v>10.218463253012048</c:v>
                </c:pt>
                <c:pt idx="620">
                  <c:v>10.829698795180724</c:v>
                </c:pt>
                <c:pt idx="621">
                  <c:v>11.372425748502996</c:v>
                </c:pt>
                <c:pt idx="622">
                  <c:v>11.910505357142858</c:v>
                </c:pt>
                <c:pt idx="623">
                  <c:v>12.440414201183435</c:v>
                </c:pt>
                <c:pt idx="624">
                  <c:v>12.953377380952382</c:v>
                </c:pt>
                <c:pt idx="625">
                  <c:v>13.390476785714286</c:v>
                </c:pt>
                <c:pt idx="626">
                  <c:v>13.82938988095238</c:v>
                </c:pt>
                <c:pt idx="627">
                  <c:v>14.183875147928998</c:v>
                </c:pt>
                <c:pt idx="628">
                  <c:v>14.618388165680477</c:v>
                </c:pt>
                <c:pt idx="629">
                  <c:v>14.96614705882353</c:v>
                </c:pt>
                <c:pt idx="630">
                  <c:v>15.220827906976746</c:v>
                </c:pt>
                <c:pt idx="631">
                  <c:v>15.739269590643277</c:v>
                </c:pt>
                <c:pt idx="632">
                  <c:v>16.076468023255817</c:v>
                </c:pt>
                <c:pt idx="633">
                  <c:v>16.409768208092487</c:v>
                </c:pt>
                <c:pt idx="634">
                  <c:v>16.834234682080929</c:v>
                </c:pt>
                <c:pt idx="635">
                  <c:v>17.260462427745669</c:v>
                </c:pt>
                <c:pt idx="636">
                  <c:v>17.186489017341042</c:v>
                </c:pt>
                <c:pt idx="637">
                  <c:v>17.213778488372096</c:v>
                </c:pt>
                <c:pt idx="638">
                  <c:v>17.239605263157898</c:v>
                </c:pt>
                <c:pt idx="639">
                  <c:v>17.265735882352946</c:v>
                </c:pt>
                <c:pt idx="640">
                  <c:v>17.19224941176471</c:v>
                </c:pt>
                <c:pt idx="641">
                  <c:v>17.116970588235297</c:v>
                </c:pt>
                <c:pt idx="642">
                  <c:v>16.942032748538011</c:v>
                </c:pt>
                <c:pt idx="643">
                  <c:v>16.968205294117649</c:v>
                </c:pt>
                <c:pt idx="644">
                  <c:v>16.794137426900587</c:v>
                </c:pt>
                <c:pt idx="645">
                  <c:v>16.622093604651166</c:v>
                </c:pt>
                <c:pt idx="646">
                  <c:v>16.549461627906979</c:v>
                </c:pt>
                <c:pt idx="647">
                  <c:v>16.379826589595378</c:v>
                </c:pt>
                <c:pt idx="648">
                  <c:v>16.850086127167632</c:v>
                </c:pt>
                <c:pt idx="649">
                  <c:v>17.419273837209303</c:v>
                </c:pt>
                <c:pt idx="650">
                  <c:v>17.788843930635842</c:v>
                </c:pt>
                <c:pt idx="651">
                  <c:v>18.37057558139535</c:v>
                </c:pt>
                <c:pt idx="652">
                  <c:v>18.722317919075145</c:v>
                </c:pt>
                <c:pt idx="653">
                  <c:v>18.978457142857145</c:v>
                </c:pt>
                <c:pt idx="654">
                  <c:v>19.228807909604523</c:v>
                </c:pt>
                <c:pt idx="655">
                  <c:v>19.67638983050848</c:v>
                </c:pt>
                <c:pt idx="656">
                  <c:v>20.14118644067797</c:v>
                </c:pt>
                <c:pt idx="657">
                  <c:v>20.605983050847463</c:v>
                </c:pt>
                <c:pt idx="658">
                  <c:v>20.702672222222226</c:v>
                </c:pt>
                <c:pt idx="659">
                  <c:v>21.27793296089386</c:v>
                </c:pt>
                <c:pt idx="660">
                  <c:v>21.260910614525145</c:v>
                </c:pt>
                <c:pt idx="661">
                  <c:v>21.243888268156429</c:v>
                </c:pt>
                <c:pt idx="662">
                  <c:v>21.363235955056183</c:v>
                </c:pt>
                <c:pt idx="663">
                  <c:v>21.226865921787716</c:v>
                </c:pt>
                <c:pt idx="664">
                  <c:v>21.329000000000004</c:v>
                </c:pt>
                <c:pt idx="665">
                  <c:v>21.432288135593225</c:v>
                </c:pt>
                <c:pt idx="666">
                  <c:v>21.659817142857147</c:v>
                </c:pt>
                <c:pt idx="667">
                  <c:v>21.766787356321846</c:v>
                </c:pt>
                <c:pt idx="668">
                  <c:v>21.62499428571429</c:v>
                </c:pt>
                <c:pt idx="669">
                  <c:v>21.502125000000003</c:v>
                </c:pt>
                <c:pt idx="670">
                  <c:v>21.36342937853108</c:v>
                </c:pt>
                <c:pt idx="671">
                  <c:v>21.34621468926554</c:v>
                </c:pt>
                <c:pt idx="672">
                  <c:v>21.39864571428572</c:v>
                </c:pt>
                <c:pt idx="673">
                  <c:v>21.329000000000004</c:v>
                </c:pt>
                <c:pt idx="674">
                  <c:v>21.276161849710984</c:v>
                </c:pt>
                <c:pt idx="675">
                  <c:v>21.082421965317923</c:v>
                </c:pt>
                <c:pt idx="676">
                  <c:v>20.76863218390805</c:v>
                </c:pt>
                <c:pt idx="677">
                  <c:v>20.342187500000005</c:v>
                </c:pt>
                <c:pt idx="678">
                  <c:v>20.50120231213873</c:v>
                </c:pt>
                <c:pt idx="679">
                  <c:v>20.425529069767446</c:v>
                </c:pt>
                <c:pt idx="680">
                  <c:v>20.131335260115609</c:v>
                </c:pt>
                <c:pt idx="681">
                  <c:v>19.823011494252878</c:v>
                </c:pt>
                <c:pt idx="682">
                  <c:v>19.74385549132948</c:v>
                </c:pt>
                <c:pt idx="683">
                  <c:v>19.550115606936423</c:v>
                </c:pt>
                <c:pt idx="684">
                  <c:v>19.955208092485552</c:v>
                </c:pt>
                <c:pt idx="685">
                  <c:v>20.58061403508772</c:v>
                </c:pt>
                <c:pt idx="686">
                  <c:v>20.972625730994157</c:v>
                </c:pt>
                <c:pt idx="687">
                  <c:v>21.382456140350879</c:v>
                </c:pt>
                <c:pt idx="688">
                  <c:v>21.64787209302326</c:v>
                </c:pt>
                <c:pt idx="689">
                  <c:v>22.184298245614038</c:v>
                </c:pt>
                <c:pt idx="690">
                  <c:v>22.594128654970763</c:v>
                </c:pt>
                <c:pt idx="691">
                  <c:v>22.986140350877193</c:v>
                </c:pt>
                <c:pt idx="692">
                  <c:v>23.107884393063589</c:v>
                </c:pt>
                <c:pt idx="693">
                  <c:v>23.649680232558143</c:v>
                </c:pt>
                <c:pt idx="694">
                  <c:v>24.039412790697678</c:v>
                </c:pt>
                <c:pt idx="695">
                  <c:v>24.58982456140351</c:v>
                </c:pt>
                <c:pt idx="696">
                  <c:v>24.928380116959065</c:v>
                </c:pt>
                <c:pt idx="697">
                  <c:v>25.26693567251462</c:v>
                </c:pt>
                <c:pt idx="698">
                  <c:v>25.774035294117649</c:v>
                </c:pt>
                <c:pt idx="699">
                  <c:v>26.269106508875744</c:v>
                </c:pt>
                <c:pt idx="700">
                  <c:v>26.455129411764712</c:v>
                </c:pt>
                <c:pt idx="701">
                  <c:v>26.638976608187139</c:v>
                </c:pt>
                <c:pt idx="702">
                  <c:v>26.665653179190755</c:v>
                </c:pt>
                <c:pt idx="703">
                  <c:v>27.000294797687864</c:v>
                </c:pt>
                <c:pt idx="704">
                  <c:v>27.334936416184973</c:v>
                </c:pt>
                <c:pt idx="705">
                  <c:v>27.68719075144509</c:v>
                </c:pt>
                <c:pt idx="706">
                  <c:v>28.021832369942196</c:v>
                </c:pt>
                <c:pt idx="707">
                  <c:v>28.521337209302335</c:v>
                </c:pt>
                <c:pt idx="708">
                  <c:v>27.743736842105264</c:v>
                </c:pt>
                <c:pt idx="709">
                  <c:v>26.939064705882355</c:v>
                </c:pt>
                <c:pt idx="710">
                  <c:v>26.14289940828403</c:v>
                </c:pt>
                <c:pt idx="711">
                  <c:v>25.039170588235297</c:v>
                </c:pt>
                <c:pt idx="712">
                  <c:v>24.213733727810659</c:v>
                </c:pt>
                <c:pt idx="713">
                  <c:v>23.396607142857146</c:v>
                </c:pt>
                <c:pt idx="714">
                  <c:v>22.705656626506027</c:v>
                </c:pt>
                <c:pt idx="715">
                  <c:v>21.846066666666673</c:v>
                </c:pt>
                <c:pt idx="716">
                  <c:v>20.741626506024097</c:v>
                </c:pt>
                <c:pt idx="717">
                  <c:v>19.888600000000004</c:v>
                </c:pt>
                <c:pt idx="718">
                  <c:v>19.006591463414637</c:v>
                </c:pt>
                <c:pt idx="719">
                  <c:v>18.357701863354038</c:v>
                </c:pt>
                <c:pt idx="720">
                  <c:v>18.013710691823899</c:v>
                </c:pt>
                <c:pt idx="721">
                  <c:v>17.660955414012744</c:v>
                </c:pt>
                <c:pt idx="722">
                  <c:v>17.18820512820513</c:v>
                </c:pt>
                <c:pt idx="723">
                  <c:v>16.709354838709679</c:v>
                </c:pt>
                <c:pt idx="724">
                  <c:v>16.33032679738562</c:v>
                </c:pt>
                <c:pt idx="725">
                  <c:v>15.9412582781457</c:v>
                </c:pt>
                <c:pt idx="726">
                  <c:v>15.335894039735102</c:v>
                </c:pt>
                <c:pt idx="727">
                  <c:v>14.730529801324506</c:v>
                </c:pt>
                <c:pt idx="728">
                  <c:v>14.219333333333335</c:v>
                </c:pt>
                <c:pt idx="729">
                  <c:v>13.701275167785237</c:v>
                </c:pt>
                <c:pt idx="730">
                  <c:v>13.265850340136058</c:v>
                </c:pt>
                <c:pt idx="731">
                  <c:v>12.730616438356167</c:v>
                </c:pt>
                <c:pt idx="732">
                  <c:v>12.641853846153849</c:v>
                </c:pt>
                <c:pt idx="733">
                  <c:v>12.462446099290782</c:v>
                </c:pt>
                <c:pt idx="734">
                  <c:v>12.188000000000002</c:v>
                </c:pt>
                <c:pt idx="735">
                  <c:v>11.909605035971225</c:v>
                </c:pt>
                <c:pt idx="736">
                  <c:v>11.714269343065695</c:v>
                </c:pt>
                <c:pt idx="737">
                  <c:v>11.426250000000001</c:v>
                </c:pt>
                <c:pt idx="738">
                  <c:v>11.052096323529415</c:v>
                </c:pt>
                <c:pt idx="739">
                  <c:v>10.759295555555557</c:v>
                </c:pt>
                <c:pt idx="740">
                  <c:v>10.459850746268659</c:v>
                </c:pt>
                <c:pt idx="741">
                  <c:v>10.155903007518798</c:v>
                </c:pt>
                <c:pt idx="742">
                  <c:v>9.8496583333333358</c:v>
                </c:pt>
                <c:pt idx="743">
                  <c:v>9.5364122137404586</c:v>
                </c:pt>
                <c:pt idx="744">
                  <c:v>9.7433139534883733</c:v>
                </c:pt>
                <c:pt idx="745">
                  <c:v>9.9567322834645697</c:v>
                </c:pt>
                <c:pt idx="746">
                  <c:v>10.096210317460319</c:v>
                </c:pt>
                <c:pt idx="747">
                  <c:v>10.156666666666668</c:v>
                </c:pt>
                <c:pt idx="748">
                  <c:v>10.217123015873018</c:v>
                </c:pt>
                <c:pt idx="749">
                  <c:v>10.196653543307088</c:v>
                </c:pt>
                <c:pt idx="750">
                  <c:v>9.9434541984732832</c:v>
                </c:pt>
                <c:pt idx="751">
                  <c:v>9.9258333333333351</c:v>
                </c:pt>
                <c:pt idx="752">
                  <c:v>9.9835416666666692</c:v>
                </c:pt>
                <c:pt idx="753">
                  <c:v>10.041250000000003</c:v>
                </c:pt>
                <c:pt idx="754">
                  <c:v>10.098958333333336</c:v>
                </c:pt>
                <c:pt idx="755">
                  <c:v>10.156666666666668</c:v>
                </c:pt>
                <c:pt idx="756">
                  <c:v>10.253616666666668</c:v>
                </c:pt>
                <c:pt idx="757">
                  <c:v>10.270451879699248</c:v>
                </c:pt>
                <c:pt idx="758">
                  <c:v>10.366672932330827</c:v>
                </c:pt>
                <c:pt idx="759">
                  <c:v>10.462893984962406</c:v>
                </c:pt>
                <c:pt idx="760">
                  <c:v>10.556824060150376</c:v>
                </c:pt>
                <c:pt idx="761">
                  <c:v>10.573544776119403</c:v>
                </c:pt>
                <c:pt idx="762">
                  <c:v>10.669047761194031</c:v>
                </c:pt>
                <c:pt idx="763">
                  <c:v>10.762276865671643</c:v>
                </c:pt>
                <c:pt idx="764">
                  <c:v>10.698106617647062</c:v>
                </c:pt>
                <c:pt idx="765">
                  <c:v>10.872147407407409</c:v>
                </c:pt>
                <c:pt idx="766">
                  <c:v>10.964685925925927</c:v>
                </c:pt>
                <c:pt idx="767">
                  <c:v>11.142014925373136</c:v>
                </c:pt>
                <c:pt idx="768">
                  <c:v>12.770514705882354</c:v>
                </c:pt>
                <c:pt idx="769">
                  <c:v>14.456569343065697</c:v>
                </c:pt>
                <c:pt idx="770">
                  <c:v>16.235839416058397</c:v>
                </c:pt>
                <c:pt idx="771">
                  <c:v>16.706988036231884</c:v>
                </c:pt>
                <c:pt idx="772">
                  <c:v>17.295765586956524</c:v>
                </c:pt>
                <c:pt idx="773">
                  <c:v>18.015109489051099</c:v>
                </c:pt>
                <c:pt idx="774">
                  <c:v>17.644420810218982</c:v>
                </c:pt>
                <c:pt idx="775">
                  <c:v>17.273754372262776</c:v>
                </c:pt>
                <c:pt idx="776">
                  <c:v>16.903065693430658</c:v>
                </c:pt>
                <c:pt idx="777">
                  <c:v>16.903065693430658</c:v>
                </c:pt>
                <c:pt idx="778">
                  <c:v>16.780579710144927</c:v>
                </c:pt>
                <c:pt idx="779">
                  <c:v>16.780579710144927</c:v>
                </c:pt>
                <c:pt idx="780">
                  <c:v>17.001376811594206</c:v>
                </c:pt>
                <c:pt idx="781">
                  <c:v>17.222173913043481</c:v>
                </c:pt>
                <c:pt idx="782">
                  <c:v>17.570291970802923</c:v>
                </c:pt>
                <c:pt idx="783">
                  <c:v>18.237518248175185</c:v>
                </c:pt>
                <c:pt idx="784">
                  <c:v>18.904744525547446</c:v>
                </c:pt>
                <c:pt idx="785">
                  <c:v>19.430144927536233</c:v>
                </c:pt>
                <c:pt idx="786">
                  <c:v>19.728776978417272</c:v>
                </c:pt>
                <c:pt idx="787">
                  <c:v>20.023142857142862</c:v>
                </c:pt>
                <c:pt idx="788">
                  <c:v>20.458428571428573</c:v>
                </c:pt>
                <c:pt idx="789">
                  <c:v>21.038816778571434</c:v>
                </c:pt>
                <c:pt idx="790">
                  <c:v>21.619183221428575</c:v>
                </c:pt>
                <c:pt idx="791">
                  <c:v>22.199571428571431</c:v>
                </c:pt>
                <c:pt idx="792">
                  <c:v>22.690425531914897</c:v>
                </c:pt>
                <c:pt idx="793">
                  <c:v>23.338723404255326</c:v>
                </c:pt>
                <c:pt idx="794">
                  <c:v>23.818098591549305</c:v>
                </c:pt>
                <c:pt idx="795">
                  <c:v>24.07769230769231</c:v>
                </c:pt>
                <c:pt idx="796">
                  <c:v>24.333680555555556</c:v>
                </c:pt>
                <c:pt idx="797">
                  <c:v>24.756875000000001</c:v>
                </c:pt>
                <c:pt idx="798">
                  <c:v>24.936437862068967</c:v>
                </c:pt>
                <c:pt idx="799">
                  <c:v>25.286527655172417</c:v>
                </c:pt>
                <c:pt idx="800">
                  <c:v>25.461232876712334</c:v>
                </c:pt>
                <c:pt idx="801">
                  <c:v>24.835136986301372</c:v>
                </c:pt>
                <c:pt idx="802">
                  <c:v>24.376000000000005</c:v>
                </c:pt>
                <c:pt idx="803">
                  <c:v>23.910486111111112</c:v>
                </c:pt>
                <c:pt idx="804">
                  <c:v>23.102911901408458</c:v>
                </c:pt>
                <c:pt idx="805">
                  <c:v>22.114088723404258</c:v>
                </c:pt>
                <c:pt idx="806">
                  <c:v>20.961631205673761</c:v>
                </c:pt>
                <c:pt idx="807">
                  <c:v>19.383490500000008</c:v>
                </c:pt>
                <c:pt idx="808">
                  <c:v>18.080314531914897</c:v>
                </c:pt>
                <c:pt idx="809">
                  <c:v>16.639645390070925</c:v>
                </c:pt>
                <c:pt idx="810">
                  <c:v>15.559148936170214</c:v>
                </c:pt>
                <c:pt idx="811">
                  <c:v>14.478652482269506</c:v>
                </c:pt>
                <c:pt idx="812">
                  <c:v>13.398156028368795</c:v>
                </c:pt>
                <c:pt idx="813">
                  <c:v>13.638959635714286</c:v>
                </c:pt>
                <c:pt idx="814">
                  <c:v>13.784040364285717</c:v>
                </c:pt>
                <c:pt idx="815">
                  <c:v>13.92914285714286</c:v>
                </c:pt>
                <c:pt idx="816">
                  <c:v>14.436968935714287</c:v>
                </c:pt>
                <c:pt idx="817">
                  <c:v>15.052333446043168</c:v>
                </c:pt>
                <c:pt idx="818">
                  <c:v>15.563812949640289</c:v>
                </c:pt>
                <c:pt idx="819">
                  <c:v>16.044596731884059</c:v>
                </c:pt>
                <c:pt idx="820">
                  <c:v>16.412577181159424</c:v>
                </c:pt>
                <c:pt idx="821">
                  <c:v>16.780579710144927</c:v>
                </c:pt>
                <c:pt idx="822">
                  <c:v>17.148582239130434</c:v>
                </c:pt>
                <c:pt idx="823">
                  <c:v>17.516562688405799</c:v>
                </c:pt>
                <c:pt idx="824">
                  <c:v>17.504042553191493</c:v>
                </c:pt>
                <c:pt idx="825">
                  <c:v>18.282000000000004</c:v>
                </c:pt>
                <c:pt idx="826">
                  <c:v>18.934928571428575</c:v>
                </c:pt>
                <c:pt idx="827">
                  <c:v>19.58785714285715</c:v>
                </c:pt>
                <c:pt idx="828">
                  <c:v>20.386402877697844</c:v>
                </c:pt>
                <c:pt idx="829">
                  <c:v>20.893714285714289</c:v>
                </c:pt>
                <c:pt idx="830">
                  <c:v>21.54664285714286</c:v>
                </c:pt>
                <c:pt idx="831">
                  <c:v>21.909453500000005</c:v>
                </c:pt>
                <c:pt idx="832">
                  <c:v>22.272046500000005</c:v>
                </c:pt>
                <c:pt idx="833">
                  <c:v>22.474326241134754</c:v>
                </c:pt>
                <c:pt idx="834">
                  <c:v>22.924975071428577</c:v>
                </c:pt>
                <c:pt idx="835">
                  <c:v>23.215310642857144</c:v>
                </c:pt>
                <c:pt idx="836">
                  <c:v>23.505428571428578</c:v>
                </c:pt>
                <c:pt idx="837">
                  <c:v>23.287785714285718</c:v>
                </c:pt>
                <c:pt idx="838">
                  <c:v>23.070142857142862</c:v>
                </c:pt>
                <c:pt idx="839">
                  <c:v>22.690425531914897</c:v>
                </c:pt>
                <c:pt idx="840">
                  <c:v>22.762386595744687</c:v>
                </c:pt>
                <c:pt idx="841">
                  <c:v>22.834563758865254</c:v>
                </c:pt>
                <c:pt idx="842">
                  <c:v>22.74521126760564</c:v>
                </c:pt>
                <c:pt idx="843">
                  <c:v>22.799230769230771</c:v>
                </c:pt>
                <c:pt idx="844">
                  <c:v>22.852500000000006</c:v>
                </c:pt>
                <c:pt idx="845">
                  <c:v>22.59340136054422</c:v>
                </c:pt>
                <c:pt idx="846">
                  <c:v>23.284261972789118</c:v>
                </c:pt>
                <c:pt idx="847">
                  <c:v>23.653513355704703</c:v>
                </c:pt>
                <c:pt idx="848">
                  <c:v>24.012781456953643</c:v>
                </c:pt>
                <c:pt idx="849">
                  <c:v>23.499738562091505</c:v>
                </c:pt>
                <c:pt idx="850">
                  <c:v>23.149285714285714</c:v>
                </c:pt>
                <c:pt idx="851">
                  <c:v>22.80335483870968</c:v>
                </c:pt>
                <c:pt idx="852">
                  <c:v>21.736560509554145</c:v>
                </c:pt>
                <c:pt idx="853">
                  <c:v>20.827594936708866</c:v>
                </c:pt>
                <c:pt idx="854">
                  <c:v>19.805500000000002</c:v>
                </c:pt>
                <c:pt idx="855">
                  <c:v>19.303975155279502</c:v>
                </c:pt>
                <c:pt idx="856">
                  <c:v>18.693251533742334</c:v>
                </c:pt>
                <c:pt idx="857">
                  <c:v>18.319386503067488</c:v>
                </c:pt>
                <c:pt idx="858">
                  <c:v>17.959965542682934</c:v>
                </c:pt>
                <c:pt idx="859">
                  <c:v>17.604882733333337</c:v>
                </c:pt>
                <c:pt idx="860">
                  <c:v>17.358666666666668</c:v>
                </c:pt>
                <c:pt idx="861">
                  <c:v>17.698143712574854</c:v>
                </c:pt>
                <c:pt idx="862">
                  <c:v>18.136904761904763</c:v>
                </c:pt>
                <c:pt idx="863">
                  <c:v>18.57047337278107</c:v>
                </c:pt>
                <c:pt idx="864">
                  <c:v>18.810807751479295</c:v>
                </c:pt>
                <c:pt idx="865">
                  <c:v>19.051322426035508</c:v>
                </c:pt>
                <c:pt idx="866">
                  <c:v>18.955174418604656</c:v>
                </c:pt>
                <c:pt idx="867">
                  <c:v>18.912413793103454</c:v>
                </c:pt>
                <c:pt idx="868">
                  <c:v>18.978457142857145</c:v>
                </c:pt>
                <c:pt idx="869">
                  <c:v>19.152571428571434</c:v>
                </c:pt>
                <c:pt idx="870">
                  <c:v>19.145842011494256</c:v>
                </c:pt>
                <c:pt idx="871">
                  <c:v>19.139210924855494</c:v>
                </c:pt>
                <c:pt idx="872">
                  <c:v>18.912413793103454</c:v>
                </c:pt>
                <c:pt idx="873">
                  <c:v>18.095152356321844</c:v>
                </c:pt>
                <c:pt idx="874">
                  <c:v>17.278013500000004</c:v>
                </c:pt>
                <c:pt idx="875">
                  <c:v>16.460804597701152</c:v>
                </c:pt>
                <c:pt idx="876">
                  <c:v>16.402438787356328</c:v>
                </c:pt>
                <c:pt idx="877">
                  <c:v>16.344055465517243</c:v>
                </c:pt>
                <c:pt idx="878">
                  <c:v>16.285689655172419</c:v>
                </c:pt>
                <c:pt idx="879">
                  <c:v>16.13459628</c:v>
                </c:pt>
                <c:pt idx="880">
                  <c:v>16.076546577142857</c:v>
                </c:pt>
                <c:pt idx="881">
                  <c:v>15.927500000000002</c:v>
                </c:pt>
                <c:pt idx="882">
                  <c:v>15.722743790960456</c:v>
                </c:pt>
                <c:pt idx="883">
                  <c:v>15.607990672316387</c:v>
                </c:pt>
                <c:pt idx="884">
                  <c:v>15.493220338983056</c:v>
                </c:pt>
                <c:pt idx="885">
                  <c:v>15.665367231638422</c:v>
                </c:pt>
                <c:pt idx="886">
                  <c:v>15.83751412429379</c:v>
                </c:pt>
                <c:pt idx="887">
                  <c:v>15.919719101123597</c:v>
                </c:pt>
                <c:pt idx="888">
                  <c:v>16.090898876404495</c:v>
                </c:pt>
                <c:pt idx="889">
                  <c:v>16.262078651685396</c:v>
                </c:pt>
                <c:pt idx="890">
                  <c:v>16.433258426966294</c:v>
                </c:pt>
                <c:pt idx="891">
                  <c:v>16.661492421348317</c:v>
                </c:pt>
                <c:pt idx="892">
                  <c:v>16.795387424581008</c:v>
                </c:pt>
                <c:pt idx="893">
                  <c:v>16.834254143646412</c:v>
                </c:pt>
                <c:pt idx="894">
                  <c:v>16.778145574585636</c:v>
                </c:pt>
                <c:pt idx="895">
                  <c:v>16.722020171270717</c:v>
                </c:pt>
                <c:pt idx="896">
                  <c:v>16.665911602209945</c:v>
                </c:pt>
                <c:pt idx="897">
                  <c:v>16.497569060773483</c:v>
                </c:pt>
                <c:pt idx="898">
                  <c:v>16.329226519337016</c:v>
                </c:pt>
                <c:pt idx="899">
                  <c:v>16.072087912087916</c:v>
                </c:pt>
                <c:pt idx="900">
                  <c:v>15.737252747252748</c:v>
                </c:pt>
                <c:pt idx="901">
                  <c:v>15.487513812154699</c:v>
                </c:pt>
                <c:pt idx="902">
                  <c:v>14.985245901639347</c:v>
                </c:pt>
                <c:pt idx="903">
                  <c:v>14.572608695652177</c:v>
                </c:pt>
                <c:pt idx="904">
                  <c:v>14.164432432432434</c:v>
                </c:pt>
                <c:pt idx="905">
                  <c:v>13.687058823529414</c:v>
                </c:pt>
                <c:pt idx="906">
                  <c:v>13.183153277777778</c:v>
                </c:pt>
                <c:pt idx="907">
                  <c:v>13.173493321782182</c:v>
                </c:pt>
                <c:pt idx="908">
                  <c:v>13.293284313725493</c:v>
                </c:pt>
                <c:pt idx="909">
                  <c:v>13.867761293269231</c:v>
                </c:pt>
                <c:pt idx="910">
                  <c:v>14.352800516431927</c:v>
                </c:pt>
                <c:pt idx="911">
                  <c:v>15.022418604651167</c:v>
                </c:pt>
                <c:pt idx="912">
                  <c:v>16.014465116279073</c:v>
                </c:pt>
                <c:pt idx="913">
                  <c:v>17.006511627906978</c:v>
                </c:pt>
                <c:pt idx="914">
                  <c:v>17.669817351598176</c:v>
                </c:pt>
                <c:pt idx="915">
                  <c:v>18.458280776255712</c:v>
                </c:pt>
                <c:pt idx="916">
                  <c:v>19.246605068493153</c:v>
                </c:pt>
                <c:pt idx="917">
                  <c:v>19.944000000000003</c:v>
                </c:pt>
                <c:pt idx="918">
                  <c:v>20.267628333333338</c:v>
                </c:pt>
                <c:pt idx="919">
                  <c:v>20.493851155555561</c:v>
                </c:pt>
                <c:pt idx="920">
                  <c:v>20.534130434782611</c:v>
                </c:pt>
                <c:pt idx="921">
                  <c:v>20.799086956521741</c:v>
                </c:pt>
                <c:pt idx="922">
                  <c:v>20.972857142857144</c:v>
                </c:pt>
                <c:pt idx="923">
                  <c:v>20.964401709401717</c:v>
                </c:pt>
                <c:pt idx="924">
                  <c:v>21.12753801687764</c:v>
                </c:pt>
                <c:pt idx="925">
                  <c:v>21.739631872340432</c:v>
                </c:pt>
                <c:pt idx="926">
                  <c:v>22.266538461538463</c:v>
                </c:pt>
                <c:pt idx="927">
                  <c:v>22.532436974789917</c:v>
                </c:pt>
                <c:pt idx="928">
                  <c:v>23.075606694560673</c:v>
                </c:pt>
                <c:pt idx="929">
                  <c:v>23.516265560165976</c:v>
                </c:pt>
                <c:pt idx="930">
                  <c:v>24.10127049180328</c:v>
                </c:pt>
                <c:pt idx="931">
                  <c:v>24.873469387755105</c:v>
                </c:pt>
                <c:pt idx="932">
                  <c:v>25.744040816326532</c:v>
                </c:pt>
                <c:pt idx="933">
                  <c:v>26.765272581967221</c:v>
                </c:pt>
                <c:pt idx="934">
                  <c:v>27.909890454545462</c:v>
                </c:pt>
                <c:pt idx="935">
                  <c:v>28.95282157676349</c:v>
                </c:pt>
                <c:pt idx="936">
                  <c:v>29.454333333333338</c:v>
                </c:pt>
                <c:pt idx="937">
                  <c:v>30.085924369747907</c:v>
                </c:pt>
                <c:pt idx="938">
                  <c:v>30.47</c:v>
                </c:pt>
                <c:pt idx="939">
                  <c:v>30.427545983263606</c:v>
                </c:pt>
                <c:pt idx="940">
                  <c:v>30.640657605042023</c:v>
                </c:pt>
                <c:pt idx="941">
                  <c:v>30.59748953974896</c:v>
                </c:pt>
                <c:pt idx="942">
                  <c:v>30.812883924050634</c:v>
                </c:pt>
                <c:pt idx="943">
                  <c:v>30.640657605042023</c:v>
                </c:pt>
                <c:pt idx="944">
                  <c:v>30.47000000000001</c:v>
                </c:pt>
                <c:pt idx="945">
                  <c:v>30.427187721518994</c:v>
                </c:pt>
                <c:pt idx="946">
                  <c:v>30.000531554621851</c:v>
                </c:pt>
                <c:pt idx="947">
                  <c:v>29.9535593220339</c:v>
                </c:pt>
                <c:pt idx="948">
                  <c:v>30.297163787234048</c:v>
                </c:pt>
                <c:pt idx="949">
                  <c:v>30.513176638297878</c:v>
                </c:pt>
                <c:pt idx="950">
                  <c:v>30.599110169491528</c:v>
                </c:pt>
                <c:pt idx="951">
                  <c:v>31.330777500000003</c:v>
                </c:pt>
                <c:pt idx="952">
                  <c:v>31.927031687763719</c:v>
                </c:pt>
                <c:pt idx="953">
                  <c:v>32.518403361344539</c:v>
                </c:pt>
                <c:pt idx="954">
                  <c:v>32.872199170124482</c:v>
                </c:pt>
                <c:pt idx="955">
                  <c:v>33.353991769547335</c:v>
                </c:pt>
                <c:pt idx="956">
                  <c:v>33.966557377049192</c:v>
                </c:pt>
                <c:pt idx="957">
                  <c:v>34.185853658536587</c:v>
                </c:pt>
                <c:pt idx="958">
                  <c:v>34.540890688259111</c:v>
                </c:pt>
                <c:pt idx="959">
                  <c:v>34.61392</c:v>
                </c:pt>
                <c:pt idx="960">
                  <c:v>34.028872007874021</c:v>
                </c:pt>
                <c:pt idx="961">
                  <c:v>33.592048677042804</c:v>
                </c:pt>
                <c:pt idx="962">
                  <c:v>33.422519379844964</c:v>
                </c:pt>
                <c:pt idx="963">
                  <c:v>32.989443837209308</c:v>
                </c:pt>
                <c:pt idx="964">
                  <c:v>32.430785675675679</c:v>
                </c:pt>
                <c:pt idx="965">
                  <c:v>31.99938223938225</c:v>
                </c:pt>
                <c:pt idx="966">
                  <c:v>31.175868725868728</c:v>
                </c:pt>
                <c:pt idx="967">
                  <c:v>30.352355212355217</c:v>
                </c:pt>
                <c:pt idx="968">
                  <c:v>29.302567049808427</c:v>
                </c:pt>
                <c:pt idx="969">
                  <c:v>28.919402633587794</c:v>
                </c:pt>
                <c:pt idx="970">
                  <c:v>28.430933750000005</c:v>
                </c:pt>
                <c:pt idx="971">
                  <c:v>28.055396226415098</c:v>
                </c:pt>
                <c:pt idx="972">
                  <c:v>27.902126377358496</c:v>
                </c:pt>
                <c:pt idx="973">
                  <c:v>27.9597585931559</c:v>
                </c:pt>
                <c:pt idx="974">
                  <c:v>27.805323193916351</c:v>
                </c:pt>
                <c:pt idx="975">
                  <c:v>27.46916666666667</c:v>
                </c:pt>
                <c:pt idx="976">
                  <c:v>27.238333333333337</c:v>
                </c:pt>
                <c:pt idx="977">
                  <c:v>26.90558490566038</c:v>
                </c:pt>
                <c:pt idx="978">
                  <c:v>26.780162883895137</c:v>
                </c:pt>
                <c:pt idx="979">
                  <c:v>26.856166704119858</c:v>
                </c:pt>
                <c:pt idx="980">
                  <c:v>26.932284644194763</c:v>
                </c:pt>
                <c:pt idx="981">
                  <c:v>27.084406404494391</c:v>
                </c:pt>
                <c:pt idx="982">
                  <c:v>27.236642284644198</c:v>
                </c:pt>
                <c:pt idx="983">
                  <c:v>27.388764044943823</c:v>
                </c:pt>
                <c:pt idx="984">
                  <c:v>27.606278195488724</c:v>
                </c:pt>
                <c:pt idx="985">
                  <c:v>27.825433962264157</c:v>
                </c:pt>
                <c:pt idx="986">
                  <c:v>27.83537593984963</c:v>
                </c:pt>
                <c:pt idx="987">
                  <c:v>28.140877781954888</c:v>
                </c:pt>
                <c:pt idx="988">
                  <c:v>28.339724756554315</c:v>
                </c:pt>
                <c:pt idx="989">
                  <c:v>28.537201492537314</c:v>
                </c:pt>
                <c:pt idx="990">
                  <c:v>28.688755634328363</c:v>
                </c:pt>
                <c:pt idx="991">
                  <c:v>28.733210000000007</c:v>
                </c:pt>
                <c:pt idx="992">
                  <c:v>28.884200743494425</c:v>
                </c:pt>
                <c:pt idx="993">
                  <c:v>28.626790703703708</c:v>
                </c:pt>
                <c:pt idx="994">
                  <c:v>28.582105985130116</c:v>
                </c:pt>
                <c:pt idx="995">
                  <c:v>28.431115241635691</c:v>
                </c:pt>
                <c:pt idx="996">
                  <c:v>28.582105985130116</c:v>
                </c:pt>
                <c:pt idx="997">
                  <c:v>28.733210000000007</c:v>
                </c:pt>
                <c:pt idx="998">
                  <c:v>28.884200743494425</c:v>
                </c:pt>
                <c:pt idx="999">
                  <c:v>29.257225783582093</c:v>
                </c:pt>
                <c:pt idx="1000">
                  <c:v>29.412838252788113</c:v>
                </c:pt>
                <c:pt idx="1001">
                  <c:v>29.677100371747219</c:v>
                </c:pt>
                <c:pt idx="1002">
                  <c:v>29.71481973977696</c:v>
                </c:pt>
                <c:pt idx="1003">
                  <c:v>29.752652379182159</c:v>
                </c:pt>
                <c:pt idx="1004">
                  <c:v>29.901529850746272</c:v>
                </c:pt>
                <c:pt idx="1005">
                  <c:v>30.432139888059705</c:v>
                </c:pt>
                <c:pt idx="1006">
                  <c:v>30.962636231343286</c:v>
                </c:pt>
                <c:pt idx="1007">
                  <c:v>31.611198501872664</c:v>
                </c:pt>
                <c:pt idx="1008">
                  <c:v>32.333919513108619</c:v>
                </c:pt>
                <c:pt idx="1009">
                  <c:v>33.056754644194761</c:v>
                </c:pt>
                <c:pt idx="1010">
                  <c:v>33.779475655430716</c:v>
                </c:pt>
                <c:pt idx="1011">
                  <c:v>34.768552397003752</c:v>
                </c:pt>
                <c:pt idx="1012">
                  <c:v>35.757515018726593</c:v>
                </c:pt>
                <c:pt idx="1013">
                  <c:v>36.746591760299637</c:v>
                </c:pt>
                <c:pt idx="1014">
                  <c:v>37.443195932835827</c:v>
                </c:pt>
                <c:pt idx="1015">
                  <c:v>38.277027947761198</c:v>
                </c:pt>
                <c:pt idx="1016">
                  <c:v>38.965353159851304</c:v>
                </c:pt>
                <c:pt idx="1017">
                  <c:v>39.644981412639417</c:v>
                </c:pt>
                <c:pt idx="1018">
                  <c:v>40.324609665427516</c:v>
                </c:pt>
                <c:pt idx="1019">
                  <c:v>41.157238805970152</c:v>
                </c:pt>
                <c:pt idx="1020">
                  <c:v>41.422486977611946</c:v>
                </c:pt>
                <c:pt idx="1021">
                  <c:v>41.687848843283582</c:v>
                </c:pt>
                <c:pt idx="1022">
                  <c:v>41.953097014925376</c:v>
                </c:pt>
                <c:pt idx="1023">
                  <c:v>41.45732342007436</c:v>
                </c:pt>
                <c:pt idx="1024">
                  <c:v>40.965222222222231</c:v>
                </c:pt>
                <c:pt idx="1025">
                  <c:v>40.327941176470603</c:v>
                </c:pt>
                <c:pt idx="1026">
                  <c:v>39.514585802919711</c:v>
                </c:pt>
                <c:pt idx="1027">
                  <c:v>39.138547582417587</c:v>
                </c:pt>
                <c:pt idx="1028">
                  <c:v>38.476715328467165</c:v>
                </c:pt>
                <c:pt idx="1029">
                  <c:v>38.152096400000005</c:v>
                </c:pt>
                <c:pt idx="1030">
                  <c:v>37.967503600000008</c:v>
                </c:pt>
                <c:pt idx="1031">
                  <c:v>37.645905797101456</c:v>
                </c:pt>
                <c:pt idx="1032">
                  <c:v>37.609143079710144</c:v>
                </c:pt>
                <c:pt idx="1033">
                  <c:v>37.436630000000008</c:v>
                </c:pt>
                <c:pt idx="1034">
                  <c:v>37.265467625899284</c:v>
                </c:pt>
                <c:pt idx="1035">
                  <c:v>37.204743691756278</c:v>
                </c:pt>
                <c:pt idx="1036">
                  <c:v>37.144344678571436</c:v>
                </c:pt>
                <c:pt idx="1037">
                  <c:v>37.084483985765125</c:v>
                </c:pt>
                <c:pt idx="1038">
                  <c:v>37.001885123674917</c:v>
                </c:pt>
                <c:pt idx="1039">
                  <c:v>37.181259752650178</c:v>
                </c:pt>
                <c:pt idx="1040">
                  <c:v>37.36074204946997</c:v>
                </c:pt>
                <c:pt idx="1041">
                  <c:v>37.001885123674917</c:v>
                </c:pt>
                <c:pt idx="1042">
                  <c:v>36.513896161971843</c:v>
                </c:pt>
                <c:pt idx="1043">
                  <c:v>36.156302816901416</c:v>
                </c:pt>
                <c:pt idx="1044">
                  <c:v>35.086631153846156</c:v>
                </c:pt>
                <c:pt idx="1045">
                  <c:v>34.269907307692314</c:v>
                </c:pt>
                <c:pt idx="1046">
                  <c:v>33.220763888888897</c:v>
                </c:pt>
                <c:pt idx="1047">
                  <c:v>32.36778546712803</c:v>
                </c:pt>
                <c:pt idx="1048">
                  <c:v>31.629757785467135</c:v>
                </c:pt>
                <c:pt idx="1049">
                  <c:v>30.891730103806236</c:v>
                </c:pt>
                <c:pt idx="1050">
                  <c:v>30.610056931034489</c:v>
                </c:pt>
                <c:pt idx="1051">
                  <c:v>30.540323494809691</c:v>
                </c:pt>
                <c:pt idx="1052">
                  <c:v>30.364567474048446</c:v>
                </c:pt>
                <c:pt idx="1053">
                  <c:v>30.399676505190317</c:v>
                </c:pt>
                <c:pt idx="1054">
                  <c:v>30.329943068965523</c:v>
                </c:pt>
                <c:pt idx="1055">
                  <c:v>30.47000000000001</c:v>
                </c:pt>
                <c:pt idx="1056">
                  <c:v>31.135401758620695</c:v>
                </c:pt>
                <c:pt idx="1057">
                  <c:v>32.016378858131496</c:v>
                </c:pt>
                <c:pt idx="1058">
                  <c:v>32.789515570934263</c:v>
                </c:pt>
                <c:pt idx="1059">
                  <c:v>33.692149965517245</c:v>
                </c:pt>
                <c:pt idx="1060">
                  <c:v>34.707746586206902</c:v>
                </c:pt>
                <c:pt idx="1061">
                  <c:v>35.600687285223366</c:v>
                </c:pt>
                <c:pt idx="1062">
                  <c:v>35.583116438356171</c:v>
                </c:pt>
                <c:pt idx="1063">
                  <c:v>35.687465753424661</c:v>
                </c:pt>
                <c:pt idx="1064">
                  <c:v>35.669658703071676</c:v>
                </c:pt>
                <c:pt idx="1065">
                  <c:v>35.410181938775516</c:v>
                </c:pt>
                <c:pt idx="1066">
                  <c:v>35.271926904761912</c:v>
                </c:pt>
                <c:pt idx="1067">
                  <c:v>35.133775510204089</c:v>
                </c:pt>
                <c:pt idx="1068">
                  <c:v>35.253686006825944</c:v>
                </c:pt>
                <c:pt idx="1069">
                  <c:v>35.133775510204089</c:v>
                </c:pt>
                <c:pt idx="1070">
                  <c:v>35.133775510204089</c:v>
                </c:pt>
                <c:pt idx="1071">
                  <c:v>34.567130474576274</c:v>
                </c:pt>
                <c:pt idx="1072">
                  <c:v>34.119479694915256</c:v>
                </c:pt>
                <c:pt idx="1073">
                  <c:v>33.558175675675677</c:v>
                </c:pt>
                <c:pt idx="1074">
                  <c:v>33.592454425675676</c:v>
                </c:pt>
                <c:pt idx="1075">
                  <c:v>33.626836114864872</c:v>
                </c:pt>
                <c:pt idx="1076">
                  <c:v>33.661114864864871</c:v>
                </c:pt>
                <c:pt idx="1077">
                  <c:v>33.435201342281886</c:v>
                </c:pt>
                <c:pt idx="1078">
                  <c:v>33.435201342281886</c:v>
                </c:pt>
                <c:pt idx="1079">
                  <c:v>33.435201342281886</c:v>
                </c:pt>
                <c:pt idx="1080">
                  <c:v>32.821711409395974</c:v>
                </c:pt>
                <c:pt idx="1081">
                  <c:v>32.208221476510069</c:v>
                </c:pt>
                <c:pt idx="1082">
                  <c:v>31.594731543624164</c:v>
                </c:pt>
                <c:pt idx="1083">
                  <c:v>31.39023489932886</c:v>
                </c:pt>
                <c:pt idx="1084">
                  <c:v>31.185738255033556</c:v>
                </c:pt>
                <c:pt idx="1085">
                  <c:v>30.981241610738259</c:v>
                </c:pt>
                <c:pt idx="1086">
                  <c:v>30.842444966666672</c:v>
                </c:pt>
                <c:pt idx="1087">
                  <c:v>31.01346658862877</c:v>
                </c:pt>
                <c:pt idx="1088">
                  <c:v>30.977833333333333</c:v>
                </c:pt>
                <c:pt idx="1089">
                  <c:v>31.451844966666673</c:v>
                </c:pt>
                <c:pt idx="1090">
                  <c:v>31.925755033333342</c:v>
                </c:pt>
                <c:pt idx="1091">
                  <c:v>32.399766666666672</c:v>
                </c:pt>
                <c:pt idx="1092">
                  <c:v>33.009166666666673</c:v>
                </c:pt>
                <c:pt idx="1093">
                  <c:v>33.506877076411961</c:v>
                </c:pt>
                <c:pt idx="1094">
                  <c:v>34.114252491694359</c:v>
                </c:pt>
                <c:pt idx="1095">
                  <c:v>34.337571225165568</c:v>
                </c:pt>
                <c:pt idx="1096">
                  <c:v>34.673951953642387</c:v>
                </c:pt>
                <c:pt idx="1097">
                  <c:v>35.01023178807948</c:v>
                </c:pt>
                <c:pt idx="1098">
                  <c:v>35.09580858085809</c:v>
                </c:pt>
                <c:pt idx="1099">
                  <c:v>35.296930693069307</c:v>
                </c:pt>
                <c:pt idx="1100">
                  <c:v>35.381282894736849</c:v>
                </c:pt>
                <c:pt idx="1101">
                  <c:v>35.84905753289474</c:v>
                </c:pt>
                <c:pt idx="1102">
                  <c:v>36.316731940789488</c:v>
                </c:pt>
                <c:pt idx="1103">
                  <c:v>36.784506578947379</c:v>
                </c:pt>
                <c:pt idx="1104">
                  <c:v>36.918113519736849</c:v>
                </c:pt>
                <c:pt idx="1105">
                  <c:v>37.051820690789484</c:v>
                </c:pt>
                <c:pt idx="1106">
                  <c:v>37.063508196721315</c:v>
                </c:pt>
                <c:pt idx="1107">
                  <c:v>37.496382000000004</c:v>
                </c:pt>
                <c:pt idx="1108">
                  <c:v>37.929355704918038</c:v>
                </c:pt>
                <c:pt idx="1109">
                  <c:v>38.236862745098044</c:v>
                </c:pt>
                <c:pt idx="1110">
                  <c:v>38.509315960912055</c:v>
                </c:pt>
                <c:pt idx="1111">
                  <c:v>38.906319218241052</c:v>
                </c:pt>
                <c:pt idx="1112">
                  <c:v>39.303322475570035</c:v>
                </c:pt>
                <c:pt idx="1113">
                  <c:v>39.373571428571431</c:v>
                </c:pt>
                <c:pt idx="1114">
                  <c:v>39.571428571428577</c:v>
                </c:pt>
                <c:pt idx="1115">
                  <c:v>39.640582524271849</c:v>
                </c:pt>
                <c:pt idx="1116">
                  <c:v>40.166461197411017</c:v>
                </c:pt>
                <c:pt idx="1117">
                  <c:v>40.692438478964405</c:v>
                </c:pt>
                <c:pt idx="1118">
                  <c:v>41.218317152103566</c:v>
                </c:pt>
                <c:pt idx="1119">
                  <c:v>41.711359223300981</c:v>
                </c:pt>
                <c:pt idx="1120">
                  <c:v>42.204401294498389</c:v>
                </c:pt>
                <c:pt idx="1121">
                  <c:v>42.559709677419356</c:v>
                </c:pt>
                <c:pt idx="1122">
                  <c:v>42.880107684887463</c:v>
                </c:pt>
                <c:pt idx="1123">
                  <c:v>43.477053258064522</c:v>
                </c:pt>
                <c:pt idx="1124">
                  <c:v>43.794501607717038</c:v>
                </c:pt>
                <c:pt idx="1125">
                  <c:v>44.055799003215434</c:v>
                </c:pt>
                <c:pt idx="1126">
                  <c:v>44.174956762820514</c:v>
                </c:pt>
                <c:pt idx="1127">
                  <c:v>44.435416666666676</c:v>
                </c:pt>
                <c:pt idx="1128">
                  <c:v>44.858578557692319</c:v>
                </c:pt>
                <c:pt idx="1129">
                  <c:v>45.281838108974362</c:v>
                </c:pt>
                <c:pt idx="1130">
                  <c:v>45.558977635782746</c:v>
                </c:pt>
                <c:pt idx="1131">
                  <c:v>45.931390159235676</c:v>
                </c:pt>
                <c:pt idx="1132">
                  <c:v>46.448992006369437</c:v>
                </c:pt>
                <c:pt idx="1133">
                  <c:v>46.669240506329118</c:v>
                </c:pt>
                <c:pt idx="1134">
                  <c:v>47.119251550632917</c:v>
                </c:pt>
                <c:pt idx="1135">
                  <c:v>47.569166170886078</c:v>
                </c:pt>
                <c:pt idx="1136">
                  <c:v>48.019177215189885</c:v>
                </c:pt>
                <c:pt idx="1137">
                  <c:v>48.540536277602527</c:v>
                </c:pt>
                <c:pt idx="1138">
                  <c:v>49.21337539432178</c:v>
                </c:pt>
                <c:pt idx="1139">
                  <c:v>49.729339622641518</c:v>
                </c:pt>
                <c:pt idx="1140">
                  <c:v>50.208427672955985</c:v>
                </c:pt>
                <c:pt idx="1141">
                  <c:v>50.370718750000009</c:v>
                </c:pt>
                <c:pt idx="1142">
                  <c:v>50.688411214953277</c:v>
                </c:pt>
                <c:pt idx="1143">
                  <c:v>50.751888544891656</c:v>
                </c:pt>
                <c:pt idx="1144">
                  <c:v>51.129226006191963</c:v>
                </c:pt>
                <c:pt idx="1145">
                  <c:v>51.347592592592605</c:v>
                </c:pt>
                <c:pt idx="1146">
                  <c:v>51.34588766153847</c:v>
                </c:pt>
                <c:pt idx="1147">
                  <c:v>51.187084128440368</c:v>
                </c:pt>
                <c:pt idx="1148">
                  <c:v>51.342415902140672</c:v>
                </c:pt>
                <c:pt idx="1149">
                  <c:v>51.153758389057757</c:v>
                </c:pt>
                <c:pt idx="1150">
                  <c:v>51.277305440729492</c:v>
                </c:pt>
                <c:pt idx="1151">
                  <c:v>51.400759878419464</c:v>
                </c:pt>
                <c:pt idx="1152">
                  <c:v>51.092077477203667</c:v>
                </c:pt>
                <c:pt idx="1153">
                  <c:v>50.783302462006084</c:v>
                </c:pt>
                <c:pt idx="1154">
                  <c:v>50.321666666666673</c:v>
                </c:pt>
                <c:pt idx="1155">
                  <c:v>49.801419939577045</c:v>
                </c:pt>
                <c:pt idx="1156">
                  <c:v>49.284307228915665</c:v>
                </c:pt>
                <c:pt idx="1157">
                  <c:v>48.770300300300306</c:v>
                </c:pt>
                <c:pt idx="1158">
                  <c:v>48.533053892215584</c:v>
                </c:pt>
                <c:pt idx="1159">
                  <c:v>48.297223880597016</c:v>
                </c:pt>
                <c:pt idx="1160">
                  <c:v>48.062797619047622</c:v>
                </c:pt>
                <c:pt idx="1161">
                  <c:v>48.01059347181009</c:v>
                </c:pt>
                <c:pt idx="1162">
                  <c:v>47.958698224852085</c:v>
                </c:pt>
                <c:pt idx="1163">
                  <c:v>47.90710914454278</c:v>
                </c:pt>
                <c:pt idx="1164">
                  <c:v>47.953793225806457</c:v>
                </c:pt>
                <c:pt idx="1165">
                  <c:v>48.140194473684218</c:v>
                </c:pt>
                <c:pt idx="1166">
                  <c:v>48.325597667638498</c:v>
                </c:pt>
                <c:pt idx="1167">
                  <c:v>48.568914273255814</c:v>
                </c:pt>
                <c:pt idx="1168">
                  <c:v>48.810908666666677</c:v>
                </c:pt>
                <c:pt idx="1169">
                  <c:v>48.910057636887615</c:v>
                </c:pt>
                <c:pt idx="1170">
                  <c:v>48.891690544412612</c:v>
                </c:pt>
                <c:pt idx="1171">
                  <c:v>49.013171428571432</c:v>
                </c:pt>
                <c:pt idx="1172">
                  <c:v>49.133960113960121</c:v>
                </c:pt>
                <c:pt idx="1173">
                  <c:v>49.143276232294625</c:v>
                </c:pt>
                <c:pt idx="1174">
                  <c:v>49.291422288135607</c:v>
                </c:pt>
                <c:pt idx="1175">
                  <c:v>49.438647887323945</c:v>
                </c:pt>
                <c:pt idx="1176">
                  <c:v>49.470955056179783</c:v>
                </c:pt>
                <c:pt idx="1177">
                  <c:v>49.36480446927375</c:v>
                </c:pt>
                <c:pt idx="1178">
                  <c:v>49.123379501385045</c:v>
                </c:pt>
                <c:pt idx="1179">
                  <c:v>48.908714848484863</c:v>
                </c:pt>
                <c:pt idx="1180">
                  <c:v>48.830100302197813</c:v>
                </c:pt>
                <c:pt idx="1181">
                  <c:v>48.61879781420766</c:v>
                </c:pt>
                <c:pt idx="1182">
                  <c:v>48.492591005434797</c:v>
                </c:pt>
                <c:pt idx="1183">
                  <c:v>48.367666243243249</c:v>
                </c:pt>
                <c:pt idx="1184">
                  <c:v>48.374204851752026</c:v>
                </c:pt>
                <c:pt idx="1185">
                  <c:v>47.815272144772123</c:v>
                </c:pt>
                <c:pt idx="1186">
                  <c:v>47.262382640000006</c:v>
                </c:pt>
                <c:pt idx="1187">
                  <c:v>46.715278514588867</c:v>
                </c:pt>
                <c:pt idx="1188">
                  <c:v>46.188650793650808</c:v>
                </c:pt>
                <c:pt idx="1189">
                  <c:v>45.544631578947374</c:v>
                </c:pt>
                <c:pt idx="1190">
                  <c:v>44.907356020942409</c:v>
                </c:pt>
                <c:pt idx="1191">
                  <c:v>44.267211714285722</c:v>
                </c:pt>
                <c:pt idx="1192">
                  <c:v>43.863143756476688</c:v>
                </c:pt>
                <c:pt idx="1193">
                  <c:v>43.34907216494846</c:v>
                </c:pt>
                <c:pt idx="1194">
                  <c:v>42.710111512820518</c:v>
                </c:pt>
                <c:pt idx="1195">
                  <c:v>42.293375666666677</c:v>
                </c:pt>
                <c:pt idx="1196">
                  <c:v>41.663061224489802</c:v>
                </c:pt>
                <c:pt idx="1197">
                  <c:v>40.858645964467016</c:v>
                </c:pt>
                <c:pt idx="1198">
                  <c:v>40.062433055555559</c:v>
                </c:pt>
                <c:pt idx="1199">
                  <c:v>39.274145728643219</c:v>
                </c:pt>
                <c:pt idx="1200">
                  <c:v>39.503819095477397</c:v>
                </c:pt>
                <c:pt idx="1201">
                  <c:v>39.633909774436098</c:v>
                </c:pt>
                <c:pt idx="1202">
                  <c:v>39.763350000000003</c:v>
                </c:pt>
                <c:pt idx="1203">
                  <c:v>39.917447655860357</c:v>
                </c:pt>
                <c:pt idx="1204">
                  <c:v>39.971423052109195</c:v>
                </c:pt>
                <c:pt idx="1205">
                  <c:v>39.926206896551733</c:v>
                </c:pt>
                <c:pt idx="1206">
                  <c:v>40.102637567567569</c:v>
                </c:pt>
                <c:pt idx="1207">
                  <c:v>40.278128700980403</c:v>
                </c:pt>
                <c:pt idx="1208">
                  <c:v>40.551985294117657</c:v>
                </c:pt>
                <c:pt idx="1209">
                  <c:v>41.123325183374092</c:v>
                </c:pt>
                <c:pt idx="1210">
                  <c:v>41.793814180929104</c:v>
                </c:pt>
                <c:pt idx="1211">
                  <c:v>42.257664233576648</c:v>
                </c:pt>
                <c:pt idx="1212">
                  <c:v>42.529521873479325</c:v>
                </c:pt>
                <c:pt idx="1213">
                  <c:v>42.594035133171921</c:v>
                </c:pt>
                <c:pt idx="1214">
                  <c:v>42.761038647343</c:v>
                </c:pt>
                <c:pt idx="1215">
                  <c:v>43.049557855421696</c:v>
                </c:pt>
                <c:pt idx="1216">
                  <c:v>43.336763197115388</c:v>
                </c:pt>
                <c:pt idx="1217">
                  <c:v>43.622517985611509</c:v>
                </c:pt>
                <c:pt idx="1218">
                  <c:v>43.82640451073987</c:v>
                </c:pt>
                <c:pt idx="1219">
                  <c:v>44.13311073809524</c:v>
                </c:pt>
                <c:pt idx="1220">
                  <c:v>44.43843230403801</c:v>
                </c:pt>
                <c:pt idx="1221">
                  <c:v>44.900606406619389</c:v>
                </c:pt>
                <c:pt idx="1222">
                  <c:v>45.465479929245291</c:v>
                </c:pt>
                <c:pt idx="1223">
                  <c:v>46.02762352941177</c:v>
                </c:pt>
                <c:pt idx="1224">
                  <c:v>46.825595046948358</c:v>
                </c:pt>
                <c:pt idx="1225">
                  <c:v>47.397754102564114</c:v>
                </c:pt>
                <c:pt idx="1226">
                  <c:v>47.851270207852195</c:v>
                </c:pt>
                <c:pt idx="1227">
                  <c:v>48.523684655963308</c:v>
                </c:pt>
                <c:pt idx="1228">
                  <c:v>49.186978337129851</c:v>
                </c:pt>
                <c:pt idx="1229">
                  <c:v>49.841199095022638</c:v>
                </c:pt>
                <c:pt idx="1230">
                  <c:v>50.783310406320545</c:v>
                </c:pt>
                <c:pt idx="1231">
                  <c:v>50.918477804878052</c:v>
                </c:pt>
                <c:pt idx="1232">
                  <c:v>51.839446902654878</c:v>
                </c:pt>
                <c:pt idx="1233">
                  <c:v>52.431586600877189</c:v>
                </c:pt>
                <c:pt idx="1234">
                  <c:v>53.128859498910685</c:v>
                </c:pt>
                <c:pt idx="1235">
                  <c:v>53.817142857142862</c:v>
                </c:pt>
                <c:pt idx="1236">
                  <c:v>53.79112336909872</c:v>
                </c:pt>
                <c:pt idx="1237">
                  <c:v>53.537662097457627</c:v>
                </c:pt>
                <c:pt idx="1238">
                  <c:v>53.290627615062775</c:v>
                </c:pt>
                <c:pt idx="1239">
                  <c:v>53.872673937500004</c:v>
                </c:pt>
                <c:pt idx="1240">
                  <c:v>54.001680061728393</c:v>
                </c:pt>
                <c:pt idx="1241">
                  <c:v>54.348530612244907</c:v>
                </c:pt>
                <c:pt idx="1242">
                  <c:v>54.66916297570851</c:v>
                </c:pt>
                <c:pt idx="1243">
                  <c:v>54.764766980000012</c:v>
                </c:pt>
                <c:pt idx="1244">
                  <c:v>54.858043478260875</c:v>
                </c:pt>
                <c:pt idx="1245">
                  <c:v>53.884018571428584</c:v>
                </c:pt>
                <c:pt idx="1246">
                  <c:v>53.03158545631068</c:v>
                </c:pt>
                <c:pt idx="1247">
                  <c:v>52.192350674373806</c:v>
                </c:pt>
                <c:pt idx="1248">
                  <c:v>51.134215950095978</c:v>
                </c:pt>
                <c:pt idx="1249">
                  <c:v>49.893435219047625</c:v>
                </c:pt>
                <c:pt idx="1250">
                  <c:v>48.856072106261863</c:v>
                </c:pt>
                <c:pt idx="1251">
                  <c:v>47.730592608695666</c:v>
                </c:pt>
                <c:pt idx="1252">
                  <c:v>46.525914492481206</c:v>
                </c:pt>
                <c:pt idx="1253">
                  <c:v>45.250223880597019</c:v>
                </c:pt>
                <c:pt idx="1254">
                  <c:v>44.374495405904064</c:v>
                </c:pt>
                <c:pt idx="1255">
                  <c:v>43.918717292817689</c:v>
                </c:pt>
                <c:pt idx="1256">
                  <c:v>43.305347985347986</c:v>
                </c:pt>
                <c:pt idx="1257">
                  <c:v>43.438731311475422</c:v>
                </c:pt>
                <c:pt idx="1258">
                  <c:v>43.491820090415928</c:v>
                </c:pt>
                <c:pt idx="1259">
                  <c:v>43.701117117117121</c:v>
                </c:pt>
                <c:pt idx="1260">
                  <c:v>44.901216744604319</c:v>
                </c:pt>
                <c:pt idx="1261">
                  <c:v>46.014450698924733</c:v>
                </c:pt>
                <c:pt idx="1262">
                  <c:v>47.203971377459752</c:v>
                </c:pt>
                <c:pt idx="1263">
                  <c:v>48.103874313725498</c:v>
                </c:pt>
                <c:pt idx="1264">
                  <c:v>48.823887628318595</c:v>
                </c:pt>
                <c:pt idx="1265">
                  <c:v>49.621038732394375</c:v>
                </c:pt>
                <c:pt idx="1266">
                  <c:v>49.893957968476357</c:v>
                </c:pt>
                <c:pt idx="1267">
                  <c:v>50.16402439024391</c:v>
                </c:pt>
                <c:pt idx="1268">
                  <c:v>50.518836805555566</c:v>
                </c:pt>
                <c:pt idx="1269">
                  <c:v>50.888583765112273</c:v>
                </c:pt>
                <c:pt idx="1270">
                  <c:v>51.431258620689661</c:v>
                </c:pt>
                <c:pt idx="1271">
                  <c:v>51.882766323024065</c:v>
                </c:pt>
                <c:pt idx="1272">
                  <c:v>51.911869213675217</c:v>
                </c:pt>
                <c:pt idx="1273">
                  <c:v>51.676810659898486</c:v>
                </c:pt>
                <c:pt idx="1274">
                  <c:v>51.619764705882361</c:v>
                </c:pt>
                <c:pt idx="1275">
                  <c:v>51.76497516666668</c:v>
                </c:pt>
                <c:pt idx="1276">
                  <c:v>52.080455887230521</c:v>
                </c:pt>
                <c:pt idx="1277">
                  <c:v>52.305996705107091</c:v>
                </c:pt>
                <c:pt idx="1278">
                  <c:v>52.531778524590173</c:v>
                </c:pt>
                <c:pt idx="1279">
                  <c:v>52.841054084967325</c:v>
                </c:pt>
                <c:pt idx="1280">
                  <c:v>53.148811074918584</c:v>
                </c:pt>
                <c:pt idx="1281">
                  <c:v>53.273035714285719</c:v>
                </c:pt>
                <c:pt idx="1282">
                  <c:v>53.310193861066239</c:v>
                </c:pt>
                <c:pt idx="1283">
                  <c:v>53.432898550724644</c:v>
                </c:pt>
                <c:pt idx="1284">
                  <c:v>53.139680000000006</c:v>
                </c:pt>
                <c:pt idx="1285">
                  <c:v>52.850190779014319</c:v>
                </c:pt>
                <c:pt idx="1286">
                  <c:v>52.481451104100955</c:v>
                </c:pt>
                <c:pt idx="1287">
                  <c:v>52.56337261345854</c:v>
                </c:pt>
                <c:pt idx="1288">
                  <c:v>52.56287581395349</c:v>
                </c:pt>
                <c:pt idx="1289">
                  <c:v>52.481303680981604</c:v>
                </c:pt>
                <c:pt idx="1290">
                  <c:v>52.607359360730591</c:v>
                </c:pt>
                <c:pt idx="1291">
                  <c:v>52.891765000000007</c:v>
                </c:pt>
                <c:pt idx="1292">
                  <c:v>53.013218045112794</c:v>
                </c:pt>
                <c:pt idx="1293">
                  <c:v>53.689411475409848</c:v>
                </c:pt>
                <c:pt idx="1294">
                  <c:v>54.596001335311577</c:v>
                </c:pt>
                <c:pt idx="1295">
                  <c:v>55.494106351550968</c:v>
                </c:pt>
                <c:pt idx="1296">
                  <c:v>56.448909370424602</c:v>
                </c:pt>
                <c:pt idx="1297">
                  <c:v>57.221425325615058</c:v>
                </c:pt>
                <c:pt idx="1298">
                  <c:v>58.058882521489984</c:v>
                </c:pt>
                <c:pt idx="1299">
                  <c:v>58.379397875354115</c:v>
                </c:pt>
                <c:pt idx="1300">
                  <c:v>58.610216923076933</c:v>
                </c:pt>
                <c:pt idx="1301">
                  <c:v>58.917095435684665</c:v>
                </c:pt>
                <c:pt idx="1302">
                  <c:v>59.175574418604668</c:v>
                </c:pt>
                <c:pt idx="1303">
                  <c:v>59.508570596205978</c:v>
                </c:pt>
                <c:pt idx="1304">
                  <c:v>59.75550938337804</c:v>
                </c:pt>
                <c:pt idx="1305">
                  <c:v>59.589514494680856</c:v>
                </c:pt>
                <c:pt idx="1306">
                  <c:v>59.347450724637696</c:v>
                </c:pt>
                <c:pt idx="1307">
                  <c:v>59.033142112125169</c:v>
                </c:pt>
                <c:pt idx="1308">
                  <c:v>58.759710925449887</c:v>
                </c:pt>
                <c:pt idx="1309">
                  <c:v>58.494290114068448</c:v>
                </c:pt>
                <c:pt idx="1310">
                  <c:v>58.163083645443201</c:v>
                </c:pt>
                <c:pt idx="1311">
                  <c:v>57.077833456790131</c:v>
                </c:pt>
                <c:pt idx="1312">
                  <c:v>56.085287163814186</c:v>
                </c:pt>
                <c:pt idx="1313">
                  <c:v>55.044957678355509</c:v>
                </c:pt>
                <c:pt idx="1314">
                  <c:v>54.676517533252728</c:v>
                </c:pt>
                <c:pt idx="1315">
                  <c:v>53.91690276110446</c:v>
                </c:pt>
                <c:pt idx="1316">
                  <c:v>53.104857142857156</c:v>
                </c:pt>
                <c:pt idx="1317">
                  <c:v>52.819457547169812</c:v>
                </c:pt>
                <c:pt idx="1318">
                  <c:v>52.600842105263162</c:v>
                </c:pt>
                <c:pt idx="1319">
                  <c:v>52.325075318655855</c:v>
                </c:pt>
                <c:pt idx="1320">
                  <c:v>51.623885057471277</c:v>
                </c:pt>
                <c:pt idx="1321">
                  <c:v>50.817997724687153</c:v>
                </c:pt>
                <c:pt idx="1322">
                  <c:v>50.198033898305091</c:v>
                </c:pt>
                <c:pt idx="1323">
                  <c:v>50.350050617283969</c:v>
                </c:pt>
                <c:pt idx="1324">
                  <c:v>50.4441368596882</c:v>
                </c:pt>
                <c:pt idx="1325">
                  <c:v>50.480651214128045</c:v>
                </c:pt>
                <c:pt idx="1326">
                  <c:v>50.21795294759827</c:v>
                </c:pt>
                <c:pt idx="1327">
                  <c:v>50.122984940411705</c:v>
                </c:pt>
                <c:pt idx="1328">
                  <c:v>49.922414163090131</c:v>
                </c:pt>
                <c:pt idx="1329">
                  <c:v>49.913383297644543</c:v>
                </c:pt>
                <c:pt idx="1330">
                  <c:v>49.851131270010676</c:v>
                </c:pt>
                <c:pt idx="1331">
                  <c:v>49.789276595744688</c:v>
                </c:pt>
                <c:pt idx="1332">
                  <c:v>49.038605408271479</c:v>
                </c:pt>
                <c:pt idx="1333">
                  <c:v>48.292373255813963</c:v>
                </c:pt>
                <c:pt idx="1334">
                  <c:v>47.752455026455038</c:v>
                </c:pt>
                <c:pt idx="1335">
                  <c:v>46.866327608008433</c:v>
                </c:pt>
                <c:pt idx="1336">
                  <c:v>45.747301774530285</c:v>
                </c:pt>
                <c:pt idx="1337">
                  <c:v>44.511329896907228</c:v>
                </c:pt>
                <c:pt idx="1338">
                  <c:v>43.647728102564109</c:v>
                </c:pt>
                <c:pt idx="1339">
                  <c:v>42.92402773797339</c:v>
                </c:pt>
                <c:pt idx="1340">
                  <c:v>42.203595505617983</c:v>
                </c:pt>
                <c:pt idx="1341">
                  <c:v>41.123019450101836</c:v>
                </c:pt>
                <c:pt idx="1342">
                  <c:v>40.253668265306132</c:v>
                </c:pt>
                <c:pt idx="1343">
                  <c:v>39.461147540983617</c:v>
                </c:pt>
                <c:pt idx="1344">
                  <c:v>39.152080674846637</c:v>
                </c:pt>
                <c:pt idx="1345">
                  <c:v>38.883641573033707</c:v>
                </c:pt>
                <c:pt idx="1346">
                  <c:v>38.655505617977532</c:v>
                </c:pt>
                <c:pt idx="1347">
                  <c:v>38.556293002028404</c:v>
                </c:pt>
                <c:pt idx="1348">
                  <c:v>38.496940625000008</c:v>
                </c:pt>
                <c:pt idx="1349">
                  <c:v>38.55450251256282</c:v>
                </c:pt>
                <c:pt idx="1350">
                  <c:v>39.122076976976984</c:v>
                </c:pt>
                <c:pt idx="1351">
                  <c:v>39.724426247504994</c:v>
                </c:pt>
                <c:pt idx="1352">
                  <c:v>40.243396226415101</c:v>
                </c:pt>
                <c:pt idx="1353">
                  <c:v>40.857856534653472</c:v>
                </c:pt>
                <c:pt idx="1354">
                  <c:v>41.509955434782611</c:v>
                </c:pt>
                <c:pt idx="1355">
                  <c:v>42.200799605133277</c:v>
                </c:pt>
                <c:pt idx="1356">
                  <c:v>43.178292443572133</c:v>
                </c:pt>
                <c:pt idx="1357">
                  <c:v>44.187451171875004</c:v>
                </c:pt>
                <c:pt idx="1358">
                  <c:v>45.318927875243673</c:v>
                </c:pt>
                <c:pt idx="1359">
                  <c:v>46.025067992240558</c:v>
                </c:pt>
                <c:pt idx="1360">
                  <c:v>46.815062765957457</c:v>
                </c:pt>
                <c:pt idx="1361">
                  <c:v>47.600192864030859</c:v>
                </c:pt>
                <c:pt idx="1362">
                  <c:v>47.768530259366003</c:v>
                </c:pt>
                <c:pt idx="1363">
                  <c:v>47.935578947368427</c:v>
                </c:pt>
                <c:pt idx="1364">
                  <c:v>48.055542857142861</c:v>
                </c:pt>
                <c:pt idx="1365">
                  <c:v>47.995892592592604</c:v>
                </c:pt>
                <c:pt idx="1366">
                  <c:v>48.072863342830011</c:v>
                </c:pt>
                <c:pt idx="1367">
                  <c:v>48.150123456790126</c:v>
                </c:pt>
                <c:pt idx="1368">
                  <c:v>47.818260568720383</c:v>
                </c:pt>
                <c:pt idx="1369">
                  <c:v>47.352967075471703</c:v>
                </c:pt>
                <c:pt idx="1370">
                  <c:v>46.936400375939861</c:v>
                </c:pt>
                <c:pt idx="1371">
                  <c:v>45.975781103835367</c:v>
                </c:pt>
                <c:pt idx="1372">
                  <c:v>45.066067101584352</c:v>
                </c:pt>
                <c:pt idx="1373">
                  <c:v>44.204154275092939</c:v>
                </c:pt>
                <c:pt idx="1374">
                  <c:v>43.764021428571432</c:v>
                </c:pt>
                <c:pt idx="1375">
                  <c:v>43.325800833333339</c:v>
                </c:pt>
                <c:pt idx="1376">
                  <c:v>42.849316712834728</c:v>
                </c:pt>
                <c:pt idx="1377">
                  <c:v>42.112231002759899</c:v>
                </c:pt>
                <c:pt idx="1378">
                  <c:v>41.418793486238535</c:v>
                </c:pt>
                <c:pt idx="1379">
                  <c:v>40.728883806038432</c:v>
                </c:pt>
                <c:pt idx="1380">
                  <c:v>40.533996350364973</c:v>
                </c:pt>
                <c:pt idx="1381">
                  <c:v>40.561619396157376</c:v>
                </c:pt>
                <c:pt idx="1382">
                  <c:v>40.664007352941184</c:v>
                </c:pt>
                <c:pt idx="1383">
                  <c:v>40.916496408839791</c:v>
                </c:pt>
                <c:pt idx="1384">
                  <c:v>40.98117070707071</c:v>
                </c:pt>
                <c:pt idx="1385">
                  <c:v>40.932757990867586</c:v>
                </c:pt>
                <c:pt idx="1386">
                  <c:v>41.062707671232879</c:v>
                </c:pt>
                <c:pt idx="1387">
                  <c:v>41.117279033728352</c:v>
                </c:pt>
                <c:pt idx="1388">
                  <c:v>41.059845735027231</c:v>
                </c:pt>
                <c:pt idx="1389">
                  <c:v>40.682008068903002</c:v>
                </c:pt>
                <c:pt idx="1390">
                  <c:v>40.304578894927538</c:v>
                </c:pt>
                <c:pt idx="1391">
                  <c:v>39.928108597285075</c:v>
                </c:pt>
                <c:pt idx="1392">
                  <c:v>40.243142895683455</c:v>
                </c:pt>
                <c:pt idx="1393">
                  <c:v>40.662979480286751</c:v>
                </c:pt>
                <c:pt idx="1394">
                  <c:v>41.043443354148089</c:v>
                </c:pt>
                <c:pt idx="1395">
                  <c:v>40.212018722271523</c:v>
                </c:pt>
                <c:pt idx="1396">
                  <c:v>39.459323519009729</c:v>
                </c:pt>
                <c:pt idx="1397">
                  <c:v>38.711665198237888</c:v>
                </c:pt>
                <c:pt idx="1398">
                  <c:v>39.894815465729359</c:v>
                </c:pt>
                <c:pt idx="1399">
                  <c:v>40.964038461538465</c:v>
                </c:pt>
                <c:pt idx="1400">
                  <c:v>42.022104347826087</c:v>
                </c:pt>
                <c:pt idx="1401">
                  <c:v>43.357515091066794</c:v>
                </c:pt>
                <c:pt idx="1402">
                  <c:v>44.763175996533789</c:v>
                </c:pt>
                <c:pt idx="1403">
                  <c:v>46.206672443674179</c:v>
                </c:pt>
                <c:pt idx="1404">
                  <c:v>47.043625842696635</c:v>
                </c:pt>
                <c:pt idx="1405">
                  <c:v>47.876512844827602</c:v>
                </c:pt>
                <c:pt idx="1406">
                  <c:v>48.62122746781116</c:v>
                </c:pt>
                <c:pt idx="1407">
                  <c:v>51.043625021349293</c:v>
                </c:pt>
                <c:pt idx="1408">
                  <c:v>53.532029872340431</c:v>
                </c:pt>
                <c:pt idx="1409">
                  <c:v>55.956347457627125</c:v>
                </c:pt>
                <c:pt idx="1410">
                  <c:v>56.628687848101272</c:v>
                </c:pt>
                <c:pt idx="1411">
                  <c:v>57.295634369747901</c:v>
                </c:pt>
                <c:pt idx="1412">
                  <c:v>57.811611018363948</c:v>
                </c:pt>
                <c:pt idx="1413">
                  <c:v>58.489471797004995</c:v>
                </c:pt>
                <c:pt idx="1414">
                  <c:v>59.310627514546972</c:v>
                </c:pt>
                <c:pt idx="1415">
                  <c:v>60.054979253112037</c:v>
                </c:pt>
                <c:pt idx="1416">
                  <c:v>60.789033856317111</c:v>
                </c:pt>
                <c:pt idx="1417">
                  <c:v>61.54138157894738</c:v>
                </c:pt>
                <c:pt idx="1418">
                  <c:v>62.185707277187262</c:v>
                </c:pt>
                <c:pt idx="1419">
                  <c:v>61.996177822908223</c:v>
                </c:pt>
                <c:pt idx="1420">
                  <c:v>61.858776332794839</c:v>
                </c:pt>
                <c:pt idx="1421">
                  <c:v>61.92211120064465</c:v>
                </c:pt>
                <c:pt idx="1422">
                  <c:v>60.523609324758851</c:v>
                </c:pt>
                <c:pt idx="1423">
                  <c:v>59.179293739967903</c:v>
                </c:pt>
                <c:pt idx="1424">
                  <c:v>57.746744000000014</c:v>
                </c:pt>
                <c:pt idx="1425">
                  <c:v>56.832129697452238</c:v>
                </c:pt>
                <c:pt idx="1426">
                  <c:v>56.059233598093726</c:v>
                </c:pt>
                <c:pt idx="1427">
                  <c:v>55.261609833465521</c:v>
                </c:pt>
                <c:pt idx="1428">
                  <c:v>53.788877551020413</c:v>
                </c:pt>
                <c:pt idx="1429">
                  <c:v>52.560750000000006</c:v>
                </c:pt>
                <c:pt idx="1430">
                  <c:v>51.304188034188044</c:v>
                </c:pt>
                <c:pt idx="1431">
                  <c:v>50.901446935609009</c:v>
                </c:pt>
                <c:pt idx="1432">
                  <c:v>50.4611028637771</c:v>
                </c:pt>
                <c:pt idx="1433">
                  <c:v>49.868529638183226</c:v>
                </c:pt>
                <c:pt idx="1434">
                  <c:v>50.051180981595103</c:v>
                </c:pt>
                <c:pt idx="1435">
                  <c:v>49.965243161094229</c:v>
                </c:pt>
                <c:pt idx="1436">
                  <c:v>49.918447626224577</c:v>
                </c:pt>
                <c:pt idx="1437">
                  <c:v>49.31506734082398</c:v>
                </c:pt>
                <c:pt idx="1438">
                  <c:v>48.900706352765319</c:v>
                </c:pt>
                <c:pt idx="1439">
                  <c:v>48.597144992526161</c:v>
                </c:pt>
                <c:pt idx="1440">
                  <c:v>47.953577340267472</c:v>
                </c:pt>
                <c:pt idx="1441">
                  <c:v>47.528453189910984</c:v>
                </c:pt>
                <c:pt idx="1442">
                  <c:v>47.262355555555565</c:v>
                </c:pt>
                <c:pt idx="1443">
                  <c:v>45.892733062130191</c:v>
                </c:pt>
                <c:pt idx="1444">
                  <c:v>44.619000663716818</c:v>
                </c:pt>
                <c:pt idx="1445">
                  <c:v>43.486963235294127</c:v>
                </c:pt>
                <c:pt idx="1446">
                  <c:v>42.147929515418511</c:v>
                </c:pt>
                <c:pt idx="1447">
                  <c:v>40.886903367496345</c:v>
                </c:pt>
                <c:pt idx="1448">
                  <c:v>39.575466472303219</c:v>
                </c:pt>
                <c:pt idx="1449">
                  <c:v>38.150258442503642</c:v>
                </c:pt>
                <c:pt idx="1450">
                  <c:v>36.67610660377359</c:v>
                </c:pt>
                <c:pt idx="1451">
                  <c:v>35.286867295141413</c:v>
                </c:pt>
                <c:pt idx="1452">
                  <c:v>35.404992686459096</c:v>
                </c:pt>
                <c:pt idx="1453">
                  <c:v>35.445667460317466</c:v>
                </c:pt>
                <c:pt idx="1454">
                  <c:v>35.413445800430729</c:v>
                </c:pt>
                <c:pt idx="1455">
                  <c:v>36.003308315412191</c:v>
                </c:pt>
                <c:pt idx="1456">
                  <c:v>36.56988897637796</c:v>
                </c:pt>
                <c:pt idx="1457">
                  <c:v>37.055171184022832</c:v>
                </c:pt>
                <c:pt idx="1458">
                  <c:v>37.691715302491104</c:v>
                </c:pt>
                <c:pt idx="1459">
                  <c:v>38.298346344925484</c:v>
                </c:pt>
                <c:pt idx="1460">
                  <c:v>38.901542816702054</c:v>
                </c:pt>
                <c:pt idx="1461">
                  <c:v>39.516452750352613</c:v>
                </c:pt>
                <c:pt idx="1462">
                  <c:v>40.211816901408454</c:v>
                </c:pt>
                <c:pt idx="1463">
                  <c:v>40.991705426356596</c:v>
                </c:pt>
                <c:pt idx="1464">
                  <c:v>41.324670406732125</c:v>
                </c:pt>
                <c:pt idx="1465">
                  <c:v>41.712599580712798</c:v>
                </c:pt>
                <c:pt idx="1466">
                  <c:v>42.097827298050142</c:v>
                </c:pt>
                <c:pt idx="1467">
                  <c:v>41.621173611111118</c:v>
                </c:pt>
                <c:pt idx="1468">
                  <c:v>41.204230235783641</c:v>
                </c:pt>
                <c:pt idx="1469">
                  <c:v>40.788441828254847</c:v>
                </c:pt>
                <c:pt idx="1470">
                  <c:v>41.548081717451531</c:v>
                </c:pt>
                <c:pt idx="1471">
                  <c:v>42.19084944751382</c:v>
                </c:pt>
                <c:pt idx="1472">
                  <c:v>42.859593383873197</c:v>
                </c:pt>
                <c:pt idx="1473">
                  <c:v>43.707824296499666</c:v>
                </c:pt>
                <c:pt idx="1474">
                  <c:v>44.701872427983545</c:v>
                </c:pt>
                <c:pt idx="1475">
                  <c:v>45.746796982167353</c:v>
                </c:pt>
                <c:pt idx="1476">
                  <c:v>46.177472571819436</c:v>
                </c:pt>
                <c:pt idx="1477">
                  <c:v>46.59459107021133</c:v>
                </c:pt>
                <c:pt idx="1478">
                  <c:v>47.009082880434796</c:v>
                </c:pt>
                <c:pt idx="1479">
                  <c:v>48.661044776119404</c:v>
                </c:pt>
                <c:pt idx="1480">
                  <c:v>50.342637288135606</c:v>
                </c:pt>
                <c:pt idx="1481">
                  <c:v>51.881351351351356</c:v>
                </c:pt>
                <c:pt idx="1482">
                  <c:v>53.199305929919142</c:v>
                </c:pt>
                <c:pt idx="1483">
                  <c:v>54.437006711409403</c:v>
                </c:pt>
                <c:pt idx="1484">
                  <c:v>55.739297188755025</c:v>
                </c:pt>
                <c:pt idx="1485">
                  <c:v>57.923571906354532</c:v>
                </c:pt>
                <c:pt idx="1486">
                  <c:v>60.064776219104893</c:v>
                </c:pt>
                <c:pt idx="1487">
                  <c:v>62.283366733466949</c:v>
                </c:pt>
                <c:pt idx="1488">
                  <c:v>63.352461743180314</c:v>
                </c:pt>
                <c:pt idx="1489">
                  <c:v>64.413055003313445</c:v>
                </c:pt>
                <c:pt idx="1490">
                  <c:v>65.508487450462354</c:v>
                </c:pt>
                <c:pt idx="1491">
                  <c:v>66.549970309414093</c:v>
                </c:pt>
                <c:pt idx="1492">
                  <c:v>67.673229369251004</c:v>
                </c:pt>
                <c:pt idx="1493">
                  <c:v>68.792268852459031</c:v>
                </c:pt>
                <c:pt idx="1494">
                  <c:v>69.29177704918034</c:v>
                </c:pt>
                <c:pt idx="1495">
                  <c:v>69.608705035971241</c:v>
                </c:pt>
                <c:pt idx="1496">
                  <c:v>69.969621409921686</c:v>
                </c:pt>
                <c:pt idx="1497">
                  <c:v>68.935748275862082</c:v>
                </c:pt>
                <c:pt idx="1498">
                  <c:v>68.174046158854182</c:v>
                </c:pt>
                <c:pt idx="1499">
                  <c:v>67.411153094462549</c:v>
                </c:pt>
                <c:pt idx="1500">
                  <c:v>67.070903432642496</c:v>
                </c:pt>
                <c:pt idx="1501">
                  <c:v>66.906730213040689</c:v>
                </c:pt>
                <c:pt idx="1502">
                  <c:v>66.615208734746318</c:v>
                </c:pt>
                <c:pt idx="1503">
                  <c:v>66.924830454254632</c:v>
                </c:pt>
                <c:pt idx="1504">
                  <c:v>67.360881226053635</c:v>
                </c:pt>
                <c:pt idx="1505">
                  <c:v>67.881793235481823</c:v>
                </c:pt>
                <c:pt idx="1506">
                  <c:v>68.457162484076434</c:v>
                </c:pt>
                <c:pt idx="1507">
                  <c:v>69.030530769230765</c:v>
                </c:pt>
                <c:pt idx="1508">
                  <c:v>69.51330798479087</c:v>
                </c:pt>
                <c:pt idx="1509">
                  <c:v>71.045337965887555</c:v>
                </c:pt>
                <c:pt idx="1510">
                  <c:v>72.659230769230788</c:v>
                </c:pt>
                <c:pt idx="1511">
                  <c:v>74.407509457755367</c:v>
                </c:pt>
                <c:pt idx="1512">
                  <c:v>75.137564487743575</c:v>
                </c:pt>
                <c:pt idx="1513">
                  <c:v>75.863236152882209</c:v>
                </c:pt>
                <c:pt idx="1514">
                  <c:v>76.632050000000021</c:v>
                </c:pt>
                <c:pt idx="1515">
                  <c:v>76.732855867665435</c:v>
                </c:pt>
                <c:pt idx="1516">
                  <c:v>76.977573329169289</c:v>
                </c:pt>
                <c:pt idx="1517">
                  <c:v>77.077885215221457</c:v>
                </c:pt>
                <c:pt idx="1518">
                  <c:v>77.038791277258568</c:v>
                </c:pt>
                <c:pt idx="1519">
                  <c:v>76.951909203980108</c:v>
                </c:pt>
                <c:pt idx="1520">
                  <c:v>76.817667493796549</c:v>
                </c:pt>
                <c:pt idx="1521">
                  <c:v>76.04923582920793</c:v>
                </c:pt>
                <c:pt idx="1522">
                  <c:v>75.51786681114551</c:v>
                </c:pt>
                <c:pt idx="1523">
                  <c:v>75.032138871667698</c:v>
                </c:pt>
                <c:pt idx="1524">
                  <c:v>74.779715346534658</c:v>
                </c:pt>
                <c:pt idx="1525">
                  <c:v>74.528227300802982</c:v>
                </c:pt>
                <c:pt idx="1526">
                  <c:v>74.277669543773129</c:v>
                </c:pt>
                <c:pt idx="1527">
                  <c:v>73.784276923076931</c:v>
                </c:pt>
                <c:pt idx="1528">
                  <c:v>73.292702702702712</c:v>
                </c:pt>
                <c:pt idx="1529">
                  <c:v>72.847601226993874</c:v>
                </c:pt>
                <c:pt idx="1530">
                  <c:v>72.210726041666675</c:v>
                </c:pt>
                <c:pt idx="1531">
                  <c:v>71.575223439412497</c:v>
                </c:pt>
                <c:pt idx="1532">
                  <c:v>70.941460880195621</c:v>
                </c:pt>
                <c:pt idx="1533">
                  <c:v>70.533033597560987</c:v>
                </c:pt>
                <c:pt idx="1534">
                  <c:v>70.297820060975624</c:v>
                </c:pt>
                <c:pt idx="1535">
                  <c:v>70.105167785234912</c:v>
                </c:pt>
                <c:pt idx="1536">
                  <c:v>70.348671123864889</c:v>
                </c:pt>
                <c:pt idx="1537">
                  <c:v>70.676816622182386</c:v>
                </c:pt>
                <c:pt idx="1538">
                  <c:v>70.875066666666683</c:v>
                </c:pt>
                <c:pt idx="1539">
                  <c:v>71.976666666666674</c:v>
                </c:pt>
                <c:pt idx="1540">
                  <c:v>73.590000000000018</c:v>
                </c:pt>
                <c:pt idx="1541">
                  <c:v>75.203333333333362</c:v>
                </c:pt>
                <c:pt idx="1542">
                  <c:v>76.769046190761856</c:v>
                </c:pt>
                <c:pt idx="1543">
                  <c:v>78.372268102932381</c:v>
                </c:pt>
                <c:pt idx="1544">
                  <c:v>79.777319833234088</c:v>
                </c:pt>
                <c:pt idx="1545">
                  <c:v>82.177215616329789</c:v>
                </c:pt>
                <c:pt idx="1546">
                  <c:v>84.669063180827905</c:v>
                </c:pt>
                <c:pt idx="1547">
                  <c:v>87.209738562091516</c:v>
                </c:pt>
                <c:pt idx="1548">
                  <c:v>88.624137045813598</c:v>
                </c:pt>
                <c:pt idx="1549">
                  <c:v>89.765074597565771</c:v>
                </c:pt>
                <c:pt idx="1550">
                  <c:v>90.680286214953298</c:v>
                </c:pt>
                <c:pt idx="1551">
                  <c:v>91.202479081533383</c:v>
                </c:pt>
                <c:pt idx="1552">
                  <c:v>91.670579203109838</c:v>
                </c:pt>
                <c:pt idx="1553">
                  <c:v>91.763480278422293</c:v>
                </c:pt>
                <c:pt idx="1554">
                  <c:v>92.59729552469139</c:v>
                </c:pt>
                <c:pt idx="1555">
                  <c:v>93.643526234567901</c:v>
                </c:pt>
                <c:pt idx="1556">
                  <c:v>94.199136442141651</c:v>
                </c:pt>
                <c:pt idx="1557">
                  <c:v>91.876973180076646</c:v>
                </c:pt>
                <c:pt idx="1558">
                  <c:v>89.665690216350768</c:v>
                </c:pt>
                <c:pt idx="1559">
                  <c:v>87.55747126436782</c:v>
                </c:pt>
                <c:pt idx="1560">
                  <c:v>84.362398629354672</c:v>
                </c:pt>
                <c:pt idx="1561">
                  <c:v>81.391990898748588</c:v>
                </c:pt>
                <c:pt idx="1562">
                  <c:v>78.578706015891044</c:v>
                </c:pt>
                <c:pt idx="1563">
                  <c:v>73.301392500471081</c:v>
                </c:pt>
                <c:pt idx="1564">
                  <c:v>68.027375726880521</c:v>
                </c:pt>
                <c:pt idx="1565">
                  <c:v>62.977039325842711</c:v>
                </c:pt>
                <c:pt idx="1566">
                  <c:v>58.302127699530523</c:v>
                </c:pt>
                <c:pt idx="1567">
                  <c:v>53.44981596244132</c:v>
                </c:pt>
                <c:pt idx="1568">
                  <c:v>48.379455973079082</c:v>
                </c:pt>
                <c:pt idx="1569">
                  <c:v>46.4737516413431</c:v>
                </c:pt>
                <c:pt idx="1570">
                  <c:v>44.479787673806847</c:v>
                </c:pt>
                <c:pt idx="1571">
                  <c:v>42.575229202037363</c:v>
                </c:pt>
                <c:pt idx="1572">
                  <c:v>42.48480331262941</c:v>
                </c:pt>
                <c:pt idx="1573">
                  <c:v>42.323252718410203</c:v>
                </c:pt>
                <c:pt idx="1574">
                  <c:v>42.092225950783003</c:v>
                </c:pt>
                <c:pt idx="1575">
                  <c:v>43.010489432703004</c:v>
                </c:pt>
                <c:pt idx="1576">
                  <c:v>44.162858731924359</c:v>
                </c:pt>
                <c:pt idx="1577">
                  <c:v>45.290038910505842</c:v>
                </c:pt>
                <c:pt idx="1578">
                  <c:v>47.100766240977244</c:v>
                </c:pt>
                <c:pt idx="1579">
                  <c:v>48.799214167127836</c:v>
                </c:pt>
                <c:pt idx="1580">
                  <c:v>50.570099447513826</c:v>
                </c:pt>
                <c:pt idx="1581">
                  <c:v>49.113897775326343</c:v>
                </c:pt>
                <c:pt idx="1582">
                  <c:v>47.741375252803827</c:v>
                </c:pt>
                <c:pt idx="1583">
                  <c:v>46.471381978993925</c:v>
                </c:pt>
                <c:pt idx="1584">
                  <c:v>47.792790313703918</c:v>
                </c:pt>
                <c:pt idx="1585">
                  <c:v>48.941709448388863</c:v>
                </c:pt>
                <c:pt idx="1586">
                  <c:v>50.154744842562437</c:v>
                </c:pt>
                <c:pt idx="1587">
                  <c:v>52.601365614798695</c:v>
                </c:pt>
                <c:pt idx="1588">
                  <c:v>55.028653950953675</c:v>
                </c:pt>
                <c:pt idx="1589">
                  <c:v>57.307485029940125</c:v>
                </c:pt>
                <c:pt idx="1590">
                  <c:v>59.470900851912269</c:v>
                </c:pt>
                <c:pt idx="1591">
                  <c:v>61.462688696280253</c:v>
                </c:pt>
                <c:pt idx="1592">
                  <c:v>63.47368250539958</c:v>
                </c:pt>
                <c:pt idx="1593">
                  <c:v>69.120234234234246</c:v>
                </c:pt>
                <c:pt idx="1594">
                  <c:v>74.900599819331532</c:v>
                </c:pt>
                <c:pt idx="1595">
                  <c:v>80.580998372219213</c:v>
                </c:pt>
                <c:pt idx="1596">
                  <c:v>81.977242620590388</c:v>
                </c:pt>
                <c:pt idx="1597">
                  <c:v>83.315213032581482</c:v>
                </c:pt>
                <c:pt idx="1598">
                  <c:v>84.54855923159019</c:v>
                </c:pt>
                <c:pt idx="1599">
                  <c:v>86.5207535460993</c:v>
                </c:pt>
                <c:pt idx="1600">
                  <c:v>88.24644808743173</c:v>
                </c:pt>
                <c:pt idx="1601">
                  <c:v>90.189272535582518</c:v>
                </c:pt>
                <c:pt idx="1602">
                  <c:v>91.200860612460417</c:v>
                </c:pt>
                <c:pt idx="1603">
                  <c:v>92.021007915567296</c:v>
                </c:pt>
                <c:pt idx="1604">
                  <c:v>92.693622959452355</c:v>
                </c:pt>
                <c:pt idx="1605">
                  <c:v>92.623053954950237</c:v>
                </c:pt>
                <c:pt idx="1606">
                  <c:v>92.989335078534054</c:v>
                </c:pt>
                <c:pt idx="1607">
                  <c:v>93.747687861271672</c:v>
                </c:pt>
                <c:pt idx="1608">
                  <c:v>94.440489424925715</c:v>
                </c:pt>
                <c:pt idx="1609">
                  <c:v>94.783199513382002</c:v>
                </c:pt>
                <c:pt idx="1610">
                  <c:v>94.925162959130901</c:v>
                </c:pt>
                <c:pt idx="1611">
                  <c:v>95.877680712572811</c:v>
                </c:pt>
                <c:pt idx="1612">
                  <c:v>97.564605624142686</c:v>
                </c:pt>
                <c:pt idx="1613">
                  <c:v>99.10191259640105</c:v>
                </c:pt>
                <c:pt idx="1614">
                  <c:v>100.31397645854658</c:v>
                </c:pt>
                <c:pt idx="1615">
                  <c:v>101.46323828920571</c:v>
                </c:pt>
                <c:pt idx="1616">
                  <c:v>101.87831488933602</c:v>
                </c:pt>
                <c:pt idx="1617">
                  <c:v>103.38691265060241</c:v>
                </c:pt>
                <c:pt idx="1618">
                  <c:v>105.95109817813767</c:v>
                </c:pt>
                <c:pt idx="1619">
                  <c:v>108.11585873983739</c:v>
                </c:pt>
                <c:pt idx="1620">
                  <c:v>108.75264918473694</c:v>
                </c:pt>
                <c:pt idx="1621">
                  <c:v>109.98540345579605</c:v>
                </c:pt>
                <c:pt idx="1622">
                  <c:v>110.82356856856858</c:v>
                </c:pt>
                <c:pt idx="1623">
                  <c:v>110.80595698924732</c:v>
                </c:pt>
                <c:pt idx="1624">
                  <c:v>111.17161316872428</c:v>
                </c:pt>
                <c:pt idx="1625">
                  <c:v>111.86349433218335</c:v>
                </c:pt>
                <c:pt idx="1626">
                  <c:v>113.57000000000001</c:v>
                </c:pt>
                <c:pt idx="1627">
                  <c:v>115.37953408533596</c:v>
                </c:pt>
                <c:pt idx="1628">
                  <c:v>117.99053228191228</c:v>
                </c:pt>
                <c:pt idx="1629">
                  <c:v>120.11340436075322</c:v>
                </c:pt>
                <c:pt idx="1630">
                  <c:v>121.77414888337472</c:v>
                </c:pt>
                <c:pt idx="1631">
                  <c:v>123.07282953419229</c:v>
                </c:pt>
                <c:pt idx="1632">
                  <c:v>123.5211956235344</c:v>
                </c:pt>
                <c:pt idx="1633">
                  <c:v>123.6823555234506</c:v>
                </c:pt>
                <c:pt idx="1634">
                  <c:v>123.37744458296001</c:v>
                </c:pt>
                <c:pt idx="1635">
                  <c:v>123.4509255585768</c:v>
                </c:pt>
                <c:pt idx="1636">
                  <c:v>123.56563869025581</c:v>
                </c:pt>
                <c:pt idx="1637">
                  <c:v>124.18946782368302</c:v>
                </c:pt>
                <c:pt idx="1638">
                  <c:v>121.13943257848895</c:v>
                </c:pt>
                <c:pt idx="1639">
                  <c:v>118.27470256560713</c:v>
                </c:pt>
                <c:pt idx="1640">
                  <c:v>114.87083313348363</c:v>
                </c:pt>
                <c:pt idx="1641">
                  <c:v>108.58809396178737</c:v>
                </c:pt>
                <c:pt idx="1642">
                  <c:v>101.94504631810334</c:v>
                </c:pt>
                <c:pt idx="1643">
                  <c:v>96.007570130834736</c:v>
                </c:pt>
                <c:pt idx="1644">
                  <c:v>92.746707409512979</c:v>
                </c:pt>
                <c:pt idx="1645">
                  <c:v>89.700197928131786</c:v>
                </c:pt>
                <c:pt idx="1646">
                  <c:v>86.175269753849634</c:v>
                </c:pt>
                <c:pt idx="1647">
                  <c:v>81.391199576705787</c:v>
                </c:pt>
                <c:pt idx="1648">
                  <c:v>76.482561825276676</c:v>
                </c:pt>
                <c:pt idx="1649">
                  <c:v>71.532751411009315</c:v>
                </c:pt>
                <c:pt idx="1650">
                  <c:v>68.656451358707187</c:v>
                </c:pt>
                <c:pt idx="1651">
                  <c:v>66.418923771182705</c:v>
                </c:pt>
                <c:pt idx="1652">
                  <c:v>63.994757362317934</c:v>
                </c:pt>
                <c:pt idx="1653">
                  <c:v>50.076827059082476</c:v>
                </c:pt>
                <c:pt idx="1654">
                  <c:v>36.19918716409714</c:v>
                </c:pt>
                <c:pt idx="1655">
                  <c:v>21.566756093384328</c:v>
                </c:pt>
                <c:pt idx="1656">
                  <c:v>17.615413882218846</c:v>
                </c:pt>
                <c:pt idx="1657">
                  <c:v>13.689455668503046</c:v>
                </c:pt>
                <c:pt idx="1658">
                  <c:v>9.8267680258005079</c:v>
                </c:pt>
                <c:pt idx="1659">
                  <c:v>10.111894266241482</c:v>
                </c:pt>
                <c:pt idx="1660">
                  <c:v>10.391472143249041</c:v>
                </c:pt>
                <c:pt idx="1661">
                  <c:v>10.609046190650602</c:v>
                </c:pt>
                <c:pt idx="1662">
                  <c:v>12.998209125257528</c:v>
                </c:pt>
                <c:pt idx="1663">
                  <c:v>15.336127147097617</c:v>
                </c:pt>
                <c:pt idx="1664">
                  <c:v>17.692066917011239</c:v>
                </c:pt>
                <c:pt idx="1665">
                  <c:v>35.730651271874443</c:v>
                </c:pt>
                <c:pt idx="1666">
                  <c:v>53.748218000277355</c:v>
                </c:pt>
                <c:pt idx="1667">
                  <c:v>71.917716683105738</c:v>
                </c:pt>
                <c:pt idx="1668">
                  <c:v>76.341280279850665</c:v>
                </c:pt>
                <c:pt idx="1669">
                  <c:v>80.989600490908515</c:v>
                </c:pt>
                <c:pt idx="1670">
                  <c:v>85.306647490477019</c:v>
                </c:pt>
                <c:pt idx="1671">
                  <c:v>88.033234101956054</c:v>
                </c:pt>
                <c:pt idx="1672">
                  <c:v>90.837314791897739</c:v>
                </c:pt>
                <c:pt idx="1673">
                  <c:v>93.801160736815561</c:v>
                </c:pt>
                <c:pt idx="1674">
                  <c:v>95.998951123261392</c:v>
                </c:pt>
                <c:pt idx="1675">
                  <c:v>98.081116322816271</c:v>
                </c:pt>
                <c:pt idx="1676">
                  <c:v>100.2373294146192</c:v>
                </c:pt>
                <c:pt idx="1677">
                  <c:v>102.66215691026059</c:v>
                </c:pt>
                <c:pt idx="1678">
                  <c:v>105.16740629698863</c:v>
                </c:pt>
                <c:pt idx="1679">
                  <c:v>107.5310362762856</c:v>
                </c:pt>
                <c:pt idx="1680">
                  <c:v>108.8476180962025</c:v>
                </c:pt>
                <c:pt idx="1681">
                  <c:v>110.13087131567178</c:v>
                </c:pt>
                <c:pt idx="1682">
                  <c:v>110.86718396899767</c:v>
                </c:pt>
                <c:pt idx="1683">
                  <c:v>111.31391633245299</c:v>
                </c:pt>
                <c:pt idx="1684">
                  <c:v>111.94339953856958</c:v>
                </c:pt>
                <c:pt idx="1685">
                  <c:v>113.21532238771589</c:v>
                </c:pt>
                <c:pt idx="1686">
                  <c:v>114.51324498425713</c:v>
                </c:pt>
                <c:pt idx="1687">
                  <c:v>115.59263575301453</c:v>
                </c:pt>
                <c:pt idx="1688">
                  <c:v>116.8095676740609</c:v>
                </c:pt>
                <c:pt idx="1689">
                  <c:v>117.03754952058335</c:v>
                </c:pt>
                <c:pt idx="1690">
                  <c:v>117.12289263139287</c:v>
                </c:pt>
                <c:pt idx="1691">
                  <c:v>117.39899057038537</c:v>
                </c:pt>
                <c:pt idx="1692">
                  <c:v>117.59714115544971</c:v>
                </c:pt>
                <c:pt idx="1693">
                  <c:v>117.79097613577966</c:v>
                </c:pt>
                <c:pt idx="1694">
                  <c:v>117.60714410267144</c:v>
                </c:pt>
                <c:pt idx="1695">
                  <c:v>116.97923231269607</c:v>
                </c:pt>
                <c:pt idx="1696">
                  <c:v>116.8426574998731</c:v>
                </c:pt>
                <c:pt idx="1697">
                  <c:v>116.73983562694465</c:v>
                </c:pt>
                <c:pt idx="1698">
                  <c:v>116.30089100728638</c:v>
                </c:pt>
                <c:pt idx="1699">
                  <c:v>115.03120799494168</c:v>
                </c:pt>
                <c:pt idx="1700">
                  <c:v>113.8969434805343</c:v>
                </c:pt>
                <c:pt idx="1701">
                  <c:v>113.94564890028259</c:v>
                </c:pt>
                <c:pt idx="1702">
                  <c:v>114.49251516296663</c:v>
                </c:pt>
                <c:pt idx="1703">
                  <c:v>114.80610711625823</c:v>
                </c:pt>
                <c:pt idx="1704">
                  <c:v>114.99244977129293</c:v>
                </c:pt>
                <c:pt idx="1705">
                  <c:v>114.57890331343381</c:v>
                </c:pt>
                <c:pt idx="1706">
                  <c:v>114.79935387695311</c:v>
                </c:pt>
                <c:pt idx="1707">
                  <c:v>116.33838785652954</c:v>
                </c:pt>
                <c:pt idx="1708">
                  <c:v>117.54866313221294</c:v>
                </c:pt>
                <c:pt idx="1709">
                  <c:v>118.68090054131837</c:v>
                </c:pt>
                <c:pt idx="1710">
                  <c:v>120.12116217743456</c:v>
                </c:pt>
                <c:pt idx="1711">
                  <c:v>121.46205484079239</c:v>
                </c:pt>
                <c:pt idx="1712">
                  <c:v>122.80444930364855</c:v>
                </c:pt>
                <c:pt idx="1713">
                  <c:v>125.65692697227385</c:v>
                </c:pt>
                <c:pt idx="1714">
                  <c:v>128.4546908140222</c:v>
                </c:pt>
                <c:pt idx="1715">
                  <c:v>131.00652652446485</c:v>
                </c:pt>
                <c:pt idx="1716">
                  <c:v>130.80318718400338</c:v>
                </c:pt>
                <c:pt idx="1717">
                  <c:v>130.60246215267279</c:v>
                </c:pt>
                <c:pt idx="1718">
                  <c:v>130.04615033031027</c:v>
                </c:pt>
                <c:pt idx="1719">
                  <c:v>130.59134496411781</c:v>
                </c:pt>
                <c:pt idx="1720">
                  <c:v>131.10595908645092</c:v>
                </c:pt>
                <c:pt idx="1721">
                  <c:v>131.82960691104839</c:v>
                </c:pt>
                <c:pt idx="1722">
                  <c:v>133.09176635187131</c:v>
                </c:pt>
                <c:pt idx="1723">
                  <c:v>134.52719618362121</c:v>
                </c:pt>
                <c:pt idx="1724">
                  <c:v>135.6378454907134</c:v>
                </c:pt>
                <c:pt idx="1725">
                  <c:v>134.41810391422706</c:v>
                </c:pt>
                <c:pt idx="1726">
                  <c:v>133.57798753057719</c:v>
                </c:pt>
                <c:pt idx="1727">
                  <c:v>132.76091937379692</c:v>
                </c:pt>
                <c:pt idx="1728">
                  <c:v>132.05878728493371</c:v>
                </c:pt>
                <c:pt idx="1729">
                  <c:v>130.16363613125316</c:v>
                </c:pt>
                <c:pt idx="1730">
                  <c:v>128.07726188913219</c:v>
                </c:pt>
                <c:pt idx="1731">
                  <c:v>125.95436019030797</c:v>
                </c:pt>
                <c:pt idx="1732">
                  <c:v>123.46198075453979</c:v>
                </c:pt>
                <c:pt idx="1733">
                  <c:v>121.18387264392094</c:v>
                </c:pt>
                <c:pt idx="1734">
                  <c:v>119.36702785902048</c:v>
                </c:pt>
                <c:pt idx="1735">
                  <c:v>117.72503874407651</c:v>
                </c:pt>
                <c:pt idx="1736">
                  <c:v>116.09448401941627</c:v>
                </c:pt>
                <c:pt idx="1737">
                  <c:v>114.3830324282355</c:v>
                </c:pt>
                <c:pt idx="1738">
                  <c:v>112.85755778024966</c:v>
                </c:pt>
                <c:pt idx="1739">
                  <c:v>111.47105379980975</c:v>
                </c:pt>
                <c:pt idx="1740">
                  <c:v>111.2485015786186</c:v>
                </c:pt>
                <c:pt idx="1741">
                  <c:v>111.11845928700062</c:v>
                </c:pt>
                <c:pt idx="1742">
                  <c:v>110.60364839668756</c:v>
                </c:pt>
                <c:pt idx="1743">
                  <c:v>110.28550411475335</c:v>
                </c:pt>
                <c:pt idx="1744">
                  <c:v>110.04404963597234</c:v>
                </c:pt>
                <c:pt idx="1745">
                  <c:v>109.88608319710563</c:v>
                </c:pt>
                <c:pt idx="1746">
                  <c:v>110.98011730416523</c:v>
                </c:pt>
                <c:pt idx="1747">
                  <c:v>111.79337814702716</c:v>
                </c:pt>
                <c:pt idx="1748">
                  <c:v>112.43817204301078</c:v>
                </c:pt>
                <c:pt idx="1749">
                  <c:v>114.59227895701385</c:v>
                </c:pt>
                <c:pt idx="1750">
                  <c:v>117.06848889386087</c:v>
                </c:pt>
                <c:pt idx="1751">
                  <c:v>119.32711902316181</c:v>
                </c:pt>
                <c:pt idx="1752">
                  <c:v>121.03647958798493</c:v>
                </c:pt>
                <c:pt idx="1753">
                  <c:v>123.05008695842554</c:v>
                </c:pt>
                <c:pt idx="1754">
                  <c:v>125.34141779566124</c:v>
                </c:pt>
                <c:pt idx="1755">
                  <c:v>126.52012345073152</c:v>
                </c:pt>
                <c:pt idx="1756">
                  <c:v>127.96006396086078</c:v>
                </c:pt>
                <c:pt idx="1757">
                  <c:v>129.3906799208018</c:v>
                </c:pt>
                <c:pt idx="1758">
                  <c:v>130.74966705612249</c:v>
                </c:pt>
                <c:pt idx="1759">
                  <c:v>131.6251776848228</c:v>
                </c:pt>
                <c:pt idx="1760">
                  <c:v>132.19110360223488</c:v>
                </c:pt>
                <c:pt idx="1761">
                  <c:v>133.42764284333958</c:v>
                </c:pt>
                <c:pt idx="1762">
                  <c:v>134.57730534981425</c:v>
                </c:pt>
                <c:pt idx="1763">
                  <c:v>135.81004689198619</c:v>
                </c:pt>
                <c:pt idx="1764">
                  <c:v>137.3524780090398</c:v>
                </c:pt>
                <c:pt idx="1765">
                  <c:v>139.00043508935397</c:v>
                </c:pt>
                <c:pt idx="1766">
                  <c:v>140.94972631174016</c:v>
                </c:pt>
                <c:pt idx="1767">
                  <c:v>143.24554107163291</c:v>
                </c:pt>
                <c:pt idx="1768">
                  <c:v>145.4943267034464</c:v>
                </c:pt>
                <c:pt idx="1769">
                  <c:v>148.10033771315418</c:v>
                </c:pt>
                <c:pt idx="1770">
                  <c:v>151.27833596554581</c:v>
                </c:pt>
                <c:pt idx="1771">
                  <c:v>154.38055994014053</c:v>
                </c:pt>
                <c:pt idx="1772">
                  <c:v>157.38389472308162</c:v>
                </c:pt>
                <c:pt idx="1773">
                  <c:v>157.90958867996653</c:v>
                </c:pt>
                <c:pt idx="1774">
                  <c:v>159.24622345307719</c:v>
                </c:pt>
                <c:pt idx="1775">
                  <c:v>160.56502529524386</c:v>
                </c:pt>
                <c:pt idx="1776">
                  <c:v>161.06648206415798</c:v>
                </c:pt>
                <c:pt idx="1777">
                  <c:v>161.19212135118312</c:v>
                </c:pt>
                <c:pt idx="1778">
                  <c:v>161.08698200643585</c:v>
                </c:pt>
                <c:pt idx="1779">
                  <c:v>160.588271740208</c:v>
                </c:pt>
                <c:pt idx="1780">
                  <c:v>160.59615424665097</c:v>
                </c:pt>
                <c:pt idx="1781">
                  <c:v>160.91311884377092</c:v>
                </c:pt>
                <c:pt idx="1782">
                  <c:v>159.70649839615547</c:v>
                </c:pt>
                <c:pt idx="1783">
                  <c:v>158.77635076668827</c:v>
                </c:pt>
                <c:pt idx="1784">
                  <c:v>157.71454944130488</c:v>
                </c:pt>
                <c:pt idx="1785">
                  <c:v>159.94778624886342</c:v>
                </c:pt>
                <c:pt idx="1786">
                  <c:v>162.62797424652422</c:v>
                </c:pt>
                <c:pt idx="1787">
                  <c:v>165.37279646968179</c:v>
                </c:pt>
                <c:pt idx="1788">
                  <c:v>155.62313722601897</c:v>
                </c:pt>
                <c:pt idx="1789">
                  <c:v>146.11216905444866</c:v>
                </c:pt>
                <c:pt idx="1790">
                  <c:v>137.32542083954829</c:v>
                </c:pt>
                <c:pt idx="1791">
                  <c:v>131.47584724773685</c:v>
                </c:pt>
                <c:pt idx="1792">
                  <c:v>124.69937284023808</c:v>
                </c:pt>
                <c:pt idx="1793">
                  <c:v>117.28368057037127</c:v>
                </c:pt>
                <c:pt idx="1794">
                  <c:v>116.29750045992363</c:v>
                </c:pt>
                <c:pt idx="1795">
                  <c:v>115.53727072897352</c:v>
                </c:pt>
                <c:pt idx="1796">
                  <c:v>114.98245735361921</c:v>
                </c:pt>
                <c:pt idx="1797">
                  <c:v>113.33942552396171</c:v>
                </c:pt>
                <c:pt idx="1798">
                  <c:v>111.81236013921075</c:v>
                </c:pt>
                <c:pt idx="1799">
                  <c:v>110.11237589932202</c:v>
                </c:pt>
                <c:pt idx="1800">
                  <c:v>122.87461420638016</c:v>
                </c:pt>
                <c:pt idx="1801">
                  <c:v>135.36223800507452</c:v>
                </c:pt>
                <c:pt idx="1802">
                  <c:v>147.47426163842084</c:v>
                </c:pt>
                <c:pt idx="1803">
                  <c:v>157.89472291496605</c:v>
                </c:pt>
                <c:pt idx="1804">
                  <c:v>168.16915123485455</c:v>
                </c:pt>
                <c:pt idx="1805">
                  <c:v>178.04521229609563</c:v>
                </c:pt>
                <c:pt idx="1806">
                  <c:v>183.39464523588876</c:v>
                </c:pt>
                <c:pt idx="1807">
                  <c:v>189.20558644378406</c:v>
                </c:pt>
                <c:pt idx="1808">
                  <c:v>194.86537494076049</c:v>
                </c:pt>
                <c:pt idx="1809">
                  <c:v>201.49997649942699</c:v>
                </c:pt>
                <c:pt idx="1810">
                  <c:v>208.71469843280042</c:v>
                </c:pt>
                <c:pt idx="1811">
                  <c:v>216.25020265277868</c:v>
                </c:pt>
                <c:pt idx="1812">
                  <c:v>214.46018348580344</c:v>
                </c:pt>
                <c:pt idx="1813">
                  <c:v>212.53335847584674</c:v>
                </c:pt>
                <c:pt idx="1814">
                  <c:v>209.7472626467806</c:v>
                </c:pt>
                <c:pt idx="1815">
                  <c:v>206.59794518099864</c:v>
                </c:pt>
                <c:pt idx="1816">
                  <c:v>202.38208414301488</c:v>
                </c:pt>
                <c:pt idx="1817">
                  <c:v>197.70316323052472</c:v>
                </c:pt>
                <c:pt idx="1818">
                  <c:v>196.00217927428028</c:v>
                </c:pt>
                <c:pt idx="1819">
                  <c:v>194.346716367684</c:v>
                </c:pt>
                <c:pt idx="1820">
                  <c:v>192.2083670251476</c:v>
                </c:pt>
                <c:pt idx="1821">
                  <c:v>186.49683793493776</c:v>
                </c:pt>
                <c:pt idx="1822">
                  <c:v>181.74541865545223</c:v>
                </c:pt>
                <c:pt idx="1823">
                  <c:v>177.34992267442058</c:v>
                </c:pt>
                <c:pt idx="1824">
                  <c:v>176.76477030896595</c:v>
                </c:pt>
                <c:pt idx="1825">
                  <c:v>176.60054403226525</c:v>
                </c:pt>
                <c:pt idx="1826">
                  <c:v>176.92649042844124</c:v>
                </c:pt>
              </c:numCache>
            </c:numRef>
          </c:yVal>
          <c:smooth val="0"/>
          <c:extLst>
            <c:ext xmlns:c16="http://schemas.microsoft.com/office/drawing/2014/chart" uri="{C3380CC4-5D6E-409C-BE32-E72D297353CC}">
              <c16:uniqueId val="{00000001-4961-434F-A120-B378CC1F6916}"/>
            </c:ext>
          </c:extLst>
        </c:ser>
        <c:dLbls>
          <c:showLegendKey val="0"/>
          <c:showVal val="0"/>
          <c:showCatName val="0"/>
          <c:showSerName val="0"/>
          <c:showPercent val="0"/>
          <c:showBubbleSize val="0"/>
        </c:dLbls>
        <c:axId val="3"/>
        <c:axId val="4"/>
      </c:scatterChart>
      <c:valAx>
        <c:axId val="570877264"/>
        <c:scaling>
          <c:orientation val="minMax"/>
          <c:max val="2025"/>
          <c:min val="1870"/>
        </c:scaling>
        <c:delete val="0"/>
        <c:axPos val="b"/>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Times New Roman"/>
                <a:ea typeface="Times New Roman"/>
                <a:cs typeface="Times New Roman"/>
              </a:defRPr>
            </a:pPr>
            <a:endParaRPr lang="en-US"/>
          </a:p>
        </c:txPr>
        <c:crossAx val="1"/>
        <c:crosses val="autoZero"/>
        <c:crossBetween val="midCat"/>
      </c:valAx>
      <c:valAx>
        <c:axId val="1"/>
        <c:scaling>
          <c:orientation val="minMax"/>
        </c:scaling>
        <c:delete val="0"/>
        <c:axPos val="l"/>
        <c:title>
          <c:tx>
            <c:rich>
              <a:bodyPr/>
              <a:lstStyle/>
              <a:p>
                <a:pPr>
                  <a:defRPr sz="1600" b="0" i="0" u="none" strike="noStrike" baseline="0">
                    <a:solidFill>
                      <a:srgbClr val="3366FF"/>
                    </a:solidFill>
                    <a:latin typeface="Times New Roman"/>
                    <a:ea typeface="Times New Roman"/>
                    <a:cs typeface="Times New Roman"/>
                  </a:defRPr>
                </a:pPr>
                <a:r>
                  <a:rPr lang="en-US"/>
                  <a:t>Real S&amp;P Composite Stock Price Index</a:t>
                </a:r>
              </a:p>
            </c:rich>
          </c:tx>
          <c:layout>
            <c:manualLayout>
              <c:xMode val="edge"/>
              <c:yMode val="edge"/>
              <c:x val="0"/>
              <c:y val="0.130505452355018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Times New Roman"/>
                <a:ea typeface="Times New Roman"/>
                <a:cs typeface="Times New Roman"/>
              </a:defRPr>
            </a:pPr>
            <a:endParaRPr lang="en-US"/>
          </a:p>
        </c:txPr>
        <c:crossAx val="570877264"/>
        <c:crosses val="autoZero"/>
        <c:crossBetween val="midCat"/>
      </c:valAx>
      <c:valAx>
        <c:axId val="3"/>
        <c:scaling>
          <c:orientation val="minMax"/>
        </c:scaling>
        <c:delete val="1"/>
        <c:axPos val="b"/>
        <c:numFmt formatCode="0.00" sourceLinked="1"/>
        <c:majorTickMark val="out"/>
        <c:minorTickMark val="none"/>
        <c:tickLblPos val="nextTo"/>
        <c:crossAx val="4"/>
        <c:crosses val="autoZero"/>
        <c:crossBetween val="midCat"/>
      </c:valAx>
      <c:valAx>
        <c:axId val="4"/>
        <c:scaling>
          <c:orientation val="minMax"/>
          <c:max val="450"/>
        </c:scaling>
        <c:delete val="0"/>
        <c:axPos val="r"/>
        <c:title>
          <c:tx>
            <c:rich>
              <a:bodyPr/>
              <a:lstStyle/>
              <a:p>
                <a:pPr>
                  <a:defRPr sz="1600" b="0" i="0" u="none" strike="noStrike" baseline="0">
                    <a:solidFill>
                      <a:srgbClr val="00FF00"/>
                    </a:solidFill>
                    <a:latin typeface="Times New Roman"/>
                    <a:ea typeface="Times New Roman"/>
                    <a:cs typeface="Times New Roman"/>
                  </a:defRPr>
                </a:pPr>
                <a:r>
                  <a:rPr lang="en-US"/>
                  <a:t>Real S&amp;P Composite Earnings</a:t>
                </a:r>
              </a:p>
            </c:rich>
          </c:tx>
          <c:layout>
            <c:manualLayout>
              <c:xMode val="edge"/>
              <c:yMode val="edge"/>
              <c:x val="0.9445059922534883"/>
              <c:y val="0.1468184624794253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1400" b="0" i="0" u="none" strike="noStrike" baseline="0">
                <a:solidFill>
                  <a:srgbClr val="333399"/>
                </a:solidFill>
                <a:latin typeface="Times New Roman"/>
                <a:ea typeface="Times New Roman"/>
                <a:cs typeface="Times New Roman"/>
              </a:defRPr>
            </a:pPr>
            <a:endParaRPr lang="en-US"/>
          </a:p>
        </c:txPr>
        <c:crossAx val="3"/>
        <c:crosses val="max"/>
        <c:crossBetween val="midCat"/>
      </c:valAx>
      <c:spPr>
        <a:solidFill>
          <a:srgbClr val="FFFFFF"/>
        </a:solid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97704799704622"/>
          <c:y val="9.4115926527580829E-2"/>
          <c:w val="0.83065673652556693"/>
          <c:h val="0.84096038427552522"/>
        </c:manualLayout>
      </c:layout>
      <c:scatterChart>
        <c:scatterStyle val="lineMarker"/>
        <c:varyColors val="0"/>
        <c:ser>
          <c:idx val="0"/>
          <c:order val="0"/>
          <c:tx>
            <c:v>CAPE Price E10 Ratio</c:v>
          </c:tx>
          <c:spPr>
            <a:ln w="44450">
              <a:solidFill>
                <a:schemeClr val="accent1">
                  <a:lumMod val="75000"/>
                </a:schemeClr>
              </a:solidFill>
            </a:ln>
          </c:spPr>
          <c:marker>
            <c:symbol val="none"/>
          </c:marker>
          <c:xVal>
            <c:numRef>
              <c:f>Data!$F$129:$F$1842</c:f>
              <c:numCache>
                <c:formatCode>0.00</c:formatCode>
                <c:ptCount val="1714"/>
                <c:pt idx="0">
                  <c:v>1881.0416666666576</c:v>
                </c:pt>
                <c:pt idx="1">
                  <c:v>1881.1249999999909</c:v>
                </c:pt>
                <c:pt idx="2">
                  <c:v>1881.2083333333242</c:v>
                </c:pt>
                <c:pt idx="3">
                  <c:v>1881.2916666666574</c:v>
                </c:pt>
                <c:pt idx="4">
                  <c:v>1881.3749999999907</c:v>
                </c:pt>
                <c:pt idx="5">
                  <c:v>1881.4583333333239</c:v>
                </c:pt>
                <c:pt idx="6">
                  <c:v>1881.5416666666572</c:v>
                </c:pt>
                <c:pt idx="7">
                  <c:v>1881.6249999999905</c:v>
                </c:pt>
                <c:pt idx="8">
                  <c:v>1881.7083333333237</c:v>
                </c:pt>
                <c:pt idx="9">
                  <c:v>1881.791666666657</c:v>
                </c:pt>
                <c:pt idx="10">
                  <c:v>1881.8749999999902</c:v>
                </c:pt>
                <c:pt idx="11">
                  <c:v>1881.9583333333235</c:v>
                </c:pt>
                <c:pt idx="12">
                  <c:v>1882.0416666666567</c:v>
                </c:pt>
                <c:pt idx="13">
                  <c:v>1882.12499999999</c:v>
                </c:pt>
                <c:pt idx="14">
                  <c:v>1882.2083333333233</c:v>
                </c:pt>
                <c:pt idx="15">
                  <c:v>1882.2916666666565</c:v>
                </c:pt>
                <c:pt idx="16">
                  <c:v>1882.3749999999898</c:v>
                </c:pt>
                <c:pt idx="17">
                  <c:v>1882.458333333323</c:v>
                </c:pt>
                <c:pt idx="18">
                  <c:v>1882.5416666666563</c:v>
                </c:pt>
                <c:pt idx="19">
                  <c:v>1882.6249999999895</c:v>
                </c:pt>
                <c:pt idx="20">
                  <c:v>1882.7083333333228</c:v>
                </c:pt>
                <c:pt idx="21">
                  <c:v>1882.7916666666561</c:v>
                </c:pt>
                <c:pt idx="22">
                  <c:v>1882.8749999999893</c:v>
                </c:pt>
                <c:pt idx="23">
                  <c:v>1882.9583333333226</c:v>
                </c:pt>
                <c:pt idx="24">
                  <c:v>1883.0416666666558</c:v>
                </c:pt>
                <c:pt idx="25">
                  <c:v>1883.1249999999891</c:v>
                </c:pt>
                <c:pt idx="26">
                  <c:v>1883.2083333333223</c:v>
                </c:pt>
                <c:pt idx="27">
                  <c:v>1883.2916666666556</c:v>
                </c:pt>
                <c:pt idx="28">
                  <c:v>1883.3749999999889</c:v>
                </c:pt>
                <c:pt idx="29">
                  <c:v>1883.4583333333221</c:v>
                </c:pt>
                <c:pt idx="30">
                  <c:v>1883.5416666666554</c:v>
                </c:pt>
                <c:pt idx="31">
                  <c:v>1883.6249999999886</c:v>
                </c:pt>
                <c:pt idx="32">
                  <c:v>1883.7083333333219</c:v>
                </c:pt>
                <c:pt idx="33">
                  <c:v>1883.7916666666551</c:v>
                </c:pt>
                <c:pt idx="34">
                  <c:v>1883.8749999999884</c:v>
                </c:pt>
                <c:pt idx="35">
                  <c:v>1883.9583333333217</c:v>
                </c:pt>
                <c:pt idx="36">
                  <c:v>1884.0416666666549</c:v>
                </c:pt>
                <c:pt idx="37">
                  <c:v>1884.1249999999882</c:v>
                </c:pt>
                <c:pt idx="38">
                  <c:v>1884.2083333333214</c:v>
                </c:pt>
                <c:pt idx="39">
                  <c:v>1884.2916666666547</c:v>
                </c:pt>
                <c:pt idx="40">
                  <c:v>1884.3749999999879</c:v>
                </c:pt>
                <c:pt idx="41">
                  <c:v>1884.4583333333212</c:v>
                </c:pt>
                <c:pt idx="42">
                  <c:v>1884.5416666666545</c:v>
                </c:pt>
                <c:pt idx="43">
                  <c:v>1884.6249999999877</c:v>
                </c:pt>
                <c:pt idx="44">
                  <c:v>1884.708333333321</c:v>
                </c:pt>
                <c:pt idx="45">
                  <c:v>1884.7916666666542</c:v>
                </c:pt>
                <c:pt idx="46">
                  <c:v>1884.8749999999875</c:v>
                </c:pt>
                <c:pt idx="47">
                  <c:v>1884.9583333333208</c:v>
                </c:pt>
                <c:pt idx="48">
                  <c:v>1885.041666666654</c:v>
                </c:pt>
                <c:pt idx="49">
                  <c:v>1885.1249999999873</c:v>
                </c:pt>
                <c:pt idx="50">
                  <c:v>1885.2083333333205</c:v>
                </c:pt>
                <c:pt idx="51">
                  <c:v>1885.2916666666538</c:v>
                </c:pt>
                <c:pt idx="52">
                  <c:v>1885.374999999987</c:v>
                </c:pt>
                <c:pt idx="53">
                  <c:v>1885.4583333333203</c:v>
                </c:pt>
                <c:pt idx="54">
                  <c:v>1885.5416666666536</c:v>
                </c:pt>
                <c:pt idx="55">
                  <c:v>1885.6249999999868</c:v>
                </c:pt>
                <c:pt idx="56">
                  <c:v>1885.7083333333201</c:v>
                </c:pt>
                <c:pt idx="57">
                  <c:v>1885.7916666666533</c:v>
                </c:pt>
                <c:pt idx="58">
                  <c:v>1885.8749999999866</c:v>
                </c:pt>
                <c:pt idx="59">
                  <c:v>1885.9583333333198</c:v>
                </c:pt>
                <c:pt idx="60">
                  <c:v>1886.0416666666531</c:v>
                </c:pt>
                <c:pt idx="61">
                  <c:v>1886.1249999999864</c:v>
                </c:pt>
                <c:pt idx="62">
                  <c:v>1886.2083333333196</c:v>
                </c:pt>
                <c:pt idx="63">
                  <c:v>1886.2916666666529</c:v>
                </c:pt>
                <c:pt idx="64">
                  <c:v>1886.3749999999861</c:v>
                </c:pt>
                <c:pt idx="65">
                  <c:v>1886.4583333333194</c:v>
                </c:pt>
                <c:pt idx="66">
                  <c:v>1886.5416666666526</c:v>
                </c:pt>
                <c:pt idx="67">
                  <c:v>1886.6249999999859</c:v>
                </c:pt>
                <c:pt idx="68">
                  <c:v>1886.7083333333192</c:v>
                </c:pt>
                <c:pt idx="69">
                  <c:v>1886.7916666666524</c:v>
                </c:pt>
                <c:pt idx="70">
                  <c:v>1886.8749999999857</c:v>
                </c:pt>
                <c:pt idx="71">
                  <c:v>1886.9583333333189</c:v>
                </c:pt>
                <c:pt idx="72">
                  <c:v>1887.0416666666522</c:v>
                </c:pt>
                <c:pt idx="73">
                  <c:v>1887.1249999999854</c:v>
                </c:pt>
                <c:pt idx="74">
                  <c:v>1887.2083333333187</c:v>
                </c:pt>
                <c:pt idx="75">
                  <c:v>1887.291666666652</c:v>
                </c:pt>
                <c:pt idx="76">
                  <c:v>1887.3749999999852</c:v>
                </c:pt>
                <c:pt idx="77">
                  <c:v>1887.4583333333185</c:v>
                </c:pt>
                <c:pt idx="78">
                  <c:v>1887.5416666666517</c:v>
                </c:pt>
                <c:pt idx="79">
                  <c:v>1887.624999999985</c:v>
                </c:pt>
                <c:pt idx="80">
                  <c:v>1887.7083333333183</c:v>
                </c:pt>
                <c:pt idx="81">
                  <c:v>1887.7916666666515</c:v>
                </c:pt>
                <c:pt idx="82">
                  <c:v>1887.8749999999848</c:v>
                </c:pt>
                <c:pt idx="83">
                  <c:v>1887.958333333318</c:v>
                </c:pt>
                <c:pt idx="84">
                  <c:v>1888.0416666666513</c:v>
                </c:pt>
                <c:pt idx="85">
                  <c:v>1888.1249999999845</c:v>
                </c:pt>
                <c:pt idx="86">
                  <c:v>1888.2083333333178</c:v>
                </c:pt>
                <c:pt idx="87">
                  <c:v>1888.2916666666511</c:v>
                </c:pt>
                <c:pt idx="88">
                  <c:v>1888.3749999999843</c:v>
                </c:pt>
                <c:pt idx="89">
                  <c:v>1888.4583333333176</c:v>
                </c:pt>
                <c:pt idx="90">
                  <c:v>1888.5416666666508</c:v>
                </c:pt>
                <c:pt idx="91">
                  <c:v>1888.6249999999841</c:v>
                </c:pt>
                <c:pt idx="92">
                  <c:v>1888.7083333333173</c:v>
                </c:pt>
                <c:pt idx="93">
                  <c:v>1888.7916666666506</c:v>
                </c:pt>
                <c:pt idx="94">
                  <c:v>1888.8749999999839</c:v>
                </c:pt>
                <c:pt idx="95">
                  <c:v>1888.9583333333171</c:v>
                </c:pt>
                <c:pt idx="96">
                  <c:v>1889.0416666666504</c:v>
                </c:pt>
                <c:pt idx="97">
                  <c:v>1889.1249999999836</c:v>
                </c:pt>
                <c:pt idx="98">
                  <c:v>1889.2083333333169</c:v>
                </c:pt>
                <c:pt idx="99">
                  <c:v>1889.2916666666501</c:v>
                </c:pt>
                <c:pt idx="100">
                  <c:v>1889.3749999999834</c:v>
                </c:pt>
                <c:pt idx="101">
                  <c:v>1889.4583333333167</c:v>
                </c:pt>
                <c:pt idx="102">
                  <c:v>1889.5416666666499</c:v>
                </c:pt>
                <c:pt idx="103">
                  <c:v>1889.6249999999832</c:v>
                </c:pt>
                <c:pt idx="104">
                  <c:v>1889.7083333333164</c:v>
                </c:pt>
                <c:pt idx="105">
                  <c:v>1889.7916666666497</c:v>
                </c:pt>
                <c:pt idx="106">
                  <c:v>1889.8749999999829</c:v>
                </c:pt>
                <c:pt idx="107">
                  <c:v>1889.9583333333162</c:v>
                </c:pt>
                <c:pt idx="108">
                  <c:v>1890.0416666666495</c:v>
                </c:pt>
                <c:pt idx="109">
                  <c:v>1890.1249999999827</c:v>
                </c:pt>
                <c:pt idx="110">
                  <c:v>1890.208333333316</c:v>
                </c:pt>
                <c:pt idx="111">
                  <c:v>1890.2916666666492</c:v>
                </c:pt>
                <c:pt idx="112">
                  <c:v>1890.3749999999825</c:v>
                </c:pt>
                <c:pt idx="113">
                  <c:v>1890.4583333333157</c:v>
                </c:pt>
                <c:pt idx="114">
                  <c:v>1890.541666666649</c:v>
                </c:pt>
                <c:pt idx="115">
                  <c:v>1890.6249999999823</c:v>
                </c:pt>
                <c:pt idx="116">
                  <c:v>1890.7083333333155</c:v>
                </c:pt>
                <c:pt idx="117">
                  <c:v>1890.7916666666488</c:v>
                </c:pt>
                <c:pt idx="118">
                  <c:v>1890.874999999982</c:v>
                </c:pt>
                <c:pt idx="119">
                  <c:v>1890.9583333333153</c:v>
                </c:pt>
                <c:pt idx="120">
                  <c:v>1891.0416666666486</c:v>
                </c:pt>
                <c:pt idx="121">
                  <c:v>1891.1249999999818</c:v>
                </c:pt>
                <c:pt idx="122">
                  <c:v>1891.2083333333151</c:v>
                </c:pt>
                <c:pt idx="123">
                  <c:v>1891.2916666666483</c:v>
                </c:pt>
                <c:pt idx="124">
                  <c:v>1891.3749999999816</c:v>
                </c:pt>
                <c:pt idx="125">
                  <c:v>1891.4583333333148</c:v>
                </c:pt>
                <c:pt idx="126">
                  <c:v>1891.5416666666481</c:v>
                </c:pt>
                <c:pt idx="127">
                  <c:v>1891.6249999999814</c:v>
                </c:pt>
                <c:pt idx="128">
                  <c:v>1891.7083333333146</c:v>
                </c:pt>
                <c:pt idx="129">
                  <c:v>1891.7916666666479</c:v>
                </c:pt>
                <c:pt idx="130">
                  <c:v>1891.8749999999811</c:v>
                </c:pt>
                <c:pt idx="131">
                  <c:v>1891.9583333333144</c:v>
                </c:pt>
                <c:pt idx="132">
                  <c:v>1892.0416666666476</c:v>
                </c:pt>
                <c:pt idx="133">
                  <c:v>1892.1249999999809</c:v>
                </c:pt>
                <c:pt idx="134">
                  <c:v>1892.2083333333142</c:v>
                </c:pt>
                <c:pt idx="135">
                  <c:v>1892.2916666666474</c:v>
                </c:pt>
                <c:pt idx="136">
                  <c:v>1892.3749999999807</c:v>
                </c:pt>
                <c:pt idx="137">
                  <c:v>1892.4583333333139</c:v>
                </c:pt>
                <c:pt idx="138">
                  <c:v>1892.5416666666472</c:v>
                </c:pt>
                <c:pt idx="139">
                  <c:v>1892.6249999999804</c:v>
                </c:pt>
                <c:pt idx="140">
                  <c:v>1892.7083333333137</c:v>
                </c:pt>
                <c:pt idx="141">
                  <c:v>1892.791666666647</c:v>
                </c:pt>
                <c:pt idx="142">
                  <c:v>1892.8749999999802</c:v>
                </c:pt>
                <c:pt idx="143">
                  <c:v>1892.9583333333135</c:v>
                </c:pt>
                <c:pt idx="144">
                  <c:v>1893.0416666666467</c:v>
                </c:pt>
                <c:pt idx="145">
                  <c:v>1893.12499999998</c:v>
                </c:pt>
                <c:pt idx="146">
                  <c:v>1893.2083333333132</c:v>
                </c:pt>
                <c:pt idx="147">
                  <c:v>1893.2916666666465</c:v>
                </c:pt>
                <c:pt idx="148">
                  <c:v>1893.3749999999798</c:v>
                </c:pt>
                <c:pt idx="149">
                  <c:v>1893.458333333313</c:v>
                </c:pt>
                <c:pt idx="150">
                  <c:v>1893.5416666666463</c:v>
                </c:pt>
                <c:pt idx="151">
                  <c:v>1893.6249999999795</c:v>
                </c:pt>
                <c:pt idx="152">
                  <c:v>1893.7083333333128</c:v>
                </c:pt>
                <c:pt idx="153">
                  <c:v>1893.7916666666461</c:v>
                </c:pt>
                <c:pt idx="154">
                  <c:v>1893.8749999999793</c:v>
                </c:pt>
                <c:pt idx="155">
                  <c:v>1893.9583333333126</c:v>
                </c:pt>
                <c:pt idx="156">
                  <c:v>1894.0416666666458</c:v>
                </c:pt>
                <c:pt idx="157">
                  <c:v>1894.1249999999791</c:v>
                </c:pt>
                <c:pt idx="158">
                  <c:v>1894.2083333333123</c:v>
                </c:pt>
                <c:pt idx="159">
                  <c:v>1894.2916666666456</c:v>
                </c:pt>
                <c:pt idx="160">
                  <c:v>1894.3749999999789</c:v>
                </c:pt>
                <c:pt idx="161">
                  <c:v>1894.4583333333121</c:v>
                </c:pt>
                <c:pt idx="162">
                  <c:v>1894.5416666666454</c:v>
                </c:pt>
                <c:pt idx="163">
                  <c:v>1894.6249999999786</c:v>
                </c:pt>
                <c:pt idx="164">
                  <c:v>1894.7083333333119</c:v>
                </c:pt>
                <c:pt idx="165">
                  <c:v>1894.7916666666451</c:v>
                </c:pt>
                <c:pt idx="166">
                  <c:v>1894.8749999999784</c:v>
                </c:pt>
                <c:pt idx="167">
                  <c:v>1894.9583333333117</c:v>
                </c:pt>
                <c:pt idx="168">
                  <c:v>1895.0416666666449</c:v>
                </c:pt>
                <c:pt idx="169">
                  <c:v>1895.1249999999782</c:v>
                </c:pt>
                <c:pt idx="170">
                  <c:v>1895.2083333333114</c:v>
                </c:pt>
                <c:pt idx="171">
                  <c:v>1895.2916666666447</c:v>
                </c:pt>
                <c:pt idx="172">
                  <c:v>1895.3749999999779</c:v>
                </c:pt>
                <c:pt idx="173">
                  <c:v>1895.4583333333112</c:v>
                </c:pt>
                <c:pt idx="174">
                  <c:v>1895.5416666666445</c:v>
                </c:pt>
                <c:pt idx="175">
                  <c:v>1895.6249999999777</c:v>
                </c:pt>
                <c:pt idx="176">
                  <c:v>1895.708333333311</c:v>
                </c:pt>
                <c:pt idx="177">
                  <c:v>1895.7916666666442</c:v>
                </c:pt>
                <c:pt idx="178">
                  <c:v>1895.8749999999775</c:v>
                </c:pt>
                <c:pt idx="179">
                  <c:v>1895.9583333333107</c:v>
                </c:pt>
                <c:pt idx="180">
                  <c:v>1896.041666666644</c:v>
                </c:pt>
                <c:pt idx="181">
                  <c:v>1896.1249999999773</c:v>
                </c:pt>
                <c:pt idx="182">
                  <c:v>1896.2083333333105</c:v>
                </c:pt>
                <c:pt idx="183">
                  <c:v>1896.2916666666438</c:v>
                </c:pt>
                <c:pt idx="184">
                  <c:v>1896.374999999977</c:v>
                </c:pt>
                <c:pt idx="185">
                  <c:v>1896.4583333333103</c:v>
                </c:pt>
                <c:pt idx="186">
                  <c:v>1896.5416666666436</c:v>
                </c:pt>
                <c:pt idx="187">
                  <c:v>1896.6249999999768</c:v>
                </c:pt>
                <c:pt idx="188">
                  <c:v>1896.7083333333101</c:v>
                </c:pt>
                <c:pt idx="189">
                  <c:v>1896.7916666666433</c:v>
                </c:pt>
                <c:pt idx="190">
                  <c:v>1896.8749999999766</c:v>
                </c:pt>
                <c:pt idx="191">
                  <c:v>1896.9583333333098</c:v>
                </c:pt>
                <c:pt idx="192">
                  <c:v>1897.0416666666431</c:v>
                </c:pt>
                <c:pt idx="193">
                  <c:v>1897.1249999999764</c:v>
                </c:pt>
                <c:pt idx="194">
                  <c:v>1897.2083333333096</c:v>
                </c:pt>
                <c:pt idx="195">
                  <c:v>1897.2916666666429</c:v>
                </c:pt>
                <c:pt idx="196">
                  <c:v>1897.3749999999761</c:v>
                </c:pt>
                <c:pt idx="197">
                  <c:v>1897.4583333333094</c:v>
                </c:pt>
                <c:pt idx="198">
                  <c:v>1897.5416666666426</c:v>
                </c:pt>
                <c:pt idx="199">
                  <c:v>1897.6249999999759</c:v>
                </c:pt>
                <c:pt idx="200">
                  <c:v>1897.7083333333092</c:v>
                </c:pt>
                <c:pt idx="201">
                  <c:v>1897.7916666666424</c:v>
                </c:pt>
                <c:pt idx="202">
                  <c:v>1897.8749999999757</c:v>
                </c:pt>
                <c:pt idx="203">
                  <c:v>1897.9583333333089</c:v>
                </c:pt>
                <c:pt idx="204">
                  <c:v>1898.0416666666422</c:v>
                </c:pt>
                <c:pt idx="205">
                  <c:v>1898.1249999999754</c:v>
                </c:pt>
                <c:pt idx="206">
                  <c:v>1898.2083333333087</c:v>
                </c:pt>
                <c:pt idx="207">
                  <c:v>1898.291666666642</c:v>
                </c:pt>
                <c:pt idx="208">
                  <c:v>1898.3749999999752</c:v>
                </c:pt>
                <c:pt idx="209">
                  <c:v>1898.4583333333085</c:v>
                </c:pt>
                <c:pt idx="210">
                  <c:v>1898.5416666666417</c:v>
                </c:pt>
                <c:pt idx="211">
                  <c:v>1898.624999999975</c:v>
                </c:pt>
                <c:pt idx="212">
                  <c:v>1898.7083333333082</c:v>
                </c:pt>
                <c:pt idx="213">
                  <c:v>1898.7916666666415</c:v>
                </c:pt>
                <c:pt idx="214">
                  <c:v>1898.8749999999748</c:v>
                </c:pt>
                <c:pt idx="215">
                  <c:v>1898.958333333308</c:v>
                </c:pt>
                <c:pt idx="216">
                  <c:v>1899.0416666666413</c:v>
                </c:pt>
                <c:pt idx="217">
                  <c:v>1899.1249999999745</c:v>
                </c:pt>
                <c:pt idx="218">
                  <c:v>1899.2083333333078</c:v>
                </c:pt>
                <c:pt idx="219">
                  <c:v>1899.291666666641</c:v>
                </c:pt>
                <c:pt idx="220">
                  <c:v>1899.3749999999743</c:v>
                </c:pt>
                <c:pt idx="221">
                  <c:v>1899.4583333333076</c:v>
                </c:pt>
                <c:pt idx="222">
                  <c:v>1899.5416666666408</c:v>
                </c:pt>
                <c:pt idx="223">
                  <c:v>1899.6249999999741</c:v>
                </c:pt>
                <c:pt idx="224">
                  <c:v>1899.7083333333073</c:v>
                </c:pt>
                <c:pt idx="225">
                  <c:v>1899.7916666666406</c:v>
                </c:pt>
                <c:pt idx="226">
                  <c:v>1899.8749999999739</c:v>
                </c:pt>
                <c:pt idx="227">
                  <c:v>1899.9583333333071</c:v>
                </c:pt>
                <c:pt idx="228">
                  <c:v>1900.0416666666404</c:v>
                </c:pt>
                <c:pt idx="229">
                  <c:v>1900.1249999999736</c:v>
                </c:pt>
                <c:pt idx="230">
                  <c:v>1900.2083333333069</c:v>
                </c:pt>
                <c:pt idx="231">
                  <c:v>1900.2916666666401</c:v>
                </c:pt>
                <c:pt idx="232">
                  <c:v>1900.3749999999734</c:v>
                </c:pt>
                <c:pt idx="233">
                  <c:v>1900.4583333333067</c:v>
                </c:pt>
                <c:pt idx="234">
                  <c:v>1900.5416666666399</c:v>
                </c:pt>
                <c:pt idx="235">
                  <c:v>1900.6249999999732</c:v>
                </c:pt>
                <c:pt idx="236">
                  <c:v>1900.7083333333064</c:v>
                </c:pt>
                <c:pt idx="237">
                  <c:v>1900.7916666666397</c:v>
                </c:pt>
                <c:pt idx="238">
                  <c:v>1900.8749999999729</c:v>
                </c:pt>
                <c:pt idx="239">
                  <c:v>1900.9583333333062</c:v>
                </c:pt>
                <c:pt idx="240">
                  <c:v>1901.0416666666395</c:v>
                </c:pt>
                <c:pt idx="241">
                  <c:v>1901.1249999999727</c:v>
                </c:pt>
                <c:pt idx="242">
                  <c:v>1901.208333333306</c:v>
                </c:pt>
                <c:pt idx="243">
                  <c:v>1901.2916666666392</c:v>
                </c:pt>
                <c:pt idx="244">
                  <c:v>1901.3749999999725</c:v>
                </c:pt>
                <c:pt idx="245">
                  <c:v>1901.4583333333057</c:v>
                </c:pt>
                <c:pt idx="246">
                  <c:v>1901.541666666639</c:v>
                </c:pt>
                <c:pt idx="247">
                  <c:v>1901.6249999999723</c:v>
                </c:pt>
                <c:pt idx="248">
                  <c:v>1901.7083333333055</c:v>
                </c:pt>
                <c:pt idx="249">
                  <c:v>1901.7916666666388</c:v>
                </c:pt>
                <c:pt idx="250">
                  <c:v>1901.874999999972</c:v>
                </c:pt>
                <c:pt idx="251">
                  <c:v>1901.9583333333053</c:v>
                </c:pt>
                <c:pt idx="252">
                  <c:v>1902.0416666666385</c:v>
                </c:pt>
                <c:pt idx="253">
                  <c:v>1902.1249999999718</c:v>
                </c:pt>
                <c:pt idx="254">
                  <c:v>1902.2083333333051</c:v>
                </c:pt>
                <c:pt idx="255">
                  <c:v>1902.2916666666383</c:v>
                </c:pt>
                <c:pt idx="256">
                  <c:v>1902.3749999999716</c:v>
                </c:pt>
                <c:pt idx="257">
                  <c:v>1902.4583333333048</c:v>
                </c:pt>
                <c:pt idx="258">
                  <c:v>1902.5416666666381</c:v>
                </c:pt>
                <c:pt idx="259">
                  <c:v>1902.6249999999714</c:v>
                </c:pt>
                <c:pt idx="260">
                  <c:v>1902.7083333333046</c:v>
                </c:pt>
                <c:pt idx="261">
                  <c:v>1902.7916666666379</c:v>
                </c:pt>
                <c:pt idx="262">
                  <c:v>1902.8749999999711</c:v>
                </c:pt>
                <c:pt idx="263">
                  <c:v>1902.9583333333044</c:v>
                </c:pt>
                <c:pt idx="264">
                  <c:v>1903.0416666666376</c:v>
                </c:pt>
                <c:pt idx="265">
                  <c:v>1903.1249999999709</c:v>
                </c:pt>
                <c:pt idx="266">
                  <c:v>1903.2083333333042</c:v>
                </c:pt>
                <c:pt idx="267">
                  <c:v>1903.2916666666374</c:v>
                </c:pt>
                <c:pt idx="268">
                  <c:v>1903.3749999999707</c:v>
                </c:pt>
                <c:pt idx="269">
                  <c:v>1903.4583333333039</c:v>
                </c:pt>
                <c:pt idx="270">
                  <c:v>1903.5416666666372</c:v>
                </c:pt>
                <c:pt idx="271">
                  <c:v>1903.6249999999704</c:v>
                </c:pt>
                <c:pt idx="272">
                  <c:v>1903.7083333333037</c:v>
                </c:pt>
                <c:pt idx="273">
                  <c:v>1903.791666666637</c:v>
                </c:pt>
                <c:pt idx="274">
                  <c:v>1903.8749999999702</c:v>
                </c:pt>
                <c:pt idx="275">
                  <c:v>1903.9583333333035</c:v>
                </c:pt>
                <c:pt idx="276">
                  <c:v>1904.0416666666367</c:v>
                </c:pt>
                <c:pt idx="277">
                  <c:v>1904.12499999997</c:v>
                </c:pt>
                <c:pt idx="278">
                  <c:v>1904.2083333333032</c:v>
                </c:pt>
                <c:pt idx="279">
                  <c:v>1904.2916666666365</c:v>
                </c:pt>
                <c:pt idx="280">
                  <c:v>1904.3749999999698</c:v>
                </c:pt>
                <c:pt idx="281">
                  <c:v>1904.458333333303</c:v>
                </c:pt>
                <c:pt idx="282">
                  <c:v>1904.5416666666363</c:v>
                </c:pt>
                <c:pt idx="283">
                  <c:v>1904.6249999999695</c:v>
                </c:pt>
                <c:pt idx="284">
                  <c:v>1904.7083333333028</c:v>
                </c:pt>
                <c:pt idx="285">
                  <c:v>1904.791666666636</c:v>
                </c:pt>
                <c:pt idx="286">
                  <c:v>1904.8749999999693</c:v>
                </c:pt>
                <c:pt idx="287">
                  <c:v>1904.9583333333026</c:v>
                </c:pt>
                <c:pt idx="288">
                  <c:v>1905.0416666666358</c:v>
                </c:pt>
                <c:pt idx="289">
                  <c:v>1905.1249999999691</c:v>
                </c:pt>
                <c:pt idx="290">
                  <c:v>1905.2083333333023</c:v>
                </c:pt>
                <c:pt idx="291">
                  <c:v>1905.2916666666356</c:v>
                </c:pt>
                <c:pt idx="292">
                  <c:v>1905.3749999999688</c:v>
                </c:pt>
                <c:pt idx="293">
                  <c:v>1905.4583333333021</c:v>
                </c:pt>
                <c:pt idx="294">
                  <c:v>1905.5416666666354</c:v>
                </c:pt>
                <c:pt idx="295">
                  <c:v>1905.6249999999686</c:v>
                </c:pt>
                <c:pt idx="296">
                  <c:v>1905.7083333333019</c:v>
                </c:pt>
                <c:pt idx="297">
                  <c:v>1905.7916666666351</c:v>
                </c:pt>
                <c:pt idx="298">
                  <c:v>1905.8749999999684</c:v>
                </c:pt>
                <c:pt idx="299">
                  <c:v>1905.9583333333017</c:v>
                </c:pt>
                <c:pt idx="300">
                  <c:v>1906.0416666666349</c:v>
                </c:pt>
                <c:pt idx="301">
                  <c:v>1906.1249999999682</c:v>
                </c:pt>
                <c:pt idx="302">
                  <c:v>1906.2083333333014</c:v>
                </c:pt>
                <c:pt idx="303">
                  <c:v>1906.2916666666347</c:v>
                </c:pt>
                <c:pt idx="304">
                  <c:v>1906.3749999999679</c:v>
                </c:pt>
                <c:pt idx="305">
                  <c:v>1906.4583333333012</c:v>
                </c:pt>
                <c:pt idx="306">
                  <c:v>1906.5416666666345</c:v>
                </c:pt>
                <c:pt idx="307">
                  <c:v>1906.6249999999677</c:v>
                </c:pt>
                <c:pt idx="308">
                  <c:v>1906.708333333301</c:v>
                </c:pt>
                <c:pt idx="309">
                  <c:v>1906.7916666666342</c:v>
                </c:pt>
                <c:pt idx="310">
                  <c:v>1906.8749999999675</c:v>
                </c:pt>
                <c:pt idx="311">
                  <c:v>1906.9583333333007</c:v>
                </c:pt>
                <c:pt idx="312">
                  <c:v>1907.041666666634</c:v>
                </c:pt>
                <c:pt idx="313">
                  <c:v>1907.1249999999673</c:v>
                </c:pt>
                <c:pt idx="314">
                  <c:v>1907.2083333333005</c:v>
                </c:pt>
                <c:pt idx="315">
                  <c:v>1907.2916666666338</c:v>
                </c:pt>
                <c:pt idx="316">
                  <c:v>1907.374999999967</c:v>
                </c:pt>
                <c:pt idx="317">
                  <c:v>1907.4583333333003</c:v>
                </c:pt>
                <c:pt idx="318">
                  <c:v>1907.5416666666335</c:v>
                </c:pt>
                <c:pt idx="319">
                  <c:v>1907.6249999999668</c:v>
                </c:pt>
                <c:pt idx="320">
                  <c:v>1907.7083333333001</c:v>
                </c:pt>
                <c:pt idx="321">
                  <c:v>1907.7916666666333</c:v>
                </c:pt>
                <c:pt idx="322">
                  <c:v>1907.8749999999666</c:v>
                </c:pt>
                <c:pt idx="323">
                  <c:v>1907.9583333332998</c:v>
                </c:pt>
                <c:pt idx="324">
                  <c:v>1908.0416666666331</c:v>
                </c:pt>
                <c:pt idx="325">
                  <c:v>1908.1249999999663</c:v>
                </c:pt>
                <c:pt idx="326">
                  <c:v>1908.2083333332996</c:v>
                </c:pt>
                <c:pt idx="327">
                  <c:v>1908.2916666666329</c:v>
                </c:pt>
                <c:pt idx="328">
                  <c:v>1908.3749999999661</c:v>
                </c:pt>
                <c:pt idx="329">
                  <c:v>1908.4583333332994</c:v>
                </c:pt>
                <c:pt idx="330">
                  <c:v>1908.5416666666326</c:v>
                </c:pt>
                <c:pt idx="331">
                  <c:v>1908.6249999999659</c:v>
                </c:pt>
                <c:pt idx="332">
                  <c:v>1908.7083333332992</c:v>
                </c:pt>
                <c:pt idx="333">
                  <c:v>1908.7916666666324</c:v>
                </c:pt>
                <c:pt idx="334">
                  <c:v>1908.8749999999657</c:v>
                </c:pt>
                <c:pt idx="335">
                  <c:v>1908.9583333332989</c:v>
                </c:pt>
                <c:pt idx="336">
                  <c:v>1909.0416666666322</c:v>
                </c:pt>
                <c:pt idx="337">
                  <c:v>1909.1249999999654</c:v>
                </c:pt>
                <c:pt idx="338">
                  <c:v>1909.2083333332987</c:v>
                </c:pt>
                <c:pt idx="339">
                  <c:v>1909.291666666632</c:v>
                </c:pt>
                <c:pt idx="340">
                  <c:v>1909.3749999999652</c:v>
                </c:pt>
                <c:pt idx="341">
                  <c:v>1909.4583333332985</c:v>
                </c:pt>
                <c:pt idx="342">
                  <c:v>1909.5416666666317</c:v>
                </c:pt>
                <c:pt idx="343">
                  <c:v>1909.624999999965</c:v>
                </c:pt>
                <c:pt idx="344">
                  <c:v>1909.7083333332982</c:v>
                </c:pt>
                <c:pt idx="345">
                  <c:v>1909.7916666666315</c:v>
                </c:pt>
                <c:pt idx="346">
                  <c:v>1909.8749999999648</c:v>
                </c:pt>
                <c:pt idx="347">
                  <c:v>1909.958333333298</c:v>
                </c:pt>
                <c:pt idx="348">
                  <c:v>1910.0416666666313</c:v>
                </c:pt>
                <c:pt idx="349">
                  <c:v>1910.1249999999645</c:v>
                </c:pt>
                <c:pt idx="350">
                  <c:v>1910.2083333332978</c:v>
                </c:pt>
                <c:pt idx="351">
                  <c:v>1910.291666666631</c:v>
                </c:pt>
                <c:pt idx="352">
                  <c:v>1910.3749999999643</c:v>
                </c:pt>
                <c:pt idx="353">
                  <c:v>1910.4583333332976</c:v>
                </c:pt>
                <c:pt idx="354">
                  <c:v>1910.5416666666308</c:v>
                </c:pt>
                <c:pt idx="355">
                  <c:v>1910.6249999999641</c:v>
                </c:pt>
                <c:pt idx="356">
                  <c:v>1910.7083333332973</c:v>
                </c:pt>
                <c:pt idx="357">
                  <c:v>1910.7916666666306</c:v>
                </c:pt>
                <c:pt idx="358">
                  <c:v>1910.8749999999638</c:v>
                </c:pt>
                <c:pt idx="359">
                  <c:v>1910.9583333332971</c:v>
                </c:pt>
                <c:pt idx="360">
                  <c:v>1911.0416666666304</c:v>
                </c:pt>
                <c:pt idx="361">
                  <c:v>1911.1249999999636</c:v>
                </c:pt>
                <c:pt idx="362">
                  <c:v>1911.2083333332969</c:v>
                </c:pt>
                <c:pt idx="363">
                  <c:v>1911.2916666666301</c:v>
                </c:pt>
                <c:pt idx="364">
                  <c:v>1911.3749999999634</c:v>
                </c:pt>
                <c:pt idx="365">
                  <c:v>1911.4583333332967</c:v>
                </c:pt>
                <c:pt idx="366">
                  <c:v>1911.5416666666299</c:v>
                </c:pt>
                <c:pt idx="367">
                  <c:v>1911.6249999999632</c:v>
                </c:pt>
                <c:pt idx="368">
                  <c:v>1911.7083333332964</c:v>
                </c:pt>
                <c:pt idx="369">
                  <c:v>1911.7916666666297</c:v>
                </c:pt>
                <c:pt idx="370">
                  <c:v>1911.8749999999629</c:v>
                </c:pt>
                <c:pt idx="371">
                  <c:v>1911.9583333332962</c:v>
                </c:pt>
                <c:pt idx="372">
                  <c:v>1912.0416666666295</c:v>
                </c:pt>
                <c:pt idx="373">
                  <c:v>1912.1249999999627</c:v>
                </c:pt>
                <c:pt idx="374">
                  <c:v>1912.208333333296</c:v>
                </c:pt>
                <c:pt idx="375">
                  <c:v>1912.2916666666292</c:v>
                </c:pt>
                <c:pt idx="376">
                  <c:v>1912.3749999999625</c:v>
                </c:pt>
                <c:pt idx="377">
                  <c:v>1912.4583333332957</c:v>
                </c:pt>
                <c:pt idx="378">
                  <c:v>1912.541666666629</c:v>
                </c:pt>
                <c:pt idx="379">
                  <c:v>1912.6249999999623</c:v>
                </c:pt>
                <c:pt idx="380">
                  <c:v>1912.7083333332955</c:v>
                </c:pt>
                <c:pt idx="381">
                  <c:v>1912.7916666666288</c:v>
                </c:pt>
                <c:pt idx="382">
                  <c:v>1912.874999999962</c:v>
                </c:pt>
                <c:pt idx="383">
                  <c:v>1912.9583333332953</c:v>
                </c:pt>
                <c:pt idx="384">
                  <c:v>1913.0416666666285</c:v>
                </c:pt>
                <c:pt idx="385">
                  <c:v>1913.1249999999618</c:v>
                </c:pt>
                <c:pt idx="386">
                  <c:v>1913.2083333332951</c:v>
                </c:pt>
                <c:pt idx="387">
                  <c:v>1913.2916666666283</c:v>
                </c:pt>
                <c:pt idx="388">
                  <c:v>1913.3749999999616</c:v>
                </c:pt>
                <c:pt idx="389">
                  <c:v>1913.4583333332948</c:v>
                </c:pt>
                <c:pt idx="390">
                  <c:v>1913.5416666666281</c:v>
                </c:pt>
                <c:pt idx="391">
                  <c:v>1913.6249999999613</c:v>
                </c:pt>
                <c:pt idx="392">
                  <c:v>1913.7083333332946</c:v>
                </c:pt>
                <c:pt idx="393">
                  <c:v>1913.7916666666279</c:v>
                </c:pt>
                <c:pt idx="394">
                  <c:v>1913.8749999999611</c:v>
                </c:pt>
                <c:pt idx="395">
                  <c:v>1913.9583333332944</c:v>
                </c:pt>
                <c:pt idx="396">
                  <c:v>1914.0416666666276</c:v>
                </c:pt>
                <c:pt idx="397">
                  <c:v>1914.1249999999609</c:v>
                </c:pt>
                <c:pt idx="398">
                  <c:v>1914.2083333332941</c:v>
                </c:pt>
                <c:pt idx="399">
                  <c:v>1914.2916666666274</c:v>
                </c:pt>
                <c:pt idx="400">
                  <c:v>1914.3749999999607</c:v>
                </c:pt>
                <c:pt idx="401">
                  <c:v>1914.4583333332939</c:v>
                </c:pt>
                <c:pt idx="402">
                  <c:v>1914.5416666666272</c:v>
                </c:pt>
                <c:pt idx="403">
                  <c:v>1914.6249999999604</c:v>
                </c:pt>
                <c:pt idx="404">
                  <c:v>1914.7083333332937</c:v>
                </c:pt>
                <c:pt idx="405">
                  <c:v>1914.791666666627</c:v>
                </c:pt>
                <c:pt idx="406">
                  <c:v>1914.8749999999602</c:v>
                </c:pt>
                <c:pt idx="407">
                  <c:v>1914.9583333332935</c:v>
                </c:pt>
                <c:pt idx="408">
                  <c:v>1915.0416666666267</c:v>
                </c:pt>
                <c:pt idx="409">
                  <c:v>1915.12499999996</c:v>
                </c:pt>
                <c:pt idx="410">
                  <c:v>1915.2083333332932</c:v>
                </c:pt>
                <c:pt idx="411">
                  <c:v>1915.2916666666265</c:v>
                </c:pt>
                <c:pt idx="412">
                  <c:v>1915.3749999999598</c:v>
                </c:pt>
                <c:pt idx="413">
                  <c:v>1915.458333333293</c:v>
                </c:pt>
                <c:pt idx="414">
                  <c:v>1915.5416666666263</c:v>
                </c:pt>
                <c:pt idx="415">
                  <c:v>1915.6249999999595</c:v>
                </c:pt>
                <c:pt idx="416">
                  <c:v>1915.7083333332928</c:v>
                </c:pt>
                <c:pt idx="417">
                  <c:v>1915.791666666626</c:v>
                </c:pt>
                <c:pt idx="418">
                  <c:v>1915.8749999999593</c:v>
                </c:pt>
                <c:pt idx="419">
                  <c:v>1915.9583333332926</c:v>
                </c:pt>
                <c:pt idx="420">
                  <c:v>1916.0416666666258</c:v>
                </c:pt>
                <c:pt idx="421">
                  <c:v>1916.1249999999591</c:v>
                </c:pt>
                <c:pt idx="422">
                  <c:v>1916.2083333332923</c:v>
                </c:pt>
                <c:pt idx="423">
                  <c:v>1916.2916666666256</c:v>
                </c:pt>
                <c:pt idx="424">
                  <c:v>1916.3749999999588</c:v>
                </c:pt>
                <c:pt idx="425">
                  <c:v>1916.4583333332921</c:v>
                </c:pt>
                <c:pt idx="426">
                  <c:v>1916.5416666666254</c:v>
                </c:pt>
                <c:pt idx="427">
                  <c:v>1916.6249999999586</c:v>
                </c:pt>
                <c:pt idx="428">
                  <c:v>1916.7083333332919</c:v>
                </c:pt>
                <c:pt idx="429">
                  <c:v>1916.7916666666251</c:v>
                </c:pt>
                <c:pt idx="430">
                  <c:v>1916.8749999999584</c:v>
                </c:pt>
                <c:pt idx="431">
                  <c:v>1916.9583333332916</c:v>
                </c:pt>
                <c:pt idx="432">
                  <c:v>1917.0416666666249</c:v>
                </c:pt>
                <c:pt idx="433">
                  <c:v>1917.1249999999582</c:v>
                </c:pt>
                <c:pt idx="434">
                  <c:v>1917.2083333332914</c:v>
                </c:pt>
                <c:pt idx="435">
                  <c:v>1917.2916666666247</c:v>
                </c:pt>
                <c:pt idx="436">
                  <c:v>1917.3749999999579</c:v>
                </c:pt>
                <c:pt idx="437">
                  <c:v>1917.4583333332912</c:v>
                </c:pt>
                <c:pt idx="438">
                  <c:v>1917.5416666666245</c:v>
                </c:pt>
                <c:pt idx="439">
                  <c:v>1917.6249999999577</c:v>
                </c:pt>
                <c:pt idx="440">
                  <c:v>1917.708333333291</c:v>
                </c:pt>
                <c:pt idx="441">
                  <c:v>1917.7916666666242</c:v>
                </c:pt>
                <c:pt idx="442">
                  <c:v>1917.8749999999575</c:v>
                </c:pt>
                <c:pt idx="443">
                  <c:v>1917.9583333332907</c:v>
                </c:pt>
                <c:pt idx="444">
                  <c:v>1918.041666666624</c:v>
                </c:pt>
                <c:pt idx="445">
                  <c:v>1918.1249999999573</c:v>
                </c:pt>
                <c:pt idx="446">
                  <c:v>1918.2083333332905</c:v>
                </c:pt>
                <c:pt idx="447">
                  <c:v>1918.2916666666238</c:v>
                </c:pt>
                <c:pt idx="448">
                  <c:v>1918.374999999957</c:v>
                </c:pt>
                <c:pt idx="449">
                  <c:v>1918.4583333332903</c:v>
                </c:pt>
                <c:pt idx="450">
                  <c:v>1918.5416666666235</c:v>
                </c:pt>
                <c:pt idx="451">
                  <c:v>1918.6249999999568</c:v>
                </c:pt>
                <c:pt idx="452">
                  <c:v>1918.7083333332901</c:v>
                </c:pt>
                <c:pt idx="453">
                  <c:v>1918.7916666666233</c:v>
                </c:pt>
                <c:pt idx="454">
                  <c:v>1918.8749999999566</c:v>
                </c:pt>
                <c:pt idx="455">
                  <c:v>1918.9583333332898</c:v>
                </c:pt>
                <c:pt idx="456">
                  <c:v>1919.0416666666231</c:v>
                </c:pt>
                <c:pt idx="457">
                  <c:v>1919.1249999999563</c:v>
                </c:pt>
                <c:pt idx="458">
                  <c:v>1919.2083333332896</c:v>
                </c:pt>
                <c:pt idx="459">
                  <c:v>1919.2916666666229</c:v>
                </c:pt>
                <c:pt idx="460">
                  <c:v>1919.3749999999561</c:v>
                </c:pt>
                <c:pt idx="461">
                  <c:v>1919.4583333332894</c:v>
                </c:pt>
                <c:pt idx="462">
                  <c:v>1919.5416666666226</c:v>
                </c:pt>
                <c:pt idx="463">
                  <c:v>1919.6249999999559</c:v>
                </c:pt>
                <c:pt idx="464">
                  <c:v>1919.7083333332891</c:v>
                </c:pt>
                <c:pt idx="465">
                  <c:v>1919.7916666666224</c:v>
                </c:pt>
                <c:pt idx="466">
                  <c:v>1919.8749999999557</c:v>
                </c:pt>
                <c:pt idx="467">
                  <c:v>1919.9583333332889</c:v>
                </c:pt>
                <c:pt idx="468">
                  <c:v>1920.0416666666222</c:v>
                </c:pt>
                <c:pt idx="469">
                  <c:v>1920.1249999999554</c:v>
                </c:pt>
                <c:pt idx="470">
                  <c:v>1920.2083333332887</c:v>
                </c:pt>
                <c:pt idx="471">
                  <c:v>1920.2916666666219</c:v>
                </c:pt>
                <c:pt idx="472">
                  <c:v>1920.3749999999552</c:v>
                </c:pt>
                <c:pt idx="473">
                  <c:v>1920.4583333332885</c:v>
                </c:pt>
                <c:pt idx="474">
                  <c:v>1920.5416666666217</c:v>
                </c:pt>
                <c:pt idx="475">
                  <c:v>1920.624999999955</c:v>
                </c:pt>
                <c:pt idx="476">
                  <c:v>1920.7083333332882</c:v>
                </c:pt>
                <c:pt idx="477">
                  <c:v>1920.7916666666215</c:v>
                </c:pt>
                <c:pt idx="478">
                  <c:v>1920.8749999999548</c:v>
                </c:pt>
                <c:pt idx="479">
                  <c:v>1920.958333333288</c:v>
                </c:pt>
                <c:pt idx="480">
                  <c:v>1921.0416666666213</c:v>
                </c:pt>
                <c:pt idx="481">
                  <c:v>1921.1249999999545</c:v>
                </c:pt>
                <c:pt idx="482">
                  <c:v>1921.2083333332878</c:v>
                </c:pt>
                <c:pt idx="483">
                  <c:v>1921.291666666621</c:v>
                </c:pt>
                <c:pt idx="484">
                  <c:v>1921.3749999999543</c:v>
                </c:pt>
                <c:pt idx="485">
                  <c:v>1921.4583333332876</c:v>
                </c:pt>
                <c:pt idx="486">
                  <c:v>1921.5416666666208</c:v>
                </c:pt>
                <c:pt idx="487">
                  <c:v>1921.6249999999541</c:v>
                </c:pt>
                <c:pt idx="488">
                  <c:v>1921.7083333332873</c:v>
                </c:pt>
                <c:pt idx="489">
                  <c:v>1921.7916666666206</c:v>
                </c:pt>
                <c:pt idx="490">
                  <c:v>1921.8749999999538</c:v>
                </c:pt>
                <c:pt idx="491">
                  <c:v>1921.9583333332871</c:v>
                </c:pt>
                <c:pt idx="492">
                  <c:v>1922.0416666666204</c:v>
                </c:pt>
                <c:pt idx="493">
                  <c:v>1922.1249999999536</c:v>
                </c:pt>
                <c:pt idx="494">
                  <c:v>1922.2083333332869</c:v>
                </c:pt>
                <c:pt idx="495">
                  <c:v>1922.2916666666201</c:v>
                </c:pt>
                <c:pt idx="496">
                  <c:v>1922.3749999999534</c:v>
                </c:pt>
                <c:pt idx="497">
                  <c:v>1922.4583333332866</c:v>
                </c:pt>
                <c:pt idx="498">
                  <c:v>1922.5416666666199</c:v>
                </c:pt>
                <c:pt idx="499">
                  <c:v>1922.6249999999532</c:v>
                </c:pt>
                <c:pt idx="500">
                  <c:v>1922.7083333332864</c:v>
                </c:pt>
                <c:pt idx="501">
                  <c:v>1922.7916666666197</c:v>
                </c:pt>
                <c:pt idx="502">
                  <c:v>1922.8749999999529</c:v>
                </c:pt>
                <c:pt idx="503">
                  <c:v>1922.9583333332862</c:v>
                </c:pt>
                <c:pt idx="504">
                  <c:v>1923.0416666666194</c:v>
                </c:pt>
                <c:pt idx="505">
                  <c:v>1923.1249999999527</c:v>
                </c:pt>
                <c:pt idx="506">
                  <c:v>1923.208333333286</c:v>
                </c:pt>
                <c:pt idx="507">
                  <c:v>1923.2916666666192</c:v>
                </c:pt>
                <c:pt idx="508">
                  <c:v>1923.3749999999525</c:v>
                </c:pt>
                <c:pt idx="509">
                  <c:v>1923.4583333332857</c:v>
                </c:pt>
                <c:pt idx="510">
                  <c:v>1923.541666666619</c:v>
                </c:pt>
                <c:pt idx="511">
                  <c:v>1923.6249999999523</c:v>
                </c:pt>
                <c:pt idx="512">
                  <c:v>1923.7083333332855</c:v>
                </c:pt>
                <c:pt idx="513">
                  <c:v>1923.7916666666188</c:v>
                </c:pt>
                <c:pt idx="514">
                  <c:v>1923.874999999952</c:v>
                </c:pt>
                <c:pt idx="515">
                  <c:v>1923.9583333332853</c:v>
                </c:pt>
                <c:pt idx="516">
                  <c:v>1924.0416666666185</c:v>
                </c:pt>
                <c:pt idx="517">
                  <c:v>1924.1249999999518</c:v>
                </c:pt>
                <c:pt idx="518">
                  <c:v>1924.2083333332851</c:v>
                </c:pt>
                <c:pt idx="519">
                  <c:v>1924.2916666666183</c:v>
                </c:pt>
                <c:pt idx="520">
                  <c:v>1924.3749999999516</c:v>
                </c:pt>
                <c:pt idx="521">
                  <c:v>1924.4583333332848</c:v>
                </c:pt>
                <c:pt idx="522">
                  <c:v>1924.5416666666181</c:v>
                </c:pt>
                <c:pt idx="523">
                  <c:v>1924.6249999999513</c:v>
                </c:pt>
                <c:pt idx="524">
                  <c:v>1924.7083333332846</c:v>
                </c:pt>
                <c:pt idx="525">
                  <c:v>1924.7916666666179</c:v>
                </c:pt>
                <c:pt idx="526">
                  <c:v>1924.8749999999511</c:v>
                </c:pt>
                <c:pt idx="527">
                  <c:v>1924.9583333332844</c:v>
                </c:pt>
                <c:pt idx="528">
                  <c:v>1925.0416666666176</c:v>
                </c:pt>
                <c:pt idx="529">
                  <c:v>1925.1249999999509</c:v>
                </c:pt>
                <c:pt idx="530">
                  <c:v>1925.2083333332841</c:v>
                </c:pt>
                <c:pt idx="531">
                  <c:v>1925.2916666666174</c:v>
                </c:pt>
                <c:pt idx="532">
                  <c:v>1925.3749999999507</c:v>
                </c:pt>
                <c:pt idx="533">
                  <c:v>1925.4583333332839</c:v>
                </c:pt>
                <c:pt idx="534">
                  <c:v>1925.5416666666172</c:v>
                </c:pt>
                <c:pt idx="535">
                  <c:v>1925.6249999999504</c:v>
                </c:pt>
                <c:pt idx="536">
                  <c:v>1925.7083333332837</c:v>
                </c:pt>
                <c:pt idx="537">
                  <c:v>1925.7916666666169</c:v>
                </c:pt>
                <c:pt idx="538">
                  <c:v>1925.8749999999502</c:v>
                </c:pt>
                <c:pt idx="539">
                  <c:v>1925.9583333332835</c:v>
                </c:pt>
                <c:pt idx="540">
                  <c:v>1926.0416666666167</c:v>
                </c:pt>
                <c:pt idx="541">
                  <c:v>1926.12499999995</c:v>
                </c:pt>
                <c:pt idx="542">
                  <c:v>1926.2083333332832</c:v>
                </c:pt>
                <c:pt idx="543">
                  <c:v>1926.2916666666165</c:v>
                </c:pt>
                <c:pt idx="544">
                  <c:v>1926.3749999999498</c:v>
                </c:pt>
                <c:pt idx="545">
                  <c:v>1926.458333333283</c:v>
                </c:pt>
                <c:pt idx="546">
                  <c:v>1926.5416666666163</c:v>
                </c:pt>
                <c:pt idx="547">
                  <c:v>1926.6249999999495</c:v>
                </c:pt>
                <c:pt idx="548">
                  <c:v>1926.7083333332828</c:v>
                </c:pt>
                <c:pt idx="549">
                  <c:v>1926.791666666616</c:v>
                </c:pt>
                <c:pt idx="550">
                  <c:v>1926.8749999999493</c:v>
                </c:pt>
                <c:pt idx="551">
                  <c:v>1926.9583333332826</c:v>
                </c:pt>
                <c:pt idx="552">
                  <c:v>1927.0416666666158</c:v>
                </c:pt>
                <c:pt idx="553">
                  <c:v>1927.1249999999491</c:v>
                </c:pt>
                <c:pt idx="554">
                  <c:v>1927.2083333332823</c:v>
                </c:pt>
                <c:pt idx="555">
                  <c:v>1927.2916666666156</c:v>
                </c:pt>
                <c:pt idx="556">
                  <c:v>1927.3749999999488</c:v>
                </c:pt>
                <c:pt idx="557">
                  <c:v>1927.4583333332821</c:v>
                </c:pt>
                <c:pt idx="558">
                  <c:v>1927.5416666666154</c:v>
                </c:pt>
                <c:pt idx="559">
                  <c:v>1927.6249999999486</c:v>
                </c:pt>
                <c:pt idx="560">
                  <c:v>1927.7083333332819</c:v>
                </c:pt>
                <c:pt idx="561">
                  <c:v>1927.7916666666151</c:v>
                </c:pt>
                <c:pt idx="562">
                  <c:v>1927.8749999999484</c:v>
                </c:pt>
                <c:pt idx="563">
                  <c:v>1927.9583333332816</c:v>
                </c:pt>
                <c:pt idx="564">
                  <c:v>1928.0416666666149</c:v>
                </c:pt>
                <c:pt idx="565">
                  <c:v>1928.1249999999482</c:v>
                </c:pt>
                <c:pt idx="566">
                  <c:v>1928.2083333332814</c:v>
                </c:pt>
                <c:pt idx="567">
                  <c:v>1928.2916666666147</c:v>
                </c:pt>
                <c:pt idx="568">
                  <c:v>1928.3749999999479</c:v>
                </c:pt>
                <c:pt idx="569">
                  <c:v>1928.4583333332812</c:v>
                </c:pt>
                <c:pt idx="570">
                  <c:v>1928.5416666666144</c:v>
                </c:pt>
                <c:pt idx="571">
                  <c:v>1928.6249999999477</c:v>
                </c:pt>
                <c:pt idx="572">
                  <c:v>1928.708333333281</c:v>
                </c:pt>
                <c:pt idx="573">
                  <c:v>1928.7916666666142</c:v>
                </c:pt>
                <c:pt idx="574">
                  <c:v>1928.8749999999475</c:v>
                </c:pt>
                <c:pt idx="575">
                  <c:v>1928.9583333332807</c:v>
                </c:pt>
                <c:pt idx="576">
                  <c:v>1929.041666666614</c:v>
                </c:pt>
                <c:pt idx="577">
                  <c:v>1929.1249999999472</c:v>
                </c:pt>
                <c:pt idx="578">
                  <c:v>1929.2083333332805</c:v>
                </c:pt>
                <c:pt idx="579">
                  <c:v>1929.2916666666138</c:v>
                </c:pt>
                <c:pt idx="580">
                  <c:v>1929.374999999947</c:v>
                </c:pt>
                <c:pt idx="581">
                  <c:v>1929.4583333332803</c:v>
                </c:pt>
                <c:pt idx="582">
                  <c:v>1929.5416666666135</c:v>
                </c:pt>
                <c:pt idx="583">
                  <c:v>1929.6249999999468</c:v>
                </c:pt>
                <c:pt idx="584">
                  <c:v>1929.7083333332801</c:v>
                </c:pt>
                <c:pt idx="585">
                  <c:v>1929.7916666666133</c:v>
                </c:pt>
                <c:pt idx="586">
                  <c:v>1929.8749999999466</c:v>
                </c:pt>
                <c:pt idx="587">
                  <c:v>1929.9583333332798</c:v>
                </c:pt>
                <c:pt idx="588">
                  <c:v>1930.0416666666131</c:v>
                </c:pt>
                <c:pt idx="589">
                  <c:v>1930.1249999999463</c:v>
                </c:pt>
                <c:pt idx="590">
                  <c:v>1930.2083333332796</c:v>
                </c:pt>
                <c:pt idx="591">
                  <c:v>1930.2916666666129</c:v>
                </c:pt>
                <c:pt idx="592">
                  <c:v>1930.3749999999461</c:v>
                </c:pt>
                <c:pt idx="593">
                  <c:v>1930.4583333332794</c:v>
                </c:pt>
                <c:pt idx="594">
                  <c:v>1930.5416666666126</c:v>
                </c:pt>
                <c:pt idx="595">
                  <c:v>1930.6249999999459</c:v>
                </c:pt>
                <c:pt idx="596">
                  <c:v>1930.7083333332791</c:v>
                </c:pt>
                <c:pt idx="597">
                  <c:v>1930.7916666666124</c:v>
                </c:pt>
                <c:pt idx="598">
                  <c:v>1930.8749999999457</c:v>
                </c:pt>
                <c:pt idx="599">
                  <c:v>1930.9583333332789</c:v>
                </c:pt>
                <c:pt idx="600">
                  <c:v>1931.0416666666122</c:v>
                </c:pt>
                <c:pt idx="601">
                  <c:v>1931.1249999999454</c:v>
                </c:pt>
                <c:pt idx="602">
                  <c:v>1931.2083333332787</c:v>
                </c:pt>
                <c:pt idx="603">
                  <c:v>1931.2916666666119</c:v>
                </c:pt>
                <c:pt idx="604">
                  <c:v>1931.3749999999452</c:v>
                </c:pt>
                <c:pt idx="605">
                  <c:v>1931.4583333332785</c:v>
                </c:pt>
                <c:pt idx="606">
                  <c:v>1931.5416666666117</c:v>
                </c:pt>
                <c:pt idx="607">
                  <c:v>1931.624999999945</c:v>
                </c:pt>
                <c:pt idx="608">
                  <c:v>1931.7083333332782</c:v>
                </c:pt>
                <c:pt idx="609">
                  <c:v>1931.7916666666115</c:v>
                </c:pt>
                <c:pt idx="610">
                  <c:v>1931.8749999999447</c:v>
                </c:pt>
                <c:pt idx="611">
                  <c:v>1931.958333333278</c:v>
                </c:pt>
                <c:pt idx="612">
                  <c:v>1932.0416666666113</c:v>
                </c:pt>
                <c:pt idx="613">
                  <c:v>1932.1249999999445</c:v>
                </c:pt>
                <c:pt idx="614">
                  <c:v>1932.2083333332778</c:v>
                </c:pt>
                <c:pt idx="615">
                  <c:v>1932.291666666611</c:v>
                </c:pt>
                <c:pt idx="616">
                  <c:v>1932.3749999999443</c:v>
                </c:pt>
                <c:pt idx="617">
                  <c:v>1932.4583333332776</c:v>
                </c:pt>
                <c:pt idx="618">
                  <c:v>1932.5416666666108</c:v>
                </c:pt>
                <c:pt idx="619">
                  <c:v>1932.6249999999441</c:v>
                </c:pt>
                <c:pt idx="620">
                  <c:v>1932.7083333332773</c:v>
                </c:pt>
                <c:pt idx="621">
                  <c:v>1932.7916666666106</c:v>
                </c:pt>
                <c:pt idx="622">
                  <c:v>1932.8749999999438</c:v>
                </c:pt>
                <c:pt idx="623">
                  <c:v>1932.9583333332771</c:v>
                </c:pt>
                <c:pt idx="624">
                  <c:v>1933.0416666666104</c:v>
                </c:pt>
                <c:pt idx="625">
                  <c:v>1933.1249999999436</c:v>
                </c:pt>
                <c:pt idx="626">
                  <c:v>1933.2083333332769</c:v>
                </c:pt>
                <c:pt idx="627">
                  <c:v>1933.2916666666101</c:v>
                </c:pt>
                <c:pt idx="628">
                  <c:v>1933.3749999999434</c:v>
                </c:pt>
                <c:pt idx="629">
                  <c:v>1933.4583333332766</c:v>
                </c:pt>
                <c:pt idx="630">
                  <c:v>1933.5416666666099</c:v>
                </c:pt>
                <c:pt idx="631">
                  <c:v>1933.6249999999432</c:v>
                </c:pt>
                <c:pt idx="632">
                  <c:v>1933.7083333332764</c:v>
                </c:pt>
                <c:pt idx="633">
                  <c:v>1933.7916666666097</c:v>
                </c:pt>
                <c:pt idx="634">
                  <c:v>1933.8749999999429</c:v>
                </c:pt>
                <c:pt idx="635">
                  <c:v>1933.9583333332762</c:v>
                </c:pt>
                <c:pt idx="636">
                  <c:v>1934.0416666666094</c:v>
                </c:pt>
                <c:pt idx="637">
                  <c:v>1934.1249999999427</c:v>
                </c:pt>
                <c:pt idx="638">
                  <c:v>1934.208333333276</c:v>
                </c:pt>
                <c:pt idx="639">
                  <c:v>1934.2916666666092</c:v>
                </c:pt>
                <c:pt idx="640">
                  <c:v>1934.3749999999425</c:v>
                </c:pt>
                <c:pt idx="641">
                  <c:v>1934.4583333332757</c:v>
                </c:pt>
                <c:pt idx="642">
                  <c:v>1934.541666666609</c:v>
                </c:pt>
                <c:pt idx="643">
                  <c:v>1934.6249999999422</c:v>
                </c:pt>
                <c:pt idx="644">
                  <c:v>1934.7083333332755</c:v>
                </c:pt>
                <c:pt idx="645">
                  <c:v>1934.7916666666088</c:v>
                </c:pt>
                <c:pt idx="646">
                  <c:v>1934.874999999942</c:v>
                </c:pt>
                <c:pt idx="647">
                  <c:v>1934.9583333332753</c:v>
                </c:pt>
                <c:pt idx="648">
                  <c:v>1935.0416666666085</c:v>
                </c:pt>
                <c:pt idx="649">
                  <c:v>1935.1249999999418</c:v>
                </c:pt>
                <c:pt idx="650">
                  <c:v>1935.208333333275</c:v>
                </c:pt>
                <c:pt idx="651">
                  <c:v>1935.2916666666083</c:v>
                </c:pt>
                <c:pt idx="652">
                  <c:v>1935.3749999999416</c:v>
                </c:pt>
                <c:pt idx="653">
                  <c:v>1935.4583333332748</c:v>
                </c:pt>
                <c:pt idx="654">
                  <c:v>1935.5416666666081</c:v>
                </c:pt>
                <c:pt idx="655">
                  <c:v>1935.6249999999413</c:v>
                </c:pt>
                <c:pt idx="656">
                  <c:v>1935.7083333332746</c:v>
                </c:pt>
                <c:pt idx="657">
                  <c:v>1935.7916666666079</c:v>
                </c:pt>
                <c:pt idx="658">
                  <c:v>1935.8749999999411</c:v>
                </c:pt>
                <c:pt idx="659">
                  <c:v>1935.9583333332744</c:v>
                </c:pt>
                <c:pt idx="660">
                  <c:v>1936.0416666666076</c:v>
                </c:pt>
                <c:pt idx="661">
                  <c:v>1936.1249999999409</c:v>
                </c:pt>
                <c:pt idx="662">
                  <c:v>1936.2083333332741</c:v>
                </c:pt>
                <c:pt idx="663">
                  <c:v>1936.2916666666074</c:v>
                </c:pt>
                <c:pt idx="664">
                  <c:v>1936.3749999999407</c:v>
                </c:pt>
                <c:pt idx="665">
                  <c:v>1936.4583333332739</c:v>
                </c:pt>
                <c:pt idx="666">
                  <c:v>1936.5416666666072</c:v>
                </c:pt>
                <c:pt idx="667">
                  <c:v>1936.6249999999404</c:v>
                </c:pt>
                <c:pt idx="668">
                  <c:v>1936.7083333332737</c:v>
                </c:pt>
                <c:pt idx="669">
                  <c:v>1936.7916666666069</c:v>
                </c:pt>
                <c:pt idx="670">
                  <c:v>1936.8749999999402</c:v>
                </c:pt>
                <c:pt idx="671">
                  <c:v>1936.9583333332735</c:v>
                </c:pt>
                <c:pt idx="672">
                  <c:v>1937.0416666666067</c:v>
                </c:pt>
                <c:pt idx="673">
                  <c:v>1937.12499999994</c:v>
                </c:pt>
                <c:pt idx="674">
                  <c:v>1937.2083333332732</c:v>
                </c:pt>
                <c:pt idx="675">
                  <c:v>1937.2916666666065</c:v>
                </c:pt>
                <c:pt idx="676">
                  <c:v>1937.3749999999397</c:v>
                </c:pt>
                <c:pt idx="677">
                  <c:v>1937.458333333273</c:v>
                </c:pt>
                <c:pt idx="678">
                  <c:v>1937.5416666666063</c:v>
                </c:pt>
                <c:pt idx="679">
                  <c:v>1937.6249999999395</c:v>
                </c:pt>
                <c:pt idx="680">
                  <c:v>1937.7083333332728</c:v>
                </c:pt>
                <c:pt idx="681">
                  <c:v>1937.791666666606</c:v>
                </c:pt>
                <c:pt idx="682">
                  <c:v>1937.8749999999393</c:v>
                </c:pt>
                <c:pt idx="683">
                  <c:v>1937.9583333332725</c:v>
                </c:pt>
                <c:pt idx="684">
                  <c:v>1938.0416666666058</c:v>
                </c:pt>
                <c:pt idx="685">
                  <c:v>1938.1249999999391</c:v>
                </c:pt>
                <c:pt idx="686">
                  <c:v>1938.2083333332723</c:v>
                </c:pt>
                <c:pt idx="687">
                  <c:v>1938.2916666666056</c:v>
                </c:pt>
                <c:pt idx="688">
                  <c:v>1938.3749999999388</c:v>
                </c:pt>
                <c:pt idx="689">
                  <c:v>1938.4583333332721</c:v>
                </c:pt>
                <c:pt idx="690">
                  <c:v>1938.5416666666054</c:v>
                </c:pt>
                <c:pt idx="691">
                  <c:v>1938.6249999999386</c:v>
                </c:pt>
                <c:pt idx="692">
                  <c:v>1938.7083333332719</c:v>
                </c:pt>
                <c:pt idx="693">
                  <c:v>1938.7916666666051</c:v>
                </c:pt>
                <c:pt idx="694">
                  <c:v>1938.8749999999384</c:v>
                </c:pt>
                <c:pt idx="695">
                  <c:v>1938.9583333332716</c:v>
                </c:pt>
                <c:pt idx="696">
                  <c:v>1939.0416666666049</c:v>
                </c:pt>
                <c:pt idx="697">
                  <c:v>1939.1249999999382</c:v>
                </c:pt>
                <c:pt idx="698">
                  <c:v>1939.2083333332714</c:v>
                </c:pt>
                <c:pt idx="699">
                  <c:v>1939.2916666666047</c:v>
                </c:pt>
                <c:pt idx="700">
                  <c:v>1939.3749999999379</c:v>
                </c:pt>
                <c:pt idx="701">
                  <c:v>1939.4583333332712</c:v>
                </c:pt>
                <c:pt idx="702">
                  <c:v>1939.5416666666044</c:v>
                </c:pt>
                <c:pt idx="703">
                  <c:v>1939.6249999999377</c:v>
                </c:pt>
                <c:pt idx="704">
                  <c:v>1939.708333333271</c:v>
                </c:pt>
                <c:pt idx="705">
                  <c:v>1939.7916666666042</c:v>
                </c:pt>
                <c:pt idx="706">
                  <c:v>1939.8749999999375</c:v>
                </c:pt>
                <c:pt idx="707">
                  <c:v>1939.9583333332707</c:v>
                </c:pt>
                <c:pt idx="708">
                  <c:v>1940.041666666604</c:v>
                </c:pt>
                <c:pt idx="709">
                  <c:v>1940.1249999999372</c:v>
                </c:pt>
                <c:pt idx="710">
                  <c:v>1940.2083333332705</c:v>
                </c:pt>
                <c:pt idx="711">
                  <c:v>1940.2916666666038</c:v>
                </c:pt>
                <c:pt idx="712">
                  <c:v>1940.374999999937</c:v>
                </c:pt>
                <c:pt idx="713">
                  <c:v>1940.4583333332703</c:v>
                </c:pt>
                <c:pt idx="714">
                  <c:v>1940.5416666666035</c:v>
                </c:pt>
                <c:pt idx="715">
                  <c:v>1940.6249999999368</c:v>
                </c:pt>
                <c:pt idx="716">
                  <c:v>1940.70833333327</c:v>
                </c:pt>
                <c:pt idx="717">
                  <c:v>1940.7916666666033</c:v>
                </c:pt>
                <c:pt idx="718">
                  <c:v>1940.8749999999366</c:v>
                </c:pt>
                <c:pt idx="719">
                  <c:v>1940.9583333332698</c:v>
                </c:pt>
                <c:pt idx="720">
                  <c:v>1941.0416666666031</c:v>
                </c:pt>
                <c:pt idx="721">
                  <c:v>1941.1249999999363</c:v>
                </c:pt>
                <c:pt idx="722">
                  <c:v>1941.2083333332696</c:v>
                </c:pt>
                <c:pt idx="723">
                  <c:v>1941.2916666666029</c:v>
                </c:pt>
                <c:pt idx="724">
                  <c:v>1941.3749999999361</c:v>
                </c:pt>
                <c:pt idx="725">
                  <c:v>1941.4583333332694</c:v>
                </c:pt>
                <c:pt idx="726">
                  <c:v>1941.5416666666026</c:v>
                </c:pt>
                <c:pt idx="727">
                  <c:v>1941.6249999999359</c:v>
                </c:pt>
                <c:pt idx="728">
                  <c:v>1941.7083333332691</c:v>
                </c:pt>
                <c:pt idx="729">
                  <c:v>1941.7916666666024</c:v>
                </c:pt>
                <c:pt idx="730">
                  <c:v>1941.8749999999357</c:v>
                </c:pt>
                <c:pt idx="731">
                  <c:v>1941.9583333332689</c:v>
                </c:pt>
                <c:pt idx="732">
                  <c:v>1942.0416666666022</c:v>
                </c:pt>
                <c:pt idx="733">
                  <c:v>1942.1249999999354</c:v>
                </c:pt>
                <c:pt idx="734">
                  <c:v>1942.2083333332687</c:v>
                </c:pt>
                <c:pt idx="735">
                  <c:v>1942.2916666666019</c:v>
                </c:pt>
                <c:pt idx="736">
                  <c:v>1942.3749999999352</c:v>
                </c:pt>
                <c:pt idx="737">
                  <c:v>1942.4583333332685</c:v>
                </c:pt>
                <c:pt idx="738">
                  <c:v>1942.5416666666017</c:v>
                </c:pt>
                <c:pt idx="739">
                  <c:v>1942.624999999935</c:v>
                </c:pt>
                <c:pt idx="740">
                  <c:v>1942.7083333332682</c:v>
                </c:pt>
                <c:pt idx="741">
                  <c:v>1942.7916666666015</c:v>
                </c:pt>
                <c:pt idx="742">
                  <c:v>1942.8749999999347</c:v>
                </c:pt>
                <c:pt idx="743">
                  <c:v>1942.958333333268</c:v>
                </c:pt>
                <c:pt idx="744">
                  <c:v>1943.0416666666013</c:v>
                </c:pt>
                <c:pt idx="745">
                  <c:v>1943.1249999999345</c:v>
                </c:pt>
                <c:pt idx="746">
                  <c:v>1943.2083333332678</c:v>
                </c:pt>
                <c:pt idx="747">
                  <c:v>1943.291666666601</c:v>
                </c:pt>
                <c:pt idx="748">
                  <c:v>1943.3749999999343</c:v>
                </c:pt>
                <c:pt idx="749">
                  <c:v>1943.4583333332675</c:v>
                </c:pt>
                <c:pt idx="750">
                  <c:v>1943.5416666666008</c:v>
                </c:pt>
                <c:pt idx="751">
                  <c:v>1943.6249999999341</c:v>
                </c:pt>
                <c:pt idx="752">
                  <c:v>1943.7083333332673</c:v>
                </c:pt>
                <c:pt idx="753">
                  <c:v>1943.7916666666006</c:v>
                </c:pt>
                <c:pt idx="754">
                  <c:v>1943.8749999999338</c:v>
                </c:pt>
                <c:pt idx="755">
                  <c:v>1943.9583333332671</c:v>
                </c:pt>
                <c:pt idx="756">
                  <c:v>1944.0416666666003</c:v>
                </c:pt>
                <c:pt idx="757">
                  <c:v>1944.1249999999336</c:v>
                </c:pt>
                <c:pt idx="758">
                  <c:v>1944.2083333332669</c:v>
                </c:pt>
                <c:pt idx="759">
                  <c:v>1944.2916666666001</c:v>
                </c:pt>
                <c:pt idx="760">
                  <c:v>1944.3749999999334</c:v>
                </c:pt>
                <c:pt idx="761">
                  <c:v>1944.4583333332666</c:v>
                </c:pt>
                <c:pt idx="762">
                  <c:v>1944.5416666665999</c:v>
                </c:pt>
                <c:pt idx="763">
                  <c:v>1944.6249999999332</c:v>
                </c:pt>
                <c:pt idx="764">
                  <c:v>1944.7083333332664</c:v>
                </c:pt>
                <c:pt idx="765">
                  <c:v>1944.7916666665997</c:v>
                </c:pt>
                <c:pt idx="766">
                  <c:v>1944.8749999999329</c:v>
                </c:pt>
                <c:pt idx="767">
                  <c:v>1944.9583333332662</c:v>
                </c:pt>
                <c:pt idx="768">
                  <c:v>1945.0416666665994</c:v>
                </c:pt>
                <c:pt idx="769">
                  <c:v>1945.1249999999327</c:v>
                </c:pt>
                <c:pt idx="770">
                  <c:v>1945.208333333266</c:v>
                </c:pt>
                <c:pt idx="771">
                  <c:v>1945.2916666665992</c:v>
                </c:pt>
                <c:pt idx="772">
                  <c:v>1945.3749999999325</c:v>
                </c:pt>
                <c:pt idx="773">
                  <c:v>1945.4583333332657</c:v>
                </c:pt>
                <c:pt idx="774">
                  <c:v>1945.541666666599</c:v>
                </c:pt>
                <c:pt idx="775">
                  <c:v>1945.6249999999322</c:v>
                </c:pt>
                <c:pt idx="776">
                  <c:v>1945.7083333332655</c:v>
                </c:pt>
                <c:pt idx="777">
                  <c:v>1945.7916666665988</c:v>
                </c:pt>
                <c:pt idx="778">
                  <c:v>1945.874999999932</c:v>
                </c:pt>
                <c:pt idx="779">
                  <c:v>1945.9583333332653</c:v>
                </c:pt>
                <c:pt idx="780">
                  <c:v>1946.0416666665985</c:v>
                </c:pt>
                <c:pt idx="781">
                  <c:v>1946.1249999999318</c:v>
                </c:pt>
                <c:pt idx="782">
                  <c:v>1946.208333333265</c:v>
                </c:pt>
                <c:pt idx="783">
                  <c:v>1946.2916666665983</c:v>
                </c:pt>
                <c:pt idx="784">
                  <c:v>1946.3749999999316</c:v>
                </c:pt>
                <c:pt idx="785">
                  <c:v>1946.4583333332648</c:v>
                </c:pt>
                <c:pt idx="786">
                  <c:v>1946.5416666665981</c:v>
                </c:pt>
                <c:pt idx="787">
                  <c:v>1946.6249999999313</c:v>
                </c:pt>
                <c:pt idx="788">
                  <c:v>1946.7083333332646</c:v>
                </c:pt>
                <c:pt idx="789">
                  <c:v>1946.7916666665978</c:v>
                </c:pt>
                <c:pt idx="790">
                  <c:v>1946.8749999999311</c:v>
                </c:pt>
                <c:pt idx="791">
                  <c:v>1946.9583333332644</c:v>
                </c:pt>
                <c:pt idx="792">
                  <c:v>1947.0416666665976</c:v>
                </c:pt>
                <c:pt idx="793">
                  <c:v>1947.1249999999309</c:v>
                </c:pt>
                <c:pt idx="794">
                  <c:v>1947.2083333332641</c:v>
                </c:pt>
                <c:pt idx="795">
                  <c:v>1947.2916666665974</c:v>
                </c:pt>
                <c:pt idx="796">
                  <c:v>1947.3749999999307</c:v>
                </c:pt>
                <c:pt idx="797">
                  <c:v>1947.4583333332639</c:v>
                </c:pt>
                <c:pt idx="798">
                  <c:v>1947.5416666665972</c:v>
                </c:pt>
                <c:pt idx="799">
                  <c:v>1947.6249999999304</c:v>
                </c:pt>
                <c:pt idx="800">
                  <c:v>1947.7083333332637</c:v>
                </c:pt>
                <c:pt idx="801">
                  <c:v>1947.7916666665969</c:v>
                </c:pt>
                <c:pt idx="802">
                  <c:v>1947.8749999999302</c:v>
                </c:pt>
                <c:pt idx="803">
                  <c:v>1947.9583333332635</c:v>
                </c:pt>
                <c:pt idx="804">
                  <c:v>1948.0416666665967</c:v>
                </c:pt>
                <c:pt idx="805">
                  <c:v>1948.12499999993</c:v>
                </c:pt>
                <c:pt idx="806">
                  <c:v>1948.2083333332632</c:v>
                </c:pt>
                <c:pt idx="807">
                  <c:v>1948.2916666665965</c:v>
                </c:pt>
                <c:pt idx="808">
                  <c:v>1948.3749999999297</c:v>
                </c:pt>
                <c:pt idx="809">
                  <c:v>1948.458333333263</c:v>
                </c:pt>
                <c:pt idx="810">
                  <c:v>1948.5416666665963</c:v>
                </c:pt>
                <c:pt idx="811">
                  <c:v>1948.6249999999295</c:v>
                </c:pt>
                <c:pt idx="812">
                  <c:v>1948.7083333332628</c:v>
                </c:pt>
                <c:pt idx="813">
                  <c:v>1948.791666666596</c:v>
                </c:pt>
                <c:pt idx="814">
                  <c:v>1948.8749999999293</c:v>
                </c:pt>
                <c:pt idx="815">
                  <c:v>1948.9583333332625</c:v>
                </c:pt>
                <c:pt idx="816">
                  <c:v>1949.0416666665958</c:v>
                </c:pt>
                <c:pt idx="817">
                  <c:v>1949.1249999999291</c:v>
                </c:pt>
                <c:pt idx="818">
                  <c:v>1949.2083333332623</c:v>
                </c:pt>
                <c:pt idx="819">
                  <c:v>1949.2916666665956</c:v>
                </c:pt>
                <c:pt idx="820">
                  <c:v>1949.3749999999288</c:v>
                </c:pt>
                <c:pt idx="821">
                  <c:v>1949.4583333332621</c:v>
                </c:pt>
                <c:pt idx="822">
                  <c:v>1949.5416666665953</c:v>
                </c:pt>
                <c:pt idx="823">
                  <c:v>1949.6249999999286</c:v>
                </c:pt>
                <c:pt idx="824">
                  <c:v>1949.7083333332619</c:v>
                </c:pt>
                <c:pt idx="825">
                  <c:v>1949.7916666665951</c:v>
                </c:pt>
                <c:pt idx="826">
                  <c:v>1949.8749999999284</c:v>
                </c:pt>
                <c:pt idx="827">
                  <c:v>1949.9583333332616</c:v>
                </c:pt>
                <c:pt idx="828">
                  <c:v>1950.0416666665949</c:v>
                </c:pt>
                <c:pt idx="829">
                  <c:v>1950.1249999999281</c:v>
                </c:pt>
                <c:pt idx="830">
                  <c:v>1950.2083333332614</c:v>
                </c:pt>
                <c:pt idx="831">
                  <c:v>1950.2916666665947</c:v>
                </c:pt>
                <c:pt idx="832">
                  <c:v>1950.3749999999279</c:v>
                </c:pt>
                <c:pt idx="833">
                  <c:v>1950.4583333332612</c:v>
                </c:pt>
                <c:pt idx="834">
                  <c:v>1950.5416666665944</c:v>
                </c:pt>
                <c:pt idx="835">
                  <c:v>1950.6249999999277</c:v>
                </c:pt>
                <c:pt idx="836">
                  <c:v>1950.708333333261</c:v>
                </c:pt>
                <c:pt idx="837">
                  <c:v>1950.7916666665942</c:v>
                </c:pt>
                <c:pt idx="838">
                  <c:v>1950.8749999999275</c:v>
                </c:pt>
                <c:pt idx="839">
                  <c:v>1950.9583333332607</c:v>
                </c:pt>
                <c:pt idx="840">
                  <c:v>1951.041666666594</c:v>
                </c:pt>
                <c:pt idx="841">
                  <c:v>1951.1249999999272</c:v>
                </c:pt>
                <c:pt idx="842">
                  <c:v>1951.2083333332605</c:v>
                </c:pt>
                <c:pt idx="843">
                  <c:v>1951.2916666665938</c:v>
                </c:pt>
                <c:pt idx="844">
                  <c:v>1951.374999999927</c:v>
                </c:pt>
                <c:pt idx="845">
                  <c:v>1951.4583333332603</c:v>
                </c:pt>
                <c:pt idx="846">
                  <c:v>1951.5416666665935</c:v>
                </c:pt>
                <c:pt idx="847">
                  <c:v>1951.6249999999268</c:v>
                </c:pt>
                <c:pt idx="848">
                  <c:v>1951.70833333326</c:v>
                </c:pt>
                <c:pt idx="849">
                  <c:v>1951.7916666665933</c:v>
                </c:pt>
                <c:pt idx="850">
                  <c:v>1951.8749999999266</c:v>
                </c:pt>
                <c:pt idx="851">
                  <c:v>1951.9583333332598</c:v>
                </c:pt>
                <c:pt idx="852">
                  <c:v>1952.0416666665931</c:v>
                </c:pt>
                <c:pt idx="853">
                  <c:v>1952.1249999999263</c:v>
                </c:pt>
                <c:pt idx="854">
                  <c:v>1952.2083333332596</c:v>
                </c:pt>
                <c:pt idx="855">
                  <c:v>1952.2916666665928</c:v>
                </c:pt>
                <c:pt idx="856">
                  <c:v>1952.3749999999261</c:v>
                </c:pt>
                <c:pt idx="857">
                  <c:v>1952.4583333332594</c:v>
                </c:pt>
                <c:pt idx="858">
                  <c:v>1952.5416666665926</c:v>
                </c:pt>
                <c:pt idx="859">
                  <c:v>1952.6249999999259</c:v>
                </c:pt>
                <c:pt idx="860">
                  <c:v>1952.7083333332591</c:v>
                </c:pt>
                <c:pt idx="861">
                  <c:v>1952.7916666665924</c:v>
                </c:pt>
                <c:pt idx="862">
                  <c:v>1952.8749999999256</c:v>
                </c:pt>
                <c:pt idx="863">
                  <c:v>1952.9583333332589</c:v>
                </c:pt>
                <c:pt idx="864">
                  <c:v>1953.0416666665922</c:v>
                </c:pt>
                <c:pt idx="865">
                  <c:v>1953.1249999999254</c:v>
                </c:pt>
                <c:pt idx="866">
                  <c:v>1953.2083333332587</c:v>
                </c:pt>
                <c:pt idx="867">
                  <c:v>1953.2916666665919</c:v>
                </c:pt>
                <c:pt idx="868">
                  <c:v>1953.3749999999252</c:v>
                </c:pt>
                <c:pt idx="869">
                  <c:v>1953.4583333332585</c:v>
                </c:pt>
                <c:pt idx="870">
                  <c:v>1953.5416666665917</c:v>
                </c:pt>
                <c:pt idx="871">
                  <c:v>1953.624999999925</c:v>
                </c:pt>
                <c:pt idx="872">
                  <c:v>1953.7083333332582</c:v>
                </c:pt>
                <c:pt idx="873">
                  <c:v>1953.7916666665915</c:v>
                </c:pt>
                <c:pt idx="874">
                  <c:v>1953.8749999999247</c:v>
                </c:pt>
                <c:pt idx="875">
                  <c:v>1953.958333333258</c:v>
                </c:pt>
                <c:pt idx="876">
                  <c:v>1954.0416666665913</c:v>
                </c:pt>
                <c:pt idx="877">
                  <c:v>1954.1249999999245</c:v>
                </c:pt>
                <c:pt idx="878">
                  <c:v>1954.2083333332578</c:v>
                </c:pt>
                <c:pt idx="879">
                  <c:v>1954.291666666591</c:v>
                </c:pt>
                <c:pt idx="880">
                  <c:v>1954.3749999999243</c:v>
                </c:pt>
                <c:pt idx="881">
                  <c:v>1954.4583333332575</c:v>
                </c:pt>
                <c:pt idx="882">
                  <c:v>1954.5416666665908</c:v>
                </c:pt>
                <c:pt idx="883">
                  <c:v>1954.6249999999241</c:v>
                </c:pt>
                <c:pt idx="884">
                  <c:v>1954.7083333332573</c:v>
                </c:pt>
                <c:pt idx="885">
                  <c:v>1954.7916666665906</c:v>
                </c:pt>
                <c:pt idx="886">
                  <c:v>1954.8749999999238</c:v>
                </c:pt>
                <c:pt idx="887">
                  <c:v>1954.9583333332571</c:v>
                </c:pt>
                <c:pt idx="888">
                  <c:v>1955.0416666665903</c:v>
                </c:pt>
                <c:pt idx="889">
                  <c:v>1955.1249999999236</c:v>
                </c:pt>
                <c:pt idx="890">
                  <c:v>1955.2083333332569</c:v>
                </c:pt>
                <c:pt idx="891">
                  <c:v>1955.2916666665901</c:v>
                </c:pt>
                <c:pt idx="892">
                  <c:v>1955.3749999999234</c:v>
                </c:pt>
                <c:pt idx="893">
                  <c:v>1955.4583333332566</c:v>
                </c:pt>
                <c:pt idx="894">
                  <c:v>1955.5416666665899</c:v>
                </c:pt>
                <c:pt idx="895">
                  <c:v>1955.6249999999231</c:v>
                </c:pt>
                <c:pt idx="896">
                  <c:v>1955.7083333332564</c:v>
                </c:pt>
                <c:pt idx="897">
                  <c:v>1955.7916666665897</c:v>
                </c:pt>
                <c:pt idx="898">
                  <c:v>1955.8749999999229</c:v>
                </c:pt>
                <c:pt idx="899">
                  <c:v>1955.9583333332562</c:v>
                </c:pt>
                <c:pt idx="900">
                  <c:v>1956.0416666665894</c:v>
                </c:pt>
                <c:pt idx="901">
                  <c:v>1956.1249999999227</c:v>
                </c:pt>
                <c:pt idx="902">
                  <c:v>1956.208333333256</c:v>
                </c:pt>
                <c:pt idx="903">
                  <c:v>1956.2916666665892</c:v>
                </c:pt>
                <c:pt idx="904">
                  <c:v>1956.3749999999225</c:v>
                </c:pt>
                <c:pt idx="905">
                  <c:v>1956.4583333332557</c:v>
                </c:pt>
                <c:pt idx="906">
                  <c:v>1956.541666666589</c:v>
                </c:pt>
                <c:pt idx="907">
                  <c:v>1956.6249999999222</c:v>
                </c:pt>
                <c:pt idx="908">
                  <c:v>1956.7083333332555</c:v>
                </c:pt>
                <c:pt idx="909">
                  <c:v>1956.7916666665888</c:v>
                </c:pt>
                <c:pt idx="910">
                  <c:v>1956.874999999922</c:v>
                </c:pt>
                <c:pt idx="911">
                  <c:v>1956.9583333332553</c:v>
                </c:pt>
                <c:pt idx="912">
                  <c:v>1957.0416666665885</c:v>
                </c:pt>
                <c:pt idx="913">
                  <c:v>1957.1249999999218</c:v>
                </c:pt>
                <c:pt idx="914">
                  <c:v>1957.208333333255</c:v>
                </c:pt>
                <c:pt idx="915">
                  <c:v>1957.2916666665883</c:v>
                </c:pt>
                <c:pt idx="916">
                  <c:v>1957.3749999999216</c:v>
                </c:pt>
                <c:pt idx="917">
                  <c:v>1957.4583333332548</c:v>
                </c:pt>
                <c:pt idx="918">
                  <c:v>1957.5416666665881</c:v>
                </c:pt>
                <c:pt idx="919">
                  <c:v>1957.6249999999213</c:v>
                </c:pt>
                <c:pt idx="920">
                  <c:v>1957.7083333332546</c:v>
                </c:pt>
                <c:pt idx="921">
                  <c:v>1957.7916666665878</c:v>
                </c:pt>
                <c:pt idx="922">
                  <c:v>1957.8749999999211</c:v>
                </c:pt>
                <c:pt idx="923">
                  <c:v>1957.9583333332544</c:v>
                </c:pt>
                <c:pt idx="924">
                  <c:v>1958.0416666665876</c:v>
                </c:pt>
                <c:pt idx="925">
                  <c:v>1958.1249999999209</c:v>
                </c:pt>
                <c:pt idx="926">
                  <c:v>1958.2083333332541</c:v>
                </c:pt>
                <c:pt idx="927">
                  <c:v>1958.2916666665874</c:v>
                </c:pt>
                <c:pt idx="928">
                  <c:v>1958.3749999999206</c:v>
                </c:pt>
                <c:pt idx="929">
                  <c:v>1958.4583333332539</c:v>
                </c:pt>
                <c:pt idx="930">
                  <c:v>1958.5416666665872</c:v>
                </c:pt>
                <c:pt idx="931">
                  <c:v>1958.6249999999204</c:v>
                </c:pt>
                <c:pt idx="932">
                  <c:v>1958.7083333332537</c:v>
                </c:pt>
                <c:pt idx="933">
                  <c:v>1958.7916666665869</c:v>
                </c:pt>
                <c:pt idx="934">
                  <c:v>1958.8749999999202</c:v>
                </c:pt>
                <c:pt idx="935">
                  <c:v>1958.9583333332534</c:v>
                </c:pt>
                <c:pt idx="936">
                  <c:v>1959.0416666665867</c:v>
                </c:pt>
                <c:pt idx="937">
                  <c:v>1959.12499999992</c:v>
                </c:pt>
                <c:pt idx="938">
                  <c:v>1959.2083333332532</c:v>
                </c:pt>
                <c:pt idx="939">
                  <c:v>1959.2916666665865</c:v>
                </c:pt>
                <c:pt idx="940">
                  <c:v>1959.3749999999197</c:v>
                </c:pt>
                <c:pt idx="941">
                  <c:v>1959.458333333253</c:v>
                </c:pt>
                <c:pt idx="942">
                  <c:v>1959.5416666665863</c:v>
                </c:pt>
                <c:pt idx="943">
                  <c:v>1959.6249999999195</c:v>
                </c:pt>
                <c:pt idx="944">
                  <c:v>1959.7083333332528</c:v>
                </c:pt>
                <c:pt idx="945">
                  <c:v>1959.791666666586</c:v>
                </c:pt>
                <c:pt idx="946">
                  <c:v>1959.8749999999193</c:v>
                </c:pt>
                <c:pt idx="947">
                  <c:v>1959.9583333332525</c:v>
                </c:pt>
                <c:pt idx="948">
                  <c:v>1960.0416666665858</c:v>
                </c:pt>
                <c:pt idx="949">
                  <c:v>1960.1249999999191</c:v>
                </c:pt>
                <c:pt idx="950">
                  <c:v>1960.2083333332523</c:v>
                </c:pt>
                <c:pt idx="951">
                  <c:v>1960.2916666665856</c:v>
                </c:pt>
                <c:pt idx="952">
                  <c:v>1960.3749999999188</c:v>
                </c:pt>
                <c:pt idx="953">
                  <c:v>1960.4583333332521</c:v>
                </c:pt>
                <c:pt idx="954">
                  <c:v>1960.5416666665853</c:v>
                </c:pt>
                <c:pt idx="955">
                  <c:v>1960.6249999999186</c:v>
                </c:pt>
                <c:pt idx="956">
                  <c:v>1960.7083333332519</c:v>
                </c:pt>
                <c:pt idx="957">
                  <c:v>1960.7916666665851</c:v>
                </c:pt>
                <c:pt idx="958">
                  <c:v>1960.8749999999184</c:v>
                </c:pt>
                <c:pt idx="959">
                  <c:v>1960.9583333332516</c:v>
                </c:pt>
                <c:pt idx="960">
                  <c:v>1961.0416666665849</c:v>
                </c:pt>
                <c:pt idx="961">
                  <c:v>1961.1249999999181</c:v>
                </c:pt>
                <c:pt idx="962">
                  <c:v>1961.2083333332514</c:v>
                </c:pt>
                <c:pt idx="963">
                  <c:v>1961.2916666665847</c:v>
                </c:pt>
                <c:pt idx="964">
                  <c:v>1961.3749999999179</c:v>
                </c:pt>
                <c:pt idx="965">
                  <c:v>1961.4583333332512</c:v>
                </c:pt>
                <c:pt idx="966">
                  <c:v>1961.5416666665844</c:v>
                </c:pt>
                <c:pt idx="967">
                  <c:v>1961.6249999999177</c:v>
                </c:pt>
                <c:pt idx="968">
                  <c:v>1961.7083333332509</c:v>
                </c:pt>
                <c:pt idx="969">
                  <c:v>1961.7916666665842</c:v>
                </c:pt>
                <c:pt idx="970">
                  <c:v>1961.8749999999175</c:v>
                </c:pt>
                <c:pt idx="971">
                  <c:v>1961.9583333332507</c:v>
                </c:pt>
                <c:pt idx="972">
                  <c:v>1962.041666666584</c:v>
                </c:pt>
                <c:pt idx="973">
                  <c:v>1962.1249999999172</c:v>
                </c:pt>
                <c:pt idx="974">
                  <c:v>1962.2083333332505</c:v>
                </c:pt>
                <c:pt idx="975">
                  <c:v>1962.2916666665838</c:v>
                </c:pt>
                <c:pt idx="976">
                  <c:v>1962.374999999917</c:v>
                </c:pt>
                <c:pt idx="977">
                  <c:v>1962.4583333332503</c:v>
                </c:pt>
                <c:pt idx="978">
                  <c:v>1962.5416666665835</c:v>
                </c:pt>
                <c:pt idx="979">
                  <c:v>1962.6249999999168</c:v>
                </c:pt>
                <c:pt idx="980">
                  <c:v>1962.70833333325</c:v>
                </c:pt>
                <c:pt idx="981">
                  <c:v>1962.7916666665833</c:v>
                </c:pt>
                <c:pt idx="982">
                  <c:v>1962.8749999999166</c:v>
                </c:pt>
                <c:pt idx="983">
                  <c:v>1962.9583333332498</c:v>
                </c:pt>
                <c:pt idx="984">
                  <c:v>1963.0416666665831</c:v>
                </c:pt>
                <c:pt idx="985">
                  <c:v>1963.1249999999163</c:v>
                </c:pt>
                <c:pt idx="986">
                  <c:v>1963.2083333332496</c:v>
                </c:pt>
                <c:pt idx="987">
                  <c:v>1963.2916666665828</c:v>
                </c:pt>
                <c:pt idx="988">
                  <c:v>1963.3749999999161</c:v>
                </c:pt>
                <c:pt idx="989">
                  <c:v>1963.4583333332494</c:v>
                </c:pt>
                <c:pt idx="990">
                  <c:v>1963.5416666665826</c:v>
                </c:pt>
                <c:pt idx="991">
                  <c:v>1963.6249999999159</c:v>
                </c:pt>
                <c:pt idx="992">
                  <c:v>1963.7083333332491</c:v>
                </c:pt>
                <c:pt idx="993">
                  <c:v>1963.7916666665824</c:v>
                </c:pt>
                <c:pt idx="994">
                  <c:v>1963.8749999999156</c:v>
                </c:pt>
                <c:pt idx="995">
                  <c:v>1963.9583333332489</c:v>
                </c:pt>
                <c:pt idx="996">
                  <c:v>1964.0416666665822</c:v>
                </c:pt>
                <c:pt idx="997">
                  <c:v>1964.1249999999154</c:v>
                </c:pt>
                <c:pt idx="998">
                  <c:v>1964.2083333332487</c:v>
                </c:pt>
                <c:pt idx="999">
                  <c:v>1964.2916666665819</c:v>
                </c:pt>
                <c:pt idx="1000">
                  <c:v>1964.3749999999152</c:v>
                </c:pt>
                <c:pt idx="1001">
                  <c:v>1964.4583333332484</c:v>
                </c:pt>
                <c:pt idx="1002">
                  <c:v>1964.5416666665817</c:v>
                </c:pt>
                <c:pt idx="1003">
                  <c:v>1964.624999999915</c:v>
                </c:pt>
                <c:pt idx="1004">
                  <c:v>1964.7083333332482</c:v>
                </c:pt>
                <c:pt idx="1005">
                  <c:v>1964.7916666665815</c:v>
                </c:pt>
                <c:pt idx="1006">
                  <c:v>1964.8749999999147</c:v>
                </c:pt>
                <c:pt idx="1007">
                  <c:v>1964.958333333248</c:v>
                </c:pt>
                <c:pt idx="1008">
                  <c:v>1965.0416666665812</c:v>
                </c:pt>
                <c:pt idx="1009">
                  <c:v>1965.1249999999145</c:v>
                </c:pt>
                <c:pt idx="1010">
                  <c:v>1965.2083333332478</c:v>
                </c:pt>
                <c:pt idx="1011">
                  <c:v>1965.291666666581</c:v>
                </c:pt>
                <c:pt idx="1012">
                  <c:v>1965.3749999999143</c:v>
                </c:pt>
                <c:pt idx="1013">
                  <c:v>1965.4583333332475</c:v>
                </c:pt>
                <c:pt idx="1014">
                  <c:v>1965.5416666665808</c:v>
                </c:pt>
                <c:pt idx="1015">
                  <c:v>1965.6249999999141</c:v>
                </c:pt>
                <c:pt idx="1016">
                  <c:v>1965.7083333332473</c:v>
                </c:pt>
                <c:pt idx="1017">
                  <c:v>1965.7916666665806</c:v>
                </c:pt>
                <c:pt idx="1018">
                  <c:v>1965.8749999999138</c:v>
                </c:pt>
                <c:pt idx="1019">
                  <c:v>1965.9583333332471</c:v>
                </c:pt>
                <c:pt idx="1020">
                  <c:v>1966.0416666665803</c:v>
                </c:pt>
                <c:pt idx="1021">
                  <c:v>1966.1249999999136</c:v>
                </c:pt>
                <c:pt idx="1022">
                  <c:v>1966.2083333332469</c:v>
                </c:pt>
                <c:pt idx="1023">
                  <c:v>1966.2916666665801</c:v>
                </c:pt>
                <c:pt idx="1024">
                  <c:v>1966.3749999999134</c:v>
                </c:pt>
                <c:pt idx="1025">
                  <c:v>1966.4583333332466</c:v>
                </c:pt>
                <c:pt idx="1026">
                  <c:v>1966.5416666665799</c:v>
                </c:pt>
                <c:pt idx="1027">
                  <c:v>1966.6249999999131</c:v>
                </c:pt>
                <c:pt idx="1028">
                  <c:v>1966.7083333332464</c:v>
                </c:pt>
                <c:pt idx="1029">
                  <c:v>1966.7916666665797</c:v>
                </c:pt>
                <c:pt idx="1030">
                  <c:v>1966.8749999999129</c:v>
                </c:pt>
                <c:pt idx="1031">
                  <c:v>1966.9583333332462</c:v>
                </c:pt>
                <c:pt idx="1032">
                  <c:v>1967.0416666665794</c:v>
                </c:pt>
                <c:pt idx="1033">
                  <c:v>1967.1249999999127</c:v>
                </c:pt>
                <c:pt idx="1034">
                  <c:v>1967.2083333332459</c:v>
                </c:pt>
                <c:pt idx="1035">
                  <c:v>1967.2916666665792</c:v>
                </c:pt>
                <c:pt idx="1036">
                  <c:v>1967.3749999999125</c:v>
                </c:pt>
                <c:pt idx="1037">
                  <c:v>1967.4583333332457</c:v>
                </c:pt>
                <c:pt idx="1038">
                  <c:v>1967.541666666579</c:v>
                </c:pt>
                <c:pt idx="1039">
                  <c:v>1967.6249999999122</c:v>
                </c:pt>
                <c:pt idx="1040">
                  <c:v>1967.7083333332455</c:v>
                </c:pt>
                <c:pt idx="1041">
                  <c:v>1967.7916666665787</c:v>
                </c:pt>
                <c:pt idx="1042">
                  <c:v>1967.874999999912</c:v>
                </c:pt>
                <c:pt idx="1043">
                  <c:v>1967.9583333332453</c:v>
                </c:pt>
                <c:pt idx="1044">
                  <c:v>1968.0416666665785</c:v>
                </c:pt>
                <c:pt idx="1045">
                  <c:v>1968.1249999999118</c:v>
                </c:pt>
                <c:pt idx="1046">
                  <c:v>1968.208333333245</c:v>
                </c:pt>
                <c:pt idx="1047">
                  <c:v>1968.2916666665783</c:v>
                </c:pt>
                <c:pt idx="1048">
                  <c:v>1968.3749999999116</c:v>
                </c:pt>
                <c:pt idx="1049">
                  <c:v>1968.4583333332448</c:v>
                </c:pt>
                <c:pt idx="1050">
                  <c:v>1968.5416666665781</c:v>
                </c:pt>
                <c:pt idx="1051">
                  <c:v>1968.6249999999113</c:v>
                </c:pt>
                <c:pt idx="1052">
                  <c:v>1968.7083333332446</c:v>
                </c:pt>
                <c:pt idx="1053">
                  <c:v>1968.7916666665778</c:v>
                </c:pt>
                <c:pt idx="1054">
                  <c:v>1968.8749999999111</c:v>
                </c:pt>
                <c:pt idx="1055">
                  <c:v>1968.9583333332444</c:v>
                </c:pt>
                <c:pt idx="1056">
                  <c:v>1969.0416666665776</c:v>
                </c:pt>
                <c:pt idx="1057">
                  <c:v>1969.1249999999109</c:v>
                </c:pt>
                <c:pt idx="1058">
                  <c:v>1969.2083333332441</c:v>
                </c:pt>
                <c:pt idx="1059">
                  <c:v>1969.2916666665774</c:v>
                </c:pt>
                <c:pt idx="1060">
                  <c:v>1969.3749999999106</c:v>
                </c:pt>
                <c:pt idx="1061">
                  <c:v>1969.4583333332439</c:v>
                </c:pt>
                <c:pt idx="1062">
                  <c:v>1969.5416666665772</c:v>
                </c:pt>
                <c:pt idx="1063">
                  <c:v>1969.6249999999104</c:v>
                </c:pt>
                <c:pt idx="1064">
                  <c:v>1969.7083333332437</c:v>
                </c:pt>
                <c:pt idx="1065">
                  <c:v>1969.7916666665769</c:v>
                </c:pt>
                <c:pt idx="1066">
                  <c:v>1969.8749999999102</c:v>
                </c:pt>
                <c:pt idx="1067">
                  <c:v>1969.9583333332434</c:v>
                </c:pt>
                <c:pt idx="1068">
                  <c:v>1970.0416666665767</c:v>
                </c:pt>
                <c:pt idx="1069">
                  <c:v>1970.12499999991</c:v>
                </c:pt>
                <c:pt idx="1070">
                  <c:v>1970.2083333332432</c:v>
                </c:pt>
                <c:pt idx="1071">
                  <c:v>1970.2916666665765</c:v>
                </c:pt>
                <c:pt idx="1072">
                  <c:v>1970.3749999999097</c:v>
                </c:pt>
                <c:pt idx="1073">
                  <c:v>1970.458333333243</c:v>
                </c:pt>
                <c:pt idx="1074">
                  <c:v>1970.5416666665762</c:v>
                </c:pt>
                <c:pt idx="1075">
                  <c:v>1970.6249999999095</c:v>
                </c:pt>
                <c:pt idx="1076">
                  <c:v>1970.7083333332428</c:v>
                </c:pt>
                <c:pt idx="1077">
                  <c:v>1970.791666666576</c:v>
                </c:pt>
                <c:pt idx="1078">
                  <c:v>1970.8749999999093</c:v>
                </c:pt>
                <c:pt idx="1079">
                  <c:v>1970.9583333332425</c:v>
                </c:pt>
                <c:pt idx="1080">
                  <c:v>1971.0416666665758</c:v>
                </c:pt>
                <c:pt idx="1081">
                  <c:v>1971.1249999999091</c:v>
                </c:pt>
                <c:pt idx="1082">
                  <c:v>1971.2083333332423</c:v>
                </c:pt>
                <c:pt idx="1083">
                  <c:v>1971.2916666665756</c:v>
                </c:pt>
                <c:pt idx="1084">
                  <c:v>1971.3749999999088</c:v>
                </c:pt>
                <c:pt idx="1085">
                  <c:v>1971.4583333332421</c:v>
                </c:pt>
                <c:pt idx="1086">
                  <c:v>1971.5416666665753</c:v>
                </c:pt>
                <c:pt idx="1087">
                  <c:v>1971.6249999999086</c:v>
                </c:pt>
                <c:pt idx="1088">
                  <c:v>1971.7083333332419</c:v>
                </c:pt>
                <c:pt idx="1089">
                  <c:v>1971.7916666665751</c:v>
                </c:pt>
                <c:pt idx="1090">
                  <c:v>1971.8749999999084</c:v>
                </c:pt>
                <c:pt idx="1091">
                  <c:v>1971.9583333332416</c:v>
                </c:pt>
                <c:pt idx="1092">
                  <c:v>1972.0416666665749</c:v>
                </c:pt>
                <c:pt idx="1093">
                  <c:v>1972.1249999999081</c:v>
                </c:pt>
                <c:pt idx="1094">
                  <c:v>1972.2083333332414</c:v>
                </c:pt>
                <c:pt idx="1095">
                  <c:v>1972.2916666665747</c:v>
                </c:pt>
                <c:pt idx="1096">
                  <c:v>1972.3749999999079</c:v>
                </c:pt>
                <c:pt idx="1097">
                  <c:v>1972.4583333332412</c:v>
                </c:pt>
                <c:pt idx="1098">
                  <c:v>1972.5416666665744</c:v>
                </c:pt>
                <c:pt idx="1099">
                  <c:v>1972.6249999999077</c:v>
                </c:pt>
                <c:pt idx="1100">
                  <c:v>1972.7083333332409</c:v>
                </c:pt>
                <c:pt idx="1101">
                  <c:v>1972.7916666665742</c:v>
                </c:pt>
                <c:pt idx="1102">
                  <c:v>1972.8749999999075</c:v>
                </c:pt>
                <c:pt idx="1103">
                  <c:v>1972.9583333332407</c:v>
                </c:pt>
                <c:pt idx="1104">
                  <c:v>1973.041666666574</c:v>
                </c:pt>
                <c:pt idx="1105">
                  <c:v>1973.1249999999072</c:v>
                </c:pt>
                <c:pt idx="1106">
                  <c:v>1973.2083333332405</c:v>
                </c:pt>
                <c:pt idx="1107">
                  <c:v>1973.2916666665737</c:v>
                </c:pt>
                <c:pt idx="1108">
                  <c:v>1973.374999999907</c:v>
                </c:pt>
                <c:pt idx="1109">
                  <c:v>1973.4583333332403</c:v>
                </c:pt>
                <c:pt idx="1110">
                  <c:v>1973.5416666665735</c:v>
                </c:pt>
                <c:pt idx="1111">
                  <c:v>1973.6249999999068</c:v>
                </c:pt>
                <c:pt idx="1112">
                  <c:v>1973.70833333324</c:v>
                </c:pt>
                <c:pt idx="1113">
                  <c:v>1973.7916666665733</c:v>
                </c:pt>
                <c:pt idx="1114">
                  <c:v>1973.8749999999065</c:v>
                </c:pt>
                <c:pt idx="1115">
                  <c:v>1973.9583333332398</c:v>
                </c:pt>
                <c:pt idx="1116">
                  <c:v>1974.0416666665731</c:v>
                </c:pt>
                <c:pt idx="1117">
                  <c:v>1974.1249999999063</c:v>
                </c:pt>
                <c:pt idx="1118">
                  <c:v>1974.2083333332396</c:v>
                </c:pt>
                <c:pt idx="1119">
                  <c:v>1974.2916666665728</c:v>
                </c:pt>
                <c:pt idx="1120">
                  <c:v>1974.3749999999061</c:v>
                </c:pt>
                <c:pt idx="1121">
                  <c:v>1974.4583333332394</c:v>
                </c:pt>
                <c:pt idx="1122">
                  <c:v>1974.5416666665726</c:v>
                </c:pt>
                <c:pt idx="1123">
                  <c:v>1974.6249999999059</c:v>
                </c:pt>
                <c:pt idx="1124">
                  <c:v>1974.7083333332391</c:v>
                </c:pt>
                <c:pt idx="1125">
                  <c:v>1974.7916666665724</c:v>
                </c:pt>
                <c:pt idx="1126">
                  <c:v>1974.8749999999056</c:v>
                </c:pt>
                <c:pt idx="1127">
                  <c:v>1974.9583333332389</c:v>
                </c:pt>
                <c:pt idx="1128">
                  <c:v>1975.0416666665722</c:v>
                </c:pt>
                <c:pt idx="1129">
                  <c:v>1975.1249999999054</c:v>
                </c:pt>
                <c:pt idx="1130">
                  <c:v>1975.2083333332387</c:v>
                </c:pt>
                <c:pt idx="1131">
                  <c:v>1975.2916666665719</c:v>
                </c:pt>
                <c:pt idx="1132">
                  <c:v>1975.3749999999052</c:v>
                </c:pt>
                <c:pt idx="1133">
                  <c:v>1975.4583333332384</c:v>
                </c:pt>
                <c:pt idx="1134">
                  <c:v>1975.5416666665717</c:v>
                </c:pt>
                <c:pt idx="1135">
                  <c:v>1975.624999999905</c:v>
                </c:pt>
                <c:pt idx="1136">
                  <c:v>1975.7083333332382</c:v>
                </c:pt>
                <c:pt idx="1137">
                  <c:v>1975.7916666665715</c:v>
                </c:pt>
                <c:pt idx="1138">
                  <c:v>1975.8749999999047</c:v>
                </c:pt>
                <c:pt idx="1139">
                  <c:v>1975.958333333238</c:v>
                </c:pt>
                <c:pt idx="1140">
                  <c:v>1976.0416666665712</c:v>
                </c:pt>
                <c:pt idx="1141">
                  <c:v>1976.1249999999045</c:v>
                </c:pt>
                <c:pt idx="1142">
                  <c:v>1976.2083333332378</c:v>
                </c:pt>
                <c:pt idx="1143">
                  <c:v>1976.291666666571</c:v>
                </c:pt>
                <c:pt idx="1144">
                  <c:v>1976.3749999999043</c:v>
                </c:pt>
                <c:pt idx="1145">
                  <c:v>1976.4583333332375</c:v>
                </c:pt>
                <c:pt idx="1146">
                  <c:v>1976.5416666665708</c:v>
                </c:pt>
                <c:pt idx="1147">
                  <c:v>1976.624999999904</c:v>
                </c:pt>
                <c:pt idx="1148">
                  <c:v>1976.7083333332373</c:v>
                </c:pt>
                <c:pt idx="1149">
                  <c:v>1976.7916666665706</c:v>
                </c:pt>
                <c:pt idx="1150">
                  <c:v>1976.8749999999038</c:v>
                </c:pt>
                <c:pt idx="1151">
                  <c:v>1976.9583333332371</c:v>
                </c:pt>
                <c:pt idx="1152">
                  <c:v>1977.0416666665703</c:v>
                </c:pt>
                <c:pt idx="1153">
                  <c:v>1977.1249999999036</c:v>
                </c:pt>
                <c:pt idx="1154">
                  <c:v>1977.2083333332369</c:v>
                </c:pt>
                <c:pt idx="1155">
                  <c:v>1977.2916666665701</c:v>
                </c:pt>
                <c:pt idx="1156">
                  <c:v>1977.3749999999034</c:v>
                </c:pt>
                <c:pt idx="1157">
                  <c:v>1977.4583333332366</c:v>
                </c:pt>
                <c:pt idx="1158">
                  <c:v>1977.5416666665699</c:v>
                </c:pt>
                <c:pt idx="1159">
                  <c:v>1977.6249999999031</c:v>
                </c:pt>
                <c:pt idx="1160">
                  <c:v>1977.7083333332364</c:v>
                </c:pt>
                <c:pt idx="1161">
                  <c:v>1977.7916666665697</c:v>
                </c:pt>
                <c:pt idx="1162">
                  <c:v>1977.8749999999029</c:v>
                </c:pt>
                <c:pt idx="1163">
                  <c:v>1977.9583333332362</c:v>
                </c:pt>
                <c:pt idx="1164">
                  <c:v>1978.0416666665694</c:v>
                </c:pt>
                <c:pt idx="1165">
                  <c:v>1978.1249999999027</c:v>
                </c:pt>
                <c:pt idx="1166">
                  <c:v>1978.2083333332359</c:v>
                </c:pt>
                <c:pt idx="1167">
                  <c:v>1978.2916666665692</c:v>
                </c:pt>
                <c:pt idx="1168">
                  <c:v>1978.3749999999025</c:v>
                </c:pt>
                <c:pt idx="1169">
                  <c:v>1978.4583333332357</c:v>
                </c:pt>
                <c:pt idx="1170">
                  <c:v>1978.541666666569</c:v>
                </c:pt>
                <c:pt idx="1171">
                  <c:v>1978.6249999999022</c:v>
                </c:pt>
                <c:pt idx="1172">
                  <c:v>1978.7083333332355</c:v>
                </c:pt>
                <c:pt idx="1173">
                  <c:v>1978.7916666665687</c:v>
                </c:pt>
                <c:pt idx="1174">
                  <c:v>1978.874999999902</c:v>
                </c:pt>
                <c:pt idx="1175">
                  <c:v>1978.9583333332353</c:v>
                </c:pt>
                <c:pt idx="1176">
                  <c:v>1979.0416666665685</c:v>
                </c:pt>
                <c:pt idx="1177">
                  <c:v>1979.1249999999018</c:v>
                </c:pt>
                <c:pt idx="1178">
                  <c:v>1979.208333333235</c:v>
                </c:pt>
                <c:pt idx="1179">
                  <c:v>1979.2916666665683</c:v>
                </c:pt>
                <c:pt idx="1180">
                  <c:v>1979.3749999999015</c:v>
                </c:pt>
                <c:pt idx="1181">
                  <c:v>1979.4583333332348</c:v>
                </c:pt>
                <c:pt idx="1182">
                  <c:v>1979.5416666665681</c:v>
                </c:pt>
                <c:pt idx="1183">
                  <c:v>1979.6249999999013</c:v>
                </c:pt>
                <c:pt idx="1184">
                  <c:v>1979.7083333332346</c:v>
                </c:pt>
                <c:pt idx="1185">
                  <c:v>1979.7916666665678</c:v>
                </c:pt>
                <c:pt idx="1186">
                  <c:v>1979.8749999999011</c:v>
                </c:pt>
                <c:pt idx="1187">
                  <c:v>1979.9583333332343</c:v>
                </c:pt>
                <c:pt idx="1188">
                  <c:v>1980.0416666665676</c:v>
                </c:pt>
                <c:pt idx="1189">
                  <c:v>1980.1249999999009</c:v>
                </c:pt>
                <c:pt idx="1190">
                  <c:v>1980.2083333332341</c:v>
                </c:pt>
                <c:pt idx="1191">
                  <c:v>1980.2916666665674</c:v>
                </c:pt>
                <c:pt idx="1192">
                  <c:v>1980.3749999999006</c:v>
                </c:pt>
                <c:pt idx="1193">
                  <c:v>1980.4583333332339</c:v>
                </c:pt>
                <c:pt idx="1194">
                  <c:v>1980.5416666665672</c:v>
                </c:pt>
                <c:pt idx="1195">
                  <c:v>1980.6249999999004</c:v>
                </c:pt>
                <c:pt idx="1196">
                  <c:v>1980.7083333332337</c:v>
                </c:pt>
                <c:pt idx="1197">
                  <c:v>1980.7916666665669</c:v>
                </c:pt>
                <c:pt idx="1198">
                  <c:v>1980.8749999999002</c:v>
                </c:pt>
                <c:pt idx="1199">
                  <c:v>1980.9583333332334</c:v>
                </c:pt>
                <c:pt idx="1200">
                  <c:v>1981.0416666665667</c:v>
                </c:pt>
                <c:pt idx="1201">
                  <c:v>1981.1249999999</c:v>
                </c:pt>
                <c:pt idx="1202">
                  <c:v>1981.2083333332332</c:v>
                </c:pt>
                <c:pt idx="1203">
                  <c:v>1981.2916666665665</c:v>
                </c:pt>
                <c:pt idx="1204">
                  <c:v>1981.3749999998997</c:v>
                </c:pt>
                <c:pt idx="1205">
                  <c:v>1981.458333333233</c:v>
                </c:pt>
                <c:pt idx="1206">
                  <c:v>1981.5416666665662</c:v>
                </c:pt>
                <c:pt idx="1207">
                  <c:v>1981.6249999998995</c:v>
                </c:pt>
                <c:pt idx="1208">
                  <c:v>1981.7083333332328</c:v>
                </c:pt>
                <c:pt idx="1209">
                  <c:v>1981.791666666566</c:v>
                </c:pt>
                <c:pt idx="1210">
                  <c:v>1981.8749999998993</c:v>
                </c:pt>
                <c:pt idx="1211">
                  <c:v>1981.9583333332325</c:v>
                </c:pt>
                <c:pt idx="1212">
                  <c:v>1982.0416666665658</c:v>
                </c:pt>
                <c:pt idx="1213">
                  <c:v>1982.124999999899</c:v>
                </c:pt>
                <c:pt idx="1214">
                  <c:v>1982.2083333332323</c:v>
                </c:pt>
                <c:pt idx="1215">
                  <c:v>1982.2916666665656</c:v>
                </c:pt>
                <c:pt idx="1216">
                  <c:v>1982.3749999998988</c:v>
                </c:pt>
                <c:pt idx="1217">
                  <c:v>1982.4583333332321</c:v>
                </c:pt>
                <c:pt idx="1218">
                  <c:v>1982.5416666665653</c:v>
                </c:pt>
                <c:pt idx="1219">
                  <c:v>1982.6249999998986</c:v>
                </c:pt>
                <c:pt idx="1220">
                  <c:v>1982.7083333332318</c:v>
                </c:pt>
                <c:pt idx="1221">
                  <c:v>1982.7916666665651</c:v>
                </c:pt>
                <c:pt idx="1222">
                  <c:v>1982.8749999998984</c:v>
                </c:pt>
                <c:pt idx="1223">
                  <c:v>1982.9583333332316</c:v>
                </c:pt>
                <c:pt idx="1224">
                  <c:v>1983.0416666665649</c:v>
                </c:pt>
                <c:pt idx="1225">
                  <c:v>1983.1249999998981</c:v>
                </c:pt>
                <c:pt idx="1226">
                  <c:v>1983.2083333332314</c:v>
                </c:pt>
                <c:pt idx="1227">
                  <c:v>1983.2916666665647</c:v>
                </c:pt>
                <c:pt idx="1228">
                  <c:v>1983.3749999998979</c:v>
                </c:pt>
                <c:pt idx="1229">
                  <c:v>1983.4583333332312</c:v>
                </c:pt>
                <c:pt idx="1230">
                  <c:v>1983.5416666665644</c:v>
                </c:pt>
                <c:pt idx="1231">
                  <c:v>1983.6249999998977</c:v>
                </c:pt>
                <c:pt idx="1232">
                  <c:v>1983.7083333332309</c:v>
                </c:pt>
                <c:pt idx="1233">
                  <c:v>1983.7916666665642</c:v>
                </c:pt>
                <c:pt idx="1234">
                  <c:v>1983.8749999998975</c:v>
                </c:pt>
                <c:pt idx="1235">
                  <c:v>1983.9583333332307</c:v>
                </c:pt>
                <c:pt idx="1236">
                  <c:v>1984.041666666564</c:v>
                </c:pt>
                <c:pt idx="1237">
                  <c:v>1984.1249999998972</c:v>
                </c:pt>
                <c:pt idx="1238">
                  <c:v>1984.2083333332305</c:v>
                </c:pt>
                <c:pt idx="1239">
                  <c:v>1984.2916666665637</c:v>
                </c:pt>
                <c:pt idx="1240">
                  <c:v>1984.374999999897</c:v>
                </c:pt>
                <c:pt idx="1241">
                  <c:v>1984.4583333332303</c:v>
                </c:pt>
                <c:pt idx="1242">
                  <c:v>1984.5416666665635</c:v>
                </c:pt>
                <c:pt idx="1243">
                  <c:v>1984.6249999998968</c:v>
                </c:pt>
                <c:pt idx="1244">
                  <c:v>1984.70833333323</c:v>
                </c:pt>
                <c:pt idx="1245">
                  <c:v>1984.7916666665633</c:v>
                </c:pt>
                <c:pt idx="1246">
                  <c:v>1984.8749999998965</c:v>
                </c:pt>
                <c:pt idx="1247">
                  <c:v>1984.9583333332298</c:v>
                </c:pt>
                <c:pt idx="1248">
                  <c:v>1985.0416666665631</c:v>
                </c:pt>
                <c:pt idx="1249">
                  <c:v>1985.1249999998963</c:v>
                </c:pt>
                <c:pt idx="1250">
                  <c:v>1985.2083333332296</c:v>
                </c:pt>
                <c:pt idx="1251">
                  <c:v>1985.2916666665628</c:v>
                </c:pt>
                <c:pt idx="1252">
                  <c:v>1985.3749999998961</c:v>
                </c:pt>
                <c:pt idx="1253">
                  <c:v>1985.4583333332293</c:v>
                </c:pt>
                <c:pt idx="1254">
                  <c:v>1985.5416666665626</c:v>
                </c:pt>
                <c:pt idx="1255">
                  <c:v>1985.6249999998959</c:v>
                </c:pt>
                <c:pt idx="1256">
                  <c:v>1985.7083333332291</c:v>
                </c:pt>
                <c:pt idx="1257">
                  <c:v>1985.7916666665624</c:v>
                </c:pt>
                <c:pt idx="1258">
                  <c:v>1985.8749999998956</c:v>
                </c:pt>
                <c:pt idx="1259">
                  <c:v>1985.9583333332289</c:v>
                </c:pt>
                <c:pt idx="1260">
                  <c:v>1986.0416666665622</c:v>
                </c:pt>
                <c:pt idx="1261">
                  <c:v>1986.1249999998954</c:v>
                </c:pt>
                <c:pt idx="1262">
                  <c:v>1986.2083333332287</c:v>
                </c:pt>
                <c:pt idx="1263">
                  <c:v>1986.2916666665619</c:v>
                </c:pt>
                <c:pt idx="1264">
                  <c:v>1986.3749999998952</c:v>
                </c:pt>
                <c:pt idx="1265">
                  <c:v>1986.4583333332284</c:v>
                </c:pt>
                <c:pt idx="1266">
                  <c:v>1986.5416666665617</c:v>
                </c:pt>
                <c:pt idx="1267">
                  <c:v>1986.624999999895</c:v>
                </c:pt>
                <c:pt idx="1268">
                  <c:v>1986.7083333332282</c:v>
                </c:pt>
                <c:pt idx="1269">
                  <c:v>1986.7916666665615</c:v>
                </c:pt>
                <c:pt idx="1270">
                  <c:v>1986.8749999998947</c:v>
                </c:pt>
                <c:pt idx="1271">
                  <c:v>1986.958333333228</c:v>
                </c:pt>
                <c:pt idx="1272">
                  <c:v>1987.0416666665612</c:v>
                </c:pt>
                <c:pt idx="1273">
                  <c:v>1987.1249999998945</c:v>
                </c:pt>
                <c:pt idx="1274">
                  <c:v>1987.2083333332278</c:v>
                </c:pt>
                <c:pt idx="1275">
                  <c:v>1987.291666666561</c:v>
                </c:pt>
                <c:pt idx="1276">
                  <c:v>1987.3749999998943</c:v>
                </c:pt>
                <c:pt idx="1277">
                  <c:v>1987.4583333332275</c:v>
                </c:pt>
                <c:pt idx="1278">
                  <c:v>1987.5416666665608</c:v>
                </c:pt>
                <c:pt idx="1279">
                  <c:v>1987.624999999894</c:v>
                </c:pt>
                <c:pt idx="1280">
                  <c:v>1987.7083333332273</c:v>
                </c:pt>
                <c:pt idx="1281">
                  <c:v>1987.7916666665606</c:v>
                </c:pt>
                <c:pt idx="1282">
                  <c:v>1987.8749999998938</c:v>
                </c:pt>
                <c:pt idx="1283">
                  <c:v>1987.9583333332271</c:v>
                </c:pt>
                <c:pt idx="1284">
                  <c:v>1988.0416666665603</c:v>
                </c:pt>
                <c:pt idx="1285">
                  <c:v>1988.1249999998936</c:v>
                </c:pt>
                <c:pt idx="1286">
                  <c:v>1988.2083333332268</c:v>
                </c:pt>
                <c:pt idx="1287">
                  <c:v>1988.2916666665601</c:v>
                </c:pt>
                <c:pt idx="1288">
                  <c:v>1988.3749999998934</c:v>
                </c:pt>
                <c:pt idx="1289">
                  <c:v>1988.4583333332266</c:v>
                </c:pt>
                <c:pt idx="1290">
                  <c:v>1988.5416666665599</c:v>
                </c:pt>
                <c:pt idx="1291">
                  <c:v>1988.6249999998931</c:v>
                </c:pt>
                <c:pt idx="1292">
                  <c:v>1988.7083333332264</c:v>
                </c:pt>
                <c:pt idx="1293">
                  <c:v>1988.7916666665596</c:v>
                </c:pt>
                <c:pt idx="1294">
                  <c:v>1988.8749999998929</c:v>
                </c:pt>
                <c:pt idx="1295">
                  <c:v>1988.9583333332262</c:v>
                </c:pt>
                <c:pt idx="1296">
                  <c:v>1989.0416666665594</c:v>
                </c:pt>
                <c:pt idx="1297">
                  <c:v>1989.1249999998927</c:v>
                </c:pt>
                <c:pt idx="1298">
                  <c:v>1989.2083333332259</c:v>
                </c:pt>
                <c:pt idx="1299">
                  <c:v>1989.2916666665592</c:v>
                </c:pt>
                <c:pt idx="1300">
                  <c:v>1989.3749999998925</c:v>
                </c:pt>
                <c:pt idx="1301">
                  <c:v>1989.4583333332257</c:v>
                </c:pt>
                <c:pt idx="1302">
                  <c:v>1989.541666666559</c:v>
                </c:pt>
                <c:pt idx="1303">
                  <c:v>1989.6249999998922</c:v>
                </c:pt>
                <c:pt idx="1304">
                  <c:v>1989.7083333332255</c:v>
                </c:pt>
                <c:pt idx="1305">
                  <c:v>1989.7916666665587</c:v>
                </c:pt>
                <c:pt idx="1306">
                  <c:v>1989.874999999892</c:v>
                </c:pt>
                <c:pt idx="1307">
                  <c:v>1989.9583333332253</c:v>
                </c:pt>
                <c:pt idx="1308">
                  <c:v>1990.0416666665585</c:v>
                </c:pt>
                <c:pt idx="1309">
                  <c:v>1990.1249999998918</c:v>
                </c:pt>
                <c:pt idx="1310">
                  <c:v>1990.208333333225</c:v>
                </c:pt>
                <c:pt idx="1311">
                  <c:v>1990.2916666665583</c:v>
                </c:pt>
                <c:pt idx="1312">
                  <c:v>1990.3749999998915</c:v>
                </c:pt>
                <c:pt idx="1313">
                  <c:v>1990.4583333332248</c:v>
                </c:pt>
                <c:pt idx="1314">
                  <c:v>1990.5416666665581</c:v>
                </c:pt>
                <c:pt idx="1315">
                  <c:v>1990.6249999998913</c:v>
                </c:pt>
                <c:pt idx="1316">
                  <c:v>1990.7083333332246</c:v>
                </c:pt>
                <c:pt idx="1317">
                  <c:v>1990.7916666665578</c:v>
                </c:pt>
                <c:pt idx="1318">
                  <c:v>1990.8749999998911</c:v>
                </c:pt>
                <c:pt idx="1319">
                  <c:v>1990.9583333332243</c:v>
                </c:pt>
                <c:pt idx="1320">
                  <c:v>1991.0416666665576</c:v>
                </c:pt>
                <c:pt idx="1321">
                  <c:v>1991.1249999998909</c:v>
                </c:pt>
                <c:pt idx="1322">
                  <c:v>1991.2083333332241</c:v>
                </c:pt>
                <c:pt idx="1323">
                  <c:v>1991.2916666665574</c:v>
                </c:pt>
                <c:pt idx="1324">
                  <c:v>1991.3749999998906</c:v>
                </c:pt>
                <c:pt idx="1325">
                  <c:v>1991.4583333332239</c:v>
                </c:pt>
                <c:pt idx="1326">
                  <c:v>1991.5416666665571</c:v>
                </c:pt>
                <c:pt idx="1327">
                  <c:v>1991.6249999998904</c:v>
                </c:pt>
                <c:pt idx="1328">
                  <c:v>1991.7083333332237</c:v>
                </c:pt>
                <c:pt idx="1329">
                  <c:v>1991.7916666665569</c:v>
                </c:pt>
                <c:pt idx="1330">
                  <c:v>1991.8749999998902</c:v>
                </c:pt>
                <c:pt idx="1331">
                  <c:v>1991.9583333332234</c:v>
                </c:pt>
                <c:pt idx="1332">
                  <c:v>1992.0416666665567</c:v>
                </c:pt>
                <c:pt idx="1333">
                  <c:v>1992.12499999989</c:v>
                </c:pt>
                <c:pt idx="1334">
                  <c:v>1992.2083333332232</c:v>
                </c:pt>
                <c:pt idx="1335">
                  <c:v>1992.2916666665565</c:v>
                </c:pt>
                <c:pt idx="1336">
                  <c:v>1992.3749999998897</c:v>
                </c:pt>
                <c:pt idx="1337">
                  <c:v>1992.458333333223</c:v>
                </c:pt>
                <c:pt idx="1338">
                  <c:v>1992.5416666665562</c:v>
                </c:pt>
                <c:pt idx="1339">
                  <c:v>1992.6249999998895</c:v>
                </c:pt>
                <c:pt idx="1340">
                  <c:v>1992.7083333332228</c:v>
                </c:pt>
                <c:pt idx="1341">
                  <c:v>1992.791666666556</c:v>
                </c:pt>
                <c:pt idx="1342">
                  <c:v>1992.8749999998893</c:v>
                </c:pt>
                <c:pt idx="1343">
                  <c:v>1992.9583333332225</c:v>
                </c:pt>
                <c:pt idx="1344">
                  <c:v>1993.0416666665558</c:v>
                </c:pt>
                <c:pt idx="1345">
                  <c:v>1993.124999999889</c:v>
                </c:pt>
                <c:pt idx="1346">
                  <c:v>1993.2083333332223</c:v>
                </c:pt>
                <c:pt idx="1347">
                  <c:v>1993.2916666665556</c:v>
                </c:pt>
                <c:pt idx="1348">
                  <c:v>1993.3749999998888</c:v>
                </c:pt>
                <c:pt idx="1349">
                  <c:v>1993.4583333332221</c:v>
                </c:pt>
                <c:pt idx="1350">
                  <c:v>1993.5416666665553</c:v>
                </c:pt>
                <c:pt idx="1351">
                  <c:v>1993.6249999998886</c:v>
                </c:pt>
                <c:pt idx="1352">
                  <c:v>1993.7083333332218</c:v>
                </c:pt>
                <c:pt idx="1353">
                  <c:v>1993.7916666665551</c:v>
                </c:pt>
                <c:pt idx="1354">
                  <c:v>1993.8749999998884</c:v>
                </c:pt>
                <c:pt idx="1355">
                  <c:v>1993.9583333332216</c:v>
                </c:pt>
                <c:pt idx="1356">
                  <c:v>1994.0416666665549</c:v>
                </c:pt>
                <c:pt idx="1357">
                  <c:v>1994.1249999998881</c:v>
                </c:pt>
                <c:pt idx="1358">
                  <c:v>1994.2083333332214</c:v>
                </c:pt>
                <c:pt idx="1359">
                  <c:v>1994.2916666665546</c:v>
                </c:pt>
                <c:pt idx="1360">
                  <c:v>1994.3749999998879</c:v>
                </c:pt>
                <c:pt idx="1361">
                  <c:v>1994.4583333332212</c:v>
                </c:pt>
                <c:pt idx="1362">
                  <c:v>1994.5416666665544</c:v>
                </c:pt>
                <c:pt idx="1363">
                  <c:v>1994.6249999998877</c:v>
                </c:pt>
                <c:pt idx="1364">
                  <c:v>1994.7083333332209</c:v>
                </c:pt>
                <c:pt idx="1365">
                  <c:v>1994.7916666665542</c:v>
                </c:pt>
                <c:pt idx="1366">
                  <c:v>1994.8749999998875</c:v>
                </c:pt>
                <c:pt idx="1367">
                  <c:v>1994.9583333332207</c:v>
                </c:pt>
                <c:pt idx="1368">
                  <c:v>1995.041666666554</c:v>
                </c:pt>
                <c:pt idx="1369">
                  <c:v>1995.1249999998872</c:v>
                </c:pt>
                <c:pt idx="1370">
                  <c:v>1995.2083333332205</c:v>
                </c:pt>
                <c:pt idx="1371">
                  <c:v>1995.2916666665537</c:v>
                </c:pt>
                <c:pt idx="1372">
                  <c:v>1995.374999999887</c:v>
                </c:pt>
                <c:pt idx="1373">
                  <c:v>1995.4583333332203</c:v>
                </c:pt>
                <c:pt idx="1374">
                  <c:v>1995.5416666665535</c:v>
                </c:pt>
                <c:pt idx="1375">
                  <c:v>1995.6249999998868</c:v>
                </c:pt>
                <c:pt idx="1376">
                  <c:v>1995.70833333322</c:v>
                </c:pt>
                <c:pt idx="1377">
                  <c:v>1995.7916666665533</c:v>
                </c:pt>
                <c:pt idx="1378">
                  <c:v>1995.8749999998865</c:v>
                </c:pt>
                <c:pt idx="1379">
                  <c:v>1995.9583333332198</c:v>
                </c:pt>
                <c:pt idx="1380">
                  <c:v>1996.0416666665531</c:v>
                </c:pt>
                <c:pt idx="1381">
                  <c:v>1996.1249999998863</c:v>
                </c:pt>
                <c:pt idx="1382">
                  <c:v>1996.2083333332196</c:v>
                </c:pt>
                <c:pt idx="1383">
                  <c:v>1996.2916666665528</c:v>
                </c:pt>
                <c:pt idx="1384">
                  <c:v>1996.3749999998861</c:v>
                </c:pt>
                <c:pt idx="1385">
                  <c:v>1996.4583333332193</c:v>
                </c:pt>
                <c:pt idx="1386">
                  <c:v>1996.5416666665526</c:v>
                </c:pt>
                <c:pt idx="1387">
                  <c:v>1996.6249999998859</c:v>
                </c:pt>
                <c:pt idx="1388">
                  <c:v>1996.7083333332191</c:v>
                </c:pt>
                <c:pt idx="1389">
                  <c:v>1996.7916666665524</c:v>
                </c:pt>
                <c:pt idx="1390">
                  <c:v>1996.8749999998856</c:v>
                </c:pt>
                <c:pt idx="1391">
                  <c:v>1996.9583333332189</c:v>
                </c:pt>
                <c:pt idx="1392">
                  <c:v>1997.0416666665521</c:v>
                </c:pt>
                <c:pt idx="1393">
                  <c:v>1997.1249999998854</c:v>
                </c:pt>
                <c:pt idx="1394">
                  <c:v>1997.2083333332187</c:v>
                </c:pt>
                <c:pt idx="1395">
                  <c:v>1997.2916666665519</c:v>
                </c:pt>
                <c:pt idx="1396">
                  <c:v>1997.3749999998852</c:v>
                </c:pt>
                <c:pt idx="1397">
                  <c:v>1997.4583333332184</c:v>
                </c:pt>
                <c:pt idx="1398">
                  <c:v>1997.5416666665517</c:v>
                </c:pt>
                <c:pt idx="1399">
                  <c:v>1997.6249999998849</c:v>
                </c:pt>
                <c:pt idx="1400">
                  <c:v>1997.7083333332182</c:v>
                </c:pt>
                <c:pt idx="1401">
                  <c:v>1997.7916666665515</c:v>
                </c:pt>
                <c:pt idx="1402">
                  <c:v>1997.8749999998847</c:v>
                </c:pt>
                <c:pt idx="1403">
                  <c:v>1997.958333333218</c:v>
                </c:pt>
                <c:pt idx="1404">
                  <c:v>1998.0416666665512</c:v>
                </c:pt>
                <c:pt idx="1405">
                  <c:v>1998.1249999998845</c:v>
                </c:pt>
                <c:pt idx="1406">
                  <c:v>1998.2083333332178</c:v>
                </c:pt>
                <c:pt idx="1407">
                  <c:v>1998.291666666551</c:v>
                </c:pt>
                <c:pt idx="1408">
                  <c:v>1998.3749999998843</c:v>
                </c:pt>
                <c:pt idx="1409">
                  <c:v>1998.4583333332175</c:v>
                </c:pt>
                <c:pt idx="1410">
                  <c:v>1998.5416666665508</c:v>
                </c:pt>
                <c:pt idx="1411">
                  <c:v>1998.624999999884</c:v>
                </c:pt>
                <c:pt idx="1412">
                  <c:v>1998.7083333332173</c:v>
                </c:pt>
                <c:pt idx="1413">
                  <c:v>1998.7916666665506</c:v>
                </c:pt>
                <c:pt idx="1414">
                  <c:v>1998.8749999998838</c:v>
                </c:pt>
                <c:pt idx="1415">
                  <c:v>1998.9583333332171</c:v>
                </c:pt>
                <c:pt idx="1416">
                  <c:v>1999.0416666665503</c:v>
                </c:pt>
                <c:pt idx="1417">
                  <c:v>1999.1249999998836</c:v>
                </c:pt>
                <c:pt idx="1418">
                  <c:v>1999.2083333332168</c:v>
                </c:pt>
                <c:pt idx="1419">
                  <c:v>1999.2916666665501</c:v>
                </c:pt>
                <c:pt idx="1420">
                  <c:v>1999.3749999998834</c:v>
                </c:pt>
                <c:pt idx="1421">
                  <c:v>1999.4583333332166</c:v>
                </c:pt>
                <c:pt idx="1422">
                  <c:v>1999.5416666665499</c:v>
                </c:pt>
                <c:pt idx="1423">
                  <c:v>1999.6249999998831</c:v>
                </c:pt>
                <c:pt idx="1424">
                  <c:v>1999.7083333332164</c:v>
                </c:pt>
                <c:pt idx="1425">
                  <c:v>1999.7916666665496</c:v>
                </c:pt>
                <c:pt idx="1426">
                  <c:v>1999.8749999998829</c:v>
                </c:pt>
                <c:pt idx="1427">
                  <c:v>1999.9583333332162</c:v>
                </c:pt>
                <c:pt idx="1428">
                  <c:v>2000.0416666665494</c:v>
                </c:pt>
                <c:pt idx="1429">
                  <c:v>2000.1249999998827</c:v>
                </c:pt>
                <c:pt idx="1430">
                  <c:v>2000.2083333332159</c:v>
                </c:pt>
                <c:pt idx="1431">
                  <c:v>2000.2916666665492</c:v>
                </c:pt>
                <c:pt idx="1432">
                  <c:v>2000.3749999998824</c:v>
                </c:pt>
                <c:pt idx="1433">
                  <c:v>2000.4583333332157</c:v>
                </c:pt>
                <c:pt idx="1434">
                  <c:v>2000.541666666549</c:v>
                </c:pt>
                <c:pt idx="1435">
                  <c:v>2000.6249999998822</c:v>
                </c:pt>
                <c:pt idx="1436">
                  <c:v>2000.7083333332155</c:v>
                </c:pt>
                <c:pt idx="1437">
                  <c:v>2000.7916666665487</c:v>
                </c:pt>
                <c:pt idx="1438">
                  <c:v>2000.874999999882</c:v>
                </c:pt>
                <c:pt idx="1439">
                  <c:v>2000.9583333332153</c:v>
                </c:pt>
                <c:pt idx="1440">
                  <c:v>2001.0416666665485</c:v>
                </c:pt>
                <c:pt idx="1441">
                  <c:v>2001.1249999998818</c:v>
                </c:pt>
                <c:pt idx="1442">
                  <c:v>2001.208333333215</c:v>
                </c:pt>
                <c:pt idx="1443">
                  <c:v>2001.2916666665483</c:v>
                </c:pt>
                <c:pt idx="1444">
                  <c:v>2001.3749999998815</c:v>
                </c:pt>
                <c:pt idx="1445">
                  <c:v>2001.4583333332148</c:v>
                </c:pt>
                <c:pt idx="1446">
                  <c:v>2001.5416666665481</c:v>
                </c:pt>
                <c:pt idx="1447">
                  <c:v>2001.6249999998813</c:v>
                </c:pt>
                <c:pt idx="1448">
                  <c:v>2001.7083333332146</c:v>
                </c:pt>
                <c:pt idx="1449">
                  <c:v>2001.7916666665478</c:v>
                </c:pt>
                <c:pt idx="1450">
                  <c:v>2001.8749999998811</c:v>
                </c:pt>
                <c:pt idx="1451">
                  <c:v>2001.9583333332143</c:v>
                </c:pt>
                <c:pt idx="1452">
                  <c:v>2002.0416666665476</c:v>
                </c:pt>
                <c:pt idx="1453">
                  <c:v>2002.1249999998809</c:v>
                </c:pt>
                <c:pt idx="1454">
                  <c:v>2002.2083333332141</c:v>
                </c:pt>
                <c:pt idx="1455">
                  <c:v>2002.2916666665474</c:v>
                </c:pt>
                <c:pt idx="1456">
                  <c:v>2002.3749999998806</c:v>
                </c:pt>
                <c:pt idx="1457">
                  <c:v>2002.4583333332139</c:v>
                </c:pt>
                <c:pt idx="1458">
                  <c:v>2002.5416666665471</c:v>
                </c:pt>
                <c:pt idx="1459">
                  <c:v>2002.6249999998804</c:v>
                </c:pt>
                <c:pt idx="1460">
                  <c:v>2002.7083333332137</c:v>
                </c:pt>
                <c:pt idx="1461">
                  <c:v>2002.7916666665469</c:v>
                </c:pt>
                <c:pt idx="1462">
                  <c:v>2002.8749999998802</c:v>
                </c:pt>
                <c:pt idx="1463">
                  <c:v>2002.9583333332134</c:v>
                </c:pt>
                <c:pt idx="1464">
                  <c:v>2003.0416666665467</c:v>
                </c:pt>
                <c:pt idx="1465">
                  <c:v>2003.1249999998799</c:v>
                </c:pt>
                <c:pt idx="1466">
                  <c:v>2003.2083333332132</c:v>
                </c:pt>
                <c:pt idx="1467">
                  <c:v>2003.2916666665465</c:v>
                </c:pt>
                <c:pt idx="1468">
                  <c:v>2003.3749999998797</c:v>
                </c:pt>
                <c:pt idx="1469">
                  <c:v>2003.458333333213</c:v>
                </c:pt>
                <c:pt idx="1470">
                  <c:v>2003.5416666665462</c:v>
                </c:pt>
                <c:pt idx="1471">
                  <c:v>2003.6249999998795</c:v>
                </c:pt>
                <c:pt idx="1472">
                  <c:v>2003.7083333332127</c:v>
                </c:pt>
                <c:pt idx="1473">
                  <c:v>2003.791666666546</c:v>
                </c:pt>
                <c:pt idx="1474">
                  <c:v>2003.8749999998793</c:v>
                </c:pt>
                <c:pt idx="1475">
                  <c:v>2003.9583333332125</c:v>
                </c:pt>
                <c:pt idx="1476">
                  <c:v>2004.0416666665458</c:v>
                </c:pt>
                <c:pt idx="1477">
                  <c:v>2004.124999999879</c:v>
                </c:pt>
                <c:pt idx="1478">
                  <c:v>2004.2083333332123</c:v>
                </c:pt>
                <c:pt idx="1479">
                  <c:v>2004.2916666665456</c:v>
                </c:pt>
                <c:pt idx="1480">
                  <c:v>2004.3749999998788</c:v>
                </c:pt>
                <c:pt idx="1481">
                  <c:v>2004.4583333332121</c:v>
                </c:pt>
                <c:pt idx="1482">
                  <c:v>2004.5416666665453</c:v>
                </c:pt>
                <c:pt idx="1483">
                  <c:v>2004.6249999998786</c:v>
                </c:pt>
                <c:pt idx="1484">
                  <c:v>2004.7083333332118</c:v>
                </c:pt>
                <c:pt idx="1485">
                  <c:v>2004.7916666665451</c:v>
                </c:pt>
                <c:pt idx="1486">
                  <c:v>2004.8749999998784</c:v>
                </c:pt>
                <c:pt idx="1487">
                  <c:v>2004.9583333332116</c:v>
                </c:pt>
                <c:pt idx="1488">
                  <c:v>2005.0416666665449</c:v>
                </c:pt>
                <c:pt idx="1489">
                  <c:v>2005.1249999998781</c:v>
                </c:pt>
                <c:pt idx="1490">
                  <c:v>2005.2083333332114</c:v>
                </c:pt>
                <c:pt idx="1491">
                  <c:v>2005.2916666665446</c:v>
                </c:pt>
                <c:pt idx="1492">
                  <c:v>2005.3749999998779</c:v>
                </c:pt>
                <c:pt idx="1493">
                  <c:v>2005.4583333332112</c:v>
                </c:pt>
                <c:pt idx="1494">
                  <c:v>2005.5416666665444</c:v>
                </c:pt>
                <c:pt idx="1495">
                  <c:v>2005.6249999998777</c:v>
                </c:pt>
                <c:pt idx="1496">
                  <c:v>2005.7083333332109</c:v>
                </c:pt>
                <c:pt idx="1497">
                  <c:v>2005.7916666665442</c:v>
                </c:pt>
                <c:pt idx="1498">
                  <c:v>2005.8749999998774</c:v>
                </c:pt>
                <c:pt idx="1499">
                  <c:v>2005.9583333332107</c:v>
                </c:pt>
                <c:pt idx="1500">
                  <c:v>2006.041666666544</c:v>
                </c:pt>
                <c:pt idx="1501">
                  <c:v>2006.1249999998772</c:v>
                </c:pt>
                <c:pt idx="1502">
                  <c:v>2006.2083333332105</c:v>
                </c:pt>
                <c:pt idx="1503">
                  <c:v>2006.2916666665437</c:v>
                </c:pt>
                <c:pt idx="1504">
                  <c:v>2006.374999999877</c:v>
                </c:pt>
                <c:pt idx="1505">
                  <c:v>2006.4583333332102</c:v>
                </c:pt>
                <c:pt idx="1506">
                  <c:v>2006.5416666665435</c:v>
                </c:pt>
                <c:pt idx="1507">
                  <c:v>2006.6249999998768</c:v>
                </c:pt>
                <c:pt idx="1508">
                  <c:v>2006.70833333321</c:v>
                </c:pt>
                <c:pt idx="1509">
                  <c:v>2006.7916666665433</c:v>
                </c:pt>
                <c:pt idx="1510">
                  <c:v>2006.8749999998765</c:v>
                </c:pt>
                <c:pt idx="1511">
                  <c:v>2006.9583333332098</c:v>
                </c:pt>
                <c:pt idx="1512">
                  <c:v>2007.0416666665431</c:v>
                </c:pt>
                <c:pt idx="1513">
                  <c:v>2007.1249999998763</c:v>
                </c:pt>
                <c:pt idx="1514">
                  <c:v>2007.2083333332096</c:v>
                </c:pt>
                <c:pt idx="1515">
                  <c:v>2007.2916666665428</c:v>
                </c:pt>
                <c:pt idx="1516">
                  <c:v>2007.3749999998761</c:v>
                </c:pt>
                <c:pt idx="1517">
                  <c:v>2007.4583333332093</c:v>
                </c:pt>
                <c:pt idx="1518">
                  <c:v>2007.5416666665426</c:v>
                </c:pt>
                <c:pt idx="1519">
                  <c:v>2007.6249999998759</c:v>
                </c:pt>
                <c:pt idx="1520">
                  <c:v>2007.7083333332091</c:v>
                </c:pt>
                <c:pt idx="1521">
                  <c:v>2007.7916666665424</c:v>
                </c:pt>
                <c:pt idx="1522">
                  <c:v>2007.8749999998756</c:v>
                </c:pt>
                <c:pt idx="1523">
                  <c:v>2007.9583333332089</c:v>
                </c:pt>
                <c:pt idx="1524">
                  <c:v>2008.0416666665421</c:v>
                </c:pt>
                <c:pt idx="1525">
                  <c:v>2008.1249999998754</c:v>
                </c:pt>
                <c:pt idx="1526">
                  <c:v>2008.2083333332087</c:v>
                </c:pt>
                <c:pt idx="1527">
                  <c:v>2008.2916666665419</c:v>
                </c:pt>
                <c:pt idx="1528">
                  <c:v>2008.3749999998752</c:v>
                </c:pt>
                <c:pt idx="1529">
                  <c:v>2008.4583333332084</c:v>
                </c:pt>
                <c:pt idx="1530">
                  <c:v>2008.5416666665417</c:v>
                </c:pt>
                <c:pt idx="1531">
                  <c:v>2008.6249999998749</c:v>
                </c:pt>
                <c:pt idx="1532">
                  <c:v>2008.7083333332082</c:v>
                </c:pt>
                <c:pt idx="1533">
                  <c:v>2008.7916666665415</c:v>
                </c:pt>
                <c:pt idx="1534">
                  <c:v>2008.8749999998747</c:v>
                </c:pt>
                <c:pt idx="1535">
                  <c:v>2008.958333333208</c:v>
                </c:pt>
                <c:pt idx="1536">
                  <c:v>2009.0416666665412</c:v>
                </c:pt>
                <c:pt idx="1537">
                  <c:v>2009.1249999998745</c:v>
                </c:pt>
                <c:pt idx="1538">
                  <c:v>2009.2083333332077</c:v>
                </c:pt>
                <c:pt idx="1539">
                  <c:v>2009.291666666541</c:v>
                </c:pt>
                <c:pt idx="1540">
                  <c:v>2009.3749999998743</c:v>
                </c:pt>
                <c:pt idx="1541">
                  <c:v>2009.4583333332075</c:v>
                </c:pt>
                <c:pt idx="1542">
                  <c:v>2009.5416666665408</c:v>
                </c:pt>
                <c:pt idx="1543">
                  <c:v>2009.624999999874</c:v>
                </c:pt>
                <c:pt idx="1544">
                  <c:v>2009.7083333332073</c:v>
                </c:pt>
                <c:pt idx="1545">
                  <c:v>2009.7916666665406</c:v>
                </c:pt>
                <c:pt idx="1546">
                  <c:v>2009.8749999998738</c:v>
                </c:pt>
                <c:pt idx="1547">
                  <c:v>2009.9583333332071</c:v>
                </c:pt>
                <c:pt idx="1548">
                  <c:v>2010.0416666665403</c:v>
                </c:pt>
                <c:pt idx="1549">
                  <c:v>2010.1249999998736</c:v>
                </c:pt>
                <c:pt idx="1550">
                  <c:v>2010.2083333332068</c:v>
                </c:pt>
                <c:pt idx="1551">
                  <c:v>2010.2916666665401</c:v>
                </c:pt>
                <c:pt idx="1552">
                  <c:v>2010.3749999998734</c:v>
                </c:pt>
                <c:pt idx="1553">
                  <c:v>2010.4583333332066</c:v>
                </c:pt>
                <c:pt idx="1554">
                  <c:v>2010.5416666665399</c:v>
                </c:pt>
                <c:pt idx="1555">
                  <c:v>2010.6249999998731</c:v>
                </c:pt>
                <c:pt idx="1556">
                  <c:v>2010.7083333332064</c:v>
                </c:pt>
                <c:pt idx="1557">
                  <c:v>2010.7916666665396</c:v>
                </c:pt>
                <c:pt idx="1558">
                  <c:v>2010.8749999998729</c:v>
                </c:pt>
                <c:pt idx="1559">
                  <c:v>2010.9583333332062</c:v>
                </c:pt>
                <c:pt idx="1560">
                  <c:v>2011.0416666665394</c:v>
                </c:pt>
                <c:pt idx="1561">
                  <c:v>2011.1249999998727</c:v>
                </c:pt>
                <c:pt idx="1562">
                  <c:v>2011.2083333332059</c:v>
                </c:pt>
                <c:pt idx="1563">
                  <c:v>2011.2916666665392</c:v>
                </c:pt>
                <c:pt idx="1564">
                  <c:v>2011.3749999998724</c:v>
                </c:pt>
                <c:pt idx="1565">
                  <c:v>2011.4583333332057</c:v>
                </c:pt>
                <c:pt idx="1566">
                  <c:v>2011.541666666539</c:v>
                </c:pt>
                <c:pt idx="1567">
                  <c:v>2011.6249999998722</c:v>
                </c:pt>
                <c:pt idx="1568">
                  <c:v>2011.7083333332055</c:v>
                </c:pt>
                <c:pt idx="1569">
                  <c:v>2011.7916666665387</c:v>
                </c:pt>
                <c:pt idx="1570">
                  <c:v>2011.874999999872</c:v>
                </c:pt>
                <c:pt idx="1571">
                  <c:v>2011.9583333332052</c:v>
                </c:pt>
                <c:pt idx="1572">
                  <c:v>2012.0416666665385</c:v>
                </c:pt>
                <c:pt idx="1573">
                  <c:v>2012.1249999998718</c:v>
                </c:pt>
                <c:pt idx="1574">
                  <c:v>2012.208333333205</c:v>
                </c:pt>
                <c:pt idx="1575">
                  <c:v>2012.2916666665383</c:v>
                </c:pt>
                <c:pt idx="1576">
                  <c:v>2012.3749999998715</c:v>
                </c:pt>
                <c:pt idx="1577">
                  <c:v>2012.4583333332048</c:v>
                </c:pt>
                <c:pt idx="1578">
                  <c:v>2012.541666666538</c:v>
                </c:pt>
                <c:pt idx="1579">
                  <c:v>2012.6249999998713</c:v>
                </c:pt>
                <c:pt idx="1580">
                  <c:v>2012.7083333332046</c:v>
                </c:pt>
                <c:pt idx="1581">
                  <c:v>2012.7916666665378</c:v>
                </c:pt>
                <c:pt idx="1582">
                  <c:v>2012.8749999998711</c:v>
                </c:pt>
                <c:pt idx="1583">
                  <c:v>2012.9583333332043</c:v>
                </c:pt>
                <c:pt idx="1584">
                  <c:v>2013.0416666665376</c:v>
                </c:pt>
                <c:pt idx="1585">
                  <c:v>2013.1249999998709</c:v>
                </c:pt>
                <c:pt idx="1586">
                  <c:v>2013.2083333332041</c:v>
                </c:pt>
                <c:pt idx="1587">
                  <c:v>2013.2916666665374</c:v>
                </c:pt>
                <c:pt idx="1588">
                  <c:v>2013.3749999998706</c:v>
                </c:pt>
                <c:pt idx="1589">
                  <c:v>2013.4583333332039</c:v>
                </c:pt>
                <c:pt idx="1590">
                  <c:v>2013.5416666665371</c:v>
                </c:pt>
                <c:pt idx="1591">
                  <c:v>2013.6249999998704</c:v>
                </c:pt>
                <c:pt idx="1592">
                  <c:v>2013.7083333332037</c:v>
                </c:pt>
                <c:pt idx="1593">
                  <c:v>2013.7916666665369</c:v>
                </c:pt>
                <c:pt idx="1594">
                  <c:v>2013.8749999998702</c:v>
                </c:pt>
                <c:pt idx="1595">
                  <c:v>2013.9583333332034</c:v>
                </c:pt>
                <c:pt idx="1596">
                  <c:v>2014.0416666665367</c:v>
                </c:pt>
                <c:pt idx="1597">
                  <c:v>2014.1249999998699</c:v>
                </c:pt>
                <c:pt idx="1598">
                  <c:v>2014.2083333332032</c:v>
                </c:pt>
                <c:pt idx="1599">
                  <c:v>2014.2916666665365</c:v>
                </c:pt>
                <c:pt idx="1600">
                  <c:v>2014.3749999998697</c:v>
                </c:pt>
                <c:pt idx="1601">
                  <c:v>2014.458333333203</c:v>
                </c:pt>
                <c:pt idx="1602">
                  <c:v>2014.5416666665362</c:v>
                </c:pt>
                <c:pt idx="1603">
                  <c:v>2014.6249999998695</c:v>
                </c:pt>
                <c:pt idx="1604">
                  <c:v>2014.7083333332027</c:v>
                </c:pt>
                <c:pt idx="1605">
                  <c:v>2014.791666666536</c:v>
                </c:pt>
                <c:pt idx="1606">
                  <c:v>2014.8749999998693</c:v>
                </c:pt>
                <c:pt idx="1607">
                  <c:v>2014.9583333332025</c:v>
                </c:pt>
                <c:pt idx="1608">
                  <c:v>2015.0416666665358</c:v>
                </c:pt>
                <c:pt idx="1609">
                  <c:v>2015.124999999869</c:v>
                </c:pt>
                <c:pt idx="1610">
                  <c:v>2015.2083333332023</c:v>
                </c:pt>
                <c:pt idx="1611">
                  <c:v>2015.2916666665355</c:v>
                </c:pt>
                <c:pt idx="1612">
                  <c:v>2015.3749999998688</c:v>
                </c:pt>
                <c:pt idx="1613">
                  <c:v>2015.4583333332021</c:v>
                </c:pt>
                <c:pt idx="1614">
                  <c:v>2015.5416666665353</c:v>
                </c:pt>
                <c:pt idx="1615">
                  <c:v>2015.6249999998686</c:v>
                </c:pt>
                <c:pt idx="1616">
                  <c:v>2015.7083333332018</c:v>
                </c:pt>
                <c:pt idx="1617">
                  <c:v>2015.7916666665351</c:v>
                </c:pt>
                <c:pt idx="1618">
                  <c:v>2015.8749999998684</c:v>
                </c:pt>
                <c:pt idx="1619">
                  <c:v>2015.9583333332016</c:v>
                </c:pt>
                <c:pt idx="1620">
                  <c:v>2016.0416666665349</c:v>
                </c:pt>
                <c:pt idx="1621">
                  <c:v>2016.1249999998681</c:v>
                </c:pt>
                <c:pt idx="1622">
                  <c:v>2016.2083333332014</c:v>
                </c:pt>
                <c:pt idx="1623">
                  <c:v>2016.2916666665346</c:v>
                </c:pt>
                <c:pt idx="1624">
                  <c:v>2016.3749999998679</c:v>
                </c:pt>
                <c:pt idx="1625">
                  <c:v>2016.4583333332012</c:v>
                </c:pt>
                <c:pt idx="1626">
                  <c:v>2016.5416666665344</c:v>
                </c:pt>
                <c:pt idx="1627">
                  <c:v>2016.6249999998677</c:v>
                </c:pt>
                <c:pt idx="1628">
                  <c:v>2016.7083333332009</c:v>
                </c:pt>
                <c:pt idx="1629">
                  <c:v>2016.7916666665342</c:v>
                </c:pt>
                <c:pt idx="1630">
                  <c:v>2016.8749999998674</c:v>
                </c:pt>
                <c:pt idx="1631">
                  <c:v>2016.9583333332007</c:v>
                </c:pt>
                <c:pt idx="1632">
                  <c:v>2017.041666666534</c:v>
                </c:pt>
                <c:pt idx="1633">
                  <c:v>2017.1249999998672</c:v>
                </c:pt>
                <c:pt idx="1634">
                  <c:v>2017.2083333332005</c:v>
                </c:pt>
                <c:pt idx="1635">
                  <c:v>2017.2916666665337</c:v>
                </c:pt>
                <c:pt idx="1636">
                  <c:v>2017.374999999867</c:v>
                </c:pt>
                <c:pt idx="1637">
                  <c:v>2017.4583333332002</c:v>
                </c:pt>
                <c:pt idx="1638">
                  <c:v>2017.5416666665335</c:v>
                </c:pt>
                <c:pt idx="1639">
                  <c:v>2017.6249999998668</c:v>
                </c:pt>
                <c:pt idx="1640">
                  <c:v>2017.7083333332</c:v>
                </c:pt>
                <c:pt idx="1641">
                  <c:v>2017.7916666665333</c:v>
                </c:pt>
                <c:pt idx="1642">
                  <c:v>2017.8749999998665</c:v>
                </c:pt>
                <c:pt idx="1643">
                  <c:v>2017.9583333331998</c:v>
                </c:pt>
                <c:pt idx="1644">
                  <c:v>2018.041666666533</c:v>
                </c:pt>
                <c:pt idx="1645">
                  <c:v>2018.1249999998663</c:v>
                </c:pt>
                <c:pt idx="1646">
                  <c:v>2018.2083333331996</c:v>
                </c:pt>
                <c:pt idx="1647">
                  <c:v>2018.2916666665328</c:v>
                </c:pt>
                <c:pt idx="1648">
                  <c:v>2018.3749999998661</c:v>
                </c:pt>
                <c:pt idx="1649">
                  <c:v>2018.4583333331993</c:v>
                </c:pt>
                <c:pt idx="1650">
                  <c:v>2018.5416666665326</c:v>
                </c:pt>
                <c:pt idx="1651">
                  <c:v>2018.6249999998658</c:v>
                </c:pt>
                <c:pt idx="1652">
                  <c:v>2018.7083333331991</c:v>
                </c:pt>
                <c:pt idx="1653">
                  <c:v>2018.7916666665324</c:v>
                </c:pt>
                <c:pt idx="1654">
                  <c:v>2018.8749999998656</c:v>
                </c:pt>
                <c:pt idx="1655">
                  <c:v>2018.9583333331989</c:v>
                </c:pt>
                <c:pt idx="1656">
                  <c:v>2019.0416666665321</c:v>
                </c:pt>
                <c:pt idx="1657">
                  <c:v>2019.1249999998654</c:v>
                </c:pt>
                <c:pt idx="1658">
                  <c:v>2019.2083333331987</c:v>
                </c:pt>
                <c:pt idx="1659">
                  <c:v>2019.2916666665319</c:v>
                </c:pt>
                <c:pt idx="1660">
                  <c:v>2019.3749999998652</c:v>
                </c:pt>
                <c:pt idx="1661">
                  <c:v>2019.4583333331984</c:v>
                </c:pt>
                <c:pt idx="1662">
                  <c:v>2019.5416666665317</c:v>
                </c:pt>
                <c:pt idx="1663">
                  <c:v>2019.6249999998649</c:v>
                </c:pt>
                <c:pt idx="1664">
                  <c:v>2019.7083333331982</c:v>
                </c:pt>
                <c:pt idx="1665">
                  <c:v>2019.7916666665315</c:v>
                </c:pt>
                <c:pt idx="1666">
                  <c:v>2019.8749999998647</c:v>
                </c:pt>
                <c:pt idx="1667">
                  <c:v>2019.958333333198</c:v>
                </c:pt>
                <c:pt idx="1668">
                  <c:v>2020.0416666665312</c:v>
                </c:pt>
                <c:pt idx="1669">
                  <c:v>2020.1249999998645</c:v>
                </c:pt>
                <c:pt idx="1670">
                  <c:v>2020.2083333331977</c:v>
                </c:pt>
                <c:pt idx="1671">
                  <c:v>2020.291666666531</c:v>
                </c:pt>
                <c:pt idx="1672">
                  <c:v>2020.3749999998643</c:v>
                </c:pt>
                <c:pt idx="1673">
                  <c:v>2020.4583333331975</c:v>
                </c:pt>
                <c:pt idx="1674">
                  <c:v>2020.5416666665308</c:v>
                </c:pt>
                <c:pt idx="1675">
                  <c:v>2020.624999999864</c:v>
                </c:pt>
                <c:pt idx="1676">
                  <c:v>2020.7083333331973</c:v>
                </c:pt>
                <c:pt idx="1677">
                  <c:v>2020.7916666665305</c:v>
                </c:pt>
                <c:pt idx="1678">
                  <c:v>2020.8749999998638</c:v>
                </c:pt>
                <c:pt idx="1679">
                  <c:v>2020.9583333331971</c:v>
                </c:pt>
                <c:pt idx="1680">
                  <c:v>2021.0416666665303</c:v>
                </c:pt>
                <c:pt idx="1681">
                  <c:v>2021.1249999998636</c:v>
                </c:pt>
                <c:pt idx="1682">
                  <c:v>2021.2083333331968</c:v>
                </c:pt>
                <c:pt idx="1683">
                  <c:v>2021.2916666665301</c:v>
                </c:pt>
                <c:pt idx="1684">
                  <c:v>2021.3749999998633</c:v>
                </c:pt>
                <c:pt idx="1685">
                  <c:v>2021.4583333331966</c:v>
                </c:pt>
                <c:pt idx="1686">
                  <c:v>2021.5416666665299</c:v>
                </c:pt>
                <c:pt idx="1687">
                  <c:v>2021.6249999998631</c:v>
                </c:pt>
                <c:pt idx="1688">
                  <c:v>2021.7083333331964</c:v>
                </c:pt>
                <c:pt idx="1689">
                  <c:v>2021.7916666665296</c:v>
                </c:pt>
                <c:pt idx="1690">
                  <c:v>2021.8749999998629</c:v>
                </c:pt>
                <c:pt idx="1691">
                  <c:v>2021.9583333331962</c:v>
                </c:pt>
                <c:pt idx="1692">
                  <c:v>2022.0416666665294</c:v>
                </c:pt>
                <c:pt idx="1693">
                  <c:v>2022.1249999998627</c:v>
                </c:pt>
                <c:pt idx="1694">
                  <c:v>2022.2083333331959</c:v>
                </c:pt>
                <c:pt idx="1695">
                  <c:v>2022.2916666665292</c:v>
                </c:pt>
                <c:pt idx="1696">
                  <c:v>2022.3749999998624</c:v>
                </c:pt>
                <c:pt idx="1697">
                  <c:v>2022.4583333331957</c:v>
                </c:pt>
                <c:pt idx="1698">
                  <c:v>2022.541666666529</c:v>
                </c:pt>
                <c:pt idx="1699">
                  <c:v>2022.6249999998622</c:v>
                </c:pt>
                <c:pt idx="1700">
                  <c:v>2022.7083333331955</c:v>
                </c:pt>
                <c:pt idx="1701">
                  <c:v>2022.7916666665287</c:v>
                </c:pt>
                <c:pt idx="1702">
                  <c:v>2022.874999999862</c:v>
                </c:pt>
                <c:pt idx="1703">
                  <c:v>2022.9583333331952</c:v>
                </c:pt>
                <c:pt idx="1704">
                  <c:v>2023.0416666665285</c:v>
                </c:pt>
                <c:pt idx="1705">
                  <c:v>2023.1249999998618</c:v>
                </c:pt>
                <c:pt idx="1706">
                  <c:v>2023.208333333195</c:v>
                </c:pt>
                <c:pt idx="1707">
                  <c:v>2023.2916666665283</c:v>
                </c:pt>
                <c:pt idx="1708">
                  <c:v>2023.3749999998615</c:v>
                </c:pt>
                <c:pt idx="1709">
                  <c:v>2023.4583333331948</c:v>
                </c:pt>
                <c:pt idx="1710">
                  <c:v>2023.541666666528</c:v>
                </c:pt>
              </c:numCache>
            </c:numRef>
          </c:xVal>
          <c:yVal>
            <c:numRef>
              <c:f>Data!$N$129:$N$1842</c:f>
              <c:numCache>
                <c:formatCode>0.00</c:formatCode>
                <c:ptCount val="1714"/>
                <c:pt idx="0">
                  <c:v>18.474039364735109</c:v>
                </c:pt>
                <c:pt idx="1">
                  <c:v>18.147258164990234</c:v>
                </c:pt>
                <c:pt idx="2">
                  <c:v>18.270119140204997</c:v>
                </c:pt>
                <c:pt idx="3">
                  <c:v>17.950108278222892</c:v>
                </c:pt>
                <c:pt idx="4">
                  <c:v>18.869718693152603</c:v>
                </c:pt>
                <c:pt idx="5">
                  <c:v>19.028710731115787</c:v>
                </c:pt>
                <c:pt idx="6">
                  <c:v>18.116367187389748</c:v>
                </c:pt>
                <c:pt idx="7">
                  <c:v>17.286243553973456</c:v>
                </c:pt>
                <c:pt idx="8">
                  <c:v>16.724836648772904</c:v>
                </c:pt>
                <c:pt idx="9">
                  <c:v>16.261989411181361</c:v>
                </c:pt>
                <c:pt idx="10">
                  <c:v>16.478642316644876</c:v>
                </c:pt>
                <c:pt idx="11">
                  <c:v>15.958754206105088</c:v>
                </c:pt>
                <c:pt idx="12">
                  <c:v>15.678764160028752</c:v>
                </c:pt>
                <c:pt idx="13">
                  <c:v>15.153861528363043</c:v>
                </c:pt>
                <c:pt idx="14">
                  <c:v>15.091670299486754</c:v>
                </c:pt>
                <c:pt idx="15">
                  <c:v>14.916997168375303</c:v>
                </c:pt>
                <c:pt idx="16">
                  <c:v>14.567103202191767</c:v>
                </c:pt>
                <c:pt idx="17">
                  <c:v>14.327404890131673</c:v>
                </c:pt>
                <c:pt idx="18">
                  <c:v>15.240559761217829</c:v>
                </c:pt>
                <c:pt idx="19">
                  <c:v>15.525429331463036</c:v>
                </c:pt>
                <c:pt idx="20">
                  <c:v>16.081106624462326</c:v>
                </c:pt>
                <c:pt idx="21">
                  <c:v>15.75558103052656</c:v>
                </c:pt>
                <c:pt idx="22">
                  <c:v>15.192670313165344</c:v>
                </c:pt>
                <c:pt idx="23">
                  <c:v>15.382128332081978</c:v>
                </c:pt>
                <c:pt idx="24">
                  <c:v>15.270259119098577</c:v>
                </c:pt>
                <c:pt idx="25">
                  <c:v>14.757590146176227</c:v>
                </c:pt>
                <c:pt idx="26">
                  <c:v>15.051254121401643</c:v>
                </c:pt>
                <c:pt idx="27">
                  <c:v>15.48206722203668</c:v>
                </c:pt>
                <c:pt idx="28">
                  <c:v>15.335497637337072</c:v>
                </c:pt>
                <c:pt idx="29">
                  <c:v>15.903388388583799</c:v>
                </c:pt>
                <c:pt idx="30">
                  <c:v>15.948783127017027</c:v>
                </c:pt>
                <c:pt idx="31">
                  <c:v>15.196810876629851</c:v>
                </c:pt>
                <c:pt idx="32">
                  <c:v>15.494692425793458</c:v>
                </c:pt>
                <c:pt idx="33">
                  <c:v>15.048056270223842</c:v>
                </c:pt>
                <c:pt idx="34">
                  <c:v>15.40821814244887</c:v>
                </c:pt>
                <c:pt idx="35">
                  <c:v>14.896403941887167</c:v>
                </c:pt>
                <c:pt idx="36">
                  <c:v>14.432821721970729</c:v>
                </c:pt>
                <c:pt idx="37">
                  <c:v>14.80596022881671</c:v>
                </c:pt>
                <c:pt idx="38">
                  <c:v>14.73602345401447</c:v>
                </c:pt>
                <c:pt idx="39">
                  <c:v>14.353453682579474</c:v>
                </c:pt>
                <c:pt idx="40">
                  <c:v>13.465050313804902</c:v>
                </c:pt>
                <c:pt idx="41">
                  <c:v>12.906876483666856</c:v>
                </c:pt>
                <c:pt idx="42">
                  <c:v>13.043931585991668</c:v>
                </c:pt>
                <c:pt idx="43">
                  <c:v>13.859813341769325</c:v>
                </c:pt>
                <c:pt idx="44">
                  <c:v>13.569154744335721</c:v>
                </c:pt>
                <c:pt idx="45">
                  <c:v>13.273251319134154</c:v>
                </c:pt>
                <c:pt idx="46">
                  <c:v>13.304437602119728</c:v>
                </c:pt>
                <c:pt idx="47">
                  <c:v>13.432292746944757</c:v>
                </c:pt>
                <c:pt idx="48">
                  <c:v>13.129817425635958</c:v>
                </c:pt>
                <c:pt idx="49">
                  <c:v>13.384817593597958</c:v>
                </c:pt>
                <c:pt idx="50">
                  <c:v>13.73419409345251</c:v>
                </c:pt>
                <c:pt idx="51">
                  <c:v>13.548548541030055</c:v>
                </c:pt>
                <c:pt idx="52">
                  <c:v>13.711371872561941</c:v>
                </c:pt>
                <c:pt idx="53">
                  <c:v>13.978784368698348</c:v>
                </c:pt>
                <c:pt idx="54">
                  <c:v>14.326658777089325</c:v>
                </c:pt>
                <c:pt idx="55">
                  <c:v>15.130410796707146</c:v>
                </c:pt>
                <c:pt idx="56">
                  <c:v>15.116285028724239</c:v>
                </c:pt>
                <c:pt idx="57">
                  <c:v>15.991023962168978</c:v>
                </c:pt>
                <c:pt idx="58">
                  <c:v>16.824034498619014</c:v>
                </c:pt>
                <c:pt idx="59">
                  <c:v>16.304475952278516</c:v>
                </c:pt>
                <c:pt idx="60">
                  <c:v>16.692317470797644</c:v>
                </c:pt>
                <c:pt idx="61">
                  <c:v>17.006648259460992</c:v>
                </c:pt>
                <c:pt idx="62">
                  <c:v>16.84326610157013</c:v>
                </c:pt>
                <c:pt idx="63">
                  <c:v>16.801716131246298</c:v>
                </c:pt>
                <c:pt idx="64">
                  <c:v>16.863195515097818</c:v>
                </c:pt>
                <c:pt idx="65">
                  <c:v>17.831494055376869</c:v>
                </c:pt>
                <c:pt idx="66">
                  <c:v>17.845845041532197</c:v>
                </c:pt>
                <c:pt idx="67">
                  <c:v>17.72391279961926</c:v>
                </c:pt>
                <c:pt idx="68">
                  <c:v>18.14714392580002</c:v>
                </c:pt>
                <c:pt idx="69">
                  <c:v>18.562381342866558</c:v>
                </c:pt>
                <c:pt idx="70">
                  <c:v>18.968312634942826</c:v>
                </c:pt>
                <c:pt idx="71">
                  <c:v>18.194057556886431</c:v>
                </c:pt>
                <c:pt idx="72">
                  <c:v>17.512222096304949</c:v>
                </c:pt>
                <c:pt idx="73">
                  <c:v>17.125366596972309</c:v>
                </c:pt>
                <c:pt idx="74">
                  <c:v>17.473213711513754</c:v>
                </c:pt>
                <c:pt idx="75">
                  <c:v>17.822983639100713</c:v>
                </c:pt>
                <c:pt idx="76">
                  <c:v>18.075445427458249</c:v>
                </c:pt>
                <c:pt idx="77">
                  <c:v>17.70769566327299</c:v>
                </c:pt>
                <c:pt idx="78">
                  <c:v>17.431460535613073</c:v>
                </c:pt>
                <c:pt idx="79">
                  <c:v>16.739849614820709</c:v>
                </c:pt>
                <c:pt idx="80">
                  <c:v>16.676629667380148</c:v>
                </c:pt>
                <c:pt idx="81">
                  <c:v>15.880666812517315</c:v>
                </c:pt>
                <c:pt idx="82">
                  <c:v>15.950712201066775</c:v>
                </c:pt>
                <c:pt idx="83">
                  <c:v>15.455513454469948</c:v>
                </c:pt>
                <c:pt idx="84">
                  <c:v>15.358662514259903</c:v>
                </c:pt>
                <c:pt idx="85">
                  <c:v>15.418178318820539</c:v>
                </c:pt>
                <c:pt idx="86">
                  <c:v>14.808972366946566</c:v>
                </c:pt>
                <c:pt idx="87">
                  <c:v>15.020108681844462</c:v>
                </c:pt>
                <c:pt idx="88">
                  <c:v>15.387916957229132</c:v>
                </c:pt>
                <c:pt idx="89">
                  <c:v>15.0776288184347</c:v>
                </c:pt>
                <c:pt idx="90">
                  <c:v>15.279642515498177</c:v>
                </c:pt>
                <c:pt idx="91">
                  <c:v>15.602911670088808</c:v>
                </c:pt>
                <c:pt idx="92">
                  <c:v>15.987828821761426</c:v>
                </c:pt>
                <c:pt idx="93">
                  <c:v>15.715941874329708</c:v>
                </c:pt>
                <c:pt idx="94">
                  <c:v>15.223749016946282</c:v>
                </c:pt>
                <c:pt idx="95">
                  <c:v>14.946748301089228</c:v>
                </c:pt>
                <c:pt idx="96">
                  <c:v>15.802286071028171</c:v>
                </c:pt>
                <c:pt idx="97">
                  <c:v>16.192720447848998</c:v>
                </c:pt>
                <c:pt idx="98">
                  <c:v>16.065045360769293</c:v>
                </c:pt>
                <c:pt idx="99">
                  <c:v>16.050104533967488</c:v>
                </c:pt>
                <c:pt idx="100">
                  <c:v>16.915421076068377</c:v>
                </c:pt>
                <c:pt idx="101">
                  <c:v>17.219302943947689</c:v>
                </c:pt>
                <c:pt idx="102">
                  <c:v>16.889214491107516</c:v>
                </c:pt>
                <c:pt idx="103">
                  <c:v>17.131853975345731</c:v>
                </c:pt>
                <c:pt idx="104">
                  <c:v>17.350788026348603</c:v>
                </c:pt>
                <c:pt idx="105">
                  <c:v>17.053214402955494</c:v>
                </c:pt>
                <c:pt idx="106">
                  <c:v>16.906021170249375</c:v>
                </c:pt>
                <c:pt idx="107">
                  <c:v>16.610338076603391</c:v>
                </c:pt>
                <c:pt idx="108">
                  <c:v>17.220071982181899</c:v>
                </c:pt>
                <c:pt idx="109">
                  <c:v>17.026814982671411</c:v>
                </c:pt>
                <c:pt idx="110">
                  <c:v>16.901122288589907</c:v>
                </c:pt>
                <c:pt idx="111">
                  <c:v>17.257854542603198</c:v>
                </c:pt>
                <c:pt idx="112">
                  <c:v>17.78643048785862</c:v>
                </c:pt>
                <c:pt idx="113">
                  <c:v>17.684360844450161</c:v>
                </c:pt>
                <c:pt idx="114">
                  <c:v>17.589295440864859</c:v>
                </c:pt>
                <c:pt idx="115">
                  <c:v>16.596791133979099</c:v>
                </c:pt>
                <c:pt idx="116">
                  <c:v>16.169702000615302</c:v>
                </c:pt>
                <c:pt idx="117">
                  <c:v>15.482849163344433</c:v>
                </c:pt>
                <c:pt idx="118">
                  <c:v>14.745043493292803</c:v>
                </c:pt>
                <c:pt idx="119">
                  <c:v>14.442991231338437</c:v>
                </c:pt>
                <c:pt idx="120">
                  <c:v>15.428980086469094</c:v>
                </c:pt>
                <c:pt idx="121">
                  <c:v>15.476522332432539</c:v>
                </c:pt>
                <c:pt idx="122">
                  <c:v>15.051623357657382</c:v>
                </c:pt>
                <c:pt idx="123">
                  <c:v>15.408945125474125</c:v>
                </c:pt>
                <c:pt idx="124">
                  <c:v>15.566495230713253</c:v>
                </c:pt>
                <c:pt idx="125">
                  <c:v>15.658211395638146</c:v>
                </c:pt>
                <c:pt idx="126">
                  <c:v>15.617919238645994</c:v>
                </c:pt>
                <c:pt idx="127">
                  <c:v>16.163998509963033</c:v>
                </c:pt>
                <c:pt idx="128">
                  <c:v>17.711261413256523</c:v>
                </c:pt>
                <c:pt idx="129">
                  <c:v>17.716568589826359</c:v>
                </c:pt>
                <c:pt idx="130">
                  <c:v>17.671739174763996</c:v>
                </c:pt>
                <c:pt idx="131">
                  <c:v>18.206303000209932</c:v>
                </c:pt>
                <c:pt idx="132">
                  <c:v>19.016388404225268</c:v>
                </c:pt>
                <c:pt idx="133">
                  <c:v>19.036425040978433</c:v>
                </c:pt>
                <c:pt idx="134">
                  <c:v>19.738054849323017</c:v>
                </c:pt>
                <c:pt idx="135">
                  <c:v>19.943265241638642</c:v>
                </c:pt>
                <c:pt idx="136">
                  <c:v>19.911465213489802</c:v>
                </c:pt>
                <c:pt idx="137">
                  <c:v>19.76928439713674</c:v>
                </c:pt>
                <c:pt idx="138">
                  <c:v>19.211886434505558</c:v>
                </c:pt>
                <c:pt idx="139">
                  <c:v>19.204303803173818</c:v>
                </c:pt>
                <c:pt idx="140">
                  <c:v>18.694271809588201</c:v>
                </c:pt>
                <c:pt idx="141">
                  <c:v>19.040214915324707</c:v>
                </c:pt>
                <c:pt idx="142">
                  <c:v>18.463312690799999</c:v>
                </c:pt>
                <c:pt idx="143">
                  <c:v>18.01300925127574</c:v>
                </c:pt>
                <c:pt idx="144">
                  <c:v>17.65664370809878</c:v>
                </c:pt>
                <c:pt idx="145">
                  <c:v>17.125193854872453</c:v>
                </c:pt>
                <c:pt idx="146">
                  <c:v>16.899589031582323</c:v>
                </c:pt>
                <c:pt idx="147">
                  <c:v>17.102541578254922</c:v>
                </c:pt>
                <c:pt idx="148">
                  <c:v>15.780987310776261</c:v>
                </c:pt>
                <c:pt idx="149">
                  <c:v>15.416503863597699</c:v>
                </c:pt>
                <c:pt idx="150">
                  <c:v>14.349854182760957</c:v>
                </c:pt>
                <c:pt idx="151">
                  <c:v>14.588056535807818</c:v>
                </c:pt>
                <c:pt idx="152">
                  <c:v>15.012069079138763</c:v>
                </c:pt>
                <c:pt idx="153">
                  <c:v>15.271794153520183</c:v>
                </c:pt>
                <c:pt idx="154">
                  <c:v>15.94241140057167</c:v>
                </c:pt>
                <c:pt idx="155">
                  <c:v>15.612694335464935</c:v>
                </c:pt>
                <c:pt idx="156">
                  <c:v>15.73986935194822</c:v>
                </c:pt>
                <c:pt idx="157">
                  <c:v>16.202736596449927</c:v>
                </c:pt>
                <c:pt idx="158">
                  <c:v>17.18762208812193</c:v>
                </c:pt>
                <c:pt idx="159">
                  <c:v>17.434849078052455</c:v>
                </c:pt>
                <c:pt idx="160">
                  <c:v>16.808751920918009</c:v>
                </c:pt>
                <c:pt idx="161">
                  <c:v>16.60631969529253</c:v>
                </c:pt>
                <c:pt idx="162">
                  <c:v>16.289679714916954</c:v>
                </c:pt>
                <c:pt idx="163">
                  <c:v>16.457777072998372</c:v>
                </c:pt>
                <c:pt idx="164">
                  <c:v>16.522315444877215</c:v>
                </c:pt>
                <c:pt idx="165">
                  <c:v>16.502904205708429</c:v>
                </c:pt>
                <c:pt idx="166">
                  <c:v>16.542784447444557</c:v>
                </c:pt>
                <c:pt idx="167">
                  <c:v>16.672466333767733</c:v>
                </c:pt>
                <c:pt idx="168">
                  <c:v>16.524443935162715</c:v>
                </c:pt>
                <c:pt idx="169">
                  <c:v>16.331237693211406</c:v>
                </c:pt>
                <c:pt idx="170">
                  <c:v>16.364625427174797</c:v>
                </c:pt>
                <c:pt idx="171">
                  <c:v>16.387543823686297</c:v>
                </c:pt>
                <c:pt idx="172">
                  <c:v>17.080369553382393</c:v>
                </c:pt>
                <c:pt idx="173">
                  <c:v>17.207413539783381</c:v>
                </c:pt>
                <c:pt idx="174">
                  <c:v>17.546014648740556</c:v>
                </c:pt>
                <c:pt idx="175">
                  <c:v>18.074072547241787</c:v>
                </c:pt>
                <c:pt idx="176">
                  <c:v>18.20033594660546</c:v>
                </c:pt>
                <c:pt idx="177">
                  <c:v>17.94470662246647</c:v>
                </c:pt>
                <c:pt idx="178">
                  <c:v>17.342998991921682</c:v>
                </c:pt>
                <c:pt idx="179">
                  <c:v>16.54841515666795</c:v>
                </c:pt>
                <c:pt idx="180">
                  <c:v>16.576224828568176</c:v>
                </c:pt>
                <c:pt idx="181">
                  <c:v>17.515403352637257</c:v>
                </c:pt>
                <c:pt idx="182">
                  <c:v>17.232362712298599</c:v>
                </c:pt>
                <c:pt idx="183">
                  <c:v>17.643699378129991</c:v>
                </c:pt>
                <c:pt idx="184">
                  <c:v>17.828266894232815</c:v>
                </c:pt>
                <c:pt idx="185">
                  <c:v>17.777578616430457</c:v>
                </c:pt>
                <c:pt idx="186">
                  <c:v>16.637100103394577</c:v>
                </c:pt>
                <c:pt idx="187">
                  <c:v>15.703370546226862</c:v>
                </c:pt>
                <c:pt idx="188">
                  <c:v>16.544339943032011</c:v>
                </c:pt>
                <c:pt idx="189">
                  <c:v>16.438866804725876</c:v>
                </c:pt>
                <c:pt idx="190">
                  <c:v>17.089425242371107</c:v>
                </c:pt>
                <c:pt idx="191">
                  <c:v>16.501404180590082</c:v>
                </c:pt>
                <c:pt idx="192">
                  <c:v>17.026521282380546</c:v>
                </c:pt>
                <c:pt idx="193">
                  <c:v>16.894025883254088</c:v>
                </c:pt>
                <c:pt idx="194">
                  <c:v>16.95803071672103</c:v>
                </c:pt>
                <c:pt idx="195">
                  <c:v>16.696857434734653</c:v>
                </c:pt>
                <c:pt idx="196">
                  <c:v>17.047755129229376</c:v>
                </c:pt>
                <c:pt idx="197">
                  <c:v>17.850497280690597</c:v>
                </c:pt>
                <c:pt idx="198">
                  <c:v>18.651975755820271</c:v>
                </c:pt>
                <c:pt idx="199">
                  <c:v>19.006396010519428</c:v>
                </c:pt>
                <c:pt idx="200">
                  <c:v>19.372370293397786</c:v>
                </c:pt>
                <c:pt idx="201">
                  <c:v>19.02803122390241</c:v>
                </c:pt>
                <c:pt idx="202">
                  <c:v>18.358448098050211</c:v>
                </c:pt>
                <c:pt idx="203">
                  <c:v>18.748757662525488</c:v>
                </c:pt>
                <c:pt idx="204">
                  <c:v>19.249000021813739</c:v>
                </c:pt>
                <c:pt idx="205">
                  <c:v>18.918131888002133</c:v>
                </c:pt>
                <c:pt idx="206">
                  <c:v>18.042174923468668</c:v>
                </c:pt>
                <c:pt idx="207">
                  <c:v>17.70508942641176</c:v>
                </c:pt>
                <c:pt idx="208">
                  <c:v>17.595635274512805</c:v>
                </c:pt>
                <c:pt idx="209">
                  <c:v>19.54481748054798</c:v>
                </c:pt>
                <c:pt idx="210">
                  <c:v>19.858943014167295</c:v>
                </c:pt>
                <c:pt idx="211">
                  <c:v>20.544915179153275</c:v>
                </c:pt>
                <c:pt idx="212">
                  <c:v>20.442732862691294</c:v>
                </c:pt>
                <c:pt idx="213">
                  <c:v>19.947199825773648</c:v>
                </c:pt>
                <c:pt idx="214">
                  <c:v>20.527416324811288</c:v>
                </c:pt>
                <c:pt idx="215">
                  <c:v>21.403631985448172</c:v>
                </c:pt>
                <c:pt idx="216">
                  <c:v>22.932807416487169</c:v>
                </c:pt>
                <c:pt idx="217">
                  <c:v>23.048117549980191</c:v>
                </c:pt>
                <c:pt idx="218">
                  <c:v>23.279682245508717</c:v>
                </c:pt>
                <c:pt idx="219">
                  <c:v>23.152421525686481</c:v>
                </c:pt>
                <c:pt idx="220">
                  <c:v>22.091269360834183</c:v>
                </c:pt>
                <c:pt idx="221">
                  <c:v>21.212091925046831</c:v>
                </c:pt>
                <c:pt idx="222">
                  <c:v>21.561425634523122</c:v>
                </c:pt>
                <c:pt idx="223">
                  <c:v>21.726237373055458</c:v>
                </c:pt>
                <c:pt idx="224">
                  <c:v>20.591140514113782</c:v>
                </c:pt>
                <c:pt idx="225">
                  <c:v>20.153713460686607</c:v>
                </c:pt>
                <c:pt idx="226">
                  <c:v>20.196457520802294</c:v>
                </c:pt>
                <c:pt idx="227">
                  <c:v>18.512649643600191</c:v>
                </c:pt>
                <c:pt idx="228">
                  <c:v>18.674275362444778</c:v>
                </c:pt>
                <c:pt idx="229">
                  <c:v>18.703797417251433</c:v>
                </c:pt>
                <c:pt idx="230">
                  <c:v>18.775793421238372</c:v>
                </c:pt>
                <c:pt idx="231">
                  <c:v>18.936402033322732</c:v>
                </c:pt>
                <c:pt idx="232">
                  <c:v>18.403197016950422</c:v>
                </c:pt>
                <c:pt idx="233">
                  <c:v>17.992711584303979</c:v>
                </c:pt>
                <c:pt idx="234">
                  <c:v>17.689545468952804</c:v>
                </c:pt>
                <c:pt idx="235">
                  <c:v>18.06961466678419</c:v>
                </c:pt>
                <c:pt idx="236">
                  <c:v>17.341874151224719</c:v>
                </c:pt>
                <c:pt idx="237">
                  <c:v>18.102398784556055</c:v>
                </c:pt>
                <c:pt idx="238">
                  <c:v>19.419584603760757</c:v>
                </c:pt>
                <c:pt idx="239">
                  <c:v>20.74405116087085</c:v>
                </c:pt>
                <c:pt idx="240">
                  <c:v>20.97858183453619</c:v>
                </c:pt>
                <c:pt idx="241">
                  <c:v>21.679149848206187</c:v>
                </c:pt>
                <c:pt idx="242">
                  <c:v>22.347583950683855</c:v>
                </c:pt>
                <c:pt idx="243">
                  <c:v>24.409716994827217</c:v>
                </c:pt>
                <c:pt idx="244">
                  <c:v>23.06401268486357</c:v>
                </c:pt>
                <c:pt idx="245">
                  <c:v>25.23846620596035</c:v>
                </c:pt>
                <c:pt idx="246">
                  <c:v>23.144848553708105</c:v>
                </c:pt>
                <c:pt idx="247">
                  <c:v>23.077177713844378</c:v>
                </c:pt>
                <c:pt idx="248">
                  <c:v>22.590468316860235</c:v>
                </c:pt>
                <c:pt idx="249">
                  <c:v>22.252901618408927</c:v>
                </c:pt>
                <c:pt idx="250">
                  <c:v>22.375074777652802</c:v>
                </c:pt>
                <c:pt idx="251">
                  <c:v>21.680215141029681</c:v>
                </c:pt>
                <c:pt idx="252">
                  <c:v>22.340290796033571</c:v>
                </c:pt>
                <c:pt idx="253">
                  <c:v>22.459957452460397</c:v>
                </c:pt>
                <c:pt idx="254">
                  <c:v>22.410652288217332</c:v>
                </c:pt>
                <c:pt idx="255">
                  <c:v>22.82310869849784</c:v>
                </c:pt>
                <c:pt idx="256">
                  <c:v>22.427954493329796</c:v>
                </c:pt>
                <c:pt idx="257">
                  <c:v>21.963742295514621</c:v>
                </c:pt>
                <c:pt idx="258">
                  <c:v>22.385686589401359</c:v>
                </c:pt>
                <c:pt idx="259">
                  <c:v>23.168671834092851</c:v>
                </c:pt>
                <c:pt idx="260">
                  <c:v>22.856566381954494</c:v>
                </c:pt>
                <c:pt idx="261">
                  <c:v>20.604425401859803</c:v>
                </c:pt>
                <c:pt idx="262">
                  <c:v>20.408541255072176</c:v>
                </c:pt>
                <c:pt idx="263">
                  <c:v>19.633232126823838</c:v>
                </c:pt>
                <c:pt idx="264">
                  <c:v>20.318132053828492</c:v>
                </c:pt>
                <c:pt idx="265">
                  <c:v>20.107051517552801</c:v>
                </c:pt>
                <c:pt idx="266">
                  <c:v>19.884560384872831</c:v>
                </c:pt>
                <c:pt idx="267">
                  <c:v>18.980022601826256</c:v>
                </c:pt>
                <c:pt idx="268">
                  <c:v>18.954858723039866</c:v>
                </c:pt>
                <c:pt idx="269">
                  <c:v>17.818551722968504</c:v>
                </c:pt>
                <c:pt idx="270">
                  <c:v>16.918178414766651</c:v>
                </c:pt>
                <c:pt idx="271">
                  <c:v>16.299118790903485</c:v>
                </c:pt>
                <c:pt idx="272">
                  <c:v>15.654359115196906</c:v>
                </c:pt>
                <c:pt idx="273">
                  <c:v>15.252943825778827</c:v>
                </c:pt>
                <c:pt idx="274">
                  <c:v>15.407877534297887</c:v>
                </c:pt>
                <c:pt idx="275">
                  <c:v>16.042894140050134</c:v>
                </c:pt>
                <c:pt idx="276">
                  <c:v>15.861833914033634</c:v>
                </c:pt>
                <c:pt idx="277">
                  <c:v>15.021498380331428</c:v>
                </c:pt>
                <c:pt idx="278">
                  <c:v>15.081930176258858</c:v>
                </c:pt>
                <c:pt idx="279">
                  <c:v>15.565490611691478</c:v>
                </c:pt>
                <c:pt idx="280">
                  <c:v>15.525820896254631</c:v>
                </c:pt>
                <c:pt idx="281">
                  <c:v>15.474433638652648</c:v>
                </c:pt>
                <c:pt idx="282">
                  <c:v>16.036401629624105</c:v>
                </c:pt>
                <c:pt idx="283">
                  <c:v>16.30465197885103</c:v>
                </c:pt>
                <c:pt idx="284">
                  <c:v>16.742600049163684</c:v>
                </c:pt>
                <c:pt idx="285">
                  <c:v>17.633197370821399</c:v>
                </c:pt>
                <c:pt idx="286">
                  <c:v>18.076200223770062</c:v>
                </c:pt>
                <c:pt idx="287">
                  <c:v>18.159679118703203</c:v>
                </c:pt>
                <c:pt idx="288">
                  <c:v>18.459852032455842</c:v>
                </c:pt>
                <c:pt idx="289">
                  <c:v>19.168996375829835</c:v>
                </c:pt>
                <c:pt idx="290">
                  <c:v>19.831506074218421</c:v>
                </c:pt>
                <c:pt idx="291">
                  <c:v>19.482927524711286</c:v>
                </c:pt>
                <c:pt idx="292">
                  <c:v>18.629487509845124</c:v>
                </c:pt>
                <c:pt idx="293">
                  <c:v>18.735862386183538</c:v>
                </c:pt>
                <c:pt idx="294">
                  <c:v>19.205883309548053</c:v>
                </c:pt>
                <c:pt idx="295">
                  <c:v>19.573308430803717</c:v>
                </c:pt>
                <c:pt idx="296">
                  <c:v>19.743492419697784</c:v>
                </c:pt>
                <c:pt idx="297">
                  <c:v>19.897394814329527</c:v>
                </c:pt>
                <c:pt idx="298">
                  <c:v>19.443525693264981</c:v>
                </c:pt>
                <c:pt idx="299">
                  <c:v>19.577960809096108</c:v>
                </c:pt>
                <c:pt idx="300">
                  <c:v>20.13240226080789</c:v>
                </c:pt>
                <c:pt idx="301">
                  <c:v>19.866752563675888</c:v>
                </c:pt>
                <c:pt idx="302">
                  <c:v>19.259453020854114</c:v>
                </c:pt>
                <c:pt idx="303">
                  <c:v>18.876204996115881</c:v>
                </c:pt>
                <c:pt idx="304">
                  <c:v>18.054044460926391</c:v>
                </c:pt>
                <c:pt idx="305">
                  <c:v>18.172666376497503</c:v>
                </c:pt>
                <c:pt idx="306">
                  <c:v>18.195200143513745</c:v>
                </c:pt>
                <c:pt idx="307">
                  <c:v>18.967251477549297</c:v>
                </c:pt>
                <c:pt idx="308">
                  <c:v>19.200993682001357</c:v>
                </c:pt>
                <c:pt idx="309">
                  <c:v>18.0953809088691</c:v>
                </c:pt>
                <c:pt idx="310">
                  <c:v>18.141851654007965</c:v>
                </c:pt>
                <c:pt idx="311">
                  <c:v>17.660003667768663</c:v>
                </c:pt>
                <c:pt idx="312">
                  <c:v>17.218913853705988</c:v>
                </c:pt>
                <c:pt idx="313">
                  <c:v>16.217071288766157</c:v>
                </c:pt>
                <c:pt idx="314">
                  <c:v>14.687545255978659</c:v>
                </c:pt>
                <c:pt idx="315">
                  <c:v>14.669709905602746</c:v>
                </c:pt>
                <c:pt idx="316">
                  <c:v>13.790107153424252</c:v>
                </c:pt>
                <c:pt idx="317">
                  <c:v>13.144269952673211</c:v>
                </c:pt>
                <c:pt idx="318">
                  <c:v>13.585007357961848</c:v>
                </c:pt>
                <c:pt idx="319">
                  <c:v>12.513471604446615</c:v>
                </c:pt>
                <c:pt idx="320">
                  <c:v>12.328569657736631</c:v>
                </c:pt>
                <c:pt idx="321">
                  <c:v>10.83184015305061</c:v>
                </c:pt>
                <c:pt idx="322">
                  <c:v>10.591177559189786</c:v>
                </c:pt>
                <c:pt idx="323">
                  <c:v>11.333306235811177</c:v>
                </c:pt>
                <c:pt idx="324">
                  <c:v>11.902968628266983</c:v>
                </c:pt>
                <c:pt idx="325">
                  <c:v>11.554846295144799</c:v>
                </c:pt>
                <c:pt idx="326">
                  <c:v>11.984662664464301</c:v>
                </c:pt>
                <c:pt idx="327">
                  <c:v>12.448889158370372</c:v>
                </c:pt>
                <c:pt idx="328">
                  <c:v>13.078451355438345</c:v>
                </c:pt>
                <c:pt idx="329">
                  <c:v>13.051684129229992</c:v>
                </c:pt>
                <c:pt idx="330">
                  <c:v>13.345487104834403</c:v>
                </c:pt>
                <c:pt idx="331">
                  <c:v>13.884232895208612</c:v>
                </c:pt>
                <c:pt idx="332">
                  <c:v>13.70144226882511</c:v>
                </c:pt>
                <c:pt idx="333">
                  <c:v>13.690810359178705</c:v>
                </c:pt>
                <c:pt idx="334">
                  <c:v>14.43501409125626</c:v>
                </c:pt>
                <c:pt idx="335">
                  <c:v>14.582482908962438</c:v>
                </c:pt>
                <c:pt idx="336">
                  <c:v>14.764418456441357</c:v>
                </c:pt>
                <c:pt idx="337">
                  <c:v>14.167157516701366</c:v>
                </c:pt>
                <c:pt idx="338">
                  <c:v>14.336058380586216</c:v>
                </c:pt>
                <c:pt idx="339">
                  <c:v>14.64519860308612</c:v>
                </c:pt>
                <c:pt idx="340">
                  <c:v>14.953509786582782</c:v>
                </c:pt>
                <c:pt idx="341">
                  <c:v>15.040444676080998</c:v>
                </c:pt>
                <c:pt idx="342">
                  <c:v>15.231503240497679</c:v>
                </c:pt>
                <c:pt idx="343">
                  <c:v>15.417580706254755</c:v>
                </c:pt>
                <c:pt idx="344">
                  <c:v>15.254446436821175</c:v>
                </c:pt>
                <c:pt idx="345">
                  <c:v>14.988845296121763</c:v>
                </c:pt>
                <c:pt idx="346">
                  <c:v>14.745631176824585</c:v>
                </c:pt>
                <c:pt idx="347">
                  <c:v>14.750638489265027</c:v>
                </c:pt>
                <c:pt idx="348">
                  <c:v>14.547885040564143</c:v>
                </c:pt>
                <c:pt idx="349">
                  <c:v>14.002037903032694</c:v>
                </c:pt>
                <c:pt idx="350">
                  <c:v>14.050006965077818</c:v>
                </c:pt>
                <c:pt idx="351">
                  <c:v>13.559883620820077</c:v>
                </c:pt>
                <c:pt idx="352">
                  <c:v>13.568792287251448</c:v>
                </c:pt>
                <c:pt idx="353">
                  <c:v>13.019657302315931</c:v>
                </c:pt>
                <c:pt idx="354">
                  <c:v>12.342581259985216</c:v>
                </c:pt>
                <c:pt idx="355">
                  <c:v>12.74505515088625</c:v>
                </c:pt>
                <c:pt idx="356">
                  <c:v>12.937161101070846</c:v>
                </c:pt>
                <c:pt idx="357">
                  <c:v>13.918866656445811</c:v>
                </c:pt>
                <c:pt idx="358">
                  <c:v>14.164523175780349</c:v>
                </c:pt>
                <c:pt idx="359">
                  <c:v>13.741478417781545</c:v>
                </c:pt>
                <c:pt idx="360">
                  <c:v>14.049215181401207</c:v>
                </c:pt>
                <c:pt idx="361">
                  <c:v>14.721488469928307</c:v>
                </c:pt>
                <c:pt idx="362">
                  <c:v>14.370623221979534</c:v>
                </c:pt>
                <c:pt idx="363">
                  <c:v>14.752935420329358</c:v>
                </c:pt>
                <c:pt idx="364">
                  <c:v>15.047660591685043</c:v>
                </c:pt>
                <c:pt idx="365">
                  <c:v>15.328355684719282</c:v>
                </c:pt>
                <c:pt idx="366">
                  <c:v>15.083110578700269</c:v>
                </c:pt>
                <c:pt idx="367">
                  <c:v>13.899790665654447</c:v>
                </c:pt>
                <c:pt idx="368">
                  <c:v>12.997953983252438</c:v>
                </c:pt>
                <c:pt idx="369">
                  <c:v>13.066472850619194</c:v>
                </c:pt>
                <c:pt idx="370">
                  <c:v>13.727997586413094</c:v>
                </c:pt>
                <c:pt idx="371">
                  <c:v>13.929258419578241</c:v>
                </c:pt>
                <c:pt idx="372">
                  <c:v>13.794952631845828</c:v>
                </c:pt>
                <c:pt idx="373">
                  <c:v>13.5316343696866</c:v>
                </c:pt>
                <c:pt idx="374">
                  <c:v>13.639769173944172</c:v>
                </c:pt>
                <c:pt idx="375">
                  <c:v>13.654392690553239</c:v>
                </c:pt>
                <c:pt idx="376">
                  <c:v>13.645500685612374</c:v>
                </c:pt>
                <c:pt idx="377">
                  <c:v>13.78541740450253</c:v>
                </c:pt>
                <c:pt idx="378">
                  <c:v>13.80287664501579</c:v>
                </c:pt>
                <c:pt idx="379">
                  <c:v>13.984761763426283</c:v>
                </c:pt>
                <c:pt idx="380">
                  <c:v>13.926285001315881</c:v>
                </c:pt>
                <c:pt idx="381">
                  <c:v>13.905092701178477</c:v>
                </c:pt>
                <c:pt idx="382">
                  <c:v>13.749541018606541</c:v>
                </c:pt>
                <c:pt idx="383">
                  <c:v>13.38899945257964</c:v>
                </c:pt>
                <c:pt idx="384">
                  <c:v>13.14808879176157</c:v>
                </c:pt>
                <c:pt idx="385">
                  <c:v>12.682960516236768</c:v>
                </c:pt>
                <c:pt idx="386">
                  <c:v>12.443453515183668</c:v>
                </c:pt>
                <c:pt idx="387">
                  <c:v>12.433067081795169</c:v>
                </c:pt>
                <c:pt idx="388">
                  <c:v>12.221401061154129</c:v>
                </c:pt>
                <c:pt idx="389">
                  <c:v>11.491962852761228</c:v>
                </c:pt>
                <c:pt idx="390">
                  <c:v>11.534022795459858</c:v>
                </c:pt>
                <c:pt idx="391">
                  <c:v>11.846840543564632</c:v>
                </c:pt>
                <c:pt idx="392">
                  <c:v>11.843316826625975</c:v>
                </c:pt>
                <c:pt idx="393">
                  <c:v>11.471490240312296</c:v>
                </c:pt>
                <c:pt idx="394">
                  <c:v>11.072537845038013</c:v>
                </c:pt>
                <c:pt idx="395">
                  <c:v>11.174040870036796</c:v>
                </c:pt>
                <c:pt idx="396">
                  <c:v>11.636092105046137</c:v>
                </c:pt>
                <c:pt idx="397">
                  <c:v>11.910233879798245</c:v>
                </c:pt>
                <c:pt idx="398">
                  <c:v>11.685526018836832</c:v>
                </c:pt>
                <c:pt idx="399">
                  <c:v>11.522662536200237</c:v>
                </c:pt>
                <c:pt idx="400">
                  <c:v>11.479008694164483</c:v>
                </c:pt>
                <c:pt idx="401">
                  <c:v>11.428715168831888</c:v>
                </c:pt>
                <c:pt idx="402">
                  <c:v>10.694345183040141</c:v>
                </c:pt>
                <c:pt idx="403">
                  <c:v>10.492046265076439</c:v>
                </c:pt>
                <c:pt idx="404">
                  <c:v>10.500497301802133</c:v>
                </c:pt>
                <c:pt idx="405">
                  <c:v>10.612759466126226</c:v>
                </c:pt>
                <c:pt idx="406">
                  <c:v>10.516917642992125</c:v>
                </c:pt>
                <c:pt idx="407">
                  <c:v>10.172217991997863</c:v>
                </c:pt>
                <c:pt idx="408">
                  <c:v>10.359834197757268</c:v>
                </c:pt>
                <c:pt idx="409">
                  <c:v>10.329786209660687</c:v>
                </c:pt>
                <c:pt idx="410">
                  <c:v>10.707013188682811</c:v>
                </c:pt>
                <c:pt idx="411">
                  <c:v>11.401123789000183</c:v>
                </c:pt>
                <c:pt idx="412">
                  <c:v>11.026929876471312</c:v>
                </c:pt>
                <c:pt idx="413">
                  <c:v>11.15426218909634</c:v>
                </c:pt>
                <c:pt idx="414">
                  <c:v>11.1136293939496</c:v>
                </c:pt>
                <c:pt idx="415">
                  <c:v>11.584831641604604</c:v>
                </c:pt>
                <c:pt idx="416">
                  <c:v>12.011570757825895</c:v>
                </c:pt>
                <c:pt idx="417">
                  <c:v>12.549076133220161</c:v>
                </c:pt>
                <c:pt idx="418">
                  <c:v>12.857714453559321</c:v>
                </c:pt>
                <c:pt idx="419">
                  <c:v>12.878444602185997</c:v>
                </c:pt>
                <c:pt idx="420">
                  <c:v>12.543563692516182</c:v>
                </c:pt>
                <c:pt idx="421">
                  <c:v>12.354652326458803</c:v>
                </c:pt>
                <c:pt idx="422">
                  <c:v>12.177052795748491</c:v>
                </c:pt>
                <c:pt idx="423">
                  <c:v>11.906481776593193</c:v>
                </c:pt>
                <c:pt idx="424">
                  <c:v>12.026256671905168</c:v>
                </c:pt>
                <c:pt idx="425">
                  <c:v>11.995961222946585</c:v>
                </c:pt>
                <c:pt idx="426">
                  <c:v>11.791165275254562</c:v>
                </c:pt>
                <c:pt idx="427">
                  <c:v>11.732082638874168</c:v>
                </c:pt>
                <c:pt idx="428">
                  <c:v>11.944552417504479</c:v>
                </c:pt>
                <c:pt idx="429">
                  <c:v>12.045741763370803</c:v>
                </c:pt>
                <c:pt idx="430">
                  <c:v>12.053230403230506</c:v>
                </c:pt>
                <c:pt idx="431">
                  <c:v>11.413559188849499</c:v>
                </c:pt>
                <c:pt idx="432">
                  <c:v>10.992361427383434</c:v>
                </c:pt>
                <c:pt idx="433">
                  <c:v>10.063187738735733</c:v>
                </c:pt>
                <c:pt idx="434">
                  <c:v>10.327157080107881</c:v>
                </c:pt>
                <c:pt idx="435">
                  <c:v>9.6445311972812373</c:v>
                </c:pt>
                <c:pt idx="436">
                  <c:v>9.1389888133735813</c:v>
                </c:pt>
                <c:pt idx="437">
                  <c:v>9.1482202595395865</c:v>
                </c:pt>
                <c:pt idx="438">
                  <c:v>9.0034723772288068</c:v>
                </c:pt>
                <c:pt idx="439">
                  <c:v>8.5726804667537806</c:v>
                </c:pt>
                <c:pt idx="440">
                  <c:v>7.9508232642170649</c:v>
                </c:pt>
                <c:pt idx="441">
                  <c:v>7.3871337111081461</c:v>
                </c:pt>
                <c:pt idx="442">
                  <c:v>6.7530136047743072</c:v>
                </c:pt>
                <c:pt idx="443">
                  <c:v>6.4125938981198187</c:v>
                </c:pt>
                <c:pt idx="444">
                  <c:v>6.6406460286553513</c:v>
                </c:pt>
                <c:pt idx="445">
                  <c:v>6.7843435516302808</c:v>
                </c:pt>
                <c:pt idx="446">
                  <c:v>6.6863557604558945</c:v>
                </c:pt>
                <c:pt idx="447">
                  <c:v>6.5207277305471596</c:v>
                </c:pt>
                <c:pt idx="448">
                  <c:v>6.5823632316210823</c:v>
                </c:pt>
                <c:pt idx="449">
                  <c:v>6.4962913186410551</c:v>
                </c:pt>
                <c:pt idx="450">
                  <c:v>6.3713240938489895</c:v>
                </c:pt>
                <c:pt idx="451">
                  <c:v>6.303073760914593</c:v>
                </c:pt>
                <c:pt idx="452">
                  <c:v>6.1491705624316824</c:v>
                </c:pt>
                <c:pt idx="453">
                  <c:v>6.2905153211913234</c:v>
                </c:pt>
                <c:pt idx="454">
                  <c:v>6.3333274953541547</c:v>
                </c:pt>
                <c:pt idx="455">
                  <c:v>6.1345804112834328</c:v>
                </c:pt>
                <c:pt idx="456">
                  <c:v>6.0984676399501048</c:v>
                </c:pt>
                <c:pt idx="457">
                  <c:v>6.2396927713649788</c:v>
                </c:pt>
                <c:pt idx="458">
                  <c:v>6.3560740048691446</c:v>
                </c:pt>
                <c:pt idx="459">
                  <c:v>6.4561395558192745</c:v>
                </c:pt>
                <c:pt idx="460">
                  <c:v>6.8290022614820289</c:v>
                </c:pt>
                <c:pt idx="461">
                  <c:v>7.0216152147841315</c:v>
                </c:pt>
                <c:pt idx="462">
                  <c:v>7.052837165446312</c:v>
                </c:pt>
                <c:pt idx="463">
                  <c:v>6.479131101705276</c:v>
                </c:pt>
                <c:pt idx="464">
                  <c:v>6.5584816720612595</c:v>
                </c:pt>
                <c:pt idx="465">
                  <c:v>6.794704199949301</c:v>
                </c:pt>
                <c:pt idx="466">
                  <c:v>6.4670225741331322</c:v>
                </c:pt>
                <c:pt idx="467">
                  <c:v>6.1607170337991777</c:v>
                </c:pt>
                <c:pt idx="468">
                  <c:v>5.9896677711394375</c:v>
                </c:pt>
                <c:pt idx="469">
                  <c:v>5.4553476499077718</c:v>
                </c:pt>
                <c:pt idx="470">
                  <c:v>5.798822727557158</c:v>
                </c:pt>
                <c:pt idx="471">
                  <c:v>5.5998587255061851</c:v>
                </c:pt>
                <c:pt idx="472">
                  <c:v>5.1889504620474947</c:v>
                </c:pt>
                <c:pt idx="473">
                  <c:v>5.0436396804516201</c:v>
                </c:pt>
                <c:pt idx="474">
                  <c:v>5.0805929195407948</c:v>
                </c:pt>
                <c:pt idx="475">
                  <c:v>5.0207010779228574</c:v>
                </c:pt>
                <c:pt idx="476">
                  <c:v>5.2971627701080592</c:v>
                </c:pt>
                <c:pt idx="477">
                  <c:v>5.3511773934241562</c:v>
                </c:pt>
                <c:pt idx="478">
                  <c:v>5.1264079309479245</c:v>
                </c:pt>
                <c:pt idx="479">
                  <c:v>4.7842410450832462</c:v>
                </c:pt>
                <c:pt idx="480">
                  <c:v>5.1221841468873723</c:v>
                </c:pt>
                <c:pt idx="481">
                  <c:v>5.2748571912050446</c:v>
                </c:pt>
                <c:pt idx="482">
                  <c:v>5.192348158684176</c:v>
                </c:pt>
                <c:pt idx="483">
                  <c:v>5.2970859227396732</c:v>
                </c:pt>
                <c:pt idx="484">
                  <c:v>5.6094692253307752</c:v>
                </c:pt>
                <c:pt idx="485">
                  <c:v>5.2161109609893197</c:v>
                </c:pt>
                <c:pt idx="486">
                  <c:v>5.1977793619054697</c:v>
                </c:pt>
                <c:pt idx="487">
                  <c:v>5.1612948232157301</c:v>
                </c:pt>
                <c:pt idx="488">
                  <c:v>5.377524425458259</c:v>
                </c:pt>
                <c:pt idx="489">
                  <c:v>5.4792576780533473</c:v>
                </c:pt>
                <c:pt idx="490">
                  <c:v>5.8381969932008912</c:v>
                </c:pt>
                <c:pt idx="491">
                  <c:v>6.1141588494172723</c:v>
                </c:pt>
                <c:pt idx="492">
                  <c:v>6.2870872903471273</c:v>
                </c:pt>
                <c:pt idx="493">
                  <c:v>6.4613058726969825</c:v>
                </c:pt>
                <c:pt idx="494">
                  <c:v>6.821387249036043</c:v>
                </c:pt>
                <c:pt idx="495">
                  <c:v>7.2732533902098622</c:v>
                </c:pt>
                <c:pt idx="496">
                  <c:v>7.5934672589193832</c:v>
                </c:pt>
                <c:pt idx="497">
                  <c:v>7.5579873517551297</c:v>
                </c:pt>
                <c:pt idx="498">
                  <c:v>7.6020950457740346</c:v>
                </c:pt>
                <c:pt idx="499">
                  <c:v>8.0200306898957781</c:v>
                </c:pt>
                <c:pt idx="500">
                  <c:v>8.2650830022843049</c:v>
                </c:pt>
                <c:pt idx="501">
                  <c:v>8.4321519987619009</c:v>
                </c:pt>
                <c:pt idx="502">
                  <c:v>7.9982537722698419</c:v>
                </c:pt>
                <c:pt idx="503">
                  <c:v>7.9646798649400035</c:v>
                </c:pt>
                <c:pt idx="504">
                  <c:v>8.1542004830691592</c:v>
                </c:pt>
                <c:pt idx="505">
                  <c:v>8.5333605790659703</c:v>
                </c:pt>
                <c:pt idx="506">
                  <c:v>8.700737500978537</c:v>
                </c:pt>
                <c:pt idx="507">
                  <c:v>8.3728096684638178</c:v>
                </c:pt>
                <c:pt idx="508">
                  <c:v>8.0004978675982112</c:v>
                </c:pt>
                <c:pt idx="509">
                  <c:v>7.6718252826730824</c:v>
                </c:pt>
                <c:pt idx="510">
                  <c:v>7.3459851194906518</c:v>
                </c:pt>
                <c:pt idx="511">
                  <c:v>7.4417831742173721</c:v>
                </c:pt>
                <c:pt idx="512">
                  <c:v>7.4581838671897946</c:v>
                </c:pt>
                <c:pt idx="513">
                  <c:v>7.3174003956214762</c:v>
                </c:pt>
                <c:pt idx="514">
                  <c:v>7.5463279119162321</c:v>
                </c:pt>
                <c:pt idx="515">
                  <c:v>7.8097391449387441</c:v>
                </c:pt>
                <c:pt idx="516">
                  <c:v>8.0722494460373788</c:v>
                </c:pt>
                <c:pt idx="517">
                  <c:v>8.162066220850356</c:v>
                </c:pt>
                <c:pt idx="518">
                  <c:v>8.0580770441160912</c:v>
                </c:pt>
                <c:pt idx="519">
                  <c:v>7.9236203483279777</c:v>
                </c:pt>
                <c:pt idx="520">
                  <c:v>7.8996983306652888</c:v>
                </c:pt>
                <c:pt idx="521">
                  <c:v>8.0516769463966451</c:v>
                </c:pt>
                <c:pt idx="522">
                  <c:v>8.3777121399718322</c:v>
                </c:pt>
                <c:pt idx="523">
                  <c:v>8.7174183085483286</c:v>
                </c:pt>
                <c:pt idx="524">
                  <c:v>8.5816703752090522</c:v>
                </c:pt>
                <c:pt idx="525">
                  <c:v>8.4194910358724222</c:v>
                </c:pt>
                <c:pt idx="526">
                  <c:v>8.8883273612509708</c:v>
                </c:pt>
                <c:pt idx="527">
                  <c:v>9.3106396804163758</c:v>
                </c:pt>
                <c:pt idx="528">
                  <c:v>9.6926188522549968</c:v>
                </c:pt>
                <c:pt idx="529">
                  <c:v>9.8308047228195754</c:v>
                </c:pt>
                <c:pt idx="530">
                  <c:v>9.5185375388100297</c:v>
                </c:pt>
                <c:pt idx="531">
                  <c:v>9.4765667879030673</c:v>
                </c:pt>
                <c:pt idx="532">
                  <c:v>9.7290076940213286</c:v>
                </c:pt>
                <c:pt idx="533">
                  <c:v>9.7963861804506109</c:v>
                </c:pt>
                <c:pt idx="534">
                  <c:v>9.9639938917878013</c:v>
                </c:pt>
                <c:pt idx="535">
                  <c:v>10.110918458488944</c:v>
                </c:pt>
                <c:pt idx="536">
                  <c:v>10.359247611348506</c:v>
                </c:pt>
                <c:pt idx="537">
                  <c:v>10.718495997022933</c:v>
                </c:pt>
                <c:pt idx="538">
                  <c:v>10.886317440307938</c:v>
                </c:pt>
                <c:pt idx="539">
                  <c:v>11.147365239137256</c:v>
                </c:pt>
                <c:pt idx="540">
                  <c:v>11.34096618850624</c:v>
                </c:pt>
                <c:pt idx="541">
                  <c:v>11.389435672748016</c:v>
                </c:pt>
                <c:pt idx="542">
                  <c:v>10.712352062732487</c:v>
                </c:pt>
                <c:pt idx="543">
                  <c:v>10.395587685954732</c:v>
                </c:pt>
                <c:pt idx="544">
                  <c:v>10.575158463806103</c:v>
                </c:pt>
                <c:pt idx="545">
                  <c:v>11.197979740229959</c:v>
                </c:pt>
                <c:pt idx="546">
                  <c:v>11.869694058481279</c:v>
                </c:pt>
                <c:pt idx="547">
                  <c:v>12.488808219521877</c:v>
                </c:pt>
                <c:pt idx="548">
                  <c:v>12.692614823344719</c:v>
                </c:pt>
                <c:pt idx="549">
                  <c:v>12.426517521583346</c:v>
                </c:pt>
                <c:pt idx="550">
                  <c:v>12.61525121234448</c:v>
                </c:pt>
                <c:pt idx="551">
                  <c:v>13.009052728993128</c:v>
                </c:pt>
                <c:pt idx="552">
                  <c:v>13.185930628677788</c:v>
                </c:pt>
                <c:pt idx="553">
                  <c:v>13.63396613221621</c:v>
                </c:pt>
                <c:pt idx="554">
                  <c:v>14.033257507604493</c:v>
                </c:pt>
                <c:pt idx="555">
                  <c:v>14.488222209157055</c:v>
                </c:pt>
                <c:pt idx="556">
                  <c:v>15.002347055737113</c:v>
                </c:pt>
                <c:pt idx="557">
                  <c:v>15.120333481747528</c:v>
                </c:pt>
                <c:pt idx="558">
                  <c:v>15.820802594477749</c:v>
                </c:pt>
                <c:pt idx="559">
                  <c:v>16.86286185276381</c:v>
                </c:pt>
                <c:pt idx="560">
                  <c:v>17.81872371351643</c:v>
                </c:pt>
                <c:pt idx="561">
                  <c:v>17.537237852261093</c:v>
                </c:pt>
                <c:pt idx="562">
                  <c:v>18.13130143495243</c:v>
                </c:pt>
                <c:pt idx="563">
                  <c:v>18.646624021402531</c:v>
                </c:pt>
                <c:pt idx="564">
                  <c:v>18.806128571700771</c:v>
                </c:pt>
                <c:pt idx="565">
                  <c:v>18.868850519584033</c:v>
                </c:pt>
                <c:pt idx="566">
                  <c:v>19.943417799064544</c:v>
                </c:pt>
                <c:pt idx="567">
                  <c:v>21.257909249487501</c:v>
                </c:pt>
                <c:pt idx="568">
                  <c:v>21.832732178740031</c:v>
                </c:pt>
                <c:pt idx="569">
                  <c:v>20.91342157686671</c:v>
                </c:pt>
                <c:pt idx="570">
                  <c:v>21.081905435296797</c:v>
                </c:pt>
                <c:pt idx="571">
                  <c:v>21.762131502579248</c:v>
                </c:pt>
                <c:pt idx="572">
                  <c:v>23.004649446159242</c:v>
                </c:pt>
                <c:pt idx="573">
                  <c:v>23.578344239585046</c:v>
                </c:pt>
                <c:pt idx="574">
                  <c:v>25.1219845711096</c:v>
                </c:pt>
                <c:pt idx="575">
                  <c:v>25.301591027426159</c:v>
                </c:pt>
                <c:pt idx="576">
                  <c:v>27.083199620832783</c:v>
                </c:pt>
                <c:pt idx="577">
                  <c:v>27.131672798247397</c:v>
                </c:pt>
                <c:pt idx="578">
                  <c:v>27.675748437861888</c:v>
                </c:pt>
                <c:pt idx="579">
                  <c:v>27.568454472898306</c:v>
                </c:pt>
                <c:pt idx="580">
                  <c:v>27.698586875008139</c:v>
                </c:pt>
                <c:pt idx="581">
                  <c:v>27.935467830288697</c:v>
                </c:pt>
                <c:pt idx="582">
                  <c:v>29.933289406842217</c:v>
                </c:pt>
                <c:pt idx="583">
                  <c:v>31.480313247173012</c:v>
                </c:pt>
                <c:pt idx="584">
                  <c:v>32.563788598776718</c:v>
                </c:pt>
                <c:pt idx="585">
                  <c:v>28.961067164354802</c:v>
                </c:pt>
                <c:pt idx="586">
                  <c:v>21.171036000097047</c:v>
                </c:pt>
                <c:pt idx="587">
                  <c:v>22.007373176418348</c:v>
                </c:pt>
                <c:pt idx="588">
                  <c:v>22.310724294336858</c:v>
                </c:pt>
                <c:pt idx="589">
                  <c:v>23.697117749335899</c:v>
                </c:pt>
                <c:pt idx="590">
                  <c:v>24.586607792668868</c:v>
                </c:pt>
                <c:pt idx="591">
                  <c:v>25.843436862018322</c:v>
                </c:pt>
                <c:pt idx="592">
                  <c:v>24.309760633908187</c:v>
                </c:pt>
                <c:pt idx="593">
                  <c:v>21.866899333389487</c:v>
                </c:pt>
                <c:pt idx="594">
                  <c:v>21.548797592546652</c:v>
                </c:pt>
                <c:pt idx="595">
                  <c:v>21.300602241118156</c:v>
                </c:pt>
                <c:pt idx="596">
                  <c:v>21.072581788447319</c:v>
                </c:pt>
                <c:pt idx="597">
                  <c:v>18.214870154658634</c:v>
                </c:pt>
                <c:pt idx="598">
                  <c:v>16.939711377775172</c:v>
                </c:pt>
                <c:pt idx="599">
                  <c:v>16.055001856531327</c:v>
                </c:pt>
                <c:pt idx="600">
                  <c:v>16.705478731547611</c:v>
                </c:pt>
                <c:pt idx="601">
                  <c:v>18.161492436976094</c:v>
                </c:pt>
                <c:pt idx="602">
                  <c:v>18.579561032791293</c:v>
                </c:pt>
                <c:pt idx="603">
                  <c:v>16.872315331609666</c:v>
                </c:pt>
                <c:pt idx="604">
                  <c:v>15.401539999110113</c:v>
                </c:pt>
                <c:pt idx="605">
                  <c:v>15.062476074643252</c:v>
                </c:pt>
                <c:pt idx="606">
                  <c:v>15.516750095516322</c:v>
                </c:pt>
                <c:pt idx="607">
                  <c:v>15.006276602886548</c:v>
                </c:pt>
                <c:pt idx="608">
                  <c:v>12.817745261106888</c:v>
                </c:pt>
                <c:pt idx="609">
                  <c:v>11.145926407660934</c:v>
                </c:pt>
                <c:pt idx="610">
                  <c:v>11.415600295644676</c:v>
                </c:pt>
                <c:pt idx="611">
                  <c:v>9.3060328679683177</c:v>
                </c:pt>
                <c:pt idx="612">
                  <c:v>9.3124064551778449</c:v>
                </c:pt>
                <c:pt idx="613">
                  <c:v>9.3369322510084043</c:v>
                </c:pt>
                <c:pt idx="614">
                  <c:v>9.413065028012209</c:v>
                </c:pt>
                <c:pt idx="615">
                  <c:v>7.1922331961154855</c:v>
                </c:pt>
                <c:pt idx="616">
                  <c:v>6.3908572898814437</c:v>
                </c:pt>
                <c:pt idx="617">
                  <c:v>5.5650593715289647</c:v>
                </c:pt>
                <c:pt idx="618">
                  <c:v>5.8387636718512006</c:v>
                </c:pt>
                <c:pt idx="619">
                  <c:v>8.8346532051812101</c:v>
                </c:pt>
                <c:pt idx="620">
                  <c:v>9.7611685640637074</c:v>
                </c:pt>
                <c:pt idx="621">
                  <c:v>8.4786066076890805</c:v>
                </c:pt>
                <c:pt idx="622">
                  <c:v>8.4633095671228933</c:v>
                </c:pt>
                <c:pt idx="623">
                  <c:v>8.2570739991006779</c:v>
                </c:pt>
                <c:pt idx="624">
                  <c:v>8.7280461628135271</c:v>
                </c:pt>
                <c:pt idx="625">
                  <c:v>7.8260517513165944</c:v>
                </c:pt>
                <c:pt idx="626">
                  <c:v>7.8746813229431663</c:v>
                </c:pt>
                <c:pt idx="627">
                  <c:v>8.7231016460681108</c:v>
                </c:pt>
                <c:pt idx="628">
                  <c:v>11.249651251932439</c:v>
                </c:pt>
                <c:pt idx="629">
                  <c:v>13.098875517269516</c:v>
                </c:pt>
                <c:pt idx="630">
                  <c:v>13.75430449387453</c:v>
                </c:pt>
                <c:pt idx="631">
                  <c:v>12.999527050367734</c:v>
                </c:pt>
                <c:pt idx="632">
                  <c:v>12.922920614885991</c:v>
                </c:pt>
                <c:pt idx="633">
                  <c:v>11.696253568143693</c:v>
                </c:pt>
                <c:pt idx="634">
                  <c:v>12.011766193389937</c:v>
                </c:pt>
                <c:pt idx="635">
                  <c:v>12.281801622601114</c:v>
                </c:pt>
                <c:pt idx="636">
                  <c:v>13.025119828332373</c:v>
                </c:pt>
                <c:pt idx="637">
                  <c:v>13.926922904274292</c:v>
                </c:pt>
                <c:pt idx="638">
                  <c:v>13.254537629740081</c:v>
                </c:pt>
                <c:pt idx="639">
                  <c:v>13.518389284490087</c:v>
                </c:pt>
                <c:pt idx="640">
                  <c:v>12.181583235024018</c:v>
                </c:pt>
                <c:pt idx="641">
                  <c:v>12.287726483952422</c:v>
                </c:pt>
                <c:pt idx="642">
                  <c:v>11.741524229318239</c:v>
                </c:pt>
                <c:pt idx="643">
                  <c:v>11.315025981829045</c:v>
                </c:pt>
                <c:pt idx="644">
                  <c:v>10.909954083288843</c:v>
                </c:pt>
                <c:pt idx="645">
                  <c:v>11.108352605351719</c:v>
                </c:pt>
                <c:pt idx="646">
                  <c:v>11.448808690205695</c:v>
                </c:pt>
                <c:pt idx="647">
                  <c:v>11.639337566475882</c:v>
                </c:pt>
                <c:pt idx="648">
                  <c:v>11.495907968201596</c:v>
                </c:pt>
                <c:pt idx="649">
                  <c:v>11.087812159055561</c:v>
                </c:pt>
                <c:pt idx="650">
                  <c:v>10.398272404790028</c:v>
                </c:pt>
                <c:pt idx="651">
                  <c:v>11.104210207149519</c:v>
                </c:pt>
                <c:pt idx="652">
                  <c:v>11.985576683480092</c:v>
                </c:pt>
                <c:pt idx="653">
                  <c:v>12.539519324443889</c:v>
                </c:pt>
                <c:pt idx="654">
                  <c:v>13.202137936511006</c:v>
                </c:pt>
                <c:pt idx="655">
                  <c:v>14.105056846668951</c:v>
                </c:pt>
                <c:pt idx="656">
                  <c:v>14.418891702707429</c:v>
                </c:pt>
                <c:pt idx="657">
                  <c:v>14.826232627114091</c:v>
                </c:pt>
                <c:pt idx="658">
                  <c:v>16.129605163251142</c:v>
                </c:pt>
                <c:pt idx="659">
                  <c:v>16.159192714615326</c:v>
                </c:pt>
                <c:pt idx="660">
                  <c:v>17.087359845997238</c:v>
                </c:pt>
                <c:pt idx="661">
                  <c:v>18.104536459517785</c:v>
                </c:pt>
                <c:pt idx="662">
                  <c:v>18.660478203926015</c:v>
                </c:pt>
                <c:pt idx="663">
                  <c:v>18.71899966515149</c:v>
                </c:pt>
                <c:pt idx="664">
                  <c:v>17.750192519328643</c:v>
                </c:pt>
                <c:pt idx="665">
                  <c:v>18.393001065831346</c:v>
                </c:pt>
                <c:pt idx="666">
                  <c:v>19.360464512319137</c:v>
                </c:pt>
                <c:pt idx="667">
                  <c:v>19.623060162983755</c:v>
                </c:pt>
                <c:pt idx="668">
                  <c:v>19.862024243287639</c:v>
                </c:pt>
                <c:pt idx="669">
                  <c:v>20.913091852533132</c:v>
                </c:pt>
                <c:pt idx="670">
                  <c:v>21.499765341024165</c:v>
                </c:pt>
                <c:pt idx="671">
                  <c:v>21.125663548155448</c:v>
                </c:pt>
                <c:pt idx="672">
                  <c:v>21.618741582953518</c:v>
                </c:pt>
                <c:pt idx="673">
                  <c:v>22.244221552805161</c:v>
                </c:pt>
                <c:pt idx="674">
                  <c:v>22.042197016050579</c:v>
                </c:pt>
                <c:pt idx="675">
                  <c:v>20.556579457432864</c:v>
                </c:pt>
                <c:pt idx="676">
                  <c:v>19.474174686572102</c:v>
                </c:pt>
                <c:pt idx="677">
                  <c:v>18.711659960364965</c:v>
                </c:pt>
                <c:pt idx="678">
                  <c:v>19.646723279607635</c:v>
                </c:pt>
                <c:pt idx="679">
                  <c:v>19.806982577380968</c:v>
                </c:pt>
                <c:pt idx="680">
                  <c:v>16.847882862705813</c:v>
                </c:pt>
                <c:pt idx="681">
                  <c:v>14.361659574753359</c:v>
                </c:pt>
                <c:pt idx="682">
                  <c:v>13.15811916648607</c:v>
                </c:pt>
                <c:pt idx="683">
                  <c:v>13.008483033706138</c:v>
                </c:pt>
                <c:pt idx="684">
                  <c:v>13.511461918562418</c:v>
                </c:pt>
                <c:pt idx="685">
                  <c:v>13.263076236460872</c:v>
                </c:pt>
                <c:pt idx="686">
                  <c:v>12.377286234697692</c:v>
                </c:pt>
                <c:pt idx="687">
                  <c:v>11.789517720684188</c:v>
                </c:pt>
                <c:pt idx="688">
                  <c:v>11.992275930545699</c:v>
                </c:pt>
                <c:pt idx="689">
                  <c:v>12.288966307788135</c:v>
                </c:pt>
                <c:pt idx="690">
                  <c:v>14.770328017492067</c:v>
                </c:pt>
                <c:pt idx="691">
                  <c:v>14.903588512604369</c:v>
                </c:pt>
                <c:pt idx="692">
                  <c:v>14.282330508639971</c:v>
                </c:pt>
                <c:pt idx="693">
                  <c:v>16.061147643333449</c:v>
                </c:pt>
                <c:pt idx="694">
                  <c:v>16.14957180071552</c:v>
                </c:pt>
                <c:pt idx="695">
                  <c:v>15.756484438994011</c:v>
                </c:pt>
                <c:pt idx="696">
                  <c:v>15.599634410919286</c:v>
                </c:pt>
                <c:pt idx="697">
                  <c:v>15.664696928954772</c:v>
                </c:pt>
                <c:pt idx="698">
                  <c:v>15.729223743214229</c:v>
                </c:pt>
                <c:pt idx="699">
                  <c:v>13.916994579812409</c:v>
                </c:pt>
                <c:pt idx="700">
                  <c:v>14.502929499657775</c:v>
                </c:pt>
                <c:pt idx="701">
                  <c:v>14.833828921489793</c:v>
                </c:pt>
                <c:pt idx="702">
                  <c:v>15.270952598570268</c:v>
                </c:pt>
                <c:pt idx="703">
                  <c:v>15.120082343333992</c:v>
                </c:pt>
                <c:pt idx="704">
                  <c:v>16.452835577060974</c:v>
                </c:pt>
                <c:pt idx="705">
                  <c:v>16.821204806265644</c:v>
                </c:pt>
                <c:pt idx="706">
                  <c:v>16.599238509946645</c:v>
                </c:pt>
                <c:pt idx="707">
                  <c:v>16.280412901283839</c:v>
                </c:pt>
                <c:pt idx="708">
                  <c:v>16.378480342613667</c:v>
                </c:pt>
                <c:pt idx="709">
                  <c:v>16.216119847731051</c:v>
                </c:pt>
                <c:pt idx="710">
                  <c:v>16.172906305307897</c:v>
                </c:pt>
                <c:pt idx="711">
                  <c:v>16.370988707128777</c:v>
                </c:pt>
                <c:pt idx="712">
                  <c:v>14.138747694800724</c:v>
                </c:pt>
                <c:pt idx="713">
                  <c:v>12.843765598268808</c:v>
                </c:pt>
                <c:pt idx="714">
                  <c:v>13.369884763210051</c:v>
                </c:pt>
                <c:pt idx="715">
                  <c:v>13.649399392391633</c:v>
                </c:pt>
                <c:pt idx="716">
                  <c:v>14.214842598620637</c:v>
                </c:pt>
                <c:pt idx="717">
                  <c:v>14.32829032310495</c:v>
                </c:pt>
                <c:pt idx="718">
                  <c:v>14.636689248763602</c:v>
                </c:pt>
                <c:pt idx="719">
                  <c:v>13.908426122353834</c:v>
                </c:pt>
                <c:pt idx="720">
                  <c:v>13.904158267950827</c:v>
                </c:pt>
                <c:pt idx="721">
                  <c:v>13.002943303402445</c:v>
                </c:pt>
                <c:pt idx="722">
                  <c:v>12.955719822063324</c:v>
                </c:pt>
                <c:pt idx="723">
                  <c:v>12.429370389220781</c:v>
                </c:pt>
                <c:pt idx="724">
                  <c:v>12.037206512481573</c:v>
                </c:pt>
                <c:pt idx="725">
                  <c:v>12.164306590628438</c:v>
                </c:pt>
                <c:pt idx="726">
                  <c:v>12.744996277919578</c:v>
                </c:pt>
                <c:pt idx="727">
                  <c:v>12.4631737203878</c:v>
                </c:pt>
                <c:pt idx="728">
                  <c:v>12.279729272093077</c:v>
                </c:pt>
                <c:pt idx="729">
                  <c:v>11.577814956574073</c:v>
                </c:pt>
                <c:pt idx="730">
                  <c:v>10.911668685916963</c:v>
                </c:pt>
                <c:pt idx="731">
                  <c:v>10.086593309917905</c:v>
                </c:pt>
                <c:pt idx="732">
                  <c:v>10.101686431929249</c:v>
                </c:pt>
                <c:pt idx="733">
                  <c:v>9.6802555917493631</c:v>
                </c:pt>
                <c:pt idx="734">
                  <c:v>9.0034266177609688</c:v>
                </c:pt>
                <c:pt idx="735">
                  <c:v>8.5442557075882597</c:v>
                </c:pt>
                <c:pt idx="736">
                  <c:v>8.50611625969605</c:v>
                </c:pt>
                <c:pt idx="737">
                  <c:v>8.9054569285180509</c:v>
                </c:pt>
                <c:pt idx="738">
                  <c:v>9.1504889009947412</c:v>
                </c:pt>
                <c:pt idx="739">
                  <c:v>9.0128230475642983</c:v>
                </c:pt>
                <c:pt idx="740">
                  <c:v>9.0778298393715033</c:v>
                </c:pt>
                <c:pt idx="741">
                  <c:v>9.5991767493529867</c:v>
                </c:pt>
                <c:pt idx="742">
                  <c:v>9.6613341521716567</c:v>
                </c:pt>
                <c:pt idx="743">
                  <c:v>9.6175141032831757</c:v>
                </c:pt>
                <c:pt idx="744">
                  <c:v>10.150534220432077</c:v>
                </c:pt>
                <c:pt idx="745">
                  <c:v>10.708982995221266</c:v>
                </c:pt>
                <c:pt idx="746">
                  <c:v>10.8505417440368</c:v>
                </c:pt>
                <c:pt idx="747">
                  <c:v>11.039227142939687</c:v>
                </c:pt>
                <c:pt idx="748">
                  <c:v>11.362215800613692</c:v>
                </c:pt>
                <c:pt idx="749">
                  <c:v>11.516744786451227</c:v>
                </c:pt>
                <c:pt idx="750">
                  <c:v>11.774213341781653</c:v>
                </c:pt>
                <c:pt idx="751">
                  <c:v>11.210545904158966</c:v>
                </c:pt>
                <c:pt idx="752">
                  <c:v>11.336281939610286</c:v>
                </c:pt>
                <c:pt idx="753">
                  <c:v>11.187335503326032</c:v>
                </c:pt>
                <c:pt idx="754">
                  <c:v>10.63103367300142</c:v>
                </c:pt>
                <c:pt idx="755">
                  <c:v>10.73736031604107</c:v>
                </c:pt>
                <c:pt idx="756">
                  <c:v>11.052412763977472</c:v>
                </c:pt>
                <c:pt idx="757">
                  <c:v>10.947918887724722</c:v>
                </c:pt>
                <c:pt idx="758">
                  <c:v>11.224693196180683</c:v>
                </c:pt>
                <c:pt idx="759">
                  <c:v>10.938275188239398</c:v>
                </c:pt>
                <c:pt idx="760">
                  <c:v>11.10373693679262</c:v>
                </c:pt>
                <c:pt idx="761">
                  <c:v>11.532785272532506</c:v>
                </c:pt>
                <c:pt idx="762">
                  <c:v>11.738774750180717</c:v>
                </c:pt>
                <c:pt idx="763">
                  <c:v>11.541711674209225</c:v>
                </c:pt>
                <c:pt idx="764">
                  <c:v>11.32856058469647</c:v>
                </c:pt>
                <c:pt idx="765">
                  <c:v>11.583105186279123</c:v>
                </c:pt>
                <c:pt idx="766">
                  <c:v>11.478459198055479</c:v>
                </c:pt>
                <c:pt idx="767">
                  <c:v>11.638683593355127</c:v>
                </c:pt>
                <c:pt idx="768">
                  <c:v>11.960463439806986</c:v>
                </c:pt>
                <c:pt idx="769">
                  <c:v>12.341753548186311</c:v>
                </c:pt>
                <c:pt idx="770">
                  <c:v>12.323310311389324</c:v>
                </c:pt>
                <c:pt idx="771">
                  <c:v>12.631867236563075</c:v>
                </c:pt>
                <c:pt idx="772">
                  <c:v>13.036560628785351</c:v>
                </c:pt>
                <c:pt idx="773">
                  <c:v>13.130223361406049</c:v>
                </c:pt>
                <c:pt idx="774">
                  <c:v>12.867028443009154</c:v>
                </c:pt>
                <c:pt idx="775">
                  <c:v>12.915378562256739</c:v>
                </c:pt>
                <c:pt idx="776">
                  <c:v>13.79826495171978</c:v>
                </c:pt>
                <c:pt idx="777">
                  <c:v>14.374662675391333</c:v>
                </c:pt>
                <c:pt idx="778">
                  <c:v>14.847702661876779</c:v>
                </c:pt>
                <c:pt idx="779">
                  <c:v>15.020347474739955</c:v>
                </c:pt>
                <c:pt idx="780">
                  <c:v>15.623163177761656</c:v>
                </c:pt>
                <c:pt idx="781">
                  <c:v>15.761666525801898</c:v>
                </c:pt>
                <c:pt idx="782">
                  <c:v>15.134873415142527</c:v>
                </c:pt>
                <c:pt idx="783">
                  <c:v>16.040842386215907</c:v>
                </c:pt>
                <c:pt idx="784">
                  <c:v>16.013723170832169</c:v>
                </c:pt>
                <c:pt idx="785">
                  <c:v>15.773186880128732</c:v>
                </c:pt>
                <c:pt idx="786">
                  <c:v>14.508136111909065</c:v>
                </c:pt>
                <c:pt idx="787">
                  <c:v>13.984939309942757</c:v>
                </c:pt>
                <c:pt idx="788">
                  <c:v>11.841267540149628</c:v>
                </c:pt>
                <c:pt idx="789">
                  <c:v>11.387602961765044</c:v>
                </c:pt>
                <c:pt idx="790">
                  <c:v>11.11004365674329</c:v>
                </c:pt>
                <c:pt idx="791">
                  <c:v>11.372779425862698</c:v>
                </c:pt>
                <c:pt idx="792">
                  <c:v>11.469296334735573</c:v>
                </c:pt>
                <c:pt idx="793">
                  <c:v>11.949565314209432</c:v>
                </c:pt>
                <c:pt idx="794">
                  <c:v>11.287903096501275</c:v>
                </c:pt>
                <c:pt idx="795">
                  <c:v>10.900825126392666</c:v>
                </c:pt>
                <c:pt idx="796">
                  <c:v>10.73367427368853</c:v>
                </c:pt>
                <c:pt idx="797">
                  <c:v>11.082715855052085</c:v>
                </c:pt>
                <c:pt idx="798">
                  <c:v>11.696446553354356</c:v>
                </c:pt>
                <c:pt idx="799">
                  <c:v>11.337472355329821</c:v>
                </c:pt>
                <c:pt idx="800">
                  <c:v>10.827463017228826</c:v>
                </c:pt>
                <c:pt idx="801">
                  <c:v>11.132662042754779</c:v>
                </c:pt>
                <c:pt idx="802">
                  <c:v>10.975407324839061</c:v>
                </c:pt>
                <c:pt idx="803">
                  <c:v>10.680912531969183</c:v>
                </c:pt>
                <c:pt idx="804">
                  <c:v>10.419342657320319</c:v>
                </c:pt>
                <c:pt idx="805">
                  <c:v>9.9997611691441737</c:v>
                </c:pt>
                <c:pt idx="806">
                  <c:v>10.186680609489667</c:v>
                </c:pt>
                <c:pt idx="807">
                  <c:v>10.779484482024612</c:v>
                </c:pt>
                <c:pt idx="808">
                  <c:v>11.241032697984432</c:v>
                </c:pt>
                <c:pt idx="809">
                  <c:v>11.583895756523837</c:v>
                </c:pt>
                <c:pt idx="810">
                  <c:v>11.134621739180927</c:v>
                </c:pt>
                <c:pt idx="811">
                  <c:v>10.72355666247813</c:v>
                </c:pt>
                <c:pt idx="812">
                  <c:v>10.553013689399158</c:v>
                </c:pt>
                <c:pt idx="813">
                  <c:v>10.825409809169491</c:v>
                </c:pt>
                <c:pt idx="814">
                  <c:v>10.248096205635568</c:v>
                </c:pt>
                <c:pt idx="815">
                  <c:v>10.159652938900912</c:v>
                </c:pt>
                <c:pt idx="816">
                  <c:v>10.248285758038975</c:v>
                </c:pt>
                <c:pt idx="817">
                  <c:v>9.8725171405700571</c:v>
                </c:pt>
                <c:pt idx="818">
                  <c:v>9.9013324912409235</c:v>
                </c:pt>
                <c:pt idx="819">
                  <c:v>9.7836398675440588</c:v>
                </c:pt>
                <c:pt idx="820">
                  <c:v>9.6922950863958111</c:v>
                </c:pt>
                <c:pt idx="821">
                  <c:v>9.0677189434195302</c:v>
                </c:pt>
                <c:pt idx="822">
                  <c:v>9.6050380933639232</c:v>
                </c:pt>
                <c:pt idx="823">
                  <c:v>9.8513486380792301</c:v>
                </c:pt>
                <c:pt idx="824">
                  <c:v>9.8840483617382855</c:v>
                </c:pt>
                <c:pt idx="825">
                  <c:v>10.169850844772144</c:v>
                </c:pt>
                <c:pt idx="826">
                  <c:v>10.215861011650642</c:v>
                </c:pt>
                <c:pt idx="827">
                  <c:v>10.529330904131141</c:v>
                </c:pt>
                <c:pt idx="828">
                  <c:v>10.745733299747906</c:v>
                </c:pt>
                <c:pt idx="829">
                  <c:v>10.911564066731676</c:v>
                </c:pt>
                <c:pt idx="830">
                  <c:v>10.91094652297625</c:v>
                </c:pt>
                <c:pt idx="831">
                  <c:v>11.178021600956091</c:v>
                </c:pt>
                <c:pt idx="832">
                  <c:v>11.461543104586227</c:v>
                </c:pt>
                <c:pt idx="833">
                  <c:v>11.554126144044282</c:v>
                </c:pt>
                <c:pt idx="834">
                  <c:v>10.539745658930988</c:v>
                </c:pt>
                <c:pt idx="835">
                  <c:v>11.040611670261535</c:v>
                </c:pt>
                <c:pt idx="836">
                  <c:v>11.337391102277296</c:v>
                </c:pt>
                <c:pt idx="837">
                  <c:v>11.662444039105258</c:v>
                </c:pt>
                <c:pt idx="838">
                  <c:v>11.542173388716293</c:v>
                </c:pt>
                <c:pt idx="839">
                  <c:v>11.306665788890761</c:v>
                </c:pt>
                <c:pt idx="840">
                  <c:v>11.895759839437064</c:v>
                </c:pt>
                <c:pt idx="841">
                  <c:v>12.141507370682696</c:v>
                </c:pt>
                <c:pt idx="842">
                  <c:v>11.841626487283099</c:v>
                </c:pt>
                <c:pt idx="843">
                  <c:v>11.951097197083959</c:v>
                </c:pt>
                <c:pt idx="844">
                  <c:v>11.863875406269178</c:v>
                </c:pt>
                <c:pt idx="845">
                  <c:v>11.61566485702518</c:v>
                </c:pt>
                <c:pt idx="846">
                  <c:v>11.778190092457809</c:v>
                </c:pt>
                <c:pt idx="847">
                  <c:v>12.256989084145143</c:v>
                </c:pt>
                <c:pt idx="848">
                  <c:v>12.44495315715004</c:v>
                </c:pt>
                <c:pt idx="849">
                  <c:v>12.309457904118698</c:v>
                </c:pt>
                <c:pt idx="850">
                  <c:v>11.852030617771048</c:v>
                </c:pt>
                <c:pt idx="851">
                  <c:v>12.147072568106788</c:v>
                </c:pt>
                <c:pt idx="852">
                  <c:v>12.527059748172302</c:v>
                </c:pt>
                <c:pt idx="853">
                  <c:v>12.364119350461099</c:v>
                </c:pt>
                <c:pt idx="854">
                  <c:v>12.362339087390374</c:v>
                </c:pt>
                <c:pt idx="855">
                  <c:v>12.24272868326689</c:v>
                </c:pt>
                <c:pt idx="856">
                  <c:v>12.20047876194584</c:v>
                </c:pt>
                <c:pt idx="857">
                  <c:v>12.447881581789376</c:v>
                </c:pt>
                <c:pt idx="858">
                  <c:v>12.669112889622488</c:v>
                </c:pt>
                <c:pt idx="859">
                  <c:v>12.67837823632863</c:v>
                </c:pt>
                <c:pt idx="860">
                  <c:v>12.434678020425514</c:v>
                </c:pt>
                <c:pt idx="861">
                  <c:v>12.131183558686876</c:v>
                </c:pt>
                <c:pt idx="862">
                  <c:v>12.473469765515313</c:v>
                </c:pt>
                <c:pt idx="863">
                  <c:v>12.933964306161373</c:v>
                </c:pt>
                <c:pt idx="864">
                  <c:v>13.010773447995184</c:v>
                </c:pt>
                <c:pt idx="865">
                  <c:v>12.8593468806879</c:v>
                </c:pt>
                <c:pt idx="866">
                  <c:v>12.834819340092498</c:v>
                </c:pt>
                <c:pt idx="867">
                  <c:v>12.163901454006805</c:v>
                </c:pt>
                <c:pt idx="868">
                  <c:v>12.141970791867783</c:v>
                </c:pt>
                <c:pt idx="869">
                  <c:v>11.624407885470085</c:v>
                </c:pt>
                <c:pt idx="870">
                  <c:v>11.750201645310003</c:v>
                </c:pt>
                <c:pt idx="871">
                  <c:v>11.715076201734004</c:v>
                </c:pt>
                <c:pt idx="872">
                  <c:v>11.139349357262923</c:v>
                </c:pt>
                <c:pt idx="873">
                  <c:v>11.391934765421411</c:v>
                </c:pt>
                <c:pt idx="874">
                  <c:v>11.644070268505772</c:v>
                </c:pt>
                <c:pt idx="875">
                  <c:v>11.754449184027292</c:v>
                </c:pt>
                <c:pt idx="876">
                  <c:v>12.002650554927827</c:v>
                </c:pt>
                <c:pt idx="877">
                  <c:v>12.215052485432841</c:v>
                </c:pt>
                <c:pt idx="878">
                  <c:v>12.420105295189975</c:v>
                </c:pt>
                <c:pt idx="879">
                  <c:v>12.907868184060918</c:v>
                </c:pt>
                <c:pt idx="880">
                  <c:v>13.312042238025859</c:v>
                </c:pt>
                <c:pt idx="881">
                  <c:v>13.357885903658998</c:v>
                </c:pt>
                <c:pt idx="882">
                  <c:v>13.833009564245327</c:v>
                </c:pt>
                <c:pt idx="883">
                  <c:v>14.042112347320574</c:v>
                </c:pt>
                <c:pt idx="884">
                  <c:v>14.356474143296973</c:v>
                </c:pt>
                <c:pt idx="885">
                  <c:v>14.619231935730561</c:v>
                </c:pt>
                <c:pt idx="886">
                  <c:v>15.117311697434388</c:v>
                </c:pt>
                <c:pt idx="887">
                  <c:v>15.789062002327082</c:v>
                </c:pt>
                <c:pt idx="888">
                  <c:v>15.990781062969832</c:v>
                </c:pt>
                <c:pt idx="889">
                  <c:v>16.437728215987118</c:v>
                </c:pt>
                <c:pt idx="890">
                  <c:v>16.219282945537792</c:v>
                </c:pt>
                <c:pt idx="891">
                  <c:v>16.685266628063506</c:v>
                </c:pt>
                <c:pt idx="892">
                  <c:v>16.518057827257802</c:v>
                </c:pt>
                <c:pt idx="893">
                  <c:v>17.370091963405308</c:v>
                </c:pt>
                <c:pt idx="894">
                  <c:v>18.454031906632874</c:v>
                </c:pt>
                <c:pt idx="895">
                  <c:v>18.22232646304775</c:v>
                </c:pt>
                <c:pt idx="896">
                  <c:v>18.843960654261309</c:v>
                </c:pt>
                <c:pt idx="897">
                  <c:v>17.772325789386091</c:v>
                </c:pt>
                <c:pt idx="898">
                  <c:v>18.835559288273895</c:v>
                </c:pt>
                <c:pt idx="899">
                  <c:v>18.942369035813574</c:v>
                </c:pt>
                <c:pt idx="900">
                  <c:v>18.292585385418889</c:v>
                </c:pt>
                <c:pt idx="901">
                  <c:v>18.266116815127777</c:v>
                </c:pt>
                <c:pt idx="902">
                  <c:v>19.371210099299958</c:v>
                </c:pt>
                <c:pt idx="903">
                  <c:v>19.370593634578494</c:v>
                </c:pt>
                <c:pt idx="904">
                  <c:v>18.544506591754431</c:v>
                </c:pt>
                <c:pt idx="905">
                  <c:v>18.158163846958697</c:v>
                </c:pt>
                <c:pt idx="906">
                  <c:v>18.856797596896786</c:v>
                </c:pt>
                <c:pt idx="907">
                  <c:v>18.670937110186422</c:v>
                </c:pt>
                <c:pt idx="908">
                  <c:v>17.836640796312018</c:v>
                </c:pt>
                <c:pt idx="909">
                  <c:v>17.418952948636129</c:v>
                </c:pt>
                <c:pt idx="910">
                  <c:v>17.120339736628253</c:v>
                </c:pt>
                <c:pt idx="911">
                  <c:v>17.197522725560923</c:v>
                </c:pt>
                <c:pt idx="912">
                  <c:v>16.717780078533007</c:v>
                </c:pt>
                <c:pt idx="913">
                  <c:v>15.843733142229739</c:v>
                </c:pt>
                <c:pt idx="914">
                  <c:v>15.900417108869165</c:v>
                </c:pt>
                <c:pt idx="915">
                  <c:v>16.12370436021175</c:v>
                </c:pt>
                <c:pt idx="916">
                  <c:v>16.598110789114259</c:v>
                </c:pt>
                <c:pt idx="917">
                  <c:v>16.729918872472862</c:v>
                </c:pt>
                <c:pt idx="918">
                  <c:v>16.868882383979791</c:v>
                </c:pt>
                <c:pt idx="919">
                  <c:v>15.868942729452243</c:v>
                </c:pt>
                <c:pt idx="920">
                  <c:v>15.15727448896221</c:v>
                </c:pt>
                <c:pt idx="921">
                  <c:v>14.149451489483534</c:v>
                </c:pt>
                <c:pt idx="922">
                  <c:v>13.73624223529848</c:v>
                </c:pt>
                <c:pt idx="923">
                  <c:v>13.673246057951381</c:v>
                </c:pt>
                <c:pt idx="924">
                  <c:v>13.78843155230763</c:v>
                </c:pt>
                <c:pt idx="925">
                  <c:v>13.784906390337678</c:v>
                </c:pt>
                <c:pt idx="926">
                  <c:v>13.925589923892938</c:v>
                </c:pt>
                <c:pt idx="927">
                  <c:v>13.913501765262778</c:v>
                </c:pt>
                <c:pt idx="928">
                  <c:v>14.323824968409227</c:v>
                </c:pt>
                <c:pt idx="929">
                  <c:v>14.635555551956259</c:v>
                </c:pt>
                <c:pt idx="930">
                  <c:v>14.957457101901127</c:v>
                </c:pt>
                <c:pt idx="931">
                  <c:v>15.544566891165916</c:v>
                </c:pt>
                <c:pt idx="932">
                  <c:v>15.931923184092838</c:v>
                </c:pt>
                <c:pt idx="933">
                  <c:v>16.559803310351565</c:v>
                </c:pt>
                <c:pt idx="934">
                  <c:v>16.988883579386329</c:v>
                </c:pt>
                <c:pt idx="935">
                  <c:v>17.358357365369955</c:v>
                </c:pt>
                <c:pt idx="936">
                  <c:v>17.980339342993386</c:v>
                </c:pt>
                <c:pt idx="937">
                  <c:v>17.759169263611415</c:v>
                </c:pt>
                <c:pt idx="938">
                  <c:v>18.200871845485626</c:v>
                </c:pt>
                <c:pt idx="939">
                  <c:v>18.430753048783412</c:v>
                </c:pt>
                <c:pt idx="940">
                  <c:v>18.692721439594173</c:v>
                </c:pt>
                <c:pt idx="941">
                  <c:v>18.448591397066469</c:v>
                </c:pt>
                <c:pt idx="942">
                  <c:v>19.0905339757965</c:v>
                </c:pt>
                <c:pt idx="943">
                  <c:v>18.958803640750197</c:v>
                </c:pt>
                <c:pt idx="944">
                  <c:v>18.123290556758608</c:v>
                </c:pt>
                <c:pt idx="945">
                  <c:v>18.021962441515416</c:v>
                </c:pt>
                <c:pt idx="946">
                  <c:v>18.071789130570206</c:v>
                </c:pt>
                <c:pt idx="947">
                  <c:v>18.624728977900091</c:v>
                </c:pt>
                <c:pt idx="948">
                  <c:v>18.338284994375552</c:v>
                </c:pt>
                <c:pt idx="949">
                  <c:v>17.545275108945969</c:v>
                </c:pt>
                <c:pt idx="950">
                  <c:v>17.286020720522142</c:v>
                </c:pt>
                <c:pt idx="951">
                  <c:v>17.429766947597194</c:v>
                </c:pt>
                <c:pt idx="952">
                  <c:v>17.256170578727911</c:v>
                </c:pt>
                <c:pt idx="953">
                  <c:v>17.823363817264738</c:v>
                </c:pt>
                <c:pt idx="954">
                  <c:v>17.376806472898114</c:v>
                </c:pt>
                <c:pt idx="955">
                  <c:v>17.582113039577674</c:v>
                </c:pt>
                <c:pt idx="956">
                  <c:v>17.052015467817661</c:v>
                </c:pt>
                <c:pt idx="957">
                  <c:v>16.605104536251027</c:v>
                </c:pt>
                <c:pt idx="958">
                  <c:v>17.146088452419004</c:v>
                </c:pt>
                <c:pt idx="959">
                  <c:v>17.562090833957129</c:v>
                </c:pt>
                <c:pt idx="960">
                  <c:v>18.470416986477176</c:v>
                </c:pt>
                <c:pt idx="961">
                  <c:v>19.234014498298357</c:v>
                </c:pt>
                <c:pt idx="962">
                  <c:v>19.844225272725566</c:v>
                </c:pt>
                <c:pt idx="963">
                  <c:v>20.382842975754777</c:v>
                </c:pt>
                <c:pt idx="964">
                  <c:v>20.59860684329734</c:v>
                </c:pt>
                <c:pt idx="965">
                  <c:v>20.332414551592294</c:v>
                </c:pt>
                <c:pt idx="966">
                  <c:v>20.146643736827318</c:v>
                </c:pt>
                <c:pt idx="967">
                  <c:v>20.94168847521518</c:v>
                </c:pt>
                <c:pt idx="968">
                  <c:v>20.705243044147249</c:v>
                </c:pt>
                <c:pt idx="969">
                  <c:v>20.924190141010776</c:v>
                </c:pt>
                <c:pt idx="970">
                  <c:v>21.857957721959664</c:v>
                </c:pt>
                <c:pt idx="971">
                  <c:v>22.041480198382263</c:v>
                </c:pt>
                <c:pt idx="972">
                  <c:v>21.197931400015218</c:v>
                </c:pt>
                <c:pt idx="973">
                  <c:v>21.451687754873372</c:v>
                </c:pt>
                <c:pt idx="974">
                  <c:v>21.443158568526233</c:v>
                </c:pt>
                <c:pt idx="975">
                  <c:v>20.65833644764902</c:v>
                </c:pt>
                <c:pt idx="976">
                  <c:v>19.089367498116651</c:v>
                </c:pt>
                <c:pt idx="977">
                  <c:v>16.827571244792463</c:v>
                </c:pt>
                <c:pt idx="978">
                  <c:v>17.141325661322785</c:v>
                </c:pt>
                <c:pt idx="979">
                  <c:v>17.571262631045531</c:v>
                </c:pt>
                <c:pt idx="980">
                  <c:v>17.321461147465474</c:v>
                </c:pt>
                <c:pt idx="981">
                  <c:v>16.739820967901327</c:v>
                </c:pt>
                <c:pt idx="982">
                  <c:v>17.854386489497145</c:v>
                </c:pt>
                <c:pt idx="983">
                  <c:v>18.585836118439858</c:v>
                </c:pt>
                <c:pt idx="984">
                  <c:v>19.259231693254051</c:v>
                </c:pt>
                <c:pt idx="985">
                  <c:v>19.469191309671409</c:v>
                </c:pt>
                <c:pt idx="986">
                  <c:v>19.288064606604834</c:v>
                </c:pt>
                <c:pt idx="987">
                  <c:v>20.150077238226977</c:v>
                </c:pt>
                <c:pt idx="988">
                  <c:v>20.507585864952606</c:v>
                </c:pt>
                <c:pt idx="989">
                  <c:v>20.384149993840992</c:v>
                </c:pt>
                <c:pt idx="990">
                  <c:v>19.969231885949632</c:v>
                </c:pt>
                <c:pt idx="991">
                  <c:v>20.47263790052768</c:v>
                </c:pt>
                <c:pt idx="992">
                  <c:v>20.960360090705109</c:v>
                </c:pt>
                <c:pt idx="993">
                  <c:v>20.891344595411503</c:v>
                </c:pt>
                <c:pt idx="994">
                  <c:v>20.72039933533971</c:v>
                </c:pt>
                <c:pt idx="995">
                  <c:v>21.038599376737057</c:v>
                </c:pt>
                <c:pt idx="996">
                  <c:v>21.627216196980939</c:v>
                </c:pt>
                <c:pt idx="997">
                  <c:v>21.832670826710324</c:v>
                </c:pt>
                <c:pt idx="998">
                  <c:v>22.167245585982638</c:v>
                </c:pt>
                <c:pt idx="999">
                  <c:v>22.42219216973718</c:v>
                </c:pt>
                <c:pt idx="1000">
                  <c:v>22.574330769563836</c:v>
                </c:pt>
                <c:pt idx="1001">
                  <c:v>22.300288036082794</c:v>
                </c:pt>
                <c:pt idx="1002">
                  <c:v>22.984351845738409</c:v>
                </c:pt>
                <c:pt idx="1003">
                  <c:v>22.650407292938802</c:v>
                </c:pt>
                <c:pt idx="1004">
                  <c:v>22.892221984231693</c:v>
                </c:pt>
                <c:pt idx="1005">
                  <c:v>23.212154680675347</c:v>
                </c:pt>
                <c:pt idx="1006">
                  <c:v>23.225019793095822</c:v>
                </c:pt>
                <c:pt idx="1007">
                  <c:v>22.752984772787268</c:v>
                </c:pt>
                <c:pt idx="1008">
                  <c:v>23.269335081922474</c:v>
                </c:pt>
                <c:pt idx="1009">
                  <c:v>23.372068272751335</c:v>
                </c:pt>
                <c:pt idx="1010">
                  <c:v>23.253528200034843</c:v>
                </c:pt>
                <c:pt idx="1011">
                  <c:v>23.420551954771291</c:v>
                </c:pt>
                <c:pt idx="1012">
                  <c:v>23.708808308861943</c:v>
                </c:pt>
                <c:pt idx="1013">
                  <c:v>22.385342986457786</c:v>
                </c:pt>
                <c:pt idx="1014">
                  <c:v>22.300781712174427</c:v>
                </c:pt>
                <c:pt idx="1015">
                  <c:v>22.665971845964386</c:v>
                </c:pt>
                <c:pt idx="1016">
                  <c:v>23.374146831648623</c:v>
                </c:pt>
                <c:pt idx="1017">
                  <c:v>23.775745523312683</c:v>
                </c:pt>
                <c:pt idx="1018">
                  <c:v>23.92546115667372</c:v>
                </c:pt>
                <c:pt idx="1019">
                  <c:v>23.694111549106324</c:v>
                </c:pt>
                <c:pt idx="1020">
                  <c:v>24.058483388421742</c:v>
                </c:pt>
                <c:pt idx="1021">
                  <c:v>23.700027145579405</c:v>
                </c:pt>
                <c:pt idx="1022">
                  <c:v>22.611112582289994</c:v>
                </c:pt>
                <c:pt idx="1023">
                  <c:v>23.113696462615827</c:v>
                </c:pt>
                <c:pt idx="1024">
                  <c:v>21.852177976763098</c:v>
                </c:pt>
                <c:pt idx="1025">
                  <c:v>21.555253383226248</c:v>
                </c:pt>
                <c:pt idx="1026">
                  <c:v>21.381702007433415</c:v>
                </c:pt>
                <c:pt idx="1027">
                  <c:v>19.913903864009811</c:v>
                </c:pt>
                <c:pt idx="1028">
                  <c:v>19.16167625061501</c:v>
                </c:pt>
                <c:pt idx="1029">
                  <c:v>18.825409371315676</c:v>
                </c:pt>
                <c:pt idx="1030">
                  <c:v>19.711251211928964</c:v>
                </c:pt>
                <c:pt idx="1031">
                  <c:v>19.736473752791969</c:v>
                </c:pt>
                <c:pt idx="1032">
                  <c:v>20.432242125384281</c:v>
                </c:pt>
                <c:pt idx="1033">
                  <c:v>21.074443163678442</c:v>
                </c:pt>
                <c:pt idx="1034">
                  <c:v>21.443898602019104</c:v>
                </c:pt>
                <c:pt idx="1035">
                  <c:v>21.686025566746245</c:v>
                </c:pt>
                <c:pt idx="1036">
                  <c:v>21.9484773896584</c:v>
                </c:pt>
                <c:pt idx="1037">
                  <c:v>21.552097609793485</c:v>
                </c:pt>
                <c:pt idx="1038">
                  <c:v>21.804196245666365</c:v>
                </c:pt>
                <c:pt idx="1039">
                  <c:v>22.030627049126021</c:v>
                </c:pt>
                <c:pt idx="1040">
                  <c:v>22.21914548866479</c:v>
                </c:pt>
                <c:pt idx="1041">
                  <c:v>22.068199194183887</c:v>
                </c:pt>
                <c:pt idx="1042">
                  <c:v>21.263102968336288</c:v>
                </c:pt>
                <c:pt idx="1043">
                  <c:v>21.751597808723638</c:v>
                </c:pt>
                <c:pt idx="1044">
                  <c:v>21.51153589633218</c:v>
                </c:pt>
                <c:pt idx="1045">
                  <c:v>20.424992376214227</c:v>
                </c:pt>
                <c:pt idx="1046">
                  <c:v>19.934711308295697</c:v>
                </c:pt>
                <c:pt idx="1047">
                  <c:v>21.277356015671742</c:v>
                </c:pt>
                <c:pt idx="1048">
                  <c:v>21.63022714277988</c:v>
                </c:pt>
                <c:pt idx="1049">
                  <c:v>22.004623431346541</c:v>
                </c:pt>
                <c:pt idx="1050">
                  <c:v>21.753537415670948</c:v>
                </c:pt>
                <c:pt idx="1051">
                  <c:v>21.13776679361786</c:v>
                </c:pt>
                <c:pt idx="1052">
                  <c:v>21.680275633292926</c:v>
                </c:pt>
                <c:pt idx="1053">
                  <c:v>22.004606927956878</c:v>
                </c:pt>
                <c:pt idx="1054">
                  <c:v>22.195529227158154</c:v>
                </c:pt>
                <c:pt idx="1055">
                  <c:v>22.277872995434883</c:v>
                </c:pt>
                <c:pt idx="1056">
                  <c:v>21.194968072847153</c:v>
                </c:pt>
                <c:pt idx="1057">
                  <c:v>20.895729901987234</c:v>
                </c:pt>
                <c:pt idx="1058">
                  <c:v>20.202287616481652</c:v>
                </c:pt>
                <c:pt idx="1059">
                  <c:v>20.428608081932154</c:v>
                </c:pt>
                <c:pt idx="1060">
                  <c:v>20.972258271972098</c:v>
                </c:pt>
                <c:pt idx="1061">
                  <c:v>19.713341583757632</c:v>
                </c:pt>
                <c:pt idx="1062">
                  <c:v>18.681708207192759</c:v>
                </c:pt>
                <c:pt idx="1063">
                  <c:v>18.429515590207746</c:v>
                </c:pt>
                <c:pt idx="1064">
                  <c:v>18.398046344676974</c:v>
                </c:pt>
                <c:pt idx="1065">
                  <c:v>18.448662031815356</c:v>
                </c:pt>
                <c:pt idx="1066">
                  <c:v>18.437760084691043</c:v>
                </c:pt>
                <c:pt idx="1067">
                  <c:v>17.326929913742685</c:v>
                </c:pt>
                <c:pt idx="1068">
                  <c:v>17.090541395140207</c:v>
                </c:pt>
                <c:pt idx="1069">
                  <c:v>16.372586787159847</c:v>
                </c:pt>
                <c:pt idx="1070">
                  <c:v>16.531690813943616</c:v>
                </c:pt>
                <c:pt idx="1071">
                  <c:v>15.873067819354057</c:v>
                </c:pt>
                <c:pt idx="1072">
                  <c:v>13.983836060789187</c:v>
                </c:pt>
                <c:pt idx="1073">
                  <c:v>13.799691797725178</c:v>
                </c:pt>
                <c:pt idx="1074">
                  <c:v>13.726499744359765</c:v>
                </c:pt>
                <c:pt idx="1075">
                  <c:v>14.100456516815449</c:v>
                </c:pt>
                <c:pt idx="1076">
                  <c:v>14.84266114524222</c:v>
                </c:pt>
                <c:pt idx="1077">
                  <c:v>15.064185404089633</c:v>
                </c:pt>
                <c:pt idx="1078">
                  <c:v>14.95076190879173</c:v>
                </c:pt>
                <c:pt idx="1079">
                  <c:v>15.873840687205741</c:v>
                </c:pt>
                <c:pt idx="1080">
                  <c:v>16.461793943491941</c:v>
                </c:pt>
                <c:pt idx="1081">
                  <c:v>17.034534781502124</c:v>
                </c:pt>
                <c:pt idx="1082">
                  <c:v>17.402902607188878</c:v>
                </c:pt>
                <c:pt idx="1083">
                  <c:v>17.924110447959606</c:v>
                </c:pt>
                <c:pt idx="1084">
                  <c:v>17.564153279699386</c:v>
                </c:pt>
                <c:pt idx="1085">
                  <c:v>17.083166880070706</c:v>
                </c:pt>
                <c:pt idx="1086">
                  <c:v>16.889414708693359</c:v>
                </c:pt>
                <c:pt idx="1087">
                  <c:v>16.519449443051563</c:v>
                </c:pt>
                <c:pt idx="1088">
                  <c:v>16.856792547836005</c:v>
                </c:pt>
                <c:pt idx="1089">
                  <c:v>16.428862709159471</c:v>
                </c:pt>
                <c:pt idx="1090">
                  <c:v>15.638712654326648</c:v>
                </c:pt>
                <c:pt idx="1091">
                  <c:v>16.603557212925335</c:v>
                </c:pt>
                <c:pt idx="1092">
                  <c:v>17.262996797035171</c:v>
                </c:pt>
                <c:pt idx="1093">
                  <c:v>17.464147605486172</c:v>
                </c:pt>
                <c:pt idx="1094">
                  <c:v>17.805643849614938</c:v>
                </c:pt>
                <c:pt idx="1095">
                  <c:v>17.915161678498297</c:v>
                </c:pt>
                <c:pt idx="1096">
                  <c:v>17.662646200372553</c:v>
                </c:pt>
                <c:pt idx="1097">
                  <c:v>17.640857315740256</c:v>
                </c:pt>
                <c:pt idx="1098">
                  <c:v>17.398690031138177</c:v>
                </c:pt>
                <c:pt idx="1099">
                  <c:v>17.943404688029808</c:v>
                </c:pt>
                <c:pt idx="1100">
                  <c:v>17.613854552912116</c:v>
                </c:pt>
                <c:pt idx="1101">
                  <c:v>17.533183854158558</c:v>
                </c:pt>
                <c:pt idx="1102">
                  <c:v>18.33889471496806</c:v>
                </c:pt>
                <c:pt idx="1103">
                  <c:v>18.645719442073688</c:v>
                </c:pt>
                <c:pt idx="1104">
                  <c:v>18.712530467302436</c:v>
                </c:pt>
                <c:pt idx="1105">
                  <c:v>17.889889599193754</c:v>
                </c:pt>
                <c:pt idx="1106">
                  <c:v>17.412142058290335</c:v>
                </c:pt>
                <c:pt idx="1107">
                  <c:v>16.935740066050823</c:v>
                </c:pt>
                <c:pt idx="1108">
                  <c:v>16.314338759668569</c:v>
                </c:pt>
                <c:pt idx="1109">
                  <c:v>15.808323047681981</c:v>
                </c:pt>
                <c:pt idx="1110">
                  <c:v>15.889518573988788</c:v>
                </c:pt>
                <c:pt idx="1111">
                  <c:v>15.278501094706126</c:v>
                </c:pt>
                <c:pt idx="1112">
                  <c:v>15.475308601805564</c:v>
                </c:pt>
                <c:pt idx="1113">
                  <c:v>15.913516308933383</c:v>
                </c:pt>
                <c:pt idx="1114">
                  <c:v>14.651845159710563</c:v>
                </c:pt>
                <c:pt idx="1115">
                  <c:v>13.493329686205884</c:v>
                </c:pt>
                <c:pt idx="1116">
                  <c:v>13.530721892513943</c:v>
                </c:pt>
                <c:pt idx="1117">
                  <c:v>12.957321280205381</c:v>
                </c:pt>
                <c:pt idx="1118">
                  <c:v>13.310364239140155</c:v>
                </c:pt>
                <c:pt idx="1119">
                  <c:v>12.550411048540903</c:v>
                </c:pt>
                <c:pt idx="1120">
                  <c:v>11.995436947329654</c:v>
                </c:pt>
                <c:pt idx="1121">
                  <c:v>11.888498820078993</c:v>
                </c:pt>
                <c:pt idx="1122">
                  <c:v>10.394141805327047</c:v>
                </c:pt>
                <c:pt idx="1123">
                  <c:v>9.8241957231411909</c:v>
                </c:pt>
                <c:pt idx="1124">
                  <c:v>8.6804213056463304</c:v>
                </c:pt>
                <c:pt idx="1125">
                  <c:v>8.7449838338095809</c:v>
                </c:pt>
                <c:pt idx="1126">
                  <c:v>8.9489845127556027</c:v>
                </c:pt>
                <c:pt idx="1127">
                  <c:v>8.2890600559230805</c:v>
                </c:pt>
                <c:pt idx="1128">
                  <c:v>8.9209955084042463</c:v>
                </c:pt>
                <c:pt idx="1129">
                  <c:v>9.7622467161664641</c:v>
                </c:pt>
                <c:pt idx="1130">
                  <c:v>10.163796767444031</c:v>
                </c:pt>
                <c:pt idx="1131">
                  <c:v>10.233076136605915</c:v>
                </c:pt>
                <c:pt idx="1132">
                  <c:v>10.818139119335806</c:v>
                </c:pt>
                <c:pt idx="1133">
                  <c:v>11.011354609247665</c:v>
                </c:pt>
                <c:pt idx="1134">
                  <c:v>10.902767048238575</c:v>
                </c:pt>
                <c:pt idx="1135">
                  <c:v>10.089769593328016</c:v>
                </c:pt>
                <c:pt idx="1136">
                  <c:v>9.918905356559419</c:v>
                </c:pt>
                <c:pt idx="1137">
                  <c:v>10.327599777501108</c:v>
                </c:pt>
                <c:pt idx="1138">
                  <c:v>10.435859457947894</c:v>
                </c:pt>
                <c:pt idx="1139">
                  <c:v>10.250368416256837</c:v>
                </c:pt>
                <c:pt idx="1140">
                  <c:v>11.185051362622149</c:v>
                </c:pt>
                <c:pt idx="1141">
                  <c:v>11.586092994449688</c:v>
                </c:pt>
                <c:pt idx="1142">
                  <c:v>11.631754403566505</c:v>
                </c:pt>
                <c:pt idx="1143">
                  <c:v>11.689164132206367</c:v>
                </c:pt>
                <c:pt idx="1144">
                  <c:v>11.532053585609422</c:v>
                </c:pt>
                <c:pt idx="1145">
                  <c:v>11.543841631417104</c:v>
                </c:pt>
                <c:pt idx="1146">
                  <c:v>11.757490488689911</c:v>
                </c:pt>
                <c:pt idx="1147">
                  <c:v>11.59798600250925</c:v>
                </c:pt>
                <c:pt idx="1148">
                  <c:v>11.80599094953979</c:v>
                </c:pt>
                <c:pt idx="1149">
                  <c:v>11.345696136316697</c:v>
                </c:pt>
                <c:pt idx="1150">
                  <c:v>11.248855860507966</c:v>
                </c:pt>
                <c:pt idx="1151">
                  <c:v>11.597589726582941</c:v>
                </c:pt>
                <c:pt idx="1152">
                  <c:v>11.437961346787549</c:v>
                </c:pt>
                <c:pt idx="1153">
                  <c:v>11.014841854222775</c:v>
                </c:pt>
                <c:pt idx="1154">
                  <c:v>10.895746511662738</c:v>
                </c:pt>
                <c:pt idx="1155">
                  <c:v>10.636037409141359</c:v>
                </c:pt>
                <c:pt idx="1156">
                  <c:v>10.548486693556995</c:v>
                </c:pt>
                <c:pt idx="1157">
                  <c:v>10.530023959090757</c:v>
                </c:pt>
                <c:pt idx="1158">
                  <c:v>10.567692447775407</c:v>
                </c:pt>
                <c:pt idx="1159">
                  <c:v>10.268385666711</c:v>
                </c:pt>
                <c:pt idx="1160">
                  <c:v>10.067742820070706</c:v>
                </c:pt>
                <c:pt idx="1161">
                  <c:v>9.7666662995565492</c:v>
                </c:pt>
                <c:pt idx="1162">
                  <c:v>9.7662999836602058</c:v>
                </c:pt>
                <c:pt idx="1163">
                  <c:v>9.678266582535926</c:v>
                </c:pt>
                <c:pt idx="1164">
                  <c:v>9.2414622609346946</c:v>
                </c:pt>
                <c:pt idx="1165">
                  <c:v>9.0452635707047442</c:v>
                </c:pt>
                <c:pt idx="1166">
                  <c:v>8.9504200776338969</c:v>
                </c:pt>
                <c:pt idx="1167">
                  <c:v>9.2625887208668463</c:v>
                </c:pt>
                <c:pt idx="1168">
                  <c:v>9.6349107285984541</c:v>
                </c:pt>
                <c:pt idx="1169">
                  <c:v>9.5496789810417422</c:v>
                </c:pt>
                <c:pt idx="1170">
                  <c:v>9.4255240477873645</c:v>
                </c:pt>
                <c:pt idx="1171">
                  <c:v>10.023970854003755</c:v>
                </c:pt>
                <c:pt idx="1172">
                  <c:v>9.941887473004412</c:v>
                </c:pt>
                <c:pt idx="1173">
                  <c:v>9.5336083582088342</c:v>
                </c:pt>
                <c:pt idx="1174">
                  <c:v>8.928418902293151</c:v>
                </c:pt>
                <c:pt idx="1175">
                  <c:v>9.011941819133833</c:v>
                </c:pt>
                <c:pt idx="1176">
                  <c:v>9.2576369191399746</c:v>
                </c:pt>
                <c:pt idx="1177">
                  <c:v>9.0037403710456374</c:v>
                </c:pt>
                <c:pt idx="1178">
                  <c:v>9.0707850296607653</c:v>
                </c:pt>
                <c:pt idx="1179">
                  <c:v>9.133063566217416</c:v>
                </c:pt>
                <c:pt idx="1180">
                  <c:v>8.7943832898149594</c:v>
                </c:pt>
                <c:pt idx="1181">
                  <c:v>8.8539377646939563</c:v>
                </c:pt>
                <c:pt idx="1182">
                  <c:v>8.8274980455423666</c:v>
                </c:pt>
                <c:pt idx="1183">
                  <c:v>9.1271657972150351</c:v>
                </c:pt>
                <c:pt idx="1184">
                  <c:v>9.112758990740959</c:v>
                </c:pt>
                <c:pt idx="1185">
                  <c:v>8.6818433068993155</c:v>
                </c:pt>
                <c:pt idx="1186">
                  <c:v>8.5187843029835602</c:v>
                </c:pt>
                <c:pt idx="1187">
                  <c:v>8.7452044046692947</c:v>
                </c:pt>
                <c:pt idx="1188">
                  <c:v>8.8509341807291104</c:v>
                </c:pt>
                <c:pt idx="1189">
                  <c:v>9.0544760921925178</c:v>
                </c:pt>
                <c:pt idx="1190">
                  <c:v>8.0811509007854987</c:v>
                </c:pt>
                <c:pt idx="1191">
                  <c:v>7.8440245047192176</c:v>
                </c:pt>
                <c:pt idx="1192">
                  <c:v>8.1042258071764923</c:v>
                </c:pt>
                <c:pt idx="1193">
                  <c:v>8.5120779623067406</c:v>
                </c:pt>
                <c:pt idx="1194">
                  <c:v>8.8808655272958408</c:v>
                </c:pt>
                <c:pt idx="1195">
                  <c:v>9.071005981618379</c:v>
                </c:pt>
                <c:pt idx="1196">
                  <c:v>9.1960401317432368</c:v>
                </c:pt>
                <c:pt idx="1197">
                  <c:v>9.3578410467571072</c:v>
                </c:pt>
                <c:pt idx="1198">
                  <c:v>9.6540436632333861</c:v>
                </c:pt>
                <c:pt idx="1199">
                  <c:v>9.3899020849217401</c:v>
                </c:pt>
                <c:pt idx="1200">
                  <c:v>9.2594045308779496</c:v>
                </c:pt>
                <c:pt idx="1201">
                  <c:v>8.8298993538313049</c:v>
                </c:pt>
                <c:pt idx="1202">
                  <c:v>9.0810968838546238</c:v>
                </c:pt>
                <c:pt idx="1203">
                  <c:v>9.0855612307887412</c:v>
                </c:pt>
                <c:pt idx="1204">
                  <c:v>8.8184834665480647</c:v>
                </c:pt>
                <c:pt idx="1205">
                  <c:v>8.7653407443049272</c:v>
                </c:pt>
                <c:pt idx="1206">
                  <c:v>8.4453194678755086</c:v>
                </c:pt>
                <c:pt idx="1207">
                  <c:v>8.3998063165664405</c:v>
                </c:pt>
                <c:pt idx="1208">
                  <c:v>7.5811630519231574</c:v>
                </c:pt>
                <c:pt idx="1209">
                  <c:v>7.6491417133192137</c:v>
                </c:pt>
                <c:pt idx="1210">
                  <c:v>7.8107525657161103</c:v>
                </c:pt>
                <c:pt idx="1211">
                  <c:v>7.8325621371418972</c:v>
                </c:pt>
                <c:pt idx="1212">
                  <c:v>7.3886599733759946</c:v>
                </c:pt>
                <c:pt idx="1213">
                  <c:v>7.181823450546732</c:v>
                </c:pt>
                <c:pt idx="1214">
                  <c:v>6.9506737935360317</c:v>
                </c:pt>
                <c:pt idx="1215">
                  <c:v>7.2590726254261462</c:v>
                </c:pt>
                <c:pt idx="1216">
                  <c:v>7.1926124844646209</c:v>
                </c:pt>
                <c:pt idx="1217">
                  <c:v>6.6921339881975843</c:v>
                </c:pt>
                <c:pt idx="1218">
                  <c:v>6.6386531002087565</c:v>
                </c:pt>
                <c:pt idx="1219">
                  <c:v>6.6434227521660851</c:v>
                </c:pt>
                <c:pt idx="1220">
                  <c:v>7.3988382003233024</c:v>
                </c:pt>
                <c:pt idx="1221">
                  <c:v>7.9998409945345834</c:v>
                </c:pt>
                <c:pt idx="1222">
                  <c:v>8.3474769381554221</c:v>
                </c:pt>
                <c:pt idx="1223">
                  <c:v>8.4677384014004708</c:v>
                </c:pt>
                <c:pt idx="1224">
                  <c:v>8.7567832241347361</c:v>
                </c:pt>
                <c:pt idx="1225">
                  <c:v>8.9104934366241135</c:v>
                </c:pt>
                <c:pt idx="1226">
                  <c:v>9.2328297051905182</c:v>
                </c:pt>
                <c:pt idx="1227">
                  <c:v>9.5315812841604028</c:v>
                </c:pt>
                <c:pt idx="1228">
                  <c:v>9.874456504668391</c:v>
                </c:pt>
                <c:pt idx="1229">
                  <c:v>10.000117903130013</c:v>
                </c:pt>
                <c:pt idx="1230">
                  <c:v>10.014475995571019</c:v>
                </c:pt>
                <c:pt idx="1231">
                  <c:v>9.7280569356652009</c:v>
                </c:pt>
                <c:pt idx="1232">
                  <c:v>9.9842024580287703</c:v>
                </c:pt>
                <c:pt idx="1233">
                  <c:v>10.003391799449616</c:v>
                </c:pt>
                <c:pt idx="1234">
                  <c:v>9.8535816493642727</c:v>
                </c:pt>
                <c:pt idx="1235">
                  <c:v>9.8150109036086643</c:v>
                </c:pt>
                <c:pt idx="1236">
                  <c:v>9.8949318092025322</c:v>
                </c:pt>
                <c:pt idx="1237">
                  <c:v>9.3245296457279796</c:v>
                </c:pt>
                <c:pt idx="1238">
                  <c:v>9.3267470665082399</c:v>
                </c:pt>
                <c:pt idx="1239">
                  <c:v>9.3056434045948215</c:v>
                </c:pt>
                <c:pt idx="1240">
                  <c:v>9.2318318168960438</c:v>
                </c:pt>
                <c:pt idx="1241">
                  <c:v>9.0101855122910077</c:v>
                </c:pt>
                <c:pt idx="1242">
                  <c:v>8.8683022140433003</c:v>
                </c:pt>
                <c:pt idx="1243">
                  <c:v>9.6230632573731683</c:v>
                </c:pt>
                <c:pt idx="1244">
                  <c:v>9.6873413136280799</c:v>
                </c:pt>
                <c:pt idx="1245">
                  <c:v>9.5950707030485045</c:v>
                </c:pt>
                <c:pt idx="1246">
                  <c:v>9.6919732217830834</c:v>
                </c:pt>
                <c:pt idx="1247">
                  <c:v>9.595054801133454</c:v>
                </c:pt>
                <c:pt idx="1248">
                  <c:v>9.9970011777304482</c:v>
                </c:pt>
                <c:pt idx="1249">
                  <c:v>10.494935172607072</c:v>
                </c:pt>
                <c:pt idx="1250">
                  <c:v>10.373217214924725</c:v>
                </c:pt>
                <c:pt idx="1251">
                  <c:v>10.397118719816811</c:v>
                </c:pt>
                <c:pt idx="1252">
                  <c:v>10.60812046786009</c:v>
                </c:pt>
                <c:pt idx="1253">
                  <c:v>10.810049845861208</c:v>
                </c:pt>
                <c:pt idx="1254">
                  <c:v>10.997563956793373</c:v>
                </c:pt>
                <c:pt idx="1255">
                  <c:v>10.738799808877275</c:v>
                </c:pt>
                <c:pt idx="1256">
                  <c:v>10.471234661697542</c:v>
                </c:pt>
                <c:pt idx="1257">
                  <c:v>10.552516982943745</c:v>
                </c:pt>
                <c:pt idx="1258">
                  <c:v>11.164611128667465</c:v>
                </c:pt>
                <c:pt idx="1259">
                  <c:v>11.690521474467593</c:v>
                </c:pt>
                <c:pt idx="1260">
                  <c:v>11.715007584487985</c:v>
                </c:pt>
                <c:pt idx="1261">
                  <c:v>12.388219099418123</c:v>
                </c:pt>
                <c:pt idx="1262">
                  <c:v>13.189022981532716</c:v>
                </c:pt>
                <c:pt idx="1263">
                  <c:v>13.552504172869474</c:v>
                </c:pt>
                <c:pt idx="1264">
                  <c:v>13.560046199232335</c:v>
                </c:pt>
                <c:pt idx="1265">
                  <c:v>13.888688626457117</c:v>
                </c:pt>
                <c:pt idx="1266">
                  <c:v>13.619995534083808</c:v>
                </c:pt>
                <c:pt idx="1267">
                  <c:v>13.887667550866059</c:v>
                </c:pt>
                <c:pt idx="1268">
                  <c:v>13.467314312977132</c:v>
                </c:pt>
                <c:pt idx="1269">
                  <c:v>13.425918860857365</c:v>
                </c:pt>
                <c:pt idx="1270">
                  <c:v>13.872985596138607</c:v>
                </c:pt>
                <c:pt idx="1271">
                  <c:v>14.085139814743314</c:v>
                </c:pt>
                <c:pt idx="1272">
                  <c:v>14.922208103718949</c:v>
                </c:pt>
                <c:pt idx="1273">
                  <c:v>15.822318142836457</c:v>
                </c:pt>
                <c:pt idx="1274">
                  <c:v>16.433343976069928</c:v>
                </c:pt>
                <c:pt idx="1275">
                  <c:v>16.196534453220881</c:v>
                </c:pt>
                <c:pt idx="1276">
                  <c:v>16.160311952655743</c:v>
                </c:pt>
                <c:pt idx="1277">
                  <c:v>16.825207307878717</c:v>
                </c:pt>
                <c:pt idx="1278">
                  <c:v>17.306004390512225</c:v>
                </c:pt>
                <c:pt idx="1279">
                  <c:v>18.326907245856336</c:v>
                </c:pt>
                <c:pt idx="1280">
                  <c:v>17.675620449938215</c:v>
                </c:pt>
                <c:pt idx="1281">
                  <c:v>15.530055563627309</c:v>
                </c:pt>
                <c:pt idx="1282">
                  <c:v>13.590885143189086</c:v>
                </c:pt>
                <c:pt idx="1283">
                  <c:v>13.389028514426967</c:v>
                </c:pt>
                <c:pt idx="1284">
                  <c:v>13.898336683569136</c:v>
                </c:pt>
                <c:pt idx="1285">
                  <c:v>14.298270962469529</c:v>
                </c:pt>
                <c:pt idx="1286">
                  <c:v>14.668946811103467</c:v>
                </c:pt>
                <c:pt idx="1287">
                  <c:v>14.433316420838951</c:v>
                </c:pt>
                <c:pt idx="1288">
                  <c:v>14.031891348027777</c:v>
                </c:pt>
                <c:pt idx="1289">
                  <c:v>14.766468647879627</c:v>
                </c:pt>
                <c:pt idx="1290">
                  <c:v>14.608315717522109</c:v>
                </c:pt>
                <c:pt idx="1291">
                  <c:v>14.244946310675658</c:v>
                </c:pt>
                <c:pt idx="1292">
                  <c:v>14.369428776140163</c:v>
                </c:pt>
                <c:pt idx="1293">
                  <c:v>14.811450153277733</c:v>
                </c:pt>
                <c:pt idx="1294">
                  <c:v>14.445530680872892</c:v>
                </c:pt>
                <c:pt idx="1295">
                  <c:v>14.702086748572002</c:v>
                </c:pt>
                <c:pt idx="1296">
                  <c:v>15.088072442713289</c:v>
                </c:pt>
                <c:pt idx="1297">
                  <c:v>15.467060462734754</c:v>
                </c:pt>
                <c:pt idx="1298">
                  <c:v>15.298969108882366</c:v>
                </c:pt>
                <c:pt idx="1299">
                  <c:v>15.686742656144585</c:v>
                </c:pt>
                <c:pt idx="1300">
                  <c:v>16.186353538544555</c:v>
                </c:pt>
                <c:pt idx="1301">
                  <c:v>16.641904235808589</c:v>
                </c:pt>
                <c:pt idx="1302">
                  <c:v>17.013407650499133</c:v>
                </c:pt>
                <c:pt idx="1303">
                  <c:v>17.734251436577331</c:v>
                </c:pt>
                <c:pt idx="1304">
                  <c:v>17.714220678979085</c:v>
                </c:pt>
                <c:pt idx="1305">
                  <c:v>17.640853852797957</c:v>
                </c:pt>
                <c:pt idx="1306">
                  <c:v>17.242369266947438</c:v>
                </c:pt>
                <c:pt idx="1307">
                  <c:v>17.650212904947335</c:v>
                </c:pt>
                <c:pt idx="1308">
                  <c:v>17.048843606878279</c:v>
                </c:pt>
                <c:pt idx="1309">
                  <c:v>16.508093516490298</c:v>
                </c:pt>
                <c:pt idx="1310">
                  <c:v>16.833748233480954</c:v>
                </c:pt>
                <c:pt idx="1311">
                  <c:v>16.813913898735773</c:v>
                </c:pt>
                <c:pt idx="1312">
                  <c:v>17.392413588645013</c:v>
                </c:pt>
                <c:pt idx="1313">
                  <c:v>17.817082821653017</c:v>
                </c:pt>
                <c:pt idx="1314">
                  <c:v>17.747171587070252</c:v>
                </c:pt>
                <c:pt idx="1315">
                  <c:v>16.168334756508983</c:v>
                </c:pt>
                <c:pt idx="1316">
                  <c:v>15.301285443522632</c:v>
                </c:pt>
                <c:pt idx="1317">
                  <c:v>14.818147965500813</c:v>
                </c:pt>
                <c:pt idx="1318">
                  <c:v>15.187607599503201</c:v>
                </c:pt>
                <c:pt idx="1319">
                  <c:v>15.846314974728777</c:v>
                </c:pt>
                <c:pt idx="1320">
                  <c:v>15.60619011880237</c:v>
                </c:pt>
                <c:pt idx="1321">
                  <c:v>17.354664745205124</c:v>
                </c:pt>
                <c:pt idx="1322">
                  <c:v>17.818620083397388</c:v>
                </c:pt>
                <c:pt idx="1323">
                  <c:v>18.155345895198028</c:v>
                </c:pt>
                <c:pt idx="1324">
                  <c:v>18.03543091100406</c:v>
                </c:pt>
                <c:pt idx="1325">
                  <c:v>18.015227044688338</c:v>
                </c:pt>
                <c:pt idx="1326">
                  <c:v>18.103452345519756</c:v>
                </c:pt>
                <c:pt idx="1327">
                  <c:v>18.512258455337726</c:v>
                </c:pt>
                <c:pt idx="1328">
                  <c:v>18.357282591774332</c:v>
                </c:pt>
                <c:pt idx="1329">
                  <c:v>18.34918799200199</c:v>
                </c:pt>
                <c:pt idx="1330">
                  <c:v>18.288868169301352</c:v>
                </c:pt>
                <c:pt idx="1331">
                  <c:v>18.441652313512737</c:v>
                </c:pt>
                <c:pt idx="1332">
                  <c:v>19.773068211462647</c:v>
                </c:pt>
                <c:pt idx="1333">
                  <c:v>19.582982970386748</c:v>
                </c:pt>
                <c:pt idx="1334">
                  <c:v>19.283561861298562</c:v>
                </c:pt>
                <c:pt idx="1335">
                  <c:v>19.30122950788105</c:v>
                </c:pt>
                <c:pt idx="1336">
                  <c:v>19.662279795641695</c:v>
                </c:pt>
                <c:pt idx="1337">
                  <c:v>19.315365967644599</c:v>
                </c:pt>
                <c:pt idx="1338">
                  <c:v>19.620740694824413</c:v>
                </c:pt>
                <c:pt idx="1339">
                  <c:v>19.722137498351533</c:v>
                </c:pt>
                <c:pt idx="1340">
                  <c:v>19.708766424745306</c:v>
                </c:pt>
                <c:pt idx="1341">
                  <c:v>19.370271076906977</c:v>
                </c:pt>
                <c:pt idx="1342">
                  <c:v>19.83365603880123</c:v>
                </c:pt>
                <c:pt idx="1343">
                  <c:v>20.44860672124296</c:v>
                </c:pt>
                <c:pt idx="1344">
                  <c:v>20.32341080299571</c:v>
                </c:pt>
                <c:pt idx="1345">
                  <c:v>20.545336792900446</c:v>
                </c:pt>
                <c:pt idx="1346">
                  <c:v>20.855200148690916</c:v>
                </c:pt>
                <c:pt idx="1347">
                  <c:v>20.45736201664219</c:v>
                </c:pt>
                <c:pt idx="1348">
                  <c:v>20.51760563376487</c:v>
                </c:pt>
                <c:pt idx="1349">
                  <c:v>20.608357012960195</c:v>
                </c:pt>
                <c:pt idx="1350">
                  <c:v>20.564596413297142</c:v>
                </c:pt>
                <c:pt idx="1351">
                  <c:v>20.812227546627387</c:v>
                </c:pt>
                <c:pt idx="1352">
                  <c:v>20.993501005229128</c:v>
                </c:pt>
                <c:pt idx="1353">
                  <c:v>21.109178247475118</c:v>
                </c:pt>
                <c:pt idx="1354">
                  <c:v>21.037901189606373</c:v>
                </c:pt>
                <c:pt idx="1355">
                  <c:v>21.164732079814648</c:v>
                </c:pt>
                <c:pt idx="1356">
                  <c:v>21.411974913826537</c:v>
                </c:pt>
                <c:pt idx="1357">
                  <c:v>21.263840187313022</c:v>
                </c:pt>
                <c:pt idx="1358">
                  <c:v>20.83337588946041</c:v>
                </c:pt>
                <c:pt idx="1359">
                  <c:v>20.05525008506384</c:v>
                </c:pt>
                <c:pt idx="1360">
                  <c:v>20.196492421281445</c:v>
                </c:pt>
                <c:pt idx="1361">
                  <c:v>20.29076369067031</c:v>
                </c:pt>
                <c:pt idx="1362">
                  <c:v>20.067951816142145</c:v>
                </c:pt>
                <c:pt idx="1363">
                  <c:v>20.535549404755631</c:v>
                </c:pt>
                <c:pt idx="1364">
                  <c:v>20.576450100818864</c:v>
                </c:pt>
                <c:pt idx="1365">
                  <c:v>20.395759282410257</c:v>
                </c:pt>
                <c:pt idx="1366">
                  <c:v>20.209473020394046</c:v>
                </c:pt>
                <c:pt idx="1367">
                  <c:v>19.911484108090328</c:v>
                </c:pt>
                <c:pt idx="1368">
                  <c:v>20.2191194224573</c:v>
                </c:pt>
                <c:pt idx="1369">
                  <c:v>20.802571764332679</c:v>
                </c:pt>
                <c:pt idx="1370">
                  <c:v>21.152737302036989</c:v>
                </c:pt>
                <c:pt idx="1371">
                  <c:v>21.642739261879651</c:v>
                </c:pt>
                <c:pt idx="1372">
                  <c:v>22.195426698019951</c:v>
                </c:pt>
                <c:pt idx="1373">
                  <c:v>22.71835675952061</c:v>
                </c:pt>
                <c:pt idx="1374">
                  <c:v>23.37641269151213</c:v>
                </c:pt>
                <c:pt idx="1375">
                  <c:v>23.284070256230539</c:v>
                </c:pt>
                <c:pt idx="1376">
                  <c:v>23.946007075299867</c:v>
                </c:pt>
                <c:pt idx="1377">
                  <c:v>23.926762764083286</c:v>
                </c:pt>
                <c:pt idx="1378">
                  <c:v>24.347586881114822</c:v>
                </c:pt>
                <c:pt idx="1379">
                  <c:v>25.027380664939113</c:v>
                </c:pt>
                <c:pt idx="1380">
                  <c:v>24.762465194644037</c:v>
                </c:pt>
                <c:pt idx="1381">
                  <c:v>25.976065550593393</c:v>
                </c:pt>
                <c:pt idx="1382">
                  <c:v>25.629930395216117</c:v>
                </c:pt>
                <c:pt idx="1383">
                  <c:v>25.424203848381527</c:v>
                </c:pt>
                <c:pt idx="1384">
                  <c:v>25.814043827699031</c:v>
                </c:pt>
                <c:pt idx="1385">
                  <c:v>25.966673558333849</c:v>
                </c:pt>
                <c:pt idx="1386">
                  <c:v>24.858411332348396</c:v>
                </c:pt>
                <c:pt idx="1387">
                  <c:v>25.412529121454963</c:v>
                </c:pt>
                <c:pt idx="1388">
                  <c:v>25.680115512876768</c:v>
                </c:pt>
                <c:pt idx="1389">
                  <c:v>26.483467720897213</c:v>
                </c:pt>
                <c:pt idx="1390">
                  <c:v>27.585612049012806</c:v>
                </c:pt>
                <c:pt idx="1391">
                  <c:v>27.72394616389397</c:v>
                </c:pt>
                <c:pt idx="1392">
                  <c:v>28.332870129950376</c:v>
                </c:pt>
                <c:pt idx="1393">
                  <c:v>29.265634883575952</c:v>
                </c:pt>
                <c:pt idx="1394">
                  <c:v>28.802458591871662</c:v>
                </c:pt>
                <c:pt idx="1395">
                  <c:v>27.585160338136543</c:v>
                </c:pt>
                <c:pt idx="1396">
                  <c:v>29.928362224688783</c:v>
                </c:pt>
                <c:pt idx="1397">
                  <c:v>31.256560616381275</c:v>
                </c:pt>
                <c:pt idx="1398">
                  <c:v>32.766637689669935</c:v>
                </c:pt>
                <c:pt idx="1399">
                  <c:v>32.586283486713178</c:v>
                </c:pt>
                <c:pt idx="1400">
                  <c:v>32.666581341708621</c:v>
                </c:pt>
                <c:pt idx="1401">
                  <c:v>32.901498179798118</c:v>
                </c:pt>
                <c:pt idx="1402">
                  <c:v>32.336600532812675</c:v>
                </c:pt>
                <c:pt idx="1403">
                  <c:v>33.030789042905418</c:v>
                </c:pt>
                <c:pt idx="1404">
                  <c:v>32.859968415052236</c:v>
                </c:pt>
                <c:pt idx="1405">
                  <c:v>34.709677782269985</c:v>
                </c:pt>
                <c:pt idx="1406">
                  <c:v>36.29692773642509</c:v>
                </c:pt>
                <c:pt idx="1407">
                  <c:v>37.27693404302876</c:v>
                </c:pt>
                <c:pt idx="1408">
                  <c:v>36.956598518969002</c:v>
                </c:pt>
                <c:pt idx="1409">
                  <c:v>36.802293460092017</c:v>
                </c:pt>
                <c:pt idx="1410">
                  <c:v>38.259645085248557</c:v>
                </c:pt>
                <c:pt idx="1411">
                  <c:v>35.423401024878316</c:v>
                </c:pt>
                <c:pt idx="1412">
                  <c:v>33.532356980834898</c:v>
                </c:pt>
                <c:pt idx="1413">
                  <c:v>33.773102879048139</c:v>
                </c:pt>
                <c:pt idx="1414">
                  <c:v>37.36939188392094</c:v>
                </c:pt>
                <c:pt idx="1415">
                  <c:v>38.820274780098146</c:v>
                </c:pt>
                <c:pt idx="1416">
                  <c:v>40.576957677208107</c:v>
                </c:pt>
                <c:pt idx="1417">
                  <c:v>40.400159229259948</c:v>
                </c:pt>
                <c:pt idx="1418">
                  <c:v>41.356103632712994</c:v>
                </c:pt>
                <c:pt idx="1419">
                  <c:v>42.704509516892159</c:v>
                </c:pt>
                <c:pt idx="1420">
                  <c:v>42.556676709518044</c:v>
                </c:pt>
                <c:pt idx="1421">
                  <c:v>42.180675911746931</c:v>
                </c:pt>
                <c:pt idx="1422">
                  <c:v>43.828035992805411</c:v>
                </c:pt>
                <c:pt idx="1423">
                  <c:v>41.930712159940448</c:v>
                </c:pt>
                <c:pt idx="1424">
                  <c:v>41.32345133471501</c:v>
                </c:pt>
                <c:pt idx="1425">
                  <c:v>40.552854399539868</c:v>
                </c:pt>
                <c:pt idx="1426">
                  <c:v>43.208290714613923</c:v>
                </c:pt>
                <c:pt idx="1427">
                  <c:v>44.197939761040558</c:v>
                </c:pt>
                <c:pt idx="1428">
                  <c:v>43.772578146937995</c:v>
                </c:pt>
                <c:pt idx="1429">
                  <c:v>42.185635887917307</c:v>
                </c:pt>
                <c:pt idx="1430">
                  <c:v>43.220748439965874</c:v>
                </c:pt>
                <c:pt idx="1431">
                  <c:v>43.528574288507734</c:v>
                </c:pt>
                <c:pt idx="1432">
                  <c:v>41.966050503324318</c:v>
                </c:pt>
                <c:pt idx="1433">
                  <c:v>42.781971567071452</c:v>
                </c:pt>
                <c:pt idx="1434">
                  <c:v>42.758093618269591</c:v>
                </c:pt>
                <c:pt idx="1435">
                  <c:v>42.869565494419504</c:v>
                </c:pt>
                <c:pt idx="1436">
                  <c:v>41.898007924884752</c:v>
                </c:pt>
                <c:pt idx="1437">
                  <c:v>39.369699044201376</c:v>
                </c:pt>
                <c:pt idx="1438">
                  <c:v>38.782142456784776</c:v>
                </c:pt>
                <c:pt idx="1439">
                  <c:v>37.274238004497207</c:v>
                </c:pt>
                <c:pt idx="1440">
                  <c:v>36.97886799702983</c:v>
                </c:pt>
                <c:pt idx="1441">
                  <c:v>35.834662651431294</c:v>
                </c:pt>
                <c:pt idx="1442">
                  <c:v>32.325837236178764</c:v>
                </c:pt>
                <c:pt idx="1443">
                  <c:v>32.173901168360693</c:v>
                </c:pt>
                <c:pt idx="1444">
                  <c:v>34.074643217140036</c:v>
                </c:pt>
                <c:pt idx="1445">
                  <c:v>33.068534411112772</c:v>
                </c:pt>
                <c:pt idx="1446">
                  <c:v>32.16303868744437</c:v>
                </c:pt>
                <c:pt idx="1447">
                  <c:v>31.404318760780161</c:v>
                </c:pt>
                <c:pt idx="1448">
                  <c:v>27.667392586862505</c:v>
                </c:pt>
                <c:pt idx="1449">
                  <c:v>28.577373113360114</c:v>
                </c:pt>
                <c:pt idx="1450">
                  <c:v>30.005103811056827</c:v>
                </c:pt>
                <c:pt idx="1451">
                  <c:v>30.499953255020465</c:v>
                </c:pt>
                <c:pt idx="1452">
                  <c:v>30.277204433096003</c:v>
                </c:pt>
                <c:pt idx="1453">
                  <c:v>29.085704152008436</c:v>
                </c:pt>
                <c:pt idx="1454">
                  <c:v>30.292130640918689</c:v>
                </c:pt>
                <c:pt idx="1455">
                  <c:v>29.005883253118689</c:v>
                </c:pt>
                <c:pt idx="1456">
                  <c:v>28.128107508688348</c:v>
                </c:pt>
                <c:pt idx="1457">
                  <c:v>26.387672541183356</c:v>
                </c:pt>
                <c:pt idx="1458">
                  <c:v>23.463120467431448</c:v>
                </c:pt>
                <c:pt idx="1459">
                  <c:v>23.58871352884238</c:v>
                </c:pt>
                <c:pt idx="1460">
                  <c:v>22.365036801224331</c:v>
                </c:pt>
                <c:pt idx="1461">
                  <c:v>21.956233863659079</c:v>
                </c:pt>
                <c:pt idx="1462">
                  <c:v>23.348396502725127</c:v>
                </c:pt>
                <c:pt idx="1463">
                  <c:v>23.101442537685635</c:v>
                </c:pt>
                <c:pt idx="1464">
                  <c:v>22.89834857661322</c:v>
                </c:pt>
                <c:pt idx="1465">
                  <c:v>21.214102123415284</c:v>
                </c:pt>
                <c:pt idx="1466">
                  <c:v>21.30971902699099</c:v>
                </c:pt>
                <c:pt idx="1467">
                  <c:v>22.427939577730893</c:v>
                </c:pt>
                <c:pt idx="1468">
                  <c:v>23.591080453481485</c:v>
                </c:pt>
                <c:pt idx="1469">
                  <c:v>24.832223259531055</c:v>
                </c:pt>
                <c:pt idx="1470">
                  <c:v>24.867329101268776</c:v>
                </c:pt>
                <c:pt idx="1471">
                  <c:v>24.642251409932165</c:v>
                </c:pt>
                <c:pt idx="1472">
                  <c:v>25.243686752606258</c:v>
                </c:pt>
                <c:pt idx="1473">
                  <c:v>25.682756070579689</c:v>
                </c:pt>
                <c:pt idx="1474">
                  <c:v>25.94679821842012</c:v>
                </c:pt>
                <c:pt idx="1475">
                  <c:v>26.635170511081537</c:v>
                </c:pt>
                <c:pt idx="1476">
                  <c:v>27.65854035573658</c:v>
                </c:pt>
                <c:pt idx="1477">
                  <c:v>27.650862036740225</c:v>
                </c:pt>
                <c:pt idx="1478">
                  <c:v>26.886530384035872</c:v>
                </c:pt>
                <c:pt idx="1479">
                  <c:v>26.900577508444893</c:v>
                </c:pt>
                <c:pt idx="1480">
                  <c:v>25.902814292943766</c:v>
                </c:pt>
                <c:pt idx="1481">
                  <c:v>26.401285366474912</c:v>
                </c:pt>
                <c:pt idx="1482">
                  <c:v>25.695888646268553</c:v>
                </c:pt>
                <c:pt idx="1483">
                  <c:v>25.174462226477775</c:v>
                </c:pt>
                <c:pt idx="1484">
                  <c:v>25.668406776357699</c:v>
                </c:pt>
                <c:pt idx="1485">
                  <c:v>25.411655665489334</c:v>
                </c:pt>
                <c:pt idx="1486">
                  <c:v>26.46531081481805</c:v>
                </c:pt>
                <c:pt idx="1487">
                  <c:v>27.144808694741243</c:v>
                </c:pt>
                <c:pt idx="1488">
                  <c:v>26.587250697970383</c:v>
                </c:pt>
                <c:pt idx="1489">
                  <c:v>26.744863128101187</c:v>
                </c:pt>
                <c:pt idx="1490">
                  <c:v>26.339142131057937</c:v>
                </c:pt>
                <c:pt idx="1491">
                  <c:v>25.408922569114466</c:v>
                </c:pt>
                <c:pt idx="1492">
                  <c:v>25.650230187182977</c:v>
                </c:pt>
                <c:pt idx="1493">
                  <c:v>26.068394871884006</c:v>
                </c:pt>
                <c:pt idx="1494">
                  <c:v>26.287871091254754</c:v>
                </c:pt>
                <c:pt idx="1495">
                  <c:v>26.104381410936167</c:v>
                </c:pt>
                <c:pt idx="1496">
                  <c:v>25.730122990164478</c:v>
                </c:pt>
                <c:pt idx="1497">
                  <c:v>24.876538723647965</c:v>
                </c:pt>
                <c:pt idx="1498">
                  <c:v>25.931783309069029</c:v>
                </c:pt>
                <c:pt idx="1499">
                  <c:v>26.443803114292422</c:v>
                </c:pt>
                <c:pt idx="1500">
                  <c:v>26.468702626685733</c:v>
                </c:pt>
                <c:pt idx="1501">
                  <c:v>26.249624763583306</c:v>
                </c:pt>
                <c:pt idx="1502">
                  <c:v>26.327837778667696</c:v>
                </c:pt>
                <c:pt idx="1503">
                  <c:v>26.147280943874538</c:v>
                </c:pt>
                <c:pt idx="1504">
                  <c:v>25.650640708757351</c:v>
                </c:pt>
                <c:pt idx="1505">
                  <c:v>24.74958224164639</c:v>
                </c:pt>
                <c:pt idx="1506">
                  <c:v>24.696786766853322</c:v>
                </c:pt>
                <c:pt idx="1507">
                  <c:v>25.051393562010976</c:v>
                </c:pt>
                <c:pt idx="1508">
                  <c:v>25.644156440797396</c:v>
                </c:pt>
                <c:pt idx="1509">
                  <c:v>26.538040282101726</c:v>
                </c:pt>
                <c:pt idx="1510">
                  <c:v>26.928020270856489</c:v>
                </c:pt>
                <c:pt idx="1511">
                  <c:v>27.282689787571691</c:v>
                </c:pt>
                <c:pt idx="1512">
                  <c:v>27.20753665680714</c:v>
                </c:pt>
                <c:pt idx="1513">
                  <c:v>27.315181413516616</c:v>
                </c:pt>
                <c:pt idx="1514">
                  <c:v>26.2276055546509</c:v>
                </c:pt>
                <c:pt idx="1515">
                  <c:v>26.976268314189085</c:v>
                </c:pt>
                <c:pt idx="1516">
                  <c:v>27.548490451851265</c:v>
                </c:pt>
                <c:pt idx="1517">
                  <c:v>27.418262740410608</c:v>
                </c:pt>
                <c:pt idx="1518">
                  <c:v>27.410088167204325</c:v>
                </c:pt>
                <c:pt idx="1519">
                  <c:v>26.148607189312326</c:v>
                </c:pt>
                <c:pt idx="1520">
                  <c:v>26.72574304769692</c:v>
                </c:pt>
                <c:pt idx="1521">
                  <c:v>27.320648130462029</c:v>
                </c:pt>
                <c:pt idx="1522">
                  <c:v>25.72905357949838</c:v>
                </c:pt>
                <c:pt idx="1523">
                  <c:v>25.955510105240229</c:v>
                </c:pt>
                <c:pt idx="1524">
                  <c:v>24.022317760836827</c:v>
                </c:pt>
                <c:pt idx="1525">
                  <c:v>23.495263401811787</c:v>
                </c:pt>
                <c:pt idx="1526">
                  <c:v>22.606810842249338</c:v>
                </c:pt>
                <c:pt idx="1527">
                  <c:v>23.356040643201606</c:v>
                </c:pt>
                <c:pt idx="1528">
                  <c:v>23.696432116623175</c:v>
                </c:pt>
                <c:pt idx="1529">
                  <c:v>22.416812802281932</c:v>
                </c:pt>
                <c:pt idx="1530">
                  <c:v>20.907206462661577</c:v>
                </c:pt>
                <c:pt idx="1531">
                  <c:v>21.401617360047929</c:v>
                </c:pt>
                <c:pt idx="1532">
                  <c:v>20.362733946097514</c:v>
                </c:pt>
                <c:pt idx="1533">
                  <c:v>16.387356548789835</c:v>
                </c:pt>
                <c:pt idx="1534">
                  <c:v>15.259659405704577</c:v>
                </c:pt>
                <c:pt idx="1535">
                  <c:v>15.376080747423767</c:v>
                </c:pt>
                <c:pt idx="1536">
                  <c:v>15.174651936879666</c:v>
                </c:pt>
                <c:pt idx="1537">
                  <c:v>14.122181801918895</c:v>
                </c:pt>
                <c:pt idx="1538">
                  <c:v>13.323667656863925</c:v>
                </c:pt>
                <c:pt idx="1539">
                  <c:v>14.981866453039244</c:v>
                </c:pt>
                <c:pt idx="1540">
                  <c:v>15.996355755263149</c:v>
                </c:pt>
                <c:pt idx="1541">
                  <c:v>16.384182816215336</c:v>
                </c:pt>
                <c:pt idx="1542">
                  <c:v>16.694620816995609</c:v>
                </c:pt>
                <c:pt idx="1543">
                  <c:v>18.094069801576072</c:v>
                </c:pt>
                <c:pt idx="1544">
                  <c:v>18.831902264840068</c:v>
                </c:pt>
                <c:pt idx="1545">
                  <c:v>19.358008443486831</c:v>
                </c:pt>
                <c:pt idx="1546">
                  <c:v>19.812761079966048</c:v>
                </c:pt>
                <c:pt idx="1547">
                  <c:v>20.322376500216532</c:v>
                </c:pt>
                <c:pt idx="1548">
                  <c:v>20.527859801454401</c:v>
                </c:pt>
                <c:pt idx="1549">
                  <c:v>19.920539306600432</c:v>
                </c:pt>
                <c:pt idx="1550">
                  <c:v>21.004601209715354</c:v>
                </c:pt>
                <c:pt idx="1551">
                  <c:v>21.804845599625146</c:v>
                </c:pt>
                <c:pt idx="1552">
                  <c:v>20.480068638423393</c:v>
                </c:pt>
                <c:pt idx="1553">
                  <c:v>19.742039853739445</c:v>
                </c:pt>
                <c:pt idx="1554">
                  <c:v>19.6686604707177</c:v>
                </c:pt>
                <c:pt idx="1555">
                  <c:v>19.77029917435857</c:v>
                </c:pt>
                <c:pt idx="1556">
                  <c:v>20.381395233204021</c:v>
                </c:pt>
                <c:pt idx="1557">
                  <c:v>21.240127651759412</c:v>
                </c:pt>
                <c:pt idx="1558">
                  <c:v>21.700723827760605</c:v>
                </c:pt>
                <c:pt idx="1559">
                  <c:v>22.396379773044206</c:v>
                </c:pt>
                <c:pt idx="1560">
                  <c:v>22.978299430554973</c:v>
                </c:pt>
                <c:pt idx="1561">
                  <c:v>23.489828703298521</c:v>
                </c:pt>
                <c:pt idx="1562">
                  <c:v>22.899336430143634</c:v>
                </c:pt>
                <c:pt idx="1563">
                  <c:v>23.143929447285942</c:v>
                </c:pt>
                <c:pt idx="1564">
                  <c:v>23.059491506095338</c:v>
                </c:pt>
                <c:pt idx="1565">
                  <c:v>22.10083128661099</c:v>
                </c:pt>
                <c:pt idx="1566">
                  <c:v>22.610981701156625</c:v>
                </c:pt>
                <c:pt idx="1567">
                  <c:v>20.049852721660493</c:v>
                </c:pt>
                <c:pt idx="1568">
                  <c:v>19.69811456887771</c:v>
                </c:pt>
                <c:pt idx="1569">
                  <c:v>20.155824786688747</c:v>
                </c:pt>
                <c:pt idx="1570">
                  <c:v>20.345246797645817</c:v>
                </c:pt>
                <c:pt idx="1571">
                  <c:v>20.523575499431697</c:v>
                </c:pt>
                <c:pt idx="1572">
                  <c:v>21.213008091803445</c:v>
                </c:pt>
                <c:pt idx="1573">
                  <c:v>21.797435963717529</c:v>
                </c:pt>
                <c:pt idx="1574">
                  <c:v>22.053943972904705</c:v>
                </c:pt>
                <c:pt idx="1575">
                  <c:v>21.779246906824895</c:v>
                </c:pt>
                <c:pt idx="1576">
                  <c:v>20.941467419743475</c:v>
                </c:pt>
                <c:pt idx="1577">
                  <c:v>20.547504086856087</c:v>
                </c:pt>
                <c:pt idx="1578">
                  <c:v>20.99934129338056</c:v>
                </c:pt>
                <c:pt idx="1579">
                  <c:v>21.410428453442929</c:v>
                </c:pt>
                <c:pt idx="1580">
                  <c:v>21.78369030172767</c:v>
                </c:pt>
                <c:pt idx="1581">
                  <c:v>21.57710965452878</c:v>
                </c:pt>
                <c:pt idx="1582">
                  <c:v>20.898162059573693</c:v>
                </c:pt>
                <c:pt idx="1583">
                  <c:v>21.238261139845605</c:v>
                </c:pt>
                <c:pt idx="1584">
                  <c:v>21.900475413821805</c:v>
                </c:pt>
                <c:pt idx="1585">
                  <c:v>22.052724336861939</c:v>
                </c:pt>
                <c:pt idx="1586">
                  <c:v>22.419207114602575</c:v>
                </c:pt>
                <c:pt idx="1587">
                  <c:v>22.595655396105592</c:v>
                </c:pt>
                <c:pt idx="1588">
                  <c:v>23.411841781842401</c:v>
                </c:pt>
                <c:pt idx="1589">
                  <c:v>22.925333173915327</c:v>
                </c:pt>
                <c:pt idx="1590">
                  <c:v>23.492460177159636</c:v>
                </c:pt>
                <c:pt idx="1591">
                  <c:v>23.356649094916087</c:v>
                </c:pt>
                <c:pt idx="1592">
                  <c:v>23.44228716796059</c:v>
                </c:pt>
                <c:pt idx="1593">
                  <c:v>23.834737887631423</c:v>
                </c:pt>
                <c:pt idx="1594">
                  <c:v>24.642077092412048</c:v>
                </c:pt>
                <c:pt idx="1595">
                  <c:v>24.86186929646194</c:v>
                </c:pt>
                <c:pt idx="1596">
                  <c:v>24.859609093632709</c:v>
                </c:pt>
                <c:pt idx="1597">
                  <c:v>24.590930877894134</c:v>
                </c:pt>
                <c:pt idx="1598">
                  <c:v>24.956039153965389</c:v>
                </c:pt>
                <c:pt idx="1599">
                  <c:v>24.786315396962632</c:v>
                </c:pt>
                <c:pt idx="1600">
                  <c:v>24.943274109902582</c:v>
                </c:pt>
                <c:pt idx="1601">
                  <c:v>25.558007623511294</c:v>
                </c:pt>
                <c:pt idx="1602">
                  <c:v>25.81754597615873</c:v>
                </c:pt>
                <c:pt idx="1603">
                  <c:v>25.617606421799394</c:v>
                </c:pt>
                <c:pt idx="1604">
                  <c:v>25.918436892606188</c:v>
                </c:pt>
                <c:pt idx="1605">
                  <c:v>25.162748283083246</c:v>
                </c:pt>
                <c:pt idx="1606">
                  <c:v>26.606817147143417</c:v>
                </c:pt>
                <c:pt idx="1607">
                  <c:v>26.794085482572552</c:v>
                </c:pt>
                <c:pt idx="1608">
                  <c:v>26.492295420383119</c:v>
                </c:pt>
                <c:pt idx="1609">
                  <c:v>26.995513699383242</c:v>
                </c:pt>
                <c:pt idx="1610">
                  <c:v>26.72860545292847</c:v>
                </c:pt>
                <c:pt idx="1611">
                  <c:v>26.791371680192324</c:v>
                </c:pt>
                <c:pt idx="1612">
                  <c:v>26.806111379650826</c:v>
                </c:pt>
                <c:pt idx="1613">
                  <c:v>26.495895292784841</c:v>
                </c:pt>
                <c:pt idx="1614">
                  <c:v>26.381136336399695</c:v>
                </c:pt>
                <c:pt idx="1615">
                  <c:v>25.693658417057705</c:v>
                </c:pt>
                <c:pt idx="1616">
                  <c:v>24.496752170486431</c:v>
                </c:pt>
                <c:pt idx="1617">
                  <c:v>25.49144104606675</c:v>
                </c:pt>
                <c:pt idx="1618">
                  <c:v>26.225851890971931</c:v>
                </c:pt>
                <c:pt idx="1619">
                  <c:v>25.96542403712418</c:v>
                </c:pt>
                <c:pt idx="1620">
                  <c:v>24.206167203878476</c:v>
                </c:pt>
                <c:pt idx="1621">
                  <c:v>24.002606777289753</c:v>
                </c:pt>
                <c:pt idx="1622">
                  <c:v>25.372298620187912</c:v>
                </c:pt>
                <c:pt idx="1623">
                  <c:v>25.922337543673876</c:v>
                </c:pt>
                <c:pt idx="1624">
                  <c:v>25.694709923449963</c:v>
                </c:pt>
                <c:pt idx="1625">
                  <c:v>25.840372927670508</c:v>
                </c:pt>
                <c:pt idx="1626">
                  <c:v>26.694003256096295</c:v>
                </c:pt>
                <c:pt idx="1627">
                  <c:v>26.948872433723864</c:v>
                </c:pt>
                <c:pt idx="1628">
                  <c:v>26.727873346478532</c:v>
                </c:pt>
                <c:pt idx="1629">
                  <c:v>26.525143085070592</c:v>
                </c:pt>
                <c:pt idx="1630">
                  <c:v>26.850953531056255</c:v>
                </c:pt>
                <c:pt idx="1631">
                  <c:v>27.865098223923528</c:v>
                </c:pt>
                <c:pt idx="1632">
                  <c:v>28.063573742124454</c:v>
                </c:pt>
                <c:pt idx="1633">
                  <c:v>28.655106525184124</c:v>
                </c:pt>
                <c:pt idx="1634">
                  <c:v>29.086921742464632</c:v>
                </c:pt>
                <c:pt idx="1635">
                  <c:v>28.904245956275155</c:v>
                </c:pt>
                <c:pt idx="1636">
                  <c:v>29.313344980271435</c:v>
                </c:pt>
                <c:pt idx="1637">
                  <c:v>29.748503240632754</c:v>
                </c:pt>
                <c:pt idx="1638">
                  <c:v>30.002220744018562</c:v>
                </c:pt>
                <c:pt idx="1639">
                  <c:v>29.914959397497483</c:v>
                </c:pt>
                <c:pt idx="1640">
                  <c:v>30.1681144106789</c:v>
                </c:pt>
                <c:pt idx="1641">
                  <c:v>30.920393290333838</c:v>
                </c:pt>
                <c:pt idx="1642">
                  <c:v>31.298913333880272</c:v>
                </c:pt>
                <c:pt idx="1643">
                  <c:v>32.086132007705991</c:v>
                </c:pt>
                <c:pt idx="1644">
                  <c:v>33.30734382803066</c:v>
                </c:pt>
                <c:pt idx="1645">
                  <c:v>32.03538233925029</c:v>
                </c:pt>
                <c:pt idx="1646">
                  <c:v>31.808409057643122</c:v>
                </c:pt>
                <c:pt idx="1647">
                  <c:v>30.970179293325216</c:v>
                </c:pt>
                <c:pt idx="1648">
                  <c:v>31.243615074864607</c:v>
                </c:pt>
                <c:pt idx="1649">
                  <c:v>31.630556496454599</c:v>
                </c:pt>
                <c:pt idx="1650">
                  <c:v>31.886366962158984</c:v>
                </c:pt>
                <c:pt idx="1651">
                  <c:v>32.390276880301116</c:v>
                </c:pt>
                <c:pt idx="1652">
                  <c:v>32.622891120500192</c:v>
                </c:pt>
                <c:pt idx="1653">
                  <c:v>31.037961078006497</c:v>
                </c:pt>
                <c:pt idx="1654">
                  <c:v>30.195583406705239</c:v>
                </c:pt>
                <c:pt idx="1655">
                  <c:v>28.291857012072867</c:v>
                </c:pt>
                <c:pt idx="1656">
                  <c:v>28.38016446354758</c:v>
                </c:pt>
                <c:pt idx="1657">
                  <c:v>29.541548965131213</c:v>
                </c:pt>
                <c:pt idx="1658">
                  <c:v>29.576196014784824</c:v>
                </c:pt>
                <c:pt idx="1659">
                  <c:v>30.133517171387521</c:v>
                </c:pt>
                <c:pt idx="1660">
                  <c:v>29.242030936939852</c:v>
                </c:pt>
                <c:pt idx="1661">
                  <c:v>29.283796275306265</c:v>
                </c:pt>
                <c:pt idx="1662">
                  <c:v>29.986685335042523</c:v>
                </c:pt>
                <c:pt idx="1663">
                  <c:v>28.705397371833072</c:v>
                </c:pt>
                <c:pt idx="1664">
                  <c:v>29.229520233035277</c:v>
                </c:pt>
                <c:pt idx="1665">
                  <c:v>28.84112288195341</c:v>
                </c:pt>
                <c:pt idx="1666">
                  <c:v>29.836867659083435</c:v>
                </c:pt>
                <c:pt idx="1667">
                  <c:v>30.331822322243294</c:v>
                </c:pt>
                <c:pt idx="1668">
                  <c:v>30.985220300230701</c:v>
                </c:pt>
                <c:pt idx="1669">
                  <c:v>30.729689264735747</c:v>
                </c:pt>
                <c:pt idx="1670">
                  <c:v>24.817168629099424</c:v>
                </c:pt>
                <c:pt idx="1671">
                  <c:v>25.927358825280173</c:v>
                </c:pt>
                <c:pt idx="1672">
                  <c:v>27.328480997698463</c:v>
                </c:pt>
                <c:pt idx="1673">
                  <c:v>28.838315955122852</c:v>
                </c:pt>
                <c:pt idx="1674">
                  <c:v>29.599194927667007</c:v>
                </c:pt>
                <c:pt idx="1675">
                  <c:v>31.158208965355232</c:v>
                </c:pt>
                <c:pt idx="1676">
                  <c:v>30.839426043811255</c:v>
                </c:pt>
                <c:pt idx="1677">
                  <c:v>31.283694032592855</c:v>
                </c:pt>
                <c:pt idx="1678">
                  <c:v>32.473204096612569</c:v>
                </c:pt>
                <c:pt idx="1679">
                  <c:v>33.765591418117097</c:v>
                </c:pt>
                <c:pt idx="1680">
                  <c:v>34.512432294106908</c:v>
                </c:pt>
                <c:pt idx="1681">
                  <c:v>35.103907171969823</c:v>
                </c:pt>
                <c:pt idx="1682">
                  <c:v>35.04254511219208</c:v>
                </c:pt>
                <c:pt idx="1683">
                  <c:v>36.719814109133004</c:v>
                </c:pt>
                <c:pt idx="1684">
                  <c:v>36.552133989799074</c:v>
                </c:pt>
                <c:pt idx="1685">
                  <c:v>36.696258013088368</c:v>
                </c:pt>
                <c:pt idx="1686">
                  <c:v>37.443383184615392</c:v>
                </c:pt>
                <c:pt idx="1687">
                  <c:v>37.973500614070481</c:v>
                </c:pt>
                <c:pt idx="1688">
                  <c:v>37.620346686651196</c:v>
                </c:pt>
                <c:pt idx="1689">
                  <c:v>37.253025000325316</c:v>
                </c:pt>
                <c:pt idx="1690">
                  <c:v>38.582627497719209</c:v>
                </c:pt>
                <c:pt idx="1691">
                  <c:v>38.304849873467447</c:v>
                </c:pt>
                <c:pt idx="1692">
                  <c:v>36.936758070297451</c:v>
                </c:pt>
                <c:pt idx="1693">
                  <c:v>35.287149225694876</c:v>
                </c:pt>
                <c:pt idx="1694">
                  <c:v>34.270798693291731</c:v>
                </c:pt>
                <c:pt idx="1695">
                  <c:v>33.889164755913846</c:v>
                </c:pt>
                <c:pt idx="1696">
                  <c:v>30.673155079545133</c:v>
                </c:pt>
                <c:pt idx="1697">
                  <c:v>29.047721395103835</c:v>
                </c:pt>
                <c:pt idx="1698">
                  <c:v>29.004618317208934</c:v>
                </c:pt>
                <c:pt idx="1699">
                  <c:v>30.698763365175282</c:v>
                </c:pt>
                <c:pt idx="1700">
                  <c:v>28.229884655821969</c:v>
                </c:pt>
                <c:pt idx="1701">
                  <c:v>27.080766925400699</c:v>
                </c:pt>
                <c:pt idx="1702">
                  <c:v>28.378949016273317</c:v>
                </c:pt>
                <c:pt idx="1703">
                  <c:v>28.31690128452729</c:v>
                </c:pt>
                <c:pt idx="1704">
                  <c:v>28.334813423755694</c:v>
                </c:pt>
                <c:pt idx="1705">
                  <c:v>28.919762943866644</c:v>
                </c:pt>
                <c:pt idx="1706">
                  <c:v>27.953041469070065</c:v>
                </c:pt>
                <c:pt idx="1707">
                  <c:v>28.764684077100377</c:v>
                </c:pt>
                <c:pt idx="1708">
                  <c:v>28.818016714331748</c:v>
                </c:pt>
                <c:pt idx="1709">
                  <c:v>30.117573508386638</c:v>
                </c:pt>
                <c:pt idx="1710">
                  <c:v>30.815258805052601</c:v>
                </c:pt>
              </c:numCache>
            </c:numRef>
          </c:yVal>
          <c:smooth val="0"/>
          <c:extLst>
            <c:ext xmlns:c16="http://schemas.microsoft.com/office/drawing/2014/chart" uri="{C3380CC4-5D6E-409C-BE32-E72D297353CC}">
              <c16:uniqueId val="{00000000-DF21-415E-8B23-BE0E8350D3B5}"/>
            </c:ext>
          </c:extLst>
        </c:ser>
        <c:dLbls>
          <c:showLegendKey val="0"/>
          <c:showVal val="0"/>
          <c:showCatName val="0"/>
          <c:showSerName val="0"/>
          <c:showPercent val="0"/>
          <c:showBubbleSize val="0"/>
        </c:dLbls>
        <c:axId val="570873792"/>
        <c:axId val="1"/>
      </c:scatterChart>
      <c:scatterChart>
        <c:scatterStyle val="lineMarker"/>
        <c:varyColors val="0"/>
        <c:ser>
          <c:idx val="1"/>
          <c:order val="1"/>
          <c:tx>
            <c:v>Interest Rate</c:v>
          </c:tx>
          <c:spPr>
            <a:ln>
              <a:solidFill>
                <a:srgbClr val="FF0000"/>
              </a:solidFill>
              <a:prstDash val="sysDash"/>
            </a:ln>
          </c:spPr>
          <c:marker>
            <c:symbol val="none"/>
          </c:marker>
          <c:xVal>
            <c:numRef>
              <c:f>Data!$F$129:$F$1842</c:f>
              <c:numCache>
                <c:formatCode>0.00</c:formatCode>
                <c:ptCount val="1714"/>
                <c:pt idx="0">
                  <c:v>1881.0416666666576</c:v>
                </c:pt>
                <c:pt idx="1">
                  <c:v>1881.1249999999909</c:v>
                </c:pt>
                <c:pt idx="2">
                  <c:v>1881.2083333333242</c:v>
                </c:pt>
                <c:pt idx="3">
                  <c:v>1881.2916666666574</c:v>
                </c:pt>
                <c:pt idx="4">
                  <c:v>1881.3749999999907</c:v>
                </c:pt>
                <c:pt idx="5">
                  <c:v>1881.4583333333239</c:v>
                </c:pt>
                <c:pt idx="6">
                  <c:v>1881.5416666666572</c:v>
                </c:pt>
                <c:pt idx="7">
                  <c:v>1881.6249999999905</c:v>
                </c:pt>
                <c:pt idx="8">
                  <c:v>1881.7083333333237</c:v>
                </c:pt>
                <c:pt idx="9">
                  <c:v>1881.791666666657</c:v>
                </c:pt>
                <c:pt idx="10">
                  <c:v>1881.8749999999902</c:v>
                </c:pt>
                <c:pt idx="11">
                  <c:v>1881.9583333333235</c:v>
                </c:pt>
                <c:pt idx="12">
                  <c:v>1882.0416666666567</c:v>
                </c:pt>
                <c:pt idx="13">
                  <c:v>1882.12499999999</c:v>
                </c:pt>
                <c:pt idx="14">
                  <c:v>1882.2083333333233</c:v>
                </c:pt>
                <c:pt idx="15">
                  <c:v>1882.2916666666565</c:v>
                </c:pt>
                <c:pt idx="16">
                  <c:v>1882.3749999999898</c:v>
                </c:pt>
                <c:pt idx="17">
                  <c:v>1882.458333333323</c:v>
                </c:pt>
                <c:pt idx="18">
                  <c:v>1882.5416666666563</c:v>
                </c:pt>
                <c:pt idx="19">
                  <c:v>1882.6249999999895</c:v>
                </c:pt>
                <c:pt idx="20">
                  <c:v>1882.7083333333228</c:v>
                </c:pt>
                <c:pt idx="21">
                  <c:v>1882.7916666666561</c:v>
                </c:pt>
                <c:pt idx="22">
                  <c:v>1882.8749999999893</c:v>
                </c:pt>
                <c:pt idx="23">
                  <c:v>1882.9583333333226</c:v>
                </c:pt>
                <c:pt idx="24">
                  <c:v>1883.0416666666558</c:v>
                </c:pt>
                <c:pt idx="25">
                  <c:v>1883.1249999999891</c:v>
                </c:pt>
                <c:pt idx="26">
                  <c:v>1883.2083333333223</c:v>
                </c:pt>
                <c:pt idx="27">
                  <c:v>1883.2916666666556</c:v>
                </c:pt>
                <c:pt idx="28">
                  <c:v>1883.3749999999889</c:v>
                </c:pt>
                <c:pt idx="29">
                  <c:v>1883.4583333333221</c:v>
                </c:pt>
                <c:pt idx="30">
                  <c:v>1883.5416666666554</c:v>
                </c:pt>
                <c:pt idx="31">
                  <c:v>1883.6249999999886</c:v>
                </c:pt>
                <c:pt idx="32">
                  <c:v>1883.7083333333219</c:v>
                </c:pt>
                <c:pt idx="33">
                  <c:v>1883.7916666666551</c:v>
                </c:pt>
                <c:pt idx="34">
                  <c:v>1883.8749999999884</c:v>
                </c:pt>
                <c:pt idx="35">
                  <c:v>1883.9583333333217</c:v>
                </c:pt>
                <c:pt idx="36">
                  <c:v>1884.0416666666549</c:v>
                </c:pt>
                <c:pt idx="37">
                  <c:v>1884.1249999999882</c:v>
                </c:pt>
                <c:pt idx="38">
                  <c:v>1884.2083333333214</c:v>
                </c:pt>
                <c:pt idx="39">
                  <c:v>1884.2916666666547</c:v>
                </c:pt>
                <c:pt idx="40">
                  <c:v>1884.3749999999879</c:v>
                </c:pt>
                <c:pt idx="41">
                  <c:v>1884.4583333333212</c:v>
                </c:pt>
                <c:pt idx="42">
                  <c:v>1884.5416666666545</c:v>
                </c:pt>
                <c:pt idx="43">
                  <c:v>1884.6249999999877</c:v>
                </c:pt>
                <c:pt idx="44">
                  <c:v>1884.708333333321</c:v>
                </c:pt>
                <c:pt idx="45">
                  <c:v>1884.7916666666542</c:v>
                </c:pt>
                <c:pt idx="46">
                  <c:v>1884.8749999999875</c:v>
                </c:pt>
                <c:pt idx="47">
                  <c:v>1884.9583333333208</c:v>
                </c:pt>
                <c:pt idx="48">
                  <c:v>1885.041666666654</c:v>
                </c:pt>
                <c:pt idx="49">
                  <c:v>1885.1249999999873</c:v>
                </c:pt>
                <c:pt idx="50">
                  <c:v>1885.2083333333205</c:v>
                </c:pt>
                <c:pt idx="51">
                  <c:v>1885.2916666666538</c:v>
                </c:pt>
                <c:pt idx="52">
                  <c:v>1885.374999999987</c:v>
                </c:pt>
                <c:pt idx="53">
                  <c:v>1885.4583333333203</c:v>
                </c:pt>
                <c:pt idx="54">
                  <c:v>1885.5416666666536</c:v>
                </c:pt>
                <c:pt idx="55">
                  <c:v>1885.6249999999868</c:v>
                </c:pt>
                <c:pt idx="56">
                  <c:v>1885.7083333333201</c:v>
                </c:pt>
                <c:pt idx="57">
                  <c:v>1885.7916666666533</c:v>
                </c:pt>
                <c:pt idx="58">
                  <c:v>1885.8749999999866</c:v>
                </c:pt>
                <c:pt idx="59">
                  <c:v>1885.9583333333198</c:v>
                </c:pt>
                <c:pt idx="60">
                  <c:v>1886.0416666666531</c:v>
                </c:pt>
                <c:pt idx="61">
                  <c:v>1886.1249999999864</c:v>
                </c:pt>
                <c:pt idx="62">
                  <c:v>1886.2083333333196</c:v>
                </c:pt>
                <c:pt idx="63">
                  <c:v>1886.2916666666529</c:v>
                </c:pt>
                <c:pt idx="64">
                  <c:v>1886.3749999999861</c:v>
                </c:pt>
                <c:pt idx="65">
                  <c:v>1886.4583333333194</c:v>
                </c:pt>
                <c:pt idx="66">
                  <c:v>1886.5416666666526</c:v>
                </c:pt>
                <c:pt idx="67">
                  <c:v>1886.6249999999859</c:v>
                </c:pt>
                <c:pt idx="68">
                  <c:v>1886.7083333333192</c:v>
                </c:pt>
                <c:pt idx="69">
                  <c:v>1886.7916666666524</c:v>
                </c:pt>
                <c:pt idx="70">
                  <c:v>1886.8749999999857</c:v>
                </c:pt>
                <c:pt idx="71">
                  <c:v>1886.9583333333189</c:v>
                </c:pt>
                <c:pt idx="72">
                  <c:v>1887.0416666666522</c:v>
                </c:pt>
                <c:pt idx="73">
                  <c:v>1887.1249999999854</c:v>
                </c:pt>
                <c:pt idx="74">
                  <c:v>1887.2083333333187</c:v>
                </c:pt>
                <c:pt idx="75">
                  <c:v>1887.291666666652</c:v>
                </c:pt>
                <c:pt idx="76">
                  <c:v>1887.3749999999852</c:v>
                </c:pt>
                <c:pt idx="77">
                  <c:v>1887.4583333333185</c:v>
                </c:pt>
                <c:pt idx="78">
                  <c:v>1887.5416666666517</c:v>
                </c:pt>
                <c:pt idx="79">
                  <c:v>1887.624999999985</c:v>
                </c:pt>
                <c:pt idx="80">
                  <c:v>1887.7083333333183</c:v>
                </c:pt>
                <c:pt idx="81">
                  <c:v>1887.7916666666515</c:v>
                </c:pt>
                <c:pt idx="82">
                  <c:v>1887.8749999999848</c:v>
                </c:pt>
                <c:pt idx="83">
                  <c:v>1887.958333333318</c:v>
                </c:pt>
                <c:pt idx="84">
                  <c:v>1888.0416666666513</c:v>
                </c:pt>
                <c:pt idx="85">
                  <c:v>1888.1249999999845</c:v>
                </c:pt>
                <c:pt idx="86">
                  <c:v>1888.2083333333178</c:v>
                </c:pt>
                <c:pt idx="87">
                  <c:v>1888.2916666666511</c:v>
                </c:pt>
                <c:pt idx="88">
                  <c:v>1888.3749999999843</c:v>
                </c:pt>
                <c:pt idx="89">
                  <c:v>1888.4583333333176</c:v>
                </c:pt>
                <c:pt idx="90">
                  <c:v>1888.5416666666508</c:v>
                </c:pt>
                <c:pt idx="91">
                  <c:v>1888.6249999999841</c:v>
                </c:pt>
                <c:pt idx="92">
                  <c:v>1888.7083333333173</c:v>
                </c:pt>
                <c:pt idx="93">
                  <c:v>1888.7916666666506</c:v>
                </c:pt>
                <c:pt idx="94">
                  <c:v>1888.8749999999839</c:v>
                </c:pt>
                <c:pt idx="95">
                  <c:v>1888.9583333333171</c:v>
                </c:pt>
                <c:pt idx="96">
                  <c:v>1889.0416666666504</c:v>
                </c:pt>
                <c:pt idx="97">
                  <c:v>1889.1249999999836</c:v>
                </c:pt>
                <c:pt idx="98">
                  <c:v>1889.2083333333169</c:v>
                </c:pt>
                <c:pt idx="99">
                  <c:v>1889.2916666666501</c:v>
                </c:pt>
                <c:pt idx="100">
                  <c:v>1889.3749999999834</c:v>
                </c:pt>
                <c:pt idx="101">
                  <c:v>1889.4583333333167</c:v>
                </c:pt>
                <c:pt idx="102">
                  <c:v>1889.5416666666499</c:v>
                </c:pt>
                <c:pt idx="103">
                  <c:v>1889.6249999999832</c:v>
                </c:pt>
                <c:pt idx="104">
                  <c:v>1889.7083333333164</c:v>
                </c:pt>
                <c:pt idx="105">
                  <c:v>1889.7916666666497</c:v>
                </c:pt>
                <c:pt idx="106">
                  <c:v>1889.8749999999829</c:v>
                </c:pt>
                <c:pt idx="107">
                  <c:v>1889.9583333333162</c:v>
                </c:pt>
                <c:pt idx="108">
                  <c:v>1890.0416666666495</c:v>
                </c:pt>
                <c:pt idx="109">
                  <c:v>1890.1249999999827</c:v>
                </c:pt>
                <c:pt idx="110">
                  <c:v>1890.208333333316</c:v>
                </c:pt>
                <c:pt idx="111">
                  <c:v>1890.2916666666492</c:v>
                </c:pt>
                <c:pt idx="112">
                  <c:v>1890.3749999999825</c:v>
                </c:pt>
                <c:pt idx="113">
                  <c:v>1890.4583333333157</c:v>
                </c:pt>
                <c:pt idx="114">
                  <c:v>1890.541666666649</c:v>
                </c:pt>
                <c:pt idx="115">
                  <c:v>1890.6249999999823</c:v>
                </c:pt>
                <c:pt idx="116">
                  <c:v>1890.7083333333155</c:v>
                </c:pt>
                <c:pt idx="117">
                  <c:v>1890.7916666666488</c:v>
                </c:pt>
                <c:pt idx="118">
                  <c:v>1890.874999999982</c:v>
                </c:pt>
                <c:pt idx="119">
                  <c:v>1890.9583333333153</c:v>
                </c:pt>
                <c:pt idx="120">
                  <c:v>1891.0416666666486</c:v>
                </c:pt>
                <c:pt idx="121">
                  <c:v>1891.1249999999818</c:v>
                </c:pt>
                <c:pt idx="122">
                  <c:v>1891.2083333333151</c:v>
                </c:pt>
                <c:pt idx="123">
                  <c:v>1891.2916666666483</c:v>
                </c:pt>
                <c:pt idx="124">
                  <c:v>1891.3749999999816</c:v>
                </c:pt>
                <c:pt idx="125">
                  <c:v>1891.4583333333148</c:v>
                </c:pt>
                <c:pt idx="126">
                  <c:v>1891.5416666666481</c:v>
                </c:pt>
                <c:pt idx="127">
                  <c:v>1891.6249999999814</c:v>
                </c:pt>
                <c:pt idx="128">
                  <c:v>1891.7083333333146</c:v>
                </c:pt>
                <c:pt idx="129">
                  <c:v>1891.7916666666479</c:v>
                </c:pt>
                <c:pt idx="130">
                  <c:v>1891.8749999999811</c:v>
                </c:pt>
                <c:pt idx="131">
                  <c:v>1891.9583333333144</c:v>
                </c:pt>
                <c:pt idx="132">
                  <c:v>1892.0416666666476</c:v>
                </c:pt>
                <c:pt idx="133">
                  <c:v>1892.1249999999809</c:v>
                </c:pt>
                <c:pt idx="134">
                  <c:v>1892.2083333333142</c:v>
                </c:pt>
                <c:pt idx="135">
                  <c:v>1892.2916666666474</c:v>
                </c:pt>
                <c:pt idx="136">
                  <c:v>1892.3749999999807</c:v>
                </c:pt>
                <c:pt idx="137">
                  <c:v>1892.4583333333139</c:v>
                </c:pt>
                <c:pt idx="138">
                  <c:v>1892.5416666666472</c:v>
                </c:pt>
                <c:pt idx="139">
                  <c:v>1892.6249999999804</c:v>
                </c:pt>
                <c:pt idx="140">
                  <c:v>1892.7083333333137</c:v>
                </c:pt>
                <c:pt idx="141">
                  <c:v>1892.791666666647</c:v>
                </c:pt>
                <c:pt idx="142">
                  <c:v>1892.8749999999802</c:v>
                </c:pt>
                <c:pt idx="143">
                  <c:v>1892.9583333333135</c:v>
                </c:pt>
                <c:pt idx="144">
                  <c:v>1893.0416666666467</c:v>
                </c:pt>
                <c:pt idx="145">
                  <c:v>1893.12499999998</c:v>
                </c:pt>
                <c:pt idx="146">
                  <c:v>1893.2083333333132</c:v>
                </c:pt>
                <c:pt idx="147">
                  <c:v>1893.2916666666465</c:v>
                </c:pt>
                <c:pt idx="148">
                  <c:v>1893.3749999999798</c:v>
                </c:pt>
                <c:pt idx="149">
                  <c:v>1893.458333333313</c:v>
                </c:pt>
                <c:pt idx="150">
                  <c:v>1893.5416666666463</c:v>
                </c:pt>
                <c:pt idx="151">
                  <c:v>1893.6249999999795</c:v>
                </c:pt>
                <c:pt idx="152">
                  <c:v>1893.7083333333128</c:v>
                </c:pt>
                <c:pt idx="153">
                  <c:v>1893.7916666666461</c:v>
                </c:pt>
                <c:pt idx="154">
                  <c:v>1893.8749999999793</c:v>
                </c:pt>
                <c:pt idx="155">
                  <c:v>1893.9583333333126</c:v>
                </c:pt>
                <c:pt idx="156">
                  <c:v>1894.0416666666458</c:v>
                </c:pt>
                <c:pt idx="157">
                  <c:v>1894.1249999999791</c:v>
                </c:pt>
                <c:pt idx="158">
                  <c:v>1894.2083333333123</c:v>
                </c:pt>
                <c:pt idx="159">
                  <c:v>1894.2916666666456</c:v>
                </c:pt>
                <c:pt idx="160">
                  <c:v>1894.3749999999789</c:v>
                </c:pt>
                <c:pt idx="161">
                  <c:v>1894.4583333333121</c:v>
                </c:pt>
                <c:pt idx="162">
                  <c:v>1894.5416666666454</c:v>
                </c:pt>
                <c:pt idx="163">
                  <c:v>1894.6249999999786</c:v>
                </c:pt>
                <c:pt idx="164">
                  <c:v>1894.7083333333119</c:v>
                </c:pt>
                <c:pt idx="165">
                  <c:v>1894.7916666666451</c:v>
                </c:pt>
                <c:pt idx="166">
                  <c:v>1894.8749999999784</c:v>
                </c:pt>
                <c:pt idx="167">
                  <c:v>1894.9583333333117</c:v>
                </c:pt>
                <c:pt idx="168">
                  <c:v>1895.0416666666449</c:v>
                </c:pt>
                <c:pt idx="169">
                  <c:v>1895.1249999999782</c:v>
                </c:pt>
                <c:pt idx="170">
                  <c:v>1895.2083333333114</c:v>
                </c:pt>
                <c:pt idx="171">
                  <c:v>1895.2916666666447</c:v>
                </c:pt>
                <c:pt idx="172">
                  <c:v>1895.3749999999779</c:v>
                </c:pt>
                <c:pt idx="173">
                  <c:v>1895.4583333333112</c:v>
                </c:pt>
                <c:pt idx="174">
                  <c:v>1895.5416666666445</c:v>
                </c:pt>
                <c:pt idx="175">
                  <c:v>1895.6249999999777</c:v>
                </c:pt>
                <c:pt idx="176">
                  <c:v>1895.708333333311</c:v>
                </c:pt>
                <c:pt idx="177">
                  <c:v>1895.7916666666442</c:v>
                </c:pt>
                <c:pt idx="178">
                  <c:v>1895.8749999999775</c:v>
                </c:pt>
                <c:pt idx="179">
                  <c:v>1895.9583333333107</c:v>
                </c:pt>
                <c:pt idx="180">
                  <c:v>1896.041666666644</c:v>
                </c:pt>
                <c:pt idx="181">
                  <c:v>1896.1249999999773</c:v>
                </c:pt>
                <c:pt idx="182">
                  <c:v>1896.2083333333105</c:v>
                </c:pt>
                <c:pt idx="183">
                  <c:v>1896.2916666666438</c:v>
                </c:pt>
                <c:pt idx="184">
                  <c:v>1896.374999999977</c:v>
                </c:pt>
                <c:pt idx="185">
                  <c:v>1896.4583333333103</c:v>
                </c:pt>
                <c:pt idx="186">
                  <c:v>1896.5416666666436</c:v>
                </c:pt>
                <c:pt idx="187">
                  <c:v>1896.6249999999768</c:v>
                </c:pt>
                <c:pt idx="188">
                  <c:v>1896.7083333333101</c:v>
                </c:pt>
                <c:pt idx="189">
                  <c:v>1896.7916666666433</c:v>
                </c:pt>
                <c:pt idx="190">
                  <c:v>1896.8749999999766</c:v>
                </c:pt>
                <c:pt idx="191">
                  <c:v>1896.9583333333098</c:v>
                </c:pt>
                <c:pt idx="192">
                  <c:v>1897.0416666666431</c:v>
                </c:pt>
                <c:pt idx="193">
                  <c:v>1897.1249999999764</c:v>
                </c:pt>
                <c:pt idx="194">
                  <c:v>1897.2083333333096</c:v>
                </c:pt>
                <c:pt idx="195">
                  <c:v>1897.2916666666429</c:v>
                </c:pt>
                <c:pt idx="196">
                  <c:v>1897.3749999999761</c:v>
                </c:pt>
                <c:pt idx="197">
                  <c:v>1897.4583333333094</c:v>
                </c:pt>
                <c:pt idx="198">
                  <c:v>1897.5416666666426</c:v>
                </c:pt>
                <c:pt idx="199">
                  <c:v>1897.6249999999759</c:v>
                </c:pt>
                <c:pt idx="200">
                  <c:v>1897.7083333333092</c:v>
                </c:pt>
                <c:pt idx="201">
                  <c:v>1897.7916666666424</c:v>
                </c:pt>
                <c:pt idx="202">
                  <c:v>1897.8749999999757</c:v>
                </c:pt>
                <c:pt idx="203">
                  <c:v>1897.9583333333089</c:v>
                </c:pt>
                <c:pt idx="204">
                  <c:v>1898.0416666666422</c:v>
                </c:pt>
                <c:pt idx="205">
                  <c:v>1898.1249999999754</c:v>
                </c:pt>
                <c:pt idx="206">
                  <c:v>1898.2083333333087</c:v>
                </c:pt>
                <c:pt idx="207">
                  <c:v>1898.291666666642</c:v>
                </c:pt>
                <c:pt idx="208">
                  <c:v>1898.3749999999752</c:v>
                </c:pt>
                <c:pt idx="209">
                  <c:v>1898.4583333333085</c:v>
                </c:pt>
                <c:pt idx="210">
                  <c:v>1898.5416666666417</c:v>
                </c:pt>
                <c:pt idx="211">
                  <c:v>1898.624999999975</c:v>
                </c:pt>
                <c:pt idx="212">
                  <c:v>1898.7083333333082</c:v>
                </c:pt>
                <c:pt idx="213">
                  <c:v>1898.7916666666415</c:v>
                </c:pt>
                <c:pt idx="214">
                  <c:v>1898.8749999999748</c:v>
                </c:pt>
                <c:pt idx="215">
                  <c:v>1898.958333333308</c:v>
                </c:pt>
                <c:pt idx="216">
                  <c:v>1899.0416666666413</c:v>
                </c:pt>
                <c:pt idx="217">
                  <c:v>1899.1249999999745</c:v>
                </c:pt>
                <c:pt idx="218">
                  <c:v>1899.2083333333078</c:v>
                </c:pt>
                <c:pt idx="219">
                  <c:v>1899.291666666641</c:v>
                </c:pt>
                <c:pt idx="220">
                  <c:v>1899.3749999999743</c:v>
                </c:pt>
                <c:pt idx="221">
                  <c:v>1899.4583333333076</c:v>
                </c:pt>
                <c:pt idx="222">
                  <c:v>1899.5416666666408</c:v>
                </c:pt>
                <c:pt idx="223">
                  <c:v>1899.6249999999741</c:v>
                </c:pt>
                <c:pt idx="224">
                  <c:v>1899.7083333333073</c:v>
                </c:pt>
                <c:pt idx="225">
                  <c:v>1899.7916666666406</c:v>
                </c:pt>
                <c:pt idx="226">
                  <c:v>1899.8749999999739</c:v>
                </c:pt>
                <c:pt idx="227">
                  <c:v>1899.9583333333071</c:v>
                </c:pt>
                <c:pt idx="228">
                  <c:v>1900.0416666666404</c:v>
                </c:pt>
                <c:pt idx="229">
                  <c:v>1900.1249999999736</c:v>
                </c:pt>
                <c:pt idx="230">
                  <c:v>1900.2083333333069</c:v>
                </c:pt>
                <c:pt idx="231">
                  <c:v>1900.2916666666401</c:v>
                </c:pt>
                <c:pt idx="232">
                  <c:v>1900.3749999999734</c:v>
                </c:pt>
                <c:pt idx="233">
                  <c:v>1900.4583333333067</c:v>
                </c:pt>
                <c:pt idx="234">
                  <c:v>1900.5416666666399</c:v>
                </c:pt>
                <c:pt idx="235">
                  <c:v>1900.6249999999732</c:v>
                </c:pt>
                <c:pt idx="236">
                  <c:v>1900.7083333333064</c:v>
                </c:pt>
                <c:pt idx="237">
                  <c:v>1900.7916666666397</c:v>
                </c:pt>
                <c:pt idx="238">
                  <c:v>1900.8749999999729</c:v>
                </c:pt>
                <c:pt idx="239">
                  <c:v>1900.9583333333062</c:v>
                </c:pt>
                <c:pt idx="240">
                  <c:v>1901.0416666666395</c:v>
                </c:pt>
                <c:pt idx="241">
                  <c:v>1901.1249999999727</c:v>
                </c:pt>
                <c:pt idx="242">
                  <c:v>1901.208333333306</c:v>
                </c:pt>
                <c:pt idx="243">
                  <c:v>1901.2916666666392</c:v>
                </c:pt>
                <c:pt idx="244">
                  <c:v>1901.3749999999725</c:v>
                </c:pt>
                <c:pt idx="245">
                  <c:v>1901.4583333333057</c:v>
                </c:pt>
                <c:pt idx="246">
                  <c:v>1901.541666666639</c:v>
                </c:pt>
                <c:pt idx="247">
                  <c:v>1901.6249999999723</c:v>
                </c:pt>
                <c:pt idx="248">
                  <c:v>1901.7083333333055</c:v>
                </c:pt>
                <c:pt idx="249">
                  <c:v>1901.7916666666388</c:v>
                </c:pt>
                <c:pt idx="250">
                  <c:v>1901.874999999972</c:v>
                </c:pt>
                <c:pt idx="251">
                  <c:v>1901.9583333333053</c:v>
                </c:pt>
                <c:pt idx="252">
                  <c:v>1902.0416666666385</c:v>
                </c:pt>
                <c:pt idx="253">
                  <c:v>1902.1249999999718</c:v>
                </c:pt>
                <c:pt idx="254">
                  <c:v>1902.2083333333051</c:v>
                </c:pt>
                <c:pt idx="255">
                  <c:v>1902.2916666666383</c:v>
                </c:pt>
                <c:pt idx="256">
                  <c:v>1902.3749999999716</c:v>
                </c:pt>
                <c:pt idx="257">
                  <c:v>1902.4583333333048</c:v>
                </c:pt>
                <c:pt idx="258">
                  <c:v>1902.5416666666381</c:v>
                </c:pt>
                <c:pt idx="259">
                  <c:v>1902.6249999999714</c:v>
                </c:pt>
                <c:pt idx="260">
                  <c:v>1902.7083333333046</c:v>
                </c:pt>
                <c:pt idx="261">
                  <c:v>1902.7916666666379</c:v>
                </c:pt>
                <c:pt idx="262">
                  <c:v>1902.8749999999711</c:v>
                </c:pt>
                <c:pt idx="263">
                  <c:v>1902.9583333333044</c:v>
                </c:pt>
                <c:pt idx="264">
                  <c:v>1903.0416666666376</c:v>
                </c:pt>
                <c:pt idx="265">
                  <c:v>1903.1249999999709</c:v>
                </c:pt>
                <c:pt idx="266">
                  <c:v>1903.2083333333042</c:v>
                </c:pt>
                <c:pt idx="267">
                  <c:v>1903.2916666666374</c:v>
                </c:pt>
                <c:pt idx="268">
                  <c:v>1903.3749999999707</c:v>
                </c:pt>
                <c:pt idx="269">
                  <c:v>1903.4583333333039</c:v>
                </c:pt>
                <c:pt idx="270">
                  <c:v>1903.5416666666372</c:v>
                </c:pt>
                <c:pt idx="271">
                  <c:v>1903.6249999999704</c:v>
                </c:pt>
                <c:pt idx="272">
                  <c:v>1903.7083333333037</c:v>
                </c:pt>
                <c:pt idx="273">
                  <c:v>1903.791666666637</c:v>
                </c:pt>
                <c:pt idx="274">
                  <c:v>1903.8749999999702</c:v>
                </c:pt>
                <c:pt idx="275">
                  <c:v>1903.9583333333035</c:v>
                </c:pt>
                <c:pt idx="276">
                  <c:v>1904.0416666666367</c:v>
                </c:pt>
                <c:pt idx="277">
                  <c:v>1904.12499999997</c:v>
                </c:pt>
                <c:pt idx="278">
                  <c:v>1904.2083333333032</c:v>
                </c:pt>
                <c:pt idx="279">
                  <c:v>1904.2916666666365</c:v>
                </c:pt>
                <c:pt idx="280">
                  <c:v>1904.3749999999698</c:v>
                </c:pt>
                <c:pt idx="281">
                  <c:v>1904.458333333303</c:v>
                </c:pt>
                <c:pt idx="282">
                  <c:v>1904.5416666666363</c:v>
                </c:pt>
                <c:pt idx="283">
                  <c:v>1904.6249999999695</c:v>
                </c:pt>
                <c:pt idx="284">
                  <c:v>1904.7083333333028</c:v>
                </c:pt>
                <c:pt idx="285">
                  <c:v>1904.791666666636</c:v>
                </c:pt>
                <c:pt idx="286">
                  <c:v>1904.8749999999693</c:v>
                </c:pt>
                <c:pt idx="287">
                  <c:v>1904.9583333333026</c:v>
                </c:pt>
                <c:pt idx="288">
                  <c:v>1905.0416666666358</c:v>
                </c:pt>
                <c:pt idx="289">
                  <c:v>1905.1249999999691</c:v>
                </c:pt>
                <c:pt idx="290">
                  <c:v>1905.2083333333023</c:v>
                </c:pt>
                <c:pt idx="291">
                  <c:v>1905.2916666666356</c:v>
                </c:pt>
                <c:pt idx="292">
                  <c:v>1905.3749999999688</c:v>
                </c:pt>
                <c:pt idx="293">
                  <c:v>1905.4583333333021</c:v>
                </c:pt>
                <c:pt idx="294">
                  <c:v>1905.5416666666354</c:v>
                </c:pt>
                <c:pt idx="295">
                  <c:v>1905.6249999999686</c:v>
                </c:pt>
                <c:pt idx="296">
                  <c:v>1905.7083333333019</c:v>
                </c:pt>
                <c:pt idx="297">
                  <c:v>1905.7916666666351</c:v>
                </c:pt>
                <c:pt idx="298">
                  <c:v>1905.8749999999684</c:v>
                </c:pt>
                <c:pt idx="299">
                  <c:v>1905.9583333333017</c:v>
                </c:pt>
                <c:pt idx="300">
                  <c:v>1906.0416666666349</c:v>
                </c:pt>
                <c:pt idx="301">
                  <c:v>1906.1249999999682</c:v>
                </c:pt>
                <c:pt idx="302">
                  <c:v>1906.2083333333014</c:v>
                </c:pt>
                <c:pt idx="303">
                  <c:v>1906.2916666666347</c:v>
                </c:pt>
                <c:pt idx="304">
                  <c:v>1906.3749999999679</c:v>
                </c:pt>
                <c:pt idx="305">
                  <c:v>1906.4583333333012</c:v>
                </c:pt>
                <c:pt idx="306">
                  <c:v>1906.5416666666345</c:v>
                </c:pt>
                <c:pt idx="307">
                  <c:v>1906.6249999999677</c:v>
                </c:pt>
                <c:pt idx="308">
                  <c:v>1906.708333333301</c:v>
                </c:pt>
                <c:pt idx="309">
                  <c:v>1906.7916666666342</c:v>
                </c:pt>
                <c:pt idx="310">
                  <c:v>1906.8749999999675</c:v>
                </c:pt>
                <c:pt idx="311">
                  <c:v>1906.9583333333007</c:v>
                </c:pt>
                <c:pt idx="312">
                  <c:v>1907.041666666634</c:v>
                </c:pt>
                <c:pt idx="313">
                  <c:v>1907.1249999999673</c:v>
                </c:pt>
                <c:pt idx="314">
                  <c:v>1907.2083333333005</c:v>
                </c:pt>
                <c:pt idx="315">
                  <c:v>1907.2916666666338</c:v>
                </c:pt>
                <c:pt idx="316">
                  <c:v>1907.374999999967</c:v>
                </c:pt>
                <c:pt idx="317">
                  <c:v>1907.4583333333003</c:v>
                </c:pt>
                <c:pt idx="318">
                  <c:v>1907.5416666666335</c:v>
                </c:pt>
                <c:pt idx="319">
                  <c:v>1907.6249999999668</c:v>
                </c:pt>
                <c:pt idx="320">
                  <c:v>1907.7083333333001</c:v>
                </c:pt>
                <c:pt idx="321">
                  <c:v>1907.7916666666333</c:v>
                </c:pt>
                <c:pt idx="322">
                  <c:v>1907.8749999999666</c:v>
                </c:pt>
                <c:pt idx="323">
                  <c:v>1907.9583333332998</c:v>
                </c:pt>
                <c:pt idx="324">
                  <c:v>1908.0416666666331</c:v>
                </c:pt>
                <c:pt idx="325">
                  <c:v>1908.1249999999663</c:v>
                </c:pt>
                <c:pt idx="326">
                  <c:v>1908.2083333332996</c:v>
                </c:pt>
                <c:pt idx="327">
                  <c:v>1908.2916666666329</c:v>
                </c:pt>
                <c:pt idx="328">
                  <c:v>1908.3749999999661</c:v>
                </c:pt>
                <c:pt idx="329">
                  <c:v>1908.4583333332994</c:v>
                </c:pt>
                <c:pt idx="330">
                  <c:v>1908.5416666666326</c:v>
                </c:pt>
                <c:pt idx="331">
                  <c:v>1908.6249999999659</c:v>
                </c:pt>
                <c:pt idx="332">
                  <c:v>1908.7083333332992</c:v>
                </c:pt>
                <c:pt idx="333">
                  <c:v>1908.7916666666324</c:v>
                </c:pt>
                <c:pt idx="334">
                  <c:v>1908.8749999999657</c:v>
                </c:pt>
                <c:pt idx="335">
                  <c:v>1908.9583333332989</c:v>
                </c:pt>
                <c:pt idx="336">
                  <c:v>1909.0416666666322</c:v>
                </c:pt>
                <c:pt idx="337">
                  <c:v>1909.1249999999654</c:v>
                </c:pt>
                <c:pt idx="338">
                  <c:v>1909.2083333332987</c:v>
                </c:pt>
                <c:pt idx="339">
                  <c:v>1909.291666666632</c:v>
                </c:pt>
                <c:pt idx="340">
                  <c:v>1909.3749999999652</c:v>
                </c:pt>
                <c:pt idx="341">
                  <c:v>1909.4583333332985</c:v>
                </c:pt>
                <c:pt idx="342">
                  <c:v>1909.5416666666317</c:v>
                </c:pt>
                <c:pt idx="343">
                  <c:v>1909.624999999965</c:v>
                </c:pt>
                <c:pt idx="344">
                  <c:v>1909.7083333332982</c:v>
                </c:pt>
                <c:pt idx="345">
                  <c:v>1909.7916666666315</c:v>
                </c:pt>
                <c:pt idx="346">
                  <c:v>1909.8749999999648</c:v>
                </c:pt>
                <c:pt idx="347">
                  <c:v>1909.958333333298</c:v>
                </c:pt>
                <c:pt idx="348">
                  <c:v>1910.0416666666313</c:v>
                </c:pt>
                <c:pt idx="349">
                  <c:v>1910.1249999999645</c:v>
                </c:pt>
                <c:pt idx="350">
                  <c:v>1910.2083333332978</c:v>
                </c:pt>
                <c:pt idx="351">
                  <c:v>1910.291666666631</c:v>
                </c:pt>
                <c:pt idx="352">
                  <c:v>1910.3749999999643</c:v>
                </c:pt>
                <c:pt idx="353">
                  <c:v>1910.4583333332976</c:v>
                </c:pt>
                <c:pt idx="354">
                  <c:v>1910.5416666666308</c:v>
                </c:pt>
                <c:pt idx="355">
                  <c:v>1910.6249999999641</c:v>
                </c:pt>
                <c:pt idx="356">
                  <c:v>1910.7083333332973</c:v>
                </c:pt>
                <c:pt idx="357">
                  <c:v>1910.7916666666306</c:v>
                </c:pt>
                <c:pt idx="358">
                  <c:v>1910.8749999999638</c:v>
                </c:pt>
                <c:pt idx="359">
                  <c:v>1910.9583333332971</c:v>
                </c:pt>
                <c:pt idx="360">
                  <c:v>1911.0416666666304</c:v>
                </c:pt>
                <c:pt idx="361">
                  <c:v>1911.1249999999636</c:v>
                </c:pt>
                <c:pt idx="362">
                  <c:v>1911.2083333332969</c:v>
                </c:pt>
                <c:pt idx="363">
                  <c:v>1911.2916666666301</c:v>
                </c:pt>
                <c:pt idx="364">
                  <c:v>1911.3749999999634</c:v>
                </c:pt>
                <c:pt idx="365">
                  <c:v>1911.4583333332967</c:v>
                </c:pt>
                <c:pt idx="366">
                  <c:v>1911.5416666666299</c:v>
                </c:pt>
                <c:pt idx="367">
                  <c:v>1911.6249999999632</c:v>
                </c:pt>
                <c:pt idx="368">
                  <c:v>1911.7083333332964</c:v>
                </c:pt>
                <c:pt idx="369">
                  <c:v>1911.7916666666297</c:v>
                </c:pt>
                <c:pt idx="370">
                  <c:v>1911.8749999999629</c:v>
                </c:pt>
                <c:pt idx="371">
                  <c:v>1911.9583333332962</c:v>
                </c:pt>
                <c:pt idx="372">
                  <c:v>1912.0416666666295</c:v>
                </c:pt>
                <c:pt idx="373">
                  <c:v>1912.1249999999627</c:v>
                </c:pt>
                <c:pt idx="374">
                  <c:v>1912.208333333296</c:v>
                </c:pt>
                <c:pt idx="375">
                  <c:v>1912.2916666666292</c:v>
                </c:pt>
                <c:pt idx="376">
                  <c:v>1912.3749999999625</c:v>
                </c:pt>
                <c:pt idx="377">
                  <c:v>1912.4583333332957</c:v>
                </c:pt>
                <c:pt idx="378">
                  <c:v>1912.541666666629</c:v>
                </c:pt>
                <c:pt idx="379">
                  <c:v>1912.6249999999623</c:v>
                </c:pt>
                <c:pt idx="380">
                  <c:v>1912.7083333332955</c:v>
                </c:pt>
                <c:pt idx="381">
                  <c:v>1912.7916666666288</c:v>
                </c:pt>
                <c:pt idx="382">
                  <c:v>1912.874999999962</c:v>
                </c:pt>
                <c:pt idx="383">
                  <c:v>1912.9583333332953</c:v>
                </c:pt>
                <c:pt idx="384">
                  <c:v>1913.0416666666285</c:v>
                </c:pt>
                <c:pt idx="385">
                  <c:v>1913.1249999999618</c:v>
                </c:pt>
                <c:pt idx="386">
                  <c:v>1913.2083333332951</c:v>
                </c:pt>
                <c:pt idx="387">
                  <c:v>1913.2916666666283</c:v>
                </c:pt>
                <c:pt idx="388">
                  <c:v>1913.3749999999616</c:v>
                </c:pt>
                <c:pt idx="389">
                  <c:v>1913.4583333332948</c:v>
                </c:pt>
                <c:pt idx="390">
                  <c:v>1913.5416666666281</c:v>
                </c:pt>
                <c:pt idx="391">
                  <c:v>1913.6249999999613</c:v>
                </c:pt>
                <c:pt idx="392">
                  <c:v>1913.7083333332946</c:v>
                </c:pt>
                <c:pt idx="393">
                  <c:v>1913.7916666666279</c:v>
                </c:pt>
                <c:pt idx="394">
                  <c:v>1913.8749999999611</c:v>
                </c:pt>
                <c:pt idx="395">
                  <c:v>1913.9583333332944</c:v>
                </c:pt>
                <c:pt idx="396">
                  <c:v>1914.0416666666276</c:v>
                </c:pt>
                <c:pt idx="397">
                  <c:v>1914.1249999999609</c:v>
                </c:pt>
                <c:pt idx="398">
                  <c:v>1914.2083333332941</c:v>
                </c:pt>
                <c:pt idx="399">
                  <c:v>1914.2916666666274</c:v>
                </c:pt>
                <c:pt idx="400">
                  <c:v>1914.3749999999607</c:v>
                </c:pt>
                <c:pt idx="401">
                  <c:v>1914.4583333332939</c:v>
                </c:pt>
                <c:pt idx="402">
                  <c:v>1914.5416666666272</c:v>
                </c:pt>
                <c:pt idx="403">
                  <c:v>1914.6249999999604</c:v>
                </c:pt>
                <c:pt idx="404">
                  <c:v>1914.7083333332937</c:v>
                </c:pt>
                <c:pt idx="405">
                  <c:v>1914.791666666627</c:v>
                </c:pt>
                <c:pt idx="406">
                  <c:v>1914.8749999999602</c:v>
                </c:pt>
                <c:pt idx="407">
                  <c:v>1914.9583333332935</c:v>
                </c:pt>
                <c:pt idx="408">
                  <c:v>1915.0416666666267</c:v>
                </c:pt>
                <c:pt idx="409">
                  <c:v>1915.12499999996</c:v>
                </c:pt>
                <c:pt idx="410">
                  <c:v>1915.2083333332932</c:v>
                </c:pt>
                <c:pt idx="411">
                  <c:v>1915.2916666666265</c:v>
                </c:pt>
                <c:pt idx="412">
                  <c:v>1915.3749999999598</c:v>
                </c:pt>
                <c:pt idx="413">
                  <c:v>1915.458333333293</c:v>
                </c:pt>
                <c:pt idx="414">
                  <c:v>1915.5416666666263</c:v>
                </c:pt>
                <c:pt idx="415">
                  <c:v>1915.6249999999595</c:v>
                </c:pt>
                <c:pt idx="416">
                  <c:v>1915.7083333332928</c:v>
                </c:pt>
                <c:pt idx="417">
                  <c:v>1915.791666666626</c:v>
                </c:pt>
                <c:pt idx="418">
                  <c:v>1915.8749999999593</c:v>
                </c:pt>
                <c:pt idx="419">
                  <c:v>1915.9583333332926</c:v>
                </c:pt>
                <c:pt idx="420">
                  <c:v>1916.0416666666258</c:v>
                </c:pt>
                <c:pt idx="421">
                  <c:v>1916.1249999999591</c:v>
                </c:pt>
                <c:pt idx="422">
                  <c:v>1916.2083333332923</c:v>
                </c:pt>
                <c:pt idx="423">
                  <c:v>1916.2916666666256</c:v>
                </c:pt>
                <c:pt idx="424">
                  <c:v>1916.3749999999588</c:v>
                </c:pt>
                <c:pt idx="425">
                  <c:v>1916.4583333332921</c:v>
                </c:pt>
                <c:pt idx="426">
                  <c:v>1916.5416666666254</c:v>
                </c:pt>
                <c:pt idx="427">
                  <c:v>1916.6249999999586</c:v>
                </c:pt>
                <c:pt idx="428">
                  <c:v>1916.7083333332919</c:v>
                </c:pt>
                <c:pt idx="429">
                  <c:v>1916.7916666666251</c:v>
                </c:pt>
                <c:pt idx="430">
                  <c:v>1916.8749999999584</c:v>
                </c:pt>
                <c:pt idx="431">
                  <c:v>1916.9583333332916</c:v>
                </c:pt>
                <c:pt idx="432">
                  <c:v>1917.0416666666249</c:v>
                </c:pt>
                <c:pt idx="433">
                  <c:v>1917.1249999999582</c:v>
                </c:pt>
                <c:pt idx="434">
                  <c:v>1917.2083333332914</c:v>
                </c:pt>
                <c:pt idx="435">
                  <c:v>1917.2916666666247</c:v>
                </c:pt>
                <c:pt idx="436">
                  <c:v>1917.3749999999579</c:v>
                </c:pt>
                <c:pt idx="437">
                  <c:v>1917.4583333332912</c:v>
                </c:pt>
                <c:pt idx="438">
                  <c:v>1917.5416666666245</c:v>
                </c:pt>
                <c:pt idx="439">
                  <c:v>1917.6249999999577</c:v>
                </c:pt>
                <c:pt idx="440">
                  <c:v>1917.708333333291</c:v>
                </c:pt>
                <c:pt idx="441">
                  <c:v>1917.7916666666242</c:v>
                </c:pt>
                <c:pt idx="442">
                  <c:v>1917.8749999999575</c:v>
                </c:pt>
                <c:pt idx="443">
                  <c:v>1917.9583333332907</c:v>
                </c:pt>
                <c:pt idx="444">
                  <c:v>1918.041666666624</c:v>
                </c:pt>
                <c:pt idx="445">
                  <c:v>1918.1249999999573</c:v>
                </c:pt>
                <c:pt idx="446">
                  <c:v>1918.2083333332905</c:v>
                </c:pt>
                <c:pt idx="447">
                  <c:v>1918.2916666666238</c:v>
                </c:pt>
                <c:pt idx="448">
                  <c:v>1918.374999999957</c:v>
                </c:pt>
                <c:pt idx="449">
                  <c:v>1918.4583333332903</c:v>
                </c:pt>
                <c:pt idx="450">
                  <c:v>1918.5416666666235</c:v>
                </c:pt>
                <c:pt idx="451">
                  <c:v>1918.6249999999568</c:v>
                </c:pt>
                <c:pt idx="452">
                  <c:v>1918.7083333332901</c:v>
                </c:pt>
                <c:pt idx="453">
                  <c:v>1918.7916666666233</c:v>
                </c:pt>
                <c:pt idx="454">
                  <c:v>1918.8749999999566</c:v>
                </c:pt>
                <c:pt idx="455">
                  <c:v>1918.9583333332898</c:v>
                </c:pt>
                <c:pt idx="456">
                  <c:v>1919.0416666666231</c:v>
                </c:pt>
                <c:pt idx="457">
                  <c:v>1919.1249999999563</c:v>
                </c:pt>
                <c:pt idx="458">
                  <c:v>1919.2083333332896</c:v>
                </c:pt>
                <c:pt idx="459">
                  <c:v>1919.2916666666229</c:v>
                </c:pt>
                <c:pt idx="460">
                  <c:v>1919.3749999999561</c:v>
                </c:pt>
                <c:pt idx="461">
                  <c:v>1919.4583333332894</c:v>
                </c:pt>
                <c:pt idx="462">
                  <c:v>1919.5416666666226</c:v>
                </c:pt>
                <c:pt idx="463">
                  <c:v>1919.6249999999559</c:v>
                </c:pt>
                <c:pt idx="464">
                  <c:v>1919.7083333332891</c:v>
                </c:pt>
                <c:pt idx="465">
                  <c:v>1919.7916666666224</c:v>
                </c:pt>
                <c:pt idx="466">
                  <c:v>1919.8749999999557</c:v>
                </c:pt>
                <c:pt idx="467">
                  <c:v>1919.9583333332889</c:v>
                </c:pt>
                <c:pt idx="468">
                  <c:v>1920.0416666666222</c:v>
                </c:pt>
                <c:pt idx="469">
                  <c:v>1920.1249999999554</c:v>
                </c:pt>
                <c:pt idx="470">
                  <c:v>1920.2083333332887</c:v>
                </c:pt>
                <c:pt idx="471">
                  <c:v>1920.2916666666219</c:v>
                </c:pt>
                <c:pt idx="472">
                  <c:v>1920.3749999999552</c:v>
                </c:pt>
                <c:pt idx="473">
                  <c:v>1920.4583333332885</c:v>
                </c:pt>
                <c:pt idx="474">
                  <c:v>1920.5416666666217</c:v>
                </c:pt>
                <c:pt idx="475">
                  <c:v>1920.624999999955</c:v>
                </c:pt>
                <c:pt idx="476">
                  <c:v>1920.7083333332882</c:v>
                </c:pt>
                <c:pt idx="477">
                  <c:v>1920.7916666666215</c:v>
                </c:pt>
                <c:pt idx="478">
                  <c:v>1920.8749999999548</c:v>
                </c:pt>
                <c:pt idx="479">
                  <c:v>1920.958333333288</c:v>
                </c:pt>
                <c:pt idx="480">
                  <c:v>1921.0416666666213</c:v>
                </c:pt>
                <c:pt idx="481">
                  <c:v>1921.1249999999545</c:v>
                </c:pt>
                <c:pt idx="482">
                  <c:v>1921.2083333332878</c:v>
                </c:pt>
                <c:pt idx="483">
                  <c:v>1921.291666666621</c:v>
                </c:pt>
                <c:pt idx="484">
                  <c:v>1921.3749999999543</c:v>
                </c:pt>
                <c:pt idx="485">
                  <c:v>1921.4583333332876</c:v>
                </c:pt>
                <c:pt idx="486">
                  <c:v>1921.5416666666208</c:v>
                </c:pt>
                <c:pt idx="487">
                  <c:v>1921.6249999999541</c:v>
                </c:pt>
                <c:pt idx="488">
                  <c:v>1921.7083333332873</c:v>
                </c:pt>
                <c:pt idx="489">
                  <c:v>1921.7916666666206</c:v>
                </c:pt>
                <c:pt idx="490">
                  <c:v>1921.8749999999538</c:v>
                </c:pt>
                <c:pt idx="491">
                  <c:v>1921.9583333332871</c:v>
                </c:pt>
                <c:pt idx="492">
                  <c:v>1922.0416666666204</c:v>
                </c:pt>
                <c:pt idx="493">
                  <c:v>1922.1249999999536</c:v>
                </c:pt>
                <c:pt idx="494">
                  <c:v>1922.2083333332869</c:v>
                </c:pt>
                <c:pt idx="495">
                  <c:v>1922.2916666666201</c:v>
                </c:pt>
                <c:pt idx="496">
                  <c:v>1922.3749999999534</c:v>
                </c:pt>
                <c:pt idx="497">
                  <c:v>1922.4583333332866</c:v>
                </c:pt>
                <c:pt idx="498">
                  <c:v>1922.5416666666199</c:v>
                </c:pt>
                <c:pt idx="499">
                  <c:v>1922.6249999999532</c:v>
                </c:pt>
                <c:pt idx="500">
                  <c:v>1922.7083333332864</c:v>
                </c:pt>
                <c:pt idx="501">
                  <c:v>1922.7916666666197</c:v>
                </c:pt>
                <c:pt idx="502">
                  <c:v>1922.8749999999529</c:v>
                </c:pt>
                <c:pt idx="503">
                  <c:v>1922.9583333332862</c:v>
                </c:pt>
                <c:pt idx="504">
                  <c:v>1923.0416666666194</c:v>
                </c:pt>
                <c:pt idx="505">
                  <c:v>1923.1249999999527</c:v>
                </c:pt>
                <c:pt idx="506">
                  <c:v>1923.208333333286</c:v>
                </c:pt>
                <c:pt idx="507">
                  <c:v>1923.2916666666192</c:v>
                </c:pt>
                <c:pt idx="508">
                  <c:v>1923.3749999999525</c:v>
                </c:pt>
                <c:pt idx="509">
                  <c:v>1923.4583333332857</c:v>
                </c:pt>
                <c:pt idx="510">
                  <c:v>1923.541666666619</c:v>
                </c:pt>
                <c:pt idx="511">
                  <c:v>1923.6249999999523</c:v>
                </c:pt>
                <c:pt idx="512">
                  <c:v>1923.7083333332855</c:v>
                </c:pt>
                <c:pt idx="513">
                  <c:v>1923.7916666666188</c:v>
                </c:pt>
                <c:pt idx="514">
                  <c:v>1923.874999999952</c:v>
                </c:pt>
                <c:pt idx="515">
                  <c:v>1923.9583333332853</c:v>
                </c:pt>
                <c:pt idx="516">
                  <c:v>1924.0416666666185</c:v>
                </c:pt>
                <c:pt idx="517">
                  <c:v>1924.1249999999518</c:v>
                </c:pt>
                <c:pt idx="518">
                  <c:v>1924.2083333332851</c:v>
                </c:pt>
                <c:pt idx="519">
                  <c:v>1924.2916666666183</c:v>
                </c:pt>
                <c:pt idx="520">
                  <c:v>1924.3749999999516</c:v>
                </c:pt>
                <c:pt idx="521">
                  <c:v>1924.4583333332848</c:v>
                </c:pt>
                <c:pt idx="522">
                  <c:v>1924.5416666666181</c:v>
                </c:pt>
                <c:pt idx="523">
                  <c:v>1924.6249999999513</c:v>
                </c:pt>
                <c:pt idx="524">
                  <c:v>1924.7083333332846</c:v>
                </c:pt>
                <c:pt idx="525">
                  <c:v>1924.7916666666179</c:v>
                </c:pt>
                <c:pt idx="526">
                  <c:v>1924.8749999999511</c:v>
                </c:pt>
                <c:pt idx="527">
                  <c:v>1924.9583333332844</c:v>
                </c:pt>
                <c:pt idx="528">
                  <c:v>1925.0416666666176</c:v>
                </c:pt>
                <c:pt idx="529">
                  <c:v>1925.1249999999509</c:v>
                </c:pt>
                <c:pt idx="530">
                  <c:v>1925.2083333332841</c:v>
                </c:pt>
                <c:pt idx="531">
                  <c:v>1925.2916666666174</c:v>
                </c:pt>
                <c:pt idx="532">
                  <c:v>1925.3749999999507</c:v>
                </c:pt>
                <c:pt idx="533">
                  <c:v>1925.4583333332839</c:v>
                </c:pt>
                <c:pt idx="534">
                  <c:v>1925.5416666666172</c:v>
                </c:pt>
                <c:pt idx="535">
                  <c:v>1925.6249999999504</c:v>
                </c:pt>
                <c:pt idx="536">
                  <c:v>1925.7083333332837</c:v>
                </c:pt>
                <c:pt idx="537">
                  <c:v>1925.7916666666169</c:v>
                </c:pt>
                <c:pt idx="538">
                  <c:v>1925.8749999999502</c:v>
                </c:pt>
                <c:pt idx="539">
                  <c:v>1925.9583333332835</c:v>
                </c:pt>
                <c:pt idx="540">
                  <c:v>1926.0416666666167</c:v>
                </c:pt>
                <c:pt idx="541">
                  <c:v>1926.12499999995</c:v>
                </c:pt>
                <c:pt idx="542">
                  <c:v>1926.2083333332832</c:v>
                </c:pt>
                <c:pt idx="543">
                  <c:v>1926.2916666666165</c:v>
                </c:pt>
                <c:pt idx="544">
                  <c:v>1926.3749999999498</c:v>
                </c:pt>
                <c:pt idx="545">
                  <c:v>1926.458333333283</c:v>
                </c:pt>
                <c:pt idx="546">
                  <c:v>1926.5416666666163</c:v>
                </c:pt>
                <c:pt idx="547">
                  <c:v>1926.6249999999495</c:v>
                </c:pt>
                <c:pt idx="548">
                  <c:v>1926.7083333332828</c:v>
                </c:pt>
                <c:pt idx="549">
                  <c:v>1926.791666666616</c:v>
                </c:pt>
                <c:pt idx="550">
                  <c:v>1926.8749999999493</c:v>
                </c:pt>
                <c:pt idx="551">
                  <c:v>1926.9583333332826</c:v>
                </c:pt>
                <c:pt idx="552">
                  <c:v>1927.0416666666158</c:v>
                </c:pt>
                <c:pt idx="553">
                  <c:v>1927.1249999999491</c:v>
                </c:pt>
                <c:pt idx="554">
                  <c:v>1927.2083333332823</c:v>
                </c:pt>
                <c:pt idx="555">
                  <c:v>1927.2916666666156</c:v>
                </c:pt>
                <c:pt idx="556">
                  <c:v>1927.3749999999488</c:v>
                </c:pt>
                <c:pt idx="557">
                  <c:v>1927.4583333332821</c:v>
                </c:pt>
                <c:pt idx="558">
                  <c:v>1927.5416666666154</c:v>
                </c:pt>
                <c:pt idx="559">
                  <c:v>1927.6249999999486</c:v>
                </c:pt>
                <c:pt idx="560">
                  <c:v>1927.7083333332819</c:v>
                </c:pt>
                <c:pt idx="561">
                  <c:v>1927.7916666666151</c:v>
                </c:pt>
                <c:pt idx="562">
                  <c:v>1927.8749999999484</c:v>
                </c:pt>
                <c:pt idx="563">
                  <c:v>1927.9583333332816</c:v>
                </c:pt>
                <c:pt idx="564">
                  <c:v>1928.0416666666149</c:v>
                </c:pt>
                <c:pt idx="565">
                  <c:v>1928.1249999999482</c:v>
                </c:pt>
                <c:pt idx="566">
                  <c:v>1928.2083333332814</c:v>
                </c:pt>
                <c:pt idx="567">
                  <c:v>1928.2916666666147</c:v>
                </c:pt>
                <c:pt idx="568">
                  <c:v>1928.3749999999479</c:v>
                </c:pt>
                <c:pt idx="569">
                  <c:v>1928.4583333332812</c:v>
                </c:pt>
                <c:pt idx="570">
                  <c:v>1928.5416666666144</c:v>
                </c:pt>
                <c:pt idx="571">
                  <c:v>1928.6249999999477</c:v>
                </c:pt>
                <c:pt idx="572">
                  <c:v>1928.708333333281</c:v>
                </c:pt>
                <c:pt idx="573">
                  <c:v>1928.7916666666142</c:v>
                </c:pt>
                <c:pt idx="574">
                  <c:v>1928.8749999999475</c:v>
                </c:pt>
                <c:pt idx="575">
                  <c:v>1928.9583333332807</c:v>
                </c:pt>
                <c:pt idx="576">
                  <c:v>1929.041666666614</c:v>
                </c:pt>
                <c:pt idx="577">
                  <c:v>1929.1249999999472</c:v>
                </c:pt>
                <c:pt idx="578">
                  <c:v>1929.2083333332805</c:v>
                </c:pt>
                <c:pt idx="579">
                  <c:v>1929.2916666666138</c:v>
                </c:pt>
                <c:pt idx="580">
                  <c:v>1929.374999999947</c:v>
                </c:pt>
                <c:pt idx="581">
                  <c:v>1929.4583333332803</c:v>
                </c:pt>
                <c:pt idx="582">
                  <c:v>1929.5416666666135</c:v>
                </c:pt>
                <c:pt idx="583">
                  <c:v>1929.6249999999468</c:v>
                </c:pt>
                <c:pt idx="584">
                  <c:v>1929.7083333332801</c:v>
                </c:pt>
                <c:pt idx="585">
                  <c:v>1929.7916666666133</c:v>
                </c:pt>
                <c:pt idx="586">
                  <c:v>1929.8749999999466</c:v>
                </c:pt>
                <c:pt idx="587">
                  <c:v>1929.9583333332798</c:v>
                </c:pt>
                <c:pt idx="588">
                  <c:v>1930.0416666666131</c:v>
                </c:pt>
                <c:pt idx="589">
                  <c:v>1930.1249999999463</c:v>
                </c:pt>
                <c:pt idx="590">
                  <c:v>1930.2083333332796</c:v>
                </c:pt>
                <c:pt idx="591">
                  <c:v>1930.2916666666129</c:v>
                </c:pt>
                <c:pt idx="592">
                  <c:v>1930.3749999999461</c:v>
                </c:pt>
                <c:pt idx="593">
                  <c:v>1930.4583333332794</c:v>
                </c:pt>
                <c:pt idx="594">
                  <c:v>1930.5416666666126</c:v>
                </c:pt>
                <c:pt idx="595">
                  <c:v>1930.6249999999459</c:v>
                </c:pt>
                <c:pt idx="596">
                  <c:v>1930.7083333332791</c:v>
                </c:pt>
                <c:pt idx="597">
                  <c:v>1930.7916666666124</c:v>
                </c:pt>
                <c:pt idx="598">
                  <c:v>1930.8749999999457</c:v>
                </c:pt>
                <c:pt idx="599">
                  <c:v>1930.9583333332789</c:v>
                </c:pt>
                <c:pt idx="600">
                  <c:v>1931.0416666666122</c:v>
                </c:pt>
                <c:pt idx="601">
                  <c:v>1931.1249999999454</c:v>
                </c:pt>
                <c:pt idx="602">
                  <c:v>1931.2083333332787</c:v>
                </c:pt>
                <c:pt idx="603">
                  <c:v>1931.2916666666119</c:v>
                </c:pt>
                <c:pt idx="604">
                  <c:v>1931.3749999999452</c:v>
                </c:pt>
                <c:pt idx="605">
                  <c:v>1931.4583333332785</c:v>
                </c:pt>
                <c:pt idx="606">
                  <c:v>1931.5416666666117</c:v>
                </c:pt>
                <c:pt idx="607">
                  <c:v>1931.624999999945</c:v>
                </c:pt>
                <c:pt idx="608">
                  <c:v>1931.7083333332782</c:v>
                </c:pt>
                <c:pt idx="609">
                  <c:v>1931.7916666666115</c:v>
                </c:pt>
                <c:pt idx="610">
                  <c:v>1931.8749999999447</c:v>
                </c:pt>
                <c:pt idx="611">
                  <c:v>1931.958333333278</c:v>
                </c:pt>
                <c:pt idx="612">
                  <c:v>1932.0416666666113</c:v>
                </c:pt>
                <c:pt idx="613">
                  <c:v>1932.1249999999445</c:v>
                </c:pt>
                <c:pt idx="614">
                  <c:v>1932.2083333332778</c:v>
                </c:pt>
                <c:pt idx="615">
                  <c:v>1932.291666666611</c:v>
                </c:pt>
                <c:pt idx="616">
                  <c:v>1932.3749999999443</c:v>
                </c:pt>
                <c:pt idx="617">
                  <c:v>1932.4583333332776</c:v>
                </c:pt>
                <c:pt idx="618">
                  <c:v>1932.5416666666108</c:v>
                </c:pt>
                <c:pt idx="619">
                  <c:v>1932.6249999999441</c:v>
                </c:pt>
                <c:pt idx="620">
                  <c:v>1932.7083333332773</c:v>
                </c:pt>
                <c:pt idx="621">
                  <c:v>1932.7916666666106</c:v>
                </c:pt>
                <c:pt idx="622">
                  <c:v>1932.8749999999438</c:v>
                </c:pt>
                <c:pt idx="623">
                  <c:v>1932.9583333332771</c:v>
                </c:pt>
                <c:pt idx="624">
                  <c:v>1933.0416666666104</c:v>
                </c:pt>
                <c:pt idx="625">
                  <c:v>1933.1249999999436</c:v>
                </c:pt>
                <c:pt idx="626">
                  <c:v>1933.2083333332769</c:v>
                </c:pt>
                <c:pt idx="627">
                  <c:v>1933.2916666666101</c:v>
                </c:pt>
                <c:pt idx="628">
                  <c:v>1933.3749999999434</c:v>
                </c:pt>
                <c:pt idx="629">
                  <c:v>1933.4583333332766</c:v>
                </c:pt>
                <c:pt idx="630">
                  <c:v>1933.5416666666099</c:v>
                </c:pt>
                <c:pt idx="631">
                  <c:v>1933.6249999999432</c:v>
                </c:pt>
                <c:pt idx="632">
                  <c:v>1933.7083333332764</c:v>
                </c:pt>
                <c:pt idx="633">
                  <c:v>1933.7916666666097</c:v>
                </c:pt>
                <c:pt idx="634">
                  <c:v>1933.8749999999429</c:v>
                </c:pt>
                <c:pt idx="635">
                  <c:v>1933.9583333332762</c:v>
                </c:pt>
                <c:pt idx="636">
                  <c:v>1934.0416666666094</c:v>
                </c:pt>
                <c:pt idx="637">
                  <c:v>1934.1249999999427</c:v>
                </c:pt>
                <c:pt idx="638">
                  <c:v>1934.208333333276</c:v>
                </c:pt>
                <c:pt idx="639">
                  <c:v>1934.2916666666092</c:v>
                </c:pt>
                <c:pt idx="640">
                  <c:v>1934.3749999999425</c:v>
                </c:pt>
                <c:pt idx="641">
                  <c:v>1934.4583333332757</c:v>
                </c:pt>
                <c:pt idx="642">
                  <c:v>1934.541666666609</c:v>
                </c:pt>
                <c:pt idx="643">
                  <c:v>1934.6249999999422</c:v>
                </c:pt>
                <c:pt idx="644">
                  <c:v>1934.7083333332755</c:v>
                </c:pt>
                <c:pt idx="645">
                  <c:v>1934.7916666666088</c:v>
                </c:pt>
                <c:pt idx="646">
                  <c:v>1934.874999999942</c:v>
                </c:pt>
                <c:pt idx="647">
                  <c:v>1934.9583333332753</c:v>
                </c:pt>
                <c:pt idx="648">
                  <c:v>1935.0416666666085</c:v>
                </c:pt>
                <c:pt idx="649">
                  <c:v>1935.1249999999418</c:v>
                </c:pt>
                <c:pt idx="650">
                  <c:v>1935.208333333275</c:v>
                </c:pt>
                <c:pt idx="651">
                  <c:v>1935.2916666666083</c:v>
                </c:pt>
                <c:pt idx="652">
                  <c:v>1935.3749999999416</c:v>
                </c:pt>
                <c:pt idx="653">
                  <c:v>1935.4583333332748</c:v>
                </c:pt>
                <c:pt idx="654">
                  <c:v>1935.5416666666081</c:v>
                </c:pt>
                <c:pt idx="655">
                  <c:v>1935.6249999999413</c:v>
                </c:pt>
                <c:pt idx="656">
                  <c:v>1935.7083333332746</c:v>
                </c:pt>
                <c:pt idx="657">
                  <c:v>1935.7916666666079</c:v>
                </c:pt>
                <c:pt idx="658">
                  <c:v>1935.8749999999411</c:v>
                </c:pt>
                <c:pt idx="659">
                  <c:v>1935.9583333332744</c:v>
                </c:pt>
                <c:pt idx="660">
                  <c:v>1936.0416666666076</c:v>
                </c:pt>
                <c:pt idx="661">
                  <c:v>1936.1249999999409</c:v>
                </c:pt>
                <c:pt idx="662">
                  <c:v>1936.2083333332741</c:v>
                </c:pt>
                <c:pt idx="663">
                  <c:v>1936.2916666666074</c:v>
                </c:pt>
                <c:pt idx="664">
                  <c:v>1936.3749999999407</c:v>
                </c:pt>
                <c:pt idx="665">
                  <c:v>1936.4583333332739</c:v>
                </c:pt>
                <c:pt idx="666">
                  <c:v>1936.5416666666072</c:v>
                </c:pt>
                <c:pt idx="667">
                  <c:v>1936.6249999999404</c:v>
                </c:pt>
                <c:pt idx="668">
                  <c:v>1936.7083333332737</c:v>
                </c:pt>
                <c:pt idx="669">
                  <c:v>1936.7916666666069</c:v>
                </c:pt>
                <c:pt idx="670">
                  <c:v>1936.8749999999402</c:v>
                </c:pt>
                <c:pt idx="671">
                  <c:v>1936.9583333332735</c:v>
                </c:pt>
                <c:pt idx="672">
                  <c:v>1937.0416666666067</c:v>
                </c:pt>
                <c:pt idx="673">
                  <c:v>1937.12499999994</c:v>
                </c:pt>
                <c:pt idx="674">
                  <c:v>1937.2083333332732</c:v>
                </c:pt>
                <c:pt idx="675">
                  <c:v>1937.2916666666065</c:v>
                </c:pt>
                <c:pt idx="676">
                  <c:v>1937.3749999999397</c:v>
                </c:pt>
                <c:pt idx="677">
                  <c:v>1937.458333333273</c:v>
                </c:pt>
                <c:pt idx="678">
                  <c:v>1937.5416666666063</c:v>
                </c:pt>
                <c:pt idx="679">
                  <c:v>1937.6249999999395</c:v>
                </c:pt>
                <c:pt idx="680">
                  <c:v>1937.7083333332728</c:v>
                </c:pt>
                <c:pt idx="681">
                  <c:v>1937.791666666606</c:v>
                </c:pt>
                <c:pt idx="682">
                  <c:v>1937.8749999999393</c:v>
                </c:pt>
                <c:pt idx="683">
                  <c:v>1937.9583333332725</c:v>
                </c:pt>
                <c:pt idx="684">
                  <c:v>1938.0416666666058</c:v>
                </c:pt>
                <c:pt idx="685">
                  <c:v>1938.1249999999391</c:v>
                </c:pt>
                <c:pt idx="686">
                  <c:v>1938.2083333332723</c:v>
                </c:pt>
                <c:pt idx="687">
                  <c:v>1938.2916666666056</c:v>
                </c:pt>
                <c:pt idx="688">
                  <c:v>1938.3749999999388</c:v>
                </c:pt>
                <c:pt idx="689">
                  <c:v>1938.4583333332721</c:v>
                </c:pt>
                <c:pt idx="690">
                  <c:v>1938.5416666666054</c:v>
                </c:pt>
                <c:pt idx="691">
                  <c:v>1938.6249999999386</c:v>
                </c:pt>
                <c:pt idx="692">
                  <c:v>1938.7083333332719</c:v>
                </c:pt>
                <c:pt idx="693">
                  <c:v>1938.7916666666051</c:v>
                </c:pt>
                <c:pt idx="694">
                  <c:v>1938.8749999999384</c:v>
                </c:pt>
                <c:pt idx="695">
                  <c:v>1938.9583333332716</c:v>
                </c:pt>
                <c:pt idx="696">
                  <c:v>1939.0416666666049</c:v>
                </c:pt>
                <c:pt idx="697">
                  <c:v>1939.1249999999382</c:v>
                </c:pt>
                <c:pt idx="698">
                  <c:v>1939.2083333332714</c:v>
                </c:pt>
                <c:pt idx="699">
                  <c:v>1939.2916666666047</c:v>
                </c:pt>
                <c:pt idx="700">
                  <c:v>1939.3749999999379</c:v>
                </c:pt>
                <c:pt idx="701">
                  <c:v>1939.4583333332712</c:v>
                </c:pt>
                <c:pt idx="702">
                  <c:v>1939.5416666666044</c:v>
                </c:pt>
                <c:pt idx="703">
                  <c:v>1939.6249999999377</c:v>
                </c:pt>
                <c:pt idx="704">
                  <c:v>1939.708333333271</c:v>
                </c:pt>
                <c:pt idx="705">
                  <c:v>1939.7916666666042</c:v>
                </c:pt>
                <c:pt idx="706">
                  <c:v>1939.8749999999375</c:v>
                </c:pt>
                <c:pt idx="707">
                  <c:v>1939.9583333332707</c:v>
                </c:pt>
                <c:pt idx="708">
                  <c:v>1940.041666666604</c:v>
                </c:pt>
                <c:pt idx="709">
                  <c:v>1940.1249999999372</c:v>
                </c:pt>
                <c:pt idx="710">
                  <c:v>1940.2083333332705</c:v>
                </c:pt>
                <c:pt idx="711">
                  <c:v>1940.2916666666038</c:v>
                </c:pt>
                <c:pt idx="712">
                  <c:v>1940.374999999937</c:v>
                </c:pt>
                <c:pt idx="713">
                  <c:v>1940.4583333332703</c:v>
                </c:pt>
                <c:pt idx="714">
                  <c:v>1940.5416666666035</c:v>
                </c:pt>
                <c:pt idx="715">
                  <c:v>1940.6249999999368</c:v>
                </c:pt>
                <c:pt idx="716">
                  <c:v>1940.70833333327</c:v>
                </c:pt>
                <c:pt idx="717">
                  <c:v>1940.7916666666033</c:v>
                </c:pt>
                <c:pt idx="718">
                  <c:v>1940.8749999999366</c:v>
                </c:pt>
                <c:pt idx="719">
                  <c:v>1940.9583333332698</c:v>
                </c:pt>
                <c:pt idx="720">
                  <c:v>1941.0416666666031</c:v>
                </c:pt>
                <c:pt idx="721">
                  <c:v>1941.1249999999363</c:v>
                </c:pt>
                <c:pt idx="722">
                  <c:v>1941.2083333332696</c:v>
                </c:pt>
                <c:pt idx="723">
                  <c:v>1941.2916666666029</c:v>
                </c:pt>
                <c:pt idx="724">
                  <c:v>1941.3749999999361</c:v>
                </c:pt>
                <c:pt idx="725">
                  <c:v>1941.4583333332694</c:v>
                </c:pt>
                <c:pt idx="726">
                  <c:v>1941.5416666666026</c:v>
                </c:pt>
                <c:pt idx="727">
                  <c:v>1941.6249999999359</c:v>
                </c:pt>
                <c:pt idx="728">
                  <c:v>1941.7083333332691</c:v>
                </c:pt>
                <c:pt idx="729">
                  <c:v>1941.7916666666024</c:v>
                </c:pt>
                <c:pt idx="730">
                  <c:v>1941.8749999999357</c:v>
                </c:pt>
                <c:pt idx="731">
                  <c:v>1941.9583333332689</c:v>
                </c:pt>
                <c:pt idx="732">
                  <c:v>1942.0416666666022</c:v>
                </c:pt>
                <c:pt idx="733">
                  <c:v>1942.1249999999354</c:v>
                </c:pt>
                <c:pt idx="734">
                  <c:v>1942.2083333332687</c:v>
                </c:pt>
                <c:pt idx="735">
                  <c:v>1942.2916666666019</c:v>
                </c:pt>
                <c:pt idx="736">
                  <c:v>1942.3749999999352</c:v>
                </c:pt>
                <c:pt idx="737">
                  <c:v>1942.4583333332685</c:v>
                </c:pt>
                <c:pt idx="738">
                  <c:v>1942.5416666666017</c:v>
                </c:pt>
                <c:pt idx="739">
                  <c:v>1942.624999999935</c:v>
                </c:pt>
                <c:pt idx="740">
                  <c:v>1942.7083333332682</c:v>
                </c:pt>
                <c:pt idx="741">
                  <c:v>1942.7916666666015</c:v>
                </c:pt>
                <c:pt idx="742">
                  <c:v>1942.8749999999347</c:v>
                </c:pt>
                <c:pt idx="743">
                  <c:v>1942.958333333268</c:v>
                </c:pt>
                <c:pt idx="744">
                  <c:v>1943.0416666666013</c:v>
                </c:pt>
                <c:pt idx="745">
                  <c:v>1943.1249999999345</c:v>
                </c:pt>
                <c:pt idx="746">
                  <c:v>1943.2083333332678</c:v>
                </c:pt>
                <c:pt idx="747">
                  <c:v>1943.291666666601</c:v>
                </c:pt>
                <c:pt idx="748">
                  <c:v>1943.3749999999343</c:v>
                </c:pt>
                <c:pt idx="749">
                  <c:v>1943.4583333332675</c:v>
                </c:pt>
                <c:pt idx="750">
                  <c:v>1943.5416666666008</c:v>
                </c:pt>
                <c:pt idx="751">
                  <c:v>1943.6249999999341</c:v>
                </c:pt>
                <c:pt idx="752">
                  <c:v>1943.7083333332673</c:v>
                </c:pt>
                <c:pt idx="753">
                  <c:v>1943.7916666666006</c:v>
                </c:pt>
                <c:pt idx="754">
                  <c:v>1943.8749999999338</c:v>
                </c:pt>
                <c:pt idx="755">
                  <c:v>1943.9583333332671</c:v>
                </c:pt>
                <c:pt idx="756">
                  <c:v>1944.0416666666003</c:v>
                </c:pt>
                <c:pt idx="757">
                  <c:v>1944.1249999999336</c:v>
                </c:pt>
                <c:pt idx="758">
                  <c:v>1944.2083333332669</c:v>
                </c:pt>
                <c:pt idx="759">
                  <c:v>1944.2916666666001</c:v>
                </c:pt>
                <c:pt idx="760">
                  <c:v>1944.3749999999334</c:v>
                </c:pt>
                <c:pt idx="761">
                  <c:v>1944.4583333332666</c:v>
                </c:pt>
                <c:pt idx="762">
                  <c:v>1944.5416666665999</c:v>
                </c:pt>
                <c:pt idx="763">
                  <c:v>1944.6249999999332</c:v>
                </c:pt>
                <c:pt idx="764">
                  <c:v>1944.7083333332664</c:v>
                </c:pt>
                <c:pt idx="765">
                  <c:v>1944.7916666665997</c:v>
                </c:pt>
                <c:pt idx="766">
                  <c:v>1944.8749999999329</c:v>
                </c:pt>
                <c:pt idx="767">
                  <c:v>1944.9583333332662</c:v>
                </c:pt>
                <c:pt idx="768">
                  <c:v>1945.0416666665994</c:v>
                </c:pt>
                <c:pt idx="769">
                  <c:v>1945.1249999999327</c:v>
                </c:pt>
                <c:pt idx="770">
                  <c:v>1945.208333333266</c:v>
                </c:pt>
                <c:pt idx="771">
                  <c:v>1945.2916666665992</c:v>
                </c:pt>
                <c:pt idx="772">
                  <c:v>1945.3749999999325</c:v>
                </c:pt>
                <c:pt idx="773">
                  <c:v>1945.4583333332657</c:v>
                </c:pt>
                <c:pt idx="774">
                  <c:v>1945.541666666599</c:v>
                </c:pt>
                <c:pt idx="775">
                  <c:v>1945.6249999999322</c:v>
                </c:pt>
                <c:pt idx="776">
                  <c:v>1945.7083333332655</c:v>
                </c:pt>
                <c:pt idx="777">
                  <c:v>1945.7916666665988</c:v>
                </c:pt>
                <c:pt idx="778">
                  <c:v>1945.874999999932</c:v>
                </c:pt>
                <c:pt idx="779">
                  <c:v>1945.9583333332653</c:v>
                </c:pt>
                <c:pt idx="780">
                  <c:v>1946.0416666665985</c:v>
                </c:pt>
                <c:pt idx="781">
                  <c:v>1946.1249999999318</c:v>
                </c:pt>
                <c:pt idx="782">
                  <c:v>1946.208333333265</c:v>
                </c:pt>
                <c:pt idx="783">
                  <c:v>1946.2916666665983</c:v>
                </c:pt>
                <c:pt idx="784">
                  <c:v>1946.3749999999316</c:v>
                </c:pt>
                <c:pt idx="785">
                  <c:v>1946.4583333332648</c:v>
                </c:pt>
                <c:pt idx="786">
                  <c:v>1946.5416666665981</c:v>
                </c:pt>
                <c:pt idx="787">
                  <c:v>1946.6249999999313</c:v>
                </c:pt>
                <c:pt idx="788">
                  <c:v>1946.7083333332646</c:v>
                </c:pt>
                <c:pt idx="789">
                  <c:v>1946.7916666665978</c:v>
                </c:pt>
                <c:pt idx="790">
                  <c:v>1946.8749999999311</c:v>
                </c:pt>
                <c:pt idx="791">
                  <c:v>1946.9583333332644</c:v>
                </c:pt>
                <c:pt idx="792">
                  <c:v>1947.0416666665976</c:v>
                </c:pt>
                <c:pt idx="793">
                  <c:v>1947.1249999999309</c:v>
                </c:pt>
                <c:pt idx="794">
                  <c:v>1947.2083333332641</c:v>
                </c:pt>
                <c:pt idx="795">
                  <c:v>1947.2916666665974</c:v>
                </c:pt>
                <c:pt idx="796">
                  <c:v>1947.3749999999307</c:v>
                </c:pt>
                <c:pt idx="797">
                  <c:v>1947.4583333332639</c:v>
                </c:pt>
                <c:pt idx="798">
                  <c:v>1947.5416666665972</c:v>
                </c:pt>
                <c:pt idx="799">
                  <c:v>1947.6249999999304</c:v>
                </c:pt>
                <c:pt idx="800">
                  <c:v>1947.7083333332637</c:v>
                </c:pt>
                <c:pt idx="801">
                  <c:v>1947.7916666665969</c:v>
                </c:pt>
                <c:pt idx="802">
                  <c:v>1947.8749999999302</c:v>
                </c:pt>
                <c:pt idx="803">
                  <c:v>1947.9583333332635</c:v>
                </c:pt>
                <c:pt idx="804">
                  <c:v>1948.0416666665967</c:v>
                </c:pt>
                <c:pt idx="805">
                  <c:v>1948.12499999993</c:v>
                </c:pt>
                <c:pt idx="806">
                  <c:v>1948.2083333332632</c:v>
                </c:pt>
                <c:pt idx="807">
                  <c:v>1948.2916666665965</c:v>
                </c:pt>
                <c:pt idx="808">
                  <c:v>1948.3749999999297</c:v>
                </c:pt>
                <c:pt idx="809">
                  <c:v>1948.458333333263</c:v>
                </c:pt>
                <c:pt idx="810">
                  <c:v>1948.5416666665963</c:v>
                </c:pt>
                <c:pt idx="811">
                  <c:v>1948.6249999999295</c:v>
                </c:pt>
                <c:pt idx="812">
                  <c:v>1948.7083333332628</c:v>
                </c:pt>
                <c:pt idx="813">
                  <c:v>1948.791666666596</c:v>
                </c:pt>
                <c:pt idx="814">
                  <c:v>1948.8749999999293</c:v>
                </c:pt>
                <c:pt idx="815">
                  <c:v>1948.9583333332625</c:v>
                </c:pt>
                <c:pt idx="816">
                  <c:v>1949.0416666665958</c:v>
                </c:pt>
                <c:pt idx="817">
                  <c:v>1949.1249999999291</c:v>
                </c:pt>
                <c:pt idx="818">
                  <c:v>1949.2083333332623</c:v>
                </c:pt>
                <c:pt idx="819">
                  <c:v>1949.2916666665956</c:v>
                </c:pt>
                <c:pt idx="820">
                  <c:v>1949.3749999999288</c:v>
                </c:pt>
                <c:pt idx="821">
                  <c:v>1949.4583333332621</c:v>
                </c:pt>
                <c:pt idx="822">
                  <c:v>1949.5416666665953</c:v>
                </c:pt>
                <c:pt idx="823">
                  <c:v>1949.6249999999286</c:v>
                </c:pt>
                <c:pt idx="824">
                  <c:v>1949.7083333332619</c:v>
                </c:pt>
                <c:pt idx="825">
                  <c:v>1949.7916666665951</c:v>
                </c:pt>
                <c:pt idx="826">
                  <c:v>1949.8749999999284</c:v>
                </c:pt>
                <c:pt idx="827">
                  <c:v>1949.9583333332616</c:v>
                </c:pt>
                <c:pt idx="828">
                  <c:v>1950.0416666665949</c:v>
                </c:pt>
                <c:pt idx="829">
                  <c:v>1950.1249999999281</c:v>
                </c:pt>
                <c:pt idx="830">
                  <c:v>1950.2083333332614</c:v>
                </c:pt>
                <c:pt idx="831">
                  <c:v>1950.2916666665947</c:v>
                </c:pt>
                <c:pt idx="832">
                  <c:v>1950.3749999999279</c:v>
                </c:pt>
                <c:pt idx="833">
                  <c:v>1950.4583333332612</c:v>
                </c:pt>
                <c:pt idx="834">
                  <c:v>1950.5416666665944</c:v>
                </c:pt>
                <c:pt idx="835">
                  <c:v>1950.6249999999277</c:v>
                </c:pt>
                <c:pt idx="836">
                  <c:v>1950.708333333261</c:v>
                </c:pt>
                <c:pt idx="837">
                  <c:v>1950.7916666665942</c:v>
                </c:pt>
                <c:pt idx="838">
                  <c:v>1950.8749999999275</c:v>
                </c:pt>
                <c:pt idx="839">
                  <c:v>1950.9583333332607</c:v>
                </c:pt>
                <c:pt idx="840">
                  <c:v>1951.041666666594</c:v>
                </c:pt>
                <c:pt idx="841">
                  <c:v>1951.1249999999272</c:v>
                </c:pt>
                <c:pt idx="842">
                  <c:v>1951.2083333332605</c:v>
                </c:pt>
                <c:pt idx="843">
                  <c:v>1951.2916666665938</c:v>
                </c:pt>
                <c:pt idx="844">
                  <c:v>1951.374999999927</c:v>
                </c:pt>
                <c:pt idx="845">
                  <c:v>1951.4583333332603</c:v>
                </c:pt>
                <c:pt idx="846">
                  <c:v>1951.5416666665935</c:v>
                </c:pt>
                <c:pt idx="847">
                  <c:v>1951.6249999999268</c:v>
                </c:pt>
                <c:pt idx="848">
                  <c:v>1951.70833333326</c:v>
                </c:pt>
                <c:pt idx="849">
                  <c:v>1951.7916666665933</c:v>
                </c:pt>
                <c:pt idx="850">
                  <c:v>1951.8749999999266</c:v>
                </c:pt>
                <c:pt idx="851">
                  <c:v>1951.9583333332598</c:v>
                </c:pt>
                <c:pt idx="852">
                  <c:v>1952.0416666665931</c:v>
                </c:pt>
                <c:pt idx="853">
                  <c:v>1952.1249999999263</c:v>
                </c:pt>
                <c:pt idx="854">
                  <c:v>1952.2083333332596</c:v>
                </c:pt>
                <c:pt idx="855">
                  <c:v>1952.2916666665928</c:v>
                </c:pt>
                <c:pt idx="856">
                  <c:v>1952.3749999999261</c:v>
                </c:pt>
                <c:pt idx="857">
                  <c:v>1952.4583333332594</c:v>
                </c:pt>
                <c:pt idx="858">
                  <c:v>1952.5416666665926</c:v>
                </c:pt>
                <c:pt idx="859">
                  <c:v>1952.6249999999259</c:v>
                </c:pt>
                <c:pt idx="860">
                  <c:v>1952.7083333332591</c:v>
                </c:pt>
                <c:pt idx="861">
                  <c:v>1952.7916666665924</c:v>
                </c:pt>
                <c:pt idx="862">
                  <c:v>1952.8749999999256</c:v>
                </c:pt>
                <c:pt idx="863">
                  <c:v>1952.9583333332589</c:v>
                </c:pt>
                <c:pt idx="864">
                  <c:v>1953.0416666665922</c:v>
                </c:pt>
                <c:pt idx="865">
                  <c:v>1953.1249999999254</c:v>
                </c:pt>
                <c:pt idx="866">
                  <c:v>1953.2083333332587</c:v>
                </c:pt>
                <c:pt idx="867">
                  <c:v>1953.2916666665919</c:v>
                </c:pt>
                <c:pt idx="868">
                  <c:v>1953.3749999999252</c:v>
                </c:pt>
                <c:pt idx="869">
                  <c:v>1953.4583333332585</c:v>
                </c:pt>
                <c:pt idx="870">
                  <c:v>1953.5416666665917</c:v>
                </c:pt>
                <c:pt idx="871">
                  <c:v>1953.624999999925</c:v>
                </c:pt>
                <c:pt idx="872">
                  <c:v>1953.7083333332582</c:v>
                </c:pt>
                <c:pt idx="873">
                  <c:v>1953.7916666665915</c:v>
                </c:pt>
                <c:pt idx="874">
                  <c:v>1953.8749999999247</c:v>
                </c:pt>
                <c:pt idx="875">
                  <c:v>1953.958333333258</c:v>
                </c:pt>
                <c:pt idx="876">
                  <c:v>1954.0416666665913</c:v>
                </c:pt>
                <c:pt idx="877">
                  <c:v>1954.1249999999245</c:v>
                </c:pt>
                <c:pt idx="878">
                  <c:v>1954.2083333332578</c:v>
                </c:pt>
                <c:pt idx="879">
                  <c:v>1954.291666666591</c:v>
                </c:pt>
                <c:pt idx="880">
                  <c:v>1954.3749999999243</c:v>
                </c:pt>
                <c:pt idx="881">
                  <c:v>1954.4583333332575</c:v>
                </c:pt>
                <c:pt idx="882">
                  <c:v>1954.5416666665908</c:v>
                </c:pt>
                <c:pt idx="883">
                  <c:v>1954.6249999999241</c:v>
                </c:pt>
                <c:pt idx="884">
                  <c:v>1954.7083333332573</c:v>
                </c:pt>
                <c:pt idx="885">
                  <c:v>1954.7916666665906</c:v>
                </c:pt>
                <c:pt idx="886">
                  <c:v>1954.8749999999238</c:v>
                </c:pt>
                <c:pt idx="887">
                  <c:v>1954.9583333332571</c:v>
                </c:pt>
                <c:pt idx="888">
                  <c:v>1955.0416666665903</c:v>
                </c:pt>
                <c:pt idx="889">
                  <c:v>1955.1249999999236</c:v>
                </c:pt>
                <c:pt idx="890">
                  <c:v>1955.2083333332569</c:v>
                </c:pt>
                <c:pt idx="891">
                  <c:v>1955.2916666665901</c:v>
                </c:pt>
                <c:pt idx="892">
                  <c:v>1955.3749999999234</c:v>
                </c:pt>
                <c:pt idx="893">
                  <c:v>1955.4583333332566</c:v>
                </c:pt>
                <c:pt idx="894">
                  <c:v>1955.5416666665899</c:v>
                </c:pt>
                <c:pt idx="895">
                  <c:v>1955.6249999999231</c:v>
                </c:pt>
                <c:pt idx="896">
                  <c:v>1955.7083333332564</c:v>
                </c:pt>
                <c:pt idx="897">
                  <c:v>1955.7916666665897</c:v>
                </c:pt>
                <c:pt idx="898">
                  <c:v>1955.8749999999229</c:v>
                </c:pt>
                <c:pt idx="899">
                  <c:v>1955.9583333332562</c:v>
                </c:pt>
                <c:pt idx="900">
                  <c:v>1956.0416666665894</c:v>
                </c:pt>
                <c:pt idx="901">
                  <c:v>1956.1249999999227</c:v>
                </c:pt>
                <c:pt idx="902">
                  <c:v>1956.208333333256</c:v>
                </c:pt>
                <c:pt idx="903">
                  <c:v>1956.2916666665892</c:v>
                </c:pt>
                <c:pt idx="904">
                  <c:v>1956.3749999999225</c:v>
                </c:pt>
                <c:pt idx="905">
                  <c:v>1956.4583333332557</c:v>
                </c:pt>
                <c:pt idx="906">
                  <c:v>1956.541666666589</c:v>
                </c:pt>
                <c:pt idx="907">
                  <c:v>1956.6249999999222</c:v>
                </c:pt>
                <c:pt idx="908">
                  <c:v>1956.7083333332555</c:v>
                </c:pt>
                <c:pt idx="909">
                  <c:v>1956.7916666665888</c:v>
                </c:pt>
                <c:pt idx="910">
                  <c:v>1956.874999999922</c:v>
                </c:pt>
                <c:pt idx="911">
                  <c:v>1956.9583333332553</c:v>
                </c:pt>
                <c:pt idx="912">
                  <c:v>1957.0416666665885</c:v>
                </c:pt>
                <c:pt idx="913">
                  <c:v>1957.1249999999218</c:v>
                </c:pt>
                <c:pt idx="914">
                  <c:v>1957.208333333255</c:v>
                </c:pt>
                <c:pt idx="915">
                  <c:v>1957.2916666665883</c:v>
                </c:pt>
                <c:pt idx="916">
                  <c:v>1957.3749999999216</c:v>
                </c:pt>
                <c:pt idx="917">
                  <c:v>1957.4583333332548</c:v>
                </c:pt>
                <c:pt idx="918">
                  <c:v>1957.5416666665881</c:v>
                </c:pt>
                <c:pt idx="919">
                  <c:v>1957.6249999999213</c:v>
                </c:pt>
                <c:pt idx="920">
                  <c:v>1957.7083333332546</c:v>
                </c:pt>
                <c:pt idx="921">
                  <c:v>1957.7916666665878</c:v>
                </c:pt>
                <c:pt idx="922">
                  <c:v>1957.8749999999211</c:v>
                </c:pt>
                <c:pt idx="923">
                  <c:v>1957.9583333332544</c:v>
                </c:pt>
                <c:pt idx="924">
                  <c:v>1958.0416666665876</c:v>
                </c:pt>
                <c:pt idx="925">
                  <c:v>1958.1249999999209</c:v>
                </c:pt>
                <c:pt idx="926">
                  <c:v>1958.2083333332541</c:v>
                </c:pt>
                <c:pt idx="927">
                  <c:v>1958.2916666665874</c:v>
                </c:pt>
                <c:pt idx="928">
                  <c:v>1958.3749999999206</c:v>
                </c:pt>
                <c:pt idx="929">
                  <c:v>1958.4583333332539</c:v>
                </c:pt>
                <c:pt idx="930">
                  <c:v>1958.5416666665872</c:v>
                </c:pt>
                <c:pt idx="931">
                  <c:v>1958.6249999999204</c:v>
                </c:pt>
                <c:pt idx="932">
                  <c:v>1958.7083333332537</c:v>
                </c:pt>
                <c:pt idx="933">
                  <c:v>1958.7916666665869</c:v>
                </c:pt>
                <c:pt idx="934">
                  <c:v>1958.8749999999202</c:v>
                </c:pt>
                <c:pt idx="935">
                  <c:v>1958.9583333332534</c:v>
                </c:pt>
                <c:pt idx="936">
                  <c:v>1959.0416666665867</c:v>
                </c:pt>
                <c:pt idx="937">
                  <c:v>1959.12499999992</c:v>
                </c:pt>
                <c:pt idx="938">
                  <c:v>1959.2083333332532</c:v>
                </c:pt>
                <c:pt idx="939">
                  <c:v>1959.2916666665865</c:v>
                </c:pt>
                <c:pt idx="940">
                  <c:v>1959.3749999999197</c:v>
                </c:pt>
                <c:pt idx="941">
                  <c:v>1959.458333333253</c:v>
                </c:pt>
                <c:pt idx="942">
                  <c:v>1959.5416666665863</c:v>
                </c:pt>
                <c:pt idx="943">
                  <c:v>1959.6249999999195</c:v>
                </c:pt>
                <c:pt idx="944">
                  <c:v>1959.7083333332528</c:v>
                </c:pt>
                <c:pt idx="945">
                  <c:v>1959.791666666586</c:v>
                </c:pt>
                <c:pt idx="946">
                  <c:v>1959.8749999999193</c:v>
                </c:pt>
                <c:pt idx="947">
                  <c:v>1959.9583333332525</c:v>
                </c:pt>
                <c:pt idx="948">
                  <c:v>1960.0416666665858</c:v>
                </c:pt>
                <c:pt idx="949">
                  <c:v>1960.1249999999191</c:v>
                </c:pt>
                <c:pt idx="950">
                  <c:v>1960.2083333332523</c:v>
                </c:pt>
                <c:pt idx="951">
                  <c:v>1960.2916666665856</c:v>
                </c:pt>
                <c:pt idx="952">
                  <c:v>1960.3749999999188</c:v>
                </c:pt>
                <c:pt idx="953">
                  <c:v>1960.4583333332521</c:v>
                </c:pt>
                <c:pt idx="954">
                  <c:v>1960.5416666665853</c:v>
                </c:pt>
                <c:pt idx="955">
                  <c:v>1960.6249999999186</c:v>
                </c:pt>
                <c:pt idx="956">
                  <c:v>1960.7083333332519</c:v>
                </c:pt>
                <c:pt idx="957">
                  <c:v>1960.7916666665851</c:v>
                </c:pt>
                <c:pt idx="958">
                  <c:v>1960.8749999999184</c:v>
                </c:pt>
                <c:pt idx="959">
                  <c:v>1960.9583333332516</c:v>
                </c:pt>
                <c:pt idx="960">
                  <c:v>1961.0416666665849</c:v>
                </c:pt>
                <c:pt idx="961">
                  <c:v>1961.1249999999181</c:v>
                </c:pt>
                <c:pt idx="962">
                  <c:v>1961.2083333332514</c:v>
                </c:pt>
                <c:pt idx="963">
                  <c:v>1961.2916666665847</c:v>
                </c:pt>
                <c:pt idx="964">
                  <c:v>1961.3749999999179</c:v>
                </c:pt>
                <c:pt idx="965">
                  <c:v>1961.4583333332512</c:v>
                </c:pt>
                <c:pt idx="966">
                  <c:v>1961.5416666665844</c:v>
                </c:pt>
                <c:pt idx="967">
                  <c:v>1961.6249999999177</c:v>
                </c:pt>
                <c:pt idx="968">
                  <c:v>1961.7083333332509</c:v>
                </c:pt>
                <c:pt idx="969">
                  <c:v>1961.7916666665842</c:v>
                </c:pt>
                <c:pt idx="970">
                  <c:v>1961.8749999999175</c:v>
                </c:pt>
                <c:pt idx="971">
                  <c:v>1961.9583333332507</c:v>
                </c:pt>
                <c:pt idx="972">
                  <c:v>1962.041666666584</c:v>
                </c:pt>
                <c:pt idx="973">
                  <c:v>1962.1249999999172</c:v>
                </c:pt>
                <c:pt idx="974">
                  <c:v>1962.2083333332505</c:v>
                </c:pt>
                <c:pt idx="975">
                  <c:v>1962.2916666665838</c:v>
                </c:pt>
                <c:pt idx="976">
                  <c:v>1962.374999999917</c:v>
                </c:pt>
                <c:pt idx="977">
                  <c:v>1962.4583333332503</c:v>
                </c:pt>
                <c:pt idx="978">
                  <c:v>1962.5416666665835</c:v>
                </c:pt>
                <c:pt idx="979">
                  <c:v>1962.6249999999168</c:v>
                </c:pt>
                <c:pt idx="980">
                  <c:v>1962.70833333325</c:v>
                </c:pt>
                <c:pt idx="981">
                  <c:v>1962.7916666665833</c:v>
                </c:pt>
                <c:pt idx="982">
                  <c:v>1962.8749999999166</c:v>
                </c:pt>
                <c:pt idx="983">
                  <c:v>1962.9583333332498</c:v>
                </c:pt>
                <c:pt idx="984">
                  <c:v>1963.0416666665831</c:v>
                </c:pt>
                <c:pt idx="985">
                  <c:v>1963.1249999999163</c:v>
                </c:pt>
                <c:pt idx="986">
                  <c:v>1963.2083333332496</c:v>
                </c:pt>
                <c:pt idx="987">
                  <c:v>1963.2916666665828</c:v>
                </c:pt>
                <c:pt idx="988">
                  <c:v>1963.3749999999161</c:v>
                </c:pt>
                <c:pt idx="989">
                  <c:v>1963.4583333332494</c:v>
                </c:pt>
                <c:pt idx="990">
                  <c:v>1963.5416666665826</c:v>
                </c:pt>
                <c:pt idx="991">
                  <c:v>1963.6249999999159</c:v>
                </c:pt>
                <c:pt idx="992">
                  <c:v>1963.7083333332491</c:v>
                </c:pt>
                <c:pt idx="993">
                  <c:v>1963.7916666665824</c:v>
                </c:pt>
                <c:pt idx="994">
                  <c:v>1963.8749999999156</c:v>
                </c:pt>
                <c:pt idx="995">
                  <c:v>1963.9583333332489</c:v>
                </c:pt>
                <c:pt idx="996">
                  <c:v>1964.0416666665822</c:v>
                </c:pt>
                <c:pt idx="997">
                  <c:v>1964.1249999999154</c:v>
                </c:pt>
                <c:pt idx="998">
                  <c:v>1964.2083333332487</c:v>
                </c:pt>
                <c:pt idx="999">
                  <c:v>1964.2916666665819</c:v>
                </c:pt>
                <c:pt idx="1000">
                  <c:v>1964.3749999999152</c:v>
                </c:pt>
                <c:pt idx="1001">
                  <c:v>1964.4583333332484</c:v>
                </c:pt>
                <c:pt idx="1002">
                  <c:v>1964.5416666665817</c:v>
                </c:pt>
                <c:pt idx="1003">
                  <c:v>1964.624999999915</c:v>
                </c:pt>
                <c:pt idx="1004">
                  <c:v>1964.7083333332482</c:v>
                </c:pt>
                <c:pt idx="1005">
                  <c:v>1964.7916666665815</c:v>
                </c:pt>
                <c:pt idx="1006">
                  <c:v>1964.8749999999147</c:v>
                </c:pt>
                <c:pt idx="1007">
                  <c:v>1964.958333333248</c:v>
                </c:pt>
                <c:pt idx="1008">
                  <c:v>1965.0416666665812</c:v>
                </c:pt>
                <c:pt idx="1009">
                  <c:v>1965.1249999999145</c:v>
                </c:pt>
                <c:pt idx="1010">
                  <c:v>1965.2083333332478</c:v>
                </c:pt>
                <c:pt idx="1011">
                  <c:v>1965.291666666581</c:v>
                </c:pt>
                <c:pt idx="1012">
                  <c:v>1965.3749999999143</c:v>
                </c:pt>
                <c:pt idx="1013">
                  <c:v>1965.4583333332475</c:v>
                </c:pt>
                <c:pt idx="1014">
                  <c:v>1965.5416666665808</c:v>
                </c:pt>
                <c:pt idx="1015">
                  <c:v>1965.6249999999141</c:v>
                </c:pt>
                <c:pt idx="1016">
                  <c:v>1965.7083333332473</c:v>
                </c:pt>
                <c:pt idx="1017">
                  <c:v>1965.7916666665806</c:v>
                </c:pt>
                <c:pt idx="1018">
                  <c:v>1965.8749999999138</c:v>
                </c:pt>
                <c:pt idx="1019">
                  <c:v>1965.9583333332471</c:v>
                </c:pt>
                <c:pt idx="1020">
                  <c:v>1966.0416666665803</c:v>
                </c:pt>
                <c:pt idx="1021">
                  <c:v>1966.1249999999136</c:v>
                </c:pt>
                <c:pt idx="1022">
                  <c:v>1966.2083333332469</c:v>
                </c:pt>
                <c:pt idx="1023">
                  <c:v>1966.2916666665801</c:v>
                </c:pt>
                <c:pt idx="1024">
                  <c:v>1966.3749999999134</c:v>
                </c:pt>
                <c:pt idx="1025">
                  <c:v>1966.4583333332466</c:v>
                </c:pt>
                <c:pt idx="1026">
                  <c:v>1966.5416666665799</c:v>
                </c:pt>
                <c:pt idx="1027">
                  <c:v>1966.6249999999131</c:v>
                </c:pt>
                <c:pt idx="1028">
                  <c:v>1966.7083333332464</c:v>
                </c:pt>
                <c:pt idx="1029">
                  <c:v>1966.7916666665797</c:v>
                </c:pt>
                <c:pt idx="1030">
                  <c:v>1966.8749999999129</c:v>
                </c:pt>
                <c:pt idx="1031">
                  <c:v>1966.9583333332462</c:v>
                </c:pt>
                <c:pt idx="1032">
                  <c:v>1967.0416666665794</c:v>
                </c:pt>
                <c:pt idx="1033">
                  <c:v>1967.1249999999127</c:v>
                </c:pt>
                <c:pt idx="1034">
                  <c:v>1967.2083333332459</c:v>
                </c:pt>
                <c:pt idx="1035">
                  <c:v>1967.2916666665792</c:v>
                </c:pt>
                <c:pt idx="1036">
                  <c:v>1967.3749999999125</c:v>
                </c:pt>
                <c:pt idx="1037">
                  <c:v>1967.4583333332457</c:v>
                </c:pt>
                <c:pt idx="1038">
                  <c:v>1967.541666666579</c:v>
                </c:pt>
                <c:pt idx="1039">
                  <c:v>1967.6249999999122</c:v>
                </c:pt>
                <c:pt idx="1040">
                  <c:v>1967.7083333332455</c:v>
                </c:pt>
                <c:pt idx="1041">
                  <c:v>1967.7916666665787</c:v>
                </c:pt>
                <c:pt idx="1042">
                  <c:v>1967.874999999912</c:v>
                </c:pt>
                <c:pt idx="1043">
                  <c:v>1967.9583333332453</c:v>
                </c:pt>
                <c:pt idx="1044">
                  <c:v>1968.0416666665785</c:v>
                </c:pt>
                <c:pt idx="1045">
                  <c:v>1968.1249999999118</c:v>
                </c:pt>
                <c:pt idx="1046">
                  <c:v>1968.208333333245</c:v>
                </c:pt>
                <c:pt idx="1047">
                  <c:v>1968.2916666665783</c:v>
                </c:pt>
                <c:pt idx="1048">
                  <c:v>1968.3749999999116</c:v>
                </c:pt>
                <c:pt idx="1049">
                  <c:v>1968.4583333332448</c:v>
                </c:pt>
                <c:pt idx="1050">
                  <c:v>1968.5416666665781</c:v>
                </c:pt>
                <c:pt idx="1051">
                  <c:v>1968.6249999999113</c:v>
                </c:pt>
                <c:pt idx="1052">
                  <c:v>1968.7083333332446</c:v>
                </c:pt>
                <c:pt idx="1053">
                  <c:v>1968.7916666665778</c:v>
                </c:pt>
                <c:pt idx="1054">
                  <c:v>1968.8749999999111</c:v>
                </c:pt>
                <c:pt idx="1055">
                  <c:v>1968.9583333332444</c:v>
                </c:pt>
                <c:pt idx="1056">
                  <c:v>1969.0416666665776</c:v>
                </c:pt>
                <c:pt idx="1057">
                  <c:v>1969.1249999999109</c:v>
                </c:pt>
                <c:pt idx="1058">
                  <c:v>1969.2083333332441</c:v>
                </c:pt>
                <c:pt idx="1059">
                  <c:v>1969.2916666665774</c:v>
                </c:pt>
                <c:pt idx="1060">
                  <c:v>1969.3749999999106</c:v>
                </c:pt>
                <c:pt idx="1061">
                  <c:v>1969.4583333332439</c:v>
                </c:pt>
                <c:pt idx="1062">
                  <c:v>1969.5416666665772</c:v>
                </c:pt>
                <c:pt idx="1063">
                  <c:v>1969.6249999999104</c:v>
                </c:pt>
                <c:pt idx="1064">
                  <c:v>1969.7083333332437</c:v>
                </c:pt>
                <c:pt idx="1065">
                  <c:v>1969.7916666665769</c:v>
                </c:pt>
                <c:pt idx="1066">
                  <c:v>1969.8749999999102</c:v>
                </c:pt>
                <c:pt idx="1067">
                  <c:v>1969.9583333332434</c:v>
                </c:pt>
                <c:pt idx="1068">
                  <c:v>1970.0416666665767</c:v>
                </c:pt>
                <c:pt idx="1069">
                  <c:v>1970.12499999991</c:v>
                </c:pt>
                <c:pt idx="1070">
                  <c:v>1970.2083333332432</c:v>
                </c:pt>
                <c:pt idx="1071">
                  <c:v>1970.2916666665765</c:v>
                </c:pt>
                <c:pt idx="1072">
                  <c:v>1970.3749999999097</c:v>
                </c:pt>
                <c:pt idx="1073">
                  <c:v>1970.458333333243</c:v>
                </c:pt>
                <c:pt idx="1074">
                  <c:v>1970.5416666665762</c:v>
                </c:pt>
                <c:pt idx="1075">
                  <c:v>1970.6249999999095</c:v>
                </c:pt>
                <c:pt idx="1076">
                  <c:v>1970.7083333332428</c:v>
                </c:pt>
                <c:pt idx="1077">
                  <c:v>1970.791666666576</c:v>
                </c:pt>
                <c:pt idx="1078">
                  <c:v>1970.8749999999093</c:v>
                </c:pt>
                <c:pt idx="1079">
                  <c:v>1970.9583333332425</c:v>
                </c:pt>
                <c:pt idx="1080">
                  <c:v>1971.0416666665758</c:v>
                </c:pt>
                <c:pt idx="1081">
                  <c:v>1971.1249999999091</c:v>
                </c:pt>
                <c:pt idx="1082">
                  <c:v>1971.2083333332423</c:v>
                </c:pt>
                <c:pt idx="1083">
                  <c:v>1971.2916666665756</c:v>
                </c:pt>
                <c:pt idx="1084">
                  <c:v>1971.3749999999088</c:v>
                </c:pt>
                <c:pt idx="1085">
                  <c:v>1971.4583333332421</c:v>
                </c:pt>
                <c:pt idx="1086">
                  <c:v>1971.5416666665753</c:v>
                </c:pt>
                <c:pt idx="1087">
                  <c:v>1971.6249999999086</c:v>
                </c:pt>
                <c:pt idx="1088">
                  <c:v>1971.7083333332419</c:v>
                </c:pt>
                <c:pt idx="1089">
                  <c:v>1971.7916666665751</c:v>
                </c:pt>
                <c:pt idx="1090">
                  <c:v>1971.8749999999084</c:v>
                </c:pt>
                <c:pt idx="1091">
                  <c:v>1971.9583333332416</c:v>
                </c:pt>
                <c:pt idx="1092">
                  <c:v>1972.0416666665749</c:v>
                </c:pt>
                <c:pt idx="1093">
                  <c:v>1972.1249999999081</c:v>
                </c:pt>
                <c:pt idx="1094">
                  <c:v>1972.2083333332414</c:v>
                </c:pt>
                <c:pt idx="1095">
                  <c:v>1972.2916666665747</c:v>
                </c:pt>
                <c:pt idx="1096">
                  <c:v>1972.3749999999079</c:v>
                </c:pt>
                <c:pt idx="1097">
                  <c:v>1972.4583333332412</c:v>
                </c:pt>
                <c:pt idx="1098">
                  <c:v>1972.5416666665744</c:v>
                </c:pt>
                <c:pt idx="1099">
                  <c:v>1972.6249999999077</c:v>
                </c:pt>
                <c:pt idx="1100">
                  <c:v>1972.7083333332409</c:v>
                </c:pt>
                <c:pt idx="1101">
                  <c:v>1972.7916666665742</c:v>
                </c:pt>
                <c:pt idx="1102">
                  <c:v>1972.8749999999075</c:v>
                </c:pt>
                <c:pt idx="1103">
                  <c:v>1972.9583333332407</c:v>
                </c:pt>
                <c:pt idx="1104">
                  <c:v>1973.041666666574</c:v>
                </c:pt>
                <c:pt idx="1105">
                  <c:v>1973.1249999999072</c:v>
                </c:pt>
                <c:pt idx="1106">
                  <c:v>1973.2083333332405</c:v>
                </c:pt>
                <c:pt idx="1107">
                  <c:v>1973.2916666665737</c:v>
                </c:pt>
                <c:pt idx="1108">
                  <c:v>1973.374999999907</c:v>
                </c:pt>
                <c:pt idx="1109">
                  <c:v>1973.4583333332403</c:v>
                </c:pt>
                <c:pt idx="1110">
                  <c:v>1973.5416666665735</c:v>
                </c:pt>
                <c:pt idx="1111">
                  <c:v>1973.6249999999068</c:v>
                </c:pt>
                <c:pt idx="1112">
                  <c:v>1973.70833333324</c:v>
                </c:pt>
                <c:pt idx="1113">
                  <c:v>1973.7916666665733</c:v>
                </c:pt>
                <c:pt idx="1114">
                  <c:v>1973.8749999999065</c:v>
                </c:pt>
                <c:pt idx="1115">
                  <c:v>1973.9583333332398</c:v>
                </c:pt>
                <c:pt idx="1116">
                  <c:v>1974.0416666665731</c:v>
                </c:pt>
                <c:pt idx="1117">
                  <c:v>1974.1249999999063</c:v>
                </c:pt>
                <c:pt idx="1118">
                  <c:v>1974.2083333332396</c:v>
                </c:pt>
                <c:pt idx="1119">
                  <c:v>1974.2916666665728</c:v>
                </c:pt>
                <c:pt idx="1120">
                  <c:v>1974.3749999999061</c:v>
                </c:pt>
                <c:pt idx="1121">
                  <c:v>1974.4583333332394</c:v>
                </c:pt>
                <c:pt idx="1122">
                  <c:v>1974.5416666665726</c:v>
                </c:pt>
                <c:pt idx="1123">
                  <c:v>1974.6249999999059</c:v>
                </c:pt>
                <c:pt idx="1124">
                  <c:v>1974.7083333332391</c:v>
                </c:pt>
                <c:pt idx="1125">
                  <c:v>1974.7916666665724</c:v>
                </c:pt>
                <c:pt idx="1126">
                  <c:v>1974.8749999999056</c:v>
                </c:pt>
                <c:pt idx="1127">
                  <c:v>1974.9583333332389</c:v>
                </c:pt>
                <c:pt idx="1128">
                  <c:v>1975.0416666665722</c:v>
                </c:pt>
                <c:pt idx="1129">
                  <c:v>1975.1249999999054</c:v>
                </c:pt>
                <c:pt idx="1130">
                  <c:v>1975.2083333332387</c:v>
                </c:pt>
                <c:pt idx="1131">
                  <c:v>1975.2916666665719</c:v>
                </c:pt>
                <c:pt idx="1132">
                  <c:v>1975.3749999999052</c:v>
                </c:pt>
                <c:pt idx="1133">
                  <c:v>1975.4583333332384</c:v>
                </c:pt>
                <c:pt idx="1134">
                  <c:v>1975.5416666665717</c:v>
                </c:pt>
                <c:pt idx="1135">
                  <c:v>1975.624999999905</c:v>
                </c:pt>
                <c:pt idx="1136">
                  <c:v>1975.7083333332382</c:v>
                </c:pt>
                <c:pt idx="1137">
                  <c:v>1975.7916666665715</c:v>
                </c:pt>
                <c:pt idx="1138">
                  <c:v>1975.8749999999047</c:v>
                </c:pt>
                <c:pt idx="1139">
                  <c:v>1975.958333333238</c:v>
                </c:pt>
                <c:pt idx="1140">
                  <c:v>1976.0416666665712</c:v>
                </c:pt>
                <c:pt idx="1141">
                  <c:v>1976.1249999999045</c:v>
                </c:pt>
                <c:pt idx="1142">
                  <c:v>1976.2083333332378</c:v>
                </c:pt>
                <c:pt idx="1143">
                  <c:v>1976.291666666571</c:v>
                </c:pt>
                <c:pt idx="1144">
                  <c:v>1976.3749999999043</c:v>
                </c:pt>
                <c:pt idx="1145">
                  <c:v>1976.4583333332375</c:v>
                </c:pt>
                <c:pt idx="1146">
                  <c:v>1976.5416666665708</c:v>
                </c:pt>
                <c:pt idx="1147">
                  <c:v>1976.624999999904</c:v>
                </c:pt>
                <c:pt idx="1148">
                  <c:v>1976.7083333332373</c:v>
                </c:pt>
                <c:pt idx="1149">
                  <c:v>1976.7916666665706</c:v>
                </c:pt>
                <c:pt idx="1150">
                  <c:v>1976.8749999999038</c:v>
                </c:pt>
                <c:pt idx="1151">
                  <c:v>1976.9583333332371</c:v>
                </c:pt>
                <c:pt idx="1152">
                  <c:v>1977.0416666665703</c:v>
                </c:pt>
                <c:pt idx="1153">
                  <c:v>1977.1249999999036</c:v>
                </c:pt>
                <c:pt idx="1154">
                  <c:v>1977.2083333332369</c:v>
                </c:pt>
                <c:pt idx="1155">
                  <c:v>1977.2916666665701</c:v>
                </c:pt>
                <c:pt idx="1156">
                  <c:v>1977.3749999999034</c:v>
                </c:pt>
                <c:pt idx="1157">
                  <c:v>1977.4583333332366</c:v>
                </c:pt>
                <c:pt idx="1158">
                  <c:v>1977.5416666665699</c:v>
                </c:pt>
                <c:pt idx="1159">
                  <c:v>1977.6249999999031</c:v>
                </c:pt>
                <c:pt idx="1160">
                  <c:v>1977.7083333332364</c:v>
                </c:pt>
                <c:pt idx="1161">
                  <c:v>1977.7916666665697</c:v>
                </c:pt>
                <c:pt idx="1162">
                  <c:v>1977.8749999999029</c:v>
                </c:pt>
                <c:pt idx="1163">
                  <c:v>1977.9583333332362</c:v>
                </c:pt>
                <c:pt idx="1164">
                  <c:v>1978.0416666665694</c:v>
                </c:pt>
                <c:pt idx="1165">
                  <c:v>1978.1249999999027</c:v>
                </c:pt>
                <c:pt idx="1166">
                  <c:v>1978.2083333332359</c:v>
                </c:pt>
                <c:pt idx="1167">
                  <c:v>1978.2916666665692</c:v>
                </c:pt>
                <c:pt idx="1168">
                  <c:v>1978.3749999999025</c:v>
                </c:pt>
                <c:pt idx="1169">
                  <c:v>1978.4583333332357</c:v>
                </c:pt>
                <c:pt idx="1170">
                  <c:v>1978.541666666569</c:v>
                </c:pt>
                <c:pt idx="1171">
                  <c:v>1978.6249999999022</c:v>
                </c:pt>
                <c:pt idx="1172">
                  <c:v>1978.7083333332355</c:v>
                </c:pt>
                <c:pt idx="1173">
                  <c:v>1978.7916666665687</c:v>
                </c:pt>
                <c:pt idx="1174">
                  <c:v>1978.874999999902</c:v>
                </c:pt>
                <c:pt idx="1175">
                  <c:v>1978.9583333332353</c:v>
                </c:pt>
                <c:pt idx="1176">
                  <c:v>1979.0416666665685</c:v>
                </c:pt>
                <c:pt idx="1177">
                  <c:v>1979.1249999999018</c:v>
                </c:pt>
                <c:pt idx="1178">
                  <c:v>1979.208333333235</c:v>
                </c:pt>
                <c:pt idx="1179">
                  <c:v>1979.2916666665683</c:v>
                </c:pt>
                <c:pt idx="1180">
                  <c:v>1979.3749999999015</c:v>
                </c:pt>
                <c:pt idx="1181">
                  <c:v>1979.4583333332348</c:v>
                </c:pt>
                <c:pt idx="1182">
                  <c:v>1979.5416666665681</c:v>
                </c:pt>
                <c:pt idx="1183">
                  <c:v>1979.6249999999013</c:v>
                </c:pt>
                <c:pt idx="1184">
                  <c:v>1979.7083333332346</c:v>
                </c:pt>
                <c:pt idx="1185">
                  <c:v>1979.7916666665678</c:v>
                </c:pt>
                <c:pt idx="1186">
                  <c:v>1979.8749999999011</c:v>
                </c:pt>
                <c:pt idx="1187">
                  <c:v>1979.9583333332343</c:v>
                </c:pt>
                <c:pt idx="1188">
                  <c:v>1980.0416666665676</c:v>
                </c:pt>
                <c:pt idx="1189">
                  <c:v>1980.1249999999009</c:v>
                </c:pt>
                <c:pt idx="1190">
                  <c:v>1980.2083333332341</c:v>
                </c:pt>
                <c:pt idx="1191">
                  <c:v>1980.2916666665674</c:v>
                </c:pt>
                <c:pt idx="1192">
                  <c:v>1980.3749999999006</c:v>
                </c:pt>
                <c:pt idx="1193">
                  <c:v>1980.4583333332339</c:v>
                </c:pt>
                <c:pt idx="1194">
                  <c:v>1980.5416666665672</c:v>
                </c:pt>
                <c:pt idx="1195">
                  <c:v>1980.6249999999004</c:v>
                </c:pt>
                <c:pt idx="1196">
                  <c:v>1980.7083333332337</c:v>
                </c:pt>
                <c:pt idx="1197">
                  <c:v>1980.7916666665669</c:v>
                </c:pt>
                <c:pt idx="1198">
                  <c:v>1980.8749999999002</c:v>
                </c:pt>
                <c:pt idx="1199">
                  <c:v>1980.9583333332334</c:v>
                </c:pt>
                <c:pt idx="1200">
                  <c:v>1981.0416666665667</c:v>
                </c:pt>
                <c:pt idx="1201">
                  <c:v>1981.1249999999</c:v>
                </c:pt>
                <c:pt idx="1202">
                  <c:v>1981.2083333332332</c:v>
                </c:pt>
                <c:pt idx="1203">
                  <c:v>1981.2916666665665</c:v>
                </c:pt>
                <c:pt idx="1204">
                  <c:v>1981.3749999998997</c:v>
                </c:pt>
                <c:pt idx="1205">
                  <c:v>1981.458333333233</c:v>
                </c:pt>
                <c:pt idx="1206">
                  <c:v>1981.5416666665662</c:v>
                </c:pt>
                <c:pt idx="1207">
                  <c:v>1981.6249999998995</c:v>
                </c:pt>
                <c:pt idx="1208">
                  <c:v>1981.7083333332328</c:v>
                </c:pt>
                <c:pt idx="1209">
                  <c:v>1981.791666666566</c:v>
                </c:pt>
                <c:pt idx="1210">
                  <c:v>1981.8749999998993</c:v>
                </c:pt>
                <c:pt idx="1211">
                  <c:v>1981.9583333332325</c:v>
                </c:pt>
                <c:pt idx="1212">
                  <c:v>1982.0416666665658</c:v>
                </c:pt>
                <c:pt idx="1213">
                  <c:v>1982.124999999899</c:v>
                </c:pt>
                <c:pt idx="1214">
                  <c:v>1982.2083333332323</c:v>
                </c:pt>
                <c:pt idx="1215">
                  <c:v>1982.2916666665656</c:v>
                </c:pt>
                <c:pt idx="1216">
                  <c:v>1982.3749999998988</c:v>
                </c:pt>
                <c:pt idx="1217">
                  <c:v>1982.4583333332321</c:v>
                </c:pt>
                <c:pt idx="1218">
                  <c:v>1982.5416666665653</c:v>
                </c:pt>
                <c:pt idx="1219">
                  <c:v>1982.6249999998986</c:v>
                </c:pt>
                <c:pt idx="1220">
                  <c:v>1982.7083333332318</c:v>
                </c:pt>
                <c:pt idx="1221">
                  <c:v>1982.7916666665651</c:v>
                </c:pt>
                <c:pt idx="1222">
                  <c:v>1982.8749999998984</c:v>
                </c:pt>
                <c:pt idx="1223">
                  <c:v>1982.9583333332316</c:v>
                </c:pt>
                <c:pt idx="1224">
                  <c:v>1983.0416666665649</c:v>
                </c:pt>
                <c:pt idx="1225">
                  <c:v>1983.1249999998981</c:v>
                </c:pt>
                <c:pt idx="1226">
                  <c:v>1983.2083333332314</c:v>
                </c:pt>
                <c:pt idx="1227">
                  <c:v>1983.2916666665647</c:v>
                </c:pt>
                <c:pt idx="1228">
                  <c:v>1983.3749999998979</c:v>
                </c:pt>
                <c:pt idx="1229">
                  <c:v>1983.4583333332312</c:v>
                </c:pt>
                <c:pt idx="1230">
                  <c:v>1983.5416666665644</c:v>
                </c:pt>
                <c:pt idx="1231">
                  <c:v>1983.6249999998977</c:v>
                </c:pt>
                <c:pt idx="1232">
                  <c:v>1983.7083333332309</c:v>
                </c:pt>
                <c:pt idx="1233">
                  <c:v>1983.7916666665642</c:v>
                </c:pt>
                <c:pt idx="1234">
                  <c:v>1983.8749999998975</c:v>
                </c:pt>
                <c:pt idx="1235">
                  <c:v>1983.9583333332307</c:v>
                </c:pt>
                <c:pt idx="1236">
                  <c:v>1984.041666666564</c:v>
                </c:pt>
                <c:pt idx="1237">
                  <c:v>1984.1249999998972</c:v>
                </c:pt>
                <c:pt idx="1238">
                  <c:v>1984.2083333332305</c:v>
                </c:pt>
                <c:pt idx="1239">
                  <c:v>1984.2916666665637</c:v>
                </c:pt>
                <c:pt idx="1240">
                  <c:v>1984.374999999897</c:v>
                </c:pt>
                <c:pt idx="1241">
                  <c:v>1984.4583333332303</c:v>
                </c:pt>
                <c:pt idx="1242">
                  <c:v>1984.5416666665635</c:v>
                </c:pt>
                <c:pt idx="1243">
                  <c:v>1984.6249999998968</c:v>
                </c:pt>
                <c:pt idx="1244">
                  <c:v>1984.70833333323</c:v>
                </c:pt>
                <c:pt idx="1245">
                  <c:v>1984.7916666665633</c:v>
                </c:pt>
                <c:pt idx="1246">
                  <c:v>1984.8749999998965</c:v>
                </c:pt>
                <c:pt idx="1247">
                  <c:v>1984.9583333332298</c:v>
                </c:pt>
                <c:pt idx="1248">
                  <c:v>1985.0416666665631</c:v>
                </c:pt>
                <c:pt idx="1249">
                  <c:v>1985.1249999998963</c:v>
                </c:pt>
                <c:pt idx="1250">
                  <c:v>1985.2083333332296</c:v>
                </c:pt>
                <c:pt idx="1251">
                  <c:v>1985.2916666665628</c:v>
                </c:pt>
                <c:pt idx="1252">
                  <c:v>1985.3749999998961</c:v>
                </c:pt>
                <c:pt idx="1253">
                  <c:v>1985.4583333332293</c:v>
                </c:pt>
                <c:pt idx="1254">
                  <c:v>1985.5416666665626</c:v>
                </c:pt>
                <c:pt idx="1255">
                  <c:v>1985.6249999998959</c:v>
                </c:pt>
                <c:pt idx="1256">
                  <c:v>1985.7083333332291</c:v>
                </c:pt>
                <c:pt idx="1257">
                  <c:v>1985.7916666665624</c:v>
                </c:pt>
                <c:pt idx="1258">
                  <c:v>1985.8749999998956</c:v>
                </c:pt>
                <c:pt idx="1259">
                  <c:v>1985.9583333332289</c:v>
                </c:pt>
                <c:pt idx="1260">
                  <c:v>1986.0416666665622</c:v>
                </c:pt>
                <c:pt idx="1261">
                  <c:v>1986.1249999998954</c:v>
                </c:pt>
                <c:pt idx="1262">
                  <c:v>1986.2083333332287</c:v>
                </c:pt>
                <c:pt idx="1263">
                  <c:v>1986.2916666665619</c:v>
                </c:pt>
                <c:pt idx="1264">
                  <c:v>1986.3749999998952</c:v>
                </c:pt>
                <c:pt idx="1265">
                  <c:v>1986.4583333332284</c:v>
                </c:pt>
                <c:pt idx="1266">
                  <c:v>1986.5416666665617</c:v>
                </c:pt>
                <c:pt idx="1267">
                  <c:v>1986.624999999895</c:v>
                </c:pt>
                <c:pt idx="1268">
                  <c:v>1986.7083333332282</c:v>
                </c:pt>
                <c:pt idx="1269">
                  <c:v>1986.7916666665615</c:v>
                </c:pt>
                <c:pt idx="1270">
                  <c:v>1986.8749999998947</c:v>
                </c:pt>
                <c:pt idx="1271">
                  <c:v>1986.958333333228</c:v>
                </c:pt>
                <c:pt idx="1272">
                  <c:v>1987.0416666665612</c:v>
                </c:pt>
                <c:pt idx="1273">
                  <c:v>1987.1249999998945</c:v>
                </c:pt>
                <c:pt idx="1274">
                  <c:v>1987.2083333332278</c:v>
                </c:pt>
                <c:pt idx="1275">
                  <c:v>1987.291666666561</c:v>
                </c:pt>
                <c:pt idx="1276">
                  <c:v>1987.3749999998943</c:v>
                </c:pt>
                <c:pt idx="1277">
                  <c:v>1987.4583333332275</c:v>
                </c:pt>
                <c:pt idx="1278">
                  <c:v>1987.5416666665608</c:v>
                </c:pt>
                <c:pt idx="1279">
                  <c:v>1987.624999999894</c:v>
                </c:pt>
                <c:pt idx="1280">
                  <c:v>1987.7083333332273</c:v>
                </c:pt>
                <c:pt idx="1281">
                  <c:v>1987.7916666665606</c:v>
                </c:pt>
                <c:pt idx="1282">
                  <c:v>1987.8749999998938</c:v>
                </c:pt>
                <c:pt idx="1283">
                  <c:v>1987.9583333332271</c:v>
                </c:pt>
                <c:pt idx="1284">
                  <c:v>1988.0416666665603</c:v>
                </c:pt>
                <c:pt idx="1285">
                  <c:v>1988.1249999998936</c:v>
                </c:pt>
                <c:pt idx="1286">
                  <c:v>1988.2083333332268</c:v>
                </c:pt>
                <c:pt idx="1287">
                  <c:v>1988.2916666665601</c:v>
                </c:pt>
                <c:pt idx="1288">
                  <c:v>1988.3749999998934</c:v>
                </c:pt>
                <c:pt idx="1289">
                  <c:v>1988.4583333332266</c:v>
                </c:pt>
                <c:pt idx="1290">
                  <c:v>1988.5416666665599</c:v>
                </c:pt>
                <c:pt idx="1291">
                  <c:v>1988.6249999998931</c:v>
                </c:pt>
                <c:pt idx="1292">
                  <c:v>1988.7083333332264</c:v>
                </c:pt>
                <c:pt idx="1293">
                  <c:v>1988.7916666665596</c:v>
                </c:pt>
                <c:pt idx="1294">
                  <c:v>1988.8749999998929</c:v>
                </c:pt>
                <c:pt idx="1295">
                  <c:v>1988.9583333332262</c:v>
                </c:pt>
                <c:pt idx="1296">
                  <c:v>1989.0416666665594</c:v>
                </c:pt>
                <c:pt idx="1297">
                  <c:v>1989.1249999998927</c:v>
                </c:pt>
                <c:pt idx="1298">
                  <c:v>1989.2083333332259</c:v>
                </c:pt>
                <c:pt idx="1299">
                  <c:v>1989.2916666665592</c:v>
                </c:pt>
                <c:pt idx="1300">
                  <c:v>1989.3749999998925</c:v>
                </c:pt>
                <c:pt idx="1301">
                  <c:v>1989.4583333332257</c:v>
                </c:pt>
                <c:pt idx="1302">
                  <c:v>1989.541666666559</c:v>
                </c:pt>
                <c:pt idx="1303">
                  <c:v>1989.6249999998922</c:v>
                </c:pt>
                <c:pt idx="1304">
                  <c:v>1989.7083333332255</c:v>
                </c:pt>
                <c:pt idx="1305">
                  <c:v>1989.7916666665587</c:v>
                </c:pt>
                <c:pt idx="1306">
                  <c:v>1989.874999999892</c:v>
                </c:pt>
                <c:pt idx="1307">
                  <c:v>1989.9583333332253</c:v>
                </c:pt>
                <c:pt idx="1308">
                  <c:v>1990.0416666665585</c:v>
                </c:pt>
                <c:pt idx="1309">
                  <c:v>1990.1249999998918</c:v>
                </c:pt>
                <c:pt idx="1310">
                  <c:v>1990.208333333225</c:v>
                </c:pt>
                <c:pt idx="1311">
                  <c:v>1990.2916666665583</c:v>
                </c:pt>
                <c:pt idx="1312">
                  <c:v>1990.3749999998915</c:v>
                </c:pt>
                <c:pt idx="1313">
                  <c:v>1990.4583333332248</c:v>
                </c:pt>
                <c:pt idx="1314">
                  <c:v>1990.5416666665581</c:v>
                </c:pt>
                <c:pt idx="1315">
                  <c:v>1990.6249999998913</c:v>
                </c:pt>
                <c:pt idx="1316">
                  <c:v>1990.7083333332246</c:v>
                </c:pt>
                <c:pt idx="1317">
                  <c:v>1990.7916666665578</c:v>
                </c:pt>
                <c:pt idx="1318">
                  <c:v>1990.8749999998911</c:v>
                </c:pt>
                <c:pt idx="1319">
                  <c:v>1990.9583333332243</c:v>
                </c:pt>
                <c:pt idx="1320">
                  <c:v>1991.0416666665576</c:v>
                </c:pt>
                <c:pt idx="1321">
                  <c:v>1991.1249999998909</c:v>
                </c:pt>
                <c:pt idx="1322">
                  <c:v>1991.2083333332241</c:v>
                </c:pt>
                <c:pt idx="1323">
                  <c:v>1991.2916666665574</c:v>
                </c:pt>
                <c:pt idx="1324">
                  <c:v>1991.3749999998906</c:v>
                </c:pt>
                <c:pt idx="1325">
                  <c:v>1991.4583333332239</c:v>
                </c:pt>
                <c:pt idx="1326">
                  <c:v>1991.5416666665571</c:v>
                </c:pt>
                <c:pt idx="1327">
                  <c:v>1991.6249999998904</c:v>
                </c:pt>
                <c:pt idx="1328">
                  <c:v>1991.7083333332237</c:v>
                </c:pt>
                <c:pt idx="1329">
                  <c:v>1991.7916666665569</c:v>
                </c:pt>
                <c:pt idx="1330">
                  <c:v>1991.8749999998902</c:v>
                </c:pt>
                <c:pt idx="1331">
                  <c:v>1991.9583333332234</c:v>
                </c:pt>
                <c:pt idx="1332">
                  <c:v>1992.0416666665567</c:v>
                </c:pt>
                <c:pt idx="1333">
                  <c:v>1992.12499999989</c:v>
                </c:pt>
                <c:pt idx="1334">
                  <c:v>1992.2083333332232</c:v>
                </c:pt>
                <c:pt idx="1335">
                  <c:v>1992.2916666665565</c:v>
                </c:pt>
                <c:pt idx="1336">
                  <c:v>1992.3749999998897</c:v>
                </c:pt>
                <c:pt idx="1337">
                  <c:v>1992.458333333223</c:v>
                </c:pt>
                <c:pt idx="1338">
                  <c:v>1992.5416666665562</c:v>
                </c:pt>
                <c:pt idx="1339">
                  <c:v>1992.6249999998895</c:v>
                </c:pt>
                <c:pt idx="1340">
                  <c:v>1992.7083333332228</c:v>
                </c:pt>
                <c:pt idx="1341">
                  <c:v>1992.791666666556</c:v>
                </c:pt>
                <c:pt idx="1342">
                  <c:v>1992.8749999998893</c:v>
                </c:pt>
                <c:pt idx="1343">
                  <c:v>1992.9583333332225</c:v>
                </c:pt>
                <c:pt idx="1344">
                  <c:v>1993.0416666665558</c:v>
                </c:pt>
                <c:pt idx="1345">
                  <c:v>1993.124999999889</c:v>
                </c:pt>
                <c:pt idx="1346">
                  <c:v>1993.2083333332223</c:v>
                </c:pt>
                <c:pt idx="1347">
                  <c:v>1993.2916666665556</c:v>
                </c:pt>
                <c:pt idx="1348">
                  <c:v>1993.3749999998888</c:v>
                </c:pt>
                <c:pt idx="1349">
                  <c:v>1993.4583333332221</c:v>
                </c:pt>
                <c:pt idx="1350">
                  <c:v>1993.5416666665553</c:v>
                </c:pt>
                <c:pt idx="1351">
                  <c:v>1993.6249999998886</c:v>
                </c:pt>
                <c:pt idx="1352">
                  <c:v>1993.7083333332218</c:v>
                </c:pt>
                <c:pt idx="1353">
                  <c:v>1993.7916666665551</c:v>
                </c:pt>
                <c:pt idx="1354">
                  <c:v>1993.8749999998884</c:v>
                </c:pt>
                <c:pt idx="1355">
                  <c:v>1993.9583333332216</c:v>
                </c:pt>
                <c:pt idx="1356">
                  <c:v>1994.0416666665549</c:v>
                </c:pt>
                <c:pt idx="1357">
                  <c:v>1994.1249999998881</c:v>
                </c:pt>
                <c:pt idx="1358">
                  <c:v>1994.2083333332214</c:v>
                </c:pt>
                <c:pt idx="1359">
                  <c:v>1994.2916666665546</c:v>
                </c:pt>
                <c:pt idx="1360">
                  <c:v>1994.3749999998879</c:v>
                </c:pt>
                <c:pt idx="1361">
                  <c:v>1994.4583333332212</c:v>
                </c:pt>
                <c:pt idx="1362">
                  <c:v>1994.5416666665544</c:v>
                </c:pt>
                <c:pt idx="1363">
                  <c:v>1994.6249999998877</c:v>
                </c:pt>
                <c:pt idx="1364">
                  <c:v>1994.7083333332209</c:v>
                </c:pt>
                <c:pt idx="1365">
                  <c:v>1994.7916666665542</c:v>
                </c:pt>
                <c:pt idx="1366">
                  <c:v>1994.8749999998875</c:v>
                </c:pt>
                <c:pt idx="1367">
                  <c:v>1994.9583333332207</c:v>
                </c:pt>
                <c:pt idx="1368">
                  <c:v>1995.041666666554</c:v>
                </c:pt>
                <c:pt idx="1369">
                  <c:v>1995.1249999998872</c:v>
                </c:pt>
                <c:pt idx="1370">
                  <c:v>1995.2083333332205</c:v>
                </c:pt>
                <c:pt idx="1371">
                  <c:v>1995.2916666665537</c:v>
                </c:pt>
                <c:pt idx="1372">
                  <c:v>1995.374999999887</c:v>
                </c:pt>
                <c:pt idx="1373">
                  <c:v>1995.4583333332203</c:v>
                </c:pt>
                <c:pt idx="1374">
                  <c:v>1995.5416666665535</c:v>
                </c:pt>
                <c:pt idx="1375">
                  <c:v>1995.6249999998868</c:v>
                </c:pt>
                <c:pt idx="1376">
                  <c:v>1995.70833333322</c:v>
                </c:pt>
                <c:pt idx="1377">
                  <c:v>1995.7916666665533</c:v>
                </c:pt>
                <c:pt idx="1378">
                  <c:v>1995.8749999998865</c:v>
                </c:pt>
                <c:pt idx="1379">
                  <c:v>1995.9583333332198</c:v>
                </c:pt>
                <c:pt idx="1380">
                  <c:v>1996.0416666665531</c:v>
                </c:pt>
                <c:pt idx="1381">
                  <c:v>1996.1249999998863</c:v>
                </c:pt>
                <c:pt idx="1382">
                  <c:v>1996.2083333332196</c:v>
                </c:pt>
                <c:pt idx="1383">
                  <c:v>1996.2916666665528</c:v>
                </c:pt>
                <c:pt idx="1384">
                  <c:v>1996.3749999998861</c:v>
                </c:pt>
                <c:pt idx="1385">
                  <c:v>1996.4583333332193</c:v>
                </c:pt>
                <c:pt idx="1386">
                  <c:v>1996.5416666665526</c:v>
                </c:pt>
                <c:pt idx="1387">
                  <c:v>1996.6249999998859</c:v>
                </c:pt>
                <c:pt idx="1388">
                  <c:v>1996.7083333332191</c:v>
                </c:pt>
                <c:pt idx="1389">
                  <c:v>1996.7916666665524</c:v>
                </c:pt>
                <c:pt idx="1390">
                  <c:v>1996.8749999998856</c:v>
                </c:pt>
                <c:pt idx="1391">
                  <c:v>1996.9583333332189</c:v>
                </c:pt>
                <c:pt idx="1392">
                  <c:v>1997.0416666665521</c:v>
                </c:pt>
                <c:pt idx="1393">
                  <c:v>1997.1249999998854</c:v>
                </c:pt>
                <c:pt idx="1394">
                  <c:v>1997.2083333332187</c:v>
                </c:pt>
                <c:pt idx="1395">
                  <c:v>1997.2916666665519</c:v>
                </c:pt>
                <c:pt idx="1396">
                  <c:v>1997.3749999998852</c:v>
                </c:pt>
                <c:pt idx="1397">
                  <c:v>1997.4583333332184</c:v>
                </c:pt>
                <c:pt idx="1398">
                  <c:v>1997.5416666665517</c:v>
                </c:pt>
                <c:pt idx="1399">
                  <c:v>1997.6249999998849</c:v>
                </c:pt>
                <c:pt idx="1400">
                  <c:v>1997.7083333332182</c:v>
                </c:pt>
                <c:pt idx="1401">
                  <c:v>1997.7916666665515</c:v>
                </c:pt>
                <c:pt idx="1402">
                  <c:v>1997.8749999998847</c:v>
                </c:pt>
                <c:pt idx="1403">
                  <c:v>1997.958333333218</c:v>
                </c:pt>
                <c:pt idx="1404">
                  <c:v>1998.0416666665512</c:v>
                </c:pt>
                <c:pt idx="1405">
                  <c:v>1998.1249999998845</c:v>
                </c:pt>
                <c:pt idx="1406">
                  <c:v>1998.2083333332178</c:v>
                </c:pt>
                <c:pt idx="1407">
                  <c:v>1998.291666666551</c:v>
                </c:pt>
                <c:pt idx="1408">
                  <c:v>1998.3749999998843</c:v>
                </c:pt>
                <c:pt idx="1409">
                  <c:v>1998.4583333332175</c:v>
                </c:pt>
                <c:pt idx="1410">
                  <c:v>1998.5416666665508</c:v>
                </c:pt>
                <c:pt idx="1411">
                  <c:v>1998.624999999884</c:v>
                </c:pt>
                <c:pt idx="1412">
                  <c:v>1998.7083333332173</c:v>
                </c:pt>
                <c:pt idx="1413">
                  <c:v>1998.7916666665506</c:v>
                </c:pt>
                <c:pt idx="1414">
                  <c:v>1998.8749999998838</c:v>
                </c:pt>
                <c:pt idx="1415">
                  <c:v>1998.9583333332171</c:v>
                </c:pt>
                <c:pt idx="1416">
                  <c:v>1999.0416666665503</c:v>
                </c:pt>
                <c:pt idx="1417">
                  <c:v>1999.1249999998836</c:v>
                </c:pt>
                <c:pt idx="1418">
                  <c:v>1999.2083333332168</c:v>
                </c:pt>
                <c:pt idx="1419">
                  <c:v>1999.2916666665501</c:v>
                </c:pt>
                <c:pt idx="1420">
                  <c:v>1999.3749999998834</c:v>
                </c:pt>
                <c:pt idx="1421">
                  <c:v>1999.4583333332166</c:v>
                </c:pt>
                <c:pt idx="1422">
                  <c:v>1999.5416666665499</c:v>
                </c:pt>
                <c:pt idx="1423">
                  <c:v>1999.6249999998831</c:v>
                </c:pt>
                <c:pt idx="1424">
                  <c:v>1999.7083333332164</c:v>
                </c:pt>
                <c:pt idx="1425">
                  <c:v>1999.7916666665496</c:v>
                </c:pt>
                <c:pt idx="1426">
                  <c:v>1999.8749999998829</c:v>
                </c:pt>
                <c:pt idx="1427">
                  <c:v>1999.9583333332162</c:v>
                </c:pt>
                <c:pt idx="1428">
                  <c:v>2000.0416666665494</c:v>
                </c:pt>
                <c:pt idx="1429">
                  <c:v>2000.1249999998827</c:v>
                </c:pt>
                <c:pt idx="1430">
                  <c:v>2000.2083333332159</c:v>
                </c:pt>
                <c:pt idx="1431">
                  <c:v>2000.2916666665492</c:v>
                </c:pt>
                <c:pt idx="1432">
                  <c:v>2000.3749999998824</c:v>
                </c:pt>
                <c:pt idx="1433">
                  <c:v>2000.4583333332157</c:v>
                </c:pt>
                <c:pt idx="1434">
                  <c:v>2000.541666666549</c:v>
                </c:pt>
                <c:pt idx="1435">
                  <c:v>2000.6249999998822</c:v>
                </c:pt>
                <c:pt idx="1436">
                  <c:v>2000.7083333332155</c:v>
                </c:pt>
                <c:pt idx="1437">
                  <c:v>2000.7916666665487</c:v>
                </c:pt>
                <c:pt idx="1438">
                  <c:v>2000.874999999882</c:v>
                </c:pt>
                <c:pt idx="1439">
                  <c:v>2000.9583333332153</c:v>
                </c:pt>
                <c:pt idx="1440">
                  <c:v>2001.0416666665485</c:v>
                </c:pt>
                <c:pt idx="1441">
                  <c:v>2001.1249999998818</c:v>
                </c:pt>
                <c:pt idx="1442">
                  <c:v>2001.208333333215</c:v>
                </c:pt>
                <c:pt idx="1443">
                  <c:v>2001.2916666665483</c:v>
                </c:pt>
                <c:pt idx="1444">
                  <c:v>2001.3749999998815</c:v>
                </c:pt>
                <c:pt idx="1445">
                  <c:v>2001.4583333332148</c:v>
                </c:pt>
                <c:pt idx="1446">
                  <c:v>2001.5416666665481</c:v>
                </c:pt>
                <c:pt idx="1447">
                  <c:v>2001.6249999998813</c:v>
                </c:pt>
                <c:pt idx="1448">
                  <c:v>2001.7083333332146</c:v>
                </c:pt>
                <c:pt idx="1449">
                  <c:v>2001.7916666665478</c:v>
                </c:pt>
                <c:pt idx="1450">
                  <c:v>2001.8749999998811</c:v>
                </c:pt>
                <c:pt idx="1451">
                  <c:v>2001.9583333332143</c:v>
                </c:pt>
                <c:pt idx="1452">
                  <c:v>2002.0416666665476</c:v>
                </c:pt>
                <c:pt idx="1453">
                  <c:v>2002.1249999998809</c:v>
                </c:pt>
                <c:pt idx="1454">
                  <c:v>2002.2083333332141</c:v>
                </c:pt>
                <c:pt idx="1455">
                  <c:v>2002.2916666665474</c:v>
                </c:pt>
                <c:pt idx="1456">
                  <c:v>2002.3749999998806</c:v>
                </c:pt>
                <c:pt idx="1457">
                  <c:v>2002.4583333332139</c:v>
                </c:pt>
                <c:pt idx="1458">
                  <c:v>2002.5416666665471</c:v>
                </c:pt>
                <c:pt idx="1459">
                  <c:v>2002.6249999998804</c:v>
                </c:pt>
                <c:pt idx="1460">
                  <c:v>2002.7083333332137</c:v>
                </c:pt>
                <c:pt idx="1461">
                  <c:v>2002.7916666665469</c:v>
                </c:pt>
                <c:pt idx="1462">
                  <c:v>2002.8749999998802</c:v>
                </c:pt>
                <c:pt idx="1463">
                  <c:v>2002.9583333332134</c:v>
                </c:pt>
                <c:pt idx="1464">
                  <c:v>2003.0416666665467</c:v>
                </c:pt>
                <c:pt idx="1465">
                  <c:v>2003.1249999998799</c:v>
                </c:pt>
                <c:pt idx="1466">
                  <c:v>2003.2083333332132</c:v>
                </c:pt>
                <c:pt idx="1467">
                  <c:v>2003.2916666665465</c:v>
                </c:pt>
                <c:pt idx="1468">
                  <c:v>2003.3749999998797</c:v>
                </c:pt>
                <c:pt idx="1469">
                  <c:v>2003.458333333213</c:v>
                </c:pt>
                <c:pt idx="1470">
                  <c:v>2003.5416666665462</c:v>
                </c:pt>
                <c:pt idx="1471">
                  <c:v>2003.6249999998795</c:v>
                </c:pt>
                <c:pt idx="1472">
                  <c:v>2003.7083333332127</c:v>
                </c:pt>
                <c:pt idx="1473">
                  <c:v>2003.791666666546</c:v>
                </c:pt>
                <c:pt idx="1474">
                  <c:v>2003.8749999998793</c:v>
                </c:pt>
                <c:pt idx="1475">
                  <c:v>2003.9583333332125</c:v>
                </c:pt>
                <c:pt idx="1476">
                  <c:v>2004.0416666665458</c:v>
                </c:pt>
                <c:pt idx="1477">
                  <c:v>2004.124999999879</c:v>
                </c:pt>
                <c:pt idx="1478">
                  <c:v>2004.2083333332123</c:v>
                </c:pt>
                <c:pt idx="1479">
                  <c:v>2004.2916666665456</c:v>
                </c:pt>
                <c:pt idx="1480">
                  <c:v>2004.3749999998788</c:v>
                </c:pt>
                <c:pt idx="1481">
                  <c:v>2004.4583333332121</c:v>
                </c:pt>
                <c:pt idx="1482">
                  <c:v>2004.5416666665453</c:v>
                </c:pt>
                <c:pt idx="1483">
                  <c:v>2004.6249999998786</c:v>
                </c:pt>
                <c:pt idx="1484">
                  <c:v>2004.7083333332118</c:v>
                </c:pt>
                <c:pt idx="1485">
                  <c:v>2004.7916666665451</c:v>
                </c:pt>
                <c:pt idx="1486">
                  <c:v>2004.8749999998784</c:v>
                </c:pt>
                <c:pt idx="1487">
                  <c:v>2004.9583333332116</c:v>
                </c:pt>
                <c:pt idx="1488">
                  <c:v>2005.0416666665449</c:v>
                </c:pt>
                <c:pt idx="1489">
                  <c:v>2005.1249999998781</c:v>
                </c:pt>
                <c:pt idx="1490">
                  <c:v>2005.2083333332114</c:v>
                </c:pt>
                <c:pt idx="1491">
                  <c:v>2005.2916666665446</c:v>
                </c:pt>
                <c:pt idx="1492">
                  <c:v>2005.3749999998779</c:v>
                </c:pt>
                <c:pt idx="1493">
                  <c:v>2005.4583333332112</c:v>
                </c:pt>
                <c:pt idx="1494">
                  <c:v>2005.5416666665444</c:v>
                </c:pt>
                <c:pt idx="1495">
                  <c:v>2005.6249999998777</c:v>
                </c:pt>
                <c:pt idx="1496">
                  <c:v>2005.7083333332109</c:v>
                </c:pt>
                <c:pt idx="1497">
                  <c:v>2005.7916666665442</c:v>
                </c:pt>
                <c:pt idx="1498">
                  <c:v>2005.8749999998774</c:v>
                </c:pt>
                <c:pt idx="1499">
                  <c:v>2005.9583333332107</c:v>
                </c:pt>
                <c:pt idx="1500">
                  <c:v>2006.041666666544</c:v>
                </c:pt>
                <c:pt idx="1501">
                  <c:v>2006.1249999998772</c:v>
                </c:pt>
                <c:pt idx="1502">
                  <c:v>2006.2083333332105</c:v>
                </c:pt>
                <c:pt idx="1503">
                  <c:v>2006.2916666665437</c:v>
                </c:pt>
                <c:pt idx="1504">
                  <c:v>2006.374999999877</c:v>
                </c:pt>
                <c:pt idx="1505">
                  <c:v>2006.4583333332102</c:v>
                </c:pt>
                <c:pt idx="1506">
                  <c:v>2006.5416666665435</c:v>
                </c:pt>
                <c:pt idx="1507">
                  <c:v>2006.6249999998768</c:v>
                </c:pt>
                <c:pt idx="1508">
                  <c:v>2006.70833333321</c:v>
                </c:pt>
                <c:pt idx="1509">
                  <c:v>2006.7916666665433</c:v>
                </c:pt>
                <c:pt idx="1510">
                  <c:v>2006.8749999998765</c:v>
                </c:pt>
                <c:pt idx="1511">
                  <c:v>2006.9583333332098</c:v>
                </c:pt>
                <c:pt idx="1512">
                  <c:v>2007.0416666665431</c:v>
                </c:pt>
                <c:pt idx="1513">
                  <c:v>2007.1249999998763</c:v>
                </c:pt>
                <c:pt idx="1514">
                  <c:v>2007.2083333332096</c:v>
                </c:pt>
                <c:pt idx="1515">
                  <c:v>2007.2916666665428</c:v>
                </c:pt>
                <c:pt idx="1516">
                  <c:v>2007.3749999998761</c:v>
                </c:pt>
                <c:pt idx="1517">
                  <c:v>2007.4583333332093</c:v>
                </c:pt>
                <c:pt idx="1518">
                  <c:v>2007.5416666665426</c:v>
                </c:pt>
                <c:pt idx="1519">
                  <c:v>2007.6249999998759</c:v>
                </c:pt>
                <c:pt idx="1520">
                  <c:v>2007.7083333332091</c:v>
                </c:pt>
                <c:pt idx="1521">
                  <c:v>2007.7916666665424</c:v>
                </c:pt>
                <c:pt idx="1522">
                  <c:v>2007.8749999998756</c:v>
                </c:pt>
                <c:pt idx="1523">
                  <c:v>2007.9583333332089</c:v>
                </c:pt>
                <c:pt idx="1524">
                  <c:v>2008.0416666665421</c:v>
                </c:pt>
                <c:pt idx="1525">
                  <c:v>2008.1249999998754</c:v>
                </c:pt>
                <c:pt idx="1526">
                  <c:v>2008.2083333332087</c:v>
                </c:pt>
                <c:pt idx="1527">
                  <c:v>2008.2916666665419</c:v>
                </c:pt>
                <c:pt idx="1528">
                  <c:v>2008.3749999998752</c:v>
                </c:pt>
                <c:pt idx="1529">
                  <c:v>2008.4583333332084</c:v>
                </c:pt>
                <c:pt idx="1530">
                  <c:v>2008.5416666665417</c:v>
                </c:pt>
                <c:pt idx="1531">
                  <c:v>2008.6249999998749</c:v>
                </c:pt>
                <c:pt idx="1532">
                  <c:v>2008.7083333332082</c:v>
                </c:pt>
                <c:pt idx="1533">
                  <c:v>2008.7916666665415</c:v>
                </c:pt>
                <c:pt idx="1534">
                  <c:v>2008.8749999998747</c:v>
                </c:pt>
                <c:pt idx="1535">
                  <c:v>2008.958333333208</c:v>
                </c:pt>
                <c:pt idx="1536">
                  <c:v>2009.0416666665412</c:v>
                </c:pt>
                <c:pt idx="1537">
                  <c:v>2009.1249999998745</c:v>
                </c:pt>
                <c:pt idx="1538">
                  <c:v>2009.2083333332077</c:v>
                </c:pt>
                <c:pt idx="1539">
                  <c:v>2009.291666666541</c:v>
                </c:pt>
                <c:pt idx="1540">
                  <c:v>2009.3749999998743</c:v>
                </c:pt>
                <c:pt idx="1541">
                  <c:v>2009.4583333332075</c:v>
                </c:pt>
                <c:pt idx="1542">
                  <c:v>2009.5416666665408</c:v>
                </c:pt>
                <c:pt idx="1543">
                  <c:v>2009.624999999874</c:v>
                </c:pt>
                <c:pt idx="1544">
                  <c:v>2009.7083333332073</c:v>
                </c:pt>
                <c:pt idx="1545">
                  <c:v>2009.7916666665406</c:v>
                </c:pt>
                <c:pt idx="1546">
                  <c:v>2009.8749999998738</c:v>
                </c:pt>
                <c:pt idx="1547">
                  <c:v>2009.9583333332071</c:v>
                </c:pt>
                <c:pt idx="1548">
                  <c:v>2010.0416666665403</c:v>
                </c:pt>
                <c:pt idx="1549">
                  <c:v>2010.1249999998736</c:v>
                </c:pt>
                <c:pt idx="1550">
                  <c:v>2010.2083333332068</c:v>
                </c:pt>
                <c:pt idx="1551">
                  <c:v>2010.2916666665401</c:v>
                </c:pt>
                <c:pt idx="1552">
                  <c:v>2010.3749999998734</c:v>
                </c:pt>
                <c:pt idx="1553">
                  <c:v>2010.4583333332066</c:v>
                </c:pt>
                <c:pt idx="1554">
                  <c:v>2010.5416666665399</c:v>
                </c:pt>
                <c:pt idx="1555">
                  <c:v>2010.6249999998731</c:v>
                </c:pt>
                <c:pt idx="1556">
                  <c:v>2010.7083333332064</c:v>
                </c:pt>
                <c:pt idx="1557">
                  <c:v>2010.7916666665396</c:v>
                </c:pt>
                <c:pt idx="1558">
                  <c:v>2010.8749999998729</c:v>
                </c:pt>
                <c:pt idx="1559">
                  <c:v>2010.9583333332062</c:v>
                </c:pt>
                <c:pt idx="1560">
                  <c:v>2011.0416666665394</c:v>
                </c:pt>
                <c:pt idx="1561">
                  <c:v>2011.1249999998727</c:v>
                </c:pt>
                <c:pt idx="1562">
                  <c:v>2011.2083333332059</c:v>
                </c:pt>
                <c:pt idx="1563">
                  <c:v>2011.2916666665392</c:v>
                </c:pt>
                <c:pt idx="1564">
                  <c:v>2011.3749999998724</c:v>
                </c:pt>
                <c:pt idx="1565">
                  <c:v>2011.4583333332057</c:v>
                </c:pt>
                <c:pt idx="1566">
                  <c:v>2011.541666666539</c:v>
                </c:pt>
                <c:pt idx="1567">
                  <c:v>2011.6249999998722</c:v>
                </c:pt>
                <c:pt idx="1568">
                  <c:v>2011.7083333332055</c:v>
                </c:pt>
                <c:pt idx="1569">
                  <c:v>2011.7916666665387</c:v>
                </c:pt>
                <c:pt idx="1570">
                  <c:v>2011.874999999872</c:v>
                </c:pt>
                <c:pt idx="1571">
                  <c:v>2011.9583333332052</c:v>
                </c:pt>
                <c:pt idx="1572">
                  <c:v>2012.0416666665385</c:v>
                </c:pt>
                <c:pt idx="1573">
                  <c:v>2012.1249999998718</c:v>
                </c:pt>
                <c:pt idx="1574">
                  <c:v>2012.208333333205</c:v>
                </c:pt>
                <c:pt idx="1575">
                  <c:v>2012.2916666665383</c:v>
                </c:pt>
                <c:pt idx="1576">
                  <c:v>2012.3749999998715</c:v>
                </c:pt>
                <c:pt idx="1577">
                  <c:v>2012.4583333332048</c:v>
                </c:pt>
                <c:pt idx="1578">
                  <c:v>2012.541666666538</c:v>
                </c:pt>
                <c:pt idx="1579">
                  <c:v>2012.6249999998713</c:v>
                </c:pt>
                <c:pt idx="1580">
                  <c:v>2012.7083333332046</c:v>
                </c:pt>
                <c:pt idx="1581">
                  <c:v>2012.7916666665378</c:v>
                </c:pt>
                <c:pt idx="1582">
                  <c:v>2012.8749999998711</c:v>
                </c:pt>
                <c:pt idx="1583">
                  <c:v>2012.9583333332043</c:v>
                </c:pt>
                <c:pt idx="1584">
                  <c:v>2013.0416666665376</c:v>
                </c:pt>
                <c:pt idx="1585">
                  <c:v>2013.1249999998709</c:v>
                </c:pt>
                <c:pt idx="1586">
                  <c:v>2013.2083333332041</c:v>
                </c:pt>
                <c:pt idx="1587">
                  <c:v>2013.2916666665374</c:v>
                </c:pt>
                <c:pt idx="1588">
                  <c:v>2013.3749999998706</c:v>
                </c:pt>
                <c:pt idx="1589">
                  <c:v>2013.4583333332039</c:v>
                </c:pt>
                <c:pt idx="1590">
                  <c:v>2013.5416666665371</c:v>
                </c:pt>
                <c:pt idx="1591">
                  <c:v>2013.6249999998704</c:v>
                </c:pt>
                <c:pt idx="1592">
                  <c:v>2013.7083333332037</c:v>
                </c:pt>
                <c:pt idx="1593">
                  <c:v>2013.7916666665369</c:v>
                </c:pt>
                <c:pt idx="1594">
                  <c:v>2013.8749999998702</c:v>
                </c:pt>
                <c:pt idx="1595">
                  <c:v>2013.9583333332034</c:v>
                </c:pt>
                <c:pt idx="1596">
                  <c:v>2014.0416666665367</c:v>
                </c:pt>
                <c:pt idx="1597">
                  <c:v>2014.1249999998699</c:v>
                </c:pt>
                <c:pt idx="1598">
                  <c:v>2014.2083333332032</c:v>
                </c:pt>
                <c:pt idx="1599">
                  <c:v>2014.2916666665365</c:v>
                </c:pt>
                <c:pt idx="1600">
                  <c:v>2014.3749999998697</c:v>
                </c:pt>
                <c:pt idx="1601">
                  <c:v>2014.458333333203</c:v>
                </c:pt>
                <c:pt idx="1602">
                  <c:v>2014.5416666665362</c:v>
                </c:pt>
                <c:pt idx="1603">
                  <c:v>2014.6249999998695</c:v>
                </c:pt>
                <c:pt idx="1604">
                  <c:v>2014.7083333332027</c:v>
                </c:pt>
                <c:pt idx="1605">
                  <c:v>2014.791666666536</c:v>
                </c:pt>
                <c:pt idx="1606">
                  <c:v>2014.8749999998693</c:v>
                </c:pt>
                <c:pt idx="1607">
                  <c:v>2014.9583333332025</c:v>
                </c:pt>
                <c:pt idx="1608">
                  <c:v>2015.0416666665358</c:v>
                </c:pt>
                <c:pt idx="1609">
                  <c:v>2015.124999999869</c:v>
                </c:pt>
                <c:pt idx="1610">
                  <c:v>2015.2083333332023</c:v>
                </c:pt>
                <c:pt idx="1611">
                  <c:v>2015.2916666665355</c:v>
                </c:pt>
                <c:pt idx="1612">
                  <c:v>2015.3749999998688</c:v>
                </c:pt>
                <c:pt idx="1613">
                  <c:v>2015.4583333332021</c:v>
                </c:pt>
                <c:pt idx="1614">
                  <c:v>2015.5416666665353</c:v>
                </c:pt>
                <c:pt idx="1615">
                  <c:v>2015.6249999998686</c:v>
                </c:pt>
                <c:pt idx="1616">
                  <c:v>2015.7083333332018</c:v>
                </c:pt>
                <c:pt idx="1617">
                  <c:v>2015.7916666665351</c:v>
                </c:pt>
                <c:pt idx="1618">
                  <c:v>2015.8749999998684</c:v>
                </c:pt>
                <c:pt idx="1619">
                  <c:v>2015.9583333332016</c:v>
                </c:pt>
                <c:pt idx="1620">
                  <c:v>2016.0416666665349</c:v>
                </c:pt>
                <c:pt idx="1621">
                  <c:v>2016.1249999998681</c:v>
                </c:pt>
                <c:pt idx="1622">
                  <c:v>2016.2083333332014</c:v>
                </c:pt>
                <c:pt idx="1623">
                  <c:v>2016.2916666665346</c:v>
                </c:pt>
                <c:pt idx="1624">
                  <c:v>2016.3749999998679</c:v>
                </c:pt>
                <c:pt idx="1625">
                  <c:v>2016.4583333332012</c:v>
                </c:pt>
                <c:pt idx="1626">
                  <c:v>2016.5416666665344</c:v>
                </c:pt>
                <c:pt idx="1627">
                  <c:v>2016.6249999998677</c:v>
                </c:pt>
                <c:pt idx="1628">
                  <c:v>2016.7083333332009</c:v>
                </c:pt>
                <c:pt idx="1629">
                  <c:v>2016.7916666665342</c:v>
                </c:pt>
                <c:pt idx="1630">
                  <c:v>2016.8749999998674</c:v>
                </c:pt>
                <c:pt idx="1631">
                  <c:v>2016.9583333332007</c:v>
                </c:pt>
                <c:pt idx="1632">
                  <c:v>2017.041666666534</c:v>
                </c:pt>
                <c:pt idx="1633">
                  <c:v>2017.1249999998672</c:v>
                </c:pt>
                <c:pt idx="1634">
                  <c:v>2017.2083333332005</c:v>
                </c:pt>
                <c:pt idx="1635">
                  <c:v>2017.2916666665337</c:v>
                </c:pt>
                <c:pt idx="1636">
                  <c:v>2017.374999999867</c:v>
                </c:pt>
                <c:pt idx="1637">
                  <c:v>2017.4583333332002</c:v>
                </c:pt>
                <c:pt idx="1638">
                  <c:v>2017.5416666665335</c:v>
                </c:pt>
                <c:pt idx="1639">
                  <c:v>2017.6249999998668</c:v>
                </c:pt>
                <c:pt idx="1640">
                  <c:v>2017.7083333332</c:v>
                </c:pt>
                <c:pt idx="1641">
                  <c:v>2017.7916666665333</c:v>
                </c:pt>
                <c:pt idx="1642">
                  <c:v>2017.8749999998665</c:v>
                </c:pt>
                <c:pt idx="1643">
                  <c:v>2017.9583333331998</c:v>
                </c:pt>
                <c:pt idx="1644">
                  <c:v>2018.041666666533</c:v>
                </c:pt>
                <c:pt idx="1645">
                  <c:v>2018.1249999998663</c:v>
                </c:pt>
                <c:pt idx="1646">
                  <c:v>2018.2083333331996</c:v>
                </c:pt>
                <c:pt idx="1647">
                  <c:v>2018.2916666665328</c:v>
                </c:pt>
                <c:pt idx="1648">
                  <c:v>2018.3749999998661</c:v>
                </c:pt>
                <c:pt idx="1649">
                  <c:v>2018.4583333331993</c:v>
                </c:pt>
                <c:pt idx="1650">
                  <c:v>2018.5416666665326</c:v>
                </c:pt>
                <c:pt idx="1651">
                  <c:v>2018.6249999998658</c:v>
                </c:pt>
                <c:pt idx="1652">
                  <c:v>2018.7083333331991</c:v>
                </c:pt>
                <c:pt idx="1653">
                  <c:v>2018.7916666665324</c:v>
                </c:pt>
                <c:pt idx="1654">
                  <c:v>2018.8749999998656</c:v>
                </c:pt>
                <c:pt idx="1655">
                  <c:v>2018.9583333331989</c:v>
                </c:pt>
                <c:pt idx="1656">
                  <c:v>2019.0416666665321</c:v>
                </c:pt>
                <c:pt idx="1657">
                  <c:v>2019.1249999998654</c:v>
                </c:pt>
                <c:pt idx="1658">
                  <c:v>2019.2083333331987</c:v>
                </c:pt>
                <c:pt idx="1659">
                  <c:v>2019.2916666665319</c:v>
                </c:pt>
                <c:pt idx="1660">
                  <c:v>2019.3749999998652</c:v>
                </c:pt>
                <c:pt idx="1661">
                  <c:v>2019.4583333331984</c:v>
                </c:pt>
                <c:pt idx="1662">
                  <c:v>2019.5416666665317</c:v>
                </c:pt>
                <c:pt idx="1663">
                  <c:v>2019.6249999998649</c:v>
                </c:pt>
                <c:pt idx="1664">
                  <c:v>2019.7083333331982</c:v>
                </c:pt>
                <c:pt idx="1665">
                  <c:v>2019.7916666665315</c:v>
                </c:pt>
                <c:pt idx="1666">
                  <c:v>2019.8749999998647</c:v>
                </c:pt>
                <c:pt idx="1667">
                  <c:v>2019.958333333198</c:v>
                </c:pt>
                <c:pt idx="1668">
                  <c:v>2020.0416666665312</c:v>
                </c:pt>
                <c:pt idx="1669">
                  <c:v>2020.1249999998645</c:v>
                </c:pt>
                <c:pt idx="1670">
                  <c:v>2020.2083333331977</c:v>
                </c:pt>
                <c:pt idx="1671">
                  <c:v>2020.291666666531</c:v>
                </c:pt>
                <c:pt idx="1672">
                  <c:v>2020.3749999998643</c:v>
                </c:pt>
                <c:pt idx="1673">
                  <c:v>2020.4583333331975</c:v>
                </c:pt>
                <c:pt idx="1674">
                  <c:v>2020.5416666665308</c:v>
                </c:pt>
                <c:pt idx="1675">
                  <c:v>2020.624999999864</c:v>
                </c:pt>
                <c:pt idx="1676">
                  <c:v>2020.7083333331973</c:v>
                </c:pt>
                <c:pt idx="1677">
                  <c:v>2020.7916666665305</c:v>
                </c:pt>
                <c:pt idx="1678">
                  <c:v>2020.8749999998638</c:v>
                </c:pt>
                <c:pt idx="1679">
                  <c:v>2020.9583333331971</c:v>
                </c:pt>
                <c:pt idx="1680">
                  <c:v>2021.0416666665303</c:v>
                </c:pt>
                <c:pt idx="1681">
                  <c:v>2021.1249999998636</c:v>
                </c:pt>
                <c:pt idx="1682">
                  <c:v>2021.2083333331968</c:v>
                </c:pt>
                <c:pt idx="1683">
                  <c:v>2021.2916666665301</c:v>
                </c:pt>
                <c:pt idx="1684">
                  <c:v>2021.3749999998633</c:v>
                </c:pt>
                <c:pt idx="1685">
                  <c:v>2021.4583333331966</c:v>
                </c:pt>
                <c:pt idx="1686">
                  <c:v>2021.5416666665299</c:v>
                </c:pt>
                <c:pt idx="1687">
                  <c:v>2021.6249999998631</c:v>
                </c:pt>
                <c:pt idx="1688">
                  <c:v>2021.7083333331964</c:v>
                </c:pt>
                <c:pt idx="1689">
                  <c:v>2021.7916666665296</c:v>
                </c:pt>
                <c:pt idx="1690">
                  <c:v>2021.8749999998629</c:v>
                </c:pt>
                <c:pt idx="1691">
                  <c:v>2021.9583333331962</c:v>
                </c:pt>
                <c:pt idx="1692">
                  <c:v>2022.0416666665294</c:v>
                </c:pt>
                <c:pt idx="1693">
                  <c:v>2022.1249999998627</c:v>
                </c:pt>
                <c:pt idx="1694">
                  <c:v>2022.2083333331959</c:v>
                </c:pt>
                <c:pt idx="1695">
                  <c:v>2022.2916666665292</c:v>
                </c:pt>
                <c:pt idx="1696">
                  <c:v>2022.3749999998624</c:v>
                </c:pt>
                <c:pt idx="1697">
                  <c:v>2022.4583333331957</c:v>
                </c:pt>
                <c:pt idx="1698">
                  <c:v>2022.541666666529</c:v>
                </c:pt>
                <c:pt idx="1699">
                  <c:v>2022.6249999998622</c:v>
                </c:pt>
                <c:pt idx="1700">
                  <c:v>2022.7083333331955</c:v>
                </c:pt>
                <c:pt idx="1701">
                  <c:v>2022.7916666665287</c:v>
                </c:pt>
                <c:pt idx="1702">
                  <c:v>2022.874999999862</c:v>
                </c:pt>
                <c:pt idx="1703">
                  <c:v>2022.9583333331952</c:v>
                </c:pt>
                <c:pt idx="1704">
                  <c:v>2023.0416666665285</c:v>
                </c:pt>
                <c:pt idx="1705">
                  <c:v>2023.1249999998618</c:v>
                </c:pt>
                <c:pt idx="1706">
                  <c:v>2023.208333333195</c:v>
                </c:pt>
                <c:pt idx="1707">
                  <c:v>2023.2916666665283</c:v>
                </c:pt>
                <c:pt idx="1708">
                  <c:v>2023.3749999998615</c:v>
                </c:pt>
                <c:pt idx="1709">
                  <c:v>2023.4583333331948</c:v>
                </c:pt>
                <c:pt idx="1710">
                  <c:v>2023.541666666528</c:v>
                </c:pt>
              </c:numCache>
            </c:numRef>
          </c:xVal>
          <c:yVal>
            <c:numRef>
              <c:f>Data!$H$129:$H$1842</c:f>
              <c:numCache>
                <c:formatCode>0.00</c:formatCode>
                <c:ptCount val="1714"/>
                <c:pt idx="0">
                  <c:v>3.7</c:v>
                </c:pt>
                <c:pt idx="1">
                  <c:v>3.6933333333333338</c:v>
                </c:pt>
                <c:pt idx="2">
                  <c:v>3.686666666666667</c:v>
                </c:pt>
                <c:pt idx="3">
                  <c:v>3.68</c:v>
                </c:pt>
                <c:pt idx="4">
                  <c:v>3.6733333333333338</c:v>
                </c:pt>
                <c:pt idx="5">
                  <c:v>3.666666666666667</c:v>
                </c:pt>
                <c:pt idx="6">
                  <c:v>3.66</c:v>
                </c:pt>
                <c:pt idx="7">
                  <c:v>3.6533333333333333</c:v>
                </c:pt>
                <c:pt idx="8">
                  <c:v>3.6466666666666669</c:v>
                </c:pt>
                <c:pt idx="9">
                  <c:v>3.64</c:v>
                </c:pt>
                <c:pt idx="10">
                  <c:v>3.6333333333333337</c:v>
                </c:pt>
                <c:pt idx="11">
                  <c:v>3.6266666666666669</c:v>
                </c:pt>
                <c:pt idx="12">
                  <c:v>3.62</c:v>
                </c:pt>
                <c:pt idx="13">
                  <c:v>3.6208333333333336</c:v>
                </c:pt>
                <c:pt idx="14">
                  <c:v>3.621666666666667</c:v>
                </c:pt>
                <c:pt idx="15">
                  <c:v>3.6225000000000001</c:v>
                </c:pt>
                <c:pt idx="16">
                  <c:v>3.6233333333333335</c:v>
                </c:pt>
                <c:pt idx="17">
                  <c:v>3.6241666666666665</c:v>
                </c:pt>
                <c:pt idx="18">
                  <c:v>3.625</c:v>
                </c:pt>
                <c:pt idx="19">
                  <c:v>3.6258333333333335</c:v>
                </c:pt>
                <c:pt idx="20">
                  <c:v>3.6266666666666669</c:v>
                </c:pt>
                <c:pt idx="21">
                  <c:v>3.6274999999999999</c:v>
                </c:pt>
                <c:pt idx="22">
                  <c:v>3.6283333333333334</c:v>
                </c:pt>
                <c:pt idx="23">
                  <c:v>3.6291666666666669</c:v>
                </c:pt>
                <c:pt idx="24">
                  <c:v>3.63</c:v>
                </c:pt>
                <c:pt idx="25">
                  <c:v>3.6291666666666669</c:v>
                </c:pt>
                <c:pt idx="26">
                  <c:v>3.6283333333333334</c:v>
                </c:pt>
                <c:pt idx="27">
                  <c:v>3.6274999999999999</c:v>
                </c:pt>
                <c:pt idx="28">
                  <c:v>3.6266666666666669</c:v>
                </c:pt>
                <c:pt idx="29">
                  <c:v>3.6258333333333335</c:v>
                </c:pt>
                <c:pt idx="30">
                  <c:v>3.625</c:v>
                </c:pt>
                <c:pt idx="31">
                  <c:v>3.6241666666666665</c:v>
                </c:pt>
                <c:pt idx="32">
                  <c:v>3.6233333333333335</c:v>
                </c:pt>
                <c:pt idx="33">
                  <c:v>3.6225000000000001</c:v>
                </c:pt>
                <c:pt idx="34">
                  <c:v>3.621666666666667</c:v>
                </c:pt>
                <c:pt idx="35">
                  <c:v>3.6208333333333336</c:v>
                </c:pt>
                <c:pt idx="36">
                  <c:v>3.62</c:v>
                </c:pt>
                <c:pt idx="37">
                  <c:v>3.6116666666666668</c:v>
                </c:pt>
                <c:pt idx="38">
                  <c:v>3.6033333333333335</c:v>
                </c:pt>
                <c:pt idx="39">
                  <c:v>3.5949999999999998</c:v>
                </c:pt>
                <c:pt idx="40">
                  <c:v>3.5866666666666669</c:v>
                </c:pt>
                <c:pt idx="41">
                  <c:v>3.5783333333333336</c:v>
                </c:pt>
                <c:pt idx="42">
                  <c:v>3.57</c:v>
                </c:pt>
                <c:pt idx="43">
                  <c:v>3.5616666666666665</c:v>
                </c:pt>
                <c:pt idx="44">
                  <c:v>3.5533333333333337</c:v>
                </c:pt>
                <c:pt idx="45">
                  <c:v>3.5449999999999999</c:v>
                </c:pt>
                <c:pt idx="46">
                  <c:v>3.5366666666666671</c:v>
                </c:pt>
                <c:pt idx="47">
                  <c:v>3.5283333333333333</c:v>
                </c:pt>
                <c:pt idx="48">
                  <c:v>3.52</c:v>
                </c:pt>
                <c:pt idx="49">
                  <c:v>3.5074999999999998</c:v>
                </c:pt>
                <c:pt idx="50">
                  <c:v>3.4950000000000001</c:v>
                </c:pt>
                <c:pt idx="51">
                  <c:v>3.4824999999999999</c:v>
                </c:pt>
                <c:pt idx="52">
                  <c:v>3.4699999999999998</c:v>
                </c:pt>
                <c:pt idx="53">
                  <c:v>3.4575</c:v>
                </c:pt>
                <c:pt idx="54">
                  <c:v>3.4449999999999998</c:v>
                </c:pt>
                <c:pt idx="55">
                  <c:v>3.4325000000000001</c:v>
                </c:pt>
                <c:pt idx="56">
                  <c:v>3.42</c:v>
                </c:pt>
                <c:pt idx="57">
                  <c:v>3.4075000000000002</c:v>
                </c:pt>
                <c:pt idx="58">
                  <c:v>3.3950000000000005</c:v>
                </c:pt>
                <c:pt idx="59">
                  <c:v>3.3825000000000003</c:v>
                </c:pt>
                <c:pt idx="60">
                  <c:v>3.37</c:v>
                </c:pt>
                <c:pt idx="61">
                  <c:v>3.3825000000000003</c:v>
                </c:pt>
                <c:pt idx="62">
                  <c:v>3.3950000000000005</c:v>
                </c:pt>
                <c:pt idx="63">
                  <c:v>3.4075000000000002</c:v>
                </c:pt>
                <c:pt idx="64">
                  <c:v>3.42</c:v>
                </c:pt>
                <c:pt idx="65">
                  <c:v>3.4325000000000001</c:v>
                </c:pt>
                <c:pt idx="66">
                  <c:v>3.4449999999999998</c:v>
                </c:pt>
                <c:pt idx="67">
                  <c:v>3.4575</c:v>
                </c:pt>
                <c:pt idx="68">
                  <c:v>3.4699999999999998</c:v>
                </c:pt>
                <c:pt idx="69">
                  <c:v>3.4824999999999999</c:v>
                </c:pt>
                <c:pt idx="70">
                  <c:v>3.4950000000000001</c:v>
                </c:pt>
                <c:pt idx="71">
                  <c:v>3.5074999999999998</c:v>
                </c:pt>
                <c:pt idx="72">
                  <c:v>3.52</c:v>
                </c:pt>
                <c:pt idx="73">
                  <c:v>3.5324999999999998</c:v>
                </c:pt>
                <c:pt idx="74">
                  <c:v>3.5450000000000004</c:v>
                </c:pt>
                <c:pt idx="75">
                  <c:v>3.5575000000000001</c:v>
                </c:pt>
                <c:pt idx="76">
                  <c:v>3.5700000000000003</c:v>
                </c:pt>
                <c:pt idx="77">
                  <c:v>3.5825</c:v>
                </c:pt>
                <c:pt idx="78">
                  <c:v>3.5949999999999998</c:v>
                </c:pt>
                <c:pt idx="79">
                  <c:v>3.6074999999999999</c:v>
                </c:pt>
                <c:pt idx="80">
                  <c:v>3.62</c:v>
                </c:pt>
                <c:pt idx="81">
                  <c:v>3.6324999999999998</c:v>
                </c:pt>
                <c:pt idx="82">
                  <c:v>3.6450000000000005</c:v>
                </c:pt>
                <c:pt idx="83">
                  <c:v>3.6574999999999998</c:v>
                </c:pt>
                <c:pt idx="84">
                  <c:v>3.67</c:v>
                </c:pt>
                <c:pt idx="85">
                  <c:v>3.6516666666666664</c:v>
                </c:pt>
                <c:pt idx="86">
                  <c:v>3.6333333333333337</c:v>
                </c:pt>
                <c:pt idx="87">
                  <c:v>3.6150000000000002</c:v>
                </c:pt>
                <c:pt idx="88">
                  <c:v>3.5966666666666667</c:v>
                </c:pt>
                <c:pt idx="89">
                  <c:v>3.5783333333333331</c:v>
                </c:pt>
                <c:pt idx="90">
                  <c:v>3.5600000000000005</c:v>
                </c:pt>
                <c:pt idx="91">
                  <c:v>3.541666666666667</c:v>
                </c:pt>
                <c:pt idx="92">
                  <c:v>3.5233333333333334</c:v>
                </c:pt>
                <c:pt idx="93">
                  <c:v>3.5049999999999999</c:v>
                </c:pt>
                <c:pt idx="94">
                  <c:v>3.4866666666666668</c:v>
                </c:pt>
                <c:pt idx="95">
                  <c:v>3.4683333333333333</c:v>
                </c:pt>
                <c:pt idx="96">
                  <c:v>3.45</c:v>
                </c:pt>
                <c:pt idx="97">
                  <c:v>3.4475000000000002</c:v>
                </c:pt>
                <c:pt idx="98">
                  <c:v>3.4449999999999998</c:v>
                </c:pt>
                <c:pt idx="99">
                  <c:v>3.4424999999999999</c:v>
                </c:pt>
                <c:pt idx="100">
                  <c:v>3.4400000000000004</c:v>
                </c:pt>
                <c:pt idx="101">
                  <c:v>3.4375</c:v>
                </c:pt>
                <c:pt idx="102">
                  <c:v>3.4350000000000005</c:v>
                </c:pt>
                <c:pt idx="103">
                  <c:v>3.4325000000000001</c:v>
                </c:pt>
                <c:pt idx="104">
                  <c:v>3.4299999999999997</c:v>
                </c:pt>
                <c:pt idx="105">
                  <c:v>3.4275000000000002</c:v>
                </c:pt>
                <c:pt idx="106">
                  <c:v>3.4250000000000003</c:v>
                </c:pt>
                <c:pt idx="107">
                  <c:v>3.4224999999999999</c:v>
                </c:pt>
                <c:pt idx="108">
                  <c:v>3.42</c:v>
                </c:pt>
                <c:pt idx="109">
                  <c:v>3.4366666666666665</c:v>
                </c:pt>
                <c:pt idx="110">
                  <c:v>3.4533333333333336</c:v>
                </c:pt>
                <c:pt idx="111">
                  <c:v>3.4699999999999998</c:v>
                </c:pt>
                <c:pt idx="112">
                  <c:v>3.4866666666666664</c:v>
                </c:pt>
                <c:pt idx="113">
                  <c:v>3.5033333333333334</c:v>
                </c:pt>
                <c:pt idx="114">
                  <c:v>3.5199999999999996</c:v>
                </c:pt>
                <c:pt idx="115">
                  <c:v>3.5366666666666671</c:v>
                </c:pt>
                <c:pt idx="116">
                  <c:v>3.5533333333333337</c:v>
                </c:pt>
                <c:pt idx="117">
                  <c:v>3.57</c:v>
                </c:pt>
                <c:pt idx="118">
                  <c:v>3.5866666666666669</c:v>
                </c:pt>
                <c:pt idx="119">
                  <c:v>3.6033333333333335</c:v>
                </c:pt>
                <c:pt idx="120">
                  <c:v>3.62</c:v>
                </c:pt>
                <c:pt idx="121">
                  <c:v>3.6183333333333332</c:v>
                </c:pt>
                <c:pt idx="122">
                  <c:v>3.6166666666666671</c:v>
                </c:pt>
                <c:pt idx="123">
                  <c:v>3.6149999999999998</c:v>
                </c:pt>
                <c:pt idx="124">
                  <c:v>3.6133333333333333</c:v>
                </c:pt>
                <c:pt idx="125">
                  <c:v>3.6116666666666668</c:v>
                </c:pt>
                <c:pt idx="126">
                  <c:v>3.61</c:v>
                </c:pt>
                <c:pt idx="127">
                  <c:v>3.6083333333333334</c:v>
                </c:pt>
                <c:pt idx="128">
                  <c:v>3.6066666666666665</c:v>
                </c:pt>
                <c:pt idx="129">
                  <c:v>3.6049999999999995</c:v>
                </c:pt>
                <c:pt idx="130">
                  <c:v>3.6033333333333335</c:v>
                </c:pt>
                <c:pt idx="131">
                  <c:v>3.601666666666667</c:v>
                </c:pt>
                <c:pt idx="132">
                  <c:v>3.6</c:v>
                </c:pt>
                <c:pt idx="133">
                  <c:v>3.6125000000000003</c:v>
                </c:pt>
                <c:pt idx="134">
                  <c:v>3.625</c:v>
                </c:pt>
                <c:pt idx="135">
                  <c:v>3.6374999999999997</c:v>
                </c:pt>
                <c:pt idx="136">
                  <c:v>3.65</c:v>
                </c:pt>
                <c:pt idx="137">
                  <c:v>3.6625000000000001</c:v>
                </c:pt>
                <c:pt idx="138">
                  <c:v>3.6749999999999998</c:v>
                </c:pt>
                <c:pt idx="139">
                  <c:v>3.6875</c:v>
                </c:pt>
                <c:pt idx="140">
                  <c:v>3.7</c:v>
                </c:pt>
                <c:pt idx="141">
                  <c:v>3.7124999999999999</c:v>
                </c:pt>
                <c:pt idx="142">
                  <c:v>3.7250000000000001</c:v>
                </c:pt>
                <c:pt idx="143">
                  <c:v>3.7374999999999998</c:v>
                </c:pt>
                <c:pt idx="144">
                  <c:v>3.75</c:v>
                </c:pt>
                <c:pt idx="145">
                  <c:v>3.7458333333333336</c:v>
                </c:pt>
                <c:pt idx="146">
                  <c:v>3.7416666666666667</c:v>
                </c:pt>
                <c:pt idx="147">
                  <c:v>3.7375000000000003</c:v>
                </c:pt>
                <c:pt idx="148">
                  <c:v>3.7333333333333334</c:v>
                </c:pt>
                <c:pt idx="149">
                  <c:v>3.729166666666667</c:v>
                </c:pt>
                <c:pt idx="150">
                  <c:v>3.7250000000000005</c:v>
                </c:pt>
                <c:pt idx="151">
                  <c:v>3.7208333333333337</c:v>
                </c:pt>
                <c:pt idx="152">
                  <c:v>3.7166666666666668</c:v>
                </c:pt>
                <c:pt idx="153">
                  <c:v>3.7125000000000004</c:v>
                </c:pt>
                <c:pt idx="154">
                  <c:v>3.7083333333333335</c:v>
                </c:pt>
                <c:pt idx="155">
                  <c:v>3.7041666666666671</c:v>
                </c:pt>
                <c:pt idx="156">
                  <c:v>3.7</c:v>
                </c:pt>
                <c:pt idx="157">
                  <c:v>3.6800000000000006</c:v>
                </c:pt>
                <c:pt idx="158">
                  <c:v>3.66</c:v>
                </c:pt>
                <c:pt idx="159">
                  <c:v>3.64</c:v>
                </c:pt>
                <c:pt idx="160">
                  <c:v>3.62</c:v>
                </c:pt>
                <c:pt idx="161">
                  <c:v>3.6000000000000005</c:v>
                </c:pt>
                <c:pt idx="162">
                  <c:v>3.58</c:v>
                </c:pt>
                <c:pt idx="163">
                  <c:v>3.5599999999999996</c:v>
                </c:pt>
                <c:pt idx="164">
                  <c:v>3.54</c:v>
                </c:pt>
                <c:pt idx="165">
                  <c:v>3.5200000000000005</c:v>
                </c:pt>
                <c:pt idx="166">
                  <c:v>3.5</c:v>
                </c:pt>
                <c:pt idx="167">
                  <c:v>3.4800000000000004</c:v>
                </c:pt>
                <c:pt idx="168">
                  <c:v>3.46</c:v>
                </c:pt>
                <c:pt idx="169">
                  <c:v>3.4716666666666667</c:v>
                </c:pt>
                <c:pt idx="170">
                  <c:v>3.4833333333333334</c:v>
                </c:pt>
                <c:pt idx="171">
                  <c:v>3.4950000000000001</c:v>
                </c:pt>
                <c:pt idx="172">
                  <c:v>3.5066666666666668</c:v>
                </c:pt>
                <c:pt idx="173">
                  <c:v>3.5183333333333331</c:v>
                </c:pt>
                <c:pt idx="174">
                  <c:v>3.53</c:v>
                </c:pt>
                <c:pt idx="175">
                  <c:v>3.541666666666667</c:v>
                </c:pt>
                <c:pt idx="176">
                  <c:v>3.5533333333333332</c:v>
                </c:pt>
                <c:pt idx="177">
                  <c:v>3.5649999999999995</c:v>
                </c:pt>
                <c:pt idx="178">
                  <c:v>3.5766666666666667</c:v>
                </c:pt>
                <c:pt idx="179">
                  <c:v>3.5883333333333338</c:v>
                </c:pt>
                <c:pt idx="180">
                  <c:v>3.6</c:v>
                </c:pt>
                <c:pt idx="181">
                  <c:v>3.5833333333333335</c:v>
                </c:pt>
                <c:pt idx="182">
                  <c:v>3.5666666666666664</c:v>
                </c:pt>
                <c:pt idx="183">
                  <c:v>3.55</c:v>
                </c:pt>
                <c:pt idx="184">
                  <c:v>3.5333333333333332</c:v>
                </c:pt>
                <c:pt idx="185">
                  <c:v>3.5166666666666666</c:v>
                </c:pt>
                <c:pt idx="186">
                  <c:v>3.5</c:v>
                </c:pt>
                <c:pt idx="187">
                  <c:v>3.4833333333333334</c:v>
                </c:pt>
                <c:pt idx="188">
                  <c:v>3.4666666666666668</c:v>
                </c:pt>
                <c:pt idx="189">
                  <c:v>3.4499999999999997</c:v>
                </c:pt>
                <c:pt idx="190">
                  <c:v>3.4333333333333336</c:v>
                </c:pt>
                <c:pt idx="191">
                  <c:v>3.4166666666666665</c:v>
                </c:pt>
                <c:pt idx="192">
                  <c:v>3.4</c:v>
                </c:pt>
                <c:pt idx="193">
                  <c:v>3.3958333333333335</c:v>
                </c:pt>
                <c:pt idx="194">
                  <c:v>3.3916666666666666</c:v>
                </c:pt>
                <c:pt idx="195">
                  <c:v>3.3874999999999997</c:v>
                </c:pt>
                <c:pt idx="196">
                  <c:v>3.3833333333333333</c:v>
                </c:pt>
                <c:pt idx="197">
                  <c:v>3.3791666666666664</c:v>
                </c:pt>
                <c:pt idx="198">
                  <c:v>3.375</c:v>
                </c:pt>
                <c:pt idx="199">
                  <c:v>3.3708333333333336</c:v>
                </c:pt>
                <c:pt idx="200">
                  <c:v>3.3666666666666667</c:v>
                </c:pt>
                <c:pt idx="201">
                  <c:v>3.3625000000000003</c:v>
                </c:pt>
                <c:pt idx="202">
                  <c:v>3.3583333333333334</c:v>
                </c:pt>
                <c:pt idx="203">
                  <c:v>3.3541666666666665</c:v>
                </c:pt>
                <c:pt idx="204">
                  <c:v>3.35</c:v>
                </c:pt>
                <c:pt idx="205">
                  <c:v>3.3291666666666666</c:v>
                </c:pt>
                <c:pt idx="206">
                  <c:v>3.3083333333333331</c:v>
                </c:pt>
                <c:pt idx="207">
                  <c:v>3.2875000000000001</c:v>
                </c:pt>
                <c:pt idx="208">
                  <c:v>3.2666666666666666</c:v>
                </c:pt>
                <c:pt idx="209">
                  <c:v>3.2458333333333336</c:v>
                </c:pt>
                <c:pt idx="210">
                  <c:v>3.2250000000000001</c:v>
                </c:pt>
                <c:pt idx="211">
                  <c:v>3.2041666666666666</c:v>
                </c:pt>
                <c:pt idx="212">
                  <c:v>3.1833333333333336</c:v>
                </c:pt>
                <c:pt idx="213">
                  <c:v>3.1625000000000001</c:v>
                </c:pt>
                <c:pt idx="214">
                  <c:v>3.1416666666666666</c:v>
                </c:pt>
                <c:pt idx="215">
                  <c:v>3.1208333333333336</c:v>
                </c:pt>
                <c:pt idx="216">
                  <c:v>3.1</c:v>
                </c:pt>
                <c:pt idx="217">
                  <c:v>3.104166666666667</c:v>
                </c:pt>
                <c:pt idx="218">
                  <c:v>3.1083333333333334</c:v>
                </c:pt>
                <c:pt idx="219">
                  <c:v>3.1125000000000003</c:v>
                </c:pt>
                <c:pt idx="220">
                  <c:v>3.1166666666666671</c:v>
                </c:pt>
                <c:pt idx="221">
                  <c:v>3.1208333333333336</c:v>
                </c:pt>
                <c:pt idx="222">
                  <c:v>3.125</c:v>
                </c:pt>
                <c:pt idx="223">
                  <c:v>3.1291666666666669</c:v>
                </c:pt>
                <c:pt idx="224">
                  <c:v>3.1333333333333337</c:v>
                </c:pt>
                <c:pt idx="225">
                  <c:v>3.1374999999999997</c:v>
                </c:pt>
                <c:pt idx="226">
                  <c:v>3.1416666666666666</c:v>
                </c:pt>
                <c:pt idx="227">
                  <c:v>3.145833333333333</c:v>
                </c:pt>
                <c:pt idx="228">
                  <c:v>3.15</c:v>
                </c:pt>
                <c:pt idx="229">
                  <c:v>3.145833333333333</c:v>
                </c:pt>
                <c:pt idx="230">
                  <c:v>3.1416666666666666</c:v>
                </c:pt>
                <c:pt idx="231">
                  <c:v>3.1374999999999997</c:v>
                </c:pt>
                <c:pt idx="232">
                  <c:v>3.1333333333333337</c:v>
                </c:pt>
                <c:pt idx="233">
                  <c:v>3.1291666666666669</c:v>
                </c:pt>
                <c:pt idx="234">
                  <c:v>3.125</c:v>
                </c:pt>
                <c:pt idx="235">
                  <c:v>3.1208333333333336</c:v>
                </c:pt>
                <c:pt idx="236">
                  <c:v>3.1166666666666671</c:v>
                </c:pt>
                <c:pt idx="237">
                  <c:v>3.1125000000000003</c:v>
                </c:pt>
                <c:pt idx="238">
                  <c:v>3.1083333333333334</c:v>
                </c:pt>
                <c:pt idx="239">
                  <c:v>3.104166666666667</c:v>
                </c:pt>
                <c:pt idx="240">
                  <c:v>3.1</c:v>
                </c:pt>
                <c:pt idx="241">
                  <c:v>3.1066666666666669</c:v>
                </c:pt>
                <c:pt idx="242">
                  <c:v>3.1133333333333333</c:v>
                </c:pt>
                <c:pt idx="243">
                  <c:v>3.12</c:v>
                </c:pt>
                <c:pt idx="244">
                  <c:v>3.1266666666666669</c:v>
                </c:pt>
                <c:pt idx="245">
                  <c:v>3.1333333333333333</c:v>
                </c:pt>
                <c:pt idx="246">
                  <c:v>3.14</c:v>
                </c:pt>
                <c:pt idx="247">
                  <c:v>3.1466666666666669</c:v>
                </c:pt>
                <c:pt idx="248">
                  <c:v>3.1533333333333333</c:v>
                </c:pt>
                <c:pt idx="249">
                  <c:v>3.16</c:v>
                </c:pt>
                <c:pt idx="250">
                  <c:v>3.1666666666666665</c:v>
                </c:pt>
                <c:pt idx="251">
                  <c:v>3.1733333333333338</c:v>
                </c:pt>
                <c:pt idx="252">
                  <c:v>3.18</c:v>
                </c:pt>
                <c:pt idx="253">
                  <c:v>3.1900000000000004</c:v>
                </c:pt>
                <c:pt idx="254">
                  <c:v>3.1999999999999997</c:v>
                </c:pt>
                <c:pt idx="255">
                  <c:v>3.21</c:v>
                </c:pt>
                <c:pt idx="256">
                  <c:v>3.2199999999999998</c:v>
                </c:pt>
                <c:pt idx="257">
                  <c:v>3.2300000000000004</c:v>
                </c:pt>
                <c:pt idx="258">
                  <c:v>3.2399999999999998</c:v>
                </c:pt>
                <c:pt idx="259">
                  <c:v>3.25</c:v>
                </c:pt>
                <c:pt idx="260">
                  <c:v>3.26</c:v>
                </c:pt>
                <c:pt idx="261">
                  <c:v>3.27</c:v>
                </c:pt>
                <c:pt idx="262">
                  <c:v>3.2800000000000002</c:v>
                </c:pt>
                <c:pt idx="263">
                  <c:v>3.29</c:v>
                </c:pt>
                <c:pt idx="264">
                  <c:v>3.3</c:v>
                </c:pt>
                <c:pt idx="265">
                  <c:v>3.3083333333333331</c:v>
                </c:pt>
                <c:pt idx="266">
                  <c:v>3.3166666666666664</c:v>
                </c:pt>
                <c:pt idx="267">
                  <c:v>3.3250000000000002</c:v>
                </c:pt>
                <c:pt idx="268">
                  <c:v>3.333333333333333</c:v>
                </c:pt>
                <c:pt idx="269">
                  <c:v>3.3416666666666668</c:v>
                </c:pt>
                <c:pt idx="270">
                  <c:v>3.3499999999999996</c:v>
                </c:pt>
                <c:pt idx="271">
                  <c:v>3.3583333333333334</c:v>
                </c:pt>
                <c:pt idx="272">
                  <c:v>3.3666666666666663</c:v>
                </c:pt>
                <c:pt idx="273">
                  <c:v>3.3749999999999996</c:v>
                </c:pt>
                <c:pt idx="274">
                  <c:v>3.3833333333333333</c:v>
                </c:pt>
                <c:pt idx="275">
                  <c:v>3.3916666666666666</c:v>
                </c:pt>
                <c:pt idx="276">
                  <c:v>3.4</c:v>
                </c:pt>
                <c:pt idx="277">
                  <c:v>3.4066666666666667</c:v>
                </c:pt>
                <c:pt idx="278">
                  <c:v>3.4133333333333336</c:v>
                </c:pt>
                <c:pt idx="279">
                  <c:v>3.42</c:v>
                </c:pt>
                <c:pt idx="280">
                  <c:v>3.4266666666666667</c:v>
                </c:pt>
                <c:pt idx="281">
                  <c:v>3.4333333333333336</c:v>
                </c:pt>
                <c:pt idx="282">
                  <c:v>3.44</c:v>
                </c:pt>
                <c:pt idx="283">
                  <c:v>3.4466666666666663</c:v>
                </c:pt>
                <c:pt idx="284">
                  <c:v>3.4533333333333331</c:v>
                </c:pt>
                <c:pt idx="285">
                  <c:v>3.46</c:v>
                </c:pt>
                <c:pt idx="286">
                  <c:v>3.4666666666666668</c:v>
                </c:pt>
                <c:pt idx="287">
                  <c:v>3.4733333333333332</c:v>
                </c:pt>
                <c:pt idx="288">
                  <c:v>3.48</c:v>
                </c:pt>
                <c:pt idx="289">
                  <c:v>3.4758333333333331</c:v>
                </c:pt>
                <c:pt idx="290">
                  <c:v>3.4716666666666667</c:v>
                </c:pt>
                <c:pt idx="291">
                  <c:v>3.4674999999999998</c:v>
                </c:pt>
                <c:pt idx="292">
                  <c:v>3.4633333333333329</c:v>
                </c:pt>
                <c:pt idx="293">
                  <c:v>3.4591666666666665</c:v>
                </c:pt>
                <c:pt idx="294">
                  <c:v>3.4550000000000001</c:v>
                </c:pt>
                <c:pt idx="295">
                  <c:v>3.4508333333333336</c:v>
                </c:pt>
                <c:pt idx="296">
                  <c:v>3.4466666666666663</c:v>
                </c:pt>
                <c:pt idx="297">
                  <c:v>3.4425000000000003</c:v>
                </c:pt>
                <c:pt idx="298">
                  <c:v>3.4383333333333339</c:v>
                </c:pt>
                <c:pt idx="299">
                  <c:v>3.434166666666667</c:v>
                </c:pt>
                <c:pt idx="300">
                  <c:v>3.43</c:v>
                </c:pt>
                <c:pt idx="301">
                  <c:v>3.45</c:v>
                </c:pt>
                <c:pt idx="302">
                  <c:v>3.4700000000000006</c:v>
                </c:pt>
                <c:pt idx="303">
                  <c:v>3.49</c:v>
                </c:pt>
                <c:pt idx="304">
                  <c:v>3.51</c:v>
                </c:pt>
                <c:pt idx="305">
                  <c:v>3.5300000000000002</c:v>
                </c:pt>
                <c:pt idx="306">
                  <c:v>3.55</c:v>
                </c:pt>
                <c:pt idx="307">
                  <c:v>3.5700000000000003</c:v>
                </c:pt>
                <c:pt idx="308">
                  <c:v>3.59</c:v>
                </c:pt>
                <c:pt idx="309">
                  <c:v>3.61</c:v>
                </c:pt>
                <c:pt idx="310">
                  <c:v>3.6300000000000003</c:v>
                </c:pt>
                <c:pt idx="311">
                  <c:v>3.6499999999999995</c:v>
                </c:pt>
                <c:pt idx="312">
                  <c:v>3.67</c:v>
                </c:pt>
                <c:pt idx="313">
                  <c:v>3.6866666666666665</c:v>
                </c:pt>
                <c:pt idx="314">
                  <c:v>3.7033333333333336</c:v>
                </c:pt>
                <c:pt idx="315">
                  <c:v>3.7199999999999998</c:v>
                </c:pt>
                <c:pt idx="316">
                  <c:v>3.7366666666666668</c:v>
                </c:pt>
                <c:pt idx="317">
                  <c:v>3.753333333333333</c:v>
                </c:pt>
                <c:pt idx="318">
                  <c:v>3.7699999999999996</c:v>
                </c:pt>
                <c:pt idx="319">
                  <c:v>3.7866666666666666</c:v>
                </c:pt>
                <c:pt idx="320">
                  <c:v>3.8033333333333337</c:v>
                </c:pt>
                <c:pt idx="321">
                  <c:v>3.82</c:v>
                </c:pt>
                <c:pt idx="322">
                  <c:v>3.8366666666666669</c:v>
                </c:pt>
                <c:pt idx="323">
                  <c:v>3.8533333333333331</c:v>
                </c:pt>
                <c:pt idx="324">
                  <c:v>3.87</c:v>
                </c:pt>
                <c:pt idx="325">
                  <c:v>3.8608333333333333</c:v>
                </c:pt>
                <c:pt idx="326">
                  <c:v>3.8516666666666666</c:v>
                </c:pt>
                <c:pt idx="327">
                  <c:v>3.8424999999999998</c:v>
                </c:pt>
                <c:pt idx="328">
                  <c:v>3.833333333333333</c:v>
                </c:pt>
                <c:pt idx="329">
                  <c:v>3.8241666666666663</c:v>
                </c:pt>
                <c:pt idx="330">
                  <c:v>3.8149999999999995</c:v>
                </c:pt>
                <c:pt idx="331">
                  <c:v>3.8058333333333332</c:v>
                </c:pt>
                <c:pt idx="332">
                  <c:v>3.7966666666666664</c:v>
                </c:pt>
                <c:pt idx="333">
                  <c:v>3.7874999999999996</c:v>
                </c:pt>
                <c:pt idx="334">
                  <c:v>3.7783333333333329</c:v>
                </c:pt>
                <c:pt idx="335">
                  <c:v>3.769166666666667</c:v>
                </c:pt>
                <c:pt idx="336">
                  <c:v>3.76</c:v>
                </c:pt>
                <c:pt idx="337">
                  <c:v>3.7725</c:v>
                </c:pt>
                <c:pt idx="338">
                  <c:v>3.7849999999999997</c:v>
                </c:pt>
                <c:pt idx="339">
                  <c:v>3.7974999999999999</c:v>
                </c:pt>
                <c:pt idx="340">
                  <c:v>3.8099999999999996</c:v>
                </c:pt>
                <c:pt idx="341">
                  <c:v>3.8224999999999998</c:v>
                </c:pt>
                <c:pt idx="342">
                  <c:v>3.835</c:v>
                </c:pt>
                <c:pt idx="343">
                  <c:v>3.8474999999999997</c:v>
                </c:pt>
                <c:pt idx="344">
                  <c:v>3.8600000000000003</c:v>
                </c:pt>
                <c:pt idx="345">
                  <c:v>3.8724999999999996</c:v>
                </c:pt>
                <c:pt idx="346">
                  <c:v>3.8849999999999998</c:v>
                </c:pt>
                <c:pt idx="347">
                  <c:v>3.8975000000000004</c:v>
                </c:pt>
                <c:pt idx="348">
                  <c:v>3.91</c:v>
                </c:pt>
                <c:pt idx="349">
                  <c:v>3.9158333333333335</c:v>
                </c:pt>
                <c:pt idx="350">
                  <c:v>3.9216666666666669</c:v>
                </c:pt>
                <c:pt idx="351">
                  <c:v>3.9274999999999998</c:v>
                </c:pt>
                <c:pt idx="352">
                  <c:v>3.9333333333333336</c:v>
                </c:pt>
                <c:pt idx="353">
                  <c:v>3.9391666666666665</c:v>
                </c:pt>
                <c:pt idx="354">
                  <c:v>3.9450000000000003</c:v>
                </c:pt>
                <c:pt idx="355">
                  <c:v>3.9508333333333336</c:v>
                </c:pt>
                <c:pt idx="356">
                  <c:v>3.956666666666667</c:v>
                </c:pt>
                <c:pt idx="357">
                  <c:v>3.9624999999999999</c:v>
                </c:pt>
                <c:pt idx="358">
                  <c:v>3.9683333333333333</c:v>
                </c:pt>
                <c:pt idx="359">
                  <c:v>3.9741666666666666</c:v>
                </c:pt>
                <c:pt idx="360">
                  <c:v>3.98</c:v>
                </c:pt>
                <c:pt idx="361">
                  <c:v>3.9824999999999999</c:v>
                </c:pt>
                <c:pt idx="362">
                  <c:v>3.9849999999999999</c:v>
                </c:pt>
                <c:pt idx="363">
                  <c:v>3.9874999999999998</c:v>
                </c:pt>
                <c:pt idx="364">
                  <c:v>3.99</c:v>
                </c:pt>
                <c:pt idx="365">
                  <c:v>3.9924999999999997</c:v>
                </c:pt>
                <c:pt idx="366">
                  <c:v>3.9950000000000001</c:v>
                </c:pt>
                <c:pt idx="367">
                  <c:v>3.9975000000000001</c:v>
                </c:pt>
                <c:pt idx="368">
                  <c:v>4</c:v>
                </c:pt>
                <c:pt idx="369">
                  <c:v>4.0024999999999995</c:v>
                </c:pt>
                <c:pt idx="370">
                  <c:v>4.0049999999999999</c:v>
                </c:pt>
                <c:pt idx="371">
                  <c:v>4.0075000000000003</c:v>
                </c:pt>
                <c:pt idx="372">
                  <c:v>4.01</c:v>
                </c:pt>
                <c:pt idx="373">
                  <c:v>4.0466666666666669</c:v>
                </c:pt>
                <c:pt idx="374">
                  <c:v>4.083333333333333</c:v>
                </c:pt>
                <c:pt idx="375">
                  <c:v>4.12</c:v>
                </c:pt>
                <c:pt idx="376">
                  <c:v>4.1566666666666663</c:v>
                </c:pt>
                <c:pt idx="377">
                  <c:v>4.1933333333333334</c:v>
                </c:pt>
                <c:pt idx="378">
                  <c:v>4.2300000000000004</c:v>
                </c:pt>
                <c:pt idx="379">
                  <c:v>4.2666666666666666</c:v>
                </c:pt>
                <c:pt idx="380">
                  <c:v>4.3033333333333337</c:v>
                </c:pt>
                <c:pt idx="381">
                  <c:v>4.34</c:v>
                </c:pt>
                <c:pt idx="382">
                  <c:v>4.3766666666666669</c:v>
                </c:pt>
                <c:pt idx="383">
                  <c:v>4.4133333333333331</c:v>
                </c:pt>
                <c:pt idx="384">
                  <c:v>4.45</c:v>
                </c:pt>
                <c:pt idx="385">
                  <c:v>4.4258333333333333</c:v>
                </c:pt>
                <c:pt idx="386">
                  <c:v>4.4016666666666673</c:v>
                </c:pt>
                <c:pt idx="387">
                  <c:v>4.3775000000000004</c:v>
                </c:pt>
                <c:pt idx="388">
                  <c:v>4.3533333333333335</c:v>
                </c:pt>
                <c:pt idx="389">
                  <c:v>4.3291666666666675</c:v>
                </c:pt>
                <c:pt idx="390">
                  <c:v>4.3049999999999997</c:v>
                </c:pt>
                <c:pt idx="391">
                  <c:v>4.2808333333333337</c:v>
                </c:pt>
                <c:pt idx="392">
                  <c:v>4.2566666666666668</c:v>
                </c:pt>
                <c:pt idx="393">
                  <c:v>4.2324999999999999</c:v>
                </c:pt>
                <c:pt idx="394">
                  <c:v>4.2083333333333339</c:v>
                </c:pt>
                <c:pt idx="395">
                  <c:v>4.184166666666667</c:v>
                </c:pt>
                <c:pt idx="396">
                  <c:v>4.16</c:v>
                </c:pt>
                <c:pt idx="397">
                  <c:v>4.166666666666667</c:v>
                </c:pt>
                <c:pt idx="398">
                  <c:v>4.1733333333333338</c:v>
                </c:pt>
                <c:pt idx="399">
                  <c:v>4.18</c:v>
                </c:pt>
                <c:pt idx="400">
                  <c:v>4.1866666666666665</c:v>
                </c:pt>
                <c:pt idx="401">
                  <c:v>4.1933333333333334</c:v>
                </c:pt>
                <c:pt idx="402">
                  <c:v>4.2</c:v>
                </c:pt>
                <c:pt idx="403">
                  <c:v>4.206666666666667</c:v>
                </c:pt>
                <c:pt idx="404">
                  <c:v>4.2133333333333329</c:v>
                </c:pt>
                <c:pt idx="405">
                  <c:v>4.2200000000000006</c:v>
                </c:pt>
                <c:pt idx="406">
                  <c:v>4.2266666666666666</c:v>
                </c:pt>
                <c:pt idx="407">
                  <c:v>4.2333333333333334</c:v>
                </c:pt>
                <c:pt idx="408">
                  <c:v>4.24</c:v>
                </c:pt>
                <c:pt idx="409">
                  <c:v>4.2241666666666671</c:v>
                </c:pt>
                <c:pt idx="410">
                  <c:v>4.2083333333333339</c:v>
                </c:pt>
                <c:pt idx="411">
                  <c:v>4.1924999999999999</c:v>
                </c:pt>
                <c:pt idx="412">
                  <c:v>4.1766666666666667</c:v>
                </c:pt>
                <c:pt idx="413">
                  <c:v>4.1608333333333327</c:v>
                </c:pt>
                <c:pt idx="414">
                  <c:v>4.1449999999999996</c:v>
                </c:pt>
                <c:pt idx="415">
                  <c:v>4.1291666666666664</c:v>
                </c:pt>
                <c:pt idx="416">
                  <c:v>4.1133333333333333</c:v>
                </c:pt>
                <c:pt idx="417">
                  <c:v>4.0975000000000001</c:v>
                </c:pt>
                <c:pt idx="418">
                  <c:v>4.081666666666667</c:v>
                </c:pt>
                <c:pt idx="419">
                  <c:v>4.065833333333333</c:v>
                </c:pt>
                <c:pt idx="420">
                  <c:v>4.05</c:v>
                </c:pt>
                <c:pt idx="421">
                  <c:v>4.0649999999999995</c:v>
                </c:pt>
                <c:pt idx="422">
                  <c:v>4.08</c:v>
                </c:pt>
                <c:pt idx="423">
                  <c:v>4.0949999999999998</c:v>
                </c:pt>
                <c:pt idx="424">
                  <c:v>4.1099999999999994</c:v>
                </c:pt>
                <c:pt idx="425">
                  <c:v>4.125</c:v>
                </c:pt>
                <c:pt idx="426">
                  <c:v>4.1400000000000006</c:v>
                </c:pt>
                <c:pt idx="427">
                  <c:v>4.1550000000000002</c:v>
                </c:pt>
                <c:pt idx="428">
                  <c:v>4.17</c:v>
                </c:pt>
                <c:pt idx="429">
                  <c:v>4.1850000000000005</c:v>
                </c:pt>
                <c:pt idx="430">
                  <c:v>4.2</c:v>
                </c:pt>
                <c:pt idx="431">
                  <c:v>4.2149999999999999</c:v>
                </c:pt>
                <c:pt idx="432">
                  <c:v>4.2300000000000004</c:v>
                </c:pt>
                <c:pt idx="433">
                  <c:v>4.2583333333333329</c:v>
                </c:pt>
                <c:pt idx="434">
                  <c:v>4.2866666666666671</c:v>
                </c:pt>
                <c:pt idx="435">
                  <c:v>4.3150000000000013</c:v>
                </c:pt>
                <c:pt idx="436">
                  <c:v>4.3433333333333337</c:v>
                </c:pt>
                <c:pt idx="437">
                  <c:v>4.371666666666667</c:v>
                </c:pt>
                <c:pt idx="438">
                  <c:v>4.4000000000000004</c:v>
                </c:pt>
                <c:pt idx="439">
                  <c:v>4.4283333333333337</c:v>
                </c:pt>
                <c:pt idx="440">
                  <c:v>4.456666666666667</c:v>
                </c:pt>
                <c:pt idx="441">
                  <c:v>4.4850000000000003</c:v>
                </c:pt>
                <c:pt idx="442">
                  <c:v>4.5133333333333336</c:v>
                </c:pt>
                <c:pt idx="443">
                  <c:v>4.541666666666667</c:v>
                </c:pt>
                <c:pt idx="444">
                  <c:v>4.57</c:v>
                </c:pt>
                <c:pt idx="445">
                  <c:v>4.5641666666666669</c:v>
                </c:pt>
                <c:pt idx="446">
                  <c:v>4.5583333333333336</c:v>
                </c:pt>
                <c:pt idx="447">
                  <c:v>4.5525000000000002</c:v>
                </c:pt>
                <c:pt idx="448">
                  <c:v>4.5466666666666669</c:v>
                </c:pt>
                <c:pt idx="449">
                  <c:v>4.5408333333333335</c:v>
                </c:pt>
                <c:pt idx="450">
                  <c:v>4.5350000000000001</c:v>
                </c:pt>
                <c:pt idx="451">
                  <c:v>4.5291666666666668</c:v>
                </c:pt>
                <c:pt idx="452">
                  <c:v>4.5233333333333334</c:v>
                </c:pt>
                <c:pt idx="453">
                  <c:v>4.5175000000000001</c:v>
                </c:pt>
                <c:pt idx="454">
                  <c:v>4.5116666666666667</c:v>
                </c:pt>
                <c:pt idx="455">
                  <c:v>4.5058333333333334</c:v>
                </c:pt>
                <c:pt idx="456">
                  <c:v>4.5</c:v>
                </c:pt>
                <c:pt idx="457">
                  <c:v>4.5391666666666666</c:v>
                </c:pt>
                <c:pt idx="458">
                  <c:v>4.5783333333333331</c:v>
                </c:pt>
                <c:pt idx="459">
                  <c:v>4.6174999999999997</c:v>
                </c:pt>
                <c:pt idx="460">
                  <c:v>4.6566666666666663</c:v>
                </c:pt>
                <c:pt idx="461">
                  <c:v>4.6958333333333329</c:v>
                </c:pt>
                <c:pt idx="462">
                  <c:v>4.7349999999999994</c:v>
                </c:pt>
                <c:pt idx="463">
                  <c:v>4.774166666666666</c:v>
                </c:pt>
                <c:pt idx="464">
                  <c:v>4.8133333333333326</c:v>
                </c:pt>
                <c:pt idx="465">
                  <c:v>4.8524999999999991</c:v>
                </c:pt>
                <c:pt idx="466">
                  <c:v>4.8916666666666666</c:v>
                </c:pt>
                <c:pt idx="467">
                  <c:v>4.9308333333333332</c:v>
                </c:pt>
                <c:pt idx="468">
                  <c:v>4.97</c:v>
                </c:pt>
                <c:pt idx="469">
                  <c:v>4.9799999999999995</c:v>
                </c:pt>
                <c:pt idx="470">
                  <c:v>4.99</c:v>
                </c:pt>
                <c:pt idx="471">
                  <c:v>5</c:v>
                </c:pt>
                <c:pt idx="472">
                  <c:v>5.01</c:v>
                </c:pt>
                <c:pt idx="473">
                  <c:v>5.0199999999999996</c:v>
                </c:pt>
                <c:pt idx="474">
                  <c:v>5.0299999999999994</c:v>
                </c:pt>
                <c:pt idx="475">
                  <c:v>5.0399999999999991</c:v>
                </c:pt>
                <c:pt idx="476">
                  <c:v>5.05</c:v>
                </c:pt>
                <c:pt idx="477">
                  <c:v>5.0600000000000005</c:v>
                </c:pt>
                <c:pt idx="478">
                  <c:v>5.0699999999999994</c:v>
                </c:pt>
                <c:pt idx="479">
                  <c:v>5.0799999999999992</c:v>
                </c:pt>
                <c:pt idx="480">
                  <c:v>5.09</c:v>
                </c:pt>
                <c:pt idx="481">
                  <c:v>5.024166666666666</c:v>
                </c:pt>
                <c:pt idx="482">
                  <c:v>4.958333333333333</c:v>
                </c:pt>
                <c:pt idx="483">
                  <c:v>4.8925000000000001</c:v>
                </c:pt>
                <c:pt idx="484">
                  <c:v>4.8266666666666662</c:v>
                </c:pt>
                <c:pt idx="485">
                  <c:v>4.7608333333333333</c:v>
                </c:pt>
                <c:pt idx="486">
                  <c:v>4.6950000000000003</c:v>
                </c:pt>
                <c:pt idx="487">
                  <c:v>4.6291666666666664</c:v>
                </c:pt>
                <c:pt idx="488">
                  <c:v>4.5633333333333335</c:v>
                </c:pt>
                <c:pt idx="489">
                  <c:v>4.4974999999999996</c:v>
                </c:pt>
                <c:pt idx="490">
                  <c:v>4.4316666666666666</c:v>
                </c:pt>
                <c:pt idx="491">
                  <c:v>4.3658333333333328</c:v>
                </c:pt>
                <c:pt idx="492">
                  <c:v>4.3</c:v>
                </c:pt>
                <c:pt idx="493">
                  <c:v>4.3049999999999997</c:v>
                </c:pt>
                <c:pt idx="494">
                  <c:v>4.3100000000000005</c:v>
                </c:pt>
                <c:pt idx="495">
                  <c:v>4.3149999999999995</c:v>
                </c:pt>
                <c:pt idx="496">
                  <c:v>4.32</c:v>
                </c:pt>
                <c:pt idx="497">
                  <c:v>4.3250000000000002</c:v>
                </c:pt>
                <c:pt idx="498">
                  <c:v>4.33</c:v>
                </c:pt>
                <c:pt idx="499">
                  <c:v>4.335</c:v>
                </c:pt>
                <c:pt idx="500">
                  <c:v>4.34</c:v>
                </c:pt>
                <c:pt idx="501">
                  <c:v>4.3449999999999998</c:v>
                </c:pt>
                <c:pt idx="502">
                  <c:v>4.3499999999999996</c:v>
                </c:pt>
                <c:pt idx="503">
                  <c:v>4.3549999999999995</c:v>
                </c:pt>
                <c:pt idx="504">
                  <c:v>4.3600000000000003</c:v>
                </c:pt>
                <c:pt idx="505">
                  <c:v>4.335</c:v>
                </c:pt>
                <c:pt idx="506">
                  <c:v>4.3099999999999996</c:v>
                </c:pt>
                <c:pt idx="507">
                  <c:v>4.2850000000000001</c:v>
                </c:pt>
                <c:pt idx="508">
                  <c:v>4.26</c:v>
                </c:pt>
                <c:pt idx="509">
                  <c:v>4.2349999999999994</c:v>
                </c:pt>
                <c:pt idx="510">
                  <c:v>4.21</c:v>
                </c:pt>
                <c:pt idx="511">
                  <c:v>4.1849999999999996</c:v>
                </c:pt>
                <c:pt idx="512">
                  <c:v>4.16</c:v>
                </c:pt>
                <c:pt idx="513">
                  <c:v>4.1349999999999998</c:v>
                </c:pt>
                <c:pt idx="514">
                  <c:v>4.1099999999999994</c:v>
                </c:pt>
                <c:pt idx="515">
                  <c:v>4.085</c:v>
                </c:pt>
                <c:pt idx="516">
                  <c:v>4.0599999999999996</c:v>
                </c:pt>
                <c:pt idx="517">
                  <c:v>4.043333333333333</c:v>
                </c:pt>
                <c:pt idx="518">
                  <c:v>4.0266666666666664</c:v>
                </c:pt>
                <c:pt idx="519">
                  <c:v>4.01</c:v>
                </c:pt>
                <c:pt idx="520">
                  <c:v>3.9933333333333332</c:v>
                </c:pt>
                <c:pt idx="521">
                  <c:v>3.9766666666666666</c:v>
                </c:pt>
                <c:pt idx="522">
                  <c:v>3.96</c:v>
                </c:pt>
                <c:pt idx="523">
                  <c:v>3.9433333333333329</c:v>
                </c:pt>
                <c:pt idx="524">
                  <c:v>3.9266666666666667</c:v>
                </c:pt>
                <c:pt idx="525">
                  <c:v>3.91</c:v>
                </c:pt>
                <c:pt idx="526">
                  <c:v>3.8933333333333335</c:v>
                </c:pt>
                <c:pt idx="527">
                  <c:v>3.8766666666666669</c:v>
                </c:pt>
                <c:pt idx="528">
                  <c:v>3.86</c:v>
                </c:pt>
                <c:pt idx="529">
                  <c:v>3.8450000000000002</c:v>
                </c:pt>
                <c:pt idx="530">
                  <c:v>3.83</c:v>
                </c:pt>
                <c:pt idx="531">
                  <c:v>3.8149999999999999</c:v>
                </c:pt>
                <c:pt idx="532">
                  <c:v>3.8</c:v>
                </c:pt>
                <c:pt idx="533">
                  <c:v>3.7850000000000001</c:v>
                </c:pt>
                <c:pt idx="534">
                  <c:v>3.77</c:v>
                </c:pt>
                <c:pt idx="535">
                  <c:v>3.7550000000000003</c:v>
                </c:pt>
                <c:pt idx="536">
                  <c:v>3.74</c:v>
                </c:pt>
                <c:pt idx="537">
                  <c:v>3.7250000000000001</c:v>
                </c:pt>
                <c:pt idx="538">
                  <c:v>3.71</c:v>
                </c:pt>
                <c:pt idx="539">
                  <c:v>3.6950000000000003</c:v>
                </c:pt>
                <c:pt idx="540">
                  <c:v>3.68</c:v>
                </c:pt>
                <c:pt idx="541">
                  <c:v>3.6516666666666668</c:v>
                </c:pt>
                <c:pt idx="542">
                  <c:v>3.6233333333333335</c:v>
                </c:pt>
                <c:pt idx="543">
                  <c:v>3.5950000000000002</c:v>
                </c:pt>
                <c:pt idx="544">
                  <c:v>3.5666666666666669</c:v>
                </c:pt>
                <c:pt idx="545">
                  <c:v>3.5383333333333336</c:v>
                </c:pt>
                <c:pt idx="546">
                  <c:v>3.51</c:v>
                </c:pt>
                <c:pt idx="547">
                  <c:v>3.4816666666666665</c:v>
                </c:pt>
                <c:pt idx="548">
                  <c:v>3.4533333333333331</c:v>
                </c:pt>
                <c:pt idx="549">
                  <c:v>3.4249999999999998</c:v>
                </c:pt>
                <c:pt idx="550">
                  <c:v>3.3966666666666665</c:v>
                </c:pt>
                <c:pt idx="551">
                  <c:v>3.3683333333333327</c:v>
                </c:pt>
                <c:pt idx="552">
                  <c:v>3.34</c:v>
                </c:pt>
                <c:pt idx="553">
                  <c:v>3.339166666666666</c:v>
                </c:pt>
                <c:pt idx="554">
                  <c:v>3.3383333333333334</c:v>
                </c:pt>
                <c:pt idx="555">
                  <c:v>3.3374999999999999</c:v>
                </c:pt>
                <c:pt idx="556">
                  <c:v>3.3366666666666669</c:v>
                </c:pt>
                <c:pt idx="557">
                  <c:v>3.3358333333333334</c:v>
                </c:pt>
                <c:pt idx="558">
                  <c:v>3.335</c:v>
                </c:pt>
                <c:pt idx="559">
                  <c:v>3.3341666666666665</c:v>
                </c:pt>
                <c:pt idx="560">
                  <c:v>3.3333333333333335</c:v>
                </c:pt>
                <c:pt idx="561">
                  <c:v>3.3325</c:v>
                </c:pt>
                <c:pt idx="562">
                  <c:v>3.3316666666666666</c:v>
                </c:pt>
                <c:pt idx="563">
                  <c:v>3.3308333333333335</c:v>
                </c:pt>
                <c:pt idx="564">
                  <c:v>3.33</c:v>
                </c:pt>
                <c:pt idx="565">
                  <c:v>3.3525</c:v>
                </c:pt>
                <c:pt idx="566">
                  <c:v>3.375</c:v>
                </c:pt>
                <c:pt idx="567">
                  <c:v>3.3975</c:v>
                </c:pt>
                <c:pt idx="568">
                  <c:v>3.42</c:v>
                </c:pt>
                <c:pt idx="569">
                  <c:v>3.4424999999999999</c:v>
                </c:pt>
                <c:pt idx="570">
                  <c:v>3.4649999999999999</c:v>
                </c:pt>
                <c:pt idx="571">
                  <c:v>3.4874999999999998</c:v>
                </c:pt>
                <c:pt idx="572">
                  <c:v>3.51</c:v>
                </c:pt>
                <c:pt idx="573">
                  <c:v>3.5324999999999998</c:v>
                </c:pt>
                <c:pt idx="574">
                  <c:v>3.5550000000000002</c:v>
                </c:pt>
                <c:pt idx="575">
                  <c:v>3.5775000000000001</c:v>
                </c:pt>
                <c:pt idx="576">
                  <c:v>3.6</c:v>
                </c:pt>
                <c:pt idx="577">
                  <c:v>3.5741666666666667</c:v>
                </c:pt>
                <c:pt idx="578">
                  <c:v>3.5483333333333333</c:v>
                </c:pt>
                <c:pt idx="579">
                  <c:v>3.5225</c:v>
                </c:pt>
                <c:pt idx="580">
                  <c:v>3.4966666666666666</c:v>
                </c:pt>
                <c:pt idx="581">
                  <c:v>3.4708333333333332</c:v>
                </c:pt>
                <c:pt idx="582">
                  <c:v>3.4450000000000003</c:v>
                </c:pt>
                <c:pt idx="583">
                  <c:v>3.4191666666666665</c:v>
                </c:pt>
                <c:pt idx="584">
                  <c:v>3.3933333333333335</c:v>
                </c:pt>
                <c:pt idx="585">
                  <c:v>3.3674999999999997</c:v>
                </c:pt>
                <c:pt idx="586">
                  <c:v>3.3416666666666668</c:v>
                </c:pt>
                <c:pt idx="587">
                  <c:v>3.315833333333333</c:v>
                </c:pt>
                <c:pt idx="588">
                  <c:v>3.29</c:v>
                </c:pt>
                <c:pt idx="589">
                  <c:v>3.2941666666666665</c:v>
                </c:pt>
                <c:pt idx="590">
                  <c:v>3.2983333333333333</c:v>
                </c:pt>
                <c:pt idx="591">
                  <c:v>3.3024999999999998</c:v>
                </c:pt>
                <c:pt idx="592">
                  <c:v>3.3066666666666666</c:v>
                </c:pt>
                <c:pt idx="593">
                  <c:v>3.3108333333333331</c:v>
                </c:pt>
                <c:pt idx="594">
                  <c:v>3.3150000000000004</c:v>
                </c:pt>
                <c:pt idx="595">
                  <c:v>3.3191666666666668</c:v>
                </c:pt>
                <c:pt idx="596">
                  <c:v>3.3233333333333333</c:v>
                </c:pt>
                <c:pt idx="597">
                  <c:v>3.3275000000000001</c:v>
                </c:pt>
                <c:pt idx="598">
                  <c:v>3.3316666666666666</c:v>
                </c:pt>
                <c:pt idx="599">
                  <c:v>3.3358333333333325</c:v>
                </c:pt>
                <c:pt idx="600">
                  <c:v>3.34</c:v>
                </c:pt>
                <c:pt idx="601">
                  <c:v>3.3683333333333327</c:v>
                </c:pt>
                <c:pt idx="602">
                  <c:v>3.3966666666666665</c:v>
                </c:pt>
                <c:pt idx="603">
                  <c:v>3.4249999999999998</c:v>
                </c:pt>
                <c:pt idx="604">
                  <c:v>3.4533333333333331</c:v>
                </c:pt>
                <c:pt idx="605">
                  <c:v>3.4816666666666665</c:v>
                </c:pt>
                <c:pt idx="606">
                  <c:v>3.51</c:v>
                </c:pt>
                <c:pt idx="607">
                  <c:v>3.5383333333333336</c:v>
                </c:pt>
                <c:pt idx="608">
                  <c:v>3.5666666666666669</c:v>
                </c:pt>
                <c:pt idx="609">
                  <c:v>3.5950000000000002</c:v>
                </c:pt>
                <c:pt idx="610">
                  <c:v>3.6233333333333335</c:v>
                </c:pt>
                <c:pt idx="611">
                  <c:v>3.6516666666666668</c:v>
                </c:pt>
                <c:pt idx="612">
                  <c:v>3.68</c:v>
                </c:pt>
                <c:pt idx="613">
                  <c:v>3.6491666666666669</c:v>
                </c:pt>
                <c:pt idx="614">
                  <c:v>3.6183333333333336</c:v>
                </c:pt>
                <c:pt idx="615">
                  <c:v>3.5875000000000004</c:v>
                </c:pt>
                <c:pt idx="616">
                  <c:v>3.5566666666666666</c:v>
                </c:pt>
                <c:pt idx="617">
                  <c:v>3.5258333333333338</c:v>
                </c:pt>
                <c:pt idx="618">
                  <c:v>3.4950000000000001</c:v>
                </c:pt>
                <c:pt idx="619">
                  <c:v>3.4641666666666668</c:v>
                </c:pt>
                <c:pt idx="620">
                  <c:v>3.4333333333333336</c:v>
                </c:pt>
                <c:pt idx="621">
                  <c:v>3.4024999999999999</c:v>
                </c:pt>
                <c:pt idx="622">
                  <c:v>3.3716666666666666</c:v>
                </c:pt>
                <c:pt idx="623">
                  <c:v>3.3408333333333338</c:v>
                </c:pt>
                <c:pt idx="624">
                  <c:v>3.31</c:v>
                </c:pt>
                <c:pt idx="625">
                  <c:v>3.2941666666666674</c:v>
                </c:pt>
                <c:pt idx="626">
                  <c:v>3.2783333333333333</c:v>
                </c:pt>
                <c:pt idx="627">
                  <c:v>3.2624999999999997</c:v>
                </c:pt>
                <c:pt idx="628">
                  <c:v>3.2466666666666666</c:v>
                </c:pt>
                <c:pt idx="629">
                  <c:v>3.2308333333333334</c:v>
                </c:pt>
                <c:pt idx="630">
                  <c:v>3.2149999999999999</c:v>
                </c:pt>
                <c:pt idx="631">
                  <c:v>3.1991666666666667</c:v>
                </c:pt>
                <c:pt idx="632">
                  <c:v>3.1833333333333336</c:v>
                </c:pt>
                <c:pt idx="633">
                  <c:v>3.1675000000000004</c:v>
                </c:pt>
                <c:pt idx="634">
                  <c:v>3.1516666666666668</c:v>
                </c:pt>
                <c:pt idx="635">
                  <c:v>3.1358333333333333</c:v>
                </c:pt>
                <c:pt idx="636">
                  <c:v>3.12</c:v>
                </c:pt>
                <c:pt idx="637">
                  <c:v>3.0924999999999998</c:v>
                </c:pt>
                <c:pt idx="638">
                  <c:v>3.0649999999999999</c:v>
                </c:pt>
                <c:pt idx="639">
                  <c:v>3.0375000000000005</c:v>
                </c:pt>
                <c:pt idx="640">
                  <c:v>3.0100000000000002</c:v>
                </c:pt>
                <c:pt idx="641">
                  <c:v>2.9824999999999999</c:v>
                </c:pt>
                <c:pt idx="642">
                  <c:v>2.9550000000000001</c:v>
                </c:pt>
                <c:pt idx="643">
                  <c:v>2.9275000000000002</c:v>
                </c:pt>
                <c:pt idx="644">
                  <c:v>2.9000000000000004</c:v>
                </c:pt>
                <c:pt idx="645">
                  <c:v>2.8724999999999996</c:v>
                </c:pt>
                <c:pt idx="646">
                  <c:v>2.8449999999999998</c:v>
                </c:pt>
                <c:pt idx="647">
                  <c:v>2.8174999999999999</c:v>
                </c:pt>
                <c:pt idx="648">
                  <c:v>2.79</c:v>
                </c:pt>
                <c:pt idx="649">
                  <c:v>2.7783333333333333</c:v>
                </c:pt>
                <c:pt idx="650">
                  <c:v>2.7666666666666666</c:v>
                </c:pt>
                <c:pt idx="651">
                  <c:v>2.7549999999999999</c:v>
                </c:pt>
                <c:pt idx="652">
                  <c:v>2.7433333333333332</c:v>
                </c:pt>
                <c:pt idx="653">
                  <c:v>2.7316666666666669</c:v>
                </c:pt>
                <c:pt idx="654">
                  <c:v>2.72</c:v>
                </c:pt>
                <c:pt idx="655">
                  <c:v>2.708333333333333</c:v>
                </c:pt>
                <c:pt idx="656">
                  <c:v>2.6966666666666668</c:v>
                </c:pt>
                <c:pt idx="657">
                  <c:v>2.6850000000000001</c:v>
                </c:pt>
                <c:pt idx="658">
                  <c:v>2.6733333333333333</c:v>
                </c:pt>
                <c:pt idx="659">
                  <c:v>2.6616666666666666</c:v>
                </c:pt>
                <c:pt idx="660">
                  <c:v>2.65</c:v>
                </c:pt>
                <c:pt idx="661">
                  <c:v>2.6524999999999999</c:v>
                </c:pt>
                <c:pt idx="662">
                  <c:v>2.6550000000000002</c:v>
                </c:pt>
                <c:pt idx="663">
                  <c:v>2.6574999999999998</c:v>
                </c:pt>
                <c:pt idx="664">
                  <c:v>2.66</c:v>
                </c:pt>
                <c:pt idx="665">
                  <c:v>2.6625000000000001</c:v>
                </c:pt>
                <c:pt idx="666">
                  <c:v>2.665</c:v>
                </c:pt>
                <c:pt idx="667">
                  <c:v>2.6675000000000004</c:v>
                </c:pt>
                <c:pt idx="668">
                  <c:v>2.67</c:v>
                </c:pt>
                <c:pt idx="669">
                  <c:v>2.6725000000000003</c:v>
                </c:pt>
                <c:pt idx="670">
                  <c:v>2.6749999999999998</c:v>
                </c:pt>
                <c:pt idx="671">
                  <c:v>2.6774999999999998</c:v>
                </c:pt>
                <c:pt idx="672">
                  <c:v>2.68</c:v>
                </c:pt>
                <c:pt idx="673">
                  <c:v>2.67</c:v>
                </c:pt>
                <c:pt idx="674">
                  <c:v>2.66</c:v>
                </c:pt>
                <c:pt idx="675">
                  <c:v>2.6500000000000004</c:v>
                </c:pt>
                <c:pt idx="676">
                  <c:v>2.64</c:v>
                </c:pt>
                <c:pt idx="677">
                  <c:v>2.63</c:v>
                </c:pt>
                <c:pt idx="678">
                  <c:v>2.62</c:v>
                </c:pt>
                <c:pt idx="679">
                  <c:v>2.6100000000000003</c:v>
                </c:pt>
                <c:pt idx="680">
                  <c:v>2.6</c:v>
                </c:pt>
                <c:pt idx="681">
                  <c:v>2.59</c:v>
                </c:pt>
                <c:pt idx="682">
                  <c:v>2.58</c:v>
                </c:pt>
                <c:pt idx="683">
                  <c:v>2.57</c:v>
                </c:pt>
                <c:pt idx="684">
                  <c:v>2.56</c:v>
                </c:pt>
                <c:pt idx="685">
                  <c:v>2.5433333333333334</c:v>
                </c:pt>
                <c:pt idx="686">
                  <c:v>2.5266666666666664</c:v>
                </c:pt>
                <c:pt idx="687">
                  <c:v>2.5099999999999998</c:v>
                </c:pt>
                <c:pt idx="688">
                  <c:v>2.4933333333333332</c:v>
                </c:pt>
                <c:pt idx="689">
                  <c:v>2.4766666666666666</c:v>
                </c:pt>
                <c:pt idx="690">
                  <c:v>2.46</c:v>
                </c:pt>
                <c:pt idx="691">
                  <c:v>2.4433333333333334</c:v>
                </c:pt>
                <c:pt idx="692">
                  <c:v>2.4266666666666667</c:v>
                </c:pt>
                <c:pt idx="693">
                  <c:v>2.4099999999999997</c:v>
                </c:pt>
                <c:pt idx="694">
                  <c:v>2.3933333333333331</c:v>
                </c:pt>
                <c:pt idx="695">
                  <c:v>2.3766666666666665</c:v>
                </c:pt>
                <c:pt idx="696">
                  <c:v>2.36</c:v>
                </c:pt>
                <c:pt idx="697">
                  <c:v>2.3474999999999997</c:v>
                </c:pt>
                <c:pt idx="698">
                  <c:v>2.335</c:v>
                </c:pt>
                <c:pt idx="699">
                  <c:v>2.3224999999999998</c:v>
                </c:pt>
                <c:pt idx="700">
                  <c:v>2.31</c:v>
                </c:pt>
                <c:pt idx="701">
                  <c:v>2.2975000000000003</c:v>
                </c:pt>
                <c:pt idx="702">
                  <c:v>2.2850000000000001</c:v>
                </c:pt>
                <c:pt idx="703">
                  <c:v>2.2725</c:v>
                </c:pt>
                <c:pt idx="704">
                  <c:v>2.2599999999999998</c:v>
                </c:pt>
                <c:pt idx="705">
                  <c:v>2.2475000000000001</c:v>
                </c:pt>
                <c:pt idx="706">
                  <c:v>2.2350000000000003</c:v>
                </c:pt>
                <c:pt idx="707">
                  <c:v>2.2225000000000001</c:v>
                </c:pt>
                <c:pt idx="708">
                  <c:v>2.21</c:v>
                </c:pt>
                <c:pt idx="709">
                  <c:v>2.1883333333333335</c:v>
                </c:pt>
                <c:pt idx="710">
                  <c:v>2.166666666666667</c:v>
                </c:pt>
                <c:pt idx="711">
                  <c:v>2.145</c:v>
                </c:pt>
                <c:pt idx="712">
                  <c:v>2.1233333333333335</c:v>
                </c:pt>
                <c:pt idx="713">
                  <c:v>2.1016666666666666</c:v>
                </c:pt>
                <c:pt idx="714">
                  <c:v>2.08</c:v>
                </c:pt>
                <c:pt idx="715">
                  <c:v>2.0583333333333336</c:v>
                </c:pt>
                <c:pt idx="716">
                  <c:v>2.0366666666666666</c:v>
                </c:pt>
                <c:pt idx="717">
                  <c:v>2.0150000000000001</c:v>
                </c:pt>
                <c:pt idx="718">
                  <c:v>1.9933333333333334</c:v>
                </c:pt>
                <c:pt idx="719">
                  <c:v>1.9716666666666665</c:v>
                </c:pt>
                <c:pt idx="720">
                  <c:v>1.95</c:v>
                </c:pt>
                <c:pt idx="721">
                  <c:v>1.9924999999999999</c:v>
                </c:pt>
                <c:pt idx="722">
                  <c:v>2.0350000000000001</c:v>
                </c:pt>
                <c:pt idx="723">
                  <c:v>2.0775000000000001</c:v>
                </c:pt>
                <c:pt idx="724">
                  <c:v>2.12</c:v>
                </c:pt>
                <c:pt idx="725">
                  <c:v>2.1625000000000001</c:v>
                </c:pt>
                <c:pt idx="726">
                  <c:v>2.2050000000000001</c:v>
                </c:pt>
                <c:pt idx="727">
                  <c:v>2.2474999999999996</c:v>
                </c:pt>
                <c:pt idx="728">
                  <c:v>2.29</c:v>
                </c:pt>
                <c:pt idx="729">
                  <c:v>2.3325</c:v>
                </c:pt>
                <c:pt idx="730">
                  <c:v>2.3750000000000004</c:v>
                </c:pt>
                <c:pt idx="731">
                  <c:v>2.4175</c:v>
                </c:pt>
                <c:pt idx="732">
                  <c:v>2.46</c:v>
                </c:pt>
                <c:pt idx="733">
                  <c:v>2.4608333333333334</c:v>
                </c:pt>
                <c:pt idx="734">
                  <c:v>2.4616666666666669</c:v>
                </c:pt>
                <c:pt idx="735">
                  <c:v>2.4624999999999999</c:v>
                </c:pt>
                <c:pt idx="736">
                  <c:v>2.4633333333333334</c:v>
                </c:pt>
                <c:pt idx="737">
                  <c:v>2.4641666666666664</c:v>
                </c:pt>
                <c:pt idx="738">
                  <c:v>2.4649999999999999</c:v>
                </c:pt>
                <c:pt idx="739">
                  <c:v>2.4658333333333338</c:v>
                </c:pt>
                <c:pt idx="740">
                  <c:v>2.4666666666666668</c:v>
                </c:pt>
                <c:pt idx="741">
                  <c:v>2.4675000000000002</c:v>
                </c:pt>
                <c:pt idx="742">
                  <c:v>2.4683333333333337</c:v>
                </c:pt>
                <c:pt idx="743">
                  <c:v>2.4691666666666667</c:v>
                </c:pt>
                <c:pt idx="744">
                  <c:v>2.4700000000000002</c:v>
                </c:pt>
                <c:pt idx="745">
                  <c:v>2.4708333333333332</c:v>
                </c:pt>
                <c:pt idx="746">
                  <c:v>2.4716666666666667</c:v>
                </c:pt>
                <c:pt idx="747">
                  <c:v>2.4725000000000001</c:v>
                </c:pt>
                <c:pt idx="748">
                  <c:v>2.4733333333333336</c:v>
                </c:pt>
                <c:pt idx="749">
                  <c:v>2.4741666666666671</c:v>
                </c:pt>
                <c:pt idx="750">
                  <c:v>2.4750000000000001</c:v>
                </c:pt>
                <c:pt idx="751">
                  <c:v>2.4758333333333331</c:v>
                </c:pt>
                <c:pt idx="752">
                  <c:v>2.4766666666666666</c:v>
                </c:pt>
                <c:pt idx="753">
                  <c:v>2.4775</c:v>
                </c:pt>
                <c:pt idx="754">
                  <c:v>2.4783333333333335</c:v>
                </c:pt>
                <c:pt idx="755">
                  <c:v>2.479166666666667</c:v>
                </c:pt>
                <c:pt idx="756">
                  <c:v>2.48</c:v>
                </c:pt>
                <c:pt idx="757">
                  <c:v>2.4708333333333332</c:v>
                </c:pt>
                <c:pt idx="758">
                  <c:v>2.4616666666666669</c:v>
                </c:pt>
                <c:pt idx="759">
                  <c:v>2.4525000000000001</c:v>
                </c:pt>
                <c:pt idx="760">
                  <c:v>2.4433333333333334</c:v>
                </c:pt>
                <c:pt idx="761">
                  <c:v>2.4341666666666666</c:v>
                </c:pt>
                <c:pt idx="762">
                  <c:v>2.4249999999999998</c:v>
                </c:pt>
                <c:pt idx="763">
                  <c:v>2.4158333333333335</c:v>
                </c:pt>
                <c:pt idx="764">
                  <c:v>2.4066666666666667</c:v>
                </c:pt>
                <c:pt idx="765">
                  <c:v>2.3975</c:v>
                </c:pt>
                <c:pt idx="766">
                  <c:v>2.3883333333333336</c:v>
                </c:pt>
                <c:pt idx="767">
                  <c:v>2.3791666666666664</c:v>
                </c:pt>
                <c:pt idx="768">
                  <c:v>2.37</c:v>
                </c:pt>
                <c:pt idx="769">
                  <c:v>2.355</c:v>
                </c:pt>
                <c:pt idx="770">
                  <c:v>2.3400000000000003</c:v>
                </c:pt>
                <c:pt idx="771">
                  <c:v>2.3250000000000002</c:v>
                </c:pt>
                <c:pt idx="772">
                  <c:v>2.31</c:v>
                </c:pt>
                <c:pt idx="773">
                  <c:v>2.2949999999999999</c:v>
                </c:pt>
                <c:pt idx="774">
                  <c:v>2.2800000000000002</c:v>
                </c:pt>
                <c:pt idx="775">
                  <c:v>2.2650000000000001</c:v>
                </c:pt>
                <c:pt idx="776">
                  <c:v>2.25</c:v>
                </c:pt>
                <c:pt idx="777">
                  <c:v>2.2350000000000003</c:v>
                </c:pt>
                <c:pt idx="778">
                  <c:v>2.2199999999999998</c:v>
                </c:pt>
                <c:pt idx="779">
                  <c:v>2.2050000000000001</c:v>
                </c:pt>
                <c:pt idx="780">
                  <c:v>2.19</c:v>
                </c:pt>
                <c:pt idx="781">
                  <c:v>2.1949999999999998</c:v>
                </c:pt>
                <c:pt idx="782">
                  <c:v>2.2000000000000002</c:v>
                </c:pt>
                <c:pt idx="783">
                  <c:v>2.2050000000000001</c:v>
                </c:pt>
                <c:pt idx="784">
                  <c:v>2.21</c:v>
                </c:pt>
                <c:pt idx="785">
                  <c:v>2.2149999999999999</c:v>
                </c:pt>
                <c:pt idx="786">
                  <c:v>2.2199999999999998</c:v>
                </c:pt>
                <c:pt idx="787">
                  <c:v>2.2250000000000001</c:v>
                </c:pt>
                <c:pt idx="788">
                  <c:v>2.23</c:v>
                </c:pt>
                <c:pt idx="789">
                  <c:v>2.2349999999999999</c:v>
                </c:pt>
                <c:pt idx="790">
                  <c:v>2.2400000000000002</c:v>
                </c:pt>
                <c:pt idx="791">
                  <c:v>2.2450000000000001</c:v>
                </c:pt>
                <c:pt idx="792">
                  <c:v>2.25</c:v>
                </c:pt>
                <c:pt idx="793">
                  <c:v>2.2658333333333331</c:v>
                </c:pt>
                <c:pt idx="794">
                  <c:v>2.2816666666666667</c:v>
                </c:pt>
                <c:pt idx="795">
                  <c:v>2.2974999999999999</c:v>
                </c:pt>
                <c:pt idx="796">
                  <c:v>2.3133333333333335</c:v>
                </c:pt>
                <c:pt idx="797">
                  <c:v>2.3291666666666666</c:v>
                </c:pt>
                <c:pt idx="798">
                  <c:v>2.3449999999999998</c:v>
                </c:pt>
                <c:pt idx="799">
                  <c:v>2.3608333333333329</c:v>
                </c:pt>
                <c:pt idx="800">
                  <c:v>2.3766666666666669</c:v>
                </c:pt>
                <c:pt idx="801">
                  <c:v>2.3925000000000001</c:v>
                </c:pt>
                <c:pt idx="802">
                  <c:v>2.4083333333333332</c:v>
                </c:pt>
                <c:pt idx="803">
                  <c:v>2.4241666666666668</c:v>
                </c:pt>
                <c:pt idx="804">
                  <c:v>2.44</c:v>
                </c:pt>
                <c:pt idx="805">
                  <c:v>2.4291666666666667</c:v>
                </c:pt>
                <c:pt idx="806">
                  <c:v>2.418333333333333</c:v>
                </c:pt>
                <c:pt idx="807">
                  <c:v>2.4075000000000002</c:v>
                </c:pt>
                <c:pt idx="808">
                  <c:v>2.3966666666666665</c:v>
                </c:pt>
                <c:pt idx="809">
                  <c:v>2.3858333333333333</c:v>
                </c:pt>
                <c:pt idx="810">
                  <c:v>2.375</c:v>
                </c:pt>
                <c:pt idx="811">
                  <c:v>2.3641666666666667</c:v>
                </c:pt>
                <c:pt idx="812">
                  <c:v>2.3533333333333335</c:v>
                </c:pt>
                <c:pt idx="813">
                  <c:v>2.3424999999999998</c:v>
                </c:pt>
                <c:pt idx="814">
                  <c:v>2.3316666666666666</c:v>
                </c:pt>
                <c:pt idx="815">
                  <c:v>2.3208333333333333</c:v>
                </c:pt>
                <c:pt idx="816">
                  <c:v>2.31</c:v>
                </c:pt>
                <c:pt idx="817">
                  <c:v>2.3108333333333335</c:v>
                </c:pt>
                <c:pt idx="818">
                  <c:v>2.3116666666666665</c:v>
                </c:pt>
                <c:pt idx="819">
                  <c:v>2.3125</c:v>
                </c:pt>
                <c:pt idx="820">
                  <c:v>2.3133333333333335</c:v>
                </c:pt>
                <c:pt idx="821">
                  <c:v>2.3141666666666669</c:v>
                </c:pt>
                <c:pt idx="822">
                  <c:v>2.3149999999999999</c:v>
                </c:pt>
                <c:pt idx="823">
                  <c:v>2.3158333333333334</c:v>
                </c:pt>
                <c:pt idx="824">
                  <c:v>2.3166666666666664</c:v>
                </c:pt>
                <c:pt idx="825">
                  <c:v>2.3174999999999999</c:v>
                </c:pt>
                <c:pt idx="826">
                  <c:v>2.3183333333333334</c:v>
                </c:pt>
                <c:pt idx="827">
                  <c:v>2.3191666666666664</c:v>
                </c:pt>
                <c:pt idx="828">
                  <c:v>2.3199999999999998</c:v>
                </c:pt>
                <c:pt idx="829">
                  <c:v>2.3408333333333333</c:v>
                </c:pt>
                <c:pt idx="830">
                  <c:v>2.3616666666666668</c:v>
                </c:pt>
                <c:pt idx="831">
                  <c:v>2.3824999999999998</c:v>
                </c:pt>
                <c:pt idx="832">
                  <c:v>2.4033333333333333</c:v>
                </c:pt>
                <c:pt idx="833">
                  <c:v>2.4241666666666664</c:v>
                </c:pt>
                <c:pt idx="834">
                  <c:v>2.4449999999999998</c:v>
                </c:pt>
                <c:pt idx="835">
                  <c:v>2.4658333333333333</c:v>
                </c:pt>
                <c:pt idx="836">
                  <c:v>2.4866666666666664</c:v>
                </c:pt>
                <c:pt idx="837">
                  <c:v>2.5074999999999998</c:v>
                </c:pt>
                <c:pt idx="838">
                  <c:v>2.5283333333333333</c:v>
                </c:pt>
                <c:pt idx="839">
                  <c:v>2.5491666666666668</c:v>
                </c:pt>
                <c:pt idx="840">
                  <c:v>2.57</c:v>
                </c:pt>
                <c:pt idx="841">
                  <c:v>2.5791666666666666</c:v>
                </c:pt>
                <c:pt idx="842">
                  <c:v>2.5883333333333334</c:v>
                </c:pt>
                <c:pt idx="843">
                  <c:v>2.5975000000000001</c:v>
                </c:pt>
                <c:pt idx="844">
                  <c:v>2.6066666666666665</c:v>
                </c:pt>
                <c:pt idx="845">
                  <c:v>2.6158333333333332</c:v>
                </c:pt>
                <c:pt idx="846">
                  <c:v>2.625</c:v>
                </c:pt>
                <c:pt idx="847">
                  <c:v>2.6341666666666668</c:v>
                </c:pt>
                <c:pt idx="848">
                  <c:v>2.6433333333333335</c:v>
                </c:pt>
                <c:pt idx="849">
                  <c:v>2.6525000000000003</c:v>
                </c:pt>
                <c:pt idx="850">
                  <c:v>2.6616666666666666</c:v>
                </c:pt>
                <c:pt idx="851">
                  <c:v>2.6708333333333334</c:v>
                </c:pt>
                <c:pt idx="852">
                  <c:v>2.68</c:v>
                </c:pt>
                <c:pt idx="853">
                  <c:v>2.6924999999999999</c:v>
                </c:pt>
                <c:pt idx="854">
                  <c:v>2.7050000000000001</c:v>
                </c:pt>
                <c:pt idx="855">
                  <c:v>2.7175000000000002</c:v>
                </c:pt>
                <c:pt idx="856">
                  <c:v>2.7300000000000004</c:v>
                </c:pt>
                <c:pt idx="857">
                  <c:v>2.7425000000000002</c:v>
                </c:pt>
                <c:pt idx="858">
                  <c:v>2.7549999999999999</c:v>
                </c:pt>
                <c:pt idx="859">
                  <c:v>2.7675000000000001</c:v>
                </c:pt>
                <c:pt idx="860">
                  <c:v>2.7800000000000002</c:v>
                </c:pt>
                <c:pt idx="861">
                  <c:v>2.7925</c:v>
                </c:pt>
                <c:pt idx="862">
                  <c:v>2.8050000000000002</c:v>
                </c:pt>
                <c:pt idx="863">
                  <c:v>2.8174999999999999</c:v>
                </c:pt>
                <c:pt idx="864">
                  <c:v>2.83</c:v>
                </c:pt>
                <c:pt idx="865">
                  <c:v>2.8008333333333333</c:v>
                </c:pt>
                <c:pt idx="866">
                  <c:v>2.7716666666666665</c:v>
                </c:pt>
                <c:pt idx="867">
                  <c:v>2.83</c:v>
                </c:pt>
                <c:pt idx="868">
                  <c:v>3.05</c:v>
                </c:pt>
                <c:pt idx="869">
                  <c:v>3.11</c:v>
                </c:pt>
                <c:pt idx="870">
                  <c:v>2.93</c:v>
                </c:pt>
                <c:pt idx="871">
                  <c:v>2.95</c:v>
                </c:pt>
                <c:pt idx="872">
                  <c:v>2.87</c:v>
                </c:pt>
                <c:pt idx="873">
                  <c:v>2.66</c:v>
                </c:pt>
                <c:pt idx="874">
                  <c:v>2.68</c:v>
                </c:pt>
                <c:pt idx="875">
                  <c:v>2.59</c:v>
                </c:pt>
                <c:pt idx="876">
                  <c:v>2.48</c:v>
                </c:pt>
                <c:pt idx="877">
                  <c:v>2.4700000000000002</c:v>
                </c:pt>
                <c:pt idx="878">
                  <c:v>2.37</c:v>
                </c:pt>
                <c:pt idx="879">
                  <c:v>2.29</c:v>
                </c:pt>
                <c:pt idx="880">
                  <c:v>2.37</c:v>
                </c:pt>
                <c:pt idx="881">
                  <c:v>2.38</c:v>
                </c:pt>
                <c:pt idx="882">
                  <c:v>2.2999999999999998</c:v>
                </c:pt>
                <c:pt idx="883">
                  <c:v>2.36</c:v>
                </c:pt>
                <c:pt idx="884">
                  <c:v>2.38</c:v>
                </c:pt>
                <c:pt idx="885">
                  <c:v>2.4300000000000002</c:v>
                </c:pt>
                <c:pt idx="886">
                  <c:v>2.48</c:v>
                </c:pt>
                <c:pt idx="887">
                  <c:v>2.5099999999999998</c:v>
                </c:pt>
                <c:pt idx="888">
                  <c:v>2.61</c:v>
                </c:pt>
                <c:pt idx="889">
                  <c:v>2.65</c:v>
                </c:pt>
                <c:pt idx="890">
                  <c:v>2.68</c:v>
                </c:pt>
                <c:pt idx="891">
                  <c:v>2.75</c:v>
                </c:pt>
                <c:pt idx="892">
                  <c:v>2.76</c:v>
                </c:pt>
                <c:pt idx="893">
                  <c:v>2.78</c:v>
                </c:pt>
                <c:pt idx="894">
                  <c:v>2.9</c:v>
                </c:pt>
                <c:pt idx="895">
                  <c:v>2.97</c:v>
                </c:pt>
                <c:pt idx="896">
                  <c:v>2.97</c:v>
                </c:pt>
                <c:pt idx="897">
                  <c:v>2.88</c:v>
                </c:pt>
                <c:pt idx="898">
                  <c:v>2.89</c:v>
                </c:pt>
                <c:pt idx="899">
                  <c:v>2.96</c:v>
                </c:pt>
                <c:pt idx="900">
                  <c:v>2.9</c:v>
                </c:pt>
                <c:pt idx="901">
                  <c:v>2.84</c:v>
                </c:pt>
                <c:pt idx="902">
                  <c:v>2.96</c:v>
                </c:pt>
                <c:pt idx="903">
                  <c:v>3.18</c:v>
                </c:pt>
                <c:pt idx="904">
                  <c:v>3.07</c:v>
                </c:pt>
                <c:pt idx="905">
                  <c:v>3</c:v>
                </c:pt>
                <c:pt idx="906">
                  <c:v>3.11</c:v>
                </c:pt>
                <c:pt idx="907">
                  <c:v>3.33</c:v>
                </c:pt>
                <c:pt idx="908">
                  <c:v>3.38</c:v>
                </c:pt>
                <c:pt idx="909">
                  <c:v>3.34</c:v>
                </c:pt>
                <c:pt idx="910">
                  <c:v>3.49</c:v>
                </c:pt>
                <c:pt idx="911">
                  <c:v>3.59</c:v>
                </c:pt>
                <c:pt idx="912">
                  <c:v>3.46</c:v>
                </c:pt>
                <c:pt idx="913">
                  <c:v>3.34</c:v>
                </c:pt>
                <c:pt idx="914">
                  <c:v>3.41</c:v>
                </c:pt>
                <c:pt idx="915">
                  <c:v>3.48</c:v>
                </c:pt>
                <c:pt idx="916">
                  <c:v>3.6</c:v>
                </c:pt>
                <c:pt idx="917">
                  <c:v>3.8</c:v>
                </c:pt>
                <c:pt idx="918">
                  <c:v>3.93</c:v>
                </c:pt>
                <c:pt idx="919">
                  <c:v>3.93</c:v>
                </c:pt>
                <c:pt idx="920">
                  <c:v>3.92</c:v>
                </c:pt>
                <c:pt idx="921">
                  <c:v>3.97</c:v>
                </c:pt>
                <c:pt idx="922">
                  <c:v>3.72</c:v>
                </c:pt>
                <c:pt idx="923">
                  <c:v>3.21</c:v>
                </c:pt>
                <c:pt idx="924">
                  <c:v>3.09</c:v>
                </c:pt>
                <c:pt idx="925">
                  <c:v>3.05</c:v>
                </c:pt>
                <c:pt idx="926">
                  <c:v>2.98</c:v>
                </c:pt>
                <c:pt idx="927">
                  <c:v>2.88</c:v>
                </c:pt>
                <c:pt idx="928">
                  <c:v>2.92</c:v>
                </c:pt>
                <c:pt idx="929">
                  <c:v>2.97</c:v>
                </c:pt>
                <c:pt idx="930">
                  <c:v>3.2</c:v>
                </c:pt>
                <c:pt idx="931">
                  <c:v>3.54</c:v>
                </c:pt>
                <c:pt idx="932">
                  <c:v>3.76</c:v>
                </c:pt>
                <c:pt idx="933">
                  <c:v>3.8</c:v>
                </c:pt>
                <c:pt idx="934">
                  <c:v>3.74</c:v>
                </c:pt>
                <c:pt idx="935">
                  <c:v>3.86</c:v>
                </c:pt>
                <c:pt idx="936">
                  <c:v>4.0199999999999996</c:v>
                </c:pt>
                <c:pt idx="937">
                  <c:v>3.96</c:v>
                </c:pt>
                <c:pt idx="938">
                  <c:v>3.99</c:v>
                </c:pt>
                <c:pt idx="939">
                  <c:v>4.12</c:v>
                </c:pt>
                <c:pt idx="940">
                  <c:v>4.3099999999999996</c:v>
                </c:pt>
                <c:pt idx="941">
                  <c:v>4.34</c:v>
                </c:pt>
                <c:pt idx="942">
                  <c:v>4.4000000000000004</c:v>
                </c:pt>
                <c:pt idx="943">
                  <c:v>4.43</c:v>
                </c:pt>
                <c:pt idx="944">
                  <c:v>4.68</c:v>
                </c:pt>
                <c:pt idx="945">
                  <c:v>4.53</c:v>
                </c:pt>
                <c:pt idx="946">
                  <c:v>4.53</c:v>
                </c:pt>
                <c:pt idx="947">
                  <c:v>4.6900000000000004</c:v>
                </c:pt>
                <c:pt idx="948">
                  <c:v>4.72</c:v>
                </c:pt>
                <c:pt idx="949">
                  <c:v>4.49</c:v>
                </c:pt>
                <c:pt idx="950">
                  <c:v>4.25</c:v>
                </c:pt>
                <c:pt idx="951">
                  <c:v>4.28</c:v>
                </c:pt>
                <c:pt idx="952">
                  <c:v>4.3499999999999996</c:v>
                </c:pt>
                <c:pt idx="953">
                  <c:v>4.1500000000000004</c:v>
                </c:pt>
                <c:pt idx="954">
                  <c:v>3.9</c:v>
                </c:pt>
                <c:pt idx="955">
                  <c:v>3.8</c:v>
                </c:pt>
                <c:pt idx="956">
                  <c:v>3.8</c:v>
                </c:pt>
                <c:pt idx="957">
                  <c:v>3.89</c:v>
                </c:pt>
                <c:pt idx="958">
                  <c:v>3.93</c:v>
                </c:pt>
                <c:pt idx="959">
                  <c:v>3.84</c:v>
                </c:pt>
                <c:pt idx="960">
                  <c:v>3.84</c:v>
                </c:pt>
                <c:pt idx="961">
                  <c:v>3.78</c:v>
                </c:pt>
                <c:pt idx="962">
                  <c:v>3.74</c:v>
                </c:pt>
                <c:pt idx="963">
                  <c:v>3.78</c:v>
                </c:pt>
                <c:pt idx="964">
                  <c:v>3.71</c:v>
                </c:pt>
                <c:pt idx="965">
                  <c:v>3.88</c:v>
                </c:pt>
                <c:pt idx="966">
                  <c:v>3.92</c:v>
                </c:pt>
                <c:pt idx="967">
                  <c:v>4.04</c:v>
                </c:pt>
                <c:pt idx="968">
                  <c:v>3.98</c:v>
                </c:pt>
                <c:pt idx="969">
                  <c:v>3.92</c:v>
                </c:pt>
                <c:pt idx="970">
                  <c:v>3.94</c:v>
                </c:pt>
                <c:pt idx="971">
                  <c:v>4.0599999999999996</c:v>
                </c:pt>
                <c:pt idx="972">
                  <c:v>4.08</c:v>
                </c:pt>
                <c:pt idx="973">
                  <c:v>4.04</c:v>
                </c:pt>
                <c:pt idx="974">
                  <c:v>3.93</c:v>
                </c:pt>
                <c:pt idx="975">
                  <c:v>3.84</c:v>
                </c:pt>
                <c:pt idx="976">
                  <c:v>3.87</c:v>
                </c:pt>
                <c:pt idx="977">
                  <c:v>3.91</c:v>
                </c:pt>
                <c:pt idx="978">
                  <c:v>4.01</c:v>
                </c:pt>
                <c:pt idx="979">
                  <c:v>3.98</c:v>
                </c:pt>
                <c:pt idx="980">
                  <c:v>3.98</c:v>
                </c:pt>
                <c:pt idx="981">
                  <c:v>3.93</c:v>
                </c:pt>
                <c:pt idx="982">
                  <c:v>3.92</c:v>
                </c:pt>
                <c:pt idx="983">
                  <c:v>3.86</c:v>
                </c:pt>
                <c:pt idx="984">
                  <c:v>3.83</c:v>
                </c:pt>
                <c:pt idx="985">
                  <c:v>3.92</c:v>
                </c:pt>
                <c:pt idx="986">
                  <c:v>3.93</c:v>
                </c:pt>
                <c:pt idx="987">
                  <c:v>3.97</c:v>
                </c:pt>
                <c:pt idx="988">
                  <c:v>3.93</c:v>
                </c:pt>
                <c:pt idx="989">
                  <c:v>3.99</c:v>
                </c:pt>
                <c:pt idx="990">
                  <c:v>4.0199999999999996</c:v>
                </c:pt>
                <c:pt idx="991">
                  <c:v>4</c:v>
                </c:pt>
                <c:pt idx="992">
                  <c:v>4.08</c:v>
                </c:pt>
                <c:pt idx="993">
                  <c:v>4.1100000000000003</c:v>
                </c:pt>
                <c:pt idx="994">
                  <c:v>4.12</c:v>
                </c:pt>
                <c:pt idx="995">
                  <c:v>4.13</c:v>
                </c:pt>
                <c:pt idx="996">
                  <c:v>4.17</c:v>
                </c:pt>
                <c:pt idx="997">
                  <c:v>4.1500000000000004</c:v>
                </c:pt>
                <c:pt idx="998">
                  <c:v>4.22</c:v>
                </c:pt>
                <c:pt idx="999">
                  <c:v>4.2300000000000004</c:v>
                </c:pt>
                <c:pt idx="1000">
                  <c:v>4.2</c:v>
                </c:pt>
                <c:pt idx="1001">
                  <c:v>4.17</c:v>
                </c:pt>
                <c:pt idx="1002">
                  <c:v>4.1900000000000004</c:v>
                </c:pt>
                <c:pt idx="1003">
                  <c:v>4.1900000000000004</c:v>
                </c:pt>
                <c:pt idx="1004">
                  <c:v>4.2</c:v>
                </c:pt>
                <c:pt idx="1005">
                  <c:v>4.1900000000000004</c:v>
                </c:pt>
                <c:pt idx="1006">
                  <c:v>4.1500000000000004</c:v>
                </c:pt>
                <c:pt idx="1007">
                  <c:v>4.18</c:v>
                </c:pt>
                <c:pt idx="1008">
                  <c:v>4.1900000000000004</c:v>
                </c:pt>
                <c:pt idx="1009">
                  <c:v>4.21</c:v>
                </c:pt>
                <c:pt idx="1010">
                  <c:v>4.21</c:v>
                </c:pt>
                <c:pt idx="1011">
                  <c:v>4.2</c:v>
                </c:pt>
                <c:pt idx="1012">
                  <c:v>4.21</c:v>
                </c:pt>
                <c:pt idx="1013">
                  <c:v>4.21</c:v>
                </c:pt>
                <c:pt idx="1014">
                  <c:v>4.2</c:v>
                </c:pt>
                <c:pt idx="1015">
                  <c:v>4.25</c:v>
                </c:pt>
                <c:pt idx="1016">
                  <c:v>4.29</c:v>
                </c:pt>
                <c:pt idx="1017">
                  <c:v>4.3499999999999996</c:v>
                </c:pt>
                <c:pt idx="1018">
                  <c:v>4.45</c:v>
                </c:pt>
                <c:pt idx="1019">
                  <c:v>4.62</c:v>
                </c:pt>
                <c:pt idx="1020">
                  <c:v>4.6100000000000003</c:v>
                </c:pt>
                <c:pt idx="1021">
                  <c:v>4.83</c:v>
                </c:pt>
                <c:pt idx="1022">
                  <c:v>4.87</c:v>
                </c:pt>
                <c:pt idx="1023">
                  <c:v>4.75</c:v>
                </c:pt>
                <c:pt idx="1024">
                  <c:v>4.78</c:v>
                </c:pt>
                <c:pt idx="1025">
                  <c:v>4.8099999999999996</c:v>
                </c:pt>
                <c:pt idx="1026">
                  <c:v>5.0199999999999996</c:v>
                </c:pt>
                <c:pt idx="1027">
                  <c:v>5.22</c:v>
                </c:pt>
                <c:pt idx="1028">
                  <c:v>5.18</c:v>
                </c:pt>
                <c:pt idx="1029">
                  <c:v>5.01</c:v>
                </c:pt>
                <c:pt idx="1030">
                  <c:v>5.16</c:v>
                </c:pt>
                <c:pt idx="1031">
                  <c:v>4.84</c:v>
                </c:pt>
                <c:pt idx="1032">
                  <c:v>4.58</c:v>
                </c:pt>
                <c:pt idx="1033">
                  <c:v>4.63</c:v>
                </c:pt>
                <c:pt idx="1034">
                  <c:v>4.54</c:v>
                </c:pt>
                <c:pt idx="1035">
                  <c:v>4.59</c:v>
                </c:pt>
                <c:pt idx="1036">
                  <c:v>4.8499999999999996</c:v>
                </c:pt>
                <c:pt idx="1037">
                  <c:v>5.0199999999999996</c:v>
                </c:pt>
                <c:pt idx="1038">
                  <c:v>5.16</c:v>
                </c:pt>
                <c:pt idx="1039">
                  <c:v>5.28</c:v>
                </c:pt>
                <c:pt idx="1040">
                  <c:v>5.3</c:v>
                </c:pt>
                <c:pt idx="1041">
                  <c:v>5.48</c:v>
                </c:pt>
                <c:pt idx="1042">
                  <c:v>5.75</c:v>
                </c:pt>
                <c:pt idx="1043">
                  <c:v>5.7</c:v>
                </c:pt>
                <c:pt idx="1044">
                  <c:v>5.53</c:v>
                </c:pt>
                <c:pt idx="1045">
                  <c:v>5.56</c:v>
                </c:pt>
                <c:pt idx="1046">
                  <c:v>5.74</c:v>
                </c:pt>
                <c:pt idx="1047">
                  <c:v>5.64</c:v>
                </c:pt>
                <c:pt idx="1048">
                  <c:v>5.87</c:v>
                </c:pt>
                <c:pt idx="1049">
                  <c:v>5.72</c:v>
                </c:pt>
                <c:pt idx="1050">
                  <c:v>5.5</c:v>
                </c:pt>
                <c:pt idx="1051">
                  <c:v>5.42</c:v>
                </c:pt>
                <c:pt idx="1052">
                  <c:v>5.46</c:v>
                </c:pt>
                <c:pt idx="1053">
                  <c:v>5.58</c:v>
                </c:pt>
                <c:pt idx="1054">
                  <c:v>5.7</c:v>
                </c:pt>
                <c:pt idx="1055">
                  <c:v>6.03</c:v>
                </c:pt>
                <c:pt idx="1056">
                  <c:v>6.04</c:v>
                </c:pt>
                <c:pt idx="1057">
                  <c:v>6.19</c:v>
                </c:pt>
                <c:pt idx="1058">
                  <c:v>6.3</c:v>
                </c:pt>
                <c:pt idx="1059">
                  <c:v>6.17</c:v>
                </c:pt>
                <c:pt idx="1060">
                  <c:v>6.32</c:v>
                </c:pt>
                <c:pt idx="1061">
                  <c:v>6.57</c:v>
                </c:pt>
                <c:pt idx="1062">
                  <c:v>6.72</c:v>
                </c:pt>
                <c:pt idx="1063">
                  <c:v>6.69</c:v>
                </c:pt>
                <c:pt idx="1064">
                  <c:v>7.16</c:v>
                </c:pt>
                <c:pt idx="1065">
                  <c:v>7.1</c:v>
                </c:pt>
                <c:pt idx="1066">
                  <c:v>7.14</c:v>
                </c:pt>
                <c:pt idx="1067">
                  <c:v>7.65</c:v>
                </c:pt>
                <c:pt idx="1068">
                  <c:v>7.79</c:v>
                </c:pt>
                <c:pt idx="1069">
                  <c:v>7.24</c:v>
                </c:pt>
                <c:pt idx="1070">
                  <c:v>7.07</c:v>
                </c:pt>
                <c:pt idx="1071">
                  <c:v>7.39</c:v>
                </c:pt>
                <c:pt idx="1072">
                  <c:v>7.91</c:v>
                </c:pt>
                <c:pt idx="1073">
                  <c:v>7.84</c:v>
                </c:pt>
                <c:pt idx="1074">
                  <c:v>7.46</c:v>
                </c:pt>
                <c:pt idx="1075">
                  <c:v>7.53</c:v>
                </c:pt>
                <c:pt idx="1076">
                  <c:v>7.39</c:v>
                </c:pt>
                <c:pt idx="1077">
                  <c:v>7.33</c:v>
                </c:pt>
                <c:pt idx="1078">
                  <c:v>6.84</c:v>
                </c:pt>
                <c:pt idx="1079">
                  <c:v>6.39</c:v>
                </c:pt>
                <c:pt idx="1080">
                  <c:v>6.24</c:v>
                </c:pt>
                <c:pt idx="1081">
                  <c:v>6.11</c:v>
                </c:pt>
                <c:pt idx="1082">
                  <c:v>5.7</c:v>
                </c:pt>
                <c:pt idx="1083">
                  <c:v>5.83</c:v>
                </c:pt>
                <c:pt idx="1084">
                  <c:v>6.39</c:v>
                </c:pt>
                <c:pt idx="1085">
                  <c:v>6.52</c:v>
                </c:pt>
                <c:pt idx="1086">
                  <c:v>6.73</c:v>
                </c:pt>
                <c:pt idx="1087">
                  <c:v>6.58</c:v>
                </c:pt>
                <c:pt idx="1088">
                  <c:v>6.14</c:v>
                </c:pt>
                <c:pt idx="1089">
                  <c:v>5.93</c:v>
                </c:pt>
                <c:pt idx="1090">
                  <c:v>5.81</c:v>
                </c:pt>
                <c:pt idx="1091">
                  <c:v>5.93</c:v>
                </c:pt>
                <c:pt idx="1092">
                  <c:v>5.95</c:v>
                </c:pt>
                <c:pt idx="1093">
                  <c:v>6.08</c:v>
                </c:pt>
                <c:pt idx="1094">
                  <c:v>6.07</c:v>
                </c:pt>
                <c:pt idx="1095">
                  <c:v>6.19</c:v>
                </c:pt>
                <c:pt idx="1096">
                  <c:v>6.13</c:v>
                </c:pt>
                <c:pt idx="1097">
                  <c:v>6.11</c:v>
                </c:pt>
                <c:pt idx="1098">
                  <c:v>6.11</c:v>
                </c:pt>
                <c:pt idx="1099">
                  <c:v>6.21</c:v>
                </c:pt>
                <c:pt idx="1100">
                  <c:v>6.55</c:v>
                </c:pt>
                <c:pt idx="1101">
                  <c:v>6.48</c:v>
                </c:pt>
                <c:pt idx="1102">
                  <c:v>6.28</c:v>
                </c:pt>
                <c:pt idx="1103">
                  <c:v>6.36</c:v>
                </c:pt>
                <c:pt idx="1104">
                  <c:v>6.46</c:v>
                </c:pt>
                <c:pt idx="1105">
                  <c:v>6.64</c:v>
                </c:pt>
                <c:pt idx="1106">
                  <c:v>6.71</c:v>
                </c:pt>
                <c:pt idx="1107">
                  <c:v>6.67</c:v>
                </c:pt>
                <c:pt idx="1108">
                  <c:v>6.85</c:v>
                </c:pt>
                <c:pt idx="1109">
                  <c:v>6.9</c:v>
                </c:pt>
                <c:pt idx="1110">
                  <c:v>7.13</c:v>
                </c:pt>
                <c:pt idx="1111">
                  <c:v>7.4</c:v>
                </c:pt>
                <c:pt idx="1112">
                  <c:v>7.09</c:v>
                </c:pt>
                <c:pt idx="1113">
                  <c:v>6.79</c:v>
                </c:pt>
                <c:pt idx="1114">
                  <c:v>6.73</c:v>
                </c:pt>
                <c:pt idx="1115">
                  <c:v>6.74</c:v>
                </c:pt>
                <c:pt idx="1116">
                  <c:v>6.99</c:v>
                </c:pt>
                <c:pt idx="1117">
                  <c:v>6.96</c:v>
                </c:pt>
                <c:pt idx="1118">
                  <c:v>7.21</c:v>
                </c:pt>
                <c:pt idx="1119">
                  <c:v>7.51</c:v>
                </c:pt>
                <c:pt idx="1120">
                  <c:v>7.58</c:v>
                </c:pt>
                <c:pt idx="1121">
                  <c:v>7.54</c:v>
                </c:pt>
                <c:pt idx="1122">
                  <c:v>7.81</c:v>
                </c:pt>
                <c:pt idx="1123">
                  <c:v>8.0399999999999991</c:v>
                </c:pt>
                <c:pt idx="1124">
                  <c:v>8.0399999999999991</c:v>
                </c:pt>
                <c:pt idx="1125">
                  <c:v>7.9</c:v>
                </c:pt>
                <c:pt idx="1126">
                  <c:v>7.68</c:v>
                </c:pt>
                <c:pt idx="1127">
                  <c:v>7.43</c:v>
                </c:pt>
                <c:pt idx="1128">
                  <c:v>7.5</c:v>
                </c:pt>
                <c:pt idx="1129">
                  <c:v>7.39</c:v>
                </c:pt>
                <c:pt idx="1130">
                  <c:v>7.73</c:v>
                </c:pt>
                <c:pt idx="1131">
                  <c:v>8.23</c:v>
                </c:pt>
                <c:pt idx="1132">
                  <c:v>8.06</c:v>
                </c:pt>
                <c:pt idx="1133">
                  <c:v>7.86</c:v>
                </c:pt>
                <c:pt idx="1134">
                  <c:v>8.06</c:v>
                </c:pt>
                <c:pt idx="1135">
                  <c:v>8.4</c:v>
                </c:pt>
                <c:pt idx="1136">
                  <c:v>8.43</c:v>
                </c:pt>
                <c:pt idx="1137">
                  <c:v>8.14</c:v>
                </c:pt>
                <c:pt idx="1138">
                  <c:v>8.0500000000000007</c:v>
                </c:pt>
                <c:pt idx="1139">
                  <c:v>8</c:v>
                </c:pt>
                <c:pt idx="1140">
                  <c:v>7.74</c:v>
                </c:pt>
                <c:pt idx="1141">
                  <c:v>7.79</c:v>
                </c:pt>
                <c:pt idx="1142">
                  <c:v>7.73</c:v>
                </c:pt>
                <c:pt idx="1143">
                  <c:v>7.56</c:v>
                </c:pt>
                <c:pt idx="1144">
                  <c:v>7.9</c:v>
                </c:pt>
                <c:pt idx="1145">
                  <c:v>7.86</c:v>
                </c:pt>
                <c:pt idx="1146">
                  <c:v>7.83</c:v>
                </c:pt>
                <c:pt idx="1147">
                  <c:v>7.77</c:v>
                </c:pt>
                <c:pt idx="1148">
                  <c:v>7.59</c:v>
                </c:pt>
                <c:pt idx="1149">
                  <c:v>7.41</c:v>
                </c:pt>
                <c:pt idx="1150">
                  <c:v>7.29</c:v>
                </c:pt>
                <c:pt idx="1151">
                  <c:v>6.87</c:v>
                </c:pt>
                <c:pt idx="1152">
                  <c:v>7.21</c:v>
                </c:pt>
                <c:pt idx="1153">
                  <c:v>7.39</c:v>
                </c:pt>
                <c:pt idx="1154">
                  <c:v>7.46</c:v>
                </c:pt>
                <c:pt idx="1155">
                  <c:v>7.37</c:v>
                </c:pt>
                <c:pt idx="1156">
                  <c:v>7.46</c:v>
                </c:pt>
                <c:pt idx="1157">
                  <c:v>7.28</c:v>
                </c:pt>
                <c:pt idx="1158">
                  <c:v>7.33</c:v>
                </c:pt>
                <c:pt idx="1159">
                  <c:v>7.4</c:v>
                </c:pt>
                <c:pt idx="1160">
                  <c:v>7.34</c:v>
                </c:pt>
                <c:pt idx="1161">
                  <c:v>7.52</c:v>
                </c:pt>
                <c:pt idx="1162">
                  <c:v>7.58</c:v>
                </c:pt>
                <c:pt idx="1163">
                  <c:v>7.69</c:v>
                </c:pt>
                <c:pt idx="1164">
                  <c:v>7.96</c:v>
                </c:pt>
                <c:pt idx="1165">
                  <c:v>8.0299999999999994</c:v>
                </c:pt>
                <c:pt idx="1166">
                  <c:v>8.0399999999999991</c:v>
                </c:pt>
                <c:pt idx="1167">
                  <c:v>8.15</c:v>
                </c:pt>
                <c:pt idx="1168">
                  <c:v>8.35</c:v>
                </c:pt>
                <c:pt idx="1169">
                  <c:v>8.4600000000000009</c:v>
                </c:pt>
                <c:pt idx="1170">
                  <c:v>8.64</c:v>
                </c:pt>
                <c:pt idx="1171">
                  <c:v>8.41</c:v>
                </c:pt>
                <c:pt idx="1172">
                  <c:v>8.42</c:v>
                </c:pt>
                <c:pt idx="1173">
                  <c:v>8.64</c:v>
                </c:pt>
                <c:pt idx="1174">
                  <c:v>8.81</c:v>
                </c:pt>
                <c:pt idx="1175">
                  <c:v>9.01</c:v>
                </c:pt>
                <c:pt idx="1176">
                  <c:v>9.1</c:v>
                </c:pt>
                <c:pt idx="1177">
                  <c:v>9.1</c:v>
                </c:pt>
                <c:pt idx="1178">
                  <c:v>9.1199999999999992</c:v>
                </c:pt>
                <c:pt idx="1179">
                  <c:v>9.18</c:v>
                </c:pt>
                <c:pt idx="1180">
                  <c:v>9.25</c:v>
                </c:pt>
                <c:pt idx="1181">
                  <c:v>8.91</c:v>
                </c:pt>
                <c:pt idx="1182">
                  <c:v>8.9499999999999993</c:v>
                </c:pt>
                <c:pt idx="1183">
                  <c:v>9.0299999999999994</c:v>
                </c:pt>
                <c:pt idx="1184">
                  <c:v>9.33</c:v>
                </c:pt>
                <c:pt idx="1185">
                  <c:v>10.3</c:v>
                </c:pt>
                <c:pt idx="1186">
                  <c:v>10.65</c:v>
                </c:pt>
                <c:pt idx="1187">
                  <c:v>10.39</c:v>
                </c:pt>
                <c:pt idx="1188">
                  <c:v>10.8</c:v>
                </c:pt>
                <c:pt idx="1189">
                  <c:v>12.41</c:v>
                </c:pt>
                <c:pt idx="1190">
                  <c:v>12.75</c:v>
                </c:pt>
                <c:pt idx="1191">
                  <c:v>11.47</c:v>
                </c:pt>
                <c:pt idx="1192">
                  <c:v>10.18</c:v>
                </c:pt>
                <c:pt idx="1193">
                  <c:v>9.7799999999999994</c:v>
                </c:pt>
                <c:pt idx="1194">
                  <c:v>10.25</c:v>
                </c:pt>
                <c:pt idx="1195">
                  <c:v>11.1</c:v>
                </c:pt>
                <c:pt idx="1196">
                  <c:v>11.51</c:v>
                </c:pt>
                <c:pt idx="1197">
                  <c:v>11.75</c:v>
                </c:pt>
                <c:pt idx="1198">
                  <c:v>12.68</c:v>
                </c:pt>
                <c:pt idx="1199">
                  <c:v>12.84</c:v>
                </c:pt>
                <c:pt idx="1200">
                  <c:v>12.57</c:v>
                </c:pt>
                <c:pt idx="1201">
                  <c:v>13.19</c:v>
                </c:pt>
                <c:pt idx="1202">
                  <c:v>13.12</c:v>
                </c:pt>
                <c:pt idx="1203">
                  <c:v>13.68</c:v>
                </c:pt>
                <c:pt idx="1204">
                  <c:v>14.1</c:v>
                </c:pt>
                <c:pt idx="1205">
                  <c:v>13.47</c:v>
                </c:pt>
                <c:pt idx="1206">
                  <c:v>14.28</c:v>
                </c:pt>
                <c:pt idx="1207">
                  <c:v>14.94</c:v>
                </c:pt>
                <c:pt idx="1208">
                  <c:v>15.32</c:v>
                </c:pt>
                <c:pt idx="1209">
                  <c:v>15.15</c:v>
                </c:pt>
                <c:pt idx="1210">
                  <c:v>13.39</c:v>
                </c:pt>
                <c:pt idx="1211">
                  <c:v>13.72</c:v>
                </c:pt>
                <c:pt idx="1212">
                  <c:v>14.59</c:v>
                </c:pt>
                <c:pt idx="1213">
                  <c:v>14.43</c:v>
                </c:pt>
                <c:pt idx="1214">
                  <c:v>13.86</c:v>
                </c:pt>
                <c:pt idx="1215">
                  <c:v>13.87</c:v>
                </c:pt>
                <c:pt idx="1216">
                  <c:v>13.62</c:v>
                </c:pt>
                <c:pt idx="1217">
                  <c:v>14.3</c:v>
                </c:pt>
                <c:pt idx="1218">
                  <c:v>13.95</c:v>
                </c:pt>
                <c:pt idx="1219">
                  <c:v>13.06</c:v>
                </c:pt>
                <c:pt idx="1220">
                  <c:v>12.34</c:v>
                </c:pt>
                <c:pt idx="1221">
                  <c:v>10.91</c:v>
                </c:pt>
                <c:pt idx="1222">
                  <c:v>10.55</c:v>
                </c:pt>
                <c:pt idx="1223">
                  <c:v>10.54</c:v>
                </c:pt>
                <c:pt idx="1224">
                  <c:v>10.46</c:v>
                </c:pt>
                <c:pt idx="1225">
                  <c:v>10.72</c:v>
                </c:pt>
                <c:pt idx="1226">
                  <c:v>10.51</c:v>
                </c:pt>
                <c:pt idx="1227">
                  <c:v>10.4</c:v>
                </c:pt>
                <c:pt idx="1228">
                  <c:v>10.38</c:v>
                </c:pt>
                <c:pt idx="1229">
                  <c:v>10.85</c:v>
                </c:pt>
                <c:pt idx="1230">
                  <c:v>11.38</c:v>
                </c:pt>
                <c:pt idx="1231">
                  <c:v>11.85</c:v>
                </c:pt>
                <c:pt idx="1232">
                  <c:v>11.65</c:v>
                </c:pt>
                <c:pt idx="1233">
                  <c:v>11.54</c:v>
                </c:pt>
                <c:pt idx="1234">
                  <c:v>11.69</c:v>
                </c:pt>
                <c:pt idx="1235">
                  <c:v>11.83</c:v>
                </c:pt>
                <c:pt idx="1236">
                  <c:v>11.67</c:v>
                </c:pt>
                <c:pt idx="1237">
                  <c:v>11.84</c:v>
                </c:pt>
                <c:pt idx="1238">
                  <c:v>12.32</c:v>
                </c:pt>
                <c:pt idx="1239">
                  <c:v>12.63</c:v>
                </c:pt>
                <c:pt idx="1240">
                  <c:v>13.41</c:v>
                </c:pt>
                <c:pt idx="1241">
                  <c:v>13.56</c:v>
                </c:pt>
                <c:pt idx="1242">
                  <c:v>13.36</c:v>
                </c:pt>
                <c:pt idx="1243">
                  <c:v>12.72</c:v>
                </c:pt>
                <c:pt idx="1244">
                  <c:v>12.52</c:v>
                </c:pt>
                <c:pt idx="1245">
                  <c:v>12.16</c:v>
                </c:pt>
                <c:pt idx="1246">
                  <c:v>11.57</c:v>
                </c:pt>
                <c:pt idx="1247">
                  <c:v>11.5</c:v>
                </c:pt>
                <c:pt idx="1248">
                  <c:v>11.38</c:v>
                </c:pt>
                <c:pt idx="1249">
                  <c:v>11.51</c:v>
                </c:pt>
                <c:pt idx="1250">
                  <c:v>11.86</c:v>
                </c:pt>
                <c:pt idx="1251">
                  <c:v>11.43</c:v>
                </c:pt>
                <c:pt idx="1252">
                  <c:v>10.85</c:v>
                </c:pt>
                <c:pt idx="1253">
                  <c:v>10.16</c:v>
                </c:pt>
                <c:pt idx="1254">
                  <c:v>10.31</c:v>
                </c:pt>
                <c:pt idx="1255">
                  <c:v>10.33</c:v>
                </c:pt>
                <c:pt idx="1256">
                  <c:v>10.37</c:v>
                </c:pt>
                <c:pt idx="1257">
                  <c:v>10.24</c:v>
                </c:pt>
                <c:pt idx="1258">
                  <c:v>9.7799999999999994</c:v>
                </c:pt>
                <c:pt idx="1259">
                  <c:v>9.26</c:v>
                </c:pt>
                <c:pt idx="1260">
                  <c:v>9.19</c:v>
                </c:pt>
                <c:pt idx="1261">
                  <c:v>8.6999999999999993</c:v>
                </c:pt>
                <c:pt idx="1262">
                  <c:v>7.78</c:v>
                </c:pt>
                <c:pt idx="1263">
                  <c:v>7.3</c:v>
                </c:pt>
                <c:pt idx="1264">
                  <c:v>7.71</c:v>
                </c:pt>
                <c:pt idx="1265">
                  <c:v>7.8</c:v>
                </c:pt>
                <c:pt idx="1266">
                  <c:v>7.3</c:v>
                </c:pt>
                <c:pt idx="1267">
                  <c:v>7.17</c:v>
                </c:pt>
                <c:pt idx="1268">
                  <c:v>7.45</c:v>
                </c:pt>
                <c:pt idx="1269">
                  <c:v>7.43</c:v>
                </c:pt>
                <c:pt idx="1270">
                  <c:v>7.25</c:v>
                </c:pt>
                <c:pt idx="1271">
                  <c:v>7.11</c:v>
                </c:pt>
                <c:pt idx="1272">
                  <c:v>7.08</c:v>
                </c:pt>
                <c:pt idx="1273">
                  <c:v>7.25</c:v>
                </c:pt>
                <c:pt idx="1274">
                  <c:v>7.25</c:v>
                </c:pt>
                <c:pt idx="1275">
                  <c:v>8.02</c:v>
                </c:pt>
                <c:pt idx="1276">
                  <c:v>8.61</c:v>
                </c:pt>
                <c:pt idx="1277">
                  <c:v>8.4</c:v>
                </c:pt>
                <c:pt idx="1278">
                  <c:v>8.4499999999999993</c:v>
                </c:pt>
                <c:pt idx="1279">
                  <c:v>8.76</c:v>
                </c:pt>
                <c:pt idx="1280">
                  <c:v>9.42</c:v>
                </c:pt>
                <c:pt idx="1281">
                  <c:v>9.52</c:v>
                </c:pt>
                <c:pt idx="1282">
                  <c:v>8.86</c:v>
                </c:pt>
                <c:pt idx="1283">
                  <c:v>8.99</c:v>
                </c:pt>
                <c:pt idx="1284">
                  <c:v>8.67</c:v>
                </c:pt>
                <c:pt idx="1285">
                  <c:v>8.2100000000000009</c:v>
                </c:pt>
                <c:pt idx="1286">
                  <c:v>8.3699999999999992</c:v>
                </c:pt>
                <c:pt idx="1287">
                  <c:v>8.7200000000000006</c:v>
                </c:pt>
                <c:pt idx="1288">
                  <c:v>9.09</c:v>
                </c:pt>
                <c:pt idx="1289">
                  <c:v>8.92</c:v>
                </c:pt>
                <c:pt idx="1290">
                  <c:v>9.06</c:v>
                </c:pt>
                <c:pt idx="1291">
                  <c:v>9.26</c:v>
                </c:pt>
                <c:pt idx="1292">
                  <c:v>8.98</c:v>
                </c:pt>
                <c:pt idx="1293">
                  <c:v>8.8000000000000007</c:v>
                </c:pt>
                <c:pt idx="1294">
                  <c:v>8.9600000000000009</c:v>
                </c:pt>
                <c:pt idx="1295">
                  <c:v>9.11</c:v>
                </c:pt>
                <c:pt idx="1296">
                  <c:v>9.09</c:v>
                </c:pt>
                <c:pt idx="1297">
                  <c:v>9.17</c:v>
                </c:pt>
                <c:pt idx="1298">
                  <c:v>9.36</c:v>
                </c:pt>
                <c:pt idx="1299">
                  <c:v>9.18</c:v>
                </c:pt>
                <c:pt idx="1300">
                  <c:v>8.86</c:v>
                </c:pt>
                <c:pt idx="1301">
                  <c:v>8.2799999999999994</c:v>
                </c:pt>
                <c:pt idx="1302">
                  <c:v>8.02</c:v>
                </c:pt>
                <c:pt idx="1303">
                  <c:v>8.11</c:v>
                </c:pt>
                <c:pt idx="1304">
                  <c:v>8.19</c:v>
                </c:pt>
                <c:pt idx="1305">
                  <c:v>8.01</c:v>
                </c:pt>
                <c:pt idx="1306">
                  <c:v>7.87</c:v>
                </c:pt>
                <c:pt idx="1307">
                  <c:v>7.84</c:v>
                </c:pt>
                <c:pt idx="1308">
                  <c:v>8.2100000000000009</c:v>
                </c:pt>
                <c:pt idx="1309">
                  <c:v>8.4700000000000006</c:v>
                </c:pt>
                <c:pt idx="1310">
                  <c:v>8.59</c:v>
                </c:pt>
                <c:pt idx="1311">
                  <c:v>8.7899999999999991</c:v>
                </c:pt>
                <c:pt idx="1312">
                  <c:v>8.76</c:v>
                </c:pt>
                <c:pt idx="1313">
                  <c:v>8.48</c:v>
                </c:pt>
                <c:pt idx="1314">
                  <c:v>8.4700000000000006</c:v>
                </c:pt>
                <c:pt idx="1315">
                  <c:v>8.75</c:v>
                </c:pt>
                <c:pt idx="1316">
                  <c:v>8.89</c:v>
                </c:pt>
                <c:pt idx="1317">
                  <c:v>8.7200000000000006</c:v>
                </c:pt>
                <c:pt idx="1318">
                  <c:v>8.39</c:v>
                </c:pt>
                <c:pt idx="1319">
                  <c:v>8.08</c:v>
                </c:pt>
                <c:pt idx="1320">
                  <c:v>8.09</c:v>
                </c:pt>
                <c:pt idx="1321">
                  <c:v>7.85</c:v>
                </c:pt>
                <c:pt idx="1322">
                  <c:v>8.11</c:v>
                </c:pt>
                <c:pt idx="1323">
                  <c:v>8.0399999999999991</c:v>
                </c:pt>
                <c:pt idx="1324">
                  <c:v>8.07</c:v>
                </c:pt>
                <c:pt idx="1325">
                  <c:v>8.2799999999999994</c:v>
                </c:pt>
                <c:pt idx="1326">
                  <c:v>8.27</c:v>
                </c:pt>
                <c:pt idx="1327">
                  <c:v>7.9</c:v>
                </c:pt>
                <c:pt idx="1328">
                  <c:v>7.65</c:v>
                </c:pt>
                <c:pt idx="1329">
                  <c:v>7.53</c:v>
                </c:pt>
                <c:pt idx="1330">
                  <c:v>7.42</c:v>
                </c:pt>
                <c:pt idx="1331">
                  <c:v>7.09</c:v>
                </c:pt>
                <c:pt idx="1332">
                  <c:v>7.03</c:v>
                </c:pt>
                <c:pt idx="1333">
                  <c:v>7.34</c:v>
                </c:pt>
                <c:pt idx="1334">
                  <c:v>7.54</c:v>
                </c:pt>
                <c:pt idx="1335">
                  <c:v>7.48</c:v>
                </c:pt>
                <c:pt idx="1336">
                  <c:v>7.39</c:v>
                </c:pt>
                <c:pt idx="1337">
                  <c:v>7.26</c:v>
                </c:pt>
                <c:pt idx="1338">
                  <c:v>6.84</c:v>
                </c:pt>
                <c:pt idx="1339">
                  <c:v>6.59</c:v>
                </c:pt>
                <c:pt idx="1340">
                  <c:v>6.42</c:v>
                </c:pt>
                <c:pt idx="1341">
                  <c:v>6.59</c:v>
                </c:pt>
                <c:pt idx="1342">
                  <c:v>6.87</c:v>
                </c:pt>
                <c:pt idx="1343">
                  <c:v>6.77</c:v>
                </c:pt>
                <c:pt idx="1344">
                  <c:v>6.6</c:v>
                </c:pt>
                <c:pt idx="1345">
                  <c:v>6.26</c:v>
                </c:pt>
                <c:pt idx="1346">
                  <c:v>5.98</c:v>
                </c:pt>
                <c:pt idx="1347">
                  <c:v>5.97</c:v>
                </c:pt>
                <c:pt idx="1348">
                  <c:v>6.04</c:v>
                </c:pt>
                <c:pt idx="1349">
                  <c:v>5.96</c:v>
                </c:pt>
                <c:pt idx="1350">
                  <c:v>5.81</c:v>
                </c:pt>
                <c:pt idx="1351">
                  <c:v>5.68</c:v>
                </c:pt>
                <c:pt idx="1352">
                  <c:v>5.36</c:v>
                </c:pt>
                <c:pt idx="1353">
                  <c:v>5.33</c:v>
                </c:pt>
                <c:pt idx="1354">
                  <c:v>5.72</c:v>
                </c:pt>
                <c:pt idx="1355">
                  <c:v>5.77</c:v>
                </c:pt>
                <c:pt idx="1356">
                  <c:v>5.75</c:v>
                </c:pt>
                <c:pt idx="1357">
                  <c:v>5.97</c:v>
                </c:pt>
                <c:pt idx="1358">
                  <c:v>6.48</c:v>
                </c:pt>
                <c:pt idx="1359">
                  <c:v>6.97</c:v>
                </c:pt>
                <c:pt idx="1360">
                  <c:v>7.18</c:v>
                </c:pt>
                <c:pt idx="1361">
                  <c:v>7.1</c:v>
                </c:pt>
                <c:pt idx="1362">
                  <c:v>7.3</c:v>
                </c:pt>
                <c:pt idx="1363">
                  <c:v>7.24</c:v>
                </c:pt>
                <c:pt idx="1364">
                  <c:v>7.46</c:v>
                </c:pt>
                <c:pt idx="1365">
                  <c:v>7.74</c:v>
                </c:pt>
                <c:pt idx="1366">
                  <c:v>7.96</c:v>
                </c:pt>
                <c:pt idx="1367">
                  <c:v>7.81</c:v>
                </c:pt>
                <c:pt idx="1368">
                  <c:v>7.78</c:v>
                </c:pt>
                <c:pt idx="1369">
                  <c:v>7.47</c:v>
                </c:pt>
                <c:pt idx="1370">
                  <c:v>7.2</c:v>
                </c:pt>
                <c:pt idx="1371">
                  <c:v>7.06</c:v>
                </c:pt>
                <c:pt idx="1372">
                  <c:v>6.63</c:v>
                </c:pt>
                <c:pt idx="1373">
                  <c:v>6.17</c:v>
                </c:pt>
                <c:pt idx="1374">
                  <c:v>6.28</c:v>
                </c:pt>
                <c:pt idx="1375">
                  <c:v>6.49</c:v>
                </c:pt>
                <c:pt idx="1376">
                  <c:v>6.2</c:v>
                </c:pt>
                <c:pt idx="1377">
                  <c:v>6.04</c:v>
                </c:pt>
                <c:pt idx="1378">
                  <c:v>5.93</c:v>
                </c:pt>
                <c:pt idx="1379">
                  <c:v>5.71</c:v>
                </c:pt>
                <c:pt idx="1380">
                  <c:v>5.65</c:v>
                </c:pt>
                <c:pt idx="1381">
                  <c:v>5.81</c:v>
                </c:pt>
                <c:pt idx="1382">
                  <c:v>6.27</c:v>
                </c:pt>
                <c:pt idx="1383">
                  <c:v>6.51</c:v>
                </c:pt>
                <c:pt idx="1384">
                  <c:v>6.74</c:v>
                </c:pt>
                <c:pt idx="1385">
                  <c:v>6.91</c:v>
                </c:pt>
                <c:pt idx="1386">
                  <c:v>6.87</c:v>
                </c:pt>
                <c:pt idx="1387">
                  <c:v>6.64</c:v>
                </c:pt>
                <c:pt idx="1388">
                  <c:v>6.83</c:v>
                </c:pt>
                <c:pt idx="1389">
                  <c:v>6.53</c:v>
                </c:pt>
                <c:pt idx="1390">
                  <c:v>6.2</c:v>
                </c:pt>
                <c:pt idx="1391">
                  <c:v>6.3</c:v>
                </c:pt>
                <c:pt idx="1392">
                  <c:v>6.58</c:v>
                </c:pt>
                <c:pt idx="1393">
                  <c:v>6.42</c:v>
                </c:pt>
                <c:pt idx="1394">
                  <c:v>6.69</c:v>
                </c:pt>
                <c:pt idx="1395">
                  <c:v>6.89</c:v>
                </c:pt>
                <c:pt idx="1396">
                  <c:v>6.71</c:v>
                </c:pt>
                <c:pt idx="1397">
                  <c:v>6.49</c:v>
                </c:pt>
                <c:pt idx="1398">
                  <c:v>6.22</c:v>
                </c:pt>
                <c:pt idx="1399">
                  <c:v>6.3</c:v>
                </c:pt>
                <c:pt idx="1400">
                  <c:v>6.21</c:v>
                </c:pt>
                <c:pt idx="1401">
                  <c:v>6.03</c:v>
                </c:pt>
                <c:pt idx="1402">
                  <c:v>5.88</c:v>
                </c:pt>
                <c:pt idx="1403">
                  <c:v>5.81</c:v>
                </c:pt>
                <c:pt idx="1404">
                  <c:v>5.54</c:v>
                </c:pt>
                <c:pt idx="1405">
                  <c:v>5.57</c:v>
                </c:pt>
                <c:pt idx="1406">
                  <c:v>5.65</c:v>
                </c:pt>
                <c:pt idx="1407">
                  <c:v>5.64</c:v>
                </c:pt>
                <c:pt idx="1408">
                  <c:v>5.65</c:v>
                </c:pt>
                <c:pt idx="1409">
                  <c:v>5.5</c:v>
                </c:pt>
                <c:pt idx="1410">
                  <c:v>5.46</c:v>
                </c:pt>
                <c:pt idx="1411">
                  <c:v>5.34</c:v>
                </c:pt>
                <c:pt idx="1412">
                  <c:v>4.8099999999999996</c:v>
                </c:pt>
                <c:pt idx="1413">
                  <c:v>4.53</c:v>
                </c:pt>
                <c:pt idx="1414">
                  <c:v>4.83</c:v>
                </c:pt>
                <c:pt idx="1415">
                  <c:v>4.6500000000000004</c:v>
                </c:pt>
                <c:pt idx="1416">
                  <c:v>4.72</c:v>
                </c:pt>
                <c:pt idx="1417">
                  <c:v>5</c:v>
                </c:pt>
                <c:pt idx="1418">
                  <c:v>5.23</c:v>
                </c:pt>
                <c:pt idx="1419">
                  <c:v>5.18</c:v>
                </c:pt>
                <c:pt idx="1420">
                  <c:v>5.54</c:v>
                </c:pt>
                <c:pt idx="1421">
                  <c:v>5.9</c:v>
                </c:pt>
                <c:pt idx="1422">
                  <c:v>5.79</c:v>
                </c:pt>
                <c:pt idx="1423">
                  <c:v>5.94</c:v>
                </c:pt>
                <c:pt idx="1424">
                  <c:v>5.92</c:v>
                </c:pt>
                <c:pt idx="1425">
                  <c:v>6.11</c:v>
                </c:pt>
                <c:pt idx="1426">
                  <c:v>6.03</c:v>
                </c:pt>
                <c:pt idx="1427">
                  <c:v>6.28</c:v>
                </c:pt>
                <c:pt idx="1428">
                  <c:v>6.66</c:v>
                </c:pt>
                <c:pt idx="1429">
                  <c:v>6.52</c:v>
                </c:pt>
                <c:pt idx="1430">
                  <c:v>6.26</c:v>
                </c:pt>
                <c:pt idx="1431">
                  <c:v>5.99</c:v>
                </c:pt>
                <c:pt idx="1432">
                  <c:v>6.44</c:v>
                </c:pt>
                <c:pt idx="1433">
                  <c:v>6.1</c:v>
                </c:pt>
                <c:pt idx="1434">
                  <c:v>6.05</c:v>
                </c:pt>
                <c:pt idx="1435">
                  <c:v>5.83</c:v>
                </c:pt>
                <c:pt idx="1436">
                  <c:v>5.8</c:v>
                </c:pt>
                <c:pt idx="1437">
                  <c:v>5.74</c:v>
                </c:pt>
                <c:pt idx="1438">
                  <c:v>5.72</c:v>
                </c:pt>
                <c:pt idx="1439">
                  <c:v>5.24</c:v>
                </c:pt>
                <c:pt idx="1440">
                  <c:v>5.16</c:v>
                </c:pt>
                <c:pt idx="1441">
                  <c:v>5.0999999999999996</c:v>
                </c:pt>
                <c:pt idx="1442">
                  <c:v>4.8899999999999997</c:v>
                </c:pt>
                <c:pt idx="1443">
                  <c:v>5.14</c:v>
                </c:pt>
                <c:pt idx="1444">
                  <c:v>5.39</c:v>
                </c:pt>
                <c:pt idx="1445">
                  <c:v>5.28</c:v>
                </c:pt>
                <c:pt idx="1446">
                  <c:v>5.24</c:v>
                </c:pt>
                <c:pt idx="1447">
                  <c:v>4.97</c:v>
                </c:pt>
                <c:pt idx="1448">
                  <c:v>4.7300000000000004</c:v>
                </c:pt>
                <c:pt idx="1449">
                  <c:v>4.57</c:v>
                </c:pt>
                <c:pt idx="1450">
                  <c:v>4.6500000000000004</c:v>
                </c:pt>
                <c:pt idx="1451">
                  <c:v>5.09</c:v>
                </c:pt>
                <c:pt idx="1452">
                  <c:v>5.04</c:v>
                </c:pt>
                <c:pt idx="1453">
                  <c:v>4.91</c:v>
                </c:pt>
                <c:pt idx="1454">
                  <c:v>5.28</c:v>
                </c:pt>
                <c:pt idx="1455">
                  <c:v>5.21</c:v>
                </c:pt>
                <c:pt idx="1456">
                  <c:v>5.16</c:v>
                </c:pt>
                <c:pt idx="1457">
                  <c:v>4.93</c:v>
                </c:pt>
                <c:pt idx="1458">
                  <c:v>4.6500000000000004</c:v>
                </c:pt>
                <c:pt idx="1459">
                  <c:v>4.26</c:v>
                </c:pt>
                <c:pt idx="1460">
                  <c:v>3.87</c:v>
                </c:pt>
                <c:pt idx="1461">
                  <c:v>3.94</c:v>
                </c:pt>
                <c:pt idx="1462">
                  <c:v>4.05</c:v>
                </c:pt>
                <c:pt idx="1463">
                  <c:v>4.03</c:v>
                </c:pt>
                <c:pt idx="1464">
                  <c:v>4.05</c:v>
                </c:pt>
                <c:pt idx="1465">
                  <c:v>3.9</c:v>
                </c:pt>
                <c:pt idx="1466">
                  <c:v>3.81</c:v>
                </c:pt>
                <c:pt idx="1467">
                  <c:v>3.96</c:v>
                </c:pt>
                <c:pt idx="1468">
                  <c:v>3.57</c:v>
                </c:pt>
                <c:pt idx="1469">
                  <c:v>3.33</c:v>
                </c:pt>
                <c:pt idx="1470">
                  <c:v>3.98</c:v>
                </c:pt>
                <c:pt idx="1471">
                  <c:v>4.45</c:v>
                </c:pt>
                <c:pt idx="1472">
                  <c:v>4.2699999999999996</c:v>
                </c:pt>
                <c:pt idx="1473">
                  <c:v>4.29</c:v>
                </c:pt>
                <c:pt idx="1474">
                  <c:v>4.3</c:v>
                </c:pt>
                <c:pt idx="1475">
                  <c:v>4.2699999999999996</c:v>
                </c:pt>
                <c:pt idx="1476">
                  <c:v>4.1500000000000004</c:v>
                </c:pt>
                <c:pt idx="1477">
                  <c:v>4.08</c:v>
                </c:pt>
                <c:pt idx="1478">
                  <c:v>3.83</c:v>
                </c:pt>
                <c:pt idx="1479">
                  <c:v>4.3499999999999996</c:v>
                </c:pt>
                <c:pt idx="1480">
                  <c:v>4.72</c:v>
                </c:pt>
                <c:pt idx="1481">
                  <c:v>4.7300000000000004</c:v>
                </c:pt>
                <c:pt idx="1482">
                  <c:v>4.5</c:v>
                </c:pt>
                <c:pt idx="1483">
                  <c:v>4.28</c:v>
                </c:pt>
                <c:pt idx="1484">
                  <c:v>4.13</c:v>
                </c:pt>
                <c:pt idx="1485">
                  <c:v>4.0999999999999996</c:v>
                </c:pt>
                <c:pt idx="1486">
                  <c:v>4.1900000000000004</c:v>
                </c:pt>
                <c:pt idx="1487">
                  <c:v>4.2300000000000004</c:v>
                </c:pt>
                <c:pt idx="1488">
                  <c:v>4.22</c:v>
                </c:pt>
                <c:pt idx="1489">
                  <c:v>4.17</c:v>
                </c:pt>
                <c:pt idx="1490">
                  <c:v>4.5</c:v>
                </c:pt>
                <c:pt idx="1491">
                  <c:v>4.34</c:v>
                </c:pt>
                <c:pt idx="1492">
                  <c:v>4.1399999999999997</c:v>
                </c:pt>
                <c:pt idx="1493">
                  <c:v>4</c:v>
                </c:pt>
                <c:pt idx="1494">
                  <c:v>4.18</c:v>
                </c:pt>
                <c:pt idx="1495">
                  <c:v>4.26</c:v>
                </c:pt>
                <c:pt idx="1496">
                  <c:v>4.2</c:v>
                </c:pt>
                <c:pt idx="1497">
                  <c:v>4.46</c:v>
                </c:pt>
                <c:pt idx="1498">
                  <c:v>4.54</c:v>
                </c:pt>
                <c:pt idx="1499">
                  <c:v>4.47</c:v>
                </c:pt>
                <c:pt idx="1500">
                  <c:v>4.42</c:v>
                </c:pt>
                <c:pt idx="1501">
                  <c:v>4.57</c:v>
                </c:pt>
                <c:pt idx="1502">
                  <c:v>4.72</c:v>
                </c:pt>
                <c:pt idx="1503">
                  <c:v>4.99</c:v>
                </c:pt>
                <c:pt idx="1504">
                  <c:v>5.1100000000000003</c:v>
                </c:pt>
                <c:pt idx="1505">
                  <c:v>5.1100000000000003</c:v>
                </c:pt>
                <c:pt idx="1506">
                  <c:v>5.09</c:v>
                </c:pt>
                <c:pt idx="1507">
                  <c:v>4.88</c:v>
                </c:pt>
                <c:pt idx="1508">
                  <c:v>4.72</c:v>
                </c:pt>
                <c:pt idx="1509">
                  <c:v>4.7300000000000004</c:v>
                </c:pt>
                <c:pt idx="1510">
                  <c:v>4.5999999999999996</c:v>
                </c:pt>
                <c:pt idx="1511">
                  <c:v>4.5599999999999996</c:v>
                </c:pt>
                <c:pt idx="1512">
                  <c:v>4.76</c:v>
                </c:pt>
                <c:pt idx="1513">
                  <c:v>4.72</c:v>
                </c:pt>
                <c:pt idx="1514">
                  <c:v>4.5599999999999996</c:v>
                </c:pt>
                <c:pt idx="1515">
                  <c:v>4.6900000000000004</c:v>
                </c:pt>
                <c:pt idx="1516">
                  <c:v>4.75</c:v>
                </c:pt>
                <c:pt idx="1517">
                  <c:v>5.0999999999999996</c:v>
                </c:pt>
                <c:pt idx="1518">
                  <c:v>5</c:v>
                </c:pt>
                <c:pt idx="1519">
                  <c:v>4.67</c:v>
                </c:pt>
                <c:pt idx="1520">
                  <c:v>4.5199999999999996</c:v>
                </c:pt>
                <c:pt idx="1521">
                  <c:v>4.53</c:v>
                </c:pt>
                <c:pt idx="1522">
                  <c:v>4.1500000000000004</c:v>
                </c:pt>
                <c:pt idx="1523">
                  <c:v>4.0999999999999996</c:v>
                </c:pt>
                <c:pt idx="1524">
                  <c:v>3.74</c:v>
                </c:pt>
                <c:pt idx="1525">
                  <c:v>3.74</c:v>
                </c:pt>
                <c:pt idx="1526">
                  <c:v>3.51</c:v>
                </c:pt>
                <c:pt idx="1527">
                  <c:v>3.68</c:v>
                </c:pt>
                <c:pt idx="1528">
                  <c:v>3.88</c:v>
                </c:pt>
                <c:pt idx="1529">
                  <c:v>4.0999999999999996</c:v>
                </c:pt>
                <c:pt idx="1530">
                  <c:v>4.01</c:v>
                </c:pt>
                <c:pt idx="1531">
                  <c:v>3.89</c:v>
                </c:pt>
                <c:pt idx="1532">
                  <c:v>3.69</c:v>
                </c:pt>
                <c:pt idx="1533">
                  <c:v>3.81</c:v>
                </c:pt>
                <c:pt idx="1534">
                  <c:v>3.53</c:v>
                </c:pt>
                <c:pt idx="1535">
                  <c:v>2.42</c:v>
                </c:pt>
                <c:pt idx="1536">
                  <c:v>2.52</c:v>
                </c:pt>
                <c:pt idx="1537">
                  <c:v>2.87</c:v>
                </c:pt>
                <c:pt idx="1538">
                  <c:v>2.82</c:v>
                </c:pt>
                <c:pt idx="1539">
                  <c:v>2.93</c:v>
                </c:pt>
                <c:pt idx="1540">
                  <c:v>3.29</c:v>
                </c:pt>
                <c:pt idx="1541">
                  <c:v>3.72</c:v>
                </c:pt>
                <c:pt idx="1542">
                  <c:v>3.56</c:v>
                </c:pt>
                <c:pt idx="1543">
                  <c:v>3.59</c:v>
                </c:pt>
                <c:pt idx="1544">
                  <c:v>3.4</c:v>
                </c:pt>
                <c:pt idx="1545">
                  <c:v>3.39</c:v>
                </c:pt>
                <c:pt idx="1546">
                  <c:v>3.4</c:v>
                </c:pt>
                <c:pt idx="1547">
                  <c:v>3.59</c:v>
                </c:pt>
                <c:pt idx="1548">
                  <c:v>3.73</c:v>
                </c:pt>
                <c:pt idx="1549">
                  <c:v>3.69</c:v>
                </c:pt>
                <c:pt idx="1550">
                  <c:v>3.73</c:v>
                </c:pt>
                <c:pt idx="1551">
                  <c:v>3.85</c:v>
                </c:pt>
                <c:pt idx="1552">
                  <c:v>3.42</c:v>
                </c:pt>
                <c:pt idx="1553">
                  <c:v>3.2</c:v>
                </c:pt>
                <c:pt idx="1554">
                  <c:v>3.01</c:v>
                </c:pt>
                <c:pt idx="1555">
                  <c:v>2.7</c:v>
                </c:pt>
                <c:pt idx="1556">
                  <c:v>2.65</c:v>
                </c:pt>
                <c:pt idx="1557">
                  <c:v>2.54</c:v>
                </c:pt>
                <c:pt idx="1558">
                  <c:v>2.76</c:v>
                </c:pt>
                <c:pt idx="1559">
                  <c:v>3.29</c:v>
                </c:pt>
                <c:pt idx="1560">
                  <c:v>3.39</c:v>
                </c:pt>
                <c:pt idx="1561">
                  <c:v>3.58</c:v>
                </c:pt>
                <c:pt idx="1562">
                  <c:v>3.41</c:v>
                </c:pt>
                <c:pt idx="1563">
                  <c:v>3.46</c:v>
                </c:pt>
                <c:pt idx="1564">
                  <c:v>3.17</c:v>
                </c:pt>
                <c:pt idx="1565">
                  <c:v>3</c:v>
                </c:pt>
                <c:pt idx="1566">
                  <c:v>3</c:v>
                </c:pt>
                <c:pt idx="1567">
                  <c:v>2.2999999999999998</c:v>
                </c:pt>
                <c:pt idx="1568">
                  <c:v>1.98</c:v>
                </c:pt>
                <c:pt idx="1569">
                  <c:v>2.15</c:v>
                </c:pt>
                <c:pt idx="1570">
                  <c:v>2.0099999999999998</c:v>
                </c:pt>
                <c:pt idx="1571">
                  <c:v>1.98</c:v>
                </c:pt>
                <c:pt idx="1572">
                  <c:v>1.97</c:v>
                </c:pt>
                <c:pt idx="1573">
                  <c:v>1.97</c:v>
                </c:pt>
                <c:pt idx="1574">
                  <c:v>2.17</c:v>
                </c:pt>
                <c:pt idx="1575">
                  <c:v>2.0499999999999998</c:v>
                </c:pt>
                <c:pt idx="1576">
                  <c:v>1.8</c:v>
                </c:pt>
                <c:pt idx="1577">
                  <c:v>1.62</c:v>
                </c:pt>
                <c:pt idx="1578">
                  <c:v>1.53</c:v>
                </c:pt>
                <c:pt idx="1579">
                  <c:v>1.68</c:v>
                </c:pt>
                <c:pt idx="1580">
                  <c:v>1.72</c:v>
                </c:pt>
                <c:pt idx="1581">
                  <c:v>1.75</c:v>
                </c:pt>
                <c:pt idx="1582">
                  <c:v>1.65</c:v>
                </c:pt>
                <c:pt idx="1583">
                  <c:v>1.72</c:v>
                </c:pt>
                <c:pt idx="1584">
                  <c:v>1.91</c:v>
                </c:pt>
                <c:pt idx="1585">
                  <c:v>1.98</c:v>
                </c:pt>
                <c:pt idx="1586">
                  <c:v>1.96</c:v>
                </c:pt>
                <c:pt idx="1587">
                  <c:v>1.76</c:v>
                </c:pt>
                <c:pt idx="1588">
                  <c:v>1.93</c:v>
                </c:pt>
                <c:pt idx="1589">
                  <c:v>2.2999999999999998</c:v>
                </c:pt>
                <c:pt idx="1590">
                  <c:v>2.58</c:v>
                </c:pt>
                <c:pt idx="1591">
                  <c:v>2.74</c:v>
                </c:pt>
                <c:pt idx="1592">
                  <c:v>2.81</c:v>
                </c:pt>
                <c:pt idx="1593">
                  <c:v>2.62</c:v>
                </c:pt>
                <c:pt idx="1594">
                  <c:v>2.72</c:v>
                </c:pt>
                <c:pt idx="1595">
                  <c:v>2.9</c:v>
                </c:pt>
                <c:pt idx="1596">
                  <c:v>2.86</c:v>
                </c:pt>
                <c:pt idx="1597">
                  <c:v>2.71</c:v>
                </c:pt>
                <c:pt idx="1598">
                  <c:v>2.72</c:v>
                </c:pt>
                <c:pt idx="1599">
                  <c:v>2.71</c:v>
                </c:pt>
                <c:pt idx="1600">
                  <c:v>2.56</c:v>
                </c:pt>
                <c:pt idx="1601">
                  <c:v>2.6</c:v>
                </c:pt>
                <c:pt idx="1602">
                  <c:v>2.54</c:v>
                </c:pt>
                <c:pt idx="1603">
                  <c:v>2.42</c:v>
                </c:pt>
                <c:pt idx="1604">
                  <c:v>2.5299999999999998</c:v>
                </c:pt>
                <c:pt idx="1605">
                  <c:v>2.2999999999999998</c:v>
                </c:pt>
                <c:pt idx="1606">
                  <c:v>2.33</c:v>
                </c:pt>
                <c:pt idx="1607">
                  <c:v>2.21</c:v>
                </c:pt>
                <c:pt idx="1608">
                  <c:v>1.88</c:v>
                </c:pt>
                <c:pt idx="1609">
                  <c:v>1.98</c:v>
                </c:pt>
                <c:pt idx="1610">
                  <c:v>2.04</c:v>
                </c:pt>
                <c:pt idx="1611">
                  <c:v>1.94</c:v>
                </c:pt>
                <c:pt idx="1612">
                  <c:v>2.2000000000000002</c:v>
                </c:pt>
                <c:pt idx="1613">
                  <c:v>2.36</c:v>
                </c:pt>
                <c:pt idx="1614">
                  <c:v>2.3199999999999998</c:v>
                </c:pt>
                <c:pt idx="1615">
                  <c:v>2.17</c:v>
                </c:pt>
                <c:pt idx="1616">
                  <c:v>2.17</c:v>
                </c:pt>
                <c:pt idx="1617">
                  <c:v>2.0699999999999998</c:v>
                </c:pt>
                <c:pt idx="1618">
                  <c:v>2.2599999999999998</c:v>
                </c:pt>
                <c:pt idx="1619">
                  <c:v>2.2400000000000002</c:v>
                </c:pt>
                <c:pt idx="1620">
                  <c:v>2.09</c:v>
                </c:pt>
                <c:pt idx="1621">
                  <c:v>1.78</c:v>
                </c:pt>
                <c:pt idx="1622">
                  <c:v>1.89</c:v>
                </c:pt>
                <c:pt idx="1623">
                  <c:v>1.81</c:v>
                </c:pt>
                <c:pt idx="1624">
                  <c:v>1.81</c:v>
                </c:pt>
                <c:pt idx="1625">
                  <c:v>1.64</c:v>
                </c:pt>
                <c:pt idx="1626">
                  <c:v>1.5</c:v>
                </c:pt>
                <c:pt idx="1627">
                  <c:v>1.56</c:v>
                </c:pt>
                <c:pt idx="1628">
                  <c:v>1.63</c:v>
                </c:pt>
                <c:pt idx="1629">
                  <c:v>1.76</c:v>
                </c:pt>
                <c:pt idx="1630">
                  <c:v>2.14</c:v>
                </c:pt>
                <c:pt idx="1631">
                  <c:v>2.4900000000000002</c:v>
                </c:pt>
                <c:pt idx="1632">
                  <c:v>2.4300000000000002</c:v>
                </c:pt>
                <c:pt idx="1633">
                  <c:v>2.42</c:v>
                </c:pt>
                <c:pt idx="1634">
                  <c:v>2.48</c:v>
                </c:pt>
                <c:pt idx="1635">
                  <c:v>2.2999999999999998</c:v>
                </c:pt>
                <c:pt idx="1636">
                  <c:v>2.2999999999999998</c:v>
                </c:pt>
                <c:pt idx="1637">
                  <c:v>2.19</c:v>
                </c:pt>
                <c:pt idx="1638">
                  <c:v>2.3199999999999998</c:v>
                </c:pt>
                <c:pt idx="1639">
                  <c:v>2.21</c:v>
                </c:pt>
                <c:pt idx="1640">
                  <c:v>2.2000000000000002</c:v>
                </c:pt>
                <c:pt idx="1641">
                  <c:v>2.36</c:v>
                </c:pt>
                <c:pt idx="1642">
                  <c:v>2.35</c:v>
                </c:pt>
                <c:pt idx="1643">
                  <c:v>2.4</c:v>
                </c:pt>
                <c:pt idx="1644">
                  <c:v>2.58</c:v>
                </c:pt>
                <c:pt idx="1645">
                  <c:v>2.86</c:v>
                </c:pt>
                <c:pt idx="1646">
                  <c:v>2.84</c:v>
                </c:pt>
                <c:pt idx="1647">
                  <c:v>2.87</c:v>
                </c:pt>
                <c:pt idx="1648">
                  <c:v>2.976</c:v>
                </c:pt>
                <c:pt idx="1649">
                  <c:v>2.91</c:v>
                </c:pt>
                <c:pt idx="1650">
                  <c:v>2.89</c:v>
                </c:pt>
                <c:pt idx="1651">
                  <c:v>2.89</c:v>
                </c:pt>
                <c:pt idx="1652">
                  <c:v>3</c:v>
                </c:pt>
                <c:pt idx="1653">
                  <c:v>3.15</c:v>
                </c:pt>
                <c:pt idx="1654">
                  <c:v>3.12</c:v>
                </c:pt>
                <c:pt idx="1655">
                  <c:v>2.83</c:v>
                </c:pt>
                <c:pt idx="1656">
                  <c:v>2.71</c:v>
                </c:pt>
                <c:pt idx="1657">
                  <c:v>2.68</c:v>
                </c:pt>
                <c:pt idx="1658">
                  <c:v>2.57</c:v>
                </c:pt>
                <c:pt idx="1659">
                  <c:v>2.5299999999999998</c:v>
                </c:pt>
                <c:pt idx="1660">
                  <c:v>2.4</c:v>
                </c:pt>
                <c:pt idx="1661">
                  <c:v>2.06</c:v>
                </c:pt>
                <c:pt idx="1662">
                  <c:v>1.63</c:v>
                </c:pt>
                <c:pt idx="1663">
                  <c:v>1.63</c:v>
                </c:pt>
                <c:pt idx="1664">
                  <c:v>1.7</c:v>
                </c:pt>
                <c:pt idx="1665">
                  <c:v>1.71</c:v>
                </c:pt>
                <c:pt idx="1666">
                  <c:v>1.81</c:v>
                </c:pt>
                <c:pt idx="1667">
                  <c:v>1.86</c:v>
                </c:pt>
                <c:pt idx="1668">
                  <c:v>1.76</c:v>
                </c:pt>
                <c:pt idx="1669">
                  <c:v>1.5</c:v>
                </c:pt>
                <c:pt idx="1670">
                  <c:v>0.87</c:v>
                </c:pt>
                <c:pt idx="1671">
                  <c:v>0.66</c:v>
                </c:pt>
                <c:pt idx="1672">
                  <c:v>0.67</c:v>
                </c:pt>
                <c:pt idx="1673">
                  <c:v>0.73</c:v>
                </c:pt>
                <c:pt idx="1674">
                  <c:v>0.62</c:v>
                </c:pt>
                <c:pt idx="1675">
                  <c:v>0.65</c:v>
                </c:pt>
                <c:pt idx="1676">
                  <c:v>0.68</c:v>
                </c:pt>
                <c:pt idx="1677">
                  <c:v>0.79</c:v>
                </c:pt>
                <c:pt idx="1678">
                  <c:v>0.87</c:v>
                </c:pt>
                <c:pt idx="1679">
                  <c:v>0.93</c:v>
                </c:pt>
                <c:pt idx="1680">
                  <c:v>1.08</c:v>
                </c:pt>
                <c:pt idx="1681">
                  <c:v>1.26</c:v>
                </c:pt>
                <c:pt idx="1682">
                  <c:v>1.61</c:v>
                </c:pt>
                <c:pt idx="1683">
                  <c:v>1.64</c:v>
                </c:pt>
                <c:pt idx="1684">
                  <c:v>1.62</c:v>
                </c:pt>
                <c:pt idx="1685">
                  <c:v>1.52</c:v>
                </c:pt>
                <c:pt idx="1686">
                  <c:v>1.32</c:v>
                </c:pt>
                <c:pt idx="1687">
                  <c:v>1.28</c:v>
                </c:pt>
                <c:pt idx="1688">
                  <c:v>1.37</c:v>
                </c:pt>
                <c:pt idx="1689">
                  <c:v>1.58</c:v>
                </c:pt>
                <c:pt idx="1690">
                  <c:v>1.56</c:v>
                </c:pt>
                <c:pt idx="1691">
                  <c:v>1.47</c:v>
                </c:pt>
                <c:pt idx="1692">
                  <c:v>1.76</c:v>
                </c:pt>
                <c:pt idx="1693">
                  <c:v>1.93</c:v>
                </c:pt>
                <c:pt idx="1694">
                  <c:v>2.13</c:v>
                </c:pt>
                <c:pt idx="1695">
                  <c:v>2.75</c:v>
                </c:pt>
                <c:pt idx="1696">
                  <c:v>2.9</c:v>
                </c:pt>
                <c:pt idx="1697">
                  <c:v>3.14</c:v>
                </c:pt>
                <c:pt idx="1698">
                  <c:v>2.9</c:v>
                </c:pt>
                <c:pt idx="1699">
                  <c:v>2.9</c:v>
                </c:pt>
                <c:pt idx="1700">
                  <c:v>3.52</c:v>
                </c:pt>
                <c:pt idx="1701">
                  <c:v>3.98</c:v>
                </c:pt>
                <c:pt idx="1702">
                  <c:v>3.89</c:v>
                </c:pt>
                <c:pt idx="1703">
                  <c:v>3.62</c:v>
                </c:pt>
                <c:pt idx="1704">
                  <c:v>3.53</c:v>
                </c:pt>
                <c:pt idx="1705">
                  <c:v>3.75</c:v>
                </c:pt>
                <c:pt idx="1706">
                  <c:v>3.66</c:v>
                </c:pt>
                <c:pt idx="1707">
                  <c:v>3.46</c:v>
                </c:pt>
                <c:pt idx="1708">
                  <c:v>3.57</c:v>
                </c:pt>
                <c:pt idx="1709">
                  <c:v>3.75</c:v>
                </c:pt>
                <c:pt idx="1710">
                  <c:v>3.81</c:v>
                </c:pt>
                <c:pt idx="1711">
                  <c:v>0</c:v>
                </c:pt>
              </c:numCache>
            </c:numRef>
          </c:yVal>
          <c:smooth val="0"/>
          <c:extLst>
            <c:ext xmlns:c16="http://schemas.microsoft.com/office/drawing/2014/chart" uri="{C3380CC4-5D6E-409C-BE32-E72D297353CC}">
              <c16:uniqueId val="{00000001-DF21-415E-8B23-BE0E8350D3B5}"/>
            </c:ext>
          </c:extLst>
        </c:ser>
        <c:dLbls>
          <c:showLegendKey val="0"/>
          <c:showVal val="0"/>
          <c:showCatName val="0"/>
          <c:showSerName val="0"/>
          <c:showPercent val="0"/>
          <c:showBubbleSize val="0"/>
        </c:dLbls>
        <c:axId val="3"/>
        <c:axId val="4"/>
      </c:scatterChart>
      <c:valAx>
        <c:axId val="570873792"/>
        <c:scaling>
          <c:orientation val="minMax"/>
        </c:scaling>
        <c:delete val="0"/>
        <c:axPos val="b"/>
        <c:numFmt formatCode="0" sourceLinked="0"/>
        <c:majorTickMark val="out"/>
        <c:minorTickMark val="none"/>
        <c:tickLblPos val="nextTo"/>
        <c:txPr>
          <a:bodyPr rot="0" vert="horz"/>
          <a:lstStyle/>
          <a:p>
            <a:pPr>
              <a:defRPr sz="1600" b="0" i="0" u="none" strike="noStrike" baseline="0">
                <a:solidFill>
                  <a:srgbClr val="000000"/>
                </a:solidFill>
                <a:latin typeface="Calibri"/>
                <a:ea typeface="Calibri"/>
                <a:cs typeface="Calibri"/>
              </a:defRPr>
            </a:pPr>
            <a:endParaRPr lang="en-US"/>
          </a:p>
        </c:txPr>
        <c:crossAx val="1"/>
        <c:crosses val="autoZero"/>
        <c:crossBetween val="midCat"/>
      </c:valAx>
      <c:valAx>
        <c:axId val="1"/>
        <c:scaling>
          <c:orientation val="minMax"/>
        </c:scaling>
        <c:delete val="0"/>
        <c:axPos val="l"/>
        <c:majorGridlines/>
        <c:title>
          <c:tx>
            <c:rich>
              <a:bodyPr/>
              <a:lstStyle/>
              <a:p>
                <a:pPr>
                  <a:defRPr sz="1600" b="1" i="0" u="none" strike="noStrike" baseline="0">
                    <a:solidFill>
                      <a:srgbClr val="333399"/>
                    </a:solidFill>
                    <a:latin typeface="Calibri"/>
                    <a:ea typeface="Calibri"/>
                    <a:cs typeface="Calibri"/>
                  </a:defRPr>
                </a:pPr>
                <a:r>
                  <a:rPr lang="en-US"/>
                  <a:t>Price-Earnings Ratio (CAPE, P/E10)</a:t>
                </a:r>
              </a:p>
            </c:rich>
          </c:tx>
          <c:layout>
            <c:manualLayout>
              <c:xMode val="edge"/>
              <c:yMode val="edge"/>
              <c:x val="5.8638833647539365E-3"/>
              <c:y val="0.25348621981152886"/>
            </c:manualLayout>
          </c:layout>
          <c:overlay val="0"/>
        </c:title>
        <c:numFmt formatCode="0" sourceLinked="0"/>
        <c:majorTickMark val="out"/>
        <c:minorTickMark val="none"/>
        <c:tickLblPos val="nextTo"/>
        <c:txPr>
          <a:bodyPr rot="0" vert="horz"/>
          <a:lstStyle/>
          <a:p>
            <a:pPr>
              <a:defRPr sz="1600" b="0" i="0" u="none" strike="noStrike" baseline="0">
                <a:solidFill>
                  <a:srgbClr val="333399"/>
                </a:solidFill>
                <a:latin typeface="Calibri"/>
                <a:ea typeface="Calibri"/>
                <a:cs typeface="Calibri"/>
              </a:defRPr>
            </a:pPr>
            <a:endParaRPr lang="en-US"/>
          </a:p>
        </c:txPr>
        <c:crossAx val="570873792"/>
        <c:crosses val="autoZero"/>
        <c:crossBetween val="midCat"/>
      </c:valAx>
      <c:valAx>
        <c:axId val="3"/>
        <c:scaling>
          <c:orientation val="minMax"/>
        </c:scaling>
        <c:delete val="1"/>
        <c:axPos val="b"/>
        <c:numFmt formatCode="0.00" sourceLinked="1"/>
        <c:majorTickMark val="out"/>
        <c:minorTickMark val="none"/>
        <c:tickLblPos val="nextTo"/>
        <c:crossAx val="4"/>
        <c:crosses val="autoZero"/>
        <c:crossBetween val="midCat"/>
      </c:valAx>
      <c:valAx>
        <c:axId val="4"/>
        <c:scaling>
          <c:orientation val="minMax"/>
        </c:scaling>
        <c:delete val="0"/>
        <c:axPos val="r"/>
        <c:title>
          <c:tx>
            <c:rich>
              <a:bodyPr/>
              <a:lstStyle/>
              <a:p>
                <a:pPr>
                  <a:defRPr sz="1600" b="1" i="0" u="none" strike="noStrike" baseline="0">
                    <a:solidFill>
                      <a:srgbClr val="FF0000"/>
                    </a:solidFill>
                    <a:latin typeface="Calibri"/>
                    <a:ea typeface="Calibri"/>
                    <a:cs typeface="Calibri"/>
                  </a:defRPr>
                </a:pPr>
                <a:r>
                  <a:rPr lang="en-US"/>
                  <a:t>Long-Term Interest Rates</a:t>
                </a:r>
              </a:p>
            </c:rich>
          </c:tx>
          <c:overlay val="0"/>
        </c:title>
        <c:numFmt formatCode="0" sourceLinked="0"/>
        <c:majorTickMark val="out"/>
        <c:minorTickMark val="none"/>
        <c:tickLblPos val="nextTo"/>
        <c:txPr>
          <a:bodyPr rot="0" vert="horz"/>
          <a:lstStyle/>
          <a:p>
            <a:pPr>
              <a:defRPr sz="1600" b="0" i="0" u="none" strike="noStrike" baseline="0">
                <a:solidFill>
                  <a:srgbClr val="FF0000"/>
                </a:solidFill>
                <a:latin typeface="Calibri"/>
                <a:ea typeface="Calibri"/>
                <a:cs typeface="Calibri"/>
              </a:defRPr>
            </a:pPr>
            <a:endParaRPr lang="en-US"/>
          </a:p>
        </c:txPr>
        <c:crossAx val="3"/>
        <c:crosses val="max"/>
        <c:crossBetween val="midCat"/>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60" b="1" i="0" u="none" strike="noStrike" baseline="0">
                <a:solidFill>
                  <a:srgbClr val="333333"/>
                </a:solidFill>
                <a:latin typeface="Calibri"/>
                <a:ea typeface="Calibri"/>
                <a:cs typeface="Calibri"/>
              </a:defRPr>
            </a:pPr>
            <a:r>
              <a:rPr lang="en-US"/>
              <a:t>Excess CAPE Yield (ECY) and Subsequent 10 Year Annualized Excess Returns</a:t>
            </a:r>
          </a:p>
        </c:rich>
      </c:tx>
      <c:overlay val="0"/>
      <c:spPr>
        <a:noFill/>
        <a:ln w="25400">
          <a:noFill/>
        </a:ln>
      </c:spPr>
    </c:title>
    <c:autoTitleDeleted val="0"/>
    <c:plotArea>
      <c:layout>
        <c:manualLayout>
          <c:layoutTarget val="inner"/>
          <c:xMode val="edge"/>
          <c:yMode val="edge"/>
          <c:x val="6.4351567216610187E-2"/>
          <c:y val="8.0423151251697522E-2"/>
          <c:w val="0.89604762746429112"/>
          <c:h val="0.85103113316984502"/>
        </c:manualLayout>
      </c:layout>
      <c:lineChart>
        <c:grouping val="standard"/>
        <c:varyColors val="0"/>
        <c:ser>
          <c:idx val="0"/>
          <c:order val="0"/>
          <c:tx>
            <c:v>Excess CAPE Yield</c:v>
          </c:tx>
          <c:spPr>
            <a:ln w="38100" cap="rnd">
              <a:solidFill>
                <a:schemeClr val="accent1">
                  <a:lumMod val="75000"/>
                </a:schemeClr>
              </a:solidFill>
              <a:round/>
            </a:ln>
            <a:effectLst/>
          </c:spPr>
          <c:marker>
            <c:symbol val="none"/>
          </c:marker>
          <c:cat>
            <c:numRef>
              <c:f>Data!$F$129:$F$1846</c:f>
              <c:numCache>
                <c:formatCode>0.00</c:formatCode>
                <c:ptCount val="1718"/>
                <c:pt idx="0">
                  <c:v>1881.0416666666576</c:v>
                </c:pt>
                <c:pt idx="1">
                  <c:v>1881.1249999999909</c:v>
                </c:pt>
                <c:pt idx="2">
                  <c:v>1881.2083333333242</c:v>
                </c:pt>
                <c:pt idx="3">
                  <c:v>1881.2916666666574</c:v>
                </c:pt>
                <c:pt idx="4">
                  <c:v>1881.3749999999907</c:v>
                </c:pt>
                <c:pt idx="5">
                  <c:v>1881.4583333333239</c:v>
                </c:pt>
                <c:pt idx="6">
                  <c:v>1881.5416666666572</c:v>
                </c:pt>
                <c:pt idx="7">
                  <c:v>1881.6249999999905</c:v>
                </c:pt>
                <c:pt idx="8">
                  <c:v>1881.7083333333237</c:v>
                </c:pt>
                <c:pt idx="9">
                  <c:v>1881.791666666657</c:v>
                </c:pt>
                <c:pt idx="10">
                  <c:v>1881.8749999999902</c:v>
                </c:pt>
                <c:pt idx="11">
                  <c:v>1881.9583333333235</c:v>
                </c:pt>
                <c:pt idx="12">
                  <c:v>1882.0416666666567</c:v>
                </c:pt>
                <c:pt idx="13">
                  <c:v>1882.12499999999</c:v>
                </c:pt>
                <c:pt idx="14">
                  <c:v>1882.2083333333233</c:v>
                </c:pt>
                <c:pt idx="15">
                  <c:v>1882.2916666666565</c:v>
                </c:pt>
                <c:pt idx="16">
                  <c:v>1882.3749999999898</c:v>
                </c:pt>
                <c:pt idx="17">
                  <c:v>1882.458333333323</c:v>
                </c:pt>
                <c:pt idx="18">
                  <c:v>1882.5416666666563</c:v>
                </c:pt>
                <c:pt idx="19">
                  <c:v>1882.6249999999895</c:v>
                </c:pt>
                <c:pt idx="20">
                  <c:v>1882.7083333333228</c:v>
                </c:pt>
                <c:pt idx="21">
                  <c:v>1882.7916666666561</c:v>
                </c:pt>
                <c:pt idx="22">
                  <c:v>1882.8749999999893</c:v>
                </c:pt>
                <c:pt idx="23">
                  <c:v>1882.9583333333226</c:v>
                </c:pt>
                <c:pt idx="24">
                  <c:v>1883.0416666666558</c:v>
                </c:pt>
                <c:pt idx="25">
                  <c:v>1883.1249999999891</c:v>
                </c:pt>
                <c:pt idx="26">
                  <c:v>1883.2083333333223</c:v>
                </c:pt>
                <c:pt idx="27">
                  <c:v>1883.2916666666556</c:v>
                </c:pt>
                <c:pt idx="28">
                  <c:v>1883.3749999999889</c:v>
                </c:pt>
                <c:pt idx="29">
                  <c:v>1883.4583333333221</c:v>
                </c:pt>
                <c:pt idx="30">
                  <c:v>1883.5416666666554</c:v>
                </c:pt>
                <c:pt idx="31">
                  <c:v>1883.6249999999886</c:v>
                </c:pt>
                <c:pt idx="32">
                  <c:v>1883.7083333333219</c:v>
                </c:pt>
                <c:pt idx="33">
                  <c:v>1883.7916666666551</c:v>
                </c:pt>
                <c:pt idx="34">
                  <c:v>1883.8749999999884</c:v>
                </c:pt>
                <c:pt idx="35">
                  <c:v>1883.9583333333217</c:v>
                </c:pt>
                <c:pt idx="36">
                  <c:v>1884.0416666666549</c:v>
                </c:pt>
                <c:pt idx="37">
                  <c:v>1884.1249999999882</c:v>
                </c:pt>
                <c:pt idx="38">
                  <c:v>1884.2083333333214</c:v>
                </c:pt>
                <c:pt idx="39">
                  <c:v>1884.2916666666547</c:v>
                </c:pt>
                <c:pt idx="40">
                  <c:v>1884.3749999999879</c:v>
                </c:pt>
                <c:pt idx="41">
                  <c:v>1884.4583333333212</c:v>
                </c:pt>
                <c:pt idx="42">
                  <c:v>1884.5416666666545</c:v>
                </c:pt>
                <c:pt idx="43">
                  <c:v>1884.6249999999877</c:v>
                </c:pt>
                <c:pt idx="44">
                  <c:v>1884.708333333321</c:v>
                </c:pt>
                <c:pt idx="45">
                  <c:v>1884.7916666666542</c:v>
                </c:pt>
                <c:pt idx="46">
                  <c:v>1884.8749999999875</c:v>
                </c:pt>
                <c:pt idx="47">
                  <c:v>1884.9583333333208</c:v>
                </c:pt>
                <c:pt idx="48">
                  <c:v>1885.041666666654</c:v>
                </c:pt>
                <c:pt idx="49">
                  <c:v>1885.1249999999873</c:v>
                </c:pt>
                <c:pt idx="50">
                  <c:v>1885.2083333333205</c:v>
                </c:pt>
                <c:pt idx="51">
                  <c:v>1885.2916666666538</c:v>
                </c:pt>
                <c:pt idx="52">
                  <c:v>1885.374999999987</c:v>
                </c:pt>
                <c:pt idx="53">
                  <c:v>1885.4583333333203</c:v>
                </c:pt>
                <c:pt idx="54">
                  <c:v>1885.5416666666536</c:v>
                </c:pt>
                <c:pt idx="55">
                  <c:v>1885.6249999999868</c:v>
                </c:pt>
                <c:pt idx="56">
                  <c:v>1885.7083333333201</c:v>
                </c:pt>
                <c:pt idx="57">
                  <c:v>1885.7916666666533</c:v>
                </c:pt>
                <c:pt idx="58">
                  <c:v>1885.8749999999866</c:v>
                </c:pt>
                <c:pt idx="59">
                  <c:v>1885.9583333333198</c:v>
                </c:pt>
                <c:pt idx="60">
                  <c:v>1886.0416666666531</c:v>
                </c:pt>
                <c:pt idx="61">
                  <c:v>1886.1249999999864</c:v>
                </c:pt>
                <c:pt idx="62">
                  <c:v>1886.2083333333196</c:v>
                </c:pt>
                <c:pt idx="63">
                  <c:v>1886.2916666666529</c:v>
                </c:pt>
                <c:pt idx="64">
                  <c:v>1886.3749999999861</c:v>
                </c:pt>
                <c:pt idx="65">
                  <c:v>1886.4583333333194</c:v>
                </c:pt>
                <c:pt idx="66">
                  <c:v>1886.5416666666526</c:v>
                </c:pt>
                <c:pt idx="67">
                  <c:v>1886.6249999999859</c:v>
                </c:pt>
                <c:pt idx="68">
                  <c:v>1886.7083333333192</c:v>
                </c:pt>
                <c:pt idx="69">
                  <c:v>1886.7916666666524</c:v>
                </c:pt>
                <c:pt idx="70">
                  <c:v>1886.8749999999857</c:v>
                </c:pt>
                <c:pt idx="71">
                  <c:v>1886.9583333333189</c:v>
                </c:pt>
                <c:pt idx="72">
                  <c:v>1887.0416666666522</c:v>
                </c:pt>
                <c:pt idx="73">
                  <c:v>1887.1249999999854</c:v>
                </c:pt>
                <c:pt idx="74">
                  <c:v>1887.2083333333187</c:v>
                </c:pt>
                <c:pt idx="75">
                  <c:v>1887.291666666652</c:v>
                </c:pt>
                <c:pt idx="76">
                  <c:v>1887.3749999999852</c:v>
                </c:pt>
                <c:pt idx="77">
                  <c:v>1887.4583333333185</c:v>
                </c:pt>
                <c:pt idx="78">
                  <c:v>1887.5416666666517</c:v>
                </c:pt>
                <c:pt idx="79">
                  <c:v>1887.624999999985</c:v>
                </c:pt>
                <c:pt idx="80">
                  <c:v>1887.7083333333183</c:v>
                </c:pt>
                <c:pt idx="81">
                  <c:v>1887.7916666666515</c:v>
                </c:pt>
                <c:pt idx="82">
                  <c:v>1887.8749999999848</c:v>
                </c:pt>
                <c:pt idx="83">
                  <c:v>1887.958333333318</c:v>
                </c:pt>
                <c:pt idx="84">
                  <c:v>1888.0416666666513</c:v>
                </c:pt>
                <c:pt idx="85">
                  <c:v>1888.1249999999845</c:v>
                </c:pt>
                <c:pt idx="86">
                  <c:v>1888.2083333333178</c:v>
                </c:pt>
                <c:pt idx="87">
                  <c:v>1888.2916666666511</c:v>
                </c:pt>
                <c:pt idx="88">
                  <c:v>1888.3749999999843</c:v>
                </c:pt>
                <c:pt idx="89">
                  <c:v>1888.4583333333176</c:v>
                </c:pt>
                <c:pt idx="90">
                  <c:v>1888.5416666666508</c:v>
                </c:pt>
                <c:pt idx="91">
                  <c:v>1888.6249999999841</c:v>
                </c:pt>
                <c:pt idx="92">
                  <c:v>1888.7083333333173</c:v>
                </c:pt>
                <c:pt idx="93">
                  <c:v>1888.7916666666506</c:v>
                </c:pt>
                <c:pt idx="94">
                  <c:v>1888.8749999999839</c:v>
                </c:pt>
                <c:pt idx="95">
                  <c:v>1888.9583333333171</c:v>
                </c:pt>
                <c:pt idx="96">
                  <c:v>1889.0416666666504</c:v>
                </c:pt>
                <c:pt idx="97">
                  <c:v>1889.1249999999836</c:v>
                </c:pt>
                <c:pt idx="98">
                  <c:v>1889.2083333333169</c:v>
                </c:pt>
                <c:pt idx="99">
                  <c:v>1889.2916666666501</c:v>
                </c:pt>
                <c:pt idx="100">
                  <c:v>1889.3749999999834</c:v>
                </c:pt>
                <c:pt idx="101">
                  <c:v>1889.4583333333167</c:v>
                </c:pt>
                <c:pt idx="102">
                  <c:v>1889.5416666666499</c:v>
                </c:pt>
                <c:pt idx="103">
                  <c:v>1889.6249999999832</c:v>
                </c:pt>
                <c:pt idx="104">
                  <c:v>1889.7083333333164</c:v>
                </c:pt>
                <c:pt idx="105">
                  <c:v>1889.7916666666497</c:v>
                </c:pt>
                <c:pt idx="106">
                  <c:v>1889.8749999999829</c:v>
                </c:pt>
                <c:pt idx="107">
                  <c:v>1889.9583333333162</c:v>
                </c:pt>
                <c:pt idx="108">
                  <c:v>1890.0416666666495</c:v>
                </c:pt>
                <c:pt idx="109">
                  <c:v>1890.1249999999827</c:v>
                </c:pt>
                <c:pt idx="110">
                  <c:v>1890.208333333316</c:v>
                </c:pt>
                <c:pt idx="111">
                  <c:v>1890.2916666666492</c:v>
                </c:pt>
                <c:pt idx="112">
                  <c:v>1890.3749999999825</c:v>
                </c:pt>
                <c:pt idx="113">
                  <c:v>1890.4583333333157</c:v>
                </c:pt>
                <c:pt idx="114">
                  <c:v>1890.541666666649</c:v>
                </c:pt>
                <c:pt idx="115">
                  <c:v>1890.6249999999823</c:v>
                </c:pt>
                <c:pt idx="116">
                  <c:v>1890.7083333333155</c:v>
                </c:pt>
                <c:pt idx="117">
                  <c:v>1890.7916666666488</c:v>
                </c:pt>
                <c:pt idx="118">
                  <c:v>1890.874999999982</c:v>
                </c:pt>
                <c:pt idx="119">
                  <c:v>1890.9583333333153</c:v>
                </c:pt>
                <c:pt idx="120">
                  <c:v>1891.0416666666486</c:v>
                </c:pt>
                <c:pt idx="121">
                  <c:v>1891.1249999999818</c:v>
                </c:pt>
                <c:pt idx="122">
                  <c:v>1891.2083333333151</c:v>
                </c:pt>
                <c:pt idx="123">
                  <c:v>1891.2916666666483</c:v>
                </c:pt>
                <c:pt idx="124">
                  <c:v>1891.3749999999816</c:v>
                </c:pt>
                <c:pt idx="125">
                  <c:v>1891.4583333333148</c:v>
                </c:pt>
                <c:pt idx="126">
                  <c:v>1891.5416666666481</c:v>
                </c:pt>
                <c:pt idx="127">
                  <c:v>1891.6249999999814</c:v>
                </c:pt>
                <c:pt idx="128">
                  <c:v>1891.7083333333146</c:v>
                </c:pt>
                <c:pt idx="129">
                  <c:v>1891.7916666666479</c:v>
                </c:pt>
                <c:pt idx="130">
                  <c:v>1891.8749999999811</c:v>
                </c:pt>
                <c:pt idx="131">
                  <c:v>1891.9583333333144</c:v>
                </c:pt>
                <c:pt idx="132">
                  <c:v>1892.0416666666476</c:v>
                </c:pt>
                <c:pt idx="133">
                  <c:v>1892.1249999999809</c:v>
                </c:pt>
                <c:pt idx="134">
                  <c:v>1892.2083333333142</c:v>
                </c:pt>
                <c:pt idx="135">
                  <c:v>1892.2916666666474</c:v>
                </c:pt>
                <c:pt idx="136">
                  <c:v>1892.3749999999807</c:v>
                </c:pt>
                <c:pt idx="137">
                  <c:v>1892.4583333333139</c:v>
                </c:pt>
                <c:pt idx="138">
                  <c:v>1892.5416666666472</c:v>
                </c:pt>
                <c:pt idx="139">
                  <c:v>1892.6249999999804</c:v>
                </c:pt>
                <c:pt idx="140">
                  <c:v>1892.7083333333137</c:v>
                </c:pt>
                <c:pt idx="141">
                  <c:v>1892.791666666647</c:v>
                </c:pt>
                <c:pt idx="142">
                  <c:v>1892.8749999999802</c:v>
                </c:pt>
                <c:pt idx="143">
                  <c:v>1892.9583333333135</c:v>
                </c:pt>
                <c:pt idx="144">
                  <c:v>1893.0416666666467</c:v>
                </c:pt>
                <c:pt idx="145">
                  <c:v>1893.12499999998</c:v>
                </c:pt>
                <c:pt idx="146">
                  <c:v>1893.2083333333132</c:v>
                </c:pt>
                <c:pt idx="147">
                  <c:v>1893.2916666666465</c:v>
                </c:pt>
                <c:pt idx="148">
                  <c:v>1893.3749999999798</c:v>
                </c:pt>
                <c:pt idx="149">
                  <c:v>1893.458333333313</c:v>
                </c:pt>
                <c:pt idx="150">
                  <c:v>1893.5416666666463</c:v>
                </c:pt>
                <c:pt idx="151">
                  <c:v>1893.6249999999795</c:v>
                </c:pt>
                <c:pt idx="152">
                  <c:v>1893.7083333333128</c:v>
                </c:pt>
                <c:pt idx="153">
                  <c:v>1893.7916666666461</c:v>
                </c:pt>
                <c:pt idx="154">
                  <c:v>1893.8749999999793</c:v>
                </c:pt>
                <c:pt idx="155">
                  <c:v>1893.9583333333126</c:v>
                </c:pt>
                <c:pt idx="156">
                  <c:v>1894.0416666666458</c:v>
                </c:pt>
                <c:pt idx="157">
                  <c:v>1894.1249999999791</c:v>
                </c:pt>
                <c:pt idx="158">
                  <c:v>1894.2083333333123</c:v>
                </c:pt>
                <c:pt idx="159">
                  <c:v>1894.2916666666456</c:v>
                </c:pt>
                <c:pt idx="160">
                  <c:v>1894.3749999999789</c:v>
                </c:pt>
                <c:pt idx="161">
                  <c:v>1894.4583333333121</c:v>
                </c:pt>
                <c:pt idx="162">
                  <c:v>1894.5416666666454</c:v>
                </c:pt>
                <c:pt idx="163">
                  <c:v>1894.6249999999786</c:v>
                </c:pt>
                <c:pt idx="164">
                  <c:v>1894.7083333333119</c:v>
                </c:pt>
                <c:pt idx="165">
                  <c:v>1894.7916666666451</c:v>
                </c:pt>
                <c:pt idx="166">
                  <c:v>1894.8749999999784</c:v>
                </c:pt>
                <c:pt idx="167">
                  <c:v>1894.9583333333117</c:v>
                </c:pt>
                <c:pt idx="168">
                  <c:v>1895.0416666666449</c:v>
                </c:pt>
                <c:pt idx="169">
                  <c:v>1895.1249999999782</c:v>
                </c:pt>
                <c:pt idx="170">
                  <c:v>1895.2083333333114</c:v>
                </c:pt>
                <c:pt idx="171">
                  <c:v>1895.2916666666447</c:v>
                </c:pt>
                <c:pt idx="172">
                  <c:v>1895.3749999999779</c:v>
                </c:pt>
                <c:pt idx="173">
                  <c:v>1895.4583333333112</c:v>
                </c:pt>
                <c:pt idx="174">
                  <c:v>1895.5416666666445</c:v>
                </c:pt>
                <c:pt idx="175">
                  <c:v>1895.6249999999777</c:v>
                </c:pt>
                <c:pt idx="176">
                  <c:v>1895.708333333311</c:v>
                </c:pt>
                <c:pt idx="177">
                  <c:v>1895.7916666666442</c:v>
                </c:pt>
                <c:pt idx="178">
                  <c:v>1895.8749999999775</c:v>
                </c:pt>
                <c:pt idx="179">
                  <c:v>1895.9583333333107</c:v>
                </c:pt>
                <c:pt idx="180">
                  <c:v>1896.041666666644</c:v>
                </c:pt>
                <c:pt idx="181">
                  <c:v>1896.1249999999773</c:v>
                </c:pt>
                <c:pt idx="182">
                  <c:v>1896.2083333333105</c:v>
                </c:pt>
                <c:pt idx="183">
                  <c:v>1896.2916666666438</c:v>
                </c:pt>
                <c:pt idx="184">
                  <c:v>1896.374999999977</c:v>
                </c:pt>
                <c:pt idx="185">
                  <c:v>1896.4583333333103</c:v>
                </c:pt>
                <c:pt idx="186">
                  <c:v>1896.5416666666436</c:v>
                </c:pt>
                <c:pt idx="187">
                  <c:v>1896.6249999999768</c:v>
                </c:pt>
                <c:pt idx="188">
                  <c:v>1896.7083333333101</c:v>
                </c:pt>
                <c:pt idx="189">
                  <c:v>1896.7916666666433</c:v>
                </c:pt>
                <c:pt idx="190">
                  <c:v>1896.8749999999766</c:v>
                </c:pt>
                <c:pt idx="191">
                  <c:v>1896.9583333333098</c:v>
                </c:pt>
                <c:pt idx="192">
                  <c:v>1897.0416666666431</c:v>
                </c:pt>
                <c:pt idx="193">
                  <c:v>1897.1249999999764</c:v>
                </c:pt>
                <c:pt idx="194">
                  <c:v>1897.2083333333096</c:v>
                </c:pt>
                <c:pt idx="195">
                  <c:v>1897.2916666666429</c:v>
                </c:pt>
                <c:pt idx="196">
                  <c:v>1897.3749999999761</c:v>
                </c:pt>
                <c:pt idx="197">
                  <c:v>1897.4583333333094</c:v>
                </c:pt>
                <c:pt idx="198">
                  <c:v>1897.5416666666426</c:v>
                </c:pt>
                <c:pt idx="199">
                  <c:v>1897.6249999999759</c:v>
                </c:pt>
                <c:pt idx="200">
                  <c:v>1897.7083333333092</c:v>
                </c:pt>
                <c:pt idx="201">
                  <c:v>1897.7916666666424</c:v>
                </c:pt>
                <c:pt idx="202">
                  <c:v>1897.8749999999757</c:v>
                </c:pt>
                <c:pt idx="203">
                  <c:v>1897.9583333333089</c:v>
                </c:pt>
                <c:pt idx="204">
                  <c:v>1898.0416666666422</c:v>
                </c:pt>
                <c:pt idx="205">
                  <c:v>1898.1249999999754</c:v>
                </c:pt>
                <c:pt idx="206">
                  <c:v>1898.2083333333087</c:v>
                </c:pt>
                <c:pt idx="207">
                  <c:v>1898.291666666642</c:v>
                </c:pt>
                <c:pt idx="208">
                  <c:v>1898.3749999999752</c:v>
                </c:pt>
                <c:pt idx="209">
                  <c:v>1898.4583333333085</c:v>
                </c:pt>
                <c:pt idx="210">
                  <c:v>1898.5416666666417</c:v>
                </c:pt>
                <c:pt idx="211">
                  <c:v>1898.624999999975</c:v>
                </c:pt>
                <c:pt idx="212">
                  <c:v>1898.7083333333082</c:v>
                </c:pt>
                <c:pt idx="213">
                  <c:v>1898.7916666666415</c:v>
                </c:pt>
                <c:pt idx="214">
                  <c:v>1898.8749999999748</c:v>
                </c:pt>
                <c:pt idx="215">
                  <c:v>1898.958333333308</c:v>
                </c:pt>
                <c:pt idx="216">
                  <c:v>1899.0416666666413</c:v>
                </c:pt>
                <c:pt idx="217">
                  <c:v>1899.1249999999745</c:v>
                </c:pt>
                <c:pt idx="218">
                  <c:v>1899.2083333333078</c:v>
                </c:pt>
                <c:pt idx="219">
                  <c:v>1899.291666666641</c:v>
                </c:pt>
                <c:pt idx="220">
                  <c:v>1899.3749999999743</c:v>
                </c:pt>
                <c:pt idx="221">
                  <c:v>1899.4583333333076</c:v>
                </c:pt>
                <c:pt idx="222">
                  <c:v>1899.5416666666408</c:v>
                </c:pt>
                <c:pt idx="223">
                  <c:v>1899.6249999999741</c:v>
                </c:pt>
                <c:pt idx="224">
                  <c:v>1899.7083333333073</c:v>
                </c:pt>
                <c:pt idx="225">
                  <c:v>1899.7916666666406</c:v>
                </c:pt>
                <c:pt idx="226">
                  <c:v>1899.8749999999739</c:v>
                </c:pt>
                <c:pt idx="227">
                  <c:v>1899.9583333333071</c:v>
                </c:pt>
                <c:pt idx="228">
                  <c:v>1900.0416666666404</c:v>
                </c:pt>
                <c:pt idx="229">
                  <c:v>1900.1249999999736</c:v>
                </c:pt>
                <c:pt idx="230">
                  <c:v>1900.2083333333069</c:v>
                </c:pt>
                <c:pt idx="231">
                  <c:v>1900.2916666666401</c:v>
                </c:pt>
                <c:pt idx="232">
                  <c:v>1900.3749999999734</c:v>
                </c:pt>
                <c:pt idx="233">
                  <c:v>1900.4583333333067</c:v>
                </c:pt>
                <c:pt idx="234">
                  <c:v>1900.5416666666399</c:v>
                </c:pt>
                <c:pt idx="235">
                  <c:v>1900.6249999999732</c:v>
                </c:pt>
                <c:pt idx="236">
                  <c:v>1900.7083333333064</c:v>
                </c:pt>
                <c:pt idx="237">
                  <c:v>1900.7916666666397</c:v>
                </c:pt>
                <c:pt idx="238">
                  <c:v>1900.8749999999729</c:v>
                </c:pt>
                <c:pt idx="239">
                  <c:v>1900.9583333333062</c:v>
                </c:pt>
                <c:pt idx="240">
                  <c:v>1901.0416666666395</c:v>
                </c:pt>
                <c:pt idx="241">
                  <c:v>1901.1249999999727</c:v>
                </c:pt>
                <c:pt idx="242">
                  <c:v>1901.208333333306</c:v>
                </c:pt>
                <c:pt idx="243">
                  <c:v>1901.2916666666392</c:v>
                </c:pt>
                <c:pt idx="244">
                  <c:v>1901.3749999999725</c:v>
                </c:pt>
                <c:pt idx="245">
                  <c:v>1901.4583333333057</c:v>
                </c:pt>
                <c:pt idx="246">
                  <c:v>1901.541666666639</c:v>
                </c:pt>
                <c:pt idx="247">
                  <c:v>1901.6249999999723</c:v>
                </c:pt>
                <c:pt idx="248">
                  <c:v>1901.7083333333055</c:v>
                </c:pt>
                <c:pt idx="249">
                  <c:v>1901.7916666666388</c:v>
                </c:pt>
                <c:pt idx="250">
                  <c:v>1901.874999999972</c:v>
                </c:pt>
                <c:pt idx="251">
                  <c:v>1901.9583333333053</c:v>
                </c:pt>
                <c:pt idx="252">
                  <c:v>1902.0416666666385</c:v>
                </c:pt>
                <c:pt idx="253">
                  <c:v>1902.1249999999718</c:v>
                </c:pt>
                <c:pt idx="254">
                  <c:v>1902.2083333333051</c:v>
                </c:pt>
                <c:pt idx="255">
                  <c:v>1902.2916666666383</c:v>
                </c:pt>
                <c:pt idx="256">
                  <c:v>1902.3749999999716</c:v>
                </c:pt>
                <c:pt idx="257">
                  <c:v>1902.4583333333048</c:v>
                </c:pt>
                <c:pt idx="258">
                  <c:v>1902.5416666666381</c:v>
                </c:pt>
                <c:pt idx="259">
                  <c:v>1902.6249999999714</c:v>
                </c:pt>
                <c:pt idx="260">
                  <c:v>1902.7083333333046</c:v>
                </c:pt>
                <c:pt idx="261">
                  <c:v>1902.7916666666379</c:v>
                </c:pt>
                <c:pt idx="262">
                  <c:v>1902.8749999999711</c:v>
                </c:pt>
                <c:pt idx="263">
                  <c:v>1902.9583333333044</c:v>
                </c:pt>
                <c:pt idx="264">
                  <c:v>1903.0416666666376</c:v>
                </c:pt>
                <c:pt idx="265">
                  <c:v>1903.1249999999709</c:v>
                </c:pt>
                <c:pt idx="266">
                  <c:v>1903.2083333333042</c:v>
                </c:pt>
                <c:pt idx="267">
                  <c:v>1903.2916666666374</c:v>
                </c:pt>
                <c:pt idx="268">
                  <c:v>1903.3749999999707</c:v>
                </c:pt>
                <c:pt idx="269">
                  <c:v>1903.4583333333039</c:v>
                </c:pt>
                <c:pt idx="270">
                  <c:v>1903.5416666666372</c:v>
                </c:pt>
                <c:pt idx="271">
                  <c:v>1903.6249999999704</c:v>
                </c:pt>
                <c:pt idx="272">
                  <c:v>1903.7083333333037</c:v>
                </c:pt>
                <c:pt idx="273">
                  <c:v>1903.791666666637</c:v>
                </c:pt>
                <c:pt idx="274">
                  <c:v>1903.8749999999702</c:v>
                </c:pt>
                <c:pt idx="275">
                  <c:v>1903.9583333333035</c:v>
                </c:pt>
                <c:pt idx="276">
                  <c:v>1904.0416666666367</c:v>
                </c:pt>
                <c:pt idx="277">
                  <c:v>1904.12499999997</c:v>
                </c:pt>
                <c:pt idx="278">
                  <c:v>1904.2083333333032</c:v>
                </c:pt>
                <c:pt idx="279">
                  <c:v>1904.2916666666365</c:v>
                </c:pt>
                <c:pt idx="280">
                  <c:v>1904.3749999999698</c:v>
                </c:pt>
                <c:pt idx="281">
                  <c:v>1904.458333333303</c:v>
                </c:pt>
                <c:pt idx="282">
                  <c:v>1904.5416666666363</c:v>
                </c:pt>
                <c:pt idx="283">
                  <c:v>1904.6249999999695</c:v>
                </c:pt>
                <c:pt idx="284">
                  <c:v>1904.7083333333028</c:v>
                </c:pt>
                <c:pt idx="285">
                  <c:v>1904.791666666636</c:v>
                </c:pt>
                <c:pt idx="286">
                  <c:v>1904.8749999999693</c:v>
                </c:pt>
                <c:pt idx="287">
                  <c:v>1904.9583333333026</c:v>
                </c:pt>
                <c:pt idx="288">
                  <c:v>1905.0416666666358</c:v>
                </c:pt>
                <c:pt idx="289">
                  <c:v>1905.1249999999691</c:v>
                </c:pt>
                <c:pt idx="290">
                  <c:v>1905.2083333333023</c:v>
                </c:pt>
                <c:pt idx="291">
                  <c:v>1905.2916666666356</c:v>
                </c:pt>
                <c:pt idx="292">
                  <c:v>1905.3749999999688</c:v>
                </c:pt>
                <c:pt idx="293">
                  <c:v>1905.4583333333021</c:v>
                </c:pt>
                <c:pt idx="294">
                  <c:v>1905.5416666666354</c:v>
                </c:pt>
                <c:pt idx="295">
                  <c:v>1905.6249999999686</c:v>
                </c:pt>
                <c:pt idx="296">
                  <c:v>1905.7083333333019</c:v>
                </c:pt>
                <c:pt idx="297">
                  <c:v>1905.7916666666351</c:v>
                </c:pt>
                <c:pt idx="298">
                  <c:v>1905.8749999999684</c:v>
                </c:pt>
                <c:pt idx="299">
                  <c:v>1905.9583333333017</c:v>
                </c:pt>
                <c:pt idx="300">
                  <c:v>1906.0416666666349</c:v>
                </c:pt>
                <c:pt idx="301">
                  <c:v>1906.1249999999682</c:v>
                </c:pt>
                <c:pt idx="302">
                  <c:v>1906.2083333333014</c:v>
                </c:pt>
                <c:pt idx="303">
                  <c:v>1906.2916666666347</c:v>
                </c:pt>
                <c:pt idx="304">
                  <c:v>1906.3749999999679</c:v>
                </c:pt>
                <c:pt idx="305">
                  <c:v>1906.4583333333012</c:v>
                </c:pt>
                <c:pt idx="306">
                  <c:v>1906.5416666666345</c:v>
                </c:pt>
                <c:pt idx="307">
                  <c:v>1906.6249999999677</c:v>
                </c:pt>
                <c:pt idx="308">
                  <c:v>1906.708333333301</c:v>
                </c:pt>
                <c:pt idx="309">
                  <c:v>1906.7916666666342</c:v>
                </c:pt>
                <c:pt idx="310">
                  <c:v>1906.8749999999675</c:v>
                </c:pt>
                <c:pt idx="311">
                  <c:v>1906.9583333333007</c:v>
                </c:pt>
                <c:pt idx="312">
                  <c:v>1907.041666666634</c:v>
                </c:pt>
                <c:pt idx="313">
                  <c:v>1907.1249999999673</c:v>
                </c:pt>
                <c:pt idx="314">
                  <c:v>1907.2083333333005</c:v>
                </c:pt>
                <c:pt idx="315">
                  <c:v>1907.2916666666338</c:v>
                </c:pt>
                <c:pt idx="316">
                  <c:v>1907.374999999967</c:v>
                </c:pt>
                <c:pt idx="317">
                  <c:v>1907.4583333333003</c:v>
                </c:pt>
                <c:pt idx="318">
                  <c:v>1907.5416666666335</c:v>
                </c:pt>
                <c:pt idx="319">
                  <c:v>1907.6249999999668</c:v>
                </c:pt>
                <c:pt idx="320">
                  <c:v>1907.7083333333001</c:v>
                </c:pt>
                <c:pt idx="321">
                  <c:v>1907.7916666666333</c:v>
                </c:pt>
                <c:pt idx="322">
                  <c:v>1907.8749999999666</c:v>
                </c:pt>
                <c:pt idx="323">
                  <c:v>1907.9583333332998</c:v>
                </c:pt>
                <c:pt idx="324">
                  <c:v>1908.0416666666331</c:v>
                </c:pt>
                <c:pt idx="325">
                  <c:v>1908.1249999999663</c:v>
                </c:pt>
                <c:pt idx="326">
                  <c:v>1908.2083333332996</c:v>
                </c:pt>
                <c:pt idx="327">
                  <c:v>1908.2916666666329</c:v>
                </c:pt>
                <c:pt idx="328">
                  <c:v>1908.3749999999661</c:v>
                </c:pt>
                <c:pt idx="329">
                  <c:v>1908.4583333332994</c:v>
                </c:pt>
                <c:pt idx="330">
                  <c:v>1908.5416666666326</c:v>
                </c:pt>
                <c:pt idx="331">
                  <c:v>1908.6249999999659</c:v>
                </c:pt>
                <c:pt idx="332">
                  <c:v>1908.7083333332992</c:v>
                </c:pt>
                <c:pt idx="333">
                  <c:v>1908.7916666666324</c:v>
                </c:pt>
                <c:pt idx="334">
                  <c:v>1908.8749999999657</c:v>
                </c:pt>
                <c:pt idx="335">
                  <c:v>1908.9583333332989</c:v>
                </c:pt>
                <c:pt idx="336">
                  <c:v>1909.0416666666322</c:v>
                </c:pt>
                <c:pt idx="337">
                  <c:v>1909.1249999999654</c:v>
                </c:pt>
                <c:pt idx="338">
                  <c:v>1909.2083333332987</c:v>
                </c:pt>
                <c:pt idx="339">
                  <c:v>1909.291666666632</c:v>
                </c:pt>
                <c:pt idx="340">
                  <c:v>1909.3749999999652</c:v>
                </c:pt>
                <c:pt idx="341">
                  <c:v>1909.4583333332985</c:v>
                </c:pt>
                <c:pt idx="342">
                  <c:v>1909.5416666666317</c:v>
                </c:pt>
                <c:pt idx="343">
                  <c:v>1909.624999999965</c:v>
                </c:pt>
                <c:pt idx="344">
                  <c:v>1909.7083333332982</c:v>
                </c:pt>
                <c:pt idx="345">
                  <c:v>1909.7916666666315</c:v>
                </c:pt>
                <c:pt idx="346">
                  <c:v>1909.8749999999648</c:v>
                </c:pt>
                <c:pt idx="347">
                  <c:v>1909.958333333298</c:v>
                </c:pt>
                <c:pt idx="348">
                  <c:v>1910.0416666666313</c:v>
                </c:pt>
                <c:pt idx="349">
                  <c:v>1910.1249999999645</c:v>
                </c:pt>
                <c:pt idx="350">
                  <c:v>1910.2083333332978</c:v>
                </c:pt>
                <c:pt idx="351">
                  <c:v>1910.291666666631</c:v>
                </c:pt>
                <c:pt idx="352">
                  <c:v>1910.3749999999643</c:v>
                </c:pt>
                <c:pt idx="353">
                  <c:v>1910.4583333332976</c:v>
                </c:pt>
                <c:pt idx="354">
                  <c:v>1910.5416666666308</c:v>
                </c:pt>
                <c:pt idx="355">
                  <c:v>1910.6249999999641</c:v>
                </c:pt>
                <c:pt idx="356">
                  <c:v>1910.7083333332973</c:v>
                </c:pt>
                <c:pt idx="357">
                  <c:v>1910.7916666666306</c:v>
                </c:pt>
                <c:pt idx="358">
                  <c:v>1910.8749999999638</c:v>
                </c:pt>
                <c:pt idx="359">
                  <c:v>1910.9583333332971</c:v>
                </c:pt>
                <c:pt idx="360">
                  <c:v>1911.0416666666304</c:v>
                </c:pt>
                <c:pt idx="361">
                  <c:v>1911.1249999999636</c:v>
                </c:pt>
                <c:pt idx="362">
                  <c:v>1911.2083333332969</c:v>
                </c:pt>
                <c:pt idx="363">
                  <c:v>1911.2916666666301</c:v>
                </c:pt>
                <c:pt idx="364">
                  <c:v>1911.3749999999634</c:v>
                </c:pt>
                <c:pt idx="365">
                  <c:v>1911.4583333332967</c:v>
                </c:pt>
                <c:pt idx="366">
                  <c:v>1911.5416666666299</c:v>
                </c:pt>
                <c:pt idx="367">
                  <c:v>1911.6249999999632</c:v>
                </c:pt>
                <c:pt idx="368">
                  <c:v>1911.7083333332964</c:v>
                </c:pt>
                <c:pt idx="369">
                  <c:v>1911.7916666666297</c:v>
                </c:pt>
                <c:pt idx="370">
                  <c:v>1911.8749999999629</c:v>
                </c:pt>
                <c:pt idx="371">
                  <c:v>1911.9583333332962</c:v>
                </c:pt>
                <c:pt idx="372">
                  <c:v>1912.0416666666295</c:v>
                </c:pt>
                <c:pt idx="373">
                  <c:v>1912.1249999999627</c:v>
                </c:pt>
                <c:pt idx="374">
                  <c:v>1912.208333333296</c:v>
                </c:pt>
                <c:pt idx="375">
                  <c:v>1912.2916666666292</c:v>
                </c:pt>
                <c:pt idx="376">
                  <c:v>1912.3749999999625</c:v>
                </c:pt>
                <c:pt idx="377">
                  <c:v>1912.4583333332957</c:v>
                </c:pt>
                <c:pt idx="378">
                  <c:v>1912.541666666629</c:v>
                </c:pt>
                <c:pt idx="379">
                  <c:v>1912.6249999999623</c:v>
                </c:pt>
                <c:pt idx="380">
                  <c:v>1912.7083333332955</c:v>
                </c:pt>
                <c:pt idx="381">
                  <c:v>1912.7916666666288</c:v>
                </c:pt>
                <c:pt idx="382">
                  <c:v>1912.874999999962</c:v>
                </c:pt>
                <c:pt idx="383">
                  <c:v>1912.9583333332953</c:v>
                </c:pt>
                <c:pt idx="384">
                  <c:v>1913.0416666666285</c:v>
                </c:pt>
                <c:pt idx="385">
                  <c:v>1913.1249999999618</c:v>
                </c:pt>
                <c:pt idx="386">
                  <c:v>1913.2083333332951</c:v>
                </c:pt>
                <c:pt idx="387">
                  <c:v>1913.2916666666283</c:v>
                </c:pt>
                <c:pt idx="388">
                  <c:v>1913.3749999999616</c:v>
                </c:pt>
                <c:pt idx="389">
                  <c:v>1913.4583333332948</c:v>
                </c:pt>
                <c:pt idx="390">
                  <c:v>1913.5416666666281</c:v>
                </c:pt>
                <c:pt idx="391">
                  <c:v>1913.6249999999613</c:v>
                </c:pt>
                <c:pt idx="392">
                  <c:v>1913.7083333332946</c:v>
                </c:pt>
                <c:pt idx="393">
                  <c:v>1913.7916666666279</c:v>
                </c:pt>
                <c:pt idx="394">
                  <c:v>1913.8749999999611</c:v>
                </c:pt>
                <c:pt idx="395">
                  <c:v>1913.9583333332944</c:v>
                </c:pt>
                <c:pt idx="396">
                  <c:v>1914.0416666666276</c:v>
                </c:pt>
                <c:pt idx="397">
                  <c:v>1914.1249999999609</c:v>
                </c:pt>
                <c:pt idx="398">
                  <c:v>1914.2083333332941</c:v>
                </c:pt>
                <c:pt idx="399">
                  <c:v>1914.2916666666274</c:v>
                </c:pt>
                <c:pt idx="400">
                  <c:v>1914.3749999999607</c:v>
                </c:pt>
                <c:pt idx="401">
                  <c:v>1914.4583333332939</c:v>
                </c:pt>
                <c:pt idx="402">
                  <c:v>1914.5416666666272</c:v>
                </c:pt>
                <c:pt idx="403">
                  <c:v>1914.6249999999604</c:v>
                </c:pt>
                <c:pt idx="404">
                  <c:v>1914.7083333332937</c:v>
                </c:pt>
                <c:pt idx="405">
                  <c:v>1914.791666666627</c:v>
                </c:pt>
                <c:pt idx="406">
                  <c:v>1914.8749999999602</c:v>
                </c:pt>
                <c:pt idx="407">
                  <c:v>1914.9583333332935</c:v>
                </c:pt>
                <c:pt idx="408">
                  <c:v>1915.0416666666267</c:v>
                </c:pt>
                <c:pt idx="409">
                  <c:v>1915.12499999996</c:v>
                </c:pt>
                <c:pt idx="410">
                  <c:v>1915.2083333332932</c:v>
                </c:pt>
                <c:pt idx="411">
                  <c:v>1915.2916666666265</c:v>
                </c:pt>
                <c:pt idx="412">
                  <c:v>1915.3749999999598</c:v>
                </c:pt>
                <c:pt idx="413">
                  <c:v>1915.458333333293</c:v>
                </c:pt>
                <c:pt idx="414">
                  <c:v>1915.5416666666263</c:v>
                </c:pt>
                <c:pt idx="415">
                  <c:v>1915.6249999999595</c:v>
                </c:pt>
                <c:pt idx="416">
                  <c:v>1915.7083333332928</c:v>
                </c:pt>
                <c:pt idx="417">
                  <c:v>1915.791666666626</c:v>
                </c:pt>
                <c:pt idx="418">
                  <c:v>1915.8749999999593</c:v>
                </c:pt>
                <c:pt idx="419">
                  <c:v>1915.9583333332926</c:v>
                </c:pt>
                <c:pt idx="420">
                  <c:v>1916.0416666666258</c:v>
                </c:pt>
                <c:pt idx="421">
                  <c:v>1916.1249999999591</c:v>
                </c:pt>
                <c:pt idx="422">
                  <c:v>1916.2083333332923</c:v>
                </c:pt>
                <c:pt idx="423">
                  <c:v>1916.2916666666256</c:v>
                </c:pt>
                <c:pt idx="424">
                  <c:v>1916.3749999999588</c:v>
                </c:pt>
                <c:pt idx="425">
                  <c:v>1916.4583333332921</c:v>
                </c:pt>
                <c:pt idx="426">
                  <c:v>1916.5416666666254</c:v>
                </c:pt>
                <c:pt idx="427">
                  <c:v>1916.6249999999586</c:v>
                </c:pt>
                <c:pt idx="428">
                  <c:v>1916.7083333332919</c:v>
                </c:pt>
                <c:pt idx="429">
                  <c:v>1916.7916666666251</c:v>
                </c:pt>
                <c:pt idx="430">
                  <c:v>1916.8749999999584</c:v>
                </c:pt>
                <c:pt idx="431">
                  <c:v>1916.9583333332916</c:v>
                </c:pt>
                <c:pt idx="432">
                  <c:v>1917.0416666666249</c:v>
                </c:pt>
                <c:pt idx="433">
                  <c:v>1917.1249999999582</c:v>
                </c:pt>
                <c:pt idx="434">
                  <c:v>1917.2083333332914</c:v>
                </c:pt>
                <c:pt idx="435">
                  <c:v>1917.2916666666247</c:v>
                </c:pt>
                <c:pt idx="436">
                  <c:v>1917.3749999999579</c:v>
                </c:pt>
                <c:pt idx="437">
                  <c:v>1917.4583333332912</c:v>
                </c:pt>
                <c:pt idx="438">
                  <c:v>1917.5416666666245</c:v>
                </c:pt>
                <c:pt idx="439">
                  <c:v>1917.6249999999577</c:v>
                </c:pt>
                <c:pt idx="440">
                  <c:v>1917.708333333291</c:v>
                </c:pt>
                <c:pt idx="441">
                  <c:v>1917.7916666666242</c:v>
                </c:pt>
                <c:pt idx="442">
                  <c:v>1917.8749999999575</c:v>
                </c:pt>
                <c:pt idx="443">
                  <c:v>1917.9583333332907</c:v>
                </c:pt>
                <c:pt idx="444">
                  <c:v>1918.041666666624</c:v>
                </c:pt>
                <c:pt idx="445">
                  <c:v>1918.1249999999573</c:v>
                </c:pt>
                <c:pt idx="446">
                  <c:v>1918.2083333332905</c:v>
                </c:pt>
                <c:pt idx="447">
                  <c:v>1918.2916666666238</c:v>
                </c:pt>
                <c:pt idx="448">
                  <c:v>1918.374999999957</c:v>
                </c:pt>
                <c:pt idx="449">
                  <c:v>1918.4583333332903</c:v>
                </c:pt>
                <c:pt idx="450">
                  <c:v>1918.5416666666235</c:v>
                </c:pt>
                <c:pt idx="451">
                  <c:v>1918.6249999999568</c:v>
                </c:pt>
                <c:pt idx="452">
                  <c:v>1918.7083333332901</c:v>
                </c:pt>
                <c:pt idx="453">
                  <c:v>1918.7916666666233</c:v>
                </c:pt>
                <c:pt idx="454">
                  <c:v>1918.8749999999566</c:v>
                </c:pt>
                <c:pt idx="455">
                  <c:v>1918.9583333332898</c:v>
                </c:pt>
                <c:pt idx="456">
                  <c:v>1919.0416666666231</c:v>
                </c:pt>
                <c:pt idx="457">
                  <c:v>1919.1249999999563</c:v>
                </c:pt>
                <c:pt idx="458">
                  <c:v>1919.2083333332896</c:v>
                </c:pt>
                <c:pt idx="459">
                  <c:v>1919.2916666666229</c:v>
                </c:pt>
                <c:pt idx="460">
                  <c:v>1919.3749999999561</c:v>
                </c:pt>
                <c:pt idx="461">
                  <c:v>1919.4583333332894</c:v>
                </c:pt>
                <c:pt idx="462">
                  <c:v>1919.5416666666226</c:v>
                </c:pt>
                <c:pt idx="463">
                  <c:v>1919.6249999999559</c:v>
                </c:pt>
                <c:pt idx="464">
                  <c:v>1919.7083333332891</c:v>
                </c:pt>
                <c:pt idx="465">
                  <c:v>1919.7916666666224</c:v>
                </c:pt>
                <c:pt idx="466">
                  <c:v>1919.8749999999557</c:v>
                </c:pt>
                <c:pt idx="467">
                  <c:v>1919.9583333332889</c:v>
                </c:pt>
                <c:pt idx="468">
                  <c:v>1920.0416666666222</c:v>
                </c:pt>
                <c:pt idx="469">
                  <c:v>1920.1249999999554</c:v>
                </c:pt>
                <c:pt idx="470">
                  <c:v>1920.2083333332887</c:v>
                </c:pt>
                <c:pt idx="471">
                  <c:v>1920.2916666666219</c:v>
                </c:pt>
                <c:pt idx="472">
                  <c:v>1920.3749999999552</c:v>
                </c:pt>
                <c:pt idx="473">
                  <c:v>1920.4583333332885</c:v>
                </c:pt>
                <c:pt idx="474">
                  <c:v>1920.5416666666217</c:v>
                </c:pt>
                <c:pt idx="475">
                  <c:v>1920.624999999955</c:v>
                </c:pt>
                <c:pt idx="476">
                  <c:v>1920.7083333332882</c:v>
                </c:pt>
                <c:pt idx="477">
                  <c:v>1920.7916666666215</c:v>
                </c:pt>
                <c:pt idx="478">
                  <c:v>1920.8749999999548</c:v>
                </c:pt>
                <c:pt idx="479">
                  <c:v>1920.958333333288</c:v>
                </c:pt>
                <c:pt idx="480">
                  <c:v>1921.0416666666213</c:v>
                </c:pt>
                <c:pt idx="481">
                  <c:v>1921.1249999999545</c:v>
                </c:pt>
                <c:pt idx="482">
                  <c:v>1921.2083333332878</c:v>
                </c:pt>
                <c:pt idx="483">
                  <c:v>1921.291666666621</c:v>
                </c:pt>
                <c:pt idx="484">
                  <c:v>1921.3749999999543</c:v>
                </c:pt>
                <c:pt idx="485">
                  <c:v>1921.4583333332876</c:v>
                </c:pt>
                <c:pt idx="486">
                  <c:v>1921.5416666666208</c:v>
                </c:pt>
                <c:pt idx="487">
                  <c:v>1921.6249999999541</c:v>
                </c:pt>
                <c:pt idx="488">
                  <c:v>1921.7083333332873</c:v>
                </c:pt>
                <c:pt idx="489">
                  <c:v>1921.7916666666206</c:v>
                </c:pt>
                <c:pt idx="490">
                  <c:v>1921.8749999999538</c:v>
                </c:pt>
                <c:pt idx="491">
                  <c:v>1921.9583333332871</c:v>
                </c:pt>
                <c:pt idx="492">
                  <c:v>1922.0416666666204</c:v>
                </c:pt>
                <c:pt idx="493">
                  <c:v>1922.1249999999536</c:v>
                </c:pt>
                <c:pt idx="494">
                  <c:v>1922.2083333332869</c:v>
                </c:pt>
                <c:pt idx="495">
                  <c:v>1922.2916666666201</c:v>
                </c:pt>
                <c:pt idx="496">
                  <c:v>1922.3749999999534</c:v>
                </c:pt>
                <c:pt idx="497">
                  <c:v>1922.4583333332866</c:v>
                </c:pt>
                <c:pt idx="498">
                  <c:v>1922.5416666666199</c:v>
                </c:pt>
                <c:pt idx="499">
                  <c:v>1922.6249999999532</c:v>
                </c:pt>
                <c:pt idx="500">
                  <c:v>1922.7083333332864</c:v>
                </c:pt>
                <c:pt idx="501">
                  <c:v>1922.7916666666197</c:v>
                </c:pt>
                <c:pt idx="502">
                  <c:v>1922.8749999999529</c:v>
                </c:pt>
                <c:pt idx="503">
                  <c:v>1922.9583333332862</c:v>
                </c:pt>
                <c:pt idx="504">
                  <c:v>1923.0416666666194</c:v>
                </c:pt>
                <c:pt idx="505">
                  <c:v>1923.1249999999527</c:v>
                </c:pt>
                <c:pt idx="506">
                  <c:v>1923.208333333286</c:v>
                </c:pt>
                <c:pt idx="507">
                  <c:v>1923.2916666666192</c:v>
                </c:pt>
                <c:pt idx="508">
                  <c:v>1923.3749999999525</c:v>
                </c:pt>
                <c:pt idx="509">
                  <c:v>1923.4583333332857</c:v>
                </c:pt>
                <c:pt idx="510">
                  <c:v>1923.541666666619</c:v>
                </c:pt>
                <c:pt idx="511">
                  <c:v>1923.6249999999523</c:v>
                </c:pt>
                <c:pt idx="512">
                  <c:v>1923.7083333332855</c:v>
                </c:pt>
                <c:pt idx="513">
                  <c:v>1923.7916666666188</c:v>
                </c:pt>
                <c:pt idx="514">
                  <c:v>1923.874999999952</c:v>
                </c:pt>
                <c:pt idx="515">
                  <c:v>1923.9583333332853</c:v>
                </c:pt>
                <c:pt idx="516">
                  <c:v>1924.0416666666185</c:v>
                </c:pt>
                <c:pt idx="517">
                  <c:v>1924.1249999999518</c:v>
                </c:pt>
                <c:pt idx="518">
                  <c:v>1924.2083333332851</c:v>
                </c:pt>
                <c:pt idx="519">
                  <c:v>1924.2916666666183</c:v>
                </c:pt>
                <c:pt idx="520">
                  <c:v>1924.3749999999516</c:v>
                </c:pt>
                <c:pt idx="521">
                  <c:v>1924.4583333332848</c:v>
                </c:pt>
                <c:pt idx="522">
                  <c:v>1924.5416666666181</c:v>
                </c:pt>
                <c:pt idx="523">
                  <c:v>1924.6249999999513</c:v>
                </c:pt>
                <c:pt idx="524">
                  <c:v>1924.7083333332846</c:v>
                </c:pt>
                <c:pt idx="525">
                  <c:v>1924.7916666666179</c:v>
                </c:pt>
                <c:pt idx="526">
                  <c:v>1924.8749999999511</c:v>
                </c:pt>
                <c:pt idx="527">
                  <c:v>1924.9583333332844</c:v>
                </c:pt>
                <c:pt idx="528">
                  <c:v>1925.0416666666176</c:v>
                </c:pt>
                <c:pt idx="529">
                  <c:v>1925.1249999999509</c:v>
                </c:pt>
                <c:pt idx="530">
                  <c:v>1925.2083333332841</c:v>
                </c:pt>
                <c:pt idx="531">
                  <c:v>1925.2916666666174</c:v>
                </c:pt>
                <c:pt idx="532">
                  <c:v>1925.3749999999507</c:v>
                </c:pt>
                <c:pt idx="533">
                  <c:v>1925.4583333332839</c:v>
                </c:pt>
                <c:pt idx="534">
                  <c:v>1925.5416666666172</c:v>
                </c:pt>
                <c:pt idx="535">
                  <c:v>1925.6249999999504</c:v>
                </c:pt>
                <c:pt idx="536">
                  <c:v>1925.7083333332837</c:v>
                </c:pt>
                <c:pt idx="537">
                  <c:v>1925.7916666666169</c:v>
                </c:pt>
                <c:pt idx="538">
                  <c:v>1925.8749999999502</c:v>
                </c:pt>
                <c:pt idx="539">
                  <c:v>1925.9583333332835</c:v>
                </c:pt>
                <c:pt idx="540">
                  <c:v>1926.0416666666167</c:v>
                </c:pt>
                <c:pt idx="541">
                  <c:v>1926.12499999995</c:v>
                </c:pt>
                <c:pt idx="542">
                  <c:v>1926.2083333332832</c:v>
                </c:pt>
                <c:pt idx="543">
                  <c:v>1926.2916666666165</c:v>
                </c:pt>
                <c:pt idx="544">
                  <c:v>1926.3749999999498</c:v>
                </c:pt>
                <c:pt idx="545">
                  <c:v>1926.458333333283</c:v>
                </c:pt>
                <c:pt idx="546">
                  <c:v>1926.5416666666163</c:v>
                </c:pt>
                <c:pt idx="547">
                  <c:v>1926.6249999999495</c:v>
                </c:pt>
                <c:pt idx="548">
                  <c:v>1926.7083333332828</c:v>
                </c:pt>
                <c:pt idx="549">
                  <c:v>1926.791666666616</c:v>
                </c:pt>
                <c:pt idx="550">
                  <c:v>1926.8749999999493</c:v>
                </c:pt>
                <c:pt idx="551">
                  <c:v>1926.9583333332826</c:v>
                </c:pt>
                <c:pt idx="552">
                  <c:v>1927.0416666666158</c:v>
                </c:pt>
                <c:pt idx="553">
                  <c:v>1927.1249999999491</c:v>
                </c:pt>
                <c:pt idx="554">
                  <c:v>1927.2083333332823</c:v>
                </c:pt>
                <c:pt idx="555">
                  <c:v>1927.2916666666156</c:v>
                </c:pt>
                <c:pt idx="556">
                  <c:v>1927.3749999999488</c:v>
                </c:pt>
                <c:pt idx="557">
                  <c:v>1927.4583333332821</c:v>
                </c:pt>
                <c:pt idx="558">
                  <c:v>1927.5416666666154</c:v>
                </c:pt>
                <c:pt idx="559">
                  <c:v>1927.6249999999486</c:v>
                </c:pt>
                <c:pt idx="560">
                  <c:v>1927.7083333332819</c:v>
                </c:pt>
                <c:pt idx="561">
                  <c:v>1927.7916666666151</c:v>
                </c:pt>
                <c:pt idx="562">
                  <c:v>1927.8749999999484</c:v>
                </c:pt>
                <c:pt idx="563">
                  <c:v>1927.9583333332816</c:v>
                </c:pt>
                <c:pt idx="564">
                  <c:v>1928.0416666666149</c:v>
                </c:pt>
                <c:pt idx="565">
                  <c:v>1928.1249999999482</c:v>
                </c:pt>
                <c:pt idx="566">
                  <c:v>1928.2083333332814</c:v>
                </c:pt>
                <c:pt idx="567">
                  <c:v>1928.2916666666147</c:v>
                </c:pt>
                <c:pt idx="568">
                  <c:v>1928.3749999999479</c:v>
                </c:pt>
                <c:pt idx="569">
                  <c:v>1928.4583333332812</c:v>
                </c:pt>
                <c:pt idx="570">
                  <c:v>1928.5416666666144</c:v>
                </c:pt>
                <c:pt idx="571">
                  <c:v>1928.6249999999477</c:v>
                </c:pt>
                <c:pt idx="572">
                  <c:v>1928.708333333281</c:v>
                </c:pt>
                <c:pt idx="573">
                  <c:v>1928.7916666666142</c:v>
                </c:pt>
                <c:pt idx="574">
                  <c:v>1928.8749999999475</c:v>
                </c:pt>
                <c:pt idx="575">
                  <c:v>1928.9583333332807</c:v>
                </c:pt>
                <c:pt idx="576">
                  <c:v>1929.041666666614</c:v>
                </c:pt>
                <c:pt idx="577">
                  <c:v>1929.1249999999472</c:v>
                </c:pt>
                <c:pt idx="578">
                  <c:v>1929.2083333332805</c:v>
                </c:pt>
                <c:pt idx="579">
                  <c:v>1929.2916666666138</c:v>
                </c:pt>
                <c:pt idx="580">
                  <c:v>1929.374999999947</c:v>
                </c:pt>
                <c:pt idx="581">
                  <c:v>1929.4583333332803</c:v>
                </c:pt>
                <c:pt idx="582">
                  <c:v>1929.5416666666135</c:v>
                </c:pt>
                <c:pt idx="583">
                  <c:v>1929.6249999999468</c:v>
                </c:pt>
                <c:pt idx="584">
                  <c:v>1929.7083333332801</c:v>
                </c:pt>
                <c:pt idx="585">
                  <c:v>1929.7916666666133</c:v>
                </c:pt>
                <c:pt idx="586">
                  <c:v>1929.8749999999466</c:v>
                </c:pt>
                <c:pt idx="587">
                  <c:v>1929.9583333332798</c:v>
                </c:pt>
                <c:pt idx="588">
                  <c:v>1930.0416666666131</c:v>
                </c:pt>
                <c:pt idx="589">
                  <c:v>1930.1249999999463</c:v>
                </c:pt>
                <c:pt idx="590">
                  <c:v>1930.2083333332796</c:v>
                </c:pt>
                <c:pt idx="591">
                  <c:v>1930.2916666666129</c:v>
                </c:pt>
                <c:pt idx="592">
                  <c:v>1930.3749999999461</c:v>
                </c:pt>
                <c:pt idx="593">
                  <c:v>1930.4583333332794</c:v>
                </c:pt>
                <c:pt idx="594">
                  <c:v>1930.5416666666126</c:v>
                </c:pt>
                <c:pt idx="595">
                  <c:v>1930.6249999999459</c:v>
                </c:pt>
                <c:pt idx="596">
                  <c:v>1930.7083333332791</c:v>
                </c:pt>
                <c:pt idx="597">
                  <c:v>1930.7916666666124</c:v>
                </c:pt>
                <c:pt idx="598">
                  <c:v>1930.8749999999457</c:v>
                </c:pt>
                <c:pt idx="599">
                  <c:v>1930.9583333332789</c:v>
                </c:pt>
                <c:pt idx="600">
                  <c:v>1931.0416666666122</c:v>
                </c:pt>
                <c:pt idx="601">
                  <c:v>1931.1249999999454</c:v>
                </c:pt>
                <c:pt idx="602">
                  <c:v>1931.2083333332787</c:v>
                </c:pt>
                <c:pt idx="603">
                  <c:v>1931.2916666666119</c:v>
                </c:pt>
                <c:pt idx="604">
                  <c:v>1931.3749999999452</c:v>
                </c:pt>
                <c:pt idx="605">
                  <c:v>1931.4583333332785</c:v>
                </c:pt>
                <c:pt idx="606">
                  <c:v>1931.5416666666117</c:v>
                </c:pt>
                <c:pt idx="607">
                  <c:v>1931.624999999945</c:v>
                </c:pt>
                <c:pt idx="608">
                  <c:v>1931.7083333332782</c:v>
                </c:pt>
                <c:pt idx="609">
                  <c:v>1931.7916666666115</c:v>
                </c:pt>
                <c:pt idx="610">
                  <c:v>1931.8749999999447</c:v>
                </c:pt>
                <c:pt idx="611">
                  <c:v>1931.958333333278</c:v>
                </c:pt>
                <c:pt idx="612">
                  <c:v>1932.0416666666113</c:v>
                </c:pt>
                <c:pt idx="613">
                  <c:v>1932.1249999999445</c:v>
                </c:pt>
                <c:pt idx="614">
                  <c:v>1932.2083333332778</c:v>
                </c:pt>
                <c:pt idx="615">
                  <c:v>1932.291666666611</c:v>
                </c:pt>
                <c:pt idx="616">
                  <c:v>1932.3749999999443</c:v>
                </c:pt>
                <c:pt idx="617">
                  <c:v>1932.4583333332776</c:v>
                </c:pt>
                <c:pt idx="618">
                  <c:v>1932.5416666666108</c:v>
                </c:pt>
                <c:pt idx="619">
                  <c:v>1932.6249999999441</c:v>
                </c:pt>
                <c:pt idx="620">
                  <c:v>1932.7083333332773</c:v>
                </c:pt>
                <c:pt idx="621">
                  <c:v>1932.7916666666106</c:v>
                </c:pt>
                <c:pt idx="622">
                  <c:v>1932.8749999999438</c:v>
                </c:pt>
                <c:pt idx="623">
                  <c:v>1932.9583333332771</c:v>
                </c:pt>
                <c:pt idx="624">
                  <c:v>1933.0416666666104</c:v>
                </c:pt>
                <c:pt idx="625">
                  <c:v>1933.1249999999436</c:v>
                </c:pt>
                <c:pt idx="626">
                  <c:v>1933.2083333332769</c:v>
                </c:pt>
                <c:pt idx="627">
                  <c:v>1933.2916666666101</c:v>
                </c:pt>
                <c:pt idx="628">
                  <c:v>1933.3749999999434</c:v>
                </c:pt>
                <c:pt idx="629">
                  <c:v>1933.4583333332766</c:v>
                </c:pt>
                <c:pt idx="630">
                  <c:v>1933.5416666666099</c:v>
                </c:pt>
                <c:pt idx="631">
                  <c:v>1933.6249999999432</c:v>
                </c:pt>
                <c:pt idx="632">
                  <c:v>1933.7083333332764</c:v>
                </c:pt>
                <c:pt idx="633">
                  <c:v>1933.7916666666097</c:v>
                </c:pt>
                <c:pt idx="634">
                  <c:v>1933.8749999999429</c:v>
                </c:pt>
                <c:pt idx="635">
                  <c:v>1933.9583333332762</c:v>
                </c:pt>
                <c:pt idx="636">
                  <c:v>1934.0416666666094</c:v>
                </c:pt>
                <c:pt idx="637">
                  <c:v>1934.1249999999427</c:v>
                </c:pt>
                <c:pt idx="638">
                  <c:v>1934.208333333276</c:v>
                </c:pt>
                <c:pt idx="639">
                  <c:v>1934.2916666666092</c:v>
                </c:pt>
                <c:pt idx="640">
                  <c:v>1934.3749999999425</c:v>
                </c:pt>
                <c:pt idx="641">
                  <c:v>1934.4583333332757</c:v>
                </c:pt>
                <c:pt idx="642">
                  <c:v>1934.541666666609</c:v>
                </c:pt>
                <c:pt idx="643">
                  <c:v>1934.6249999999422</c:v>
                </c:pt>
                <c:pt idx="644">
                  <c:v>1934.7083333332755</c:v>
                </c:pt>
                <c:pt idx="645">
                  <c:v>1934.7916666666088</c:v>
                </c:pt>
                <c:pt idx="646">
                  <c:v>1934.874999999942</c:v>
                </c:pt>
                <c:pt idx="647">
                  <c:v>1934.9583333332753</c:v>
                </c:pt>
                <c:pt idx="648">
                  <c:v>1935.0416666666085</c:v>
                </c:pt>
                <c:pt idx="649">
                  <c:v>1935.1249999999418</c:v>
                </c:pt>
                <c:pt idx="650">
                  <c:v>1935.208333333275</c:v>
                </c:pt>
                <c:pt idx="651">
                  <c:v>1935.2916666666083</c:v>
                </c:pt>
                <c:pt idx="652">
                  <c:v>1935.3749999999416</c:v>
                </c:pt>
                <c:pt idx="653">
                  <c:v>1935.4583333332748</c:v>
                </c:pt>
                <c:pt idx="654">
                  <c:v>1935.5416666666081</c:v>
                </c:pt>
                <c:pt idx="655">
                  <c:v>1935.6249999999413</c:v>
                </c:pt>
                <c:pt idx="656">
                  <c:v>1935.7083333332746</c:v>
                </c:pt>
                <c:pt idx="657">
                  <c:v>1935.7916666666079</c:v>
                </c:pt>
                <c:pt idx="658">
                  <c:v>1935.8749999999411</c:v>
                </c:pt>
                <c:pt idx="659">
                  <c:v>1935.9583333332744</c:v>
                </c:pt>
                <c:pt idx="660">
                  <c:v>1936.0416666666076</c:v>
                </c:pt>
                <c:pt idx="661">
                  <c:v>1936.1249999999409</c:v>
                </c:pt>
                <c:pt idx="662">
                  <c:v>1936.2083333332741</c:v>
                </c:pt>
                <c:pt idx="663">
                  <c:v>1936.2916666666074</c:v>
                </c:pt>
                <c:pt idx="664">
                  <c:v>1936.3749999999407</c:v>
                </c:pt>
                <c:pt idx="665">
                  <c:v>1936.4583333332739</c:v>
                </c:pt>
                <c:pt idx="666">
                  <c:v>1936.5416666666072</c:v>
                </c:pt>
                <c:pt idx="667">
                  <c:v>1936.6249999999404</c:v>
                </c:pt>
                <c:pt idx="668">
                  <c:v>1936.7083333332737</c:v>
                </c:pt>
                <c:pt idx="669">
                  <c:v>1936.7916666666069</c:v>
                </c:pt>
                <c:pt idx="670">
                  <c:v>1936.8749999999402</c:v>
                </c:pt>
                <c:pt idx="671">
                  <c:v>1936.9583333332735</c:v>
                </c:pt>
                <c:pt idx="672">
                  <c:v>1937.0416666666067</c:v>
                </c:pt>
                <c:pt idx="673">
                  <c:v>1937.12499999994</c:v>
                </c:pt>
                <c:pt idx="674">
                  <c:v>1937.2083333332732</c:v>
                </c:pt>
                <c:pt idx="675">
                  <c:v>1937.2916666666065</c:v>
                </c:pt>
                <c:pt idx="676">
                  <c:v>1937.3749999999397</c:v>
                </c:pt>
                <c:pt idx="677">
                  <c:v>1937.458333333273</c:v>
                </c:pt>
                <c:pt idx="678">
                  <c:v>1937.5416666666063</c:v>
                </c:pt>
                <c:pt idx="679">
                  <c:v>1937.6249999999395</c:v>
                </c:pt>
                <c:pt idx="680">
                  <c:v>1937.7083333332728</c:v>
                </c:pt>
                <c:pt idx="681">
                  <c:v>1937.791666666606</c:v>
                </c:pt>
                <c:pt idx="682">
                  <c:v>1937.8749999999393</c:v>
                </c:pt>
                <c:pt idx="683">
                  <c:v>1937.9583333332725</c:v>
                </c:pt>
                <c:pt idx="684">
                  <c:v>1938.0416666666058</c:v>
                </c:pt>
                <c:pt idx="685">
                  <c:v>1938.1249999999391</c:v>
                </c:pt>
                <c:pt idx="686">
                  <c:v>1938.2083333332723</c:v>
                </c:pt>
                <c:pt idx="687">
                  <c:v>1938.2916666666056</c:v>
                </c:pt>
                <c:pt idx="688">
                  <c:v>1938.3749999999388</c:v>
                </c:pt>
                <c:pt idx="689">
                  <c:v>1938.4583333332721</c:v>
                </c:pt>
                <c:pt idx="690">
                  <c:v>1938.5416666666054</c:v>
                </c:pt>
                <c:pt idx="691">
                  <c:v>1938.6249999999386</c:v>
                </c:pt>
                <c:pt idx="692">
                  <c:v>1938.7083333332719</c:v>
                </c:pt>
                <c:pt idx="693">
                  <c:v>1938.7916666666051</c:v>
                </c:pt>
                <c:pt idx="694">
                  <c:v>1938.8749999999384</c:v>
                </c:pt>
                <c:pt idx="695">
                  <c:v>1938.9583333332716</c:v>
                </c:pt>
                <c:pt idx="696">
                  <c:v>1939.0416666666049</c:v>
                </c:pt>
                <c:pt idx="697">
                  <c:v>1939.1249999999382</c:v>
                </c:pt>
                <c:pt idx="698">
                  <c:v>1939.2083333332714</c:v>
                </c:pt>
                <c:pt idx="699">
                  <c:v>1939.2916666666047</c:v>
                </c:pt>
                <c:pt idx="700">
                  <c:v>1939.3749999999379</c:v>
                </c:pt>
                <c:pt idx="701">
                  <c:v>1939.4583333332712</c:v>
                </c:pt>
                <c:pt idx="702">
                  <c:v>1939.5416666666044</c:v>
                </c:pt>
                <c:pt idx="703">
                  <c:v>1939.6249999999377</c:v>
                </c:pt>
                <c:pt idx="704">
                  <c:v>1939.708333333271</c:v>
                </c:pt>
                <c:pt idx="705">
                  <c:v>1939.7916666666042</c:v>
                </c:pt>
                <c:pt idx="706">
                  <c:v>1939.8749999999375</c:v>
                </c:pt>
                <c:pt idx="707">
                  <c:v>1939.9583333332707</c:v>
                </c:pt>
                <c:pt idx="708">
                  <c:v>1940.041666666604</c:v>
                </c:pt>
                <c:pt idx="709">
                  <c:v>1940.1249999999372</c:v>
                </c:pt>
                <c:pt idx="710">
                  <c:v>1940.2083333332705</c:v>
                </c:pt>
                <c:pt idx="711">
                  <c:v>1940.2916666666038</c:v>
                </c:pt>
                <c:pt idx="712">
                  <c:v>1940.374999999937</c:v>
                </c:pt>
                <c:pt idx="713">
                  <c:v>1940.4583333332703</c:v>
                </c:pt>
                <c:pt idx="714">
                  <c:v>1940.5416666666035</c:v>
                </c:pt>
                <c:pt idx="715">
                  <c:v>1940.6249999999368</c:v>
                </c:pt>
                <c:pt idx="716">
                  <c:v>1940.70833333327</c:v>
                </c:pt>
                <c:pt idx="717">
                  <c:v>1940.7916666666033</c:v>
                </c:pt>
                <c:pt idx="718">
                  <c:v>1940.8749999999366</c:v>
                </c:pt>
                <c:pt idx="719">
                  <c:v>1940.9583333332698</c:v>
                </c:pt>
                <c:pt idx="720">
                  <c:v>1941.0416666666031</c:v>
                </c:pt>
                <c:pt idx="721">
                  <c:v>1941.1249999999363</c:v>
                </c:pt>
                <c:pt idx="722">
                  <c:v>1941.2083333332696</c:v>
                </c:pt>
                <c:pt idx="723">
                  <c:v>1941.2916666666029</c:v>
                </c:pt>
                <c:pt idx="724">
                  <c:v>1941.3749999999361</c:v>
                </c:pt>
                <c:pt idx="725">
                  <c:v>1941.4583333332694</c:v>
                </c:pt>
                <c:pt idx="726">
                  <c:v>1941.5416666666026</c:v>
                </c:pt>
                <c:pt idx="727">
                  <c:v>1941.6249999999359</c:v>
                </c:pt>
                <c:pt idx="728">
                  <c:v>1941.7083333332691</c:v>
                </c:pt>
                <c:pt idx="729">
                  <c:v>1941.7916666666024</c:v>
                </c:pt>
                <c:pt idx="730">
                  <c:v>1941.8749999999357</c:v>
                </c:pt>
                <c:pt idx="731">
                  <c:v>1941.9583333332689</c:v>
                </c:pt>
                <c:pt idx="732">
                  <c:v>1942.0416666666022</c:v>
                </c:pt>
                <c:pt idx="733">
                  <c:v>1942.1249999999354</c:v>
                </c:pt>
                <c:pt idx="734">
                  <c:v>1942.2083333332687</c:v>
                </c:pt>
                <c:pt idx="735">
                  <c:v>1942.2916666666019</c:v>
                </c:pt>
                <c:pt idx="736">
                  <c:v>1942.3749999999352</c:v>
                </c:pt>
                <c:pt idx="737">
                  <c:v>1942.4583333332685</c:v>
                </c:pt>
                <c:pt idx="738">
                  <c:v>1942.5416666666017</c:v>
                </c:pt>
                <c:pt idx="739">
                  <c:v>1942.624999999935</c:v>
                </c:pt>
                <c:pt idx="740">
                  <c:v>1942.7083333332682</c:v>
                </c:pt>
                <c:pt idx="741">
                  <c:v>1942.7916666666015</c:v>
                </c:pt>
                <c:pt idx="742">
                  <c:v>1942.8749999999347</c:v>
                </c:pt>
                <c:pt idx="743">
                  <c:v>1942.958333333268</c:v>
                </c:pt>
                <c:pt idx="744">
                  <c:v>1943.0416666666013</c:v>
                </c:pt>
                <c:pt idx="745">
                  <c:v>1943.1249999999345</c:v>
                </c:pt>
                <c:pt idx="746">
                  <c:v>1943.2083333332678</c:v>
                </c:pt>
                <c:pt idx="747">
                  <c:v>1943.291666666601</c:v>
                </c:pt>
                <c:pt idx="748">
                  <c:v>1943.3749999999343</c:v>
                </c:pt>
                <c:pt idx="749">
                  <c:v>1943.4583333332675</c:v>
                </c:pt>
                <c:pt idx="750">
                  <c:v>1943.5416666666008</c:v>
                </c:pt>
                <c:pt idx="751">
                  <c:v>1943.6249999999341</c:v>
                </c:pt>
                <c:pt idx="752">
                  <c:v>1943.7083333332673</c:v>
                </c:pt>
                <c:pt idx="753">
                  <c:v>1943.7916666666006</c:v>
                </c:pt>
                <c:pt idx="754">
                  <c:v>1943.8749999999338</c:v>
                </c:pt>
                <c:pt idx="755">
                  <c:v>1943.9583333332671</c:v>
                </c:pt>
                <c:pt idx="756">
                  <c:v>1944.0416666666003</c:v>
                </c:pt>
                <c:pt idx="757">
                  <c:v>1944.1249999999336</c:v>
                </c:pt>
                <c:pt idx="758">
                  <c:v>1944.2083333332669</c:v>
                </c:pt>
                <c:pt idx="759">
                  <c:v>1944.2916666666001</c:v>
                </c:pt>
                <c:pt idx="760">
                  <c:v>1944.3749999999334</c:v>
                </c:pt>
                <c:pt idx="761">
                  <c:v>1944.4583333332666</c:v>
                </c:pt>
                <c:pt idx="762">
                  <c:v>1944.5416666665999</c:v>
                </c:pt>
                <c:pt idx="763">
                  <c:v>1944.6249999999332</c:v>
                </c:pt>
                <c:pt idx="764">
                  <c:v>1944.7083333332664</c:v>
                </c:pt>
                <c:pt idx="765">
                  <c:v>1944.7916666665997</c:v>
                </c:pt>
                <c:pt idx="766">
                  <c:v>1944.8749999999329</c:v>
                </c:pt>
                <c:pt idx="767">
                  <c:v>1944.9583333332662</c:v>
                </c:pt>
                <c:pt idx="768">
                  <c:v>1945.0416666665994</c:v>
                </c:pt>
                <c:pt idx="769">
                  <c:v>1945.1249999999327</c:v>
                </c:pt>
                <c:pt idx="770">
                  <c:v>1945.208333333266</c:v>
                </c:pt>
                <c:pt idx="771">
                  <c:v>1945.2916666665992</c:v>
                </c:pt>
                <c:pt idx="772">
                  <c:v>1945.3749999999325</c:v>
                </c:pt>
                <c:pt idx="773">
                  <c:v>1945.4583333332657</c:v>
                </c:pt>
                <c:pt idx="774">
                  <c:v>1945.541666666599</c:v>
                </c:pt>
                <c:pt idx="775">
                  <c:v>1945.6249999999322</c:v>
                </c:pt>
                <c:pt idx="776">
                  <c:v>1945.7083333332655</c:v>
                </c:pt>
                <c:pt idx="777">
                  <c:v>1945.7916666665988</c:v>
                </c:pt>
                <c:pt idx="778">
                  <c:v>1945.874999999932</c:v>
                </c:pt>
                <c:pt idx="779">
                  <c:v>1945.9583333332653</c:v>
                </c:pt>
                <c:pt idx="780">
                  <c:v>1946.0416666665985</c:v>
                </c:pt>
                <c:pt idx="781">
                  <c:v>1946.1249999999318</c:v>
                </c:pt>
                <c:pt idx="782">
                  <c:v>1946.208333333265</c:v>
                </c:pt>
                <c:pt idx="783">
                  <c:v>1946.2916666665983</c:v>
                </c:pt>
                <c:pt idx="784">
                  <c:v>1946.3749999999316</c:v>
                </c:pt>
                <c:pt idx="785">
                  <c:v>1946.4583333332648</c:v>
                </c:pt>
                <c:pt idx="786">
                  <c:v>1946.5416666665981</c:v>
                </c:pt>
                <c:pt idx="787">
                  <c:v>1946.6249999999313</c:v>
                </c:pt>
                <c:pt idx="788">
                  <c:v>1946.7083333332646</c:v>
                </c:pt>
                <c:pt idx="789">
                  <c:v>1946.7916666665978</c:v>
                </c:pt>
                <c:pt idx="790">
                  <c:v>1946.8749999999311</c:v>
                </c:pt>
                <c:pt idx="791">
                  <c:v>1946.9583333332644</c:v>
                </c:pt>
                <c:pt idx="792">
                  <c:v>1947.0416666665976</c:v>
                </c:pt>
                <c:pt idx="793">
                  <c:v>1947.1249999999309</c:v>
                </c:pt>
                <c:pt idx="794">
                  <c:v>1947.2083333332641</c:v>
                </c:pt>
                <c:pt idx="795">
                  <c:v>1947.2916666665974</c:v>
                </c:pt>
                <c:pt idx="796">
                  <c:v>1947.3749999999307</c:v>
                </c:pt>
                <c:pt idx="797">
                  <c:v>1947.4583333332639</c:v>
                </c:pt>
                <c:pt idx="798">
                  <c:v>1947.5416666665972</c:v>
                </c:pt>
                <c:pt idx="799">
                  <c:v>1947.6249999999304</c:v>
                </c:pt>
                <c:pt idx="800">
                  <c:v>1947.7083333332637</c:v>
                </c:pt>
                <c:pt idx="801">
                  <c:v>1947.7916666665969</c:v>
                </c:pt>
                <c:pt idx="802">
                  <c:v>1947.8749999999302</c:v>
                </c:pt>
                <c:pt idx="803">
                  <c:v>1947.9583333332635</c:v>
                </c:pt>
                <c:pt idx="804">
                  <c:v>1948.0416666665967</c:v>
                </c:pt>
                <c:pt idx="805">
                  <c:v>1948.12499999993</c:v>
                </c:pt>
                <c:pt idx="806">
                  <c:v>1948.2083333332632</c:v>
                </c:pt>
                <c:pt idx="807">
                  <c:v>1948.2916666665965</c:v>
                </c:pt>
                <c:pt idx="808">
                  <c:v>1948.3749999999297</c:v>
                </c:pt>
                <c:pt idx="809">
                  <c:v>1948.458333333263</c:v>
                </c:pt>
                <c:pt idx="810">
                  <c:v>1948.5416666665963</c:v>
                </c:pt>
                <c:pt idx="811">
                  <c:v>1948.6249999999295</c:v>
                </c:pt>
                <c:pt idx="812">
                  <c:v>1948.7083333332628</c:v>
                </c:pt>
                <c:pt idx="813">
                  <c:v>1948.791666666596</c:v>
                </c:pt>
                <c:pt idx="814">
                  <c:v>1948.8749999999293</c:v>
                </c:pt>
                <c:pt idx="815">
                  <c:v>1948.9583333332625</c:v>
                </c:pt>
                <c:pt idx="816">
                  <c:v>1949.0416666665958</c:v>
                </c:pt>
                <c:pt idx="817">
                  <c:v>1949.1249999999291</c:v>
                </c:pt>
                <c:pt idx="818">
                  <c:v>1949.2083333332623</c:v>
                </c:pt>
                <c:pt idx="819">
                  <c:v>1949.2916666665956</c:v>
                </c:pt>
                <c:pt idx="820">
                  <c:v>1949.3749999999288</c:v>
                </c:pt>
                <c:pt idx="821">
                  <c:v>1949.4583333332621</c:v>
                </c:pt>
                <c:pt idx="822">
                  <c:v>1949.5416666665953</c:v>
                </c:pt>
                <c:pt idx="823">
                  <c:v>1949.6249999999286</c:v>
                </c:pt>
                <c:pt idx="824">
                  <c:v>1949.7083333332619</c:v>
                </c:pt>
                <c:pt idx="825">
                  <c:v>1949.7916666665951</c:v>
                </c:pt>
                <c:pt idx="826">
                  <c:v>1949.8749999999284</c:v>
                </c:pt>
                <c:pt idx="827">
                  <c:v>1949.9583333332616</c:v>
                </c:pt>
                <c:pt idx="828">
                  <c:v>1950.0416666665949</c:v>
                </c:pt>
                <c:pt idx="829">
                  <c:v>1950.1249999999281</c:v>
                </c:pt>
                <c:pt idx="830">
                  <c:v>1950.2083333332614</c:v>
                </c:pt>
                <c:pt idx="831">
                  <c:v>1950.2916666665947</c:v>
                </c:pt>
                <c:pt idx="832">
                  <c:v>1950.3749999999279</c:v>
                </c:pt>
                <c:pt idx="833">
                  <c:v>1950.4583333332612</c:v>
                </c:pt>
                <c:pt idx="834">
                  <c:v>1950.5416666665944</c:v>
                </c:pt>
                <c:pt idx="835">
                  <c:v>1950.6249999999277</c:v>
                </c:pt>
                <c:pt idx="836">
                  <c:v>1950.708333333261</c:v>
                </c:pt>
                <c:pt idx="837">
                  <c:v>1950.7916666665942</c:v>
                </c:pt>
                <c:pt idx="838">
                  <c:v>1950.8749999999275</c:v>
                </c:pt>
                <c:pt idx="839">
                  <c:v>1950.9583333332607</c:v>
                </c:pt>
                <c:pt idx="840">
                  <c:v>1951.041666666594</c:v>
                </c:pt>
                <c:pt idx="841">
                  <c:v>1951.1249999999272</c:v>
                </c:pt>
                <c:pt idx="842">
                  <c:v>1951.2083333332605</c:v>
                </c:pt>
                <c:pt idx="843">
                  <c:v>1951.2916666665938</c:v>
                </c:pt>
                <c:pt idx="844">
                  <c:v>1951.374999999927</c:v>
                </c:pt>
                <c:pt idx="845">
                  <c:v>1951.4583333332603</c:v>
                </c:pt>
                <c:pt idx="846">
                  <c:v>1951.5416666665935</c:v>
                </c:pt>
                <c:pt idx="847">
                  <c:v>1951.6249999999268</c:v>
                </c:pt>
                <c:pt idx="848">
                  <c:v>1951.70833333326</c:v>
                </c:pt>
                <c:pt idx="849">
                  <c:v>1951.7916666665933</c:v>
                </c:pt>
                <c:pt idx="850">
                  <c:v>1951.8749999999266</c:v>
                </c:pt>
                <c:pt idx="851">
                  <c:v>1951.9583333332598</c:v>
                </c:pt>
                <c:pt idx="852">
                  <c:v>1952.0416666665931</c:v>
                </c:pt>
                <c:pt idx="853">
                  <c:v>1952.1249999999263</c:v>
                </c:pt>
                <c:pt idx="854">
                  <c:v>1952.2083333332596</c:v>
                </c:pt>
                <c:pt idx="855">
                  <c:v>1952.2916666665928</c:v>
                </c:pt>
                <c:pt idx="856">
                  <c:v>1952.3749999999261</c:v>
                </c:pt>
                <c:pt idx="857">
                  <c:v>1952.4583333332594</c:v>
                </c:pt>
                <c:pt idx="858">
                  <c:v>1952.5416666665926</c:v>
                </c:pt>
                <c:pt idx="859">
                  <c:v>1952.6249999999259</c:v>
                </c:pt>
                <c:pt idx="860">
                  <c:v>1952.7083333332591</c:v>
                </c:pt>
                <c:pt idx="861">
                  <c:v>1952.7916666665924</c:v>
                </c:pt>
                <c:pt idx="862">
                  <c:v>1952.8749999999256</c:v>
                </c:pt>
                <c:pt idx="863">
                  <c:v>1952.9583333332589</c:v>
                </c:pt>
                <c:pt idx="864">
                  <c:v>1953.0416666665922</c:v>
                </c:pt>
                <c:pt idx="865">
                  <c:v>1953.1249999999254</c:v>
                </c:pt>
                <c:pt idx="866">
                  <c:v>1953.2083333332587</c:v>
                </c:pt>
                <c:pt idx="867">
                  <c:v>1953.2916666665919</c:v>
                </c:pt>
                <c:pt idx="868">
                  <c:v>1953.3749999999252</c:v>
                </c:pt>
                <c:pt idx="869">
                  <c:v>1953.4583333332585</c:v>
                </c:pt>
                <c:pt idx="870">
                  <c:v>1953.5416666665917</c:v>
                </c:pt>
                <c:pt idx="871">
                  <c:v>1953.624999999925</c:v>
                </c:pt>
                <c:pt idx="872">
                  <c:v>1953.7083333332582</c:v>
                </c:pt>
                <c:pt idx="873">
                  <c:v>1953.7916666665915</c:v>
                </c:pt>
                <c:pt idx="874">
                  <c:v>1953.8749999999247</c:v>
                </c:pt>
                <c:pt idx="875">
                  <c:v>1953.958333333258</c:v>
                </c:pt>
                <c:pt idx="876">
                  <c:v>1954.0416666665913</c:v>
                </c:pt>
                <c:pt idx="877">
                  <c:v>1954.1249999999245</c:v>
                </c:pt>
                <c:pt idx="878">
                  <c:v>1954.2083333332578</c:v>
                </c:pt>
                <c:pt idx="879">
                  <c:v>1954.291666666591</c:v>
                </c:pt>
                <c:pt idx="880">
                  <c:v>1954.3749999999243</c:v>
                </c:pt>
                <c:pt idx="881">
                  <c:v>1954.4583333332575</c:v>
                </c:pt>
                <c:pt idx="882">
                  <c:v>1954.5416666665908</c:v>
                </c:pt>
                <c:pt idx="883">
                  <c:v>1954.6249999999241</c:v>
                </c:pt>
                <c:pt idx="884">
                  <c:v>1954.7083333332573</c:v>
                </c:pt>
                <c:pt idx="885">
                  <c:v>1954.7916666665906</c:v>
                </c:pt>
                <c:pt idx="886">
                  <c:v>1954.8749999999238</c:v>
                </c:pt>
                <c:pt idx="887">
                  <c:v>1954.9583333332571</c:v>
                </c:pt>
                <c:pt idx="888">
                  <c:v>1955.0416666665903</c:v>
                </c:pt>
                <c:pt idx="889">
                  <c:v>1955.1249999999236</c:v>
                </c:pt>
                <c:pt idx="890">
                  <c:v>1955.2083333332569</c:v>
                </c:pt>
                <c:pt idx="891">
                  <c:v>1955.2916666665901</c:v>
                </c:pt>
                <c:pt idx="892">
                  <c:v>1955.3749999999234</c:v>
                </c:pt>
                <c:pt idx="893">
                  <c:v>1955.4583333332566</c:v>
                </c:pt>
                <c:pt idx="894">
                  <c:v>1955.5416666665899</c:v>
                </c:pt>
                <c:pt idx="895">
                  <c:v>1955.6249999999231</c:v>
                </c:pt>
                <c:pt idx="896">
                  <c:v>1955.7083333332564</c:v>
                </c:pt>
                <c:pt idx="897">
                  <c:v>1955.7916666665897</c:v>
                </c:pt>
                <c:pt idx="898">
                  <c:v>1955.8749999999229</c:v>
                </c:pt>
                <c:pt idx="899">
                  <c:v>1955.9583333332562</c:v>
                </c:pt>
                <c:pt idx="900">
                  <c:v>1956.0416666665894</c:v>
                </c:pt>
                <c:pt idx="901">
                  <c:v>1956.1249999999227</c:v>
                </c:pt>
                <c:pt idx="902">
                  <c:v>1956.208333333256</c:v>
                </c:pt>
                <c:pt idx="903">
                  <c:v>1956.2916666665892</c:v>
                </c:pt>
                <c:pt idx="904">
                  <c:v>1956.3749999999225</c:v>
                </c:pt>
                <c:pt idx="905">
                  <c:v>1956.4583333332557</c:v>
                </c:pt>
                <c:pt idx="906">
                  <c:v>1956.541666666589</c:v>
                </c:pt>
                <c:pt idx="907">
                  <c:v>1956.6249999999222</c:v>
                </c:pt>
                <c:pt idx="908">
                  <c:v>1956.7083333332555</c:v>
                </c:pt>
                <c:pt idx="909">
                  <c:v>1956.7916666665888</c:v>
                </c:pt>
                <c:pt idx="910">
                  <c:v>1956.874999999922</c:v>
                </c:pt>
                <c:pt idx="911">
                  <c:v>1956.9583333332553</c:v>
                </c:pt>
                <c:pt idx="912">
                  <c:v>1957.0416666665885</c:v>
                </c:pt>
                <c:pt idx="913">
                  <c:v>1957.1249999999218</c:v>
                </c:pt>
                <c:pt idx="914">
                  <c:v>1957.208333333255</c:v>
                </c:pt>
                <c:pt idx="915">
                  <c:v>1957.2916666665883</c:v>
                </c:pt>
                <c:pt idx="916">
                  <c:v>1957.3749999999216</c:v>
                </c:pt>
                <c:pt idx="917">
                  <c:v>1957.4583333332548</c:v>
                </c:pt>
                <c:pt idx="918">
                  <c:v>1957.5416666665881</c:v>
                </c:pt>
                <c:pt idx="919">
                  <c:v>1957.6249999999213</c:v>
                </c:pt>
                <c:pt idx="920">
                  <c:v>1957.7083333332546</c:v>
                </c:pt>
                <c:pt idx="921">
                  <c:v>1957.7916666665878</c:v>
                </c:pt>
                <c:pt idx="922">
                  <c:v>1957.8749999999211</c:v>
                </c:pt>
                <c:pt idx="923">
                  <c:v>1957.9583333332544</c:v>
                </c:pt>
                <c:pt idx="924">
                  <c:v>1958.0416666665876</c:v>
                </c:pt>
                <c:pt idx="925">
                  <c:v>1958.1249999999209</c:v>
                </c:pt>
                <c:pt idx="926">
                  <c:v>1958.2083333332541</c:v>
                </c:pt>
                <c:pt idx="927">
                  <c:v>1958.2916666665874</c:v>
                </c:pt>
                <c:pt idx="928">
                  <c:v>1958.3749999999206</c:v>
                </c:pt>
                <c:pt idx="929">
                  <c:v>1958.4583333332539</c:v>
                </c:pt>
                <c:pt idx="930">
                  <c:v>1958.5416666665872</c:v>
                </c:pt>
                <c:pt idx="931">
                  <c:v>1958.6249999999204</c:v>
                </c:pt>
                <c:pt idx="932">
                  <c:v>1958.7083333332537</c:v>
                </c:pt>
                <c:pt idx="933">
                  <c:v>1958.7916666665869</c:v>
                </c:pt>
                <c:pt idx="934">
                  <c:v>1958.8749999999202</c:v>
                </c:pt>
                <c:pt idx="935">
                  <c:v>1958.9583333332534</c:v>
                </c:pt>
                <c:pt idx="936">
                  <c:v>1959.0416666665867</c:v>
                </c:pt>
                <c:pt idx="937">
                  <c:v>1959.12499999992</c:v>
                </c:pt>
                <c:pt idx="938">
                  <c:v>1959.2083333332532</c:v>
                </c:pt>
                <c:pt idx="939">
                  <c:v>1959.2916666665865</c:v>
                </c:pt>
                <c:pt idx="940">
                  <c:v>1959.3749999999197</c:v>
                </c:pt>
                <c:pt idx="941">
                  <c:v>1959.458333333253</c:v>
                </c:pt>
                <c:pt idx="942">
                  <c:v>1959.5416666665863</c:v>
                </c:pt>
                <c:pt idx="943">
                  <c:v>1959.6249999999195</c:v>
                </c:pt>
                <c:pt idx="944">
                  <c:v>1959.7083333332528</c:v>
                </c:pt>
                <c:pt idx="945">
                  <c:v>1959.791666666586</c:v>
                </c:pt>
                <c:pt idx="946">
                  <c:v>1959.8749999999193</c:v>
                </c:pt>
                <c:pt idx="947">
                  <c:v>1959.9583333332525</c:v>
                </c:pt>
                <c:pt idx="948">
                  <c:v>1960.0416666665858</c:v>
                </c:pt>
                <c:pt idx="949">
                  <c:v>1960.1249999999191</c:v>
                </c:pt>
                <c:pt idx="950">
                  <c:v>1960.2083333332523</c:v>
                </c:pt>
                <c:pt idx="951">
                  <c:v>1960.2916666665856</c:v>
                </c:pt>
                <c:pt idx="952">
                  <c:v>1960.3749999999188</c:v>
                </c:pt>
                <c:pt idx="953">
                  <c:v>1960.4583333332521</c:v>
                </c:pt>
                <c:pt idx="954">
                  <c:v>1960.5416666665853</c:v>
                </c:pt>
                <c:pt idx="955">
                  <c:v>1960.6249999999186</c:v>
                </c:pt>
                <c:pt idx="956">
                  <c:v>1960.7083333332519</c:v>
                </c:pt>
                <c:pt idx="957">
                  <c:v>1960.7916666665851</c:v>
                </c:pt>
                <c:pt idx="958">
                  <c:v>1960.8749999999184</c:v>
                </c:pt>
                <c:pt idx="959">
                  <c:v>1960.9583333332516</c:v>
                </c:pt>
                <c:pt idx="960">
                  <c:v>1961.0416666665849</c:v>
                </c:pt>
                <c:pt idx="961">
                  <c:v>1961.1249999999181</c:v>
                </c:pt>
                <c:pt idx="962">
                  <c:v>1961.2083333332514</c:v>
                </c:pt>
                <c:pt idx="963">
                  <c:v>1961.2916666665847</c:v>
                </c:pt>
                <c:pt idx="964">
                  <c:v>1961.3749999999179</c:v>
                </c:pt>
                <c:pt idx="965">
                  <c:v>1961.4583333332512</c:v>
                </c:pt>
                <c:pt idx="966">
                  <c:v>1961.5416666665844</c:v>
                </c:pt>
                <c:pt idx="967">
                  <c:v>1961.6249999999177</c:v>
                </c:pt>
                <c:pt idx="968">
                  <c:v>1961.7083333332509</c:v>
                </c:pt>
                <c:pt idx="969">
                  <c:v>1961.7916666665842</c:v>
                </c:pt>
                <c:pt idx="970">
                  <c:v>1961.8749999999175</c:v>
                </c:pt>
                <c:pt idx="971">
                  <c:v>1961.9583333332507</c:v>
                </c:pt>
                <c:pt idx="972">
                  <c:v>1962.041666666584</c:v>
                </c:pt>
                <c:pt idx="973">
                  <c:v>1962.1249999999172</c:v>
                </c:pt>
                <c:pt idx="974">
                  <c:v>1962.2083333332505</c:v>
                </c:pt>
                <c:pt idx="975">
                  <c:v>1962.2916666665838</c:v>
                </c:pt>
                <c:pt idx="976">
                  <c:v>1962.374999999917</c:v>
                </c:pt>
                <c:pt idx="977">
                  <c:v>1962.4583333332503</c:v>
                </c:pt>
                <c:pt idx="978">
                  <c:v>1962.5416666665835</c:v>
                </c:pt>
                <c:pt idx="979">
                  <c:v>1962.6249999999168</c:v>
                </c:pt>
                <c:pt idx="980">
                  <c:v>1962.70833333325</c:v>
                </c:pt>
                <c:pt idx="981">
                  <c:v>1962.7916666665833</c:v>
                </c:pt>
                <c:pt idx="982">
                  <c:v>1962.8749999999166</c:v>
                </c:pt>
                <c:pt idx="983">
                  <c:v>1962.9583333332498</c:v>
                </c:pt>
                <c:pt idx="984">
                  <c:v>1963.0416666665831</c:v>
                </c:pt>
                <c:pt idx="985">
                  <c:v>1963.1249999999163</c:v>
                </c:pt>
                <c:pt idx="986">
                  <c:v>1963.2083333332496</c:v>
                </c:pt>
                <c:pt idx="987">
                  <c:v>1963.2916666665828</c:v>
                </c:pt>
                <c:pt idx="988">
                  <c:v>1963.3749999999161</c:v>
                </c:pt>
                <c:pt idx="989">
                  <c:v>1963.4583333332494</c:v>
                </c:pt>
                <c:pt idx="990">
                  <c:v>1963.5416666665826</c:v>
                </c:pt>
                <c:pt idx="991">
                  <c:v>1963.6249999999159</c:v>
                </c:pt>
                <c:pt idx="992">
                  <c:v>1963.7083333332491</c:v>
                </c:pt>
                <c:pt idx="993">
                  <c:v>1963.7916666665824</c:v>
                </c:pt>
                <c:pt idx="994">
                  <c:v>1963.8749999999156</c:v>
                </c:pt>
                <c:pt idx="995">
                  <c:v>1963.9583333332489</c:v>
                </c:pt>
                <c:pt idx="996">
                  <c:v>1964.0416666665822</c:v>
                </c:pt>
                <c:pt idx="997">
                  <c:v>1964.1249999999154</c:v>
                </c:pt>
                <c:pt idx="998">
                  <c:v>1964.2083333332487</c:v>
                </c:pt>
                <c:pt idx="999">
                  <c:v>1964.2916666665819</c:v>
                </c:pt>
                <c:pt idx="1000">
                  <c:v>1964.3749999999152</c:v>
                </c:pt>
                <c:pt idx="1001">
                  <c:v>1964.4583333332484</c:v>
                </c:pt>
                <c:pt idx="1002">
                  <c:v>1964.5416666665817</c:v>
                </c:pt>
                <c:pt idx="1003">
                  <c:v>1964.624999999915</c:v>
                </c:pt>
                <c:pt idx="1004">
                  <c:v>1964.7083333332482</c:v>
                </c:pt>
                <c:pt idx="1005">
                  <c:v>1964.7916666665815</c:v>
                </c:pt>
                <c:pt idx="1006">
                  <c:v>1964.8749999999147</c:v>
                </c:pt>
                <c:pt idx="1007">
                  <c:v>1964.958333333248</c:v>
                </c:pt>
                <c:pt idx="1008">
                  <c:v>1965.0416666665812</c:v>
                </c:pt>
                <c:pt idx="1009">
                  <c:v>1965.1249999999145</c:v>
                </c:pt>
                <c:pt idx="1010">
                  <c:v>1965.2083333332478</c:v>
                </c:pt>
                <c:pt idx="1011">
                  <c:v>1965.291666666581</c:v>
                </c:pt>
                <c:pt idx="1012">
                  <c:v>1965.3749999999143</c:v>
                </c:pt>
                <c:pt idx="1013">
                  <c:v>1965.4583333332475</c:v>
                </c:pt>
                <c:pt idx="1014">
                  <c:v>1965.5416666665808</c:v>
                </c:pt>
                <c:pt idx="1015">
                  <c:v>1965.6249999999141</c:v>
                </c:pt>
                <c:pt idx="1016">
                  <c:v>1965.7083333332473</c:v>
                </c:pt>
                <c:pt idx="1017">
                  <c:v>1965.7916666665806</c:v>
                </c:pt>
                <c:pt idx="1018">
                  <c:v>1965.8749999999138</c:v>
                </c:pt>
                <c:pt idx="1019">
                  <c:v>1965.9583333332471</c:v>
                </c:pt>
                <c:pt idx="1020">
                  <c:v>1966.0416666665803</c:v>
                </c:pt>
                <c:pt idx="1021">
                  <c:v>1966.1249999999136</c:v>
                </c:pt>
                <c:pt idx="1022">
                  <c:v>1966.2083333332469</c:v>
                </c:pt>
                <c:pt idx="1023">
                  <c:v>1966.2916666665801</c:v>
                </c:pt>
                <c:pt idx="1024">
                  <c:v>1966.3749999999134</c:v>
                </c:pt>
                <c:pt idx="1025">
                  <c:v>1966.4583333332466</c:v>
                </c:pt>
                <c:pt idx="1026">
                  <c:v>1966.5416666665799</c:v>
                </c:pt>
                <c:pt idx="1027">
                  <c:v>1966.6249999999131</c:v>
                </c:pt>
                <c:pt idx="1028">
                  <c:v>1966.7083333332464</c:v>
                </c:pt>
                <c:pt idx="1029">
                  <c:v>1966.7916666665797</c:v>
                </c:pt>
                <c:pt idx="1030">
                  <c:v>1966.8749999999129</c:v>
                </c:pt>
                <c:pt idx="1031">
                  <c:v>1966.9583333332462</c:v>
                </c:pt>
                <c:pt idx="1032">
                  <c:v>1967.0416666665794</c:v>
                </c:pt>
                <c:pt idx="1033">
                  <c:v>1967.1249999999127</c:v>
                </c:pt>
                <c:pt idx="1034">
                  <c:v>1967.2083333332459</c:v>
                </c:pt>
                <c:pt idx="1035">
                  <c:v>1967.2916666665792</c:v>
                </c:pt>
                <c:pt idx="1036">
                  <c:v>1967.3749999999125</c:v>
                </c:pt>
                <c:pt idx="1037">
                  <c:v>1967.4583333332457</c:v>
                </c:pt>
                <c:pt idx="1038">
                  <c:v>1967.541666666579</c:v>
                </c:pt>
                <c:pt idx="1039">
                  <c:v>1967.6249999999122</c:v>
                </c:pt>
                <c:pt idx="1040">
                  <c:v>1967.7083333332455</c:v>
                </c:pt>
                <c:pt idx="1041">
                  <c:v>1967.7916666665787</c:v>
                </c:pt>
                <c:pt idx="1042">
                  <c:v>1967.874999999912</c:v>
                </c:pt>
                <c:pt idx="1043">
                  <c:v>1967.9583333332453</c:v>
                </c:pt>
                <c:pt idx="1044">
                  <c:v>1968.0416666665785</c:v>
                </c:pt>
                <c:pt idx="1045">
                  <c:v>1968.1249999999118</c:v>
                </c:pt>
                <c:pt idx="1046">
                  <c:v>1968.208333333245</c:v>
                </c:pt>
                <c:pt idx="1047">
                  <c:v>1968.2916666665783</c:v>
                </c:pt>
                <c:pt idx="1048">
                  <c:v>1968.3749999999116</c:v>
                </c:pt>
                <c:pt idx="1049">
                  <c:v>1968.4583333332448</c:v>
                </c:pt>
                <c:pt idx="1050">
                  <c:v>1968.5416666665781</c:v>
                </c:pt>
                <c:pt idx="1051">
                  <c:v>1968.6249999999113</c:v>
                </c:pt>
                <c:pt idx="1052">
                  <c:v>1968.7083333332446</c:v>
                </c:pt>
                <c:pt idx="1053">
                  <c:v>1968.7916666665778</c:v>
                </c:pt>
                <c:pt idx="1054">
                  <c:v>1968.8749999999111</c:v>
                </c:pt>
                <c:pt idx="1055">
                  <c:v>1968.9583333332444</c:v>
                </c:pt>
                <c:pt idx="1056">
                  <c:v>1969.0416666665776</c:v>
                </c:pt>
                <c:pt idx="1057">
                  <c:v>1969.1249999999109</c:v>
                </c:pt>
                <c:pt idx="1058">
                  <c:v>1969.2083333332441</c:v>
                </c:pt>
                <c:pt idx="1059">
                  <c:v>1969.2916666665774</c:v>
                </c:pt>
                <c:pt idx="1060">
                  <c:v>1969.3749999999106</c:v>
                </c:pt>
                <c:pt idx="1061">
                  <c:v>1969.4583333332439</c:v>
                </c:pt>
                <c:pt idx="1062">
                  <c:v>1969.5416666665772</c:v>
                </c:pt>
                <c:pt idx="1063">
                  <c:v>1969.6249999999104</c:v>
                </c:pt>
                <c:pt idx="1064">
                  <c:v>1969.7083333332437</c:v>
                </c:pt>
                <c:pt idx="1065">
                  <c:v>1969.7916666665769</c:v>
                </c:pt>
                <c:pt idx="1066">
                  <c:v>1969.8749999999102</c:v>
                </c:pt>
                <c:pt idx="1067">
                  <c:v>1969.9583333332434</c:v>
                </c:pt>
                <c:pt idx="1068">
                  <c:v>1970.0416666665767</c:v>
                </c:pt>
                <c:pt idx="1069">
                  <c:v>1970.12499999991</c:v>
                </c:pt>
                <c:pt idx="1070">
                  <c:v>1970.2083333332432</c:v>
                </c:pt>
                <c:pt idx="1071">
                  <c:v>1970.2916666665765</c:v>
                </c:pt>
                <c:pt idx="1072">
                  <c:v>1970.3749999999097</c:v>
                </c:pt>
                <c:pt idx="1073">
                  <c:v>1970.458333333243</c:v>
                </c:pt>
                <c:pt idx="1074">
                  <c:v>1970.5416666665762</c:v>
                </c:pt>
                <c:pt idx="1075">
                  <c:v>1970.6249999999095</c:v>
                </c:pt>
                <c:pt idx="1076">
                  <c:v>1970.7083333332428</c:v>
                </c:pt>
                <c:pt idx="1077">
                  <c:v>1970.791666666576</c:v>
                </c:pt>
                <c:pt idx="1078">
                  <c:v>1970.8749999999093</c:v>
                </c:pt>
                <c:pt idx="1079">
                  <c:v>1970.9583333332425</c:v>
                </c:pt>
                <c:pt idx="1080">
                  <c:v>1971.0416666665758</c:v>
                </c:pt>
                <c:pt idx="1081">
                  <c:v>1971.1249999999091</c:v>
                </c:pt>
                <c:pt idx="1082">
                  <c:v>1971.2083333332423</c:v>
                </c:pt>
                <c:pt idx="1083">
                  <c:v>1971.2916666665756</c:v>
                </c:pt>
                <c:pt idx="1084">
                  <c:v>1971.3749999999088</c:v>
                </c:pt>
                <c:pt idx="1085">
                  <c:v>1971.4583333332421</c:v>
                </c:pt>
                <c:pt idx="1086">
                  <c:v>1971.5416666665753</c:v>
                </c:pt>
                <c:pt idx="1087">
                  <c:v>1971.6249999999086</c:v>
                </c:pt>
                <c:pt idx="1088">
                  <c:v>1971.7083333332419</c:v>
                </c:pt>
                <c:pt idx="1089">
                  <c:v>1971.7916666665751</c:v>
                </c:pt>
                <c:pt idx="1090">
                  <c:v>1971.8749999999084</c:v>
                </c:pt>
                <c:pt idx="1091">
                  <c:v>1971.9583333332416</c:v>
                </c:pt>
                <c:pt idx="1092">
                  <c:v>1972.0416666665749</c:v>
                </c:pt>
                <c:pt idx="1093">
                  <c:v>1972.1249999999081</c:v>
                </c:pt>
                <c:pt idx="1094">
                  <c:v>1972.2083333332414</c:v>
                </c:pt>
                <c:pt idx="1095">
                  <c:v>1972.2916666665747</c:v>
                </c:pt>
                <c:pt idx="1096">
                  <c:v>1972.3749999999079</c:v>
                </c:pt>
                <c:pt idx="1097">
                  <c:v>1972.4583333332412</c:v>
                </c:pt>
                <c:pt idx="1098">
                  <c:v>1972.5416666665744</c:v>
                </c:pt>
                <c:pt idx="1099">
                  <c:v>1972.6249999999077</c:v>
                </c:pt>
                <c:pt idx="1100">
                  <c:v>1972.7083333332409</c:v>
                </c:pt>
                <c:pt idx="1101">
                  <c:v>1972.7916666665742</c:v>
                </c:pt>
                <c:pt idx="1102">
                  <c:v>1972.8749999999075</c:v>
                </c:pt>
                <c:pt idx="1103">
                  <c:v>1972.9583333332407</c:v>
                </c:pt>
                <c:pt idx="1104">
                  <c:v>1973.041666666574</c:v>
                </c:pt>
                <c:pt idx="1105">
                  <c:v>1973.1249999999072</c:v>
                </c:pt>
                <c:pt idx="1106">
                  <c:v>1973.2083333332405</c:v>
                </c:pt>
                <c:pt idx="1107">
                  <c:v>1973.2916666665737</c:v>
                </c:pt>
                <c:pt idx="1108">
                  <c:v>1973.374999999907</c:v>
                </c:pt>
                <c:pt idx="1109">
                  <c:v>1973.4583333332403</c:v>
                </c:pt>
                <c:pt idx="1110">
                  <c:v>1973.5416666665735</c:v>
                </c:pt>
                <c:pt idx="1111">
                  <c:v>1973.6249999999068</c:v>
                </c:pt>
                <c:pt idx="1112">
                  <c:v>1973.70833333324</c:v>
                </c:pt>
                <c:pt idx="1113">
                  <c:v>1973.7916666665733</c:v>
                </c:pt>
                <c:pt idx="1114">
                  <c:v>1973.8749999999065</c:v>
                </c:pt>
                <c:pt idx="1115">
                  <c:v>1973.9583333332398</c:v>
                </c:pt>
                <c:pt idx="1116">
                  <c:v>1974.0416666665731</c:v>
                </c:pt>
                <c:pt idx="1117">
                  <c:v>1974.1249999999063</c:v>
                </c:pt>
                <c:pt idx="1118">
                  <c:v>1974.2083333332396</c:v>
                </c:pt>
                <c:pt idx="1119">
                  <c:v>1974.2916666665728</c:v>
                </c:pt>
                <c:pt idx="1120">
                  <c:v>1974.3749999999061</c:v>
                </c:pt>
                <c:pt idx="1121">
                  <c:v>1974.4583333332394</c:v>
                </c:pt>
                <c:pt idx="1122">
                  <c:v>1974.5416666665726</c:v>
                </c:pt>
                <c:pt idx="1123">
                  <c:v>1974.6249999999059</c:v>
                </c:pt>
                <c:pt idx="1124">
                  <c:v>1974.7083333332391</c:v>
                </c:pt>
                <c:pt idx="1125">
                  <c:v>1974.7916666665724</c:v>
                </c:pt>
                <c:pt idx="1126">
                  <c:v>1974.8749999999056</c:v>
                </c:pt>
                <c:pt idx="1127">
                  <c:v>1974.9583333332389</c:v>
                </c:pt>
                <c:pt idx="1128">
                  <c:v>1975.0416666665722</c:v>
                </c:pt>
                <c:pt idx="1129">
                  <c:v>1975.1249999999054</c:v>
                </c:pt>
                <c:pt idx="1130">
                  <c:v>1975.2083333332387</c:v>
                </c:pt>
                <c:pt idx="1131">
                  <c:v>1975.2916666665719</c:v>
                </c:pt>
                <c:pt idx="1132">
                  <c:v>1975.3749999999052</c:v>
                </c:pt>
                <c:pt idx="1133">
                  <c:v>1975.4583333332384</c:v>
                </c:pt>
                <c:pt idx="1134">
                  <c:v>1975.5416666665717</c:v>
                </c:pt>
                <c:pt idx="1135">
                  <c:v>1975.624999999905</c:v>
                </c:pt>
                <c:pt idx="1136">
                  <c:v>1975.7083333332382</c:v>
                </c:pt>
                <c:pt idx="1137">
                  <c:v>1975.7916666665715</c:v>
                </c:pt>
                <c:pt idx="1138">
                  <c:v>1975.8749999999047</c:v>
                </c:pt>
                <c:pt idx="1139">
                  <c:v>1975.958333333238</c:v>
                </c:pt>
                <c:pt idx="1140">
                  <c:v>1976.0416666665712</c:v>
                </c:pt>
                <c:pt idx="1141">
                  <c:v>1976.1249999999045</c:v>
                </c:pt>
                <c:pt idx="1142">
                  <c:v>1976.2083333332378</c:v>
                </c:pt>
                <c:pt idx="1143">
                  <c:v>1976.291666666571</c:v>
                </c:pt>
                <c:pt idx="1144">
                  <c:v>1976.3749999999043</c:v>
                </c:pt>
                <c:pt idx="1145">
                  <c:v>1976.4583333332375</c:v>
                </c:pt>
                <c:pt idx="1146">
                  <c:v>1976.5416666665708</c:v>
                </c:pt>
                <c:pt idx="1147">
                  <c:v>1976.624999999904</c:v>
                </c:pt>
                <c:pt idx="1148">
                  <c:v>1976.7083333332373</c:v>
                </c:pt>
                <c:pt idx="1149">
                  <c:v>1976.7916666665706</c:v>
                </c:pt>
                <c:pt idx="1150">
                  <c:v>1976.8749999999038</c:v>
                </c:pt>
                <c:pt idx="1151">
                  <c:v>1976.9583333332371</c:v>
                </c:pt>
                <c:pt idx="1152">
                  <c:v>1977.0416666665703</c:v>
                </c:pt>
                <c:pt idx="1153">
                  <c:v>1977.1249999999036</c:v>
                </c:pt>
                <c:pt idx="1154">
                  <c:v>1977.2083333332369</c:v>
                </c:pt>
                <c:pt idx="1155">
                  <c:v>1977.2916666665701</c:v>
                </c:pt>
                <c:pt idx="1156">
                  <c:v>1977.3749999999034</c:v>
                </c:pt>
                <c:pt idx="1157">
                  <c:v>1977.4583333332366</c:v>
                </c:pt>
                <c:pt idx="1158">
                  <c:v>1977.5416666665699</c:v>
                </c:pt>
                <c:pt idx="1159">
                  <c:v>1977.6249999999031</c:v>
                </c:pt>
                <c:pt idx="1160">
                  <c:v>1977.7083333332364</c:v>
                </c:pt>
                <c:pt idx="1161">
                  <c:v>1977.7916666665697</c:v>
                </c:pt>
                <c:pt idx="1162">
                  <c:v>1977.8749999999029</c:v>
                </c:pt>
                <c:pt idx="1163">
                  <c:v>1977.9583333332362</c:v>
                </c:pt>
                <c:pt idx="1164">
                  <c:v>1978.0416666665694</c:v>
                </c:pt>
                <c:pt idx="1165">
                  <c:v>1978.1249999999027</c:v>
                </c:pt>
                <c:pt idx="1166">
                  <c:v>1978.2083333332359</c:v>
                </c:pt>
                <c:pt idx="1167">
                  <c:v>1978.2916666665692</c:v>
                </c:pt>
                <c:pt idx="1168">
                  <c:v>1978.3749999999025</c:v>
                </c:pt>
                <c:pt idx="1169">
                  <c:v>1978.4583333332357</c:v>
                </c:pt>
                <c:pt idx="1170">
                  <c:v>1978.541666666569</c:v>
                </c:pt>
                <c:pt idx="1171">
                  <c:v>1978.6249999999022</c:v>
                </c:pt>
                <c:pt idx="1172">
                  <c:v>1978.7083333332355</c:v>
                </c:pt>
                <c:pt idx="1173">
                  <c:v>1978.7916666665687</c:v>
                </c:pt>
                <c:pt idx="1174">
                  <c:v>1978.874999999902</c:v>
                </c:pt>
                <c:pt idx="1175">
                  <c:v>1978.9583333332353</c:v>
                </c:pt>
                <c:pt idx="1176">
                  <c:v>1979.0416666665685</c:v>
                </c:pt>
                <c:pt idx="1177">
                  <c:v>1979.1249999999018</c:v>
                </c:pt>
                <c:pt idx="1178">
                  <c:v>1979.208333333235</c:v>
                </c:pt>
                <c:pt idx="1179">
                  <c:v>1979.2916666665683</c:v>
                </c:pt>
                <c:pt idx="1180">
                  <c:v>1979.3749999999015</c:v>
                </c:pt>
                <c:pt idx="1181">
                  <c:v>1979.4583333332348</c:v>
                </c:pt>
                <c:pt idx="1182">
                  <c:v>1979.5416666665681</c:v>
                </c:pt>
                <c:pt idx="1183">
                  <c:v>1979.6249999999013</c:v>
                </c:pt>
                <c:pt idx="1184">
                  <c:v>1979.7083333332346</c:v>
                </c:pt>
                <c:pt idx="1185">
                  <c:v>1979.7916666665678</c:v>
                </c:pt>
                <c:pt idx="1186">
                  <c:v>1979.8749999999011</c:v>
                </c:pt>
                <c:pt idx="1187">
                  <c:v>1979.9583333332343</c:v>
                </c:pt>
                <c:pt idx="1188">
                  <c:v>1980.0416666665676</c:v>
                </c:pt>
                <c:pt idx="1189">
                  <c:v>1980.1249999999009</c:v>
                </c:pt>
                <c:pt idx="1190">
                  <c:v>1980.2083333332341</c:v>
                </c:pt>
                <c:pt idx="1191">
                  <c:v>1980.2916666665674</c:v>
                </c:pt>
                <c:pt idx="1192">
                  <c:v>1980.3749999999006</c:v>
                </c:pt>
                <c:pt idx="1193">
                  <c:v>1980.4583333332339</c:v>
                </c:pt>
                <c:pt idx="1194">
                  <c:v>1980.5416666665672</c:v>
                </c:pt>
                <c:pt idx="1195">
                  <c:v>1980.6249999999004</c:v>
                </c:pt>
                <c:pt idx="1196">
                  <c:v>1980.7083333332337</c:v>
                </c:pt>
                <c:pt idx="1197">
                  <c:v>1980.7916666665669</c:v>
                </c:pt>
                <c:pt idx="1198">
                  <c:v>1980.8749999999002</c:v>
                </c:pt>
                <c:pt idx="1199">
                  <c:v>1980.9583333332334</c:v>
                </c:pt>
                <c:pt idx="1200">
                  <c:v>1981.0416666665667</c:v>
                </c:pt>
                <c:pt idx="1201">
                  <c:v>1981.1249999999</c:v>
                </c:pt>
                <c:pt idx="1202">
                  <c:v>1981.2083333332332</c:v>
                </c:pt>
                <c:pt idx="1203">
                  <c:v>1981.2916666665665</c:v>
                </c:pt>
                <c:pt idx="1204">
                  <c:v>1981.3749999998997</c:v>
                </c:pt>
                <c:pt idx="1205">
                  <c:v>1981.458333333233</c:v>
                </c:pt>
                <c:pt idx="1206">
                  <c:v>1981.5416666665662</c:v>
                </c:pt>
                <c:pt idx="1207">
                  <c:v>1981.6249999998995</c:v>
                </c:pt>
                <c:pt idx="1208">
                  <c:v>1981.7083333332328</c:v>
                </c:pt>
                <c:pt idx="1209">
                  <c:v>1981.791666666566</c:v>
                </c:pt>
                <c:pt idx="1210">
                  <c:v>1981.8749999998993</c:v>
                </c:pt>
                <c:pt idx="1211">
                  <c:v>1981.9583333332325</c:v>
                </c:pt>
                <c:pt idx="1212">
                  <c:v>1982.0416666665658</c:v>
                </c:pt>
                <c:pt idx="1213">
                  <c:v>1982.124999999899</c:v>
                </c:pt>
                <c:pt idx="1214">
                  <c:v>1982.2083333332323</c:v>
                </c:pt>
                <c:pt idx="1215">
                  <c:v>1982.2916666665656</c:v>
                </c:pt>
                <c:pt idx="1216">
                  <c:v>1982.3749999998988</c:v>
                </c:pt>
                <c:pt idx="1217">
                  <c:v>1982.4583333332321</c:v>
                </c:pt>
                <c:pt idx="1218">
                  <c:v>1982.5416666665653</c:v>
                </c:pt>
                <c:pt idx="1219">
                  <c:v>1982.6249999998986</c:v>
                </c:pt>
                <c:pt idx="1220">
                  <c:v>1982.7083333332318</c:v>
                </c:pt>
                <c:pt idx="1221">
                  <c:v>1982.7916666665651</c:v>
                </c:pt>
                <c:pt idx="1222">
                  <c:v>1982.8749999998984</c:v>
                </c:pt>
                <c:pt idx="1223">
                  <c:v>1982.9583333332316</c:v>
                </c:pt>
                <c:pt idx="1224">
                  <c:v>1983.0416666665649</c:v>
                </c:pt>
                <c:pt idx="1225">
                  <c:v>1983.1249999998981</c:v>
                </c:pt>
                <c:pt idx="1226">
                  <c:v>1983.2083333332314</c:v>
                </c:pt>
                <c:pt idx="1227">
                  <c:v>1983.2916666665647</c:v>
                </c:pt>
                <c:pt idx="1228">
                  <c:v>1983.3749999998979</c:v>
                </c:pt>
                <c:pt idx="1229">
                  <c:v>1983.4583333332312</c:v>
                </c:pt>
                <c:pt idx="1230">
                  <c:v>1983.5416666665644</c:v>
                </c:pt>
                <c:pt idx="1231">
                  <c:v>1983.6249999998977</c:v>
                </c:pt>
                <c:pt idx="1232">
                  <c:v>1983.7083333332309</c:v>
                </c:pt>
                <c:pt idx="1233">
                  <c:v>1983.7916666665642</c:v>
                </c:pt>
                <c:pt idx="1234">
                  <c:v>1983.8749999998975</c:v>
                </c:pt>
                <c:pt idx="1235">
                  <c:v>1983.9583333332307</c:v>
                </c:pt>
                <c:pt idx="1236">
                  <c:v>1984.041666666564</c:v>
                </c:pt>
                <c:pt idx="1237">
                  <c:v>1984.1249999998972</c:v>
                </c:pt>
                <c:pt idx="1238">
                  <c:v>1984.2083333332305</c:v>
                </c:pt>
                <c:pt idx="1239">
                  <c:v>1984.2916666665637</c:v>
                </c:pt>
                <c:pt idx="1240">
                  <c:v>1984.374999999897</c:v>
                </c:pt>
                <c:pt idx="1241">
                  <c:v>1984.4583333332303</c:v>
                </c:pt>
                <c:pt idx="1242">
                  <c:v>1984.5416666665635</c:v>
                </c:pt>
                <c:pt idx="1243">
                  <c:v>1984.6249999998968</c:v>
                </c:pt>
                <c:pt idx="1244">
                  <c:v>1984.70833333323</c:v>
                </c:pt>
                <c:pt idx="1245">
                  <c:v>1984.7916666665633</c:v>
                </c:pt>
                <c:pt idx="1246">
                  <c:v>1984.8749999998965</c:v>
                </c:pt>
                <c:pt idx="1247">
                  <c:v>1984.9583333332298</c:v>
                </c:pt>
                <c:pt idx="1248">
                  <c:v>1985.0416666665631</c:v>
                </c:pt>
                <c:pt idx="1249">
                  <c:v>1985.1249999998963</c:v>
                </c:pt>
                <c:pt idx="1250">
                  <c:v>1985.2083333332296</c:v>
                </c:pt>
                <c:pt idx="1251">
                  <c:v>1985.2916666665628</c:v>
                </c:pt>
                <c:pt idx="1252">
                  <c:v>1985.3749999998961</c:v>
                </c:pt>
                <c:pt idx="1253">
                  <c:v>1985.4583333332293</c:v>
                </c:pt>
                <c:pt idx="1254">
                  <c:v>1985.5416666665626</c:v>
                </c:pt>
                <c:pt idx="1255">
                  <c:v>1985.6249999998959</c:v>
                </c:pt>
                <c:pt idx="1256">
                  <c:v>1985.7083333332291</c:v>
                </c:pt>
                <c:pt idx="1257">
                  <c:v>1985.7916666665624</c:v>
                </c:pt>
                <c:pt idx="1258">
                  <c:v>1985.8749999998956</c:v>
                </c:pt>
                <c:pt idx="1259">
                  <c:v>1985.9583333332289</c:v>
                </c:pt>
                <c:pt idx="1260">
                  <c:v>1986.0416666665622</c:v>
                </c:pt>
                <c:pt idx="1261">
                  <c:v>1986.1249999998954</c:v>
                </c:pt>
                <c:pt idx="1262">
                  <c:v>1986.2083333332287</c:v>
                </c:pt>
                <c:pt idx="1263">
                  <c:v>1986.2916666665619</c:v>
                </c:pt>
                <c:pt idx="1264">
                  <c:v>1986.3749999998952</c:v>
                </c:pt>
                <c:pt idx="1265">
                  <c:v>1986.4583333332284</c:v>
                </c:pt>
                <c:pt idx="1266">
                  <c:v>1986.5416666665617</c:v>
                </c:pt>
                <c:pt idx="1267">
                  <c:v>1986.624999999895</c:v>
                </c:pt>
                <c:pt idx="1268">
                  <c:v>1986.7083333332282</c:v>
                </c:pt>
                <c:pt idx="1269">
                  <c:v>1986.7916666665615</c:v>
                </c:pt>
                <c:pt idx="1270">
                  <c:v>1986.8749999998947</c:v>
                </c:pt>
                <c:pt idx="1271">
                  <c:v>1986.958333333228</c:v>
                </c:pt>
                <c:pt idx="1272">
                  <c:v>1987.0416666665612</c:v>
                </c:pt>
                <c:pt idx="1273">
                  <c:v>1987.1249999998945</c:v>
                </c:pt>
                <c:pt idx="1274">
                  <c:v>1987.2083333332278</c:v>
                </c:pt>
                <c:pt idx="1275">
                  <c:v>1987.291666666561</c:v>
                </c:pt>
                <c:pt idx="1276">
                  <c:v>1987.3749999998943</c:v>
                </c:pt>
                <c:pt idx="1277">
                  <c:v>1987.4583333332275</c:v>
                </c:pt>
                <c:pt idx="1278">
                  <c:v>1987.5416666665608</c:v>
                </c:pt>
                <c:pt idx="1279">
                  <c:v>1987.624999999894</c:v>
                </c:pt>
                <c:pt idx="1280">
                  <c:v>1987.7083333332273</c:v>
                </c:pt>
                <c:pt idx="1281">
                  <c:v>1987.7916666665606</c:v>
                </c:pt>
                <c:pt idx="1282">
                  <c:v>1987.8749999998938</c:v>
                </c:pt>
                <c:pt idx="1283">
                  <c:v>1987.9583333332271</c:v>
                </c:pt>
                <c:pt idx="1284">
                  <c:v>1988.0416666665603</c:v>
                </c:pt>
                <c:pt idx="1285">
                  <c:v>1988.1249999998936</c:v>
                </c:pt>
                <c:pt idx="1286">
                  <c:v>1988.2083333332268</c:v>
                </c:pt>
                <c:pt idx="1287">
                  <c:v>1988.2916666665601</c:v>
                </c:pt>
                <c:pt idx="1288">
                  <c:v>1988.3749999998934</c:v>
                </c:pt>
                <c:pt idx="1289">
                  <c:v>1988.4583333332266</c:v>
                </c:pt>
                <c:pt idx="1290">
                  <c:v>1988.5416666665599</c:v>
                </c:pt>
                <c:pt idx="1291">
                  <c:v>1988.6249999998931</c:v>
                </c:pt>
                <c:pt idx="1292">
                  <c:v>1988.7083333332264</c:v>
                </c:pt>
                <c:pt idx="1293">
                  <c:v>1988.7916666665596</c:v>
                </c:pt>
                <c:pt idx="1294">
                  <c:v>1988.8749999998929</c:v>
                </c:pt>
                <c:pt idx="1295">
                  <c:v>1988.9583333332262</c:v>
                </c:pt>
                <c:pt idx="1296">
                  <c:v>1989.0416666665594</c:v>
                </c:pt>
                <c:pt idx="1297">
                  <c:v>1989.1249999998927</c:v>
                </c:pt>
                <c:pt idx="1298">
                  <c:v>1989.2083333332259</c:v>
                </c:pt>
                <c:pt idx="1299">
                  <c:v>1989.2916666665592</c:v>
                </c:pt>
                <c:pt idx="1300">
                  <c:v>1989.3749999998925</c:v>
                </c:pt>
                <c:pt idx="1301">
                  <c:v>1989.4583333332257</c:v>
                </c:pt>
                <c:pt idx="1302">
                  <c:v>1989.541666666559</c:v>
                </c:pt>
                <c:pt idx="1303">
                  <c:v>1989.6249999998922</c:v>
                </c:pt>
                <c:pt idx="1304">
                  <c:v>1989.7083333332255</c:v>
                </c:pt>
                <c:pt idx="1305">
                  <c:v>1989.7916666665587</c:v>
                </c:pt>
                <c:pt idx="1306">
                  <c:v>1989.874999999892</c:v>
                </c:pt>
                <c:pt idx="1307">
                  <c:v>1989.9583333332253</c:v>
                </c:pt>
                <c:pt idx="1308">
                  <c:v>1990.0416666665585</c:v>
                </c:pt>
                <c:pt idx="1309">
                  <c:v>1990.1249999998918</c:v>
                </c:pt>
                <c:pt idx="1310">
                  <c:v>1990.208333333225</c:v>
                </c:pt>
                <c:pt idx="1311">
                  <c:v>1990.2916666665583</c:v>
                </c:pt>
                <c:pt idx="1312">
                  <c:v>1990.3749999998915</c:v>
                </c:pt>
                <c:pt idx="1313">
                  <c:v>1990.4583333332248</c:v>
                </c:pt>
                <c:pt idx="1314">
                  <c:v>1990.5416666665581</c:v>
                </c:pt>
                <c:pt idx="1315">
                  <c:v>1990.6249999998913</c:v>
                </c:pt>
                <c:pt idx="1316">
                  <c:v>1990.7083333332246</c:v>
                </c:pt>
                <c:pt idx="1317">
                  <c:v>1990.7916666665578</c:v>
                </c:pt>
                <c:pt idx="1318">
                  <c:v>1990.8749999998911</c:v>
                </c:pt>
                <c:pt idx="1319">
                  <c:v>1990.9583333332243</c:v>
                </c:pt>
                <c:pt idx="1320">
                  <c:v>1991.0416666665576</c:v>
                </c:pt>
                <c:pt idx="1321">
                  <c:v>1991.1249999998909</c:v>
                </c:pt>
                <c:pt idx="1322">
                  <c:v>1991.2083333332241</c:v>
                </c:pt>
                <c:pt idx="1323">
                  <c:v>1991.2916666665574</c:v>
                </c:pt>
                <c:pt idx="1324">
                  <c:v>1991.3749999998906</c:v>
                </c:pt>
                <c:pt idx="1325">
                  <c:v>1991.4583333332239</c:v>
                </c:pt>
                <c:pt idx="1326">
                  <c:v>1991.5416666665571</c:v>
                </c:pt>
                <c:pt idx="1327">
                  <c:v>1991.6249999998904</c:v>
                </c:pt>
                <c:pt idx="1328">
                  <c:v>1991.7083333332237</c:v>
                </c:pt>
                <c:pt idx="1329">
                  <c:v>1991.7916666665569</c:v>
                </c:pt>
                <c:pt idx="1330">
                  <c:v>1991.8749999998902</c:v>
                </c:pt>
                <c:pt idx="1331">
                  <c:v>1991.9583333332234</c:v>
                </c:pt>
                <c:pt idx="1332">
                  <c:v>1992.0416666665567</c:v>
                </c:pt>
                <c:pt idx="1333">
                  <c:v>1992.12499999989</c:v>
                </c:pt>
                <c:pt idx="1334">
                  <c:v>1992.2083333332232</c:v>
                </c:pt>
                <c:pt idx="1335">
                  <c:v>1992.2916666665565</c:v>
                </c:pt>
                <c:pt idx="1336">
                  <c:v>1992.3749999998897</c:v>
                </c:pt>
                <c:pt idx="1337">
                  <c:v>1992.458333333223</c:v>
                </c:pt>
                <c:pt idx="1338">
                  <c:v>1992.5416666665562</c:v>
                </c:pt>
                <c:pt idx="1339">
                  <c:v>1992.6249999998895</c:v>
                </c:pt>
                <c:pt idx="1340">
                  <c:v>1992.7083333332228</c:v>
                </c:pt>
                <c:pt idx="1341">
                  <c:v>1992.791666666556</c:v>
                </c:pt>
                <c:pt idx="1342">
                  <c:v>1992.8749999998893</c:v>
                </c:pt>
                <c:pt idx="1343">
                  <c:v>1992.9583333332225</c:v>
                </c:pt>
                <c:pt idx="1344">
                  <c:v>1993.0416666665558</c:v>
                </c:pt>
                <c:pt idx="1345">
                  <c:v>1993.124999999889</c:v>
                </c:pt>
                <c:pt idx="1346">
                  <c:v>1993.2083333332223</c:v>
                </c:pt>
                <c:pt idx="1347">
                  <c:v>1993.2916666665556</c:v>
                </c:pt>
                <c:pt idx="1348">
                  <c:v>1993.3749999998888</c:v>
                </c:pt>
                <c:pt idx="1349">
                  <c:v>1993.4583333332221</c:v>
                </c:pt>
                <c:pt idx="1350">
                  <c:v>1993.5416666665553</c:v>
                </c:pt>
                <c:pt idx="1351">
                  <c:v>1993.6249999998886</c:v>
                </c:pt>
                <c:pt idx="1352">
                  <c:v>1993.7083333332218</c:v>
                </c:pt>
                <c:pt idx="1353">
                  <c:v>1993.7916666665551</c:v>
                </c:pt>
                <c:pt idx="1354">
                  <c:v>1993.8749999998884</c:v>
                </c:pt>
                <c:pt idx="1355">
                  <c:v>1993.9583333332216</c:v>
                </c:pt>
                <c:pt idx="1356">
                  <c:v>1994.0416666665549</c:v>
                </c:pt>
                <c:pt idx="1357">
                  <c:v>1994.1249999998881</c:v>
                </c:pt>
                <c:pt idx="1358">
                  <c:v>1994.2083333332214</c:v>
                </c:pt>
                <c:pt idx="1359">
                  <c:v>1994.2916666665546</c:v>
                </c:pt>
                <c:pt idx="1360">
                  <c:v>1994.3749999998879</c:v>
                </c:pt>
                <c:pt idx="1361">
                  <c:v>1994.4583333332212</c:v>
                </c:pt>
                <c:pt idx="1362">
                  <c:v>1994.5416666665544</c:v>
                </c:pt>
                <c:pt idx="1363">
                  <c:v>1994.6249999998877</c:v>
                </c:pt>
                <c:pt idx="1364">
                  <c:v>1994.7083333332209</c:v>
                </c:pt>
                <c:pt idx="1365">
                  <c:v>1994.7916666665542</c:v>
                </c:pt>
                <c:pt idx="1366">
                  <c:v>1994.8749999998875</c:v>
                </c:pt>
                <c:pt idx="1367">
                  <c:v>1994.9583333332207</c:v>
                </c:pt>
                <c:pt idx="1368">
                  <c:v>1995.041666666554</c:v>
                </c:pt>
                <c:pt idx="1369">
                  <c:v>1995.1249999998872</c:v>
                </c:pt>
                <c:pt idx="1370">
                  <c:v>1995.2083333332205</c:v>
                </c:pt>
                <c:pt idx="1371">
                  <c:v>1995.2916666665537</c:v>
                </c:pt>
                <c:pt idx="1372">
                  <c:v>1995.374999999887</c:v>
                </c:pt>
                <c:pt idx="1373">
                  <c:v>1995.4583333332203</c:v>
                </c:pt>
                <c:pt idx="1374">
                  <c:v>1995.5416666665535</c:v>
                </c:pt>
                <c:pt idx="1375">
                  <c:v>1995.6249999998868</c:v>
                </c:pt>
                <c:pt idx="1376">
                  <c:v>1995.70833333322</c:v>
                </c:pt>
                <c:pt idx="1377">
                  <c:v>1995.7916666665533</c:v>
                </c:pt>
                <c:pt idx="1378">
                  <c:v>1995.8749999998865</c:v>
                </c:pt>
                <c:pt idx="1379">
                  <c:v>1995.9583333332198</c:v>
                </c:pt>
                <c:pt idx="1380">
                  <c:v>1996.0416666665531</c:v>
                </c:pt>
                <c:pt idx="1381">
                  <c:v>1996.1249999998863</c:v>
                </c:pt>
                <c:pt idx="1382">
                  <c:v>1996.2083333332196</c:v>
                </c:pt>
                <c:pt idx="1383">
                  <c:v>1996.2916666665528</c:v>
                </c:pt>
                <c:pt idx="1384">
                  <c:v>1996.3749999998861</c:v>
                </c:pt>
                <c:pt idx="1385">
                  <c:v>1996.4583333332193</c:v>
                </c:pt>
                <c:pt idx="1386">
                  <c:v>1996.5416666665526</c:v>
                </c:pt>
                <c:pt idx="1387">
                  <c:v>1996.6249999998859</c:v>
                </c:pt>
                <c:pt idx="1388">
                  <c:v>1996.7083333332191</c:v>
                </c:pt>
                <c:pt idx="1389">
                  <c:v>1996.7916666665524</c:v>
                </c:pt>
                <c:pt idx="1390">
                  <c:v>1996.8749999998856</c:v>
                </c:pt>
                <c:pt idx="1391">
                  <c:v>1996.9583333332189</c:v>
                </c:pt>
                <c:pt idx="1392">
                  <c:v>1997.0416666665521</c:v>
                </c:pt>
                <c:pt idx="1393">
                  <c:v>1997.1249999998854</c:v>
                </c:pt>
                <c:pt idx="1394">
                  <c:v>1997.2083333332187</c:v>
                </c:pt>
                <c:pt idx="1395">
                  <c:v>1997.2916666665519</c:v>
                </c:pt>
                <c:pt idx="1396">
                  <c:v>1997.3749999998852</c:v>
                </c:pt>
                <c:pt idx="1397">
                  <c:v>1997.4583333332184</c:v>
                </c:pt>
                <c:pt idx="1398">
                  <c:v>1997.5416666665517</c:v>
                </c:pt>
                <c:pt idx="1399">
                  <c:v>1997.6249999998849</c:v>
                </c:pt>
                <c:pt idx="1400">
                  <c:v>1997.7083333332182</c:v>
                </c:pt>
                <c:pt idx="1401">
                  <c:v>1997.7916666665515</c:v>
                </c:pt>
                <c:pt idx="1402">
                  <c:v>1997.8749999998847</c:v>
                </c:pt>
                <c:pt idx="1403">
                  <c:v>1997.958333333218</c:v>
                </c:pt>
                <c:pt idx="1404">
                  <c:v>1998.0416666665512</c:v>
                </c:pt>
                <c:pt idx="1405">
                  <c:v>1998.1249999998845</c:v>
                </c:pt>
                <c:pt idx="1406">
                  <c:v>1998.2083333332178</c:v>
                </c:pt>
                <c:pt idx="1407">
                  <c:v>1998.291666666551</c:v>
                </c:pt>
                <c:pt idx="1408">
                  <c:v>1998.3749999998843</c:v>
                </c:pt>
                <c:pt idx="1409">
                  <c:v>1998.4583333332175</c:v>
                </c:pt>
                <c:pt idx="1410">
                  <c:v>1998.5416666665508</c:v>
                </c:pt>
                <c:pt idx="1411">
                  <c:v>1998.624999999884</c:v>
                </c:pt>
                <c:pt idx="1412">
                  <c:v>1998.7083333332173</c:v>
                </c:pt>
                <c:pt idx="1413">
                  <c:v>1998.7916666665506</c:v>
                </c:pt>
                <c:pt idx="1414">
                  <c:v>1998.8749999998838</c:v>
                </c:pt>
                <c:pt idx="1415">
                  <c:v>1998.9583333332171</c:v>
                </c:pt>
                <c:pt idx="1416">
                  <c:v>1999.0416666665503</c:v>
                </c:pt>
                <c:pt idx="1417">
                  <c:v>1999.1249999998836</c:v>
                </c:pt>
                <c:pt idx="1418">
                  <c:v>1999.2083333332168</c:v>
                </c:pt>
                <c:pt idx="1419">
                  <c:v>1999.2916666665501</c:v>
                </c:pt>
                <c:pt idx="1420">
                  <c:v>1999.3749999998834</c:v>
                </c:pt>
                <c:pt idx="1421">
                  <c:v>1999.4583333332166</c:v>
                </c:pt>
                <c:pt idx="1422">
                  <c:v>1999.5416666665499</c:v>
                </c:pt>
                <c:pt idx="1423">
                  <c:v>1999.6249999998831</c:v>
                </c:pt>
                <c:pt idx="1424">
                  <c:v>1999.7083333332164</c:v>
                </c:pt>
                <c:pt idx="1425">
                  <c:v>1999.7916666665496</c:v>
                </c:pt>
                <c:pt idx="1426">
                  <c:v>1999.8749999998829</c:v>
                </c:pt>
                <c:pt idx="1427">
                  <c:v>1999.9583333332162</c:v>
                </c:pt>
                <c:pt idx="1428">
                  <c:v>2000.0416666665494</c:v>
                </c:pt>
                <c:pt idx="1429">
                  <c:v>2000.1249999998827</c:v>
                </c:pt>
                <c:pt idx="1430">
                  <c:v>2000.2083333332159</c:v>
                </c:pt>
                <c:pt idx="1431">
                  <c:v>2000.2916666665492</c:v>
                </c:pt>
                <c:pt idx="1432">
                  <c:v>2000.3749999998824</c:v>
                </c:pt>
                <c:pt idx="1433">
                  <c:v>2000.4583333332157</c:v>
                </c:pt>
                <c:pt idx="1434">
                  <c:v>2000.541666666549</c:v>
                </c:pt>
                <c:pt idx="1435">
                  <c:v>2000.6249999998822</c:v>
                </c:pt>
                <c:pt idx="1436">
                  <c:v>2000.7083333332155</c:v>
                </c:pt>
                <c:pt idx="1437">
                  <c:v>2000.7916666665487</c:v>
                </c:pt>
                <c:pt idx="1438">
                  <c:v>2000.874999999882</c:v>
                </c:pt>
                <c:pt idx="1439">
                  <c:v>2000.9583333332153</c:v>
                </c:pt>
                <c:pt idx="1440">
                  <c:v>2001.0416666665485</c:v>
                </c:pt>
                <c:pt idx="1441">
                  <c:v>2001.1249999998818</c:v>
                </c:pt>
                <c:pt idx="1442">
                  <c:v>2001.208333333215</c:v>
                </c:pt>
                <c:pt idx="1443">
                  <c:v>2001.2916666665483</c:v>
                </c:pt>
                <c:pt idx="1444">
                  <c:v>2001.3749999998815</c:v>
                </c:pt>
                <c:pt idx="1445">
                  <c:v>2001.4583333332148</c:v>
                </c:pt>
                <c:pt idx="1446">
                  <c:v>2001.5416666665481</c:v>
                </c:pt>
                <c:pt idx="1447">
                  <c:v>2001.6249999998813</c:v>
                </c:pt>
                <c:pt idx="1448">
                  <c:v>2001.7083333332146</c:v>
                </c:pt>
                <c:pt idx="1449">
                  <c:v>2001.7916666665478</c:v>
                </c:pt>
                <c:pt idx="1450">
                  <c:v>2001.8749999998811</c:v>
                </c:pt>
                <c:pt idx="1451">
                  <c:v>2001.9583333332143</c:v>
                </c:pt>
                <c:pt idx="1452">
                  <c:v>2002.0416666665476</c:v>
                </c:pt>
                <c:pt idx="1453">
                  <c:v>2002.1249999998809</c:v>
                </c:pt>
                <c:pt idx="1454">
                  <c:v>2002.2083333332141</c:v>
                </c:pt>
                <c:pt idx="1455">
                  <c:v>2002.2916666665474</c:v>
                </c:pt>
                <c:pt idx="1456">
                  <c:v>2002.3749999998806</c:v>
                </c:pt>
                <c:pt idx="1457">
                  <c:v>2002.4583333332139</c:v>
                </c:pt>
                <c:pt idx="1458">
                  <c:v>2002.5416666665471</c:v>
                </c:pt>
                <c:pt idx="1459">
                  <c:v>2002.6249999998804</c:v>
                </c:pt>
                <c:pt idx="1460">
                  <c:v>2002.7083333332137</c:v>
                </c:pt>
                <c:pt idx="1461">
                  <c:v>2002.7916666665469</c:v>
                </c:pt>
                <c:pt idx="1462">
                  <c:v>2002.8749999998802</c:v>
                </c:pt>
                <c:pt idx="1463">
                  <c:v>2002.9583333332134</c:v>
                </c:pt>
                <c:pt idx="1464">
                  <c:v>2003.0416666665467</c:v>
                </c:pt>
                <c:pt idx="1465">
                  <c:v>2003.1249999998799</c:v>
                </c:pt>
                <c:pt idx="1466">
                  <c:v>2003.2083333332132</c:v>
                </c:pt>
                <c:pt idx="1467">
                  <c:v>2003.2916666665465</c:v>
                </c:pt>
                <c:pt idx="1468">
                  <c:v>2003.3749999998797</c:v>
                </c:pt>
                <c:pt idx="1469">
                  <c:v>2003.458333333213</c:v>
                </c:pt>
                <c:pt idx="1470">
                  <c:v>2003.5416666665462</c:v>
                </c:pt>
                <c:pt idx="1471">
                  <c:v>2003.6249999998795</c:v>
                </c:pt>
                <c:pt idx="1472">
                  <c:v>2003.7083333332127</c:v>
                </c:pt>
                <c:pt idx="1473">
                  <c:v>2003.791666666546</c:v>
                </c:pt>
                <c:pt idx="1474">
                  <c:v>2003.8749999998793</c:v>
                </c:pt>
                <c:pt idx="1475">
                  <c:v>2003.9583333332125</c:v>
                </c:pt>
                <c:pt idx="1476">
                  <c:v>2004.0416666665458</c:v>
                </c:pt>
                <c:pt idx="1477">
                  <c:v>2004.124999999879</c:v>
                </c:pt>
                <c:pt idx="1478">
                  <c:v>2004.2083333332123</c:v>
                </c:pt>
                <c:pt idx="1479">
                  <c:v>2004.2916666665456</c:v>
                </c:pt>
                <c:pt idx="1480">
                  <c:v>2004.3749999998788</c:v>
                </c:pt>
                <c:pt idx="1481">
                  <c:v>2004.4583333332121</c:v>
                </c:pt>
                <c:pt idx="1482">
                  <c:v>2004.5416666665453</c:v>
                </c:pt>
                <c:pt idx="1483">
                  <c:v>2004.6249999998786</c:v>
                </c:pt>
                <c:pt idx="1484">
                  <c:v>2004.7083333332118</c:v>
                </c:pt>
                <c:pt idx="1485">
                  <c:v>2004.7916666665451</c:v>
                </c:pt>
                <c:pt idx="1486">
                  <c:v>2004.8749999998784</c:v>
                </c:pt>
                <c:pt idx="1487">
                  <c:v>2004.9583333332116</c:v>
                </c:pt>
                <c:pt idx="1488">
                  <c:v>2005.0416666665449</c:v>
                </c:pt>
                <c:pt idx="1489">
                  <c:v>2005.1249999998781</c:v>
                </c:pt>
                <c:pt idx="1490">
                  <c:v>2005.2083333332114</c:v>
                </c:pt>
                <c:pt idx="1491">
                  <c:v>2005.2916666665446</c:v>
                </c:pt>
                <c:pt idx="1492">
                  <c:v>2005.3749999998779</c:v>
                </c:pt>
                <c:pt idx="1493">
                  <c:v>2005.4583333332112</c:v>
                </c:pt>
                <c:pt idx="1494">
                  <c:v>2005.5416666665444</c:v>
                </c:pt>
                <c:pt idx="1495">
                  <c:v>2005.6249999998777</c:v>
                </c:pt>
                <c:pt idx="1496">
                  <c:v>2005.7083333332109</c:v>
                </c:pt>
                <c:pt idx="1497">
                  <c:v>2005.7916666665442</c:v>
                </c:pt>
                <c:pt idx="1498">
                  <c:v>2005.8749999998774</c:v>
                </c:pt>
                <c:pt idx="1499">
                  <c:v>2005.9583333332107</c:v>
                </c:pt>
                <c:pt idx="1500">
                  <c:v>2006.041666666544</c:v>
                </c:pt>
                <c:pt idx="1501">
                  <c:v>2006.1249999998772</c:v>
                </c:pt>
                <c:pt idx="1502">
                  <c:v>2006.2083333332105</c:v>
                </c:pt>
                <c:pt idx="1503">
                  <c:v>2006.2916666665437</c:v>
                </c:pt>
                <c:pt idx="1504">
                  <c:v>2006.374999999877</c:v>
                </c:pt>
                <c:pt idx="1505">
                  <c:v>2006.4583333332102</c:v>
                </c:pt>
                <c:pt idx="1506">
                  <c:v>2006.5416666665435</c:v>
                </c:pt>
                <c:pt idx="1507">
                  <c:v>2006.6249999998768</c:v>
                </c:pt>
                <c:pt idx="1508">
                  <c:v>2006.70833333321</c:v>
                </c:pt>
                <c:pt idx="1509">
                  <c:v>2006.7916666665433</c:v>
                </c:pt>
                <c:pt idx="1510">
                  <c:v>2006.8749999998765</c:v>
                </c:pt>
                <c:pt idx="1511">
                  <c:v>2006.9583333332098</c:v>
                </c:pt>
                <c:pt idx="1512">
                  <c:v>2007.0416666665431</c:v>
                </c:pt>
                <c:pt idx="1513">
                  <c:v>2007.1249999998763</c:v>
                </c:pt>
                <c:pt idx="1514">
                  <c:v>2007.2083333332096</c:v>
                </c:pt>
                <c:pt idx="1515">
                  <c:v>2007.2916666665428</c:v>
                </c:pt>
                <c:pt idx="1516">
                  <c:v>2007.3749999998761</c:v>
                </c:pt>
                <c:pt idx="1517">
                  <c:v>2007.4583333332093</c:v>
                </c:pt>
                <c:pt idx="1518">
                  <c:v>2007.5416666665426</c:v>
                </c:pt>
                <c:pt idx="1519">
                  <c:v>2007.6249999998759</c:v>
                </c:pt>
                <c:pt idx="1520">
                  <c:v>2007.7083333332091</c:v>
                </c:pt>
                <c:pt idx="1521">
                  <c:v>2007.7916666665424</c:v>
                </c:pt>
                <c:pt idx="1522">
                  <c:v>2007.8749999998756</c:v>
                </c:pt>
                <c:pt idx="1523">
                  <c:v>2007.9583333332089</c:v>
                </c:pt>
                <c:pt idx="1524">
                  <c:v>2008.0416666665421</c:v>
                </c:pt>
                <c:pt idx="1525">
                  <c:v>2008.1249999998754</c:v>
                </c:pt>
                <c:pt idx="1526">
                  <c:v>2008.2083333332087</c:v>
                </c:pt>
                <c:pt idx="1527">
                  <c:v>2008.2916666665419</c:v>
                </c:pt>
                <c:pt idx="1528">
                  <c:v>2008.3749999998752</c:v>
                </c:pt>
                <c:pt idx="1529">
                  <c:v>2008.4583333332084</c:v>
                </c:pt>
                <c:pt idx="1530">
                  <c:v>2008.5416666665417</c:v>
                </c:pt>
                <c:pt idx="1531">
                  <c:v>2008.6249999998749</c:v>
                </c:pt>
                <c:pt idx="1532">
                  <c:v>2008.7083333332082</c:v>
                </c:pt>
                <c:pt idx="1533">
                  <c:v>2008.7916666665415</c:v>
                </c:pt>
                <c:pt idx="1534">
                  <c:v>2008.8749999998747</c:v>
                </c:pt>
                <c:pt idx="1535">
                  <c:v>2008.958333333208</c:v>
                </c:pt>
                <c:pt idx="1536">
                  <c:v>2009.0416666665412</c:v>
                </c:pt>
                <c:pt idx="1537">
                  <c:v>2009.1249999998745</c:v>
                </c:pt>
                <c:pt idx="1538">
                  <c:v>2009.2083333332077</c:v>
                </c:pt>
                <c:pt idx="1539">
                  <c:v>2009.291666666541</c:v>
                </c:pt>
                <c:pt idx="1540">
                  <c:v>2009.3749999998743</c:v>
                </c:pt>
                <c:pt idx="1541">
                  <c:v>2009.4583333332075</c:v>
                </c:pt>
                <c:pt idx="1542">
                  <c:v>2009.5416666665408</c:v>
                </c:pt>
                <c:pt idx="1543">
                  <c:v>2009.624999999874</c:v>
                </c:pt>
                <c:pt idx="1544">
                  <c:v>2009.7083333332073</c:v>
                </c:pt>
                <c:pt idx="1545">
                  <c:v>2009.7916666665406</c:v>
                </c:pt>
                <c:pt idx="1546">
                  <c:v>2009.8749999998738</c:v>
                </c:pt>
                <c:pt idx="1547">
                  <c:v>2009.9583333332071</c:v>
                </c:pt>
                <c:pt idx="1548">
                  <c:v>2010.0416666665403</c:v>
                </c:pt>
                <c:pt idx="1549">
                  <c:v>2010.1249999998736</c:v>
                </c:pt>
                <c:pt idx="1550">
                  <c:v>2010.2083333332068</c:v>
                </c:pt>
                <c:pt idx="1551">
                  <c:v>2010.2916666665401</c:v>
                </c:pt>
                <c:pt idx="1552">
                  <c:v>2010.3749999998734</c:v>
                </c:pt>
                <c:pt idx="1553">
                  <c:v>2010.4583333332066</c:v>
                </c:pt>
                <c:pt idx="1554">
                  <c:v>2010.5416666665399</c:v>
                </c:pt>
                <c:pt idx="1555">
                  <c:v>2010.6249999998731</c:v>
                </c:pt>
                <c:pt idx="1556">
                  <c:v>2010.7083333332064</c:v>
                </c:pt>
                <c:pt idx="1557">
                  <c:v>2010.7916666665396</c:v>
                </c:pt>
                <c:pt idx="1558">
                  <c:v>2010.8749999998729</c:v>
                </c:pt>
                <c:pt idx="1559">
                  <c:v>2010.9583333332062</c:v>
                </c:pt>
                <c:pt idx="1560">
                  <c:v>2011.0416666665394</c:v>
                </c:pt>
                <c:pt idx="1561">
                  <c:v>2011.1249999998727</c:v>
                </c:pt>
                <c:pt idx="1562">
                  <c:v>2011.2083333332059</c:v>
                </c:pt>
                <c:pt idx="1563">
                  <c:v>2011.2916666665392</c:v>
                </c:pt>
                <c:pt idx="1564">
                  <c:v>2011.3749999998724</c:v>
                </c:pt>
                <c:pt idx="1565">
                  <c:v>2011.4583333332057</c:v>
                </c:pt>
                <c:pt idx="1566">
                  <c:v>2011.541666666539</c:v>
                </c:pt>
                <c:pt idx="1567">
                  <c:v>2011.6249999998722</c:v>
                </c:pt>
                <c:pt idx="1568">
                  <c:v>2011.7083333332055</c:v>
                </c:pt>
                <c:pt idx="1569">
                  <c:v>2011.7916666665387</c:v>
                </c:pt>
                <c:pt idx="1570">
                  <c:v>2011.874999999872</c:v>
                </c:pt>
                <c:pt idx="1571">
                  <c:v>2011.9583333332052</c:v>
                </c:pt>
                <c:pt idx="1572">
                  <c:v>2012.0416666665385</c:v>
                </c:pt>
                <c:pt idx="1573">
                  <c:v>2012.1249999998718</c:v>
                </c:pt>
                <c:pt idx="1574">
                  <c:v>2012.208333333205</c:v>
                </c:pt>
                <c:pt idx="1575">
                  <c:v>2012.2916666665383</c:v>
                </c:pt>
                <c:pt idx="1576">
                  <c:v>2012.3749999998715</c:v>
                </c:pt>
                <c:pt idx="1577">
                  <c:v>2012.4583333332048</c:v>
                </c:pt>
                <c:pt idx="1578">
                  <c:v>2012.541666666538</c:v>
                </c:pt>
                <c:pt idx="1579">
                  <c:v>2012.6249999998713</c:v>
                </c:pt>
                <c:pt idx="1580">
                  <c:v>2012.7083333332046</c:v>
                </c:pt>
                <c:pt idx="1581">
                  <c:v>2012.7916666665378</c:v>
                </c:pt>
                <c:pt idx="1582">
                  <c:v>2012.8749999998711</c:v>
                </c:pt>
                <c:pt idx="1583">
                  <c:v>2012.9583333332043</c:v>
                </c:pt>
                <c:pt idx="1584">
                  <c:v>2013.0416666665376</c:v>
                </c:pt>
                <c:pt idx="1585">
                  <c:v>2013.1249999998709</c:v>
                </c:pt>
                <c:pt idx="1586">
                  <c:v>2013.2083333332041</c:v>
                </c:pt>
                <c:pt idx="1587">
                  <c:v>2013.2916666665374</c:v>
                </c:pt>
                <c:pt idx="1588">
                  <c:v>2013.3749999998706</c:v>
                </c:pt>
                <c:pt idx="1589">
                  <c:v>2013.4583333332039</c:v>
                </c:pt>
                <c:pt idx="1590">
                  <c:v>2013.5416666665371</c:v>
                </c:pt>
                <c:pt idx="1591">
                  <c:v>2013.6249999998704</c:v>
                </c:pt>
                <c:pt idx="1592">
                  <c:v>2013.7083333332037</c:v>
                </c:pt>
                <c:pt idx="1593">
                  <c:v>2013.7916666665369</c:v>
                </c:pt>
                <c:pt idx="1594">
                  <c:v>2013.8749999998702</c:v>
                </c:pt>
                <c:pt idx="1595">
                  <c:v>2013.9583333332034</c:v>
                </c:pt>
                <c:pt idx="1596">
                  <c:v>2014.0416666665367</c:v>
                </c:pt>
                <c:pt idx="1597">
                  <c:v>2014.1249999998699</c:v>
                </c:pt>
                <c:pt idx="1598">
                  <c:v>2014.2083333332032</c:v>
                </c:pt>
                <c:pt idx="1599">
                  <c:v>2014.2916666665365</c:v>
                </c:pt>
                <c:pt idx="1600">
                  <c:v>2014.3749999998697</c:v>
                </c:pt>
                <c:pt idx="1601">
                  <c:v>2014.458333333203</c:v>
                </c:pt>
                <c:pt idx="1602">
                  <c:v>2014.5416666665362</c:v>
                </c:pt>
                <c:pt idx="1603">
                  <c:v>2014.6249999998695</c:v>
                </c:pt>
                <c:pt idx="1604">
                  <c:v>2014.7083333332027</c:v>
                </c:pt>
                <c:pt idx="1605">
                  <c:v>2014.791666666536</c:v>
                </c:pt>
                <c:pt idx="1606">
                  <c:v>2014.8749999998693</c:v>
                </c:pt>
                <c:pt idx="1607">
                  <c:v>2014.9583333332025</c:v>
                </c:pt>
                <c:pt idx="1608">
                  <c:v>2015.0416666665358</c:v>
                </c:pt>
                <c:pt idx="1609">
                  <c:v>2015.124999999869</c:v>
                </c:pt>
                <c:pt idx="1610">
                  <c:v>2015.2083333332023</c:v>
                </c:pt>
                <c:pt idx="1611">
                  <c:v>2015.2916666665355</c:v>
                </c:pt>
                <c:pt idx="1612">
                  <c:v>2015.3749999998688</c:v>
                </c:pt>
                <c:pt idx="1613">
                  <c:v>2015.4583333332021</c:v>
                </c:pt>
                <c:pt idx="1614">
                  <c:v>2015.5416666665353</c:v>
                </c:pt>
                <c:pt idx="1615">
                  <c:v>2015.6249999998686</c:v>
                </c:pt>
                <c:pt idx="1616">
                  <c:v>2015.7083333332018</c:v>
                </c:pt>
                <c:pt idx="1617">
                  <c:v>2015.7916666665351</c:v>
                </c:pt>
                <c:pt idx="1618">
                  <c:v>2015.8749999998684</c:v>
                </c:pt>
                <c:pt idx="1619">
                  <c:v>2015.9583333332016</c:v>
                </c:pt>
                <c:pt idx="1620">
                  <c:v>2016.0416666665349</c:v>
                </c:pt>
                <c:pt idx="1621">
                  <c:v>2016.1249999998681</c:v>
                </c:pt>
                <c:pt idx="1622">
                  <c:v>2016.2083333332014</c:v>
                </c:pt>
                <c:pt idx="1623">
                  <c:v>2016.2916666665346</c:v>
                </c:pt>
                <c:pt idx="1624">
                  <c:v>2016.3749999998679</c:v>
                </c:pt>
                <c:pt idx="1625">
                  <c:v>2016.4583333332012</c:v>
                </c:pt>
                <c:pt idx="1626">
                  <c:v>2016.5416666665344</c:v>
                </c:pt>
                <c:pt idx="1627">
                  <c:v>2016.6249999998677</c:v>
                </c:pt>
                <c:pt idx="1628">
                  <c:v>2016.7083333332009</c:v>
                </c:pt>
                <c:pt idx="1629">
                  <c:v>2016.7916666665342</c:v>
                </c:pt>
                <c:pt idx="1630">
                  <c:v>2016.8749999998674</c:v>
                </c:pt>
                <c:pt idx="1631">
                  <c:v>2016.9583333332007</c:v>
                </c:pt>
                <c:pt idx="1632">
                  <c:v>2017.041666666534</c:v>
                </c:pt>
                <c:pt idx="1633">
                  <c:v>2017.1249999998672</c:v>
                </c:pt>
                <c:pt idx="1634">
                  <c:v>2017.2083333332005</c:v>
                </c:pt>
                <c:pt idx="1635">
                  <c:v>2017.2916666665337</c:v>
                </c:pt>
                <c:pt idx="1636">
                  <c:v>2017.374999999867</c:v>
                </c:pt>
                <c:pt idx="1637">
                  <c:v>2017.4583333332002</c:v>
                </c:pt>
                <c:pt idx="1638">
                  <c:v>2017.5416666665335</c:v>
                </c:pt>
                <c:pt idx="1639">
                  <c:v>2017.6249999998668</c:v>
                </c:pt>
                <c:pt idx="1640">
                  <c:v>2017.7083333332</c:v>
                </c:pt>
                <c:pt idx="1641">
                  <c:v>2017.7916666665333</c:v>
                </c:pt>
                <c:pt idx="1642">
                  <c:v>2017.8749999998665</c:v>
                </c:pt>
                <c:pt idx="1643">
                  <c:v>2017.9583333331998</c:v>
                </c:pt>
                <c:pt idx="1644">
                  <c:v>2018.041666666533</c:v>
                </c:pt>
                <c:pt idx="1645">
                  <c:v>2018.1249999998663</c:v>
                </c:pt>
                <c:pt idx="1646">
                  <c:v>2018.2083333331996</c:v>
                </c:pt>
                <c:pt idx="1647">
                  <c:v>2018.2916666665328</c:v>
                </c:pt>
                <c:pt idx="1648">
                  <c:v>2018.3749999998661</c:v>
                </c:pt>
                <c:pt idx="1649">
                  <c:v>2018.4583333331993</c:v>
                </c:pt>
                <c:pt idx="1650">
                  <c:v>2018.5416666665326</c:v>
                </c:pt>
                <c:pt idx="1651">
                  <c:v>2018.6249999998658</c:v>
                </c:pt>
                <c:pt idx="1652">
                  <c:v>2018.7083333331991</c:v>
                </c:pt>
                <c:pt idx="1653">
                  <c:v>2018.7916666665324</c:v>
                </c:pt>
                <c:pt idx="1654">
                  <c:v>2018.8749999998656</c:v>
                </c:pt>
                <c:pt idx="1655">
                  <c:v>2018.9583333331989</c:v>
                </c:pt>
                <c:pt idx="1656">
                  <c:v>2019.0416666665321</c:v>
                </c:pt>
                <c:pt idx="1657">
                  <c:v>2019.1249999998654</c:v>
                </c:pt>
                <c:pt idx="1658">
                  <c:v>2019.2083333331987</c:v>
                </c:pt>
                <c:pt idx="1659">
                  <c:v>2019.2916666665319</c:v>
                </c:pt>
                <c:pt idx="1660">
                  <c:v>2019.3749999998652</c:v>
                </c:pt>
                <c:pt idx="1661">
                  <c:v>2019.4583333331984</c:v>
                </c:pt>
                <c:pt idx="1662">
                  <c:v>2019.5416666665317</c:v>
                </c:pt>
                <c:pt idx="1663">
                  <c:v>2019.6249999998649</c:v>
                </c:pt>
                <c:pt idx="1664">
                  <c:v>2019.7083333331982</c:v>
                </c:pt>
                <c:pt idx="1665">
                  <c:v>2019.7916666665315</c:v>
                </c:pt>
                <c:pt idx="1666">
                  <c:v>2019.8749999998647</c:v>
                </c:pt>
                <c:pt idx="1667">
                  <c:v>2019.958333333198</c:v>
                </c:pt>
                <c:pt idx="1668">
                  <c:v>2020.0416666665312</c:v>
                </c:pt>
                <c:pt idx="1669">
                  <c:v>2020.1249999998645</c:v>
                </c:pt>
                <c:pt idx="1670">
                  <c:v>2020.2083333331977</c:v>
                </c:pt>
                <c:pt idx="1671">
                  <c:v>2020.291666666531</c:v>
                </c:pt>
                <c:pt idx="1672">
                  <c:v>2020.3749999998643</c:v>
                </c:pt>
                <c:pt idx="1673">
                  <c:v>2020.4583333331975</c:v>
                </c:pt>
                <c:pt idx="1674">
                  <c:v>2020.5416666665308</c:v>
                </c:pt>
                <c:pt idx="1675">
                  <c:v>2020.624999999864</c:v>
                </c:pt>
                <c:pt idx="1676">
                  <c:v>2020.7083333331973</c:v>
                </c:pt>
                <c:pt idx="1677">
                  <c:v>2020.7916666665305</c:v>
                </c:pt>
                <c:pt idx="1678">
                  <c:v>2020.8749999998638</c:v>
                </c:pt>
                <c:pt idx="1679">
                  <c:v>2020.9583333331971</c:v>
                </c:pt>
                <c:pt idx="1680">
                  <c:v>2021.0416666665303</c:v>
                </c:pt>
                <c:pt idx="1681">
                  <c:v>2021.1249999998636</c:v>
                </c:pt>
                <c:pt idx="1682">
                  <c:v>2021.2083333331968</c:v>
                </c:pt>
                <c:pt idx="1683">
                  <c:v>2021.2916666665301</c:v>
                </c:pt>
                <c:pt idx="1684">
                  <c:v>2021.3749999998633</c:v>
                </c:pt>
                <c:pt idx="1685">
                  <c:v>2021.4583333331966</c:v>
                </c:pt>
                <c:pt idx="1686">
                  <c:v>2021.5416666665299</c:v>
                </c:pt>
                <c:pt idx="1687">
                  <c:v>2021.6249999998631</c:v>
                </c:pt>
                <c:pt idx="1688">
                  <c:v>2021.7083333331964</c:v>
                </c:pt>
                <c:pt idx="1689">
                  <c:v>2021.7916666665296</c:v>
                </c:pt>
                <c:pt idx="1690">
                  <c:v>2021.8749999998629</c:v>
                </c:pt>
                <c:pt idx="1691">
                  <c:v>2021.9583333331962</c:v>
                </c:pt>
                <c:pt idx="1692">
                  <c:v>2022.0416666665294</c:v>
                </c:pt>
                <c:pt idx="1693">
                  <c:v>2022.1249999998627</c:v>
                </c:pt>
                <c:pt idx="1694">
                  <c:v>2022.2083333331959</c:v>
                </c:pt>
                <c:pt idx="1695">
                  <c:v>2022.2916666665292</c:v>
                </c:pt>
                <c:pt idx="1696">
                  <c:v>2022.3749999998624</c:v>
                </c:pt>
                <c:pt idx="1697">
                  <c:v>2022.4583333331957</c:v>
                </c:pt>
                <c:pt idx="1698">
                  <c:v>2022.541666666529</c:v>
                </c:pt>
                <c:pt idx="1699">
                  <c:v>2022.6249999998622</c:v>
                </c:pt>
                <c:pt idx="1700">
                  <c:v>2022.7083333331955</c:v>
                </c:pt>
                <c:pt idx="1701">
                  <c:v>2022.7916666665287</c:v>
                </c:pt>
                <c:pt idx="1702">
                  <c:v>2022.874999999862</c:v>
                </c:pt>
                <c:pt idx="1703">
                  <c:v>2022.9583333331952</c:v>
                </c:pt>
                <c:pt idx="1704">
                  <c:v>2023.0416666665285</c:v>
                </c:pt>
                <c:pt idx="1705">
                  <c:v>2023.1249999998618</c:v>
                </c:pt>
                <c:pt idx="1706">
                  <c:v>2023.208333333195</c:v>
                </c:pt>
                <c:pt idx="1707">
                  <c:v>2023.2916666665283</c:v>
                </c:pt>
                <c:pt idx="1708">
                  <c:v>2023.3749999998615</c:v>
                </c:pt>
                <c:pt idx="1709">
                  <c:v>2023.4583333331948</c:v>
                </c:pt>
                <c:pt idx="1710">
                  <c:v>2023.541666666528</c:v>
                </c:pt>
              </c:numCache>
            </c:numRef>
          </c:cat>
          <c:val>
            <c:numRef>
              <c:f>Data!$R$129:$R$1846</c:f>
              <c:numCache>
                <c:formatCode>0.00%</c:formatCode>
                <c:ptCount val="1718"/>
                <c:pt idx="0">
                  <c:v>-1.0488999915277748E-2</c:v>
                </c:pt>
                <c:pt idx="1">
                  <c:v>-1.1392839551264057E-2</c:v>
                </c:pt>
                <c:pt idx="2">
                  <c:v>-1.3123118077292363E-2</c:v>
                </c:pt>
                <c:pt idx="3">
                  <c:v>-7.5035017219817618E-3</c:v>
                </c:pt>
                <c:pt idx="4">
                  <c:v>-8.8810899862742376E-3</c:v>
                </c:pt>
                <c:pt idx="5">
                  <c:v>-7.7324654335102216E-3</c:v>
                </c:pt>
                <c:pt idx="6">
                  <c:v>-4.0478721406957199E-3</c:v>
                </c:pt>
                <c:pt idx="7">
                  <c:v>2.1436052233798006E-3</c:v>
                </c:pt>
                <c:pt idx="8">
                  <c:v>5.564050621919725E-3</c:v>
                </c:pt>
                <c:pt idx="9">
                  <c:v>6.724035747653706E-3</c:v>
                </c:pt>
                <c:pt idx="10">
                  <c:v>5.0693073656584084E-3</c:v>
                </c:pt>
                <c:pt idx="11">
                  <c:v>4.8775071089470767E-3</c:v>
                </c:pt>
                <c:pt idx="12">
                  <c:v>6.0631781355543271E-3</c:v>
                </c:pt>
                <c:pt idx="13">
                  <c:v>9.1749223696453511E-3</c:v>
                </c:pt>
                <c:pt idx="14">
                  <c:v>7.9781280657485257E-3</c:v>
                </c:pt>
                <c:pt idx="15">
                  <c:v>7.4981727357587638E-3</c:v>
                </c:pt>
                <c:pt idx="16">
                  <c:v>9.9918347756730239E-3</c:v>
                </c:pt>
                <c:pt idx="17">
                  <c:v>1.2729276253183243E-2</c:v>
                </c:pt>
                <c:pt idx="18">
                  <c:v>9.0931419186626936E-3</c:v>
                </c:pt>
                <c:pt idx="19">
                  <c:v>8.0445140503407342E-3</c:v>
                </c:pt>
                <c:pt idx="20">
                  <c:v>2.413782879711536E-3</c:v>
                </c:pt>
                <c:pt idx="21">
                  <c:v>4.945010915350101E-3</c:v>
                </c:pt>
                <c:pt idx="22">
                  <c:v>3.5008618493167359E-3</c:v>
                </c:pt>
                <c:pt idx="23">
                  <c:v>3.1815143101115995E-3</c:v>
                </c:pt>
                <c:pt idx="24">
                  <c:v>3.6494449665530337E-3</c:v>
                </c:pt>
                <c:pt idx="25">
                  <c:v>4.730537555653086E-3</c:v>
                </c:pt>
                <c:pt idx="26">
                  <c:v>2.4952795648935377E-3</c:v>
                </c:pt>
                <c:pt idx="27">
                  <c:v>-2.7539500508171055E-4</c:v>
                </c:pt>
                <c:pt idx="28">
                  <c:v>1.5315856185122018E-3</c:v>
                </c:pt>
                <c:pt idx="29">
                  <c:v>-7.5976968980641379E-4</c:v>
                </c:pt>
                <c:pt idx="30">
                  <c:v>-2.893784310230893E-3</c:v>
                </c:pt>
                <c:pt idx="31">
                  <c:v>2.1712055410356979E-4</c:v>
                </c:pt>
                <c:pt idx="32">
                  <c:v>-2.0348484115957077E-3</c:v>
                </c:pt>
                <c:pt idx="33">
                  <c:v>2.1206134844089369E-3</c:v>
                </c:pt>
                <c:pt idx="34">
                  <c:v>2.6325881891270456E-3</c:v>
                </c:pt>
                <c:pt idx="35">
                  <c:v>3.5706001324259107E-3</c:v>
                </c:pt>
                <c:pt idx="36">
                  <c:v>4.2286421889659587E-3</c:v>
                </c:pt>
                <c:pt idx="37">
                  <c:v>2.5658227261833311E-3</c:v>
                </c:pt>
                <c:pt idx="38">
                  <c:v>2.9697008462466201E-3</c:v>
                </c:pt>
                <c:pt idx="39">
                  <c:v>4.3444054785742731E-3</c:v>
                </c:pt>
                <c:pt idx="40">
                  <c:v>7.7210795261653253E-3</c:v>
                </c:pt>
                <c:pt idx="41">
                  <c:v>1.3335959139286327E-2</c:v>
                </c:pt>
                <c:pt idx="42">
                  <c:v>1.0776582875225441E-2</c:v>
                </c:pt>
                <c:pt idx="43">
                  <c:v>7.1264007069202495E-3</c:v>
                </c:pt>
                <c:pt idx="44">
                  <c:v>7.6948439400387481E-3</c:v>
                </c:pt>
                <c:pt idx="45">
                  <c:v>9.9265400778954793E-3</c:v>
                </c:pt>
                <c:pt idx="46">
                  <c:v>8.4526608310660362E-3</c:v>
                </c:pt>
                <c:pt idx="47">
                  <c:v>6.7139154078263014E-3</c:v>
                </c:pt>
                <c:pt idx="48">
                  <c:v>8.5123158224836709E-3</c:v>
                </c:pt>
                <c:pt idx="49">
                  <c:v>8.2929509633673237E-3</c:v>
                </c:pt>
                <c:pt idx="50">
                  <c:v>4.2926131988318961E-3</c:v>
                </c:pt>
                <c:pt idx="51">
                  <c:v>5.7379374721847481E-3</c:v>
                </c:pt>
                <c:pt idx="52">
                  <c:v>5.1448214108692769E-3</c:v>
                </c:pt>
                <c:pt idx="53">
                  <c:v>3.2111125845226407E-3</c:v>
                </c:pt>
                <c:pt idx="54">
                  <c:v>2.7569141791608381E-3</c:v>
                </c:pt>
                <c:pt idx="55">
                  <c:v>-1.6484217982207366E-3</c:v>
                </c:pt>
                <c:pt idx="56">
                  <c:v>-1.7970460660680643E-3</c:v>
                </c:pt>
                <c:pt idx="57">
                  <c:v>-5.2907838125079987E-3</c:v>
                </c:pt>
                <c:pt idx="58">
                  <c:v>-6.2733324591975198E-3</c:v>
                </c:pt>
                <c:pt idx="59">
                  <c:v>-1.1325526271278794E-3</c:v>
                </c:pt>
                <c:pt idx="60">
                  <c:v>-3.8685591279262119E-3</c:v>
                </c:pt>
                <c:pt idx="61">
                  <c:v>-5.1008240881719666E-3</c:v>
                </c:pt>
                <c:pt idx="62">
                  <c:v>-5.8162972749696701E-3</c:v>
                </c:pt>
                <c:pt idx="63">
                  <c:v>-6.1157463251582528E-3</c:v>
                </c:pt>
                <c:pt idx="64">
                  <c:v>-5.3582071231189007E-3</c:v>
                </c:pt>
                <c:pt idx="65">
                  <c:v>-7.2154380820541111E-3</c:v>
                </c:pt>
                <c:pt idx="66">
                  <c:v>-6.1632867403132729E-3</c:v>
                </c:pt>
                <c:pt idx="67">
                  <c:v>-5.6081304491678724E-3</c:v>
                </c:pt>
                <c:pt idx="68">
                  <c:v>-7.95345627047922E-3</c:v>
                </c:pt>
                <c:pt idx="69">
                  <c:v>-1.1092002599045241E-2</c:v>
                </c:pt>
                <c:pt idx="70">
                  <c:v>-1.3247391881082038E-2</c:v>
                </c:pt>
                <c:pt idx="71">
                  <c:v>-1.1670475276021233E-2</c:v>
                </c:pt>
                <c:pt idx="72">
                  <c:v>-9.0202886756547418E-3</c:v>
                </c:pt>
                <c:pt idx="73">
                  <c:v>-4.1399718116107778E-3</c:v>
                </c:pt>
                <c:pt idx="74">
                  <c:v>-9.7436043927961319E-4</c:v>
                </c:pt>
                <c:pt idx="75">
                  <c:v>-4.9207840008725148E-3</c:v>
                </c:pt>
                <c:pt idx="76">
                  <c:v>-7.5842111504657583E-3</c:v>
                </c:pt>
                <c:pt idx="77">
                  <c:v>-2.3459262036217912E-3</c:v>
                </c:pt>
                <c:pt idx="78">
                  <c:v>-3.6613784970699961E-3</c:v>
                </c:pt>
                <c:pt idx="79">
                  <c:v>3.4779576235530324E-3</c:v>
                </c:pt>
                <c:pt idx="80">
                  <c:v>3.3621784870726812E-3</c:v>
                </c:pt>
                <c:pt idx="81">
                  <c:v>7.4165025414431179E-3</c:v>
                </c:pt>
                <c:pt idx="82">
                  <c:v>1.0122384862189325E-2</c:v>
                </c:pt>
                <c:pt idx="83">
                  <c:v>1.429702825508912E-2</c:v>
                </c:pt>
                <c:pt idx="84">
                  <c:v>1.8720415575164712E-2</c:v>
                </c:pt>
                <c:pt idx="85">
                  <c:v>1.8545973596228914E-2</c:v>
                </c:pt>
                <c:pt idx="86">
                  <c:v>2.3484775724689676E-2</c:v>
                </c:pt>
                <c:pt idx="87">
                  <c:v>2.2632996042627557E-2</c:v>
                </c:pt>
                <c:pt idx="88">
                  <c:v>2.3320027160848557E-2</c:v>
                </c:pt>
                <c:pt idx="89">
                  <c:v>2.5898537334721194E-2</c:v>
                </c:pt>
                <c:pt idx="90">
                  <c:v>2.5259012921316784E-2</c:v>
                </c:pt>
                <c:pt idx="91">
                  <c:v>2.2974575191211162E-2</c:v>
                </c:pt>
                <c:pt idx="92">
                  <c:v>2.1614886504528329E-2</c:v>
                </c:pt>
                <c:pt idx="93">
                  <c:v>2.5156877140990894E-2</c:v>
                </c:pt>
                <c:pt idx="94">
                  <c:v>2.9677725599002669E-2</c:v>
                </c:pt>
                <c:pt idx="95">
                  <c:v>3.3377840719047064E-2</c:v>
                </c:pt>
                <c:pt idx="96">
                  <c:v>2.5278875559769418E-2</c:v>
                </c:pt>
                <c:pt idx="97">
                  <c:v>2.1448301616429688E-2</c:v>
                </c:pt>
                <c:pt idx="98">
                  <c:v>2.1895429954547851E-2</c:v>
                </c:pt>
                <c:pt idx="99">
                  <c:v>2.3128536760698454E-2</c:v>
                </c:pt>
                <c:pt idx="100">
                  <c:v>1.75118181723821E-2</c:v>
                </c:pt>
                <c:pt idx="101">
                  <c:v>1.765522513178451E-2</c:v>
                </c:pt>
                <c:pt idx="102">
                  <c:v>1.7653549602927913E-2</c:v>
                </c:pt>
                <c:pt idx="103">
                  <c:v>1.6839963503965161E-2</c:v>
                </c:pt>
                <c:pt idx="104">
                  <c:v>1.3960101329211376E-2</c:v>
                </c:pt>
                <c:pt idx="105">
                  <c:v>9.5907592579841938E-3</c:v>
                </c:pt>
                <c:pt idx="106">
                  <c:v>5.0333918368153374E-3</c:v>
                </c:pt>
                <c:pt idx="107">
                  <c:v>4.3897649033883962E-3</c:v>
                </c:pt>
                <c:pt idx="108">
                  <c:v>-2.9555589998916526E-3</c:v>
                </c:pt>
                <c:pt idx="109">
                  <c:v>-2.4631020800412462E-3</c:v>
                </c:pt>
                <c:pt idx="110">
                  <c:v>-3.1144040035788328E-3</c:v>
                </c:pt>
                <c:pt idx="111">
                  <c:v>-7.5703300803300205E-4</c:v>
                </c:pt>
                <c:pt idx="112">
                  <c:v>1.4888374225166534E-3</c:v>
                </c:pt>
                <c:pt idx="113">
                  <c:v>3.649474647291602E-3</c:v>
                </c:pt>
                <c:pt idx="114">
                  <c:v>3.7884300307326063E-3</c:v>
                </c:pt>
                <c:pt idx="115">
                  <c:v>1.0599942338932966E-2</c:v>
                </c:pt>
                <c:pt idx="116">
                  <c:v>1.2180107583306336E-2</c:v>
                </c:pt>
                <c:pt idx="117">
                  <c:v>1.4756977765159704E-2</c:v>
                </c:pt>
                <c:pt idx="118">
                  <c:v>1.4479293188767395E-2</c:v>
                </c:pt>
                <c:pt idx="119">
                  <c:v>1.4743783055440995E-2</c:v>
                </c:pt>
                <c:pt idx="120">
                  <c:v>9.9493808251887791E-3</c:v>
                </c:pt>
                <c:pt idx="121">
                  <c:v>9.9700471158192666E-3</c:v>
                </c:pt>
                <c:pt idx="122">
                  <c:v>1.2986888034787779E-2</c:v>
                </c:pt>
                <c:pt idx="123">
                  <c:v>1.1648752704439304E-2</c:v>
                </c:pt>
                <c:pt idx="124">
                  <c:v>1.0822741109611199E-2</c:v>
                </c:pt>
                <c:pt idx="125">
                  <c:v>8.0978879362577569E-3</c:v>
                </c:pt>
                <c:pt idx="126">
                  <c:v>6.1039371490865871E-3</c:v>
                </c:pt>
                <c:pt idx="127">
                  <c:v>2.0408967091835248E-3</c:v>
                </c:pt>
                <c:pt idx="128">
                  <c:v>-8.2668332111861392E-3</c:v>
                </c:pt>
                <c:pt idx="129">
                  <c:v>-9.1704230003878812E-3</c:v>
                </c:pt>
                <c:pt idx="130">
                  <c:v>-9.3283281651973388E-3</c:v>
                </c:pt>
                <c:pt idx="131">
                  <c:v>-1.0973154464467415E-2</c:v>
                </c:pt>
                <c:pt idx="132">
                  <c:v>-1.5780715423090869E-2</c:v>
                </c:pt>
                <c:pt idx="133">
                  <c:v>-1.6860961424131293E-2</c:v>
                </c:pt>
                <c:pt idx="134">
                  <c:v>-2.1394100412433781E-2</c:v>
                </c:pt>
                <c:pt idx="135">
                  <c:v>-2.4221072749668865E-2</c:v>
                </c:pt>
                <c:pt idx="136">
                  <c:v>-2.5143580225281473E-2</c:v>
                </c:pt>
                <c:pt idx="137">
                  <c:v>-2.5776978828835721E-2</c:v>
                </c:pt>
                <c:pt idx="138">
                  <c:v>-2.0998101755070615E-2</c:v>
                </c:pt>
                <c:pt idx="139">
                  <c:v>-2.0715090945244062E-2</c:v>
                </c:pt>
                <c:pt idx="140">
                  <c:v>-1.6774511432559924E-2</c:v>
                </c:pt>
                <c:pt idx="141">
                  <c:v>-1.6971520676857088E-2</c:v>
                </c:pt>
                <c:pt idx="142">
                  <c:v>-1.2059526892530655E-2</c:v>
                </c:pt>
                <c:pt idx="143">
                  <c:v>-8.6868929989243546E-3</c:v>
                </c:pt>
                <c:pt idx="144">
                  <c:v>-4.1021548362557975E-3</c:v>
                </c:pt>
                <c:pt idx="145">
                  <c:v>-2.0583817590019773E-3</c:v>
                </c:pt>
                <c:pt idx="146">
                  <c:v>-2.6649839599117986E-3</c:v>
                </c:pt>
                <c:pt idx="147">
                  <c:v>-3.5887991634665981E-3</c:v>
                </c:pt>
                <c:pt idx="148">
                  <c:v>1.0804606415403886E-3</c:v>
                </c:pt>
                <c:pt idx="149">
                  <c:v>3.0336802960416742E-3</c:v>
                </c:pt>
                <c:pt idx="150">
                  <c:v>7.3343907719460449E-3</c:v>
                </c:pt>
                <c:pt idx="151">
                  <c:v>2.3197397456332508E-3</c:v>
                </c:pt>
                <c:pt idx="152">
                  <c:v>5.3443003566988334E-3</c:v>
                </c:pt>
                <c:pt idx="153">
                  <c:v>5.5295620163699211E-3</c:v>
                </c:pt>
                <c:pt idx="154">
                  <c:v>1.2583784971808218E-3</c:v>
                </c:pt>
                <c:pt idx="155">
                  <c:v>3.0749892319138772E-4</c:v>
                </c:pt>
                <c:pt idx="156">
                  <c:v>-2.831422459346658E-3</c:v>
                </c:pt>
                <c:pt idx="157">
                  <c:v>-5.802921443880428E-3</c:v>
                </c:pt>
                <c:pt idx="158">
                  <c:v>-1.1905071655421193E-2</c:v>
                </c:pt>
                <c:pt idx="159">
                  <c:v>-1.0514783387849995E-2</c:v>
                </c:pt>
                <c:pt idx="160">
                  <c:v>-6.1149548233006557E-3</c:v>
                </c:pt>
                <c:pt idx="161">
                  <c:v>-5.1897331275500488E-3</c:v>
                </c:pt>
                <c:pt idx="162">
                  <c:v>-2.7700206733355104E-3</c:v>
                </c:pt>
                <c:pt idx="163">
                  <c:v>-4.1677578936872434E-4</c:v>
                </c:pt>
                <c:pt idx="164">
                  <c:v>1.9768623530273602E-3</c:v>
                </c:pt>
                <c:pt idx="165">
                  <c:v>5.7724977769441771E-4</c:v>
                </c:pt>
                <c:pt idx="166">
                  <c:v>2.8246636689232343E-3</c:v>
                </c:pt>
                <c:pt idx="167">
                  <c:v>2.2655090778564702E-3</c:v>
                </c:pt>
                <c:pt idx="168">
                  <c:v>3.002789151904238E-3</c:v>
                </c:pt>
                <c:pt idx="169">
                  <c:v>2.4857878192884111E-3</c:v>
                </c:pt>
                <c:pt idx="170">
                  <c:v>4.4909440197234834E-3</c:v>
                </c:pt>
                <c:pt idx="171">
                  <c:v>7.3255558090351627E-3</c:v>
                </c:pt>
                <c:pt idx="172">
                  <c:v>8.3761114079656182E-3</c:v>
                </c:pt>
                <c:pt idx="173">
                  <c:v>1.1519126998025986E-2</c:v>
                </c:pt>
                <c:pt idx="174">
                  <c:v>7.7553380580635753E-3</c:v>
                </c:pt>
                <c:pt idx="175">
                  <c:v>4.6143262527669274E-3</c:v>
                </c:pt>
                <c:pt idx="176">
                  <c:v>5.2937747658564557E-3</c:v>
                </c:pt>
                <c:pt idx="177">
                  <c:v>5.9598073262705706E-3</c:v>
                </c:pt>
                <c:pt idx="178">
                  <c:v>6.5966071475565824E-3</c:v>
                </c:pt>
                <c:pt idx="179">
                  <c:v>5.561347625954241E-3</c:v>
                </c:pt>
                <c:pt idx="180">
                  <c:v>6.2604116349686961E-3</c:v>
                </c:pt>
                <c:pt idx="181">
                  <c:v>1.7805233819333174E-3</c:v>
                </c:pt>
                <c:pt idx="182">
                  <c:v>4.0598699544547728E-3</c:v>
                </c:pt>
                <c:pt idx="183">
                  <c:v>2.6304574066016717E-3</c:v>
                </c:pt>
                <c:pt idx="184">
                  <c:v>3.1802127213657883E-3</c:v>
                </c:pt>
                <c:pt idx="185">
                  <c:v>3.2653672633128211E-3</c:v>
                </c:pt>
                <c:pt idx="186">
                  <c:v>6.0532997371382027E-3</c:v>
                </c:pt>
                <c:pt idx="187">
                  <c:v>8.5761667136348071E-3</c:v>
                </c:pt>
                <c:pt idx="188">
                  <c:v>5.5058693897918204E-3</c:v>
                </c:pt>
                <c:pt idx="189">
                  <c:v>8.9894799045272741E-3</c:v>
                </c:pt>
                <c:pt idx="190">
                  <c:v>9.6930200802203825E-3</c:v>
                </c:pt>
                <c:pt idx="191">
                  <c:v>1.0736338168094973E-2</c:v>
                </c:pt>
                <c:pt idx="192">
                  <c:v>3.8227047514218168E-3</c:v>
                </c:pt>
                <c:pt idx="193">
                  <c:v>3.1669328023881879E-3</c:v>
                </c:pt>
                <c:pt idx="194">
                  <c:v>2.9851886508370992E-3</c:v>
                </c:pt>
                <c:pt idx="195">
                  <c:v>2.501457848211229E-3</c:v>
                </c:pt>
                <c:pt idx="196">
                  <c:v>-1.5688683077021842E-4</c:v>
                </c:pt>
                <c:pt idx="197">
                  <c:v>-1.5985160058095207E-3</c:v>
                </c:pt>
                <c:pt idx="198">
                  <c:v>-2.7943487692443855E-3</c:v>
                </c:pt>
                <c:pt idx="199">
                  <c:v>-5.7321390204539274E-4</c:v>
                </c:pt>
                <c:pt idx="200">
                  <c:v>2.458461223091131E-3</c:v>
                </c:pt>
                <c:pt idx="201">
                  <c:v>8.6208907337637086E-4</c:v>
                </c:pt>
                <c:pt idx="202">
                  <c:v>1.6591271266084631E-3</c:v>
                </c:pt>
                <c:pt idx="203">
                  <c:v>-1.7115718291626295E-3</c:v>
                </c:pt>
                <c:pt idx="204">
                  <c:v>-4.1739014245348802E-3</c:v>
                </c:pt>
                <c:pt idx="205">
                  <c:v>-5.5010521342267749E-4</c:v>
                </c:pt>
                <c:pt idx="206">
                  <c:v>2.2245766228676661E-3</c:v>
                </c:pt>
                <c:pt idx="207">
                  <c:v>4.6218682354494736E-3</c:v>
                </c:pt>
                <c:pt idx="208">
                  <c:v>1.3036233662140309E-2</c:v>
                </c:pt>
                <c:pt idx="209">
                  <c:v>2.0330445972530156E-3</c:v>
                </c:pt>
                <c:pt idx="210">
                  <c:v>-1.1232274275903981E-3</c:v>
                </c:pt>
                <c:pt idx="211">
                  <c:v>-2.5961971848833393E-3</c:v>
                </c:pt>
                <c:pt idx="212">
                  <c:v>-2.1445692694496421E-3</c:v>
                </c:pt>
                <c:pt idx="213">
                  <c:v>-1.8673158147901811E-3</c:v>
                </c:pt>
                <c:pt idx="214">
                  <c:v>-4.2081023515611674E-3</c:v>
                </c:pt>
                <c:pt idx="215">
                  <c:v>-4.6050711802030839E-3</c:v>
                </c:pt>
                <c:pt idx="216">
                  <c:v>-4.0674292764648276E-3</c:v>
                </c:pt>
                <c:pt idx="217">
                  <c:v>-4.1025988703932703E-4</c:v>
                </c:pt>
                <c:pt idx="218">
                  <c:v>3.1393768145795281E-4</c:v>
                </c:pt>
                <c:pt idx="219">
                  <c:v>1.854073264290157E-3</c:v>
                </c:pt>
                <c:pt idx="220">
                  <c:v>6.3341790783615834E-3</c:v>
                </c:pt>
                <c:pt idx="221">
                  <c:v>9.5015040646233007E-3</c:v>
                </c:pt>
                <c:pt idx="222">
                  <c:v>1.0012959005826126E-2</c:v>
                </c:pt>
                <c:pt idx="223">
                  <c:v>1.0920774676827755E-2</c:v>
                </c:pt>
                <c:pt idx="224">
                  <c:v>1.5989821882392674E-2</c:v>
                </c:pt>
                <c:pt idx="225">
                  <c:v>1.824364730044304E-2</c:v>
                </c:pt>
                <c:pt idx="226">
                  <c:v>1.9324774289488672E-2</c:v>
                </c:pt>
                <c:pt idx="227">
                  <c:v>2.3771700547836949E-2</c:v>
                </c:pt>
                <c:pt idx="228">
                  <c:v>2.5737811567035224E-2</c:v>
                </c:pt>
                <c:pt idx="229">
                  <c:v>2.6897652963089276E-2</c:v>
                </c:pt>
                <c:pt idx="230">
                  <c:v>2.6734307147491393E-2</c:v>
                </c:pt>
                <c:pt idx="231">
                  <c:v>2.6324249917931537E-2</c:v>
                </c:pt>
                <c:pt idx="232">
                  <c:v>2.4232858651637636E-2</c:v>
                </c:pt>
                <c:pt idx="233">
                  <c:v>2.4286393111291112E-2</c:v>
                </c:pt>
                <c:pt idx="234">
                  <c:v>2.6508372245072735E-2</c:v>
                </c:pt>
                <c:pt idx="235">
                  <c:v>2.0503000596817957E-2</c:v>
                </c:pt>
                <c:pt idx="236">
                  <c:v>2.2910446651602391E-2</c:v>
                </c:pt>
                <c:pt idx="237">
                  <c:v>1.930761348008881E-2</c:v>
                </c:pt>
                <c:pt idx="238">
                  <c:v>1.7974812589310531E-2</c:v>
                </c:pt>
                <c:pt idx="239">
                  <c:v>1.3490267445614518E-2</c:v>
                </c:pt>
                <c:pt idx="240">
                  <c:v>1.5441362892157348E-2</c:v>
                </c:pt>
                <c:pt idx="241">
                  <c:v>1.1385946036258691E-2</c:v>
                </c:pt>
                <c:pt idx="242">
                  <c:v>8.7471301208263824E-3</c:v>
                </c:pt>
                <c:pt idx="243">
                  <c:v>2.4736219890210964E-3</c:v>
                </c:pt>
                <c:pt idx="244">
                  <c:v>5.9728054263650798E-3</c:v>
                </c:pt>
                <c:pt idx="245">
                  <c:v>4.5684933621027921E-3</c:v>
                </c:pt>
                <c:pt idx="246">
                  <c:v>1.0564738337857378E-2</c:v>
                </c:pt>
                <c:pt idx="247">
                  <c:v>1.1866188520390432E-2</c:v>
                </c:pt>
                <c:pt idx="248">
                  <c:v>1.520542069357355E-2</c:v>
                </c:pt>
                <c:pt idx="249">
                  <c:v>1.5810256650797078E-2</c:v>
                </c:pt>
                <c:pt idx="250">
                  <c:v>1.7977489621420498E-2</c:v>
                </c:pt>
                <c:pt idx="251">
                  <c:v>2.0547449641533218E-2</c:v>
                </c:pt>
                <c:pt idx="252">
                  <c:v>2.0493974303292278E-2</c:v>
                </c:pt>
                <c:pt idx="253">
                  <c:v>2.0155481430143778E-2</c:v>
                </c:pt>
                <c:pt idx="254">
                  <c:v>2.2808465227320183E-2</c:v>
                </c:pt>
                <c:pt idx="255">
                  <c:v>2.4471114945135083E-2</c:v>
                </c:pt>
                <c:pt idx="256">
                  <c:v>2.6342382656398565E-2</c:v>
                </c:pt>
                <c:pt idx="257">
                  <c:v>2.8371212083532375E-2</c:v>
                </c:pt>
                <c:pt idx="258">
                  <c:v>2.4709335896387803E-2</c:v>
                </c:pt>
                <c:pt idx="259">
                  <c:v>2.0595372474778446E-2</c:v>
                </c:pt>
                <c:pt idx="260">
                  <c:v>2.2266499788554092E-2</c:v>
                </c:pt>
                <c:pt idx="261">
                  <c:v>3.3791235498939573E-2</c:v>
                </c:pt>
                <c:pt idx="262">
                  <c:v>2.8188898983770694E-2</c:v>
                </c:pt>
                <c:pt idx="263">
                  <c:v>2.9881822071487332E-2</c:v>
                </c:pt>
                <c:pt idx="264">
                  <c:v>2.5461515467494589E-2</c:v>
                </c:pt>
                <c:pt idx="265">
                  <c:v>2.4686947627897818E-2</c:v>
                </c:pt>
                <c:pt idx="266">
                  <c:v>2.4210704457160601E-2</c:v>
                </c:pt>
                <c:pt idx="267">
                  <c:v>2.7760581705718199E-2</c:v>
                </c:pt>
                <c:pt idx="268">
                  <c:v>2.6681724642753764E-2</c:v>
                </c:pt>
                <c:pt idx="269">
                  <c:v>3.2516124608077936E-2</c:v>
                </c:pt>
                <c:pt idx="270">
                  <c:v>3.8045952444353812E-2</c:v>
                </c:pt>
                <c:pt idx="271">
                  <c:v>4.4293346247704965E-2</c:v>
                </c:pt>
                <c:pt idx="272">
                  <c:v>4.3822618555605986E-2</c:v>
                </c:pt>
                <c:pt idx="273">
                  <c:v>4.2926511072521663E-2</c:v>
                </c:pt>
                <c:pt idx="274">
                  <c:v>4.3663530682750355E-2</c:v>
                </c:pt>
                <c:pt idx="275">
                  <c:v>4.2371395043465883E-2</c:v>
                </c:pt>
                <c:pt idx="276">
                  <c:v>4.8148955439236502E-2</c:v>
                </c:pt>
                <c:pt idx="277">
                  <c:v>5.5357023109160623E-2</c:v>
                </c:pt>
                <c:pt idx="278">
                  <c:v>5.6792722066092136E-2</c:v>
                </c:pt>
                <c:pt idx="279">
                  <c:v>5.3495648241962686E-2</c:v>
                </c:pt>
                <c:pt idx="280">
                  <c:v>5.1215587134438578E-2</c:v>
                </c:pt>
                <c:pt idx="281">
                  <c:v>5.1362808313555296E-2</c:v>
                </c:pt>
                <c:pt idx="282">
                  <c:v>4.9031550047606183E-2</c:v>
                </c:pt>
                <c:pt idx="283">
                  <c:v>4.6216957947900705E-2</c:v>
                </c:pt>
                <c:pt idx="284">
                  <c:v>4.4299089228069848E-2</c:v>
                </c:pt>
                <c:pt idx="285">
                  <c:v>4.4090692490658792E-2</c:v>
                </c:pt>
                <c:pt idx="286">
                  <c:v>4.4959090131715326E-2</c:v>
                </c:pt>
                <c:pt idx="287">
                  <c:v>4.6112947895593566E-2</c:v>
                </c:pt>
                <c:pt idx="288">
                  <c:v>4.515084406533424E-2</c:v>
                </c:pt>
                <c:pt idx="289">
                  <c:v>4.3188467656359641E-2</c:v>
                </c:pt>
                <c:pt idx="290">
                  <c:v>4.032969182358466E-2</c:v>
                </c:pt>
                <c:pt idx="291">
                  <c:v>3.6922139219511041E-2</c:v>
                </c:pt>
                <c:pt idx="292">
                  <c:v>3.6744785710864272E-2</c:v>
                </c:pt>
                <c:pt idx="293">
                  <c:v>3.5098049687541724E-2</c:v>
                </c:pt>
                <c:pt idx="294">
                  <c:v>3.5217155866494543E-2</c:v>
                </c:pt>
                <c:pt idx="295">
                  <c:v>3.6851800488857708E-2</c:v>
                </c:pt>
                <c:pt idx="296">
                  <c:v>3.5287476611482183E-2</c:v>
                </c:pt>
                <c:pt idx="297">
                  <c:v>3.4937378685382083E-2</c:v>
                </c:pt>
                <c:pt idx="298">
                  <c:v>3.7317818779079963E-2</c:v>
                </c:pt>
                <c:pt idx="299">
                  <c:v>3.9588610620698406E-2</c:v>
                </c:pt>
                <c:pt idx="300">
                  <c:v>3.9675566924175946E-2</c:v>
                </c:pt>
                <c:pt idx="301">
                  <c:v>4.1614581752952753E-2</c:v>
                </c:pt>
                <c:pt idx="302">
                  <c:v>4.3001783462784944E-2</c:v>
                </c:pt>
                <c:pt idx="303">
                  <c:v>4.5354641484752101E-2</c:v>
                </c:pt>
                <c:pt idx="304">
                  <c:v>5.0240640291034394E-2</c:v>
                </c:pt>
                <c:pt idx="305">
                  <c:v>5.1229005412075097E-2</c:v>
                </c:pt>
                <c:pt idx="306">
                  <c:v>4.7470096242974616E-2</c:v>
                </c:pt>
                <c:pt idx="307">
                  <c:v>4.7371634291944069E-2</c:v>
                </c:pt>
                <c:pt idx="308">
                  <c:v>4.7681945197022998E-2</c:v>
                </c:pt>
                <c:pt idx="309">
                  <c:v>4.9852624506333078E-2</c:v>
                </c:pt>
                <c:pt idx="310">
                  <c:v>4.763862542710335E-2</c:v>
                </c:pt>
                <c:pt idx="311">
                  <c:v>5.0043759456829949E-2</c:v>
                </c:pt>
                <c:pt idx="312">
                  <c:v>5.3179729321433257E-2</c:v>
                </c:pt>
                <c:pt idx="313">
                  <c:v>5.8799011605750996E-2</c:v>
                </c:pt>
                <c:pt idx="314">
                  <c:v>6.3959986130681656E-2</c:v>
                </c:pt>
                <c:pt idx="315">
                  <c:v>6.540754954524769E-2</c:v>
                </c:pt>
                <c:pt idx="316">
                  <c:v>7.332950822119555E-2</c:v>
                </c:pt>
                <c:pt idx="317">
                  <c:v>7.7801575557402303E-2</c:v>
                </c:pt>
                <c:pt idx="318">
                  <c:v>7.5166690620855153E-2</c:v>
                </c:pt>
                <c:pt idx="319">
                  <c:v>7.6693879394750669E-2</c:v>
                </c:pt>
                <c:pt idx="320">
                  <c:v>7.4773653299132409E-2</c:v>
                </c:pt>
                <c:pt idx="321">
                  <c:v>8.8339931481562092E-2</c:v>
                </c:pt>
                <c:pt idx="322">
                  <c:v>8.5970170444900434E-2</c:v>
                </c:pt>
                <c:pt idx="323">
                  <c:v>7.7408702893090126E-2</c:v>
                </c:pt>
                <c:pt idx="324">
                  <c:v>7.1896382604064793E-2</c:v>
                </c:pt>
                <c:pt idx="325">
                  <c:v>7.1931616729456194E-2</c:v>
                </c:pt>
                <c:pt idx="326">
                  <c:v>6.8919488860364503E-2</c:v>
                </c:pt>
                <c:pt idx="327">
                  <c:v>6.7031987776984214E-2</c:v>
                </c:pt>
                <c:pt idx="328">
                  <c:v>5.6304171272246198E-2</c:v>
                </c:pt>
                <c:pt idx="329">
                  <c:v>6.3505333446276291E-2</c:v>
                </c:pt>
                <c:pt idx="330">
                  <c:v>6.4488228436870243E-2</c:v>
                </c:pt>
                <c:pt idx="331">
                  <c:v>6.1672342573396183E-2</c:v>
                </c:pt>
                <c:pt idx="332">
                  <c:v>6.2724881699916593E-2</c:v>
                </c:pt>
                <c:pt idx="333">
                  <c:v>6.3984155737842913E-2</c:v>
                </c:pt>
                <c:pt idx="334">
                  <c:v>6.1411293814185981E-2</c:v>
                </c:pt>
                <c:pt idx="335">
                  <c:v>6.04315993348001E-2</c:v>
                </c:pt>
                <c:pt idx="336">
                  <c:v>5.8589112632355805E-2</c:v>
                </c:pt>
                <c:pt idx="337">
                  <c:v>5.9552576468414269E-2</c:v>
                </c:pt>
                <c:pt idx="338">
                  <c:v>5.8595967072828339E-2</c:v>
                </c:pt>
                <c:pt idx="339">
                  <c:v>5.7740559903484791E-2</c:v>
                </c:pt>
                <c:pt idx="340">
                  <c:v>5.7262276887974667E-2</c:v>
                </c:pt>
                <c:pt idx="341">
                  <c:v>5.6414579208054941E-2</c:v>
                </c:pt>
                <c:pt idx="342">
                  <c:v>5.4094626464790692E-2</c:v>
                </c:pt>
                <c:pt idx="343">
                  <c:v>5.2867298335827678E-2</c:v>
                </c:pt>
                <c:pt idx="344">
                  <c:v>5.0537394058907399E-2</c:v>
                </c:pt>
                <c:pt idx="345">
                  <c:v>5.2310304239140501E-2</c:v>
                </c:pt>
                <c:pt idx="346">
                  <c:v>5.3018752451290452E-2</c:v>
                </c:pt>
                <c:pt idx="347">
                  <c:v>5.2609590345711853E-2</c:v>
                </c:pt>
                <c:pt idx="348">
                  <c:v>5.2449986402138209E-2</c:v>
                </c:pt>
                <c:pt idx="349">
                  <c:v>5.3847169033190159E-2</c:v>
                </c:pt>
                <c:pt idx="350">
                  <c:v>5.5492369388224778E-2</c:v>
                </c:pt>
                <c:pt idx="351">
                  <c:v>5.8968363511062598E-2</c:v>
                </c:pt>
                <c:pt idx="352">
                  <c:v>5.9397879275674519E-2</c:v>
                </c:pt>
                <c:pt idx="353">
                  <c:v>6.2724664562796434E-2</c:v>
                </c:pt>
                <c:pt idx="354">
                  <c:v>6.5622385013548029E-2</c:v>
                </c:pt>
                <c:pt idx="355">
                  <c:v>6.3272493374758348E-2</c:v>
                </c:pt>
                <c:pt idx="356">
                  <c:v>5.9795105936958456E-2</c:v>
                </c:pt>
                <c:pt idx="357">
                  <c:v>5.2489764947584554E-2</c:v>
                </c:pt>
                <c:pt idx="358">
                  <c:v>4.9104853476430482E-2</c:v>
                </c:pt>
                <c:pt idx="359">
                  <c:v>5.2485548384874438E-2</c:v>
                </c:pt>
                <c:pt idx="360">
                  <c:v>4.956762270364154E-2</c:v>
                </c:pt>
                <c:pt idx="361">
                  <c:v>4.4360278841051662E-2</c:v>
                </c:pt>
                <c:pt idx="362">
                  <c:v>4.7069976401038299E-2</c:v>
                </c:pt>
                <c:pt idx="363">
                  <c:v>4.3259160708309798E-2</c:v>
                </c:pt>
                <c:pt idx="364">
                  <c:v>4.1906552892054874E-2</c:v>
                </c:pt>
                <c:pt idx="365">
                  <c:v>4.0664609815320156E-2</c:v>
                </c:pt>
                <c:pt idx="366">
                  <c:v>4.1520123743291004E-2</c:v>
                </c:pt>
                <c:pt idx="367">
                  <c:v>4.9103896459398839E-2</c:v>
                </c:pt>
                <c:pt idx="368">
                  <c:v>5.3875847855920846E-2</c:v>
                </c:pt>
                <c:pt idx="369">
                  <c:v>5.3447409848813333E-2</c:v>
                </c:pt>
                <c:pt idx="370">
                  <c:v>4.745119494291522E-2</c:v>
                </c:pt>
                <c:pt idx="371">
                  <c:v>4.4098435429173535E-2</c:v>
                </c:pt>
                <c:pt idx="372">
                  <c:v>4.7047640823835585E-2</c:v>
                </c:pt>
                <c:pt idx="373">
                  <c:v>4.914293070284783E-2</c:v>
                </c:pt>
                <c:pt idx="374">
                  <c:v>5.0265881303448695E-2</c:v>
                </c:pt>
                <c:pt idx="375">
                  <c:v>5.1641620629539017E-2</c:v>
                </c:pt>
                <c:pt idx="376">
                  <c:v>5.0116700725255363E-2</c:v>
                </c:pt>
                <c:pt idx="377">
                  <c:v>4.6814057743688242E-2</c:v>
                </c:pt>
                <c:pt idx="378">
                  <c:v>4.6355634792276806E-2</c:v>
                </c:pt>
                <c:pt idx="379">
                  <c:v>4.7238873758240631E-2</c:v>
                </c:pt>
                <c:pt idx="380">
                  <c:v>4.6975292586145009E-2</c:v>
                </c:pt>
                <c:pt idx="381">
                  <c:v>3.9873848016867934E-2</c:v>
                </c:pt>
                <c:pt idx="382">
                  <c:v>4.3679918829743154E-2</c:v>
                </c:pt>
                <c:pt idx="383">
                  <c:v>4.3149761425109054E-2</c:v>
                </c:pt>
                <c:pt idx="384">
                  <c:v>4.4020582792522696E-2</c:v>
                </c:pt>
                <c:pt idx="385">
                  <c:v>4.70515125028967E-2</c:v>
                </c:pt>
                <c:pt idx="386">
                  <c:v>5.2210253654173908E-2</c:v>
                </c:pt>
                <c:pt idx="387">
                  <c:v>5.2519055048822795E-2</c:v>
                </c:pt>
                <c:pt idx="388">
                  <c:v>5.5448529180466201E-2</c:v>
                </c:pt>
                <c:pt idx="389">
                  <c:v>6.1927636746905226E-2</c:v>
                </c:pt>
                <c:pt idx="390">
                  <c:v>6.2886227551677693E-2</c:v>
                </c:pt>
                <c:pt idx="391">
                  <c:v>6.0838566129037666E-2</c:v>
                </c:pt>
                <c:pt idx="392">
                  <c:v>6.0951161221823258E-2</c:v>
                </c:pt>
                <c:pt idx="393">
                  <c:v>6.5108721960351307E-2</c:v>
                </c:pt>
                <c:pt idx="394">
                  <c:v>7.0702015740189195E-2</c:v>
                </c:pt>
                <c:pt idx="395">
                  <c:v>6.910640285813463E-2</c:v>
                </c:pt>
                <c:pt idx="396">
                  <c:v>6.3421527429306582E-2</c:v>
                </c:pt>
                <c:pt idx="397">
                  <c:v>5.804232722367722E-2</c:v>
                </c:pt>
                <c:pt idx="398">
                  <c:v>6.0737861694664851E-2</c:v>
                </c:pt>
                <c:pt idx="399">
                  <c:v>6.2010776197820104E-2</c:v>
                </c:pt>
                <c:pt idx="400">
                  <c:v>6.5677718833512616E-2</c:v>
                </c:pt>
                <c:pt idx="401">
                  <c:v>6.5994415246006161E-2</c:v>
                </c:pt>
                <c:pt idx="402">
                  <c:v>7.2962291281210095E-2</c:v>
                </c:pt>
                <c:pt idx="403">
                  <c:v>7.5527102476564772E-2</c:v>
                </c:pt>
                <c:pt idx="404">
                  <c:v>7.4202323100274983E-2</c:v>
                </c:pt>
                <c:pt idx="405">
                  <c:v>7.2122747418878586E-2</c:v>
                </c:pt>
                <c:pt idx="406">
                  <c:v>7.1602652010321011E-2</c:v>
                </c:pt>
                <c:pt idx="407">
                  <c:v>7.3754825935587423E-2</c:v>
                </c:pt>
                <c:pt idx="408">
                  <c:v>7.1907823631394724E-2</c:v>
                </c:pt>
                <c:pt idx="409">
                  <c:v>7.1334717986857032E-2</c:v>
                </c:pt>
                <c:pt idx="410">
                  <c:v>6.8208639007930949E-2</c:v>
                </c:pt>
                <c:pt idx="411">
                  <c:v>6.3703423729853187E-2</c:v>
                </c:pt>
                <c:pt idx="412">
                  <c:v>6.9016953859027008E-2</c:v>
                </c:pt>
                <c:pt idx="413">
                  <c:v>6.814004213571459E-2</c:v>
                </c:pt>
                <c:pt idx="414">
                  <c:v>6.8626153573738385E-2</c:v>
                </c:pt>
                <c:pt idx="415">
                  <c:v>6.395924085947774E-2</c:v>
                </c:pt>
                <c:pt idx="416">
                  <c:v>6.2216271961368093E-2</c:v>
                </c:pt>
                <c:pt idx="417">
                  <c:v>5.9814212715783195E-2</c:v>
                </c:pt>
                <c:pt idx="418">
                  <c:v>5.7888719568749331E-2</c:v>
                </c:pt>
                <c:pt idx="419">
                  <c:v>5.6769648712160482E-2</c:v>
                </c:pt>
                <c:pt idx="420">
                  <c:v>5.9986791585310735E-2</c:v>
                </c:pt>
                <c:pt idx="421">
                  <c:v>6.1055799767671379E-2</c:v>
                </c:pt>
                <c:pt idx="422">
                  <c:v>6.3063591449976877E-2</c:v>
                </c:pt>
                <c:pt idx="423">
                  <c:v>6.5748722644587365E-2</c:v>
                </c:pt>
                <c:pt idx="424">
                  <c:v>6.4579620295514992E-2</c:v>
                </c:pt>
                <c:pt idx="425">
                  <c:v>6.5591255170430018E-2</c:v>
                </c:pt>
                <c:pt idx="426">
                  <c:v>7.0364500962744173E-2</c:v>
                </c:pt>
                <c:pt idx="427">
                  <c:v>6.9255463374402956E-2</c:v>
                </c:pt>
                <c:pt idx="428">
                  <c:v>6.8308113769912318E-2</c:v>
                </c:pt>
                <c:pt idx="429">
                  <c:v>6.7031488912358411E-2</c:v>
                </c:pt>
                <c:pt idx="430">
                  <c:v>6.752161327959097E-2</c:v>
                </c:pt>
                <c:pt idx="431">
                  <c:v>7.1812050346403061E-2</c:v>
                </c:pt>
                <c:pt idx="432">
                  <c:v>7.7000061756415772E-2</c:v>
                </c:pt>
                <c:pt idx="433">
                  <c:v>8.5531669734137644E-2</c:v>
                </c:pt>
                <c:pt idx="434">
                  <c:v>8.3797745412941299E-2</c:v>
                </c:pt>
                <c:pt idx="435">
                  <c:v>9.54048914354855E-2</c:v>
                </c:pt>
                <c:pt idx="436">
                  <c:v>0.10030784408299677</c:v>
                </c:pt>
                <c:pt idx="437">
                  <c:v>0.10044670647542243</c:v>
                </c:pt>
                <c:pt idx="438">
                  <c:v>0.10031754123277206</c:v>
                </c:pt>
                <c:pt idx="439">
                  <c:v>0.10721879004303458</c:v>
                </c:pt>
                <c:pt idx="440">
                  <c:v>0.11842264421516824</c:v>
                </c:pt>
                <c:pt idx="441">
                  <c:v>0.12822085584760268</c:v>
                </c:pt>
                <c:pt idx="442">
                  <c:v>0.1449824366717283</c:v>
                </c:pt>
                <c:pt idx="443">
                  <c:v>0.15633999923668376</c:v>
                </c:pt>
                <c:pt idx="444">
                  <c:v>0.15411544909528269</c:v>
                </c:pt>
                <c:pt idx="445">
                  <c:v>0.15289235664348774</c:v>
                </c:pt>
                <c:pt idx="446">
                  <c:v>0.15436291759318099</c:v>
                </c:pt>
                <c:pt idx="447">
                  <c:v>0.15854915404352549</c:v>
                </c:pt>
                <c:pt idx="448">
                  <c:v>0.15937049095408246</c:v>
                </c:pt>
                <c:pt idx="449">
                  <c:v>0.16288504851967153</c:v>
                </c:pt>
                <c:pt idx="450">
                  <c:v>0.16764209330860852</c:v>
                </c:pt>
                <c:pt idx="451">
                  <c:v>0.17147949792457629</c:v>
                </c:pt>
                <c:pt idx="452">
                  <c:v>0.17755205758811698</c:v>
                </c:pt>
                <c:pt idx="453">
                  <c:v>0.17481795180631343</c:v>
                </c:pt>
                <c:pt idx="454">
                  <c:v>0.17463797411724732</c:v>
                </c:pt>
                <c:pt idx="455">
                  <c:v>0.17998283511502519</c:v>
                </c:pt>
                <c:pt idx="456">
                  <c:v>0.1821311332968038</c:v>
                </c:pt>
                <c:pt idx="457">
                  <c:v>0.17495652068251058</c:v>
                </c:pt>
                <c:pt idx="458">
                  <c:v>0.17293190745470643</c:v>
                </c:pt>
                <c:pt idx="459">
                  <c:v>0.16981497465453702</c:v>
                </c:pt>
                <c:pt idx="460">
                  <c:v>0.16114095836448958</c:v>
                </c:pt>
                <c:pt idx="461">
                  <c:v>0.15565526932897694</c:v>
                </c:pt>
                <c:pt idx="462">
                  <c:v>0.15772882117381556</c:v>
                </c:pt>
                <c:pt idx="463">
                  <c:v>0.17064096355555292</c:v>
                </c:pt>
                <c:pt idx="464">
                  <c:v>0.16792341432674909</c:v>
                </c:pt>
                <c:pt idx="465">
                  <c:v>0.16192257750459027</c:v>
                </c:pt>
                <c:pt idx="466">
                  <c:v>0.17028557703903741</c:v>
                </c:pt>
                <c:pt idx="467">
                  <c:v>0.17884105892950647</c:v>
                </c:pt>
                <c:pt idx="468">
                  <c:v>0.18634209615215633</c:v>
                </c:pt>
                <c:pt idx="469">
                  <c:v>0.20369703325046373</c:v>
                </c:pt>
                <c:pt idx="470">
                  <c:v>0.19179383998495131</c:v>
                </c:pt>
                <c:pt idx="471">
                  <c:v>0.20002702354681728</c:v>
                </c:pt>
                <c:pt idx="472">
                  <c:v>0.2176673789194917</c:v>
                </c:pt>
                <c:pt idx="473">
                  <c:v>0.22570609227300797</c:v>
                </c:pt>
                <c:pt idx="474">
                  <c:v>0.22364726750461542</c:v>
                </c:pt>
                <c:pt idx="475">
                  <c:v>0.22431643473371804</c:v>
                </c:pt>
                <c:pt idx="476">
                  <c:v>0.21326971272005235</c:v>
                </c:pt>
                <c:pt idx="477">
                  <c:v>0.21393756305947345</c:v>
                </c:pt>
                <c:pt idx="478">
                  <c:v>0.22368938063015112</c:v>
                </c:pt>
                <c:pt idx="479">
                  <c:v>0.23534006085393741</c:v>
                </c:pt>
                <c:pt idx="480">
                  <c:v>0.21920796290222033</c:v>
                </c:pt>
                <c:pt idx="481">
                  <c:v>0.21414317843259156</c:v>
                </c:pt>
                <c:pt idx="482">
                  <c:v>0.2160920578171753</c:v>
                </c:pt>
                <c:pt idx="483">
                  <c:v>0.21520858180944386</c:v>
                </c:pt>
                <c:pt idx="484">
                  <c:v>0.20295342319783582</c:v>
                </c:pt>
                <c:pt idx="485">
                  <c:v>0.21644775043781014</c:v>
                </c:pt>
                <c:pt idx="486">
                  <c:v>0.21723137134873222</c:v>
                </c:pt>
                <c:pt idx="487">
                  <c:v>0.21585157871859117</c:v>
                </c:pt>
                <c:pt idx="488">
                  <c:v>0.20640123633622981</c:v>
                </c:pt>
                <c:pt idx="489">
                  <c:v>0.20360686991963539</c:v>
                </c:pt>
                <c:pt idx="490">
                  <c:v>0.19353770826111438</c:v>
                </c:pt>
                <c:pt idx="491">
                  <c:v>0.18696752320380897</c:v>
                </c:pt>
                <c:pt idx="492">
                  <c:v>0.17951956182160139</c:v>
                </c:pt>
                <c:pt idx="493">
                  <c:v>0.17408010681528899</c:v>
                </c:pt>
                <c:pt idx="494">
                  <c:v>0.16243257308781892</c:v>
                </c:pt>
                <c:pt idx="495">
                  <c:v>0.15011860019363651</c:v>
                </c:pt>
                <c:pt idx="496">
                  <c:v>0.14427069252660296</c:v>
                </c:pt>
                <c:pt idx="497">
                  <c:v>0.14587981797708544</c:v>
                </c:pt>
                <c:pt idx="498">
                  <c:v>0.14569327464091714</c:v>
                </c:pt>
                <c:pt idx="499">
                  <c:v>0.13648243579404418</c:v>
                </c:pt>
                <c:pt idx="500">
                  <c:v>0.13170642498863799</c:v>
                </c:pt>
                <c:pt idx="501">
                  <c:v>0.129892486619515</c:v>
                </c:pt>
                <c:pt idx="502">
                  <c:v>0.13690598043210189</c:v>
                </c:pt>
                <c:pt idx="503">
                  <c:v>0.13904051336828616</c:v>
                </c:pt>
                <c:pt idx="504">
                  <c:v>0.13441486988785206</c:v>
                </c:pt>
                <c:pt idx="505">
                  <c:v>0.129215815504828</c:v>
                </c:pt>
                <c:pt idx="506">
                  <c:v>0.12721147552406908</c:v>
                </c:pt>
                <c:pt idx="507">
                  <c:v>0.13258943586124272</c:v>
                </c:pt>
                <c:pt idx="508">
                  <c:v>0.13948108359684203</c:v>
                </c:pt>
                <c:pt idx="509">
                  <c:v>0.1446254893400403</c:v>
                </c:pt>
                <c:pt idx="510">
                  <c:v>0.15082031447916538</c:v>
                </c:pt>
                <c:pt idx="511">
                  <c:v>0.14870190194385624</c:v>
                </c:pt>
                <c:pt idx="512">
                  <c:v>0.14821085527765071</c:v>
                </c:pt>
                <c:pt idx="513">
                  <c:v>0.15165270760296168</c:v>
                </c:pt>
                <c:pt idx="514">
                  <c:v>0.14670636211495341</c:v>
                </c:pt>
                <c:pt idx="515">
                  <c:v>0.14353740233689566</c:v>
                </c:pt>
                <c:pt idx="516">
                  <c:v>0.13962335892935632</c:v>
                </c:pt>
                <c:pt idx="517">
                  <c:v>0.13887619650281113</c:v>
                </c:pt>
                <c:pt idx="518">
                  <c:v>0.14000792613364049</c:v>
                </c:pt>
                <c:pt idx="519">
                  <c:v>0.14273334858362086</c:v>
                </c:pt>
                <c:pt idx="520">
                  <c:v>0.14221000739146017</c:v>
                </c:pt>
                <c:pt idx="521">
                  <c:v>0.13998729179276168</c:v>
                </c:pt>
                <c:pt idx="522">
                  <c:v>0.13487887811364768</c:v>
                </c:pt>
                <c:pt idx="523">
                  <c:v>0.12768930742272613</c:v>
                </c:pt>
                <c:pt idx="524">
                  <c:v>0.13028797514421842</c:v>
                </c:pt>
                <c:pt idx="525">
                  <c:v>0.13435201723474421</c:v>
                </c:pt>
                <c:pt idx="526">
                  <c:v>0.12721517587619613</c:v>
                </c:pt>
                <c:pt idx="527">
                  <c:v>0.123928919192219</c:v>
                </c:pt>
                <c:pt idx="528">
                  <c:v>0.11986287085323862</c:v>
                </c:pt>
                <c:pt idx="529">
                  <c:v>0.11900102849113872</c:v>
                </c:pt>
                <c:pt idx="530">
                  <c:v>0.12416250134532485</c:v>
                </c:pt>
                <c:pt idx="531">
                  <c:v>0.1231034037044843</c:v>
                </c:pt>
                <c:pt idx="532">
                  <c:v>0.12007698527266283</c:v>
                </c:pt>
                <c:pt idx="533">
                  <c:v>0.12073372793126161</c:v>
                </c:pt>
                <c:pt idx="534">
                  <c:v>0.12036790116256753</c:v>
                </c:pt>
                <c:pt idx="535">
                  <c:v>0.11905952231040799</c:v>
                </c:pt>
                <c:pt idx="536">
                  <c:v>0.11683864606599485</c:v>
                </c:pt>
                <c:pt idx="537">
                  <c:v>0.11271163979524512</c:v>
                </c:pt>
                <c:pt idx="538">
                  <c:v>0.11216870688545677</c:v>
                </c:pt>
                <c:pt idx="539">
                  <c:v>0.10957865215542234</c:v>
                </c:pt>
                <c:pt idx="540">
                  <c:v>0.10717666605596016</c:v>
                </c:pt>
                <c:pt idx="541">
                  <c:v>0.10708475333291055</c:v>
                </c:pt>
                <c:pt idx="542">
                  <c:v>0.1113169891624648</c:v>
                </c:pt>
                <c:pt idx="543">
                  <c:v>0.11403621939591529</c:v>
                </c:pt>
                <c:pt idx="544">
                  <c:v>0.11110746549615286</c:v>
                </c:pt>
                <c:pt idx="545">
                  <c:v>0.1045609564136776</c:v>
                </c:pt>
                <c:pt idx="546">
                  <c:v>9.8597390299536347E-2</c:v>
                </c:pt>
                <c:pt idx="547">
                  <c:v>9.3136770867251015E-2</c:v>
                </c:pt>
                <c:pt idx="548">
                  <c:v>9.0830411840195344E-2</c:v>
                </c:pt>
                <c:pt idx="549">
                  <c:v>9.1529018787589289E-2</c:v>
                </c:pt>
                <c:pt idx="550">
                  <c:v>8.9367477165152615E-2</c:v>
                </c:pt>
                <c:pt idx="551">
                  <c:v>8.634766050322909E-2</c:v>
                </c:pt>
                <c:pt idx="552">
                  <c:v>8.3521082543100131E-2</c:v>
                </c:pt>
                <c:pt idx="553">
                  <c:v>7.7809844861314176E-2</c:v>
                </c:pt>
                <c:pt idx="554">
                  <c:v>7.5133224962694589E-2</c:v>
                </c:pt>
                <c:pt idx="555">
                  <c:v>6.7855377278557782E-2</c:v>
                </c:pt>
                <c:pt idx="556">
                  <c:v>6.4468256503694921E-2</c:v>
                </c:pt>
                <c:pt idx="557">
                  <c:v>6.3536290068551424E-2</c:v>
                </c:pt>
                <c:pt idx="558">
                  <c:v>6.0442434969226279E-2</c:v>
                </c:pt>
                <c:pt idx="559">
                  <c:v>5.4351821876082618E-2</c:v>
                </c:pt>
                <c:pt idx="560">
                  <c:v>4.9430399146075589E-2</c:v>
                </c:pt>
                <c:pt idx="561">
                  <c:v>4.9399338657378451E-2</c:v>
                </c:pt>
                <c:pt idx="562">
                  <c:v>4.6948374092751648E-2</c:v>
                </c:pt>
                <c:pt idx="563">
                  <c:v>4.3926042689999494E-2</c:v>
                </c:pt>
                <c:pt idx="564">
                  <c:v>4.1264637828492733E-2</c:v>
                </c:pt>
                <c:pt idx="565">
                  <c:v>3.8950026927498264E-2</c:v>
                </c:pt>
                <c:pt idx="566">
                  <c:v>3.6595352942590594E-2</c:v>
                </c:pt>
                <c:pt idx="567">
                  <c:v>3.1823715303227099E-2</c:v>
                </c:pt>
                <c:pt idx="568">
                  <c:v>2.8825490853708967E-2</c:v>
                </c:pt>
                <c:pt idx="569">
                  <c:v>2.8629212973394963E-2</c:v>
                </c:pt>
                <c:pt idx="570">
                  <c:v>2.5300092823006874E-2</c:v>
                </c:pt>
                <c:pt idx="571">
                  <c:v>2.1602490360549072E-2</c:v>
                </c:pt>
                <c:pt idx="572">
                  <c:v>1.8121294561627824E-2</c:v>
                </c:pt>
                <c:pt idx="573">
                  <c:v>1.4345079847843722E-2</c:v>
                </c:pt>
                <c:pt idx="574">
                  <c:v>9.6446681414624966E-3</c:v>
                </c:pt>
                <c:pt idx="575">
                  <c:v>7.326400993958565E-3</c:v>
                </c:pt>
                <c:pt idx="576">
                  <c:v>4.5014539849113425E-3</c:v>
                </c:pt>
                <c:pt idx="577">
                  <c:v>6.5369906477101142E-3</c:v>
                </c:pt>
                <c:pt idx="578">
                  <c:v>4.2490483780683874E-3</c:v>
                </c:pt>
                <c:pt idx="579">
                  <c:v>2.2395419813419845E-3</c:v>
                </c:pt>
                <c:pt idx="580">
                  <c:v>1.7264044494609276E-3</c:v>
                </c:pt>
                <c:pt idx="581">
                  <c:v>2.2656304519137749E-3</c:v>
                </c:pt>
                <c:pt idx="582">
                  <c:v>-1.6185829941180729E-3</c:v>
                </c:pt>
                <c:pt idx="583">
                  <c:v>-4.7089853208238872E-3</c:v>
                </c:pt>
                <c:pt idx="584">
                  <c:v>-6.0695163108649836E-3</c:v>
                </c:pt>
                <c:pt idx="585">
                  <c:v>-3.6562270419570053E-3</c:v>
                </c:pt>
                <c:pt idx="586">
                  <c:v>7.1336922722850526E-3</c:v>
                </c:pt>
                <c:pt idx="587">
                  <c:v>2.9000080484936561E-3</c:v>
                </c:pt>
                <c:pt idx="588">
                  <c:v>-1.0822635497042404E-4</c:v>
                </c:pt>
                <c:pt idx="589">
                  <c:v>-4.3688622144011022E-3</c:v>
                </c:pt>
                <c:pt idx="590">
                  <c:v>-7.5243722051968331E-3</c:v>
                </c:pt>
                <c:pt idx="591">
                  <c:v>-1.1914769695241946E-2</c:v>
                </c:pt>
                <c:pt idx="592">
                  <c:v>-1.1533983314308098E-2</c:v>
                </c:pt>
                <c:pt idx="593">
                  <c:v>-8.9774380694719047E-3</c:v>
                </c:pt>
                <c:pt idx="594">
                  <c:v>-9.0462645397373712E-3</c:v>
                </c:pt>
                <c:pt idx="595">
                  <c:v>-6.7573794012129457E-3</c:v>
                </c:pt>
                <c:pt idx="596">
                  <c:v>-4.2387408222915035E-3</c:v>
                </c:pt>
                <c:pt idx="597">
                  <c:v>3.0636907081037709E-3</c:v>
                </c:pt>
                <c:pt idx="598">
                  <c:v>7.0525206827529718E-3</c:v>
                </c:pt>
                <c:pt idx="599">
                  <c:v>1.0454922060588345E-2</c:v>
                </c:pt>
                <c:pt idx="600">
                  <c:v>8.8063099543580492E-3</c:v>
                </c:pt>
                <c:pt idx="601">
                  <c:v>5.6344747348846605E-3</c:v>
                </c:pt>
                <c:pt idx="602">
                  <c:v>4.0196372856970072E-3</c:v>
                </c:pt>
                <c:pt idx="603">
                  <c:v>9.6311143517871026E-3</c:v>
                </c:pt>
                <c:pt idx="604">
                  <c:v>1.5929703538700615E-2</c:v>
                </c:pt>
                <c:pt idx="605">
                  <c:v>1.6369824995931731E-2</c:v>
                </c:pt>
                <c:pt idx="606">
                  <c:v>1.3585027838757292E-2</c:v>
                </c:pt>
                <c:pt idx="607">
                  <c:v>1.5493991974094151E-2</c:v>
                </c:pt>
                <c:pt idx="608">
                  <c:v>2.7053310824360369E-2</c:v>
                </c:pt>
                <c:pt idx="609">
                  <c:v>3.7813566467066691E-2</c:v>
                </c:pt>
                <c:pt idx="610">
                  <c:v>3.4645190862895046E-2</c:v>
                </c:pt>
                <c:pt idx="611">
                  <c:v>5.4115164894184137E-2</c:v>
                </c:pt>
                <c:pt idx="612">
                  <c:v>5.4016982118525639E-2</c:v>
                </c:pt>
                <c:pt idx="613">
                  <c:v>5.2659080112653189E-2</c:v>
                </c:pt>
                <c:pt idx="614">
                  <c:v>5.2571439292668713E-2</c:v>
                </c:pt>
                <c:pt idx="615">
                  <c:v>8.4979257652761278E-2</c:v>
                </c:pt>
                <c:pt idx="616">
                  <c:v>0.10130033260620133</c:v>
                </c:pt>
                <c:pt idx="617">
                  <c:v>0.12410976098602769</c:v>
                </c:pt>
                <c:pt idx="618">
                  <c:v>0.11540991841757042</c:v>
                </c:pt>
                <c:pt idx="619">
                  <c:v>5.8089853396922991E-2</c:v>
                </c:pt>
                <c:pt idx="620">
                  <c:v>4.6926287026324988E-2</c:v>
                </c:pt>
                <c:pt idx="621">
                  <c:v>6.141159533027668E-2</c:v>
                </c:pt>
                <c:pt idx="622">
                  <c:v>6.0612686165571535E-2</c:v>
                </c:pt>
                <c:pt idx="623">
                  <c:v>6.2551431453469142E-2</c:v>
                </c:pt>
                <c:pt idx="624">
                  <c:v>5.5403850574037329E-2</c:v>
                </c:pt>
                <c:pt idx="625">
                  <c:v>6.7246747628507519E-2</c:v>
                </c:pt>
                <c:pt idx="626">
                  <c:v>6.5847590379326304E-2</c:v>
                </c:pt>
                <c:pt idx="627">
                  <c:v>5.3078308378454668E-2</c:v>
                </c:pt>
                <c:pt idx="628">
                  <c:v>2.7490163162586852E-2</c:v>
                </c:pt>
                <c:pt idx="629">
                  <c:v>1.5294045467209853E-2</c:v>
                </c:pt>
                <c:pt idx="630">
                  <c:v>1.3692183456504539E-2</c:v>
                </c:pt>
                <c:pt idx="631">
                  <c:v>1.9380219800860909E-2</c:v>
                </c:pt>
                <c:pt idx="632">
                  <c:v>1.942653984521707E-2</c:v>
                </c:pt>
                <c:pt idx="633">
                  <c:v>2.7136042354103738E-2</c:v>
                </c:pt>
                <c:pt idx="634">
                  <c:v>2.5048616954833278E-2</c:v>
                </c:pt>
                <c:pt idx="635">
                  <c:v>2.3376525873983561E-2</c:v>
                </c:pt>
                <c:pt idx="636">
                  <c:v>1.8888305469469763E-2</c:v>
                </c:pt>
                <c:pt idx="637">
                  <c:v>1.5491638140697567E-2</c:v>
                </c:pt>
                <c:pt idx="638">
                  <c:v>1.9977583686114617E-2</c:v>
                </c:pt>
                <c:pt idx="639">
                  <c:v>1.9352156359813806E-2</c:v>
                </c:pt>
                <c:pt idx="640">
                  <c:v>2.7744981955740058E-2</c:v>
                </c:pt>
                <c:pt idx="641">
                  <c:v>2.8042045242693478E-2</c:v>
                </c:pt>
                <c:pt idx="642">
                  <c:v>3.1530291351625779E-2</c:v>
                </c:pt>
                <c:pt idx="643">
                  <c:v>3.5588081455892727E-2</c:v>
                </c:pt>
                <c:pt idx="644">
                  <c:v>4.0018781641811475E-2</c:v>
                </c:pt>
                <c:pt idx="645">
                  <c:v>3.7366377272122345E-2</c:v>
                </c:pt>
                <c:pt idx="646">
                  <c:v>3.496436017184492E-2</c:v>
                </c:pt>
                <c:pt idx="647">
                  <c:v>3.2518880399899815E-2</c:v>
                </c:pt>
                <c:pt idx="648">
                  <c:v>3.5311025162538569E-2</c:v>
                </c:pt>
                <c:pt idx="649">
                  <c:v>3.9911290060126565E-2</c:v>
                </c:pt>
                <c:pt idx="650">
                  <c:v>4.5442152824976288E-2</c:v>
                </c:pt>
                <c:pt idx="651">
                  <c:v>4.0722612186610906E-2</c:v>
                </c:pt>
                <c:pt idx="652">
                  <c:v>3.3650043199486175E-2</c:v>
                </c:pt>
                <c:pt idx="653">
                  <c:v>2.824791923225721E-2</c:v>
                </c:pt>
                <c:pt idx="654">
                  <c:v>2.3253755404173029E-2</c:v>
                </c:pt>
                <c:pt idx="655">
                  <c:v>1.8521673753049445E-2</c:v>
                </c:pt>
                <c:pt idx="656">
                  <c:v>1.7095239052496838E-2</c:v>
                </c:pt>
                <c:pt idx="657">
                  <c:v>1.5306465382436338E-2</c:v>
                </c:pt>
                <c:pt idx="658">
                  <c:v>9.0440330830283133E-3</c:v>
                </c:pt>
                <c:pt idx="659">
                  <c:v>9.5898296415088263E-3</c:v>
                </c:pt>
                <c:pt idx="660">
                  <c:v>6.3450083552025402E-3</c:v>
                </c:pt>
                <c:pt idx="661">
                  <c:v>3.0319918323534617E-3</c:v>
                </c:pt>
                <c:pt idx="662">
                  <c:v>1.1986641291622108E-3</c:v>
                </c:pt>
                <c:pt idx="663">
                  <c:v>4.6053132009861442E-4</c:v>
                </c:pt>
                <c:pt idx="664">
                  <c:v>3.8968865356357948E-3</c:v>
                </c:pt>
                <c:pt idx="665">
                  <c:v>3.1610941699746556E-3</c:v>
                </c:pt>
                <c:pt idx="666">
                  <c:v>2.2336429359787399E-3</c:v>
                </c:pt>
                <c:pt idx="667">
                  <c:v>2.7788018202817844E-3</c:v>
                </c:pt>
                <c:pt idx="668">
                  <c:v>1.5801041292270793E-3</c:v>
                </c:pt>
                <c:pt idx="669">
                  <c:v>-1.5323636777371114E-3</c:v>
                </c:pt>
                <c:pt idx="670">
                  <c:v>-3.4157639075073284E-3</c:v>
                </c:pt>
                <c:pt idx="671">
                  <c:v>-2.617108202557894E-3</c:v>
                </c:pt>
                <c:pt idx="672">
                  <c:v>-1.9147817965586775E-3</c:v>
                </c:pt>
                <c:pt idx="673">
                  <c:v>-2.5544665829974958E-3</c:v>
                </c:pt>
                <c:pt idx="674">
                  <c:v>-7.8524098742354526E-4</c:v>
                </c:pt>
                <c:pt idx="675">
                  <c:v>3.2817335242658965E-3</c:v>
                </c:pt>
                <c:pt idx="676">
                  <c:v>6.2037965103382206E-3</c:v>
                </c:pt>
                <c:pt idx="677">
                  <c:v>7.2755469322765207E-3</c:v>
                </c:pt>
                <c:pt idx="678">
                  <c:v>7.1982377826599123E-3</c:v>
                </c:pt>
                <c:pt idx="679">
                  <c:v>7.4561422622180656E-3</c:v>
                </c:pt>
                <c:pt idx="680">
                  <c:v>1.65292955135799E-2</c:v>
                </c:pt>
                <c:pt idx="681">
                  <c:v>2.6337983197570587E-2</c:v>
                </c:pt>
                <c:pt idx="682">
                  <c:v>3.2697868622299398E-2</c:v>
                </c:pt>
                <c:pt idx="683">
                  <c:v>3.2992381382444008E-2</c:v>
                </c:pt>
                <c:pt idx="684">
                  <c:v>2.8858466812653624E-2</c:v>
                </c:pt>
                <c:pt idx="685">
                  <c:v>3.085845814178087E-2</c:v>
                </c:pt>
                <c:pt idx="686">
                  <c:v>3.6420989784192059E-2</c:v>
                </c:pt>
                <c:pt idx="687">
                  <c:v>4.1309073176831607E-2</c:v>
                </c:pt>
                <c:pt idx="688">
                  <c:v>3.8776390744273137E-2</c:v>
                </c:pt>
                <c:pt idx="689">
                  <c:v>3.7501644440433114E-2</c:v>
                </c:pt>
                <c:pt idx="690">
                  <c:v>2.3997805336053363E-2</c:v>
                </c:pt>
                <c:pt idx="691">
                  <c:v>2.3559102649396813E-2</c:v>
                </c:pt>
                <c:pt idx="692">
                  <c:v>2.5504494672704103E-2</c:v>
                </c:pt>
                <c:pt idx="693">
                  <c:v>1.7787274932387624E-2</c:v>
                </c:pt>
                <c:pt idx="694">
                  <c:v>1.7613036620319031E-2</c:v>
                </c:pt>
                <c:pt idx="695">
                  <c:v>1.9895869007101559E-2</c:v>
                </c:pt>
                <c:pt idx="696">
                  <c:v>2.0700668161540869E-2</c:v>
                </c:pt>
                <c:pt idx="697">
                  <c:v>1.9857014083435126E-2</c:v>
                </c:pt>
                <c:pt idx="698">
                  <c:v>2.0294782447704857E-2</c:v>
                </c:pt>
                <c:pt idx="699">
                  <c:v>2.8569036467798167E-2</c:v>
                </c:pt>
                <c:pt idx="700">
                  <c:v>2.5213062237963671E-2</c:v>
                </c:pt>
                <c:pt idx="701">
                  <c:v>2.32257148276565E-2</c:v>
                </c:pt>
                <c:pt idx="702">
                  <c:v>2.028356036729078E-2</c:v>
                </c:pt>
                <c:pt idx="703">
                  <c:v>2.106196670056712E-2</c:v>
                </c:pt>
                <c:pt idx="704">
                  <c:v>1.7934373511527386E-2</c:v>
                </c:pt>
                <c:pt idx="705">
                  <c:v>1.603126167156034E-2</c:v>
                </c:pt>
                <c:pt idx="706">
                  <c:v>1.6951215255656606E-2</c:v>
                </c:pt>
                <c:pt idx="707">
                  <c:v>1.8823727111642062E-2</c:v>
                </c:pt>
                <c:pt idx="708">
                  <c:v>1.8449926158429539E-2</c:v>
                </c:pt>
                <c:pt idx="709">
                  <c:v>2.0555367211535211E-2</c:v>
                </c:pt>
                <c:pt idx="710">
                  <c:v>2.1515605176069638E-2</c:v>
                </c:pt>
                <c:pt idx="711">
                  <c:v>2.0405333024727509E-2</c:v>
                </c:pt>
                <c:pt idx="712">
                  <c:v>3.0844754648737413E-2</c:v>
                </c:pt>
                <c:pt idx="713">
                  <c:v>3.9474300571291088E-2</c:v>
                </c:pt>
                <c:pt idx="714">
                  <c:v>3.7104691099934875E-2</c:v>
                </c:pt>
                <c:pt idx="715">
                  <c:v>3.6383899673062055E-2</c:v>
                </c:pt>
                <c:pt idx="716">
                  <c:v>3.3092066814589156E-2</c:v>
                </c:pt>
                <c:pt idx="717">
                  <c:v>3.3345933452265081E-2</c:v>
                </c:pt>
                <c:pt idx="718">
                  <c:v>3.269024417405586E-2</c:v>
                </c:pt>
                <c:pt idx="719">
                  <c:v>3.9005332223909617E-2</c:v>
                </c:pt>
                <c:pt idx="720">
                  <c:v>4.047838438753476E-2</c:v>
                </c:pt>
                <c:pt idx="721">
                  <c:v>4.628963306826693E-2</c:v>
                </c:pt>
                <c:pt idx="722">
                  <c:v>4.7477159338851223E-2</c:v>
                </c:pt>
                <c:pt idx="723">
                  <c:v>5.1653928535461108E-2</c:v>
                </c:pt>
                <c:pt idx="724">
                  <c:v>5.5831630874339899E-2</c:v>
                </c:pt>
                <c:pt idx="725">
                  <c:v>5.7901603030118723E-2</c:v>
                </c:pt>
                <c:pt idx="726">
                  <c:v>5.3731040578336373E-2</c:v>
                </c:pt>
                <c:pt idx="727">
                  <c:v>5.6428920036089333E-2</c:v>
                </c:pt>
                <c:pt idx="728">
                  <c:v>5.9199695162733643E-2</c:v>
                </c:pt>
                <c:pt idx="729">
                  <c:v>6.5699757158589486E-2</c:v>
                </c:pt>
                <c:pt idx="730">
                  <c:v>7.2557850219299364E-2</c:v>
                </c:pt>
                <c:pt idx="731">
                  <c:v>8.0966277439067411E-2</c:v>
                </c:pt>
                <c:pt idx="732">
                  <c:v>8.3777244250419589E-2</c:v>
                </c:pt>
                <c:pt idx="733">
                  <c:v>9.0143277184680334E-2</c:v>
                </c:pt>
                <c:pt idx="734">
                  <c:v>9.9894847201602216E-2</c:v>
                </c:pt>
                <c:pt idx="735">
                  <c:v>0.1072142123212259</c:v>
                </c:pt>
                <c:pt idx="736">
                  <c:v>0.1104579168774196</c:v>
                </c:pt>
                <c:pt idx="737">
                  <c:v>0.10592353761816536</c:v>
                </c:pt>
                <c:pt idx="738">
                  <c:v>0.10353127198083714</c:v>
                </c:pt>
                <c:pt idx="739">
                  <c:v>0.10656446054631458</c:v>
                </c:pt>
                <c:pt idx="740">
                  <c:v>0.10652043750087252</c:v>
                </c:pt>
                <c:pt idx="741">
                  <c:v>0.10252615661656952</c:v>
                </c:pt>
                <c:pt idx="742">
                  <c:v>0.1032313933354455</c:v>
                </c:pt>
                <c:pt idx="743">
                  <c:v>0.10508258054935474</c:v>
                </c:pt>
                <c:pt idx="744">
                  <c:v>0.10119365235814604</c:v>
                </c:pt>
                <c:pt idx="745">
                  <c:v>9.7654449052904865E-2</c:v>
                </c:pt>
                <c:pt idx="746">
                  <c:v>9.9055216600679966E-2</c:v>
                </c:pt>
                <c:pt idx="747">
                  <c:v>9.8664954260692661E-2</c:v>
                </c:pt>
                <c:pt idx="748">
                  <c:v>9.6673607448530596E-2</c:v>
                </c:pt>
                <c:pt idx="749">
                  <c:v>9.4667767857563812E-2</c:v>
                </c:pt>
                <c:pt idx="750">
                  <c:v>8.897387762529993E-2</c:v>
                </c:pt>
                <c:pt idx="751">
                  <c:v>9.1861500047827865E-2</c:v>
                </c:pt>
                <c:pt idx="752">
                  <c:v>9.1456132605392343E-2</c:v>
                </c:pt>
                <c:pt idx="753">
                  <c:v>9.262224462976594E-2</c:v>
                </c:pt>
                <c:pt idx="754">
                  <c:v>9.7291352451369884E-2</c:v>
                </c:pt>
                <c:pt idx="755">
                  <c:v>9.6351548668495671E-2</c:v>
                </c:pt>
                <c:pt idx="756">
                  <c:v>9.3688437178742867E-2</c:v>
                </c:pt>
                <c:pt idx="757">
                  <c:v>9.3868115119619955E-2</c:v>
                </c:pt>
                <c:pt idx="758">
                  <c:v>9.170751556267559E-2</c:v>
                </c:pt>
                <c:pt idx="759">
                  <c:v>9.472082308911102E-2</c:v>
                </c:pt>
                <c:pt idx="760">
                  <c:v>9.3450168289046218E-2</c:v>
                </c:pt>
                <c:pt idx="761">
                  <c:v>9.0007150820361259E-2</c:v>
                </c:pt>
                <c:pt idx="762">
                  <c:v>8.9159659602390945E-2</c:v>
                </c:pt>
                <c:pt idx="763">
                  <c:v>9.0705821385116583E-2</c:v>
                </c:pt>
                <c:pt idx="764">
                  <c:v>9.0905502784364184E-2</c:v>
                </c:pt>
                <c:pt idx="765">
                  <c:v>8.9815332339061263E-2</c:v>
                </c:pt>
                <c:pt idx="766">
                  <c:v>9.0694070146548067E-2</c:v>
                </c:pt>
                <c:pt idx="767">
                  <c:v>9.0930041266258227E-2</c:v>
                </c:pt>
                <c:pt idx="768">
                  <c:v>8.7187088829362797E-2</c:v>
                </c:pt>
                <c:pt idx="769">
                  <c:v>8.4001739041967435E-2</c:v>
                </c:pt>
                <c:pt idx="770">
                  <c:v>8.4273003320711887E-2</c:v>
                </c:pt>
                <c:pt idx="771">
                  <c:v>8.1694539553084117E-2</c:v>
                </c:pt>
                <c:pt idx="772">
                  <c:v>7.9961857196301653E-2</c:v>
                </c:pt>
                <c:pt idx="773">
                  <c:v>8.1453259365824329E-2</c:v>
                </c:pt>
                <c:pt idx="774">
                  <c:v>8.3161114697241759E-2</c:v>
                </c:pt>
                <c:pt idx="775">
                  <c:v>8.3020168859708254E-2</c:v>
                </c:pt>
                <c:pt idx="776">
                  <c:v>7.821597266288069E-2</c:v>
                </c:pt>
                <c:pt idx="777">
                  <c:v>7.5459942517966672E-2</c:v>
                </c:pt>
                <c:pt idx="778">
                  <c:v>7.264603473680932E-2</c:v>
                </c:pt>
                <c:pt idx="779">
                  <c:v>7.2588174698029459E-2</c:v>
                </c:pt>
                <c:pt idx="780">
                  <c:v>7.016934325454087E-2</c:v>
                </c:pt>
                <c:pt idx="781">
                  <c:v>6.8990615793924889E-2</c:v>
                </c:pt>
                <c:pt idx="782">
                  <c:v>7.3446233699462182E-2</c:v>
                </c:pt>
                <c:pt idx="783">
                  <c:v>7.0225649072409066E-2</c:v>
                </c:pt>
                <c:pt idx="784">
                  <c:v>7.0839606143310058E-2</c:v>
                </c:pt>
                <c:pt idx="785">
                  <c:v>7.2100572682852401E-2</c:v>
                </c:pt>
                <c:pt idx="786">
                  <c:v>8.2739445589748647E-2</c:v>
                </c:pt>
                <c:pt idx="787">
                  <c:v>8.6598381477112255E-2</c:v>
                </c:pt>
                <c:pt idx="788">
                  <c:v>0.1005158301899217</c:v>
                </c:pt>
                <c:pt idx="789">
                  <c:v>0.10584847069030613</c:v>
                </c:pt>
                <c:pt idx="790">
                  <c:v>0.11046659850288859</c:v>
                </c:pt>
                <c:pt idx="791">
                  <c:v>0.10931230061839771</c:v>
                </c:pt>
                <c:pt idx="792">
                  <c:v>0.10777967416384973</c:v>
                </c:pt>
                <c:pt idx="793">
                  <c:v>0.10411708620482774</c:v>
                </c:pt>
                <c:pt idx="794">
                  <c:v>0.11005042001644616</c:v>
                </c:pt>
                <c:pt idx="795">
                  <c:v>0.11230527663572903</c:v>
                </c:pt>
                <c:pt idx="796">
                  <c:v>0.11284855290399036</c:v>
                </c:pt>
                <c:pt idx="797">
                  <c:v>0.11023126451262745</c:v>
                </c:pt>
                <c:pt idx="798">
                  <c:v>0.10556057364060734</c:v>
                </c:pt>
                <c:pt idx="799">
                  <c:v>0.10951092237802167</c:v>
                </c:pt>
                <c:pt idx="800">
                  <c:v>0.11508689211784001</c:v>
                </c:pt>
                <c:pt idx="801">
                  <c:v>0.11239659547338422</c:v>
                </c:pt>
                <c:pt idx="802">
                  <c:v>0.1146991921240169</c:v>
                </c:pt>
                <c:pt idx="803">
                  <c:v>0.11913197089243807</c:v>
                </c:pt>
                <c:pt idx="804">
                  <c:v>0.12413325641961881</c:v>
                </c:pt>
                <c:pt idx="805">
                  <c:v>0.12812050084785867</c:v>
                </c:pt>
                <c:pt idx="806">
                  <c:v>0.12594515689644104</c:v>
                </c:pt>
                <c:pt idx="807">
                  <c:v>0.12169500310549995</c:v>
                </c:pt>
                <c:pt idx="808">
                  <c:v>0.11918067168503876</c:v>
                </c:pt>
                <c:pt idx="809">
                  <c:v>0.11753481139368559</c:v>
                </c:pt>
                <c:pt idx="810">
                  <c:v>0.12243242819353201</c:v>
                </c:pt>
                <c:pt idx="811">
                  <c:v>0.12641558155058849</c:v>
                </c:pt>
                <c:pt idx="812">
                  <c:v>0.12803093301492224</c:v>
                </c:pt>
                <c:pt idx="813">
                  <c:v>0.12607485528211443</c:v>
                </c:pt>
                <c:pt idx="814">
                  <c:v>0.13051732404994576</c:v>
                </c:pt>
                <c:pt idx="815">
                  <c:v>0.13103783423521193</c:v>
                </c:pt>
                <c:pt idx="816">
                  <c:v>0.12985598440762086</c:v>
                </c:pt>
                <c:pt idx="817">
                  <c:v>0.13343503412765612</c:v>
                </c:pt>
                <c:pt idx="818">
                  <c:v>0.1331319178392586</c:v>
                </c:pt>
                <c:pt idx="819">
                  <c:v>0.13554358543720771</c:v>
                </c:pt>
                <c:pt idx="820">
                  <c:v>0.13605567445491157</c:v>
                </c:pt>
                <c:pt idx="821">
                  <c:v>0.14359678892669805</c:v>
                </c:pt>
                <c:pt idx="822">
                  <c:v>0.1365317543033211</c:v>
                </c:pt>
                <c:pt idx="823">
                  <c:v>0.1343648813716756</c:v>
                </c:pt>
                <c:pt idx="824">
                  <c:v>0.13219399240647292</c:v>
                </c:pt>
                <c:pt idx="825">
                  <c:v>0.12920684542664873</c:v>
                </c:pt>
                <c:pt idx="826">
                  <c:v>0.12919955980889691</c:v>
                </c:pt>
                <c:pt idx="827">
                  <c:v>0.12538752170992382</c:v>
                </c:pt>
                <c:pt idx="828">
                  <c:v>0.12377451331835171</c:v>
                </c:pt>
                <c:pt idx="829">
                  <c:v>0.12139665169662331</c:v>
                </c:pt>
                <c:pt idx="830">
                  <c:v>0.12164080233493058</c:v>
                </c:pt>
                <c:pt idx="831">
                  <c:v>0.1192426612330587</c:v>
                </c:pt>
                <c:pt idx="832">
                  <c:v>0.11726693985923528</c:v>
                </c:pt>
                <c:pt idx="833">
                  <c:v>0.11605312575784087</c:v>
                </c:pt>
                <c:pt idx="834">
                  <c:v>0.12624655831063292</c:v>
                </c:pt>
                <c:pt idx="835">
                  <c:v>0.12260690914540671</c:v>
                </c:pt>
                <c:pt idx="836">
                  <c:v>0.12046164663752623</c:v>
                </c:pt>
                <c:pt idx="837">
                  <c:v>0.11865823581629902</c:v>
                </c:pt>
                <c:pt idx="838">
                  <c:v>0.11977266934561016</c:v>
                </c:pt>
                <c:pt idx="839">
                  <c:v>0.12189353128627989</c:v>
                </c:pt>
                <c:pt idx="840">
                  <c:v>0.11898759156334363</c:v>
                </c:pt>
                <c:pt idx="841">
                  <c:v>0.11844055145727519</c:v>
                </c:pt>
                <c:pt idx="842">
                  <c:v>0.120096636801555</c:v>
                </c:pt>
                <c:pt idx="843">
                  <c:v>0.11848676067127077</c:v>
                </c:pt>
                <c:pt idx="844">
                  <c:v>0.11868144406708797</c:v>
                </c:pt>
                <c:pt idx="845">
                  <c:v>0.11820658882878607</c:v>
                </c:pt>
                <c:pt idx="846">
                  <c:v>0.11692697213559157</c:v>
                </c:pt>
                <c:pt idx="847">
                  <c:v>0.11208956621321098</c:v>
                </c:pt>
                <c:pt idx="848">
                  <c:v>0.1101696347260776</c:v>
                </c:pt>
                <c:pt idx="849">
                  <c:v>0.10997701425032108</c:v>
                </c:pt>
                <c:pt idx="850">
                  <c:v>0.11313575035964313</c:v>
                </c:pt>
                <c:pt idx="851">
                  <c:v>0.11071067066355048</c:v>
                </c:pt>
                <c:pt idx="852">
                  <c:v>0.10676999643852494</c:v>
                </c:pt>
                <c:pt idx="853">
                  <c:v>0.10623068016404308</c:v>
                </c:pt>
                <c:pt idx="854">
                  <c:v>0.10479452379456067</c:v>
                </c:pt>
                <c:pt idx="855">
                  <c:v>0.10520389396216306</c:v>
                </c:pt>
                <c:pt idx="856">
                  <c:v>0.10406537969125468</c:v>
                </c:pt>
                <c:pt idx="857">
                  <c:v>0.10270816211925096</c:v>
                </c:pt>
                <c:pt idx="858">
                  <c:v>0.10132758807191533</c:v>
                </c:pt>
                <c:pt idx="859">
                  <c:v>0.10050683182892757</c:v>
                </c:pt>
                <c:pt idx="860">
                  <c:v>0.10192764735731105</c:v>
                </c:pt>
                <c:pt idx="861">
                  <c:v>0.10255109844602084</c:v>
                </c:pt>
                <c:pt idx="862">
                  <c:v>9.9538552420856782E-2</c:v>
                </c:pt>
                <c:pt idx="863">
                  <c:v>9.593778273966827E-2</c:v>
                </c:pt>
                <c:pt idx="864">
                  <c:v>9.4963627445531759E-2</c:v>
                </c:pt>
                <c:pt idx="865">
                  <c:v>9.5766307552287641E-2</c:v>
                </c:pt>
                <c:pt idx="866">
                  <c:v>9.476102638442567E-2</c:v>
                </c:pt>
                <c:pt idx="867">
                  <c:v>9.7268197476296225E-2</c:v>
                </c:pt>
                <c:pt idx="868">
                  <c:v>9.5010295236366643E-2</c:v>
                </c:pt>
                <c:pt idx="869">
                  <c:v>9.8467265923936134E-2</c:v>
                </c:pt>
                <c:pt idx="870">
                  <c:v>9.9944492326542594E-2</c:v>
                </c:pt>
                <c:pt idx="871">
                  <c:v>0.10099082396456591</c:v>
                </c:pt>
                <c:pt idx="872">
                  <c:v>0.10560037156783562</c:v>
                </c:pt>
                <c:pt idx="873">
                  <c:v>0.10609757559259156</c:v>
                </c:pt>
                <c:pt idx="874">
                  <c:v>0.10360914376609941</c:v>
                </c:pt>
                <c:pt idx="875">
                  <c:v>0.10370269083937067</c:v>
                </c:pt>
                <c:pt idx="876">
                  <c:v>0.10304345229837095</c:v>
                </c:pt>
                <c:pt idx="877">
                  <c:v>0.10169472728013382</c:v>
                </c:pt>
                <c:pt idx="878">
                  <c:v>0.10134313684560126</c:v>
                </c:pt>
                <c:pt idx="879">
                  <c:v>9.8113505602729814E-2</c:v>
                </c:pt>
                <c:pt idx="880">
                  <c:v>9.5350061653182869E-2</c:v>
                </c:pt>
                <c:pt idx="881">
                  <c:v>9.4397589195516773E-2</c:v>
                </c:pt>
                <c:pt idx="882">
                  <c:v>9.2035333094363542E-2</c:v>
                </c:pt>
                <c:pt idx="883">
                  <c:v>9.0358841377315216E-2</c:v>
                </c:pt>
                <c:pt idx="884">
                  <c:v>8.8211182770912167E-2</c:v>
                </c:pt>
                <c:pt idx="885">
                  <c:v>8.6459243521718382E-2</c:v>
                </c:pt>
                <c:pt idx="886">
                  <c:v>8.3705524492971556E-2</c:v>
                </c:pt>
                <c:pt idx="887">
                  <c:v>7.9614728670576701E-2</c:v>
                </c:pt>
                <c:pt idx="888">
                  <c:v>7.7815776226365707E-2</c:v>
                </c:pt>
                <c:pt idx="889">
                  <c:v>7.5715401259660794E-2</c:v>
                </c:pt>
                <c:pt idx="890">
                  <c:v>7.6234750774021615E-2</c:v>
                </c:pt>
                <c:pt idx="891">
                  <c:v>7.3812858775129567E-2</c:v>
                </c:pt>
                <c:pt idx="892">
                  <c:v>7.3736304846531139E-2</c:v>
                </c:pt>
                <c:pt idx="893">
                  <c:v>6.9410908719140657E-2</c:v>
                </c:pt>
                <c:pt idx="894">
                  <c:v>6.5218113524167787E-2</c:v>
                </c:pt>
                <c:pt idx="895">
                  <c:v>6.520714830858973E-2</c:v>
                </c:pt>
                <c:pt idx="896">
                  <c:v>6.3784234185268268E-2</c:v>
                </c:pt>
                <c:pt idx="897">
                  <c:v>6.7884089783085716E-2</c:v>
                </c:pt>
                <c:pt idx="898">
                  <c:v>6.4607904236347519E-2</c:v>
                </c:pt>
                <c:pt idx="899">
                  <c:v>6.2648258086002717E-2</c:v>
                </c:pt>
                <c:pt idx="900">
                  <c:v>6.5123509041438501E-2</c:v>
                </c:pt>
                <c:pt idx="901">
                  <c:v>6.6375586939811479E-2</c:v>
                </c:pt>
                <c:pt idx="902">
                  <c:v>6.0910141321596056E-2</c:v>
                </c:pt>
                <c:pt idx="903">
                  <c:v>5.8532570272147345E-2</c:v>
                </c:pt>
                <c:pt idx="904">
                  <c:v>6.1754700568371262E-2</c:v>
                </c:pt>
                <c:pt idx="905">
                  <c:v>6.3251818698492807E-2</c:v>
                </c:pt>
                <c:pt idx="906">
                  <c:v>5.4950815885390331E-2</c:v>
                </c:pt>
                <c:pt idx="907">
                  <c:v>5.0837793863342431E-2</c:v>
                </c:pt>
                <c:pt idx="908">
                  <c:v>5.2204639380191584E-2</c:v>
                </c:pt>
                <c:pt idx="909">
                  <c:v>5.2325543255801035E-2</c:v>
                </c:pt>
                <c:pt idx="910">
                  <c:v>4.9387093462700517E-2</c:v>
                </c:pt>
                <c:pt idx="911">
                  <c:v>4.7538713978886989E-2</c:v>
                </c:pt>
                <c:pt idx="912">
                  <c:v>5.0507358501613711E-2</c:v>
                </c:pt>
                <c:pt idx="913">
                  <c:v>5.5378120041044282E-2</c:v>
                </c:pt>
                <c:pt idx="914">
                  <c:v>5.2933175375417439E-2</c:v>
                </c:pt>
                <c:pt idx="915">
                  <c:v>5.1730032009349287E-2</c:v>
                </c:pt>
                <c:pt idx="916">
                  <c:v>4.9123982127513358E-2</c:v>
                </c:pt>
                <c:pt idx="917">
                  <c:v>4.6547779954751504E-2</c:v>
                </c:pt>
                <c:pt idx="918">
                  <c:v>4.45547860323506E-2</c:v>
                </c:pt>
                <c:pt idx="919">
                  <c:v>4.6915841253376153E-2</c:v>
                </c:pt>
                <c:pt idx="920">
                  <c:v>4.7728181231553368E-2</c:v>
                </c:pt>
                <c:pt idx="921">
                  <c:v>5.1927377075817391E-2</c:v>
                </c:pt>
                <c:pt idx="922">
                  <c:v>5.6470571137262206E-2</c:v>
                </c:pt>
                <c:pt idx="923">
                  <c:v>6.0589559090497506E-2</c:v>
                </c:pt>
                <c:pt idx="924">
                  <c:v>6.0595434959735614E-2</c:v>
                </c:pt>
                <c:pt idx="925">
                  <c:v>6.1877887208465876E-2</c:v>
                </c:pt>
                <c:pt idx="926">
                  <c:v>6.2991250077044675E-2</c:v>
                </c:pt>
                <c:pt idx="927">
                  <c:v>6.2677942573584666E-2</c:v>
                </c:pt>
                <c:pt idx="928">
                  <c:v>5.9791646042329588E-2</c:v>
                </c:pt>
                <c:pt idx="929">
                  <c:v>5.695567923070749E-2</c:v>
                </c:pt>
                <c:pt idx="930">
                  <c:v>5.2277564534641455E-2</c:v>
                </c:pt>
                <c:pt idx="931">
                  <c:v>4.558516370700294E-2</c:v>
                </c:pt>
                <c:pt idx="932">
                  <c:v>4.1821066336221346E-2</c:v>
                </c:pt>
                <c:pt idx="933">
                  <c:v>3.9457090686644401E-2</c:v>
                </c:pt>
                <c:pt idx="934">
                  <c:v>3.9721033431446333E-2</c:v>
                </c:pt>
                <c:pt idx="935">
                  <c:v>3.733806321074791E-2</c:v>
                </c:pt>
                <c:pt idx="936">
                  <c:v>3.4520700487024707E-2</c:v>
                </c:pt>
                <c:pt idx="937">
                  <c:v>3.6314250209677851E-2</c:v>
                </c:pt>
                <c:pt idx="938">
                  <c:v>3.464773301871929E-2</c:v>
                </c:pt>
                <c:pt idx="939">
                  <c:v>3.2587143118029217E-2</c:v>
                </c:pt>
                <c:pt idx="940">
                  <c:v>3.0354324726054656E-2</c:v>
                </c:pt>
                <c:pt idx="941">
                  <c:v>3.0685698424929735E-2</c:v>
                </c:pt>
                <c:pt idx="942">
                  <c:v>2.947063577364338E-2</c:v>
                </c:pt>
                <c:pt idx="943">
                  <c:v>2.910475620080246E-2</c:v>
                </c:pt>
                <c:pt idx="944">
                  <c:v>2.8957426532419839E-2</c:v>
                </c:pt>
                <c:pt idx="945">
                  <c:v>3.1973736478613748E-2</c:v>
                </c:pt>
                <c:pt idx="946">
                  <c:v>3.1390612264807702E-2</c:v>
                </c:pt>
                <c:pt idx="947">
                  <c:v>2.9010076868157764E-2</c:v>
                </c:pt>
                <c:pt idx="948">
                  <c:v>2.9634527949424047E-2</c:v>
                </c:pt>
                <c:pt idx="949">
                  <c:v>3.4747577618196357E-2</c:v>
                </c:pt>
                <c:pt idx="950">
                  <c:v>3.7568234521250854E-2</c:v>
                </c:pt>
                <c:pt idx="951">
                  <c:v>3.7138296214863337E-2</c:v>
                </c:pt>
                <c:pt idx="952">
                  <c:v>3.6583183856928672E-2</c:v>
                </c:pt>
                <c:pt idx="953">
                  <c:v>3.6654561760249463E-2</c:v>
                </c:pt>
                <c:pt idx="954">
                  <c:v>3.9316960601444684E-2</c:v>
                </c:pt>
                <c:pt idx="955">
                  <c:v>3.8801705124786791E-2</c:v>
                </c:pt>
                <c:pt idx="956">
                  <c:v>4.015103884406266E-2</c:v>
                </c:pt>
                <c:pt idx="957">
                  <c:v>4.068368452938366E-2</c:v>
                </c:pt>
                <c:pt idx="958">
                  <c:v>3.79701285161348E-2</c:v>
                </c:pt>
                <c:pt idx="959">
                  <c:v>3.6259226159542177E-2</c:v>
                </c:pt>
                <c:pt idx="960">
                  <c:v>3.1844848651755873E-2</c:v>
                </c:pt>
                <c:pt idx="961">
                  <c:v>2.9103054689369377E-2</c:v>
                </c:pt>
                <c:pt idx="962">
                  <c:v>2.7510257772652931E-2</c:v>
                </c:pt>
                <c:pt idx="963">
                  <c:v>2.5778633459042188E-2</c:v>
                </c:pt>
                <c:pt idx="964">
                  <c:v>2.5572348486320985E-2</c:v>
                </c:pt>
                <c:pt idx="965">
                  <c:v>2.4507926215313509E-2</c:v>
                </c:pt>
                <c:pt idx="966">
                  <c:v>2.5240009310458375E-2</c:v>
                </c:pt>
                <c:pt idx="967">
                  <c:v>2.1816815188407737E-2</c:v>
                </c:pt>
                <c:pt idx="968">
                  <c:v>2.252057380943194E-2</c:v>
                </c:pt>
                <c:pt idx="969">
                  <c:v>2.2227504665063458E-2</c:v>
                </c:pt>
                <c:pt idx="970">
                  <c:v>1.9215321648647518E-2</c:v>
                </c:pt>
                <c:pt idx="971">
                  <c:v>1.7251533180928598E-2</c:v>
                </c:pt>
                <c:pt idx="972">
                  <c:v>1.885694371648261E-2</c:v>
                </c:pt>
                <c:pt idx="973">
                  <c:v>1.9803478924056102E-2</c:v>
                </c:pt>
                <c:pt idx="974">
                  <c:v>2.0922020958310833E-2</c:v>
                </c:pt>
                <c:pt idx="975">
                  <c:v>2.3545227932979342E-2</c:v>
                </c:pt>
                <c:pt idx="976">
                  <c:v>2.7223802149255724E-2</c:v>
                </c:pt>
                <c:pt idx="977">
                  <c:v>3.3481783573162505E-2</c:v>
                </c:pt>
                <c:pt idx="978">
                  <c:v>3.0967289321607874E-2</c:v>
                </c:pt>
                <c:pt idx="979">
                  <c:v>2.9839850791958507E-2</c:v>
                </c:pt>
                <c:pt idx="980">
                  <c:v>3.0994332976254563E-2</c:v>
                </c:pt>
                <c:pt idx="981">
                  <c:v>3.3500278187628983E-2</c:v>
                </c:pt>
                <c:pt idx="982">
                  <c:v>2.9871128091809203E-2</c:v>
                </c:pt>
                <c:pt idx="983">
                  <c:v>2.8266895655685027E-2</c:v>
                </c:pt>
                <c:pt idx="984">
                  <c:v>2.7065841820962076E-2</c:v>
                </c:pt>
                <c:pt idx="985">
                  <c:v>2.5987675611033274E-2</c:v>
                </c:pt>
                <c:pt idx="986">
                  <c:v>2.6321100952038344E-2</c:v>
                </c:pt>
                <c:pt idx="987">
                  <c:v>2.3703168769710035E-2</c:v>
                </c:pt>
                <c:pt idx="988">
                  <c:v>2.2857678405550967E-2</c:v>
                </c:pt>
                <c:pt idx="989">
                  <c:v>2.2505837092669845E-2</c:v>
                </c:pt>
                <c:pt idx="990">
                  <c:v>2.3555825629666585E-2</c:v>
                </c:pt>
                <c:pt idx="991">
                  <c:v>2.2147006613097993E-2</c:v>
                </c:pt>
                <c:pt idx="992">
                  <c:v>2.0210426714588697E-2</c:v>
                </c:pt>
                <c:pt idx="993">
                  <c:v>2.0021572622875627E-2</c:v>
                </c:pt>
                <c:pt idx="994">
                  <c:v>2.0692523571010389E-2</c:v>
                </c:pt>
                <c:pt idx="995">
                  <c:v>2.0191207824954004E-2</c:v>
                </c:pt>
                <c:pt idx="996">
                  <c:v>1.8497562501543705E-2</c:v>
                </c:pt>
                <c:pt idx="997">
                  <c:v>1.8262443104984948E-2</c:v>
                </c:pt>
                <c:pt idx="998">
                  <c:v>1.6871130342640463E-2</c:v>
                </c:pt>
                <c:pt idx="999">
                  <c:v>1.6635908141929903E-2</c:v>
                </c:pt>
                <c:pt idx="1000">
                  <c:v>1.6257628241597918E-2</c:v>
                </c:pt>
                <c:pt idx="1001">
                  <c:v>1.7429662017281418E-2</c:v>
                </c:pt>
                <c:pt idx="1002">
                  <c:v>1.6221768966826138E-2</c:v>
                </c:pt>
                <c:pt idx="1003">
                  <c:v>1.653650837495961E-2</c:v>
                </c:pt>
                <c:pt idx="1004">
                  <c:v>1.6674819662362964E-2</c:v>
                </c:pt>
                <c:pt idx="1005">
                  <c:v>1.6172738247145622E-2</c:v>
                </c:pt>
                <c:pt idx="1006">
                  <c:v>1.6874766984181139E-2</c:v>
                </c:pt>
                <c:pt idx="1007">
                  <c:v>1.7847660253903164E-2</c:v>
                </c:pt>
                <c:pt idx="1008">
                  <c:v>1.6772396482347504E-2</c:v>
                </c:pt>
                <c:pt idx="1009">
                  <c:v>1.6383497482970688E-2</c:v>
                </c:pt>
                <c:pt idx="1010">
                  <c:v>1.6926684744402731E-2</c:v>
                </c:pt>
                <c:pt idx="1011">
                  <c:v>1.7044142006345755E-2</c:v>
                </c:pt>
                <c:pt idx="1012">
                  <c:v>1.6425016894026381E-2</c:v>
                </c:pt>
                <c:pt idx="1013">
                  <c:v>1.9564194009378998E-2</c:v>
                </c:pt>
                <c:pt idx="1014">
                  <c:v>1.9453470620650011E-2</c:v>
                </c:pt>
                <c:pt idx="1015">
                  <c:v>1.823099265869578E-2</c:v>
                </c:pt>
                <c:pt idx="1016">
                  <c:v>1.61157469856558E-2</c:v>
                </c:pt>
                <c:pt idx="1017">
                  <c:v>1.5114242163623927E-2</c:v>
                </c:pt>
                <c:pt idx="1018">
                  <c:v>1.3851050159745637E-2</c:v>
                </c:pt>
                <c:pt idx="1019">
                  <c:v>1.3258172151926248E-2</c:v>
                </c:pt>
                <c:pt idx="1020">
                  <c:v>1.2718973089050019E-2</c:v>
                </c:pt>
                <c:pt idx="1021">
                  <c:v>1.1785616374618862E-2</c:v>
                </c:pt>
                <c:pt idx="1022">
                  <c:v>1.3735257908352588E-2</c:v>
                </c:pt>
                <c:pt idx="1023">
                  <c:v>1.4226847363845711E-2</c:v>
                </c:pt>
                <c:pt idx="1024">
                  <c:v>1.6046646835389027E-2</c:v>
                </c:pt>
                <c:pt idx="1025">
                  <c:v>1.594046667277358E-2</c:v>
                </c:pt>
                <c:pt idx="1026">
                  <c:v>1.3785189143865235E-2</c:v>
                </c:pt>
                <c:pt idx="1027">
                  <c:v>1.6228873124906548E-2</c:v>
                </c:pt>
                <c:pt idx="1028">
                  <c:v>1.8227981090812216E-2</c:v>
                </c:pt>
                <c:pt idx="1029">
                  <c:v>2.1110043424481043E-2</c:v>
                </c:pt>
                <c:pt idx="1030">
                  <c:v>1.7222795263778019E-2</c:v>
                </c:pt>
                <c:pt idx="1031">
                  <c:v>1.9988484803566055E-2</c:v>
                </c:pt>
                <c:pt idx="1032">
                  <c:v>2.0863127305986433E-2</c:v>
                </c:pt>
                <c:pt idx="1033">
                  <c:v>1.8503704565098977E-2</c:v>
                </c:pt>
                <c:pt idx="1034">
                  <c:v>1.85283217665798E-2</c:v>
                </c:pt>
                <c:pt idx="1035">
                  <c:v>1.7450185317673492E-2</c:v>
                </c:pt>
                <c:pt idx="1036">
                  <c:v>1.4241698664414569E-2</c:v>
                </c:pt>
                <c:pt idx="1037">
                  <c:v>1.3322936774481063E-2</c:v>
                </c:pt>
                <c:pt idx="1038">
                  <c:v>1.0970175118491618E-2</c:v>
                </c:pt>
                <c:pt idx="1039">
                  <c:v>9.6027920021897126E-3</c:v>
                </c:pt>
                <c:pt idx="1040">
                  <c:v>9.3208473238869313E-3</c:v>
                </c:pt>
                <c:pt idx="1041">
                  <c:v>8.1310570335601795E-3</c:v>
                </c:pt>
                <c:pt idx="1042">
                  <c:v>7.0893778261975557E-3</c:v>
                </c:pt>
                <c:pt idx="1043">
                  <c:v>6.8338405886379031E-3</c:v>
                </c:pt>
                <c:pt idx="1044">
                  <c:v>8.9313505399880935E-3</c:v>
                </c:pt>
                <c:pt idx="1045">
                  <c:v>1.140235753135415E-2</c:v>
                </c:pt>
                <c:pt idx="1046">
                  <c:v>1.0394369323284233E-2</c:v>
                </c:pt>
                <c:pt idx="1047">
                  <c:v>8.1724569389255985E-3</c:v>
                </c:pt>
                <c:pt idx="1048">
                  <c:v>5.4011560832052941E-3</c:v>
                </c:pt>
                <c:pt idx="1049">
                  <c:v>6.7030870496969444E-3</c:v>
                </c:pt>
                <c:pt idx="1050">
                  <c:v>9.6611769330873093E-3</c:v>
                </c:pt>
                <c:pt idx="1051">
                  <c:v>1.2443883796378653E-2</c:v>
                </c:pt>
                <c:pt idx="1052">
                  <c:v>1.1150936161089038E-2</c:v>
                </c:pt>
                <c:pt idx="1053">
                  <c:v>9.8505894892879572E-3</c:v>
                </c:pt>
                <c:pt idx="1054">
                  <c:v>8.1958793247940628E-3</c:v>
                </c:pt>
                <c:pt idx="1055">
                  <c:v>5.3697008905874144E-3</c:v>
                </c:pt>
                <c:pt idx="1056">
                  <c:v>7.4976621748610237E-3</c:v>
                </c:pt>
                <c:pt idx="1057">
                  <c:v>7.5981495746427138E-3</c:v>
                </c:pt>
                <c:pt idx="1058">
                  <c:v>8.9937395359405425E-3</c:v>
                </c:pt>
                <c:pt idx="1059">
                  <c:v>9.957099691437217E-3</c:v>
                </c:pt>
                <c:pt idx="1060">
                  <c:v>7.4695643878682702E-3</c:v>
                </c:pt>
                <c:pt idx="1061">
                  <c:v>8.2230104032739518E-3</c:v>
                </c:pt>
                <c:pt idx="1062">
                  <c:v>9.7308502568546201E-3</c:v>
                </c:pt>
                <c:pt idx="1063">
                  <c:v>1.1318181972567828E-2</c:v>
                </c:pt>
                <c:pt idx="1064">
                  <c:v>6.6372965809133322E-3</c:v>
                </c:pt>
                <c:pt idx="1065">
                  <c:v>7.2898151339660239E-3</c:v>
                </c:pt>
                <c:pt idx="1066">
                  <c:v>7.4696523355253369E-3</c:v>
                </c:pt>
                <c:pt idx="1067">
                  <c:v>6.3919218866562155E-3</c:v>
                </c:pt>
                <c:pt idx="1068">
                  <c:v>6.4112433742652061E-3</c:v>
                </c:pt>
                <c:pt idx="1069">
                  <c:v>1.4668881693785996E-2</c:v>
                </c:pt>
                <c:pt idx="1070">
                  <c:v>1.6319779332802591E-2</c:v>
                </c:pt>
                <c:pt idx="1071">
                  <c:v>1.6084252196537183E-2</c:v>
                </c:pt>
                <c:pt idx="1072">
                  <c:v>1.966203214030364E-2</c:v>
                </c:pt>
                <c:pt idx="1073">
                  <c:v>2.1499547604048083E-2</c:v>
                </c:pt>
                <c:pt idx="1074">
                  <c:v>2.6214326254140607E-2</c:v>
                </c:pt>
                <c:pt idx="1075">
                  <c:v>2.358223149317086E-2</c:v>
                </c:pt>
                <c:pt idx="1076">
                  <c:v>2.196185272759632E-2</c:v>
                </c:pt>
                <c:pt idx="1077">
                  <c:v>2.1401934611650089E-2</c:v>
                </c:pt>
                <c:pt idx="1078">
                  <c:v>2.7326345228659829E-2</c:v>
                </c:pt>
                <c:pt idx="1079">
                  <c:v>2.8455287421124548E-2</c:v>
                </c:pt>
                <c:pt idx="1080">
                  <c:v>2.7705281704982716E-2</c:v>
                </c:pt>
                <c:pt idx="1081">
                  <c:v>2.7221175943178084E-2</c:v>
                </c:pt>
                <c:pt idx="1082">
                  <c:v>3.0336339371474168E-2</c:v>
                </c:pt>
                <c:pt idx="1083">
                  <c:v>2.7622614301182638E-2</c:v>
                </c:pt>
                <c:pt idx="1084">
                  <c:v>2.3678614175411589E-2</c:v>
                </c:pt>
                <c:pt idx="1085">
                  <c:v>2.4746298795041699E-2</c:v>
                </c:pt>
                <c:pt idx="1086">
                  <c:v>2.2881739151916665E-2</c:v>
                </c:pt>
                <c:pt idx="1087">
                  <c:v>2.6305165708427142E-2</c:v>
                </c:pt>
                <c:pt idx="1088">
                  <c:v>2.9149353637379929E-2</c:v>
                </c:pt>
                <c:pt idx="1089">
                  <c:v>3.3047046104171397E-2</c:v>
                </c:pt>
                <c:pt idx="1090">
                  <c:v>3.7322442309907042E-2</c:v>
                </c:pt>
                <c:pt idx="1091">
                  <c:v>3.2909901694790147E-2</c:v>
                </c:pt>
                <c:pt idx="1092">
                  <c:v>3.0409213945432376E-2</c:v>
                </c:pt>
                <c:pt idx="1093">
                  <c:v>2.8599563798766714E-2</c:v>
                </c:pt>
                <c:pt idx="1094">
                  <c:v>2.7851006076088466E-2</c:v>
                </c:pt>
                <c:pt idx="1095">
                  <c:v>2.6214335260434145E-2</c:v>
                </c:pt>
                <c:pt idx="1096">
                  <c:v>2.7860827719040644E-2</c:v>
                </c:pt>
                <c:pt idx="1097">
                  <c:v>2.8378696724454158E-2</c:v>
                </c:pt>
                <c:pt idx="1098">
                  <c:v>2.9320452728723502E-2</c:v>
                </c:pt>
                <c:pt idx="1099">
                  <c:v>2.6821906525101372E-2</c:v>
                </c:pt>
                <c:pt idx="1100">
                  <c:v>2.4369897516160741E-2</c:v>
                </c:pt>
                <c:pt idx="1101">
                  <c:v>2.5820850137224759E-2</c:v>
                </c:pt>
                <c:pt idx="1102">
                  <c:v>2.5559143714735617E-2</c:v>
                </c:pt>
                <c:pt idx="1103">
                  <c:v>2.4105412407063501E-2</c:v>
                </c:pt>
                <c:pt idx="1104">
                  <c:v>2.3156980894173076E-2</c:v>
                </c:pt>
                <c:pt idx="1105">
                  <c:v>2.4540442446005298E-2</c:v>
                </c:pt>
                <c:pt idx="1106">
                  <c:v>2.5995009873511901E-2</c:v>
                </c:pt>
                <c:pt idx="1107">
                  <c:v>2.8725870505722964E-2</c:v>
                </c:pt>
                <c:pt idx="1108">
                  <c:v>2.9885823859598974E-2</c:v>
                </c:pt>
                <c:pt idx="1109">
                  <c:v>3.1714766309810502E-2</c:v>
                </c:pt>
                <c:pt idx="1110">
                  <c:v>2.8987491947744776E-2</c:v>
                </c:pt>
                <c:pt idx="1111">
                  <c:v>3.066264186836655E-2</c:v>
                </c:pt>
                <c:pt idx="1112">
                  <c:v>3.3160456131076405E-2</c:v>
                </c:pt>
                <c:pt idx="1113">
                  <c:v>3.495899613495182E-2</c:v>
                </c:pt>
                <c:pt idx="1114">
                  <c:v>4.1652328760251156E-2</c:v>
                </c:pt>
                <c:pt idx="1115">
                  <c:v>4.7752928053783492E-2</c:v>
                </c:pt>
                <c:pt idx="1116">
                  <c:v>4.5945965557319071E-2</c:v>
                </c:pt>
                <c:pt idx="1117">
                  <c:v>5.0850367922704184E-2</c:v>
                </c:pt>
                <c:pt idx="1118">
                  <c:v>4.7622016397860858E-2</c:v>
                </c:pt>
                <c:pt idx="1119">
                  <c:v>4.9607504754646911E-2</c:v>
                </c:pt>
                <c:pt idx="1120">
                  <c:v>5.3892868651376075E-2</c:v>
                </c:pt>
                <c:pt idx="1121">
                  <c:v>5.5562453619213137E-2</c:v>
                </c:pt>
                <c:pt idx="1122">
                  <c:v>6.5469660475618779E-2</c:v>
                </c:pt>
                <c:pt idx="1123">
                  <c:v>7.0354100557487864E-2</c:v>
                </c:pt>
                <c:pt idx="1124">
                  <c:v>8.4680210820316626E-2</c:v>
                </c:pt>
                <c:pt idx="1125">
                  <c:v>8.6262543163718577E-2</c:v>
                </c:pt>
                <c:pt idx="1126">
                  <c:v>8.6337963625103598E-2</c:v>
                </c:pt>
                <c:pt idx="1127">
                  <c:v>9.8548157675612341E-2</c:v>
                </c:pt>
                <c:pt idx="1128">
                  <c:v>8.970710376206055E-2</c:v>
                </c:pt>
                <c:pt idx="1129">
                  <c:v>8.1952795686783625E-2</c:v>
                </c:pt>
                <c:pt idx="1130">
                  <c:v>7.4569236357281632E-2</c:v>
                </c:pt>
                <c:pt idx="1131">
                  <c:v>6.896614211146769E-2</c:v>
                </c:pt>
                <c:pt idx="1132">
                  <c:v>6.5977109538501583E-2</c:v>
                </c:pt>
                <c:pt idx="1133">
                  <c:v>6.6475448855364883E-2</c:v>
                </c:pt>
                <c:pt idx="1134">
                  <c:v>6.6554175378377087E-2</c:v>
                </c:pt>
                <c:pt idx="1135">
                  <c:v>7.0739198937496944E-2</c:v>
                </c:pt>
                <c:pt idx="1136">
                  <c:v>7.2728259980148965E-2</c:v>
                </c:pt>
                <c:pt idx="1137">
                  <c:v>7.1883662268419607E-2</c:v>
                </c:pt>
                <c:pt idx="1138">
                  <c:v>7.2546406133995739E-2</c:v>
                </c:pt>
                <c:pt idx="1139">
                  <c:v>7.4829117279938517E-2</c:v>
                </c:pt>
                <c:pt idx="1140">
                  <c:v>6.9467036472156643E-2</c:v>
                </c:pt>
                <c:pt idx="1141">
                  <c:v>6.5589115311616292E-2</c:v>
                </c:pt>
                <c:pt idx="1142">
                  <c:v>6.5709741950206596E-2</c:v>
                </c:pt>
                <c:pt idx="1143">
                  <c:v>6.6708507735152842E-2</c:v>
                </c:pt>
                <c:pt idx="1144">
                  <c:v>6.5225091420169759E-2</c:v>
                </c:pt>
                <c:pt idx="1145">
                  <c:v>6.5769695495819069E-2</c:v>
                </c:pt>
                <c:pt idx="1146">
                  <c:v>6.4726844830016672E-2</c:v>
                </c:pt>
                <c:pt idx="1147">
                  <c:v>6.6401884511022427E-2</c:v>
                </c:pt>
                <c:pt idx="1148">
                  <c:v>6.7050799195108132E-2</c:v>
                </c:pt>
                <c:pt idx="1149">
                  <c:v>7.2191659112081946E-2</c:v>
                </c:pt>
                <c:pt idx="1150">
                  <c:v>7.4333053535413099E-2</c:v>
                </c:pt>
                <c:pt idx="1151">
                  <c:v>7.6224314233364607E-2</c:v>
                </c:pt>
                <c:pt idx="1152">
                  <c:v>7.4572128819871714E-2</c:v>
                </c:pt>
                <c:pt idx="1153">
                  <c:v>7.7211979817013124E-2</c:v>
                </c:pt>
                <c:pt idx="1154">
                  <c:v>7.7897822669790812E-2</c:v>
                </c:pt>
                <c:pt idx="1155">
                  <c:v>8.1605709886888492E-2</c:v>
                </c:pt>
                <c:pt idx="1156">
                  <c:v>8.1695254846814627E-2</c:v>
                </c:pt>
                <c:pt idx="1157">
                  <c:v>8.4044111752430414E-2</c:v>
                </c:pt>
                <c:pt idx="1158">
                  <c:v>8.3410742744201058E-2</c:v>
                </c:pt>
                <c:pt idx="1159">
                  <c:v>8.5499137405506034E-2</c:v>
                </c:pt>
                <c:pt idx="1160">
                  <c:v>8.8069929756703066E-2</c:v>
                </c:pt>
                <c:pt idx="1161">
                  <c:v>8.9361650655281427E-2</c:v>
                </c:pt>
                <c:pt idx="1162">
                  <c:v>8.896682840305295E-2</c:v>
                </c:pt>
                <c:pt idx="1163">
                  <c:v>8.8827047432467374E-2</c:v>
                </c:pt>
                <c:pt idx="1164">
                  <c:v>9.1067923597768483E-2</c:v>
                </c:pt>
                <c:pt idx="1165">
                  <c:v>9.3081792692157023E-2</c:v>
                </c:pt>
                <c:pt idx="1166">
                  <c:v>9.4684626553438386E-2</c:v>
                </c:pt>
                <c:pt idx="1167">
                  <c:v>9.0345091115402912E-2</c:v>
                </c:pt>
                <c:pt idx="1168">
                  <c:v>8.4858837775058191E-2</c:v>
                </c:pt>
                <c:pt idx="1169">
                  <c:v>8.5219062554306751E-2</c:v>
                </c:pt>
                <c:pt idx="1170">
                  <c:v>8.4999967512313035E-2</c:v>
                </c:pt>
                <c:pt idx="1171">
                  <c:v>8.1146475737117085E-2</c:v>
                </c:pt>
                <c:pt idx="1172">
                  <c:v>8.237040403865363E-2</c:v>
                </c:pt>
                <c:pt idx="1173">
                  <c:v>8.4829822270452743E-2</c:v>
                </c:pt>
                <c:pt idx="1174">
                  <c:v>9.0413709782575166E-2</c:v>
                </c:pt>
                <c:pt idx="1175">
                  <c:v>8.7548492443670328E-2</c:v>
                </c:pt>
                <c:pt idx="1176">
                  <c:v>8.4344881137919728E-2</c:v>
                </c:pt>
                <c:pt idx="1177">
                  <c:v>8.8036056601136559E-2</c:v>
                </c:pt>
                <c:pt idx="1178">
                  <c:v>8.7200380134632091E-2</c:v>
                </c:pt>
                <c:pt idx="1179">
                  <c:v>8.6475950262932477E-2</c:v>
                </c:pt>
                <c:pt idx="1180">
                  <c:v>9.1052965524399773E-2</c:v>
                </c:pt>
                <c:pt idx="1181">
                  <c:v>9.4292456494697266E-2</c:v>
                </c:pt>
                <c:pt idx="1182">
                  <c:v>9.4825501424015093E-2</c:v>
                </c:pt>
                <c:pt idx="1183">
                  <c:v>9.0746477696883918E-2</c:v>
                </c:pt>
                <c:pt idx="1184">
                  <c:v>8.8786091274875911E-2</c:v>
                </c:pt>
                <c:pt idx="1185">
                  <c:v>8.4815287363696645E-2</c:v>
                </c:pt>
                <c:pt idx="1186">
                  <c:v>8.394033968829677E-2</c:v>
                </c:pt>
                <c:pt idx="1187">
                  <c:v>8.4055550379180333E-2</c:v>
                </c:pt>
                <c:pt idx="1188">
                  <c:v>7.9834698453491879E-2</c:v>
                </c:pt>
                <c:pt idx="1189">
                  <c:v>6.2137165228765279E-2</c:v>
                </c:pt>
                <c:pt idx="1190">
                  <c:v>7.3098972741579948E-2</c:v>
                </c:pt>
                <c:pt idx="1191">
                  <c:v>9.0000669289211147E-2</c:v>
                </c:pt>
                <c:pt idx="1192">
                  <c:v>9.9587051863871331E-2</c:v>
                </c:pt>
                <c:pt idx="1193">
                  <c:v>9.8297418837549042E-2</c:v>
                </c:pt>
                <c:pt idx="1194">
                  <c:v>8.8164511549686464E-2</c:v>
                </c:pt>
                <c:pt idx="1195">
                  <c:v>7.8083837878666004E-2</c:v>
                </c:pt>
                <c:pt idx="1196">
                  <c:v>7.2835959625503183E-2</c:v>
                </c:pt>
                <c:pt idx="1197">
                  <c:v>6.9029592685767832E-2</c:v>
                </c:pt>
                <c:pt idx="1198">
                  <c:v>5.6791837574995688E-2</c:v>
                </c:pt>
                <c:pt idx="1199">
                  <c:v>5.8567531084092489E-2</c:v>
                </c:pt>
                <c:pt idx="1200">
                  <c:v>6.3641666217788925E-2</c:v>
                </c:pt>
                <c:pt idx="1201">
                  <c:v>6.3536793244894613E-2</c:v>
                </c:pt>
                <c:pt idx="1202">
                  <c:v>6.1569473498460286E-2</c:v>
                </c:pt>
                <c:pt idx="1203">
                  <c:v>5.637666153137548E-2</c:v>
                </c:pt>
                <c:pt idx="1204">
                  <c:v>5.5818882846930179E-2</c:v>
                </c:pt>
                <c:pt idx="1205">
                  <c:v>6.2963789588328767E-2</c:v>
                </c:pt>
                <c:pt idx="1206">
                  <c:v>6.0110156642069063E-2</c:v>
                </c:pt>
                <c:pt idx="1207">
                  <c:v>5.4711363406107688E-2</c:v>
                </c:pt>
                <c:pt idx="1208">
                  <c:v>6.4820290137253073E-2</c:v>
                </c:pt>
                <c:pt idx="1209">
                  <c:v>6.5314973550943983E-2</c:v>
                </c:pt>
                <c:pt idx="1210">
                  <c:v>8.0558333298078461E-2</c:v>
                </c:pt>
                <c:pt idx="1211">
                  <c:v>7.6719176754106083E-2</c:v>
                </c:pt>
                <c:pt idx="1212">
                  <c:v>7.6035749513202217E-2</c:v>
                </c:pt>
                <c:pt idx="1213">
                  <c:v>8.135128973041264E-2</c:v>
                </c:pt>
                <c:pt idx="1214">
                  <c:v>9.1304256301417142E-2</c:v>
                </c:pt>
                <c:pt idx="1215">
                  <c:v>8.5288689814834423E-2</c:v>
                </c:pt>
                <c:pt idx="1216">
                  <c:v>8.982571898673003E-2</c:v>
                </c:pt>
                <c:pt idx="1217">
                  <c:v>9.4516031526627686E-2</c:v>
                </c:pt>
                <c:pt idx="1218">
                  <c:v>9.9258643505639704E-2</c:v>
                </c:pt>
                <c:pt idx="1219">
                  <c:v>0.10801408722100178</c:v>
                </c:pt>
                <c:pt idx="1220">
                  <c:v>9.9809376875610437E-2</c:v>
                </c:pt>
                <c:pt idx="1221">
                  <c:v>0.10377276401638622</c:v>
                </c:pt>
                <c:pt idx="1222">
                  <c:v>0.10168839765063213</c:v>
                </c:pt>
                <c:pt idx="1223">
                  <c:v>9.9386333731798282E-2</c:v>
                </c:pt>
                <c:pt idx="1224">
                  <c:v>9.6255295626269041E-2</c:v>
                </c:pt>
                <c:pt idx="1225">
                  <c:v>9.1034018855072243E-2</c:v>
                </c:pt>
                <c:pt idx="1226">
                  <c:v>8.8208510612932209E-2</c:v>
                </c:pt>
                <c:pt idx="1227">
                  <c:v>8.5937631639212683E-2</c:v>
                </c:pt>
                <c:pt idx="1228">
                  <c:v>8.2408883245413761E-2</c:v>
                </c:pt>
                <c:pt idx="1229">
                  <c:v>7.6025103316231649E-2</c:v>
                </c:pt>
                <c:pt idx="1230">
                  <c:v>7.07717739327203E-2</c:v>
                </c:pt>
                <c:pt idx="1231">
                  <c:v>6.7396852910745181E-2</c:v>
                </c:pt>
                <c:pt idx="1232">
                  <c:v>6.7058904719817639E-2</c:v>
                </c:pt>
                <c:pt idx="1233">
                  <c:v>6.7334694140756463E-2</c:v>
                </c:pt>
                <c:pt idx="1234">
                  <c:v>6.6858837415098016E-2</c:v>
                </c:pt>
                <c:pt idx="1235">
                  <c:v>6.5259644091050922E-2</c:v>
                </c:pt>
                <c:pt idx="1236">
                  <c:v>6.5743067613577136E-2</c:v>
                </c:pt>
                <c:pt idx="1237">
                  <c:v>6.9371444181055605E-2</c:v>
                </c:pt>
                <c:pt idx="1238">
                  <c:v>6.3392502935456008E-2</c:v>
                </c:pt>
                <c:pt idx="1239">
                  <c:v>6.060971379474149E-2</c:v>
                </c:pt>
                <c:pt idx="1240">
                  <c:v>5.2642089353780203E-2</c:v>
                </c:pt>
                <c:pt idx="1241">
                  <c:v>5.3235361198267869E-2</c:v>
                </c:pt>
                <c:pt idx="1242">
                  <c:v>5.6549760285445436E-2</c:v>
                </c:pt>
                <c:pt idx="1243">
                  <c:v>5.3218487566763409E-2</c:v>
                </c:pt>
                <c:pt idx="1244">
                  <c:v>5.3758978119069448E-2</c:v>
                </c:pt>
                <c:pt idx="1245">
                  <c:v>5.7601078518467588E-2</c:v>
                </c:pt>
                <c:pt idx="1246">
                  <c:v>6.1621192533612063E-2</c:v>
                </c:pt>
                <c:pt idx="1247">
                  <c:v>6.253264079268335E-2</c:v>
                </c:pt>
                <c:pt idx="1248">
                  <c:v>5.933315692808748E-2</c:v>
                </c:pt>
                <c:pt idx="1249">
                  <c:v>5.2973907673109069E-2</c:v>
                </c:pt>
                <c:pt idx="1250">
                  <c:v>5.058811726454486E-2</c:v>
                </c:pt>
                <c:pt idx="1251">
                  <c:v>5.4763095933410805E-2</c:v>
                </c:pt>
                <c:pt idx="1252">
                  <c:v>5.8444011517648983E-2</c:v>
                </c:pt>
                <c:pt idx="1253">
                  <c:v>6.30792195548152E-2</c:v>
                </c:pt>
                <c:pt idx="1254">
                  <c:v>5.9007975140128954E-2</c:v>
                </c:pt>
                <c:pt idx="1255">
                  <c:v>6.1000120961805057E-2</c:v>
                </c:pt>
                <c:pt idx="1256">
                  <c:v>6.2686561547940056E-2</c:v>
                </c:pt>
                <c:pt idx="1257">
                  <c:v>6.3058986698610986E-2</c:v>
                </c:pt>
                <c:pt idx="1258">
                  <c:v>6.1981515915447788E-2</c:v>
                </c:pt>
                <c:pt idx="1259">
                  <c:v>6.3059967515150958E-2</c:v>
                </c:pt>
                <c:pt idx="1260">
                  <c:v>6.3681859023227816E-2</c:v>
                </c:pt>
                <c:pt idx="1261">
                  <c:v>6.3265706562706359E-2</c:v>
                </c:pt>
                <c:pt idx="1262">
                  <c:v>6.6882803250395945E-2</c:v>
                </c:pt>
                <c:pt idx="1263">
                  <c:v>6.9071033811458474E-2</c:v>
                </c:pt>
                <c:pt idx="1264">
                  <c:v>6.4465796792934779E-2</c:v>
                </c:pt>
                <c:pt idx="1265">
                  <c:v>6.184200539550401E-2</c:v>
                </c:pt>
                <c:pt idx="1266">
                  <c:v>6.7700062192951271E-2</c:v>
                </c:pt>
                <c:pt idx="1267">
                  <c:v>6.7220478286354107E-2</c:v>
                </c:pt>
                <c:pt idx="1268">
                  <c:v>6.6782088500137934E-2</c:v>
                </c:pt>
                <c:pt idx="1269">
                  <c:v>6.6753610688413553E-2</c:v>
                </c:pt>
                <c:pt idx="1270">
                  <c:v>6.6065956858145689E-2</c:v>
                </c:pt>
                <c:pt idx="1271">
                  <c:v>6.6109702069103798E-2</c:v>
                </c:pt>
                <c:pt idx="1272">
                  <c:v>6.2552225871873632E-2</c:v>
                </c:pt>
                <c:pt idx="1273">
                  <c:v>5.6334889356184401E-2</c:v>
                </c:pt>
                <c:pt idx="1274">
                  <c:v>5.3742497442263136E-2</c:v>
                </c:pt>
                <c:pt idx="1275">
                  <c:v>4.6609431506182783E-2</c:v>
                </c:pt>
                <c:pt idx="1276">
                  <c:v>4.0693975709329581E-2</c:v>
                </c:pt>
                <c:pt idx="1277">
                  <c:v>4.0020549424348607E-2</c:v>
                </c:pt>
                <c:pt idx="1278">
                  <c:v>3.7625517261062211E-2</c:v>
                </c:pt>
                <c:pt idx="1279">
                  <c:v>3.1518001960628581E-2</c:v>
                </c:pt>
                <c:pt idx="1280">
                  <c:v>2.7138089806860242E-2</c:v>
                </c:pt>
                <c:pt idx="1281">
                  <c:v>3.3885399558438375E-2</c:v>
                </c:pt>
                <c:pt idx="1282">
                  <c:v>4.9247979245253967E-2</c:v>
                </c:pt>
                <c:pt idx="1283">
                  <c:v>4.871401448491447E-2</c:v>
                </c:pt>
                <c:pt idx="1284">
                  <c:v>4.8770254494573992E-2</c:v>
                </c:pt>
                <c:pt idx="1285">
                  <c:v>5.0954722160582014E-2</c:v>
                </c:pt>
                <c:pt idx="1286">
                  <c:v>4.7202997059628798E-2</c:v>
                </c:pt>
                <c:pt idx="1287">
                  <c:v>4.4527058308336545E-2</c:v>
                </c:pt>
                <c:pt idx="1288">
                  <c:v>4.2178685061003043E-2</c:v>
                </c:pt>
                <c:pt idx="1289">
                  <c:v>3.9638410850633007E-2</c:v>
                </c:pt>
                <c:pt idx="1290">
                  <c:v>3.8609675495086204E-2</c:v>
                </c:pt>
                <c:pt idx="1291">
                  <c:v>3.8319223452196405E-2</c:v>
                </c:pt>
                <c:pt idx="1292">
                  <c:v>4.0421236973085847E-2</c:v>
                </c:pt>
                <c:pt idx="1293">
                  <c:v>3.954542721848528E-2</c:v>
                </c:pt>
                <c:pt idx="1294">
                  <c:v>3.9271002237617855E-2</c:v>
                </c:pt>
                <c:pt idx="1295">
                  <c:v>3.6268450358792823E-2</c:v>
                </c:pt>
                <c:pt idx="1296">
                  <c:v>3.4319933499708771E-2</c:v>
                </c:pt>
                <c:pt idx="1297">
                  <c:v>3.1099424417409927E-2</c:v>
                </c:pt>
                <c:pt idx="1298">
                  <c:v>2.9450727706516772E-2</c:v>
                </c:pt>
                <c:pt idx="1299">
                  <c:v>2.911932630234805E-2</c:v>
                </c:pt>
                <c:pt idx="1300">
                  <c:v>2.9612224452634339E-2</c:v>
                </c:pt>
                <c:pt idx="1301">
                  <c:v>3.2801698589948143E-2</c:v>
                </c:pt>
                <c:pt idx="1302">
                  <c:v>3.3183324471873207E-2</c:v>
                </c:pt>
                <c:pt idx="1303">
                  <c:v>2.9058877372121782E-2</c:v>
                </c:pt>
                <c:pt idx="1304">
                  <c:v>2.7524537130818802E-2</c:v>
                </c:pt>
                <c:pt idx="1305">
                  <c:v>2.9220080548534866E-2</c:v>
                </c:pt>
                <c:pt idx="1306">
                  <c:v>3.1206213805868188E-2</c:v>
                </c:pt>
                <c:pt idx="1307">
                  <c:v>2.9230540597029078E-2</c:v>
                </c:pt>
                <c:pt idx="1308">
                  <c:v>2.7110461834883456E-2</c:v>
                </c:pt>
                <c:pt idx="1309">
                  <c:v>2.5450909551059976E-2</c:v>
                </c:pt>
                <c:pt idx="1310">
                  <c:v>2.2067655369177056E-2</c:v>
                </c:pt>
                <c:pt idx="1311">
                  <c:v>1.9129445488778138E-2</c:v>
                </c:pt>
                <c:pt idx="1312">
                  <c:v>1.6665497777807604E-2</c:v>
                </c:pt>
                <c:pt idx="1313">
                  <c:v>1.7515428083202993E-2</c:v>
                </c:pt>
                <c:pt idx="1314">
                  <c:v>1.8238518796174483E-2</c:v>
                </c:pt>
                <c:pt idx="1315">
                  <c:v>2.1142960868162926E-2</c:v>
                </c:pt>
                <c:pt idx="1316">
                  <c:v>2.3243018638749557E-2</c:v>
                </c:pt>
                <c:pt idx="1317">
                  <c:v>2.6710863834608703E-2</c:v>
                </c:pt>
                <c:pt idx="1318">
                  <c:v>2.7744027536762056E-2</c:v>
                </c:pt>
                <c:pt idx="1319">
                  <c:v>2.7133502870889809E-2</c:v>
                </c:pt>
                <c:pt idx="1320">
                  <c:v>2.7783293808916643E-2</c:v>
                </c:pt>
                <c:pt idx="1321">
                  <c:v>2.2807981407616154E-2</c:v>
                </c:pt>
                <c:pt idx="1322">
                  <c:v>1.8152543511216597E-2</c:v>
                </c:pt>
                <c:pt idx="1323">
                  <c:v>1.7261417915378822E-2</c:v>
                </c:pt>
                <c:pt idx="1324">
                  <c:v>1.6819875859940409E-2</c:v>
                </c:pt>
                <c:pt idx="1325">
                  <c:v>1.4164945242447324E-2</c:v>
                </c:pt>
                <c:pt idx="1326">
                  <c:v>1.3004730493853887E-2</c:v>
                </c:pt>
                <c:pt idx="1327">
                  <c:v>1.4998050819334093E-2</c:v>
                </c:pt>
                <c:pt idx="1328">
                  <c:v>1.7400877305726377E-2</c:v>
                </c:pt>
                <c:pt idx="1329">
                  <c:v>1.8553506314309715E-2</c:v>
                </c:pt>
                <c:pt idx="1330">
                  <c:v>1.9802084951974282E-2</c:v>
                </c:pt>
                <c:pt idx="1331">
                  <c:v>2.2392289241092427E-2</c:v>
                </c:pt>
                <c:pt idx="1332">
                  <c:v>1.9160569763829335E-2</c:v>
                </c:pt>
                <c:pt idx="1333">
                  <c:v>1.6596949753805747E-2</c:v>
                </c:pt>
                <c:pt idx="1334">
                  <c:v>1.6023313388900992E-2</c:v>
                </c:pt>
                <c:pt idx="1335">
                  <c:v>1.6285934688981187E-2</c:v>
                </c:pt>
                <c:pt idx="1336">
                  <c:v>1.5402822169063295E-2</c:v>
                </c:pt>
                <c:pt idx="1337">
                  <c:v>1.6695001272217132E-2</c:v>
                </c:pt>
                <c:pt idx="1338">
                  <c:v>1.9777611352638613E-2</c:v>
                </c:pt>
                <c:pt idx="1339">
                  <c:v>2.2097910826092235E-2</c:v>
                </c:pt>
                <c:pt idx="1340">
                  <c:v>2.3914247386812443E-2</c:v>
                </c:pt>
                <c:pt idx="1341">
                  <c:v>2.3149941896531717E-2</c:v>
                </c:pt>
                <c:pt idx="1342">
                  <c:v>1.9501570278503674E-2</c:v>
                </c:pt>
                <c:pt idx="1343">
                  <c:v>1.9336711772753916E-2</c:v>
                </c:pt>
                <c:pt idx="1344">
                  <c:v>2.1636349599385971E-2</c:v>
                </c:pt>
                <c:pt idx="1345">
                  <c:v>2.4762232417321631E-2</c:v>
                </c:pt>
                <c:pt idx="1346">
                  <c:v>2.7201413706418549E-2</c:v>
                </c:pt>
                <c:pt idx="1347">
                  <c:v>2.778273053625141E-2</c:v>
                </c:pt>
                <c:pt idx="1348">
                  <c:v>2.6453373546910568E-2</c:v>
                </c:pt>
                <c:pt idx="1349">
                  <c:v>2.6869171617220376E-2</c:v>
                </c:pt>
                <c:pt idx="1350">
                  <c:v>2.8056084282618188E-2</c:v>
                </c:pt>
                <c:pt idx="1351">
                  <c:v>2.8753403914616525E-2</c:v>
                </c:pt>
                <c:pt idx="1352">
                  <c:v>3.1236860631154599E-2</c:v>
                </c:pt>
                <c:pt idx="1353">
                  <c:v>3.1395305530902258E-2</c:v>
                </c:pt>
                <c:pt idx="1354">
                  <c:v>2.7521778620273898E-2</c:v>
                </c:pt>
                <c:pt idx="1355">
                  <c:v>2.6634499475645633E-2</c:v>
                </c:pt>
                <c:pt idx="1356">
                  <c:v>2.5960655912227626E-2</c:v>
                </c:pt>
                <c:pt idx="1357">
                  <c:v>2.3932517058300316E-2</c:v>
                </c:pt>
                <c:pt idx="1358">
                  <c:v>1.9954678488364873E-2</c:v>
                </c:pt>
                <c:pt idx="1359">
                  <c:v>1.6553849274837058E-2</c:v>
                </c:pt>
                <c:pt idx="1360">
                  <c:v>1.3874324550450685E-2</c:v>
                </c:pt>
                <c:pt idx="1361">
                  <c:v>1.4494740216395303E-2</c:v>
                </c:pt>
                <c:pt idx="1362">
                  <c:v>1.2922687944643289E-2</c:v>
                </c:pt>
                <c:pt idx="1363">
                  <c:v>1.240874496644321E-2</c:v>
                </c:pt>
                <c:pt idx="1364">
                  <c:v>9.895185318056457E-3</c:v>
                </c:pt>
                <c:pt idx="1365">
                  <c:v>7.2995277900826938E-3</c:v>
                </c:pt>
                <c:pt idx="1366">
                  <c:v>5.68994097698413E-3</c:v>
                </c:pt>
                <c:pt idx="1367">
                  <c:v>7.9304689773230935E-3</c:v>
                </c:pt>
                <c:pt idx="1368">
                  <c:v>7.6841322003245172E-3</c:v>
                </c:pt>
                <c:pt idx="1369">
                  <c:v>9.3198886486230911E-3</c:v>
                </c:pt>
                <c:pt idx="1370">
                  <c:v>1.117661660186179E-2</c:v>
                </c:pt>
                <c:pt idx="1371">
                  <c:v>1.1362181625356543E-2</c:v>
                </c:pt>
                <c:pt idx="1372">
                  <c:v>1.4329172732935457E-2</c:v>
                </c:pt>
                <c:pt idx="1373">
                  <c:v>1.7806905868943394E-2</c:v>
                </c:pt>
                <c:pt idx="1374">
                  <c:v>1.5275527417729681E-2</c:v>
                </c:pt>
                <c:pt idx="1375">
                  <c:v>1.3424483051002772E-2</c:v>
                </c:pt>
                <c:pt idx="1376">
                  <c:v>1.5053027578776024E-2</c:v>
                </c:pt>
                <c:pt idx="1377">
                  <c:v>1.6642280544388315E-2</c:v>
                </c:pt>
                <c:pt idx="1378">
                  <c:v>1.6667268345671421E-2</c:v>
                </c:pt>
                <c:pt idx="1379">
                  <c:v>1.7399894631425279E-2</c:v>
                </c:pt>
                <c:pt idx="1380">
                  <c:v>1.8748642274762375E-2</c:v>
                </c:pt>
                <c:pt idx="1381">
                  <c:v>1.5880340213838683E-2</c:v>
                </c:pt>
                <c:pt idx="1382">
                  <c:v>1.2808924489647405E-2</c:v>
                </c:pt>
                <c:pt idx="1383">
                  <c:v>1.131416555710011E-2</c:v>
                </c:pt>
                <c:pt idx="1384">
                  <c:v>8.3329475039432138E-3</c:v>
                </c:pt>
                <c:pt idx="1385">
                  <c:v>5.9017874206194337E-3</c:v>
                </c:pt>
                <c:pt idx="1386">
                  <c:v>8.216982433031636E-3</c:v>
                </c:pt>
                <c:pt idx="1387">
                  <c:v>9.6485459439073565E-3</c:v>
                </c:pt>
                <c:pt idx="1388">
                  <c:v>7.1960872533973694E-3</c:v>
                </c:pt>
                <c:pt idx="1389">
                  <c:v>9.2487861991769199E-3</c:v>
                </c:pt>
                <c:pt idx="1390">
                  <c:v>1.1142512391144291E-2</c:v>
                </c:pt>
                <c:pt idx="1391">
                  <c:v>9.8677573517688619E-3</c:v>
                </c:pt>
                <c:pt idx="1392">
                  <c:v>5.9642245539042668E-3</c:v>
                </c:pt>
                <c:pt idx="1393">
                  <c:v>6.3923569015587184E-3</c:v>
                </c:pt>
                <c:pt idx="1394">
                  <c:v>4.0379858495368931E-3</c:v>
                </c:pt>
                <c:pt idx="1395">
                  <c:v>3.1464929094217678E-3</c:v>
                </c:pt>
                <c:pt idx="1396">
                  <c:v>1.6766740896874202E-3</c:v>
                </c:pt>
                <c:pt idx="1397">
                  <c:v>2.2205915643268778E-3</c:v>
                </c:pt>
                <c:pt idx="1398">
                  <c:v>3.3019924737657282E-3</c:v>
                </c:pt>
                <c:pt idx="1399">
                  <c:v>2.3199860163869747E-3</c:v>
                </c:pt>
                <c:pt idx="1400">
                  <c:v>2.8604217209560329E-3</c:v>
                </c:pt>
                <c:pt idx="1401">
                  <c:v>4.4287152217844829E-3</c:v>
                </c:pt>
                <c:pt idx="1402">
                  <c:v>6.3059891455734818E-3</c:v>
                </c:pt>
                <c:pt idx="1403">
                  <c:v>6.22791943366666E-3</c:v>
                </c:pt>
                <c:pt idx="1404">
                  <c:v>9.0089785032593274E-3</c:v>
                </c:pt>
                <c:pt idx="1405">
                  <c:v>7.011243337318767E-3</c:v>
                </c:pt>
                <c:pt idx="1406">
                  <c:v>4.6981217356415333E-3</c:v>
                </c:pt>
                <c:pt idx="1407">
                  <c:v>3.7338961830540793E-3</c:v>
                </c:pt>
                <c:pt idx="1408">
                  <c:v>3.7046597965648201E-3</c:v>
                </c:pt>
                <c:pt idx="1409">
                  <c:v>5.0062995590904012E-3</c:v>
                </c:pt>
                <c:pt idx="1410">
                  <c:v>4.0612600659240862E-3</c:v>
                </c:pt>
                <c:pt idx="1411">
                  <c:v>7.0457419884922441E-3</c:v>
                </c:pt>
                <c:pt idx="1412">
                  <c:v>1.3372572807667803E-2</c:v>
                </c:pt>
                <c:pt idx="1413">
                  <c:v>1.586804179512976E-2</c:v>
                </c:pt>
                <c:pt idx="1414">
                  <c:v>9.9327678693949539E-3</c:v>
                </c:pt>
                <c:pt idx="1415">
                  <c:v>1.0498406616905272E-2</c:v>
                </c:pt>
                <c:pt idx="1416">
                  <c:v>8.4223959044217415E-3</c:v>
                </c:pt>
                <c:pt idx="1417">
                  <c:v>5.4309156548103081E-3</c:v>
                </c:pt>
                <c:pt idx="1418">
                  <c:v>2.2799872986621512E-3</c:v>
                </c:pt>
                <c:pt idx="1419">
                  <c:v>2.0913431991284731E-3</c:v>
                </c:pt>
                <c:pt idx="1420">
                  <c:v>-2.0114592557857087E-3</c:v>
                </c:pt>
                <c:pt idx="1421">
                  <c:v>-5.651233674096777E-3</c:v>
                </c:pt>
                <c:pt idx="1422">
                  <c:v>-5.3816357714892779E-3</c:v>
                </c:pt>
                <c:pt idx="1423">
                  <c:v>-5.7678415593804613E-3</c:v>
                </c:pt>
                <c:pt idx="1424">
                  <c:v>-5.0555837075532684E-3</c:v>
                </c:pt>
                <c:pt idx="1425">
                  <c:v>-6.8050214315522016E-3</c:v>
                </c:pt>
                <c:pt idx="1426">
                  <c:v>-7.704917120284472E-3</c:v>
                </c:pt>
                <c:pt idx="1427">
                  <c:v>-1.0886526695300772E-2</c:v>
                </c:pt>
                <c:pt idx="1428">
                  <c:v>-1.5216742165251384E-2</c:v>
                </c:pt>
                <c:pt idx="1429">
                  <c:v>-1.2833071579527879E-2</c:v>
                </c:pt>
                <c:pt idx="1430">
                  <c:v>-1.0517110844577907E-2</c:v>
                </c:pt>
                <c:pt idx="1431">
                  <c:v>-8.0804165599423008E-3</c:v>
                </c:pt>
                <c:pt idx="1432">
                  <c:v>-1.1844161384851969E-2</c:v>
                </c:pt>
                <c:pt idx="1433">
                  <c:v>-8.9160247760850971E-3</c:v>
                </c:pt>
                <c:pt idx="1434">
                  <c:v>-8.5597583707810489E-3</c:v>
                </c:pt>
                <c:pt idx="1435">
                  <c:v>-7.3623325775988638E-3</c:v>
                </c:pt>
                <c:pt idx="1436">
                  <c:v>-6.8429212984665831E-3</c:v>
                </c:pt>
                <c:pt idx="1437">
                  <c:v>-5.1502496321646739E-3</c:v>
                </c:pt>
                <c:pt idx="1438">
                  <c:v>-4.7369133566431999E-3</c:v>
                </c:pt>
                <c:pt idx="1439">
                  <c:v>1.0472183525711276E-3</c:v>
                </c:pt>
                <c:pt idx="1440">
                  <c:v>2.0964838742171636E-3</c:v>
                </c:pt>
                <c:pt idx="1441">
                  <c:v>3.817158867903292E-3</c:v>
                </c:pt>
                <c:pt idx="1442">
                  <c:v>9.0273687409000332E-3</c:v>
                </c:pt>
                <c:pt idx="1443">
                  <c:v>6.9286425381250294E-3</c:v>
                </c:pt>
                <c:pt idx="1444">
                  <c:v>2.8549355130883386E-3</c:v>
                </c:pt>
                <c:pt idx="1445">
                  <c:v>4.7185158539475337E-3</c:v>
                </c:pt>
                <c:pt idx="1446">
                  <c:v>5.5300455517572032E-3</c:v>
                </c:pt>
                <c:pt idx="1447">
                  <c:v>8.6801283126884329E-3</c:v>
                </c:pt>
                <c:pt idx="1448">
                  <c:v>1.5392721950809526E-2</c:v>
                </c:pt>
                <c:pt idx="1449">
                  <c:v>1.5346369150707008E-2</c:v>
                </c:pt>
                <c:pt idx="1450">
                  <c:v>1.2409781134990847E-2</c:v>
                </c:pt>
                <c:pt idx="1451">
                  <c:v>6.9892836391996088E-3</c:v>
                </c:pt>
                <c:pt idx="1452">
                  <c:v>7.813726902738842E-3</c:v>
                </c:pt>
                <c:pt idx="1453">
                  <c:v>1.0500638782444588E-2</c:v>
                </c:pt>
                <c:pt idx="1454">
                  <c:v>5.4898769415986232E-3</c:v>
                </c:pt>
                <c:pt idx="1455">
                  <c:v>8.0785808107927126E-3</c:v>
                </c:pt>
                <c:pt idx="1456">
                  <c:v>9.5075054739182513E-3</c:v>
                </c:pt>
                <c:pt idx="1457">
                  <c:v>1.3843029904263143E-2</c:v>
                </c:pt>
                <c:pt idx="1458">
                  <c:v>2.1261397043573493E-2</c:v>
                </c:pt>
                <c:pt idx="1459">
                  <c:v>2.498399264549684E-2</c:v>
                </c:pt>
                <c:pt idx="1460">
                  <c:v>3.1082925210663762E-2</c:v>
                </c:pt>
                <c:pt idx="1461">
                  <c:v>3.1023120090339099E-2</c:v>
                </c:pt>
                <c:pt idx="1462">
                  <c:v>2.7063021565630278E-2</c:v>
                </c:pt>
                <c:pt idx="1463">
                  <c:v>2.7566733863023954E-2</c:v>
                </c:pt>
                <c:pt idx="1464">
                  <c:v>2.7698583136729481E-2</c:v>
                </c:pt>
                <c:pt idx="1465">
                  <c:v>3.3093626579452119E-2</c:v>
                </c:pt>
                <c:pt idx="1466">
                  <c:v>3.4038561227224658E-2</c:v>
                </c:pt>
                <c:pt idx="1467">
                  <c:v>2.9690936600992937E-2</c:v>
                </c:pt>
                <c:pt idx="1468">
                  <c:v>3.1083031209145136E-2</c:v>
                </c:pt>
                <c:pt idx="1469">
                  <c:v>3.1333994639806302E-2</c:v>
                </c:pt>
                <c:pt idx="1470">
                  <c:v>2.488861521116164E-2</c:v>
                </c:pt>
                <c:pt idx="1471">
                  <c:v>2.0661744197436174E-2</c:v>
                </c:pt>
                <c:pt idx="1472">
                  <c:v>2.1615329750958152E-2</c:v>
                </c:pt>
                <c:pt idx="1473">
                  <c:v>2.0204667534416569E-2</c:v>
                </c:pt>
                <c:pt idx="1474">
                  <c:v>1.9361050279535413E-2</c:v>
                </c:pt>
                <c:pt idx="1475">
                  <c:v>1.8553955987951551E-2</c:v>
                </c:pt>
                <c:pt idx="1476">
                  <c:v>1.8583060527543396E-2</c:v>
                </c:pt>
                <c:pt idx="1477">
                  <c:v>1.9494926722588679E-2</c:v>
                </c:pt>
                <c:pt idx="1478">
                  <c:v>2.3332519821487499E-2</c:v>
                </c:pt>
                <c:pt idx="1479">
                  <c:v>1.8301491150888104E-2</c:v>
                </c:pt>
                <c:pt idx="1480">
                  <c:v>1.6561827151167767E-2</c:v>
                </c:pt>
                <c:pt idx="1481">
                  <c:v>1.571076387671845E-2</c:v>
                </c:pt>
                <c:pt idx="1482">
                  <c:v>1.8611708650646742E-2</c:v>
                </c:pt>
                <c:pt idx="1483">
                  <c:v>2.1258461039960007E-2</c:v>
                </c:pt>
                <c:pt idx="1484">
                  <c:v>2.1935435271590691E-2</c:v>
                </c:pt>
                <c:pt idx="1485">
                  <c:v>2.3098591273938769E-2</c:v>
                </c:pt>
                <c:pt idx="1486">
                  <c:v>2.0548552436493513E-2</c:v>
                </c:pt>
                <c:pt idx="1487">
                  <c:v>1.8826546160026006E-2</c:v>
                </c:pt>
                <c:pt idx="1488">
                  <c:v>1.9504478510848446E-2</c:v>
                </c:pt>
                <c:pt idx="1489">
                  <c:v>1.9963856578660864E-2</c:v>
                </c:pt>
                <c:pt idx="1490">
                  <c:v>1.7699015247125006E-2</c:v>
                </c:pt>
                <c:pt idx="1491">
                  <c:v>2.1038014357879525E-2</c:v>
                </c:pt>
                <c:pt idx="1492">
                  <c:v>2.2360152666665613E-2</c:v>
                </c:pt>
                <c:pt idx="1493">
                  <c:v>2.2985694371145303E-2</c:v>
                </c:pt>
                <c:pt idx="1494">
                  <c:v>2.1338558472624537E-2</c:v>
                </c:pt>
                <c:pt idx="1495">
                  <c:v>2.1060729884604674E-2</c:v>
                </c:pt>
                <c:pt idx="1496">
                  <c:v>2.3262867961467384E-2</c:v>
                </c:pt>
                <c:pt idx="1497">
                  <c:v>2.1868312584124645E-2</c:v>
                </c:pt>
                <c:pt idx="1498">
                  <c:v>1.8671943606583932E-2</c:v>
                </c:pt>
                <c:pt idx="1499">
                  <c:v>1.8276088055812559E-2</c:v>
                </c:pt>
                <c:pt idx="1500">
                  <c:v>1.8919623016402376E-2</c:v>
                </c:pt>
                <c:pt idx="1501">
                  <c:v>1.7610058371500759E-2</c:v>
                </c:pt>
                <c:pt idx="1502">
                  <c:v>1.603475651848129E-2</c:v>
                </c:pt>
                <c:pt idx="1503">
                  <c:v>1.407146870183023E-2</c:v>
                </c:pt>
                <c:pt idx="1504">
                  <c:v>1.3923101060018102E-2</c:v>
                </c:pt>
                <c:pt idx="1505">
                  <c:v>1.5479427109228151E-2</c:v>
                </c:pt>
                <c:pt idx="1506">
                  <c:v>1.5872540365558491E-2</c:v>
                </c:pt>
                <c:pt idx="1507">
                  <c:v>1.7404992388477397E-2</c:v>
                </c:pt>
                <c:pt idx="1508">
                  <c:v>1.7252358568579686E-2</c:v>
                </c:pt>
                <c:pt idx="1509">
                  <c:v>1.4957394479780728E-2</c:v>
                </c:pt>
                <c:pt idx="1510">
                  <c:v>1.5365317992929867E-2</c:v>
                </c:pt>
                <c:pt idx="1511">
                  <c:v>1.5434945553057959E-2</c:v>
                </c:pt>
                <c:pt idx="1512">
                  <c:v>1.35259718821528E-2</c:v>
                </c:pt>
                <c:pt idx="1513">
                  <c:v>1.4006346214000466E-2</c:v>
                </c:pt>
                <c:pt idx="1514">
                  <c:v>1.7796929020727568E-2</c:v>
                </c:pt>
                <c:pt idx="1515">
                  <c:v>1.5974721669373609E-2</c:v>
                </c:pt>
                <c:pt idx="1516">
                  <c:v>1.5293949247564116E-2</c:v>
                </c:pt>
                <c:pt idx="1517">
                  <c:v>1.2036950871557851E-2</c:v>
                </c:pt>
                <c:pt idx="1518">
                  <c:v>1.2893722157572625E-2</c:v>
                </c:pt>
                <c:pt idx="1519">
                  <c:v>1.7573749248513792E-2</c:v>
                </c:pt>
                <c:pt idx="1520">
                  <c:v>1.8275363450433908E-2</c:v>
                </c:pt>
                <c:pt idx="1521">
                  <c:v>1.7325578710255828E-2</c:v>
                </c:pt>
                <c:pt idx="1522">
                  <c:v>2.4061140157559044E-2</c:v>
                </c:pt>
                <c:pt idx="1523">
                  <c:v>2.4280362312110386E-2</c:v>
                </c:pt>
                <c:pt idx="1524">
                  <c:v>3.1299207454085536E-2</c:v>
                </c:pt>
                <c:pt idx="1525">
                  <c:v>3.2340374978085361E-2</c:v>
                </c:pt>
                <c:pt idx="1526">
                  <c:v>3.700968168657174E-2</c:v>
                </c:pt>
                <c:pt idx="1527">
                  <c:v>3.4322355344470312E-2</c:v>
                </c:pt>
                <c:pt idx="1528">
                  <c:v>3.2380178781063015E-2</c:v>
                </c:pt>
                <c:pt idx="1529">
                  <c:v>3.3494886255305924E-2</c:v>
                </c:pt>
                <c:pt idx="1530">
                  <c:v>3.8029082463546783E-2</c:v>
                </c:pt>
                <c:pt idx="1531">
                  <c:v>3.7586008022024393E-2</c:v>
                </c:pt>
                <c:pt idx="1532">
                  <c:v>4.1701440614025406E-2</c:v>
                </c:pt>
                <c:pt idx="1533">
                  <c:v>5.1118977736672802E-2</c:v>
                </c:pt>
                <c:pt idx="1534">
                  <c:v>5.6442109765604806E-2</c:v>
                </c:pt>
                <c:pt idx="1535">
                  <c:v>6.6042129114535081E-2</c:v>
                </c:pt>
                <c:pt idx="1536">
                  <c:v>6.6100784914300645E-2</c:v>
                </c:pt>
                <c:pt idx="1537">
                  <c:v>6.78959919812928E-2</c:v>
                </c:pt>
                <c:pt idx="1538">
                  <c:v>7.2577640954996636E-2</c:v>
                </c:pt>
                <c:pt idx="1539">
                  <c:v>6.2683163948465404E-2</c:v>
                </c:pt>
                <c:pt idx="1540">
                  <c:v>5.5145826881175128E-2</c:v>
                </c:pt>
                <c:pt idx="1541">
                  <c:v>5.0243597361463228E-2</c:v>
                </c:pt>
                <c:pt idx="1542">
                  <c:v>5.0237564816960879E-2</c:v>
                </c:pt>
                <c:pt idx="1543">
                  <c:v>4.5288721336082305E-2</c:v>
                </c:pt>
                <c:pt idx="1544">
                  <c:v>4.4597619535910057E-2</c:v>
                </c:pt>
                <c:pt idx="1545">
                  <c:v>4.3170097780186559E-2</c:v>
                </c:pt>
                <c:pt idx="1546">
                  <c:v>4.189601470940188E-2</c:v>
                </c:pt>
                <c:pt idx="1547">
                  <c:v>3.8549596504991034E-2</c:v>
                </c:pt>
                <c:pt idx="1548">
                  <c:v>3.6702678750251308E-2</c:v>
                </c:pt>
                <c:pt idx="1549">
                  <c:v>3.8007944073646091E-2</c:v>
                </c:pt>
                <c:pt idx="1550">
                  <c:v>3.4595708150527101E-2</c:v>
                </c:pt>
                <c:pt idx="1551">
                  <c:v>3.1766404576117555E-2</c:v>
                </c:pt>
                <c:pt idx="1552">
                  <c:v>3.8992847915187701E-2</c:v>
                </c:pt>
                <c:pt idx="1553">
                  <c:v>4.2382194886901647E-2</c:v>
                </c:pt>
                <c:pt idx="1554">
                  <c:v>4.4255547690110766E-2</c:v>
                </c:pt>
                <c:pt idx="1555">
                  <c:v>4.7235393545863265E-2</c:v>
                </c:pt>
                <c:pt idx="1556">
                  <c:v>4.5746695534279888E-2</c:v>
                </c:pt>
                <c:pt idx="1557">
                  <c:v>4.4813802887339098E-2</c:v>
                </c:pt>
                <c:pt idx="1558">
                  <c:v>4.1598763705560954E-2</c:v>
                </c:pt>
                <c:pt idx="1559">
                  <c:v>3.5101900448263779E-2</c:v>
                </c:pt>
                <c:pt idx="1560">
                  <c:v>3.2812539448880615E-2</c:v>
                </c:pt>
                <c:pt idx="1561">
                  <c:v>3.0059945553653107E-2</c:v>
                </c:pt>
                <c:pt idx="1562">
                  <c:v>3.3618415146610431E-2</c:v>
                </c:pt>
                <c:pt idx="1563">
                  <c:v>3.2908223969483306E-2</c:v>
                </c:pt>
                <c:pt idx="1564">
                  <c:v>3.5984982522714579E-2</c:v>
                </c:pt>
                <c:pt idx="1565">
                  <c:v>3.928355398486965E-2</c:v>
                </c:pt>
                <c:pt idx="1566">
                  <c:v>3.8641504124610912E-2</c:v>
                </c:pt>
                <c:pt idx="1567">
                  <c:v>5.1573026527262561E-2</c:v>
                </c:pt>
                <c:pt idx="1568">
                  <c:v>5.5358354551440614E-2</c:v>
                </c:pt>
                <c:pt idx="1569">
                  <c:v>5.2639316240052053E-2</c:v>
                </c:pt>
                <c:pt idx="1570">
                  <c:v>5.3664048821724597E-2</c:v>
                </c:pt>
                <c:pt idx="1571">
                  <c:v>5.3689049554547064E-2</c:v>
                </c:pt>
                <c:pt idx="1572">
                  <c:v>5.2423716122966452E-2</c:v>
                </c:pt>
                <c:pt idx="1573">
                  <c:v>5.1205760095649283E-2</c:v>
                </c:pt>
                <c:pt idx="1574">
                  <c:v>4.8872819302674703E-2</c:v>
                </c:pt>
                <c:pt idx="1575">
                  <c:v>5.0382220122844448E-2</c:v>
                </c:pt>
                <c:pt idx="1576">
                  <c:v>5.459875443949011E-2</c:v>
                </c:pt>
                <c:pt idx="1577">
                  <c:v>5.7106964442697764E-2</c:v>
                </c:pt>
                <c:pt idx="1578">
                  <c:v>5.6678853537401992E-2</c:v>
                </c:pt>
                <c:pt idx="1579">
                  <c:v>5.4492344264520598E-2</c:v>
                </c:pt>
                <c:pt idx="1580">
                  <c:v>5.3578290187035311E-2</c:v>
                </c:pt>
                <c:pt idx="1581">
                  <c:v>5.3508222372874691E-2</c:v>
                </c:pt>
                <c:pt idx="1582">
                  <c:v>5.5527377657510563E-2</c:v>
                </c:pt>
                <c:pt idx="1583">
                  <c:v>5.4011137971734811E-2</c:v>
                </c:pt>
                <c:pt idx="1584">
                  <c:v>5.053793823643514E-2</c:v>
                </c:pt>
                <c:pt idx="1585">
                  <c:v>4.9571974966961675E-2</c:v>
                </c:pt>
                <c:pt idx="1586">
                  <c:v>4.8684797595349022E-2</c:v>
                </c:pt>
                <c:pt idx="1587">
                  <c:v>5.0452547188244726E-2</c:v>
                </c:pt>
                <c:pt idx="1588">
                  <c:v>4.755909548888481E-2</c:v>
                </c:pt>
                <c:pt idx="1589">
                  <c:v>4.489945265677716E-2</c:v>
                </c:pt>
                <c:pt idx="1590">
                  <c:v>4.097532873190432E-2</c:v>
                </c:pt>
                <c:pt idx="1591">
                  <c:v>3.9356890135809078E-2</c:v>
                </c:pt>
                <c:pt idx="1592">
                  <c:v>3.8287251690726422E-2</c:v>
                </c:pt>
                <c:pt idx="1593">
                  <c:v>3.9331513230855583E-2</c:v>
                </c:pt>
                <c:pt idx="1594">
                  <c:v>3.7024686012149408E-2</c:v>
                </c:pt>
                <c:pt idx="1595">
                  <c:v>3.4968173305041074E-2</c:v>
                </c:pt>
                <c:pt idx="1596">
                  <c:v>3.5253275788467715E-2</c:v>
                </c:pt>
                <c:pt idx="1597">
                  <c:v>3.7019397023219047E-2</c:v>
                </c:pt>
                <c:pt idx="1598">
                  <c:v>3.6323988184061066E-2</c:v>
                </c:pt>
                <c:pt idx="1599">
                  <c:v>3.6708065945364902E-2</c:v>
                </c:pt>
                <c:pt idx="1600">
                  <c:v>3.7713962344599714E-2</c:v>
                </c:pt>
                <c:pt idx="1601">
                  <c:v>3.6215896801316864E-2</c:v>
                </c:pt>
                <c:pt idx="1602">
                  <c:v>3.6544567621686577E-2</c:v>
                </c:pt>
                <c:pt idx="1603">
                  <c:v>3.78218159142647E-2</c:v>
                </c:pt>
                <c:pt idx="1604">
                  <c:v>3.6129997383744922E-2</c:v>
                </c:pt>
                <c:pt idx="1605">
                  <c:v>3.8794517149685938E-2</c:v>
                </c:pt>
                <c:pt idx="1606">
                  <c:v>3.5730893913858898E-2</c:v>
                </c:pt>
                <c:pt idx="1607">
                  <c:v>3.6462452421064537E-2</c:v>
                </c:pt>
                <c:pt idx="1608">
                  <c:v>3.9491690665337344E-2</c:v>
                </c:pt>
                <c:pt idx="1609">
                  <c:v>3.7643355355397097E-2</c:v>
                </c:pt>
                <c:pt idx="1610">
                  <c:v>3.7223880316747796E-2</c:v>
                </c:pt>
                <c:pt idx="1611">
                  <c:v>3.765970126494355E-2</c:v>
                </c:pt>
                <c:pt idx="1612">
                  <c:v>3.566268687821994E-2</c:v>
                </c:pt>
                <c:pt idx="1613">
                  <c:v>3.4803820835284605E-2</c:v>
                </c:pt>
                <c:pt idx="1614">
                  <c:v>3.4903750808582511E-2</c:v>
                </c:pt>
                <c:pt idx="1615">
                  <c:v>3.6752837833655225E-2</c:v>
                </c:pt>
                <c:pt idx="1616">
                  <c:v>3.7258269041931802E-2</c:v>
                </c:pt>
                <c:pt idx="1617">
                  <c:v>3.6414970181741099E-2</c:v>
                </c:pt>
                <c:pt idx="1618">
                  <c:v>3.4022422553502671E-2</c:v>
                </c:pt>
                <c:pt idx="1619">
                  <c:v>3.4669421198152701E-2</c:v>
                </c:pt>
                <c:pt idx="1620">
                  <c:v>3.8363476058954779E-2</c:v>
                </c:pt>
                <c:pt idx="1621">
                  <c:v>4.169246065319604E-2</c:v>
                </c:pt>
                <c:pt idx="1622">
                  <c:v>3.8218811175538901E-2</c:v>
                </c:pt>
                <c:pt idx="1623">
                  <c:v>3.7801695835920898E-2</c:v>
                </c:pt>
                <c:pt idx="1624">
                  <c:v>3.8050579748610758E-2</c:v>
                </c:pt>
                <c:pt idx="1625">
                  <c:v>3.9664015774759073E-2</c:v>
                </c:pt>
                <c:pt idx="1626">
                  <c:v>3.9361427411852355E-2</c:v>
                </c:pt>
                <c:pt idx="1627">
                  <c:v>3.8300806050264369E-2</c:v>
                </c:pt>
                <c:pt idx="1628">
                  <c:v>3.8651942503325029E-2</c:v>
                </c:pt>
                <c:pt idx="1629">
                  <c:v>3.8318053948397809E-2</c:v>
                </c:pt>
                <c:pt idx="1630">
                  <c:v>3.4053579702832945E-2</c:v>
                </c:pt>
                <c:pt idx="1631">
                  <c:v>2.9079989463697945E-2</c:v>
                </c:pt>
                <c:pt idx="1632">
                  <c:v>2.970751383138065E-2</c:v>
                </c:pt>
                <c:pt idx="1633">
                  <c:v>2.8848426114245408E-2</c:v>
                </c:pt>
                <c:pt idx="1634">
                  <c:v>2.6890511033075336E-2</c:v>
                </c:pt>
                <c:pt idx="1635">
                  <c:v>2.8550370848229603E-2</c:v>
                </c:pt>
                <c:pt idx="1636">
                  <c:v>2.7535015841958346E-2</c:v>
                </c:pt>
                <c:pt idx="1637">
                  <c:v>2.8031372275517271E-2</c:v>
                </c:pt>
                <c:pt idx="1638">
                  <c:v>2.6402816566006154E-2</c:v>
                </c:pt>
                <c:pt idx="1639">
                  <c:v>2.8090568896086642E-2</c:v>
                </c:pt>
                <c:pt idx="1640">
                  <c:v>2.8167211336622037E-2</c:v>
                </c:pt>
                <c:pt idx="1641">
                  <c:v>2.5479157179329279E-2</c:v>
                </c:pt>
                <c:pt idx="1642">
                  <c:v>2.4588565855586074E-2</c:v>
                </c:pt>
                <c:pt idx="1643">
                  <c:v>2.3313129772496815E-2</c:v>
                </c:pt>
                <c:pt idx="1644">
                  <c:v>2.0418663333554899E-2</c:v>
                </c:pt>
                <c:pt idx="1645">
                  <c:v>1.8975837596655443E-2</c:v>
                </c:pt>
                <c:pt idx="1646">
                  <c:v>1.8751132383798625E-2</c:v>
                </c:pt>
                <c:pt idx="1647">
                  <c:v>1.9090860063881391E-2</c:v>
                </c:pt>
                <c:pt idx="1648">
                  <c:v>1.7318266255325291E-2</c:v>
                </c:pt>
                <c:pt idx="1649">
                  <c:v>1.6730979295013715E-2</c:v>
                </c:pt>
                <c:pt idx="1650">
                  <c:v>1.6153150850947935E-2</c:v>
                </c:pt>
                <c:pt idx="1651">
                  <c:v>1.6127083652587602E-2</c:v>
                </c:pt>
                <c:pt idx="1652">
                  <c:v>1.5065111583944912E-2</c:v>
                </c:pt>
                <c:pt idx="1653">
                  <c:v>1.6340087128316708E-2</c:v>
                </c:pt>
                <c:pt idx="1654">
                  <c:v>1.9163540746558339E-2</c:v>
                </c:pt>
                <c:pt idx="1655">
                  <c:v>2.5024375553964886E-2</c:v>
                </c:pt>
                <c:pt idx="1656">
                  <c:v>2.5866221302712586E-2</c:v>
                </c:pt>
                <c:pt idx="1657">
                  <c:v>2.4705412201290359E-2</c:v>
                </c:pt>
                <c:pt idx="1658">
                  <c:v>2.6091124483199845E-2</c:v>
                </c:pt>
                <c:pt idx="1659">
                  <c:v>2.6149618052130178E-2</c:v>
                </c:pt>
                <c:pt idx="1660">
                  <c:v>2.8384138933322749E-2</c:v>
                </c:pt>
                <c:pt idx="1661">
                  <c:v>3.0885119389954169E-2</c:v>
                </c:pt>
                <c:pt idx="1662">
                  <c:v>3.4716014055352379E-2</c:v>
                </c:pt>
                <c:pt idx="1663">
                  <c:v>3.5971412380679191E-2</c:v>
                </c:pt>
                <c:pt idx="1664">
                  <c:v>3.4662807416811853E-2</c:v>
                </c:pt>
                <c:pt idx="1665">
                  <c:v>3.5157941464796741E-2</c:v>
                </c:pt>
                <c:pt idx="1666">
                  <c:v>3.2874241630862971E-2</c:v>
                </c:pt>
                <c:pt idx="1667">
                  <c:v>3.1914083264958287E-2</c:v>
                </c:pt>
                <c:pt idx="1668">
                  <c:v>3.2265730188327416E-2</c:v>
                </c:pt>
                <c:pt idx="1669">
                  <c:v>3.5387275516498735E-2</c:v>
                </c:pt>
                <c:pt idx="1670">
                  <c:v>4.8801470894720596E-2</c:v>
                </c:pt>
                <c:pt idx="1671">
                  <c:v>4.8317436544444869E-2</c:v>
                </c:pt>
                <c:pt idx="1672">
                  <c:v>4.6163229869854258E-2</c:v>
                </c:pt>
                <c:pt idx="1673">
                  <c:v>4.4301523235910641E-2</c:v>
                </c:pt>
                <c:pt idx="1674">
                  <c:v>4.5001885969564961E-2</c:v>
                </c:pt>
                <c:pt idx="1675">
                  <c:v>4.3191404179545534E-2</c:v>
                </c:pt>
                <c:pt idx="1676">
                  <c:v>4.3305608427917058E-2</c:v>
                </c:pt>
                <c:pt idx="1677">
                  <c:v>4.1660697490221693E-2</c:v>
                </c:pt>
                <c:pt idx="1678">
                  <c:v>3.9584837150407753E-2</c:v>
                </c:pt>
                <c:pt idx="1679">
                  <c:v>3.772721745925204E-2</c:v>
                </c:pt>
                <c:pt idx="1680">
                  <c:v>3.5534737619675016E-2</c:v>
                </c:pt>
                <c:pt idx="1681">
                  <c:v>3.3301489166802978E-2</c:v>
                </c:pt>
                <c:pt idx="1682">
                  <c:v>2.9582246986088724E-2</c:v>
                </c:pt>
                <c:pt idx="1683">
                  <c:v>2.8158458253758532E-2</c:v>
                </c:pt>
                <c:pt idx="1684">
                  <c:v>2.8818345425616614E-2</c:v>
                </c:pt>
                <c:pt idx="1685">
                  <c:v>3.0761593765331399E-2</c:v>
                </c:pt>
                <c:pt idx="1686">
                  <c:v>3.261658108639498E-2</c:v>
                </c:pt>
                <c:pt idx="1687">
                  <c:v>3.2573428847369489E-2</c:v>
                </c:pt>
                <c:pt idx="1688">
                  <c:v>3.2042416075777444E-2</c:v>
                </c:pt>
                <c:pt idx="1689">
                  <c:v>3.1258728814100648E-2</c:v>
                </c:pt>
                <c:pt idx="1690">
                  <c:v>3.1119985899904272E-2</c:v>
                </c:pt>
                <c:pt idx="1691">
                  <c:v>3.2773352076795367E-2</c:v>
                </c:pt>
                <c:pt idx="1692">
                  <c:v>3.124778631386585E-2</c:v>
                </c:pt>
                <c:pt idx="1693">
                  <c:v>3.129367892287957E-2</c:v>
                </c:pt>
                <c:pt idx="1694">
                  <c:v>3.0716673054595876E-2</c:v>
                </c:pt>
                <c:pt idx="1695">
                  <c:v>2.5106179878196189E-2</c:v>
                </c:pt>
                <c:pt idx="1696">
                  <c:v>2.7942547874479161E-2</c:v>
                </c:pt>
                <c:pt idx="1697">
                  <c:v>2.8915813659970382E-2</c:v>
                </c:pt>
                <c:pt idx="1698">
                  <c:v>3.1522201242460787E-2</c:v>
                </c:pt>
                <c:pt idx="1699">
                  <c:v>2.9013917428899819E-2</c:v>
                </c:pt>
                <c:pt idx="1700">
                  <c:v>2.542655400299916E-2</c:v>
                </c:pt>
                <c:pt idx="1701">
                  <c:v>2.2784690077350296E-2</c:v>
                </c:pt>
                <c:pt idx="1702">
                  <c:v>2.2379046474016215E-2</c:v>
                </c:pt>
                <c:pt idx="1703">
                  <c:v>2.5117462709333217E-2</c:v>
                </c:pt>
                <c:pt idx="1704">
                  <c:v>2.6509359149697258E-2</c:v>
                </c:pt>
                <c:pt idx="1705">
                  <c:v>2.3329672948302606E-2</c:v>
                </c:pt>
                <c:pt idx="1706">
                  <c:v>2.5442009128978288E-2</c:v>
                </c:pt>
                <c:pt idx="1707">
                  <c:v>2.7112194384912941E-2</c:v>
                </c:pt>
                <c:pt idx="1708">
                  <c:v>2.6023487858116874E-2</c:v>
                </c:pt>
                <c:pt idx="1709">
                  <c:v>2.2608944784410612E-2</c:v>
                </c:pt>
                <c:pt idx="1710">
                  <c:v>2.1281133986164831E-2</c:v>
                </c:pt>
              </c:numCache>
            </c:numRef>
          </c:val>
          <c:smooth val="0"/>
          <c:extLst>
            <c:ext xmlns:c16="http://schemas.microsoft.com/office/drawing/2014/chart" uri="{C3380CC4-5D6E-409C-BE32-E72D297353CC}">
              <c16:uniqueId val="{00000000-A4DF-46DD-A5B2-D11725477BB9}"/>
            </c:ext>
          </c:extLst>
        </c:ser>
        <c:ser>
          <c:idx val="2"/>
          <c:order val="1"/>
          <c:tx>
            <c:v>Subsequent 10 Year Annualized Excess Returns</c:v>
          </c:tx>
          <c:spPr>
            <a:ln w="28575" cap="rnd">
              <a:solidFill>
                <a:schemeClr val="accent3">
                  <a:lumMod val="75000"/>
                </a:schemeClr>
              </a:solidFill>
              <a:prstDash val="sysDash"/>
              <a:round/>
            </a:ln>
            <a:effectLst/>
          </c:spPr>
          <c:marker>
            <c:symbol val="none"/>
          </c:marker>
          <c:cat>
            <c:numRef>
              <c:f>Data!$F$129:$F$1846</c:f>
              <c:numCache>
                <c:formatCode>0.00</c:formatCode>
                <c:ptCount val="1718"/>
                <c:pt idx="0">
                  <c:v>1881.0416666666576</c:v>
                </c:pt>
                <c:pt idx="1">
                  <c:v>1881.1249999999909</c:v>
                </c:pt>
                <c:pt idx="2">
                  <c:v>1881.2083333333242</c:v>
                </c:pt>
                <c:pt idx="3">
                  <c:v>1881.2916666666574</c:v>
                </c:pt>
                <c:pt idx="4">
                  <c:v>1881.3749999999907</c:v>
                </c:pt>
                <c:pt idx="5">
                  <c:v>1881.4583333333239</c:v>
                </c:pt>
                <c:pt idx="6">
                  <c:v>1881.5416666666572</c:v>
                </c:pt>
                <c:pt idx="7">
                  <c:v>1881.6249999999905</c:v>
                </c:pt>
                <c:pt idx="8">
                  <c:v>1881.7083333333237</c:v>
                </c:pt>
                <c:pt idx="9">
                  <c:v>1881.791666666657</c:v>
                </c:pt>
                <c:pt idx="10">
                  <c:v>1881.8749999999902</c:v>
                </c:pt>
                <c:pt idx="11">
                  <c:v>1881.9583333333235</c:v>
                </c:pt>
                <c:pt idx="12">
                  <c:v>1882.0416666666567</c:v>
                </c:pt>
                <c:pt idx="13">
                  <c:v>1882.12499999999</c:v>
                </c:pt>
                <c:pt idx="14">
                  <c:v>1882.2083333333233</c:v>
                </c:pt>
                <c:pt idx="15">
                  <c:v>1882.2916666666565</c:v>
                </c:pt>
                <c:pt idx="16">
                  <c:v>1882.3749999999898</c:v>
                </c:pt>
                <c:pt idx="17">
                  <c:v>1882.458333333323</c:v>
                </c:pt>
                <c:pt idx="18">
                  <c:v>1882.5416666666563</c:v>
                </c:pt>
                <c:pt idx="19">
                  <c:v>1882.6249999999895</c:v>
                </c:pt>
                <c:pt idx="20">
                  <c:v>1882.7083333333228</c:v>
                </c:pt>
                <c:pt idx="21">
                  <c:v>1882.7916666666561</c:v>
                </c:pt>
                <c:pt idx="22">
                  <c:v>1882.8749999999893</c:v>
                </c:pt>
                <c:pt idx="23">
                  <c:v>1882.9583333333226</c:v>
                </c:pt>
                <c:pt idx="24">
                  <c:v>1883.0416666666558</c:v>
                </c:pt>
                <c:pt idx="25">
                  <c:v>1883.1249999999891</c:v>
                </c:pt>
                <c:pt idx="26">
                  <c:v>1883.2083333333223</c:v>
                </c:pt>
                <c:pt idx="27">
                  <c:v>1883.2916666666556</c:v>
                </c:pt>
                <c:pt idx="28">
                  <c:v>1883.3749999999889</c:v>
                </c:pt>
                <c:pt idx="29">
                  <c:v>1883.4583333333221</c:v>
                </c:pt>
                <c:pt idx="30">
                  <c:v>1883.5416666666554</c:v>
                </c:pt>
                <c:pt idx="31">
                  <c:v>1883.6249999999886</c:v>
                </c:pt>
                <c:pt idx="32">
                  <c:v>1883.7083333333219</c:v>
                </c:pt>
                <c:pt idx="33">
                  <c:v>1883.7916666666551</c:v>
                </c:pt>
                <c:pt idx="34">
                  <c:v>1883.8749999999884</c:v>
                </c:pt>
                <c:pt idx="35">
                  <c:v>1883.9583333333217</c:v>
                </c:pt>
                <c:pt idx="36">
                  <c:v>1884.0416666666549</c:v>
                </c:pt>
                <c:pt idx="37">
                  <c:v>1884.1249999999882</c:v>
                </c:pt>
                <c:pt idx="38">
                  <c:v>1884.2083333333214</c:v>
                </c:pt>
                <c:pt idx="39">
                  <c:v>1884.2916666666547</c:v>
                </c:pt>
                <c:pt idx="40">
                  <c:v>1884.3749999999879</c:v>
                </c:pt>
                <c:pt idx="41">
                  <c:v>1884.4583333333212</c:v>
                </c:pt>
                <c:pt idx="42">
                  <c:v>1884.5416666666545</c:v>
                </c:pt>
                <c:pt idx="43">
                  <c:v>1884.6249999999877</c:v>
                </c:pt>
                <c:pt idx="44">
                  <c:v>1884.708333333321</c:v>
                </c:pt>
                <c:pt idx="45">
                  <c:v>1884.7916666666542</c:v>
                </c:pt>
                <c:pt idx="46">
                  <c:v>1884.8749999999875</c:v>
                </c:pt>
                <c:pt idx="47">
                  <c:v>1884.9583333333208</c:v>
                </c:pt>
                <c:pt idx="48">
                  <c:v>1885.041666666654</c:v>
                </c:pt>
                <c:pt idx="49">
                  <c:v>1885.1249999999873</c:v>
                </c:pt>
                <c:pt idx="50">
                  <c:v>1885.2083333333205</c:v>
                </c:pt>
                <c:pt idx="51">
                  <c:v>1885.2916666666538</c:v>
                </c:pt>
                <c:pt idx="52">
                  <c:v>1885.374999999987</c:v>
                </c:pt>
                <c:pt idx="53">
                  <c:v>1885.4583333333203</c:v>
                </c:pt>
                <c:pt idx="54">
                  <c:v>1885.5416666666536</c:v>
                </c:pt>
                <c:pt idx="55">
                  <c:v>1885.6249999999868</c:v>
                </c:pt>
                <c:pt idx="56">
                  <c:v>1885.7083333333201</c:v>
                </c:pt>
                <c:pt idx="57">
                  <c:v>1885.7916666666533</c:v>
                </c:pt>
                <c:pt idx="58">
                  <c:v>1885.8749999999866</c:v>
                </c:pt>
                <c:pt idx="59">
                  <c:v>1885.9583333333198</c:v>
                </c:pt>
                <c:pt idx="60">
                  <c:v>1886.0416666666531</c:v>
                </c:pt>
                <c:pt idx="61">
                  <c:v>1886.1249999999864</c:v>
                </c:pt>
                <c:pt idx="62">
                  <c:v>1886.2083333333196</c:v>
                </c:pt>
                <c:pt idx="63">
                  <c:v>1886.2916666666529</c:v>
                </c:pt>
                <c:pt idx="64">
                  <c:v>1886.3749999999861</c:v>
                </c:pt>
                <c:pt idx="65">
                  <c:v>1886.4583333333194</c:v>
                </c:pt>
                <c:pt idx="66">
                  <c:v>1886.5416666666526</c:v>
                </c:pt>
                <c:pt idx="67">
                  <c:v>1886.6249999999859</c:v>
                </c:pt>
                <c:pt idx="68">
                  <c:v>1886.7083333333192</c:v>
                </c:pt>
                <c:pt idx="69">
                  <c:v>1886.7916666666524</c:v>
                </c:pt>
                <c:pt idx="70">
                  <c:v>1886.8749999999857</c:v>
                </c:pt>
                <c:pt idx="71">
                  <c:v>1886.9583333333189</c:v>
                </c:pt>
                <c:pt idx="72">
                  <c:v>1887.0416666666522</c:v>
                </c:pt>
                <c:pt idx="73">
                  <c:v>1887.1249999999854</c:v>
                </c:pt>
                <c:pt idx="74">
                  <c:v>1887.2083333333187</c:v>
                </c:pt>
                <c:pt idx="75">
                  <c:v>1887.291666666652</c:v>
                </c:pt>
                <c:pt idx="76">
                  <c:v>1887.3749999999852</c:v>
                </c:pt>
                <c:pt idx="77">
                  <c:v>1887.4583333333185</c:v>
                </c:pt>
                <c:pt idx="78">
                  <c:v>1887.5416666666517</c:v>
                </c:pt>
                <c:pt idx="79">
                  <c:v>1887.624999999985</c:v>
                </c:pt>
                <c:pt idx="80">
                  <c:v>1887.7083333333183</c:v>
                </c:pt>
                <c:pt idx="81">
                  <c:v>1887.7916666666515</c:v>
                </c:pt>
                <c:pt idx="82">
                  <c:v>1887.8749999999848</c:v>
                </c:pt>
                <c:pt idx="83">
                  <c:v>1887.958333333318</c:v>
                </c:pt>
                <c:pt idx="84">
                  <c:v>1888.0416666666513</c:v>
                </c:pt>
                <c:pt idx="85">
                  <c:v>1888.1249999999845</c:v>
                </c:pt>
                <c:pt idx="86">
                  <c:v>1888.2083333333178</c:v>
                </c:pt>
                <c:pt idx="87">
                  <c:v>1888.2916666666511</c:v>
                </c:pt>
                <c:pt idx="88">
                  <c:v>1888.3749999999843</c:v>
                </c:pt>
                <c:pt idx="89">
                  <c:v>1888.4583333333176</c:v>
                </c:pt>
                <c:pt idx="90">
                  <c:v>1888.5416666666508</c:v>
                </c:pt>
                <c:pt idx="91">
                  <c:v>1888.6249999999841</c:v>
                </c:pt>
                <c:pt idx="92">
                  <c:v>1888.7083333333173</c:v>
                </c:pt>
                <c:pt idx="93">
                  <c:v>1888.7916666666506</c:v>
                </c:pt>
                <c:pt idx="94">
                  <c:v>1888.8749999999839</c:v>
                </c:pt>
                <c:pt idx="95">
                  <c:v>1888.9583333333171</c:v>
                </c:pt>
                <c:pt idx="96">
                  <c:v>1889.0416666666504</c:v>
                </c:pt>
                <c:pt idx="97">
                  <c:v>1889.1249999999836</c:v>
                </c:pt>
                <c:pt idx="98">
                  <c:v>1889.2083333333169</c:v>
                </c:pt>
                <c:pt idx="99">
                  <c:v>1889.2916666666501</c:v>
                </c:pt>
                <c:pt idx="100">
                  <c:v>1889.3749999999834</c:v>
                </c:pt>
                <c:pt idx="101">
                  <c:v>1889.4583333333167</c:v>
                </c:pt>
                <c:pt idx="102">
                  <c:v>1889.5416666666499</c:v>
                </c:pt>
                <c:pt idx="103">
                  <c:v>1889.6249999999832</c:v>
                </c:pt>
                <c:pt idx="104">
                  <c:v>1889.7083333333164</c:v>
                </c:pt>
                <c:pt idx="105">
                  <c:v>1889.7916666666497</c:v>
                </c:pt>
                <c:pt idx="106">
                  <c:v>1889.8749999999829</c:v>
                </c:pt>
                <c:pt idx="107">
                  <c:v>1889.9583333333162</c:v>
                </c:pt>
                <c:pt idx="108">
                  <c:v>1890.0416666666495</c:v>
                </c:pt>
                <c:pt idx="109">
                  <c:v>1890.1249999999827</c:v>
                </c:pt>
                <c:pt idx="110">
                  <c:v>1890.208333333316</c:v>
                </c:pt>
                <c:pt idx="111">
                  <c:v>1890.2916666666492</c:v>
                </c:pt>
                <c:pt idx="112">
                  <c:v>1890.3749999999825</c:v>
                </c:pt>
                <c:pt idx="113">
                  <c:v>1890.4583333333157</c:v>
                </c:pt>
                <c:pt idx="114">
                  <c:v>1890.541666666649</c:v>
                </c:pt>
                <c:pt idx="115">
                  <c:v>1890.6249999999823</c:v>
                </c:pt>
                <c:pt idx="116">
                  <c:v>1890.7083333333155</c:v>
                </c:pt>
                <c:pt idx="117">
                  <c:v>1890.7916666666488</c:v>
                </c:pt>
                <c:pt idx="118">
                  <c:v>1890.874999999982</c:v>
                </c:pt>
                <c:pt idx="119">
                  <c:v>1890.9583333333153</c:v>
                </c:pt>
                <c:pt idx="120">
                  <c:v>1891.0416666666486</c:v>
                </c:pt>
                <c:pt idx="121">
                  <c:v>1891.1249999999818</c:v>
                </c:pt>
                <c:pt idx="122">
                  <c:v>1891.2083333333151</c:v>
                </c:pt>
                <c:pt idx="123">
                  <c:v>1891.2916666666483</c:v>
                </c:pt>
                <c:pt idx="124">
                  <c:v>1891.3749999999816</c:v>
                </c:pt>
                <c:pt idx="125">
                  <c:v>1891.4583333333148</c:v>
                </c:pt>
                <c:pt idx="126">
                  <c:v>1891.5416666666481</c:v>
                </c:pt>
                <c:pt idx="127">
                  <c:v>1891.6249999999814</c:v>
                </c:pt>
                <c:pt idx="128">
                  <c:v>1891.7083333333146</c:v>
                </c:pt>
                <c:pt idx="129">
                  <c:v>1891.7916666666479</c:v>
                </c:pt>
                <c:pt idx="130">
                  <c:v>1891.8749999999811</c:v>
                </c:pt>
                <c:pt idx="131">
                  <c:v>1891.9583333333144</c:v>
                </c:pt>
                <c:pt idx="132">
                  <c:v>1892.0416666666476</c:v>
                </c:pt>
                <c:pt idx="133">
                  <c:v>1892.1249999999809</c:v>
                </c:pt>
                <c:pt idx="134">
                  <c:v>1892.2083333333142</c:v>
                </c:pt>
                <c:pt idx="135">
                  <c:v>1892.2916666666474</c:v>
                </c:pt>
                <c:pt idx="136">
                  <c:v>1892.3749999999807</c:v>
                </c:pt>
                <c:pt idx="137">
                  <c:v>1892.4583333333139</c:v>
                </c:pt>
                <c:pt idx="138">
                  <c:v>1892.5416666666472</c:v>
                </c:pt>
                <c:pt idx="139">
                  <c:v>1892.6249999999804</c:v>
                </c:pt>
                <c:pt idx="140">
                  <c:v>1892.7083333333137</c:v>
                </c:pt>
                <c:pt idx="141">
                  <c:v>1892.791666666647</c:v>
                </c:pt>
                <c:pt idx="142">
                  <c:v>1892.8749999999802</c:v>
                </c:pt>
                <c:pt idx="143">
                  <c:v>1892.9583333333135</c:v>
                </c:pt>
                <c:pt idx="144">
                  <c:v>1893.0416666666467</c:v>
                </c:pt>
                <c:pt idx="145">
                  <c:v>1893.12499999998</c:v>
                </c:pt>
                <c:pt idx="146">
                  <c:v>1893.2083333333132</c:v>
                </c:pt>
                <c:pt idx="147">
                  <c:v>1893.2916666666465</c:v>
                </c:pt>
                <c:pt idx="148">
                  <c:v>1893.3749999999798</c:v>
                </c:pt>
                <c:pt idx="149">
                  <c:v>1893.458333333313</c:v>
                </c:pt>
                <c:pt idx="150">
                  <c:v>1893.5416666666463</c:v>
                </c:pt>
                <c:pt idx="151">
                  <c:v>1893.6249999999795</c:v>
                </c:pt>
                <c:pt idx="152">
                  <c:v>1893.7083333333128</c:v>
                </c:pt>
                <c:pt idx="153">
                  <c:v>1893.7916666666461</c:v>
                </c:pt>
                <c:pt idx="154">
                  <c:v>1893.8749999999793</c:v>
                </c:pt>
                <c:pt idx="155">
                  <c:v>1893.9583333333126</c:v>
                </c:pt>
                <c:pt idx="156">
                  <c:v>1894.0416666666458</c:v>
                </c:pt>
                <c:pt idx="157">
                  <c:v>1894.1249999999791</c:v>
                </c:pt>
                <c:pt idx="158">
                  <c:v>1894.2083333333123</c:v>
                </c:pt>
                <c:pt idx="159">
                  <c:v>1894.2916666666456</c:v>
                </c:pt>
                <c:pt idx="160">
                  <c:v>1894.3749999999789</c:v>
                </c:pt>
                <c:pt idx="161">
                  <c:v>1894.4583333333121</c:v>
                </c:pt>
                <c:pt idx="162">
                  <c:v>1894.5416666666454</c:v>
                </c:pt>
                <c:pt idx="163">
                  <c:v>1894.6249999999786</c:v>
                </c:pt>
                <c:pt idx="164">
                  <c:v>1894.7083333333119</c:v>
                </c:pt>
                <c:pt idx="165">
                  <c:v>1894.7916666666451</c:v>
                </c:pt>
                <c:pt idx="166">
                  <c:v>1894.8749999999784</c:v>
                </c:pt>
                <c:pt idx="167">
                  <c:v>1894.9583333333117</c:v>
                </c:pt>
                <c:pt idx="168">
                  <c:v>1895.0416666666449</c:v>
                </c:pt>
                <c:pt idx="169">
                  <c:v>1895.1249999999782</c:v>
                </c:pt>
                <c:pt idx="170">
                  <c:v>1895.2083333333114</c:v>
                </c:pt>
                <c:pt idx="171">
                  <c:v>1895.2916666666447</c:v>
                </c:pt>
                <c:pt idx="172">
                  <c:v>1895.3749999999779</c:v>
                </c:pt>
                <c:pt idx="173">
                  <c:v>1895.4583333333112</c:v>
                </c:pt>
                <c:pt idx="174">
                  <c:v>1895.5416666666445</c:v>
                </c:pt>
                <c:pt idx="175">
                  <c:v>1895.6249999999777</c:v>
                </c:pt>
                <c:pt idx="176">
                  <c:v>1895.708333333311</c:v>
                </c:pt>
                <c:pt idx="177">
                  <c:v>1895.7916666666442</c:v>
                </c:pt>
                <c:pt idx="178">
                  <c:v>1895.8749999999775</c:v>
                </c:pt>
                <c:pt idx="179">
                  <c:v>1895.9583333333107</c:v>
                </c:pt>
                <c:pt idx="180">
                  <c:v>1896.041666666644</c:v>
                </c:pt>
                <c:pt idx="181">
                  <c:v>1896.1249999999773</c:v>
                </c:pt>
                <c:pt idx="182">
                  <c:v>1896.2083333333105</c:v>
                </c:pt>
                <c:pt idx="183">
                  <c:v>1896.2916666666438</c:v>
                </c:pt>
                <c:pt idx="184">
                  <c:v>1896.374999999977</c:v>
                </c:pt>
                <c:pt idx="185">
                  <c:v>1896.4583333333103</c:v>
                </c:pt>
                <c:pt idx="186">
                  <c:v>1896.5416666666436</c:v>
                </c:pt>
                <c:pt idx="187">
                  <c:v>1896.6249999999768</c:v>
                </c:pt>
                <c:pt idx="188">
                  <c:v>1896.7083333333101</c:v>
                </c:pt>
                <c:pt idx="189">
                  <c:v>1896.7916666666433</c:v>
                </c:pt>
                <c:pt idx="190">
                  <c:v>1896.8749999999766</c:v>
                </c:pt>
                <c:pt idx="191">
                  <c:v>1896.9583333333098</c:v>
                </c:pt>
                <c:pt idx="192">
                  <c:v>1897.0416666666431</c:v>
                </c:pt>
                <c:pt idx="193">
                  <c:v>1897.1249999999764</c:v>
                </c:pt>
                <c:pt idx="194">
                  <c:v>1897.2083333333096</c:v>
                </c:pt>
                <c:pt idx="195">
                  <c:v>1897.2916666666429</c:v>
                </c:pt>
                <c:pt idx="196">
                  <c:v>1897.3749999999761</c:v>
                </c:pt>
                <c:pt idx="197">
                  <c:v>1897.4583333333094</c:v>
                </c:pt>
                <c:pt idx="198">
                  <c:v>1897.5416666666426</c:v>
                </c:pt>
                <c:pt idx="199">
                  <c:v>1897.6249999999759</c:v>
                </c:pt>
                <c:pt idx="200">
                  <c:v>1897.7083333333092</c:v>
                </c:pt>
                <c:pt idx="201">
                  <c:v>1897.7916666666424</c:v>
                </c:pt>
                <c:pt idx="202">
                  <c:v>1897.8749999999757</c:v>
                </c:pt>
                <c:pt idx="203">
                  <c:v>1897.9583333333089</c:v>
                </c:pt>
                <c:pt idx="204">
                  <c:v>1898.0416666666422</c:v>
                </c:pt>
                <c:pt idx="205">
                  <c:v>1898.1249999999754</c:v>
                </c:pt>
                <c:pt idx="206">
                  <c:v>1898.2083333333087</c:v>
                </c:pt>
                <c:pt idx="207">
                  <c:v>1898.291666666642</c:v>
                </c:pt>
                <c:pt idx="208">
                  <c:v>1898.3749999999752</c:v>
                </c:pt>
                <c:pt idx="209">
                  <c:v>1898.4583333333085</c:v>
                </c:pt>
                <c:pt idx="210">
                  <c:v>1898.5416666666417</c:v>
                </c:pt>
                <c:pt idx="211">
                  <c:v>1898.624999999975</c:v>
                </c:pt>
                <c:pt idx="212">
                  <c:v>1898.7083333333082</c:v>
                </c:pt>
                <c:pt idx="213">
                  <c:v>1898.7916666666415</c:v>
                </c:pt>
                <c:pt idx="214">
                  <c:v>1898.8749999999748</c:v>
                </c:pt>
                <c:pt idx="215">
                  <c:v>1898.958333333308</c:v>
                </c:pt>
                <c:pt idx="216">
                  <c:v>1899.0416666666413</c:v>
                </c:pt>
                <c:pt idx="217">
                  <c:v>1899.1249999999745</c:v>
                </c:pt>
                <c:pt idx="218">
                  <c:v>1899.2083333333078</c:v>
                </c:pt>
                <c:pt idx="219">
                  <c:v>1899.291666666641</c:v>
                </c:pt>
                <c:pt idx="220">
                  <c:v>1899.3749999999743</c:v>
                </c:pt>
                <c:pt idx="221">
                  <c:v>1899.4583333333076</c:v>
                </c:pt>
                <c:pt idx="222">
                  <c:v>1899.5416666666408</c:v>
                </c:pt>
                <c:pt idx="223">
                  <c:v>1899.6249999999741</c:v>
                </c:pt>
                <c:pt idx="224">
                  <c:v>1899.7083333333073</c:v>
                </c:pt>
                <c:pt idx="225">
                  <c:v>1899.7916666666406</c:v>
                </c:pt>
                <c:pt idx="226">
                  <c:v>1899.8749999999739</c:v>
                </c:pt>
                <c:pt idx="227">
                  <c:v>1899.9583333333071</c:v>
                </c:pt>
                <c:pt idx="228">
                  <c:v>1900.0416666666404</c:v>
                </c:pt>
                <c:pt idx="229">
                  <c:v>1900.1249999999736</c:v>
                </c:pt>
                <c:pt idx="230">
                  <c:v>1900.2083333333069</c:v>
                </c:pt>
                <c:pt idx="231">
                  <c:v>1900.2916666666401</c:v>
                </c:pt>
                <c:pt idx="232">
                  <c:v>1900.3749999999734</c:v>
                </c:pt>
                <c:pt idx="233">
                  <c:v>1900.4583333333067</c:v>
                </c:pt>
                <c:pt idx="234">
                  <c:v>1900.5416666666399</c:v>
                </c:pt>
                <c:pt idx="235">
                  <c:v>1900.6249999999732</c:v>
                </c:pt>
                <c:pt idx="236">
                  <c:v>1900.7083333333064</c:v>
                </c:pt>
                <c:pt idx="237">
                  <c:v>1900.7916666666397</c:v>
                </c:pt>
                <c:pt idx="238">
                  <c:v>1900.8749999999729</c:v>
                </c:pt>
                <c:pt idx="239">
                  <c:v>1900.9583333333062</c:v>
                </c:pt>
                <c:pt idx="240">
                  <c:v>1901.0416666666395</c:v>
                </c:pt>
                <c:pt idx="241">
                  <c:v>1901.1249999999727</c:v>
                </c:pt>
                <c:pt idx="242">
                  <c:v>1901.208333333306</c:v>
                </c:pt>
                <c:pt idx="243">
                  <c:v>1901.2916666666392</c:v>
                </c:pt>
                <c:pt idx="244">
                  <c:v>1901.3749999999725</c:v>
                </c:pt>
                <c:pt idx="245">
                  <c:v>1901.4583333333057</c:v>
                </c:pt>
                <c:pt idx="246">
                  <c:v>1901.541666666639</c:v>
                </c:pt>
                <c:pt idx="247">
                  <c:v>1901.6249999999723</c:v>
                </c:pt>
                <c:pt idx="248">
                  <c:v>1901.7083333333055</c:v>
                </c:pt>
                <c:pt idx="249">
                  <c:v>1901.7916666666388</c:v>
                </c:pt>
                <c:pt idx="250">
                  <c:v>1901.874999999972</c:v>
                </c:pt>
                <c:pt idx="251">
                  <c:v>1901.9583333333053</c:v>
                </c:pt>
                <c:pt idx="252">
                  <c:v>1902.0416666666385</c:v>
                </c:pt>
                <c:pt idx="253">
                  <c:v>1902.1249999999718</c:v>
                </c:pt>
                <c:pt idx="254">
                  <c:v>1902.2083333333051</c:v>
                </c:pt>
                <c:pt idx="255">
                  <c:v>1902.2916666666383</c:v>
                </c:pt>
                <c:pt idx="256">
                  <c:v>1902.3749999999716</c:v>
                </c:pt>
                <c:pt idx="257">
                  <c:v>1902.4583333333048</c:v>
                </c:pt>
                <c:pt idx="258">
                  <c:v>1902.5416666666381</c:v>
                </c:pt>
                <c:pt idx="259">
                  <c:v>1902.6249999999714</c:v>
                </c:pt>
                <c:pt idx="260">
                  <c:v>1902.7083333333046</c:v>
                </c:pt>
                <c:pt idx="261">
                  <c:v>1902.7916666666379</c:v>
                </c:pt>
                <c:pt idx="262">
                  <c:v>1902.8749999999711</c:v>
                </c:pt>
                <c:pt idx="263">
                  <c:v>1902.9583333333044</c:v>
                </c:pt>
                <c:pt idx="264">
                  <c:v>1903.0416666666376</c:v>
                </c:pt>
                <c:pt idx="265">
                  <c:v>1903.1249999999709</c:v>
                </c:pt>
                <c:pt idx="266">
                  <c:v>1903.2083333333042</c:v>
                </c:pt>
                <c:pt idx="267">
                  <c:v>1903.2916666666374</c:v>
                </c:pt>
                <c:pt idx="268">
                  <c:v>1903.3749999999707</c:v>
                </c:pt>
                <c:pt idx="269">
                  <c:v>1903.4583333333039</c:v>
                </c:pt>
                <c:pt idx="270">
                  <c:v>1903.5416666666372</c:v>
                </c:pt>
                <c:pt idx="271">
                  <c:v>1903.6249999999704</c:v>
                </c:pt>
                <c:pt idx="272">
                  <c:v>1903.7083333333037</c:v>
                </c:pt>
                <c:pt idx="273">
                  <c:v>1903.791666666637</c:v>
                </c:pt>
                <c:pt idx="274">
                  <c:v>1903.8749999999702</c:v>
                </c:pt>
                <c:pt idx="275">
                  <c:v>1903.9583333333035</c:v>
                </c:pt>
                <c:pt idx="276">
                  <c:v>1904.0416666666367</c:v>
                </c:pt>
                <c:pt idx="277">
                  <c:v>1904.12499999997</c:v>
                </c:pt>
                <c:pt idx="278">
                  <c:v>1904.2083333333032</c:v>
                </c:pt>
                <c:pt idx="279">
                  <c:v>1904.2916666666365</c:v>
                </c:pt>
                <c:pt idx="280">
                  <c:v>1904.3749999999698</c:v>
                </c:pt>
                <c:pt idx="281">
                  <c:v>1904.458333333303</c:v>
                </c:pt>
                <c:pt idx="282">
                  <c:v>1904.5416666666363</c:v>
                </c:pt>
                <c:pt idx="283">
                  <c:v>1904.6249999999695</c:v>
                </c:pt>
                <c:pt idx="284">
                  <c:v>1904.7083333333028</c:v>
                </c:pt>
                <c:pt idx="285">
                  <c:v>1904.791666666636</c:v>
                </c:pt>
                <c:pt idx="286">
                  <c:v>1904.8749999999693</c:v>
                </c:pt>
                <c:pt idx="287">
                  <c:v>1904.9583333333026</c:v>
                </c:pt>
                <c:pt idx="288">
                  <c:v>1905.0416666666358</c:v>
                </c:pt>
                <c:pt idx="289">
                  <c:v>1905.1249999999691</c:v>
                </c:pt>
                <c:pt idx="290">
                  <c:v>1905.2083333333023</c:v>
                </c:pt>
                <c:pt idx="291">
                  <c:v>1905.2916666666356</c:v>
                </c:pt>
                <c:pt idx="292">
                  <c:v>1905.3749999999688</c:v>
                </c:pt>
                <c:pt idx="293">
                  <c:v>1905.4583333333021</c:v>
                </c:pt>
                <c:pt idx="294">
                  <c:v>1905.5416666666354</c:v>
                </c:pt>
                <c:pt idx="295">
                  <c:v>1905.6249999999686</c:v>
                </c:pt>
                <c:pt idx="296">
                  <c:v>1905.7083333333019</c:v>
                </c:pt>
                <c:pt idx="297">
                  <c:v>1905.7916666666351</c:v>
                </c:pt>
                <c:pt idx="298">
                  <c:v>1905.8749999999684</c:v>
                </c:pt>
                <c:pt idx="299">
                  <c:v>1905.9583333333017</c:v>
                </c:pt>
                <c:pt idx="300">
                  <c:v>1906.0416666666349</c:v>
                </c:pt>
                <c:pt idx="301">
                  <c:v>1906.1249999999682</c:v>
                </c:pt>
                <c:pt idx="302">
                  <c:v>1906.2083333333014</c:v>
                </c:pt>
                <c:pt idx="303">
                  <c:v>1906.2916666666347</c:v>
                </c:pt>
                <c:pt idx="304">
                  <c:v>1906.3749999999679</c:v>
                </c:pt>
                <c:pt idx="305">
                  <c:v>1906.4583333333012</c:v>
                </c:pt>
                <c:pt idx="306">
                  <c:v>1906.5416666666345</c:v>
                </c:pt>
                <c:pt idx="307">
                  <c:v>1906.6249999999677</c:v>
                </c:pt>
                <c:pt idx="308">
                  <c:v>1906.708333333301</c:v>
                </c:pt>
                <c:pt idx="309">
                  <c:v>1906.7916666666342</c:v>
                </c:pt>
                <c:pt idx="310">
                  <c:v>1906.8749999999675</c:v>
                </c:pt>
                <c:pt idx="311">
                  <c:v>1906.9583333333007</c:v>
                </c:pt>
                <c:pt idx="312">
                  <c:v>1907.041666666634</c:v>
                </c:pt>
                <c:pt idx="313">
                  <c:v>1907.1249999999673</c:v>
                </c:pt>
                <c:pt idx="314">
                  <c:v>1907.2083333333005</c:v>
                </c:pt>
                <c:pt idx="315">
                  <c:v>1907.2916666666338</c:v>
                </c:pt>
                <c:pt idx="316">
                  <c:v>1907.374999999967</c:v>
                </c:pt>
                <c:pt idx="317">
                  <c:v>1907.4583333333003</c:v>
                </c:pt>
                <c:pt idx="318">
                  <c:v>1907.5416666666335</c:v>
                </c:pt>
                <c:pt idx="319">
                  <c:v>1907.6249999999668</c:v>
                </c:pt>
                <c:pt idx="320">
                  <c:v>1907.7083333333001</c:v>
                </c:pt>
                <c:pt idx="321">
                  <c:v>1907.7916666666333</c:v>
                </c:pt>
                <c:pt idx="322">
                  <c:v>1907.8749999999666</c:v>
                </c:pt>
                <c:pt idx="323">
                  <c:v>1907.9583333332998</c:v>
                </c:pt>
                <c:pt idx="324">
                  <c:v>1908.0416666666331</c:v>
                </c:pt>
                <c:pt idx="325">
                  <c:v>1908.1249999999663</c:v>
                </c:pt>
                <c:pt idx="326">
                  <c:v>1908.2083333332996</c:v>
                </c:pt>
                <c:pt idx="327">
                  <c:v>1908.2916666666329</c:v>
                </c:pt>
                <c:pt idx="328">
                  <c:v>1908.3749999999661</c:v>
                </c:pt>
                <c:pt idx="329">
                  <c:v>1908.4583333332994</c:v>
                </c:pt>
                <c:pt idx="330">
                  <c:v>1908.5416666666326</c:v>
                </c:pt>
                <c:pt idx="331">
                  <c:v>1908.6249999999659</c:v>
                </c:pt>
                <c:pt idx="332">
                  <c:v>1908.7083333332992</c:v>
                </c:pt>
                <c:pt idx="333">
                  <c:v>1908.7916666666324</c:v>
                </c:pt>
                <c:pt idx="334">
                  <c:v>1908.8749999999657</c:v>
                </c:pt>
                <c:pt idx="335">
                  <c:v>1908.9583333332989</c:v>
                </c:pt>
                <c:pt idx="336">
                  <c:v>1909.0416666666322</c:v>
                </c:pt>
                <c:pt idx="337">
                  <c:v>1909.1249999999654</c:v>
                </c:pt>
                <c:pt idx="338">
                  <c:v>1909.2083333332987</c:v>
                </c:pt>
                <c:pt idx="339">
                  <c:v>1909.291666666632</c:v>
                </c:pt>
                <c:pt idx="340">
                  <c:v>1909.3749999999652</c:v>
                </c:pt>
                <c:pt idx="341">
                  <c:v>1909.4583333332985</c:v>
                </c:pt>
                <c:pt idx="342">
                  <c:v>1909.5416666666317</c:v>
                </c:pt>
                <c:pt idx="343">
                  <c:v>1909.624999999965</c:v>
                </c:pt>
                <c:pt idx="344">
                  <c:v>1909.7083333332982</c:v>
                </c:pt>
                <c:pt idx="345">
                  <c:v>1909.7916666666315</c:v>
                </c:pt>
                <c:pt idx="346">
                  <c:v>1909.8749999999648</c:v>
                </c:pt>
                <c:pt idx="347">
                  <c:v>1909.958333333298</c:v>
                </c:pt>
                <c:pt idx="348">
                  <c:v>1910.0416666666313</c:v>
                </c:pt>
                <c:pt idx="349">
                  <c:v>1910.1249999999645</c:v>
                </c:pt>
                <c:pt idx="350">
                  <c:v>1910.2083333332978</c:v>
                </c:pt>
                <c:pt idx="351">
                  <c:v>1910.291666666631</c:v>
                </c:pt>
                <c:pt idx="352">
                  <c:v>1910.3749999999643</c:v>
                </c:pt>
                <c:pt idx="353">
                  <c:v>1910.4583333332976</c:v>
                </c:pt>
                <c:pt idx="354">
                  <c:v>1910.5416666666308</c:v>
                </c:pt>
                <c:pt idx="355">
                  <c:v>1910.6249999999641</c:v>
                </c:pt>
                <c:pt idx="356">
                  <c:v>1910.7083333332973</c:v>
                </c:pt>
                <c:pt idx="357">
                  <c:v>1910.7916666666306</c:v>
                </c:pt>
                <c:pt idx="358">
                  <c:v>1910.8749999999638</c:v>
                </c:pt>
                <c:pt idx="359">
                  <c:v>1910.9583333332971</c:v>
                </c:pt>
                <c:pt idx="360">
                  <c:v>1911.0416666666304</c:v>
                </c:pt>
                <c:pt idx="361">
                  <c:v>1911.1249999999636</c:v>
                </c:pt>
                <c:pt idx="362">
                  <c:v>1911.2083333332969</c:v>
                </c:pt>
                <c:pt idx="363">
                  <c:v>1911.2916666666301</c:v>
                </c:pt>
                <c:pt idx="364">
                  <c:v>1911.3749999999634</c:v>
                </c:pt>
                <c:pt idx="365">
                  <c:v>1911.4583333332967</c:v>
                </c:pt>
                <c:pt idx="366">
                  <c:v>1911.5416666666299</c:v>
                </c:pt>
                <c:pt idx="367">
                  <c:v>1911.6249999999632</c:v>
                </c:pt>
                <c:pt idx="368">
                  <c:v>1911.7083333332964</c:v>
                </c:pt>
                <c:pt idx="369">
                  <c:v>1911.7916666666297</c:v>
                </c:pt>
                <c:pt idx="370">
                  <c:v>1911.8749999999629</c:v>
                </c:pt>
                <c:pt idx="371">
                  <c:v>1911.9583333332962</c:v>
                </c:pt>
                <c:pt idx="372">
                  <c:v>1912.0416666666295</c:v>
                </c:pt>
                <c:pt idx="373">
                  <c:v>1912.1249999999627</c:v>
                </c:pt>
                <c:pt idx="374">
                  <c:v>1912.208333333296</c:v>
                </c:pt>
                <c:pt idx="375">
                  <c:v>1912.2916666666292</c:v>
                </c:pt>
                <c:pt idx="376">
                  <c:v>1912.3749999999625</c:v>
                </c:pt>
                <c:pt idx="377">
                  <c:v>1912.4583333332957</c:v>
                </c:pt>
                <c:pt idx="378">
                  <c:v>1912.541666666629</c:v>
                </c:pt>
                <c:pt idx="379">
                  <c:v>1912.6249999999623</c:v>
                </c:pt>
                <c:pt idx="380">
                  <c:v>1912.7083333332955</c:v>
                </c:pt>
                <c:pt idx="381">
                  <c:v>1912.7916666666288</c:v>
                </c:pt>
                <c:pt idx="382">
                  <c:v>1912.874999999962</c:v>
                </c:pt>
                <c:pt idx="383">
                  <c:v>1912.9583333332953</c:v>
                </c:pt>
                <c:pt idx="384">
                  <c:v>1913.0416666666285</c:v>
                </c:pt>
                <c:pt idx="385">
                  <c:v>1913.1249999999618</c:v>
                </c:pt>
                <c:pt idx="386">
                  <c:v>1913.2083333332951</c:v>
                </c:pt>
                <c:pt idx="387">
                  <c:v>1913.2916666666283</c:v>
                </c:pt>
                <c:pt idx="388">
                  <c:v>1913.3749999999616</c:v>
                </c:pt>
                <c:pt idx="389">
                  <c:v>1913.4583333332948</c:v>
                </c:pt>
                <c:pt idx="390">
                  <c:v>1913.5416666666281</c:v>
                </c:pt>
                <c:pt idx="391">
                  <c:v>1913.6249999999613</c:v>
                </c:pt>
                <c:pt idx="392">
                  <c:v>1913.7083333332946</c:v>
                </c:pt>
                <c:pt idx="393">
                  <c:v>1913.7916666666279</c:v>
                </c:pt>
                <c:pt idx="394">
                  <c:v>1913.8749999999611</c:v>
                </c:pt>
                <c:pt idx="395">
                  <c:v>1913.9583333332944</c:v>
                </c:pt>
                <c:pt idx="396">
                  <c:v>1914.0416666666276</c:v>
                </c:pt>
                <c:pt idx="397">
                  <c:v>1914.1249999999609</c:v>
                </c:pt>
                <c:pt idx="398">
                  <c:v>1914.2083333332941</c:v>
                </c:pt>
                <c:pt idx="399">
                  <c:v>1914.2916666666274</c:v>
                </c:pt>
                <c:pt idx="400">
                  <c:v>1914.3749999999607</c:v>
                </c:pt>
                <c:pt idx="401">
                  <c:v>1914.4583333332939</c:v>
                </c:pt>
                <c:pt idx="402">
                  <c:v>1914.5416666666272</c:v>
                </c:pt>
                <c:pt idx="403">
                  <c:v>1914.6249999999604</c:v>
                </c:pt>
                <c:pt idx="404">
                  <c:v>1914.7083333332937</c:v>
                </c:pt>
                <c:pt idx="405">
                  <c:v>1914.791666666627</c:v>
                </c:pt>
                <c:pt idx="406">
                  <c:v>1914.8749999999602</c:v>
                </c:pt>
                <c:pt idx="407">
                  <c:v>1914.9583333332935</c:v>
                </c:pt>
                <c:pt idx="408">
                  <c:v>1915.0416666666267</c:v>
                </c:pt>
                <c:pt idx="409">
                  <c:v>1915.12499999996</c:v>
                </c:pt>
                <c:pt idx="410">
                  <c:v>1915.2083333332932</c:v>
                </c:pt>
                <c:pt idx="411">
                  <c:v>1915.2916666666265</c:v>
                </c:pt>
                <c:pt idx="412">
                  <c:v>1915.3749999999598</c:v>
                </c:pt>
                <c:pt idx="413">
                  <c:v>1915.458333333293</c:v>
                </c:pt>
                <c:pt idx="414">
                  <c:v>1915.5416666666263</c:v>
                </c:pt>
                <c:pt idx="415">
                  <c:v>1915.6249999999595</c:v>
                </c:pt>
                <c:pt idx="416">
                  <c:v>1915.7083333332928</c:v>
                </c:pt>
                <c:pt idx="417">
                  <c:v>1915.791666666626</c:v>
                </c:pt>
                <c:pt idx="418">
                  <c:v>1915.8749999999593</c:v>
                </c:pt>
                <c:pt idx="419">
                  <c:v>1915.9583333332926</c:v>
                </c:pt>
                <c:pt idx="420">
                  <c:v>1916.0416666666258</c:v>
                </c:pt>
                <c:pt idx="421">
                  <c:v>1916.1249999999591</c:v>
                </c:pt>
                <c:pt idx="422">
                  <c:v>1916.2083333332923</c:v>
                </c:pt>
                <c:pt idx="423">
                  <c:v>1916.2916666666256</c:v>
                </c:pt>
                <c:pt idx="424">
                  <c:v>1916.3749999999588</c:v>
                </c:pt>
                <c:pt idx="425">
                  <c:v>1916.4583333332921</c:v>
                </c:pt>
                <c:pt idx="426">
                  <c:v>1916.5416666666254</c:v>
                </c:pt>
                <c:pt idx="427">
                  <c:v>1916.6249999999586</c:v>
                </c:pt>
                <c:pt idx="428">
                  <c:v>1916.7083333332919</c:v>
                </c:pt>
                <c:pt idx="429">
                  <c:v>1916.7916666666251</c:v>
                </c:pt>
                <c:pt idx="430">
                  <c:v>1916.8749999999584</c:v>
                </c:pt>
                <c:pt idx="431">
                  <c:v>1916.9583333332916</c:v>
                </c:pt>
                <c:pt idx="432">
                  <c:v>1917.0416666666249</c:v>
                </c:pt>
                <c:pt idx="433">
                  <c:v>1917.1249999999582</c:v>
                </c:pt>
                <c:pt idx="434">
                  <c:v>1917.2083333332914</c:v>
                </c:pt>
                <c:pt idx="435">
                  <c:v>1917.2916666666247</c:v>
                </c:pt>
                <c:pt idx="436">
                  <c:v>1917.3749999999579</c:v>
                </c:pt>
                <c:pt idx="437">
                  <c:v>1917.4583333332912</c:v>
                </c:pt>
                <c:pt idx="438">
                  <c:v>1917.5416666666245</c:v>
                </c:pt>
                <c:pt idx="439">
                  <c:v>1917.6249999999577</c:v>
                </c:pt>
                <c:pt idx="440">
                  <c:v>1917.708333333291</c:v>
                </c:pt>
                <c:pt idx="441">
                  <c:v>1917.7916666666242</c:v>
                </c:pt>
                <c:pt idx="442">
                  <c:v>1917.8749999999575</c:v>
                </c:pt>
                <c:pt idx="443">
                  <c:v>1917.9583333332907</c:v>
                </c:pt>
                <c:pt idx="444">
                  <c:v>1918.041666666624</c:v>
                </c:pt>
                <c:pt idx="445">
                  <c:v>1918.1249999999573</c:v>
                </c:pt>
                <c:pt idx="446">
                  <c:v>1918.2083333332905</c:v>
                </c:pt>
                <c:pt idx="447">
                  <c:v>1918.2916666666238</c:v>
                </c:pt>
                <c:pt idx="448">
                  <c:v>1918.374999999957</c:v>
                </c:pt>
                <c:pt idx="449">
                  <c:v>1918.4583333332903</c:v>
                </c:pt>
                <c:pt idx="450">
                  <c:v>1918.5416666666235</c:v>
                </c:pt>
                <c:pt idx="451">
                  <c:v>1918.6249999999568</c:v>
                </c:pt>
                <c:pt idx="452">
                  <c:v>1918.7083333332901</c:v>
                </c:pt>
                <c:pt idx="453">
                  <c:v>1918.7916666666233</c:v>
                </c:pt>
                <c:pt idx="454">
                  <c:v>1918.8749999999566</c:v>
                </c:pt>
                <c:pt idx="455">
                  <c:v>1918.9583333332898</c:v>
                </c:pt>
                <c:pt idx="456">
                  <c:v>1919.0416666666231</c:v>
                </c:pt>
                <c:pt idx="457">
                  <c:v>1919.1249999999563</c:v>
                </c:pt>
                <c:pt idx="458">
                  <c:v>1919.2083333332896</c:v>
                </c:pt>
                <c:pt idx="459">
                  <c:v>1919.2916666666229</c:v>
                </c:pt>
                <c:pt idx="460">
                  <c:v>1919.3749999999561</c:v>
                </c:pt>
                <c:pt idx="461">
                  <c:v>1919.4583333332894</c:v>
                </c:pt>
                <c:pt idx="462">
                  <c:v>1919.5416666666226</c:v>
                </c:pt>
                <c:pt idx="463">
                  <c:v>1919.6249999999559</c:v>
                </c:pt>
                <c:pt idx="464">
                  <c:v>1919.7083333332891</c:v>
                </c:pt>
                <c:pt idx="465">
                  <c:v>1919.7916666666224</c:v>
                </c:pt>
                <c:pt idx="466">
                  <c:v>1919.8749999999557</c:v>
                </c:pt>
                <c:pt idx="467">
                  <c:v>1919.9583333332889</c:v>
                </c:pt>
                <c:pt idx="468">
                  <c:v>1920.0416666666222</c:v>
                </c:pt>
                <c:pt idx="469">
                  <c:v>1920.1249999999554</c:v>
                </c:pt>
                <c:pt idx="470">
                  <c:v>1920.2083333332887</c:v>
                </c:pt>
                <c:pt idx="471">
                  <c:v>1920.2916666666219</c:v>
                </c:pt>
                <c:pt idx="472">
                  <c:v>1920.3749999999552</c:v>
                </c:pt>
                <c:pt idx="473">
                  <c:v>1920.4583333332885</c:v>
                </c:pt>
                <c:pt idx="474">
                  <c:v>1920.5416666666217</c:v>
                </c:pt>
                <c:pt idx="475">
                  <c:v>1920.624999999955</c:v>
                </c:pt>
                <c:pt idx="476">
                  <c:v>1920.7083333332882</c:v>
                </c:pt>
                <c:pt idx="477">
                  <c:v>1920.7916666666215</c:v>
                </c:pt>
                <c:pt idx="478">
                  <c:v>1920.8749999999548</c:v>
                </c:pt>
                <c:pt idx="479">
                  <c:v>1920.958333333288</c:v>
                </c:pt>
                <c:pt idx="480">
                  <c:v>1921.0416666666213</c:v>
                </c:pt>
                <c:pt idx="481">
                  <c:v>1921.1249999999545</c:v>
                </c:pt>
                <c:pt idx="482">
                  <c:v>1921.2083333332878</c:v>
                </c:pt>
                <c:pt idx="483">
                  <c:v>1921.291666666621</c:v>
                </c:pt>
                <c:pt idx="484">
                  <c:v>1921.3749999999543</c:v>
                </c:pt>
                <c:pt idx="485">
                  <c:v>1921.4583333332876</c:v>
                </c:pt>
                <c:pt idx="486">
                  <c:v>1921.5416666666208</c:v>
                </c:pt>
                <c:pt idx="487">
                  <c:v>1921.6249999999541</c:v>
                </c:pt>
                <c:pt idx="488">
                  <c:v>1921.7083333332873</c:v>
                </c:pt>
                <c:pt idx="489">
                  <c:v>1921.7916666666206</c:v>
                </c:pt>
                <c:pt idx="490">
                  <c:v>1921.8749999999538</c:v>
                </c:pt>
                <c:pt idx="491">
                  <c:v>1921.9583333332871</c:v>
                </c:pt>
                <c:pt idx="492">
                  <c:v>1922.0416666666204</c:v>
                </c:pt>
                <c:pt idx="493">
                  <c:v>1922.1249999999536</c:v>
                </c:pt>
                <c:pt idx="494">
                  <c:v>1922.2083333332869</c:v>
                </c:pt>
                <c:pt idx="495">
                  <c:v>1922.2916666666201</c:v>
                </c:pt>
                <c:pt idx="496">
                  <c:v>1922.3749999999534</c:v>
                </c:pt>
                <c:pt idx="497">
                  <c:v>1922.4583333332866</c:v>
                </c:pt>
                <c:pt idx="498">
                  <c:v>1922.5416666666199</c:v>
                </c:pt>
                <c:pt idx="499">
                  <c:v>1922.6249999999532</c:v>
                </c:pt>
                <c:pt idx="500">
                  <c:v>1922.7083333332864</c:v>
                </c:pt>
                <c:pt idx="501">
                  <c:v>1922.7916666666197</c:v>
                </c:pt>
                <c:pt idx="502">
                  <c:v>1922.8749999999529</c:v>
                </c:pt>
                <c:pt idx="503">
                  <c:v>1922.9583333332862</c:v>
                </c:pt>
                <c:pt idx="504">
                  <c:v>1923.0416666666194</c:v>
                </c:pt>
                <c:pt idx="505">
                  <c:v>1923.1249999999527</c:v>
                </c:pt>
                <c:pt idx="506">
                  <c:v>1923.208333333286</c:v>
                </c:pt>
                <c:pt idx="507">
                  <c:v>1923.2916666666192</c:v>
                </c:pt>
                <c:pt idx="508">
                  <c:v>1923.3749999999525</c:v>
                </c:pt>
                <c:pt idx="509">
                  <c:v>1923.4583333332857</c:v>
                </c:pt>
                <c:pt idx="510">
                  <c:v>1923.541666666619</c:v>
                </c:pt>
                <c:pt idx="511">
                  <c:v>1923.6249999999523</c:v>
                </c:pt>
                <c:pt idx="512">
                  <c:v>1923.7083333332855</c:v>
                </c:pt>
                <c:pt idx="513">
                  <c:v>1923.7916666666188</c:v>
                </c:pt>
                <c:pt idx="514">
                  <c:v>1923.874999999952</c:v>
                </c:pt>
                <c:pt idx="515">
                  <c:v>1923.9583333332853</c:v>
                </c:pt>
                <c:pt idx="516">
                  <c:v>1924.0416666666185</c:v>
                </c:pt>
                <c:pt idx="517">
                  <c:v>1924.1249999999518</c:v>
                </c:pt>
                <c:pt idx="518">
                  <c:v>1924.2083333332851</c:v>
                </c:pt>
                <c:pt idx="519">
                  <c:v>1924.2916666666183</c:v>
                </c:pt>
                <c:pt idx="520">
                  <c:v>1924.3749999999516</c:v>
                </c:pt>
                <c:pt idx="521">
                  <c:v>1924.4583333332848</c:v>
                </c:pt>
                <c:pt idx="522">
                  <c:v>1924.5416666666181</c:v>
                </c:pt>
                <c:pt idx="523">
                  <c:v>1924.6249999999513</c:v>
                </c:pt>
                <c:pt idx="524">
                  <c:v>1924.7083333332846</c:v>
                </c:pt>
                <c:pt idx="525">
                  <c:v>1924.7916666666179</c:v>
                </c:pt>
                <c:pt idx="526">
                  <c:v>1924.8749999999511</c:v>
                </c:pt>
                <c:pt idx="527">
                  <c:v>1924.9583333332844</c:v>
                </c:pt>
                <c:pt idx="528">
                  <c:v>1925.0416666666176</c:v>
                </c:pt>
                <c:pt idx="529">
                  <c:v>1925.1249999999509</c:v>
                </c:pt>
                <c:pt idx="530">
                  <c:v>1925.2083333332841</c:v>
                </c:pt>
                <c:pt idx="531">
                  <c:v>1925.2916666666174</c:v>
                </c:pt>
                <c:pt idx="532">
                  <c:v>1925.3749999999507</c:v>
                </c:pt>
                <c:pt idx="533">
                  <c:v>1925.4583333332839</c:v>
                </c:pt>
                <c:pt idx="534">
                  <c:v>1925.5416666666172</c:v>
                </c:pt>
                <c:pt idx="535">
                  <c:v>1925.6249999999504</c:v>
                </c:pt>
                <c:pt idx="536">
                  <c:v>1925.7083333332837</c:v>
                </c:pt>
                <c:pt idx="537">
                  <c:v>1925.7916666666169</c:v>
                </c:pt>
                <c:pt idx="538">
                  <c:v>1925.8749999999502</c:v>
                </c:pt>
                <c:pt idx="539">
                  <c:v>1925.9583333332835</c:v>
                </c:pt>
                <c:pt idx="540">
                  <c:v>1926.0416666666167</c:v>
                </c:pt>
                <c:pt idx="541">
                  <c:v>1926.12499999995</c:v>
                </c:pt>
                <c:pt idx="542">
                  <c:v>1926.2083333332832</c:v>
                </c:pt>
                <c:pt idx="543">
                  <c:v>1926.2916666666165</c:v>
                </c:pt>
                <c:pt idx="544">
                  <c:v>1926.3749999999498</c:v>
                </c:pt>
                <c:pt idx="545">
                  <c:v>1926.458333333283</c:v>
                </c:pt>
                <c:pt idx="546">
                  <c:v>1926.5416666666163</c:v>
                </c:pt>
                <c:pt idx="547">
                  <c:v>1926.6249999999495</c:v>
                </c:pt>
                <c:pt idx="548">
                  <c:v>1926.7083333332828</c:v>
                </c:pt>
                <c:pt idx="549">
                  <c:v>1926.791666666616</c:v>
                </c:pt>
                <c:pt idx="550">
                  <c:v>1926.8749999999493</c:v>
                </c:pt>
                <c:pt idx="551">
                  <c:v>1926.9583333332826</c:v>
                </c:pt>
                <c:pt idx="552">
                  <c:v>1927.0416666666158</c:v>
                </c:pt>
                <c:pt idx="553">
                  <c:v>1927.1249999999491</c:v>
                </c:pt>
                <c:pt idx="554">
                  <c:v>1927.2083333332823</c:v>
                </c:pt>
                <c:pt idx="555">
                  <c:v>1927.2916666666156</c:v>
                </c:pt>
                <c:pt idx="556">
                  <c:v>1927.3749999999488</c:v>
                </c:pt>
                <c:pt idx="557">
                  <c:v>1927.4583333332821</c:v>
                </c:pt>
                <c:pt idx="558">
                  <c:v>1927.5416666666154</c:v>
                </c:pt>
                <c:pt idx="559">
                  <c:v>1927.6249999999486</c:v>
                </c:pt>
                <c:pt idx="560">
                  <c:v>1927.7083333332819</c:v>
                </c:pt>
                <c:pt idx="561">
                  <c:v>1927.7916666666151</c:v>
                </c:pt>
                <c:pt idx="562">
                  <c:v>1927.8749999999484</c:v>
                </c:pt>
                <c:pt idx="563">
                  <c:v>1927.9583333332816</c:v>
                </c:pt>
                <c:pt idx="564">
                  <c:v>1928.0416666666149</c:v>
                </c:pt>
                <c:pt idx="565">
                  <c:v>1928.1249999999482</c:v>
                </c:pt>
                <c:pt idx="566">
                  <c:v>1928.2083333332814</c:v>
                </c:pt>
                <c:pt idx="567">
                  <c:v>1928.2916666666147</c:v>
                </c:pt>
                <c:pt idx="568">
                  <c:v>1928.3749999999479</c:v>
                </c:pt>
                <c:pt idx="569">
                  <c:v>1928.4583333332812</c:v>
                </c:pt>
                <c:pt idx="570">
                  <c:v>1928.5416666666144</c:v>
                </c:pt>
                <c:pt idx="571">
                  <c:v>1928.6249999999477</c:v>
                </c:pt>
                <c:pt idx="572">
                  <c:v>1928.708333333281</c:v>
                </c:pt>
                <c:pt idx="573">
                  <c:v>1928.7916666666142</c:v>
                </c:pt>
                <c:pt idx="574">
                  <c:v>1928.8749999999475</c:v>
                </c:pt>
                <c:pt idx="575">
                  <c:v>1928.9583333332807</c:v>
                </c:pt>
                <c:pt idx="576">
                  <c:v>1929.041666666614</c:v>
                </c:pt>
                <c:pt idx="577">
                  <c:v>1929.1249999999472</c:v>
                </c:pt>
                <c:pt idx="578">
                  <c:v>1929.2083333332805</c:v>
                </c:pt>
                <c:pt idx="579">
                  <c:v>1929.2916666666138</c:v>
                </c:pt>
                <c:pt idx="580">
                  <c:v>1929.374999999947</c:v>
                </c:pt>
                <c:pt idx="581">
                  <c:v>1929.4583333332803</c:v>
                </c:pt>
                <c:pt idx="582">
                  <c:v>1929.5416666666135</c:v>
                </c:pt>
                <c:pt idx="583">
                  <c:v>1929.6249999999468</c:v>
                </c:pt>
                <c:pt idx="584">
                  <c:v>1929.7083333332801</c:v>
                </c:pt>
                <c:pt idx="585">
                  <c:v>1929.7916666666133</c:v>
                </c:pt>
                <c:pt idx="586">
                  <c:v>1929.8749999999466</c:v>
                </c:pt>
                <c:pt idx="587">
                  <c:v>1929.9583333332798</c:v>
                </c:pt>
                <c:pt idx="588">
                  <c:v>1930.0416666666131</c:v>
                </c:pt>
                <c:pt idx="589">
                  <c:v>1930.1249999999463</c:v>
                </c:pt>
                <c:pt idx="590">
                  <c:v>1930.2083333332796</c:v>
                </c:pt>
                <c:pt idx="591">
                  <c:v>1930.2916666666129</c:v>
                </c:pt>
                <c:pt idx="592">
                  <c:v>1930.3749999999461</c:v>
                </c:pt>
                <c:pt idx="593">
                  <c:v>1930.4583333332794</c:v>
                </c:pt>
                <c:pt idx="594">
                  <c:v>1930.5416666666126</c:v>
                </c:pt>
                <c:pt idx="595">
                  <c:v>1930.6249999999459</c:v>
                </c:pt>
                <c:pt idx="596">
                  <c:v>1930.7083333332791</c:v>
                </c:pt>
                <c:pt idx="597">
                  <c:v>1930.7916666666124</c:v>
                </c:pt>
                <c:pt idx="598">
                  <c:v>1930.8749999999457</c:v>
                </c:pt>
                <c:pt idx="599">
                  <c:v>1930.9583333332789</c:v>
                </c:pt>
                <c:pt idx="600">
                  <c:v>1931.0416666666122</c:v>
                </c:pt>
                <c:pt idx="601">
                  <c:v>1931.1249999999454</c:v>
                </c:pt>
                <c:pt idx="602">
                  <c:v>1931.2083333332787</c:v>
                </c:pt>
                <c:pt idx="603">
                  <c:v>1931.2916666666119</c:v>
                </c:pt>
                <c:pt idx="604">
                  <c:v>1931.3749999999452</c:v>
                </c:pt>
                <c:pt idx="605">
                  <c:v>1931.4583333332785</c:v>
                </c:pt>
                <c:pt idx="606">
                  <c:v>1931.5416666666117</c:v>
                </c:pt>
                <c:pt idx="607">
                  <c:v>1931.624999999945</c:v>
                </c:pt>
                <c:pt idx="608">
                  <c:v>1931.7083333332782</c:v>
                </c:pt>
                <c:pt idx="609">
                  <c:v>1931.7916666666115</c:v>
                </c:pt>
                <c:pt idx="610">
                  <c:v>1931.8749999999447</c:v>
                </c:pt>
                <c:pt idx="611">
                  <c:v>1931.958333333278</c:v>
                </c:pt>
                <c:pt idx="612">
                  <c:v>1932.0416666666113</c:v>
                </c:pt>
                <c:pt idx="613">
                  <c:v>1932.1249999999445</c:v>
                </c:pt>
                <c:pt idx="614">
                  <c:v>1932.2083333332778</c:v>
                </c:pt>
                <c:pt idx="615">
                  <c:v>1932.291666666611</c:v>
                </c:pt>
                <c:pt idx="616">
                  <c:v>1932.3749999999443</c:v>
                </c:pt>
                <c:pt idx="617">
                  <c:v>1932.4583333332776</c:v>
                </c:pt>
                <c:pt idx="618">
                  <c:v>1932.5416666666108</c:v>
                </c:pt>
                <c:pt idx="619">
                  <c:v>1932.6249999999441</c:v>
                </c:pt>
                <c:pt idx="620">
                  <c:v>1932.7083333332773</c:v>
                </c:pt>
                <c:pt idx="621">
                  <c:v>1932.7916666666106</c:v>
                </c:pt>
                <c:pt idx="622">
                  <c:v>1932.8749999999438</c:v>
                </c:pt>
                <c:pt idx="623">
                  <c:v>1932.9583333332771</c:v>
                </c:pt>
                <c:pt idx="624">
                  <c:v>1933.0416666666104</c:v>
                </c:pt>
                <c:pt idx="625">
                  <c:v>1933.1249999999436</c:v>
                </c:pt>
                <c:pt idx="626">
                  <c:v>1933.2083333332769</c:v>
                </c:pt>
                <c:pt idx="627">
                  <c:v>1933.2916666666101</c:v>
                </c:pt>
                <c:pt idx="628">
                  <c:v>1933.3749999999434</c:v>
                </c:pt>
                <c:pt idx="629">
                  <c:v>1933.4583333332766</c:v>
                </c:pt>
                <c:pt idx="630">
                  <c:v>1933.5416666666099</c:v>
                </c:pt>
                <c:pt idx="631">
                  <c:v>1933.6249999999432</c:v>
                </c:pt>
                <c:pt idx="632">
                  <c:v>1933.7083333332764</c:v>
                </c:pt>
                <c:pt idx="633">
                  <c:v>1933.7916666666097</c:v>
                </c:pt>
                <c:pt idx="634">
                  <c:v>1933.8749999999429</c:v>
                </c:pt>
                <c:pt idx="635">
                  <c:v>1933.9583333332762</c:v>
                </c:pt>
                <c:pt idx="636">
                  <c:v>1934.0416666666094</c:v>
                </c:pt>
                <c:pt idx="637">
                  <c:v>1934.1249999999427</c:v>
                </c:pt>
                <c:pt idx="638">
                  <c:v>1934.208333333276</c:v>
                </c:pt>
                <c:pt idx="639">
                  <c:v>1934.2916666666092</c:v>
                </c:pt>
                <c:pt idx="640">
                  <c:v>1934.3749999999425</c:v>
                </c:pt>
                <c:pt idx="641">
                  <c:v>1934.4583333332757</c:v>
                </c:pt>
                <c:pt idx="642">
                  <c:v>1934.541666666609</c:v>
                </c:pt>
                <c:pt idx="643">
                  <c:v>1934.6249999999422</c:v>
                </c:pt>
                <c:pt idx="644">
                  <c:v>1934.7083333332755</c:v>
                </c:pt>
                <c:pt idx="645">
                  <c:v>1934.7916666666088</c:v>
                </c:pt>
                <c:pt idx="646">
                  <c:v>1934.874999999942</c:v>
                </c:pt>
                <c:pt idx="647">
                  <c:v>1934.9583333332753</c:v>
                </c:pt>
                <c:pt idx="648">
                  <c:v>1935.0416666666085</c:v>
                </c:pt>
                <c:pt idx="649">
                  <c:v>1935.1249999999418</c:v>
                </c:pt>
                <c:pt idx="650">
                  <c:v>1935.208333333275</c:v>
                </c:pt>
                <c:pt idx="651">
                  <c:v>1935.2916666666083</c:v>
                </c:pt>
                <c:pt idx="652">
                  <c:v>1935.3749999999416</c:v>
                </c:pt>
                <c:pt idx="653">
                  <c:v>1935.4583333332748</c:v>
                </c:pt>
                <c:pt idx="654">
                  <c:v>1935.5416666666081</c:v>
                </c:pt>
                <c:pt idx="655">
                  <c:v>1935.6249999999413</c:v>
                </c:pt>
                <c:pt idx="656">
                  <c:v>1935.7083333332746</c:v>
                </c:pt>
                <c:pt idx="657">
                  <c:v>1935.7916666666079</c:v>
                </c:pt>
                <c:pt idx="658">
                  <c:v>1935.8749999999411</c:v>
                </c:pt>
                <c:pt idx="659">
                  <c:v>1935.9583333332744</c:v>
                </c:pt>
                <c:pt idx="660">
                  <c:v>1936.0416666666076</c:v>
                </c:pt>
                <c:pt idx="661">
                  <c:v>1936.1249999999409</c:v>
                </c:pt>
                <c:pt idx="662">
                  <c:v>1936.2083333332741</c:v>
                </c:pt>
                <c:pt idx="663">
                  <c:v>1936.2916666666074</c:v>
                </c:pt>
                <c:pt idx="664">
                  <c:v>1936.3749999999407</c:v>
                </c:pt>
                <c:pt idx="665">
                  <c:v>1936.4583333332739</c:v>
                </c:pt>
                <c:pt idx="666">
                  <c:v>1936.5416666666072</c:v>
                </c:pt>
                <c:pt idx="667">
                  <c:v>1936.6249999999404</c:v>
                </c:pt>
                <c:pt idx="668">
                  <c:v>1936.7083333332737</c:v>
                </c:pt>
                <c:pt idx="669">
                  <c:v>1936.7916666666069</c:v>
                </c:pt>
                <c:pt idx="670">
                  <c:v>1936.8749999999402</c:v>
                </c:pt>
                <c:pt idx="671">
                  <c:v>1936.9583333332735</c:v>
                </c:pt>
                <c:pt idx="672">
                  <c:v>1937.0416666666067</c:v>
                </c:pt>
                <c:pt idx="673">
                  <c:v>1937.12499999994</c:v>
                </c:pt>
                <c:pt idx="674">
                  <c:v>1937.2083333332732</c:v>
                </c:pt>
                <c:pt idx="675">
                  <c:v>1937.2916666666065</c:v>
                </c:pt>
                <c:pt idx="676">
                  <c:v>1937.3749999999397</c:v>
                </c:pt>
                <c:pt idx="677">
                  <c:v>1937.458333333273</c:v>
                </c:pt>
                <c:pt idx="678">
                  <c:v>1937.5416666666063</c:v>
                </c:pt>
                <c:pt idx="679">
                  <c:v>1937.6249999999395</c:v>
                </c:pt>
                <c:pt idx="680">
                  <c:v>1937.7083333332728</c:v>
                </c:pt>
                <c:pt idx="681">
                  <c:v>1937.791666666606</c:v>
                </c:pt>
                <c:pt idx="682">
                  <c:v>1937.8749999999393</c:v>
                </c:pt>
                <c:pt idx="683">
                  <c:v>1937.9583333332725</c:v>
                </c:pt>
                <c:pt idx="684">
                  <c:v>1938.0416666666058</c:v>
                </c:pt>
                <c:pt idx="685">
                  <c:v>1938.1249999999391</c:v>
                </c:pt>
                <c:pt idx="686">
                  <c:v>1938.2083333332723</c:v>
                </c:pt>
                <c:pt idx="687">
                  <c:v>1938.2916666666056</c:v>
                </c:pt>
                <c:pt idx="688">
                  <c:v>1938.3749999999388</c:v>
                </c:pt>
                <c:pt idx="689">
                  <c:v>1938.4583333332721</c:v>
                </c:pt>
                <c:pt idx="690">
                  <c:v>1938.5416666666054</c:v>
                </c:pt>
                <c:pt idx="691">
                  <c:v>1938.6249999999386</c:v>
                </c:pt>
                <c:pt idx="692">
                  <c:v>1938.7083333332719</c:v>
                </c:pt>
                <c:pt idx="693">
                  <c:v>1938.7916666666051</c:v>
                </c:pt>
                <c:pt idx="694">
                  <c:v>1938.8749999999384</c:v>
                </c:pt>
                <c:pt idx="695">
                  <c:v>1938.9583333332716</c:v>
                </c:pt>
                <c:pt idx="696">
                  <c:v>1939.0416666666049</c:v>
                </c:pt>
                <c:pt idx="697">
                  <c:v>1939.1249999999382</c:v>
                </c:pt>
                <c:pt idx="698">
                  <c:v>1939.2083333332714</c:v>
                </c:pt>
                <c:pt idx="699">
                  <c:v>1939.2916666666047</c:v>
                </c:pt>
                <c:pt idx="700">
                  <c:v>1939.3749999999379</c:v>
                </c:pt>
                <c:pt idx="701">
                  <c:v>1939.4583333332712</c:v>
                </c:pt>
                <c:pt idx="702">
                  <c:v>1939.5416666666044</c:v>
                </c:pt>
                <c:pt idx="703">
                  <c:v>1939.6249999999377</c:v>
                </c:pt>
                <c:pt idx="704">
                  <c:v>1939.708333333271</c:v>
                </c:pt>
                <c:pt idx="705">
                  <c:v>1939.7916666666042</c:v>
                </c:pt>
                <c:pt idx="706">
                  <c:v>1939.8749999999375</c:v>
                </c:pt>
                <c:pt idx="707">
                  <c:v>1939.9583333332707</c:v>
                </c:pt>
                <c:pt idx="708">
                  <c:v>1940.041666666604</c:v>
                </c:pt>
                <c:pt idx="709">
                  <c:v>1940.1249999999372</c:v>
                </c:pt>
                <c:pt idx="710">
                  <c:v>1940.2083333332705</c:v>
                </c:pt>
                <c:pt idx="711">
                  <c:v>1940.2916666666038</c:v>
                </c:pt>
                <c:pt idx="712">
                  <c:v>1940.374999999937</c:v>
                </c:pt>
                <c:pt idx="713">
                  <c:v>1940.4583333332703</c:v>
                </c:pt>
                <c:pt idx="714">
                  <c:v>1940.5416666666035</c:v>
                </c:pt>
                <c:pt idx="715">
                  <c:v>1940.6249999999368</c:v>
                </c:pt>
                <c:pt idx="716">
                  <c:v>1940.70833333327</c:v>
                </c:pt>
                <c:pt idx="717">
                  <c:v>1940.7916666666033</c:v>
                </c:pt>
                <c:pt idx="718">
                  <c:v>1940.8749999999366</c:v>
                </c:pt>
                <c:pt idx="719">
                  <c:v>1940.9583333332698</c:v>
                </c:pt>
                <c:pt idx="720">
                  <c:v>1941.0416666666031</c:v>
                </c:pt>
                <c:pt idx="721">
                  <c:v>1941.1249999999363</c:v>
                </c:pt>
                <c:pt idx="722">
                  <c:v>1941.2083333332696</c:v>
                </c:pt>
                <c:pt idx="723">
                  <c:v>1941.2916666666029</c:v>
                </c:pt>
                <c:pt idx="724">
                  <c:v>1941.3749999999361</c:v>
                </c:pt>
                <c:pt idx="725">
                  <c:v>1941.4583333332694</c:v>
                </c:pt>
                <c:pt idx="726">
                  <c:v>1941.5416666666026</c:v>
                </c:pt>
                <c:pt idx="727">
                  <c:v>1941.6249999999359</c:v>
                </c:pt>
                <c:pt idx="728">
                  <c:v>1941.7083333332691</c:v>
                </c:pt>
                <c:pt idx="729">
                  <c:v>1941.7916666666024</c:v>
                </c:pt>
                <c:pt idx="730">
                  <c:v>1941.8749999999357</c:v>
                </c:pt>
                <c:pt idx="731">
                  <c:v>1941.9583333332689</c:v>
                </c:pt>
                <c:pt idx="732">
                  <c:v>1942.0416666666022</c:v>
                </c:pt>
                <c:pt idx="733">
                  <c:v>1942.1249999999354</c:v>
                </c:pt>
                <c:pt idx="734">
                  <c:v>1942.2083333332687</c:v>
                </c:pt>
                <c:pt idx="735">
                  <c:v>1942.2916666666019</c:v>
                </c:pt>
                <c:pt idx="736">
                  <c:v>1942.3749999999352</c:v>
                </c:pt>
                <c:pt idx="737">
                  <c:v>1942.4583333332685</c:v>
                </c:pt>
                <c:pt idx="738">
                  <c:v>1942.5416666666017</c:v>
                </c:pt>
                <c:pt idx="739">
                  <c:v>1942.624999999935</c:v>
                </c:pt>
                <c:pt idx="740">
                  <c:v>1942.7083333332682</c:v>
                </c:pt>
                <c:pt idx="741">
                  <c:v>1942.7916666666015</c:v>
                </c:pt>
                <c:pt idx="742">
                  <c:v>1942.8749999999347</c:v>
                </c:pt>
                <c:pt idx="743">
                  <c:v>1942.958333333268</c:v>
                </c:pt>
                <c:pt idx="744">
                  <c:v>1943.0416666666013</c:v>
                </c:pt>
                <c:pt idx="745">
                  <c:v>1943.1249999999345</c:v>
                </c:pt>
                <c:pt idx="746">
                  <c:v>1943.2083333332678</c:v>
                </c:pt>
                <c:pt idx="747">
                  <c:v>1943.291666666601</c:v>
                </c:pt>
                <c:pt idx="748">
                  <c:v>1943.3749999999343</c:v>
                </c:pt>
                <c:pt idx="749">
                  <c:v>1943.4583333332675</c:v>
                </c:pt>
                <c:pt idx="750">
                  <c:v>1943.5416666666008</c:v>
                </c:pt>
                <c:pt idx="751">
                  <c:v>1943.6249999999341</c:v>
                </c:pt>
                <c:pt idx="752">
                  <c:v>1943.7083333332673</c:v>
                </c:pt>
                <c:pt idx="753">
                  <c:v>1943.7916666666006</c:v>
                </c:pt>
                <c:pt idx="754">
                  <c:v>1943.8749999999338</c:v>
                </c:pt>
                <c:pt idx="755">
                  <c:v>1943.9583333332671</c:v>
                </c:pt>
                <c:pt idx="756">
                  <c:v>1944.0416666666003</c:v>
                </c:pt>
                <c:pt idx="757">
                  <c:v>1944.1249999999336</c:v>
                </c:pt>
                <c:pt idx="758">
                  <c:v>1944.2083333332669</c:v>
                </c:pt>
                <c:pt idx="759">
                  <c:v>1944.2916666666001</c:v>
                </c:pt>
                <c:pt idx="760">
                  <c:v>1944.3749999999334</c:v>
                </c:pt>
                <c:pt idx="761">
                  <c:v>1944.4583333332666</c:v>
                </c:pt>
                <c:pt idx="762">
                  <c:v>1944.5416666665999</c:v>
                </c:pt>
                <c:pt idx="763">
                  <c:v>1944.6249999999332</c:v>
                </c:pt>
                <c:pt idx="764">
                  <c:v>1944.7083333332664</c:v>
                </c:pt>
                <c:pt idx="765">
                  <c:v>1944.7916666665997</c:v>
                </c:pt>
                <c:pt idx="766">
                  <c:v>1944.8749999999329</c:v>
                </c:pt>
                <c:pt idx="767">
                  <c:v>1944.9583333332662</c:v>
                </c:pt>
                <c:pt idx="768">
                  <c:v>1945.0416666665994</c:v>
                </c:pt>
                <c:pt idx="769">
                  <c:v>1945.1249999999327</c:v>
                </c:pt>
                <c:pt idx="770">
                  <c:v>1945.208333333266</c:v>
                </c:pt>
                <c:pt idx="771">
                  <c:v>1945.2916666665992</c:v>
                </c:pt>
                <c:pt idx="772">
                  <c:v>1945.3749999999325</c:v>
                </c:pt>
                <c:pt idx="773">
                  <c:v>1945.4583333332657</c:v>
                </c:pt>
                <c:pt idx="774">
                  <c:v>1945.541666666599</c:v>
                </c:pt>
                <c:pt idx="775">
                  <c:v>1945.6249999999322</c:v>
                </c:pt>
                <c:pt idx="776">
                  <c:v>1945.7083333332655</c:v>
                </c:pt>
                <c:pt idx="777">
                  <c:v>1945.7916666665988</c:v>
                </c:pt>
                <c:pt idx="778">
                  <c:v>1945.874999999932</c:v>
                </c:pt>
                <c:pt idx="779">
                  <c:v>1945.9583333332653</c:v>
                </c:pt>
                <c:pt idx="780">
                  <c:v>1946.0416666665985</c:v>
                </c:pt>
                <c:pt idx="781">
                  <c:v>1946.1249999999318</c:v>
                </c:pt>
                <c:pt idx="782">
                  <c:v>1946.208333333265</c:v>
                </c:pt>
                <c:pt idx="783">
                  <c:v>1946.2916666665983</c:v>
                </c:pt>
                <c:pt idx="784">
                  <c:v>1946.3749999999316</c:v>
                </c:pt>
                <c:pt idx="785">
                  <c:v>1946.4583333332648</c:v>
                </c:pt>
                <c:pt idx="786">
                  <c:v>1946.5416666665981</c:v>
                </c:pt>
                <c:pt idx="787">
                  <c:v>1946.6249999999313</c:v>
                </c:pt>
                <c:pt idx="788">
                  <c:v>1946.7083333332646</c:v>
                </c:pt>
                <c:pt idx="789">
                  <c:v>1946.7916666665978</c:v>
                </c:pt>
                <c:pt idx="790">
                  <c:v>1946.8749999999311</c:v>
                </c:pt>
                <c:pt idx="791">
                  <c:v>1946.9583333332644</c:v>
                </c:pt>
                <c:pt idx="792">
                  <c:v>1947.0416666665976</c:v>
                </c:pt>
                <c:pt idx="793">
                  <c:v>1947.1249999999309</c:v>
                </c:pt>
                <c:pt idx="794">
                  <c:v>1947.2083333332641</c:v>
                </c:pt>
                <c:pt idx="795">
                  <c:v>1947.2916666665974</c:v>
                </c:pt>
                <c:pt idx="796">
                  <c:v>1947.3749999999307</c:v>
                </c:pt>
                <c:pt idx="797">
                  <c:v>1947.4583333332639</c:v>
                </c:pt>
                <c:pt idx="798">
                  <c:v>1947.5416666665972</c:v>
                </c:pt>
                <c:pt idx="799">
                  <c:v>1947.6249999999304</c:v>
                </c:pt>
                <c:pt idx="800">
                  <c:v>1947.7083333332637</c:v>
                </c:pt>
                <c:pt idx="801">
                  <c:v>1947.7916666665969</c:v>
                </c:pt>
                <c:pt idx="802">
                  <c:v>1947.8749999999302</c:v>
                </c:pt>
                <c:pt idx="803">
                  <c:v>1947.9583333332635</c:v>
                </c:pt>
                <c:pt idx="804">
                  <c:v>1948.0416666665967</c:v>
                </c:pt>
                <c:pt idx="805">
                  <c:v>1948.12499999993</c:v>
                </c:pt>
                <c:pt idx="806">
                  <c:v>1948.2083333332632</c:v>
                </c:pt>
                <c:pt idx="807">
                  <c:v>1948.2916666665965</c:v>
                </c:pt>
                <c:pt idx="808">
                  <c:v>1948.3749999999297</c:v>
                </c:pt>
                <c:pt idx="809">
                  <c:v>1948.458333333263</c:v>
                </c:pt>
                <c:pt idx="810">
                  <c:v>1948.5416666665963</c:v>
                </c:pt>
                <c:pt idx="811">
                  <c:v>1948.6249999999295</c:v>
                </c:pt>
                <c:pt idx="812">
                  <c:v>1948.7083333332628</c:v>
                </c:pt>
                <c:pt idx="813">
                  <c:v>1948.791666666596</c:v>
                </c:pt>
                <c:pt idx="814">
                  <c:v>1948.8749999999293</c:v>
                </c:pt>
                <c:pt idx="815">
                  <c:v>1948.9583333332625</c:v>
                </c:pt>
                <c:pt idx="816">
                  <c:v>1949.0416666665958</c:v>
                </c:pt>
                <c:pt idx="817">
                  <c:v>1949.1249999999291</c:v>
                </c:pt>
                <c:pt idx="818">
                  <c:v>1949.2083333332623</c:v>
                </c:pt>
                <c:pt idx="819">
                  <c:v>1949.2916666665956</c:v>
                </c:pt>
                <c:pt idx="820">
                  <c:v>1949.3749999999288</c:v>
                </c:pt>
                <c:pt idx="821">
                  <c:v>1949.4583333332621</c:v>
                </c:pt>
                <c:pt idx="822">
                  <c:v>1949.5416666665953</c:v>
                </c:pt>
                <c:pt idx="823">
                  <c:v>1949.6249999999286</c:v>
                </c:pt>
                <c:pt idx="824">
                  <c:v>1949.7083333332619</c:v>
                </c:pt>
                <c:pt idx="825">
                  <c:v>1949.7916666665951</c:v>
                </c:pt>
                <c:pt idx="826">
                  <c:v>1949.8749999999284</c:v>
                </c:pt>
                <c:pt idx="827">
                  <c:v>1949.9583333332616</c:v>
                </c:pt>
                <c:pt idx="828">
                  <c:v>1950.0416666665949</c:v>
                </c:pt>
                <c:pt idx="829">
                  <c:v>1950.1249999999281</c:v>
                </c:pt>
                <c:pt idx="830">
                  <c:v>1950.2083333332614</c:v>
                </c:pt>
                <c:pt idx="831">
                  <c:v>1950.2916666665947</c:v>
                </c:pt>
                <c:pt idx="832">
                  <c:v>1950.3749999999279</c:v>
                </c:pt>
                <c:pt idx="833">
                  <c:v>1950.4583333332612</c:v>
                </c:pt>
                <c:pt idx="834">
                  <c:v>1950.5416666665944</c:v>
                </c:pt>
                <c:pt idx="835">
                  <c:v>1950.6249999999277</c:v>
                </c:pt>
                <c:pt idx="836">
                  <c:v>1950.708333333261</c:v>
                </c:pt>
                <c:pt idx="837">
                  <c:v>1950.7916666665942</c:v>
                </c:pt>
                <c:pt idx="838">
                  <c:v>1950.8749999999275</c:v>
                </c:pt>
                <c:pt idx="839">
                  <c:v>1950.9583333332607</c:v>
                </c:pt>
                <c:pt idx="840">
                  <c:v>1951.041666666594</c:v>
                </c:pt>
                <c:pt idx="841">
                  <c:v>1951.1249999999272</c:v>
                </c:pt>
                <c:pt idx="842">
                  <c:v>1951.2083333332605</c:v>
                </c:pt>
                <c:pt idx="843">
                  <c:v>1951.2916666665938</c:v>
                </c:pt>
                <c:pt idx="844">
                  <c:v>1951.374999999927</c:v>
                </c:pt>
                <c:pt idx="845">
                  <c:v>1951.4583333332603</c:v>
                </c:pt>
                <c:pt idx="846">
                  <c:v>1951.5416666665935</c:v>
                </c:pt>
                <c:pt idx="847">
                  <c:v>1951.6249999999268</c:v>
                </c:pt>
                <c:pt idx="848">
                  <c:v>1951.70833333326</c:v>
                </c:pt>
                <c:pt idx="849">
                  <c:v>1951.7916666665933</c:v>
                </c:pt>
                <c:pt idx="850">
                  <c:v>1951.8749999999266</c:v>
                </c:pt>
                <c:pt idx="851">
                  <c:v>1951.9583333332598</c:v>
                </c:pt>
                <c:pt idx="852">
                  <c:v>1952.0416666665931</c:v>
                </c:pt>
                <c:pt idx="853">
                  <c:v>1952.1249999999263</c:v>
                </c:pt>
                <c:pt idx="854">
                  <c:v>1952.2083333332596</c:v>
                </c:pt>
                <c:pt idx="855">
                  <c:v>1952.2916666665928</c:v>
                </c:pt>
                <c:pt idx="856">
                  <c:v>1952.3749999999261</c:v>
                </c:pt>
                <c:pt idx="857">
                  <c:v>1952.4583333332594</c:v>
                </c:pt>
                <c:pt idx="858">
                  <c:v>1952.5416666665926</c:v>
                </c:pt>
                <c:pt idx="859">
                  <c:v>1952.6249999999259</c:v>
                </c:pt>
                <c:pt idx="860">
                  <c:v>1952.7083333332591</c:v>
                </c:pt>
                <c:pt idx="861">
                  <c:v>1952.7916666665924</c:v>
                </c:pt>
                <c:pt idx="862">
                  <c:v>1952.8749999999256</c:v>
                </c:pt>
                <c:pt idx="863">
                  <c:v>1952.9583333332589</c:v>
                </c:pt>
                <c:pt idx="864">
                  <c:v>1953.0416666665922</c:v>
                </c:pt>
                <c:pt idx="865">
                  <c:v>1953.1249999999254</c:v>
                </c:pt>
                <c:pt idx="866">
                  <c:v>1953.2083333332587</c:v>
                </c:pt>
                <c:pt idx="867">
                  <c:v>1953.2916666665919</c:v>
                </c:pt>
                <c:pt idx="868">
                  <c:v>1953.3749999999252</c:v>
                </c:pt>
                <c:pt idx="869">
                  <c:v>1953.4583333332585</c:v>
                </c:pt>
                <c:pt idx="870">
                  <c:v>1953.5416666665917</c:v>
                </c:pt>
                <c:pt idx="871">
                  <c:v>1953.624999999925</c:v>
                </c:pt>
                <c:pt idx="872">
                  <c:v>1953.7083333332582</c:v>
                </c:pt>
                <c:pt idx="873">
                  <c:v>1953.7916666665915</c:v>
                </c:pt>
                <c:pt idx="874">
                  <c:v>1953.8749999999247</c:v>
                </c:pt>
                <c:pt idx="875">
                  <c:v>1953.958333333258</c:v>
                </c:pt>
                <c:pt idx="876">
                  <c:v>1954.0416666665913</c:v>
                </c:pt>
                <c:pt idx="877">
                  <c:v>1954.1249999999245</c:v>
                </c:pt>
                <c:pt idx="878">
                  <c:v>1954.2083333332578</c:v>
                </c:pt>
                <c:pt idx="879">
                  <c:v>1954.291666666591</c:v>
                </c:pt>
                <c:pt idx="880">
                  <c:v>1954.3749999999243</c:v>
                </c:pt>
                <c:pt idx="881">
                  <c:v>1954.4583333332575</c:v>
                </c:pt>
                <c:pt idx="882">
                  <c:v>1954.5416666665908</c:v>
                </c:pt>
                <c:pt idx="883">
                  <c:v>1954.6249999999241</c:v>
                </c:pt>
                <c:pt idx="884">
                  <c:v>1954.7083333332573</c:v>
                </c:pt>
                <c:pt idx="885">
                  <c:v>1954.7916666665906</c:v>
                </c:pt>
                <c:pt idx="886">
                  <c:v>1954.8749999999238</c:v>
                </c:pt>
                <c:pt idx="887">
                  <c:v>1954.9583333332571</c:v>
                </c:pt>
                <c:pt idx="888">
                  <c:v>1955.0416666665903</c:v>
                </c:pt>
                <c:pt idx="889">
                  <c:v>1955.1249999999236</c:v>
                </c:pt>
                <c:pt idx="890">
                  <c:v>1955.2083333332569</c:v>
                </c:pt>
                <c:pt idx="891">
                  <c:v>1955.2916666665901</c:v>
                </c:pt>
                <c:pt idx="892">
                  <c:v>1955.3749999999234</c:v>
                </c:pt>
                <c:pt idx="893">
                  <c:v>1955.4583333332566</c:v>
                </c:pt>
                <c:pt idx="894">
                  <c:v>1955.5416666665899</c:v>
                </c:pt>
                <c:pt idx="895">
                  <c:v>1955.6249999999231</c:v>
                </c:pt>
                <c:pt idx="896">
                  <c:v>1955.7083333332564</c:v>
                </c:pt>
                <c:pt idx="897">
                  <c:v>1955.7916666665897</c:v>
                </c:pt>
                <c:pt idx="898">
                  <c:v>1955.8749999999229</c:v>
                </c:pt>
                <c:pt idx="899">
                  <c:v>1955.9583333332562</c:v>
                </c:pt>
                <c:pt idx="900">
                  <c:v>1956.0416666665894</c:v>
                </c:pt>
                <c:pt idx="901">
                  <c:v>1956.1249999999227</c:v>
                </c:pt>
                <c:pt idx="902">
                  <c:v>1956.208333333256</c:v>
                </c:pt>
                <c:pt idx="903">
                  <c:v>1956.2916666665892</c:v>
                </c:pt>
                <c:pt idx="904">
                  <c:v>1956.3749999999225</c:v>
                </c:pt>
                <c:pt idx="905">
                  <c:v>1956.4583333332557</c:v>
                </c:pt>
                <c:pt idx="906">
                  <c:v>1956.541666666589</c:v>
                </c:pt>
                <c:pt idx="907">
                  <c:v>1956.6249999999222</c:v>
                </c:pt>
                <c:pt idx="908">
                  <c:v>1956.7083333332555</c:v>
                </c:pt>
                <c:pt idx="909">
                  <c:v>1956.7916666665888</c:v>
                </c:pt>
                <c:pt idx="910">
                  <c:v>1956.874999999922</c:v>
                </c:pt>
                <c:pt idx="911">
                  <c:v>1956.9583333332553</c:v>
                </c:pt>
                <c:pt idx="912">
                  <c:v>1957.0416666665885</c:v>
                </c:pt>
                <c:pt idx="913">
                  <c:v>1957.1249999999218</c:v>
                </c:pt>
                <c:pt idx="914">
                  <c:v>1957.208333333255</c:v>
                </c:pt>
                <c:pt idx="915">
                  <c:v>1957.2916666665883</c:v>
                </c:pt>
                <c:pt idx="916">
                  <c:v>1957.3749999999216</c:v>
                </c:pt>
                <c:pt idx="917">
                  <c:v>1957.4583333332548</c:v>
                </c:pt>
                <c:pt idx="918">
                  <c:v>1957.5416666665881</c:v>
                </c:pt>
                <c:pt idx="919">
                  <c:v>1957.6249999999213</c:v>
                </c:pt>
                <c:pt idx="920">
                  <c:v>1957.7083333332546</c:v>
                </c:pt>
                <c:pt idx="921">
                  <c:v>1957.7916666665878</c:v>
                </c:pt>
                <c:pt idx="922">
                  <c:v>1957.8749999999211</c:v>
                </c:pt>
                <c:pt idx="923">
                  <c:v>1957.9583333332544</c:v>
                </c:pt>
                <c:pt idx="924">
                  <c:v>1958.0416666665876</c:v>
                </c:pt>
                <c:pt idx="925">
                  <c:v>1958.1249999999209</c:v>
                </c:pt>
                <c:pt idx="926">
                  <c:v>1958.2083333332541</c:v>
                </c:pt>
                <c:pt idx="927">
                  <c:v>1958.2916666665874</c:v>
                </c:pt>
                <c:pt idx="928">
                  <c:v>1958.3749999999206</c:v>
                </c:pt>
                <c:pt idx="929">
                  <c:v>1958.4583333332539</c:v>
                </c:pt>
                <c:pt idx="930">
                  <c:v>1958.5416666665872</c:v>
                </c:pt>
                <c:pt idx="931">
                  <c:v>1958.6249999999204</c:v>
                </c:pt>
                <c:pt idx="932">
                  <c:v>1958.7083333332537</c:v>
                </c:pt>
                <c:pt idx="933">
                  <c:v>1958.7916666665869</c:v>
                </c:pt>
                <c:pt idx="934">
                  <c:v>1958.8749999999202</c:v>
                </c:pt>
                <c:pt idx="935">
                  <c:v>1958.9583333332534</c:v>
                </c:pt>
                <c:pt idx="936">
                  <c:v>1959.0416666665867</c:v>
                </c:pt>
                <c:pt idx="937">
                  <c:v>1959.12499999992</c:v>
                </c:pt>
                <c:pt idx="938">
                  <c:v>1959.2083333332532</c:v>
                </c:pt>
                <c:pt idx="939">
                  <c:v>1959.2916666665865</c:v>
                </c:pt>
                <c:pt idx="940">
                  <c:v>1959.3749999999197</c:v>
                </c:pt>
                <c:pt idx="941">
                  <c:v>1959.458333333253</c:v>
                </c:pt>
                <c:pt idx="942">
                  <c:v>1959.5416666665863</c:v>
                </c:pt>
                <c:pt idx="943">
                  <c:v>1959.6249999999195</c:v>
                </c:pt>
                <c:pt idx="944">
                  <c:v>1959.7083333332528</c:v>
                </c:pt>
                <c:pt idx="945">
                  <c:v>1959.791666666586</c:v>
                </c:pt>
                <c:pt idx="946">
                  <c:v>1959.8749999999193</c:v>
                </c:pt>
                <c:pt idx="947">
                  <c:v>1959.9583333332525</c:v>
                </c:pt>
                <c:pt idx="948">
                  <c:v>1960.0416666665858</c:v>
                </c:pt>
                <c:pt idx="949">
                  <c:v>1960.1249999999191</c:v>
                </c:pt>
                <c:pt idx="950">
                  <c:v>1960.2083333332523</c:v>
                </c:pt>
                <c:pt idx="951">
                  <c:v>1960.2916666665856</c:v>
                </c:pt>
                <c:pt idx="952">
                  <c:v>1960.3749999999188</c:v>
                </c:pt>
                <c:pt idx="953">
                  <c:v>1960.4583333332521</c:v>
                </c:pt>
                <c:pt idx="954">
                  <c:v>1960.5416666665853</c:v>
                </c:pt>
                <c:pt idx="955">
                  <c:v>1960.6249999999186</c:v>
                </c:pt>
                <c:pt idx="956">
                  <c:v>1960.7083333332519</c:v>
                </c:pt>
                <c:pt idx="957">
                  <c:v>1960.7916666665851</c:v>
                </c:pt>
                <c:pt idx="958">
                  <c:v>1960.8749999999184</c:v>
                </c:pt>
                <c:pt idx="959">
                  <c:v>1960.9583333332516</c:v>
                </c:pt>
                <c:pt idx="960">
                  <c:v>1961.0416666665849</c:v>
                </c:pt>
                <c:pt idx="961">
                  <c:v>1961.1249999999181</c:v>
                </c:pt>
                <c:pt idx="962">
                  <c:v>1961.2083333332514</c:v>
                </c:pt>
                <c:pt idx="963">
                  <c:v>1961.2916666665847</c:v>
                </c:pt>
                <c:pt idx="964">
                  <c:v>1961.3749999999179</c:v>
                </c:pt>
                <c:pt idx="965">
                  <c:v>1961.4583333332512</c:v>
                </c:pt>
                <c:pt idx="966">
                  <c:v>1961.5416666665844</c:v>
                </c:pt>
                <c:pt idx="967">
                  <c:v>1961.6249999999177</c:v>
                </c:pt>
                <c:pt idx="968">
                  <c:v>1961.7083333332509</c:v>
                </c:pt>
                <c:pt idx="969">
                  <c:v>1961.7916666665842</c:v>
                </c:pt>
                <c:pt idx="970">
                  <c:v>1961.8749999999175</c:v>
                </c:pt>
                <c:pt idx="971">
                  <c:v>1961.9583333332507</c:v>
                </c:pt>
                <c:pt idx="972">
                  <c:v>1962.041666666584</c:v>
                </c:pt>
                <c:pt idx="973">
                  <c:v>1962.1249999999172</c:v>
                </c:pt>
                <c:pt idx="974">
                  <c:v>1962.2083333332505</c:v>
                </c:pt>
                <c:pt idx="975">
                  <c:v>1962.2916666665838</c:v>
                </c:pt>
                <c:pt idx="976">
                  <c:v>1962.374999999917</c:v>
                </c:pt>
                <c:pt idx="977">
                  <c:v>1962.4583333332503</c:v>
                </c:pt>
                <c:pt idx="978">
                  <c:v>1962.5416666665835</c:v>
                </c:pt>
                <c:pt idx="979">
                  <c:v>1962.6249999999168</c:v>
                </c:pt>
                <c:pt idx="980">
                  <c:v>1962.70833333325</c:v>
                </c:pt>
                <c:pt idx="981">
                  <c:v>1962.7916666665833</c:v>
                </c:pt>
                <c:pt idx="982">
                  <c:v>1962.8749999999166</c:v>
                </c:pt>
                <c:pt idx="983">
                  <c:v>1962.9583333332498</c:v>
                </c:pt>
                <c:pt idx="984">
                  <c:v>1963.0416666665831</c:v>
                </c:pt>
                <c:pt idx="985">
                  <c:v>1963.1249999999163</c:v>
                </c:pt>
                <c:pt idx="986">
                  <c:v>1963.2083333332496</c:v>
                </c:pt>
                <c:pt idx="987">
                  <c:v>1963.2916666665828</c:v>
                </c:pt>
                <c:pt idx="988">
                  <c:v>1963.3749999999161</c:v>
                </c:pt>
                <c:pt idx="989">
                  <c:v>1963.4583333332494</c:v>
                </c:pt>
                <c:pt idx="990">
                  <c:v>1963.5416666665826</c:v>
                </c:pt>
                <c:pt idx="991">
                  <c:v>1963.6249999999159</c:v>
                </c:pt>
                <c:pt idx="992">
                  <c:v>1963.7083333332491</c:v>
                </c:pt>
                <c:pt idx="993">
                  <c:v>1963.7916666665824</c:v>
                </c:pt>
                <c:pt idx="994">
                  <c:v>1963.8749999999156</c:v>
                </c:pt>
                <c:pt idx="995">
                  <c:v>1963.9583333332489</c:v>
                </c:pt>
                <c:pt idx="996">
                  <c:v>1964.0416666665822</c:v>
                </c:pt>
                <c:pt idx="997">
                  <c:v>1964.1249999999154</c:v>
                </c:pt>
                <c:pt idx="998">
                  <c:v>1964.2083333332487</c:v>
                </c:pt>
                <c:pt idx="999">
                  <c:v>1964.2916666665819</c:v>
                </c:pt>
                <c:pt idx="1000">
                  <c:v>1964.3749999999152</c:v>
                </c:pt>
                <c:pt idx="1001">
                  <c:v>1964.4583333332484</c:v>
                </c:pt>
                <c:pt idx="1002">
                  <c:v>1964.5416666665817</c:v>
                </c:pt>
                <c:pt idx="1003">
                  <c:v>1964.624999999915</c:v>
                </c:pt>
                <c:pt idx="1004">
                  <c:v>1964.7083333332482</c:v>
                </c:pt>
                <c:pt idx="1005">
                  <c:v>1964.7916666665815</c:v>
                </c:pt>
                <c:pt idx="1006">
                  <c:v>1964.8749999999147</c:v>
                </c:pt>
                <c:pt idx="1007">
                  <c:v>1964.958333333248</c:v>
                </c:pt>
                <c:pt idx="1008">
                  <c:v>1965.0416666665812</c:v>
                </c:pt>
                <c:pt idx="1009">
                  <c:v>1965.1249999999145</c:v>
                </c:pt>
                <c:pt idx="1010">
                  <c:v>1965.2083333332478</c:v>
                </c:pt>
                <c:pt idx="1011">
                  <c:v>1965.291666666581</c:v>
                </c:pt>
                <c:pt idx="1012">
                  <c:v>1965.3749999999143</c:v>
                </c:pt>
                <c:pt idx="1013">
                  <c:v>1965.4583333332475</c:v>
                </c:pt>
                <c:pt idx="1014">
                  <c:v>1965.5416666665808</c:v>
                </c:pt>
                <c:pt idx="1015">
                  <c:v>1965.6249999999141</c:v>
                </c:pt>
                <c:pt idx="1016">
                  <c:v>1965.7083333332473</c:v>
                </c:pt>
                <c:pt idx="1017">
                  <c:v>1965.7916666665806</c:v>
                </c:pt>
                <c:pt idx="1018">
                  <c:v>1965.8749999999138</c:v>
                </c:pt>
                <c:pt idx="1019">
                  <c:v>1965.9583333332471</c:v>
                </c:pt>
                <c:pt idx="1020">
                  <c:v>1966.0416666665803</c:v>
                </c:pt>
                <c:pt idx="1021">
                  <c:v>1966.1249999999136</c:v>
                </c:pt>
                <c:pt idx="1022">
                  <c:v>1966.2083333332469</c:v>
                </c:pt>
                <c:pt idx="1023">
                  <c:v>1966.2916666665801</c:v>
                </c:pt>
                <c:pt idx="1024">
                  <c:v>1966.3749999999134</c:v>
                </c:pt>
                <c:pt idx="1025">
                  <c:v>1966.4583333332466</c:v>
                </c:pt>
                <c:pt idx="1026">
                  <c:v>1966.5416666665799</c:v>
                </c:pt>
                <c:pt idx="1027">
                  <c:v>1966.6249999999131</c:v>
                </c:pt>
                <c:pt idx="1028">
                  <c:v>1966.7083333332464</c:v>
                </c:pt>
                <c:pt idx="1029">
                  <c:v>1966.7916666665797</c:v>
                </c:pt>
                <c:pt idx="1030">
                  <c:v>1966.8749999999129</c:v>
                </c:pt>
                <c:pt idx="1031">
                  <c:v>1966.9583333332462</c:v>
                </c:pt>
                <c:pt idx="1032">
                  <c:v>1967.0416666665794</c:v>
                </c:pt>
                <c:pt idx="1033">
                  <c:v>1967.1249999999127</c:v>
                </c:pt>
                <c:pt idx="1034">
                  <c:v>1967.2083333332459</c:v>
                </c:pt>
                <c:pt idx="1035">
                  <c:v>1967.2916666665792</c:v>
                </c:pt>
                <c:pt idx="1036">
                  <c:v>1967.3749999999125</c:v>
                </c:pt>
                <c:pt idx="1037">
                  <c:v>1967.4583333332457</c:v>
                </c:pt>
                <c:pt idx="1038">
                  <c:v>1967.541666666579</c:v>
                </c:pt>
                <c:pt idx="1039">
                  <c:v>1967.6249999999122</c:v>
                </c:pt>
                <c:pt idx="1040">
                  <c:v>1967.7083333332455</c:v>
                </c:pt>
                <c:pt idx="1041">
                  <c:v>1967.7916666665787</c:v>
                </c:pt>
                <c:pt idx="1042">
                  <c:v>1967.874999999912</c:v>
                </c:pt>
                <c:pt idx="1043">
                  <c:v>1967.9583333332453</c:v>
                </c:pt>
                <c:pt idx="1044">
                  <c:v>1968.0416666665785</c:v>
                </c:pt>
                <c:pt idx="1045">
                  <c:v>1968.1249999999118</c:v>
                </c:pt>
                <c:pt idx="1046">
                  <c:v>1968.208333333245</c:v>
                </c:pt>
                <c:pt idx="1047">
                  <c:v>1968.2916666665783</c:v>
                </c:pt>
                <c:pt idx="1048">
                  <c:v>1968.3749999999116</c:v>
                </c:pt>
                <c:pt idx="1049">
                  <c:v>1968.4583333332448</c:v>
                </c:pt>
                <c:pt idx="1050">
                  <c:v>1968.5416666665781</c:v>
                </c:pt>
                <c:pt idx="1051">
                  <c:v>1968.6249999999113</c:v>
                </c:pt>
                <c:pt idx="1052">
                  <c:v>1968.7083333332446</c:v>
                </c:pt>
                <c:pt idx="1053">
                  <c:v>1968.7916666665778</c:v>
                </c:pt>
                <c:pt idx="1054">
                  <c:v>1968.8749999999111</c:v>
                </c:pt>
                <c:pt idx="1055">
                  <c:v>1968.9583333332444</c:v>
                </c:pt>
                <c:pt idx="1056">
                  <c:v>1969.0416666665776</c:v>
                </c:pt>
                <c:pt idx="1057">
                  <c:v>1969.1249999999109</c:v>
                </c:pt>
                <c:pt idx="1058">
                  <c:v>1969.2083333332441</c:v>
                </c:pt>
                <c:pt idx="1059">
                  <c:v>1969.2916666665774</c:v>
                </c:pt>
                <c:pt idx="1060">
                  <c:v>1969.3749999999106</c:v>
                </c:pt>
                <c:pt idx="1061">
                  <c:v>1969.4583333332439</c:v>
                </c:pt>
                <c:pt idx="1062">
                  <c:v>1969.5416666665772</c:v>
                </c:pt>
                <c:pt idx="1063">
                  <c:v>1969.6249999999104</c:v>
                </c:pt>
                <c:pt idx="1064">
                  <c:v>1969.7083333332437</c:v>
                </c:pt>
                <c:pt idx="1065">
                  <c:v>1969.7916666665769</c:v>
                </c:pt>
                <c:pt idx="1066">
                  <c:v>1969.8749999999102</c:v>
                </c:pt>
                <c:pt idx="1067">
                  <c:v>1969.9583333332434</c:v>
                </c:pt>
                <c:pt idx="1068">
                  <c:v>1970.0416666665767</c:v>
                </c:pt>
                <c:pt idx="1069">
                  <c:v>1970.12499999991</c:v>
                </c:pt>
                <c:pt idx="1070">
                  <c:v>1970.2083333332432</c:v>
                </c:pt>
                <c:pt idx="1071">
                  <c:v>1970.2916666665765</c:v>
                </c:pt>
                <c:pt idx="1072">
                  <c:v>1970.3749999999097</c:v>
                </c:pt>
                <c:pt idx="1073">
                  <c:v>1970.458333333243</c:v>
                </c:pt>
                <c:pt idx="1074">
                  <c:v>1970.5416666665762</c:v>
                </c:pt>
                <c:pt idx="1075">
                  <c:v>1970.6249999999095</c:v>
                </c:pt>
                <c:pt idx="1076">
                  <c:v>1970.7083333332428</c:v>
                </c:pt>
                <c:pt idx="1077">
                  <c:v>1970.791666666576</c:v>
                </c:pt>
                <c:pt idx="1078">
                  <c:v>1970.8749999999093</c:v>
                </c:pt>
                <c:pt idx="1079">
                  <c:v>1970.9583333332425</c:v>
                </c:pt>
                <c:pt idx="1080">
                  <c:v>1971.0416666665758</c:v>
                </c:pt>
                <c:pt idx="1081">
                  <c:v>1971.1249999999091</c:v>
                </c:pt>
                <c:pt idx="1082">
                  <c:v>1971.2083333332423</c:v>
                </c:pt>
                <c:pt idx="1083">
                  <c:v>1971.2916666665756</c:v>
                </c:pt>
                <c:pt idx="1084">
                  <c:v>1971.3749999999088</c:v>
                </c:pt>
                <c:pt idx="1085">
                  <c:v>1971.4583333332421</c:v>
                </c:pt>
                <c:pt idx="1086">
                  <c:v>1971.5416666665753</c:v>
                </c:pt>
                <c:pt idx="1087">
                  <c:v>1971.6249999999086</c:v>
                </c:pt>
                <c:pt idx="1088">
                  <c:v>1971.7083333332419</c:v>
                </c:pt>
                <c:pt idx="1089">
                  <c:v>1971.7916666665751</c:v>
                </c:pt>
                <c:pt idx="1090">
                  <c:v>1971.8749999999084</c:v>
                </c:pt>
                <c:pt idx="1091">
                  <c:v>1971.9583333332416</c:v>
                </c:pt>
                <c:pt idx="1092">
                  <c:v>1972.0416666665749</c:v>
                </c:pt>
                <c:pt idx="1093">
                  <c:v>1972.1249999999081</c:v>
                </c:pt>
                <c:pt idx="1094">
                  <c:v>1972.2083333332414</c:v>
                </c:pt>
                <c:pt idx="1095">
                  <c:v>1972.2916666665747</c:v>
                </c:pt>
                <c:pt idx="1096">
                  <c:v>1972.3749999999079</c:v>
                </c:pt>
                <c:pt idx="1097">
                  <c:v>1972.4583333332412</c:v>
                </c:pt>
                <c:pt idx="1098">
                  <c:v>1972.5416666665744</c:v>
                </c:pt>
                <c:pt idx="1099">
                  <c:v>1972.6249999999077</c:v>
                </c:pt>
                <c:pt idx="1100">
                  <c:v>1972.7083333332409</c:v>
                </c:pt>
                <c:pt idx="1101">
                  <c:v>1972.7916666665742</c:v>
                </c:pt>
                <c:pt idx="1102">
                  <c:v>1972.8749999999075</c:v>
                </c:pt>
                <c:pt idx="1103">
                  <c:v>1972.9583333332407</c:v>
                </c:pt>
                <c:pt idx="1104">
                  <c:v>1973.041666666574</c:v>
                </c:pt>
                <c:pt idx="1105">
                  <c:v>1973.1249999999072</c:v>
                </c:pt>
                <c:pt idx="1106">
                  <c:v>1973.2083333332405</c:v>
                </c:pt>
                <c:pt idx="1107">
                  <c:v>1973.2916666665737</c:v>
                </c:pt>
                <c:pt idx="1108">
                  <c:v>1973.374999999907</c:v>
                </c:pt>
                <c:pt idx="1109">
                  <c:v>1973.4583333332403</c:v>
                </c:pt>
                <c:pt idx="1110">
                  <c:v>1973.5416666665735</c:v>
                </c:pt>
                <c:pt idx="1111">
                  <c:v>1973.6249999999068</c:v>
                </c:pt>
                <c:pt idx="1112">
                  <c:v>1973.70833333324</c:v>
                </c:pt>
                <c:pt idx="1113">
                  <c:v>1973.7916666665733</c:v>
                </c:pt>
                <c:pt idx="1114">
                  <c:v>1973.8749999999065</c:v>
                </c:pt>
                <c:pt idx="1115">
                  <c:v>1973.9583333332398</c:v>
                </c:pt>
                <c:pt idx="1116">
                  <c:v>1974.0416666665731</c:v>
                </c:pt>
                <c:pt idx="1117">
                  <c:v>1974.1249999999063</c:v>
                </c:pt>
                <c:pt idx="1118">
                  <c:v>1974.2083333332396</c:v>
                </c:pt>
                <c:pt idx="1119">
                  <c:v>1974.2916666665728</c:v>
                </c:pt>
                <c:pt idx="1120">
                  <c:v>1974.3749999999061</c:v>
                </c:pt>
                <c:pt idx="1121">
                  <c:v>1974.4583333332394</c:v>
                </c:pt>
                <c:pt idx="1122">
                  <c:v>1974.5416666665726</c:v>
                </c:pt>
                <c:pt idx="1123">
                  <c:v>1974.6249999999059</c:v>
                </c:pt>
                <c:pt idx="1124">
                  <c:v>1974.7083333332391</c:v>
                </c:pt>
                <c:pt idx="1125">
                  <c:v>1974.7916666665724</c:v>
                </c:pt>
                <c:pt idx="1126">
                  <c:v>1974.8749999999056</c:v>
                </c:pt>
                <c:pt idx="1127">
                  <c:v>1974.9583333332389</c:v>
                </c:pt>
                <c:pt idx="1128">
                  <c:v>1975.0416666665722</c:v>
                </c:pt>
                <c:pt idx="1129">
                  <c:v>1975.1249999999054</c:v>
                </c:pt>
                <c:pt idx="1130">
                  <c:v>1975.2083333332387</c:v>
                </c:pt>
                <c:pt idx="1131">
                  <c:v>1975.2916666665719</c:v>
                </c:pt>
                <c:pt idx="1132">
                  <c:v>1975.3749999999052</c:v>
                </c:pt>
                <c:pt idx="1133">
                  <c:v>1975.4583333332384</c:v>
                </c:pt>
                <c:pt idx="1134">
                  <c:v>1975.5416666665717</c:v>
                </c:pt>
                <c:pt idx="1135">
                  <c:v>1975.624999999905</c:v>
                </c:pt>
                <c:pt idx="1136">
                  <c:v>1975.7083333332382</c:v>
                </c:pt>
                <c:pt idx="1137">
                  <c:v>1975.7916666665715</c:v>
                </c:pt>
                <c:pt idx="1138">
                  <c:v>1975.8749999999047</c:v>
                </c:pt>
                <c:pt idx="1139">
                  <c:v>1975.958333333238</c:v>
                </c:pt>
                <c:pt idx="1140">
                  <c:v>1976.0416666665712</c:v>
                </c:pt>
                <c:pt idx="1141">
                  <c:v>1976.1249999999045</c:v>
                </c:pt>
                <c:pt idx="1142">
                  <c:v>1976.2083333332378</c:v>
                </c:pt>
                <c:pt idx="1143">
                  <c:v>1976.291666666571</c:v>
                </c:pt>
                <c:pt idx="1144">
                  <c:v>1976.3749999999043</c:v>
                </c:pt>
                <c:pt idx="1145">
                  <c:v>1976.4583333332375</c:v>
                </c:pt>
                <c:pt idx="1146">
                  <c:v>1976.5416666665708</c:v>
                </c:pt>
                <c:pt idx="1147">
                  <c:v>1976.624999999904</c:v>
                </c:pt>
                <c:pt idx="1148">
                  <c:v>1976.7083333332373</c:v>
                </c:pt>
                <c:pt idx="1149">
                  <c:v>1976.7916666665706</c:v>
                </c:pt>
                <c:pt idx="1150">
                  <c:v>1976.8749999999038</c:v>
                </c:pt>
                <c:pt idx="1151">
                  <c:v>1976.9583333332371</c:v>
                </c:pt>
                <c:pt idx="1152">
                  <c:v>1977.0416666665703</c:v>
                </c:pt>
                <c:pt idx="1153">
                  <c:v>1977.1249999999036</c:v>
                </c:pt>
                <c:pt idx="1154">
                  <c:v>1977.2083333332369</c:v>
                </c:pt>
                <c:pt idx="1155">
                  <c:v>1977.2916666665701</c:v>
                </c:pt>
                <c:pt idx="1156">
                  <c:v>1977.3749999999034</c:v>
                </c:pt>
                <c:pt idx="1157">
                  <c:v>1977.4583333332366</c:v>
                </c:pt>
                <c:pt idx="1158">
                  <c:v>1977.5416666665699</c:v>
                </c:pt>
                <c:pt idx="1159">
                  <c:v>1977.6249999999031</c:v>
                </c:pt>
                <c:pt idx="1160">
                  <c:v>1977.7083333332364</c:v>
                </c:pt>
                <c:pt idx="1161">
                  <c:v>1977.7916666665697</c:v>
                </c:pt>
                <c:pt idx="1162">
                  <c:v>1977.8749999999029</c:v>
                </c:pt>
                <c:pt idx="1163">
                  <c:v>1977.9583333332362</c:v>
                </c:pt>
                <c:pt idx="1164">
                  <c:v>1978.0416666665694</c:v>
                </c:pt>
                <c:pt idx="1165">
                  <c:v>1978.1249999999027</c:v>
                </c:pt>
                <c:pt idx="1166">
                  <c:v>1978.2083333332359</c:v>
                </c:pt>
                <c:pt idx="1167">
                  <c:v>1978.2916666665692</c:v>
                </c:pt>
                <c:pt idx="1168">
                  <c:v>1978.3749999999025</c:v>
                </c:pt>
                <c:pt idx="1169">
                  <c:v>1978.4583333332357</c:v>
                </c:pt>
                <c:pt idx="1170">
                  <c:v>1978.541666666569</c:v>
                </c:pt>
                <c:pt idx="1171">
                  <c:v>1978.6249999999022</c:v>
                </c:pt>
                <c:pt idx="1172">
                  <c:v>1978.7083333332355</c:v>
                </c:pt>
                <c:pt idx="1173">
                  <c:v>1978.7916666665687</c:v>
                </c:pt>
                <c:pt idx="1174">
                  <c:v>1978.874999999902</c:v>
                </c:pt>
                <c:pt idx="1175">
                  <c:v>1978.9583333332353</c:v>
                </c:pt>
                <c:pt idx="1176">
                  <c:v>1979.0416666665685</c:v>
                </c:pt>
                <c:pt idx="1177">
                  <c:v>1979.1249999999018</c:v>
                </c:pt>
                <c:pt idx="1178">
                  <c:v>1979.208333333235</c:v>
                </c:pt>
                <c:pt idx="1179">
                  <c:v>1979.2916666665683</c:v>
                </c:pt>
                <c:pt idx="1180">
                  <c:v>1979.3749999999015</c:v>
                </c:pt>
                <c:pt idx="1181">
                  <c:v>1979.4583333332348</c:v>
                </c:pt>
                <c:pt idx="1182">
                  <c:v>1979.5416666665681</c:v>
                </c:pt>
                <c:pt idx="1183">
                  <c:v>1979.6249999999013</c:v>
                </c:pt>
                <c:pt idx="1184">
                  <c:v>1979.7083333332346</c:v>
                </c:pt>
                <c:pt idx="1185">
                  <c:v>1979.7916666665678</c:v>
                </c:pt>
                <c:pt idx="1186">
                  <c:v>1979.8749999999011</c:v>
                </c:pt>
                <c:pt idx="1187">
                  <c:v>1979.9583333332343</c:v>
                </c:pt>
                <c:pt idx="1188">
                  <c:v>1980.0416666665676</c:v>
                </c:pt>
                <c:pt idx="1189">
                  <c:v>1980.1249999999009</c:v>
                </c:pt>
                <c:pt idx="1190">
                  <c:v>1980.2083333332341</c:v>
                </c:pt>
                <c:pt idx="1191">
                  <c:v>1980.2916666665674</c:v>
                </c:pt>
                <c:pt idx="1192">
                  <c:v>1980.3749999999006</c:v>
                </c:pt>
                <c:pt idx="1193">
                  <c:v>1980.4583333332339</c:v>
                </c:pt>
                <c:pt idx="1194">
                  <c:v>1980.5416666665672</c:v>
                </c:pt>
                <c:pt idx="1195">
                  <c:v>1980.6249999999004</c:v>
                </c:pt>
                <c:pt idx="1196">
                  <c:v>1980.7083333332337</c:v>
                </c:pt>
                <c:pt idx="1197">
                  <c:v>1980.7916666665669</c:v>
                </c:pt>
                <c:pt idx="1198">
                  <c:v>1980.8749999999002</c:v>
                </c:pt>
                <c:pt idx="1199">
                  <c:v>1980.9583333332334</c:v>
                </c:pt>
                <c:pt idx="1200">
                  <c:v>1981.0416666665667</c:v>
                </c:pt>
                <c:pt idx="1201">
                  <c:v>1981.1249999999</c:v>
                </c:pt>
                <c:pt idx="1202">
                  <c:v>1981.2083333332332</c:v>
                </c:pt>
                <c:pt idx="1203">
                  <c:v>1981.2916666665665</c:v>
                </c:pt>
                <c:pt idx="1204">
                  <c:v>1981.3749999998997</c:v>
                </c:pt>
                <c:pt idx="1205">
                  <c:v>1981.458333333233</c:v>
                </c:pt>
                <c:pt idx="1206">
                  <c:v>1981.5416666665662</c:v>
                </c:pt>
                <c:pt idx="1207">
                  <c:v>1981.6249999998995</c:v>
                </c:pt>
                <c:pt idx="1208">
                  <c:v>1981.7083333332328</c:v>
                </c:pt>
                <c:pt idx="1209">
                  <c:v>1981.791666666566</c:v>
                </c:pt>
                <c:pt idx="1210">
                  <c:v>1981.8749999998993</c:v>
                </c:pt>
                <c:pt idx="1211">
                  <c:v>1981.9583333332325</c:v>
                </c:pt>
                <c:pt idx="1212">
                  <c:v>1982.0416666665658</c:v>
                </c:pt>
                <c:pt idx="1213">
                  <c:v>1982.124999999899</c:v>
                </c:pt>
                <c:pt idx="1214">
                  <c:v>1982.2083333332323</c:v>
                </c:pt>
                <c:pt idx="1215">
                  <c:v>1982.2916666665656</c:v>
                </c:pt>
                <c:pt idx="1216">
                  <c:v>1982.3749999998988</c:v>
                </c:pt>
                <c:pt idx="1217">
                  <c:v>1982.4583333332321</c:v>
                </c:pt>
                <c:pt idx="1218">
                  <c:v>1982.5416666665653</c:v>
                </c:pt>
                <c:pt idx="1219">
                  <c:v>1982.6249999998986</c:v>
                </c:pt>
                <c:pt idx="1220">
                  <c:v>1982.7083333332318</c:v>
                </c:pt>
                <c:pt idx="1221">
                  <c:v>1982.7916666665651</c:v>
                </c:pt>
                <c:pt idx="1222">
                  <c:v>1982.8749999998984</c:v>
                </c:pt>
                <c:pt idx="1223">
                  <c:v>1982.9583333332316</c:v>
                </c:pt>
                <c:pt idx="1224">
                  <c:v>1983.0416666665649</c:v>
                </c:pt>
                <c:pt idx="1225">
                  <c:v>1983.1249999998981</c:v>
                </c:pt>
                <c:pt idx="1226">
                  <c:v>1983.2083333332314</c:v>
                </c:pt>
                <c:pt idx="1227">
                  <c:v>1983.2916666665647</c:v>
                </c:pt>
                <c:pt idx="1228">
                  <c:v>1983.3749999998979</c:v>
                </c:pt>
                <c:pt idx="1229">
                  <c:v>1983.4583333332312</c:v>
                </c:pt>
                <c:pt idx="1230">
                  <c:v>1983.5416666665644</c:v>
                </c:pt>
                <c:pt idx="1231">
                  <c:v>1983.6249999998977</c:v>
                </c:pt>
                <c:pt idx="1232">
                  <c:v>1983.7083333332309</c:v>
                </c:pt>
                <c:pt idx="1233">
                  <c:v>1983.7916666665642</c:v>
                </c:pt>
                <c:pt idx="1234">
                  <c:v>1983.8749999998975</c:v>
                </c:pt>
                <c:pt idx="1235">
                  <c:v>1983.9583333332307</c:v>
                </c:pt>
                <c:pt idx="1236">
                  <c:v>1984.041666666564</c:v>
                </c:pt>
                <c:pt idx="1237">
                  <c:v>1984.1249999998972</c:v>
                </c:pt>
                <c:pt idx="1238">
                  <c:v>1984.2083333332305</c:v>
                </c:pt>
                <c:pt idx="1239">
                  <c:v>1984.2916666665637</c:v>
                </c:pt>
                <c:pt idx="1240">
                  <c:v>1984.374999999897</c:v>
                </c:pt>
                <c:pt idx="1241">
                  <c:v>1984.4583333332303</c:v>
                </c:pt>
                <c:pt idx="1242">
                  <c:v>1984.5416666665635</c:v>
                </c:pt>
                <c:pt idx="1243">
                  <c:v>1984.6249999998968</c:v>
                </c:pt>
                <c:pt idx="1244">
                  <c:v>1984.70833333323</c:v>
                </c:pt>
                <c:pt idx="1245">
                  <c:v>1984.7916666665633</c:v>
                </c:pt>
                <c:pt idx="1246">
                  <c:v>1984.8749999998965</c:v>
                </c:pt>
                <c:pt idx="1247">
                  <c:v>1984.9583333332298</c:v>
                </c:pt>
                <c:pt idx="1248">
                  <c:v>1985.0416666665631</c:v>
                </c:pt>
                <c:pt idx="1249">
                  <c:v>1985.1249999998963</c:v>
                </c:pt>
                <c:pt idx="1250">
                  <c:v>1985.2083333332296</c:v>
                </c:pt>
                <c:pt idx="1251">
                  <c:v>1985.2916666665628</c:v>
                </c:pt>
                <c:pt idx="1252">
                  <c:v>1985.3749999998961</c:v>
                </c:pt>
                <c:pt idx="1253">
                  <c:v>1985.4583333332293</c:v>
                </c:pt>
                <c:pt idx="1254">
                  <c:v>1985.5416666665626</c:v>
                </c:pt>
                <c:pt idx="1255">
                  <c:v>1985.6249999998959</c:v>
                </c:pt>
                <c:pt idx="1256">
                  <c:v>1985.7083333332291</c:v>
                </c:pt>
                <c:pt idx="1257">
                  <c:v>1985.7916666665624</c:v>
                </c:pt>
                <c:pt idx="1258">
                  <c:v>1985.8749999998956</c:v>
                </c:pt>
                <c:pt idx="1259">
                  <c:v>1985.9583333332289</c:v>
                </c:pt>
                <c:pt idx="1260">
                  <c:v>1986.0416666665622</c:v>
                </c:pt>
                <c:pt idx="1261">
                  <c:v>1986.1249999998954</c:v>
                </c:pt>
                <c:pt idx="1262">
                  <c:v>1986.2083333332287</c:v>
                </c:pt>
                <c:pt idx="1263">
                  <c:v>1986.2916666665619</c:v>
                </c:pt>
                <c:pt idx="1264">
                  <c:v>1986.3749999998952</c:v>
                </c:pt>
                <c:pt idx="1265">
                  <c:v>1986.4583333332284</c:v>
                </c:pt>
                <c:pt idx="1266">
                  <c:v>1986.5416666665617</c:v>
                </c:pt>
                <c:pt idx="1267">
                  <c:v>1986.624999999895</c:v>
                </c:pt>
                <c:pt idx="1268">
                  <c:v>1986.7083333332282</c:v>
                </c:pt>
                <c:pt idx="1269">
                  <c:v>1986.7916666665615</c:v>
                </c:pt>
                <c:pt idx="1270">
                  <c:v>1986.8749999998947</c:v>
                </c:pt>
                <c:pt idx="1271">
                  <c:v>1986.958333333228</c:v>
                </c:pt>
                <c:pt idx="1272">
                  <c:v>1987.0416666665612</c:v>
                </c:pt>
                <c:pt idx="1273">
                  <c:v>1987.1249999998945</c:v>
                </c:pt>
                <c:pt idx="1274">
                  <c:v>1987.2083333332278</c:v>
                </c:pt>
                <c:pt idx="1275">
                  <c:v>1987.291666666561</c:v>
                </c:pt>
                <c:pt idx="1276">
                  <c:v>1987.3749999998943</c:v>
                </c:pt>
                <c:pt idx="1277">
                  <c:v>1987.4583333332275</c:v>
                </c:pt>
                <c:pt idx="1278">
                  <c:v>1987.5416666665608</c:v>
                </c:pt>
                <c:pt idx="1279">
                  <c:v>1987.624999999894</c:v>
                </c:pt>
                <c:pt idx="1280">
                  <c:v>1987.7083333332273</c:v>
                </c:pt>
                <c:pt idx="1281">
                  <c:v>1987.7916666665606</c:v>
                </c:pt>
                <c:pt idx="1282">
                  <c:v>1987.8749999998938</c:v>
                </c:pt>
                <c:pt idx="1283">
                  <c:v>1987.9583333332271</c:v>
                </c:pt>
                <c:pt idx="1284">
                  <c:v>1988.0416666665603</c:v>
                </c:pt>
                <c:pt idx="1285">
                  <c:v>1988.1249999998936</c:v>
                </c:pt>
                <c:pt idx="1286">
                  <c:v>1988.2083333332268</c:v>
                </c:pt>
                <c:pt idx="1287">
                  <c:v>1988.2916666665601</c:v>
                </c:pt>
                <c:pt idx="1288">
                  <c:v>1988.3749999998934</c:v>
                </c:pt>
                <c:pt idx="1289">
                  <c:v>1988.4583333332266</c:v>
                </c:pt>
                <c:pt idx="1290">
                  <c:v>1988.5416666665599</c:v>
                </c:pt>
                <c:pt idx="1291">
                  <c:v>1988.6249999998931</c:v>
                </c:pt>
                <c:pt idx="1292">
                  <c:v>1988.7083333332264</c:v>
                </c:pt>
                <c:pt idx="1293">
                  <c:v>1988.7916666665596</c:v>
                </c:pt>
                <c:pt idx="1294">
                  <c:v>1988.8749999998929</c:v>
                </c:pt>
                <c:pt idx="1295">
                  <c:v>1988.9583333332262</c:v>
                </c:pt>
                <c:pt idx="1296">
                  <c:v>1989.0416666665594</c:v>
                </c:pt>
                <c:pt idx="1297">
                  <c:v>1989.1249999998927</c:v>
                </c:pt>
                <c:pt idx="1298">
                  <c:v>1989.2083333332259</c:v>
                </c:pt>
                <c:pt idx="1299">
                  <c:v>1989.2916666665592</c:v>
                </c:pt>
                <c:pt idx="1300">
                  <c:v>1989.3749999998925</c:v>
                </c:pt>
                <c:pt idx="1301">
                  <c:v>1989.4583333332257</c:v>
                </c:pt>
                <c:pt idx="1302">
                  <c:v>1989.541666666559</c:v>
                </c:pt>
                <c:pt idx="1303">
                  <c:v>1989.6249999998922</c:v>
                </c:pt>
                <c:pt idx="1304">
                  <c:v>1989.7083333332255</c:v>
                </c:pt>
                <c:pt idx="1305">
                  <c:v>1989.7916666665587</c:v>
                </c:pt>
                <c:pt idx="1306">
                  <c:v>1989.874999999892</c:v>
                </c:pt>
                <c:pt idx="1307">
                  <c:v>1989.9583333332253</c:v>
                </c:pt>
                <c:pt idx="1308">
                  <c:v>1990.0416666665585</c:v>
                </c:pt>
                <c:pt idx="1309">
                  <c:v>1990.1249999998918</c:v>
                </c:pt>
                <c:pt idx="1310">
                  <c:v>1990.208333333225</c:v>
                </c:pt>
                <c:pt idx="1311">
                  <c:v>1990.2916666665583</c:v>
                </c:pt>
                <c:pt idx="1312">
                  <c:v>1990.3749999998915</c:v>
                </c:pt>
                <c:pt idx="1313">
                  <c:v>1990.4583333332248</c:v>
                </c:pt>
                <c:pt idx="1314">
                  <c:v>1990.5416666665581</c:v>
                </c:pt>
                <c:pt idx="1315">
                  <c:v>1990.6249999998913</c:v>
                </c:pt>
                <c:pt idx="1316">
                  <c:v>1990.7083333332246</c:v>
                </c:pt>
                <c:pt idx="1317">
                  <c:v>1990.7916666665578</c:v>
                </c:pt>
                <c:pt idx="1318">
                  <c:v>1990.8749999998911</c:v>
                </c:pt>
                <c:pt idx="1319">
                  <c:v>1990.9583333332243</c:v>
                </c:pt>
                <c:pt idx="1320">
                  <c:v>1991.0416666665576</c:v>
                </c:pt>
                <c:pt idx="1321">
                  <c:v>1991.1249999998909</c:v>
                </c:pt>
                <c:pt idx="1322">
                  <c:v>1991.2083333332241</c:v>
                </c:pt>
                <c:pt idx="1323">
                  <c:v>1991.2916666665574</c:v>
                </c:pt>
                <c:pt idx="1324">
                  <c:v>1991.3749999998906</c:v>
                </c:pt>
                <c:pt idx="1325">
                  <c:v>1991.4583333332239</c:v>
                </c:pt>
                <c:pt idx="1326">
                  <c:v>1991.5416666665571</c:v>
                </c:pt>
                <c:pt idx="1327">
                  <c:v>1991.6249999998904</c:v>
                </c:pt>
                <c:pt idx="1328">
                  <c:v>1991.7083333332237</c:v>
                </c:pt>
                <c:pt idx="1329">
                  <c:v>1991.7916666665569</c:v>
                </c:pt>
                <c:pt idx="1330">
                  <c:v>1991.8749999998902</c:v>
                </c:pt>
                <c:pt idx="1331">
                  <c:v>1991.9583333332234</c:v>
                </c:pt>
                <c:pt idx="1332">
                  <c:v>1992.0416666665567</c:v>
                </c:pt>
                <c:pt idx="1333">
                  <c:v>1992.12499999989</c:v>
                </c:pt>
                <c:pt idx="1334">
                  <c:v>1992.2083333332232</c:v>
                </c:pt>
                <c:pt idx="1335">
                  <c:v>1992.2916666665565</c:v>
                </c:pt>
                <c:pt idx="1336">
                  <c:v>1992.3749999998897</c:v>
                </c:pt>
                <c:pt idx="1337">
                  <c:v>1992.458333333223</c:v>
                </c:pt>
                <c:pt idx="1338">
                  <c:v>1992.5416666665562</c:v>
                </c:pt>
                <c:pt idx="1339">
                  <c:v>1992.6249999998895</c:v>
                </c:pt>
                <c:pt idx="1340">
                  <c:v>1992.7083333332228</c:v>
                </c:pt>
                <c:pt idx="1341">
                  <c:v>1992.791666666556</c:v>
                </c:pt>
                <c:pt idx="1342">
                  <c:v>1992.8749999998893</c:v>
                </c:pt>
                <c:pt idx="1343">
                  <c:v>1992.9583333332225</c:v>
                </c:pt>
                <c:pt idx="1344">
                  <c:v>1993.0416666665558</c:v>
                </c:pt>
                <c:pt idx="1345">
                  <c:v>1993.124999999889</c:v>
                </c:pt>
                <c:pt idx="1346">
                  <c:v>1993.2083333332223</c:v>
                </c:pt>
                <c:pt idx="1347">
                  <c:v>1993.2916666665556</c:v>
                </c:pt>
                <c:pt idx="1348">
                  <c:v>1993.3749999998888</c:v>
                </c:pt>
                <c:pt idx="1349">
                  <c:v>1993.4583333332221</c:v>
                </c:pt>
                <c:pt idx="1350">
                  <c:v>1993.5416666665553</c:v>
                </c:pt>
                <c:pt idx="1351">
                  <c:v>1993.6249999998886</c:v>
                </c:pt>
                <c:pt idx="1352">
                  <c:v>1993.7083333332218</c:v>
                </c:pt>
                <c:pt idx="1353">
                  <c:v>1993.7916666665551</c:v>
                </c:pt>
                <c:pt idx="1354">
                  <c:v>1993.8749999998884</c:v>
                </c:pt>
                <c:pt idx="1355">
                  <c:v>1993.9583333332216</c:v>
                </c:pt>
                <c:pt idx="1356">
                  <c:v>1994.0416666665549</c:v>
                </c:pt>
                <c:pt idx="1357">
                  <c:v>1994.1249999998881</c:v>
                </c:pt>
                <c:pt idx="1358">
                  <c:v>1994.2083333332214</c:v>
                </c:pt>
                <c:pt idx="1359">
                  <c:v>1994.2916666665546</c:v>
                </c:pt>
                <c:pt idx="1360">
                  <c:v>1994.3749999998879</c:v>
                </c:pt>
                <c:pt idx="1361">
                  <c:v>1994.4583333332212</c:v>
                </c:pt>
                <c:pt idx="1362">
                  <c:v>1994.5416666665544</c:v>
                </c:pt>
                <c:pt idx="1363">
                  <c:v>1994.6249999998877</c:v>
                </c:pt>
                <c:pt idx="1364">
                  <c:v>1994.7083333332209</c:v>
                </c:pt>
                <c:pt idx="1365">
                  <c:v>1994.7916666665542</c:v>
                </c:pt>
                <c:pt idx="1366">
                  <c:v>1994.8749999998875</c:v>
                </c:pt>
                <c:pt idx="1367">
                  <c:v>1994.9583333332207</c:v>
                </c:pt>
                <c:pt idx="1368">
                  <c:v>1995.041666666554</c:v>
                </c:pt>
                <c:pt idx="1369">
                  <c:v>1995.1249999998872</c:v>
                </c:pt>
                <c:pt idx="1370">
                  <c:v>1995.2083333332205</c:v>
                </c:pt>
                <c:pt idx="1371">
                  <c:v>1995.2916666665537</c:v>
                </c:pt>
                <c:pt idx="1372">
                  <c:v>1995.374999999887</c:v>
                </c:pt>
                <c:pt idx="1373">
                  <c:v>1995.4583333332203</c:v>
                </c:pt>
                <c:pt idx="1374">
                  <c:v>1995.5416666665535</c:v>
                </c:pt>
                <c:pt idx="1375">
                  <c:v>1995.6249999998868</c:v>
                </c:pt>
                <c:pt idx="1376">
                  <c:v>1995.70833333322</c:v>
                </c:pt>
                <c:pt idx="1377">
                  <c:v>1995.7916666665533</c:v>
                </c:pt>
                <c:pt idx="1378">
                  <c:v>1995.8749999998865</c:v>
                </c:pt>
                <c:pt idx="1379">
                  <c:v>1995.9583333332198</c:v>
                </c:pt>
                <c:pt idx="1380">
                  <c:v>1996.0416666665531</c:v>
                </c:pt>
                <c:pt idx="1381">
                  <c:v>1996.1249999998863</c:v>
                </c:pt>
                <c:pt idx="1382">
                  <c:v>1996.2083333332196</c:v>
                </c:pt>
                <c:pt idx="1383">
                  <c:v>1996.2916666665528</c:v>
                </c:pt>
                <c:pt idx="1384">
                  <c:v>1996.3749999998861</c:v>
                </c:pt>
                <c:pt idx="1385">
                  <c:v>1996.4583333332193</c:v>
                </c:pt>
                <c:pt idx="1386">
                  <c:v>1996.5416666665526</c:v>
                </c:pt>
                <c:pt idx="1387">
                  <c:v>1996.6249999998859</c:v>
                </c:pt>
                <c:pt idx="1388">
                  <c:v>1996.7083333332191</c:v>
                </c:pt>
                <c:pt idx="1389">
                  <c:v>1996.7916666665524</c:v>
                </c:pt>
                <c:pt idx="1390">
                  <c:v>1996.8749999998856</c:v>
                </c:pt>
                <c:pt idx="1391">
                  <c:v>1996.9583333332189</c:v>
                </c:pt>
                <c:pt idx="1392">
                  <c:v>1997.0416666665521</c:v>
                </c:pt>
                <c:pt idx="1393">
                  <c:v>1997.1249999998854</c:v>
                </c:pt>
                <c:pt idx="1394">
                  <c:v>1997.2083333332187</c:v>
                </c:pt>
                <c:pt idx="1395">
                  <c:v>1997.2916666665519</c:v>
                </c:pt>
                <c:pt idx="1396">
                  <c:v>1997.3749999998852</c:v>
                </c:pt>
                <c:pt idx="1397">
                  <c:v>1997.4583333332184</c:v>
                </c:pt>
                <c:pt idx="1398">
                  <c:v>1997.5416666665517</c:v>
                </c:pt>
                <c:pt idx="1399">
                  <c:v>1997.6249999998849</c:v>
                </c:pt>
                <c:pt idx="1400">
                  <c:v>1997.7083333332182</c:v>
                </c:pt>
                <c:pt idx="1401">
                  <c:v>1997.7916666665515</c:v>
                </c:pt>
                <c:pt idx="1402">
                  <c:v>1997.8749999998847</c:v>
                </c:pt>
                <c:pt idx="1403">
                  <c:v>1997.958333333218</c:v>
                </c:pt>
                <c:pt idx="1404">
                  <c:v>1998.0416666665512</c:v>
                </c:pt>
                <c:pt idx="1405">
                  <c:v>1998.1249999998845</c:v>
                </c:pt>
                <c:pt idx="1406">
                  <c:v>1998.2083333332178</c:v>
                </c:pt>
                <c:pt idx="1407">
                  <c:v>1998.291666666551</c:v>
                </c:pt>
                <c:pt idx="1408">
                  <c:v>1998.3749999998843</c:v>
                </c:pt>
                <c:pt idx="1409">
                  <c:v>1998.4583333332175</c:v>
                </c:pt>
                <c:pt idx="1410">
                  <c:v>1998.5416666665508</c:v>
                </c:pt>
                <c:pt idx="1411">
                  <c:v>1998.624999999884</c:v>
                </c:pt>
                <c:pt idx="1412">
                  <c:v>1998.7083333332173</c:v>
                </c:pt>
                <c:pt idx="1413">
                  <c:v>1998.7916666665506</c:v>
                </c:pt>
                <c:pt idx="1414">
                  <c:v>1998.8749999998838</c:v>
                </c:pt>
                <c:pt idx="1415">
                  <c:v>1998.9583333332171</c:v>
                </c:pt>
                <c:pt idx="1416">
                  <c:v>1999.0416666665503</c:v>
                </c:pt>
                <c:pt idx="1417">
                  <c:v>1999.1249999998836</c:v>
                </c:pt>
                <c:pt idx="1418">
                  <c:v>1999.2083333332168</c:v>
                </c:pt>
                <c:pt idx="1419">
                  <c:v>1999.2916666665501</c:v>
                </c:pt>
                <c:pt idx="1420">
                  <c:v>1999.3749999998834</c:v>
                </c:pt>
                <c:pt idx="1421">
                  <c:v>1999.4583333332166</c:v>
                </c:pt>
                <c:pt idx="1422">
                  <c:v>1999.5416666665499</c:v>
                </c:pt>
                <c:pt idx="1423">
                  <c:v>1999.6249999998831</c:v>
                </c:pt>
                <c:pt idx="1424">
                  <c:v>1999.7083333332164</c:v>
                </c:pt>
                <c:pt idx="1425">
                  <c:v>1999.7916666665496</c:v>
                </c:pt>
                <c:pt idx="1426">
                  <c:v>1999.8749999998829</c:v>
                </c:pt>
                <c:pt idx="1427">
                  <c:v>1999.9583333332162</c:v>
                </c:pt>
                <c:pt idx="1428">
                  <c:v>2000.0416666665494</c:v>
                </c:pt>
                <c:pt idx="1429">
                  <c:v>2000.1249999998827</c:v>
                </c:pt>
                <c:pt idx="1430">
                  <c:v>2000.2083333332159</c:v>
                </c:pt>
                <c:pt idx="1431">
                  <c:v>2000.2916666665492</c:v>
                </c:pt>
                <c:pt idx="1432">
                  <c:v>2000.3749999998824</c:v>
                </c:pt>
                <c:pt idx="1433">
                  <c:v>2000.4583333332157</c:v>
                </c:pt>
                <c:pt idx="1434">
                  <c:v>2000.541666666549</c:v>
                </c:pt>
                <c:pt idx="1435">
                  <c:v>2000.6249999998822</c:v>
                </c:pt>
                <c:pt idx="1436">
                  <c:v>2000.7083333332155</c:v>
                </c:pt>
                <c:pt idx="1437">
                  <c:v>2000.7916666665487</c:v>
                </c:pt>
                <c:pt idx="1438">
                  <c:v>2000.874999999882</c:v>
                </c:pt>
                <c:pt idx="1439">
                  <c:v>2000.9583333332153</c:v>
                </c:pt>
                <c:pt idx="1440">
                  <c:v>2001.0416666665485</c:v>
                </c:pt>
                <c:pt idx="1441">
                  <c:v>2001.1249999998818</c:v>
                </c:pt>
                <c:pt idx="1442">
                  <c:v>2001.208333333215</c:v>
                </c:pt>
                <c:pt idx="1443">
                  <c:v>2001.2916666665483</c:v>
                </c:pt>
                <c:pt idx="1444">
                  <c:v>2001.3749999998815</c:v>
                </c:pt>
                <c:pt idx="1445">
                  <c:v>2001.4583333332148</c:v>
                </c:pt>
                <c:pt idx="1446">
                  <c:v>2001.5416666665481</c:v>
                </c:pt>
                <c:pt idx="1447">
                  <c:v>2001.6249999998813</c:v>
                </c:pt>
                <c:pt idx="1448">
                  <c:v>2001.7083333332146</c:v>
                </c:pt>
                <c:pt idx="1449">
                  <c:v>2001.7916666665478</c:v>
                </c:pt>
                <c:pt idx="1450">
                  <c:v>2001.8749999998811</c:v>
                </c:pt>
                <c:pt idx="1451">
                  <c:v>2001.9583333332143</c:v>
                </c:pt>
                <c:pt idx="1452">
                  <c:v>2002.0416666665476</c:v>
                </c:pt>
                <c:pt idx="1453">
                  <c:v>2002.1249999998809</c:v>
                </c:pt>
                <c:pt idx="1454">
                  <c:v>2002.2083333332141</c:v>
                </c:pt>
                <c:pt idx="1455">
                  <c:v>2002.2916666665474</c:v>
                </c:pt>
                <c:pt idx="1456">
                  <c:v>2002.3749999998806</c:v>
                </c:pt>
                <c:pt idx="1457">
                  <c:v>2002.4583333332139</c:v>
                </c:pt>
                <c:pt idx="1458">
                  <c:v>2002.5416666665471</c:v>
                </c:pt>
                <c:pt idx="1459">
                  <c:v>2002.6249999998804</c:v>
                </c:pt>
                <c:pt idx="1460">
                  <c:v>2002.7083333332137</c:v>
                </c:pt>
                <c:pt idx="1461">
                  <c:v>2002.7916666665469</c:v>
                </c:pt>
                <c:pt idx="1462">
                  <c:v>2002.8749999998802</c:v>
                </c:pt>
                <c:pt idx="1463">
                  <c:v>2002.9583333332134</c:v>
                </c:pt>
                <c:pt idx="1464">
                  <c:v>2003.0416666665467</c:v>
                </c:pt>
                <c:pt idx="1465">
                  <c:v>2003.1249999998799</c:v>
                </c:pt>
                <c:pt idx="1466">
                  <c:v>2003.2083333332132</c:v>
                </c:pt>
                <c:pt idx="1467">
                  <c:v>2003.2916666665465</c:v>
                </c:pt>
                <c:pt idx="1468">
                  <c:v>2003.3749999998797</c:v>
                </c:pt>
                <c:pt idx="1469">
                  <c:v>2003.458333333213</c:v>
                </c:pt>
                <c:pt idx="1470">
                  <c:v>2003.5416666665462</c:v>
                </c:pt>
                <c:pt idx="1471">
                  <c:v>2003.6249999998795</c:v>
                </c:pt>
                <c:pt idx="1472">
                  <c:v>2003.7083333332127</c:v>
                </c:pt>
                <c:pt idx="1473">
                  <c:v>2003.791666666546</c:v>
                </c:pt>
                <c:pt idx="1474">
                  <c:v>2003.8749999998793</c:v>
                </c:pt>
                <c:pt idx="1475">
                  <c:v>2003.9583333332125</c:v>
                </c:pt>
                <c:pt idx="1476">
                  <c:v>2004.0416666665458</c:v>
                </c:pt>
                <c:pt idx="1477">
                  <c:v>2004.124999999879</c:v>
                </c:pt>
                <c:pt idx="1478">
                  <c:v>2004.2083333332123</c:v>
                </c:pt>
                <c:pt idx="1479">
                  <c:v>2004.2916666665456</c:v>
                </c:pt>
                <c:pt idx="1480">
                  <c:v>2004.3749999998788</c:v>
                </c:pt>
                <c:pt idx="1481">
                  <c:v>2004.4583333332121</c:v>
                </c:pt>
                <c:pt idx="1482">
                  <c:v>2004.5416666665453</c:v>
                </c:pt>
                <c:pt idx="1483">
                  <c:v>2004.6249999998786</c:v>
                </c:pt>
                <c:pt idx="1484">
                  <c:v>2004.7083333332118</c:v>
                </c:pt>
                <c:pt idx="1485">
                  <c:v>2004.7916666665451</c:v>
                </c:pt>
                <c:pt idx="1486">
                  <c:v>2004.8749999998784</c:v>
                </c:pt>
                <c:pt idx="1487">
                  <c:v>2004.9583333332116</c:v>
                </c:pt>
                <c:pt idx="1488">
                  <c:v>2005.0416666665449</c:v>
                </c:pt>
                <c:pt idx="1489">
                  <c:v>2005.1249999998781</c:v>
                </c:pt>
                <c:pt idx="1490">
                  <c:v>2005.2083333332114</c:v>
                </c:pt>
                <c:pt idx="1491">
                  <c:v>2005.2916666665446</c:v>
                </c:pt>
                <c:pt idx="1492">
                  <c:v>2005.3749999998779</c:v>
                </c:pt>
                <c:pt idx="1493">
                  <c:v>2005.4583333332112</c:v>
                </c:pt>
                <c:pt idx="1494">
                  <c:v>2005.5416666665444</c:v>
                </c:pt>
                <c:pt idx="1495">
                  <c:v>2005.6249999998777</c:v>
                </c:pt>
                <c:pt idx="1496">
                  <c:v>2005.7083333332109</c:v>
                </c:pt>
                <c:pt idx="1497">
                  <c:v>2005.7916666665442</c:v>
                </c:pt>
                <c:pt idx="1498">
                  <c:v>2005.8749999998774</c:v>
                </c:pt>
                <c:pt idx="1499">
                  <c:v>2005.9583333332107</c:v>
                </c:pt>
                <c:pt idx="1500">
                  <c:v>2006.041666666544</c:v>
                </c:pt>
                <c:pt idx="1501">
                  <c:v>2006.1249999998772</c:v>
                </c:pt>
                <c:pt idx="1502">
                  <c:v>2006.2083333332105</c:v>
                </c:pt>
                <c:pt idx="1503">
                  <c:v>2006.2916666665437</c:v>
                </c:pt>
                <c:pt idx="1504">
                  <c:v>2006.374999999877</c:v>
                </c:pt>
                <c:pt idx="1505">
                  <c:v>2006.4583333332102</c:v>
                </c:pt>
                <c:pt idx="1506">
                  <c:v>2006.5416666665435</c:v>
                </c:pt>
                <c:pt idx="1507">
                  <c:v>2006.6249999998768</c:v>
                </c:pt>
                <c:pt idx="1508">
                  <c:v>2006.70833333321</c:v>
                </c:pt>
                <c:pt idx="1509">
                  <c:v>2006.7916666665433</c:v>
                </c:pt>
                <c:pt idx="1510">
                  <c:v>2006.8749999998765</c:v>
                </c:pt>
                <c:pt idx="1511">
                  <c:v>2006.9583333332098</c:v>
                </c:pt>
                <c:pt idx="1512">
                  <c:v>2007.0416666665431</c:v>
                </c:pt>
                <c:pt idx="1513">
                  <c:v>2007.1249999998763</c:v>
                </c:pt>
                <c:pt idx="1514">
                  <c:v>2007.2083333332096</c:v>
                </c:pt>
                <c:pt idx="1515">
                  <c:v>2007.2916666665428</c:v>
                </c:pt>
                <c:pt idx="1516">
                  <c:v>2007.3749999998761</c:v>
                </c:pt>
                <c:pt idx="1517">
                  <c:v>2007.4583333332093</c:v>
                </c:pt>
                <c:pt idx="1518">
                  <c:v>2007.5416666665426</c:v>
                </c:pt>
                <c:pt idx="1519">
                  <c:v>2007.6249999998759</c:v>
                </c:pt>
                <c:pt idx="1520">
                  <c:v>2007.7083333332091</c:v>
                </c:pt>
                <c:pt idx="1521">
                  <c:v>2007.7916666665424</c:v>
                </c:pt>
                <c:pt idx="1522">
                  <c:v>2007.8749999998756</c:v>
                </c:pt>
                <c:pt idx="1523">
                  <c:v>2007.9583333332089</c:v>
                </c:pt>
                <c:pt idx="1524">
                  <c:v>2008.0416666665421</c:v>
                </c:pt>
                <c:pt idx="1525">
                  <c:v>2008.1249999998754</c:v>
                </c:pt>
                <c:pt idx="1526">
                  <c:v>2008.2083333332087</c:v>
                </c:pt>
                <c:pt idx="1527">
                  <c:v>2008.2916666665419</c:v>
                </c:pt>
                <c:pt idx="1528">
                  <c:v>2008.3749999998752</c:v>
                </c:pt>
                <c:pt idx="1529">
                  <c:v>2008.4583333332084</c:v>
                </c:pt>
                <c:pt idx="1530">
                  <c:v>2008.5416666665417</c:v>
                </c:pt>
                <c:pt idx="1531">
                  <c:v>2008.6249999998749</c:v>
                </c:pt>
                <c:pt idx="1532">
                  <c:v>2008.7083333332082</c:v>
                </c:pt>
                <c:pt idx="1533">
                  <c:v>2008.7916666665415</c:v>
                </c:pt>
                <c:pt idx="1534">
                  <c:v>2008.8749999998747</c:v>
                </c:pt>
                <c:pt idx="1535">
                  <c:v>2008.958333333208</c:v>
                </c:pt>
                <c:pt idx="1536">
                  <c:v>2009.0416666665412</c:v>
                </c:pt>
                <c:pt idx="1537">
                  <c:v>2009.1249999998745</c:v>
                </c:pt>
                <c:pt idx="1538">
                  <c:v>2009.2083333332077</c:v>
                </c:pt>
                <c:pt idx="1539">
                  <c:v>2009.291666666541</c:v>
                </c:pt>
                <c:pt idx="1540">
                  <c:v>2009.3749999998743</c:v>
                </c:pt>
                <c:pt idx="1541">
                  <c:v>2009.4583333332075</c:v>
                </c:pt>
                <c:pt idx="1542">
                  <c:v>2009.5416666665408</c:v>
                </c:pt>
                <c:pt idx="1543">
                  <c:v>2009.624999999874</c:v>
                </c:pt>
                <c:pt idx="1544">
                  <c:v>2009.7083333332073</c:v>
                </c:pt>
                <c:pt idx="1545">
                  <c:v>2009.7916666665406</c:v>
                </c:pt>
                <c:pt idx="1546">
                  <c:v>2009.8749999998738</c:v>
                </c:pt>
                <c:pt idx="1547">
                  <c:v>2009.9583333332071</c:v>
                </c:pt>
                <c:pt idx="1548">
                  <c:v>2010.0416666665403</c:v>
                </c:pt>
                <c:pt idx="1549">
                  <c:v>2010.1249999998736</c:v>
                </c:pt>
                <c:pt idx="1550">
                  <c:v>2010.2083333332068</c:v>
                </c:pt>
                <c:pt idx="1551">
                  <c:v>2010.2916666665401</c:v>
                </c:pt>
                <c:pt idx="1552">
                  <c:v>2010.3749999998734</c:v>
                </c:pt>
                <c:pt idx="1553">
                  <c:v>2010.4583333332066</c:v>
                </c:pt>
                <c:pt idx="1554">
                  <c:v>2010.5416666665399</c:v>
                </c:pt>
                <c:pt idx="1555">
                  <c:v>2010.6249999998731</c:v>
                </c:pt>
                <c:pt idx="1556">
                  <c:v>2010.7083333332064</c:v>
                </c:pt>
                <c:pt idx="1557">
                  <c:v>2010.7916666665396</c:v>
                </c:pt>
                <c:pt idx="1558">
                  <c:v>2010.8749999998729</c:v>
                </c:pt>
                <c:pt idx="1559">
                  <c:v>2010.9583333332062</c:v>
                </c:pt>
                <c:pt idx="1560">
                  <c:v>2011.0416666665394</c:v>
                </c:pt>
                <c:pt idx="1561">
                  <c:v>2011.1249999998727</c:v>
                </c:pt>
                <c:pt idx="1562">
                  <c:v>2011.2083333332059</c:v>
                </c:pt>
                <c:pt idx="1563">
                  <c:v>2011.2916666665392</c:v>
                </c:pt>
                <c:pt idx="1564">
                  <c:v>2011.3749999998724</c:v>
                </c:pt>
                <c:pt idx="1565">
                  <c:v>2011.4583333332057</c:v>
                </c:pt>
                <c:pt idx="1566">
                  <c:v>2011.541666666539</c:v>
                </c:pt>
                <c:pt idx="1567">
                  <c:v>2011.6249999998722</c:v>
                </c:pt>
                <c:pt idx="1568">
                  <c:v>2011.7083333332055</c:v>
                </c:pt>
                <c:pt idx="1569">
                  <c:v>2011.7916666665387</c:v>
                </c:pt>
                <c:pt idx="1570">
                  <c:v>2011.874999999872</c:v>
                </c:pt>
                <c:pt idx="1571">
                  <c:v>2011.9583333332052</c:v>
                </c:pt>
                <c:pt idx="1572">
                  <c:v>2012.0416666665385</c:v>
                </c:pt>
                <c:pt idx="1573">
                  <c:v>2012.1249999998718</c:v>
                </c:pt>
                <c:pt idx="1574">
                  <c:v>2012.208333333205</c:v>
                </c:pt>
                <c:pt idx="1575">
                  <c:v>2012.2916666665383</c:v>
                </c:pt>
                <c:pt idx="1576">
                  <c:v>2012.3749999998715</c:v>
                </c:pt>
                <c:pt idx="1577">
                  <c:v>2012.4583333332048</c:v>
                </c:pt>
                <c:pt idx="1578">
                  <c:v>2012.541666666538</c:v>
                </c:pt>
                <c:pt idx="1579">
                  <c:v>2012.6249999998713</c:v>
                </c:pt>
                <c:pt idx="1580">
                  <c:v>2012.7083333332046</c:v>
                </c:pt>
                <c:pt idx="1581">
                  <c:v>2012.7916666665378</c:v>
                </c:pt>
                <c:pt idx="1582">
                  <c:v>2012.8749999998711</c:v>
                </c:pt>
                <c:pt idx="1583">
                  <c:v>2012.9583333332043</c:v>
                </c:pt>
                <c:pt idx="1584">
                  <c:v>2013.0416666665376</c:v>
                </c:pt>
                <c:pt idx="1585">
                  <c:v>2013.1249999998709</c:v>
                </c:pt>
                <c:pt idx="1586">
                  <c:v>2013.2083333332041</c:v>
                </c:pt>
                <c:pt idx="1587">
                  <c:v>2013.2916666665374</c:v>
                </c:pt>
                <c:pt idx="1588">
                  <c:v>2013.3749999998706</c:v>
                </c:pt>
                <c:pt idx="1589">
                  <c:v>2013.4583333332039</c:v>
                </c:pt>
                <c:pt idx="1590">
                  <c:v>2013.5416666665371</c:v>
                </c:pt>
                <c:pt idx="1591">
                  <c:v>2013.6249999998704</c:v>
                </c:pt>
                <c:pt idx="1592">
                  <c:v>2013.7083333332037</c:v>
                </c:pt>
                <c:pt idx="1593">
                  <c:v>2013.7916666665369</c:v>
                </c:pt>
                <c:pt idx="1594">
                  <c:v>2013.8749999998702</c:v>
                </c:pt>
                <c:pt idx="1595">
                  <c:v>2013.9583333332034</c:v>
                </c:pt>
                <c:pt idx="1596">
                  <c:v>2014.0416666665367</c:v>
                </c:pt>
                <c:pt idx="1597">
                  <c:v>2014.1249999998699</c:v>
                </c:pt>
                <c:pt idx="1598">
                  <c:v>2014.2083333332032</c:v>
                </c:pt>
                <c:pt idx="1599">
                  <c:v>2014.2916666665365</c:v>
                </c:pt>
                <c:pt idx="1600">
                  <c:v>2014.3749999998697</c:v>
                </c:pt>
                <c:pt idx="1601">
                  <c:v>2014.458333333203</c:v>
                </c:pt>
                <c:pt idx="1602">
                  <c:v>2014.5416666665362</c:v>
                </c:pt>
                <c:pt idx="1603">
                  <c:v>2014.6249999998695</c:v>
                </c:pt>
                <c:pt idx="1604">
                  <c:v>2014.7083333332027</c:v>
                </c:pt>
                <c:pt idx="1605">
                  <c:v>2014.791666666536</c:v>
                </c:pt>
                <c:pt idx="1606">
                  <c:v>2014.8749999998693</c:v>
                </c:pt>
                <c:pt idx="1607">
                  <c:v>2014.9583333332025</c:v>
                </c:pt>
                <c:pt idx="1608">
                  <c:v>2015.0416666665358</c:v>
                </c:pt>
                <c:pt idx="1609">
                  <c:v>2015.124999999869</c:v>
                </c:pt>
                <c:pt idx="1610">
                  <c:v>2015.2083333332023</c:v>
                </c:pt>
                <c:pt idx="1611">
                  <c:v>2015.2916666665355</c:v>
                </c:pt>
                <c:pt idx="1612">
                  <c:v>2015.3749999998688</c:v>
                </c:pt>
                <c:pt idx="1613">
                  <c:v>2015.4583333332021</c:v>
                </c:pt>
                <c:pt idx="1614">
                  <c:v>2015.5416666665353</c:v>
                </c:pt>
                <c:pt idx="1615">
                  <c:v>2015.6249999998686</c:v>
                </c:pt>
                <c:pt idx="1616">
                  <c:v>2015.7083333332018</c:v>
                </c:pt>
                <c:pt idx="1617">
                  <c:v>2015.7916666665351</c:v>
                </c:pt>
                <c:pt idx="1618">
                  <c:v>2015.8749999998684</c:v>
                </c:pt>
                <c:pt idx="1619">
                  <c:v>2015.9583333332016</c:v>
                </c:pt>
                <c:pt idx="1620">
                  <c:v>2016.0416666665349</c:v>
                </c:pt>
                <c:pt idx="1621">
                  <c:v>2016.1249999998681</c:v>
                </c:pt>
                <c:pt idx="1622">
                  <c:v>2016.2083333332014</c:v>
                </c:pt>
                <c:pt idx="1623">
                  <c:v>2016.2916666665346</c:v>
                </c:pt>
                <c:pt idx="1624">
                  <c:v>2016.3749999998679</c:v>
                </c:pt>
                <c:pt idx="1625">
                  <c:v>2016.4583333332012</c:v>
                </c:pt>
                <c:pt idx="1626">
                  <c:v>2016.5416666665344</c:v>
                </c:pt>
                <c:pt idx="1627">
                  <c:v>2016.6249999998677</c:v>
                </c:pt>
                <c:pt idx="1628">
                  <c:v>2016.7083333332009</c:v>
                </c:pt>
                <c:pt idx="1629">
                  <c:v>2016.7916666665342</c:v>
                </c:pt>
                <c:pt idx="1630">
                  <c:v>2016.8749999998674</c:v>
                </c:pt>
                <c:pt idx="1631">
                  <c:v>2016.9583333332007</c:v>
                </c:pt>
                <c:pt idx="1632">
                  <c:v>2017.041666666534</c:v>
                </c:pt>
                <c:pt idx="1633">
                  <c:v>2017.1249999998672</c:v>
                </c:pt>
                <c:pt idx="1634">
                  <c:v>2017.2083333332005</c:v>
                </c:pt>
                <c:pt idx="1635">
                  <c:v>2017.2916666665337</c:v>
                </c:pt>
                <c:pt idx="1636">
                  <c:v>2017.374999999867</c:v>
                </c:pt>
                <c:pt idx="1637">
                  <c:v>2017.4583333332002</c:v>
                </c:pt>
                <c:pt idx="1638">
                  <c:v>2017.5416666665335</c:v>
                </c:pt>
                <c:pt idx="1639">
                  <c:v>2017.6249999998668</c:v>
                </c:pt>
                <c:pt idx="1640">
                  <c:v>2017.7083333332</c:v>
                </c:pt>
                <c:pt idx="1641">
                  <c:v>2017.7916666665333</c:v>
                </c:pt>
                <c:pt idx="1642">
                  <c:v>2017.8749999998665</c:v>
                </c:pt>
                <c:pt idx="1643">
                  <c:v>2017.9583333331998</c:v>
                </c:pt>
                <c:pt idx="1644">
                  <c:v>2018.041666666533</c:v>
                </c:pt>
                <c:pt idx="1645">
                  <c:v>2018.1249999998663</c:v>
                </c:pt>
                <c:pt idx="1646">
                  <c:v>2018.2083333331996</c:v>
                </c:pt>
                <c:pt idx="1647">
                  <c:v>2018.2916666665328</c:v>
                </c:pt>
                <c:pt idx="1648">
                  <c:v>2018.3749999998661</c:v>
                </c:pt>
                <c:pt idx="1649">
                  <c:v>2018.4583333331993</c:v>
                </c:pt>
                <c:pt idx="1650">
                  <c:v>2018.5416666665326</c:v>
                </c:pt>
                <c:pt idx="1651">
                  <c:v>2018.6249999998658</c:v>
                </c:pt>
                <c:pt idx="1652">
                  <c:v>2018.7083333331991</c:v>
                </c:pt>
                <c:pt idx="1653">
                  <c:v>2018.7916666665324</c:v>
                </c:pt>
                <c:pt idx="1654">
                  <c:v>2018.8749999998656</c:v>
                </c:pt>
                <c:pt idx="1655">
                  <c:v>2018.9583333331989</c:v>
                </c:pt>
                <c:pt idx="1656">
                  <c:v>2019.0416666665321</c:v>
                </c:pt>
                <c:pt idx="1657">
                  <c:v>2019.1249999998654</c:v>
                </c:pt>
                <c:pt idx="1658">
                  <c:v>2019.2083333331987</c:v>
                </c:pt>
                <c:pt idx="1659">
                  <c:v>2019.2916666665319</c:v>
                </c:pt>
                <c:pt idx="1660">
                  <c:v>2019.3749999998652</c:v>
                </c:pt>
                <c:pt idx="1661">
                  <c:v>2019.4583333331984</c:v>
                </c:pt>
                <c:pt idx="1662">
                  <c:v>2019.5416666665317</c:v>
                </c:pt>
                <c:pt idx="1663">
                  <c:v>2019.6249999998649</c:v>
                </c:pt>
                <c:pt idx="1664">
                  <c:v>2019.7083333331982</c:v>
                </c:pt>
                <c:pt idx="1665">
                  <c:v>2019.7916666665315</c:v>
                </c:pt>
                <c:pt idx="1666">
                  <c:v>2019.8749999998647</c:v>
                </c:pt>
                <c:pt idx="1667">
                  <c:v>2019.958333333198</c:v>
                </c:pt>
                <c:pt idx="1668">
                  <c:v>2020.0416666665312</c:v>
                </c:pt>
                <c:pt idx="1669">
                  <c:v>2020.1249999998645</c:v>
                </c:pt>
                <c:pt idx="1670">
                  <c:v>2020.2083333331977</c:v>
                </c:pt>
                <c:pt idx="1671">
                  <c:v>2020.291666666531</c:v>
                </c:pt>
                <c:pt idx="1672">
                  <c:v>2020.3749999998643</c:v>
                </c:pt>
                <c:pt idx="1673">
                  <c:v>2020.4583333331975</c:v>
                </c:pt>
                <c:pt idx="1674">
                  <c:v>2020.5416666665308</c:v>
                </c:pt>
                <c:pt idx="1675">
                  <c:v>2020.624999999864</c:v>
                </c:pt>
                <c:pt idx="1676">
                  <c:v>2020.7083333331973</c:v>
                </c:pt>
                <c:pt idx="1677">
                  <c:v>2020.7916666665305</c:v>
                </c:pt>
                <c:pt idx="1678">
                  <c:v>2020.8749999998638</c:v>
                </c:pt>
                <c:pt idx="1679">
                  <c:v>2020.9583333331971</c:v>
                </c:pt>
                <c:pt idx="1680">
                  <c:v>2021.0416666665303</c:v>
                </c:pt>
                <c:pt idx="1681">
                  <c:v>2021.1249999998636</c:v>
                </c:pt>
                <c:pt idx="1682">
                  <c:v>2021.2083333331968</c:v>
                </c:pt>
                <c:pt idx="1683">
                  <c:v>2021.2916666665301</c:v>
                </c:pt>
                <c:pt idx="1684">
                  <c:v>2021.3749999998633</c:v>
                </c:pt>
                <c:pt idx="1685">
                  <c:v>2021.4583333331966</c:v>
                </c:pt>
                <c:pt idx="1686">
                  <c:v>2021.5416666665299</c:v>
                </c:pt>
                <c:pt idx="1687">
                  <c:v>2021.6249999998631</c:v>
                </c:pt>
                <c:pt idx="1688">
                  <c:v>2021.7083333331964</c:v>
                </c:pt>
                <c:pt idx="1689">
                  <c:v>2021.7916666665296</c:v>
                </c:pt>
                <c:pt idx="1690">
                  <c:v>2021.8749999998629</c:v>
                </c:pt>
                <c:pt idx="1691">
                  <c:v>2021.9583333331962</c:v>
                </c:pt>
                <c:pt idx="1692">
                  <c:v>2022.0416666665294</c:v>
                </c:pt>
                <c:pt idx="1693">
                  <c:v>2022.1249999998627</c:v>
                </c:pt>
                <c:pt idx="1694">
                  <c:v>2022.2083333331959</c:v>
                </c:pt>
                <c:pt idx="1695">
                  <c:v>2022.2916666665292</c:v>
                </c:pt>
                <c:pt idx="1696">
                  <c:v>2022.3749999998624</c:v>
                </c:pt>
                <c:pt idx="1697">
                  <c:v>2022.4583333331957</c:v>
                </c:pt>
                <c:pt idx="1698">
                  <c:v>2022.541666666529</c:v>
                </c:pt>
                <c:pt idx="1699">
                  <c:v>2022.6249999998622</c:v>
                </c:pt>
                <c:pt idx="1700">
                  <c:v>2022.7083333331955</c:v>
                </c:pt>
                <c:pt idx="1701">
                  <c:v>2022.7916666665287</c:v>
                </c:pt>
                <c:pt idx="1702">
                  <c:v>2022.874999999862</c:v>
                </c:pt>
                <c:pt idx="1703">
                  <c:v>2022.9583333331952</c:v>
                </c:pt>
                <c:pt idx="1704">
                  <c:v>2023.0416666665285</c:v>
                </c:pt>
                <c:pt idx="1705">
                  <c:v>2023.1249999998618</c:v>
                </c:pt>
                <c:pt idx="1706">
                  <c:v>2023.208333333195</c:v>
                </c:pt>
                <c:pt idx="1707">
                  <c:v>2023.2916666665283</c:v>
                </c:pt>
                <c:pt idx="1708">
                  <c:v>2023.3749999998615</c:v>
                </c:pt>
                <c:pt idx="1709">
                  <c:v>2023.4583333331948</c:v>
                </c:pt>
                <c:pt idx="1710">
                  <c:v>2023.541666666528</c:v>
                </c:pt>
              </c:numCache>
            </c:numRef>
          </c:cat>
          <c:val>
            <c:numRef>
              <c:f>Data!$W$129:$W$1846</c:f>
              <c:numCache>
                <c:formatCode>0.00%</c:formatCode>
                <c:ptCount val="1718"/>
                <c:pt idx="0">
                  <c:v>-1.1114689443712411E-2</c:v>
                </c:pt>
                <c:pt idx="1">
                  <c:v>-9.4247297358871496E-3</c:v>
                </c:pt>
                <c:pt idx="2">
                  <c:v>-1.2461932704553202E-2</c:v>
                </c:pt>
                <c:pt idx="3">
                  <c:v>-8.6646275187176602E-3</c:v>
                </c:pt>
                <c:pt idx="4">
                  <c:v>-1.3628105807867774E-2</c:v>
                </c:pt>
                <c:pt idx="5">
                  <c:v>-1.7002017156330096E-2</c:v>
                </c:pt>
                <c:pt idx="6">
                  <c:v>-1.5016742633720215E-2</c:v>
                </c:pt>
                <c:pt idx="7">
                  <c:v>-9.0587228914549289E-3</c:v>
                </c:pt>
                <c:pt idx="8">
                  <c:v>-1.6939266385913587E-3</c:v>
                </c:pt>
                <c:pt idx="9">
                  <c:v>-7.5151024949704492E-6</c:v>
                </c:pt>
                <c:pt idx="10">
                  <c:v>-2.3452034645883302E-3</c:v>
                </c:pt>
                <c:pt idx="11">
                  <c:v>3.9538273020462977E-3</c:v>
                </c:pt>
                <c:pt idx="12">
                  <c:v>7.4833246652636909E-3</c:v>
                </c:pt>
                <c:pt idx="13">
                  <c:v>1.0058259629138089E-2</c:v>
                </c:pt>
                <c:pt idx="14">
                  <c:v>1.141491676546913E-2</c:v>
                </c:pt>
                <c:pt idx="15">
                  <c:v>1.1217066199316506E-2</c:v>
                </c:pt>
                <c:pt idx="16">
                  <c:v>1.2521662994760208E-2</c:v>
                </c:pt>
                <c:pt idx="17">
                  <c:v>1.2486139377251071E-2</c:v>
                </c:pt>
                <c:pt idx="18">
                  <c:v>6.4965963826626449E-3</c:v>
                </c:pt>
                <c:pt idx="19">
                  <c:v>4.8575480685193462E-3</c:v>
                </c:pt>
                <c:pt idx="20">
                  <c:v>1.1199873520348902E-3</c:v>
                </c:pt>
                <c:pt idx="21">
                  <c:v>6.2224837851847514E-3</c:v>
                </c:pt>
                <c:pt idx="22">
                  <c:v>1.0505053927789554E-2</c:v>
                </c:pt>
                <c:pt idx="23">
                  <c:v>8.7604357609947225E-3</c:v>
                </c:pt>
                <c:pt idx="24">
                  <c:v>1.1186325626458382E-2</c:v>
                </c:pt>
                <c:pt idx="25">
                  <c:v>1.1527583282468168E-2</c:v>
                </c:pt>
                <c:pt idx="26">
                  <c:v>6.1466515027555069E-3</c:v>
                </c:pt>
                <c:pt idx="27">
                  <c:v>3.8248233149964506E-3</c:v>
                </c:pt>
                <c:pt idx="28">
                  <c:v>-4.2766325699652441E-3</c:v>
                </c:pt>
                <c:pt idx="29">
                  <c:v>-1.0377464572373318E-2</c:v>
                </c:pt>
                <c:pt idx="30">
                  <c:v>-1.9026504262360522E-2</c:v>
                </c:pt>
                <c:pt idx="31">
                  <c:v>-1.6805500713739319E-2</c:v>
                </c:pt>
                <c:pt idx="32">
                  <c:v>-1.0732926600730774E-2</c:v>
                </c:pt>
                <c:pt idx="33">
                  <c:v>-4.8318173564585454E-3</c:v>
                </c:pt>
                <c:pt idx="34">
                  <c:v>-4.8558075946794066E-3</c:v>
                </c:pt>
                <c:pt idx="35">
                  <c:v>-6.3687466467825526E-3</c:v>
                </c:pt>
                <c:pt idx="36">
                  <c:v>-5.4383405105851157E-3</c:v>
                </c:pt>
                <c:pt idx="37">
                  <c:v>-6.9749260203464392E-3</c:v>
                </c:pt>
                <c:pt idx="38">
                  <c:v>-3.6558250914429102E-3</c:v>
                </c:pt>
                <c:pt idx="39">
                  <c:v>2.501862305375635E-3</c:v>
                </c:pt>
                <c:pt idx="40">
                  <c:v>7.2408024984500496E-3</c:v>
                </c:pt>
                <c:pt idx="41">
                  <c:v>9.9787388788379339E-3</c:v>
                </c:pt>
                <c:pt idx="42">
                  <c:v>7.4494544340484303E-3</c:v>
                </c:pt>
                <c:pt idx="43">
                  <c:v>4.6214402118205378E-3</c:v>
                </c:pt>
                <c:pt idx="44">
                  <c:v>9.4497463561133976E-3</c:v>
                </c:pt>
                <c:pt idx="45">
                  <c:v>9.3387272384928277E-3</c:v>
                </c:pt>
                <c:pt idx="46">
                  <c:v>1.1209562650476235E-2</c:v>
                </c:pt>
                <c:pt idx="47">
                  <c:v>1.0166404005171881E-2</c:v>
                </c:pt>
                <c:pt idx="48">
                  <c:v>1.1109766189692172E-2</c:v>
                </c:pt>
                <c:pt idx="49">
                  <c:v>6.4173111937380067E-3</c:v>
                </c:pt>
                <c:pt idx="50">
                  <c:v>6.2180490596026594E-3</c:v>
                </c:pt>
                <c:pt idx="51">
                  <c:v>1.0965374228209424E-2</c:v>
                </c:pt>
                <c:pt idx="52">
                  <c:v>1.7875621994133173E-2</c:v>
                </c:pt>
                <c:pt idx="53">
                  <c:v>2.0385316453982005E-2</c:v>
                </c:pt>
                <c:pt idx="54">
                  <c:v>1.7030153110011659E-2</c:v>
                </c:pt>
                <c:pt idx="55">
                  <c:v>1.2880972982572292E-2</c:v>
                </c:pt>
                <c:pt idx="56">
                  <c:v>1.4964356073459362E-2</c:v>
                </c:pt>
                <c:pt idx="57">
                  <c:v>7.531784850348E-3</c:v>
                </c:pt>
                <c:pt idx="58">
                  <c:v>-2.5521505676913137E-3</c:v>
                </c:pt>
                <c:pt idx="59">
                  <c:v>-7.9411170842824674E-3</c:v>
                </c:pt>
                <c:pt idx="60">
                  <c:v>-8.9687521350581001E-3</c:v>
                </c:pt>
                <c:pt idx="61">
                  <c:v>-6.9502530503799953E-3</c:v>
                </c:pt>
                <c:pt idx="62">
                  <c:v>-6.7016546944858035E-3</c:v>
                </c:pt>
                <c:pt idx="63">
                  <c:v>-4.6263325014215262E-3</c:v>
                </c:pt>
                <c:pt idx="64">
                  <c:v>-3.3305697341081686E-3</c:v>
                </c:pt>
                <c:pt idx="65">
                  <c:v>-1.0221149595724288E-2</c:v>
                </c:pt>
                <c:pt idx="66">
                  <c:v>-1.9026576437712217E-2</c:v>
                </c:pt>
                <c:pt idx="67">
                  <c:v>-2.6101542763938168E-2</c:v>
                </c:pt>
                <c:pt idx="68">
                  <c:v>-2.3695583726467184E-2</c:v>
                </c:pt>
                <c:pt idx="69">
                  <c:v>-2.4139177726001826E-2</c:v>
                </c:pt>
                <c:pt idx="70">
                  <c:v>-2.0014346933217686E-2</c:v>
                </c:pt>
                <c:pt idx="71">
                  <c:v>-2.1391660886073582E-2</c:v>
                </c:pt>
                <c:pt idx="72">
                  <c:v>-2.0621414190260312E-2</c:v>
                </c:pt>
                <c:pt idx="73">
                  <c:v>-2.1003986126683971E-2</c:v>
                </c:pt>
                <c:pt idx="74">
                  <c:v>-2.3276336737517278E-2</c:v>
                </c:pt>
                <c:pt idx="75">
                  <c:v>-2.9021280732848265E-2</c:v>
                </c:pt>
                <c:pt idx="76">
                  <c:v>-3.0417633606852235E-2</c:v>
                </c:pt>
                <c:pt idx="77">
                  <c:v>-2.2753186325188413E-2</c:v>
                </c:pt>
                <c:pt idx="78">
                  <c:v>-1.5753895597193424E-2</c:v>
                </c:pt>
                <c:pt idx="79">
                  <c:v>-6.6267860614415142E-3</c:v>
                </c:pt>
                <c:pt idx="80">
                  <c:v>-4.7437785872062044E-4</c:v>
                </c:pt>
                <c:pt idx="81">
                  <c:v>-5.4058323747208092E-4</c:v>
                </c:pt>
                <c:pt idx="82">
                  <c:v>-6.5342052705184006E-3</c:v>
                </c:pt>
                <c:pt idx="83">
                  <c:v>-3.9078232988927208E-3</c:v>
                </c:pt>
                <c:pt idx="84">
                  <c:v>-2.0562827042627241E-3</c:v>
                </c:pt>
                <c:pt idx="85">
                  <c:v>-1.7449147433337142E-3</c:v>
                </c:pt>
                <c:pt idx="86">
                  <c:v>-2.6208289236291371E-3</c:v>
                </c:pt>
                <c:pt idx="87">
                  <c:v>-4.9198686420421911E-3</c:v>
                </c:pt>
                <c:pt idx="88">
                  <c:v>2.8863622300656644E-4</c:v>
                </c:pt>
                <c:pt idx="89">
                  <c:v>7.5952485004497916E-3</c:v>
                </c:pt>
                <c:pt idx="90">
                  <c:v>5.233505774274283E-3</c:v>
                </c:pt>
                <c:pt idx="91">
                  <c:v>6.8194369881822148E-3</c:v>
                </c:pt>
                <c:pt idx="92">
                  <c:v>3.9594182013120705E-3</c:v>
                </c:pt>
                <c:pt idx="93">
                  <c:v>2.2680312427529881E-3</c:v>
                </c:pt>
                <c:pt idx="94">
                  <c:v>7.8947660474821824E-3</c:v>
                </c:pt>
                <c:pt idx="95">
                  <c:v>1.6324644969642366E-2</c:v>
                </c:pt>
                <c:pt idx="96">
                  <c:v>2.1993814532860423E-2</c:v>
                </c:pt>
                <c:pt idx="97">
                  <c:v>2.4666091929399725E-2</c:v>
                </c:pt>
                <c:pt idx="98">
                  <c:v>2.840160016407034E-2</c:v>
                </c:pt>
                <c:pt idx="99">
                  <c:v>2.9888145515701181E-2</c:v>
                </c:pt>
                <c:pt idx="100">
                  <c:v>2.2390551964004413E-2</c:v>
                </c:pt>
                <c:pt idx="101">
                  <c:v>1.8161602943510324E-2</c:v>
                </c:pt>
                <c:pt idx="102">
                  <c:v>2.3947953364744867E-2</c:v>
                </c:pt>
                <c:pt idx="103">
                  <c:v>2.5202292573289986E-2</c:v>
                </c:pt>
                <c:pt idx="104">
                  <c:v>2.1448910904612095E-2</c:v>
                </c:pt>
                <c:pt idx="105">
                  <c:v>2.2879040411151186E-2</c:v>
                </c:pt>
                <c:pt idx="106">
                  <c:v>2.5832620611189627E-2</c:v>
                </c:pt>
                <c:pt idx="107">
                  <c:v>1.8983536379505228E-2</c:v>
                </c:pt>
                <c:pt idx="108">
                  <c:v>1.9182091327398343E-2</c:v>
                </c:pt>
                <c:pt idx="109">
                  <c:v>2.2020885980833738E-2</c:v>
                </c:pt>
                <c:pt idx="110">
                  <c:v>2.3468947611474666E-2</c:v>
                </c:pt>
                <c:pt idx="111">
                  <c:v>2.2452698999203546E-2</c:v>
                </c:pt>
                <c:pt idx="112">
                  <c:v>1.2877998915316491E-2</c:v>
                </c:pt>
                <c:pt idx="113">
                  <c:v>1.035173859757732E-2</c:v>
                </c:pt>
                <c:pt idx="114">
                  <c:v>1.098858555481752E-2</c:v>
                </c:pt>
                <c:pt idx="115">
                  <c:v>1.487427140183839E-2</c:v>
                </c:pt>
                <c:pt idx="116">
                  <c:v>1.4037009321744565E-2</c:v>
                </c:pt>
                <c:pt idx="117">
                  <c:v>2.2629803451357233E-2</c:v>
                </c:pt>
                <c:pt idx="118">
                  <c:v>3.8603848292614318E-2</c:v>
                </c:pt>
                <c:pt idx="119">
                  <c:v>4.7389482614220491E-2</c:v>
                </c:pt>
                <c:pt idx="120">
                  <c:v>4.4702003280182367E-2</c:v>
                </c:pt>
                <c:pt idx="121">
                  <c:v>4.6298854523304511E-2</c:v>
                </c:pt>
                <c:pt idx="122">
                  <c:v>5.23074658936038E-2</c:v>
                </c:pt>
                <c:pt idx="123">
                  <c:v>5.7763758268847498E-2</c:v>
                </c:pt>
                <c:pt idx="124">
                  <c:v>5.2525882895578135E-2</c:v>
                </c:pt>
                <c:pt idx="125">
                  <c:v>6.5143488660273308E-2</c:v>
                </c:pt>
                <c:pt idx="126">
                  <c:v>5.921594574089295E-2</c:v>
                </c:pt>
                <c:pt idx="127">
                  <c:v>5.7096697835090859E-2</c:v>
                </c:pt>
                <c:pt idx="128">
                  <c:v>4.8015884753855653E-2</c:v>
                </c:pt>
                <c:pt idx="129">
                  <c:v>4.6890881224271874E-2</c:v>
                </c:pt>
                <c:pt idx="130">
                  <c:v>5.0801206565086909E-2</c:v>
                </c:pt>
                <c:pt idx="131">
                  <c:v>4.5851308371105404E-2</c:v>
                </c:pt>
                <c:pt idx="132">
                  <c:v>4.6197354802021806E-2</c:v>
                </c:pt>
                <c:pt idx="133">
                  <c:v>4.6932354498139262E-2</c:v>
                </c:pt>
                <c:pt idx="134">
                  <c:v>4.5786607590786232E-2</c:v>
                </c:pt>
                <c:pt idx="135">
                  <c:v>4.9458169326292545E-2</c:v>
                </c:pt>
                <c:pt idx="136">
                  <c:v>4.913942634043722E-2</c:v>
                </c:pt>
                <c:pt idx="137">
                  <c:v>4.9017063844463138E-2</c:v>
                </c:pt>
                <c:pt idx="138">
                  <c:v>5.153335208802079E-2</c:v>
                </c:pt>
                <c:pt idx="139">
                  <c:v>5.2940550697929689E-2</c:v>
                </c:pt>
                <c:pt idx="140">
                  <c:v>5.5815380172657303E-2</c:v>
                </c:pt>
                <c:pt idx="141">
                  <c:v>4.984332045128026E-2</c:v>
                </c:pt>
                <c:pt idx="142">
                  <c:v>4.6298161260928783E-2</c:v>
                </c:pt>
                <c:pt idx="143">
                  <c:v>4.4961301472076887E-2</c:v>
                </c:pt>
                <c:pt idx="144">
                  <c:v>4.8470585225407481E-2</c:v>
                </c:pt>
                <c:pt idx="145">
                  <c:v>4.9937831406184685E-2</c:v>
                </c:pt>
                <c:pt idx="146">
                  <c:v>4.9762099753140276E-2</c:v>
                </c:pt>
                <c:pt idx="147">
                  <c:v>4.533454240658541E-2</c:v>
                </c:pt>
                <c:pt idx="148">
                  <c:v>5.3365909322384386E-2</c:v>
                </c:pt>
                <c:pt idx="149">
                  <c:v>5.2438950046274524E-2</c:v>
                </c:pt>
                <c:pt idx="150">
                  <c:v>5.7854119139298055E-2</c:v>
                </c:pt>
                <c:pt idx="151">
                  <c:v>5.6774092630115458E-2</c:v>
                </c:pt>
                <c:pt idx="152">
                  <c:v>4.7038020328840302E-2</c:v>
                </c:pt>
                <c:pt idx="153">
                  <c:v>4.0630107817358763E-2</c:v>
                </c:pt>
                <c:pt idx="154">
                  <c:v>3.9411870410064997E-2</c:v>
                </c:pt>
                <c:pt idx="155">
                  <c:v>4.807399236287635E-2</c:v>
                </c:pt>
                <c:pt idx="156">
                  <c:v>5.1888479073230132E-2</c:v>
                </c:pt>
                <c:pt idx="157">
                  <c:v>4.7555171203940594E-2</c:v>
                </c:pt>
                <c:pt idx="158">
                  <c:v>4.42962895022605E-2</c:v>
                </c:pt>
                <c:pt idx="159">
                  <c:v>4.5763517066679027E-2</c:v>
                </c:pt>
                <c:pt idx="160">
                  <c:v>4.7858969687230468E-2</c:v>
                </c:pt>
                <c:pt idx="161">
                  <c:v>4.9702059609045168E-2</c:v>
                </c:pt>
                <c:pt idx="162">
                  <c:v>5.6465139617670079E-2</c:v>
                </c:pt>
                <c:pt idx="163">
                  <c:v>5.637235085935699E-2</c:v>
                </c:pt>
                <c:pt idx="164">
                  <c:v>5.9526429384292978E-2</c:v>
                </c:pt>
                <c:pt idx="165">
                  <c:v>6.9069930653752554E-2</c:v>
                </c:pt>
                <c:pt idx="166">
                  <c:v>7.4752254888006409E-2</c:v>
                </c:pt>
                <c:pt idx="167">
                  <c:v>7.682960626556179E-2</c:v>
                </c:pt>
                <c:pt idx="168">
                  <c:v>8.0560916145326678E-2</c:v>
                </c:pt>
                <c:pt idx="169">
                  <c:v>8.6539268251667911E-2</c:v>
                </c:pt>
                <c:pt idx="170">
                  <c:v>8.9447099337464531E-2</c:v>
                </c:pt>
                <c:pt idx="171">
                  <c:v>8.3622664729105844E-2</c:v>
                </c:pt>
                <c:pt idx="172">
                  <c:v>7.2275021634589542E-2</c:v>
                </c:pt>
                <c:pt idx="173">
                  <c:v>7.1362254129714309E-2</c:v>
                </c:pt>
                <c:pt idx="174">
                  <c:v>7.3987383713658428E-2</c:v>
                </c:pt>
                <c:pt idx="175">
                  <c:v>7.5993808939748719E-2</c:v>
                </c:pt>
                <c:pt idx="176">
                  <c:v>7.5580948061938713E-2</c:v>
                </c:pt>
                <c:pt idx="177">
                  <c:v>7.8528771296706656E-2</c:v>
                </c:pt>
                <c:pt idx="178">
                  <c:v>8.1419143924647441E-2</c:v>
                </c:pt>
                <c:pt idx="179">
                  <c:v>9.0337439217345716E-2</c:v>
                </c:pt>
                <c:pt idx="180">
                  <c:v>9.5029652788989338E-2</c:v>
                </c:pt>
                <c:pt idx="181">
                  <c:v>8.9817355930223997E-2</c:v>
                </c:pt>
                <c:pt idx="182">
                  <c:v>8.9096551588770501E-2</c:v>
                </c:pt>
                <c:pt idx="183">
                  <c:v>8.6745427359302463E-2</c:v>
                </c:pt>
                <c:pt idx="184">
                  <c:v>8.4371507007757529E-2</c:v>
                </c:pt>
                <c:pt idx="185">
                  <c:v>8.7930013064653423E-2</c:v>
                </c:pt>
                <c:pt idx="186">
                  <c:v>9.2969433090503539E-2</c:v>
                </c:pt>
                <c:pt idx="187">
                  <c:v>0.10730199000322527</c:v>
                </c:pt>
                <c:pt idx="188">
                  <c:v>0.1051105506343859</c:v>
                </c:pt>
                <c:pt idx="189">
                  <c:v>9.9646042594188522E-2</c:v>
                </c:pt>
                <c:pt idx="190">
                  <c:v>9.5075075305743439E-2</c:v>
                </c:pt>
                <c:pt idx="191">
                  <c:v>9.8331897617381703E-2</c:v>
                </c:pt>
                <c:pt idx="192">
                  <c:v>9.5269065093754213E-2</c:v>
                </c:pt>
                <c:pt idx="193">
                  <c:v>9.2784562783264746E-2</c:v>
                </c:pt>
                <c:pt idx="194">
                  <c:v>8.1600039879788921E-2</c:v>
                </c:pt>
                <c:pt idx="195">
                  <c:v>8.5589782505383627E-2</c:v>
                </c:pt>
                <c:pt idx="196">
                  <c:v>8.117705376445572E-2</c:v>
                </c:pt>
                <c:pt idx="197">
                  <c:v>7.2985778553931069E-2</c:v>
                </c:pt>
                <c:pt idx="198">
                  <c:v>7.2591910173495644E-2</c:v>
                </c:pt>
                <c:pt idx="199">
                  <c:v>5.8266827779112185E-2</c:v>
                </c:pt>
                <c:pt idx="200">
                  <c:v>5.2650202369155741E-2</c:v>
                </c:pt>
                <c:pt idx="201">
                  <c:v>4.428922238566968E-2</c:v>
                </c:pt>
                <c:pt idx="202">
                  <c:v>4.2308860688662575E-2</c:v>
                </c:pt>
                <c:pt idx="203">
                  <c:v>4.5781912739473851E-2</c:v>
                </c:pt>
                <c:pt idx="204">
                  <c:v>4.7740195011615638E-2</c:v>
                </c:pt>
                <c:pt idx="205">
                  <c:v>4.4468713890096545E-2</c:v>
                </c:pt>
                <c:pt idx="206">
                  <c:v>5.3826080506767626E-2</c:v>
                </c:pt>
                <c:pt idx="207">
                  <c:v>6.1392819081449002E-2</c:v>
                </c:pt>
                <c:pt idx="208">
                  <c:v>6.0824885639305881E-2</c:v>
                </c:pt>
                <c:pt idx="209">
                  <c:v>5.6692310406520674E-2</c:v>
                </c:pt>
                <c:pt idx="210">
                  <c:v>6.013002528358502E-2</c:v>
                </c:pt>
                <c:pt idx="211">
                  <c:v>6.0863945362623628E-2</c:v>
                </c:pt>
                <c:pt idx="212">
                  <c:v>6.0068991872254562E-2</c:v>
                </c:pt>
                <c:pt idx="213">
                  <c:v>6.3687614886251298E-2</c:v>
                </c:pt>
                <c:pt idx="214">
                  <c:v>6.726051703862912E-2</c:v>
                </c:pt>
                <c:pt idx="215">
                  <c:v>6.3388948292171676E-2</c:v>
                </c:pt>
                <c:pt idx="216">
                  <c:v>5.6180205540311778E-2</c:v>
                </c:pt>
                <c:pt idx="217">
                  <c:v>4.9425917624629667E-2</c:v>
                </c:pt>
                <c:pt idx="218">
                  <c:v>4.9498034009020309E-2</c:v>
                </c:pt>
                <c:pt idx="219">
                  <c:v>5.2896420113226039E-2</c:v>
                </c:pt>
                <c:pt idx="220">
                  <c:v>6.090208906178618E-2</c:v>
                </c:pt>
                <c:pt idx="221">
                  <c:v>6.529888625191016E-2</c:v>
                </c:pt>
                <c:pt idx="222">
                  <c:v>6.336729056952306E-2</c:v>
                </c:pt>
                <c:pt idx="223">
                  <c:v>6.334302993629759E-2</c:v>
                </c:pt>
                <c:pt idx="224">
                  <c:v>6.4888985227325335E-2</c:v>
                </c:pt>
                <c:pt idx="225">
                  <c:v>6.5857564919642453E-2</c:v>
                </c:pt>
                <c:pt idx="226">
                  <c:v>6.3445445366234088E-2</c:v>
                </c:pt>
                <c:pt idx="227">
                  <c:v>7.2360978894350669E-2</c:v>
                </c:pt>
                <c:pt idx="228">
                  <c:v>6.8763614220682001E-2</c:v>
                </c:pt>
                <c:pt idx="229">
                  <c:v>6.3131556391920363E-2</c:v>
                </c:pt>
                <c:pt idx="230">
                  <c:v>6.484990011200864E-2</c:v>
                </c:pt>
                <c:pt idx="231">
                  <c:v>6.0924952837162483E-2</c:v>
                </c:pt>
                <c:pt idx="232">
                  <c:v>6.436537219609928E-2</c:v>
                </c:pt>
                <c:pt idx="233">
                  <c:v>6.2389240041618166E-2</c:v>
                </c:pt>
                <c:pt idx="234">
                  <c:v>5.7033538239666504E-2</c:v>
                </c:pt>
                <c:pt idx="235">
                  <c:v>5.8201262243123164E-2</c:v>
                </c:pt>
                <c:pt idx="236">
                  <c:v>6.1643639310521081E-2</c:v>
                </c:pt>
                <c:pt idx="237">
                  <c:v>6.2795898905489533E-2</c:v>
                </c:pt>
                <c:pt idx="238">
                  <c:v>5.4817616735560071E-2</c:v>
                </c:pt>
                <c:pt idx="239">
                  <c:v>4.5644332671465948E-2</c:v>
                </c:pt>
                <c:pt idx="240">
                  <c:v>4.5288453358347525E-2</c:v>
                </c:pt>
                <c:pt idx="241">
                  <c:v>4.4485417198670607E-2</c:v>
                </c:pt>
                <c:pt idx="242">
                  <c:v>3.9467699904845555E-2</c:v>
                </c:pt>
                <c:pt idx="243">
                  <c:v>3.0651751288758522E-2</c:v>
                </c:pt>
                <c:pt idx="244">
                  <c:v>3.8275758043608166E-2</c:v>
                </c:pt>
                <c:pt idx="245">
                  <c:v>3.0401534926791207E-2</c:v>
                </c:pt>
                <c:pt idx="246">
                  <c:v>3.7217682685543041E-2</c:v>
                </c:pt>
                <c:pt idx="247">
                  <c:v>3.0584683159495585E-2</c:v>
                </c:pt>
                <c:pt idx="248">
                  <c:v>2.5297251623488171E-2</c:v>
                </c:pt>
                <c:pt idx="249">
                  <c:v>2.7081016170076522E-2</c:v>
                </c:pt>
                <c:pt idx="250">
                  <c:v>2.9028077442948108E-2</c:v>
                </c:pt>
                <c:pt idx="251">
                  <c:v>3.1243769091363394E-2</c:v>
                </c:pt>
                <c:pt idx="252">
                  <c:v>2.90753306200775E-2</c:v>
                </c:pt>
                <c:pt idx="253">
                  <c:v>2.7491009331454208E-2</c:v>
                </c:pt>
                <c:pt idx="254">
                  <c:v>3.0501584837142381E-2</c:v>
                </c:pt>
                <c:pt idx="255">
                  <c:v>3.0386418817634153E-2</c:v>
                </c:pt>
                <c:pt idx="256">
                  <c:v>3.0794547376160608E-2</c:v>
                </c:pt>
                <c:pt idx="257">
                  <c:v>3.1710499286607963E-2</c:v>
                </c:pt>
                <c:pt idx="258">
                  <c:v>2.9723097493197459E-2</c:v>
                </c:pt>
                <c:pt idx="259">
                  <c:v>2.9503334299303852E-2</c:v>
                </c:pt>
                <c:pt idx="260">
                  <c:v>3.0028537491627594E-2</c:v>
                </c:pt>
                <c:pt idx="261">
                  <c:v>3.3606542463927136E-2</c:v>
                </c:pt>
                <c:pt idx="262">
                  <c:v>3.6637578790971626E-2</c:v>
                </c:pt>
                <c:pt idx="263">
                  <c:v>3.5523627490862575E-2</c:v>
                </c:pt>
                <c:pt idx="264">
                  <c:v>2.9648178917993429E-2</c:v>
                </c:pt>
                <c:pt idx="265">
                  <c:v>2.625214892669625E-2</c:v>
                </c:pt>
                <c:pt idx="266">
                  <c:v>2.808952937358411E-2</c:v>
                </c:pt>
                <c:pt idx="267">
                  <c:v>3.2059295415612699E-2</c:v>
                </c:pt>
                <c:pt idx="268">
                  <c:v>3.0914536537911541E-2</c:v>
                </c:pt>
                <c:pt idx="269">
                  <c:v>3.1179143542701127E-2</c:v>
                </c:pt>
                <c:pt idx="270">
                  <c:v>3.7193645764448391E-2</c:v>
                </c:pt>
                <c:pt idx="271">
                  <c:v>4.3095280306829409E-2</c:v>
                </c:pt>
                <c:pt idx="272">
                  <c:v>4.6358681132766533E-2</c:v>
                </c:pt>
                <c:pt idx="273">
                  <c:v>4.6074749082499977E-2</c:v>
                </c:pt>
                <c:pt idx="274">
                  <c:v>4.2624144990801804E-2</c:v>
                </c:pt>
                <c:pt idx="275">
                  <c:v>3.7513224077648344E-2</c:v>
                </c:pt>
                <c:pt idx="276">
                  <c:v>3.9791798942094392E-2</c:v>
                </c:pt>
                <c:pt idx="277">
                  <c:v>4.4152811246221724E-2</c:v>
                </c:pt>
                <c:pt idx="278">
                  <c:v>4.2376542425264008E-2</c:v>
                </c:pt>
                <c:pt idx="279">
                  <c:v>3.7215844493873051E-2</c:v>
                </c:pt>
                <c:pt idx="280">
                  <c:v>3.9947978799679928E-2</c:v>
                </c:pt>
                <c:pt idx="281">
                  <c:v>3.9244866160168757E-2</c:v>
                </c:pt>
                <c:pt idx="282">
                  <c:v>2.9024447777607376E-2</c:v>
                </c:pt>
                <c:pt idx="283">
                  <c:v>2.5569475001059327E-2</c:v>
                </c:pt>
                <c:pt idx="284">
                  <c:v>2.1165322567611611E-2</c:v>
                </c:pt>
                <c:pt idx="285">
                  <c:v>1.5364504893872422E-2</c:v>
                </c:pt>
                <c:pt idx="286">
                  <c:v>1.0044026506254022E-2</c:v>
                </c:pt>
                <c:pt idx="287">
                  <c:v>4.6667335530734544E-3</c:v>
                </c:pt>
                <c:pt idx="288">
                  <c:v>4.3507490411065497E-3</c:v>
                </c:pt>
                <c:pt idx="289">
                  <c:v>-1.3634184829836027E-3</c:v>
                </c:pt>
                <c:pt idx="290">
                  <c:v>-1.6070355053015017E-3</c:v>
                </c:pt>
                <c:pt idx="291">
                  <c:v>7.0153201152494127E-3</c:v>
                </c:pt>
                <c:pt idx="292">
                  <c:v>9.7238176158134237E-3</c:v>
                </c:pt>
                <c:pt idx="293">
                  <c:v>9.6574267189855068E-3</c:v>
                </c:pt>
                <c:pt idx="294">
                  <c:v>6.1068643622546048E-3</c:v>
                </c:pt>
                <c:pt idx="295">
                  <c:v>6.6113766894713155E-3</c:v>
                </c:pt>
                <c:pt idx="296">
                  <c:v>9.9662627845058527E-3</c:v>
                </c:pt>
                <c:pt idx="297">
                  <c:v>1.4004247465497999E-2</c:v>
                </c:pt>
                <c:pt idx="298">
                  <c:v>1.8037601257202551E-2</c:v>
                </c:pt>
                <c:pt idx="299">
                  <c:v>1.5700920546359631E-2</c:v>
                </c:pt>
                <c:pt idx="300">
                  <c:v>1.0519090103051854E-2</c:v>
                </c:pt>
                <c:pt idx="301">
                  <c:v>9.8335096091841656E-3</c:v>
                </c:pt>
                <c:pt idx="302">
                  <c:v>1.2051127132372885E-2</c:v>
                </c:pt>
                <c:pt idx="303">
                  <c:v>1.2347056322824512E-2</c:v>
                </c:pt>
                <c:pt idx="304">
                  <c:v>1.7366517004381521E-2</c:v>
                </c:pt>
                <c:pt idx="305">
                  <c:v>1.7028492348483137E-2</c:v>
                </c:pt>
                <c:pt idx="306">
                  <c:v>1.8241344673628701E-2</c:v>
                </c:pt>
                <c:pt idx="307">
                  <c:v>1.1775755533890431E-2</c:v>
                </c:pt>
                <c:pt idx="308">
                  <c:v>1.2800838519465785E-2</c:v>
                </c:pt>
                <c:pt idx="309">
                  <c:v>1.9077687850621805E-2</c:v>
                </c:pt>
                <c:pt idx="310">
                  <c:v>1.9342425899667504E-2</c:v>
                </c:pt>
                <c:pt idx="311">
                  <c:v>1.6118763616075338E-2</c:v>
                </c:pt>
                <c:pt idx="312">
                  <c:v>1.6667975710794369E-2</c:v>
                </c:pt>
                <c:pt idx="313">
                  <c:v>1.4199911194344494E-2</c:v>
                </c:pt>
                <c:pt idx="314">
                  <c:v>2.8116836720448957E-2</c:v>
                </c:pt>
                <c:pt idx="315">
                  <c:v>2.6112935092696965E-2</c:v>
                </c:pt>
                <c:pt idx="316">
                  <c:v>2.6400461505728057E-2</c:v>
                </c:pt>
                <c:pt idx="317">
                  <c:v>3.1993483040164916E-2</c:v>
                </c:pt>
                <c:pt idx="318">
                  <c:v>2.5488668350967636E-2</c:v>
                </c:pt>
                <c:pt idx="319">
                  <c:v>3.0576193727155587E-2</c:v>
                </c:pt>
                <c:pt idx="320">
                  <c:v>2.6776237250194068E-2</c:v>
                </c:pt>
                <c:pt idx="321">
                  <c:v>3.3090746792760029E-2</c:v>
                </c:pt>
                <c:pt idx="322">
                  <c:v>3.0495552926547598E-2</c:v>
                </c:pt>
                <c:pt idx="323">
                  <c:v>2.210365523823421E-2</c:v>
                </c:pt>
                <c:pt idx="324">
                  <c:v>2.4016569126065868E-2</c:v>
                </c:pt>
                <c:pt idx="325">
                  <c:v>3.0960639770311826E-2</c:v>
                </c:pt>
                <c:pt idx="326">
                  <c:v>2.5054143662991524E-2</c:v>
                </c:pt>
                <c:pt idx="327">
                  <c:v>1.9016024138417964E-2</c:v>
                </c:pt>
                <c:pt idx="328">
                  <c:v>1.7089697545958016E-2</c:v>
                </c:pt>
                <c:pt idx="329">
                  <c:v>1.7285004147194027E-2</c:v>
                </c:pt>
                <c:pt idx="330">
                  <c:v>1.4685989174536007E-2</c:v>
                </c:pt>
                <c:pt idx="331">
                  <c:v>1.1626906923071223E-2</c:v>
                </c:pt>
                <c:pt idx="332">
                  <c:v>1.2375583603922657E-2</c:v>
                </c:pt>
                <c:pt idx="333">
                  <c:v>1.5459402955371626E-2</c:v>
                </c:pt>
                <c:pt idx="334">
                  <c:v>1.1635707509559112E-2</c:v>
                </c:pt>
                <c:pt idx="335">
                  <c:v>7.6478372315236243E-3</c:v>
                </c:pt>
                <c:pt idx="336">
                  <c:v>6.88471008822511E-3</c:v>
                </c:pt>
                <c:pt idx="337">
                  <c:v>1.0502750362223257E-2</c:v>
                </c:pt>
                <c:pt idx="338">
                  <c:v>1.2444611596348687E-2</c:v>
                </c:pt>
                <c:pt idx="339">
                  <c:v>1.166413258877963E-2</c:v>
                </c:pt>
                <c:pt idx="340">
                  <c:v>1.5325421388312721E-2</c:v>
                </c:pt>
                <c:pt idx="341">
                  <c:v>1.6496990120277277E-2</c:v>
                </c:pt>
                <c:pt idx="342">
                  <c:v>1.8472957550860758E-2</c:v>
                </c:pt>
                <c:pt idx="343">
                  <c:v>9.514488668381893E-3</c:v>
                </c:pt>
                <c:pt idx="344">
                  <c:v>1.1231928082527376E-2</c:v>
                </c:pt>
                <c:pt idx="345">
                  <c:v>1.6002898158958723E-2</c:v>
                </c:pt>
                <c:pt idx="346">
                  <c:v>1.3747830154510421E-2</c:v>
                </c:pt>
                <c:pt idx="347">
                  <c:v>9.9021463229775897E-3</c:v>
                </c:pt>
                <c:pt idx="348">
                  <c:v>1.1234990485698648E-2</c:v>
                </c:pt>
                <c:pt idx="349">
                  <c:v>6.4524828783514288E-3</c:v>
                </c:pt>
                <c:pt idx="350">
                  <c:v>1.0786459971323881E-2</c:v>
                </c:pt>
                <c:pt idx="351">
                  <c:v>1.2417246942356353E-2</c:v>
                </c:pt>
                <c:pt idx="352">
                  <c:v>7.7660326976460858E-3</c:v>
                </c:pt>
                <c:pt idx="353">
                  <c:v>1.0898943438883424E-2</c:v>
                </c:pt>
                <c:pt idx="354">
                  <c:v>1.5878873963302786E-2</c:v>
                </c:pt>
                <c:pt idx="355">
                  <c:v>9.7334150475787418E-3</c:v>
                </c:pt>
                <c:pt idx="356">
                  <c:v>1.2531616522934219E-2</c:v>
                </c:pt>
                <c:pt idx="357">
                  <c:v>8.3199722162089484E-3</c:v>
                </c:pt>
                <c:pt idx="358">
                  <c:v>3.4703910715291331E-3</c:v>
                </c:pt>
                <c:pt idx="359">
                  <c:v>-2.6983750103268811E-3</c:v>
                </c:pt>
                <c:pt idx="360">
                  <c:v>-7.6513130700917031E-4</c:v>
                </c:pt>
                <c:pt idx="361">
                  <c:v>-3.5196232008087858E-3</c:v>
                </c:pt>
                <c:pt idx="362">
                  <c:v>-5.3028001949466663E-3</c:v>
                </c:pt>
                <c:pt idx="363">
                  <c:v>-4.8890038269038261E-3</c:v>
                </c:pt>
                <c:pt idx="364">
                  <c:v>-4.5081760483514088E-3</c:v>
                </c:pt>
                <c:pt idx="365">
                  <c:v>-1.4795698583073058E-2</c:v>
                </c:pt>
                <c:pt idx="366">
                  <c:v>-1.5086580029011087E-2</c:v>
                </c:pt>
                <c:pt idx="367">
                  <c:v>-1.2022937022585278E-2</c:v>
                </c:pt>
                <c:pt idx="368">
                  <c:v>-4.6964073897135528E-3</c:v>
                </c:pt>
                <c:pt idx="369">
                  <c:v>-4.3878907056328353E-3</c:v>
                </c:pt>
                <c:pt idx="370">
                  <c:v>-3.5827471057467974E-3</c:v>
                </c:pt>
                <c:pt idx="371">
                  <c:v>-1.0962718412823591E-3</c:v>
                </c:pt>
                <c:pt idx="372">
                  <c:v>-1.8104197656721999E-3</c:v>
                </c:pt>
                <c:pt idx="373">
                  <c:v>9.889621860924569E-4</c:v>
                </c:pt>
                <c:pt idx="374">
                  <c:v>1.6384371248742147E-3</c:v>
                </c:pt>
                <c:pt idx="375">
                  <c:v>4.2421315118937875E-3</c:v>
                </c:pt>
                <c:pt idx="376">
                  <c:v>7.9364157940610136E-3</c:v>
                </c:pt>
                <c:pt idx="377">
                  <c:v>6.7885131810105914E-3</c:v>
                </c:pt>
                <c:pt idx="378">
                  <c:v>7.1859252899654225E-3</c:v>
                </c:pt>
                <c:pt idx="379">
                  <c:v>8.4210199783008033E-3</c:v>
                </c:pt>
                <c:pt idx="380">
                  <c:v>1.0289274198342024E-2</c:v>
                </c:pt>
                <c:pt idx="381">
                  <c:v>1.2466568440005266E-2</c:v>
                </c:pt>
                <c:pt idx="382">
                  <c:v>8.3003961466984189E-3</c:v>
                </c:pt>
                <c:pt idx="383">
                  <c:v>1.152958943395388E-2</c:v>
                </c:pt>
                <c:pt idx="384">
                  <c:v>1.3573112102036045E-2</c:v>
                </c:pt>
                <c:pt idx="385">
                  <c:v>2.1450551375249427E-2</c:v>
                </c:pt>
                <c:pt idx="386">
                  <c:v>2.5019046317901861E-2</c:v>
                </c:pt>
                <c:pt idx="387">
                  <c:v>2.1525959965995489E-2</c:v>
                </c:pt>
                <c:pt idx="388">
                  <c:v>1.9441273242115864E-2</c:v>
                </c:pt>
                <c:pt idx="389">
                  <c:v>2.0769672606785194E-2</c:v>
                </c:pt>
                <c:pt idx="390">
                  <c:v>1.6019953081633065E-2</c:v>
                </c:pt>
                <c:pt idx="391">
                  <c:v>1.3939803173550702E-2</c:v>
                </c:pt>
                <c:pt idx="392">
                  <c:v>1.3685423116120643E-2</c:v>
                </c:pt>
                <c:pt idx="393">
                  <c:v>1.5481932427704681E-2</c:v>
                </c:pt>
                <c:pt idx="394">
                  <c:v>2.1106978354757611E-2</c:v>
                </c:pt>
                <c:pt idx="395">
                  <c:v>2.4605332210555275E-2</c:v>
                </c:pt>
                <c:pt idx="396">
                  <c:v>2.3823254400659466E-2</c:v>
                </c:pt>
                <c:pt idx="397">
                  <c:v>2.2808318205651323E-2</c:v>
                </c:pt>
                <c:pt idx="398">
                  <c:v>2.2660432440398059E-2</c:v>
                </c:pt>
                <c:pt idx="399">
                  <c:v>2.26385401719158E-2</c:v>
                </c:pt>
                <c:pt idx="400">
                  <c:v>2.1572762407696344E-2</c:v>
                </c:pt>
                <c:pt idx="401">
                  <c:v>2.3858028477836024E-2</c:v>
                </c:pt>
                <c:pt idx="402">
                  <c:v>3.4159568751019886E-2</c:v>
                </c:pt>
                <c:pt idx="403">
                  <c:v>3.756616128783874E-2</c:v>
                </c:pt>
                <c:pt idx="404">
                  <c:v>3.6397382552925017E-2</c:v>
                </c:pt>
                <c:pt idx="405">
                  <c:v>3.4864730483607831E-2</c:v>
                </c:pt>
                <c:pt idx="406">
                  <c:v>4.0359194519715591E-2</c:v>
                </c:pt>
                <c:pt idx="407">
                  <c:v>5.0124358976563976E-2</c:v>
                </c:pt>
                <c:pt idx="408">
                  <c:v>5.2330935656415667E-2</c:v>
                </c:pt>
                <c:pt idx="409">
                  <c:v>5.4597992985577992E-2</c:v>
                </c:pt>
                <c:pt idx="410">
                  <c:v>4.9107093809773072E-2</c:v>
                </c:pt>
                <c:pt idx="411">
                  <c:v>4.0608997166645233E-2</c:v>
                </c:pt>
                <c:pt idx="412">
                  <c:v>4.6389850252683607E-2</c:v>
                </c:pt>
                <c:pt idx="413">
                  <c:v>4.7049768996919261E-2</c:v>
                </c:pt>
                <c:pt idx="414">
                  <c:v>5.0260247365892075E-2</c:v>
                </c:pt>
                <c:pt idx="415">
                  <c:v>4.7375523800557651E-2</c:v>
                </c:pt>
                <c:pt idx="416">
                  <c:v>4.6013693582577342E-2</c:v>
                </c:pt>
                <c:pt idx="417">
                  <c:v>4.3893986541652774E-2</c:v>
                </c:pt>
                <c:pt idx="418">
                  <c:v>4.3536102556277156E-2</c:v>
                </c:pt>
                <c:pt idx="419">
                  <c:v>4.5077050568177124E-2</c:v>
                </c:pt>
                <c:pt idx="420">
                  <c:v>4.8392823026248144E-2</c:v>
                </c:pt>
                <c:pt idx="421">
                  <c:v>4.969099884578998E-2</c:v>
                </c:pt>
                <c:pt idx="422">
                  <c:v>4.2491039718718926E-2</c:v>
                </c:pt>
                <c:pt idx="423">
                  <c:v>4.0412161338620356E-2</c:v>
                </c:pt>
                <c:pt idx="424">
                  <c:v>3.8642289957410814E-2</c:v>
                </c:pt>
                <c:pt idx="425">
                  <c:v>4.2217952867144581E-2</c:v>
                </c:pt>
                <c:pt idx="426">
                  <c:v>4.7703836204517458E-2</c:v>
                </c:pt>
                <c:pt idx="427">
                  <c:v>5.0713833170294764E-2</c:v>
                </c:pt>
                <c:pt idx="428">
                  <c:v>4.7811948819005412E-2</c:v>
                </c:pt>
                <c:pt idx="429">
                  <c:v>4.1954859061282823E-2</c:v>
                </c:pt>
                <c:pt idx="430">
                  <c:v>4.0661394628165093E-2</c:v>
                </c:pt>
                <c:pt idx="431">
                  <c:v>4.7025403473754057E-2</c:v>
                </c:pt>
                <c:pt idx="432">
                  <c:v>4.8564983854429755E-2</c:v>
                </c:pt>
                <c:pt idx="433">
                  <c:v>5.6679239703206763E-2</c:v>
                </c:pt>
                <c:pt idx="434">
                  <c:v>5.4805562474310676E-2</c:v>
                </c:pt>
                <c:pt idx="435">
                  <c:v>5.9015221078392521E-2</c:v>
                </c:pt>
                <c:pt idx="436">
                  <c:v>6.6133865391879043E-2</c:v>
                </c:pt>
                <c:pt idx="437">
                  <c:v>6.5035925295531483E-2</c:v>
                </c:pt>
                <c:pt idx="438">
                  <c:v>7.0121010840211495E-2</c:v>
                </c:pt>
                <c:pt idx="439">
                  <c:v>7.8846310659867136E-2</c:v>
                </c:pt>
                <c:pt idx="440">
                  <c:v>9.0095141879888985E-2</c:v>
                </c:pt>
                <c:pt idx="441">
                  <c:v>9.415086095751013E-2</c:v>
                </c:pt>
                <c:pt idx="442">
                  <c:v>0.10593156701549789</c:v>
                </c:pt>
                <c:pt idx="443">
                  <c:v>0.11199395728897987</c:v>
                </c:pt>
                <c:pt idx="444">
                  <c:v>0.10540914717356631</c:v>
                </c:pt>
                <c:pt idx="445">
                  <c:v>0.10074791781523618</c:v>
                </c:pt>
                <c:pt idx="446">
                  <c:v>0.10884215758305604</c:v>
                </c:pt>
                <c:pt idx="447">
                  <c:v>0.11698726676223004</c:v>
                </c:pt>
                <c:pt idx="448">
                  <c:v>0.11695975141086334</c:v>
                </c:pt>
                <c:pt idx="449">
                  <c:v>0.11119402696147351</c:v>
                </c:pt>
                <c:pt idx="450">
                  <c:v>0.1113715296773703</c:v>
                </c:pt>
                <c:pt idx="451">
                  <c:v>0.11415838991307181</c:v>
                </c:pt>
                <c:pt idx="452">
                  <c:v>0.12267821666541279</c:v>
                </c:pt>
                <c:pt idx="453">
                  <c:v>0.12046361549936413</c:v>
                </c:pt>
                <c:pt idx="454">
                  <c:v>0.1253779676472766</c:v>
                </c:pt>
                <c:pt idx="455">
                  <c:v>0.12839630389388867</c:v>
                </c:pt>
                <c:pt idx="456">
                  <c:v>0.13750304465770036</c:v>
                </c:pt>
                <c:pt idx="457">
                  <c:v>0.13658584604260104</c:v>
                </c:pt>
                <c:pt idx="458">
                  <c:v>0.13454695477491851</c:v>
                </c:pt>
                <c:pt idx="459">
                  <c:v>0.12953929517588958</c:v>
                </c:pt>
                <c:pt idx="460">
                  <c:v>0.12279089512808428</c:v>
                </c:pt>
                <c:pt idx="461">
                  <c:v>0.12114840785667513</c:v>
                </c:pt>
                <c:pt idx="462">
                  <c:v>0.12694187277498603</c:v>
                </c:pt>
                <c:pt idx="463">
                  <c:v>0.14128195119157461</c:v>
                </c:pt>
                <c:pt idx="464">
                  <c:v>0.14343753278012894</c:v>
                </c:pt>
                <c:pt idx="465">
                  <c:v>0.12376778307981162</c:v>
                </c:pt>
                <c:pt idx="466">
                  <c:v>9.1080762245637548E-2</c:v>
                </c:pt>
                <c:pt idx="467">
                  <c:v>9.8759354952723921E-2</c:v>
                </c:pt>
                <c:pt idx="468">
                  <c:v>0.10132607429524665</c:v>
                </c:pt>
                <c:pt idx="469">
                  <c:v>0.11871266409464121</c:v>
                </c:pt>
                <c:pt idx="470">
                  <c:v>0.11513059696655703</c:v>
                </c:pt>
                <c:pt idx="471">
                  <c:v>0.12359987812835316</c:v>
                </c:pt>
                <c:pt idx="472">
                  <c:v>0.12411568630733205</c:v>
                </c:pt>
                <c:pt idx="473">
                  <c:v>0.11361841575667642</c:v>
                </c:pt>
                <c:pt idx="474">
                  <c:v>0.1111952363090225</c:v>
                </c:pt>
                <c:pt idx="475">
                  <c:v>0.11411109746395076</c:v>
                </c:pt>
                <c:pt idx="476">
                  <c:v>0.10960350403408925</c:v>
                </c:pt>
                <c:pt idx="477">
                  <c:v>9.207749545154309E-2</c:v>
                </c:pt>
                <c:pt idx="478">
                  <c:v>8.9400690790895743E-2</c:v>
                </c:pt>
                <c:pt idx="479">
                  <c:v>9.2257926581678307E-2</c:v>
                </c:pt>
                <c:pt idx="480">
                  <c:v>9.0645197729937843E-2</c:v>
                </c:pt>
                <c:pt idx="481">
                  <c:v>0.10067108761734467</c:v>
                </c:pt>
                <c:pt idx="482">
                  <c:v>0.10670444815738933</c:v>
                </c:pt>
                <c:pt idx="483">
                  <c:v>9.5262585444395143E-2</c:v>
                </c:pt>
                <c:pt idx="484">
                  <c:v>8.0899105129324633E-2</c:v>
                </c:pt>
                <c:pt idx="485">
                  <c:v>8.7639577304466476E-2</c:v>
                </c:pt>
                <c:pt idx="486">
                  <c:v>9.2616508236095463E-2</c:v>
                </c:pt>
                <c:pt idx="487">
                  <c:v>9.1321826751840529E-2</c:v>
                </c:pt>
                <c:pt idx="488">
                  <c:v>7.0940708357429161E-2</c:v>
                </c:pt>
                <c:pt idx="489">
                  <c:v>5.4344709925737922E-2</c:v>
                </c:pt>
                <c:pt idx="490">
                  <c:v>5.1082653616217888E-2</c:v>
                </c:pt>
                <c:pt idx="491">
                  <c:v>2.5581746709426811E-2</c:v>
                </c:pt>
                <c:pt idx="492">
                  <c:v>2.5065965552133029E-2</c:v>
                </c:pt>
                <c:pt idx="493">
                  <c:v>2.1842873691962472E-2</c:v>
                </c:pt>
                <c:pt idx="494">
                  <c:v>1.8239874909478759E-2</c:v>
                </c:pt>
                <c:pt idx="495">
                  <c:v>-1.6919992567992148E-2</c:v>
                </c:pt>
                <c:pt idx="496">
                  <c:v>-3.417127187796809E-2</c:v>
                </c:pt>
                <c:pt idx="497">
                  <c:v>-4.7570810307642875E-2</c:v>
                </c:pt>
                <c:pt idx="498">
                  <c:v>-4.297307174156284E-2</c:v>
                </c:pt>
                <c:pt idx="499">
                  <c:v>-4.3575900646992682E-3</c:v>
                </c:pt>
                <c:pt idx="500">
                  <c:v>2.6586752904818045E-3</c:v>
                </c:pt>
                <c:pt idx="501">
                  <c:v>-1.5468002385427893E-2</c:v>
                </c:pt>
                <c:pt idx="502">
                  <c:v>-1.1231608638868851E-2</c:v>
                </c:pt>
                <c:pt idx="503">
                  <c:v>-1.4619122569912602E-2</c:v>
                </c:pt>
                <c:pt idx="504">
                  <c:v>-1.2078596314970103E-2</c:v>
                </c:pt>
                <c:pt idx="505">
                  <c:v>-2.9435229299346721E-2</c:v>
                </c:pt>
                <c:pt idx="506">
                  <c:v>-3.110367982720974E-2</c:v>
                </c:pt>
                <c:pt idx="507">
                  <c:v>-1.6497170317553378E-2</c:v>
                </c:pt>
                <c:pt idx="508">
                  <c:v>1.5996041086685286E-2</c:v>
                </c:pt>
                <c:pt idx="509">
                  <c:v>3.7718848552659834E-2</c:v>
                </c:pt>
                <c:pt idx="510">
                  <c:v>5.0095699514151937E-2</c:v>
                </c:pt>
                <c:pt idx="511">
                  <c:v>4.3713054825110564E-2</c:v>
                </c:pt>
                <c:pt idx="512">
                  <c:v>4.2069930991710969E-2</c:v>
                </c:pt>
                <c:pt idx="513">
                  <c:v>3.2360550484741069E-2</c:v>
                </c:pt>
                <c:pt idx="514">
                  <c:v>3.172706803603953E-2</c:v>
                </c:pt>
                <c:pt idx="515">
                  <c:v>3.0171153220346802E-2</c:v>
                </c:pt>
                <c:pt idx="516">
                  <c:v>3.2740798493591461E-2</c:v>
                </c:pt>
                <c:pt idx="517">
                  <c:v>3.9886014436581574E-2</c:v>
                </c:pt>
                <c:pt idx="518">
                  <c:v>3.597098815483224E-2</c:v>
                </c:pt>
                <c:pt idx="519">
                  <c:v>4.0140096220480537E-2</c:v>
                </c:pt>
                <c:pt idx="520">
                  <c:v>2.8508880495031308E-2</c:v>
                </c:pt>
                <c:pt idx="521">
                  <c:v>2.7698106541429901E-2</c:v>
                </c:pt>
                <c:pt idx="522">
                  <c:v>1.7341197069012937E-2</c:v>
                </c:pt>
                <c:pt idx="523">
                  <c:v>9.2657817005388221E-3</c:v>
                </c:pt>
                <c:pt idx="524">
                  <c:v>7.5728879067669119E-3</c:v>
                </c:pt>
                <c:pt idx="525">
                  <c:v>9.7340982412226218E-3</c:v>
                </c:pt>
                <c:pt idx="526">
                  <c:v>6.7582562121908385E-3</c:v>
                </c:pt>
                <c:pt idx="527">
                  <c:v>1.7537899499506793E-3</c:v>
                </c:pt>
                <c:pt idx="528">
                  <c:v>-2.6256792922569883E-3</c:v>
                </c:pt>
                <c:pt idx="529">
                  <c:v>-6.6882514842667717E-3</c:v>
                </c:pt>
                <c:pt idx="530">
                  <c:v>-1.0710492513972047E-2</c:v>
                </c:pt>
                <c:pt idx="531">
                  <c:v>-1.8380982504755394E-3</c:v>
                </c:pt>
                <c:pt idx="532">
                  <c:v>2.9050598723765475E-3</c:v>
                </c:pt>
                <c:pt idx="533">
                  <c:v>5.0339822447316163E-3</c:v>
                </c:pt>
                <c:pt idx="534">
                  <c:v>7.6064411863256964E-3</c:v>
                </c:pt>
                <c:pt idx="535">
                  <c:v>1.322494416901332E-2</c:v>
                </c:pt>
                <c:pt idx="536">
                  <c:v>1.3011639958863563E-2</c:v>
                </c:pt>
                <c:pt idx="537">
                  <c:v>1.2356791458406402E-2</c:v>
                </c:pt>
                <c:pt idx="538">
                  <c:v>1.8792899724519252E-2</c:v>
                </c:pt>
                <c:pt idx="539">
                  <c:v>1.7028649851919431E-2</c:v>
                </c:pt>
                <c:pt idx="540">
                  <c:v>2.1231515588465477E-2</c:v>
                </c:pt>
                <c:pt idx="541">
                  <c:v>2.739749552095283E-2</c:v>
                </c:pt>
                <c:pt idx="542">
                  <c:v>3.7661874080239244E-2</c:v>
                </c:pt>
                <c:pt idx="543">
                  <c:v>4.1151272410982376E-2</c:v>
                </c:pt>
                <c:pt idx="544">
                  <c:v>3.4521091437869744E-2</c:v>
                </c:pt>
                <c:pt idx="545">
                  <c:v>3.4160603756966834E-2</c:v>
                </c:pt>
                <c:pt idx="546">
                  <c:v>3.6102869760841205E-2</c:v>
                </c:pt>
                <c:pt idx="547">
                  <c:v>3.4184858017126452E-2</c:v>
                </c:pt>
                <c:pt idx="548">
                  <c:v>3.4018245966844107E-2</c:v>
                </c:pt>
                <c:pt idx="549">
                  <c:v>4.2389236519623896E-2</c:v>
                </c:pt>
                <c:pt idx="550">
                  <c:v>4.4244307558485296E-2</c:v>
                </c:pt>
                <c:pt idx="551">
                  <c:v>4.0087397328616436E-2</c:v>
                </c:pt>
                <c:pt idx="552">
                  <c:v>4.4368483629593891E-2</c:v>
                </c:pt>
                <c:pt idx="553">
                  <c:v>4.5315268593098201E-2</c:v>
                </c:pt>
                <c:pt idx="554">
                  <c:v>4.3336898778010058E-2</c:v>
                </c:pt>
                <c:pt idx="555">
                  <c:v>3.382991448358208E-2</c:v>
                </c:pt>
                <c:pt idx="556">
                  <c:v>2.5147031752132287E-2</c:v>
                </c:pt>
                <c:pt idx="557">
                  <c:v>1.9664869780458671E-2</c:v>
                </c:pt>
                <c:pt idx="558">
                  <c:v>2.3468839319193524E-2</c:v>
                </c:pt>
                <c:pt idx="559">
                  <c:v>1.8954577975353493E-2</c:v>
                </c:pt>
                <c:pt idx="560">
                  <c:v>-3.1100645805224314E-3</c:v>
                </c:pt>
                <c:pt idx="561">
                  <c:v>-1.7804659131269274E-2</c:v>
                </c:pt>
                <c:pt idx="562">
                  <c:v>-2.9447739870877232E-2</c:v>
                </c:pt>
                <c:pt idx="563">
                  <c:v>-3.3286640620946661E-2</c:v>
                </c:pt>
                <c:pt idx="564">
                  <c:v>-3.0873644542623868E-2</c:v>
                </c:pt>
                <c:pt idx="565">
                  <c:v>-3.2168958068540254E-2</c:v>
                </c:pt>
                <c:pt idx="566">
                  <c:v>-4.4503480218246239E-2</c:v>
                </c:pt>
                <c:pt idx="567">
                  <c:v>-5.4811531502839017E-2</c:v>
                </c:pt>
                <c:pt idx="568">
                  <c:v>-5.7014435100537941E-2</c:v>
                </c:pt>
                <c:pt idx="569">
                  <c:v>-4.9651601409072876E-2</c:v>
                </c:pt>
                <c:pt idx="570">
                  <c:v>-3.2046606435642611E-2</c:v>
                </c:pt>
                <c:pt idx="571">
                  <c:v>-3.4877584473005596E-2</c:v>
                </c:pt>
                <c:pt idx="572">
                  <c:v>-4.6729521021216414E-2</c:v>
                </c:pt>
                <c:pt idx="573">
                  <c:v>-3.8195524184124974E-2</c:v>
                </c:pt>
                <c:pt idx="574">
                  <c:v>-4.4999951219754086E-2</c:v>
                </c:pt>
                <c:pt idx="575">
                  <c:v>-4.8589338032880791E-2</c:v>
                </c:pt>
                <c:pt idx="576">
                  <c:v>-5.7502985992549993E-2</c:v>
                </c:pt>
                <c:pt idx="577">
                  <c:v>-5.8598442314491628E-2</c:v>
                </c:pt>
                <c:pt idx="578">
                  <c:v>-6.0115477730991573E-2</c:v>
                </c:pt>
                <c:pt idx="579">
                  <c:v>-7.2613724402270208E-2</c:v>
                </c:pt>
                <c:pt idx="580">
                  <c:v>-7.0224606411679935E-2</c:v>
                </c:pt>
                <c:pt idx="581">
                  <c:v>-7.0079103473906779E-2</c:v>
                </c:pt>
                <c:pt idx="582">
                  <c:v>-7.5893796430000493E-2</c:v>
                </c:pt>
                <c:pt idx="583">
                  <c:v>-8.2432168282150164E-2</c:v>
                </c:pt>
                <c:pt idx="584">
                  <c:v>-7.5817515403097335E-2</c:v>
                </c:pt>
                <c:pt idx="585">
                  <c:v>-6.3467919388513705E-2</c:v>
                </c:pt>
                <c:pt idx="586">
                  <c:v>-3.3910405509386621E-2</c:v>
                </c:pt>
                <c:pt idx="587">
                  <c:v>-4.0095911716586219E-2</c:v>
                </c:pt>
                <c:pt idx="588">
                  <c:v>-4.1887506472870761E-2</c:v>
                </c:pt>
                <c:pt idx="589">
                  <c:v>-4.8727940022125438E-2</c:v>
                </c:pt>
                <c:pt idx="590">
                  <c:v>-5.3061353999754646E-2</c:v>
                </c:pt>
                <c:pt idx="591">
                  <c:v>-5.8316275124373096E-2</c:v>
                </c:pt>
                <c:pt idx="592">
                  <c:v>-6.6892664637698607E-2</c:v>
                </c:pt>
                <c:pt idx="593">
                  <c:v>-6.511217267777103E-2</c:v>
                </c:pt>
                <c:pt idx="594">
                  <c:v>-5.9663283914287657E-2</c:v>
                </c:pt>
                <c:pt idx="595">
                  <c:v>-5.6241805273233192E-2</c:v>
                </c:pt>
                <c:pt idx="596">
                  <c:v>-5.207965674283499E-2</c:v>
                </c:pt>
                <c:pt idx="597">
                  <c:v>-3.6153502732429788E-2</c:v>
                </c:pt>
                <c:pt idx="598">
                  <c:v>-2.615014251154113E-2</c:v>
                </c:pt>
                <c:pt idx="599">
                  <c:v>-2.3395267000126951E-2</c:v>
                </c:pt>
                <c:pt idx="600">
                  <c:v>-2.6335675329991259E-2</c:v>
                </c:pt>
                <c:pt idx="601">
                  <c:v>-3.9997532617361609E-2</c:v>
                </c:pt>
                <c:pt idx="602">
                  <c:v>-4.085800618231783E-2</c:v>
                </c:pt>
                <c:pt idx="603">
                  <c:v>-3.3504852064179635E-2</c:v>
                </c:pt>
                <c:pt idx="604">
                  <c:v>-2.5017396547530213E-2</c:v>
                </c:pt>
                <c:pt idx="605">
                  <c:v>-1.7775948533891306E-2</c:v>
                </c:pt>
                <c:pt idx="606">
                  <c:v>-1.5687927502353816E-2</c:v>
                </c:pt>
                <c:pt idx="607">
                  <c:v>-1.2735272259312813E-2</c:v>
                </c:pt>
                <c:pt idx="608">
                  <c:v>4.4891601888308319E-3</c:v>
                </c:pt>
                <c:pt idx="609">
                  <c:v>1.5359588907348343E-2</c:v>
                </c:pt>
                <c:pt idx="610">
                  <c:v>9.1094515351133332E-3</c:v>
                </c:pt>
                <c:pt idx="611">
                  <c:v>2.3944517929511244E-2</c:v>
                </c:pt>
                <c:pt idx="612">
                  <c:v>2.7755070741923626E-2</c:v>
                </c:pt>
                <c:pt idx="613">
                  <c:v>2.5500312775762923E-2</c:v>
                </c:pt>
                <c:pt idx="614">
                  <c:v>1.9550739717153487E-2</c:v>
                </c:pt>
                <c:pt idx="615">
                  <c:v>4.4056763465936566E-2</c:v>
                </c:pt>
                <c:pt idx="616">
                  <c:v>5.9167466200021224E-2</c:v>
                </c:pt>
                <c:pt idx="617">
                  <c:v>7.9980939199232104E-2</c:v>
                </c:pt>
                <c:pt idx="618">
                  <c:v>7.8448332172139867E-2</c:v>
                </c:pt>
                <c:pt idx="619">
                  <c:v>3.4376016685432331E-2</c:v>
                </c:pt>
                <c:pt idx="620">
                  <c:v>2.6142204658406554E-2</c:v>
                </c:pt>
                <c:pt idx="621">
                  <c:v>4.9378175601322072E-2</c:v>
                </c:pt>
                <c:pt idx="622">
                  <c:v>5.2299556660121649E-2</c:v>
                </c:pt>
                <c:pt idx="623">
                  <c:v>5.6556040358708426E-2</c:v>
                </c:pt>
                <c:pt idx="624">
                  <c:v>5.8765676763955499E-2</c:v>
                </c:pt>
                <c:pt idx="625">
                  <c:v>7.8402983768317558E-2</c:v>
                </c:pt>
                <c:pt idx="626">
                  <c:v>8.2317804249109505E-2</c:v>
                </c:pt>
                <c:pt idx="627">
                  <c:v>7.4953529899126514E-2</c:v>
                </c:pt>
                <c:pt idx="628">
                  <c:v>5.2334276445624384E-2</c:v>
                </c:pt>
                <c:pt idx="629">
                  <c:v>3.7912211903978199E-2</c:v>
                </c:pt>
                <c:pt idx="630">
                  <c:v>3.2363304208962385E-2</c:v>
                </c:pt>
                <c:pt idx="631">
                  <c:v>3.2728363084737255E-2</c:v>
                </c:pt>
                <c:pt idx="632">
                  <c:v>3.6039092902025116E-2</c:v>
                </c:pt>
                <c:pt idx="633">
                  <c:v>4.6007642908246993E-2</c:v>
                </c:pt>
                <c:pt idx="634">
                  <c:v>3.8831345293126152E-2</c:v>
                </c:pt>
                <c:pt idx="635">
                  <c:v>3.8473134118295338E-2</c:v>
                </c:pt>
                <c:pt idx="636">
                  <c:v>3.627211265902619E-2</c:v>
                </c:pt>
                <c:pt idx="637">
                  <c:v>2.8524550123536496E-2</c:v>
                </c:pt>
                <c:pt idx="638">
                  <c:v>3.7131284709870593E-2</c:v>
                </c:pt>
                <c:pt idx="639">
                  <c:v>3.3874037058216899E-2</c:v>
                </c:pt>
                <c:pt idx="640">
                  <c:v>4.7137286807315437E-2</c:v>
                </c:pt>
                <c:pt idx="641">
                  <c:v>5.0846167079014348E-2</c:v>
                </c:pt>
                <c:pt idx="642">
                  <c:v>5.8865156494197324E-2</c:v>
                </c:pt>
                <c:pt idx="643">
                  <c:v>6.1737824587402512E-2</c:v>
                </c:pt>
                <c:pt idx="644">
                  <c:v>6.2877173917341045E-2</c:v>
                </c:pt>
                <c:pt idx="645">
                  <c:v>6.477617001919822E-2</c:v>
                </c:pt>
                <c:pt idx="646">
                  <c:v>6.130413689800851E-2</c:v>
                </c:pt>
                <c:pt idx="647">
                  <c:v>6.3024723012962469E-2</c:v>
                </c:pt>
                <c:pt idx="648">
                  <c:v>6.6430524288651815E-2</c:v>
                </c:pt>
                <c:pt idx="649">
                  <c:v>7.3257004425002936E-2</c:v>
                </c:pt>
                <c:pt idx="650">
                  <c:v>8.019524956835955E-2</c:v>
                </c:pt>
                <c:pt idx="651">
                  <c:v>7.5099761465831749E-2</c:v>
                </c:pt>
                <c:pt idx="652">
                  <c:v>7.0909766704088328E-2</c:v>
                </c:pt>
                <c:pt idx="653">
                  <c:v>6.8726976996462241E-2</c:v>
                </c:pt>
                <c:pt idx="654">
                  <c:v>6.1109465088543979E-2</c:v>
                </c:pt>
                <c:pt idx="655">
                  <c:v>5.4599308152088355E-2</c:v>
                </c:pt>
                <c:pt idx="656">
                  <c:v>5.9394516020302213E-2</c:v>
                </c:pt>
                <c:pt idx="657">
                  <c:v>6.095411370294479E-2</c:v>
                </c:pt>
                <c:pt idx="658">
                  <c:v>5.4935438354469568E-2</c:v>
                </c:pt>
                <c:pt idx="659">
                  <c:v>5.6711223785367082E-2</c:v>
                </c:pt>
                <c:pt idx="660">
                  <c:v>5.5183013377150925E-2</c:v>
                </c:pt>
                <c:pt idx="661">
                  <c:v>4.9717615679197191E-2</c:v>
                </c:pt>
                <c:pt idx="662">
                  <c:v>4.4353923667424078E-2</c:v>
                </c:pt>
                <c:pt idx="663">
                  <c:v>5.0798090121614847E-2</c:v>
                </c:pt>
                <c:pt idx="664">
                  <c:v>5.6779226127614435E-2</c:v>
                </c:pt>
                <c:pt idx="665">
                  <c:v>5.1749766284371113E-2</c:v>
                </c:pt>
                <c:pt idx="666">
                  <c:v>4.2574168013352232E-2</c:v>
                </c:pt>
                <c:pt idx="667">
                  <c:v>3.8537922549056969E-2</c:v>
                </c:pt>
                <c:pt idx="668">
                  <c:v>2.1205422908130767E-2</c:v>
                </c:pt>
                <c:pt idx="669">
                  <c:v>1.3876845464152132E-2</c:v>
                </c:pt>
                <c:pt idx="670">
                  <c:v>1.0826980230045136E-2</c:v>
                </c:pt>
                <c:pt idx="671">
                  <c:v>1.5597984223660655E-2</c:v>
                </c:pt>
                <c:pt idx="672">
                  <c:v>1.3180538278371179E-2</c:v>
                </c:pt>
                <c:pt idx="673">
                  <c:v>1.4368100411235041E-2</c:v>
                </c:pt>
                <c:pt idx="674">
                  <c:v>1.0649000058007507E-2</c:v>
                </c:pt>
                <c:pt idx="675">
                  <c:v>1.3329627998944105E-2</c:v>
                </c:pt>
                <c:pt idx="676">
                  <c:v>1.6382029632483586E-2</c:v>
                </c:pt>
                <c:pt idx="677">
                  <c:v>2.3886096384447386E-2</c:v>
                </c:pt>
                <c:pt idx="678">
                  <c:v>2.4429217606962594E-2</c:v>
                </c:pt>
                <c:pt idx="679">
                  <c:v>2.1646407808040169E-2</c:v>
                </c:pt>
                <c:pt idx="680">
                  <c:v>3.4594947968807244E-2</c:v>
                </c:pt>
                <c:pt idx="681">
                  <c:v>5.3449017809378274E-2</c:v>
                </c:pt>
                <c:pt idx="682">
                  <c:v>6.1808306789432721E-2</c:v>
                </c:pt>
                <c:pt idx="683">
                  <c:v>6.1814590853659812E-2</c:v>
                </c:pt>
                <c:pt idx="684">
                  <c:v>5.7700290527926912E-2</c:v>
                </c:pt>
                <c:pt idx="685">
                  <c:v>5.4961457757339627E-2</c:v>
                </c:pt>
                <c:pt idx="686">
                  <c:v>6.3426812852008907E-2</c:v>
                </c:pt>
                <c:pt idx="687">
                  <c:v>7.5286869180465787E-2</c:v>
                </c:pt>
                <c:pt idx="688">
                  <c:v>7.9098277341272838E-2</c:v>
                </c:pt>
                <c:pt idx="689">
                  <c:v>8.0775250324059078E-2</c:v>
                </c:pt>
                <c:pt idx="690">
                  <c:v>5.9326120685708861E-2</c:v>
                </c:pt>
                <c:pt idx="691">
                  <c:v>5.571285736635978E-2</c:v>
                </c:pt>
                <c:pt idx="692">
                  <c:v>5.9374153412396158E-2</c:v>
                </c:pt>
                <c:pt idx="693">
                  <c:v>5.1413626275214175E-2</c:v>
                </c:pt>
                <c:pt idx="694">
                  <c:v>4.5750991161508159E-2</c:v>
                </c:pt>
                <c:pt idx="695">
                  <c:v>4.8334961151095146E-2</c:v>
                </c:pt>
                <c:pt idx="696">
                  <c:v>5.1257051944728516E-2</c:v>
                </c:pt>
                <c:pt idx="697">
                  <c:v>4.8404680419644852E-2</c:v>
                </c:pt>
                <c:pt idx="698">
                  <c:v>4.976633138264952E-2</c:v>
                </c:pt>
                <c:pt idx="699">
                  <c:v>6.3644395600951698E-2</c:v>
                </c:pt>
                <c:pt idx="700">
                  <c:v>5.9464893735776791E-2</c:v>
                </c:pt>
                <c:pt idx="701">
                  <c:v>5.2197842285592655E-2</c:v>
                </c:pt>
                <c:pt idx="702">
                  <c:v>5.5706057225091032E-2</c:v>
                </c:pt>
                <c:pt idx="703">
                  <c:v>6.1090027677183523E-2</c:v>
                </c:pt>
                <c:pt idx="704">
                  <c:v>5.2437114303200083E-2</c:v>
                </c:pt>
                <c:pt idx="705">
                  <c:v>5.4318863639544857E-2</c:v>
                </c:pt>
                <c:pt idx="706">
                  <c:v>5.7842863484081408E-2</c:v>
                </c:pt>
                <c:pt idx="707">
                  <c:v>6.3347812262153247E-2</c:v>
                </c:pt>
                <c:pt idx="708">
                  <c:v>6.6279354396152734E-2</c:v>
                </c:pt>
                <c:pt idx="709">
                  <c:v>6.9510707484757184E-2</c:v>
                </c:pt>
                <c:pt idx="710">
                  <c:v>7.1408964962023203E-2</c:v>
                </c:pt>
                <c:pt idx="711">
                  <c:v>7.3759600331980146E-2</c:v>
                </c:pt>
                <c:pt idx="712">
                  <c:v>9.3179681449818919E-2</c:v>
                </c:pt>
                <c:pt idx="713">
                  <c:v>0.10484663356111568</c:v>
                </c:pt>
                <c:pt idx="714">
                  <c:v>9.3533373563711497E-2</c:v>
                </c:pt>
                <c:pt idx="715">
                  <c:v>9.7848852528351182E-2</c:v>
                </c:pt>
                <c:pt idx="716">
                  <c:v>9.7493597270558063E-2</c:v>
                </c:pt>
                <c:pt idx="717">
                  <c:v>0.10111763178598432</c:v>
                </c:pt>
                <c:pt idx="718">
                  <c:v>9.8832741906329735E-2</c:v>
                </c:pt>
                <c:pt idx="719">
                  <c:v>0.1032169696836629</c:v>
                </c:pt>
                <c:pt idx="720">
                  <c:v>0.11083199172880198</c:v>
                </c:pt>
                <c:pt idx="721">
                  <c:v>0.12123746659152757</c:v>
                </c:pt>
                <c:pt idx="722">
                  <c:v>0.11847322937509908</c:v>
                </c:pt>
                <c:pt idx="723">
                  <c:v>0.12307827766623092</c:v>
                </c:pt>
                <c:pt idx="724">
                  <c:v>0.12520612598502323</c:v>
                </c:pt>
                <c:pt idx="725">
                  <c:v>0.11951823114949567</c:v>
                </c:pt>
                <c:pt idx="726">
                  <c:v>0.11570770712513978</c:v>
                </c:pt>
                <c:pt idx="727">
                  <c:v>0.12070492729052318</c:v>
                </c:pt>
                <c:pt idx="728">
                  <c:v>0.12287245194005258</c:v>
                </c:pt>
                <c:pt idx="729">
                  <c:v>0.12650330216797256</c:v>
                </c:pt>
                <c:pt idx="730">
                  <c:v>0.1282296887396176</c:v>
                </c:pt>
                <c:pt idx="731">
                  <c:v>0.13852756426293455</c:v>
                </c:pt>
                <c:pt idx="732">
                  <c:v>0.13971634928769638</c:v>
                </c:pt>
                <c:pt idx="733">
                  <c:v>0.14130038328927574</c:v>
                </c:pt>
                <c:pt idx="734">
                  <c:v>0.14785271742992778</c:v>
                </c:pt>
                <c:pt idx="735">
                  <c:v>0.15215682536082908</c:v>
                </c:pt>
                <c:pt idx="736">
                  <c:v>0.15086851244232558</c:v>
                </c:pt>
                <c:pt idx="737">
                  <c:v>0.14821285641580551</c:v>
                </c:pt>
                <c:pt idx="738">
                  <c:v>0.14718683516409459</c:v>
                </c:pt>
                <c:pt idx="739">
                  <c:v>0.14829813186088103</c:v>
                </c:pt>
                <c:pt idx="740">
                  <c:v>0.14528988470891069</c:v>
                </c:pt>
                <c:pt idx="741">
                  <c:v>0.13518271302759333</c:v>
                </c:pt>
                <c:pt idx="742">
                  <c:v>0.13697352873112167</c:v>
                </c:pt>
                <c:pt idx="743">
                  <c:v>0.14087596131178726</c:v>
                </c:pt>
                <c:pt idx="744">
                  <c:v>0.13507509801897888</c:v>
                </c:pt>
                <c:pt idx="745">
                  <c:v>0.12707772383448601</c:v>
                </c:pt>
                <c:pt idx="746">
                  <c:v>0.12368053668345924</c:v>
                </c:pt>
                <c:pt idx="747">
                  <c:v>0.11517573299923323</c:v>
                </c:pt>
                <c:pt idx="748">
                  <c:v>0.1134402190884034</c:v>
                </c:pt>
                <c:pt idx="749">
                  <c:v>0.10806653648203779</c:v>
                </c:pt>
                <c:pt idx="750">
                  <c:v>0.10585486824131785</c:v>
                </c:pt>
                <c:pt idx="751">
                  <c:v>0.1118882258914643</c:v>
                </c:pt>
                <c:pt idx="752">
                  <c:v>0.10394675550537424</c:v>
                </c:pt>
                <c:pt idx="753">
                  <c:v>0.1063898333234794</c:v>
                </c:pt>
                <c:pt idx="754">
                  <c:v>0.11417402311941782</c:v>
                </c:pt>
                <c:pt idx="755">
                  <c:v>0.11345723956977627</c:v>
                </c:pt>
                <c:pt idx="756">
                  <c:v>0.1118208237106425</c:v>
                </c:pt>
                <c:pt idx="757">
                  <c:v>0.11497146558479121</c:v>
                </c:pt>
                <c:pt idx="758">
                  <c:v>0.11348851617911226</c:v>
                </c:pt>
                <c:pt idx="759">
                  <c:v>0.11922066931710906</c:v>
                </c:pt>
                <c:pt idx="760">
                  <c:v>0.12232999975397851</c:v>
                </c:pt>
                <c:pt idx="761">
                  <c:v>0.11837605448446287</c:v>
                </c:pt>
                <c:pt idx="762">
                  <c:v>0.11936181971591786</c:v>
                </c:pt>
                <c:pt idx="763">
                  <c:v>0.12376019103037128</c:v>
                </c:pt>
                <c:pt idx="764">
                  <c:v>0.12843025364322225</c:v>
                </c:pt>
                <c:pt idx="765">
                  <c:v>0.12876425669658453</c:v>
                </c:pt>
                <c:pt idx="766">
                  <c:v>0.13428886065547962</c:v>
                </c:pt>
                <c:pt idx="767">
                  <c:v>0.13728878801099853</c:v>
                </c:pt>
                <c:pt idx="768">
                  <c:v>0.13689212220833391</c:v>
                </c:pt>
                <c:pt idx="769">
                  <c:v>0.13731306178640301</c:v>
                </c:pt>
                <c:pt idx="770">
                  <c:v>0.13683342858831771</c:v>
                </c:pt>
                <c:pt idx="771">
                  <c:v>0.13851357946281306</c:v>
                </c:pt>
                <c:pt idx="772">
                  <c:v>0.13412925695518052</c:v>
                </c:pt>
                <c:pt idx="773">
                  <c:v>0.13879210638387096</c:v>
                </c:pt>
                <c:pt idx="774">
                  <c:v>0.15006069090560037</c:v>
                </c:pt>
                <c:pt idx="775">
                  <c:v>0.14959658898156181</c:v>
                </c:pt>
                <c:pt idx="776">
                  <c:v>0.1471014335319889</c:v>
                </c:pt>
                <c:pt idx="777">
                  <c:v>0.13604428617785758</c:v>
                </c:pt>
                <c:pt idx="778">
                  <c:v>0.13987946772770776</c:v>
                </c:pt>
                <c:pt idx="779">
                  <c:v>0.13980745392814364</c:v>
                </c:pt>
                <c:pt idx="780">
                  <c:v>0.13198122614055097</c:v>
                </c:pt>
                <c:pt idx="781">
                  <c:v>0.13170599949422301</c:v>
                </c:pt>
                <c:pt idx="782">
                  <c:v>0.14359147005818884</c:v>
                </c:pt>
                <c:pt idx="783">
                  <c:v>0.13966427768991263</c:v>
                </c:pt>
                <c:pt idx="784">
                  <c:v>0.13486282932734883</c:v>
                </c:pt>
                <c:pt idx="785">
                  <c:v>0.13429999949151716</c:v>
                </c:pt>
                <c:pt idx="786">
                  <c:v>0.14498706405405293</c:v>
                </c:pt>
                <c:pt idx="787">
                  <c:v>0.14859071427094117</c:v>
                </c:pt>
                <c:pt idx="788">
                  <c:v>0.16317079056943185</c:v>
                </c:pt>
                <c:pt idx="789">
                  <c:v>0.16402020113214055</c:v>
                </c:pt>
                <c:pt idx="790">
                  <c:v>0.16470148576647314</c:v>
                </c:pt>
                <c:pt idx="791">
                  <c:v>0.16368061943864076</c:v>
                </c:pt>
                <c:pt idx="792">
                  <c:v>0.15923395538311469</c:v>
                </c:pt>
                <c:pt idx="793">
                  <c:v>0.14848610421584396</c:v>
                </c:pt>
                <c:pt idx="794">
                  <c:v>0.15518345294751901</c:v>
                </c:pt>
                <c:pt idx="795">
                  <c:v>0.16233147244860047</c:v>
                </c:pt>
                <c:pt idx="796">
                  <c:v>0.16932373805003098</c:v>
                </c:pt>
                <c:pt idx="797">
                  <c:v>0.16851582432378431</c:v>
                </c:pt>
                <c:pt idx="798">
                  <c:v>0.164507145671559</c:v>
                </c:pt>
                <c:pt idx="799">
                  <c:v>0.16010428373345675</c:v>
                </c:pt>
                <c:pt idx="800">
                  <c:v>0.15823607368197801</c:v>
                </c:pt>
                <c:pt idx="801">
                  <c:v>0.14798557407573576</c:v>
                </c:pt>
                <c:pt idx="802">
                  <c:v>0.14445359529998925</c:v>
                </c:pt>
                <c:pt idx="803">
                  <c:v>0.14181796999151985</c:v>
                </c:pt>
                <c:pt idx="804">
                  <c:v>0.14430375519402827</c:v>
                </c:pt>
                <c:pt idx="805">
                  <c:v>0.14991071661739097</c:v>
                </c:pt>
                <c:pt idx="806">
                  <c:v>0.1497479087070368</c:v>
                </c:pt>
                <c:pt idx="807">
                  <c:v>0.14112017393626419</c:v>
                </c:pt>
                <c:pt idx="808">
                  <c:v>0.13963586281605767</c:v>
                </c:pt>
                <c:pt idx="809">
                  <c:v>0.13818942018898506</c:v>
                </c:pt>
                <c:pt idx="810">
                  <c:v>0.14606300313326726</c:v>
                </c:pt>
                <c:pt idx="811">
                  <c:v>0.15656912362481767</c:v>
                </c:pt>
                <c:pt idx="812">
                  <c:v>0.16254588967814909</c:v>
                </c:pt>
                <c:pt idx="813">
                  <c:v>0.16408707491836338</c:v>
                </c:pt>
                <c:pt idx="814">
                  <c:v>0.17328670467461038</c:v>
                </c:pt>
                <c:pt idx="815">
                  <c:v>0.17692175287068324</c:v>
                </c:pt>
                <c:pt idx="816">
                  <c:v>0.18104547089372935</c:v>
                </c:pt>
                <c:pt idx="817">
                  <c:v>0.18279558254552564</c:v>
                </c:pt>
                <c:pt idx="818">
                  <c:v>0.18440247532544563</c:v>
                </c:pt>
                <c:pt idx="819">
                  <c:v>0.18709165336157585</c:v>
                </c:pt>
                <c:pt idx="820">
                  <c:v>0.19065964761340115</c:v>
                </c:pt>
                <c:pt idx="821">
                  <c:v>0.19598377565924419</c:v>
                </c:pt>
                <c:pt idx="822">
                  <c:v>0.19375765144699764</c:v>
                </c:pt>
                <c:pt idx="823">
                  <c:v>0.18868694644915018</c:v>
                </c:pt>
                <c:pt idx="824">
                  <c:v>0.18386999247471103</c:v>
                </c:pt>
                <c:pt idx="825">
                  <c:v>0.17884788086824988</c:v>
                </c:pt>
                <c:pt idx="826">
                  <c:v>0.17724108713045972</c:v>
                </c:pt>
                <c:pt idx="827">
                  <c:v>0.17839004351341214</c:v>
                </c:pt>
                <c:pt idx="828">
                  <c:v>0.17364271916091278</c:v>
                </c:pt>
                <c:pt idx="829">
                  <c:v>0.16427085998000368</c:v>
                </c:pt>
                <c:pt idx="830">
                  <c:v>0.15925957649000966</c:v>
                </c:pt>
                <c:pt idx="831">
                  <c:v>0.15707966415491148</c:v>
                </c:pt>
                <c:pt idx="832">
                  <c:v>0.15223697047863827</c:v>
                </c:pt>
                <c:pt idx="833">
                  <c:v>0.15233478413952195</c:v>
                </c:pt>
                <c:pt idx="834">
                  <c:v>0.15561261629447176</c:v>
                </c:pt>
                <c:pt idx="835">
                  <c:v>0.14889840781944663</c:v>
                </c:pt>
                <c:pt idx="836">
                  <c:v>0.14087150781398927</c:v>
                </c:pt>
                <c:pt idx="837">
                  <c:v>0.1341454597209657</c:v>
                </c:pt>
                <c:pt idx="838">
                  <c:v>0.13773718282335978</c:v>
                </c:pt>
                <c:pt idx="839">
                  <c:v>0.13965221127952199</c:v>
                </c:pt>
                <c:pt idx="840">
                  <c:v>0.13680538195911107</c:v>
                </c:pt>
                <c:pt idx="841">
                  <c:v>0.13634728281112651</c:v>
                </c:pt>
                <c:pt idx="842">
                  <c:v>0.14099069627982463</c:v>
                </c:pt>
                <c:pt idx="843">
                  <c:v>0.14225426959588194</c:v>
                </c:pt>
                <c:pt idx="844">
                  <c:v>0.14226606467645997</c:v>
                </c:pt>
                <c:pt idx="845">
                  <c:v>0.14357718559892563</c:v>
                </c:pt>
                <c:pt idx="846">
                  <c:v>0.14091211108690205</c:v>
                </c:pt>
                <c:pt idx="847">
                  <c:v>0.14052643426157085</c:v>
                </c:pt>
                <c:pt idx="848">
                  <c:v>0.1357464404637021</c:v>
                </c:pt>
                <c:pt idx="849">
                  <c:v>0.13662440382335483</c:v>
                </c:pt>
                <c:pt idx="850">
                  <c:v>0.14470639228222937</c:v>
                </c:pt>
                <c:pt idx="851">
                  <c:v>0.14282070730074881</c:v>
                </c:pt>
                <c:pt idx="852">
                  <c:v>0.13439783549762918</c:v>
                </c:pt>
                <c:pt idx="853">
                  <c:v>0.13739445175955955</c:v>
                </c:pt>
                <c:pt idx="854">
                  <c:v>0.1358029362272386</c:v>
                </c:pt>
                <c:pt idx="855">
                  <c:v>0.13120072433306018</c:v>
                </c:pt>
                <c:pt idx="856">
                  <c:v>0.12224236354822438</c:v>
                </c:pt>
                <c:pt idx="857">
                  <c:v>0.10519522751445387</c:v>
                </c:pt>
                <c:pt idx="858">
                  <c:v>0.10515644670157132</c:v>
                </c:pt>
                <c:pt idx="859">
                  <c:v>0.10704289094863872</c:v>
                </c:pt>
                <c:pt idx="860">
                  <c:v>0.10737870780680736</c:v>
                </c:pt>
                <c:pt idx="861">
                  <c:v>0.10534051906834874</c:v>
                </c:pt>
                <c:pt idx="862">
                  <c:v>0.10880982063370981</c:v>
                </c:pt>
                <c:pt idx="863">
                  <c:v>0.10824027873587028</c:v>
                </c:pt>
                <c:pt idx="864">
                  <c:v>0.11120925904409895</c:v>
                </c:pt>
                <c:pt idx="865">
                  <c:v>0.11473942764708478</c:v>
                </c:pt>
                <c:pt idx="866">
                  <c:v>0.11379520629974027</c:v>
                </c:pt>
                <c:pt idx="867">
                  <c:v>0.12418149759729458</c:v>
                </c:pt>
                <c:pt idx="868">
                  <c:v>0.12330094005569525</c:v>
                </c:pt>
                <c:pt idx="869">
                  <c:v>0.12705519753871553</c:v>
                </c:pt>
                <c:pt idx="870">
                  <c:v>0.12517975693940664</c:v>
                </c:pt>
                <c:pt idx="871">
                  <c:v>0.12717822983403071</c:v>
                </c:pt>
                <c:pt idx="872">
                  <c:v>0.13650527463448103</c:v>
                </c:pt>
                <c:pt idx="873">
                  <c:v>0.1350914146879707</c:v>
                </c:pt>
                <c:pt idx="874">
                  <c:v>0.13142100418166747</c:v>
                </c:pt>
                <c:pt idx="875">
                  <c:v>0.13274892504141955</c:v>
                </c:pt>
                <c:pt idx="876">
                  <c:v>0.13425176389832139</c:v>
                </c:pt>
                <c:pt idx="877">
                  <c:v>0.13269816781287203</c:v>
                </c:pt>
                <c:pt idx="878">
                  <c:v>0.13344081540063724</c:v>
                </c:pt>
                <c:pt idx="879">
                  <c:v>0.13098719439777362</c:v>
                </c:pt>
                <c:pt idx="880">
                  <c:v>0.12638826094736277</c:v>
                </c:pt>
                <c:pt idx="881">
                  <c:v>0.1240925172856453</c:v>
                </c:pt>
                <c:pt idx="882">
                  <c:v>0.12423662040607186</c:v>
                </c:pt>
                <c:pt idx="883">
                  <c:v>0.11952367812444975</c:v>
                </c:pt>
                <c:pt idx="884">
                  <c:v>0.11834052528417227</c:v>
                </c:pt>
                <c:pt idx="885">
                  <c:v>0.11684572045263408</c:v>
                </c:pt>
                <c:pt idx="886">
                  <c:v>0.11221013917059741</c:v>
                </c:pt>
                <c:pt idx="887">
                  <c:v>0.10493374604344696</c:v>
                </c:pt>
                <c:pt idx="888">
                  <c:v>0.10470167959898236</c:v>
                </c:pt>
                <c:pt idx="889">
                  <c:v>0.10141589831043629</c:v>
                </c:pt>
                <c:pt idx="890">
                  <c:v>0.10184727674347038</c:v>
                </c:pt>
                <c:pt idx="891">
                  <c:v>9.8562814657884745E-2</c:v>
                </c:pt>
                <c:pt idx="892">
                  <c:v>0.10042856233286646</c:v>
                </c:pt>
                <c:pt idx="893">
                  <c:v>8.8402510903939691E-2</c:v>
                </c:pt>
                <c:pt idx="894">
                  <c:v>7.9240957357086694E-2</c:v>
                </c:pt>
                <c:pt idx="895">
                  <c:v>8.1545000806000134E-2</c:v>
                </c:pt>
                <c:pt idx="896">
                  <c:v>8.0512610225978554E-2</c:v>
                </c:pt>
                <c:pt idx="897">
                  <c:v>8.9644856797756356E-2</c:v>
                </c:pt>
                <c:pt idx="898">
                  <c:v>8.3932956701729955E-2</c:v>
                </c:pt>
                <c:pt idx="899">
                  <c:v>8.2931367324797112E-2</c:v>
                </c:pt>
                <c:pt idx="900">
                  <c:v>8.8011464224065916E-2</c:v>
                </c:pt>
                <c:pt idx="901">
                  <c:v>8.8571173247094626E-2</c:v>
                </c:pt>
                <c:pt idx="902">
                  <c:v>7.5805815608960048E-2</c:v>
                </c:pt>
                <c:pt idx="903">
                  <c:v>7.4726787966832076E-2</c:v>
                </c:pt>
                <c:pt idx="904">
                  <c:v>7.3355269827426239E-2</c:v>
                </c:pt>
                <c:pt idx="905">
                  <c:v>7.375614819219023E-2</c:v>
                </c:pt>
                <c:pt idx="906">
                  <c:v>6.8338459508227034E-2</c:v>
                </c:pt>
                <c:pt idx="907">
                  <c:v>6.1732407743005702E-2</c:v>
                </c:pt>
                <c:pt idx="908">
                  <c:v>6.0712959880816486E-2</c:v>
                </c:pt>
                <c:pt idx="909">
                  <c:v>5.9987848805434174E-2</c:v>
                </c:pt>
                <c:pt idx="910">
                  <c:v>6.6074210342027762E-2</c:v>
                </c:pt>
                <c:pt idx="911">
                  <c:v>6.1458351498752561E-2</c:v>
                </c:pt>
                <c:pt idx="912">
                  <c:v>6.6768870901781074E-2</c:v>
                </c:pt>
                <c:pt idx="913">
                  <c:v>7.6517861142645804E-2</c:v>
                </c:pt>
                <c:pt idx="914">
                  <c:v>7.6178368178068556E-2</c:v>
                </c:pt>
                <c:pt idx="915">
                  <c:v>7.5201130127079852E-2</c:v>
                </c:pt>
                <c:pt idx="916">
                  <c:v>7.3961835975242973E-2</c:v>
                </c:pt>
                <c:pt idx="917">
                  <c:v>7.0341736495197482E-2</c:v>
                </c:pt>
                <c:pt idx="918">
                  <c:v>6.9934435736851652E-2</c:v>
                </c:pt>
                <c:pt idx="919">
                  <c:v>7.8560125399157466E-2</c:v>
                </c:pt>
                <c:pt idx="920">
                  <c:v>8.4628132022594782E-2</c:v>
                </c:pt>
                <c:pt idx="921">
                  <c:v>9.2263588204605451E-2</c:v>
                </c:pt>
                <c:pt idx="922">
                  <c:v>9.5050294917030209E-2</c:v>
                </c:pt>
                <c:pt idx="923">
                  <c:v>0.1017532922532649</c:v>
                </c:pt>
                <c:pt idx="924">
                  <c:v>9.8731269522477794E-2</c:v>
                </c:pt>
                <c:pt idx="925">
                  <c:v>9.351598547048634E-2</c:v>
                </c:pt>
                <c:pt idx="926">
                  <c:v>9.0971766630811413E-2</c:v>
                </c:pt>
                <c:pt idx="927">
                  <c:v>9.7976126731819546E-2</c:v>
                </c:pt>
                <c:pt idx="928">
                  <c:v>9.8046288365402301E-2</c:v>
                </c:pt>
                <c:pt idx="929">
                  <c:v>9.6414969254481342E-2</c:v>
                </c:pt>
                <c:pt idx="930">
                  <c:v>8.926152092326145E-2</c:v>
                </c:pt>
                <c:pt idx="931">
                  <c:v>7.9037627986034753E-2</c:v>
                </c:pt>
                <c:pt idx="932">
                  <c:v>7.7913080817676228E-2</c:v>
                </c:pt>
                <c:pt idx="933">
                  <c:v>7.659099070955655E-2</c:v>
                </c:pt>
                <c:pt idx="934">
                  <c:v>7.6229877065183693E-2</c:v>
                </c:pt>
                <c:pt idx="935">
                  <c:v>7.6582718264302851E-2</c:v>
                </c:pt>
                <c:pt idx="936">
                  <c:v>6.6279133468138074E-2</c:v>
                </c:pt>
                <c:pt idx="937">
                  <c:v>6.8769622663314101E-2</c:v>
                </c:pt>
                <c:pt idx="938">
                  <c:v>6.4059428028646836E-2</c:v>
                </c:pt>
                <c:pt idx="939">
                  <c:v>6.2184395722202357E-2</c:v>
                </c:pt>
                <c:pt idx="940">
                  <c:v>6.3380119838525539E-2</c:v>
                </c:pt>
                <c:pt idx="941">
                  <c:v>5.9998874723341977E-2</c:v>
                </c:pt>
                <c:pt idx="942">
                  <c:v>5.145970826687396E-2</c:v>
                </c:pt>
                <c:pt idx="943">
                  <c:v>5.0817818638028811E-2</c:v>
                </c:pt>
                <c:pt idx="944">
                  <c:v>5.6667759895708825E-2</c:v>
                </c:pt>
                <c:pt idx="945">
                  <c:v>5.8444910725236499E-2</c:v>
                </c:pt>
                <c:pt idx="946">
                  <c:v>5.8827787227939243E-2</c:v>
                </c:pt>
                <c:pt idx="947">
                  <c:v>5.1849054040500553E-2</c:v>
                </c:pt>
                <c:pt idx="948">
                  <c:v>5.3245892506051051E-2</c:v>
                </c:pt>
                <c:pt idx="949">
                  <c:v>5.1455803064606398E-2</c:v>
                </c:pt>
                <c:pt idx="950">
                  <c:v>5.5152896353351299E-2</c:v>
                </c:pt>
                <c:pt idx="951">
                  <c:v>5.2322558007241171E-2</c:v>
                </c:pt>
                <c:pt idx="952">
                  <c:v>4.3345965622510474E-2</c:v>
                </c:pt>
                <c:pt idx="953">
                  <c:v>3.9837457966113488E-2</c:v>
                </c:pt>
                <c:pt idx="954">
                  <c:v>4.1771807103621494E-2</c:v>
                </c:pt>
                <c:pt idx="955">
                  <c:v>4.4561532371257373E-2</c:v>
                </c:pt>
                <c:pt idx="956">
                  <c:v>5.2521682986439333E-2</c:v>
                </c:pt>
                <c:pt idx="957">
                  <c:v>5.5427630876675016E-2</c:v>
                </c:pt>
                <c:pt idx="958">
                  <c:v>4.7929261825224501E-2</c:v>
                </c:pt>
                <c:pt idx="959">
                  <c:v>4.9635725836635558E-2</c:v>
                </c:pt>
                <c:pt idx="960">
                  <c:v>4.7008117528902993E-2</c:v>
                </c:pt>
                <c:pt idx="961">
                  <c:v>4.6108338162513807E-2</c:v>
                </c:pt>
                <c:pt idx="962">
                  <c:v>4.2609693796908932E-2</c:v>
                </c:pt>
                <c:pt idx="963">
                  <c:v>4.3851467247421727E-2</c:v>
                </c:pt>
                <c:pt idx="964">
                  <c:v>4.5934681802121458E-2</c:v>
                </c:pt>
                <c:pt idx="965">
                  <c:v>4.4677062417320612E-2</c:v>
                </c:pt>
                <c:pt idx="966">
                  <c:v>4.5211613557349706E-2</c:v>
                </c:pt>
                <c:pt idx="967">
                  <c:v>3.7383864980321313E-2</c:v>
                </c:pt>
                <c:pt idx="968">
                  <c:v>3.7591685363032035E-2</c:v>
                </c:pt>
                <c:pt idx="969">
                  <c:v>3.2991786338939066E-2</c:v>
                </c:pt>
                <c:pt idx="970">
                  <c:v>2.2326295700251686E-2</c:v>
                </c:pt>
                <c:pt idx="971">
                  <c:v>2.8012354093796432E-2</c:v>
                </c:pt>
                <c:pt idx="972">
                  <c:v>3.6015070576976616E-2</c:v>
                </c:pt>
                <c:pt idx="973">
                  <c:v>3.7331456455463652E-2</c:v>
                </c:pt>
                <c:pt idx="974">
                  <c:v>4.03172357765893E-2</c:v>
                </c:pt>
                <c:pt idx="975">
                  <c:v>4.6205628506323926E-2</c:v>
                </c:pt>
                <c:pt idx="976">
                  <c:v>5.2330423217760158E-2</c:v>
                </c:pt>
                <c:pt idx="977">
                  <c:v>6.5062502437984504E-2</c:v>
                </c:pt>
                <c:pt idx="978">
                  <c:v>6.0650340992888463E-2</c:v>
                </c:pt>
                <c:pt idx="979">
                  <c:v>6.2229351407043776E-2</c:v>
                </c:pt>
                <c:pt idx="980">
                  <c:v>6.3883569640269533E-2</c:v>
                </c:pt>
                <c:pt idx="981">
                  <c:v>6.7073027024665999E-2</c:v>
                </c:pt>
                <c:pt idx="982">
                  <c:v>6.3515480760913512E-2</c:v>
                </c:pt>
                <c:pt idx="983">
                  <c:v>6.2004063886268446E-2</c:v>
                </c:pt>
                <c:pt idx="984">
                  <c:v>5.9491286490057416E-2</c:v>
                </c:pt>
                <c:pt idx="985">
                  <c:v>5.4555713833816299E-2</c:v>
                </c:pt>
                <c:pt idx="986">
                  <c:v>5.3408213660607884E-2</c:v>
                </c:pt>
                <c:pt idx="987">
                  <c:v>4.5714652717939286E-2</c:v>
                </c:pt>
                <c:pt idx="988">
                  <c:v>4.2030133263734726E-2</c:v>
                </c:pt>
                <c:pt idx="989">
                  <c:v>3.9332775969217915E-2</c:v>
                </c:pt>
                <c:pt idx="990">
                  <c:v>4.3004517742165405E-2</c:v>
                </c:pt>
                <c:pt idx="991">
                  <c:v>3.9927754022018425E-2</c:v>
                </c:pt>
                <c:pt idx="992">
                  <c:v>3.5938558834518353E-2</c:v>
                </c:pt>
                <c:pt idx="993">
                  <c:v>3.7077949377218866E-2</c:v>
                </c:pt>
                <c:pt idx="994">
                  <c:v>2.93324734455086E-2</c:v>
                </c:pt>
                <c:pt idx="995">
                  <c:v>1.9490888444620991E-2</c:v>
                </c:pt>
                <c:pt idx="996">
                  <c:v>1.9105600436870485E-2</c:v>
                </c:pt>
                <c:pt idx="997">
                  <c:v>1.4784791956949928E-2</c:v>
                </c:pt>
                <c:pt idx="998">
                  <c:v>1.8174328923066696E-2</c:v>
                </c:pt>
                <c:pt idx="999">
                  <c:v>1.3271051207197737E-2</c:v>
                </c:pt>
                <c:pt idx="1000">
                  <c:v>9.7521354700365048E-3</c:v>
                </c:pt>
                <c:pt idx="1001">
                  <c:v>1.0241767263041157E-2</c:v>
                </c:pt>
                <c:pt idx="1002">
                  <c:v>-4.1098886598832651E-3</c:v>
                </c:pt>
                <c:pt idx="1003">
                  <c:v>-5.4012445004664178E-3</c:v>
                </c:pt>
                <c:pt idx="1004">
                  <c:v>-1.791125941834415E-2</c:v>
                </c:pt>
                <c:pt idx="1005">
                  <c:v>-1.8677021970306296E-2</c:v>
                </c:pt>
                <c:pt idx="1006">
                  <c:v>-1.7486151928497562E-2</c:v>
                </c:pt>
                <c:pt idx="1007">
                  <c:v>-2.4301671336380171E-2</c:v>
                </c:pt>
                <c:pt idx="1008">
                  <c:v>-1.8864054150287024E-2</c:v>
                </c:pt>
                <c:pt idx="1009">
                  <c:v>-1.1025356076853288E-2</c:v>
                </c:pt>
                <c:pt idx="1010">
                  <c:v>-4.5504076457359988E-3</c:v>
                </c:pt>
                <c:pt idx="1011">
                  <c:v>-1.4737173320410468E-3</c:v>
                </c:pt>
                <c:pt idx="1012">
                  <c:v>1.6812778111292559E-3</c:v>
                </c:pt>
                <c:pt idx="1013">
                  <c:v>7.3938674110651803E-3</c:v>
                </c:pt>
                <c:pt idx="1014">
                  <c:v>8.826678789106257E-3</c:v>
                </c:pt>
                <c:pt idx="1015">
                  <c:v>1.1644339635566991E-3</c:v>
                </c:pt>
                <c:pt idx="1016">
                  <c:v>-3.5783980309104235E-3</c:v>
                </c:pt>
                <c:pt idx="1017">
                  <c:v>-3.9574346167381425E-3</c:v>
                </c:pt>
                <c:pt idx="1018">
                  <c:v>-4.7178289747443758E-3</c:v>
                </c:pt>
                <c:pt idx="1019">
                  <c:v>-7.6276418866859652E-3</c:v>
                </c:pt>
                <c:pt idx="1020">
                  <c:v>-2.5618354477953131E-3</c:v>
                </c:pt>
                <c:pt idx="1021">
                  <c:v>2.5924376805375182E-4</c:v>
                </c:pt>
                <c:pt idx="1022">
                  <c:v>3.9882532546866578E-3</c:v>
                </c:pt>
                <c:pt idx="1023">
                  <c:v>1.3702530765685728E-3</c:v>
                </c:pt>
                <c:pt idx="1024">
                  <c:v>7.9345916621620383E-3</c:v>
                </c:pt>
                <c:pt idx="1025">
                  <c:v>8.6263445565617491E-3</c:v>
                </c:pt>
                <c:pt idx="1026">
                  <c:v>9.1513028013187059E-3</c:v>
                </c:pt>
                <c:pt idx="1027">
                  <c:v>1.2362925237877076E-2</c:v>
                </c:pt>
                <c:pt idx="1028">
                  <c:v>1.6947825649275439E-2</c:v>
                </c:pt>
                <c:pt idx="1029">
                  <c:v>1.4213109809648961E-2</c:v>
                </c:pt>
                <c:pt idx="1030">
                  <c:v>6.4701391541640563E-3</c:v>
                </c:pt>
                <c:pt idx="1031">
                  <c:v>8.8313367663431785E-3</c:v>
                </c:pt>
                <c:pt idx="1032">
                  <c:v>8.4971228625101425E-3</c:v>
                </c:pt>
                <c:pt idx="1033">
                  <c:v>3.1112329418118145E-3</c:v>
                </c:pt>
                <c:pt idx="1034">
                  <c:v>1.4465603124342863E-3</c:v>
                </c:pt>
                <c:pt idx="1035">
                  <c:v>-2.9253465261368516E-3</c:v>
                </c:pt>
                <c:pt idx="1036">
                  <c:v>-6.4978114809480791E-3</c:v>
                </c:pt>
                <c:pt idx="1037">
                  <c:v>-7.400540538762046E-3</c:v>
                </c:pt>
                <c:pt idx="1038">
                  <c:v>-8.9977301168479018E-3</c:v>
                </c:pt>
                <c:pt idx="1039">
                  <c:v>-1.3463962733078039E-2</c:v>
                </c:pt>
                <c:pt idx="1040">
                  <c:v>-1.6960536746213561E-2</c:v>
                </c:pt>
                <c:pt idx="1041">
                  <c:v>-1.9505750477637696E-2</c:v>
                </c:pt>
                <c:pt idx="1042">
                  <c:v>-1.7483992354818678E-2</c:v>
                </c:pt>
                <c:pt idx="1043">
                  <c:v>-1.9568667240287718E-2</c:v>
                </c:pt>
                <c:pt idx="1044">
                  <c:v>-1.995583990405092E-2</c:v>
                </c:pt>
                <c:pt idx="1045">
                  <c:v>-1.662054721519568E-2</c:v>
                </c:pt>
                <c:pt idx="1046">
                  <c:v>-1.6304351579122134E-2</c:v>
                </c:pt>
                <c:pt idx="1047">
                  <c:v>-1.7595530887084987E-2</c:v>
                </c:pt>
                <c:pt idx="1048">
                  <c:v>-1.5415698265139444E-2</c:v>
                </c:pt>
                <c:pt idx="1049">
                  <c:v>-1.5941026965365257E-2</c:v>
                </c:pt>
                <c:pt idx="1050">
                  <c:v>-1.3456310302258245E-2</c:v>
                </c:pt>
                <c:pt idx="1051">
                  <c:v>-5.8054064042936115E-3</c:v>
                </c:pt>
                <c:pt idx="1052">
                  <c:v>-9.2606794362448674E-3</c:v>
                </c:pt>
                <c:pt idx="1053">
                  <c:v>-1.4303948575783765E-2</c:v>
                </c:pt>
                <c:pt idx="1054">
                  <c:v>-2.1459103359379172E-2</c:v>
                </c:pt>
                <c:pt idx="1055">
                  <c:v>-2.2257490682950687E-2</c:v>
                </c:pt>
                <c:pt idx="1056">
                  <c:v>-1.408363418261005E-2</c:v>
                </c:pt>
                <c:pt idx="1057">
                  <c:v>-1.6214990075949731E-2</c:v>
                </c:pt>
                <c:pt idx="1058">
                  <c:v>-1.2991180680528513E-2</c:v>
                </c:pt>
                <c:pt idx="1059">
                  <c:v>-1.174079007050477E-2</c:v>
                </c:pt>
                <c:pt idx="1060">
                  <c:v>-1.7816016452339212E-2</c:v>
                </c:pt>
                <c:pt idx="1061">
                  <c:v>-1.4740741051939232E-2</c:v>
                </c:pt>
                <c:pt idx="1062">
                  <c:v>-1.016295482219165E-2</c:v>
                </c:pt>
                <c:pt idx="1063">
                  <c:v>-4.5317445522933264E-3</c:v>
                </c:pt>
                <c:pt idx="1064">
                  <c:v>-5.2393350949163642E-3</c:v>
                </c:pt>
                <c:pt idx="1065">
                  <c:v>-3.5912343027861837E-3</c:v>
                </c:pt>
                <c:pt idx="1066">
                  <c:v>-3.307193057304314E-3</c:v>
                </c:pt>
                <c:pt idx="1067">
                  <c:v>6.3442864020768486E-4</c:v>
                </c:pt>
                <c:pt idx="1068">
                  <c:v>5.7220356743098444E-3</c:v>
                </c:pt>
                <c:pt idx="1069">
                  <c:v>2.5940412904720156E-2</c:v>
                </c:pt>
                <c:pt idx="1070">
                  <c:v>1.7452348354977443E-2</c:v>
                </c:pt>
                <c:pt idx="1071">
                  <c:v>9.3953177253583986E-3</c:v>
                </c:pt>
                <c:pt idx="1072">
                  <c:v>1.4676750730745147E-2</c:v>
                </c:pt>
                <c:pt idx="1073">
                  <c:v>1.9440113393061842E-2</c:v>
                </c:pt>
                <c:pt idx="1074">
                  <c:v>2.9125324744137426E-2</c:v>
                </c:pt>
                <c:pt idx="1075">
                  <c:v>3.3728540017317066E-2</c:v>
                </c:pt>
                <c:pt idx="1076">
                  <c:v>3.3382018596808227E-2</c:v>
                </c:pt>
                <c:pt idx="1077">
                  <c:v>3.5624783493379053E-2</c:v>
                </c:pt>
                <c:pt idx="1078">
                  <c:v>4.8090630278120772E-2</c:v>
                </c:pt>
                <c:pt idx="1079">
                  <c:v>4.3342670261705352E-2</c:v>
                </c:pt>
                <c:pt idx="1080">
                  <c:v>3.8392226999519274E-2</c:v>
                </c:pt>
                <c:pt idx="1081">
                  <c:v>3.4934025692812787E-2</c:v>
                </c:pt>
                <c:pt idx="1082">
                  <c:v>3.8153018388994986E-2</c:v>
                </c:pt>
                <c:pt idx="1083">
                  <c:v>3.7224347018744552E-2</c:v>
                </c:pt>
                <c:pt idx="1084">
                  <c:v>3.4245515315604491E-2</c:v>
                </c:pt>
                <c:pt idx="1085">
                  <c:v>3.197066204390997E-2</c:v>
                </c:pt>
                <c:pt idx="1086">
                  <c:v>3.2528875019669057E-2</c:v>
                </c:pt>
                <c:pt idx="1087">
                  <c:v>3.8509867655385999E-2</c:v>
                </c:pt>
                <c:pt idx="1088">
                  <c:v>3.1739608521460294E-2</c:v>
                </c:pt>
                <c:pt idx="1089">
                  <c:v>3.5204416367994762E-2</c:v>
                </c:pt>
                <c:pt idx="1090">
                  <c:v>3.4041779723289478E-2</c:v>
                </c:pt>
                <c:pt idx="1091">
                  <c:v>2.8631233959087843E-2</c:v>
                </c:pt>
                <c:pt idx="1092">
                  <c:v>2.3203019628615706E-2</c:v>
                </c:pt>
                <c:pt idx="1093">
                  <c:v>1.6938770696158012E-2</c:v>
                </c:pt>
                <c:pt idx="1094">
                  <c:v>8.3180863107109593E-3</c:v>
                </c:pt>
                <c:pt idx="1095">
                  <c:v>1.0842001405508173E-2</c:v>
                </c:pt>
                <c:pt idx="1096">
                  <c:v>1.0680512080406102E-2</c:v>
                </c:pt>
                <c:pt idx="1097">
                  <c:v>7.9567715930302096E-3</c:v>
                </c:pt>
                <c:pt idx="1098">
                  <c:v>6.276945536495826E-3</c:v>
                </c:pt>
                <c:pt idx="1099">
                  <c:v>-2.4352793035767872E-3</c:v>
                </c:pt>
                <c:pt idx="1100">
                  <c:v>2.9736614671506123E-3</c:v>
                </c:pt>
                <c:pt idx="1101">
                  <c:v>2.9111313618388479E-3</c:v>
                </c:pt>
                <c:pt idx="1102">
                  <c:v>1.1524754021607908E-3</c:v>
                </c:pt>
                <c:pt idx="1103">
                  <c:v>-7.4896932747892109E-4</c:v>
                </c:pt>
                <c:pt idx="1104">
                  <c:v>5.3056530980877259E-4</c:v>
                </c:pt>
                <c:pt idx="1105">
                  <c:v>5.8905625686838103E-3</c:v>
                </c:pt>
                <c:pt idx="1106">
                  <c:v>8.9233537542336983E-3</c:v>
                </c:pt>
                <c:pt idx="1107">
                  <c:v>1.3980105737376625E-2</c:v>
                </c:pt>
                <c:pt idx="1108">
                  <c:v>1.9238124259440936E-2</c:v>
                </c:pt>
                <c:pt idx="1109">
                  <c:v>2.5217764138149579E-2</c:v>
                </c:pt>
                <c:pt idx="1110">
                  <c:v>2.5894394818781086E-2</c:v>
                </c:pt>
                <c:pt idx="1111">
                  <c:v>2.5623469553348266E-2</c:v>
                </c:pt>
                <c:pt idx="1112">
                  <c:v>2.7550546133021436E-2</c:v>
                </c:pt>
                <c:pt idx="1113">
                  <c:v>2.5114217910059744E-2</c:v>
                </c:pt>
                <c:pt idx="1114">
                  <c:v>3.2052244565504373E-2</c:v>
                </c:pt>
                <c:pt idx="1115">
                  <c:v>3.9453685492484292E-2</c:v>
                </c:pt>
                <c:pt idx="1116">
                  <c:v>3.6245420883490032E-2</c:v>
                </c:pt>
                <c:pt idx="1117">
                  <c:v>3.4266806171403541E-2</c:v>
                </c:pt>
                <c:pt idx="1118">
                  <c:v>3.0754328686932175E-2</c:v>
                </c:pt>
                <c:pt idx="1119">
                  <c:v>3.5543707862148666E-2</c:v>
                </c:pt>
                <c:pt idx="1120">
                  <c:v>4.1501317419594841E-2</c:v>
                </c:pt>
                <c:pt idx="1121">
                  <c:v>3.9735078894171494E-2</c:v>
                </c:pt>
                <c:pt idx="1122">
                  <c:v>4.7841926309758698E-2</c:v>
                </c:pt>
                <c:pt idx="1123">
                  <c:v>5.5611103204326828E-2</c:v>
                </c:pt>
                <c:pt idx="1124">
                  <c:v>6.6808299191280729E-2</c:v>
                </c:pt>
                <c:pt idx="1125">
                  <c:v>6.2467219932982987E-2</c:v>
                </c:pt>
                <c:pt idx="1126">
                  <c:v>5.7734055344377921E-2</c:v>
                </c:pt>
                <c:pt idx="1127">
                  <c:v>6.4721465400527922E-2</c:v>
                </c:pt>
                <c:pt idx="1128">
                  <c:v>5.9263774100069666E-2</c:v>
                </c:pt>
                <c:pt idx="1129">
                  <c:v>5.5565200990761898E-2</c:v>
                </c:pt>
                <c:pt idx="1130">
                  <c:v>4.9254574278869256E-2</c:v>
                </c:pt>
                <c:pt idx="1131">
                  <c:v>4.2468114903202903E-2</c:v>
                </c:pt>
                <c:pt idx="1132">
                  <c:v>3.5903756695798483E-2</c:v>
                </c:pt>
                <c:pt idx="1133">
                  <c:v>3.2429181105747995E-2</c:v>
                </c:pt>
                <c:pt idx="1134">
                  <c:v>3.3706163017306112E-2</c:v>
                </c:pt>
                <c:pt idx="1135">
                  <c:v>3.6994744953169789E-2</c:v>
                </c:pt>
                <c:pt idx="1136">
                  <c:v>3.5781642507579203E-2</c:v>
                </c:pt>
                <c:pt idx="1137">
                  <c:v>3.3232411378563143E-2</c:v>
                </c:pt>
                <c:pt idx="1138">
                  <c:v>3.5222529586520057E-2</c:v>
                </c:pt>
                <c:pt idx="1139">
                  <c:v>3.880466637438662E-2</c:v>
                </c:pt>
                <c:pt idx="1140">
                  <c:v>3.1162954822943956E-2</c:v>
                </c:pt>
                <c:pt idx="1141">
                  <c:v>2.8976468414180667E-2</c:v>
                </c:pt>
                <c:pt idx="1142">
                  <c:v>2.8553352179973901E-2</c:v>
                </c:pt>
                <c:pt idx="1143">
                  <c:v>2.8069814654801739E-2</c:v>
                </c:pt>
                <c:pt idx="1144">
                  <c:v>2.9573471506505467E-2</c:v>
                </c:pt>
                <c:pt idx="1145">
                  <c:v>3.285783452894897E-2</c:v>
                </c:pt>
                <c:pt idx="1146">
                  <c:v>2.4748797330376826E-2</c:v>
                </c:pt>
                <c:pt idx="1147">
                  <c:v>2.7293317971599507E-2</c:v>
                </c:pt>
                <c:pt idx="1148">
                  <c:v>2.5447858681391988E-2</c:v>
                </c:pt>
                <c:pt idx="1149">
                  <c:v>2.9892841931986158E-2</c:v>
                </c:pt>
                <c:pt idx="1150">
                  <c:v>3.3568200594951803E-2</c:v>
                </c:pt>
                <c:pt idx="1151">
                  <c:v>3.3451821326140552E-2</c:v>
                </c:pt>
                <c:pt idx="1152">
                  <c:v>3.821560058372353E-2</c:v>
                </c:pt>
                <c:pt idx="1153">
                  <c:v>4.7574522488393445E-2</c:v>
                </c:pt>
                <c:pt idx="1154">
                  <c:v>5.1821921218853095E-2</c:v>
                </c:pt>
                <c:pt idx="1155">
                  <c:v>5.8454312876244474E-2</c:v>
                </c:pt>
                <c:pt idx="1156">
                  <c:v>6.1989949605663064E-2</c:v>
                </c:pt>
                <c:pt idx="1157">
                  <c:v>6.5611722233545278E-2</c:v>
                </c:pt>
                <c:pt idx="1158">
                  <c:v>6.749183514368351E-2</c:v>
                </c:pt>
                <c:pt idx="1159">
                  <c:v>7.8240163658681805E-2</c:v>
                </c:pt>
                <c:pt idx="1160">
                  <c:v>8.086677755402305E-2</c:v>
                </c:pt>
                <c:pt idx="1161">
                  <c:v>6.8592480955923074E-2</c:v>
                </c:pt>
                <c:pt idx="1162">
                  <c:v>4.8293395638936421E-2</c:v>
                </c:pt>
                <c:pt idx="1163">
                  <c:v>4.6920939425220798E-2</c:v>
                </c:pt>
                <c:pt idx="1164">
                  <c:v>5.1000632449886396E-2</c:v>
                </c:pt>
                <c:pt idx="1165">
                  <c:v>5.1935687333127811E-2</c:v>
                </c:pt>
                <c:pt idx="1166">
                  <c:v>5.6183147689568003E-2</c:v>
                </c:pt>
                <c:pt idx="1167">
                  <c:v>5.16772349924981E-2</c:v>
                </c:pt>
                <c:pt idx="1168">
                  <c:v>4.4536322359323144E-2</c:v>
                </c:pt>
                <c:pt idx="1169">
                  <c:v>4.8197761812522444E-2</c:v>
                </c:pt>
                <c:pt idx="1170">
                  <c:v>4.7610153757736695E-2</c:v>
                </c:pt>
                <c:pt idx="1171">
                  <c:v>4.0940282643645798E-2</c:v>
                </c:pt>
                <c:pt idx="1172">
                  <c:v>4.0555990319419477E-2</c:v>
                </c:pt>
                <c:pt idx="1173">
                  <c:v>4.4896387524956394E-2</c:v>
                </c:pt>
                <c:pt idx="1174">
                  <c:v>4.8706212036520924E-2</c:v>
                </c:pt>
                <c:pt idx="1175">
                  <c:v>4.8793009772598372E-2</c:v>
                </c:pt>
                <c:pt idx="1176">
                  <c:v>4.7343493410460846E-2</c:v>
                </c:pt>
                <c:pt idx="1177">
                  <c:v>5.2657828281112984E-2</c:v>
                </c:pt>
                <c:pt idx="1178">
                  <c:v>5.1095805147882478E-2</c:v>
                </c:pt>
                <c:pt idx="1179">
                  <c:v>5.0692359895051053E-2</c:v>
                </c:pt>
                <c:pt idx="1180">
                  <c:v>5.4643348115678503E-2</c:v>
                </c:pt>
                <c:pt idx="1181">
                  <c:v>5.4067728864344522E-2</c:v>
                </c:pt>
                <c:pt idx="1182">
                  <c:v>5.3543278169058572E-2</c:v>
                </c:pt>
                <c:pt idx="1183">
                  <c:v>5.3416714003914789E-2</c:v>
                </c:pt>
                <c:pt idx="1184">
                  <c:v>5.0855099121291714E-2</c:v>
                </c:pt>
                <c:pt idx="1185">
                  <c:v>4.7239433903502048E-2</c:v>
                </c:pt>
                <c:pt idx="1186">
                  <c:v>4.2472083687701501E-2</c:v>
                </c:pt>
                <c:pt idx="1187">
                  <c:v>4.2434658639550094E-2</c:v>
                </c:pt>
                <c:pt idx="1188">
                  <c:v>3.6581827653445975E-2</c:v>
                </c:pt>
                <c:pt idx="1189">
                  <c:v>2.0862650531764615E-2</c:v>
                </c:pt>
                <c:pt idx="1190">
                  <c:v>3.3207187981632691E-2</c:v>
                </c:pt>
                <c:pt idx="1191">
                  <c:v>4.4363277487515118E-2</c:v>
                </c:pt>
                <c:pt idx="1192">
                  <c:v>5.1365249221234421E-2</c:v>
                </c:pt>
                <c:pt idx="1193">
                  <c:v>4.8266128442107759E-2</c:v>
                </c:pt>
                <c:pt idx="1194">
                  <c:v>3.9935346977335362E-2</c:v>
                </c:pt>
                <c:pt idx="1195">
                  <c:v>2.3665318518752754E-2</c:v>
                </c:pt>
                <c:pt idx="1196">
                  <c:v>1.4337587097861704E-2</c:v>
                </c:pt>
                <c:pt idx="1197">
                  <c:v>5.7684783675111539E-3</c:v>
                </c:pt>
                <c:pt idx="1198">
                  <c:v>-3.7833269015177251E-3</c:v>
                </c:pt>
                <c:pt idx="1199">
                  <c:v>-3.9081828728737555E-4</c:v>
                </c:pt>
                <c:pt idx="1200">
                  <c:v>9.8263374324436548E-4</c:v>
                </c:pt>
                <c:pt idx="1201">
                  <c:v>1.1337362073904123E-2</c:v>
                </c:pt>
                <c:pt idx="1202">
                  <c:v>1.3006910555765971E-2</c:v>
                </c:pt>
                <c:pt idx="1203">
                  <c:v>1.0662689888106591E-2</c:v>
                </c:pt>
                <c:pt idx="1204">
                  <c:v>1.0553476772575454E-2</c:v>
                </c:pt>
                <c:pt idx="1205">
                  <c:v>1.576055720070646E-2</c:v>
                </c:pt>
                <c:pt idx="1206">
                  <c:v>1.4550904366626316E-2</c:v>
                </c:pt>
                <c:pt idx="1207">
                  <c:v>1.0640023460463777E-2</c:v>
                </c:pt>
                <c:pt idx="1208">
                  <c:v>1.6642073582963102E-2</c:v>
                </c:pt>
                <c:pt idx="1209">
                  <c:v>1.5649198389928731E-2</c:v>
                </c:pt>
                <c:pt idx="1210">
                  <c:v>2.218467448633521E-2</c:v>
                </c:pt>
                <c:pt idx="1211">
                  <c:v>1.7960420488195794E-2</c:v>
                </c:pt>
                <c:pt idx="1212">
                  <c:v>2.6577617824560695E-2</c:v>
                </c:pt>
                <c:pt idx="1213">
                  <c:v>3.2116520220710543E-2</c:v>
                </c:pt>
                <c:pt idx="1214">
                  <c:v>3.9567898953202674E-2</c:v>
                </c:pt>
                <c:pt idx="1215">
                  <c:v>3.3888260187432406E-2</c:v>
                </c:pt>
                <c:pt idx="1216">
                  <c:v>3.694732645256904E-2</c:v>
                </c:pt>
                <c:pt idx="1217">
                  <c:v>3.720099108338637E-2</c:v>
                </c:pt>
                <c:pt idx="1218">
                  <c:v>3.8501758628064486E-2</c:v>
                </c:pt>
                <c:pt idx="1219">
                  <c:v>4.2591001249328908E-2</c:v>
                </c:pt>
                <c:pt idx="1220">
                  <c:v>3.3648007413479508E-2</c:v>
                </c:pt>
                <c:pt idx="1221">
                  <c:v>3.3577602902981729E-2</c:v>
                </c:pt>
                <c:pt idx="1222">
                  <c:v>3.6602913850261709E-2</c:v>
                </c:pt>
                <c:pt idx="1223">
                  <c:v>3.8306455699552711E-2</c:v>
                </c:pt>
                <c:pt idx="1224">
                  <c:v>3.3699674084152198E-2</c:v>
                </c:pt>
                <c:pt idx="1225">
                  <c:v>2.9214189058536233E-2</c:v>
                </c:pt>
                <c:pt idx="1226">
                  <c:v>2.6896977215846496E-2</c:v>
                </c:pt>
                <c:pt idx="1227">
                  <c:v>2.1903994944029614E-2</c:v>
                </c:pt>
                <c:pt idx="1228">
                  <c:v>1.9024150685995167E-2</c:v>
                </c:pt>
                <c:pt idx="1229">
                  <c:v>1.4698414281816286E-2</c:v>
                </c:pt>
                <c:pt idx="1230">
                  <c:v>9.7696883344415841E-3</c:v>
                </c:pt>
                <c:pt idx="1231">
                  <c:v>1.082230196245404E-2</c:v>
                </c:pt>
                <c:pt idx="1232">
                  <c:v>7.8853116191663908E-3</c:v>
                </c:pt>
                <c:pt idx="1233">
                  <c:v>9.5530350123678165E-3</c:v>
                </c:pt>
                <c:pt idx="1234">
                  <c:v>1.3693915773890453E-2</c:v>
                </c:pt>
                <c:pt idx="1235">
                  <c:v>1.4878215596203948E-2</c:v>
                </c:pt>
                <c:pt idx="1236">
                  <c:v>1.6449547291258027E-2</c:v>
                </c:pt>
                <c:pt idx="1237">
                  <c:v>2.345630247877617E-2</c:v>
                </c:pt>
                <c:pt idx="1238">
                  <c:v>2.3010439212722833E-2</c:v>
                </c:pt>
                <c:pt idx="1239">
                  <c:v>2.1159558651675292E-2</c:v>
                </c:pt>
                <c:pt idx="1240">
                  <c:v>2.0045656726895178E-2</c:v>
                </c:pt>
                <c:pt idx="1241">
                  <c:v>2.2404226061395915E-2</c:v>
                </c:pt>
                <c:pt idx="1242">
                  <c:v>2.6132595141858728E-2</c:v>
                </c:pt>
                <c:pt idx="1243">
                  <c:v>2.3605269870752954E-2</c:v>
                </c:pt>
                <c:pt idx="1244">
                  <c:v>2.6326872980702243E-2</c:v>
                </c:pt>
                <c:pt idx="1245">
                  <c:v>3.102410448587678E-2</c:v>
                </c:pt>
                <c:pt idx="1246">
                  <c:v>3.4829130202915115E-2</c:v>
                </c:pt>
                <c:pt idx="1247">
                  <c:v>3.4137003316912162E-2</c:v>
                </c:pt>
                <c:pt idx="1248">
                  <c:v>3.2593481340591035E-2</c:v>
                </c:pt>
                <c:pt idx="1249">
                  <c:v>2.7748719150815893E-2</c:v>
                </c:pt>
                <c:pt idx="1250">
                  <c:v>2.7210117331521344E-2</c:v>
                </c:pt>
                <c:pt idx="1251">
                  <c:v>3.1612593287969837E-2</c:v>
                </c:pt>
                <c:pt idx="1252">
                  <c:v>3.3058201285523614E-2</c:v>
                </c:pt>
                <c:pt idx="1253">
                  <c:v>3.5058087317274556E-2</c:v>
                </c:pt>
                <c:pt idx="1254">
                  <c:v>3.6694071839606046E-2</c:v>
                </c:pt>
                <c:pt idx="1255">
                  <c:v>4.1197654310342502E-2</c:v>
                </c:pt>
                <c:pt idx="1256">
                  <c:v>4.5206360260897416E-2</c:v>
                </c:pt>
                <c:pt idx="1257">
                  <c:v>4.4526456355280741E-2</c:v>
                </c:pt>
                <c:pt idx="1258">
                  <c:v>4.2751363847489676E-2</c:v>
                </c:pt>
                <c:pt idx="1259">
                  <c:v>4.2832981001521109E-2</c:v>
                </c:pt>
                <c:pt idx="1260">
                  <c:v>4.2480355920957225E-2</c:v>
                </c:pt>
                <c:pt idx="1261">
                  <c:v>4.7645789759629853E-2</c:v>
                </c:pt>
                <c:pt idx="1262">
                  <c:v>5.10744599011006E-2</c:v>
                </c:pt>
                <c:pt idx="1263">
                  <c:v>5.3718466440071611E-2</c:v>
                </c:pt>
                <c:pt idx="1264">
                  <c:v>5.4562367058532901E-2</c:v>
                </c:pt>
                <c:pt idx="1265">
                  <c:v>5.3304323033287915E-2</c:v>
                </c:pt>
                <c:pt idx="1266">
                  <c:v>5.4777253836894912E-2</c:v>
                </c:pt>
                <c:pt idx="1267">
                  <c:v>5.4899016912395293E-2</c:v>
                </c:pt>
                <c:pt idx="1268">
                  <c:v>5.9270021354905111E-2</c:v>
                </c:pt>
                <c:pt idx="1269">
                  <c:v>6.1770687259733004E-2</c:v>
                </c:pt>
                <c:pt idx="1270">
                  <c:v>6.2261305373375153E-2</c:v>
                </c:pt>
                <c:pt idx="1271">
                  <c:v>6.3597247789051625E-2</c:v>
                </c:pt>
                <c:pt idx="1272">
                  <c:v>6.2441364226373031E-2</c:v>
                </c:pt>
                <c:pt idx="1273">
                  <c:v>5.7824774339406693E-2</c:v>
                </c:pt>
                <c:pt idx="1274">
                  <c:v>5.4554271426281442E-2</c:v>
                </c:pt>
                <c:pt idx="1275">
                  <c:v>4.7658223629370999E-2</c:v>
                </c:pt>
                <c:pt idx="1276">
                  <c:v>5.1758542571157529E-2</c:v>
                </c:pt>
                <c:pt idx="1277">
                  <c:v>5.2614188003446971E-2</c:v>
                </c:pt>
                <c:pt idx="1278">
                  <c:v>5.3136838550637888E-2</c:v>
                </c:pt>
                <c:pt idx="1279">
                  <c:v>4.52595529106945E-2</c:v>
                </c:pt>
                <c:pt idx="1280">
                  <c:v>4.4935715242793606E-2</c:v>
                </c:pt>
                <c:pt idx="1281">
                  <c:v>5.9035902050505573E-2</c:v>
                </c:pt>
                <c:pt idx="1282">
                  <c:v>7.6196074482871801E-2</c:v>
                </c:pt>
                <c:pt idx="1283">
                  <c:v>7.950721264687588E-2</c:v>
                </c:pt>
                <c:pt idx="1284">
                  <c:v>7.538283341665597E-2</c:v>
                </c:pt>
                <c:pt idx="1285">
                  <c:v>8.2475655379907531E-2</c:v>
                </c:pt>
                <c:pt idx="1286">
                  <c:v>8.4510782376426397E-2</c:v>
                </c:pt>
                <c:pt idx="1287">
                  <c:v>8.7085958470887403E-2</c:v>
                </c:pt>
                <c:pt idx="1288">
                  <c:v>8.7160939872461984E-2</c:v>
                </c:pt>
                <c:pt idx="1289">
                  <c:v>8.0896010983244171E-2</c:v>
                </c:pt>
                <c:pt idx="1290">
                  <c:v>8.5298990085811655E-2</c:v>
                </c:pt>
                <c:pt idx="1291">
                  <c:v>7.6975841847134463E-2</c:v>
                </c:pt>
                <c:pt idx="1292">
                  <c:v>6.7020581874763119E-2</c:v>
                </c:pt>
                <c:pt idx="1293">
                  <c:v>6.3508929509890732E-2</c:v>
                </c:pt>
                <c:pt idx="1294">
                  <c:v>7.954838704140621E-2</c:v>
                </c:pt>
                <c:pt idx="1295">
                  <c:v>7.9354939953788728E-2</c:v>
                </c:pt>
                <c:pt idx="1296">
                  <c:v>8.2198963659877444E-2</c:v>
                </c:pt>
                <c:pt idx="1297">
                  <c:v>8.0593767781895309E-2</c:v>
                </c:pt>
                <c:pt idx="1298">
                  <c:v>8.5091401322154647E-2</c:v>
                </c:pt>
                <c:pt idx="1299">
                  <c:v>8.7031151982055466E-2</c:v>
                </c:pt>
                <c:pt idx="1300">
                  <c:v>8.7821168811208494E-2</c:v>
                </c:pt>
                <c:pt idx="1301">
                  <c:v>9.0515022421703062E-2</c:v>
                </c:pt>
                <c:pt idx="1302">
                  <c:v>9.3600633220379592E-2</c:v>
                </c:pt>
                <c:pt idx="1303">
                  <c:v>8.4684317112984298E-2</c:v>
                </c:pt>
                <c:pt idx="1304">
                  <c:v>8.2930179411956795E-2</c:v>
                </c:pt>
                <c:pt idx="1305">
                  <c:v>8.4137426168809926E-2</c:v>
                </c:pt>
                <c:pt idx="1306">
                  <c:v>9.4614596569684961E-2</c:v>
                </c:pt>
                <c:pt idx="1307">
                  <c:v>9.7024536862284405E-2</c:v>
                </c:pt>
                <c:pt idx="1308">
                  <c:v>9.992945428199218E-2</c:v>
                </c:pt>
                <c:pt idx="1309">
                  <c:v>9.7214126519219679E-2</c:v>
                </c:pt>
                <c:pt idx="1310">
                  <c:v>9.5899254229184328E-2</c:v>
                </c:pt>
                <c:pt idx="1311">
                  <c:v>9.4021068292623688E-2</c:v>
                </c:pt>
                <c:pt idx="1312">
                  <c:v>9.0352262901841396E-2</c:v>
                </c:pt>
                <c:pt idx="1313">
                  <c:v>8.9873736084387312E-2</c:v>
                </c:pt>
                <c:pt idx="1314">
                  <c:v>9.0548503198088159E-2</c:v>
                </c:pt>
                <c:pt idx="1315">
                  <c:v>9.765917303942917E-2</c:v>
                </c:pt>
                <c:pt idx="1316">
                  <c:v>0.10061948656029895</c:v>
                </c:pt>
                <c:pt idx="1317">
                  <c:v>9.8138526415227467E-2</c:v>
                </c:pt>
                <c:pt idx="1318">
                  <c:v>9.6263230131275357E-2</c:v>
                </c:pt>
                <c:pt idx="1319">
                  <c:v>8.5823393284677918E-2</c:v>
                </c:pt>
                <c:pt idx="1320">
                  <c:v>8.6652961701283449E-2</c:v>
                </c:pt>
                <c:pt idx="1321">
                  <c:v>7.3155234464910679E-2</c:v>
                </c:pt>
                <c:pt idx="1322">
                  <c:v>5.5716815598168212E-2</c:v>
                </c:pt>
                <c:pt idx="1323">
                  <c:v>5.6559474460774473E-2</c:v>
                </c:pt>
                <c:pt idx="1324">
                  <c:v>6.6267758405489374E-2</c:v>
                </c:pt>
                <c:pt idx="1325">
                  <c:v>6.102435407388751E-2</c:v>
                </c:pt>
                <c:pt idx="1326">
                  <c:v>5.7175586637186138E-2</c:v>
                </c:pt>
                <c:pt idx="1327">
                  <c:v>5.2645581321886459E-2</c:v>
                </c:pt>
                <c:pt idx="1328">
                  <c:v>3.9884316919208018E-2</c:v>
                </c:pt>
                <c:pt idx="1329">
                  <c:v>4.2951075294644037E-2</c:v>
                </c:pt>
                <c:pt idx="1330">
                  <c:v>5.0140611899436083E-2</c:v>
                </c:pt>
                <c:pt idx="1331">
                  <c:v>5.7077411249449872E-2</c:v>
                </c:pt>
                <c:pt idx="1332">
                  <c:v>4.9112000818373636E-2</c:v>
                </c:pt>
                <c:pt idx="1333">
                  <c:v>4.2827304764219143E-2</c:v>
                </c:pt>
                <c:pt idx="1334">
                  <c:v>5.1035374650866938E-2</c:v>
                </c:pt>
                <c:pt idx="1335">
                  <c:v>4.6853181498857532E-2</c:v>
                </c:pt>
                <c:pt idx="1336">
                  <c:v>4.1928919096819284E-2</c:v>
                </c:pt>
                <c:pt idx="1337">
                  <c:v>3.6018291833967542E-2</c:v>
                </c:pt>
                <c:pt idx="1338">
                  <c:v>2.2666621875571336E-2</c:v>
                </c:pt>
                <c:pt idx="1339">
                  <c:v>2.1697161905526396E-2</c:v>
                </c:pt>
                <c:pt idx="1340">
                  <c:v>1.4249638927645414E-2</c:v>
                </c:pt>
                <c:pt idx="1341">
                  <c:v>1.3576897142048461E-2</c:v>
                </c:pt>
                <c:pt idx="1342">
                  <c:v>1.6588774654966887E-2</c:v>
                </c:pt>
                <c:pt idx="1343">
                  <c:v>1.2858212850147321E-2</c:v>
                </c:pt>
                <c:pt idx="1344">
                  <c:v>1.4167944770146379E-2</c:v>
                </c:pt>
                <c:pt idx="1345">
                  <c:v>6.8204406182288402E-3</c:v>
                </c:pt>
                <c:pt idx="1346">
                  <c:v>7.5376161269853359E-3</c:v>
                </c:pt>
                <c:pt idx="1347">
                  <c:v>1.6010487837492926E-2</c:v>
                </c:pt>
                <c:pt idx="1348">
                  <c:v>1.7045609469855449E-2</c:v>
                </c:pt>
                <c:pt idx="1349">
                  <c:v>2.0810331241079005E-2</c:v>
                </c:pt>
                <c:pt idx="1350">
                  <c:v>2.8517710363876514E-2</c:v>
                </c:pt>
                <c:pt idx="1351">
                  <c:v>3.1631173714314453E-2</c:v>
                </c:pt>
                <c:pt idx="1352">
                  <c:v>3.4654188116997497E-2</c:v>
                </c:pt>
                <c:pt idx="1353">
                  <c:v>3.6007839202910175E-2</c:v>
                </c:pt>
                <c:pt idx="1354">
                  <c:v>3.4379283184674314E-2</c:v>
                </c:pt>
                <c:pt idx="1355">
                  <c:v>3.6169517650955996E-2</c:v>
                </c:pt>
                <c:pt idx="1356">
                  <c:v>3.8792771451257702E-2</c:v>
                </c:pt>
                <c:pt idx="1357">
                  <c:v>3.786052968950937E-2</c:v>
                </c:pt>
                <c:pt idx="1358">
                  <c:v>3.1757245685266833E-2</c:v>
                </c:pt>
                <c:pt idx="1359">
                  <c:v>3.7484385484430005E-2</c:v>
                </c:pt>
                <c:pt idx="1360">
                  <c:v>3.526924832807099E-2</c:v>
                </c:pt>
                <c:pt idx="1361">
                  <c:v>3.8022326474313139E-2</c:v>
                </c:pt>
                <c:pt idx="1362">
                  <c:v>3.2962511635921565E-2</c:v>
                </c:pt>
                <c:pt idx="1363">
                  <c:v>2.7011227890002321E-2</c:v>
                </c:pt>
                <c:pt idx="1364">
                  <c:v>2.6461318891496388E-2</c:v>
                </c:pt>
                <c:pt idx="1365">
                  <c:v>2.5023588578073852E-2</c:v>
                </c:pt>
                <c:pt idx="1366">
                  <c:v>2.9989804066309578E-2</c:v>
                </c:pt>
                <c:pt idx="1367">
                  <c:v>3.5816430252072706E-2</c:v>
                </c:pt>
                <c:pt idx="1368">
                  <c:v>3.2144250661912066E-2</c:v>
                </c:pt>
                <c:pt idx="1369">
                  <c:v>3.2011791439076509E-2</c:v>
                </c:pt>
                <c:pt idx="1370">
                  <c:v>3.4047719799751075E-2</c:v>
                </c:pt>
                <c:pt idx="1371">
                  <c:v>2.7915013555141366E-2</c:v>
                </c:pt>
                <c:pt idx="1372">
                  <c:v>2.7563031924649595E-2</c:v>
                </c:pt>
                <c:pt idx="1373">
                  <c:v>2.9039085538850706E-2</c:v>
                </c:pt>
                <c:pt idx="1374">
                  <c:v>2.808023178738539E-2</c:v>
                </c:pt>
                <c:pt idx="1375">
                  <c:v>2.7108610709285275E-2</c:v>
                </c:pt>
                <c:pt idx="1376">
                  <c:v>2.5367544207390846E-2</c:v>
                </c:pt>
                <c:pt idx="1377">
                  <c:v>2.5148071272240946E-2</c:v>
                </c:pt>
                <c:pt idx="1378">
                  <c:v>2.8467605094139925E-2</c:v>
                </c:pt>
                <c:pt idx="1379">
                  <c:v>2.8431856988624826E-2</c:v>
                </c:pt>
                <c:pt idx="1380">
                  <c:v>2.9966587428123637E-2</c:v>
                </c:pt>
                <c:pt idx="1381">
                  <c:v>2.3950091689854069E-2</c:v>
                </c:pt>
                <c:pt idx="1382">
                  <c:v>2.3506694694371832E-2</c:v>
                </c:pt>
                <c:pt idx="1383">
                  <c:v>2.464538372155145E-2</c:v>
                </c:pt>
                <c:pt idx="1384">
                  <c:v>2.0705006841682749E-2</c:v>
                </c:pt>
                <c:pt idx="1385">
                  <c:v>1.5339415889510821E-2</c:v>
                </c:pt>
                <c:pt idx="1386">
                  <c:v>2.0122902512688334E-2</c:v>
                </c:pt>
                <c:pt idx="1387">
                  <c:v>1.9485051744171589E-2</c:v>
                </c:pt>
                <c:pt idx="1388">
                  <c:v>1.7452325334293972E-2</c:v>
                </c:pt>
                <c:pt idx="1389">
                  <c:v>1.9457091256971815E-2</c:v>
                </c:pt>
                <c:pt idx="1390">
                  <c:v>1.7929058595104852E-2</c:v>
                </c:pt>
                <c:pt idx="1391">
                  <c:v>1.7959676379797784E-2</c:v>
                </c:pt>
                <c:pt idx="1392">
                  <c:v>1.4975296648987557E-2</c:v>
                </c:pt>
                <c:pt idx="1393">
                  <c:v>1.3178187134879504E-2</c:v>
                </c:pt>
                <c:pt idx="1394">
                  <c:v>7.9925056717673471E-3</c:v>
                </c:pt>
                <c:pt idx="1395">
                  <c:v>1.5707905928178612E-2</c:v>
                </c:pt>
                <c:pt idx="1396">
                  <c:v>1.1942988054823855E-2</c:v>
                </c:pt>
                <c:pt idx="1397">
                  <c:v>1.1511395982381156E-2</c:v>
                </c:pt>
                <c:pt idx="1398">
                  <c:v>7.6455787570381961E-3</c:v>
                </c:pt>
                <c:pt idx="1399">
                  <c:v>-3.26783051681101E-4</c:v>
                </c:pt>
                <c:pt idx="1400">
                  <c:v>1.1800061641558113E-3</c:v>
                </c:pt>
                <c:pt idx="1401">
                  <c:v>4.1462977323409866E-3</c:v>
                </c:pt>
                <c:pt idx="1402">
                  <c:v>-1.6096632572455416E-3</c:v>
                </c:pt>
                <c:pt idx="1403">
                  <c:v>-2.7531698747786937E-3</c:v>
                </c:pt>
                <c:pt idx="1404">
                  <c:v>-1.0841964691371997E-2</c:v>
                </c:pt>
                <c:pt idx="1405">
                  <c:v>-1.8865426458452905E-2</c:v>
                </c:pt>
                <c:pt idx="1406">
                  <c:v>-2.9224906129209138E-2</c:v>
                </c:pt>
                <c:pt idx="1407">
                  <c:v>-2.6668519930959977E-2</c:v>
                </c:pt>
                <c:pt idx="1408">
                  <c:v>-2.2073843400698845E-2</c:v>
                </c:pt>
                <c:pt idx="1409">
                  <c:v>-2.3370562118128824E-2</c:v>
                </c:pt>
                <c:pt idx="1410">
                  <c:v>-3.4319124015457003E-2</c:v>
                </c:pt>
                <c:pt idx="1411">
                  <c:v>-2.4968740315282067E-2</c:v>
                </c:pt>
                <c:pt idx="1412">
                  <c:v>-2.2298403089122454E-2</c:v>
                </c:pt>
                <c:pt idx="1413">
                  <c:v>-4.2650764901830507E-2</c:v>
                </c:pt>
                <c:pt idx="1414">
                  <c:v>-6.6411798084494711E-2</c:v>
                </c:pt>
                <c:pt idx="1415">
                  <c:v>-7.8761476433325539E-2</c:v>
                </c:pt>
                <c:pt idx="1416">
                  <c:v>-8.3996301291076492E-2</c:v>
                </c:pt>
                <c:pt idx="1417">
                  <c:v>-8.9432380587681992E-2</c:v>
                </c:pt>
                <c:pt idx="1418">
                  <c:v>-9.9816752534321318E-2</c:v>
                </c:pt>
                <c:pt idx="1419">
                  <c:v>-9.1229529929295339E-2</c:v>
                </c:pt>
                <c:pt idx="1420">
                  <c:v>-8.4461634041627431E-2</c:v>
                </c:pt>
                <c:pt idx="1421">
                  <c:v>-7.998561927326342E-2</c:v>
                </c:pt>
                <c:pt idx="1422">
                  <c:v>-8.3373304153058103E-2</c:v>
                </c:pt>
                <c:pt idx="1423">
                  <c:v>-7.2908424540746641E-2</c:v>
                </c:pt>
                <c:pt idx="1424">
                  <c:v>-7.0178261056688007E-2</c:v>
                </c:pt>
                <c:pt idx="1425">
                  <c:v>-6.7977002560416167E-2</c:v>
                </c:pt>
                <c:pt idx="1426">
                  <c:v>-7.1695533066038153E-2</c:v>
                </c:pt>
                <c:pt idx="1427">
                  <c:v>-7.2304082926166968E-2</c:v>
                </c:pt>
                <c:pt idx="1428">
                  <c:v>-7.2329281444968418E-2</c:v>
                </c:pt>
                <c:pt idx="1429">
                  <c:v>-7.1829178472578636E-2</c:v>
                </c:pt>
                <c:pt idx="1430">
                  <c:v>-6.7452746522212781E-2</c:v>
                </c:pt>
                <c:pt idx="1431">
                  <c:v>-6.1617295885915913E-2</c:v>
                </c:pt>
                <c:pt idx="1432">
                  <c:v>-7.1670519683141309E-2</c:v>
                </c:pt>
                <c:pt idx="1433">
                  <c:v>-7.7302093896189472E-2</c:v>
                </c:pt>
                <c:pt idx="1434">
                  <c:v>-7.9330975965062001E-2</c:v>
                </c:pt>
                <c:pt idx="1435">
                  <c:v>-8.0192994239297599E-2</c:v>
                </c:pt>
                <c:pt idx="1436">
                  <c:v>-7.5919307640463507E-2</c:v>
                </c:pt>
                <c:pt idx="1437">
                  <c:v>-6.6602618357977317E-2</c:v>
                </c:pt>
                <c:pt idx="1438">
                  <c:v>-6.0989482448419174E-2</c:v>
                </c:pt>
                <c:pt idx="1439">
                  <c:v>-4.5290864464357705E-2</c:v>
                </c:pt>
                <c:pt idx="1440">
                  <c:v>-4.070085158961656E-2</c:v>
                </c:pt>
                <c:pt idx="1441">
                  <c:v>-3.3191867815705156E-2</c:v>
                </c:pt>
                <c:pt idx="1442">
                  <c:v>-2.4412280020242871E-2</c:v>
                </c:pt>
                <c:pt idx="1443">
                  <c:v>-2.4095421375696313E-2</c:v>
                </c:pt>
                <c:pt idx="1444">
                  <c:v>-3.4459703095192529E-2</c:v>
                </c:pt>
                <c:pt idx="1445">
                  <c:v>-3.6212169048324805E-2</c:v>
                </c:pt>
                <c:pt idx="1446">
                  <c:v>-2.9923611499335978E-2</c:v>
                </c:pt>
                <c:pt idx="1447">
                  <c:v>-4.2697651066019193E-2</c:v>
                </c:pt>
                <c:pt idx="1448">
                  <c:v>-3.2324971938092917E-2</c:v>
                </c:pt>
                <c:pt idx="1449">
                  <c:v>-2.9350879438221344E-2</c:v>
                </c:pt>
                <c:pt idx="1450">
                  <c:v>-3.428088409613661E-2</c:v>
                </c:pt>
                <c:pt idx="1451">
                  <c:v>-3.7839438933119363E-2</c:v>
                </c:pt>
                <c:pt idx="1452">
                  <c:v>-3.2254503237635346E-2</c:v>
                </c:pt>
                <c:pt idx="1453">
                  <c:v>-2.33608814241415E-2</c:v>
                </c:pt>
                <c:pt idx="1454">
                  <c:v>-2.6239970786576583E-2</c:v>
                </c:pt>
                <c:pt idx="1455">
                  <c:v>-2.2935441430159242E-2</c:v>
                </c:pt>
                <c:pt idx="1456">
                  <c:v>-2.4877902683342112E-2</c:v>
                </c:pt>
                <c:pt idx="1457">
                  <c:v>-1.9397890030578901E-2</c:v>
                </c:pt>
                <c:pt idx="1458">
                  <c:v>-3.0065830992824782E-3</c:v>
                </c:pt>
                <c:pt idx="1459">
                  <c:v>4.1831869976240998E-3</c:v>
                </c:pt>
                <c:pt idx="1460">
                  <c:v>1.6221302259670889E-2</c:v>
                </c:pt>
                <c:pt idx="1461">
                  <c:v>1.7315905242151652E-2</c:v>
                </c:pt>
                <c:pt idx="1462">
                  <c:v>5.9447710343794036E-3</c:v>
                </c:pt>
                <c:pt idx="1463">
                  <c:v>1.0305176004648864E-2</c:v>
                </c:pt>
                <c:pt idx="1464">
                  <c:v>1.6722063560063338E-2</c:v>
                </c:pt>
                <c:pt idx="1465">
                  <c:v>2.8213010556400464E-2</c:v>
                </c:pt>
                <c:pt idx="1466">
                  <c:v>3.0428150000529453E-2</c:v>
                </c:pt>
                <c:pt idx="1467">
                  <c:v>2.3546956084987469E-2</c:v>
                </c:pt>
                <c:pt idx="1468">
                  <c:v>2.78550493852876E-2</c:v>
                </c:pt>
                <c:pt idx="1469">
                  <c:v>2.6435931614281483E-2</c:v>
                </c:pt>
                <c:pt idx="1470">
                  <c:v>2.6218727488510396E-2</c:v>
                </c:pt>
                <c:pt idx="1471">
                  <c:v>2.4297867141356733E-2</c:v>
                </c:pt>
                <c:pt idx="1472">
                  <c:v>2.4521326862774862E-2</c:v>
                </c:pt>
                <c:pt idx="1473">
                  <c:v>2.2894788294263613E-2</c:v>
                </c:pt>
                <c:pt idx="1474">
                  <c:v>2.6555922348548977E-2</c:v>
                </c:pt>
                <c:pt idx="1475">
                  <c:v>2.6944520944496064E-2</c:v>
                </c:pt>
                <c:pt idx="1476">
                  <c:v>2.3664069753712491E-2</c:v>
                </c:pt>
                <c:pt idx="1477">
                  <c:v>2.1771581279916408E-2</c:v>
                </c:pt>
                <c:pt idx="1478">
                  <c:v>2.8513975728188923E-2</c:v>
                </c:pt>
                <c:pt idx="1479">
                  <c:v>2.3367160065263182E-2</c:v>
                </c:pt>
                <c:pt idx="1480">
                  <c:v>2.346419022262447E-2</c:v>
                </c:pt>
                <c:pt idx="1481">
                  <c:v>2.4276434978551586E-2</c:v>
                </c:pt>
                <c:pt idx="1482">
                  <c:v>2.9736371976189613E-2</c:v>
                </c:pt>
                <c:pt idx="1483">
                  <c:v>3.1658266483277853E-2</c:v>
                </c:pt>
                <c:pt idx="1484">
                  <c:v>3.3011222020150166E-2</c:v>
                </c:pt>
                <c:pt idx="1485">
                  <c:v>2.8416157178603685E-2</c:v>
                </c:pt>
                <c:pt idx="1486">
                  <c:v>2.9045549396357284E-2</c:v>
                </c:pt>
                <c:pt idx="1487">
                  <c:v>2.561503731785586E-2</c:v>
                </c:pt>
                <c:pt idx="1488">
                  <c:v>2.3118561811664273E-2</c:v>
                </c:pt>
                <c:pt idx="1489">
                  <c:v>2.5853920399319108E-2</c:v>
                </c:pt>
                <c:pt idx="1490">
                  <c:v>2.4184102144238606E-2</c:v>
                </c:pt>
                <c:pt idx="1491">
                  <c:v>2.8308395216326776E-2</c:v>
                </c:pt>
                <c:pt idx="1492">
                  <c:v>3.2185324066657195E-2</c:v>
                </c:pt>
                <c:pt idx="1493">
                  <c:v>3.2217598629028288E-2</c:v>
                </c:pt>
                <c:pt idx="1494">
                  <c:v>2.8528237140171164E-2</c:v>
                </c:pt>
                <c:pt idx="1495">
                  <c:v>2.3760586021508434E-2</c:v>
                </c:pt>
                <c:pt idx="1496">
                  <c:v>1.9322055612963185E-2</c:v>
                </c:pt>
                <c:pt idx="1497">
                  <c:v>2.367505821032978E-2</c:v>
                </c:pt>
                <c:pt idx="1498">
                  <c:v>2.3909686440231726E-2</c:v>
                </c:pt>
                <c:pt idx="1499">
                  <c:v>2.1088995248955023E-2</c:v>
                </c:pt>
                <c:pt idx="1500">
                  <c:v>1.1844633033349927E-2</c:v>
                </c:pt>
                <c:pt idx="1501">
                  <c:v>7.3800920433826356E-3</c:v>
                </c:pt>
                <c:pt idx="1502">
                  <c:v>1.2334797611962101E-2</c:v>
                </c:pt>
                <c:pt idx="1503">
                  <c:v>1.1726443676219667E-2</c:v>
                </c:pt>
                <c:pt idx="1504">
                  <c:v>1.1541744586285763E-2</c:v>
                </c:pt>
                <c:pt idx="1505">
                  <c:v>1.423043045224559E-2</c:v>
                </c:pt>
                <c:pt idx="1506">
                  <c:v>1.6037203255828247E-2</c:v>
                </c:pt>
                <c:pt idx="1507">
                  <c:v>1.7483479893707132E-2</c:v>
                </c:pt>
                <c:pt idx="1508">
                  <c:v>1.662058814355194E-2</c:v>
                </c:pt>
                <c:pt idx="1509">
                  <c:v>1.3755692230694283E-2</c:v>
                </c:pt>
                <c:pt idx="1510">
                  <c:v>1.7802413310633369E-2</c:v>
                </c:pt>
                <c:pt idx="1511">
                  <c:v>2.3376581458323997E-2</c:v>
                </c:pt>
                <c:pt idx="1512">
                  <c:v>2.2151269788402761E-2</c:v>
                </c:pt>
                <c:pt idx="1513">
                  <c:v>2.3598096028226934E-2</c:v>
                </c:pt>
                <c:pt idx="1514">
                  <c:v>3.0126782196297164E-2</c:v>
                </c:pt>
                <c:pt idx="1515">
                  <c:v>2.3143769016087612E-2</c:v>
                </c:pt>
                <c:pt idx="1516">
                  <c:v>2.1127401831532611E-2</c:v>
                </c:pt>
                <c:pt idx="1517">
                  <c:v>1.8989062829321668E-2</c:v>
                </c:pt>
                <c:pt idx="1518">
                  <c:v>2.1666208856826241E-2</c:v>
                </c:pt>
                <c:pt idx="1519">
                  <c:v>2.8328104671279331E-2</c:v>
                </c:pt>
                <c:pt idx="1520">
                  <c:v>2.8190923773860233E-2</c:v>
                </c:pt>
                <c:pt idx="1521">
                  <c:v>2.9511626676109293E-2</c:v>
                </c:pt>
                <c:pt idx="1522">
                  <c:v>3.9628668962643498E-2</c:v>
                </c:pt>
                <c:pt idx="1523">
                  <c:v>4.2364227234919394E-2</c:v>
                </c:pt>
                <c:pt idx="1524">
                  <c:v>5.956286620588136E-2</c:v>
                </c:pt>
                <c:pt idx="1525">
                  <c:v>6.0675513924708158E-2</c:v>
                </c:pt>
                <c:pt idx="1526">
                  <c:v>6.5485189161821999E-2</c:v>
                </c:pt>
                <c:pt idx="1527">
                  <c:v>5.8092421149740225E-2</c:v>
                </c:pt>
                <c:pt idx="1528">
                  <c:v>5.6800057706485552E-2</c:v>
                </c:pt>
                <c:pt idx="1529">
                  <c:v>6.1449141963390019E-2</c:v>
                </c:pt>
                <c:pt idx="1530">
                  <c:v>7.0673869351315144E-2</c:v>
                </c:pt>
                <c:pt idx="1531">
                  <c:v>7.2097588661554468E-2</c:v>
                </c:pt>
                <c:pt idx="1532">
                  <c:v>8.2055301653416901E-2</c:v>
                </c:pt>
                <c:pt idx="1533">
                  <c:v>0.10293769632474792</c:v>
                </c:pt>
                <c:pt idx="1534">
                  <c:v>0.11263151760455137</c:v>
                </c:pt>
                <c:pt idx="1535">
                  <c:v>0.11345392223106754</c:v>
                </c:pt>
                <c:pt idx="1536">
                  <c:v>0.11468759545183405</c:v>
                </c:pt>
                <c:pt idx="1537">
                  <c:v>0.12554989995088683</c:v>
                </c:pt>
                <c:pt idx="1538">
                  <c:v>0.13386331078905744</c:v>
                </c:pt>
                <c:pt idx="1539">
                  <c:v>0.12348341572717136</c:v>
                </c:pt>
                <c:pt idx="1540">
                  <c:v>0.11024201986158655</c:v>
                </c:pt>
                <c:pt idx="1541">
                  <c:v>0.10207092453749889</c:v>
                </c:pt>
                <c:pt idx="1542">
                  <c:v>0.10239443859877428</c:v>
                </c:pt>
                <c:pt idx="1543">
                  <c:v>9.0018657262849855E-2</c:v>
                </c:pt>
                <c:pt idx="1544">
                  <c:v>9.185172257302554E-2</c:v>
                </c:pt>
                <c:pt idx="1545">
                  <c:v>8.953812946541273E-2</c:v>
                </c:pt>
                <c:pt idx="1546">
                  <c:v>9.3059974367027509E-2</c:v>
                </c:pt>
                <c:pt idx="1547">
                  <c:v>9.2294745756575702E-2</c:v>
                </c:pt>
                <c:pt idx="1548">
                  <c:v>9.2494730524397051E-2</c:v>
                </c:pt>
                <c:pt idx="1549">
                  <c:v>9.3983157686755581E-2</c:v>
                </c:pt>
                <c:pt idx="1550">
                  <c:v>5.8378471575047719E-2</c:v>
                </c:pt>
                <c:pt idx="1551">
                  <c:v>5.5830349472141938E-2</c:v>
                </c:pt>
                <c:pt idx="1552">
                  <c:v>7.2797091136590497E-2</c:v>
                </c:pt>
                <c:pt idx="1553">
                  <c:v>8.6469644350654074E-2</c:v>
                </c:pt>
                <c:pt idx="1554">
                  <c:v>9.120184194332337E-2</c:v>
                </c:pt>
                <c:pt idx="1555">
                  <c:v>9.9854154343506751E-2</c:v>
                </c:pt>
                <c:pt idx="1556">
                  <c:v>9.6335629924479527E-2</c:v>
                </c:pt>
                <c:pt idx="1557">
                  <c:v>9.5474344036517778E-2</c:v>
                </c:pt>
                <c:pt idx="1558">
                  <c:v>9.6031270130113144E-2</c:v>
                </c:pt>
                <c:pt idx="1559">
                  <c:v>9.2689325855554339E-2</c:v>
                </c:pt>
                <c:pt idx="1560">
                  <c:v>9.2761166581074583E-2</c:v>
                </c:pt>
                <c:pt idx="1561">
                  <c:v>9.2334636587020569E-2</c:v>
                </c:pt>
                <c:pt idx="1562">
                  <c:v>9.9491410182732443E-2</c:v>
                </c:pt>
                <c:pt idx="1563">
                  <c:v>0.10356891388288991</c:v>
                </c:pt>
                <c:pt idx="1564">
                  <c:v>0.10608487479731177</c:v>
                </c:pt>
                <c:pt idx="1565">
                  <c:v>0.11285420192417139</c:v>
                </c:pt>
                <c:pt idx="1566">
                  <c:v>0.11103048752898492</c:v>
                </c:pt>
                <c:pt idx="1567">
                  <c:v>0.13179989995401131</c:v>
                </c:pt>
                <c:pt idx="1568">
                  <c:v>0.1363777866233522</c:v>
                </c:pt>
                <c:pt idx="1569">
                  <c:v>0.13382743485814674</c:v>
                </c:pt>
                <c:pt idx="1570">
                  <c:v>0.13815151367013745</c:v>
                </c:pt>
                <c:pt idx="1571">
                  <c:v>0.13609531351100279</c:v>
                </c:pt>
                <c:pt idx="1572">
                  <c:v>0.13118925957811456</c:v>
                </c:pt>
                <c:pt idx="1573">
                  <c:v>0.12477078022580279</c:v>
                </c:pt>
                <c:pt idx="1574">
                  <c:v>0.12051693209929659</c:v>
                </c:pt>
                <c:pt idx="1575">
                  <c:v>0.12720787208928075</c:v>
                </c:pt>
                <c:pt idx="1576">
                  <c:v>0.12485312481058319</c:v>
                </c:pt>
                <c:pt idx="1577">
                  <c:v>0.12568832480052861</c:v>
                </c:pt>
                <c:pt idx="1578">
                  <c:v>0.12167936361814458</c:v>
                </c:pt>
                <c:pt idx="1579">
                  <c:v>0.12350905145006241</c:v>
                </c:pt>
                <c:pt idx="1580">
                  <c:v>0.11668416539927506</c:v>
                </c:pt>
                <c:pt idx="1581">
                  <c:v>0.11675842852657625</c:v>
                </c:pt>
                <c:pt idx="1582">
                  <c:v>0.12550655522561682</c:v>
                </c:pt>
                <c:pt idx="1583">
                  <c:v>0.12018320187429443</c:v>
                </c:pt>
                <c:pt idx="1584">
                  <c:v>0.11445878431191936</c:v>
                </c:pt>
                <c:pt idx="1585">
                  <c:v>0.11640042951665119</c:v>
                </c:pt>
                <c:pt idx="1586">
                  <c:v>0.10990113889609887</c:v>
                </c:pt>
                <c:pt idx="1587">
                  <c:v>0.1123763649917221</c:v>
                </c:pt>
                <c:pt idx="1588">
                  <c:v>0.10739178480436096</c:v>
                </c:pt>
                <c:pt idx="1589">
                  <c:v>0.11181716944917286</c:v>
                </c:pt>
                <c:pt idx="1590">
                  <c:v>0.10898411226495563</c:v>
                </c:pt>
              </c:numCache>
            </c:numRef>
          </c:val>
          <c:smooth val="0"/>
          <c:extLst>
            <c:ext xmlns:c16="http://schemas.microsoft.com/office/drawing/2014/chart" uri="{C3380CC4-5D6E-409C-BE32-E72D297353CC}">
              <c16:uniqueId val="{00000001-A4DF-46DD-A5B2-D11725477BB9}"/>
            </c:ext>
          </c:extLst>
        </c:ser>
        <c:dLbls>
          <c:showLegendKey val="0"/>
          <c:showVal val="0"/>
          <c:showCatName val="0"/>
          <c:showSerName val="0"/>
          <c:showPercent val="0"/>
          <c:showBubbleSize val="0"/>
        </c:dLbls>
        <c:smooth val="0"/>
        <c:axId val="1970592896"/>
        <c:axId val="1"/>
      </c:lineChart>
      <c:catAx>
        <c:axId val="1970592896"/>
        <c:scaling>
          <c:orientation val="minMax"/>
        </c:scaling>
        <c:delete val="0"/>
        <c:axPos val="b"/>
        <c:numFmt formatCode="0" sourceLinked="0"/>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1400" b="1" i="0" u="none" strike="noStrike" baseline="0">
                <a:solidFill>
                  <a:srgbClr val="333333"/>
                </a:solidFill>
                <a:latin typeface="Calibri"/>
                <a:ea typeface="Calibri"/>
                <a:cs typeface="Calibri"/>
              </a:defRPr>
            </a:pPr>
            <a:endParaRPr lang="en-US"/>
          </a:p>
        </c:txPr>
        <c:crossAx val="1"/>
        <c:crosses val="autoZero"/>
        <c:auto val="1"/>
        <c:lblAlgn val="ctr"/>
        <c:lblOffset val="100"/>
        <c:tickLblSkip val="120"/>
        <c:tickMarkSkip val="100"/>
        <c:noMultiLvlLbl val="0"/>
      </c:catAx>
      <c:valAx>
        <c:axId val="1"/>
        <c:scaling>
          <c:orientation val="minMax"/>
          <c:max val="0.25"/>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ln w="9525">
            <a:noFill/>
          </a:ln>
        </c:spPr>
        <c:txPr>
          <a:bodyPr rot="0" vert="horz"/>
          <a:lstStyle/>
          <a:p>
            <a:pPr>
              <a:defRPr sz="1050" b="1" i="0" u="none" strike="noStrike" baseline="0">
                <a:solidFill>
                  <a:srgbClr val="333333"/>
                </a:solidFill>
                <a:latin typeface="Calibri"/>
                <a:ea typeface="Calibri"/>
                <a:cs typeface="Calibri"/>
              </a:defRPr>
            </a:pPr>
            <a:endParaRPr lang="en-US"/>
          </a:p>
        </c:txPr>
        <c:crossAx val="1970592896"/>
        <c:crosses val="autoZero"/>
        <c:crossBetween val="between"/>
      </c:valAx>
      <c:spPr>
        <a:noFill/>
        <a:ln w="25400">
          <a:noFill/>
        </a:ln>
      </c:spPr>
    </c:plotArea>
    <c:legend>
      <c:legendPos val="r"/>
      <c:layout>
        <c:manualLayout>
          <c:xMode val="edge"/>
          <c:yMode val="edge"/>
          <c:x val="0.2044854881266491"/>
          <c:y val="0.9515445184736524"/>
          <c:w val="0.58795074758135457"/>
          <c:h val="3.6947304663840094E-2"/>
        </c:manualLayout>
      </c:layout>
      <c:overlay val="0"/>
      <c:spPr>
        <a:noFill/>
        <a:ln w="25400">
          <a:noFill/>
        </a:ln>
      </c:spPr>
      <c:txPr>
        <a:bodyPr/>
        <a:lstStyle/>
        <a:p>
          <a:pPr>
            <a:defRPr sz="655" b="1" i="0" u="none" strike="noStrike" baseline="0">
              <a:solidFill>
                <a:srgbClr val="333333"/>
              </a:solidFill>
              <a:latin typeface="Calibri"/>
              <a:ea typeface="Calibri"/>
              <a:cs typeface="Calibri"/>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i="0" u="none" strike="noStrike" baseline="0">
          <a:solidFill>
            <a:srgbClr val="000000"/>
          </a:solidFill>
          <a:latin typeface="Calibri"/>
          <a:ea typeface="Calibri"/>
          <a:cs typeface="Calibri"/>
        </a:defRPr>
      </a:pPr>
      <a:endParaRPr lang="en-US"/>
    </a:p>
  </c:txPr>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bin"/></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0.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6E8E7FF-45B7-C040-94FA-A79D951FDA83}">
  <sheetPr/>
  <sheetViews>
    <sheetView zoomScale="108"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5B54645-4072-8140-B14F-059F76784EA6}">
  <sheetPr/>
  <sheetViews>
    <sheetView zoomScale="108"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sheetViews>
    <sheetView zoomScale="91" workbookViewId="0"/>
  </sheetViews>
  <pageMargins left="0.75" right="0.75" top="1" bottom="1" header="0.5" footer="0.5"/>
  <pageSetup orientation="landscape" r:id="rId1"/>
  <headerFooter alignWithMargins="0"/>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200-000000000000}">
  <sheetPr/>
  <sheetViews>
    <sheetView zoomScale="61" workbookViewId="0"/>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sheetViews>
    <sheetView zoomScale="93" workbookViewId="0"/>
  </sheetViews>
  <pageMargins left="0.7" right="0.7" top="0.75" bottom="0.75" header="0.3" footer="0.3"/>
  <drawing r:id="rId1"/>
</chartsheet>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279400</xdr:colOff>
      <xdr:row>0</xdr:row>
      <xdr:rowOff>101600</xdr:rowOff>
    </xdr:from>
    <xdr:to>
      <xdr:col>12</xdr:col>
      <xdr:colOff>812800</xdr:colOff>
      <xdr:row>188</xdr:row>
      <xdr:rowOff>50800</xdr:rowOff>
    </xdr:to>
    <xdr:sp macro="" textlink="">
      <xdr:nvSpPr>
        <xdr:cNvPr id="2" name="TextBox 1">
          <a:extLst>
            <a:ext uri="{FF2B5EF4-FFF2-40B4-BE49-F238E27FC236}">
              <a16:creationId xmlns:a16="http://schemas.microsoft.com/office/drawing/2014/main" id="{253FE675-026F-8E01-AB50-B95CA3B212D9}"/>
            </a:ext>
          </a:extLst>
        </xdr:cNvPr>
        <xdr:cNvSpPr txBox="1"/>
      </xdr:nvSpPr>
      <xdr:spPr>
        <a:xfrm>
          <a:off x="279400" y="101600"/>
          <a:ext cx="10439400" cy="3098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latin typeface="Times New Roman" panose="02020603050405020304" pitchFamily="18" charset="0"/>
              <a:cs typeface="Times New Roman" panose="02020603050405020304" pitchFamily="18" charset="0"/>
            </a:rPr>
            <a:t>Mitigating risk with a variable stock-to-bond ratio </a:t>
          </a:r>
        </a:p>
        <a:p>
          <a:pPr algn="ctr"/>
          <a:r>
            <a:rPr lang="en-US" sz="1400">
              <a:latin typeface="Times New Roman" panose="02020603050405020304" pitchFamily="18" charset="0"/>
              <a:cs typeface="Times New Roman" panose="02020603050405020304" pitchFamily="18" charset="0"/>
            </a:rPr>
            <a:t>Arthur Copeland Eschenlauer - October, 2023 </a:t>
          </a:r>
          <a:br>
            <a:rPr lang="en-US" sz="1400">
              <a:latin typeface="Times New Roman" panose="02020603050405020304" pitchFamily="18" charset="0"/>
              <a:cs typeface="Times New Roman" panose="02020603050405020304" pitchFamily="18" charset="0"/>
            </a:rPr>
          </a:br>
          <a:r>
            <a:rPr lang="en-US" sz="1400">
              <a:latin typeface="Times New Roman" panose="02020603050405020304" pitchFamily="18" charset="0"/>
              <a:cs typeface="Times New Roman" panose="02020603050405020304" pitchFamily="18" charset="0"/>
            </a:rPr>
            <a:t>(</a:t>
          </a:r>
          <a:r>
            <a:rPr lang="en-US" sz="1400" b="1">
              <a:latin typeface="Times New Roman" panose="02020603050405020304" pitchFamily="18" charset="0"/>
              <a:cs typeface="Times New Roman" panose="02020603050405020304" pitchFamily="18" charset="0"/>
            </a:rPr>
            <a:t>not</a:t>
          </a:r>
          <a:r>
            <a:rPr lang="en-US" sz="1400">
              <a:latin typeface="Times New Roman" panose="02020603050405020304" pitchFamily="18" charset="0"/>
              <a:cs typeface="Times New Roman" panose="02020603050405020304" pitchFamily="18" charset="0"/>
            </a:rPr>
            <a:t> Arthur Eschenlauer of Morgan Guaranty Trust Company) </a:t>
          </a:r>
        </a:p>
        <a:p>
          <a:endParaRPr lang="en-US" sz="1400">
            <a:latin typeface="Times New Roman" panose="02020603050405020304" pitchFamily="18" charset="0"/>
            <a:cs typeface="Times New Roman" panose="02020603050405020304" pitchFamily="18" charset="0"/>
          </a:endParaRPr>
        </a:p>
        <a:p>
          <a:r>
            <a:rPr lang="en-US" sz="1400">
              <a:latin typeface="Times New Roman" panose="02020603050405020304" pitchFamily="18" charset="0"/>
              <a:cs typeface="Times New Roman" panose="02020603050405020304" pitchFamily="18" charset="0"/>
            </a:rPr>
            <a:t>  Would you consider checking your assumptions about a fixed stock-to-bond ratio if your retirement depended on it? Do the projected rates of return for stocks and bonds matter? I am presenting nothing novel here; in fact, my point is that the observations from the past are a good complement to advice that is presently offered. This is an invitation to think critically; please do not construe it as a statement that "you're doing it wrong". </a:t>
          </a:r>
        </a:p>
        <a:p>
          <a:endParaRPr lang="en-US" sz="1400" b="1">
            <a:latin typeface="Times New Roman" panose="02020603050405020304" pitchFamily="18" charset="0"/>
            <a:cs typeface="Times New Roman" panose="02020603050405020304" pitchFamily="18" charset="0"/>
          </a:endParaRPr>
        </a:p>
        <a:p>
          <a:r>
            <a:rPr lang="en-US" sz="1400" b="1">
              <a:latin typeface="Times New Roman" panose="02020603050405020304" pitchFamily="18" charset="0"/>
              <a:cs typeface="Times New Roman" panose="02020603050405020304" pitchFamily="18" charset="0"/>
            </a:rPr>
            <a:t>Background</a:t>
          </a:r>
          <a:br>
            <a:rPr lang="en-US" sz="1400">
              <a:latin typeface="Times New Roman" panose="02020603050405020304" pitchFamily="18" charset="0"/>
              <a:cs typeface="Times New Roman" panose="02020603050405020304" pitchFamily="18" charset="0"/>
            </a:rPr>
          </a:br>
          <a:r>
            <a:rPr lang="en-US" sz="1400">
              <a:latin typeface="Times New Roman" panose="02020603050405020304" pitchFamily="18" charset="0"/>
              <a:cs typeface="Times New Roman" panose="02020603050405020304" pitchFamily="18" charset="0"/>
            </a:rPr>
            <a:t>  Lucile Tomlinson (Wessman) started her career at </a:t>
          </a:r>
          <a:r>
            <a:rPr lang="en-US" sz="1400" i="1">
              <a:latin typeface="Times New Roman" panose="02020603050405020304" pitchFamily="18" charset="0"/>
              <a:cs typeface="Times New Roman" panose="02020603050405020304" pitchFamily="18" charset="0"/>
            </a:rPr>
            <a:t>Barron's</a:t>
          </a:r>
          <a:r>
            <a:rPr lang="en-US" sz="1400">
              <a:latin typeface="Times New Roman" panose="02020603050405020304" pitchFamily="18" charset="0"/>
              <a:cs typeface="Times New Roman" panose="02020603050405020304" pitchFamily="18" charset="0"/>
            </a:rPr>
            <a:t> before becoming managing editor of </a:t>
          </a:r>
          <a:r>
            <a:rPr lang="en-US" sz="1400" i="1">
              <a:latin typeface="Times New Roman" panose="02020603050405020304" pitchFamily="18" charset="0"/>
              <a:cs typeface="Times New Roman" panose="02020603050405020304" pitchFamily="18" charset="0"/>
            </a:rPr>
            <a:t>Investment Companies</a:t>
          </a:r>
          <a:r>
            <a:rPr lang="en-US" sz="1400">
              <a:latin typeface="Times New Roman" panose="02020603050405020304" pitchFamily="18" charset="0"/>
              <a:cs typeface="Times New Roman" panose="02020603050405020304" pitchFamily="18" charset="0"/>
            </a:rPr>
            <a:t> [1, 2]. Her 1953 publication, </a:t>
          </a:r>
          <a:r>
            <a:rPr lang="en-US" sz="1400" i="1">
              <a:latin typeface="Times New Roman" panose="02020603050405020304" pitchFamily="18" charset="0"/>
              <a:cs typeface="Times New Roman" panose="02020603050405020304" pitchFamily="18" charset="0"/>
            </a:rPr>
            <a:t>Practical Formulas for Successful Investing</a:t>
          </a:r>
          <a:r>
            <a:rPr lang="en-US" sz="1400">
              <a:latin typeface="Times New Roman" panose="02020603050405020304" pitchFamily="18" charset="0"/>
              <a:cs typeface="Times New Roman" panose="02020603050405020304" pitchFamily="18" charset="0"/>
            </a:rPr>
            <a:t> [2], presented an "insider's view" of formulas that endowment managers and fund managers were using at the time. She analyzed each formula in detail, including its strengths and weaknesses; as a good journalist, she would not proclaim any one as better than the others. Although she and her book may be almost forgotten, they merit our attention. She devoted three chapters to explore some "variable [stock-to-bond] ratio formulas" that were in use at the time. Some might consider these "market timing", although that phrase means different things to different people. </a:t>
          </a:r>
        </a:p>
        <a:p>
          <a:r>
            <a:rPr lang="en-US" sz="1400">
              <a:latin typeface="Times New Roman" panose="02020603050405020304" pitchFamily="18" charset="0"/>
              <a:cs typeface="Times New Roman" panose="02020603050405020304" pitchFamily="18" charset="0"/>
            </a:rPr>
            <a:t>  Investment advisors warn that "the research" has shown that [active fund managers] can't beat the [stock] market [in the short term]. This has been uncritically generalized into the axiom, "Market timing doesn't work". In my experience, the first (if not only) risk-mitigation strategy offered by conservative investing advisors is to maintain constant percentages of stocks and bonds in an investment portfolio. We are expected to assume that this is the </a:t>
          </a:r>
          <a:r>
            <a:rPr lang="en-US" sz="1400" i="1">
              <a:latin typeface="Times New Roman" panose="02020603050405020304" pitchFamily="18" charset="0"/>
              <a:cs typeface="Times New Roman" panose="02020603050405020304" pitchFamily="18" charset="0"/>
            </a:rPr>
            <a:t>only</a:t>
          </a:r>
          <a:r>
            <a:rPr lang="en-US" sz="1400">
              <a:latin typeface="Times New Roman" panose="02020603050405020304" pitchFamily="18" charset="0"/>
              <a:cs typeface="Times New Roman" panose="02020603050405020304" pitchFamily="18" charset="0"/>
            </a:rPr>
            <a:t> way "not to time the market". In my opinion, that is merely saying that stocks are always poised to give substantial returns in the long run, which is itself a judgement about when is a good time to buy stocks. What this ignores is the finiteness of corporations' ability to generate earnings and (irresponsibly in my view) encourages investors to ignore any "margin of safety" [3]. Investors are told by an asset manager to have faith that short-term losses incurred in lump-sum reallocation of their portfolios will be more than rewarded by eventual gain in the long term; the trouble is that the net gain may be only slight. </a:t>
          </a:r>
        </a:p>
        <a:p>
          <a:r>
            <a:rPr lang="en-US" sz="1400">
              <a:latin typeface="Times New Roman" panose="02020603050405020304" pitchFamily="18" charset="0"/>
              <a:cs typeface="Times New Roman" panose="02020603050405020304" pitchFamily="18" charset="0"/>
            </a:rPr>
            <a:t>  I find far more convincing Benjamin Graham's recommendation to consider average earnings over the previous ten years ("E10") as the best (albeit weak) predictor of future earnings. (Similarly, I consider ten-year interest rates the best [albeit weak] predictor of ten-year interest rates for the next decade.) By contrast, I see no rational basis to predict movement of stock prices, but this does not preclude assigning a discount rate on the basis of the E10 divided by the current price and </a:t>
          </a:r>
          <a:r>
            <a:rPr lang="en-US" sz="1400" i="1">
              <a:latin typeface="Times New Roman" panose="02020603050405020304" pitchFamily="18" charset="0"/>
              <a:cs typeface="Times New Roman" panose="02020603050405020304" pitchFamily="18" charset="0"/>
            </a:rPr>
            <a:t>projecting the that rate relative to the current price for the next ten years will experience little more than cyclical variation.</a:t>
          </a:r>
          <a:r>
            <a:rPr lang="en-US" sz="1400">
              <a:latin typeface="Times New Roman" panose="02020603050405020304" pitchFamily="18" charset="0"/>
              <a:cs typeface="Times New Roman" panose="02020603050405020304" pitchFamily="18" charset="0"/>
            </a:rPr>
            <a:t> Ms. Tomlinson presented an early version of Graham's "Central Value" computation ([4], pp. 192-195 of [2]) and analyzed how this valuation metric would be applied by one endowment's plan to reduce volatility while matching returns from the Dow-Jones Industrial Average over the preceding 30 year period ("A Compromise Solution", pp. 232-238 of [2]). One may wonder how similar performance of such a formula might have been over the past seventy years. I did, and I took the bait.... </a:t>
          </a:r>
        </a:p>
        <a:p>
          <a:endParaRPr lang="en-US" sz="1400" b="1">
            <a:latin typeface="Times New Roman" panose="02020603050405020304" pitchFamily="18" charset="0"/>
            <a:cs typeface="Times New Roman" panose="02020603050405020304" pitchFamily="18" charset="0"/>
          </a:endParaRPr>
        </a:p>
        <a:p>
          <a:r>
            <a:rPr lang="en-US" sz="1400" b="1">
              <a:latin typeface="Times New Roman" panose="02020603050405020304" pitchFamily="18" charset="0"/>
              <a:cs typeface="Times New Roman" panose="02020603050405020304" pitchFamily="18" charset="0"/>
            </a:rPr>
            <a:t>This simulation study</a:t>
          </a:r>
          <a:br>
            <a:rPr lang="en-US" sz="1400">
              <a:latin typeface="Times New Roman" panose="02020603050405020304" pitchFamily="18" charset="0"/>
              <a:cs typeface="Times New Roman" panose="02020603050405020304" pitchFamily="18" charset="0"/>
            </a:rPr>
          </a:br>
          <a:r>
            <a:rPr lang="en-US" sz="1400">
              <a:latin typeface="Times New Roman" panose="02020603050405020304" pitchFamily="18" charset="0"/>
              <a:cs typeface="Times New Roman" panose="02020603050405020304" pitchFamily="18" charset="0"/>
            </a:rPr>
            <a:t>  I agree with the implication of Graham's "Central Value" that it is important to consider the projected yields of bonds and stocks when deciding the ratio of stocks and bonds in a portfolio. I wondered whether formulating this decision in terms of getting good long-term return on investments (rather than in terms of getting the best short-term gain in price) would have outperformed a fixed-percentage allocation in the US market since 1911. (I chose this year because it is a few years before 1916, which would have been a very difficult year to retire, and because it is, to my view, early in the "modern era"; the previous awful year to retire, 1899, just didn't seem to be at all representative of the past 120 years.) The data that I used are (as is customary in such investigations) the historical spliced S&amp;P 500 data and ten-year Treasury bonds (GS10) from Robert Shiller's web site [5]. </a:t>
          </a:r>
        </a:p>
        <a:p>
          <a:r>
            <a:rPr lang="en-US" sz="1400">
              <a:latin typeface="Times New Roman" panose="02020603050405020304" pitchFamily="18" charset="0"/>
              <a:cs typeface="Times New Roman" panose="02020603050405020304" pitchFamily="18" charset="0"/>
            </a:rPr>
            <a:t>  I projected the rate of return for stocks at any given date (i.e., dividend yield plus retained earnings) as E10/P (average earnings over the past ten years divided by current price, from Shiller); for bonds, the projected yield is the interest rate for GS10 (from Shiller). Total returns for the S&amp;P 500 and GS10 are Shiller's calculations; I added a few more tabs to his spreadsheet. </a:t>
          </a:r>
          <a:r>
            <a:rPr lang="en-US" sz="1400" i="1">
              <a:latin typeface="Times New Roman" panose="02020603050405020304" pitchFamily="18" charset="0"/>
              <a:cs typeface="Times New Roman" panose="02020603050405020304" pitchFamily="18" charset="0"/>
            </a:rPr>
            <a:t>My modification of Dr. Shiller's spreadsheet with the calculations and graphs presented below may be found at [7].</a:t>
          </a:r>
          <a:r>
            <a:rPr lang="en-US" sz="1400">
              <a:latin typeface="Times New Roman" panose="02020603050405020304" pitchFamily="18" charset="0"/>
              <a:cs typeface="Times New Roman" panose="02020603050405020304" pitchFamily="18" charset="0"/>
            </a:rPr>
            <a:t> In my simulation, I applied the rule not to exchange stocks and bonds except (1) to sell bonds and buy stocks when stocks are below the minimum required and (2) to sell stocks and buy bonds when stocks are above the maximum allowed; the minima and maxima are computed by the equations shown in the figures. </a:t>
          </a:r>
        </a:p>
        <a:p>
          <a:r>
            <a:rPr lang="en-US" sz="1400">
              <a:latin typeface="Times New Roman" panose="02020603050405020304" pitchFamily="18" charset="0"/>
              <a:cs typeface="Times New Roman" panose="02020603050405020304" pitchFamily="18" charset="0"/>
            </a:rPr>
            <a:t>  The first figure shows the cumulative returns for a variable asset ratio (VAR; orange in the figure), a 66% stock allocation (which is the average for the VAR from 1911-1922; light blue), a 60% stock portfolio (pale violet), a 100% stock portfolio (olive), and a 100% bond portfolio (tan); below the returns is indicated the allocation ratio (purple dot-dash line), which is limited at the high end to 85% (because few of us are likely to have the stomach for 100% stock allocation even if projected returns are very high) but which is allowed to descend to zero when bond yields swamp stock yields (although, as it turns out, keeping a 10% stock allocation doesn't hurt performance very much); when visible, red and blue dotted lines respectively indicate the upper and lower stock allocation limits. My inspiration to incorporate bond returns into the variable-allocation maximum equation was in part from the Graham's "revised formula" [8] and in part because I experienced the ridiculous interest rates of the 70s and 80s before the Federal Reserve decided to take measures to (try to) prevent them from happening again for a protracted period. </a:t>
          </a:r>
        </a:p>
        <a:p>
          <a:r>
            <a:rPr lang="en-US" sz="1400">
              <a:latin typeface="Times New Roman" panose="02020603050405020304" pitchFamily="18" charset="0"/>
              <a:cs typeface="Times New Roman" panose="02020603050405020304" pitchFamily="18" charset="0"/>
            </a:rPr>
            <a:t>  To reduce the possibly favorable effect on returns of short-term fluctuations in the VAR, I used a weighted 3 month moving average for the VAR. I chose the subtrahend 3.03% as the "point of diminishing returns" for stocks since my analysis [6] suggests that this corresponds to the 95th percentile for the P/E10. I chose the addend 3.64% in the numerator of the VAR maximum specifically to raise the return for the 20-year periods beginning in August, 1929 and January, 1962 (which may not be at all representative of future market conditions!), although the performance of the model is not very sensitive to small adjustments of this value. </a:t>
          </a:r>
        </a:p>
        <a:p>
          <a:r>
            <a:rPr lang="en-US" sz="1400">
              <a:latin typeface="Times New Roman" panose="02020603050405020304" pitchFamily="18" charset="0"/>
              <a:cs typeface="Times New Roman" panose="02020603050405020304" pitchFamily="18" charset="0"/>
            </a:rPr>
            <a:t>  The VAR portfolio would have outperformed the 66% stock portfolio overall, with no more (and, at times, much less) volatility. I'm not thrilled by the pole-to-pole swings in stock allocation, but they are relatively infrequent, with a few exceptional periods (1965-1987 and 2002-2009; see below). The VAR would have produced a stock-like gain overall and would have showed much lower transient losses than any of the non-zero fixed stock allocations after the bursting of the 2000 and 2008 bubbles. </a:t>
          </a:r>
        </a:p>
        <a:p>
          <a:endParaRPr lang="en-US" sz="1400">
            <a:latin typeface="Times New Roman" panose="02020603050405020304" pitchFamily="18" charset="0"/>
            <a:cs typeface="Times New Roman" panose="02020603050405020304" pitchFamily="18" charset="0"/>
          </a:endParaRPr>
        </a:p>
        <a:p>
          <a:r>
            <a:rPr lang="en-US" sz="1400">
              <a:latin typeface="Times New Roman" panose="02020603050405020304" pitchFamily="18" charset="0"/>
              <a:cs typeface="Times New Roman" panose="02020603050405020304" pitchFamily="18" charset="0"/>
            </a:rPr>
            <a:t>See figure</a:t>
          </a:r>
          <a:r>
            <a:rPr lang="en-US" sz="1400" baseline="0">
              <a:latin typeface="Times New Roman" panose="02020603050405020304" pitchFamily="18" charset="0"/>
              <a:cs typeface="Times New Roman" panose="02020603050405020304" pitchFamily="18" charset="0"/>
            </a:rPr>
            <a:t> on the "VAR value" tab</a:t>
          </a:r>
        </a:p>
        <a:p>
          <a:endParaRPr lang="en-US" sz="1400" baseline="0">
            <a:latin typeface="Times New Roman" panose="02020603050405020304" pitchFamily="18" charset="0"/>
            <a:cs typeface="Times New Roman" panose="02020603050405020304" pitchFamily="18" charset="0"/>
          </a:endParaRPr>
        </a:p>
        <a:p>
          <a:r>
            <a:rPr lang="en-US" sz="1400">
              <a:latin typeface="Times New Roman" panose="02020603050405020304" pitchFamily="18" charset="0"/>
              <a:cs typeface="Times New Roman" panose="02020603050405020304" pitchFamily="18" charset="0"/>
            </a:rPr>
            <a:t>  The next figure shows theoretical 20-year returns for the data in the preceding figure. The volatility of these returns for the VAR portfolio is no greater than the volatility for the 66% stock portfolio, yet the gains are usually higher. Most importantly, </a:t>
          </a:r>
          <a:r>
            <a:rPr lang="en-US" sz="1400" i="1">
              <a:latin typeface="Times New Roman" panose="02020603050405020304" pitchFamily="18" charset="0"/>
              <a:cs typeface="Times New Roman" panose="02020603050405020304" pitchFamily="18" charset="0"/>
            </a:rPr>
            <a:t>the VAR portfolio's subsequent 20-year return was the only one not to fall below the subsequent 20-year return observed for August 1929</a:t>
          </a:r>
          <a:r>
            <a:rPr lang="en-US" sz="1400">
              <a:latin typeface="Times New Roman" panose="02020603050405020304" pitchFamily="18" charset="0"/>
              <a:cs typeface="Times New Roman" panose="02020603050405020304" pitchFamily="18" charset="0"/>
            </a:rPr>
            <a:t>. (Hopefully, we won't ever again see 20-year returns as bad as for January, 1962!) </a:t>
          </a:r>
        </a:p>
        <a:p>
          <a:endParaRPr lang="en-US" sz="1400">
            <a:latin typeface="Times New Roman" panose="02020603050405020304" pitchFamily="18" charset="0"/>
            <a:cs typeface="Times New Roman" panose="02020603050405020304" pitchFamily="18" charset="0"/>
          </a:endParaRPr>
        </a:p>
        <a:p>
          <a:r>
            <a:rPr lang="en-US" sz="1400">
              <a:latin typeface="Times New Roman" panose="02020603050405020304" pitchFamily="18" charset="0"/>
              <a:cs typeface="Times New Roman" panose="02020603050405020304" pitchFamily="18" charset="0"/>
            </a:rPr>
            <a:t>See figure on the "VAR 20-year returns" tab</a:t>
          </a:r>
        </a:p>
        <a:p>
          <a:endParaRPr lang="en-US" sz="1400">
            <a:latin typeface="Times New Roman" panose="02020603050405020304" pitchFamily="18" charset="0"/>
            <a:cs typeface="Times New Roman" panose="02020603050405020304" pitchFamily="18" charset="0"/>
          </a:endParaRPr>
        </a:p>
        <a:p>
          <a:r>
            <a:rPr lang="en-US" sz="1400">
              <a:latin typeface="Times New Roman" panose="02020603050405020304" pitchFamily="18" charset="0"/>
              <a:cs typeface="Times New Roman" panose="02020603050405020304" pitchFamily="18" charset="0"/>
            </a:rPr>
            <a:t>  Notably, each of the periods of frequent reallocation (1965-1987 and 2002-2009, seen in the first figure) spans one of the "local minima" for returns over 20-year periods (those starting in August 1961 and December 1989).</a:t>
          </a:r>
          <a:endParaRPr lang="en-US" sz="1400" baseline="0">
            <a:latin typeface="Times New Roman" panose="02020603050405020304" pitchFamily="18" charset="0"/>
            <a:cs typeface="Times New Roman" panose="02020603050405020304" pitchFamily="18" charset="0"/>
          </a:endParaRPr>
        </a:p>
        <a:p>
          <a:endParaRPr lang="en-US" sz="1400" baseline="0">
            <a:latin typeface="Times New Roman" panose="02020603050405020304" pitchFamily="18" charset="0"/>
            <a:cs typeface="Times New Roman" panose="02020603050405020304" pitchFamily="18" charset="0"/>
          </a:endParaRPr>
        </a:p>
        <a:p>
          <a:r>
            <a:rPr lang="en-US" sz="1400">
              <a:latin typeface="Times New Roman" panose="02020603050405020304" pitchFamily="18" charset="0"/>
              <a:cs typeface="Times New Roman" panose="02020603050405020304" pitchFamily="18" charset="0"/>
            </a:rPr>
            <a:t>  Overall, the VAR shows modestly reduced variation in 20-year returns (about a six-fold difference between the minimum and maximum, vs. an eight-fold difference for the fixed 66% allocation).</a:t>
          </a:r>
          <a:r>
            <a:rPr lang="en-US" sz="1400" baseline="0">
              <a:latin typeface="Times New Roman" panose="02020603050405020304" pitchFamily="18" charset="0"/>
              <a:cs typeface="Times New Roman" panose="02020603050405020304" pitchFamily="18" charset="0"/>
            </a:rPr>
            <a:t>  </a:t>
          </a:r>
          <a:r>
            <a:rPr lang="en-US" sz="1400">
              <a:latin typeface="Times New Roman" panose="02020603050405020304" pitchFamily="18" charset="0"/>
              <a:cs typeface="Times New Roman" panose="02020603050405020304" pitchFamily="18" charset="0"/>
            </a:rPr>
            <a:t>Only for 20-year periods beginning from 1977 through 1994 did the fixed-percentage allocation outperform the VAR, although not by much, and during that period, returns were quite favorable, so the impact of this disadvantage is (in my mind) negligible.</a:t>
          </a:r>
        </a:p>
        <a:p>
          <a:endParaRPr lang="en-US" sz="1400" b="1">
            <a:latin typeface="Times New Roman" panose="02020603050405020304" pitchFamily="18" charset="0"/>
            <a:cs typeface="Times New Roman" panose="02020603050405020304" pitchFamily="18" charset="0"/>
          </a:endParaRPr>
        </a:p>
        <a:p>
          <a:r>
            <a:rPr lang="en-US" sz="1400" b="1">
              <a:latin typeface="Times New Roman" panose="02020603050405020304" pitchFamily="18" charset="0"/>
              <a:cs typeface="Times New Roman" panose="02020603050405020304" pitchFamily="18" charset="0"/>
            </a:rPr>
            <a:t>Discussion</a:t>
          </a:r>
          <a:br>
            <a:rPr lang="en-US" sz="1400">
              <a:latin typeface="Times New Roman" panose="02020603050405020304" pitchFamily="18" charset="0"/>
              <a:cs typeface="Times New Roman" panose="02020603050405020304" pitchFamily="18" charset="0"/>
            </a:rPr>
          </a:br>
          <a:r>
            <a:rPr lang="en-US" sz="1400">
              <a:latin typeface="Times New Roman" panose="02020603050405020304" pitchFamily="18" charset="0"/>
              <a:cs typeface="Times New Roman" panose="02020603050405020304" pitchFamily="18" charset="0"/>
            </a:rPr>
            <a:t>  </a:t>
          </a:r>
          <a:r>
            <a:rPr lang="en-US" sz="1400" b="1">
              <a:latin typeface="Times New Roman" panose="02020603050405020304" pitchFamily="18" charset="0"/>
              <a:cs typeface="Times New Roman" panose="02020603050405020304" pitchFamily="18" charset="0"/>
            </a:rPr>
            <a:t>I fully recognize the limitations of parameters chosen on the basis of past market behavior.</a:t>
          </a:r>
          <a:r>
            <a:rPr lang="en-US" sz="1400">
              <a:latin typeface="Times New Roman" panose="02020603050405020304" pitchFamily="18" charset="0"/>
              <a:cs typeface="Times New Roman" panose="02020603050405020304" pitchFamily="18" charset="0"/>
            </a:rPr>
            <a:t> I consider statistics to be the science of interpreting observed data, so I don't think that this is avoidable; the only things that we can be sure </a:t>
          </a:r>
          <a:r>
            <a:rPr lang="en-US" sz="1400" i="1">
              <a:latin typeface="Times New Roman" panose="02020603050405020304" pitchFamily="18" charset="0"/>
              <a:cs typeface="Times New Roman" panose="02020603050405020304" pitchFamily="18" charset="0"/>
            </a:rPr>
            <a:t>could</a:t>
          </a:r>
          <a:r>
            <a:rPr lang="en-US" sz="1400">
              <a:latin typeface="Times New Roman" panose="02020603050405020304" pitchFamily="18" charset="0"/>
              <a:cs typeface="Times New Roman" panose="02020603050405020304" pitchFamily="18" charset="0"/>
            </a:rPr>
            <a:t> happen are things that </a:t>
          </a:r>
          <a:r>
            <a:rPr lang="en-US" sz="1400" i="1">
              <a:latin typeface="Times New Roman" panose="02020603050405020304" pitchFamily="18" charset="0"/>
              <a:cs typeface="Times New Roman" panose="02020603050405020304" pitchFamily="18" charset="0"/>
            </a:rPr>
            <a:t>did</a:t>
          </a:r>
          <a:r>
            <a:rPr lang="en-US" sz="1400">
              <a:latin typeface="Times New Roman" panose="02020603050405020304" pitchFamily="18" charset="0"/>
              <a:cs typeface="Times New Roman" panose="02020603050405020304" pitchFamily="18" charset="0"/>
            </a:rPr>
            <a:t> happen, even though we can bank on them never happening exactly that way again. (Of course, reliance on historical data is a factor for any modeling exercise; even the inputs to Monte Carlo simulation are based on historical performance metrics.) Conversely, I would consider as pure speculation any formula to be considered for application in the future that would not have been effective in the past over some multi-decade periods. </a:t>
          </a:r>
        </a:p>
        <a:p>
          <a:r>
            <a:rPr lang="en-US" sz="1400">
              <a:latin typeface="Times New Roman" panose="02020603050405020304" pitchFamily="18" charset="0"/>
              <a:cs typeface="Times New Roman" panose="02020603050405020304" pitchFamily="18" charset="0"/>
            </a:rPr>
            <a:t>  With those caveats in mind, I think that one would do well to consider this counter-example to the assertion that "it cannot work in the long term to take projected returns of stocks and bonds into account when deciding to allocate between stocks and bonds". I do not assert that this exact model would be a good candidate as an allocation strategy in the future; my specific claim is that </a:t>
          </a:r>
          <a:r>
            <a:rPr lang="en-US" sz="1400" b="1">
              <a:latin typeface="Times New Roman" panose="02020603050405020304" pitchFamily="18" charset="0"/>
              <a:cs typeface="Times New Roman" panose="02020603050405020304" pitchFamily="18" charset="0"/>
            </a:rPr>
            <a:t>the effectiveness of this approach with data since 1911 suggests that a fixed-percentage stock-to-bond allocation has not been the best way to handle fluctuation in the yield of stocks relative to the yields of bonds</a:t>
          </a:r>
          <a:r>
            <a:rPr lang="en-US" sz="1400">
              <a:latin typeface="Times New Roman" panose="02020603050405020304" pitchFamily="18" charset="0"/>
              <a:cs typeface="Times New Roman" panose="02020603050405020304" pitchFamily="18" charset="0"/>
            </a:rPr>
            <a:t> (especially not from 1961 to 1981). In other words, I think that the fixed-percentage allocation is oversold regarding the benefits it may bring; this is </a:t>
          </a:r>
          <a:r>
            <a:rPr lang="en-US" sz="1400" b="1">
              <a:latin typeface="Times New Roman" panose="02020603050405020304" pitchFamily="18" charset="0"/>
              <a:cs typeface="Times New Roman" panose="02020603050405020304" pitchFamily="18" charset="0"/>
            </a:rPr>
            <a:t>not</a:t>
          </a:r>
          <a:r>
            <a:rPr lang="en-US" sz="1400">
              <a:latin typeface="Times New Roman" panose="02020603050405020304" pitchFamily="18" charset="0"/>
              <a:cs typeface="Times New Roman" panose="02020603050405020304" pitchFamily="18" charset="0"/>
            </a:rPr>
            <a:t> a claim that it has no benefit, but rather that it is not a panacea to accept without engaging critical thinking. </a:t>
          </a:r>
        </a:p>
        <a:p>
          <a:r>
            <a:rPr lang="en-US" sz="1400">
              <a:latin typeface="Times New Roman" panose="02020603050405020304" pitchFamily="18" charset="0"/>
              <a:cs typeface="Times New Roman" panose="02020603050405020304" pitchFamily="18" charset="0"/>
            </a:rPr>
            <a:t>  Not shown: These calculations are on the basis of GS10 interest rates. For example, VWEAX, which includes B-grade bonds (and which has a performance correlation with stocks of about 0.3), now yields 200+ basis points more than GS10, which may skew the choice somewhat in favor of bonds. (There is a parameter in the spreadsheet to add a hypothetical risk premium to the interest rates, but it was set to zero for this demonstration). </a:t>
          </a:r>
        </a:p>
        <a:p>
          <a:r>
            <a:rPr lang="en-US" sz="1400">
              <a:latin typeface="Times New Roman" panose="02020603050405020304" pitchFamily="18" charset="0"/>
              <a:cs typeface="Times New Roman" panose="02020603050405020304" pitchFamily="18" charset="0"/>
            </a:rPr>
            <a:t>  Although the demonstration here includes consideration of GS10 yield, this is not necessary to mitigate risk more effectively than a constant percentage stock allocation. Work by Wade Pfau in 2011 [9, 10] a "25-50-75 decision rule" based on the P/E10 without consideration of the GS10 yield, concluding, "Valuation-based market timing demonstrates strong potential to improve risk-adjusted returns for conservative long-term investors." Since that time, Dr. Pfau seems to have lost his enthusiasm for the P/E10 as a stock valuation metric [11]. </a:t>
          </a:r>
        </a:p>
        <a:p>
          <a:r>
            <a:rPr lang="en-US" sz="1400">
              <a:latin typeface="Times New Roman" panose="02020603050405020304" pitchFamily="18" charset="0"/>
              <a:cs typeface="Times New Roman" panose="02020603050405020304" pitchFamily="18" charset="0"/>
            </a:rPr>
            <a:t>  Regarding a practical formula for variable allocation, I have not yet incorporated the GS10 into my formula [6], but I might need to if inflation were to remain very high to such a point that the Federal Reserve would need to raise interest rates substantially for a many years. </a:t>
          </a:r>
        </a:p>
        <a:p>
          <a:r>
            <a:rPr lang="en-US" sz="1400">
              <a:latin typeface="Times New Roman" panose="02020603050405020304" pitchFamily="18" charset="0"/>
              <a:cs typeface="Times New Roman" panose="02020603050405020304" pitchFamily="18" charset="0"/>
            </a:rPr>
            <a:t>  I don't expect to convert anyone to my point of view; in fact, I don't want anyone to change their investment strategy (or even become uncomfortable with it) because of this. Rather, I hope that this investigation makes it clear that the fixed stock-to-bond ratio may occasionally incur (unnecessarily) greater losses than we have been led to believe and should therefore be viewed with a healthy (i.e., small) bit of skepticism. </a:t>
          </a:r>
        </a:p>
        <a:p>
          <a:endParaRPr lang="en-US" sz="1400" b="1">
            <a:latin typeface="Times New Roman" panose="02020603050405020304" pitchFamily="18" charset="0"/>
            <a:cs typeface="Times New Roman" panose="02020603050405020304" pitchFamily="18" charset="0"/>
          </a:endParaRPr>
        </a:p>
        <a:p>
          <a:r>
            <a:rPr lang="en-US" sz="1400" b="1">
              <a:latin typeface="Times New Roman" panose="02020603050405020304" pitchFamily="18" charset="0"/>
              <a:cs typeface="Times New Roman" panose="02020603050405020304" pitchFamily="18" charset="0"/>
            </a:rPr>
            <a:t>Acknowledgements</a:t>
          </a:r>
          <a:br>
            <a:rPr lang="en-US" sz="1400">
              <a:latin typeface="Times New Roman" panose="02020603050405020304" pitchFamily="18" charset="0"/>
              <a:cs typeface="Times New Roman" panose="02020603050405020304" pitchFamily="18" charset="0"/>
            </a:rPr>
          </a:br>
          <a:r>
            <a:rPr lang="en-US" sz="1400">
              <a:latin typeface="Times New Roman" panose="02020603050405020304" pitchFamily="18" charset="0"/>
              <a:cs typeface="Times New Roman" panose="02020603050405020304" pitchFamily="18" charset="0"/>
            </a:rPr>
            <a:t>I am indebted to:</a:t>
          </a:r>
        </a:p>
        <a:p>
          <a:pPr marL="365760" indent="-182880"/>
          <a:r>
            <a:rPr lang="en-US" sz="1400">
              <a:latin typeface="Times New Roman" panose="02020603050405020304" pitchFamily="18" charset="0"/>
              <a:cs typeface="Times New Roman" panose="02020603050405020304" pitchFamily="18" charset="0"/>
            </a:rPr>
            <a:t>- my father, who taught me the principle of tying stock allocation to risk (and so much more).</a:t>
          </a:r>
        </a:p>
        <a:p>
          <a:pPr marL="365760" indent="-182880"/>
          <a:r>
            <a:rPr lang="en-US" sz="1400">
              <a:latin typeface="Times New Roman" panose="02020603050405020304" pitchFamily="18" charset="0"/>
              <a:cs typeface="Times New Roman" panose="02020603050405020304" pitchFamily="18" charset="0"/>
            </a:rPr>
            <a:t>- Robert Shiller's data page and book </a:t>
          </a:r>
          <a:r>
            <a:rPr lang="en-US" sz="1400" i="1">
              <a:latin typeface="Times New Roman" panose="02020603050405020304" pitchFamily="18" charset="0"/>
              <a:cs typeface="Times New Roman" panose="02020603050405020304" pitchFamily="18" charset="0"/>
            </a:rPr>
            <a:t>Irrational Exuberance</a:t>
          </a:r>
          <a:r>
            <a:rPr lang="en-US" sz="1400">
              <a:latin typeface="Times New Roman" panose="02020603050405020304" pitchFamily="18" charset="0"/>
              <a:cs typeface="Times New Roman" panose="02020603050405020304" pitchFamily="18" charset="0"/>
            </a:rPr>
            <a:t>, which taught me history's lessons that prices reflect an aggregation of real and imaginary bases.</a:t>
          </a:r>
        </a:p>
        <a:p>
          <a:pPr marL="365760" indent="-182880"/>
          <a:r>
            <a:rPr lang="en-US" sz="1400">
              <a:latin typeface="Times New Roman" panose="02020603050405020304" pitchFamily="18" charset="0"/>
              <a:cs typeface="Times New Roman" panose="02020603050405020304" pitchFamily="18" charset="0"/>
            </a:rPr>
            <a:t>- Wade Pfau's postings on Bogleheads and papers (referenced above), which confirmed my suspicion that the correlation that Shiller showed between Benjamin Graham's cyclically-adjusted price-to-earnings ratio can theoretically be applied to portfolio allocation. He also brought Luclie Tomlinson's 1953 book to my attention.</a:t>
          </a:r>
        </a:p>
        <a:p>
          <a:pPr marL="365760" indent="-182880"/>
          <a:r>
            <a:rPr lang="en-US" sz="1400">
              <a:latin typeface="Times New Roman" panose="02020603050405020304" pitchFamily="18" charset="0"/>
              <a:cs typeface="Times New Roman" panose="02020603050405020304" pitchFamily="18" charset="0"/>
            </a:rPr>
            <a:t>- Lucile Tomlinson's 1953 book </a:t>
          </a:r>
          <a:r>
            <a:rPr lang="en-US" sz="1400" i="1">
              <a:latin typeface="Times New Roman" panose="02020603050405020304" pitchFamily="18" charset="0"/>
              <a:cs typeface="Times New Roman" panose="02020603050405020304" pitchFamily="18" charset="0"/>
            </a:rPr>
            <a:t>Practical Formulas for Successful Investing</a:t>
          </a:r>
          <a:r>
            <a:rPr lang="en-US" sz="1400">
              <a:latin typeface="Times New Roman" panose="02020603050405020304" pitchFamily="18" charset="0"/>
              <a:cs typeface="Times New Roman" panose="02020603050405020304" pitchFamily="18" charset="0"/>
            </a:rPr>
            <a:t>, which provided "A Compromise Solution" that inspired this study.</a:t>
          </a:r>
        </a:p>
        <a:p>
          <a:endParaRPr lang="en-US" sz="1400" b="1">
            <a:latin typeface="Times New Roman" panose="02020603050405020304" pitchFamily="18" charset="0"/>
            <a:cs typeface="Times New Roman" panose="02020603050405020304" pitchFamily="18" charset="0"/>
          </a:endParaRPr>
        </a:p>
        <a:p>
          <a:r>
            <a:rPr lang="en-US" sz="1400" b="1">
              <a:latin typeface="Times New Roman" panose="02020603050405020304" pitchFamily="18" charset="0"/>
              <a:cs typeface="Times New Roman" panose="02020603050405020304" pitchFamily="18" charset="0"/>
            </a:rPr>
            <a:t>Endnotes</a:t>
          </a:r>
          <a:br>
            <a:rPr lang="en-US" sz="1400">
              <a:latin typeface="Times New Roman" panose="02020603050405020304" pitchFamily="18" charset="0"/>
              <a:cs typeface="Times New Roman" panose="02020603050405020304" pitchFamily="18" charset="0"/>
            </a:rPr>
          </a:br>
          <a:r>
            <a:rPr lang="en-US" sz="1400">
              <a:latin typeface="Times New Roman" panose="02020603050405020304" pitchFamily="18" charset="0"/>
              <a:cs typeface="Times New Roman" panose="02020603050405020304" pitchFamily="18" charset="0"/>
            </a:rPr>
            <a:t>[1] "A graduate of Mount Holyoke College, Miss Tomlinson started working for Barron's, the national business and financial weekly, first as secretary to the editor and later as member of the editorial staff and associate editor. She originated Barron's investment company gauge and has done considerable writing about investment companies."</a:t>
          </a:r>
          <a:br>
            <a:rPr lang="en-US" sz="1400">
              <a:latin typeface="Times New Roman" panose="02020603050405020304" pitchFamily="18" charset="0"/>
              <a:cs typeface="Times New Roman" panose="02020603050405020304" pitchFamily="18" charset="0"/>
            </a:rPr>
          </a:br>
          <a:r>
            <a:rPr lang="en-US" sz="1400" i="1">
              <a:latin typeface="Times New Roman" panose="02020603050405020304" pitchFamily="18" charset="0"/>
              <a:cs typeface="Times New Roman" panose="02020603050405020304" pitchFamily="18" charset="0"/>
            </a:rPr>
            <a:t>The Westfield Leader</a:t>
          </a:r>
          <a:r>
            <a:rPr lang="en-US" sz="1400">
              <a:latin typeface="Times New Roman" panose="02020603050405020304" pitchFamily="18" charset="0"/>
              <a:cs typeface="Times New Roman" panose="02020603050405020304" pitchFamily="18" charset="0"/>
            </a:rPr>
            <a:t>, March 20, 1952, available from</a:t>
          </a:r>
          <a:br>
            <a:rPr lang="en-US" sz="1400">
              <a:latin typeface="Times New Roman" panose="02020603050405020304" pitchFamily="18" charset="0"/>
              <a:cs typeface="Times New Roman" panose="02020603050405020304" pitchFamily="18" charset="0"/>
            </a:rPr>
          </a:br>
          <a:r>
            <a:rPr lang="en-US" sz="1400">
              <a:latin typeface="Times New Roman" panose="02020603050405020304" pitchFamily="18" charset="0"/>
              <a:cs typeface="Times New Roman" panose="02020603050405020304" pitchFamily="18" charset="0"/>
              <a:hlinkClick xmlns:r="http://schemas.openxmlformats.org/officeDocument/2006/relationships" r:id=""/>
            </a:rPr>
            <a:t>https://web.archive.org/web/20231026231946/http://www.digifind-it.com/westfield/leader/1952/1952-03-20.pdf</a:t>
          </a:r>
          <a:br>
            <a:rPr lang="en-US" sz="1400">
              <a:latin typeface="Times New Roman" panose="02020603050405020304" pitchFamily="18" charset="0"/>
              <a:cs typeface="Times New Roman" panose="02020603050405020304" pitchFamily="18" charset="0"/>
            </a:rPr>
          </a:br>
          <a:r>
            <a:rPr lang="en-US" sz="1400">
              <a:latin typeface="Times New Roman" panose="02020603050405020304" pitchFamily="18" charset="0"/>
              <a:cs typeface="Times New Roman" panose="02020603050405020304" pitchFamily="18" charset="0"/>
            </a:rPr>
            <a:t>[2] Tomlinson, Lucile. </a:t>
          </a:r>
          <a:r>
            <a:rPr lang="en-US" sz="1400" i="1">
              <a:latin typeface="Times New Roman" panose="02020603050405020304" pitchFamily="18" charset="0"/>
              <a:cs typeface="Times New Roman" panose="02020603050405020304" pitchFamily="18" charset="0"/>
            </a:rPr>
            <a:t>Practical Formulas for Successful Investing</a:t>
          </a:r>
          <a:r>
            <a:rPr lang="en-US" sz="1400">
              <a:latin typeface="Times New Roman" panose="02020603050405020304" pitchFamily="18" charset="0"/>
              <a:cs typeface="Times New Roman" panose="02020603050405020304" pitchFamily="18" charset="0"/>
            </a:rPr>
            <a:t>. 1953, New York, Wilfred Funk.</a:t>
          </a:r>
          <a:br>
            <a:rPr lang="en-US" sz="1400">
              <a:latin typeface="Times New Roman" panose="02020603050405020304" pitchFamily="18" charset="0"/>
              <a:cs typeface="Times New Roman" panose="02020603050405020304" pitchFamily="18" charset="0"/>
            </a:rPr>
          </a:br>
          <a:r>
            <a:rPr lang="en-US" sz="1400">
              <a:latin typeface="Times New Roman" panose="02020603050405020304" pitchFamily="18" charset="0"/>
              <a:cs typeface="Times New Roman" panose="02020603050405020304" pitchFamily="18" charset="0"/>
              <a:hlinkClick xmlns:r="http://schemas.openxmlformats.org/officeDocument/2006/relationships" r:id=""/>
            </a:rPr>
            <a:t>https://books.google.com/books?id=iBVyxv5Y2UcC</a:t>
          </a:r>
          <a:br>
            <a:rPr lang="en-US" sz="1400">
              <a:latin typeface="Times New Roman" panose="02020603050405020304" pitchFamily="18" charset="0"/>
              <a:cs typeface="Times New Roman" panose="02020603050405020304" pitchFamily="18" charset="0"/>
            </a:rPr>
          </a:br>
          <a:r>
            <a:rPr lang="en-US" sz="1400">
              <a:latin typeface="Times New Roman" panose="02020603050405020304" pitchFamily="18" charset="0"/>
              <a:cs typeface="Times New Roman" panose="02020603050405020304" pitchFamily="18" charset="0"/>
            </a:rPr>
            <a:t>This book is out of print but may be obtained by inter-library loan or (occasionally) in the used-book market. I'd love to make it available online if only I could find the copyright holder to ask permission. You can find a nice bio and review of the book at</a:t>
          </a:r>
          <a:br>
            <a:rPr lang="en-US" sz="1400">
              <a:latin typeface="Times New Roman" panose="02020603050405020304" pitchFamily="18" charset="0"/>
              <a:cs typeface="Times New Roman" panose="02020603050405020304" pitchFamily="18" charset="0"/>
            </a:rPr>
          </a:br>
          <a:r>
            <a:rPr lang="en-US" sz="1400">
              <a:latin typeface="Times New Roman" panose="02020603050405020304" pitchFamily="18" charset="0"/>
              <a:cs typeface="Times New Roman" panose="02020603050405020304" pitchFamily="18" charset="0"/>
              <a:hlinkClick xmlns:r="http://schemas.openxmlformats.org/officeDocument/2006/relationships" r:id=""/>
            </a:rPr>
            <a:t>https://memphreinvestments.com/book-blog/f/8-lucile-tomlinson-practical-formulas-for-successful-investing</a:t>
          </a:r>
          <a:br>
            <a:rPr lang="en-US" sz="1400">
              <a:latin typeface="Times New Roman" panose="02020603050405020304" pitchFamily="18" charset="0"/>
              <a:cs typeface="Times New Roman" panose="02020603050405020304" pitchFamily="18" charset="0"/>
            </a:rPr>
          </a:br>
          <a:r>
            <a:rPr lang="en-US" sz="1400">
              <a:latin typeface="Times New Roman" panose="02020603050405020304" pitchFamily="18" charset="0"/>
              <a:cs typeface="Times New Roman" panose="02020603050405020304" pitchFamily="18" charset="0"/>
            </a:rPr>
            <a:t>[3] </a:t>
          </a:r>
          <a:r>
            <a:rPr lang="en-US" sz="1400">
              <a:latin typeface="Times New Roman" panose="02020603050405020304" pitchFamily="18" charset="0"/>
              <a:cs typeface="Times New Roman" panose="02020603050405020304" pitchFamily="18" charset="0"/>
              <a:hlinkClick xmlns:r="http://schemas.openxmlformats.org/officeDocument/2006/relationships" r:id=""/>
            </a:rPr>
            <a:t>https://en.wikipedia.org/wiki/Margin_of_safety_(financial)</a:t>
          </a:r>
          <a:br>
            <a:rPr lang="en-US" sz="1400">
              <a:latin typeface="Times New Roman" panose="02020603050405020304" pitchFamily="18" charset="0"/>
              <a:cs typeface="Times New Roman" panose="02020603050405020304" pitchFamily="18" charset="0"/>
            </a:rPr>
          </a:br>
          <a:r>
            <a:rPr lang="en-US" sz="1400">
              <a:latin typeface="Times New Roman" panose="02020603050405020304" pitchFamily="18" charset="0"/>
              <a:cs typeface="Times New Roman" panose="02020603050405020304" pitchFamily="18" charset="0"/>
            </a:rPr>
            <a:t>[4] Tomlinson quoted Graham: "A reasonably sound central value, or intrinsic value, of the Dow-Jones list can be ascertained by capitalizing the average earnings for the past ten years on a basis equivalent to twice the yield of high-grade bonds."</a:t>
          </a:r>
          <a:br>
            <a:rPr lang="en-US" sz="1400">
              <a:latin typeface="Times New Roman" panose="02020603050405020304" pitchFamily="18" charset="0"/>
              <a:cs typeface="Times New Roman" panose="02020603050405020304" pitchFamily="18" charset="0"/>
            </a:rPr>
          </a:br>
          <a:r>
            <a:rPr lang="en-US" sz="1400">
              <a:latin typeface="Times New Roman" panose="02020603050405020304" pitchFamily="18" charset="0"/>
              <a:cs typeface="Times New Roman" panose="02020603050405020304" pitchFamily="18" charset="0"/>
            </a:rPr>
            <a:t>[5] Robert Shiller's data page lists the sources for the data in the spreadsheet</a:t>
          </a:r>
          <a:br>
            <a:rPr lang="en-US" sz="1400">
              <a:latin typeface="Times New Roman" panose="02020603050405020304" pitchFamily="18" charset="0"/>
              <a:cs typeface="Times New Roman" panose="02020603050405020304" pitchFamily="18" charset="0"/>
            </a:rPr>
          </a:br>
          <a:r>
            <a:rPr lang="en-US" sz="1400">
              <a:latin typeface="Times New Roman" panose="02020603050405020304" pitchFamily="18" charset="0"/>
              <a:cs typeface="Times New Roman" panose="02020603050405020304" pitchFamily="18" charset="0"/>
              <a:hlinkClick xmlns:r="http://schemas.openxmlformats.org/officeDocument/2006/relationships" r:id=""/>
            </a:rPr>
            <a:t>http://www.econ.yale.edu/~shiller/data.htm</a:t>
          </a:r>
          <a:br>
            <a:rPr lang="en-US" sz="1400">
              <a:latin typeface="Times New Roman" panose="02020603050405020304" pitchFamily="18" charset="0"/>
              <a:cs typeface="Times New Roman" panose="02020603050405020304" pitchFamily="18" charset="0"/>
            </a:rPr>
          </a:br>
          <a:r>
            <a:rPr lang="en-US" sz="1400">
              <a:latin typeface="Times New Roman" panose="02020603050405020304" pitchFamily="18" charset="0"/>
              <a:cs typeface="Times New Roman" panose="02020603050405020304" pitchFamily="18" charset="0"/>
            </a:rPr>
            <a:t>[6] </a:t>
          </a:r>
          <a:r>
            <a:rPr lang="en-US" sz="1400">
              <a:latin typeface="Times New Roman" panose="02020603050405020304" pitchFamily="18" charset="0"/>
              <a:cs typeface="Times New Roman" panose="02020603050405020304" pitchFamily="18" charset="0"/>
              <a:hlinkClick xmlns:r="http://schemas.openxmlformats.org/officeDocument/2006/relationships" r:id=""/>
            </a:rPr>
            <a:t>https://eschenlauer.com/investing/risk_based_allocation/</a:t>
          </a:r>
          <a:br>
            <a:rPr lang="en-US" sz="1400">
              <a:latin typeface="Times New Roman" panose="02020603050405020304" pitchFamily="18" charset="0"/>
              <a:cs typeface="Times New Roman" panose="02020603050405020304" pitchFamily="18" charset="0"/>
            </a:rPr>
          </a:br>
          <a:r>
            <a:rPr lang="en-US" sz="1400">
              <a:latin typeface="Times New Roman" panose="02020603050405020304" pitchFamily="18" charset="0"/>
              <a:cs typeface="Times New Roman" panose="02020603050405020304" pitchFamily="18" charset="0"/>
            </a:rPr>
            <a:t>[7] this spreadsheet</a:t>
          </a:r>
          <a:r>
            <a:rPr lang="en-US" sz="1400" baseline="0">
              <a:latin typeface="Times New Roman" panose="02020603050405020304" pitchFamily="18" charset="0"/>
              <a:cs typeface="Times New Roman" panose="02020603050405020304" pitchFamily="18" charset="0"/>
            </a:rPr>
            <a:t> (if you are looking at the "VAR intro" tab, or</a:t>
          </a:r>
          <a:r>
            <a:rPr lang="en-US" sz="1400">
              <a:latin typeface="Times New Roman" panose="02020603050405020304" pitchFamily="18" charset="0"/>
              <a:cs typeface="Times New Roman" panose="02020603050405020304" pitchFamily="18" charset="0"/>
            </a:rPr>
            <a:t> </a:t>
          </a:r>
          <a:r>
            <a:rPr lang="en-US" sz="1400">
              <a:latin typeface="Times New Roman" panose="02020603050405020304" pitchFamily="18" charset="0"/>
              <a:cs typeface="Times New Roman" panose="02020603050405020304" pitchFamily="18" charset="0"/>
              <a:hlinkClick xmlns:r="http://schemas.openxmlformats.org/officeDocument/2006/relationships" r:id=""/>
            </a:rPr>
            <a:t>ie_data_VariableAssetRatio.xlsx</a:t>
          </a:r>
          <a:r>
            <a:rPr lang="en-US" sz="1400">
              <a:latin typeface="Times New Roman" panose="02020603050405020304" pitchFamily="18" charset="0"/>
              <a:cs typeface="Times New Roman" panose="02020603050405020304" pitchFamily="18" charset="0"/>
            </a:rPr>
            <a:t>; unfortunately, I implemented some of the functionality with LAMBDA functions, which would not translate to LibreOffice Calc.</a:t>
          </a:r>
          <a:br>
            <a:rPr lang="en-US" sz="1400">
              <a:latin typeface="Times New Roman" panose="02020603050405020304" pitchFamily="18" charset="0"/>
              <a:cs typeface="Times New Roman" panose="02020603050405020304" pitchFamily="18" charset="0"/>
            </a:rPr>
          </a:br>
          <a:r>
            <a:rPr lang="en-US" sz="1400">
              <a:latin typeface="Times New Roman" panose="02020603050405020304" pitchFamily="18" charset="0"/>
              <a:cs typeface="Times New Roman" panose="02020603050405020304" pitchFamily="18" charset="0"/>
            </a:rPr>
            <a:t>[8] </a:t>
          </a:r>
          <a:r>
            <a:rPr lang="en-US" sz="1400">
              <a:latin typeface="Times New Roman" panose="02020603050405020304" pitchFamily="18" charset="0"/>
              <a:cs typeface="Times New Roman" panose="02020603050405020304" pitchFamily="18" charset="0"/>
              <a:hlinkClick xmlns:r="http://schemas.openxmlformats.org/officeDocument/2006/relationships" r:id=""/>
            </a:rPr>
            <a:t>https://en.wikipedia.org/wiki/Benjamin_Graham_formula#Revised_formula</a:t>
          </a:r>
          <a:br>
            <a:rPr lang="en-US" sz="1400">
              <a:latin typeface="Times New Roman" panose="02020603050405020304" pitchFamily="18" charset="0"/>
              <a:cs typeface="Times New Roman" panose="02020603050405020304" pitchFamily="18" charset="0"/>
            </a:rPr>
          </a:br>
          <a:r>
            <a:rPr lang="en-US" sz="1400">
              <a:latin typeface="Times New Roman" panose="02020603050405020304" pitchFamily="18" charset="0"/>
              <a:cs typeface="Times New Roman" panose="02020603050405020304" pitchFamily="18" charset="0"/>
            </a:rPr>
            <a:t>[9] Pfau, Wade D., </a:t>
          </a:r>
          <a:r>
            <a:rPr lang="en-US" sz="1400" i="1">
              <a:latin typeface="Times New Roman" panose="02020603050405020304" pitchFamily="18" charset="0"/>
              <a:cs typeface="Times New Roman" panose="02020603050405020304" pitchFamily="18" charset="0"/>
            </a:rPr>
            <a:t>Long-Term Investors and Valuation-Based Asset Allocation</a:t>
          </a:r>
          <a:r>
            <a:rPr lang="en-US" sz="1400">
              <a:latin typeface="Times New Roman" panose="02020603050405020304" pitchFamily="18" charset="0"/>
              <a:cs typeface="Times New Roman" panose="02020603050405020304" pitchFamily="18" charset="0"/>
            </a:rPr>
            <a:t> (November 1, 2011).</a:t>
          </a:r>
          <a:br>
            <a:rPr lang="en-US" sz="1400">
              <a:latin typeface="Times New Roman" panose="02020603050405020304" pitchFamily="18" charset="0"/>
              <a:cs typeface="Times New Roman" panose="02020603050405020304" pitchFamily="18" charset="0"/>
            </a:rPr>
          </a:br>
          <a:r>
            <a:rPr lang="en-US" sz="1400">
              <a:latin typeface="Times New Roman" panose="02020603050405020304" pitchFamily="18" charset="0"/>
              <a:cs typeface="Times New Roman" panose="02020603050405020304" pitchFamily="18" charset="0"/>
              <a:hlinkClick xmlns:r="http://schemas.openxmlformats.org/officeDocument/2006/relationships" r:id=""/>
            </a:rPr>
            <a:t>http://dx.doi.org/10.2139/ssrn.2544636</a:t>
          </a:r>
          <a:br>
            <a:rPr lang="en-US" sz="1400">
              <a:latin typeface="Times New Roman" panose="02020603050405020304" pitchFamily="18" charset="0"/>
              <a:cs typeface="Times New Roman" panose="02020603050405020304" pitchFamily="18" charset="0"/>
            </a:rPr>
          </a:br>
          <a:r>
            <a:rPr lang="en-US" sz="1400">
              <a:latin typeface="Times New Roman" panose="02020603050405020304" pitchFamily="18" charset="0"/>
              <a:cs typeface="Times New Roman" panose="02020603050405020304" pitchFamily="18" charset="0"/>
            </a:rPr>
            <a:t>[10] Pfau, Wade D., </a:t>
          </a:r>
          <a:r>
            <a:rPr lang="en-US" sz="1400" i="1">
              <a:latin typeface="Times New Roman" panose="02020603050405020304" pitchFamily="18" charset="0"/>
              <a:cs typeface="Times New Roman" panose="02020603050405020304" pitchFamily="18" charset="0"/>
            </a:rPr>
            <a:t>Withdrawal Rates, Savings Rates, and Valuation-Based Asset Allocation</a:t>
          </a:r>
          <a:r>
            <a:rPr lang="en-US" sz="1400">
              <a:latin typeface="Times New Roman" panose="02020603050405020304" pitchFamily="18" charset="0"/>
              <a:cs typeface="Times New Roman" panose="02020603050405020304" pitchFamily="18" charset="0"/>
            </a:rPr>
            <a:t> (December 1, 2011).</a:t>
          </a:r>
          <a:br>
            <a:rPr lang="en-US" sz="1400">
              <a:latin typeface="Times New Roman" panose="02020603050405020304" pitchFamily="18" charset="0"/>
              <a:cs typeface="Times New Roman" panose="02020603050405020304" pitchFamily="18" charset="0"/>
            </a:rPr>
          </a:br>
          <a:r>
            <a:rPr lang="en-US" sz="1400">
              <a:latin typeface="Times New Roman" panose="02020603050405020304" pitchFamily="18" charset="0"/>
              <a:cs typeface="Times New Roman" panose="02020603050405020304" pitchFamily="18" charset="0"/>
              <a:hlinkClick xmlns:r="http://schemas.openxmlformats.org/officeDocument/2006/relationships" r:id=""/>
            </a:rPr>
            <a:t>http://dx.doi.org/10.2139/ssrn.2544635</a:t>
          </a:r>
          <a:br>
            <a:rPr lang="en-US" sz="1400">
              <a:latin typeface="Times New Roman" panose="02020603050405020304" pitchFamily="18" charset="0"/>
              <a:cs typeface="Times New Roman" panose="02020603050405020304" pitchFamily="18" charset="0"/>
            </a:rPr>
          </a:br>
          <a:r>
            <a:rPr lang="en-US" sz="1400">
              <a:latin typeface="Times New Roman" panose="02020603050405020304" pitchFamily="18" charset="0"/>
              <a:cs typeface="Times New Roman" panose="02020603050405020304" pitchFamily="18" charset="0"/>
            </a:rPr>
            <a:t>[11] "Shiller wrote the his article on the CAPE ratio, the cyclically adjusted price earnings ratio, I think the first one came out in 1998. And when you looked historically, before that point, it provided pretty good predictive power about just that’s fitting the line through the data. When the CAPE ratio was high, the subsequent stock market returns tended to be lower, and vice versa. But it’s kind of like what happens with a lot of this, once people saw that point, the relationship broke down. And if you were following that sort of guidance, you would have been spending most of your time since the mid 1990s, with the lower stock allocation, because you were worried that markets were overvalued, and you would be experiencing a lower return from those stocks. Now, we’ve seen there’s been a lot of years that have passed since the mid 1990s. And for the most part, it probably wouldn’t have been a great idea to not to have a lower stock allocation that whole time, because you were worried that because the CAPE ratio is predicting lower subsequent stock market returns. And that’s where I think ultimately planning conservative assumptions for retirement. You might not want to assume historical stock market returns when the CAPE ratio is higher. But beyond that, I don’t think we can really glean a whole lot of information from something like the CAPE ratio." </a:t>
          </a:r>
          <a:br>
            <a:rPr lang="en-US" sz="1400">
              <a:latin typeface="Times New Roman" panose="02020603050405020304" pitchFamily="18" charset="0"/>
              <a:cs typeface="Times New Roman" panose="02020603050405020304" pitchFamily="18" charset="0"/>
            </a:rPr>
          </a:br>
          <a:r>
            <a:rPr lang="en-US" sz="1400">
              <a:latin typeface="Times New Roman" panose="02020603050405020304" pitchFamily="18" charset="0"/>
              <a:cs typeface="Times New Roman" panose="02020603050405020304" pitchFamily="18" charset="0"/>
            </a:rPr>
            <a:t>– "Retire with Style" podcast episode 57, at 16:41 </a:t>
          </a:r>
          <a:br>
            <a:rPr lang="en-US" sz="1400">
              <a:latin typeface="Times New Roman" panose="02020603050405020304" pitchFamily="18" charset="0"/>
              <a:cs typeface="Times New Roman" panose="02020603050405020304" pitchFamily="18" charset="0"/>
            </a:rPr>
          </a:br>
          <a:r>
            <a:rPr lang="en-US" sz="1400">
              <a:latin typeface="Times New Roman" panose="02020603050405020304" pitchFamily="18" charset="0"/>
              <a:cs typeface="Times New Roman" panose="02020603050405020304" pitchFamily="18" charset="0"/>
              <a:hlinkClick xmlns:r="http://schemas.openxmlformats.org/officeDocument/2006/relationships" r:id=""/>
            </a:rPr>
            <a:t>https://risaprofile.com/wp-content/uploads/2023/03/Episode-57-Market-Timing-Still-Doesnt-Work-1.pdf</a:t>
          </a:r>
          <a:endParaRPr lang="en-US" sz="1400">
            <a:latin typeface="Times New Roman" panose="02020603050405020304" pitchFamily="18" charset="0"/>
            <a:cs typeface="Times New Roman" panose="02020603050405020304" pitchFamily="18" charset="0"/>
          </a:endParaRPr>
        </a:p>
        <a:p>
          <a:endParaRPr lang="en-US" sz="1400">
            <a:latin typeface="Times New Roman" panose="02020603050405020304" pitchFamily="18"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absoluteAnchor>
    <xdr:pos x="0" y="0"/>
    <xdr:ext cx="8671505" cy="6281720"/>
    <xdr:graphicFrame macro="">
      <xdr:nvGraphicFramePr>
        <xdr:cNvPr id="2" name="Chart 1">
          <a:extLst>
            <a:ext uri="{FF2B5EF4-FFF2-40B4-BE49-F238E27FC236}">
              <a16:creationId xmlns:a16="http://schemas.microsoft.com/office/drawing/2014/main" id="{9260DE0D-AE0D-0B79-4FDD-237608FE0F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0.93865</cdr:x>
      <cdr:y>0.56554</cdr:y>
    </cdr:from>
    <cdr:to>
      <cdr:x>1</cdr:x>
      <cdr:y>0.61093</cdr:y>
    </cdr:to>
    <cdr:sp macro="" textlink="">
      <cdr:nvSpPr>
        <cdr:cNvPr id="2" name="TextBox 1"/>
        <cdr:cNvSpPr txBox="1"/>
      </cdr:nvSpPr>
      <cdr:spPr>
        <a:xfrm xmlns:a="http://schemas.openxmlformats.org/drawingml/2006/main">
          <a:off x="8137431" y="3524079"/>
          <a:ext cx="527246" cy="2904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300" b="1"/>
            <a:t>2.1%</a:t>
          </a:r>
        </a:p>
      </cdr:txBody>
    </cdr:sp>
  </cdr:relSizeAnchor>
  <cdr:relSizeAnchor xmlns:cdr="http://schemas.openxmlformats.org/drawingml/2006/chartDrawing">
    <cdr:from>
      <cdr:x>0.85232</cdr:x>
      <cdr:y>0.27678</cdr:y>
    </cdr:from>
    <cdr:to>
      <cdr:x>0.91653</cdr:x>
      <cdr:y>0.31258</cdr:y>
    </cdr:to>
    <cdr:sp macro="" textlink="">
      <cdr:nvSpPr>
        <cdr:cNvPr id="5" name="TextBox 4"/>
        <cdr:cNvSpPr txBox="1"/>
      </cdr:nvSpPr>
      <cdr:spPr>
        <a:xfrm xmlns:a="http://schemas.openxmlformats.org/drawingml/2006/main">
          <a:off x="7382857" y="1729703"/>
          <a:ext cx="556031" cy="2233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300" b="1"/>
            <a:t>2009</a:t>
          </a:r>
        </a:p>
      </cdr:txBody>
    </cdr:sp>
  </cdr:relSizeAnchor>
  <cdr:relSizeAnchor xmlns:cdr="http://schemas.openxmlformats.org/drawingml/2006/chartDrawing">
    <cdr:from>
      <cdr:x>0.67643</cdr:x>
      <cdr:y>0.33302</cdr:y>
    </cdr:from>
    <cdr:to>
      <cdr:x>0.75035</cdr:x>
      <cdr:y>0.37377</cdr:y>
    </cdr:to>
    <cdr:sp macro="" textlink="">
      <cdr:nvSpPr>
        <cdr:cNvPr id="6" name="TextBox 5"/>
        <cdr:cNvSpPr txBox="1"/>
      </cdr:nvSpPr>
      <cdr:spPr>
        <a:xfrm xmlns:a="http://schemas.openxmlformats.org/drawingml/2006/main">
          <a:off x="5859772" y="2081481"/>
          <a:ext cx="637949" cy="2591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300" b="1"/>
            <a:t>1982</a:t>
          </a:r>
        </a:p>
      </cdr:txBody>
    </cdr:sp>
  </cdr:relSizeAnchor>
  <cdr:relSizeAnchor xmlns:cdr="http://schemas.openxmlformats.org/drawingml/2006/chartDrawing">
    <cdr:from>
      <cdr:x>0.48246</cdr:x>
      <cdr:y>0.46154</cdr:y>
    </cdr:from>
    <cdr:to>
      <cdr:x>0.54854</cdr:x>
      <cdr:y>0.50843</cdr:y>
    </cdr:to>
    <cdr:sp macro="" textlink="">
      <cdr:nvSpPr>
        <cdr:cNvPr id="7" name="TextBox 6"/>
        <cdr:cNvSpPr txBox="1"/>
      </cdr:nvSpPr>
      <cdr:spPr>
        <a:xfrm xmlns:a="http://schemas.openxmlformats.org/drawingml/2006/main">
          <a:off x="4173587" y="2898468"/>
          <a:ext cx="578670" cy="2867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300" b="1"/>
            <a:t>1949</a:t>
          </a:r>
        </a:p>
      </cdr:txBody>
    </cdr:sp>
  </cdr:relSizeAnchor>
  <cdr:relSizeAnchor xmlns:cdr="http://schemas.openxmlformats.org/drawingml/2006/chartDrawing">
    <cdr:from>
      <cdr:x>0.36148</cdr:x>
      <cdr:y>0.30249</cdr:y>
    </cdr:from>
    <cdr:to>
      <cdr:x>0.43008</cdr:x>
      <cdr:y>0.33986</cdr:y>
    </cdr:to>
    <cdr:sp macro="" textlink="">
      <cdr:nvSpPr>
        <cdr:cNvPr id="8" name="TextBox 7"/>
        <cdr:cNvSpPr txBox="1"/>
      </cdr:nvSpPr>
      <cdr:spPr>
        <a:xfrm xmlns:a="http://schemas.openxmlformats.org/drawingml/2006/main">
          <a:off x="3128088" y="1889648"/>
          <a:ext cx="594045" cy="2379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300" b="1"/>
            <a:t>1932</a:t>
          </a:r>
        </a:p>
      </cdr:txBody>
    </cdr:sp>
  </cdr:relSizeAnchor>
  <cdr:relSizeAnchor xmlns:cdr="http://schemas.openxmlformats.org/drawingml/2006/chartDrawing">
    <cdr:from>
      <cdr:x>0.28866</cdr:x>
      <cdr:y>0.06463</cdr:y>
    </cdr:from>
    <cdr:to>
      <cdr:x>0.35355</cdr:x>
      <cdr:y>0.10858</cdr:y>
    </cdr:to>
    <cdr:sp macro="" textlink="">
      <cdr:nvSpPr>
        <cdr:cNvPr id="9" name="TextBox 8"/>
        <cdr:cNvSpPr txBox="1"/>
      </cdr:nvSpPr>
      <cdr:spPr>
        <a:xfrm xmlns:a="http://schemas.openxmlformats.org/drawingml/2006/main">
          <a:off x="2495318" y="396674"/>
          <a:ext cx="564084" cy="2730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300" b="1"/>
            <a:t>1921</a:t>
          </a:r>
        </a:p>
      </cdr:txBody>
    </cdr:sp>
  </cdr:relSizeAnchor>
</c:userShapes>
</file>

<file path=xl/drawings/drawing2.xml><?xml version="1.0" encoding="utf-8"?>
<xdr:wsDr xmlns:xdr="http://schemas.openxmlformats.org/drawingml/2006/spreadsheetDrawing" xmlns:a="http://schemas.openxmlformats.org/drawingml/2006/main">
  <xdr:absoluteAnchor>
    <xdr:pos x="0" y="0"/>
    <xdr:ext cx="8678333" cy="6291204"/>
    <xdr:graphicFrame macro="">
      <xdr:nvGraphicFramePr>
        <xdr:cNvPr id="2" name="Chart 1">
          <a:extLst>
            <a:ext uri="{FF2B5EF4-FFF2-40B4-BE49-F238E27FC236}">
              <a16:creationId xmlns:a16="http://schemas.microsoft.com/office/drawing/2014/main" id="{5D702194-A597-8F93-068F-DFEB8CCF9BA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0.07496</cdr:x>
      <cdr:y>0.08097</cdr:y>
    </cdr:from>
    <cdr:to>
      <cdr:x>0.91328</cdr:x>
      <cdr:y>0.13331</cdr:y>
    </cdr:to>
    <cdr:sp macro="" textlink="variable_alloc_parm!$B$22">
      <cdr:nvSpPr>
        <cdr:cNvPr id="2" name="TextBox 1">
          <a:extLst xmlns:a="http://schemas.openxmlformats.org/drawingml/2006/main">
            <a:ext uri="{FF2B5EF4-FFF2-40B4-BE49-F238E27FC236}">
              <a16:creationId xmlns:a16="http://schemas.microsoft.com/office/drawing/2014/main" id="{F5F15E3E-0AD9-DD23-F3C6-3BF299E47276}"/>
            </a:ext>
          </a:extLst>
        </cdr:cNvPr>
        <cdr:cNvSpPr txBox="1"/>
      </cdr:nvSpPr>
      <cdr:spPr>
        <a:xfrm xmlns:a="http://schemas.openxmlformats.org/drawingml/2006/main">
          <a:off x="650521" y="509410"/>
          <a:ext cx="7275219" cy="3292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4DA658C-A411-9944-8A95-F6E3CA7EC530}" type="TxLink">
            <a:rPr lang="en-US" sz="800" b="0" i="0" u="none" strike="noStrike">
              <a:solidFill>
                <a:srgbClr val="000000"/>
              </a:solidFill>
              <a:latin typeface="Courier"/>
            </a:rPr>
            <a:pPr/>
            <a:t>VAR stock min proportion = MIN((VAR stock max proportion), MAX(0,MIN(0.85,((E10/P) - 0.0303)/(0.0374 - 0.0303)))))</a:t>
          </a:fld>
          <a:endParaRPr lang="en-US" sz="800"/>
        </a:p>
      </cdr:txBody>
    </cdr:sp>
  </cdr:relSizeAnchor>
  <cdr:relSizeAnchor xmlns:cdr="http://schemas.openxmlformats.org/drawingml/2006/chartDrawing">
    <cdr:from>
      <cdr:x>0.07496</cdr:x>
      <cdr:y>0.10901</cdr:y>
    </cdr:from>
    <cdr:to>
      <cdr:x>0.8916</cdr:x>
      <cdr:y>0.15761</cdr:y>
    </cdr:to>
    <cdr:sp macro="" textlink="variable_alloc_parm!$B$23">
      <cdr:nvSpPr>
        <cdr:cNvPr id="3" name="TextBox 1">
          <a:extLst xmlns:a="http://schemas.openxmlformats.org/drawingml/2006/main">
            <a:ext uri="{FF2B5EF4-FFF2-40B4-BE49-F238E27FC236}">
              <a16:creationId xmlns:a16="http://schemas.microsoft.com/office/drawing/2014/main" id="{0D8450DF-8D37-C9DC-3EFF-2DB6DDDB7D73}"/>
            </a:ext>
          </a:extLst>
        </cdr:cNvPr>
        <cdr:cNvSpPr txBox="1"/>
      </cdr:nvSpPr>
      <cdr:spPr>
        <a:xfrm xmlns:a="http://schemas.openxmlformats.org/drawingml/2006/main">
          <a:off x="650528" y="685787"/>
          <a:ext cx="7087065" cy="3057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BA9850B-506F-9646-89E8-27951B3E8C86}" type="TxLink">
            <a:rPr lang="en-US" sz="800" b="0" i="0" u="none" strike="noStrike">
              <a:solidFill>
                <a:srgbClr val="000000"/>
              </a:solidFill>
              <a:latin typeface="Courier"/>
            </a:rPr>
            <a:pPr/>
            <a:t>VAR stock max proportion = MAX(0,MIN(0.85,((0.0364 + (E10/P) - bond yield) - 0.0303)/(0.0595 - 0.0303))))</a:t>
          </a:fld>
          <a:endParaRPr lang="en-US" sz="800"/>
        </a:p>
      </cdr:txBody>
    </cdr:sp>
  </cdr:relSizeAnchor>
  <cdr:relSizeAnchor xmlns:cdr="http://schemas.openxmlformats.org/drawingml/2006/chartDrawing">
    <cdr:from>
      <cdr:x>0.31166</cdr:x>
      <cdr:y>0.92897</cdr:y>
    </cdr:from>
    <cdr:to>
      <cdr:x>0.71409</cdr:x>
      <cdr:y>0.96448</cdr:y>
    </cdr:to>
    <cdr:sp macro="" textlink="">
      <cdr:nvSpPr>
        <cdr:cNvPr id="4" name="TextBox 3">
          <a:extLst xmlns:a="http://schemas.openxmlformats.org/drawingml/2006/main">
            <a:ext uri="{FF2B5EF4-FFF2-40B4-BE49-F238E27FC236}">
              <a16:creationId xmlns:a16="http://schemas.microsoft.com/office/drawing/2014/main" id="{8AD8537D-202E-A660-342F-352AE265D5CC}"/>
            </a:ext>
          </a:extLst>
        </cdr:cNvPr>
        <cdr:cNvSpPr txBox="1"/>
      </cdr:nvSpPr>
      <cdr:spPr>
        <a:xfrm xmlns:a="http://schemas.openxmlformats.org/drawingml/2006/main">
          <a:off x="2704646" y="5844369"/>
          <a:ext cx="3492508" cy="2234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Variable Asset Ratio (VAR,</a:t>
          </a:r>
          <a:r>
            <a:rPr lang="en-US" sz="1100" baseline="0"/>
            <a:t> </a:t>
          </a:r>
          <a:r>
            <a:rPr lang="en-US" sz="1100"/>
            <a:t>stocks as percent of</a:t>
          </a:r>
          <a:r>
            <a:rPr lang="en-US" sz="1100" baseline="0"/>
            <a:t> portfolio)</a:t>
          </a:r>
          <a:endParaRPr lang="en-US" sz="1100"/>
        </a:p>
      </cdr:txBody>
    </cdr:sp>
  </cdr:relSizeAnchor>
  <cdr:relSizeAnchor xmlns:cdr="http://schemas.openxmlformats.org/drawingml/2006/chartDrawing">
    <cdr:from>
      <cdr:x>0.00949</cdr:x>
      <cdr:y>0.23738</cdr:y>
    </cdr:from>
    <cdr:to>
      <cdr:x>0.0393</cdr:x>
      <cdr:y>0.74579</cdr:y>
    </cdr:to>
    <cdr:sp macro="" textlink="">
      <cdr:nvSpPr>
        <cdr:cNvPr id="5" name="TextBox 4">
          <a:extLst xmlns:a="http://schemas.openxmlformats.org/drawingml/2006/main">
            <a:ext uri="{FF2B5EF4-FFF2-40B4-BE49-F238E27FC236}">
              <a16:creationId xmlns:a16="http://schemas.microsoft.com/office/drawing/2014/main" id="{5BA1522D-DC8D-2D01-C8C8-3BA40E90DEBF}"/>
            </a:ext>
          </a:extLst>
        </cdr:cNvPr>
        <cdr:cNvSpPr txBox="1"/>
      </cdr:nvSpPr>
      <cdr:spPr>
        <a:xfrm xmlns:a="http://schemas.openxmlformats.org/drawingml/2006/main" rot="16200000">
          <a:off x="-1387593" y="2963335"/>
          <a:ext cx="3198521" cy="2587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real  (i.e., inflation-adjusted) cumulative value</a:t>
          </a:r>
        </a:p>
      </cdr:txBody>
    </cdr:sp>
  </cdr:relSizeAnchor>
  <cdr:relSizeAnchor xmlns:cdr="http://schemas.openxmlformats.org/drawingml/2006/chartDrawing">
    <cdr:from>
      <cdr:x>0.00813</cdr:x>
      <cdr:y>0.79626</cdr:y>
    </cdr:from>
    <cdr:to>
      <cdr:x>0.04336</cdr:x>
      <cdr:y>0.95888</cdr:y>
    </cdr:to>
    <cdr:sp macro="" textlink="">
      <cdr:nvSpPr>
        <cdr:cNvPr id="6" name="TextBox 5">
          <a:extLst xmlns:a="http://schemas.openxmlformats.org/drawingml/2006/main">
            <a:ext uri="{FF2B5EF4-FFF2-40B4-BE49-F238E27FC236}">
              <a16:creationId xmlns:a16="http://schemas.microsoft.com/office/drawing/2014/main" id="{9257209F-959E-A82C-7F65-984FDA098437}"/>
            </a:ext>
          </a:extLst>
        </cdr:cNvPr>
        <cdr:cNvSpPr txBox="1"/>
      </cdr:nvSpPr>
      <cdr:spPr>
        <a:xfrm xmlns:a="http://schemas.openxmlformats.org/drawingml/2006/main" rot="16200000">
          <a:off x="-288103" y="5368101"/>
          <a:ext cx="1023056" cy="3057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t>stock / total</a:t>
          </a:r>
          <a:endParaRPr lang="en-US" sz="1100"/>
        </a:p>
      </cdr:txBody>
    </cdr:sp>
  </cdr:relSizeAnchor>
  <cdr:relSizeAnchor xmlns:cdr="http://schemas.openxmlformats.org/drawingml/2006/chartDrawing">
    <cdr:from>
      <cdr:x>0.07453</cdr:x>
      <cdr:y>0.13832</cdr:y>
    </cdr:from>
    <cdr:to>
      <cdr:x>0.38076</cdr:x>
      <cdr:y>0.24486</cdr:y>
    </cdr:to>
    <cdr:sp macro="" textlink="">
      <cdr:nvSpPr>
        <cdr:cNvPr id="7" name="TextBox 6">
          <a:extLst xmlns:a="http://schemas.openxmlformats.org/drawingml/2006/main">
            <a:ext uri="{FF2B5EF4-FFF2-40B4-BE49-F238E27FC236}">
              <a16:creationId xmlns:a16="http://schemas.microsoft.com/office/drawing/2014/main" id="{5BCF533A-E588-B555-0118-B72A75D4D236}"/>
            </a:ext>
          </a:extLst>
        </cdr:cNvPr>
        <cdr:cNvSpPr txBox="1"/>
      </cdr:nvSpPr>
      <cdr:spPr>
        <a:xfrm xmlns:a="http://schemas.openxmlformats.org/drawingml/2006/main">
          <a:off x="646760" y="870185"/>
          <a:ext cx="2657592" cy="670278"/>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US" sz="1100"/>
            <a:t>For VAR (variable asset ratio), reinvest returns,</a:t>
          </a:r>
          <a:r>
            <a:rPr lang="en-US" sz="1100" baseline="0"/>
            <a:t> and only rebalance to minimum when below it or to maxium when above it.</a:t>
          </a:r>
          <a:endParaRPr lang="en-US" sz="1100"/>
        </a:p>
      </cdr:txBody>
    </cdr:sp>
  </cdr:relSizeAnchor>
  <cdr:relSizeAnchor xmlns:cdr="http://schemas.openxmlformats.org/drawingml/2006/chartDrawing">
    <cdr:from>
      <cdr:x>0.07317</cdr:x>
      <cdr:y>0.24672</cdr:y>
    </cdr:from>
    <cdr:to>
      <cdr:x>0.4458</cdr:x>
      <cdr:y>0.31775</cdr:y>
    </cdr:to>
    <cdr:sp macro="" textlink="">
      <cdr:nvSpPr>
        <cdr:cNvPr id="8" name="TextBox 7">
          <a:extLst xmlns:a="http://schemas.openxmlformats.org/drawingml/2006/main">
            <a:ext uri="{FF2B5EF4-FFF2-40B4-BE49-F238E27FC236}">
              <a16:creationId xmlns:a16="http://schemas.microsoft.com/office/drawing/2014/main" id="{D7C7ADCE-0F60-B4EF-2966-C07E375C1ABC}"/>
            </a:ext>
          </a:extLst>
        </cdr:cNvPr>
        <cdr:cNvSpPr txBox="1"/>
      </cdr:nvSpPr>
      <cdr:spPr>
        <a:xfrm xmlns:a="http://schemas.openxmlformats.org/drawingml/2006/main">
          <a:off x="634994" y="1552193"/>
          <a:ext cx="3233807" cy="4468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S&amp;P 500 and 10-year US</a:t>
          </a:r>
          <a:r>
            <a:rPr lang="en-US" sz="1100" baseline="0"/>
            <a:t> Treasury bond data from:</a:t>
          </a:r>
          <a:br>
            <a:rPr lang="en-US" sz="1100" baseline="0"/>
          </a:br>
          <a:r>
            <a:rPr lang="en-US" sz="1100" baseline="0"/>
            <a:t>http://www.econ.yale.edu/~shiller/data/ie_data.xls</a:t>
          </a:r>
          <a:endParaRPr lang="en-US" sz="1100"/>
        </a:p>
      </cdr:txBody>
    </cdr:sp>
  </cdr:relSizeAnchor>
</c:userShapes>
</file>

<file path=xl/drawings/drawing4.xml><?xml version="1.0" encoding="utf-8"?>
<xdr:wsDr xmlns:xdr="http://schemas.openxmlformats.org/drawingml/2006/spreadsheetDrawing" xmlns:a="http://schemas.openxmlformats.org/drawingml/2006/main">
  <xdr:absoluteAnchor>
    <xdr:pos x="0" y="0"/>
    <xdr:ext cx="8678333" cy="6291204"/>
    <xdr:graphicFrame macro="">
      <xdr:nvGraphicFramePr>
        <xdr:cNvPr id="2" name="Chart 1">
          <a:extLst>
            <a:ext uri="{FF2B5EF4-FFF2-40B4-BE49-F238E27FC236}">
              <a16:creationId xmlns:a16="http://schemas.microsoft.com/office/drawing/2014/main" id="{E70D8D37-73C1-2F7F-A69E-67881578168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0.36992</cdr:x>
      <cdr:y>0.77009</cdr:y>
    </cdr:from>
    <cdr:to>
      <cdr:x>0.97019</cdr:x>
      <cdr:y>0.88224</cdr:y>
    </cdr:to>
    <cdr:sp macro="" textlink="">
      <cdr:nvSpPr>
        <cdr:cNvPr id="2" name="TextBox 1">
          <a:extLst xmlns:a="http://schemas.openxmlformats.org/drawingml/2006/main">
            <a:ext uri="{FF2B5EF4-FFF2-40B4-BE49-F238E27FC236}">
              <a16:creationId xmlns:a16="http://schemas.microsoft.com/office/drawing/2014/main" id="{E3DE03F9-38CC-870C-AB55-9C84BBAC38B2}"/>
            </a:ext>
          </a:extLst>
        </cdr:cNvPr>
        <cdr:cNvSpPr txBox="1"/>
      </cdr:nvSpPr>
      <cdr:spPr>
        <a:xfrm xmlns:a="http://schemas.openxmlformats.org/drawingml/2006/main">
          <a:off x="3210278" y="4844815"/>
          <a:ext cx="5209352" cy="70555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0.05827</cdr:x>
      <cdr:y>0.0729</cdr:y>
    </cdr:from>
    <cdr:to>
      <cdr:x>0.92005</cdr:x>
      <cdr:y>0.10841</cdr:y>
    </cdr:to>
    <cdr:sp macro="" textlink="variable_alloc_parm!$B$22">
      <cdr:nvSpPr>
        <cdr:cNvPr id="3" name="TextBox 2">
          <a:extLst xmlns:a="http://schemas.openxmlformats.org/drawingml/2006/main">
            <a:ext uri="{FF2B5EF4-FFF2-40B4-BE49-F238E27FC236}">
              <a16:creationId xmlns:a16="http://schemas.microsoft.com/office/drawing/2014/main" id="{2CB1FC7D-56E0-9C81-0C71-6CC6DB34C540}"/>
            </a:ext>
          </a:extLst>
        </cdr:cNvPr>
        <cdr:cNvSpPr txBox="1"/>
      </cdr:nvSpPr>
      <cdr:spPr>
        <a:xfrm xmlns:a="http://schemas.openxmlformats.org/drawingml/2006/main">
          <a:off x="505647" y="458612"/>
          <a:ext cx="7478890" cy="2234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DA165F97-E88F-8246-A033-55ED6524E13A}" type="TxLink">
            <a:rPr lang="en-US" sz="800" b="0" i="0" u="none" strike="noStrike">
              <a:solidFill>
                <a:srgbClr val="000000"/>
              </a:solidFill>
              <a:latin typeface="Courier"/>
            </a:rPr>
            <a:pPr/>
            <a:t>VAR stock min proportion = MIN((VAR stock max proportion), MAX(0,MIN(0.85,((E10/P) - 0.0303)/(0.0374 - 0.0303)))))</a:t>
          </a:fld>
          <a:endParaRPr lang="en-US" sz="800"/>
        </a:p>
      </cdr:txBody>
    </cdr:sp>
  </cdr:relSizeAnchor>
  <cdr:relSizeAnchor xmlns:cdr="http://schemas.openxmlformats.org/drawingml/2006/chartDrawing">
    <cdr:from>
      <cdr:x>0.05827</cdr:x>
      <cdr:y>0.10093</cdr:y>
    </cdr:from>
    <cdr:to>
      <cdr:x>0.89702</cdr:x>
      <cdr:y>0.13832</cdr:y>
    </cdr:to>
    <cdr:sp macro="" textlink="variable_alloc_parm!$B$23">
      <cdr:nvSpPr>
        <cdr:cNvPr id="4" name="TextBox 3">
          <a:extLst xmlns:a="http://schemas.openxmlformats.org/drawingml/2006/main">
            <a:ext uri="{FF2B5EF4-FFF2-40B4-BE49-F238E27FC236}">
              <a16:creationId xmlns:a16="http://schemas.microsoft.com/office/drawing/2014/main" id="{75292713-8642-2A19-2408-CB528EB2EE58}"/>
            </a:ext>
          </a:extLst>
        </cdr:cNvPr>
        <cdr:cNvSpPr txBox="1"/>
      </cdr:nvSpPr>
      <cdr:spPr>
        <a:xfrm xmlns:a="http://schemas.openxmlformats.org/drawingml/2006/main">
          <a:off x="505686" y="634971"/>
          <a:ext cx="7278944" cy="2352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6436C4CF-6284-3F4B-AB0B-8471026D09B7}" type="TxLink">
            <a:rPr lang="en-US" sz="800" b="0" i="0" u="none" strike="noStrike">
              <a:solidFill>
                <a:srgbClr val="000000"/>
              </a:solidFill>
              <a:latin typeface="Courier"/>
            </a:rPr>
            <a:pPr/>
            <a:t>VAR stock max proportion = MAX(0,MIN(0.85,((0.0364 + (E10/P) - bond yield) - 0.0303)/(0.0595 - 0.0303))))</a:t>
          </a:fld>
          <a:endParaRPr lang="en-US" sz="800"/>
        </a:p>
      </cdr:txBody>
    </cdr:sp>
  </cdr:relSizeAnchor>
  <cdr:relSizeAnchor xmlns:cdr="http://schemas.openxmlformats.org/drawingml/2006/chartDrawing">
    <cdr:from>
      <cdr:x>0.05734</cdr:x>
      <cdr:y>0.1277</cdr:y>
    </cdr:from>
    <cdr:to>
      <cdr:x>0.93767</cdr:x>
      <cdr:y>0.16636</cdr:y>
    </cdr:to>
    <cdr:sp macro="" textlink="">
      <cdr:nvSpPr>
        <cdr:cNvPr id="5" name="TextBox 1">
          <a:extLst xmlns:a="http://schemas.openxmlformats.org/drawingml/2006/main">
            <a:ext uri="{FF2B5EF4-FFF2-40B4-BE49-F238E27FC236}">
              <a16:creationId xmlns:a16="http://schemas.microsoft.com/office/drawing/2014/main" id="{69414C65-376E-E5F8-0F9A-E37A6B0537E0}"/>
            </a:ext>
          </a:extLst>
        </cdr:cNvPr>
        <cdr:cNvSpPr txBox="1"/>
      </cdr:nvSpPr>
      <cdr:spPr>
        <a:xfrm xmlns:a="http://schemas.openxmlformats.org/drawingml/2006/main">
          <a:off x="497652" y="803393"/>
          <a:ext cx="7639755" cy="243182"/>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For VAR (variable asset ratio), reinvest returns,</a:t>
          </a:r>
          <a:r>
            <a:rPr lang="en-US" sz="1100" baseline="0"/>
            <a:t> and only rebalance to minimum when below it or to maxium when above it.</a:t>
          </a:r>
          <a:endParaRPr lang="en-US" sz="1100"/>
        </a:p>
      </cdr:txBody>
    </cdr:sp>
  </cdr:relSizeAnchor>
  <cdr:relSizeAnchor xmlns:cdr="http://schemas.openxmlformats.org/drawingml/2006/chartDrawing">
    <cdr:from>
      <cdr:x>0.05827</cdr:x>
      <cdr:y>0.17944</cdr:y>
    </cdr:from>
    <cdr:to>
      <cdr:x>0.76152</cdr:x>
      <cdr:y>0.2243</cdr:y>
    </cdr:to>
    <cdr:sp macro="" textlink="">
      <cdr:nvSpPr>
        <cdr:cNvPr id="6" name="TextBox 5">
          <a:extLst xmlns:a="http://schemas.openxmlformats.org/drawingml/2006/main">
            <a:ext uri="{FF2B5EF4-FFF2-40B4-BE49-F238E27FC236}">
              <a16:creationId xmlns:a16="http://schemas.microsoft.com/office/drawing/2014/main" id="{FD101A8B-E811-40C9-F430-1D5CFF588023}"/>
            </a:ext>
          </a:extLst>
        </cdr:cNvPr>
        <cdr:cNvSpPr txBox="1"/>
      </cdr:nvSpPr>
      <cdr:spPr>
        <a:xfrm xmlns:a="http://schemas.openxmlformats.org/drawingml/2006/main">
          <a:off x="505648" y="1128889"/>
          <a:ext cx="6103056" cy="282222"/>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100"/>
            <a:t>S&amp;P 500 and 10-year US</a:t>
          </a:r>
          <a:r>
            <a:rPr lang="en-US" sz="1100" baseline="0"/>
            <a:t> Treasury bond data from http://www.econ.yale.edu/~shiller/data/ie_data.xls</a:t>
          </a:r>
          <a:endParaRPr lang="en-US" sz="1100"/>
        </a:p>
        <a:p xmlns:a="http://schemas.openxmlformats.org/drawingml/2006/main">
          <a:endParaRPr lang="en-US" sz="1100"/>
        </a:p>
      </cdr:txBody>
    </cdr:sp>
  </cdr:relSizeAnchor>
  <cdr:relSizeAnchor xmlns:cdr="http://schemas.openxmlformats.org/drawingml/2006/chartDrawing">
    <cdr:from>
      <cdr:x>0.00135</cdr:x>
      <cdr:y>0.2729</cdr:y>
    </cdr:from>
    <cdr:to>
      <cdr:x>0.03388</cdr:x>
      <cdr:y>0.70093</cdr:y>
    </cdr:to>
    <cdr:sp macro="" textlink="">
      <cdr:nvSpPr>
        <cdr:cNvPr id="7" name="TextBox 6">
          <a:extLst xmlns:a="http://schemas.openxmlformats.org/drawingml/2006/main">
            <a:ext uri="{FF2B5EF4-FFF2-40B4-BE49-F238E27FC236}">
              <a16:creationId xmlns:a16="http://schemas.microsoft.com/office/drawing/2014/main" id="{906246E5-7376-7F43-FAEA-9367C2DEA204}"/>
            </a:ext>
          </a:extLst>
        </cdr:cNvPr>
        <cdr:cNvSpPr txBox="1"/>
      </cdr:nvSpPr>
      <cdr:spPr>
        <a:xfrm xmlns:a="http://schemas.openxmlformats.org/drawingml/2006/main" rot="16200000">
          <a:off x="-1193566" y="2922177"/>
          <a:ext cx="2692871" cy="2822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fold-change of</a:t>
          </a:r>
          <a:r>
            <a:rPr lang="en-US" sz="1100" baseline="0"/>
            <a:t> real value</a:t>
          </a:r>
          <a:r>
            <a:rPr lang="en-US" sz="1100"/>
            <a:t> over 20</a:t>
          </a:r>
          <a:r>
            <a:rPr lang="en-US" sz="1100" baseline="0"/>
            <a:t> years</a:t>
          </a:r>
          <a:endParaRPr lang="en-US" sz="1100"/>
        </a:p>
      </cdr:txBody>
    </cdr:sp>
  </cdr:relSizeAnchor>
</c:userShapes>
</file>

<file path=xl/drawings/drawing6.xml><?xml version="1.0" encoding="utf-8"?>
<xdr:wsDr xmlns:xdr="http://schemas.openxmlformats.org/drawingml/2006/spreadsheetDrawing" xmlns:a="http://schemas.openxmlformats.org/drawingml/2006/main">
  <xdr:absoluteAnchor>
    <xdr:pos x="0" y="0"/>
    <xdr:ext cx="8576310" cy="5833110"/>
    <xdr:graphicFrame macro="">
      <xdr:nvGraphicFramePr>
        <xdr:cNvPr id="2" name="Chart 1">
          <a:extLst>
            <a:ext uri="{FF2B5EF4-FFF2-40B4-BE49-F238E27FC236}">
              <a16:creationId xmlns:a16="http://schemas.microsoft.com/office/drawing/2014/main" id="{756ADF64-C09C-7ED7-ADDF-4F2D0ED55E1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0.62075</cdr:x>
      <cdr:y>0.3605</cdr:y>
    </cdr:from>
    <cdr:to>
      <cdr:x>0.744</cdr:x>
      <cdr:y>0.468</cdr:y>
    </cdr:to>
    <cdr:sp macro="" textlink="">
      <cdr:nvSpPr>
        <cdr:cNvPr id="1025" name="Text Box 1"/>
        <cdr:cNvSpPr txBox="1">
          <a:spLocks xmlns:a="http://schemas.openxmlformats.org/drawingml/2006/main" noChangeArrowheads="1"/>
        </cdr:cNvSpPr>
      </cdr:nvSpPr>
      <cdr:spPr bwMode="auto">
        <a:xfrm xmlns:a="http://schemas.openxmlformats.org/drawingml/2006/main">
          <a:off x="5363766" y="2090299"/>
          <a:ext cx="1096353" cy="62621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45720" tIns="41148" rIns="45720" bIns="41148" anchor="ctr" upright="1"/>
        <a:lstStyle xmlns:a="http://schemas.openxmlformats.org/drawingml/2006/main"/>
        <a:p xmlns:a="http://schemas.openxmlformats.org/drawingml/2006/main">
          <a:pPr algn="ctr" rtl="0">
            <a:defRPr sz="1000"/>
          </a:pPr>
          <a:r>
            <a:rPr lang="en-US" sz="1600" b="0" i="0" strike="noStrike" baseline="0">
              <a:solidFill>
                <a:srgbClr val="3366FF"/>
              </a:solidFill>
              <a:latin typeface="Times New Roman"/>
              <a:cs typeface="Times New Roman"/>
            </a:rPr>
            <a:t>Price</a:t>
          </a:r>
        </a:p>
      </cdr:txBody>
    </cdr:sp>
  </cdr:relSizeAnchor>
  <cdr:relSizeAnchor xmlns:cdr="http://schemas.openxmlformats.org/drawingml/2006/chartDrawing">
    <cdr:from>
      <cdr:x>0.67542</cdr:x>
      <cdr:y>0.86297</cdr:y>
    </cdr:from>
    <cdr:to>
      <cdr:x>0.77877</cdr:x>
      <cdr:y>0.90108</cdr:y>
    </cdr:to>
    <cdr:sp macro="" textlink="">
      <cdr:nvSpPr>
        <cdr:cNvPr id="1026" name="Text Box 2"/>
        <cdr:cNvSpPr txBox="1">
          <a:spLocks xmlns:a="http://schemas.openxmlformats.org/drawingml/2006/main" noChangeArrowheads="1"/>
        </cdr:cNvSpPr>
      </cdr:nvSpPr>
      <cdr:spPr bwMode="auto">
        <a:xfrm xmlns:a="http://schemas.openxmlformats.org/drawingml/2006/main">
          <a:off x="5767201" y="5039816"/>
          <a:ext cx="879001" cy="22198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45720" tIns="41148" rIns="45720" bIns="41148" anchor="ctr" upright="1"/>
        <a:lstStyle xmlns:a="http://schemas.openxmlformats.org/drawingml/2006/main"/>
        <a:p xmlns:a="http://schemas.openxmlformats.org/drawingml/2006/main">
          <a:pPr algn="ctr" rtl="0">
            <a:defRPr sz="1000"/>
          </a:pPr>
          <a:r>
            <a:rPr lang="en-US" sz="1600" b="0" i="0" strike="noStrike" baseline="0">
              <a:solidFill>
                <a:srgbClr val="00FF00"/>
              </a:solidFill>
              <a:latin typeface="Times New Roman"/>
              <a:cs typeface="Times New Roman"/>
            </a:rPr>
            <a:t>Earnings</a:t>
          </a:r>
          <a:endParaRPr lang="en-US" sz="1600" b="0" i="0" strike="noStrike" baseline="0">
            <a:solidFill>
              <a:srgbClr val="000000"/>
            </a:solidFill>
            <a:latin typeface="Times New Roman"/>
            <a:cs typeface="Times New Roman"/>
          </a:endParaRPr>
        </a:p>
        <a:p xmlns:a="http://schemas.openxmlformats.org/drawingml/2006/main">
          <a:pPr algn="ctr" rtl="0">
            <a:defRPr sz="1000"/>
          </a:pPr>
          <a:endParaRPr lang="en-US" sz="1825" b="0" i="0" strike="noStrike">
            <a:solidFill>
              <a:srgbClr val="000000"/>
            </a:solidFill>
            <a:latin typeface="Times New Roman"/>
            <a:cs typeface="Times New Roman"/>
          </a:endParaRPr>
        </a:p>
      </cdr:txBody>
    </cdr:sp>
  </cdr:relSizeAnchor>
  <cdr:relSizeAnchor xmlns:cdr="http://schemas.openxmlformats.org/drawingml/2006/chartDrawing">
    <cdr:from>
      <cdr:x>0.53425</cdr:x>
      <cdr:y>0.53225</cdr:y>
    </cdr:from>
    <cdr:to>
      <cdr:x>0.73675</cdr:x>
      <cdr:y>0.55775</cdr:y>
    </cdr:to>
    <cdr:sp macro="" textlink="">
      <cdr:nvSpPr>
        <cdr:cNvPr id="1028" name="Text Box 4"/>
        <cdr:cNvSpPr txBox="1">
          <a:spLocks xmlns:a="http://schemas.openxmlformats.org/drawingml/2006/main" noChangeArrowheads="1"/>
        </cdr:cNvSpPr>
      </cdr:nvSpPr>
      <cdr:spPr bwMode="auto">
        <a:xfrm xmlns:a="http://schemas.openxmlformats.org/drawingml/2006/main">
          <a:off x="4606402" y="3055165"/>
          <a:ext cx="1737860" cy="17370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0.7725</cdr:x>
      <cdr:y>0.811</cdr:y>
    </cdr:from>
    <cdr:to>
      <cdr:x>0.89375</cdr:x>
      <cdr:y>0.86475</cdr:y>
    </cdr:to>
    <cdr:sp macro="" textlink="">
      <cdr:nvSpPr>
        <cdr:cNvPr id="1030" name="Text Box 6"/>
        <cdr:cNvSpPr txBox="1">
          <a:spLocks xmlns:a="http://schemas.openxmlformats.org/drawingml/2006/main" noChangeArrowheads="1"/>
        </cdr:cNvSpPr>
      </cdr:nvSpPr>
      <cdr:spPr bwMode="auto">
        <a:xfrm xmlns:a="http://schemas.openxmlformats.org/drawingml/2006/main">
          <a:off x="6681106" y="4719230"/>
          <a:ext cx="1068463" cy="33427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36576" rIns="36576" bIns="36576" anchor="ctr" upright="1"/>
        <a:lstStyle xmlns:a="http://schemas.openxmlformats.org/drawingml/2006/main"/>
        <a:p xmlns:a="http://schemas.openxmlformats.org/drawingml/2006/main">
          <a:pPr algn="ctr" rtl="0">
            <a:defRPr sz="1000"/>
          </a:pPr>
          <a:endParaRPr lang="en-US" sz="1825" b="0" i="0" strike="noStrike">
            <a:solidFill>
              <a:srgbClr val="000000"/>
            </a:solidFill>
            <a:latin typeface="Times New Roman"/>
            <a:cs typeface="Times New Roman"/>
          </a:endParaRPr>
        </a:p>
        <a:p xmlns:a="http://schemas.openxmlformats.org/drawingml/2006/main">
          <a:pPr algn="ctr" rtl="0">
            <a:defRPr sz="1000"/>
          </a:pPr>
          <a:endParaRPr lang="en-US" sz="1825" b="0" i="0" strike="noStrike">
            <a:solidFill>
              <a:srgbClr val="000000"/>
            </a:solidFill>
            <a:latin typeface="Times New Roman"/>
            <a:cs typeface="Times New Roman"/>
          </a:endParaRPr>
        </a:p>
      </cdr:txBody>
    </cdr:sp>
  </cdr:relSizeAnchor>
  <cdr:relSizeAnchor xmlns:cdr="http://schemas.openxmlformats.org/drawingml/2006/chartDrawing">
    <cdr:from>
      <cdr:x>0.7387</cdr:x>
      <cdr:y>0.60081</cdr:y>
    </cdr:from>
    <cdr:to>
      <cdr:x>0.83166</cdr:x>
      <cdr:y>0.61372</cdr:y>
    </cdr:to>
    <cdr:sp macro="" textlink="">
      <cdr:nvSpPr>
        <cdr:cNvPr id="1031" name="Text Box 7"/>
        <cdr:cNvSpPr txBox="1">
          <a:spLocks xmlns:a="http://schemas.openxmlformats.org/drawingml/2006/main" noChangeArrowheads="1"/>
        </cdr:cNvSpPr>
      </cdr:nvSpPr>
      <cdr:spPr bwMode="auto">
        <a:xfrm xmlns:a="http://schemas.openxmlformats.org/drawingml/2006/main">
          <a:off x="6350269" y="3486149"/>
          <a:ext cx="793481" cy="724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endParaRPr lang="en-US"/>
        </a:p>
      </cdr:txBody>
    </cdr:sp>
  </cdr:relSizeAnchor>
  <cdr:relSizeAnchor xmlns:cdr="http://schemas.openxmlformats.org/drawingml/2006/chartDrawing">
    <cdr:from>
      <cdr:x>0.78585</cdr:x>
      <cdr:y>0.28496</cdr:y>
    </cdr:from>
    <cdr:to>
      <cdr:x>0.82663</cdr:x>
      <cdr:y>0.29313</cdr:y>
    </cdr:to>
    <cdr:sp macro="" textlink="">
      <cdr:nvSpPr>
        <cdr:cNvPr id="1273" name="TextBox 7"/>
        <cdr:cNvSpPr txBox="1">
          <a:spLocks xmlns:a="http://schemas.openxmlformats.org/drawingml/2006/main" noChangeArrowheads="1"/>
        </cdr:cNvSpPr>
      </cdr:nvSpPr>
      <cdr:spPr bwMode="auto">
        <a:xfrm xmlns:a="http://schemas.openxmlformats.org/drawingml/2006/main">
          <a:off x="6776367" y="1639017"/>
          <a:ext cx="386433" cy="5643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l" rtl="0">
            <a:lnSpc>
              <a:spcPts val="1200"/>
            </a:lnSpc>
            <a:defRPr sz="1000"/>
          </a:pPr>
          <a:endParaRPr lang="en-US" sz="1400" b="0" i="0" strike="noStrike">
            <a:solidFill>
              <a:srgbClr val="333399"/>
            </a:solidFill>
            <a:latin typeface="Calibri"/>
          </a:endParaRPr>
        </a:p>
        <a:p xmlns:a="http://schemas.openxmlformats.org/drawingml/2006/main">
          <a:pPr algn="l" rtl="0">
            <a:lnSpc>
              <a:spcPts val="1000"/>
            </a:lnSpc>
            <a:defRPr sz="1000"/>
          </a:pPr>
          <a:endParaRPr lang="en-US" sz="1400" b="0" i="0" strike="noStrike">
            <a:solidFill>
              <a:srgbClr val="333399"/>
            </a:solidFill>
            <a:latin typeface="Calibri"/>
          </a:endParaRPr>
        </a:p>
      </cdr:txBody>
    </cdr:sp>
  </cdr:relSizeAnchor>
</c:userShapes>
</file>

<file path=xl/drawings/drawing8.xml><?xml version="1.0" encoding="utf-8"?>
<xdr:wsDr xmlns:xdr="http://schemas.openxmlformats.org/drawingml/2006/spreadsheetDrawing" xmlns:a="http://schemas.openxmlformats.org/drawingml/2006/main">
  <xdr:absoluteAnchor>
    <xdr:pos x="0" y="0"/>
    <xdr:ext cx="8656320" cy="6290310"/>
    <xdr:graphicFrame macro="">
      <xdr:nvGraphicFramePr>
        <xdr:cNvPr id="2" name="Chart 1">
          <a:extLst>
            <a:ext uri="{FF2B5EF4-FFF2-40B4-BE49-F238E27FC236}">
              <a16:creationId xmlns:a16="http://schemas.microsoft.com/office/drawing/2014/main" id="{4B251F13-36D1-1F2D-FDD5-D6EC8167ACD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0.10296</cdr:x>
      <cdr:y>0.67445</cdr:y>
    </cdr:from>
    <cdr:to>
      <cdr:x>0.18775</cdr:x>
      <cdr:y>0.7367</cdr:y>
    </cdr:to>
    <cdr:sp macro="" textlink="">
      <cdr:nvSpPr>
        <cdr:cNvPr id="2" name="TextBox 1"/>
        <cdr:cNvSpPr txBox="1"/>
      </cdr:nvSpPr>
      <cdr:spPr>
        <a:xfrm xmlns:a="http://schemas.openxmlformats.org/drawingml/2006/main">
          <a:off x="732803" y="3371622"/>
          <a:ext cx="580794" cy="31327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600" b="1">
              <a:solidFill>
                <a:schemeClr val="accent1">
                  <a:lumMod val="75000"/>
                </a:schemeClr>
              </a:solidFill>
            </a:rPr>
            <a:t>CAPE</a:t>
          </a:r>
        </a:p>
      </cdr:txBody>
    </cdr:sp>
  </cdr:relSizeAnchor>
  <cdr:relSizeAnchor xmlns:cdr="http://schemas.openxmlformats.org/drawingml/2006/chartDrawing">
    <cdr:from>
      <cdr:x>0.11396</cdr:x>
      <cdr:y>0.80536</cdr:y>
    </cdr:from>
    <cdr:to>
      <cdr:x>0.30588</cdr:x>
      <cdr:y>0.93946</cdr:y>
    </cdr:to>
    <cdr:sp macro="" textlink="">
      <cdr:nvSpPr>
        <cdr:cNvPr id="3" name="TextBox 2"/>
        <cdr:cNvSpPr txBox="1"/>
      </cdr:nvSpPr>
      <cdr:spPr>
        <a:xfrm xmlns:a="http://schemas.openxmlformats.org/drawingml/2006/main">
          <a:off x="800359" y="4031675"/>
          <a:ext cx="1332103" cy="67111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600" b="1" baseline="0">
              <a:solidFill>
                <a:srgbClr val="FF0000"/>
              </a:solidFill>
            </a:rPr>
            <a:t>Long-Term</a:t>
          </a:r>
          <a:r>
            <a:rPr lang="en-US" sz="1100" b="1">
              <a:solidFill>
                <a:srgbClr val="FF0000"/>
              </a:solidFill>
            </a:rPr>
            <a:t> </a:t>
          </a:r>
        </a:p>
        <a:p xmlns:a="http://schemas.openxmlformats.org/drawingml/2006/main">
          <a:r>
            <a:rPr lang="en-US" sz="1600" b="1">
              <a:solidFill>
                <a:srgbClr val="FF0000"/>
              </a:solidFill>
            </a:rPr>
            <a:t>Interest Rates</a:t>
          </a:r>
        </a:p>
      </cdr:txBody>
    </cdr:sp>
  </cdr:relSizeAnchor>
  <cdr:relSizeAnchor xmlns:cdr="http://schemas.openxmlformats.org/drawingml/2006/chartDrawing">
    <cdr:from>
      <cdr:x>0.69564</cdr:x>
      <cdr:y>0.13355</cdr:y>
    </cdr:from>
    <cdr:to>
      <cdr:x>0.80172</cdr:x>
      <cdr:y>0.18551</cdr:y>
    </cdr:to>
    <cdr:sp macro="" textlink="">
      <cdr:nvSpPr>
        <cdr:cNvPr id="4" name="TextBox 3"/>
        <cdr:cNvSpPr txBox="1"/>
      </cdr:nvSpPr>
      <cdr:spPr>
        <a:xfrm xmlns:a="http://schemas.openxmlformats.org/drawingml/2006/main">
          <a:off x="6043839" y="771071"/>
          <a:ext cx="929822" cy="3401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600"/>
            <a:t>2000</a:t>
          </a:r>
        </a:p>
      </cdr:txBody>
    </cdr:sp>
  </cdr:relSizeAnchor>
  <cdr:relSizeAnchor xmlns:cdr="http://schemas.openxmlformats.org/drawingml/2006/chartDrawing">
    <cdr:from>
      <cdr:x>0.61993</cdr:x>
      <cdr:y>0.13268</cdr:y>
    </cdr:from>
    <cdr:to>
      <cdr:x>0.68069</cdr:x>
      <cdr:y>0.18309</cdr:y>
    </cdr:to>
    <cdr:sp macro="" textlink="">
      <cdr:nvSpPr>
        <cdr:cNvPr id="5" name="TextBox 4"/>
        <cdr:cNvSpPr txBox="1"/>
      </cdr:nvSpPr>
      <cdr:spPr>
        <a:xfrm xmlns:a="http://schemas.openxmlformats.org/drawingml/2006/main">
          <a:off x="4311158" y="655157"/>
          <a:ext cx="419451" cy="24866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600"/>
            <a:t>1981</a:t>
          </a:r>
        </a:p>
      </cdr:txBody>
    </cdr:sp>
  </cdr:relSizeAnchor>
  <cdr:relSizeAnchor xmlns:cdr="http://schemas.openxmlformats.org/drawingml/2006/chartDrawing">
    <cdr:from>
      <cdr:x>0.38739</cdr:x>
      <cdr:y>0.32464</cdr:y>
    </cdr:from>
    <cdr:to>
      <cdr:x>0.47234</cdr:x>
      <cdr:y>0.3738</cdr:y>
    </cdr:to>
    <cdr:sp macro="" textlink="">
      <cdr:nvSpPr>
        <cdr:cNvPr id="6" name="TextBox 5"/>
        <cdr:cNvSpPr txBox="1"/>
      </cdr:nvSpPr>
      <cdr:spPr>
        <a:xfrm xmlns:a="http://schemas.openxmlformats.org/drawingml/2006/main">
          <a:off x="3299732" y="2018393"/>
          <a:ext cx="759732" cy="32884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600"/>
            <a:t>1929</a:t>
          </a:r>
        </a:p>
      </cdr:txBody>
    </cdr:sp>
  </cdr:relSizeAnchor>
  <cdr:relSizeAnchor xmlns:cdr="http://schemas.openxmlformats.org/drawingml/2006/chartDrawing">
    <cdr:from>
      <cdr:x>0.25121</cdr:x>
      <cdr:y>0.44859</cdr:y>
    </cdr:from>
    <cdr:to>
      <cdr:x>0.34114</cdr:x>
      <cdr:y>0.50635</cdr:y>
    </cdr:to>
    <cdr:sp macro="" textlink="">
      <cdr:nvSpPr>
        <cdr:cNvPr id="7" name="TextBox 6"/>
        <cdr:cNvSpPr txBox="1"/>
      </cdr:nvSpPr>
      <cdr:spPr>
        <a:xfrm xmlns:a="http://schemas.openxmlformats.org/drawingml/2006/main">
          <a:off x="2109107" y="2823482"/>
          <a:ext cx="805089" cy="351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600"/>
            <a:t>1901</a:t>
          </a:r>
        </a:p>
      </cdr:txBody>
    </cdr:sp>
  </cdr:relSizeAnchor>
  <cdr:relSizeAnchor xmlns:cdr="http://schemas.openxmlformats.org/drawingml/2006/chartDrawing">
    <cdr:from>
      <cdr:x>0.34872</cdr:x>
      <cdr:y>0.87538</cdr:y>
    </cdr:from>
    <cdr:to>
      <cdr:x>0.44878</cdr:x>
      <cdr:y>0.93714</cdr:y>
    </cdr:to>
    <cdr:sp macro="" textlink="">
      <cdr:nvSpPr>
        <cdr:cNvPr id="8" name="TextBox 7"/>
        <cdr:cNvSpPr txBox="1"/>
      </cdr:nvSpPr>
      <cdr:spPr>
        <a:xfrm xmlns:a="http://schemas.openxmlformats.org/drawingml/2006/main">
          <a:off x="3031204" y="5477307"/>
          <a:ext cx="866033" cy="3831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600"/>
            <a:t>1921</a:t>
          </a:r>
        </a:p>
      </cdr:txBody>
    </cdr:sp>
  </cdr:relSizeAnchor>
  <cdr:relSizeAnchor xmlns:cdr="http://schemas.openxmlformats.org/drawingml/2006/chartDrawing">
    <cdr:from>
      <cdr:x>0.85496</cdr:x>
      <cdr:y>0.38752</cdr:y>
    </cdr:from>
    <cdr:to>
      <cdr:x>0.9365</cdr:x>
      <cdr:y>0.44749</cdr:y>
    </cdr:to>
    <cdr:sp macro="" textlink="">
      <cdr:nvSpPr>
        <cdr:cNvPr id="9" name="TextBox 8"/>
        <cdr:cNvSpPr txBox="1"/>
      </cdr:nvSpPr>
      <cdr:spPr>
        <a:xfrm xmlns:a="http://schemas.openxmlformats.org/drawingml/2006/main">
          <a:off x="7417750" y="2441247"/>
          <a:ext cx="704052" cy="3739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600" b="1">
              <a:solidFill>
                <a:srgbClr val="002060"/>
              </a:solidFill>
            </a:rPr>
            <a:t>30.8</a:t>
          </a:r>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endParaRPr lang="en-US" sz="1600"/>
        </a:p>
        <a:p xmlns:a="http://schemas.openxmlformats.org/drawingml/2006/main">
          <a:r>
            <a:rPr lang="en-US" sz="1100"/>
            <a:t>26.1</a:t>
          </a:r>
        </a:p>
        <a:p xmlns:a="http://schemas.openxmlformats.org/drawingml/2006/main">
          <a:r>
            <a:rPr lang="en-US" sz="1100"/>
            <a:t>225.7</a:t>
          </a:r>
        </a:p>
      </cdr:txBody>
    </cdr:sp>
  </cdr:relSizeAnchor>
  <cdr:relSizeAnchor xmlns:cdr="http://schemas.openxmlformats.org/drawingml/2006/chartDrawing">
    <cdr:from>
      <cdr:x>0.55694</cdr:x>
      <cdr:y>0.46727</cdr:y>
    </cdr:from>
    <cdr:to>
      <cdr:x>0.64629</cdr:x>
      <cdr:y>0.52325</cdr:y>
    </cdr:to>
    <cdr:sp macro="" textlink="">
      <cdr:nvSpPr>
        <cdr:cNvPr id="10" name="TextBox 9"/>
        <cdr:cNvSpPr txBox="1"/>
      </cdr:nvSpPr>
      <cdr:spPr>
        <a:xfrm xmlns:a="http://schemas.openxmlformats.org/drawingml/2006/main">
          <a:off x="4817851" y="2925253"/>
          <a:ext cx="770766" cy="35139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600"/>
            <a:t>1966</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BD1D7-38F7-AF4E-AC29-64BF028489F2}">
  <dimension ref="A1"/>
  <sheetViews>
    <sheetView topLeftCell="A77" workbookViewId="0">
      <selection activeCell="N8" sqref="N8"/>
    </sheetView>
  </sheetViews>
  <sheetFormatPr baseColWidth="10" defaultRowHeight="13"/>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36"/>
  <sheetViews>
    <sheetView workbookViewId="0">
      <selection activeCell="E30" sqref="E30"/>
    </sheetView>
  </sheetViews>
  <sheetFormatPr baseColWidth="10" defaultColWidth="8.83203125" defaultRowHeight="13"/>
  <cols>
    <col min="1" max="1" width="21.5" bestFit="1" customWidth="1"/>
    <col min="2" max="2" width="9.1640625" bestFit="1" customWidth="1"/>
    <col min="4" max="4" width="9.33203125" customWidth="1"/>
    <col min="10" max="14" width="10.1640625" bestFit="1" customWidth="1"/>
    <col min="15" max="15" width="12.1640625" bestFit="1" customWidth="1"/>
    <col min="17" max="17" width="10.1640625" bestFit="1" customWidth="1"/>
  </cols>
  <sheetData>
    <row r="1" spans="1:17">
      <c r="A1" t="s">
        <v>53</v>
      </c>
      <c r="B1" s="68">
        <v>3.0300000000000001E-2</v>
      </c>
      <c r="C1" t="s">
        <v>54</v>
      </c>
    </row>
    <row r="2" spans="1:17">
      <c r="A2" t="s">
        <v>55</v>
      </c>
      <c r="B2" s="66">
        <f>AVERAGE(B3:B4)</f>
        <v>3.7445605032565783E-2</v>
      </c>
      <c r="C2" t="s">
        <v>57</v>
      </c>
      <c r="P2" s="51"/>
    </row>
    <row r="3" spans="1:17">
      <c r="A3" t="s">
        <v>56</v>
      </c>
      <c r="B3" s="66">
        <f>variable_alloc!AG1717+variable_alloc_parm!E28</f>
        <v>5.9491395378112329E-2</v>
      </c>
      <c r="C3" s="51" t="s">
        <v>88</v>
      </c>
      <c r="Q3" s="51"/>
    </row>
    <row r="4" spans="1:17">
      <c r="A4" s="51" t="s">
        <v>74</v>
      </c>
      <c r="B4" s="66">
        <f>B5</f>
        <v>1.5399814687019241E-2</v>
      </c>
      <c r="C4" s="51" t="s">
        <v>85</v>
      </c>
      <c r="Q4" s="51"/>
    </row>
    <row r="5" spans="1:17">
      <c r="A5" s="51"/>
      <c r="B5" s="94">
        <f>B6+0.00027</f>
        <v>1.5399814687019241E-2</v>
      </c>
      <c r="C5" s="51" t="s">
        <v>100</v>
      </c>
      <c r="Q5" s="51"/>
    </row>
    <row r="6" spans="1:17">
      <c r="A6" s="51"/>
      <c r="B6" s="94">
        <f>variable_alloc!AF1717+variable_alloc_parm!E29+B8</f>
        <v>1.5129814687019242E-2</v>
      </c>
      <c r="C6" s="51" t="s">
        <v>101</v>
      </c>
      <c r="Q6" s="51"/>
    </row>
    <row r="7" spans="1:17">
      <c r="A7" s="51"/>
      <c r="B7" s="70">
        <f>B5+B10</f>
        <v>3.6399814687019243E-2</v>
      </c>
      <c r="C7" s="51" t="s">
        <v>132</v>
      </c>
      <c r="Q7" s="51"/>
    </row>
    <row r="8" spans="1:17">
      <c r="A8" s="51"/>
      <c r="B8" s="70">
        <f>variable_alloc_parm!E30</f>
        <v>0</v>
      </c>
      <c r="C8" s="51" t="s">
        <v>89</v>
      </c>
      <c r="Q8" s="51"/>
    </row>
    <row r="9" spans="1:17">
      <c r="A9" s="51"/>
      <c r="B9" s="66">
        <f>variable_alloc_parm!E29</f>
        <v>-5.0000000000000001E-3</v>
      </c>
      <c r="C9" s="51" t="s">
        <v>99</v>
      </c>
      <c r="Q9" s="51"/>
    </row>
    <row r="10" spans="1:17">
      <c r="A10" s="51"/>
      <c r="B10" s="66">
        <f>variable_alloc_parm!E27</f>
        <v>2.1000000000000001E-2</v>
      </c>
      <c r="C10" s="51" t="s">
        <v>131</v>
      </c>
      <c r="Q10" s="51"/>
    </row>
    <row r="11" spans="1:17">
      <c r="B11" s="73"/>
    </row>
    <row r="12" spans="1:17">
      <c r="A12" s="51" t="s">
        <v>61</v>
      </c>
      <c r="B12" s="72">
        <v>28.35</v>
      </c>
      <c r="D12" s="75" t="s">
        <v>65</v>
      </c>
      <c r="E12" s="75" t="s">
        <v>63</v>
      </c>
    </row>
    <row r="13" spans="1:17">
      <c r="A13" s="51" t="s">
        <v>62</v>
      </c>
      <c r="B13" s="74">
        <f>1/B12</f>
        <v>3.5273368606701938E-2</v>
      </c>
      <c r="D13" s="66">
        <f>MAX(0,MIN(1,(B13-$B$1-(B14-$B$7))/($B$2-$B$1)))</f>
        <v>0</v>
      </c>
      <c r="E13" s="66">
        <f>(B13-$B$1)/($B$3-$B$1)</f>
        <v>0.17037104743649778</v>
      </c>
      <c r="F13" s="51" t="s">
        <v>64</v>
      </c>
    </row>
    <row r="14" spans="1:17">
      <c r="A14" s="51" t="s">
        <v>129</v>
      </c>
      <c r="B14" s="68">
        <v>4.8000000000000001E-2</v>
      </c>
      <c r="D14" s="69" cm="1">
        <f t="array" ref="D14">_xlfn.LAMBDA(_xlpm.x,_xlpm.y,(_xlpm.x-(_xlpm.y-variable_alloc_parm!$B$7)-variable_alloc_parm!$B$1)/(variable_alloc_parm!$B$2-variable_alloc_parm!$B$1))(B13,B14)</f>
        <v>-0.92739756480765356</v>
      </c>
      <c r="E14" s="69" cm="1">
        <f t="array" ref="E14">_xlfn.LAMBDA(_xlpm.x,(_xlpm.x-variable_alloc_parm!$B$1)/(variable_alloc_parm!$B$3-variable_alloc_parm!$B$1))(B13)</f>
        <v>0.17037104743649778</v>
      </c>
      <c r="F14" s="51" t="s">
        <v>66</v>
      </c>
    </row>
    <row r="15" spans="1:17">
      <c r="B15" s="73"/>
      <c r="D15" s="69" cm="1">
        <f t="array" ref="D15">_xlfn.LAMBDA(_xlpm.x,_xlpm.y,MAX(variable_alloc_parm!$E$35,MIN(variable_alloc_parm!E36,(_xlpm.x-(_xlpm.y-variable_alloc_parm!$B$7)-variable_alloc_parm!$B$1)/(variable_alloc_parm!$B$2-variable_alloc_parm!$B$1))))(B13,B14)</f>
        <v>0</v>
      </c>
      <c r="E15" s="69" cm="1">
        <f t="array" ref="E15">_xlfn.LAMBDA(_xlpm.x,_xlpm.z,MIN(_xlpm.z,MAX(variable_alloc_parm!$E$35,MIN(variable_alloc_parm!E36,(_xlpm.x-variable_alloc_parm!$B$1)/(variable_alloc_parm!$B$3-variable_alloc_parm!$B$1)))))(B13,D15)</f>
        <v>0</v>
      </c>
      <c r="F15" s="51" t="s">
        <v>67</v>
      </c>
    </row>
    <row r="16" spans="1:17">
      <c r="B16" s="73"/>
      <c r="D16" s="69" cm="1">
        <f t="array" ref="D16">stock_max(B13,B14)</f>
        <v>0</v>
      </c>
      <c r="E16" s="69" cm="1">
        <f t="array" ref="E16">stock_min(B13,D16)</f>
        <v>0</v>
      </c>
      <c r="F16" s="51" t="s">
        <v>70</v>
      </c>
    </row>
    <row r="17" spans="1:16">
      <c r="A17" s="51" t="s">
        <v>116</v>
      </c>
    </row>
    <row r="18" spans="1:16">
      <c r="A18" s="51" t="s">
        <v>68</v>
      </c>
      <c r="B18" s="51" t="s">
        <v>142</v>
      </c>
    </row>
    <row r="19" spans="1:16">
      <c r="A19" s="51" t="s">
        <v>69</v>
      </c>
      <c r="B19" s="51" t="s">
        <v>143</v>
      </c>
    </row>
    <row r="21" spans="1:16">
      <c r="A21" s="51" t="s">
        <v>117</v>
      </c>
    </row>
    <row r="22" spans="1:16">
      <c r="A22" s="51" t="s">
        <v>119</v>
      </c>
      <c r="B22" s="51" t="str">
        <f>_xlfn.CONCAT("VAR stock min proportion = MIN((VAR stock max proportion), MAX(",variable_alloc_parm!$E$35,",MIN(",variable_alloc_parm!$E$36,",((E10/P) - ",variable_alloc_parm!$B$1,")/(",ROUND(variable_alloc_parm!$B$2,4)," - ",variable_alloc_parm!$B$1,")))))")</f>
        <v>VAR stock min proportion = MIN((VAR stock max proportion), MAX(0,MIN(0.85,((E10/P) - 0.0303)/(0.0374 - 0.0303)))))</v>
      </c>
    </row>
    <row r="23" spans="1:16">
      <c r="A23" s="51" t="s">
        <v>118</v>
      </c>
      <c r="B23" s="51" t="str">
        <f>_xlfn.CONCAT("VAR stock max proportion = MAX(",variable_alloc_parm!$E$35,",MIN(",variable_alloc_parm!$E$36,",((",ROUND(variable_alloc_parm!$B$7,4)," + (E10/P) - bond yield) - ",ROUND( variable_alloc_parm!$B$1,4),")/(",ROUND(variable_alloc_parm!$B$3,4)," - ",variable_alloc_parm!$B$1,"))))")</f>
        <v>VAR stock max proportion = MAX(0,MIN(0.85,((0.0364 + (E10/P) - bond yield) - 0.0303)/(0.0595 - 0.0303))))</v>
      </c>
    </row>
    <row r="25" spans="1:16">
      <c r="P25" s="51" t="s">
        <v>147</v>
      </c>
    </row>
    <row r="26" spans="1:16" ht="42">
      <c r="A26" s="65" t="s">
        <v>130</v>
      </c>
      <c r="B26" s="77">
        <f>variable_alloc!AK1717</f>
        <v>-1.2632003183277174E-3</v>
      </c>
      <c r="J26" s="58" t="s">
        <v>136</v>
      </c>
      <c r="K26" s="58" t="s">
        <v>137</v>
      </c>
      <c r="L26" s="58" t="s">
        <v>138</v>
      </c>
      <c r="M26" s="58" t="str">
        <f>_xlfn.CONCAT(ROUND(100*variable_alloc!$K$3,0),":",(100-ROUND(100*variable_alloc!$K$3,0))," stock: bond")</f>
        <v>66:34 stock: bond</v>
      </c>
      <c r="N26" s="58" t="s">
        <v>139</v>
      </c>
      <c r="P26" s="96">
        <f>variable_alloc!AQ412</f>
        <v>3.0405761958713509</v>
      </c>
    </row>
    <row r="27" spans="1:16" ht="28">
      <c r="D27" s="65" t="s">
        <v>131</v>
      </c>
      <c r="E27" s="76">
        <v>2.1000000000000001E-2</v>
      </c>
      <c r="F27" s="37">
        <v>2.41E-2</v>
      </c>
      <c r="G27" s="69">
        <v>1.35E-2</v>
      </c>
      <c r="I27" s="58" t="s">
        <v>80</v>
      </c>
      <c r="J27" s="84">
        <f>variable_alloc!AF1714</f>
        <v>-0.58231087344120136</v>
      </c>
      <c r="K27" s="84">
        <f>variable_alloc!AG1714</f>
        <v>-0.76797436724567381</v>
      </c>
      <c r="L27" s="84">
        <f>variable_alloc!AH1714</f>
        <v>-0.50351598363466765</v>
      </c>
      <c r="M27" s="84">
        <f>variable_alloc!AI1714</f>
        <v>-0.55726624233952049</v>
      </c>
      <c r="N27" s="84">
        <f>variable_alloc!AJ1714</f>
        <v>-0.63829587928966913</v>
      </c>
      <c r="P27" s="51" t="s">
        <v>146</v>
      </c>
    </row>
    <row r="28" spans="1:16" ht="28">
      <c r="D28" s="65" t="s">
        <v>102</v>
      </c>
      <c r="E28" s="70">
        <v>-5.0000000000000001E-3</v>
      </c>
      <c r="F28" s="70"/>
      <c r="G28" s="76">
        <v>0</v>
      </c>
      <c r="I28" s="58" t="s">
        <v>81</v>
      </c>
      <c r="J28" s="84">
        <f>variable_alloc!AF1715</f>
        <v>-7.0782496164481179E-2</v>
      </c>
      <c r="K28" s="84">
        <f>variable_alloc!AG1715</f>
        <v>-7.5032783272483861E-2</v>
      </c>
      <c r="L28" s="84">
        <f>variable_alloc!AH1715</f>
        <v>-4.2752103826772345E-2</v>
      </c>
      <c r="M28" s="84">
        <f>variable_alloc!AI1715</f>
        <v>-4.8489829433899387E-2</v>
      </c>
      <c r="N28" s="84">
        <f>variable_alloc!AJ1715</f>
        <v>-3.8594342890557021E-2</v>
      </c>
      <c r="P28" s="96">
        <f>variable_alloc!AQ586</f>
        <v>1.4015354657670804</v>
      </c>
    </row>
    <row r="29" spans="1:16">
      <c r="D29" s="65" t="s">
        <v>99</v>
      </c>
      <c r="E29" s="70">
        <f>IF(E30&gt;0,E30*G29/G30,E33)</f>
        <v>-5.0000000000000001E-3</v>
      </c>
      <c r="F29" s="70"/>
      <c r="G29" s="76">
        <v>0</v>
      </c>
      <c r="I29" s="58"/>
      <c r="J29" s="84"/>
      <c r="K29" s="84"/>
      <c r="L29" s="84"/>
      <c r="M29" s="84"/>
      <c r="N29" s="84"/>
      <c r="O29" s="78" t="s">
        <v>112</v>
      </c>
      <c r="P29" s="51" t="s">
        <v>144</v>
      </c>
    </row>
    <row r="30" spans="1:16" ht="14">
      <c r="C30" s="81"/>
      <c r="D30" s="82" t="s">
        <v>92</v>
      </c>
      <c r="E30" s="67">
        <v>0</v>
      </c>
      <c r="F30" s="49"/>
      <c r="G30" s="69">
        <f>E30</f>
        <v>0</v>
      </c>
      <c r="I30" s="58" t="s">
        <v>78</v>
      </c>
      <c r="J30" s="63">
        <f>variable_alloc!AF1717</f>
        <v>2.0129814687019243E-2</v>
      </c>
      <c r="K30" s="63">
        <f>variable_alloc!AG1717</f>
        <v>6.4491395378112326E-2</v>
      </c>
      <c r="L30" s="63">
        <f>variable_alloc!AH1717</f>
        <v>4.9264554719095743E-2</v>
      </c>
      <c r="M30" s="63">
        <f>variable_alloc!AI1717</f>
        <v>5.1877968463685198E-2</v>
      </c>
      <c r="N30" s="63">
        <f>variable_alloc!AJ1717</f>
        <v>6.3228195059784609E-2</v>
      </c>
      <c r="O30" s="95">
        <f>N30-K30</f>
        <v>-1.2632003183277174E-3</v>
      </c>
      <c r="P30" s="96">
        <f>variable_alloc!AQ970</f>
        <v>1.4031522536211054</v>
      </c>
    </row>
    <row r="31" spans="1:16" ht="42">
      <c r="F31" s="49"/>
      <c r="G31" s="49"/>
      <c r="I31" s="58" t="s">
        <v>82</v>
      </c>
      <c r="J31" s="84">
        <f>-J30/J27</f>
        <v>3.4568845620314259E-2</v>
      </c>
      <c r="K31" s="84">
        <f t="shared" ref="K31:N31" si="0">-K30/K27</f>
        <v>8.3975973845858365E-2</v>
      </c>
      <c r="L31" s="84">
        <f t="shared" si="0"/>
        <v>9.7841094067115567E-2</v>
      </c>
      <c r="M31" s="84">
        <f t="shared" si="0"/>
        <v>9.3093685786331884E-2</v>
      </c>
      <c r="N31" s="84">
        <f t="shared" si="0"/>
        <v>9.9057814896358773E-2</v>
      </c>
      <c r="P31" s="51" t="s">
        <v>145</v>
      </c>
    </row>
    <row r="32" spans="1:16" ht="42">
      <c r="D32" s="65" t="s">
        <v>127</v>
      </c>
      <c r="E32" s="68">
        <v>-0.01</v>
      </c>
      <c r="F32" s="49"/>
      <c r="G32" s="49"/>
      <c r="I32" s="58" t="s">
        <v>83</v>
      </c>
      <c r="J32" s="84">
        <f>-J30/J28</f>
        <v>0.28438972596053247</v>
      </c>
      <c r="K32" s="84">
        <f t="shared" ref="K32:N32" si="1">-K30/K28</f>
        <v>0.8595095712218197</v>
      </c>
      <c r="L32" s="84">
        <f t="shared" si="1"/>
        <v>1.1523305360295544</v>
      </c>
      <c r="M32" s="84">
        <f t="shared" si="1"/>
        <v>1.0698731892716693</v>
      </c>
      <c r="N32" s="84">
        <f t="shared" si="1"/>
        <v>1.6382762426887909</v>
      </c>
      <c r="P32" s="96">
        <f>variable_alloc!AQ1300</f>
        <v>2.3207295546565061</v>
      </c>
    </row>
    <row r="33" spans="4:7">
      <c r="D33" s="65" t="s">
        <v>128</v>
      </c>
      <c r="E33" s="68">
        <v>-5.0000000000000001E-3</v>
      </c>
      <c r="F33" s="49"/>
      <c r="G33" s="49"/>
    </row>
    <row r="34" spans="4:7">
      <c r="D34" s="65"/>
      <c r="E34" s="64" t="s">
        <v>135</v>
      </c>
      <c r="F34" s="64" t="s">
        <v>135</v>
      </c>
      <c r="G34" s="49"/>
    </row>
    <row r="35" spans="4:7">
      <c r="D35" s="65" t="s">
        <v>133</v>
      </c>
      <c r="E35" s="83">
        <v>0</v>
      </c>
      <c r="F35" s="53">
        <v>0</v>
      </c>
      <c r="G35" s="49"/>
    </row>
    <row r="36" spans="4:7">
      <c r="D36" s="65" t="s">
        <v>134</v>
      </c>
      <c r="E36" s="83">
        <v>0.85</v>
      </c>
      <c r="F36" s="53">
        <v>0.89</v>
      </c>
      <c r="G36" s="49"/>
    </row>
  </sheetData>
  <conditionalFormatting sqref="J27:N27">
    <cfRule type="colorScale" priority="5">
      <colorScale>
        <cfvo type="min"/>
        <cfvo type="percentile" val="50"/>
        <cfvo type="max"/>
        <color rgb="FFF8696B"/>
        <color rgb="FFFCFCFF"/>
        <color rgb="FF5A8AC6"/>
      </colorScale>
    </cfRule>
  </conditionalFormatting>
  <conditionalFormatting sqref="J28:N29">
    <cfRule type="colorScale" priority="4">
      <colorScale>
        <cfvo type="min"/>
        <cfvo type="percentile" val="50"/>
        <cfvo type="max"/>
        <color rgb="FFF8696B"/>
        <color rgb="FFFCFCFF"/>
        <color rgb="FF5A8AC6"/>
      </colorScale>
    </cfRule>
  </conditionalFormatting>
  <conditionalFormatting sqref="J30:N30">
    <cfRule type="colorScale" priority="3">
      <colorScale>
        <cfvo type="min"/>
        <cfvo type="percentile" val="50"/>
        <cfvo type="max"/>
        <color rgb="FFF8696B"/>
        <color rgb="FFFCFCFF"/>
        <color rgb="FF5A8AC6"/>
      </colorScale>
    </cfRule>
  </conditionalFormatting>
  <conditionalFormatting sqref="J31:N31">
    <cfRule type="colorScale" priority="7">
      <colorScale>
        <cfvo type="min"/>
        <cfvo type="percentile" val="50"/>
        <cfvo type="max"/>
        <color rgb="FFF8696B"/>
        <color rgb="FFFCFCFF"/>
        <color rgb="FF5A8AC6"/>
      </colorScale>
    </cfRule>
  </conditionalFormatting>
  <conditionalFormatting sqref="J32:N32">
    <cfRule type="colorScale" priority="6">
      <colorScale>
        <cfvo type="min"/>
        <cfvo type="percentile" val="50"/>
        <cfvo type="max"/>
        <color rgb="FFF8696B"/>
        <color rgb="FFFCFCFF"/>
        <color rgb="FF5A8AC6"/>
      </colorScale>
    </cfRule>
  </conditionalFormatting>
  <conditionalFormatting sqref="O29">
    <cfRule type="colorScale" priority="2">
      <colorScale>
        <cfvo type="min"/>
        <cfvo type="percentile" val="50"/>
        <cfvo type="max"/>
        <color rgb="FFF8696B"/>
        <color rgb="FFFCFCFF"/>
        <color rgb="FF5A8AC6"/>
      </colorScale>
    </cfRule>
  </conditionalFormatting>
  <conditionalFormatting sqref="P26 P28 P30 P32">
    <cfRule type="colorScale" priority="1">
      <colorScale>
        <cfvo type="min"/>
        <cfvo type="max"/>
        <color rgb="FFFFEF9C"/>
        <color rgb="FF63BE7B"/>
      </colorScale>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D1733"/>
  <sheetViews>
    <sheetView workbookViewId="0">
      <pane xSplit="6" ySplit="1" topLeftCell="AF952" activePane="bottomRight" state="frozenSplit"/>
      <selection pane="topRight" activeCell="L1" sqref="L1"/>
      <selection pane="bottomLeft" activeCell="A16" sqref="A16"/>
      <selection pane="bottomRight" activeCell="A970" sqref="A970:XFD970"/>
    </sheetView>
  </sheetViews>
  <sheetFormatPr baseColWidth="10" defaultColWidth="8.83203125" defaultRowHeight="13"/>
  <cols>
    <col min="6" max="6" width="9.1640625" customWidth="1"/>
    <col min="7" max="7" width="7.1640625" bestFit="1" customWidth="1"/>
    <col min="8" max="8" width="10.1640625" bestFit="1" customWidth="1"/>
    <col min="11" max="12" width="9.83203125" style="56" customWidth="1"/>
    <col min="14" max="15" width="9.5" customWidth="1"/>
    <col min="16" max="16" width="8.1640625" bestFit="1" customWidth="1"/>
    <col min="17" max="17" width="8.83203125" style="49"/>
    <col min="18" max="20" width="10.1640625" style="49" bestFit="1" customWidth="1"/>
    <col min="21" max="21" width="12.5" style="49" customWidth="1"/>
    <col min="22" max="22" width="1.83203125" style="49" customWidth="1"/>
    <col min="23" max="25" width="9.1640625" style="49" bestFit="1" customWidth="1"/>
    <col min="26" max="26" width="10.1640625" style="49" bestFit="1" customWidth="1"/>
    <col min="27" max="27" width="11.1640625" style="49" bestFit="1" customWidth="1"/>
    <col min="28" max="28" width="10.1640625" style="49" bestFit="1" customWidth="1"/>
    <col min="29" max="31" width="10.1640625" style="57" customWidth="1"/>
    <col min="32" max="34" width="9.83203125" customWidth="1"/>
    <col min="35" max="35" width="10.6640625" customWidth="1"/>
    <col min="36" max="37" width="9.83203125" customWidth="1"/>
    <col min="38" max="38" width="9.1640625" style="49" bestFit="1" customWidth="1"/>
    <col min="42" max="42" width="10.33203125" customWidth="1"/>
    <col min="50" max="50" width="10.5" customWidth="1"/>
  </cols>
  <sheetData>
    <row r="1" spans="1:56" s="57" customFormat="1" ht="84">
      <c r="A1" s="58" t="s">
        <v>94</v>
      </c>
      <c r="B1" s="58" t="s">
        <v>79</v>
      </c>
      <c r="C1" s="57" t="s">
        <v>50</v>
      </c>
      <c r="D1" s="58" t="s">
        <v>84</v>
      </c>
      <c r="E1" s="57" t="s">
        <v>51</v>
      </c>
      <c r="F1" s="57" t="s">
        <v>52</v>
      </c>
      <c r="G1" s="58" t="s">
        <v>12</v>
      </c>
      <c r="H1" s="58" t="s">
        <v>58</v>
      </c>
      <c r="I1" s="58" t="s">
        <v>59</v>
      </c>
      <c r="J1" s="58" t="s">
        <v>73</v>
      </c>
      <c r="K1" s="61" t="s">
        <v>93</v>
      </c>
      <c r="L1" s="61"/>
      <c r="M1" s="58" t="s">
        <v>60</v>
      </c>
      <c r="N1" s="58" t="s">
        <v>71</v>
      </c>
      <c r="O1" s="58" t="s">
        <v>72</v>
      </c>
      <c r="P1" s="57" t="str">
        <f>A1</f>
        <v>Date Fraction</v>
      </c>
      <c r="Q1" s="59" t="s">
        <v>105</v>
      </c>
      <c r="R1" s="59" t="s">
        <v>106</v>
      </c>
      <c r="S1" s="59" t="s">
        <v>121</v>
      </c>
      <c r="T1" s="59" t="str">
        <f>_xlfn.CONCAT(ROUND(100*$K3,0),":",(100-ROUND(100*$K3,0))," real value")</f>
        <v>66:34 real value</v>
      </c>
      <c r="U1" s="59" t="s">
        <v>107</v>
      </c>
      <c r="V1" s="59"/>
      <c r="W1" s="59" t="s">
        <v>122</v>
      </c>
      <c r="X1" s="59" t="s">
        <v>123</v>
      </c>
      <c r="Y1" s="59" t="str">
        <f>_xlfn.CONCAT(ROUND(100*$K3,0),":",(100-ROUND(100*$K3,0))," bond real value")</f>
        <v>66:34 bond real value</v>
      </c>
      <c r="Z1" s="59" t="str">
        <f>_xlfn.CONCAT(ROUND(100*$K3,0),":",(100-ROUND(100*$K3,0))," stock real value")</f>
        <v>66:34 stock real value</v>
      </c>
      <c r="AA1" s="59" t="s">
        <v>103</v>
      </c>
      <c r="AB1" s="59" t="s">
        <v>104</v>
      </c>
      <c r="AC1" s="58" t="s">
        <v>126</v>
      </c>
      <c r="AD1" s="58" t="s">
        <v>140</v>
      </c>
      <c r="AE1" s="58" t="s">
        <v>141</v>
      </c>
      <c r="AF1" s="58" t="s">
        <v>75</v>
      </c>
      <c r="AG1" s="58" t="s">
        <v>76</v>
      </c>
      <c r="AH1" s="58" t="s">
        <v>120</v>
      </c>
      <c r="AI1" s="58" t="str">
        <f>_xlfn.CONCAT(ROUND(100*$K3,0),":",(100-ROUND(100*$K3,0))," un-realized loss")</f>
        <v>66:34 un-realized loss</v>
      </c>
      <c r="AJ1" s="58" t="s">
        <v>77</v>
      </c>
      <c r="AK1" s="58" t="s">
        <v>95</v>
      </c>
      <c r="AL1" s="71" t="str">
        <f>P1</f>
        <v>Date Fraction</v>
      </c>
      <c r="AM1" s="59" t="s">
        <v>96</v>
      </c>
      <c r="AN1" s="59" t="s">
        <v>97</v>
      </c>
      <c r="AO1" s="59" t="s">
        <v>124</v>
      </c>
      <c r="AP1" s="59" t="str">
        <f>_xlfn.CONCAT(ROUND(100*$K3,0),":",(100-ROUND(100*$K3,0))," 20-yr real return")</f>
        <v>66:34 20-yr real return</v>
      </c>
      <c r="AQ1" s="59" t="s">
        <v>98</v>
      </c>
      <c r="AS1" s="58" t="s">
        <v>86</v>
      </c>
      <c r="AT1" s="58" t="s">
        <v>148</v>
      </c>
      <c r="AU1" s="58" t="s">
        <v>113</v>
      </c>
      <c r="AV1" s="58" t="s">
        <v>114</v>
      </c>
      <c r="AW1" s="58" t="s">
        <v>125</v>
      </c>
      <c r="AX1" s="58" t="str">
        <f>_xlfn.CONCAT(ROUND(100*$K3,0),":",(100-ROUND(100*$K3,0))," 20-yr return below peak")</f>
        <v>66:34 20-yr return below peak</v>
      </c>
      <c r="AY1" s="58" t="s">
        <v>115</v>
      </c>
    </row>
    <row r="2" spans="1:56" s="57" customFormat="1">
      <c r="H2" s="58"/>
      <c r="I2" s="58"/>
      <c r="J2" s="58"/>
      <c r="K2" s="61"/>
      <c r="L2" s="61"/>
      <c r="M2" s="58"/>
      <c r="N2" s="58"/>
      <c r="O2" s="58"/>
      <c r="Q2" s="59">
        <f>717/540/7.17</f>
        <v>0.18518518518518517</v>
      </c>
      <c r="R2" s="59">
        <f>717/640/7.17</f>
        <v>0.15625</v>
      </c>
      <c r="S2" s="59">
        <f t="shared" ref="S2:S65" si="0">SUM(W2:X2)</f>
        <v>0.15978071934750632</v>
      </c>
      <c r="T2" s="59">
        <f t="shared" ref="T2:T65" si="1">SUM(Y2:Z2)</f>
        <v>0.15863533784680739</v>
      </c>
      <c r="U2" s="59">
        <f t="shared" ref="U2:U65" si="2">SUM(AA2:AB2)</f>
        <v>0.1394700139470014</v>
      </c>
      <c r="V2" s="59"/>
      <c r="W2" s="59">
        <f>(1-J3)*Q2*717/831</f>
        <v>6.3912287739002538E-2</v>
      </c>
      <c r="X2" s="59">
        <f>J3*Q2*717/831</f>
        <v>9.5868431608503793E-2</v>
      </c>
      <c r="Y2" s="59">
        <f>(1-K3)*Q2*717/837</f>
        <v>5.3521616485104971E-2</v>
      </c>
      <c r="Z2" s="59">
        <f>K3*Q2*717/837</f>
        <v>0.10511372136170241</v>
      </c>
      <c r="AA2" s="59">
        <f>0.5/7.17</f>
        <v>6.9735006973500699E-2</v>
      </c>
      <c r="AB2" s="59">
        <f>0.5/7.17</f>
        <v>6.9735006973500699E-2</v>
      </c>
      <c r="AC2" s="80">
        <f>AB2/SUM(AA2:AB2)</f>
        <v>0.5</v>
      </c>
      <c r="AD2" s="80"/>
      <c r="AE2" s="80"/>
      <c r="AL2" s="71"/>
    </row>
    <row r="3" spans="1:56">
      <c r="A3" s="49">
        <f>Data!F129</f>
        <v>1881.0416666666576</v>
      </c>
      <c r="B3" s="53">
        <f t="shared" ref="B3:B66" si="3">1-_xlfn.PERCENTRANK.INC(C$3:C$1712,C3,3)</f>
        <v>0.63700000000000001</v>
      </c>
      <c r="C3" s="50">
        <f>1/Data!N129</f>
        <v>5.4130013488489635E-2</v>
      </c>
      <c r="D3" s="50">
        <f>Data!H129/100</f>
        <v>3.7000000000000005E-2</v>
      </c>
      <c r="E3">
        <f>Data!K130/Data!K129</f>
        <v>0.99039779468049571</v>
      </c>
      <c r="F3">
        <f>Data!T130/Data!T129</f>
        <v>0.99359778081022043</v>
      </c>
      <c r="G3" s="49">
        <f>Data!E132</f>
        <v>9.6096694209999995</v>
      </c>
      <c r="H3" s="52">
        <v>0</v>
      </c>
      <c r="I3" s="52">
        <v>1</v>
      </c>
      <c r="J3" s="52">
        <v>0.6</v>
      </c>
      <c r="K3" s="54">
        <f>AVERAGE(M$3:M$1712)</f>
        <v>0.66261227030770231</v>
      </c>
      <c r="L3" s="54">
        <f>AB2/SUM(AA2:AB2)</f>
        <v>0.5</v>
      </c>
      <c r="M3" s="53">
        <f>L3</f>
        <v>0.5</v>
      </c>
      <c r="N3" s="54" cm="1">
        <f t="array" ref="N3">stock_min(C3,O3)</f>
        <v>0.8163369095523727</v>
      </c>
      <c r="O3" s="54" cm="1">
        <f t="array" ref="O3">stock_max(C3,D3)</f>
        <v>0.85</v>
      </c>
      <c r="P3" s="49">
        <f t="shared" ref="P3:P66" si="4">A3</f>
        <v>1881.0416666666576</v>
      </c>
      <c r="Q3" s="49">
        <f>Q2*F3</f>
        <v>0.18399958903892971</v>
      </c>
      <c r="R3" s="49">
        <f>R2*E3</f>
        <v>0.15474965541882746</v>
      </c>
      <c r="S3" s="59">
        <f t="shared" si="0"/>
        <v>0.15845099050851724</v>
      </c>
      <c r="T3" s="59">
        <f t="shared" si="1"/>
        <v>0.15728335719226619</v>
      </c>
      <c r="U3" s="59">
        <f t="shared" si="2"/>
        <v>0.13835394529223963</v>
      </c>
      <c r="V3" s="59"/>
      <c r="W3" s="49">
        <f>(W2*$F3+X2*$E3)*(1-$J3)</f>
        <v>6.3380396203406894E-2</v>
      </c>
      <c r="X3" s="49">
        <f>(W2*$F3+X2*$E3)*($J3)</f>
        <v>9.5070594305110348E-2</v>
      </c>
      <c r="Y3" s="49">
        <f>(Y2*$F3+Z2*$E3)*(1-$K3)</f>
        <v>5.306547480148141E-2</v>
      </c>
      <c r="Z3" s="49">
        <f>(Y2*$F3+Z2*$E3)*($K3)</f>
        <v>0.10421788239078478</v>
      </c>
      <c r="AA3" s="49">
        <f>AA2*F3</f>
        <v>6.928854817365554E-2</v>
      </c>
      <c r="AB3" s="49">
        <f>AB2*E3</f>
        <v>6.9065397118584088E-2</v>
      </c>
      <c r="AC3" s="80">
        <f t="shared" ref="AC3:AC66" si="5">AB3/SUM(AA3:AB3)</f>
        <v>0.49919355008416966</v>
      </c>
      <c r="AD3" s="80">
        <f>N3</f>
        <v>0.8163369095523727</v>
      </c>
      <c r="AE3" s="80">
        <f>O3</f>
        <v>0.85</v>
      </c>
      <c r="AF3" s="54">
        <f>(Q3-MAX(Q$2:Q2))/MAX(Q$2:Q2)</f>
        <v>-6.4022191897795018E-3</v>
      </c>
      <c r="AG3" s="54">
        <f>(R3-MAX(R$2:R2))/MAX(R$2:R2)</f>
        <v>-9.6022053195042641E-3</v>
      </c>
      <c r="AH3" s="54">
        <f>(S3-MAX(S$2:S2))/MAX(S$2:S2)</f>
        <v>-8.3222108676144716E-3</v>
      </c>
      <c r="AI3" s="54">
        <f>(T3-MAX(T$2:T2))/MAX(T$2:T2)</f>
        <v>-8.5225692641496837E-3</v>
      </c>
      <c r="AJ3" s="54">
        <f>(U3-MAX(U$2:U2))/MAX(U$2:U2)</f>
        <v>-8.0022122546418942E-3</v>
      </c>
      <c r="AK3" s="54">
        <f>Q243/Q3</f>
        <v>2.6393055816060311</v>
      </c>
      <c r="AL3" s="71">
        <f t="shared" ref="AL3:AL66" si="6">P3</f>
        <v>1881.0416666666576</v>
      </c>
      <c r="AM3" s="49">
        <f t="shared" ref="AM3:AM66" si="7">(Q243/Q3)</f>
        <v>2.6393055816060311</v>
      </c>
      <c r="AN3" s="49">
        <f t="shared" ref="AN3:AN66" si="8">(R243/R3)</f>
        <v>3.7251121028287697</v>
      </c>
      <c r="AO3" s="49">
        <f t="shared" ref="AO3:AO66" si="9">(S243/S3)</f>
        <v>3.3342322952706223</v>
      </c>
      <c r="AP3" s="49">
        <f t="shared" ref="AP3:AP66" si="10">(T243/T3)</f>
        <v>3.4006533603206996</v>
      </c>
      <c r="AQ3" s="49">
        <f t="shared" ref="AQ3:AQ66" si="11">(U243/U3)</f>
        <v>3.5746644180155736</v>
      </c>
      <c r="AS3" s="49">
        <f>AQ3-AN3</f>
        <v>-0.15044768481319615</v>
      </c>
      <c r="AT3" s="49">
        <f t="shared" ref="AT3:AT66" si="12">AQ3-AP3</f>
        <v>0.17401105769487391</v>
      </c>
      <c r="AU3" s="54"/>
      <c r="AV3" s="54"/>
      <c r="AW3" s="54"/>
      <c r="AX3" s="54"/>
      <c r="AY3" s="54"/>
      <c r="AZ3" s="54"/>
      <c r="BA3" s="54"/>
      <c r="BB3" s="54"/>
      <c r="BC3" s="54"/>
      <c r="BD3" s="54"/>
    </row>
    <row r="4" spans="1:56">
      <c r="A4" s="49">
        <f>Data!F130</f>
        <v>1881.1249999999909</v>
      </c>
      <c r="B4" s="53">
        <f t="shared" si="3"/>
        <v>0.61599999999999999</v>
      </c>
      <c r="C4" s="50">
        <f>1/Data!N130</f>
        <v>5.5104743146774875E-2</v>
      </c>
      <c r="D4" s="50">
        <f>Data!H130/100</f>
        <v>3.6933333333333339E-2</v>
      </c>
      <c r="E4">
        <f>Data!K131/Data!K130</f>
        <v>1.0150594273365749</v>
      </c>
      <c r="F4">
        <f>Data!T131/Data!T130</f>
        <v>1.0036308102375502</v>
      </c>
      <c r="G4" s="49">
        <f>Data!E133</f>
        <v>9.5145851239999999</v>
      </c>
      <c r="H4" s="52">
        <v>0</v>
      </c>
      <c r="I4" s="52">
        <v>1</v>
      </c>
      <c r="J4" s="52">
        <v>0.6</v>
      </c>
      <c r="K4" s="54">
        <f t="shared" ref="K4:K67" si="13">AVERAGE(M$3:M$1712)</f>
        <v>0.66261227030770231</v>
      </c>
      <c r="L4" s="54">
        <f>MAX(N3,MIN(O3,AB3/SUM(AA3:AB3)))</f>
        <v>0.8163369095523727</v>
      </c>
      <c r="M4" s="53">
        <f>L4</f>
        <v>0.8163369095523727</v>
      </c>
      <c r="N4" s="54" cm="1">
        <f t="array" ref="N4">stock_min(C4,O4)</f>
        <v>0.84972790185197655</v>
      </c>
      <c r="O4" s="54" cm="1">
        <f t="array" ref="O4">stock_max(C4,D4)</f>
        <v>0.85</v>
      </c>
      <c r="P4" s="49">
        <f t="shared" si="4"/>
        <v>1881.1249999999909</v>
      </c>
      <c r="Q4" s="49">
        <f>Q3*F4</f>
        <v>0.18466765663051729</v>
      </c>
      <c r="R4" s="49">
        <f>R3*E4</f>
        <v>0.1570800966099673</v>
      </c>
      <c r="S4" s="59">
        <f t="shared" si="0"/>
        <v>0.16011282140669536</v>
      </c>
      <c r="T4" s="59">
        <f t="shared" si="1"/>
        <v>0.15904548948847161</v>
      </c>
      <c r="U4" s="59">
        <f t="shared" si="2"/>
        <v>0.13964560419167255</v>
      </c>
      <c r="V4" s="59"/>
      <c r="W4" s="49">
        <f>(W3*$F4+X3*$E4)*(1-$J4)</f>
        <v>6.4045128562678147E-2</v>
      </c>
      <c r="X4" s="49">
        <f>(W3*$F4+X3*$E4)*($J4)</f>
        <v>9.6067692844017213E-2</v>
      </c>
      <c r="Y4" s="49">
        <f>(Y3*$F4+Z3*$E4)*(1-$K4)</f>
        <v>5.3659996616315632E-2</v>
      </c>
      <c r="Z4" s="49">
        <f>(Y3*$F4+Z3*$E4)*($K4)</f>
        <v>0.10538549287215597</v>
      </c>
      <c r="AA4" s="49">
        <f>(AA3*$F4+AB3*$E4)*(1-$M4)</f>
        <v>2.5647743233268717E-2</v>
      </c>
      <c r="AB4" s="49">
        <f>(AA3*$F4+AB3*$E4)*($M4)</f>
        <v>0.11399786095840383</v>
      </c>
      <c r="AC4" s="80">
        <f t="shared" si="5"/>
        <v>0.8163369095523727</v>
      </c>
      <c r="AD4" s="80">
        <f t="shared" ref="AD4:AD67" si="14">N4</f>
        <v>0.84972790185197655</v>
      </c>
      <c r="AE4" s="80">
        <f t="shared" ref="AE4:AE67" si="15">O4</f>
        <v>0.85</v>
      </c>
      <c r="AF4" s="54">
        <f>(Q4-MAX(Q$2:Q3))/MAX(Q$2:Q3)</f>
        <v>-2.7946541952065754E-3</v>
      </c>
      <c r="AG4" s="54">
        <f>(R4-MAX(R$2:R3))/MAX(R$2:R3)</f>
        <v>5.3126183037907285E-3</v>
      </c>
      <c r="AH4" s="54">
        <f>(S4-MAX(S$2:S3))/MAX(S$2:S3)</f>
        <v>2.0784864440793771E-3</v>
      </c>
      <c r="AI4" s="54">
        <f>(T4-MAX(T$2:T3))/MAX(T$2:T3)</f>
        <v>2.5854998465745299E-3</v>
      </c>
      <c r="AJ4" s="54">
        <f>(U4-MAX(U$2:U3))/MAX(U$2:U3)</f>
        <v>1.258982054292129E-3</v>
      </c>
      <c r="AK4" s="54">
        <f t="shared" ref="AK4:AK67" si="16">Q244/Q4</f>
        <v>2.6350714406851612</v>
      </c>
      <c r="AL4" s="71">
        <f t="shared" si="6"/>
        <v>1881.1249999999909</v>
      </c>
      <c r="AM4" s="49">
        <f t="shared" si="7"/>
        <v>2.6350714406851612</v>
      </c>
      <c r="AN4" s="49">
        <f t="shared" si="8"/>
        <v>3.8143201538199603</v>
      </c>
      <c r="AO4" s="49">
        <f t="shared" si="9"/>
        <v>3.3802323732680044</v>
      </c>
      <c r="AP4" s="49">
        <f t="shared" si="10"/>
        <v>3.4529940902517842</v>
      </c>
      <c r="AQ4" s="49">
        <f t="shared" si="11"/>
        <v>3.6611851835435729</v>
      </c>
      <c r="AS4" s="49">
        <f t="shared" ref="AS4:AS67" si="17">AQ4-AN4</f>
        <v>-0.15313497027638734</v>
      </c>
      <c r="AT4" s="49">
        <f t="shared" si="12"/>
        <v>0.20819109329178875</v>
      </c>
      <c r="AU4" s="54">
        <f>(AM4-MAX(AM$3:AM4))/MAX(AM$3:AM4)</f>
        <v>-1.6042632389287172E-3</v>
      </c>
      <c r="AV4" s="54">
        <f>(AN4-MAX(AN$3:AN4))/MAX(AN$3:AN4)</f>
        <v>0</v>
      </c>
      <c r="AW4" s="54">
        <f>(AO4-MAX(AO$3:AO4))/MAX(AO$3:AO4)</f>
        <v>0</v>
      </c>
      <c r="AX4" s="54">
        <f>(AP4-MAX(AP$3:AP4))/MAX(AP$3:AP4)</f>
        <v>0</v>
      </c>
      <c r="AY4" s="54">
        <f>(AQ4-MAX(AQ$3:AQ4))/MAX(AQ$3:AQ4)</f>
        <v>0</v>
      </c>
    </row>
    <row r="5" spans="1:56">
      <c r="A5" s="49">
        <f>Data!F131</f>
        <v>1881.2083333333242</v>
      </c>
      <c r="B5" s="53">
        <f t="shared" si="3"/>
        <v>0.624</v>
      </c>
      <c r="C5" s="50">
        <f>1/Data!N131</f>
        <v>5.4734180566968084E-2</v>
      </c>
      <c r="D5" s="50">
        <f>Data!H131/100</f>
        <v>3.6866666666666673E-2</v>
      </c>
      <c r="E5">
        <f>Data!K132/Data!K131</f>
        <v>0.99063425436052832</v>
      </c>
      <c r="F5">
        <f>Data!T132/Data!T131</f>
        <v>0.99369490703682584</v>
      </c>
      <c r="G5" s="49">
        <f>Data!E134</f>
        <v>9.5145851239999999</v>
      </c>
      <c r="H5" s="52">
        <v>0</v>
      </c>
      <c r="I5" s="52">
        <v>1</v>
      </c>
      <c r="J5" s="52">
        <v>0.6</v>
      </c>
      <c r="K5" s="54">
        <f t="shared" si="13"/>
        <v>0.66261227030770231</v>
      </c>
      <c r="L5" s="54">
        <f t="shared" ref="L5:L7" si="18">MAX(N4,MIN(O4,AB4/SUM(AA4:AB4)))</f>
        <v>0.84972790185197655</v>
      </c>
      <c r="M5" s="53">
        <f>L5</f>
        <v>0.84972790185197655</v>
      </c>
      <c r="N5" s="54" cm="1">
        <f t="array" ref="N5">stock_min(C5,O5)</f>
        <v>0.83703366181970185</v>
      </c>
      <c r="O5" s="54" cm="1">
        <f t="array" ref="O5">stock_max(C5,D5)</f>
        <v>0.85</v>
      </c>
      <c r="P5" s="49">
        <f t="shared" si="4"/>
        <v>1881.2083333333242</v>
      </c>
      <c r="Q5" s="49">
        <f t="shared" ref="Q5:Q68" si="19">Q4*F5</f>
        <v>0.18350330988817035</v>
      </c>
      <c r="R5" s="49">
        <f t="shared" ref="R5:R68" si="20">R4*E5</f>
        <v>0.15560892438009472</v>
      </c>
      <c r="S5" s="59">
        <f t="shared" si="0"/>
        <v>0.15880926534192127</v>
      </c>
      <c r="T5" s="59">
        <f t="shared" si="1"/>
        <v>0.15772014450107114</v>
      </c>
      <c r="U5" s="59">
        <f t="shared" si="2"/>
        <v>0.13841621781711091</v>
      </c>
      <c r="V5" s="59"/>
      <c r="W5" s="49">
        <f t="shared" ref="W5:W68" si="21">(W4*$F5+X4*$E5)*(1-$J5)</f>
        <v>6.3523706136768512E-2</v>
      </c>
      <c r="X5" s="49">
        <f t="shared" ref="X5:X68" si="22">(W4*$F5+X4*$E5)*($J5)</f>
        <v>9.5285559205152762E-2</v>
      </c>
      <c r="Y5" s="49">
        <f t="shared" ref="Y5:Y68" si="23">(Y4*$F5+Z4*$E5)*(1-$K5)</f>
        <v>5.3212841479957522E-2</v>
      </c>
      <c r="Z5" s="49">
        <f t="shared" ref="Z5:Z68" si="24">(Y4*$F5+Z4*$E5)*($K5)</f>
        <v>0.10450730302111362</v>
      </c>
      <c r="AA5" s="49">
        <f t="shared" ref="AA5:AA68" si="25">(AA4*$F5+AB4*$E5)*(1-$M5)</f>
        <v>2.0800095469091083E-2</v>
      </c>
      <c r="AB5" s="49">
        <f t="shared" ref="AB5:AB68" si="26">(AA4*$F5+AB4*$E5)*($M5)</f>
        <v>0.11761612234801982</v>
      </c>
      <c r="AC5" s="80">
        <f t="shared" si="5"/>
        <v>0.84972790185197655</v>
      </c>
      <c r="AD5" s="80">
        <f t="shared" si="14"/>
        <v>0.83703366181970185</v>
      </c>
      <c r="AE5" s="80">
        <f t="shared" si="15"/>
        <v>0.85</v>
      </c>
      <c r="AF5" s="54">
        <f>(Q5-MAX(Q$2:Q4))/MAX(Q$2:Q4)</f>
        <v>-9.0821266038800755E-3</v>
      </c>
      <c r="AG5" s="54">
        <f>(R5-MAX(R$2:R4))/MAX(R$2:R4)</f>
        <v>-9.3657456394716457E-3</v>
      </c>
      <c r="AH5" s="54">
        <f>(S5-MAX(S$2:S4))/MAX(S$2:S4)</f>
        <v>-8.1414845689526776E-3</v>
      </c>
      <c r="AI5" s="54">
        <f>(T5-MAX(T$2:T4))/MAX(T$2:T4)</f>
        <v>-8.3331189816391524E-3</v>
      </c>
      <c r="AJ5" s="54">
        <f>(U5-MAX(U$2:U4))/MAX(U$2:U4)</f>
        <v>-8.8036167101559395E-3</v>
      </c>
      <c r="AK5" s="54">
        <f t="shared" si="16"/>
        <v>2.6908012038071107</v>
      </c>
      <c r="AL5" s="71">
        <f t="shared" si="6"/>
        <v>1881.2083333333242</v>
      </c>
      <c r="AM5" s="49">
        <f t="shared" si="7"/>
        <v>2.6908012038071107</v>
      </c>
      <c r="AN5" s="49">
        <f t="shared" si="8"/>
        <v>4.2394824800199205</v>
      </c>
      <c r="AO5" s="49">
        <f t="shared" si="9"/>
        <v>3.6346681207870488</v>
      </c>
      <c r="AP5" s="49">
        <f t="shared" si="10"/>
        <v>3.7324487151980024</v>
      </c>
      <c r="AQ5" s="49">
        <f t="shared" si="11"/>
        <v>4.0191310616743605</v>
      </c>
      <c r="AS5" s="49">
        <f t="shared" si="17"/>
        <v>-0.22035141834555994</v>
      </c>
      <c r="AT5" s="49">
        <f t="shared" si="12"/>
        <v>0.28668234647635815</v>
      </c>
      <c r="AU5" s="54">
        <f>(AM5-MAX(AM$3:AM5))/MAX(AM$3:AM5)</f>
        <v>0</v>
      </c>
      <c r="AV5" s="54">
        <f>(AN5-MAX(AN$3:AN5))/MAX(AN$3:AN5)</f>
        <v>0</v>
      </c>
      <c r="AW5" s="54">
        <f>(AO5-MAX(AO$3:AO5))/MAX(AO$3:AO5)</f>
        <v>0</v>
      </c>
      <c r="AX5" s="54">
        <f>(AP5-MAX(AP$3:AP5))/MAX(AP$3:AP5)</f>
        <v>0</v>
      </c>
      <c r="AY5" s="54">
        <f>(AQ5-MAX(AQ$3:AQ5))/MAX(AQ$3:AQ5)</f>
        <v>0</v>
      </c>
    </row>
    <row r="6" spans="1:56">
      <c r="A6" s="49">
        <f>Data!F132</f>
        <v>1881.2916666666574</v>
      </c>
      <c r="B6" s="53">
        <f t="shared" si="3"/>
        <v>0.60199999999999998</v>
      </c>
      <c r="C6" s="50">
        <f>1/Data!N132</f>
        <v>5.5709970352279273E-2</v>
      </c>
      <c r="D6" s="50">
        <f>Data!H132/100</f>
        <v>3.6799999999999999E-2</v>
      </c>
      <c r="E6">
        <f>Data!K133/Data!K132</f>
        <v>1.0593159638025744</v>
      </c>
      <c r="F6">
        <f>Data!T133/Data!T132</f>
        <v>1.0136497522763082</v>
      </c>
      <c r="G6" s="49">
        <f>Data!E135</f>
        <v>9.6096694209999995</v>
      </c>
      <c r="H6" s="52">
        <v>0</v>
      </c>
      <c r="I6" s="52">
        <v>1</v>
      </c>
      <c r="J6" s="52">
        <v>0.6</v>
      </c>
      <c r="K6" s="54">
        <f t="shared" si="13"/>
        <v>0.66261227030770231</v>
      </c>
      <c r="L6" s="54">
        <f t="shared" si="18"/>
        <v>0.84972790185197655</v>
      </c>
      <c r="M6" s="53">
        <f t="shared" ref="M6" si="27">MAX(N5,MIN(O5,AB5/SUM(AA5:AB5)))</f>
        <v>0.84972790185197655</v>
      </c>
      <c r="N6" s="54" cm="1">
        <f t="array" ref="N6">stock_min(C6,O6)</f>
        <v>0.85</v>
      </c>
      <c r="O6" s="54" cm="1">
        <f t="array" ref="O6">stock_max(C6,D6)</f>
        <v>0.85</v>
      </c>
      <c r="P6" s="49">
        <f t="shared" si="4"/>
        <v>1881.2916666666574</v>
      </c>
      <c r="Q6" s="49">
        <f t="shared" si="19"/>
        <v>0.18600808461002649</v>
      </c>
      <c r="R6" s="49">
        <f t="shared" si="20"/>
        <v>0.16483901770598194</v>
      </c>
      <c r="S6" s="59">
        <f t="shared" si="0"/>
        <v>0.16532830297508205</v>
      </c>
      <c r="T6" s="59">
        <f t="shared" si="1"/>
        <v>0.16464543800829606</v>
      </c>
      <c r="U6" s="59">
        <f t="shared" si="2"/>
        <v>0.14567664762338187</v>
      </c>
      <c r="V6" s="59"/>
      <c r="W6" s="49">
        <f t="shared" si="21"/>
        <v>6.613132119003283E-2</v>
      </c>
      <c r="X6" s="49">
        <f t="shared" si="22"/>
        <v>9.9196981785049224E-2</v>
      </c>
      <c r="Y6" s="49">
        <f t="shared" si="23"/>
        <v>5.554935053381295E-2</v>
      </c>
      <c r="Z6" s="49">
        <f t="shared" si="24"/>
        <v>0.10909608747448311</v>
      </c>
      <c r="AA6" s="49">
        <f t="shared" si="25"/>
        <v>2.1891135489535866E-2</v>
      </c>
      <c r="AB6" s="49">
        <f t="shared" si="26"/>
        <v>0.123785512133846</v>
      </c>
      <c r="AC6" s="80">
        <f t="shared" si="5"/>
        <v>0.84972790185197655</v>
      </c>
      <c r="AD6" s="80">
        <f t="shared" si="14"/>
        <v>0.85</v>
      </c>
      <c r="AE6" s="80">
        <f t="shared" si="15"/>
        <v>0.85</v>
      </c>
      <c r="AF6" s="54">
        <f>(Q6-MAX(Q$2:Q5))/MAX(Q$2:Q5)</f>
        <v>4.4436568941431109E-3</v>
      </c>
      <c r="AG6" s="54">
        <f>(R6-MAX(R$2:R5))/MAX(R$2:R5)</f>
        <v>4.9394679933767692E-2</v>
      </c>
      <c r="AH6" s="54">
        <f>(S6-MAX(S$2:S5))/MAX(S$2:S5)</f>
        <v>3.2573790921709408E-2</v>
      </c>
      <c r="AI6" s="54">
        <f>(T6-MAX(T$2:T5))/MAX(T$2:T5)</f>
        <v>3.520972859925315E-2</v>
      </c>
      <c r="AJ6" s="54">
        <f>(U6-MAX(U$2:U5))/MAX(U$2:U5)</f>
        <v>4.3188208226241961E-2</v>
      </c>
      <c r="AK6" s="54">
        <f t="shared" si="16"/>
        <v>2.6599616107749458</v>
      </c>
      <c r="AL6" s="71">
        <f t="shared" si="6"/>
        <v>1881.2916666666574</v>
      </c>
      <c r="AM6" s="49">
        <f t="shared" si="7"/>
        <v>2.6599616107749458</v>
      </c>
      <c r="AN6" s="49">
        <f t="shared" si="8"/>
        <v>3.8131462087684187</v>
      </c>
      <c r="AO6" s="49">
        <f t="shared" si="9"/>
        <v>3.3952872047102933</v>
      </c>
      <c r="AP6" s="49">
        <f t="shared" si="10"/>
        <v>3.466053813318851</v>
      </c>
      <c r="AQ6" s="49">
        <f t="shared" si="11"/>
        <v>3.6667331824604346</v>
      </c>
      <c r="AS6" s="49">
        <f t="shared" si="17"/>
        <v>-0.14641302630798414</v>
      </c>
      <c r="AT6" s="49">
        <f t="shared" si="12"/>
        <v>0.20067936914158357</v>
      </c>
      <c r="AU6" s="54">
        <f>(AM6-MAX(AM$3:AM6))/MAX(AM$3:AM6)</f>
        <v>-1.1461119085472104E-2</v>
      </c>
      <c r="AV6" s="54">
        <f>(AN6-MAX(AN$3:AN6))/MAX(AN$3:AN6)</f>
        <v>-0.10056328178280348</v>
      </c>
      <c r="AW6" s="54">
        <f>(AO6-MAX(AO$3:AO6))/MAX(AO$3:AO6)</f>
        <v>-6.5860460466173207E-2</v>
      </c>
      <c r="AX6" s="54">
        <f>(AP6-MAX(AP$3:AP6))/MAX(AP$3:AP6)</f>
        <v>-7.1372689139553094E-2</v>
      </c>
      <c r="AY6" s="54">
        <f>(AQ6-MAX(AQ$3:AQ6))/MAX(AQ$3:AQ6)</f>
        <v>-8.7680116374985254E-2</v>
      </c>
    </row>
    <row r="7" spans="1:56">
      <c r="A7" s="49">
        <f>Data!F133</f>
        <v>1881.3749999999907</v>
      </c>
      <c r="B7" s="53">
        <f t="shared" si="3"/>
        <v>0.65600000000000003</v>
      </c>
      <c r="C7" s="50">
        <f>1/Data!N133</f>
        <v>5.2994960670127933E-2</v>
      </c>
      <c r="D7" s="50">
        <f>Data!H133/100</f>
        <v>3.673333333333334E-2</v>
      </c>
      <c r="E7">
        <f>Data!K134/Data!K133</f>
        <v>1.016025641025641</v>
      </c>
      <c r="F7">
        <f>Data!T134/Data!T133</f>
        <v>1.0036146620588215</v>
      </c>
      <c r="G7" s="49">
        <f>Data!E136</f>
        <v>9.8000000000000007</v>
      </c>
      <c r="H7" s="52">
        <v>0</v>
      </c>
      <c r="I7" s="52">
        <v>1</v>
      </c>
      <c r="J7" s="52">
        <v>0.6</v>
      </c>
      <c r="K7" s="54">
        <f t="shared" si="13"/>
        <v>0.66261227030770231</v>
      </c>
      <c r="L7" s="54">
        <f t="shared" si="18"/>
        <v>0.85</v>
      </c>
      <c r="M7" s="53">
        <f>(3*L7+2*L6+L5)/6</f>
        <v>0.84986395092598821</v>
      </c>
      <c r="N7" s="54" cm="1">
        <f t="array" ref="N7">stock_min(C7,O7)</f>
        <v>0.77745377965537699</v>
      </c>
      <c r="O7" s="54" cm="1">
        <f t="array" ref="O7">stock_max(C7,D7)</f>
        <v>0.85</v>
      </c>
      <c r="P7" s="49">
        <f t="shared" si="4"/>
        <v>1881.3749999999907</v>
      </c>
      <c r="Q7" s="49">
        <f t="shared" si="19"/>
        <v>0.18668044097610043</v>
      </c>
      <c r="R7" s="49">
        <f t="shared" si="20"/>
        <v>0.16748066863075728</v>
      </c>
      <c r="S7" s="59">
        <f t="shared" si="0"/>
        <v>0.16715704057360165</v>
      </c>
      <c r="T7" s="59">
        <f t="shared" si="1"/>
        <v>0.16659456487323079</v>
      </c>
      <c r="U7" s="59">
        <f t="shared" si="2"/>
        <v>0.14773951886189254</v>
      </c>
      <c r="V7" s="59"/>
      <c r="W7" s="49">
        <f t="shared" si="21"/>
        <v>6.6862816229440666E-2</v>
      </c>
      <c r="X7" s="49">
        <f t="shared" si="22"/>
        <v>0.10029422434416098</v>
      </c>
      <c r="Y7" s="49">
        <f t="shared" si="23"/>
        <v>5.6206962021655545E-2</v>
      </c>
      <c r="Z7" s="49">
        <f t="shared" si="24"/>
        <v>0.11038760285157526</v>
      </c>
      <c r="AA7" s="49">
        <f t="shared" si="25"/>
        <v>2.218102765401999E-2</v>
      </c>
      <c r="AB7" s="49">
        <f t="shared" si="26"/>
        <v>0.12555849120787255</v>
      </c>
      <c r="AC7" s="80">
        <f t="shared" si="5"/>
        <v>0.84986395092598821</v>
      </c>
      <c r="AD7" s="80">
        <f t="shared" si="14"/>
        <v>0.77745377965537699</v>
      </c>
      <c r="AE7" s="80">
        <f t="shared" si="15"/>
        <v>0.85</v>
      </c>
      <c r="AF7" s="54">
        <f>(Q7-MAX(Q$2:Q6))/MAX(Q$2:Q6)</f>
        <v>3.6146620588215638E-3</v>
      </c>
      <c r="AG7" s="54">
        <f>(R7-MAX(R$2:R6))/MAX(R$2:R6)</f>
        <v>1.6025641025640924E-2</v>
      </c>
      <c r="AH7" s="54">
        <f>(S7-MAX(S$2:S6))/MAX(S$2:S6)</f>
        <v>1.1061249438913163E-2</v>
      </c>
      <c r="AI7" s="54">
        <f>(T7-MAX(T$2:T6))/MAX(T$2:T6)</f>
        <v>1.183832900876682E-2</v>
      </c>
      <c r="AJ7" s="54">
        <f>(U7-MAX(U$2:U6))/MAX(U$2:U6)</f>
        <v>1.4160617176225956E-2</v>
      </c>
      <c r="AK7" s="54">
        <f t="shared" si="16"/>
        <v>2.6557826599555261</v>
      </c>
      <c r="AL7" s="71">
        <f t="shared" si="6"/>
        <v>1881.3749999999907</v>
      </c>
      <c r="AM7" s="49">
        <f t="shared" si="7"/>
        <v>2.6557826599555261</v>
      </c>
      <c r="AN7" s="49">
        <f t="shared" si="8"/>
        <v>4.1393879816424679</v>
      </c>
      <c r="AO7" s="49">
        <f t="shared" si="9"/>
        <v>3.5683196224083562</v>
      </c>
      <c r="AP7" s="49">
        <f t="shared" si="10"/>
        <v>3.6615394235230583</v>
      </c>
      <c r="AQ7" s="49">
        <f t="shared" si="11"/>
        <v>3.9330384925970647</v>
      </c>
      <c r="AS7" s="49">
        <f t="shared" si="17"/>
        <v>-0.20634948904540318</v>
      </c>
      <c r="AT7" s="49">
        <f t="shared" si="12"/>
        <v>0.27149906907400645</v>
      </c>
      <c r="AU7" s="54">
        <f>(AM7-MAX(AM$3:AM7))/MAX(AM$3:AM7)</f>
        <v>-1.3014169832404662E-2</v>
      </c>
      <c r="AV7" s="54">
        <f>(AN7-MAX(AN$3:AN7))/MAX(AN$3:AN7)</f>
        <v>-2.3610074778981565E-2</v>
      </c>
      <c r="AW7" s="54">
        <f>(AO7-MAX(AO$3:AO7))/MAX(AO$3:AO7)</f>
        <v>-1.8254348450478484E-2</v>
      </c>
      <c r="AX7" s="54">
        <f>(AP7-MAX(AP$3:AP7))/MAX(AP$3:AP7)</f>
        <v>-1.8998061885274271E-2</v>
      </c>
      <c r="AY7" s="54">
        <f>(AQ7-MAX(AQ$3:AQ7))/MAX(AQ$3:AQ7)</f>
        <v>-2.1420692123792009E-2</v>
      </c>
    </row>
    <row r="8" spans="1:56">
      <c r="A8" s="49">
        <f>Data!F134</f>
        <v>1881.4583333333239</v>
      </c>
      <c r="B8" s="53">
        <f t="shared" si="3"/>
        <v>0.66300000000000003</v>
      </c>
      <c r="C8" s="50">
        <f>1/Data!N134</f>
        <v>5.2552167833672406E-2</v>
      </c>
      <c r="D8" s="50">
        <f>Data!H134/100</f>
        <v>3.6666666666666667E-2</v>
      </c>
      <c r="E8">
        <f>Data!K135/Data!K134</f>
        <v>0.95919590800157595</v>
      </c>
      <c r="F8">
        <f>Data!T135/Data!T134</f>
        <v>0.99367891886099347</v>
      </c>
      <c r="G8" s="49">
        <f>Data!E137</f>
        <v>10.180580170000001</v>
      </c>
      <c r="H8" s="52">
        <v>0</v>
      </c>
      <c r="I8" s="52">
        <v>1</v>
      </c>
      <c r="J8" s="52">
        <v>0.6</v>
      </c>
      <c r="K8" s="54">
        <f t="shared" si="13"/>
        <v>0.66261227030770231</v>
      </c>
      <c r="L8" s="54">
        <f t="shared" ref="L8:L71" si="28">MAX(N7,MIN(O7,AB7/SUM(AA7:AB7)))</f>
        <v>0.84986395092598821</v>
      </c>
      <c r="M8" s="53">
        <f t="shared" ref="M8:M71" si="29">(3*L8+2*L7+L6)/6</f>
        <v>0.84988662577165686</v>
      </c>
      <c r="N8" s="54" cm="1">
        <f t="array" ref="N8">stock_min(C8,O8)</f>
        <v>0.76228517155288344</v>
      </c>
      <c r="O8" s="54" cm="1">
        <f t="array" ref="O8">stock_max(C8,D8)</f>
        <v>0.85</v>
      </c>
      <c r="P8" s="49">
        <f t="shared" si="4"/>
        <v>1881.4583333333239</v>
      </c>
      <c r="Q8" s="49">
        <f t="shared" si="19"/>
        <v>0.18550041876162499</v>
      </c>
      <c r="R8" s="49">
        <f t="shared" si="20"/>
        <v>0.16064677201999028</v>
      </c>
      <c r="S8" s="59">
        <f t="shared" si="0"/>
        <v>0.16264198052998313</v>
      </c>
      <c r="T8" s="59">
        <f t="shared" si="1"/>
        <v>0.16173501020347369</v>
      </c>
      <c r="U8" s="59">
        <f t="shared" si="2"/>
        <v>0.14247601055991557</v>
      </c>
      <c r="V8" s="59"/>
      <c r="W8" s="49">
        <f t="shared" si="21"/>
        <v>6.5056792211993258E-2</v>
      </c>
      <c r="X8" s="49">
        <f t="shared" si="22"/>
        <v>9.7585188317989874E-2</v>
      </c>
      <c r="Y8" s="49">
        <f t="shared" si="23"/>
        <v>5.456740790431059E-2</v>
      </c>
      <c r="Z8" s="49">
        <f t="shared" si="24"/>
        <v>0.1071676022991631</v>
      </c>
      <c r="AA8" s="49">
        <f t="shared" si="25"/>
        <v>2.1387554691741976E-2</v>
      </c>
      <c r="AB8" s="49">
        <f t="shared" si="26"/>
        <v>0.1210884558681736</v>
      </c>
      <c r="AC8" s="80">
        <f t="shared" si="5"/>
        <v>0.84988662577165686</v>
      </c>
      <c r="AD8" s="80">
        <f t="shared" si="14"/>
        <v>0.76228517155288344</v>
      </c>
      <c r="AE8" s="80">
        <f t="shared" si="15"/>
        <v>0.85</v>
      </c>
      <c r="AF8" s="54">
        <f>(Q8-MAX(Q$2:Q7))/MAX(Q$2:Q7)</f>
        <v>-6.3210811390064766E-3</v>
      </c>
      <c r="AG8" s="54">
        <f>(R8-MAX(R$2:R7))/MAX(R$2:R7)</f>
        <v>-4.080409199842408E-2</v>
      </c>
      <c r="AH8" s="54">
        <f>(S8-MAX(S$2:S7))/MAX(S$2:S7)</f>
        <v>-2.70108876546571E-2</v>
      </c>
      <c r="AI8" s="54">
        <f>(T8-MAX(T$2:T7))/MAX(T$2:T7)</f>
        <v>-2.916994725161022E-2</v>
      </c>
      <c r="AJ8" s="54">
        <f>(U8-MAX(U$2:U7))/MAX(U$2:U7)</f>
        <v>-3.5626948987814953E-2</v>
      </c>
      <c r="AK8" s="54">
        <f t="shared" si="16"/>
        <v>2.6446609651508646</v>
      </c>
      <c r="AL8" s="71">
        <f t="shared" si="6"/>
        <v>1881.4583333333239</v>
      </c>
      <c r="AM8" s="49">
        <f t="shared" si="7"/>
        <v>2.6446609651508646</v>
      </c>
      <c r="AN8" s="49">
        <f t="shared" si="8"/>
        <v>3.9887811289366537</v>
      </c>
      <c r="AO8" s="49">
        <f t="shared" si="9"/>
        <v>3.485422030606232</v>
      </c>
      <c r="AP8" s="49">
        <f t="shared" si="10"/>
        <v>3.5690283764676511</v>
      </c>
      <c r="AQ8" s="49">
        <f t="shared" si="11"/>
        <v>3.8094924846389859</v>
      </c>
      <c r="AS8" s="49">
        <f t="shared" si="17"/>
        <v>-0.17928864429766778</v>
      </c>
      <c r="AT8" s="49">
        <f t="shared" si="12"/>
        <v>0.24046410817133479</v>
      </c>
      <c r="AU8" s="54">
        <f>(AM8-MAX(AM$3:AM8))/MAX(AM$3:AM8)</f>
        <v>-1.7147397805145966E-2</v>
      </c>
      <c r="AV8" s="54">
        <f>(AN8-MAX(AN$3:AN8))/MAX(AN$3:AN8)</f>
        <v>-5.9134894946443736E-2</v>
      </c>
      <c r="AW8" s="54">
        <f>(AO8-MAX(AO$3:AO8))/MAX(AO$3:AO8)</f>
        <v>-4.1061820562725587E-2</v>
      </c>
      <c r="AX8" s="54">
        <f>(AP8-MAX(AP$3:AP8))/MAX(AP$3:AP8)</f>
        <v>-4.3783679616260167E-2</v>
      </c>
      <c r="AY8" s="54">
        <f>(AQ8-MAX(AQ$3:AQ8))/MAX(AQ$3:AQ8)</f>
        <v>-5.2160174380588537E-2</v>
      </c>
    </row>
    <row r="9" spans="1:56">
      <c r="A9" s="49">
        <f>Data!F135</f>
        <v>1881.5416666666572</v>
      </c>
      <c r="B9" s="53">
        <f t="shared" si="3"/>
        <v>0.61299999999999999</v>
      </c>
      <c r="C9" s="50">
        <f>1/Data!N135</f>
        <v>5.5198704555738387E-2</v>
      </c>
      <c r="D9" s="50">
        <f>Data!H135/100</f>
        <v>3.6600000000000001E-2</v>
      </c>
      <c r="E9">
        <f>Data!K136/Data!K135</f>
        <v>0.96127578572593597</v>
      </c>
      <c r="F9">
        <f>Data!T136/Data!T135</f>
        <v>0.98411241628697177</v>
      </c>
      <c r="G9" s="49">
        <f>Data!E138</f>
        <v>10.275745450000001</v>
      </c>
      <c r="H9" s="52">
        <v>0</v>
      </c>
      <c r="I9" s="52">
        <v>1</v>
      </c>
      <c r="J9" s="52">
        <v>0.6</v>
      </c>
      <c r="K9" s="54">
        <f t="shared" si="13"/>
        <v>0.66261227030770231</v>
      </c>
      <c r="L9" s="54">
        <f t="shared" si="28"/>
        <v>0.84988662577165686</v>
      </c>
      <c r="M9" s="53">
        <f t="shared" si="29"/>
        <v>0.84989796319449107</v>
      </c>
      <c r="N9" s="54" cm="1">
        <f t="array" ref="N9">stock_min(C9,O9)</f>
        <v>0.85</v>
      </c>
      <c r="O9" s="54" cm="1">
        <f t="array" ref="O9">stock_max(C9,D9)</f>
        <v>0.85</v>
      </c>
      <c r="P9" s="49">
        <f t="shared" si="4"/>
        <v>1881.5416666666572</v>
      </c>
      <c r="Q9" s="49">
        <f t="shared" si="19"/>
        <v>0.18255326532974789</v>
      </c>
      <c r="R9" s="49">
        <f t="shared" si="20"/>
        <v>0.15442585199785147</v>
      </c>
      <c r="S9" s="59">
        <f t="shared" si="0"/>
        <v>0.15782947555521326</v>
      </c>
      <c r="T9" s="59">
        <f t="shared" si="1"/>
        <v>0.15671808474772053</v>
      </c>
      <c r="U9" s="59">
        <f t="shared" si="2"/>
        <v>0.13744715868317886</v>
      </c>
      <c r="V9" s="59"/>
      <c r="W9" s="49">
        <f t="shared" si="21"/>
        <v>6.3131790222085302E-2</v>
      </c>
      <c r="X9" s="49">
        <f t="shared" si="22"/>
        <v>9.4697685333127959E-2</v>
      </c>
      <c r="Y9" s="49">
        <f t="shared" si="23"/>
        <v>5.2874758814758539E-2</v>
      </c>
      <c r="Z9" s="49">
        <f t="shared" si="24"/>
        <v>0.103843325932962</v>
      </c>
      <c r="AA9" s="49">
        <f t="shared" si="25"/>
        <v>2.0631098471475141E-2</v>
      </c>
      <c r="AB9" s="49">
        <f t="shared" si="26"/>
        <v>0.11681606021170372</v>
      </c>
      <c r="AC9" s="80">
        <f t="shared" si="5"/>
        <v>0.84989796319449107</v>
      </c>
      <c r="AD9" s="80">
        <f t="shared" si="14"/>
        <v>0.85</v>
      </c>
      <c r="AE9" s="80">
        <f t="shared" si="15"/>
        <v>0.85</v>
      </c>
      <c r="AF9" s="54">
        <f>(Q9-MAX(Q$2:Q8))/MAX(Q$2:Q8)</f>
        <v>-2.2108238146281833E-2</v>
      </c>
      <c r="AG9" s="54">
        <f>(R9-MAX(R$2:R8))/MAX(R$2:R8)</f>
        <v>-7.7948199870682466E-2</v>
      </c>
      <c r="AH9" s="54">
        <f>(S9-MAX(S$2:S8))/MAX(S$2:S8)</f>
        <v>-5.580120936803331E-2</v>
      </c>
      <c r="AI9" s="54">
        <f>(T9-MAX(T$2:T8))/MAX(T$2:T8)</f>
        <v>-5.9284527877759487E-2</v>
      </c>
      <c r="AJ9" s="54">
        <f>(U9-MAX(U$2:U8))/MAX(U$2:U8)</f>
        <v>-6.9665586147840505E-2</v>
      </c>
      <c r="AK9" s="54">
        <f t="shared" si="16"/>
        <v>2.6596203961399953</v>
      </c>
      <c r="AL9" s="71">
        <f t="shared" si="6"/>
        <v>1881.5416666666572</v>
      </c>
      <c r="AM9" s="49">
        <f t="shared" si="7"/>
        <v>2.6596203961399953</v>
      </c>
      <c r="AN9" s="49">
        <f t="shared" si="8"/>
        <v>4.1685815076154791</v>
      </c>
      <c r="AO9" s="49">
        <f t="shared" si="9"/>
        <v>3.5867985202238217</v>
      </c>
      <c r="AP9" s="49">
        <f t="shared" si="10"/>
        <v>3.6816989780198943</v>
      </c>
      <c r="AQ9" s="49">
        <f t="shared" si="11"/>
        <v>3.9582217243223665</v>
      </c>
      <c r="AS9" s="49">
        <f t="shared" si="17"/>
        <v>-0.21035978329311256</v>
      </c>
      <c r="AT9" s="49">
        <f t="shared" si="12"/>
        <v>0.2765227463024722</v>
      </c>
      <c r="AU9" s="54">
        <f>(AM9-MAX(AM$3:AM9))/MAX(AM$3:AM9)</f>
        <v>-1.1587926905562132E-2</v>
      </c>
      <c r="AV9" s="54">
        <f>(AN9-MAX(AN$3:AN9))/MAX(AN$3:AN9)</f>
        <v>-1.6723968724623253E-2</v>
      </c>
      <c r="AW9" s="54">
        <f>(AO9-MAX(AO$3:AO9))/MAX(AO$3:AO9)</f>
        <v>-1.3170281019456994E-2</v>
      </c>
      <c r="AX9" s="54">
        <f>(AP9-MAX(AP$3:AP9))/MAX(AP$3:AP9)</f>
        <v>-1.3596901404555757E-2</v>
      </c>
      <c r="AY9" s="54">
        <f>(AQ9-MAX(AQ$3:AQ9))/MAX(AQ$3:AQ9)</f>
        <v>-1.5154852234806025E-2</v>
      </c>
    </row>
    <row r="10" spans="1:56">
      <c r="A10" s="49">
        <f>Data!F136</f>
        <v>1881.6249999999905</v>
      </c>
      <c r="B10" s="53">
        <f t="shared" si="3"/>
        <v>0.55699999999999994</v>
      </c>
      <c r="C10" s="50">
        <f>1/Data!N136</f>
        <v>5.7849468386677781E-2</v>
      </c>
      <c r="D10" s="50">
        <f>Data!H136/100</f>
        <v>3.6533333333333334E-2</v>
      </c>
      <c r="E10">
        <f>Data!K137/Data!K136</f>
        <v>0.97432629807062476</v>
      </c>
      <c r="F10">
        <f>Data!T137/Data!T136</f>
        <v>0.9660810364828778</v>
      </c>
      <c r="G10" s="49">
        <f>Data!E139</f>
        <v>10.180580170000001</v>
      </c>
      <c r="H10" s="52">
        <v>0</v>
      </c>
      <c r="I10" s="52">
        <v>1</v>
      </c>
      <c r="J10" s="52">
        <v>0.6</v>
      </c>
      <c r="K10" s="54">
        <f t="shared" si="13"/>
        <v>0.66261227030770231</v>
      </c>
      <c r="L10" s="54">
        <f t="shared" si="28"/>
        <v>0.85</v>
      </c>
      <c r="M10" s="53">
        <f t="shared" si="29"/>
        <v>0.84993953374488351</v>
      </c>
      <c r="N10" s="54" cm="1">
        <f t="array" ref="N10">stock_min(C10,O10)</f>
        <v>0.85</v>
      </c>
      <c r="O10" s="54" cm="1">
        <f t="array" ref="O10">stock_max(C10,D10)</f>
        <v>0.85</v>
      </c>
      <c r="P10" s="49">
        <f t="shared" si="4"/>
        <v>1881.6249999999905</v>
      </c>
      <c r="Q10" s="49">
        <f t="shared" si="19"/>
        <v>0.17636124778309664</v>
      </c>
      <c r="R10" s="49">
        <f t="shared" si="20"/>
        <v>0.15046116870346882</v>
      </c>
      <c r="S10" s="59">
        <f t="shared" si="0"/>
        <v>0.15325687051925524</v>
      </c>
      <c r="T10" s="59">
        <f t="shared" si="1"/>
        <v>0.15225858513514828</v>
      </c>
      <c r="U10" s="59">
        <f t="shared" si="2"/>
        <v>0.1337482724963675</v>
      </c>
      <c r="V10" s="59"/>
      <c r="W10" s="49">
        <f t="shared" si="21"/>
        <v>6.1302748207702096E-2</v>
      </c>
      <c r="X10" s="49">
        <f t="shared" si="22"/>
        <v>9.1954122311553144E-2</v>
      </c>
      <c r="Y10" s="49">
        <f t="shared" si="23"/>
        <v>5.1370178364909105E-2</v>
      </c>
      <c r="Z10" s="49">
        <f t="shared" si="24"/>
        <v>0.10088840677023918</v>
      </c>
      <c r="AA10" s="49">
        <f t="shared" si="25"/>
        <v>2.0070328131621282E-2</v>
      </c>
      <c r="AB10" s="49">
        <f t="shared" si="26"/>
        <v>0.11367794436474622</v>
      </c>
      <c r="AC10" s="80">
        <f t="shared" si="5"/>
        <v>0.84993953374488351</v>
      </c>
      <c r="AD10" s="80">
        <f t="shared" si="14"/>
        <v>0.85</v>
      </c>
      <c r="AE10" s="80">
        <f t="shared" si="15"/>
        <v>0.85</v>
      </c>
      <c r="AF10" s="54">
        <f>(Q10-MAX(Q$2:Q9))/MAX(Q$2:Q9)</f>
        <v>-5.5277313140292446E-2</v>
      </c>
      <c r="AG10" s="54">
        <f>(R10-MAX(R$2:R9))/MAX(R$2:R9)</f>
        <v>-0.10162068295064644</v>
      </c>
      <c r="AH10" s="54">
        <f>(S10-MAX(S$2:S9))/MAX(S$2:S9)</f>
        <v>-8.3156354088632964E-2</v>
      </c>
      <c r="AI10" s="54">
        <f>(T10-MAX(T$2:T9))/MAX(T$2:T9)</f>
        <v>-8.6053105928103918E-2</v>
      </c>
      <c r="AJ10" s="54">
        <f>(U10-MAX(U$2:U9))/MAX(U$2:U9)</f>
        <v>-9.4702124883756456E-2</v>
      </c>
      <c r="AK10" s="54">
        <f t="shared" si="16"/>
        <v>2.7250136681489967</v>
      </c>
      <c r="AL10" s="71">
        <f t="shared" si="6"/>
        <v>1881.6249999999905</v>
      </c>
      <c r="AM10" s="49">
        <f t="shared" si="7"/>
        <v>2.7250136681489967</v>
      </c>
      <c r="AN10" s="49">
        <f t="shared" si="8"/>
        <v>4.2190189763275727</v>
      </c>
      <c r="AO10" s="49">
        <f t="shared" si="9"/>
        <v>3.6480222589241671</v>
      </c>
      <c r="AP10" s="49">
        <f t="shared" si="10"/>
        <v>3.7416703251288768</v>
      </c>
      <c r="AQ10" s="49">
        <f t="shared" si="11"/>
        <v>4.0134785764229006</v>
      </c>
      <c r="AS10" s="49">
        <f t="shared" si="17"/>
        <v>-0.2055403999046721</v>
      </c>
      <c r="AT10" s="49">
        <f t="shared" si="12"/>
        <v>0.27180825129402386</v>
      </c>
      <c r="AU10" s="54">
        <f>(AM10-MAX(AM$3:AM10))/MAX(AM$3:AM10)</f>
        <v>0</v>
      </c>
      <c r="AV10" s="54">
        <f>(AN10-MAX(AN$3:AN10))/MAX(AN$3:AN10)</f>
        <v>-4.8268871940830797E-3</v>
      </c>
      <c r="AW10" s="54">
        <f>(AO10-MAX(AO$3:AO10))/MAX(AO$3:AO10)</f>
        <v>0</v>
      </c>
      <c r="AX10" s="54">
        <f>(AP10-MAX(AP$3:AP10))/MAX(AP$3:AP10)</f>
        <v>0</v>
      </c>
      <c r="AY10" s="54">
        <f>(AQ10-MAX(AQ$3:AQ10))/MAX(AQ$3:AQ10)</f>
        <v>-1.4063948561819433E-3</v>
      </c>
    </row>
    <row r="11" spans="1:56">
      <c r="A11" s="49">
        <f>Data!F137</f>
        <v>1881.7083333333237</v>
      </c>
      <c r="B11" s="53">
        <f t="shared" si="3"/>
        <v>0.51900000000000002</v>
      </c>
      <c r="C11" s="50">
        <f>1/Data!N137</f>
        <v>5.9791316411653549E-2</v>
      </c>
      <c r="D11" s="50">
        <f>Data!H137/100</f>
        <v>3.6466666666666668E-2</v>
      </c>
      <c r="E11">
        <f>Data!K138/Data!K137</f>
        <v>0.97898207654115588</v>
      </c>
      <c r="F11">
        <f>Data!T138/Data!T137</f>
        <v>0.99429869980376784</v>
      </c>
      <c r="G11" s="49">
        <f>Data!E140</f>
        <v>10.180580170000001</v>
      </c>
      <c r="H11" s="52">
        <v>0</v>
      </c>
      <c r="I11" s="52">
        <v>1</v>
      </c>
      <c r="J11" s="52">
        <v>0.6</v>
      </c>
      <c r="K11" s="54">
        <f t="shared" si="13"/>
        <v>0.66261227030770231</v>
      </c>
      <c r="L11" s="54">
        <f t="shared" si="28"/>
        <v>0.85</v>
      </c>
      <c r="M11" s="53">
        <f t="shared" si="29"/>
        <v>0.84998110429527607</v>
      </c>
      <c r="N11" s="54" cm="1">
        <f t="array" ref="N11">stock_min(C11,O11)</f>
        <v>0.85</v>
      </c>
      <c r="O11" s="54" cm="1">
        <f t="array" ref="O11">stock_max(C11,D11)</f>
        <v>0.85</v>
      </c>
      <c r="P11" s="49">
        <f t="shared" si="4"/>
        <v>1881.7083333333237</v>
      </c>
      <c r="Q11" s="49">
        <f t="shared" si="19"/>
        <v>0.17535575936650313</v>
      </c>
      <c r="R11" s="49">
        <f t="shared" si="20"/>
        <v>0.14729878737613109</v>
      </c>
      <c r="S11" s="59">
        <f t="shared" si="0"/>
        <v>0.15097468044439968</v>
      </c>
      <c r="T11" s="59">
        <f t="shared" si="1"/>
        <v>0.14984524351577433</v>
      </c>
      <c r="U11" s="59">
        <f t="shared" si="2"/>
        <v>0.13124457119703528</v>
      </c>
      <c r="V11" s="59"/>
      <c r="W11" s="49">
        <f t="shared" si="21"/>
        <v>6.0389872177759873E-2</v>
      </c>
      <c r="X11" s="49">
        <f t="shared" si="22"/>
        <v>9.058480826663981E-2</v>
      </c>
      <c r="Y11" s="49">
        <f t="shared" si="23"/>
        <v>5.0555946514976594E-2</v>
      </c>
      <c r="Z11" s="49">
        <f t="shared" si="24"/>
        <v>9.9289297000797735E-2</v>
      </c>
      <c r="AA11" s="49">
        <f t="shared" si="25"/>
        <v>1.968916563821925E-2</v>
      </c>
      <c r="AB11" s="49">
        <f t="shared" si="26"/>
        <v>0.11155540555881603</v>
      </c>
      <c r="AC11" s="80">
        <f t="shared" si="5"/>
        <v>0.84998110429527607</v>
      </c>
      <c r="AD11" s="80">
        <f t="shared" si="14"/>
        <v>0.85</v>
      </c>
      <c r="AE11" s="80">
        <f t="shared" si="15"/>
        <v>0.85</v>
      </c>
      <c r="AF11" s="54">
        <f>(Q11-MAX(Q$2:Q10))/MAX(Q$2:Q10)</f>
        <v>-6.0663460780270621E-2</v>
      </c>
      <c r="AG11" s="54">
        <f>(R11-MAX(R$2:R10))/MAX(R$2:R10)</f>
        <v>-0.12050275067339836</v>
      </c>
      <c r="AH11" s="54">
        <f>(S11-MAX(S$2:S10))/MAX(S$2:S10)</f>
        <v>-9.6809324176068051E-2</v>
      </c>
      <c r="AI11" s="54">
        <f>(T11-MAX(T$2:T10))/MAX(T$2:T10)</f>
        <v>-0.10053942258081329</v>
      </c>
      <c r="AJ11" s="54">
        <f>(U11-MAX(U$2:U10))/MAX(U$2:U10)</f>
        <v>-0.1116488519248313</v>
      </c>
      <c r="AK11" s="54">
        <f t="shared" si="16"/>
        <v>2.7462869576840689</v>
      </c>
      <c r="AL11" s="71">
        <f t="shared" si="6"/>
        <v>1881.7083333333237</v>
      </c>
      <c r="AM11" s="49">
        <f t="shared" si="7"/>
        <v>2.7462869576840689</v>
      </c>
      <c r="AN11" s="49">
        <f t="shared" si="8"/>
        <v>4.2753319809919716</v>
      </c>
      <c r="AO11" s="49">
        <f t="shared" si="9"/>
        <v>3.6885534041239887</v>
      </c>
      <c r="AP11" s="49">
        <f t="shared" si="10"/>
        <v>3.7845452267188149</v>
      </c>
      <c r="AQ11" s="49">
        <f t="shared" si="11"/>
        <v>4.0636644079514666</v>
      </c>
      <c r="AS11" s="49">
        <f t="shared" si="17"/>
        <v>-0.2116675730405051</v>
      </c>
      <c r="AT11" s="49">
        <f t="shared" si="12"/>
        <v>0.27911918123265167</v>
      </c>
      <c r="AU11" s="54">
        <f>(AM11-MAX(AM$3:AM11))/MAX(AM$3:AM11)</f>
        <v>0</v>
      </c>
      <c r="AV11" s="54">
        <f>(AN11-MAX(AN$3:AN11))/MAX(AN$3:AN11)</f>
        <v>0</v>
      </c>
      <c r="AW11" s="54">
        <f>(AO11-MAX(AO$3:AO11))/MAX(AO$3:AO11)</f>
        <v>0</v>
      </c>
      <c r="AX11" s="54">
        <f>(AP11-MAX(AP$3:AP11))/MAX(AP$3:AP11)</f>
        <v>0</v>
      </c>
      <c r="AY11" s="54">
        <f>(AQ11-MAX(AQ$3:AQ11))/MAX(AQ$3:AQ11)</f>
        <v>0</v>
      </c>
    </row>
    <row r="12" spans="1:56">
      <c r="A12" s="49">
        <f>Data!F138</f>
        <v>1881.791666666657</v>
      </c>
      <c r="B12" s="53">
        <f t="shared" si="3"/>
        <v>0.48799999999999999</v>
      </c>
      <c r="C12" s="50">
        <f>1/Data!N138</f>
        <v>6.1493091325740476E-2</v>
      </c>
      <c r="D12" s="50">
        <f>Data!H138/100</f>
        <v>3.6400000000000002E-2</v>
      </c>
      <c r="E12">
        <f>Data!K139/Data!K138</f>
        <v>1.0202207813726025</v>
      </c>
      <c r="F12">
        <f>Data!T139/Data!T138</f>
        <v>1.0129690138256473</v>
      </c>
      <c r="G12" s="49">
        <f>Data!E141</f>
        <v>10.180580170000001</v>
      </c>
      <c r="H12" s="52">
        <v>0</v>
      </c>
      <c r="I12" s="52">
        <v>1</v>
      </c>
      <c r="J12" s="52">
        <v>0.6</v>
      </c>
      <c r="K12" s="54">
        <f t="shared" si="13"/>
        <v>0.66261227030770231</v>
      </c>
      <c r="L12" s="54">
        <f t="shared" si="28"/>
        <v>0.85</v>
      </c>
      <c r="M12" s="53">
        <f t="shared" si="29"/>
        <v>0.85</v>
      </c>
      <c r="N12" s="54" cm="1">
        <f t="array" ref="N12">stock_min(C12,O12)</f>
        <v>0.85</v>
      </c>
      <c r="O12" s="54" cm="1">
        <f t="array" ref="O12">stock_max(C12,D12)</f>
        <v>0.85</v>
      </c>
      <c r="P12" s="49">
        <f t="shared" si="4"/>
        <v>1881.791666666657</v>
      </c>
      <c r="Q12" s="49">
        <f t="shared" si="19"/>
        <v>0.1776299506341342</v>
      </c>
      <c r="R12" s="49">
        <f t="shared" si="20"/>
        <v>0.15027728395211329</v>
      </c>
      <c r="S12" s="59">
        <f t="shared" si="0"/>
        <v>0.15358957313524096</v>
      </c>
      <c r="T12" s="59">
        <f t="shared" si="1"/>
        <v>0.15250861145238825</v>
      </c>
      <c r="U12" s="59">
        <f t="shared" si="2"/>
        <v>0.13375565772514963</v>
      </c>
      <c r="V12" s="59"/>
      <c r="W12" s="49">
        <f t="shared" si="21"/>
        <v>6.1435829254096387E-2</v>
      </c>
      <c r="X12" s="49">
        <f t="shared" si="22"/>
        <v>9.215374388114457E-2</v>
      </c>
      <c r="Y12" s="49">
        <f t="shared" si="23"/>
        <v>5.1454534176446021E-2</v>
      </c>
      <c r="Z12" s="49">
        <f t="shared" si="24"/>
        <v>0.10105407727594223</v>
      </c>
      <c r="AA12" s="49">
        <f t="shared" si="25"/>
        <v>2.0063348658772448E-2</v>
      </c>
      <c r="AB12" s="49">
        <f t="shared" si="26"/>
        <v>0.11369230906637719</v>
      </c>
      <c r="AC12" s="80">
        <f t="shared" si="5"/>
        <v>0.85</v>
      </c>
      <c r="AD12" s="80">
        <f t="shared" si="14"/>
        <v>0.85</v>
      </c>
      <c r="AE12" s="80">
        <f t="shared" si="15"/>
        <v>0.85</v>
      </c>
      <c r="AF12" s="54">
        <f>(Q12-MAX(Q$2:Q11))/MAX(Q$2:Q11)</f>
        <v>-4.8481192216194235E-2</v>
      </c>
      <c r="AG12" s="54">
        <f>(R12-MAX(R$2:R11))/MAX(R$2:R11)</f>
        <v>-0.1027186290769599</v>
      </c>
      <c r="AH12" s="54">
        <f>(S12-MAX(S$2:S11))/MAX(S$2:S11)</f>
        <v>-8.1165994515120229E-2</v>
      </c>
      <c r="AI12" s="54">
        <f>(T12-MAX(T$2:T11))/MAX(T$2:T11)</f>
        <v>-8.4552298759333275E-2</v>
      </c>
      <c r="AJ12" s="54">
        <f>(U12-MAX(U$2:U11))/MAX(U$2:U11)</f>
        <v>-9.465213670971187E-2</v>
      </c>
      <c r="AK12" s="54">
        <f t="shared" si="16"/>
        <v>2.6839962812002809</v>
      </c>
      <c r="AL12" s="71">
        <f t="shared" si="6"/>
        <v>1881.791666666657</v>
      </c>
      <c r="AM12" s="49">
        <f t="shared" si="7"/>
        <v>2.6839962812002809</v>
      </c>
      <c r="AN12" s="49">
        <f t="shared" si="8"/>
        <v>4.2429654035606621</v>
      </c>
      <c r="AO12" s="49">
        <f t="shared" si="9"/>
        <v>3.6384289711019755</v>
      </c>
      <c r="AP12" s="49">
        <f t="shared" si="10"/>
        <v>3.7366903428869156</v>
      </c>
      <c r="AQ12" s="49">
        <f t="shared" si="11"/>
        <v>4.0237454702652675</v>
      </c>
      <c r="AS12" s="49">
        <f t="shared" si="17"/>
        <v>-0.21921993329539458</v>
      </c>
      <c r="AT12" s="49">
        <f t="shared" si="12"/>
        <v>0.28705512737835193</v>
      </c>
      <c r="AU12" s="54">
        <f>(AM12-MAX(AM$3:AM12))/MAX(AM$3:AM12)</f>
        <v>-2.2681779960939511E-2</v>
      </c>
      <c r="AV12" s="54">
        <f>(AN12-MAX(AN$3:AN12))/MAX(AN$3:AN12)</f>
        <v>-7.5705413229219662E-3</v>
      </c>
      <c r="AW12" s="54">
        <f>(AO12-MAX(AO$3:AO12))/MAX(AO$3:AO12)</f>
        <v>-1.3589184574627969E-2</v>
      </c>
      <c r="AX12" s="54">
        <f>(AP12-MAX(AP$3:AP12))/MAX(AP$3:AP12)</f>
        <v>-1.2644817531587348E-2</v>
      </c>
      <c r="AY12" s="54">
        <f>(AQ12-MAX(AQ$3:AQ12))/MAX(AQ$3:AQ12)</f>
        <v>-9.8233844330473542E-3</v>
      </c>
    </row>
    <row r="13" spans="1:56">
      <c r="A13" s="49">
        <f>Data!F139</f>
        <v>1881.8749999999902</v>
      </c>
      <c r="B13" s="53">
        <f t="shared" si="3"/>
        <v>0.501</v>
      </c>
      <c r="C13" s="50">
        <f>1/Data!N139</f>
        <v>6.0684611073201833E-2</v>
      </c>
      <c r="D13" s="50">
        <f>Data!H139/100</f>
        <v>3.6333333333333336E-2</v>
      </c>
      <c r="E13">
        <f>Data!K140/Data!K139</f>
        <v>0.97522886375875062</v>
      </c>
      <c r="F13">
        <f>Data!T140/Data!T139</f>
        <v>1.0035823677245315</v>
      </c>
      <c r="G13" s="49">
        <f>Data!E142</f>
        <v>10.275745450000001</v>
      </c>
      <c r="H13" s="52">
        <v>0</v>
      </c>
      <c r="I13" s="52">
        <v>1</v>
      </c>
      <c r="J13" s="52">
        <v>0.6</v>
      </c>
      <c r="K13" s="54">
        <f t="shared" si="13"/>
        <v>0.66261227030770231</v>
      </c>
      <c r="L13" s="54">
        <f t="shared" si="28"/>
        <v>0.85</v>
      </c>
      <c r="M13" s="53">
        <f t="shared" si="29"/>
        <v>0.85</v>
      </c>
      <c r="N13" s="54" cm="1">
        <f t="array" ref="N13">stock_min(C13,O13)</f>
        <v>0.85</v>
      </c>
      <c r="O13" s="54" cm="1">
        <f t="array" ref="O13">stock_max(C13,D13)</f>
        <v>0.85</v>
      </c>
      <c r="P13" s="49">
        <f t="shared" si="4"/>
        <v>1881.8749999999902</v>
      </c>
      <c r="Q13" s="49">
        <f t="shared" si="19"/>
        <v>0.17826628643619605</v>
      </c>
      <c r="R13" s="49">
        <f t="shared" si="20"/>
        <v>0.14655474487737058</v>
      </c>
      <c r="S13" s="59">
        <f t="shared" si="0"/>
        <v>0.15152690592226961</v>
      </c>
      <c r="T13" s="59">
        <f t="shared" si="1"/>
        <v>0.15018971619896665</v>
      </c>
      <c r="U13" s="59">
        <f t="shared" si="2"/>
        <v>0.13101124434036537</v>
      </c>
      <c r="V13" s="59"/>
      <c r="W13" s="49">
        <f t="shared" si="21"/>
        <v>6.0610762368907847E-2</v>
      </c>
      <c r="X13" s="49">
        <f t="shared" si="22"/>
        <v>9.0916143553361764E-2</v>
      </c>
      <c r="Y13" s="49">
        <f t="shared" si="23"/>
        <v>5.0672167371499863E-2</v>
      </c>
      <c r="Z13" s="49">
        <f t="shared" si="24"/>
        <v>9.9517548827466787E-2</v>
      </c>
      <c r="AA13" s="49">
        <f t="shared" si="25"/>
        <v>1.9651686651054809E-2</v>
      </c>
      <c r="AB13" s="49">
        <f t="shared" si="26"/>
        <v>0.11135955768931056</v>
      </c>
      <c r="AC13" s="80">
        <f t="shared" si="5"/>
        <v>0.85</v>
      </c>
      <c r="AD13" s="80">
        <f t="shared" si="14"/>
        <v>0.85</v>
      </c>
      <c r="AE13" s="80">
        <f t="shared" si="15"/>
        <v>0.85</v>
      </c>
      <c r="AF13" s="54">
        <f>(Q13-MAX(Q$2:Q12))/MAX(Q$2:Q12)</f>
        <v>-4.5072501949904822E-2</v>
      </c>
      <c r="AG13" s="54">
        <f>(R13-MAX(R$2:R12))/MAX(R$2:R12)</f>
        <v>-0.12494530816282949</v>
      </c>
      <c r="AH13" s="54">
        <f>(S13-MAX(S$2:S12))/MAX(S$2:S12)</f>
        <v>-9.3505691400715255E-2</v>
      </c>
      <c r="AI13" s="54">
        <f>(T13-MAX(T$2:T12))/MAX(T$2:T12)</f>
        <v>-9.8471691959142377E-2</v>
      </c>
      <c r="AJ13" s="54">
        <f>(U13-MAX(U$2:U12))/MAX(U$2:U12)</f>
        <v>-0.11322816434216781</v>
      </c>
      <c r="AK13" s="54">
        <f t="shared" si="16"/>
        <v>2.6480551120001876</v>
      </c>
      <c r="AL13" s="71">
        <f t="shared" si="6"/>
        <v>1881.8749999999902</v>
      </c>
      <c r="AM13" s="49">
        <f t="shared" si="7"/>
        <v>2.6480551120001876</v>
      </c>
      <c r="AN13" s="49">
        <f t="shared" si="8"/>
        <v>4.2439678765479325</v>
      </c>
      <c r="AO13" s="49">
        <f t="shared" si="9"/>
        <v>3.6191140094483498</v>
      </c>
      <c r="AP13" s="49">
        <f t="shared" si="10"/>
        <v>3.7200654761412011</v>
      </c>
      <c r="AQ13" s="49">
        <f t="shared" si="11"/>
        <v>4.016268926164944</v>
      </c>
      <c r="AS13" s="49">
        <f t="shared" si="17"/>
        <v>-0.22769895038298849</v>
      </c>
      <c r="AT13" s="49">
        <f t="shared" si="12"/>
        <v>0.29620345002374293</v>
      </c>
      <c r="AU13" s="54">
        <f>(AM13-MAX(AM$3:AM13))/MAX(AM$3:AM13)</f>
        <v>-3.5768966316149196E-2</v>
      </c>
      <c r="AV13" s="54">
        <f>(AN13-MAX(AN$3:AN13))/MAX(AN$3:AN13)</f>
        <v>-7.3360629264541876E-3</v>
      </c>
      <c r="AW13" s="54">
        <f>(AO13-MAX(AO$3:AO13))/MAX(AO$3:AO13)</f>
        <v>-1.8825644383514178E-2</v>
      </c>
      <c r="AX13" s="54">
        <f>(AP13-MAX(AP$3:AP13))/MAX(AP$3:AP13)</f>
        <v>-1.7037648307751226E-2</v>
      </c>
      <c r="AY13" s="54">
        <f>(AQ13-MAX(AQ$3:AQ13))/MAX(AQ$3:AQ13)</f>
        <v>-1.1663237174256489E-2</v>
      </c>
    </row>
    <row r="14" spans="1:56">
      <c r="A14" s="49">
        <f>Data!F140</f>
        <v>1881.9583333333235</v>
      </c>
      <c r="B14" s="53">
        <f t="shared" si="3"/>
        <v>0.47</v>
      </c>
      <c r="C14" s="50">
        <f>1/Data!N140</f>
        <v>6.266153279166653E-2</v>
      </c>
      <c r="D14" s="50">
        <f>Data!H140/100</f>
        <v>3.6266666666666669E-2</v>
      </c>
      <c r="E14">
        <f>Data!K141/Data!K140</f>
        <v>0.98946200776483617</v>
      </c>
      <c r="F14">
        <f>Data!T141/Data!T140</f>
        <v>1.0035769855981806</v>
      </c>
      <c r="G14" s="49">
        <f>Data!E143</f>
        <v>10.275745450000001</v>
      </c>
      <c r="H14" s="52">
        <v>0</v>
      </c>
      <c r="I14" s="52">
        <v>1</v>
      </c>
      <c r="J14" s="52">
        <v>0.6</v>
      </c>
      <c r="K14" s="54">
        <f t="shared" si="13"/>
        <v>0.66261227030770231</v>
      </c>
      <c r="L14" s="54">
        <f t="shared" si="28"/>
        <v>0.85</v>
      </c>
      <c r="M14" s="53">
        <f t="shared" si="29"/>
        <v>0.85</v>
      </c>
      <c r="N14" s="54" cm="1">
        <f t="array" ref="N14">stock_min(C14,O14)</f>
        <v>0.85</v>
      </c>
      <c r="O14" s="54" cm="1">
        <f t="array" ref="O14">stock_max(C14,D14)</f>
        <v>0.85</v>
      </c>
      <c r="P14" s="49">
        <f t="shared" si="4"/>
        <v>1881.9583333333235</v>
      </c>
      <c r="Q14" s="49">
        <f t="shared" si="19"/>
        <v>0.17890394237541946</v>
      </c>
      <c r="R14" s="49">
        <f t="shared" si="20"/>
        <v>0.14501035211382643</v>
      </c>
      <c r="S14" s="59">
        <f t="shared" si="0"/>
        <v>0.15078563613154158</v>
      </c>
      <c r="T14" s="59">
        <f t="shared" si="1"/>
        <v>0.14932225465507673</v>
      </c>
      <c r="U14" s="59">
        <f t="shared" si="2"/>
        <v>0.12990803198625492</v>
      </c>
      <c r="V14" s="59"/>
      <c r="W14" s="49">
        <f t="shared" si="21"/>
        <v>6.0314254452616636E-2</v>
      </c>
      <c r="X14" s="49">
        <f t="shared" si="22"/>
        <v>9.0471381678924948E-2</v>
      </c>
      <c r="Y14" s="49">
        <f t="shared" si="23"/>
        <v>5.0379496490611471E-2</v>
      </c>
      <c r="Z14" s="49">
        <f t="shared" si="24"/>
        <v>9.8942758164465267E-2</v>
      </c>
      <c r="AA14" s="49">
        <f t="shared" si="25"/>
        <v>1.948620479793824E-2</v>
      </c>
      <c r="AB14" s="49">
        <f t="shared" si="26"/>
        <v>0.11042182718831668</v>
      </c>
      <c r="AC14" s="80">
        <f t="shared" si="5"/>
        <v>0.85</v>
      </c>
      <c r="AD14" s="80">
        <f t="shared" si="14"/>
        <v>0.85</v>
      </c>
      <c r="AE14" s="80">
        <f t="shared" si="15"/>
        <v>0.85</v>
      </c>
      <c r="AF14" s="54">
        <f>(Q14-MAX(Q$2:Q13))/MAX(Q$2:Q13)</f>
        <v>-4.1656740042073009E-2</v>
      </c>
      <c r="AG14" s="54">
        <f>(R14-MAX(R$2:R13))/MAX(R$2:R13)</f>
        <v>-0.1341666277107533</v>
      </c>
      <c r="AH14" s="54">
        <f>(S14-MAX(S$2:S13))/MAX(S$2:S13)</f>
        <v>-9.7940262557181954E-2</v>
      </c>
      <c r="AI14" s="54">
        <f>(T14-MAX(T$2:T13))/MAX(T$2:T13)</f>
        <v>-0.10367871383617666</v>
      </c>
      <c r="AJ14" s="54">
        <f>(U14-MAX(U$2:U13))/MAX(U$2:U13)</f>
        <v>-0.12069544434016037</v>
      </c>
      <c r="AK14" s="54">
        <f t="shared" si="16"/>
        <v>2.675955098380165</v>
      </c>
      <c r="AL14" s="71">
        <f t="shared" si="6"/>
        <v>1881.9583333333235</v>
      </c>
      <c r="AM14" s="49">
        <f t="shared" si="7"/>
        <v>2.675955098380165</v>
      </c>
      <c r="AN14" s="49">
        <f t="shared" si="8"/>
        <v>4.4482611495845061</v>
      </c>
      <c r="AO14" s="49">
        <f t="shared" si="9"/>
        <v>3.738431870935027</v>
      </c>
      <c r="AP14" s="49">
        <f t="shared" si="10"/>
        <v>3.8515019766094185</v>
      </c>
      <c r="AQ14" s="49">
        <f t="shared" si="11"/>
        <v>4.1866747540768721</v>
      </c>
      <c r="AS14" s="49">
        <f t="shared" si="17"/>
        <v>-0.26158639550763407</v>
      </c>
      <c r="AT14" s="49">
        <f t="shared" si="12"/>
        <v>0.33517277746745355</v>
      </c>
      <c r="AU14" s="54">
        <f>(AM14-MAX(AM$3:AM14))/MAX(AM$3:AM14)</f>
        <v>-2.5609799845247957E-2</v>
      </c>
      <c r="AV14" s="54">
        <f>(AN14-MAX(AN$3:AN14))/MAX(AN$3:AN14)</f>
        <v>0</v>
      </c>
      <c r="AW14" s="54">
        <f>(AO14-MAX(AO$3:AO14))/MAX(AO$3:AO14)</f>
        <v>0</v>
      </c>
      <c r="AX14" s="54">
        <f>(AP14-MAX(AP$3:AP14))/MAX(AP$3:AP14)</f>
        <v>0</v>
      </c>
      <c r="AY14" s="54">
        <f>(AQ14-MAX(AQ$3:AQ14))/MAX(AQ$3:AQ14)</f>
        <v>0</v>
      </c>
    </row>
    <row r="15" spans="1:56">
      <c r="A15" s="49">
        <f>Data!F141</f>
        <v>1882.0416666666567</v>
      </c>
      <c r="B15" s="53">
        <f t="shared" si="3"/>
        <v>0.45199999999999996</v>
      </c>
      <c r="C15" s="50">
        <f>1/Data!N141</f>
        <v>6.3780537151607114E-2</v>
      </c>
      <c r="D15" s="50">
        <f>Data!H141/100</f>
        <v>3.6200000000000003E-2</v>
      </c>
      <c r="E15">
        <f>Data!K142/Data!K141</f>
        <v>0.97344554226159241</v>
      </c>
      <c r="F15">
        <f>Data!T142/Data!T141</f>
        <v>0.99365887248705753</v>
      </c>
      <c r="G15" s="49">
        <f>Data!E144</f>
        <v>10.370910739999999</v>
      </c>
      <c r="H15" s="52">
        <v>0</v>
      </c>
      <c r="I15" s="52">
        <v>1</v>
      </c>
      <c r="J15" s="52">
        <v>0.6</v>
      </c>
      <c r="K15" s="54">
        <f t="shared" si="13"/>
        <v>0.66261227030770231</v>
      </c>
      <c r="L15" s="54">
        <f t="shared" si="28"/>
        <v>0.85</v>
      </c>
      <c r="M15" s="53">
        <f t="shared" si="29"/>
        <v>0.85</v>
      </c>
      <c r="N15" s="54" cm="1">
        <f t="array" ref="N15">stock_min(C15,O15)</f>
        <v>0.85</v>
      </c>
      <c r="O15" s="54" cm="1">
        <f t="array" ref="O15">stock_max(C15,D15)</f>
        <v>0.85</v>
      </c>
      <c r="P15" s="49">
        <f t="shared" si="4"/>
        <v>1882.0416666666567</v>
      </c>
      <c r="Q15" s="49">
        <f t="shared" si="19"/>
        <v>0.1777694896642488</v>
      </c>
      <c r="R15" s="49">
        <f t="shared" si="20"/>
        <v>0.14115968084698821</v>
      </c>
      <c r="S15" s="59">
        <f t="shared" si="0"/>
        <v>0.14800075727188111</v>
      </c>
      <c r="T15" s="59">
        <f t="shared" si="1"/>
        <v>0.14637542055359215</v>
      </c>
      <c r="U15" s="59">
        <f t="shared" si="2"/>
        <v>0.12685227573341798</v>
      </c>
      <c r="V15" s="59"/>
      <c r="W15" s="49">
        <f t="shared" si="21"/>
        <v>5.9200302908752445E-2</v>
      </c>
      <c r="X15" s="49">
        <f t="shared" si="22"/>
        <v>8.8800454363128667E-2</v>
      </c>
      <c r="Y15" s="49">
        <f t="shared" si="23"/>
        <v>4.9385270823331745E-2</v>
      </c>
      <c r="Z15" s="49">
        <f t="shared" si="24"/>
        <v>9.6990149730260405E-2</v>
      </c>
      <c r="AA15" s="49">
        <f t="shared" si="25"/>
        <v>1.90278413600127E-2</v>
      </c>
      <c r="AB15" s="49">
        <f t="shared" si="26"/>
        <v>0.10782443437340528</v>
      </c>
      <c r="AC15" s="80">
        <f t="shared" si="5"/>
        <v>0.85</v>
      </c>
      <c r="AD15" s="80">
        <f t="shared" si="14"/>
        <v>0.85</v>
      </c>
      <c r="AE15" s="80">
        <f t="shared" si="15"/>
        <v>0.85</v>
      </c>
      <c r="AF15" s="54">
        <f>(Q15-MAX(Q$2:Q14))/MAX(Q$2:Q14)</f>
        <v>-4.7733716854635261E-2</v>
      </c>
      <c r="AG15" s="54">
        <f>(R15-MAX(R$2:R14))/MAX(R$2:R14)</f>
        <v>-0.15715836340371109</v>
      </c>
      <c r="AH15" s="54">
        <f>(S15-MAX(S$2:S14))/MAX(S$2:S14)</f>
        <v>-0.11460051719021519</v>
      </c>
      <c r="AI15" s="54">
        <f>(T15-MAX(T$2:T14))/MAX(T$2:T14)</f>
        <v>-0.1213673707484052</v>
      </c>
      <c r="AJ15" s="54">
        <f>(U15-MAX(U$2:U14))/MAX(U$2:U14)</f>
        <v>-0.14137884899977263</v>
      </c>
      <c r="AK15" s="54">
        <f t="shared" si="16"/>
        <v>2.6978816636075442</v>
      </c>
      <c r="AL15" s="71">
        <f t="shared" si="6"/>
        <v>1882.0416666666567</v>
      </c>
      <c r="AM15" s="49">
        <f t="shared" si="7"/>
        <v>2.6978816636075442</v>
      </c>
      <c r="AN15" s="49">
        <f t="shared" si="8"/>
        <v>4.6240842977062258</v>
      </c>
      <c r="AO15" s="49">
        <f t="shared" si="9"/>
        <v>3.8387656543369988</v>
      </c>
      <c r="AP15" s="49">
        <f t="shared" si="10"/>
        <v>3.9624663690643596</v>
      </c>
      <c r="AQ15" s="49">
        <f t="shared" si="11"/>
        <v>4.3321354026595547</v>
      </c>
      <c r="AS15" s="49">
        <f t="shared" si="17"/>
        <v>-0.2919488950466711</v>
      </c>
      <c r="AT15" s="49">
        <f t="shared" si="12"/>
        <v>0.3696690335951951</v>
      </c>
      <c r="AU15" s="54">
        <f>(AM15-MAX(AM$3:AM15))/MAX(AM$3:AM15)</f>
        <v>-1.7625723321114513E-2</v>
      </c>
      <c r="AV15" s="54">
        <f>(AN15-MAX(AN$3:AN15))/MAX(AN$3:AN15)</f>
        <v>0</v>
      </c>
      <c r="AW15" s="54">
        <f>(AO15-MAX(AO$3:AO15))/MAX(AO$3:AO15)</f>
        <v>0</v>
      </c>
      <c r="AX15" s="54">
        <f>(AP15-MAX(AP$3:AP15))/MAX(AP$3:AP15)</f>
        <v>0</v>
      </c>
      <c r="AY15" s="54">
        <f>(AQ15-MAX(AQ$3:AQ15))/MAX(AQ$3:AQ15)</f>
        <v>0</v>
      </c>
    </row>
    <row r="16" spans="1:56">
      <c r="A16" s="49">
        <f>Data!F142</f>
        <v>1882.12499999999</v>
      </c>
      <c r="B16" s="53">
        <f t="shared" si="3"/>
        <v>0.41800000000000004</v>
      </c>
      <c r="C16" s="50">
        <f>1/Data!N142</f>
        <v>6.598978076501022E-2</v>
      </c>
      <c r="D16" s="50">
        <f>Data!H142/100</f>
        <v>3.6208333333333335E-2</v>
      </c>
      <c r="E16">
        <f>Data!K143/Data!K142</f>
        <v>1.0028785261945885</v>
      </c>
      <c r="F16">
        <f>Data!T143/Data!T142</f>
        <v>1.0029480211096595</v>
      </c>
      <c r="G16" s="49">
        <f>Data!E145</f>
        <v>10.465995039999999</v>
      </c>
      <c r="H16" s="52">
        <v>0</v>
      </c>
      <c r="I16" s="52">
        <v>1</v>
      </c>
      <c r="J16" s="52">
        <v>0.6</v>
      </c>
      <c r="K16" s="54">
        <f t="shared" si="13"/>
        <v>0.66261227030770231</v>
      </c>
      <c r="L16" s="54">
        <f t="shared" si="28"/>
        <v>0.85</v>
      </c>
      <c r="M16" s="53">
        <f t="shared" si="29"/>
        <v>0.85</v>
      </c>
      <c r="N16" s="54" cm="1">
        <f t="array" ref="N16">stock_min(C16,O16)</f>
        <v>0.85</v>
      </c>
      <c r="O16" s="54" cm="1">
        <f t="array" ref="O16">stock_max(C16,D16)</f>
        <v>0.85</v>
      </c>
      <c r="P16" s="49">
        <f t="shared" si="4"/>
        <v>1882.12499999999</v>
      </c>
      <c r="Q16" s="49">
        <f t="shared" si="19"/>
        <v>0.1782935578724324</v>
      </c>
      <c r="R16" s="49">
        <f t="shared" si="20"/>
        <v>0.14156601268592603</v>
      </c>
      <c r="S16" s="59">
        <f t="shared" si="0"/>
        <v>0.14843089544852997</v>
      </c>
      <c r="T16" s="59">
        <f t="shared" si="1"/>
        <v>0.1468001980611012</v>
      </c>
      <c r="U16" s="59">
        <f t="shared" si="2"/>
        <v>0.12721874567017907</v>
      </c>
      <c r="V16" s="59"/>
      <c r="W16" s="49">
        <f t="shared" si="21"/>
        <v>5.9372358179411992E-2</v>
      </c>
      <c r="X16" s="49">
        <f t="shared" si="22"/>
        <v>8.9058537269117985E-2</v>
      </c>
      <c r="Y16" s="49">
        <f t="shared" si="23"/>
        <v>4.9528585542214572E-2</v>
      </c>
      <c r="Z16" s="49">
        <f t="shared" si="24"/>
        <v>9.7271612518886622E-2</v>
      </c>
      <c r="AA16" s="49">
        <f t="shared" si="25"/>
        <v>1.9082811850526862E-2</v>
      </c>
      <c r="AB16" s="49">
        <f t="shared" si="26"/>
        <v>0.10813593381965221</v>
      </c>
      <c r="AC16" s="80">
        <f t="shared" si="5"/>
        <v>0.85</v>
      </c>
      <c r="AD16" s="80">
        <f t="shared" si="14"/>
        <v>0.85</v>
      </c>
      <c r="AE16" s="80">
        <f t="shared" si="15"/>
        <v>0.85</v>
      </c>
      <c r="AF16" s="54">
        <f>(Q16-MAX(Q$2:Q15))/MAX(Q$2:Q15)</f>
        <v>-4.492641574990576E-2</v>
      </c>
      <c r="AG16" s="54">
        <f>(R16-MAX(R$2:R15))/MAX(R$2:R15)</f>
        <v>-0.15473222167487877</v>
      </c>
      <c r="AH16" s="54">
        <f>(S16-MAX(S$2:S15))/MAX(S$2:S15)</f>
        <v>-0.11202725928152744</v>
      </c>
      <c r="AI16" s="54">
        <f>(T16-MAX(T$2:T15))/MAX(T$2:T15)</f>
        <v>-0.11881760264623283</v>
      </c>
      <c r="AJ16" s="54">
        <f>(U16-MAX(U$2:U15))/MAX(U$2:U15)</f>
        <v>-0.13889833505479576</v>
      </c>
      <c r="AK16" s="54">
        <f t="shared" si="16"/>
        <v>2.6948192840623402</v>
      </c>
      <c r="AL16" s="71">
        <f t="shared" si="6"/>
        <v>1882.12499999999</v>
      </c>
      <c r="AM16" s="49">
        <f t="shared" si="7"/>
        <v>2.6948192840623402</v>
      </c>
      <c r="AN16" s="49">
        <f t="shared" si="8"/>
        <v>4.631571868126529</v>
      </c>
      <c r="AO16" s="49">
        <f t="shared" si="9"/>
        <v>3.8407520810230404</v>
      </c>
      <c r="AP16" s="49">
        <f t="shared" si="10"/>
        <v>3.9652001729622866</v>
      </c>
      <c r="AQ16" s="49">
        <f t="shared" si="11"/>
        <v>4.3373602889838807</v>
      </c>
      <c r="AS16" s="49">
        <f t="shared" si="17"/>
        <v>-0.29421157914264828</v>
      </c>
      <c r="AT16" s="49">
        <f t="shared" si="12"/>
        <v>0.37216011602159416</v>
      </c>
      <c r="AU16" s="54">
        <f>(AM16-MAX(AM$3:AM16))/MAX(AM$3:AM16)</f>
        <v>-1.8740821485432543E-2</v>
      </c>
      <c r="AV16" s="54">
        <f>(AN16-MAX(AN$3:AN16))/MAX(AN$3:AN16)</f>
        <v>0</v>
      </c>
      <c r="AW16" s="54">
        <f>(AO16-MAX(AO$3:AO16))/MAX(AO$3:AO16)</f>
        <v>0</v>
      </c>
      <c r="AX16" s="54">
        <f>(AP16-MAX(AP$3:AP16))/MAX(AP$3:AP16)</f>
        <v>0</v>
      </c>
      <c r="AY16" s="54">
        <f>(AQ16-MAX(AQ$3:AQ16))/MAX(AQ$3:AQ16)</f>
        <v>0</v>
      </c>
    </row>
    <row r="17" spans="1:51">
      <c r="A17" s="49">
        <f>Data!F143</f>
        <v>1882.2083333333233</v>
      </c>
      <c r="B17" s="53">
        <f t="shared" si="3"/>
        <v>0.41400000000000003</v>
      </c>
      <c r="C17" s="50">
        <f>1/Data!N143</f>
        <v>6.6261717898383227E-2</v>
      </c>
      <c r="D17" s="50">
        <f>Data!H143/100</f>
        <v>3.6216666666666668E-2</v>
      </c>
      <c r="E17">
        <f>Data!K144/Data!K143</f>
        <v>0.99539510003596299</v>
      </c>
      <c r="F17">
        <f>Data!T144/Data!T143</f>
        <v>0.99374548548917796</v>
      </c>
      <c r="G17" s="49">
        <f>Data!E146</f>
        <v>10.56116033</v>
      </c>
      <c r="H17" s="52">
        <v>0</v>
      </c>
      <c r="I17" s="52">
        <v>1</v>
      </c>
      <c r="J17" s="52">
        <v>0.6</v>
      </c>
      <c r="K17" s="54">
        <f t="shared" si="13"/>
        <v>0.66261227030770231</v>
      </c>
      <c r="L17" s="54">
        <f t="shared" si="28"/>
        <v>0.85</v>
      </c>
      <c r="M17" s="53">
        <f t="shared" si="29"/>
        <v>0.85</v>
      </c>
      <c r="N17" s="54" cm="1">
        <f t="array" ref="N17">stock_min(C17,O17)</f>
        <v>0.85</v>
      </c>
      <c r="O17" s="54" cm="1">
        <f t="array" ref="O17">stock_max(C17,D17)</f>
        <v>0.85</v>
      </c>
      <c r="P17" s="49">
        <f t="shared" si="4"/>
        <v>1882.2083333333233</v>
      </c>
      <c r="Q17" s="49">
        <f t="shared" si="19"/>
        <v>0.17717841822753319</v>
      </c>
      <c r="R17" s="49">
        <f t="shared" si="20"/>
        <v>0.14091411535919973</v>
      </c>
      <c r="S17" s="59">
        <f t="shared" si="0"/>
        <v>0.14764944451768738</v>
      </c>
      <c r="T17" s="59">
        <f t="shared" si="1"/>
        <v>0.14604249475913689</v>
      </c>
      <c r="U17" s="59">
        <f t="shared" si="2"/>
        <v>0.12660143678879546</v>
      </c>
      <c r="V17" s="59"/>
      <c r="W17" s="49">
        <f t="shared" si="21"/>
        <v>5.9059777807074956E-2</v>
      </c>
      <c r="X17" s="49">
        <f t="shared" si="22"/>
        <v>8.8589666710612427E-2</v>
      </c>
      <c r="Y17" s="49">
        <f t="shared" si="23"/>
        <v>4.9272945745384475E-2</v>
      </c>
      <c r="Z17" s="49">
        <f t="shared" si="24"/>
        <v>9.6769549013752412E-2</v>
      </c>
      <c r="AA17" s="49">
        <f t="shared" si="25"/>
        <v>1.8990215518319323E-2</v>
      </c>
      <c r="AB17" s="49">
        <f t="shared" si="26"/>
        <v>0.10761122127047613</v>
      </c>
      <c r="AC17" s="80">
        <f t="shared" si="5"/>
        <v>0.85</v>
      </c>
      <c r="AD17" s="80">
        <f t="shared" si="14"/>
        <v>0.85</v>
      </c>
      <c r="AE17" s="80">
        <f t="shared" si="15"/>
        <v>0.85</v>
      </c>
      <c r="AF17" s="54">
        <f>(Q17-MAX(Q$2:Q16))/MAX(Q$2:Q16)</f>
        <v>-5.0899937341500716E-2</v>
      </c>
      <c r="AG17" s="54">
        <f>(R17-MAX(R$2:R16))/MAX(R$2:R16)</f>
        <v>-0.15862459523688985</v>
      </c>
      <c r="AH17" s="54">
        <f>(S17-MAX(S$2:S16))/MAX(S$2:S16)</f>
        <v>-0.11670221002342278</v>
      </c>
      <c r="AI17" s="54">
        <f>(T17-MAX(T$2:T16))/MAX(T$2:T16)</f>
        <v>-0.12336579005283209</v>
      </c>
      <c r="AJ17" s="54">
        <f>(U17-MAX(U$2:U16))/MAX(U$2:U16)</f>
        <v>-0.1430766949556472</v>
      </c>
      <c r="AK17" s="54">
        <f t="shared" si="16"/>
        <v>2.6843707683727054</v>
      </c>
      <c r="AL17" s="71">
        <f t="shared" si="6"/>
        <v>1882.2083333333233</v>
      </c>
      <c r="AM17" s="49">
        <f t="shared" si="7"/>
        <v>2.6843707683727054</v>
      </c>
      <c r="AN17" s="49">
        <f t="shared" si="8"/>
        <v>4.7697055793502718</v>
      </c>
      <c r="AO17" s="49">
        <f t="shared" si="9"/>
        <v>3.9035757659729651</v>
      </c>
      <c r="AP17" s="49">
        <f t="shared" si="10"/>
        <v>4.0384229324995404</v>
      </c>
      <c r="AQ17" s="49">
        <f t="shared" si="11"/>
        <v>4.4448238032095349</v>
      </c>
      <c r="AS17" s="49">
        <f t="shared" si="17"/>
        <v>-0.32488177614073699</v>
      </c>
      <c r="AT17" s="49">
        <f t="shared" si="12"/>
        <v>0.40640087070999442</v>
      </c>
      <c r="AU17" s="54">
        <f>(AM17-MAX(AM$3:AM17))/MAX(AM$3:AM17)</f>
        <v>-2.2545418692727286E-2</v>
      </c>
      <c r="AV17" s="54">
        <f>(AN17-MAX(AN$3:AN17))/MAX(AN$3:AN17)</f>
        <v>0</v>
      </c>
      <c r="AW17" s="54">
        <f>(AO17-MAX(AO$3:AO17))/MAX(AO$3:AO17)</f>
        <v>0</v>
      </c>
      <c r="AX17" s="54">
        <f>(AP17-MAX(AP$3:AP17))/MAX(AP$3:AP17)</f>
        <v>0</v>
      </c>
      <c r="AY17" s="54">
        <f>(AQ17-MAX(AQ$3:AQ17))/MAX(AQ$3:AQ17)</f>
        <v>0</v>
      </c>
    </row>
    <row r="18" spans="1:51">
      <c r="A18" s="49">
        <f>Data!F144</f>
        <v>1882.2916666666565</v>
      </c>
      <c r="B18" s="53">
        <f t="shared" si="3"/>
        <v>0.4</v>
      </c>
      <c r="C18" s="50">
        <f>1/Data!N144</f>
        <v>6.7037620823582666E-2</v>
      </c>
      <c r="D18" s="50">
        <f>Data!H144/100</f>
        <v>3.6225E-2</v>
      </c>
      <c r="E18">
        <f>Data!K145/Data!K144</f>
        <v>0.98348592510291388</v>
      </c>
      <c r="F18">
        <f>Data!T145/Data!T144</f>
        <v>0.9938375495389582</v>
      </c>
      <c r="G18" s="49">
        <f>Data!E147</f>
        <v>10.465995039999999</v>
      </c>
      <c r="H18" s="52">
        <v>0</v>
      </c>
      <c r="I18" s="52">
        <v>1</v>
      </c>
      <c r="J18" s="52">
        <v>0.6</v>
      </c>
      <c r="K18" s="54">
        <f t="shared" si="13"/>
        <v>0.66261227030770231</v>
      </c>
      <c r="L18" s="54">
        <f t="shared" si="28"/>
        <v>0.85</v>
      </c>
      <c r="M18" s="53">
        <f t="shared" si="29"/>
        <v>0.85</v>
      </c>
      <c r="N18" s="54" cm="1">
        <f t="array" ref="N18">stock_min(C18,O18)</f>
        <v>0.85</v>
      </c>
      <c r="O18" s="54" cm="1">
        <f t="array" ref="O18">stock_max(C18,D18)</f>
        <v>0.85</v>
      </c>
      <c r="P18" s="49">
        <f t="shared" si="4"/>
        <v>1882.2916666666565</v>
      </c>
      <c r="Q18" s="49">
        <f t="shared" si="19"/>
        <v>0.17608656500244027</v>
      </c>
      <c r="R18" s="49">
        <f t="shared" si="20"/>
        <v>0.13858704910410127</v>
      </c>
      <c r="S18" s="59">
        <f t="shared" si="0"/>
        <v>0.14582251517154421</v>
      </c>
      <c r="T18" s="59">
        <f t="shared" si="1"/>
        <v>0.14414079309174099</v>
      </c>
      <c r="U18" s="59">
        <f t="shared" si="2"/>
        <v>0.12470731075859175</v>
      </c>
      <c r="V18" s="59"/>
      <c r="W18" s="49">
        <f t="shared" si="21"/>
        <v>5.8329006068617684E-2</v>
      </c>
      <c r="X18" s="49">
        <f t="shared" si="22"/>
        <v>8.7493509102926526E-2</v>
      </c>
      <c r="Y18" s="49">
        <f t="shared" si="23"/>
        <v>4.8631334937269718E-2</v>
      </c>
      <c r="Z18" s="49">
        <f t="shared" si="24"/>
        <v>9.5509458154471275E-2</v>
      </c>
      <c r="AA18" s="49">
        <f t="shared" si="25"/>
        <v>1.8706096613788765E-2</v>
      </c>
      <c r="AB18" s="49">
        <f t="shared" si="26"/>
        <v>0.10600121414480299</v>
      </c>
      <c r="AC18" s="80">
        <f t="shared" si="5"/>
        <v>0.85</v>
      </c>
      <c r="AD18" s="80">
        <f t="shared" si="14"/>
        <v>0.85</v>
      </c>
      <c r="AE18" s="80">
        <f t="shared" si="15"/>
        <v>0.85</v>
      </c>
      <c r="AF18" s="54">
        <f>(Q18-MAX(Q$2:Q17))/MAX(Q$2:Q17)</f>
        <v>-5.6748719460205398E-2</v>
      </c>
      <c r="AG18" s="54">
        <f>(R18-MAX(R$2:R17))/MAX(R$2:R17)</f>
        <v>-0.17251913168771399</v>
      </c>
      <c r="AH18" s="54">
        <f>(S18-MAX(S$2:S17))/MAX(S$2:S17)</f>
        <v>-0.12763162908871636</v>
      </c>
      <c r="AI18" s="54">
        <f>(T18-MAX(T$2:T17))/MAX(T$2:T17)</f>
        <v>-0.13478093837320487</v>
      </c>
      <c r="AJ18" s="54">
        <f>(U18-MAX(U$2:U17))/MAX(U$2:U17)</f>
        <v>-0.15589740836256136</v>
      </c>
      <c r="AK18" s="54">
        <f t="shared" si="16"/>
        <v>2.6741146420712187</v>
      </c>
      <c r="AL18" s="71">
        <f t="shared" si="6"/>
        <v>1882.2916666666565</v>
      </c>
      <c r="AM18" s="49">
        <f t="shared" si="7"/>
        <v>2.6741146420712187</v>
      </c>
      <c r="AN18" s="49">
        <f t="shared" si="8"/>
        <v>4.7967026790079919</v>
      </c>
      <c r="AO18" s="49">
        <f t="shared" si="9"/>
        <v>3.9107737622629157</v>
      </c>
      <c r="AP18" s="49">
        <f t="shared" si="10"/>
        <v>4.0482733859127702</v>
      </c>
      <c r="AQ18" s="49">
        <f t="shared" si="11"/>
        <v>4.4636044972351732</v>
      </c>
      <c r="AS18" s="49">
        <f t="shared" si="17"/>
        <v>-0.33309818177281869</v>
      </c>
      <c r="AT18" s="49">
        <f t="shared" si="12"/>
        <v>0.41533111132240297</v>
      </c>
      <c r="AU18" s="54">
        <f>(AM18-MAX(AM$3:AM18))/MAX(AM$3:AM18)</f>
        <v>-2.627996153530612E-2</v>
      </c>
      <c r="AV18" s="54">
        <f>(AN18-MAX(AN$3:AN18))/MAX(AN$3:AN18)</f>
        <v>0</v>
      </c>
      <c r="AW18" s="54">
        <f>(AO18-MAX(AO$3:AO18))/MAX(AO$3:AO18)</f>
        <v>0</v>
      </c>
      <c r="AX18" s="54">
        <f>(AP18-MAX(AP$3:AP18))/MAX(AP$3:AP18)</f>
        <v>0</v>
      </c>
      <c r="AY18" s="54">
        <f>(AQ18-MAX(AQ$3:AQ18))/MAX(AQ$3:AQ18)</f>
        <v>0</v>
      </c>
    </row>
    <row r="19" spans="1:51">
      <c r="A19" s="49">
        <f>Data!F145</f>
        <v>1882.3749999999898</v>
      </c>
      <c r="B19" s="53">
        <f t="shared" si="3"/>
        <v>0.38</v>
      </c>
      <c r="C19" s="50">
        <f>1/Data!N145</f>
        <v>6.864782833758877E-2</v>
      </c>
      <c r="D19" s="50">
        <f>Data!H145/100</f>
        <v>3.6233333333333333E-2</v>
      </c>
      <c r="E19">
        <f>Data!K146/Data!K145</f>
        <v>0.99041061465611735</v>
      </c>
      <c r="F19">
        <f>Data!T146/Data!T145</f>
        <v>0.99391265500780346</v>
      </c>
      <c r="G19" s="49">
        <f>Data!E148</f>
        <v>10.56116033</v>
      </c>
      <c r="H19" s="52">
        <v>0</v>
      </c>
      <c r="I19" s="52">
        <v>1</v>
      </c>
      <c r="J19" s="52">
        <v>0.6</v>
      </c>
      <c r="K19" s="54">
        <f t="shared" si="13"/>
        <v>0.66261227030770231</v>
      </c>
      <c r="L19" s="54">
        <f t="shared" si="28"/>
        <v>0.85</v>
      </c>
      <c r="M19" s="53">
        <f t="shared" si="29"/>
        <v>0.85</v>
      </c>
      <c r="N19" s="54" cm="1">
        <f t="array" ref="N19">stock_min(C19,O19)</f>
        <v>0.85</v>
      </c>
      <c r="O19" s="54" cm="1">
        <f t="array" ref="O19">stock_max(C19,D19)</f>
        <v>0.85</v>
      </c>
      <c r="P19" s="49">
        <f t="shared" si="4"/>
        <v>1882.3749999999898</v>
      </c>
      <c r="Q19" s="49">
        <f t="shared" si="19"/>
        <v>0.17501466533277957</v>
      </c>
      <c r="R19" s="49">
        <f t="shared" si="20"/>
        <v>0.13725808448657045</v>
      </c>
      <c r="S19" s="59">
        <f t="shared" si="0"/>
        <v>0.14462843741467613</v>
      </c>
      <c r="T19" s="59">
        <f t="shared" si="1"/>
        <v>0.14292888038031812</v>
      </c>
      <c r="U19" s="59">
        <f t="shared" si="2"/>
        <v>0.12357695380569231</v>
      </c>
      <c r="V19" s="59"/>
      <c r="W19" s="49">
        <f t="shared" si="21"/>
        <v>5.785137496587045E-2</v>
      </c>
      <c r="X19" s="49">
        <f t="shared" si="22"/>
        <v>8.6777062448805675E-2</v>
      </c>
      <c r="Y19" s="49">
        <f t="shared" si="23"/>
        <v>4.8222450458977523E-2</v>
      </c>
      <c r="Z19" s="49">
        <f t="shared" si="24"/>
        <v>9.4706429921340596E-2</v>
      </c>
      <c r="AA19" s="49">
        <f t="shared" si="25"/>
        <v>1.853654307085385E-2</v>
      </c>
      <c r="AB19" s="49">
        <f t="shared" si="26"/>
        <v>0.10504041073483845</v>
      </c>
      <c r="AC19" s="80">
        <f t="shared" si="5"/>
        <v>0.85</v>
      </c>
      <c r="AD19" s="80">
        <f t="shared" si="14"/>
        <v>0.85</v>
      </c>
      <c r="AE19" s="80">
        <f t="shared" si="15"/>
        <v>0.85</v>
      </c>
      <c r="AF19" s="54">
        <f>(Q19-MAX(Q$2:Q18))/MAX(Q$2:Q18)</f>
        <v>-6.2490615419182327E-2</v>
      </c>
      <c r="AG19" s="54">
        <f>(R19-MAX(R$2:R18))/MAX(R$2:R18)</f>
        <v>-0.18045416459865116</v>
      </c>
      <c r="AH19" s="54">
        <f>(S19-MAX(S$2:S18))/MAX(S$2:S18)</f>
        <v>-0.13477507786461351</v>
      </c>
      <c r="AI19" s="54">
        <f>(T19-MAX(T$2:T18))/MAX(T$2:T18)</f>
        <v>-0.14205556172208228</v>
      </c>
      <c r="AJ19" s="54">
        <f>(U19-MAX(U$2:U18))/MAX(U$2:U18)</f>
        <v>-0.16354842118301124</v>
      </c>
      <c r="AK19" s="54">
        <f t="shared" si="16"/>
        <v>2.6640936566138218</v>
      </c>
      <c r="AL19" s="71">
        <f t="shared" si="6"/>
        <v>1882.3749999999898</v>
      </c>
      <c r="AM19" s="49">
        <f t="shared" si="7"/>
        <v>2.6640936566138218</v>
      </c>
      <c r="AN19" s="49">
        <f t="shared" si="8"/>
        <v>4.7738705828007166</v>
      </c>
      <c r="AO19" s="49">
        <f t="shared" si="9"/>
        <v>3.8937459518571291</v>
      </c>
      <c r="AP19" s="49">
        <f t="shared" si="10"/>
        <v>4.0303900007473494</v>
      </c>
      <c r="AQ19" s="49">
        <f t="shared" si="11"/>
        <v>4.4430379161272118</v>
      </c>
      <c r="AS19" s="49">
        <f t="shared" si="17"/>
        <v>-0.33083266667350486</v>
      </c>
      <c r="AT19" s="49">
        <f t="shared" si="12"/>
        <v>0.41264791537986234</v>
      </c>
      <c r="AU19" s="54">
        <f>(AM19-MAX(AM$3:AM19))/MAX(AM$3:AM19)</f>
        <v>-2.9928883010667016E-2</v>
      </c>
      <c r="AV19" s="54">
        <f>(AN19-MAX(AN$3:AN19))/MAX(AN$3:AN19)</f>
        <v>-4.7599565233001134E-3</v>
      </c>
      <c r="AW19" s="54">
        <f>(AO19-MAX(AO$3:AO19))/MAX(AO$3:AO19)</f>
        <v>-4.3540770806270558E-3</v>
      </c>
      <c r="AX19" s="54">
        <f>(AP19-MAX(AP$3:AP19))/MAX(AP$3:AP19)</f>
        <v>-4.4175339609354393E-3</v>
      </c>
      <c r="AY19" s="54">
        <f>(AQ19-MAX(AQ$3:AQ19))/MAX(AQ$3:AQ19)</f>
        <v>-4.6076172565693609E-3</v>
      </c>
    </row>
    <row r="20" spans="1:51">
      <c r="A20" s="49">
        <f>Data!F146</f>
        <v>1882.458333333323</v>
      </c>
      <c r="B20" s="53">
        <f t="shared" si="3"/>
        <v>0.36899999999999999</v>
      </c>
      <c r="C20" s="50">
        <f>1/Data!N146</f>
        <v>6.9796310474116136E-2</v>
      </c>
      <c r="D20" s="50">
        <f>Data!H146/100</f>
        <v>3.6241666666666665E-2</v>
      </c>
      <c r="E20">
        <f>Data!K147/Data!K146</f>
        <v>1.0706806326287381</v>
      </c>
      <c r="F20">
        <f>Data!T147/Data!T146</f>
        <v>1.0120704495028754</v>
      </c>
      <c r="G20" s="49">
        <f>Data!E149</f>
        <v>10.275745450000001</v>
      </c>
      <c r="H20" s="52">
        <v>0</v>
      </c>
      <c r="I20" s="52">
        <v>1</v>
      </c>
      <c r="J20" s="52">
        <v>0.6</v>
      </c>
      <c r="K20" s="54">
        <f t="shared" si="13"/>
        <v>0.66261227030770231</v>
      </c>
      <c r="L20" s="54">
        <f t="shared" si="28"/>
        <v>0.85</v>
      </c>
      <c r="M20" s="53">
        <f t="shared" si="29"/>
        <v>0.85</v>
      </c>
      <c r="N20" s="54" cm="1">
        <f t="array" ref="N20">stock_min(C20,O20)</f>
        <v>0.85</v>
      </c>
      <c r="O20" s="54" cm="1">
        <f t="array" ref="O20">stock_max(C20,D20)</f>
        <v>0.85</v>
      </c>
      <c r="P20" s="49">
        <f t="shared" si="4"/>
        <v>1882.458333333323</v>
      </c>
      <c r="Q20" s="49">
        <f t="shared" si="19"/>
        <v>0.17712717101294151</v>
      </c>
      <c r="R20" s="49">
        <f t="shared" si="20"/>
        <v>0.14695957273149005</v>
      </c>
      <c r="S20" s="59">
        <f t="shared" si="0"/>
        <v>0.15146018718641868</v>
      </c>
      <c r="T20" s="59">
        <f t="shared" si="1"/>
        <v>0.15020485741433773</v>
      </c>
      <c r="U20" s="59">
        <f t="shared" si="2"/>
        <v>0.13122502089510779</v>
      </c>
      <c r="V20" s="59"/>
      <c r="W20" s="49">
        <f t="shared" si="21"/>
        <v>6.0584074874567476E-2</v>
      </c>
      <c r="X20" s="49">
        <f t="shared" si="22"/>
        <v>9.0876112311851207E-2</v>
      </c>
      <c r="Y20" s="49">
        <f t="shared" si="23"/>
        <v>5.0677275831778695E-2</v>
      </c>
      <c r="Z20" s="49">
        <f t="shared" si="24"/>
        <v>9.9527581582559033E-2</v>
      </c>
      <c r="AA20" s="49">
        <f t="shared" si="25"/>
        <v>1.9683753134266173E-2</v>
      </c>
      <c r="AB20" s="49">
        <f t="shared" si="26"/>
        <v>0.11154126776084163</v>
      </c>
      <c r="AC20" s="80">
        <f t="shared" si="5"/>
        <v>0.85</v>
      </c>
      <c r="AD20" s="80">
        <f t="shared" si="14"/>
        <v>0.85</v>
      </c>
      <c r="AE20" s="80">
        <f t="shared" si="15"/>
        <v>0.85</v>
      </c>
      <c r="AF20" s="54">
        <f>(Q20-MAX(Q$2:Q19))/MAX(Q$2:Q19)</f>
        <v>-5.1174455734127842E-2</v>
      </c>
      <c r="AG20" s="54">
        <f>(R20-MAX(R$2:R19))/MAX(R$2:R19)</f>
        <v>-0.1225281464842361</v>
      </c>
      <c r="AH20" s="54">
        <f>(S20-MAX(S$2:S19))/MAX(S$2:S19)</f>
        <v>-9.390482945449978E-2</v>
      </c>
      <c r="AI20" s="54">
        <f>(T20-MAX(T$2:T19))/MAX(T$2:T19)</f>
        <v>-9.8380805348390096E-2</v>
      </c>
      <c r="AJ20" s="54">
        <f>(U20-MAX(U$2:U19))/MAX(U$2:U19)</f>
        <v>-0.11178118146047684</v>
      </c>
      <c r="AK20" s="54">
        <f t="shared" si="16"/>
        <v>2.6371756954534793</v>
      </c>
      <c r="AL20" s="71">
        <f t="shared" si="6"/>
        <v>1882.458333333323</v>
      </c>
      <c r="AM20" s="49">
        <f t="shared" si="7"/>
        <v>2.6371756954534793</v>
      </c>
      <c r="AN20" s="49">
        <f t="shared" si="8"/>
        <v>4.5738513699135366</v>
      </c>
      <c r="AO20" s="49">
        <f t="shared" si="9"/>
        <v>3.7784602708544313</v>
      </c>
      <c r="AP20" s="49">
        <f t="shared" si="10"/>
        <v>3.9031586299885404</v>
      </c>
      <c r="AQ20" s="49">
        <f t="shared" si="11"/>
        <v>4.2770758591283711</v>
      </c>
      <c r="AS20" s="49">
        <f t="shared" si="17"/>
        <v>-0.29677551078516551</v>
      </c>
      <c r="AT20" s="49">
        <f t="shared" si="12"/>
        <v>0.37391722913983072</v>
      </c>
      <c r="AU20" s="54">
        <f>(AM20-MAX(AM$3:AM20))/MAX(AM$3:AM20)</f>
        <v>-3.9730466594285786E-2</v>
      </c>
      <c r="AV20" s="54">
        <f>(AN20-MAX(AN$3:AN20))/MAX(AN$3:AN20)</f>
        <v>-4.6459270879916879E-2</v>
      </c>
      <c r="AW20" s="54">
        <f>(AO20-MAX(AO$3:AO20))/MAX(AO$3:AO20)</f>
        <v>-3.3833072290002035E-2</v>
      </c>
      <c r="AX20" s="54">
        <f>(AP20-MAX(AP$3:AP20))/MAX(AP$3:AP20)</f>
        <v>-3.5846085995378155E-2</v>
      </c>
      <c r="AY20" s="54">
        <f>(AQ20-MAX(AQ$3:AQ20))/MAX(AQ$3:AQ20)</f>
        <v>-4.1788791597091736E-2</v>
      </c>
    </row>
    <row r="21" spans="1:51">
      <c r="A21" s="49">
        <f>Data!F147</f>
        <v>1882.5416666666563</v>
      </c>
      <c r="B21" s="53">
        <f t="shared" si="3"/>
        <v>0.42300000000000004</v>
      </c>
      <c r="C21" s="50">
        <f>1/Data!N147</f>
        <v>6.5614387900939722E-2</v>
      </c>
      <c r="D21" s="50">
        <f>Data!H147/100</f>
        <v>3.6249999999999998E-2</v>
      </c>
      <c r="E21">
        <f>Data!K148/Data!K147</f>
        <v>1.0251231954085021</v>
      </c>
      <c r="F21">
        <f>Data!T148/Data!T147</f>
        <v>0.9939140367518341</v>
      </c>
      <c r="G21" s="49">
        <f>Data!E150</f>
        <v>10.180580170000001</v>
      </c>
      <c r="H21" s="52">
        <v>0</v>
      </c>
      <c r="I21" s="52">
        <v>1</v>
      </c>
      <c r="J21" s="52">
        <v>0.6</v>
      </c>
      <c r="K21" s="54">
        <f t="shared" si="13"/>
        <v>0.66261227030770231</v>
      </c>
      <c r="L21" s="54">
        <f t="shared" si="28"/>
        <v>0.85</v>
      </c>
      <c r="M21" s="53">
        <f t="shared" si="29"/>
        <v>0.85</v>
      </c>
      <c r="N21" s="54" cm="1">
        <f t="array" ref="N21">stock_min(C21,O21)</f>
        <v>0.85</v>
      </c>
      <c r="O21" s="54" cm="1">
        <f t="array" ref="O21">stock_max(C21,D21)</f>
        <v>0.85</v>
      </c>
      <c r="P21" s="49">
        <f t="shared" si="4"/>
        <v>1882.5416666666563</v>
      </c>
      <c r="Q21" s="49">
        <f t="shared" si="19"/>
        <v>0.17604918155990515</v>
      </c>
      <c r="R21" s="49">
        <f t="shared" si="20"/>
        <v>0.15065166679437325</v>
      </c>
      <c r="S21" s="59">
        <f t="shared" si="0"/>
        <v>0.15337457306088353</v>
      </c>
      <c r="T21" s="59">
        <f t="shared" si="1"/>
        <v>0.15239688825674261</v>
      </c>
      <c r="U21" s="59">
        <f t="shared" si="2"/>
        <v>0.13390749936301435</v>
      </c>
      <c r="V21" s="59"/>
      <c r="W21" s="49">
        <f t="shared" si="21"/>
        <v>6.1349829224353419E-2</v>
      </c>
      <c r="X21" s="49">
        <f t="shared" si="22"/>
        <v>9.2024743836530115E-2</v>
      </c>
      <c r="Y21" s="49">
        <f t="shared" si="23"/>
        <v>5.1416840141113168E-2</v>
      </c>
      <c r="Z21" s="49">
        <f t="shared" si="24"/>
        <v>0.10098004811562944</v>
      </c>
      <c r="AA21" s="49">
        <f t="shared" si="25"/>
        <v>2.0086124904452156E-2</v>
      </c>
      <c r="AB21" s="49">
        <f t="shared" si="26"/>
        <v>0.11382137445856219</v>
      </c>
      <c r="AC21" s="80">
        <f t="shared" si="5"/>
        <v>0.85</v>
      </c>
      <c r="AD21" s="80">
        <f t="shared" si="14"/>
        <v>0.85</v>
      </c>
      <c r="AE21" s="80">
        <f t="shared" si="15"/>
        <v>0.85</v>
      </c>
      <c r="AF21" s="54">
        <f>(Q21-MAX(Q$2:Q20))/MAX(Q$2:Q20)</f>
        <v>-5.6948973125450955E-2</v>
      </c>
      <c r="AG21" s="54">
        <f>(R21-MAX(R$2:R20))/MAX(R$2:R20)</f>
        <v>-0.10048324964289901</v>
      </c>
      <c r="AH21" s="54">
        <f>(S21-MAX(S$2:S20))/MAX(S$2:S20)</f>
        <v>-8.2452210600423334E-2</v>
      </c>
      <c r="AI21" s="54">
        <f>(T21-MAX(T$2:T20))/MAX(T$2:T20)</f>
        <v>-8.5222928054656699E-2</v>
      </c>
      <c r="AJ21" s="54">
        <f>(U21-MAX(U$2:U20))/MAX(U$2:U20)</f>
        <v>-9.3624370821245279E-2</v>
      </c>
      <c r="AK21" s="54">
        <f t="shared" si="16"/>
        <v>2.6895101946116609</v>
      </c>
      <c r="AL21" s="71">
        <f t="shared" si="6"/>
        <v>1882.5416666666563</v>
      </c>
      <c r="AM21" s="49">
        <f t="shared" si="7"/>
        <v>2.6895101946116609</v>
      </c>
      <c r="AN21" s="49">
        <f t="shared" si="8"/>
        <v>4.6492624345557543</v>
      </c>
      <c r="AO21" s="49">
        <f t="shared" si="9"/>
        <v>3.8457379732508121</v>
      </c>
      <c r="AP21" s="49">
        <f t="shared" si="10"/>
        <v>3.9718429568099145</v>
      </c>
      <c r="AQ21" s="49">
        <f t="shared" si="11"/>
        <v>4.3496918851769539</v>
      </c>
      <c r="AS21" s="49">
        <f t="shared" si="17"/>
        <v>-0.29957054937880034</v>
      </c>
      <c r="AT21" s="49">
        <f t="shared" si="12"/>
        <v>0.37784892836703943</v>
      </c>
      <c r="AU21" s="54">
        <f>(AM21-MAX(AM$3:AM21))/MAX(AM$3:AM21)</f>
        <v>-2.0674009652759544E-2</v>
      </c>
      <c r="AV21" s="54">
        <f>(AN21-MAX(AN$3:AN21))/MAX(AN$3:AN21)</f>
        <v>-3.0737832698592392E-2</v>
      </c>
      <c r="AW21" s="54">
        <f>(AO21-MAX(AO$3:AO21))/MAX(AO$3:AO21)</f>
        <v>-1.6629903176621379E-2</v>
      </c>
      <c r="AX21" s="54">
        <f>(AP21-MAX(AP$3:AP21))/MAX(AP$3:AP21)</f>
        <v>-1.8879759793105674E-2</v>
      </c>
      <c r="AY21" s="54">
        <f>(AQ21-MAX(AQ$3:AQ21))/MAX(AQ$3:AQ21)</f>
        <v>-2.5520319313411054E-2</v>
      </c>
    </row>
    <row r="22" spans="1:51">
      <c r="A22" s="49">
        <f>Data!F148</f>
        <v>1882.6249999999895</v>
      </c>
      <c r="B22" s="53">
        <f t="shared" si="3"/>
        <v>0.44299999999999995</v>
      </c>
      <c r="C22" s="50">
        <f>1/Data!N148</f>
        <v>6.4410457105585572E-2</v>
      </c>
      <c r="D22" s="50">
        <f>Data!H148/100</f>
        <v>3.6258333333333337E-2</v>
      </c>
      <c r="E22">
        <f>Data!K149/Data!K148</f>
        <v>1.0421888386739113</v>
      </c>
      <c r="F22">
        <f>Data!T149/Data!T148</f>
        <v>1.0308097920170383</v>
      </c>
      <c r="G22" s="49">
        <f>Data!E151</f>
        <v>10.08541488</v>
      </c>
      <c r="H22" s="52">
        <v>0</v>
      </c>
      <c r="I22" s="52">
        <v>1</v>
      </c>
      <c r="J22" s="52">
        <v>0.6</v>
      </c>
      <c r="K22" s="54">
        <f t="shared" si="13"/>
        <v>0.66261227030770231</v>
      </c>
      <c r="L22" s="54">
        <f t="shared" si="28"/>
        <v>0.85</v>
      </c>
      <c r="M22" s="53">
        <f t="shared" si="29"/>
        <v>0.85</v>
      </c>
      <c r="N22" s="54" cm="1">
        <f t="array" ref="N22">stock_min(C22,O22)</f>
        <v>0.85</v>
      </c>
      <c r="O22" s="54" cm="1">
        <f t="array" ref="O22">stock_max(C22,D22)</f>
        <v>0.85</v>
      </c>
      <c r="P22" s="49">
        <f t="shared" si="4"/>
        <v>1882.6249999999895</v>
      </c>
      <c r="Q22" s="49">
        <f t="shared" si="19"/>
        <v>0.18147322022853563</v>
      </c>
      <c r="R22" s="49">
        <f t="shared" si="20"/>
        <v>0.1570074856607169</v>
      </c>
      <c r="S22" s="59">
        <f t="shared" si="0"/>
        <v>0.15914716561129405</v>
      </c>
      <c r="T22" s="59">
        <f t="shared" si="1"/>
        <v>0.1582412613668977</v>
      </c>
      <c r="U22" s="59">
        <f t="shared" si="2"/>
        <v>0.13932834029842389</v>
      </c>
      <c r="V22" s="59"/>
      <c r="W22" s="49">
        <f t="shared" si="21"/>
        <v>6.3658866244517623E-2</v>
      </c>
      <c r="X22" s="49">
        <f t="shared" si="22"/>
        <v>9.5488299366776427E-2</v>
      </c>
      <c r="Y22" s="49">
        <f t="shared" si="23"/>
        <v>5.3388659916223109E-2</v>
      </c>
      <c r="Z22" s="49">
        <f t="shared" si="24"/>
        <v>0.10485260145067458</v>
      </c>
      <c r="AA22" s="49">
        <f t="shared" si="25"/>
        <v>2.0899251044763586E-2</v>
      </c>
      <c r="AB22" s="49">
        <f t="shared" si="26"/>
        <v>0.1184290892536603</v>
      </c>
      <c r="AC22" s="80">
        <f t="shared" si="5"/>
        <v>0.85</v>
      </c>
      <c r="AD22" s="80">
        <f t="shared" si="14"/>
        <v>0.85</v>
      </c>
      <c r="AE22" s="80">
        <f t="shared" si="15"/>
        <v>0.85</v>
      </c>
      <c r="AF22" s="54">
        <f>(Q22-MAX(Q$2:Q21))/MAX(Q$2:Q21)</f>
        <v>-2.7893767125991786E-2</v>
      </c>
      <c r="AG22" s="54">
        <f>(R22-MAX(R$2:R21))/MAX(R$2:R21)</f>
        <v>-6.2533682577602348E-2</v>
      </c>
      <c r="AH22" s="54">
        <f>(S22-MAX(S$2:S21))/MAX(S$2:S21)</f>
        <v>-4.7918262580036119E-2</v>
      </c>
      <c r="AI22" s="54">
        <f>(T22-MAX(T$2:T21))/MAX(T$2:T21)</f>
        <v>-5.0141512795987629E-2</v>
      </c>
      <c r="AJ22" s="54">
        <f>(U22-MAX(U$2:U21))/MAX(U$2:U21)</f>
        <v>-5.6932489209819706E-2</v>
      </c>
      <c r="AK22" s="54">
        <f t="shared" si="16"/>
        <v>2.5835906467969272</v>
      </c>
      <c r="AL22" s="71">
        <f t="shared" si="6"/>
        <v>1882.6249999999895</v>
      </c>
      <c r="AM22" s="49">
        <f t="shared" si="7"/>
        <v>2.5835906467969272</v>
      </c>
      <c r="AN22" s="49">
        <f t="shared" si="8"/>
        <v>4.4328045309844812</v>
      </c>
      <c r="AO22" s="49">
        <f t="shared" si="9"/>
        <v>3.6776547882997095</v>
      </c>
      <c r="AP22" s="49">
        <f t="shared" si="10"/>
        <v>3.7964690455911581</v>
      </c>
      <c r="AQ22" s="49">
        <f t="shared" si="11"/>
        <v>4.1518190701622961</v>
      </c>
      <c r="AS22" s="49">
        <f t="shared" si="17"/>
        <v>-0.28098546082218512</v>
      </c>
      <c r="AT22" s="49">
        <f t="shared" si="12"/>
        <v>0.35535002457113807</v>
      </c>
      <c r="AU22" s="54">
        <f>(AM22-MAX(AM$3:AM22))/MAX(AM$3:AM22)</f>
        <v>-5.9242283633878817E-2</v>
      </c>
      <c r="AV22" s="54">
        <f>(AN22-MAX(AN$3:AN22))/MAX(AN$3:AN22)</f>
        <v>-7.586422848680055E-2</v>
      </c>
      <c r="AW22" s="54">
        <f>(AO22-MAX(AO$3:AO22))/MAX(AO$3:AO22)</f>
        <v>-5.9609424664932582E-2</v>
      </c>
      <c r="AX22" s="54">
        <f>(AP22-MAX(AP$3:AP22))/MAX(AP$3:AP22)</f>
        <v>-6.2200428755094427E-2</v>
      </c>
      <c r="AY22" s="54">
        <f>(AQ22-MAX(AQ$3:AQ22))/MAX(AQ$3:AQ22)</f>
        <v>-6.9850594349477393E-2</v>
      </c>
    </row>
    <row r="23" spans="1:51">
      <c r="A23" s="49">
        <f>Data!F149</f>
        <v>1882.7083333333228</v>
      </c>
      <c r="B23" s="53">
        <f t="shared" si="3"/>
        <v>0.47799999999999998</v>
      </c>
      <c r="C23" s="50">
        <f>1/Data!N149</f>
        <v>6.2184775174540276E-2</v>
      </c>
      <c r="D23" s="50">
        <f>Data!H149/100</f>
        <v>3.6266666666666669E-2</v>
      </c>
      <c r="E23">
        <f>Data!K150/Data!K149</f>
        <v>0.98616292304534336</v>
      </c>
      <c r="F23">
        <f>Data!T150/Data!T149</f>
        <v>1.0123282306952643</v>
      </c>
      <c r="G23" s="49">
        <f>Data!E152</f>
        <v>9.9903305790000001</v>
      </c>
      <c r="H23" s="52">
        <v>0</v>
      </c>
      <c r="I23" s="52">
        <v>1</v>
      </c>
      <c r="J23" s="52">
        <v>0.6</v>
      </c>
      <c r="K23" s="54">
        <f t="shared" si="13"/>
        <v>0.66261227030770231</v>
      </c>
      <c r="L23" s="54">
        <f t="shared" si="28"/>
        <v>0.85</v>
      </c>
      <c r="M23" s="53">
        <f t="shared" si="29"/>
        <v>0.85</v>
      </c>
      <c r="N23" s="54" cm="1">
        <f t="array" ref="N23">stock_min(C23,O23)</f>
        <v>0.85</v>
      </c>
      <c r="O23" s="54" cm="1">
        <f t="array" ref="O23">stock_max(C23,D23)</f>
        <v>0.85</v>
      </c>
      <c r="P23" s="49">
        <f t="shared" si="4"/>
        <v>1882.7083333333228</v>
      </c>
      <c r="Q23" s="49">
        <f t="shared" si="19"/>
        <v>0.18371046395252552</v>
      </c>
      <c r="R23" s="49">
        <f t="shared" si="20"/>
        <v>0.15483496099917241</v>
      </c>
      <c r="S23" s="59">
        <f t="shared" si="0"/>
        <v>0.15861068785354807</v>
      </c>
      <c r="T23" s="59">
        <f t="shared" si="1"/>
        <v>0.15744859556768698</v>
      </c>
      <c r="U23" s="59">
        <f t="shared" si="2"/>
        <v>0.13794727866498918</v>
      </c>
      <c r="V23" s="59"/>
      <c r="W23" s="49">
        <f t="shared" si="21"/>
        <v>6.3444275141419232E-2</v>
      </c>
      <c r="X23" s="49">
        <f t="shared" si="22"/>
        <v>9.5166412712128834E-2</v>
      </c>
      <c r="Y23" s="49">
        <f t="shared" si="23"/>
        <v>5.3121224201822671E-2</v>
      </c>
      <c r="Z23" s="49">
        <f t="shared" si="24"/>
        <v>0.1043273713658643</v>
      </c>
      <c r="AA23" s="49">
        <f t="shared" si="25"/>
        <v>2.0692091799748381E-2</v>
      </c>
      <c r="AB23" s="49">
        <f t="shared" si="26"/>
        <v>0.11725518686524081</v>
      </c>
      <c r="AC23" s="80">
        <f t="shared" si="5"/>
        <v>0.85</v>
      </c>
      <c r="AD23" s="80">
        <f t="shared" si="14"/>
        <v>0.85</v>
      </c>
      <c r="AE23" s="80">
        <f t="shared" si="15"/>
        <v>0.85</v>
      </c>
      <c r="AF23" s="54">
        <f>(Q23-MAX(Q$2:Q22))/MAX(Q$2:Q22)</f>
        <v>-1.5909417226816668E-2</v>
      </c>
      <c r="AG23" s="54">
        <f>(R23-MAX(R$2:R22))/MAX(R$2:R22)</f>
        <v>-7.5505476154174675E-2</v>
      </c>
      <c r="AH23" s="54">
        <f>(S23-MAX(S$2:S22))/MAX(S$2:S22)</f>
        <v>-5.112768622085348E-2</v>
      </c>
      <c r="AI23" s="54">
        <f>(T23-MAX(T$2:T22))/MAX(T$2:T22)</f>
        <v>-5.4899565976257329E-2</v>
      </c>
      <c r="AJ23" s="54">
        <f>(U23-MAX(U$2:U22))/MAX(U$2:U22)</f>
        <v>-6.628043919688939E-2</v>
      </c>
      <c r="AK23" s="54">
        <f t="shared" si="16"/>
        <v>2.3901369620195188</v>
      </c>
      <c r="AL23" s="71">
        <f t="shared" si="6"/>
        <v>1882.7083333333228</v>
      </c>
      <c r="AM23" s="49">
        <f t="shared" si="7"/>
        <v>2.3901369620195188</v>
      </c>
      <c r="AN23" s="49">
        <f t="shared" si="8"/>
        <v>4.081881788151037</v>
      </c>
      <c r="AO23" s="49">
        <f t="shared" si="9"/>
        <v>3.3929193829349966</v>
      </c>
      <c r="AP23" s="49">
        <f t="shared" si="10"/>
        <v>3.5015087345775133</v>
      </c>
      <c r="AQ23" s="49">
        <f t="shared" si="11"/>
        <v>3.8258703966518568</v>
      </c>
      <c r="AS23" s="49">
        <f t="shared" si="17"/>
        <v>-0.25601139149918017</v>
      </c>
      <c r="AT23" s="49">
        <f t="shared" si="12"/>
        <v>0.32436166207434347</v>
      </c>
      <c r="AU23" s="54">
        <f>(AM23-MAX(AM$3:AM23))/MAX(AM$3:AM23)</f>
        <v>-0.12968418856159511</v>
      </c>
      <c r="AV23" s="54">
        <f>(AN23-MAX(AN$3:AN23))/MAX(AN$3:AN23)</f>
        <v>-0.14902338933477263</v>
      </c>
      <c r="AW23" s="54">
        <f>(AO23-MAX(AO$3:AO23))/MAX(AO$3:AO23)</f>
        <v>-0.13241737078349164</v>
      </c>
      <c r="AX23" s="54">
        <f>(AP23-MAX(AP$3:AP23))/MAX(AP$3:AP23)</f>
        <v>-0.13506119750654563</v>
      </c>
      <c r="AY23" s="54">
        <f>(AQ23-MAX(AQ$3:AQ23))/MAX(AQ$3:AQ23)</f>
        <v>-0.14287424008519101</v>
      </c>
    </row>
    <row r="24" spans="1:51">
      <c r="A24" s="49">
        <f>Data!F150</f>
        <v>1882.7916666666561</v>
      </c>
      <c r="B24" s="53">
        <f t="shared" si="3"/>
        <v>0.45599999999999996</v>
      </c>
      <c r="C24" s="50">
        <f>1/Data!N150</f>
        <v>6.3469572976235678E-2</v>
      </c>
      <c r="D24" s="50">
        <f>Data!H150/100</f>
        <v>3.6275000000000002E-2</v>
      </c>
      <c r="E24">
        <f>Data!K151/Data!K150</f>
        <v>0.97063279357809418</v>
      </c>
      <c r="F24">
        <f>Data!T151/Data!T150</f>
        <v>1.0124174003941224</v>
      </c>
      <c r="G24" s="49">
        <f>Data!E153</f>
        <v>9.9903305790000001</v>
      </c>
      <c r="H24" s="52">
        <v>0</v>
      </c>
      <c r="I24" s="52">
        <v>1</v>
      </c>
      <c r="J24" s="52">
        <v>0.6</v>
      </c>
      <c r="K24" s="54">
        <f t="shared" si="13"/>
        <v>0.66261227030770231</v>
      </c>
      <c r="L24" s="54">
        <f t="shared" si="28"/>
        <v>0.85</v>
      </c>
      <c r="M24" s="53">
        <f t="shared" si="29"/>
        <v>0.85</v>
      </c>
      <c r="N24" s="54" cm="1">
        <f t="array" ref="N24">stock_min(C24,O24)</f>
        <v>0.85</v>
      </c>
      <c r="O24" s="54" cm="1">
        <f t="array" ref="O24">stock_max(C24,D24)</f>
        <v>0.85</v>
      </c>
      <c r="P24" s="49">
        <f t="shared" si="4"/>
        <v>1882.7916666666561</v>
      </c>
      <c r="Q24" s="49">
        <f t="shared" si="19"/>
        <v>0.18599167034001401</v>
      </c>
      <c r="R24" s="49">
        <f t="shared" si="20"/>
        <v>0.15028789073818197</v>
      </c>
      <c r="S24" s="59">
        <f t="shared" si="0"/>
        <v>0.15660372913414455</v>
      </c>
      <c r="T24" s="59">
        <f t="shared" si="1"/>
        <v>0.15504441962767079</v>
      </c>
      <c r="U24" s="59">
        <f t="shared" si="2"/>
        <v>0.13476076337714793</v>
      </c>
      <c r="V24" s="59"/>
      <c r="W24" s="49">
        <f t="shared" si="21"/>
        <v>6.264149165365783E-2</v>
      </c>
      <c r="X24" s="49">
        <f t="shared" si="22"/>
        <v>9.3962237480486724E-2</v>
      </c>
      <c r="Y24" s="49">
        <f t="shared" si="23"/>
        <v>5.2310084739639766E-2</v>
      </c>
      <c r="Z24" s="49">
        <f t="shared" si="24"/>
        <v>0.10273433488803102</v>
      </c>
      <c r="AA24" s="49">
        <f t="shared" si="25"/>
        <v>2.0214114506572192E-2</v>
      </c>
      <c r="AB24" s="49">
        <f t="shared" si="26"/>
        <v>0.11454664887057574</v>
      </c>
      <c r="AC24" s="80">
        <f t="shared" si="5"/>
        <v>0.85</v>
      </c>
      <c r="AD24" s="80">
        <f t="shared" si="14"/>
        <v>0.85</v>
      </c>
      <c r="AE24" s="80">
        <f t="shared" si="15"/>
        <v>0.85</v>
      </c>
      <c r="AF24" s="54">
        <f>(Q24-MAX(Q$2:Q23))/MAX(Q$2:Q23)</f>
        <v>-3.6895704364368312E-3</v>
      </c>
      <c r="AG24" s="54">
        <f>(R24-MAX(R$2:R23))/MAX(R$2:R23)</f>
        <v>-0.10265529767187659</v>
      </c>
      <c r="AH24" s="54">
        <f>(S24-MAX(S$2:S23))/MAX(S$2:S23)</f>
        <v>-6.3134112707686499E-2</v>
      </c>
      <c r="AI24" s="54">
        <f>(T24-MAX(T$2:T23))/MAX(T$2:T23)</f>
        <v>-6.9330864751494262E-2</v>
      </c>
      <c r="AJ24" s="54">
        <f>(U24-MAX(U$2:U23))/MAX(U$2:U23)</f>
        <v>-8.7848908570476683E-2</v>
      </c>
      <c r="AK24" s="54">
        <f t="shared" si="16"/>
        <v>2.4450033068529842</v>
      </c>
      <c r="AL24" s="71">
        <f t="shared" si="6"/>
        <v>1882.7916666666561</v>
      </c>
      <c r="AM24" s="49">
        <f t="shared" si="7"/>
        <v>2.4450033068529842</v>
      </c>
      <c r="AN24" s="49">
        <f t="shared" si="8"/>
        <v>4.1936882552159398</v>
      </c>
      <c r="AO24" s="49">
        <f t="shared" si="9"/>
        <v>3.4796818335012509</v>
      </c>
      <c r="AP24" s="49">
        <f t="shared" si="10"/>
        <v>3.5920308572521424</v>
      </c>
      <c r="AQ24" s="49">
        <f t="shared" si="11"/>
        <v>3.9280264281851927</v>
      </c>
      <c r="AS24" s="49">
        <f t="shared" si="17"/>
        <v>-0.26566182703074714</v>
      </c>
      <c r="AT24" s="49">
        <f t="shared" si="12"/>
        <v>0.33599557093305021</v>
      </c>
      <c r="AU24" s="54">
        <f>(AM24-MAX(AM$3:AM24))/MAX(AM$3:AM24)</f>
        <v>-0.10970581569711706</v>
      </c>
      <c r="AV24" s="54">
        <f>(AN24-MAX(AN$3:AN24))/MAX(AN$3:AN24)</f>
        <v>-0.1257143634169883</v>
      </c>
      <c r="AW24" s="54">
        <f>(AO24-MAX(AO$3:AO24))/MAX(AO$3:AO24)</f>
        <v>-0.11023187608587702</v>
      </c>
      <c r="AX24" s="54">
        <f>(AP24-MAX(AP$3:AP24))/MAX(AP$3:AP24)</f>
        <v>-0.11270052320287111</v>
      </c>
      <c r="AY24" s="54">
        <f>(AQ24-MAX(AQ$3:AQ24))/MAX(AQ$3:AQ24)</f>
        <v>-0.11998779671938363</v>
      </c>
    </row>
    <row r="25" spans="1:51">
      <c r="A25" s="49">
        <f>Data!F151</f>
        <v>1882.8749999999893</v>
      </c>
      <c r="B25" s="53">
        <f t="shared" si="3"/>
        <v>0.42100000000000004</v>
      </c>
      <c r="C25" s="50">
        <f>1/Data!N151</f>
        <v>6.5821213742355819E-2</v>
      </c>
      <c r="D25" s="50">
        <f>Data!H151/100</f>
        <v>3.6283333333333334E-2</v>
      </c>
      <c r="E25">
        <f>Data!K152/Data!K151</f>
        <v>1.0193637603306029</v>
      </c>
      <c r="F25">
        <f>Data!T152/Data!T151</f>
        <v>1.0125000464955658</v>
      </c>
      <c r="G25" s="49">
        <f>Data!E154</f>
        <v>10.08541488</v>
      </c>
      <c r="H25" s="52">
        <v>0</v>
      </c>
      <c r="I25" s="52">
        <v>1</v>
      </c>
      <c r="J25" s="52">
        <v>0.6</v>
      </c>
      <c r="K25" s="54">
        <f t="shared" si="13"/>
        <v>0.66261227030770231</v>
      </c>
      <c r="L25" s="54">
        <f t="shared" si="28"/>
        <v>0.85</v>
      </c>
      <c r="M25" s="53">
        <f t="shared" si="29"/>
        <v>0.85</v>
      </c>
      <c r="N25" s="54" cm="1">
        <f t="array" ref="N25">stock_min(C25,O25)</f>
        <v>0.85</v>
      </c>
      <c r="O25" s="54" cm="1">
        <f t="array" ref="O25">stock_max(C25,D25)</f>
        <v>0.85</v>
      </c>
      <c r="P25" s="49">
        <f t="shared" si="4"/>
        <v>1882.8749999999893</v>
      </c>
      <c r="Q25" s="49">
        <f t="shared" si="19"/>
        <v>0.18831657486705214</v>
      </c>
      <c r="R25" s="49">
        <f t="shared" si="20"/>
        <v>0.15319802943502797</v>
      </c>
      <c r="S25" s="59">
        <f t="shared" si="0"/>
        <v>0.15920621293906623</v>
      </c>
      <c r="T25" s="59">
        <f t="shared" si="1"/>
        <v>0.15768762115759899</v>
      </c>
      <c r="U25" s="59">
        <f t="shared" si="2"/>
        <v>0.13723149460375034</v>
      </c>
      <c r="V25" s="59"/>
      <c r="W25" s="49">
        <f t="shared" si="21"/>
        <v>6.3682485175626496E-2</v>
      </c>
      <c r="X25" s="49">
        <f t="shared" si="22"/>
        <v>9.5523727763439731E-2</v>
      </c>
      <c r="Y25" s="49">
        <f t="shared" si="23"/>
        <v>5.3201868502941452E-2</v>
      </c>
      <c r="Z25" s="49">
        <f t="shared" si="24"/>
        <v>0.10448575265465754</v>
      </c>
      <c r="AA25" s="49">
        <f t="shared" si="25"/>
        <v>2.0584724190562554E-2</v>
      </c>
      <c r="AB25" s="49">
        <f t="shared" si="26"/>
        <v>0.11664677041318779</v>
      </c>
      <c r="AC25" s="80">
        <f t="shared" si="5"/>
        <v>0.85</v>
      </c>
      <c r="AD25" s="80">
        <f t="shared" si="14"/>
        <v>0.85</v>
      </c>
      <c r="AE25" s="80">
        <f t="shared" si="15"/>
        <v>0.85</v>
      </c>
      <c r="AF25" s="54">
        <f>(Q25-MAX(Q$2:Q24))/MAX(Q$2:Q24)</f>
        <v>8.7643562571248553E-3</v>
      </c>
      <c r="AG25" s="54">
        <f>(R25-MAX(R$2:R24))/MAX(R$2:R24)</f>
        <v>-8.5279329922058528E-2</v>
      </c>
      <c r="AH25" s="54">
        <f>(S25-MAX(S$2:S24))/MAX(S$2:S24)</f>
        <v>-4.756501794511344E-2</v>
      </c>
      <c r="AI25" s="54">
        <f>(T25-MAX(T$2:T24))/MAX(T$2:T24)</f>
        <v>-5.346479173801074E-2</v>
      </c>
      <c r="AJ25" s="54">
        <f>(U25-MAX(U$2:U24))/MAX(U$2:U24)</f>
        <v>-7.1125345060620834E-2</v>
      </c>
      <c r="AK25" s="54">
        <f t="shared" si="16"/>
        <v>2.3924899882514659</v>
      </c>
      <c r="AL25" s="71">
        <f t="shared" si="6"/>
        <v>1882.8749999999893</v>
      </c>
      <c r="AM25" s="49">
        <f t="shared" si="7"/>
        <v>2.3924899882514659</v>
      </c>
      <c r="AN25" s="49">
        <f t="shared" si="8"/>
        <v>3.9880738362051948</v>
      </c>
      <c r="AO25" s="49">
        <f t="shared" si="9"/>
        <v>3.3472678814708123</v>
      </c>
      <c r="AP25" s="49">
        <f t="shared" si="10"/>
        <v>3.4491561679633653</v>
      </c>
      <c r="AQ25" s="49">
        <f t="shared" si="11"/>
        <v>3.7515778322554953</v>
      </c>
      <c r="AS25" s="49">
        <f t="shared" si="17"/>
        <v>-0.2364960039496995</v>
      </c>
      <c r="AT25" s="49">
        <f t="shared" si="12"/>
        <v>0.30242166429213002</v>
      </c>
      <c r="AU25" s="54">
        <f>(AM25-MAX(AM$3:AM25))/MAX(AM$3:AM25)</f>
        <v>-0.12882738580638289</v>
      </c>
      <c r="AV25" s="54">
        <f>(AN25-MAX(AN$3:AN25))/MAX(AN$3:AN25)</f>
        <v>-0.16858014701257862</v>
      </c>
      <c r="AW25" s="54">
        <f>(AO25-MAX(AO$3:AO25))/MAX(AO$3:AO25)</f>
        <v>-0.14409063654606255</v>
      </c>
      <c r="AX25" s="54">
        <f>(AP25-MAX(AP$3:AP25))/MAX(AP$3:AP25)</f>
        <v>-0.14799327042344029</v>
      </c>
      <c r="AY25" s="54">
        <f>(AQ25-MAX(AQ$3:AQ25))/MAX(AQ$3:AQ25)</f>
        <v>-0.15951831427285243</v>
      </c>
    </row>
    <row r="26" spans="1:51">
      <c r="A26" s="49">
        <f>Data!F152</f>
        <v>1882.9583333333226</v>
      </c>
      <c r="B26" s="53">
        <f t="shared" si="3"/>
        <v>0.43200000000000005</v>
      </c>
      <c r="C26" s="50">
        <f>1/Data!N152</f>
        <v>6.5010509495902091E-2</v>
      </c>
      <c r="D26" s="50">
        <f>Data!H152/100</f>
        <v>3.6291666666666667E-2</v>
      </c>
      <c r="E26">
        <f>Data!K153/Data!K152</f>
        <v>0.99944063926940629</v>
      </c>
      <c r="F26">
        <f>Data!T153/Data!T152</f>
        <v>1.0029549926480152</v>
      </c>
      <c r="G26" s="49">
        <f>Data!E155</f>
        <v>9.9903305790000001</v>
      </c>
      <c r="H26" s="52">
        <v>0</v>
      </c>
      <c r="I26" s="52">
        <v>1</v>
      </c>
      <c r="J26" s="52">
        <v>0.6</v>
      </c>
      <c r="K26" s="54">
        <f t="shared" si="13"/>
        <v>0.66261227030770231</v>
      </c>
      <c r="L26" s="54">
        <f t="shared" si="28"/>
        <v>0.85</v>
      </c>
      <c r="M26" s="53">
        <f t="shared" si="29"/>
        <v>0.85</v>
      </c>
      <c r="N26" s="54" cm="1">
        <f t="array" ref="N26">stock_min(C26,O26)</f>
        <v>0.85</v>
      </c>
      <c r="O26" s="54" cm="1">
        <f t="array" ref="O26">stock_max(C26,D26)</f>
        <v>0.85</v>
      </c>
      <c r="P26" s="49">
        <f t="shared" si="4"/>
        <v>1882.9583333333226</v>
      </c>
      <c r="Q26" s="49">
        <f t="shared" si="19"/>
        <v>0.18887304896128368</v>
      </c>
      <c r="R26" s="49">
        <f t="shared" si="20"/>
        <v>0.15311233647335767</v>
      </c>
      <c r="S26" s="59">
        <f t="shared" si="0"/>
        <v>0.15934096199241676</v>
      </c>
      <c r="T26" s="59">
        <f t="shared" si="1"/>
        <v>0.15778638706094433</v>
      </c>
      <c r="U26" s="59">
        <f t="shared" si="2"/>
        <v>0.13722707468967515</v>
      </c>
      <c r="V26" s="59"/>
      <c r="W26" s="49">
        <f t="shared" si="21"/>
        <v>6.3736384796966708E-2</v>
      </c>
      <c r="X26" s="49">
        <f t="shared" si="22"/>
        <v>9.5604577195450055E-2</v>
      </c>
      <c r="Y26" s="49">
        <f t="shared" si="23"/>
        <v>5.3235190906842145E-2</v>
      </c>
      <c r="Z26" s="49">
        <f t="shared" si="24"/>
        <v>0.10455119615410219</v>
      </c>
      <c r="AA26" s="49">
        <f t="shared" si="25"/>
        <v>2.0584061203451277E-2</v>
      </c>
      <c r="AB26" s="49">
        <f t="shared" si="26"/>
        <v>0.11664301348622388</v>
      </c>
      <c r="AC26" s="80">
        <f t="shared" si="5"/>
        <v>0.85</v>
      </c>
      <c r="AD26" s="80">
        <f t="shared" si="14"/>
        <v>0.85</v>
      </c>
      <c r="AE26" s="80">
        <f t="shared" si="15"/>
        <v>0.85</v>
      </c>
      <c r="AF26" s="54">
        <f>(Q26-MAX(Q$2:Q25))/MAX(Q$2:Q25)</f>
        <v>2.9549926480151863E-3</v>
      </c>
      <c r="AG26" s="54">
        <f>(R26-MAX(R$2:R25))/MAX(R$2:R25)</f>
        <v>-8.5790988744362515E-2</v>
      </c>
      <c r="AH26" s="54">
        <f>(S26-MAX(S$2:S25))/MAX(S$2:S25)</f>
        <v>-4.6758895433682619E-2</v>
      </c>
      <c r="AI26" s="54">
        <f>(T26-MAX(T$2:T25))/MAX(T$2:T25)</f>
        <v>-5.2871939843829804E-2</v>
      </c>
      <c r="AJ26" s="54">
        <f>(U26-MAX(U$2:U25))/MAX(U$2:U25)</f>
        <v>-7.1155261998954125E-2</v>
      </c>
      <c r="AK26" s="54">
        <f t="shared" si="16"/>
        <v>2.363697206108955</v>
      </c>
      <c r="AL26" s="71">
        <f t="shared" si="6"/>
        <v>1882.9583333333226</v>
      </c>
      <c r="AM26" s="49">
        <f t="shared" si="7"/>
        <v>2.363697206108955</v>
      </c>
      <c r="AN26" s="49">
        <f t="shared" si="8"/>
        <v>4.1609976012732126</v>
      </c>
      <c r="AO26" s="49">
        <f t="shared" si="9"/>
        <v>3.4180813067201781</v>
      </c>
      <c r="AP26" s="49">
        <f t="shared" si="10"/>
        <v>3.5340991473968626</v>
      </c>
      <c r="AQ26" s="49">
        <f t="shared" si="11"/>
        <v>3.8829812296144981</v>
      </c>
      <c r="AS26" s="49">
        <f t="shared" si="17"/>
        <v>-0.27801637165871451</v>
      </c>
      <c r="AT26" s="49">
        <f t="shared" si="12"/>
        <v>0.3488820822176355</v>
      </c>
      <c r="AU26" s="54">
        <f>(AM26-MAX(AM$3:AM26))/MAX(AM$3:AM26)</f>
        <v>-0.13931164422007455</v>
      </c>
      <c r="AV26" s="54">
        <f>(AN26-MAX(AN$3:AN26))/MAX(AN$3:AN26)</f>
        <v>-0.13252959799172911</v>
      </c>
      <c r="AW26" s="54">
        <f>(AO26-MAX(AO$3:AO26))/MAX(AO$3:AO26)</f>
        <v>-0.1259833694030022</v>
      </c>
      <c r="AX26" s="54">
        <f>(AP26-MAX(AP$3:AP26))/MAX(AP$3:AP26)</f>
        <v>-0.12701074989281536</v>
      </c>
      <c r="AY26" s="54">
        <f>(AQ26-MAX(AQ$3:AQ26))/MAX(AQ$3:AQ26)</f>
        <v>-0.13007946111272228</v>
      </c>
    </row>
    <row r="27" spans="1:51">
      <c r="A27" s="49">
        <f>Data!F153</f>
        <v>1883.0416666666558</v>
      </c>
      <c r="B27" s="53">
        <f t="shared" si="3"/>
        <v>0.42500000000000004</v>
      </c>
      <c r="C27" s="50">
        <f>1/Data!N153</f>
        <v>6.5486773485676858E-2</v>
      </c>
      <c r="D27" s="50">
        <f>Data!H153/100</f>
        <v>3.6299999999999999E-2</v>
      </c>
      <c r="E27">
        <f>Data!K154/Data!K153</f>
        <v>0.97297850341348335</v>
      </c>
      <c r="F27">
        <f>Data!T154/Data!T153</f>
        <v>0.99363724092253825</v>
      </c>
      <c r="G27" s="49">
        <f>Data!E156</f>
        <v>9.8951652889999995</v>
      </c>
      <c r="H27" s="52">
        <v>0</v>
      </c>
      <c r="I27" s="52">
        <v>1</v>
      </c>
      <c r="J27" s="52">
        <v>0.6</v>
      </c>
      <c r="K27" s="54">
        <f t="shared" si="13"/>
        <v>0.66261227030770231</v>
      </c>
      <c r="L27" s="54">
        <f t="shared" si="28"/>
        <v>0.85</v>
      </c>
      <c r="M27" s="53">
        <f t="shared" si="29"/>
        <v>0.85</v>
      </c>
      <c r="N27" s="54" cm="1">
        <f t="array" ref="N27">stock_min(C27,O27)</f>
        <v>0.85</v>
      </c>
      <c r="O27" s="54" cm="1">
        <f t="array" ref="O27">stock_max(C27,D27)</f>
        <v>0.85</v>
      </c>
      <c r="P27" s="49">
        <f t="shared" si="4"/>
        <v>1883.0416666666558</v>
      </c>
      <c r="Q27" s="49">
        <f t="shared" si="19"/>
        <v>0.1876712952545174</v>
      </c>
      <c r="R27" s="49">
        <f t="shared" si="20"/>
        <v>0.14897501199598925</v>
      </c>
      <c r="S27" s="59">
        <f t="shared" si="0"/>
        <v>0.15635204397514305</v>
      </c>
      <c r="T27" s="59">
        <f t="shared" si="1"/>
        <v>0.15462253457676711</v>
      </c>
      <c r="U27" s="59">
        <f t="shared" si="2"/>
        <v>0.13394423447664286</v>
      </c>
      <c r="V27" s="59"/>
      <c r="W27" s="49">
        <f t="shared" si="21"/>
        <v>6.2540817590057224E-2</v>
      </c>
      <c r="X27" s="49">
        <f t="shared" si="22"/>
        <v>9.3811226385085822E-2</v>
      </c>
      <c r="Y27" s="49">
        <f t="shared" si="23"/>
        <v>5.2167745900124254E-2</v>
      </c>
      <c r="Z27" s="49">
        <f t="shared" si="24"/>
        <v>0.10245478867664286</v>
      </c>
      <c r="AA27" s="49">
        <f t="shared" si="25"/>
        <v>2.0091635171496432E-2</v>
      </c>
      <c r="AB27" s="49">
        <f t="shared" si="26"/>
        <v>0.11385259930514642</v>
      </c>
      <c r="AC27" s="80">
        <f t="shared" si="5"/>
        <v>0.85</v>
      </c>
      <c r="AD27" s="80">
        <f t="shared" si="14"/>
        <v>0.85</v>
      </c>
      <c r="AE27" s="80">
        <f t="shared" si="15"/>
        <v>0.85</v>
      </c>
      <c r="AF27" s="54">
        <f>(Q27-MAX(Q$2:Q26))/MAX(Q$2:Q26)</f>
        <v>-6.3627590774617444E-3</v>
      </c>
      <c r="AG27" s="54">
        <f>(R27-MAX(R$2:R26))/MAX(R$2:R26)</f>
        <v>-0.11049428442136947</v>
      </c>
      <c r="AH27" s="54">
        <f>(S27-MAX(S$2:S26))/MAX(S$2:S26)</f>
        <v>-6.4639793582017893E-2</v>
      </c>
      <c r="AI27" s="54">
        <f>(T27-MAX(T$2:T26))/MAX(T$2:T26)</f>
        <v>-7.1863270602937929E-2</v>
      </c>
      <c r="AJ27" s="54">
        <f>(U27-MAX(U$2:U26))/MAX(U$2:U26)</f>
        <v>-9.3375722971898723E-2</v>
      </c>
      <c r="AK27" s="54">
        <f t="shared" si="16"/>
        <v>2.3837009673221772</v>
      </c>
      <c r="AL27" s="71">
        <f t="shared" si="6"/>
        <v>1883.0416666666558</v>
      </c>
      <c r="AM27" s="49">
        <f t="shared" si="7"/>
        <v>2.3837009673221772</v>
      </c>
      <c r="AN27" s="49">
        <f t="shared" si="8"/>
        <v>4.2653217524803724</v>
      </c>
      <c r="AO27" s="49">
        <f t="shared" si="9"/>
        <v>3.4807839117181256</v>
      </c>
      <c r="AP27" s="49">
        <f t="shared" si="10"/>
        <v>3.6026251889498146</v>
      </c>
      <c r="AQ27" s="49">
        <f t="shared" si="11"/>
        <v>3.9704870807326058</v>
      </c>
      <c r="AS27" s="49">
        <f t="shared" si="17"/>
        <v>-0.29483467174776656</v>
      </c>
      <c r="AT27" s="49">
        <f t="shared" si="12"/>
        <v>0.36786189178279116</v>
      </c>
      <c r="AU27" s="54">
        <f>(AM27-MAX(AM$3:AM27))/MAX(AM$3:AM27)</f>
        <v>-0.13202771449188211</v>
      </c>
      <c r="AV27" s="54">
        <f>(AN27-MAX(AN$3:AN27))/MAX(AN$3:AN27)</f>
        <v>-0.11078045942958353</v>
      </c>
      <c r="AW27" s="54">
        <f>(AO27-MAX(AO$3:AO27))/MAX(AO$3:AO27)</f>
        <v>-0.10995007041675108</v>
      </c>
      <c r="AX27" s="54">
        <f>(AP27-MAX(AP$3:AP27))/MAX(AP$3:AP27)</f>
        <v>-0.11008352314192205</v>
      </c>
      <c r="AY27" s="54">
        <f>(AQ27-MAX(AQ$3:AQ27))/MAX(AQ$3:AQ27)</f>
        <v>-0.11047515899045537</v>
      </c>
    </row>
    <row r="28" spans="1:51">
      <c r="A28" s="49">
        <f>Data!F154</f>
        <v>1883.1249999999891</v>
      </c>
      <c r="B28" s="53">
        <f t="shared" si="3"/>
        <v>0.39100000000000001</v>
      </c>
      <c r="C28" s="50">
        <f>1/Data!N154</f>
        <v>6.7761740913986929E-2</v>
      </c>
      <c r="D28" s="50">
        <f>Data!H154/100</f>
        <v>3.6291666666666667E-2</v>
      </c>
      <c r="E28">
        <f>Data!K155/Data!K154</f>
        <v>1.0267354184358017</v>
      </c>
      <c r="F28">
        <f>Data!T155/Data!T154</f>
        <v>1.0126407009578879</v>
      </c>
      <c r="G28" s="49">
        <f>Data!E157</f>
        <v>9.8000000000000007</v>
      </c>
      <c r="H28" s="52">
        <v>0</v>
      </c>
      <c r="I28" s="52">
        <v>1</v>
      </c>
      <c r="J28" s="52">
        <v>0.6</v>
      </c>
      <c r="K28" s="54">
        <f t="shared" si="13"/>
        <v>0.66261227030770231</v>
      </c>
      <c r="L28" s="54">
        <f t="shared" si="28"/>
        <v>0.85</v>
      </c>
      <c r="M28" s="53">
        <f t="shared" si="29"/>
        <v>0.85</v>
      </c>
      <c r="N28" s="54" cm="1">
        <f t="array" ref="N28">stock_min(C28,O28)</f>
        <v>0.85</v>
      </c>
      <c r="O28" s="54" cm="1">
        <f t="array" ref="O28">stock_max(C28,D28)</f>
        <v>0.85</v>
      </c>
      <c r="P28" s="49">
        <f t="shared" si="4"/>
        <v>1883.1249999999891</v>
      </c>
      <c r="Q28" s="49">
        <f t="shared" si="19"/>
        <v>0.19004359197620924</v>
      </c>
      <c r="R28" s="49">
        <f t="shared" si="20"/>
        <v>0.15295792127818061</v>
      </c>
      <c r="S28" s="59">
        <f t="shared" si="0"/>
        <v>0.15965068613934177</v>
      </c>
      <c r="T28" s="59">
        <f t="shared" si="1"/>
        <v>0.15802114309835935</v>
      </c>
      <c r="U28" s="59">
        <f t="shared" si="2"/>
        <v>0.13724210371102749</v>
      </c>
      <c r="V28" s="59"/>
      <c r="W28" s="49">
        <f t="shared" si="21"/>
        <v>6.3860274455736707E-2</v>
      </c>
      <c r="X28" s="49">
        <f t="shared" si="22"/>
        <v>9.5790411683605067E-2</v>
      </c>
      <c r="Y28" s="49">
        <f t="shared" si="23"/>
        <v>5.3314394713337154E-2</v>
      </c>
      <c r="Z28" s="49">
        <f t="shared" si="24"/>
        <v>0.1047067483850222</v>
      </c>
      <c r="AA28" s="49">
        <f t="shared" si="25"/>
        <v>2.0586315556654126E-2</v>
      </c>
      <c r="AB28" s="49">
        <f t="shared" si="26"/>
        <v>0.11665578815437336</v>
      </c>
      <c r="AC28" s="80">
        <f t="shared" si="5"/>
        <v>0.85</v>
      </c>
      <c r="AD28" s="80">
        <f t="shared" si="14"/>
        <v>0.85</v>
      </c>
      <c r="AE28" s="80">
        <f t="shared" si="15"/>
        <v>0.85</v>
      </c>
      <c r="AF28" s="54">
        <f>(Q28-MAX(Q$2:Q27))/MAX(Q$2:Q27)</f>
        <v>6.1975121456608762E-3</v>
      </c>
      <c r="AG28" s="54">
        <f>(R28-MAX(R$2:R27))/MAX(R$2:R27)</f>
        <v>-8.6712976914337506E-2</v>
      </c>
      <c r="AH28" s="54">
        <f>(S28-MAX(S$2:S27))/MAX(S$2:S27)</f>
        <v>-4.4906002215053066E-2</v>
      </c>
      <c r="AI28" s="54">
        <f>(T28-MAX(T$2:T27))/MAX(T$2:T27)</f>
        <v>-5.1462794007687704E-2</v>
      </c>
      <c r="AJ28" s="54">
        <f>(U28-MAX(U$2:U27))/MAX(U$2:U27)</f>
        <v>-7.1053535517995536E-2</v>
      </c>
      <c r="AK28" s="54">
        <f t="shared" si="16"/>
        <v>2.4391857856285242</v>
      </c>
      <c r="AL28" s="71">
        <f t="shared" si="6"/>
        <v>1883.1249999999891</v>
      </c>
      <c r="AM28" s="49">
        <f t="shared" si="7"/>
        <v>2.4391857856285242</v>
      </c>
      <c r="AN28" s="49">
        <f t="shared" si="8"/>
        <v>4.1415613624755458</v>
      </c>
      <c r="AO28" s="49">
        <f t="shared" si="9"/>
        <v>3.4519914688350637</v>
      </c>
      <c r="AP28" s="49">
        <f t="shared" si="10"/>
        <v>3.5610726719137453</v>
      </c>
      <c r="AQ28" s="49">
        <f t="shared" si="11"/>
        <v>3.886061158875008</v>
      </c>
      <c r="AS28" s="49">
        <f t="shared" si="17"/>
        <v>-0.25550020360053782</v>
      </c>
      <c r="AT28" s="49">
        <f t="shared" si="12"/>
        <v>0.3249884869612627</v>
      </c>
      <c r="AU28" s="54">
        <f>(AM28-MAX(AM$3:AM28))/MAX(AM$3:AM28)</f>
        <v>-0.11182413811356472</v>
      </c>
      <c r="AV28" s="54">
        <f>(AN28-MAX(AN$3:AN28))/MAX(AN$3:AN28)</f>
        <v>-0.13658159789631491</v>
      </c>
      <c r="AW28" s="54">
        <f>(AO28-MAX(AO$3:AO28))/MAX(AO$3:AO28)</f>
        <v>-0.11731240959394797</v>
      </c>
      <c r="AX28" s="54">
        <f>(AP28-MAX(AP$3:AP28))/MAX(AP$3:AP28)</f>
        <v>-0.12034777979530525</v>
      </c>
      <c r="AY28" s="54">
        <f>(AQ28-MAX(AQ$3:AQ28))/MAX(AQ$3:AQ28)</f>
        <v>-0.12938945166801955</v>
      </c>
    </row>
    <row r="29" spans="1:51">
      <c r="A29" s="49">
        <f>Data!F155</f>
        <v>1883.2083333333223</v>
      </c>
      <c r="B29" s="53">
        <f t="shared" si="3"/>
        <v>0.41000000000000003</v>
      </c>
      <c r="C29" s="50">
        <f>1/Data!N155</f>
        <v>6.6439646286888643E-2</v>
      </c>
      <c r="D29" s="50">
        <f>Data!H155/100</f>
        <v>3.6283333333333334E-2</v>
      </c>
      <c r="E29">
        <f>Data!K156/Data!K155</f>
        <v>1.0354181968312286</v>
      </c>
      <c r="F29">
        <f>Data!T156/Data!T155</f>
        <v>1.0127400301973677</v>
      </c>
      <c r="G29" s="49">
        <f>Data!E158</f>
        <v>9.5145851239999999</v>
      </c>
      <c r="H29" s="52">
        <v>0</v>
      </c>
      <c r="I29" s="52">
        <v>1</v>
      </c>
      <c r="J29" s="52">
        <v>0.6</v>
      </c>
      <c r="K29" s="54">
        <f t="shared" si="13"/>
        <v>0.66261227030770231</v>
      </c>
      <c r="L29" s="54">
        <f t="shared" si="28"/>
        <v>0.85</v>
      </c>
      <c r="M29" s="53">
        <f t="shared" si="29"/>
        <v>0.85</v>
      </c>
      <c r="N29" s="54" cm="1">
        <f t="array" ref="N29">stock_min(C29,O29)</f>
        <v>0.85</v>
      </c>
      <c r="O29" s="54" cm="1">
        <f t="array" ref="O29">stock_max(C29,D29)</f>
        <v>0.85</v>
      </c>
      <c r="P29" s="49">
        <f t="shared" si="4"/>
        <v>1883.2083333333223</v>
      </c>
      <c r="Q29" s="49">
        <f t="shared" si="19"/>
        <v>0.19246475307680236</v>
      </c>
      <c r="R29" s="49">
        <f t="shared" si="20"/>
        <v>0.1583754150409068</v>
      </c>
      <c r="S29" s="59">
        <f t="shared" si="0"/>
        <v>0.16385699161987438</v>
      </c>
      <c r="T29" s="59">
        <f t="shared" si="1"/>
        <v>0.16240889432082029</v>
      </c>
      <c r="U29" s="59">
        <f t="shared" si="2"/>
        <v>0.14163611165922552</v>
      </c>
      <c r="V29" s="59"/>
      <c r="W29" s="49">
        <f t="shared" si="21"/>
        <v>6.554279664794975E-2</v>
      </c>
      <c r="X29" s="49">
        <f t="shared" si="22"/>
        <v>9.8314194971924632E-2</v>
      </c>
      <c r="Y29" s="49">
        <f t="shared" si="23"/>
        <v>5.4794768136737858E-2</v>
      </c>
      <c r="Z29" s="49">
        <f t="shared" si="24"/>
        <v>0.10761412618408243</v>
      </c>
      <c r="AA29" s="49">
        <f t="shared" si="25"/>
        <v>2.124541674888383E-2</v>
      </c>
      <c r="AB29" s="49">
        <f t="shared" si="26"/>
        <v>0.12039069491034168</v>
      </c>
      <c r="AC29" s="80">
        <f t="shared" si="5"/>
        <v>0.85</v>
      </c>
      <c r="AD29" s="80">
        <f t="shared" si="14"/>
        <v>0.85</v>
      </c>
      <c r="AE29" s="80">
        <f t="shared" si="15"/>
        <v>0.85</v>
      </c>
      <c r="AF29" s="54">
        <f>(Q29-MAX(Q$2:Q28))/MAX(Q$2:Q28)</f>
        <v>1.2740030197367651E-2</v>
      </c>
      <c r="AG29" s="54">
        <f>(R29-MAX(R$2:R28))/MAX(R$2:R28)</f>
        <v>-5.4365997367282613E-2</v>
      </c>
      <c r="AH29" s="54">
        <f>(S29-MAX(S$2:S28))/MAX(S$2:S28)</f>
        <v>-1.9742207342287835E-2</v>
      </c>
      <c r="AI29" s="54">
        <f>(T29-MAX(T$2:T28))/MAX(T$2:T28)</f>
        <v>-2.5124892613366898E-2</v>
      </c>
      <c r="AJ29" s="54">
        <f>(U29-MAX(U$2:U28))/MAX(U$2:U28)</f>
        <v>-4.1311947200616747E-2</v>
      </c>
      <c r="AK29" s="54">
        <f t="shared" si="16"/>
        <v>2.4134647173652466</v>
      </c>
      <c r="AL29" s="71">
        <f t="shared" si="6"/>
        <v>1883.2083333333223</v>
      </c>
      <c r="AM29" s="49">
        <f t="shared" si="7"/>
        <v>2.4134647173652466</v>
      </c>
      <c r="AN29" s="49">
        <f t="shared" si="8"/>
        <v>3.8504203354214184</v>
      </c>
      <c r="AO29" s="49">
        <f t="shared" si="9"/>
        <v>3.290737588843391</v>
      </c>
      <c r="AP29" s="49">
        <f t="shared" si="10"/>
        <v>3.3814791911267674</v>
      </c>
      <c r="AQ29" s="49">
        <f t="shared" si="11"/>
        <v>3.6470608207447697</v>
      </c>
      <c r="AS29" s="49">
        <f t="shared" si="17"/>
        <v>-0.2033595146766487</v>
      </c>
      <c r="AT29" s="49">
        <f t="shared" si="12"/>
        <v>0.26558162961800225</v>
      </c>
      <c r="AU29" s="54">
        <f>(AM29-MAX(AM$3:AM29))/MAX(AM$3:AM29)</f>
        <v>-0.12118989947047988</v>
      </c>
      <c r="AV29" s="54">
        <f>(AN29-MAX(AN$3:AN29))/MAX(AN$3:AN29)</f>
        <v>-0.19727767320827033</v>
      </c>
      <c r="AW29" s="54">
        <f>(AO29-MAX(AO$3:AO29))/MAX(AO$3:AO29)</f>
        <v>-0.15854565134975984</v>
      </c>
      <c r="AX29" s="54">
        <f>(AP29-MAX(AP$3:AP29))/MAX(AP$3:AP29)</f>
        <v>-0.1647107621501851</v>
      </c>
      <c r="AY29" s="54">
        <f>(AQ29-MAX(AQ$3:AQ29))/MAX(AQ$3:AQ29)</f>
        <v>-0.18293369786596986</v>
      </c>
    </row>
    <row r="30" spans="1:51">
      <c r="A30" s="49">
        <f>Data!F156</f>
        <v>1883.2916666666556</v>
      </c>
      <c r="B30" s="53">
        <f t="shared" si="3"/>
        <v>0.44099999999999995</v>
      </c>
      <c r="C30" s="50">
        <f>1/Data!N156</f>
        <v>6.4590857645717495E-2</v>
      </c>
      <c r="D30" s="50">
        <f>Data!H156/100</f>
        <v>3.6275000000000002E-2</v>
      </c>
      <c r="E30">
        <f>Data!K157/Data!K156</f>
        <v>0.99715673086525169</v>
      </c>
      <c r="F30">
        <f>Data!T157/Data!T156</f>
        <v>1.0128330121398348</v>
      </c>
      <c r="G30" s="49">
        <f>Data!E159</f>
        <v>9.3242545450000005</v>
      </c>
      <c r="H30" s="52">
        <v>0</v>
      </c>
      <c r="I30" s="52">
        <v>1</v>
      </c>
      <c r="J30" s="52">
        <v>0.6</v>
      </c>
      <c r="K30" s="54">
        <f t="shared" si="13"/>
        <v>0.66261227030770231</v>
      </c>
      <c r="L30" s="54">
        <f t="shared" si="28"/>
        <v>0.85</v>
      </c>
      <c r="M30" s="53">
        <f t="shared" si="29"/>
        <v>0.85</v>
      </c>
      <c r="N30" s="54" cm="1">
        <f t="array" ref="N30">stock_min(C30,O30)</f>
        <v>0.85</v>
      </c>
      <c r="O30" s="54" cm="1">
        <f t="array" ref="O30">stock_max(C30,D30)</f>
        <v>0.85</v>
      </c>
      <c r="P30" s="49">
        <f t="shared" si="4"/>
        <v>1883.2916666666556</v>
      </c>
      <c r="Q30" s="49">
        <f t="shared" si="19"/>
        <v>0.19493465558952727</v>
      </c>
      <c r="R30" s="49">
        <f t="shared" si="20"/>
        <v>0.15792511111161803</v>
      </c>
      <c r="S30" s="59">
        <f t="shared" si="0"/>
        <v>0.16441856940886496</v>
      </c>
      <c r="T30" s="59">
        <f t="shared" si="1"/>
        <v>0.16280610032207637</v>
      </c>
      <c r="U30" s="59">
        <f t="shared" si="2"/>
        <v>0.14156645120333033</v>
      </c>
      <c r="V30" s="59"/>
      <c r="W30" s="49">
        <f t="shared" si="21"/>
        <v>6.576742776354598E-2</v>
      </c>
      <c r="X30" s="49">
        <f t="shared" si="22"/>
        <v>9.8651141645318977E-2</v>
      </c>
      <c r="Y30" s="49">
        <f t="shared" si="23"/>
        <v>5.4928780567721804E-2</v>
      </c>
      <c r="Z30" s="49">
        <f t="shared" si="24"/>
        <v>0.10787731975435456</v>
      </c>
      <c r="AA30" s="49">
        <f t="shared" si="25"/>
        <v>2.1234967680499553E-2</v>
      </c>
      <c r="AB30" s="49">
        <f t="shared" si="26"/>
        <v>0.12033148352283078</v>
      </c>
      <c r="AC30" s="80">
        <f t="shared" si="5"/>
        <v>0.85</v>
      </c>
      <c r="AD30" s="80">
        <f t="shared" si="14"/>
        <v>0.85</v>
      </c>
      <c r="AE30" s="80">
        <f t="shared" si="15"/>
        <v>0.85</v>
      </c>
      <c r="AF30" s="54">
        <f>(Q30-MAX(Q$2:Q29))/MAX(Q$2:Q29)</f>
        <v>1.2833012139834812E-2</v>
      </c>
      <c r="AG30" s="54">
        <f>(R30-MAX(R$2:R29))/MAX(R$2:R29)</f>
        <v>-5.7054689339736758E-2</v>
      </c>
      <c r="AH30" s="54">
        <f>(S30-MAX(S$2:S29))/MAX(S$2:S29)</f>
        <v>-1.638262531652623E-2</v>
      </c>
      <c r="AI30" s="54">
        <f>(T30-MAX(T$2:T29))/MAX(T$2:T29)</f>
        <v>-2.2740625146067821E-2</v>
      </c>
      <c r="AJ30" s="54">
        <f>(U30-MAX(U$2:U29))/MAX(U$2:U29)</f>
        <v>-4.1783455815453251E-2</v>
      </c>
      <c r="AK30" s="54">
        <f t="shared" si="16"/>
        <v>2.4433549273087305</v>
      </c>
      <c r="AL30" s="71">
        <f t="shared" si="6"/>
        <v>1883.2916666666556</v>
      </c>
      <c r="AM30" s="49">
        <f t="shared" si="7"/>
        <v>2.4433549273087305</v>
      </c>
      <c r="AN30" s="49">
        <f t="shared" si="8"/>
        <v>3.8891158828483956</v>
      </c>
      <c r="AO30" s="49">
        <f t="shared" si="9"/>
        <v>3.3269109580205289</v>
      </c>
      <c r="AP30" s="49">
        <f t="shared" si="10"/>
        <v>3.4181536467811768</v>
      </c>
      <c r="AQ30" s="49">
        <f t="shared" si="11"/>
        <v>3.6850071225440244</v>
      </c>
      <c r="AS30" s="49">
        <f t="shared" si="17"/>
        <v>-0.2041087603043712</v>
      </c>
      <c r="AT30" s="49">
        <f t="shared" si="12"/>
        <v>0.26685347576284757</v>
      </c>
      <c r="AU30" s="54">
        <f>(AM30-MAX(AM$3:AM30))/MAX(AM$3:AM30)</f>
        <v>-0.11030603685741552</v>
      </c>
      <c r="AV30" s="54">
        <f>(AN30-MAX(AN$3:AN30))/MAX(AN$3:AN30)</f>
        <v>-0.18921055918923343</v>
      </c>
      <c r="AW30" s="54">
        <f>(AO30-MAX(AO$3:AO30))/MAX(AO$3:AO30)</f>
        <v>-0.14929598072800371</v>
      </c>
      <c r="AX30" s="54">
        <f>(AP30-MAX(AP$3:AP30))/MAX(AP$3:AP30)</f>
        <v>-0.15565147880681465</v>
      </c>
      <c r="AY30" s="54">
        <f>(AQ30-MAX(AQ$3:AQ30))/MAX(AQ$3:AQ30)</f>
        <v>-0.17443242903205788</v>
      </c>
    </row>
    <row r="31" spans="1:51">
      <c r="A31" s="49">
        <f>Data!F157</f>
        <v>1883.3749999999889</v>
      </c>
      <c r="B31" s="53">
        <f t="shared" si="3"/>
        <v>0.43000000000000005</v>
      </c>
      <c r="C31" s="50">
        <f>1/Data!N157</f>
        <v>6.5208187151704636E-2</v>
      </c>
      <c r="D31" s="50">
        <f>Data!H157/100</f>
        <v>3.6266666666666669E-2</v>
      </c>
      <c r="E31">
        <f>Data!K158/Data!K157</f>
        <v>1.0437576944524549</v>
      </c>
      <c r="F31">
        <f>Data!T158/Data!T157</f>
        <v>1.0331819042973822</v>
      </c>
      <c r="G31" s="49">
        <f>Data!E160</f>
        <v>9.3242545450000005</v>
      </c>
      <c r="H31" s="52">
        <v>0</v>
      </c>
      <c r="I31" s="52">
        <v>1</v>
      </c>
      <c r="J31" s="52">
        <v>0.6</v>
      </c>
      <c r="K31" s="54">
        <f t="shared" si="13"/>
        <v>0.66261227030770231</v>
      </c>
      <c r="L31" s="54">
        <f t="shared" si="28"/>
        <v>0.85</v>
      </c>
      <c r="M31" s="53">
        <f t="shared" si="29"/>
        <v>0.85</v>
      </c>
      <c r="N31" s="54" cm="1">
        <f t="array" ref="N31">stock_min(C31,O31)</f>
        <v>0.85</v>
      </c>
      <c r="O31" s="54" cm="1">
        <f t="array" ref="O31">stock_max(C31,D31)</f>
        <v>0.85</v>
      </c>
      <c r="P31" s="49">
        <f t="shared" si="4"/>
        <v>1883.3749999999889</v>
      </c>
      <c r="Q31" s="49">
        <f t="shared" si="19"/>
        <v>0.20140295867554214</v>
      </c>
      <c r="R31" s="49">
        <f t="shared" si="20"/>
        <v>0.1648355498700102</v>
      </c>
      <c r="S31" s="59">
        <f t="shared" si="0"/>
        <v>0.17091760441630166</v>
      </c>
      <c r="T31" s="59">
        <f t="shared" si="1"/>
        <v>0.16934920465820724</v>
      </c>
      <c r="U31" s="59">
        <f t="shared" si="2"/>
        <v>0.14753649615766531</v>
      </c>
      <c r="V31" s="59"/>
      <c r="W31" s="49">
        <f t="shared" si="21"/>
        <v>6.836704176652067E-2</v>
      </c>
      <c r="X31" s="49">
        <f t="shared" si="22"/>
        <v>0.10255056264978099</v>
      </c>
      <c r="Y31" s="49">
        <f t="shared" si="23"/>
        <v>5.7136343684828825E-2</v>
      </c>
      <c r="Z31" s="49">
        <f t="shared" si="24"/>
        <v>0.11221286097337842</v>
      </c>
      <c r="AA31" s="49">
        <f t="shared" si="25"/>
        <v>2.21304744236498E-2</v>
      </c>
      <c r="AB31" s="49">
        <f t="shared" si="26"/>
        <v>0.12540602173401552</v>
      </c>
      <c r="AC31" s="80">
        <f t="shared" si="5"/>
        <v>0.85</v>
      </c>
      <c r="AD31" s="80">
        <f t="shared" si="14"/>
        <v>0.85</v>
      </c>
      <c r="AE31" s="80">
        <f t="shared" si="15"/>
        <v>0.85</v>
      </c>
      <c r="AF31" s="54">
        <f>(Q31-MAX(Q$2:Q30))/MAX(Q$2:Q30)</f>
        <v>3.3181904297382284E-2</v>
      </c>
      <c r="AG31" s="54">
        <f>(R31-MAX(R$2:R30))/MAX(R$2:R30)</f>
        <v>-1.5793576550489786E-2</v>
      </c>
      <c r="AH31" s="54">
        <f>(S31-MAX(S$2:S30))/MAX(S$2:S30)</f>
        <v>2.2497190843984733E-2</v>
      </c>
      <c r="AI31" s="54">
        <f>(T31-MAX(T$2:T30))/MAX(T$2:T30)</f>
        <v>1.6534991925292255E-2</v>
      </c>
      <c r="AJ31" s="54">
        <f>(U31-MAX(U$2:U30))/MAX(U$2:U30)</f>
        <v>-1.3741936199008176E-3</v>
      </c>
      <c r="AK31" s="54">
        <f t="shared" si="16"/>
        <v>2.3697911652512667</v>
      </c>
      <c r="AL31" s="71">
        <f t="shared" si="6"/>
        <v>1883.3749999999889</v>
      </c>
      <c r="AM31" s="49">
        <f t="shared" si="7"/>
        <v>2.3697911652512667</v>
      </c>
      <c r="AN31" s="49">
        <f t="shared" si="8"/>
        <v>3.5340481553147618</v>
      </c>
      <c r="AO31" s="49">
        <f t="shared" si="9"/>
        <v>3.1041038677406667</v>
      </c>
      <c r="AP31" s="49">
        <f t="shared" si="10"/>
        <v>3.1761754107974278</v>
      </c>
      <c r="AQ31" s="49">
        <f t="shared" si="11"/>
        <v>3.38210523250447</v>
      </c>
      <c r="AS31" s="49">
        <f t="shared" si="17"/>
        <v>-0.15194292281029176</v>
      </c>
      <c r="AT31" s="49">
        <f t="shared" si="12"/>
        <v>0.20592982170704222</v>
      </c>
      <c r="AU31" s="54">
        <f>(AM31-MAX(AM$3:AM31))/MAX(AM$3:AM31)</f>
        <v>-0.13709266301519324</v>
      </c>
      <c r="AV31" s="54">
        <f>(AN31-MAX(AN$3:AN31))/MAX(AN$3:AN31)</f>
        <v>-0.26323385212492684</v>
      </c>
      <c r="AW31" s="54">
        <f>(AO31-MAX(AO$3:AO31))/MAX(AO$3:AO31)</f>
        <v>-0.20626861679042272</v>
      </c>
      <c r="AX31" s="54">
        <f>(AP31-MAX(AP$3:AP31))/MAX(AP$3:AP31)</f>
        <v>-0.21542467417098837</v>
      </c>
      <c r="AY31" s="54">
        <f>(AQ31-MAX(AQ$3:AQ31))/MAX(AQ$3:AQ31)</f>
        <v>-0.24229280739380041</v>
      </c>
    </row>
    <row r="32" spans="1:51">
      <c r="A32" s="49">
        <f>Data!F158</f>
        <v>1883.4583333333221</v>
      </c>
      <c r="B32" s="53">
        <f t="shared" si="3"/>
        <v>0.46699999999999997</v>
      </c>
      <c r="C32" s="50">
        <f>1/Data!N158</f>
        <v>6.2879681710964627E-2</v>
      </c>
      <c r="D32" s="50">
        <f>Data!H158/100</f>
        <v>3.6258333333333337E-2</v>
      </c>
      <c r="E32">
        <f>Data!K159/Data!K158</f>
        <v>1.0093930156119995</v>
      </c>
      <c r="F32">
        <f>Data!T159/Data!T158</f>
        <v>1.0235663665551318</v>
      </c>
      <c r="G32" s="49">
        <f>Data!E161</f>
        <v>9.229089256</v>
      </c>
      <c r="H32" s="52">
        <v>0</v>
      </c>
      <c r="I32" s="52">
        <v>1</v>
      </c>
      <c r="J32" s="52">
        <v>0.6</v>
      </c>
      <c r="K32" s="54">
        <f t="shared" si="13"/>
        <v>0.66261227030770231</v>
      </c>
      <c r="L32" s="54">
        <f t="shared" si="28"/>
        <v>0.85</v>
      </c>
      <c r="M32" s="53">
        <f t="shared" si="29"/>
        <v>0.85</v>
      </c>
      <c r="N32" s="54" cm="1">
        <f t="array" ref="N32">stock_min(C32,O32)</f>
        <v>0.85</v>
      </c>
      <c r="O32" s="54" cm="1">
        <f t="array" ref="O32">stock_max(C32,D32)</f>
        <v>0.85</v>
      </c>
      <c r="P32" s="49">
        <f t="shared" si="4"/>
        <v>1883.4583333333221</v>
      </c>
      <c r="Q32" s="49">
        <f t="shared" si="19"/>
        <v>0.20614929462497802</v>
      </c>
      <c r="R32" s="49">
        <f t="shared" si="20"/>
        <v>0.16638385276335171</v>
      </c>
      <c r="S32" s="59">
        <f t="shared" si="0"/>
        <v>0.17349202621885021</v>
      </c>
      <c r="T32" s="59">
        <f t="shared" si="1"/>
        <v>0.17174971783209397</v>
      </c>
      <c r="U32" s="59">
        <f t="shared" si="2"/>
        <v>0.1492359717499584</v>
      </c>
      <c r="V32" s="59"/>
      <c r="W32" s="49">
        <f t="shared" si="21"/>
        <v>6.9396810487540081E-2</v>
      </c>
      <c r="X32" s="49">
        <f t="shared" si="22"/>
        <v>0.10409521573131013</v>
      </c>
      <c r="Y32" s="49">
        <f t="shared" si="23"/>
        <v>5.7946247374662925E-2</v>
      </c>
      <c r="Z32" s="49">
        <f t="shared" si="24"/>
        <v>0.11380347045743106</v>
      </c>
      <c r="AA32" s="49">
        <f t="shared" si="25"/>
        <v>2.2385395762493761E-2</v>
      </c>
      <c r="AB32" s="49">
        <f t="shared" si="26"/>
        <v>0.12685057598746463</v>
      </c>
      <c r="AC32" s="80">
        <f t="shared" si="5"/>
        <v>0.85</v>
      </c>
      <c r="AD32" s="80">
        <f t="shared" si="14"/>
        <v>0.85</v>
      </c>
      <c r="AE32" s="80">
        <f t="shared" si="15"/>
        <v>0.85</v>
      </c>
      <c r="AF32" s="54">
        <f>(Q32-MAX(Q$2:Q31))/MAX(Q$2:Q31)</f>
        <v>2.3566366555131765E-2</v>
      </c>
      <c r="AG32" s="54">
        <f>(R32-MAX(R$2:R31))/MAX(R$2:R31)</f>
        <v>-6.5489102495984329E-3</v>
      </c>
      <c r="AH32" s="54">
        <f>(S32-MAX(S$2:S31))/MAX(S$2:S31)</f>
        <v>1.506235598925237E-2</v>
      </c>
      <c r="AI32" s="54">
        <f>(T32-MAX(T$2:T31))/MAX(T$2:T31)</f>
        <v>1.4174930308835048E-2</v>
      </c>
      <c r="AJ32" s="54">
        <f>(U32-MAX(U$2:U31))/MAX(U$2:U31)</f>
        <v>1.0128995272177256E-2</v>
      </c>
      <c r="AK32" s="54">
        <f t="shared" si="16"/>
        <v>2.3200508697203905</v>
      </c>
      <c r="AL32" s="71">
        <f t="shared" si="6"/>
        <v>1883.4583333333221</v>
      </c>
      <c r="AM32" s="49">
        <f t="shared" si="7"/>
        <v>2.3200508697203905</v>
      </c>
      <c r="AN32" s="49">
        <f t="shared" si="8"/>
        <v>3.3541299649206069</v>
      </c>
      <c r="AO32" s="49">
        <f t="shared" si="9"/>
        <v>2.983536052139534</v>
      </c>
      <c r="AP32" s="49">
        <f t="shared" si="10"/>
        <v>3.0468364327452053</v>
      </c>
      <c r="AQ32" s="49">
        <f t="shared" si="11"/>
        <v>3.2252824407873772</v>
      </c>
      <c r="AS32" s="49">
        <f t="shared" si="17"/>
        <v>-0.12884752413322964</v>
      </c>
      <c r="AT32" s="49">
        <f t="shared" si="12"/>
        <v>0.17844600804217192</v>
      </c>
      <c r="AU32" s="54">
        <f>(AM32-MAX(AM$3:AM32))/MAX(AM$3:AM32)</f>
        <v>-0.15520449775689912</v>
      </c>
      <c r="AV32" s="54">
        <f>(AN32-MAX(AN$3:AN32))/MAX(AN$3:AN32)</f>
        <v>-0.3007425747692421</v>
      </c>
      <c r="AW32" s="54">
        <f>(AO32-MAX(AO$3:AO32))/MAX(AO$3:AO32)</f>
        <v>-0.23709827427778596</v>
      </c>
      <c r="AX32" s="54">
        <f>(AP32-MAX(AP$3:AP32))/MAX(AP$3:AP32)</f>
        <v>-0.24737384502054063</v>
      </c>
      <c r="AY32" s="54">
        <f>(AQ32-MAX(AQ$3:AQ32))/MAX(AQ$3:AQ32)</f>
        <v>-0.27742647387662417</v>
      </c>
    </row>
    <row r="33" spans="1:51">
      <c r="A33" s="49">
        <f>Data!F159</f>
        <v>1883.5416666666554</v>
      </c>
      <c r="B33" s="53">
        <f t="shared" si="3"/>
        <v>0.46899999999999997</v>
      </c>
      <c r="C33" s="50">
        <f>1/Data!N159</f>
        <v>6.2700708388592555E-2</v>
      </c>
      <c r="D33" s="50">
        <f>Data!H159/100</f>
        <v>3.6249999999999998E-2</v>
      </c>
      <c r="E33">
        <f>Data!K160/Data!K159</f>
        <v>0.95937609075043606</v>
      </c>
      <c r="F33">
        <f>Data!T160/Data!T159</f>
        <v>1.0030901652050708</v>
      </c>
      <c r="G33" s="49">
        <f>Data!E162</f>
        <v>9.229089256</v>
      </c>
      <c r="H33" s="52">
        <v>0</v>
      </c>
      <c r="I33" s="52">
        <v>1</v>
      </c>
      <c r="J33" s="52">
        <v>0.6</v>
      </c>
      <c r="K33" s="54">
        <f t="shared" si="13"/>
        <v>0.66261227030770231</v>
      </c>
      <c r="L33" s="54">
        <f t="shared" si="28"/>
        <v>0.85</v>
      </c>
      <c r="M33" s="53">
        <f t="shared" si="29"/>
        <v>0.85</v>
      </c>
      <c r="N33" s="54" cm="1">
        <f t="array" ref="N33">stock_min(C33,O33)</f>
        <v>0.85</v>
      </c>
      <c r="O33" s="54" cm="1">
        <f t="array" ref="O33">stock_max(C33,D33)</f>
        <v>0.85</v>
      </c>
      <c r="P33" s="49">
        <f t="shared" si="4"/>
        <v>1883.5416666666554</v>
      </c>
      <c r="Q33" s="49">
        <f t="shared" si="19"/>
        <v>0.206786330002278</v>
      </c>
      <c r="R33" s="49">
        <f t="shared" si="20"/>
        <v>0.1596246902281005</v>
      </c>
      <c r="S33" s="59">
        <f t="shared" si="0"/>
        <v>0.16947771923077917</v>
      </c>
      <c r="T33" s="59">
        <f t="shared" si="1"/>
        <v>0.16730563945334748</v>
      </c>
      <c r="U33" s="59">
        <f t="shared" si="2"/>
        <v>0.14415198003387572</v>
      </c>
      <c r="V33" s="59"/>
      <c r="W33" s="49">
        <f t="shared" si="21"/>
        <v>6.7791087692311666E-2</v>
      </c>
      <c r="X33" s="49">
        <f t="shared" si="22"/>
        <v>0.10168663153846751</v>
      </c>
      <c r="Y33" s="49">
        <f t="shared" si="23"/>
        <v>5.6446869859883016E-2</v>
      </c>
      <c r="Z33" s="49">
        <f t="shared" si="24"/>
        <v>0.11085876959346447</v>
      </c>
      <c r="AA33" s="49">
        <f t="shared" si="25"/>
        <v>2.1622797005081362E-2</v>
      </c>
      <c r="AB33" s="49">
        <f t="shared" si="26"/>
        <v>0.12252918302879436</v>
      </c>
      <c r="AC33" s="80">
        <f t="shared" si="5"/>
        <v>0.85</v>
      </c>
      <c r="AD33" s="80">
        <f t="shared" si="14"/>
        <v>0.85</v>
      </c>
      <c r="AE33" s="80">
        <f t="shared" si="15"/>
        <v>0.85</v>
      </c>
      <c r="AF33" s="54">
        <f>(Q33-MAX(Q$2:Q32))/MAX(Q$2:Q32)</f>
        <v>3.090165205070708E-3</v>
      </c>
      <c r="AG33" s="54">
        <f>(R33-MAX(R$2:R32))/MAX(R$2:R32)</f>
        <v>-4.6906777163499204E-2</v>
      </c>
      <c r="AH33" s="54">
        <f>(S33-MAX(S$2:S32))/MAX(S$2:S32)</f>
        <v>-2.3138279467710059E-2</v>
      </c>
      <c r="AI33" s="54">
        <f>(T33-MAX(T$2:T32))/MAX(T$2:T32)</f>
        <v>-2.5875316913714631E-2</v>
      </c>
      <c r="AJ33" s="54">
        <f>(U33-MAX(U$2:U32))/MAX(U$2:U32)</f>
        <v>-3.4066798081368692E-2</v>
      </c>
      <c r="AK33" s="54">
        <f t="shared" si="16"/>
        <v>2.3177367256721557</v>
      </c>
      <c r="AL33" s="71">
        <f t="shared" si="6"/>
        <v>1883.5416666666554</v>
      </c>
      <c r="AM33" s="49">
        <f t="shared" si="7"/>
        <v>2.3177367256721557</v>
      </c>
      <c r="AN33" s="49">
        <f t="shared" si="8"/>
        <v>3.3984735489982487</v>
      </c>
      <c r="AO33" s="49">
        <f t="shared" si="9"/>
        <v>3.0055565577236494</v>
      </c>
      <c r="AP33" s="49">
        <f t="shared" si="10"/>
        <v>3.0720671625684317</v>
      </c>
      <c r="AQ33" s="49">
        <f t="shared" si="11"/>
        <v>3.260779400796773</v>
      </c>
      <c r="AS33" s="49">
        <f t="shared" si="17"/>
        <v>-0.13769414820147574</v>
      </c>
      <c r="AT33" s="49">
        <f t="shared" si="12"/>
        <v>0.18871223822834127</v>
      </c>
      <c r="AU33" s="54">
        <f>(AM33-MAX(AM$3:AM33))/MAX(AM$3:AM33)</f>
        <v>-0.15604714241999956</v>
      </c>
      <c r="AV33" s="54">
        <f>(AN33-MAX(AN$3:AN33))/MAX(AN$3:AN33)</f>
        <v>-0.29149797758549245</v>
      </c>
      <c r="AW33" s="54">
        <f>(AO33-MAX(AO$3:AO33))/MAX(AO$3:AO33)</f>
        <v>-0.2314675457000803</v>
      </c>
      <c r="AX33" s="54">
        <f>(AP33-MAX(AP$3:AP33))/MAX(AP$3:AP33)</f>
        <v>-0.24114137813452829</v>
      </c>
      <c r="AY33" s="54">
        <f>(AQ33-MAX(AQ$3:AQ33))/MAX(AQ$3:AQ33)</f>
        <v>-0.26947394133674901</v>
      </c>
    </row>
    <row r="34" spans="1:51">
      <c r="A34" s="49">
        <f>Data!F160</f>
        <v>1883.6249999999886</v>
      </c>
      <c r="B34" s="53">
        <f t="shared" si="3"/>
        <v>0.42100000000000004</v>
      </c>
      <c r="C34" s="50">
        <f>1/Data!N160</f>
        <v>6.5803279919593685E-2</v>
      </c>
      <c r="D34" s="50">
        <f>Data!H160/100</f>
        <v>3.6241666666666665E-2</v>
      </c>
      <c r="E34">
        <f>Data!K161/Data!K160</f>
        <v>1.0264342595558176</v>
      </c>
      <c r="F34">
        <f>Data!T161/Data!T160</f>
        <v>1.0134327800511076</v>
      </c>
      <c r="G34" s="49">
        <f>Data!E163</f>
        <v>9.1340049590000003</v>
      </c>
      <c r="H34" s="52">
        <v>0</v>
      </c>
      <c r="I34" s="52">
        <v>1</v>
      </c>
      <c r="J34" s="52">
        <v>0.6</v>
      </c>
      <c r="K34" s="54">
        <f t="shared" si="13"/>
        <v>0.66261227030770231</v>
      </c>
      <c r="L34" s="54">
        <f t="shared" si="28"/>
        <v>0.85</v>
      </c>
      <c r="M34" s="53">
        <f t="shared" si="29"/>
        <v>0.85</v>
      </c>
      <c r="N34" s="54" cm="1">
        <f t="array" ref="N34">stock_min(C34,O34)</f>
        <v>0.85</v>
      </c>
      <c r="O34" s="54" cm="1">
        <f t="array" ref="O34">stock_max(C34,D34)</f>
        <v>0.85</v>
      </c>
      <c r="P34" s="49">
        <f t="shared" si="4"/>
        <v>1883.6249999999886</v>
      </c>
      <c r="Q34" s="49">
        <f t="shared" si="19"/>
        <v>0.20956404529077435</v>
      </c>
      <c r="R34" s="49">
        <f t="shared" si="20"/>
        <v>0.16384425072110709</v>
      </c>
      <c r="S34" s="59">
        <f t="shared" si="0"/>
        <v>0.17307635281261996</v>
      </c>
      <c r="T34" s="59">
        <f t="shared" si="1"/>
        <v>0.17099434733022101</v>
      </c>
      <c r="U34" s="59">
        <f t="shared" si="2"/>
        <v>0.14768140253748013</v>
      </c>
      <c r="V34" s="59"/>
      <c r="W34" s="49">
        <f t="shared" si="21"/>
        <v>6.9230541125047992E-2</v>
      </c>
      <c r="X34" s="49">
        <f t="shared" si="22"/>
        <v>0.10384581168757197</v>
      </c>
      <c r="Y34" s="49">
        <f t="shared" si="23"/>
        <v>5.7691394635959473E-2</v>
      </c>
      <c r="Z34" s="49">
        <f t="shared" si="24"/>
        <v>0.11330295269426154</v>
      </c>
      <c r="AA34" s="49">
        <f t="shared" si="25"/>
        <v>2.2152210380622022E-2</v>
      </c>
      <c r="AB34" s="49">
        <f t="shared" si="26"/>
        <v>0.12552919215685812</v>
      </c>
      <c r="AC34" s="80">
        <f t="shared" si="5"/>
        <v>0.85000000000000009</v>
      </c>
      <c r="AD34" s="80">
        <f t="shared" si="14"/>
        <v>0.85</v>
      </c>
      <c r="AE34" s="80">
        <f t="shared" si="15"/>
        <v>0.85</v>
      </c>
      <c r="AF34" s="54">
        <f>(Q34-MAX(Q$2:Q33))/MAX(Q$2:Q33)</f>
        <v>1.3432780051107594E-2</v>
      </c>
      <c r="AG34" s="54">
        <f>(R34-MAX(R$2:R33))/MAX(R$2:R33)</f>
        <v>-2.171246353014843E-2</v>
      </c>
      <c r="AH34" s="54">
        <f>(S34-MAX(S$2:S33))/MAX(S$2:S33)</f>
        <v>-2.3959222523915946E-3</v>
      </c>
      <c r="AI34" s="54">
        <f>(T34-MAX(T$2:T33))/MAX(T$2:T33)</f>
        <v>-4.3980887503491019E-3</v>
      </c>
      <c r="AJ34" s="54">
        <f>(U34-MAX(U$2:U33))/MAX(U$2:U33)</f>
        <v>-1.0416853217419387E-2</v>
      </c>
      <c r="AK34" s="54">
        <f t="shared" si="16"/>
        <v>2.2654632018726337</v>
      </c>
      <c r="AL34" s="71">
        <f t="shared" si="6"/>
        <v>1883.6249999999886</v>
      </c>
      <c r="AM34" s="49">
        <f t="shared" si="7"/>
        <v>2.2654632018726337</v>
      </c>
      <c r="AN34" s="49">
        <f t="shared" si="8"/>
        <v>3.2080949820859943</v>
      </c>
      <c r="AO34" s="49">
        <f t="shared" si="9"/>
        <v>2.8771139867768887</v>
      </c>
      <c r="AP34" s="49">
        <f t="shared" si="10"/>
        <v>2.934367020696536</v>
      </c>
      <c r="AQ34" s="49">
        <f t="shared" si="11"/>
        <v>3.0943061052400482</v>
      </c>
      <c r="AS34" s="49">
        <f t="shared" si="17"/>
        <v>-0.11378887684594607</v>
      </c>
      <c r="AT34" s="49">
        <f t="shared" si="12"/>
        <v>0.15993908454351224</v>
      </c>
      <c r="AU34" s="54">
        <f>(AM34-MAX(AM$3:AM34))/MAX(AM$3:AM34)</f>
        <v>-0.17508139652562443</v>
      </c>
      <c r="AV34" s="54">
        <f>(AN34-MAX(AN$3:AN34))/MAX(AN$3:AN34)</f>
        <v>-0.33118744338153105</v>
      </c>
      <c r="AW34" s="54">
        <f>(AO34-MAX(AO$3:AO34))/MAX(AO$3:AO34)</f>
        <v>-0.26431080863340811</v>
      </c>
      <c r="AX34" s="54">
        <f>(AP34-MAX(AP$3:AP34))/MAX(AP$3:AP34)</f>
        <v>-0.27515591439363229</v>
      </c>
      <c r="AY34" s="54">
        <f>(AQ34-MAX(AQ$3:AQ34))/MAX(AQ$3:AQ34)</f>
        <v>-0.30676965059141997</v>
      </c>
    </row>
    <row r="35" spans="1:51">
      <c r="A35" s="49">
        <f>Data!F161</f>
        <v>1883.7083333333219</v>
      </c>
      <c r="B35" s="53">
        <f t="shared" si="3"/>
        <v>0.44199999999999995</v>
      </c>
      <c r="C35" s="50">
        <f>1/Data!N161</f>
        <v>6.453822847979454E-2</v>
      </c>
      <c r="D35" s="50">
        <f>Data!H161/100</f>
        <v>3.6233333333333333E-2</v>
      </c>
      <c r="E35">
        <f>Data!K162/Data!K161</f>
        <v>0.97782248342374911</v>
      </c>
      <c r="F35">
        <f>Data!T162/Data!T161</f>
        <v>1.0030887817358447</v>
      </c>
      <c r="G35" s="49">
        <f>Data!E164</f>
        <v>9.229089256</v>
      </c>
      <c r="H35" s="52">
        <v>0</v>
      </c>
      <c r="I35" s="52">
        <v>1</v>
      </c>
      <c r="J35" s="52">
        <v>0.6</v>
      </c>
      <c r="K35" s="54">
        <f t="shared" si="13"/>
        <v>0.66261227030770231</v>
      </c>
      <c r="L35" s="54">
        <f t="shared" si="28"/>
        <v>0.85</v>
      </c>
      <c r="M35" s="53">
        <f t="shared" si="29"/>
        <v>0.85</v>
      </c>
      <c r="N35" s="54" cm="1">
        <f t="array" ref="N35">stock_min(C35,O35)</f>
        <v>0.85</v>
      </c>
      <c r="O35" s="54" cm="1">
        <f t="array" ref="O35">stock_max(C35,D35)</f>
        <v>0.85</v>
      </c>
      <c r="P35" s="49">
        <f t="shared" si="4"/>
        <v>1883.7083333333219</v>
      </c>
      <c r="Q35" s="49">
        <f t="shared" si="19"/>
        <v>0.21021134288635823</v>
      </c>
      <c r="R35" s="49">
        <f t="shared" si="20"/>
        <v>0.16021059213481634</v>
      </c>
      <c r="S35" s="59">
        <f t="shared" si="0"/>
        <v>0.17098714863353431</v>
      </c>
      <c r="T35" s="59">
        <f t="shared" si="1"/>
        <v>0.16865976534477281</v>
      </c>
      <c r="U35" s="59">
        <f t="shared" si="2"/>
        <v>0.1449659001404503</v>
      </c>
      <c r="V35" s="59"/>
      <c r="W35" s="49">
        <f t="shared" si="21"/>
        <v>6.8394859453413726E-2</v>
      </c>
      <c r="X35" s="49">
        <f t="shared" si="22"/>
        <v>0.10259228918012059</v>
      </c>
      <c r="Y35" s="49">
        <f t="shared" si="23"/>
        <v>5.6903735320108569E-2</v>
      </c>
      <c r="Z35" s="49">
        <f t="shared" si="24"/>
        <v>0.11175603002466425</v>
      </c>
      <c r="AA35" s="49">
        <f t="shared" si="25"/>
        <v>2.1744885021067549E-2</v>
      </c>
      <c r="AB35" s="49">
        <f t="shared" si="26"/>
        <v>0.12322101511938276</v>
      </c>
      <c r="AC35" s="80">
        <f t="shared" si="5"/>
        <v>0.85</v>
      </c>
      <c r="AD35" s="80">
        <f t="shared" si="14"/>
        <v>0.85</v>
      </c>
      <c r="AE35" s="80">
        <f t="shared" si="15"/>
        <v>0.85</v>
      </c>
      <c r="AF35" s="54">
        <f>(Q35-MAX(Q$2:Q34))/MAX(Q$2:Q34)</f>
        <v>3.0887817358447168E-3</v>
      </c>
      <c r="AG35" s="54">
        <f>(R35-MAX(R$2:R34))/MAX(R$2:R34)</f>
        <v>-4.3408451586548151E-2</v>
      </c>
      <c r="AH35" s="54">
        <f>(S35-MAX(S$2:S34))/MAX(S$2:S34)</f>
        <v>-1.4437998332880939E-2</v>
      </c>
      <c r="AI35" s="54">
        <f>(T35-MAX(T$2:T34))/MAX(T$2:T34)</f>
        <v>-1.7991019294377898E-2</v>
      </c>
      <c r="AJ35" s="54">
        <f>(U35-MAX(U$2:U34))/MAX(U$2:U34)</f>
        <v>-2.861288441008384E-2</v>
      </c>
      <c r="AK35" s="54">
        <f t="shared" si="16"/>
        <v>2.2895614459671254</v>
      </c>
      <c r="AL35" s="71">
        <f t="shared" si="6"/>
        <v>1883.7083333333219</v>
      </c>
      <c r="AM35" s="49">
        <f t="shared" si="7"/>
        <v>2.2895614459671254</v>
      </c>
      <c r="AN35" s="49">
        <f t="shared" si="8"/>
        <v>3.2261077682332435</v>
      </c>
      <c r="AO35" s="49">
        <f t="shared" si="9"/>
        <v>2.899137124340331</v>
      </c>
      <c r="AP35" s="49">
        <f t="shared" si="10"/>
        <v>2.9558995859220434</v>
      </c>
      <c r="AQ35" s="49">
        <f t="shared" si="11"/>
        <v>3.1140621349673552</v>
      </c>
      <c r="AS35" s="49">
        <f t="shared" si="17"/>
        <v>-0.11204563326588834</v>
      </c>
      <c r="AT35" s="49">
        <f t="shared" si="12"/>
        <v>0.1581625490453118</v>
      </c>
      <c r="AU35" s="54">
        <f>(AM35-MAX(AM$3:AM35))/MAX(AM$3:AM35)</f>
        <v>-0.16630655090103841</v>
      </c>
      <c r="AV35" s="54">
        <f>(AN35-MAX(AN$3:AN35))/MAX(AN$3:AN35)</f>
        <v>-0.32743219996690803</v>
      </c>
      <c r="AW35" s="54">
        <f>(AO35-MAX(AO$3:AO35))/MAX(AO$3:AO35)</f>
        <v>-0.25867940704839315</v>
      </c>
      <c r="AX35" s="54">
        <f>(AP35-MAX(AP$3:AP35))/MAX(AP$3:AP35)</f>
        <v>-0.26983696402322582</v>
      </c>
      <c r="AY35" s="54">
        <f>(AQ35-MAX(AQ$3:AQ35))/MAX(AQ$3:AQ35)</f>
        <v>-0.30234362455359692</v>
      </c>
    </row>
    <row r="36" spans="1:51">
      <c r="A36" s="49">
        <f>Data!F162</f>
        <v>1883.7916666666551</v>
      </c>
      <c r="B36" s="53">
        <f t="shared" si="3"/>
        <v>0.40900000000000003</v>
      </c>
      <c r="C36" s="50">
        <f>1/Data!N162</f>
        <v>6.6453765326405498E-2</v>
      </c>
      <c r="D36" s="50">
        <f>Data!H162/100</f>
        <v>3.6225E-2</v>
      </c>
      <c r="E36">
        <f>Data!K163/Data!K162</f>
        <v>1.0305868210083224</v>
      </c>
      <c r="F36">
        <f>Data!T163/Data!T162</f>
        <v>1.0135301607354819</v>
      </c>
      <c r="G36" s="49">
        <f>Data!E165</f>
        <v>9.229089256</v>
      </c>
      <c r="H36" s="52">
        <v>0</v>
      </c>
      <c r="I36" s="52">
        <v>1</v>
      </c>
      <c r="J36" s="52">
        <v>0.6</v>
      </c>
      <c r="K36" s="54">
        <f t="shared" si="13"/>
        <v>0.66261227030770231</v>
      </c>
      <c r="L36" s="54">
        <f t="shared" si="28"/>
        <v>0.85</v>
      </c>
      <c r="M36" s="53">
        <f t="shared" si="29"/>
        <v>0.85</v>
      </c>
      <c r="N36" s="54" cm="1">
        <f t="array" ref="N36">stock_min(C36,O36)</f>
        <v>0.85</v>
      </c>
      <c r="O36" s="54" cm="1">
        <f t="array" ref="O36">stock_max(C36,D36)</f>
        <v>0.85</v>
      </c>
      <c r="P36" s="49">
        <f t="shared" si="4"/>
        <v>1883.7916666666551</v>
      </c>
      <c r="Q36" s="49">
        <f t="shared" si="19"/>
        <v>0.21305553614403214</v>
      </c>
      <c r="R36" s="49">
        <f t="shared" si="20"/>
        <v>0.1651109248400813</v>
      </c>
      <c r="S36" s="59">
        <f t="shared" si="0"/>
        <v>0.17505051406140609</v>
      </c>
      <c r="T36" s="59">
        <f t="shared" si="1"/>
        <v>0.17284794371706833</v>
      </c>
      <c r="U36" s="59">
        <f t="shared" si="2"/>
        <v>0.14902905106388029</v>
      </c>
      <c r="V36" s="59"/>
      <c r="W36" s="49">
        <f t="shared" si="21"/>
        <v>7.0020205624562445E-2</v>
      </c>
      <c r="X36" s="49">
        <f t="shared" si="22"/>
        <v>0.10503030843684365</v>
      </c>
      <c r="Y36" s="49">
        <f t="shared" si="23"/>
        <v>5.8316775312683734E-2</v>
      </c>
      <c r="Z36" s="49">
        <f t="shared" si="24"/>
        <v>0.1145311684043846</v>
      </c>
      <c r="AA36" s="49">
        <f t="shared" si="25"/>
        <v>2.2354357659582047E-2</v>
      </c>
      <c r="AB36" s="49">
        <f t="shared" si="26"/>
        <v>0.12667469340429824</v>
      </c>
      <c r="AC36" s="80">
        <f t="shared" si="5"/>
        <v>0.85</v>
      </c>
      <c r="AD36" s="80">
        <f t="shared" si="14"/>
        <v>0.85</v>
      </c>
      <c r="AE36" s="80">
        <f t="shared" si="15"/>
        <v>0.85</v>
      </c>
      <c r="AF36" s="54">
        <f>(Q36-MAX(Q$2:Q35))/MAX(Q$2:Q35)</f>
        <v>1.3530160735481796E-2</v>
      </c>
      <c r="AG36" s="54">
        <f>(R36-MAX(R$2:R35))/MAX(R$2:R35)</f>
        <v>-1.4149357117151973E-2</v>
      </c>
      <c r="AH36" s="54">
        <f>(S36-MAX(S$2:S35))/MAX(S$2:S35)</f>
        <v>8.98305170861248E-3</v>
      </c>
      <c r="AI36" s="54">
        <f>(T36-MAX(T$2:T35))/MAX(T$2:T35)</f>
        <v>6.3943388020468251E-3</v>
      </c>
      <c r="AJ36" s="54">
        <f>(U36-MAX(U$2:U35))/MAX(U$2:U35)</f>
        <v>-1.3865335793490955E-3</v>
      </c>
      <c r="AK36" s="54">
        <f t="shared" si="16"/>
        <v>2.2903952200948674</v>
      </c>
      <c r="AL36" s="71">
        <f t="shared" si="6"/>
        <v>1883.7916666666551</v>
      </c>
      <c r="AM36" s="49">
        <f t="shared" si="7"/>
        <v>2.2903952200948674</v>
      </c>
      <c r="AN36" s="49">
        <f t="shared" si="8"/>
        <v>3.1919865260524847</v>
      </c>
      <c r="AO36" s="49">
        <f t="shared" si="9"/>
        <v>2.8810347948905393</v>
      </c>
      <c r="AP36" s="49">
        <f t="shared" si="10"/>
        <v>2.9354269467020981</v>
      </c>
      <c r="AQ36" s="49">
        <f t="shared" si="11"/>
        <v>3.0861644122419292</v>
      </c>
      <c r="AS36" s="49">
        <f t="shared" si="17"/>
        <v>-0.10582211381055551</v>
      </c>
      <c r="AT36" s="49">
        <f t="shared" si="12"/>
        <v>0.15073746553983103</v>
      </c>
      <c r="AU36" s="54">
        <f>(AM36-MAX(AM$3:AM36))/MAX(AM$3:AM36)</f>
        <v>-0.1660029503885686</v>
      </c>
      <c r="AV36" s="54">
        <f>(AN36-MAX(AN$3:AN36))/MAX(AN$3:AN36)</f>
        <v>-0.33454567863426116</v>
      </c>
      <c r="AW36" s="54">
        <f>(AO36-MAX(AO$3:AO36))/MAX(AO$3:AO36)</f>
        <v>-0.26330824281088866</v>
      </c>
      <c r="AX36" s="54">
        <f>(AP36-MAX(AP$3:AP36))/MAX(AP$3:AP36)</f>
        <v>-0.27489409264778619</v>
      </c>
      <c r="AY36" s="54">
        <f>(AQ36-MAX(AQ$3:AQ36))/MAX(AQ$3:AQ36)</f>
        <v>-0.30859366815461631</v>
      </c>
    </row>
    <row r="37" spans="1:51">
      <c r="A37" s="49">
        <f>Data!F163</f>
        <v>1883.8749999999884</v>
      </c>
      <c r="B37" s="53">
        <f t="shared" si="3"/>
        <v>0.43400000000000005</v>
      </c>
      <c r="C37" s="50">
        <f>1/Data!N163</f>
        <v>6.4900431104687573E-2</v>
      </c>
      <c r="D37" s="50">
        <f>Data!H163/100</f>
        <v>3.6216666666666668E-2</v>
      </c>
      <c r="E37">
        <f>Data!K164/Data!K163</f>
        <v>0.97293047579503911</v>
      </c>
      <c r="F37">
        <f>Data!T164/Data!T163</f>
        <v>0.99275291590950254</v>
      </c>
      <c r="G37" s="49">
        <f>Data!E166</f>
        <v>9.229089256</v>
      </c>
      <c r="H37" s="52">
        <v>0</v>
      </c>
      <c r="I37" s="52">
        <v>1</v>
      </c>
      <c r="J37" s="52">
        <v>0.6</v>
      </c>
      <c r="K37" s="54">
        <f t="shared" si="13"/>
        <v>0.66261227030770231</v>
      </c>
      <c r="L37" s="54">
        <f t="shared" si="28"/>
        <v>0.85</v>
      </c>
      <c r="M37" s="53">
        <f t="shared" si="29"/>
        <v>0.85</v>
      </c>
      <c r="N37" s="54" cm="1">
        <f t="array" ref="N37">stock_min(C37,O37)</f>
        <v>0.85</v>
      </c>
      <c r="O37" s="54" cm="1">
        <f t="array" ref="O37">stock_max(C37,D37)</f>
        <v>0.85</v>
      </c>
      <c r="P37" s="49">
        <f t="shared" si="4"/>
        <v>1883.8749999999884</v>
      </c>
      <c r="Q37" s="49">
        <f t="shared" si="19"/>
        <v>0.21151150475765032</v>
      </c>
      <c r="R37" s="49">
        <f t="shared" si="20"/>
        <v>0.16064145066361923</v>
      </c>
      <c r="S37" s="59">
        <f t="shared" si="0"/>
        <v>0.17169995126672533</v>
      </c>
      <c r="T37" s="59">
        <f t="shared" si="1"/>
        <v>0.16932501290714574</v>
      </c>
      <c r="U37" s="59">
        <f t="shared" si="2"/>
        <v>0.14543802347486859</v>
      </c>
      <c r="V37" s="59"/>
      <c r="W37" s="49">
        <f t="shared" si="21"/>
        <v>6.8679980506690136E-2</v>
      </c>
      <c r="X37" s="49">
        <f t="shared" si="22"/>
        <v>0.10301997076003519</v>
      </c>
      <c r="Y37" s="49">
        <f t="shared" si="23"/>
        <v>5.7128181684860904E-2</v>
      </c>
      <c r="Z37" s="49">
        <f t="shared" si="24"/>
        <v>0.11219683122228484</v>
      </c>
      <c r="AA37" s="49">
        <f t="shared" si="25"/>
        <v>2.181570352123029E-2</v>
      </c>
      <c r="AB37" s="49">
        <f t="shared" si="26"/>
        <v>0.1236223199536383</v>
      </c>
      <c r="AC37" s="80">
        <f t="shared" si="5"/>
        <v>0.85</v>
      </c>
      <c r="AD37" s="80">
        <f t="shared" si="14"/>
        <v>0.85</v>
      </c>
      <c r="AE37" s="80">
        <f t="shared" si="15"/>
        <v>0.85</v>
      </c>
      <c r="AF37" s="54">
        <f>(Q37-MAX(Q$2:Q36))/MAX(Q$2:Q36)</f>
        <v>-7.2470840904974359E-3</v>
      </c>
      <c r="AG37" s="54">
        <f>(R37-MAX(R$2:R36))/MAX(R$2:R36)</f>
        <v>-4.0835864957145536E-2</v>
      </c>
      <c r="AH37" s="54">
        <f>(S37-MAX(S$2:S36))/MAX(S$2:S36)</f>
        <v>-1.9140548159175475E-2</v>
      </c>
      <c r="AI37" s="54">
        <f>(T37-MAX(T$2:T36))/MAX(T$2:T36)</f>
        <v>-2.03816761377804E-2</v>
      </c>
      <c r="AJ37" s="54">
        <f>(U37-MAX(U$2:U36))/MAX(U$2:U36)</f>
        <v>-2.5449281634679785E-2</v>
      </c>
      <c r="AK37" s="54">
        <f t="shared" si="16"/>
        <v>2.3120027194168613</v>
      </c>
      <c r="AL37" s="71">
        <f t="shared" si="6"/>
        <v>1883.8749999999884</v>
      </c>
      <c r="AM37" s="49">
        <f t="shared" si="7"/>
        <v>2.3120027194168613</v>
      </c>
      <c r="AN37" s="49">
        <f t="shared" si="8"/>
        <v>3.4475350904992585</v>
      </c>
      <c r="AO37" s="49">
        <f t="shared" si="9"/>
        <v>3.0293120981039237</v>
      </c>
      <c r="AP37" s="49">
        <f t="shared" si="10"/>
        <v>3.0995518531868291</v>
      </c>
      <c r="AQ37" s="49">
        <f t="shared" si="11"/>
        <v>3.2999821878683471</v>
      </c>
      <c r="AS37" s="49">
        <f t="shared" si="17"/>
        <v>-0.14755290263091148</v>
      </c>
      <c r="AT37" s="49">
        <f t="shared" si="12"/>
        <v>0.20043033468151794</v>
      </c>
      <c r="AU37" s="54">
        <f>(AM37-MAX(AM$3:AM37))/MAX(AM$3:AM37)</f>
        <v>-0.15813505469706543</v>
      </c>
      <c r="AV37" s="54">
        <f>(AN37-MAX(AN$3:AN37))/MAX(AN$3:AN37)</f>
        <v>-0.28126979694054233</v>
      </c>
      <c r="AW37" s="54">
        <f>(AO37-MAX(AO$3:AO37))/MAX(AO$3:AO37)</f>
        <v>-0.22539316200407009</v>
      </c>
      <c r="AX37" s="54">
        <f>(AP37-MAX(AP$3:AP37))/MAX(AP$3:AP37)</f>
        <v>-0.23435214035378973</v>
      </c>
      <c r="AY37" s="54">
        <f>(AQ37-MAX(AQ$3:AQ37))/MAX(AQ$3:AQ37)</f>
        <v>-0.26069117684767817</v>
      </c>
    </row>
    <row r="38" spans="1:51">
      <c r="A38" s="49">
        <f>Data!F164</f>
        <v>1883.9583333333217</v>
      </c>
      <c r="B38" s="53">
        <f t="shared" si="3"/>
        <v>0.39800000000000002</v>
      </c>
      <c r="C38" s="50">
        <f>1/Data!N164</f>
        <v>6.7130295600275863E-2</v>
      </c>
      <c r="D38" s="50">
        <f>Data!H164/100</f>
        <v>3.6208333333333335E-2</v>
      </c>
      <c r="E38">
        <f>Data!K165/Data!K164</f>
        <v>0.97516073657927593</v>
      </c>
      <c r="F38">
        <f>Data!T165/Data!T164</f>
        <v>1.0030867065331059</v>
      </c>
      <c r="G38" s="49">
        <f>Data!E167</f>
        <v>9.229089256</v>
      </c>
      <c r="H38" s="52">
        <v>0</v>
      </c>
      <c r="I38" s="52">
        <v>1</v>
      </c>
      <c r="J38" s="52">
        <v>0.6</v>
      </c>
      <c r="K38" s="54">
        <f t="shared" si="13"/>
        <v>0.66261227030770231</v>
      </c>
      <c r="L38" s="54">
        <f t="shared" si="28"/>
        <v>0.85</v>
      </c>
      <c r="M38" s="53">
        <f t="shared" si="29"/>
        <v>0.85</v>
      </c>
      <c r="N38" s="54" cm="1">
        <f t="array" ref="N38">stock_min(C38,O38)</f>
        <v>0.85</v>
      </c>
      <c r="O38" s="54" cm="1">
        <f t="array" ref="O38">stock_max(C38,D38)</f>
        <v>0.85</v>
      </c>
      <c r="P38" s="49">
        <f t="shared" si="4"/>
        <v>1883.9583333333217</v>
      </c>
      <c r="Q38" s="49">
        <f t="shared" si="19"/>
        <v>0.21216437870121282</v>
      </c>
      <c r="R38" s="49">
        <f t="shared" si="20"/>
        <v>0.15665123535429834</v>
      </c>
      <c r="S38" s="59">
        <f t="shared" si="0"/>
        <v>0.16935300601994513</v>
      </c>
      <c r="T38" s="59">
        <f t="shared" si="1"/>
        <v>0.16671446419307601</v>
      </c>
      <c r="U38" s="59">
        <f t="shared" si="2"/>
        <v>0.14243467477944241</v>
      </c>
      <c r="V38" s="59"/>
      <c r="W38" s="49">
        <f t="shared" si="21"/>
        <v>6.7741202407978054E-2</v>
      </c>
      <c r="X38" s="49">
        <f t="shared" si="22"/>
        <v>0.10161180361196707</v>
      </c>
      <c r="Y38" s="49">
        <f t="shared" si="23"/>
        <v>5.6247414580969768E-2</v>
      </c>
      <c r="Z38" s="49">
        <f t="shared" si="24"/>
        <v>0.11046704961210624</v>
      </c>
      <c r="AA38" s="49">
        <f t="shared" si="25"/>
        <v>2.1365201216916364E-2</v>
      </c>
      <c r="AB38" s="49">
        <f t="shared" si="26"/>
        <v>0.12106947356252605</v>
      </c>
      <c r="AC38" s="80">
        <f t="shared" si="5"/>
        <v>0.85</v>
      </c>
      <c r="AD38" s="80">
        <f t="shared" si="14"/>
        <v>0.85</v>
      </c>
      <c r="AE38" s="80">
        <f t="shared" si="15"/>
        <v>0.85</v>
      </c>
      <c r="AF38" s="54">
        <f>(Q38-MAX(Q$2:Q37))/MAX(Q$2:Q37)</f>
        <v>-4.1827471791996175E-3</v>
      </c>
      <c r="AG38" s="54">
        <f>(R38-MAX(R$2:R37))/MAX(R$2:R37)</f>
        <v>-6.4660795571185994E-2</v>
      </c>
      <c r="AH38" s="54">
        <f>(S38-MAX(S$2:S37))/MAX(S$2:S37)</f>
        <v>-3.2547793829741802E-2</v>
      </c>
      <c r="AI38" s="54">
        <f>(T38-MAX(T$2:T37))/MAX(T$2:T37)</f>
        <v>-3.5484827832445033E-2</v>
      </c>
      <c r="AJ38" s="54">
        <f>(U38-MAX(U$2:U37))/MAX(U$2:U37)</f>
        <v>-4.5574112533078887E-2</v>
      </c>
      <c r="AK38" s="54">
        <f t="shared" si="16"/>
        <v>2.2566873308898843</v>
      </c>
      <c r="AL38" s="71">
        <f t="shared" si="6"/>
        <v>1883.9583333333217</v>
      </c>
      <c r="AM38" s="49">
        <f t="shared" si="7"/>
        <v>2.2566873308898843</v>
      </c>
      <c r="AN38" s="49">
        <f t="shared" si="8"/>
        <v>3.5270954382705835</v>
      </c>
      <c r="AO38" s="49">
        <f t="shared" si="9"/>
        <v>3.0412989669955093</v>
      </c>
      <c r="AP38" s="49">
        <f t="shared" si="10"/>
        <v>3.1210046710752901</v>
      </c>
      <c r="AQ38" s="49">
        <f t="shared" si="11"/>
        <v>3.352307225694795</v>
      </c>
      <c r="AS38" s="49">
        <f t="shared" si="17"/>
        <v>-0.17478821257578847</v>
      </c>
      <c r="AT38" s="49">
        <f t="shared" si="12"/>
        <v>0.23130255461950489</v>
      </c>
      <c r="AU38" s="54">
        <f>(AM38-MAX(AM$3:AM38))/MAX(AM$3:AM38)</f>
        <v>-0.17827693694728164</v>
      </c>
      <c r="AV38" s="54">
        <f>(AN38-MAX(AN$3:AN38))/MAX(AN$3:AN38)</f>
        <v>-0.26468333054988857</v>
      </c>
      <c r="AW38" s="54">
        <f>(AO38-MAX(AO$3:AO38))/MAX(AO$3:AO38)</f>
        <v>-0.22232807319549386</v>
      </c>
      <c r="AX38" s="54">
        <f>(AP38-MAX(AP$3:AP38))/MAX(AP$3:AP38)</f>
        <v>-0.22905288908209628</v>
      </c>
      <c r="AY38" s="54">
        <f>(AQ38-MAX(AQ$3:AQ38))/MAX(AQ$3:AQ38)</f>
        <v>-0.24896857959273344</v>
      </c>
    </row>
    <row r="39" spans="1:51">
      <c r="A39" s="49">
        <f>Data!F165</f>
        <v>1884.0416666666549</v>
      </c>
      <c r="B39" s="53">
        <f t="shared" si="3"/>
        <v>0.375</v>
      </c>
      <c r="C39" s="50">
        <f>1/Data!N165</f>
        <v>6.9286520630801152E-2</v>
      </c>
      <c r="D39" s="50">
        <f>Data!H165/100</f>
        <v>3.6200000000000003E-2</v>
      </c>
      <c r="E39">
        <f>Data!K166/Data!K165</f>
        <v>1.0322828185328186</v>
      </c>
      <c r="F39">
        <f>Data!T166/Data!T165</f>
        <v>1.0037103920018629</v>
      </c>
      <c r="G39" s="49">
        <f>Data!E168</f>
        <v>9.0388396689999997</v>
      </c>
      <c r="H39" s="52">
        <v>0</v>
      </c>
      <c r="I39" s="52">
        <v>1</v>
      </c>
      <c r="J39" s="52">
        <v>0.6</v>
      </c>
      <c r="K39" s="54">
        <f t="shared" si="13"/>
        <v>0.66261227030770231</v>
      </c>
      <c r="L39" s="54">
        <f t="shared" si="28"/>
        <v>0.85</v>
      </c>
      <c r="M39" s="53">
        <f t="shared" si="29"/>
        <v>0.85</v>
      </c>
      <c r="N39" s="54" cm="1">
        <f t="array" ref="N39">stock_min(C39,O39)</f>
        <v>0.85</v>
      </c>
      <c r="O39" s="54" cm="1">
        <f t="array" ref="O39">stock_max(C39,D39)</f>
        <v>0.85</v>
      </c>
      <c r="P39" s="49">
        <f t="shared" si="4"/>
        <v>1884.0416666666549</v>
      </c>
      <c r="Q39" s="49">
        <f t="shared" si="19"/>
        <v>0.21295159171502601</v>
      </c>
      <c r="R39" s="49">
        <f t="shared" si="20"/>
        <v>0.161708378758183</v>
      </c>
      <c r="S39" s="59">
        <f t="shared" si="0"/>
        <v>0.17288466785235379</v>
      </c>
      <c r="T39" s="59">
        <f t="shared" si="1"/>
        <v>0.17048935186674619</v>
      </c>
      <c r="U39" s="59">
        <f t="shared" si="2"/>
        <v>0.14642241189603875</v>
      </c>
      <c r="V39" s="59"/>
      <c r="W39" s="49">
        <f t="shared" si="21"/>
        <v>6.9153867140941516E-2</v>
      </c>
      <c r="X39" s="49">
        <f t="shared" si="22"/>
        <v>0.10373080071141227</v>
      </c>
      <c r="Y39" s="49">
        <f t="shared" si="23"/>
        <v>5.7521015363032793E-2</v>
      </c>
      <c r="Z39" s="49">
        <f t="shared" si="24"/>
        <v>0.11296833650371339</v>
      </c>
      <c r="AA39" s="49">
        <f t="shared" si="25"/>
        <v>2.1963361784405815E-2</v>
      </c>
      <c r="AB39" s="49">
        <f t="shared" si="26"/>
        <v>0.12445905011163293</v>
      </c>
      <c r="AC39" s="80">
        <f t="shared" si="5"/>
        <v>0.85</v>
      </c>
      <c r="AD39" s="80">
        <f t="shared" si="14"/>
        <v>0.85</v>
      </c>
      <c r="AE39" s="80">
        <f t="shared" si="15"/>
        <v>0.85</v>
      </c>
      <c r="AF39" s="54">
        <f>(Q39-MAX(Q$2:Q38))/MAX(Q$2:Q38)</f>
        <v>-4.878748090162803E-4</v>
      </c>
      <c r="AG39" s="54">
        <f>(R39-MAX(R$2:R38))/MAX(R$2:R38)</f>
        <v>-3.4465409767979717E-2</v>
      </c>
      <c r="AH39" s="54">
        <f>(S39-MAX(S$2:S38))/MAX(S$2:S38)</f>
        <v>-1.2372692651976694E-2</v>
      </c>
      <c r="AI39" s="54">
        <f>(T39-MAX(T$2:T38))/MAX(T$2:T38)</f>
        <v>-1.3645472428546072E-2</v>
      </c>
      <c r="AJ39" s="54">
        <f>(U39-MAX(U$2:U38))/MAX(U$2:U38)</f>
        <v>-1.8853094337293614E-2</v>
      </c>
      <c r="AK39" s="54">
        <f t="shared" si="16"/>
        <v>2.2028269808859471</v>
      </c>
      <c r="AL39" s="71">
        <f t="shared" si="6"/>
        <v>1884.0416666666549</v>
      </c>
      <c r="AM39" s="49">
        <f t="shared" si="7"/>
        <v>2.2028269808859471</v>
      </c>
      <c r="AN39" s="49">
        <f t="shared" si="8"/>
        <v>3.2643300226885272</v>
      </c>
      <c r="AO39" s="49">
        <f t="shared" si="9"/>
        <v>2.8752855071379666</v>
      </c>
      <c r="AP39" s="49">
        <f t="shared" si="10"/>
        <v>2.9408206407378077</v>
      </c>
      <c r="AQ39" s="49">
        <f t="shared" si="11"/>
        <v>3.1274220260013772</v>
      </c>
      <c r="AS39" s="49">
        <f t="shared" si="17"/>
        <v>-0.13690799668715004</v>
      </c>
      <c r="AT39" s="49">
        <f t="shared" si="12"/>
        <v>0.18660138526356951</v>
      </c>
      <c r="AU39" s="54">
        <f>(AM39-MAX(AM$3:AM39))/MAX(AM$3:AM39)</f>
        <v>-0.19788899891816808</v>
      </c>
      <c r="AV39" s="54">
        <f>(AN39-MAX(AN$3:AN39))/MAX(AN$3:AN39)</f>
        <v>-0.31946375643119396</v>
      </c>
      <c r="AW39" s="54">
        <f>(AO39-MAX(AO$3:AO39))/MAX(AO$3:AO39)</f>
        <v>-0.26477835795998028</v>
      </c>
      <c r="AX39" s="54">
        <f>(AP39-MAX(AP$3:AP39))/MAX(AP$3:AP39)</f>
        <v>-0.27356174833169361</v>
      </c>
      <c r="AY39" s="54">
        <f>(AQ39-MAX(AQ$3:AQ39))/MAX(AQ$3:AQ39)</f>
        <v>-0.29935055224123203</v>
      </c>
    </row>
    <row r="40" spans="1:51">
      <c r="A40" s="49">
        <f>Data!F166</f>
        <v>1884.1249999999882</v>
      </c>
      <c r="B40" s="53">
        <f t="shared" si="3"/>
        <v>0.39400000000000002</v>
      </c>
      <c r="C40" s="50">
        <f>1/Data!N166</f>
        <v>6.7540367834685172E-2</v>
      </c>
      <c r="D40" s="50">
        <f>Data!H166/100</f>
        <v>3.6116666666666665E-2</v>
      </c>
      <c r="E40">
        <f>Data!K167/Data!K166</f>
        <v>1.0013314536340852</v>
      </c>
      <c r="F40">
        <f>Data!T167/Data!T166</f>
        <v>1.0037037188195472</v>
      </c>
      <c r="G40" s="49">
        <f>Data!E169</f>
        <v>8.8485090910000004</v>
      </c>
      <c r="H40" s="52">
        <v>0</v>
      </c>
      <c r="I40" s="52">
        <v>1</v>
      </c>
      <c r="J40" s="52">
        <v>0.6</v>
      </c>
      <c r="K40" s="54">
        <f t="shared" si="13"/>
        <v>0.66261227030770231</v>
      </c>
      <c r="L40" s="54">
        <f t="shared" si="28"/>
        <v>0.85</v>
      </c>
      <c r="M40" s="53">
        <f t="shared" si="29"/>
        <v>0.85</v>
      </c>
      <c r="N40" s="54" cm="1">
        <f t="array" ref="N40">stock_min(C40,O40)</f>
        <v>0.85</v>
      </c>
      <c r="O40" s="54" cm="1">
        <f t="array" ref="O40">stock_max(C40,D40)</f>
        <v>0.85</v>
      </c>
      <c r="P40" s="49">
        <f t="shared" si="4"/>
        <v>1884.1249999999882</v>
      </c>
      <c r="Q40" s="49">
        <f t="shared" si="19"/>
        <v>0.21374030453291348</v>
      </c>
      <c r="R40" s="49">
        <f t="shared" si="20"/>
        <v>0.16192368596674261</v>
      </c>
      <c r="S40" s="59">
        <f t="shared" si="0"/>
        <v>0.17327890708310195</v>
      </c>
      <c r="T40" s="59">
        <f t="shared" si="1"/>
        <v>0.17085280563604013</v>
      </c>
      <c r="U40" s="59">
        <f t="shared" si="2"/>
        <v>0.14666946946698609</v>
      </c>
      <c r="V40" s="59"/>
      <c r="W40" s="49">
        <f t="shared" si="21"/>
        <v>6.9311562833240789E-2</v>
      </c>
      <c r="X40" s="49">
        <f t="shared" si="22"/>
        <v>0.10396734424986116</v>
      </c>
      <c r="Y40" s="49">
        <f t="shared" si="23"/>
        <v>5.7643640205102986E-2</v>
      </c>
      <c r="Z40" s="49">
        <f t="shared" si="24"/>
        <v>0.11320916543093715</v>
      </c>
      <c r="AA40" s="49">
        <f t="shared" si="25"/>
        <v>2.2000420420047916E-2</v>
      </c>
      <c r="AB40" s="49">
        <f t="shared" si="26"/>
        <v>0.12466904904693817</v>
      </c>
      <c r="AC40" s="80">
        <f t="shared" si="5"/>
        <v>0.85</v>
      </c>
      <c r="AD40" s="80">
        <f t="shared" si="14"/>
        <v>0.85</v>
      </c>
      <c r="AE40" s="80">
        <f t="shared" si="15"/>
        <v>0.85</v>
      </c>
      <c r="AF40" s="54">
        <f>(Q40-MAX(Q$2:Q39))/MAX(Q$2:Q39)</f>
        <v>3.2140370594191995E-3</v>
      </c>
      <c r="AG40" s="54">
        <f>(R40-MAX(R$2:R39))/MAX(R$2:R39)</f>
        <v>-3.3179845228980313E-2</v>
      </c>
      <c r="AH40" s="54">
        <f>(S40-MAX(S$2:S39))/MAX(S$2:S39)</f>
        <v>-1.0120547133513003E-2</v>
      </c>
      <c r="AI40" s="54">
        <f>(T40-MAX(T$2:T39))/MAX(T$2:T39)</f>
        <v>-1.154273541312124E-2</v>
      </c>
      <c r="AJ40" s="54">
        <f>(U40-MAX(U$2:U39))/MAX(U$2:U39)</f>
        <v>-1.7197611627258535E-2</v>
      </c>
      <c r="AK40" s="54">
        <f t="shared" si="16"/>
        <v>2.2246799053650141</v>
      </c>
      <c r="AL40" s="71">
        <f t="shared" si="6"/>
        <v>1884.1249999999882</v>
      </c>
      <c r="AM40" s="49">
        <f t="shared" si="7"/>
        <v>2.2246799053650141</v>
      </c>
      <c r="AN40" s="49">
        <f t="shared" si="8"/>
        <v>3.3012377610613113</v>
      </c>
      <c r="AO40" s="49">
        <f t="shared" si="9"/>
        <v>2.9061982693877093</v>
      </c>
      <c r="AP40" s="49">
        <f t="shared" si="10"/>
        <v>2.9726933440207621</v>
      </c>
      <c r="AQ40" s="49">
        <f t="shared" si="11"/>
        <v>3.1621303432011865</v>
      </c>
      <c r="AS40" s="49">
        <f t="shared" si="17"/>
        <v>-0.13910741786012482</v>
      </c>
      <c r="AT40" s="49">
        <f t="shared" si="12"/>
        <v>0.18943699918042434</v>
      </c>
      <c r="AU40" s="54">
        <f>(AM40-MAX(AM$3:AM40))/MAX(AM$3:AM40)</f>
        <v>-0.189931737053044</v>
      </c>
      <c r="AV40" s="54">
        <f>(AN40-MAX(AN$3:AN40))/MAX(AN$3:AN40)</f>
        <v>-0.31176935866618238</v>
      </c>
      <c r="AW40" s="54">
        <f>(AO40-MAX(AO$3:AO40))/MAX(AO$3:AO40)</f>
        <v>-0.25687384490733683</v>
      </c>
      <c r="AX40" s="54">
        <f>(AP40-MAX(AP$3:AP40))/MAX(AP$3:AP40)</f>
        <v>-0.26568858853130428</v>
      </c>
      <c r="AY40" s="54">
        <f>(AQ40-MAX(AQ$3:AQ40))/MAX(AQ$3:AQ40)</f>
        <v>-0.29157470265121838</v>
      </c>
    </row>
    <row r="41" spans="1:51">
      <c r="A41" s="49">
        <f>Data!F167</f>
        <v>1884.2083333333214</v>
      </c>
      <c r="B41" s="53">
        <f t="shared" si="3"/>
        <v>0.38800000000000001</v>
      </c>
      <c r="C41" s="50">
        <f>1/Data!N167</f>
        <v>6.7860912621415137E-2</v>
      </c>
      <c r="D41" s="50">
        <f>Data!H167/100</f>
        <v>3.6033333333333334E-2</v>
      </c>
      <c r="E41">
        <f>Data!K168/Data!K167</f>
        <v>0.98000220100354196</v>
      </c>
      <c r="F41">
        <f>Data!T168/Data!T167</f>
        <v>1.0248228711585006</v>
      </c>
      <c r="G41" s="49">
        <f>Data!E170</f>
        <v>8.8485090910000004</v>
      </c>
      <c r="H41" s="52">
        <v>0</v>
      </c>
      <c r="I41" s="52">
        <v>1</v>
      </c>
      <c r="J41" s="52">
        <v>0.6</v>
      </c>
      <c r="K41" s="54">
        <f t="shared" si="13"/>
        <v>0.66261227030770231</v>
      </c>
      <c r="L41" s="54">
        <f t="shared" si="28"/>
        <v>0.85</v>
      </c>
      <c r="M41" s="53">
        <f t="shared" si="29"/>
        <v>0.85</v>
      </c>
      <c r="N41" s="54" cm="1">
        <f t="array" ref="N41">stock_min(C41,O41)</f>
        <v>0.85</v>
      </c>
      <c r="O41" s="54" cm="1">
        <f t="array" ref="O41">stock_max(C41,D41)</f>
        <v>0.85</v>
      </c>
      <c r="P41" s="49">
        <f t="shared" si="4"/>
        <v>1884.2083333333214</v>
      </c>
      <c r="Q41" s="49">
        <f t="shared" si="19"/>
        <v>0.21904595257371268</v>
      </c>
      <c r="R41" s="49">
        <f t="shared" si="20"/>
        <v>0.15868556864201411</v>
      </c>
      <c r="S41" s="59">
        <f t="shared" si="0"/>
        <v>0.17292030102460154</v>
      </c>
      <c r="T41" s="59">
        <f t="shared" si="1"/>
        <v>0.17001975215511372</v>
      </c>
      <c r="U41" s="59">
        <f t="shared" si="2"/>
        <v>0.14472247648458553</v>
      </c>
      <c r="V41" s="59"/>
      <c r="W41" s="49">
        <f t="shared" si="21"/>
        <v>6.9168120409840619E-2</v>
      </c>
      <c r="X41" s="49">
        <f t="shared" si="22"/>
        <v>0.10375218061476092</v>
      </c>
      <c r="Y41" s="49">
        <f t="shared" si="23"/>
        <v>5.7362578182460953E-2</v>
      </c>
      <c r="Z41" s="49">
        <f t="shared" si="24"/>
        <v>0.11265717397265276</v>
      </c>
      <c r="AA41" s="49">
        <f t="shared" si="25"/>
        <v>2.1708371472687834E-2</v>
      </c>
      <c r="AB41" s="49">
        <f t="shared" si="26"/>
        <v>0.12301410501189769</v>
      </c>
      <c r="AC41" s="80">
        <f t="shared" si="5"/>
        <v>0.85</v>
      </c>
      <c r="AD41" s="80">
        <f t="shared" si="14"/>
        <v>0.85</v>
      </c>
      <c r="AE41" s="80">
        <f t="shared" si="15"/>
        <v>0.85</v>
      </c>
      <c r="AF41" s="54">
        <f>(Q41-MAX(Q$2:Q40))/MAX(Q$2:Q40)</f>
        <v>2.4822871158500601E-2</v>
      </c>
      <c r="AG41" s="54">
        <f>(R41-MAX(R$2:R40))/MAX(R$2:R40)</f>
        <v>-5.2514120349815584E-2</v>
      </c>
      <c r="AH41" s="54">
        <f>(S41-MAX(S$2:S40))/MAX(S$2:S40)</f>
        <v>-1.216913328262088E-2</v>
      </c>
      <c r="AI41" s="54">
        <f>(T41-MAX(T$2:T40))/MAX(T$2:T40)</f>
        <v>-1.6362309560268865E-2</v>
      </c>
      <c r="AJ41" s="54">
        <f>(U41-MAX(U$2:U40))/MAX(U$2:U40)</f>
        <v>-3.0244016991661578E-2</v>
      </c>
      <c r="AK41" s="54">
        <f t="shared" si="16"/>
        <v>2.2007674091389817</v>
      </c>
      <c r="AL41" s="71">
        <f t="shared" si="6"/>
        <v>1884.2083333333214</v>
      </c>
      <c r="AM41" s="49">
        <f t="shared" si="7"/>
        <v>2.2007674091389817</v>
      </c>
      <c r="AN41" s="49">
        <f t="shared" si="8"/>
        <v>3.5062152244677423</v>
      </c>
      <c r="AO41" s="49">
        <f t="shared" si="9"/>
        <v>2.9996906732300976</v>
      </c>
      <c r="AP41" s="49">
        <f t="shared" si="10"/>
        <v>3.0820361365335032</v>
      </c>
      <c r="AQ41" s="49">
        <f t="shared" si="11"/>
        <v>3.3225871653442489</v>
      </c>
      <c r="AS41" s="49">
        <f t="shared" si="17"/>
        <v>-0.18362805912349334</v>
      </c>
      <c r="AT41" s="49">
        <f t="shared" si="12"/>
        <v>0.24055102881074575</v>
      </c>
      <c r="AU41" s="54">
        <f>(AM41-MAX(AM$3:AM41))/MAX(AM$3:AM41)</f>
        <v>-0.19863894667625023</v>
      </c>
      <c r="AV41" s="54">
        <f>(AN41-MAX(AN$3:AN41))/MAX(AN$3:AN41)</f>
        <v>-0.26903636537404396</v>
      </c>
      <c r="AW41" s="54">
        <f>(AO41-MAX(AO$3:AO41))/MAX(AO$3:AO41)</f>
        <v>-0.23296747508749582</v>
      </c>
      <c r="AX41" s="54">
        <f>(AP41-MAX(AP$3:AP41))/MAX(AP$3:AP41)</f>
        <v>-0.23867885324681651</v>
      </c>
      <c r="AY41" s="54">
        <f>(AQ41-MAX(AQ$3:AQ41))/MAX(AQ$3:AQ41)</f>
        <v>-0.25562688912014681</v>
      </c>
    </row>
    <row r="42" spans="1:51">
      <c r="A42" s="49">
        <f>Data!F168</f>
        <v>1884.2916666666547</v>
      </c>
      <c r="B42" s="53">
        <f t="shared" si="3"/>
        <v>0.371</v>
      </c>
      <c r="C42" s="50">
        <f>1/Data!N168</f>
        <v>6.9669643426214678E-2</v>
      </c>
      <c r="D42" s="50">
        <f>Data!H168/100</f>
        <v>3.5949999999999996E-2</v>
      </c>
      <c r="E42">
        <f>Data!K169/Data!K168</f>
        <v>0.94415138932337039</v>
      </c>
      <c r="F42">
        <f>Data!T169/Data!T168</f>
        <v>1.0252796561120774</v>
      </c>
      <c r="G42" s="49">
        <f>Data!E171</f>
        <v>8.7534247930000006</v>
      </c>
      <c r="H42" s="52">
        <v>0</v>
      </c>
      <c r="I42" s="52">
        <v>1</v>
      </c>
      <c r="J42" s="52">
        <v>0.6</v>
      </c>
      <c r="K42" s="54">
        <f t="shared" si="13"/>
        <v>0.66261227030770231</v>
      </c>
      <c r="L42" s="54">
        <f t="shared" si="28"/>
        <v>0.85</v>
      </c>
      <c r="M42" s="53">
        <f t="shared" si="29"/>
        <v>0.85</v>
      </c>
      <c r="N42" s="54" cm="1">
        <f t="array" ref="N42">stock_min(C42,O42)</f>
        <v>0.85</v>
      </c>
      <c r="O42" s="54" cm="1">
        <f t="array" ref="O42">stock_max(C42,D42)</f>
        <v>0.85</v>
      </c>
      <c r="P42" s="49">
        <f t="shared" si="4"/>
        <v>1884.2916666666547</v>
      </c>
      <c r="Q42" s="49">
        <f t="shared" si="19"/>
        <v>0.22458335892751854</v>
      </c>
      <c r="R42" s="49">
        <f t="shared" si="20"/>
        <v>0.14982320009892669</v>
      </c>
      <c r="S42" s="59">
        <f t="shared" si="0"/>
        <v>0.16887443218047593</v>
      </c>
      <c r="T42" s="59">
        <f t="shared" si="1"/>
        <v>0.16517811175614047</v>
      </c>
      <c r="U42" s="59">
        <f t="shared" si="2"/>
        <v>0.1384010897916248</v>
      </c>
      <c r="V42" s="59"/>
      <c r="W42" s="49">
        <f t="shared" si="21"/>
        <v>6.754977287219037E-2</v>
      </c>
      <c r="X42" s="49">
        <f t="shared" si="22"/>
        <v>0.10132465930828556</v>
      </c>
      <c r="Y42" s="49">
        <f t="shared" si="23"/>
        <v>5.572906812026486E-2</v>
      </c>
      <c r="Z42" s="49">
        <f t="shared" si="24"/>
        <v>0.10944904363587561</v>
      </c>
      <c r="AA42" s="49">
        <f t="shared" si="25"/>
        <v>2.0760163468743723E-2</v>
      </c>
      <c r="AB42" s="49">
        <f t="shared" si="26"/>
        <v>0.11764092632288108</v>
      </c>
      <c r="AC42" s="80">
        <f t="shared" si="5"/>
        <v>0.85</v>
      </c>
      <c r="AD42" s="80">
        <f t="shared" si="14"/>
        <v>0.85</v>
      </c>
      <c r="AE42" s="80">
        <f t="shared" si="15"/>
        <v>0.85</v>
      </c>
      <c r="AF42" s="54">
        <f>(Q42-MAX(Q$2:Q41))/MAX(Q$2:Q41)</f>
        <v>2.5279656112077383E-2</v>
      </c>
      <c r="AG42" s="54">
        <f>(R42-MAX(R$2:R41))/MAX(R$2:R41)</f>
        <v>-0.1054298903640026</v>
      </c>
      <c r="AH42" s="54">
        <f>(S42-MAX(S$2:S41))/MAX(S$2:S41)</f>
        <v>-3.5281712333410514E-2</v>
      </c>
      <c r="AI42" s="54">
        <f>(T42-MAX(T$2:T41))/MAX(T$2:T41)</f>
        <v>-4.4373290164692165E-2</v>
      </c>
      <c r="AJ42" s="54">
        <f>(U42-MAX(U$2:U41))/MAX(U$2:U41)</f>
        <v>-7.2602348021609725E-2</v>
      </c>
      <c r="AK42" s="54">
        <f t="shared" si="16"/>
        <v>2.2020438638913422</v>
      </c>
      <c r="AL42" s="71">
        <f t="shared" si="6"/>
        <v>1884.2916666666547</v>
      </c>
      <c r="AM42" s="49">
        <f t="shared" si="7"/>
        <v>2.2020438638913422</v>
      </c>
      <c r="AN42" s="49">
        <f t="shared" si="8"/>
        <v>3.7367558132504795</v>
      </c>
      <c r="AO42" s="49">
        <f t="shared" si="9"/>
        <v>3.1148303147962917</v>
      </c>
      <c r="AP42" s="49">
        <f t="shared" si="10"/>
        <v>3.2131678229693179</v>
      </c>
      <c r="AQ42" s="49">
        <f t="shared" si="11"/>
        <v>3.5062307534566499</v>
      </c>
      <c r="AS42" s="49">
        <f t="shared" si="17"/>
        <v>-0.23052505979382953</v>
      </c>
      <c r="AT42" s="49">
        <f t="shared" si="12"/>
        <v>0.29306293048733201</v>
      </c>
      <c r="AU42" s="54">
        <f>(AM42-MAX(AM$3:AM42))/MAX(AM$3:AM42)</f>
        <v>-0.19817415374964473</v>
      </c>
      <c r="AV42" s="54">
        <f>(AN42-MAX(AN$3:AN42))/MAX(AN$3:AN42)</f>
        <v>-0.22097406003424011</v>
      </c>
      <c r="AW42" s="54">
        <f>(AO42-MAX(AO$3:AO42))/MAX(AO$3:AO42)</f>
        <v>-0.20352582272774128</v>
      </c>
      <c r="AX42" s="54">
        <f>(AP42-MAX(AP$3:AP42))/MAX(AP$3:AP42)</f>
        <v>-0.20628684956146059</v>
      </c>
      <c r="AY42" s="54">
        <f>(AQ42-MAX(AQ$3:AQ42))/MAX(AQ$3:AQ42)</f>
        <v>-0.21448444735001401</v>
      </c>
    </row>
    <row r="43" spans="1:51">
      <c r="A43" s="49">
        <f>Data!F169</f>
        <v>1884.3749999999879</v>
      </c>
      <c r="B43" s="53">
        <f t="shared" si="3"/>
        <v>0.32099999999999995</v>
      </c>
      <c r="C43" s="50">
        <f>1/Data!N169</f>
        <v>7.4266339649303834E-2</v>
      </c>
      <c r="D43" s="50">
        <f>Data!H169/100</f>
        <v>3.5866666666666672E-2</v>
      </c>
      <c r="E43">
        <f>Data!K170/Data!K169</f>
        <v>0.9648745519713261</v>
      </c>
      <c r="F43">
        <f>Data!T170/Data!T169</f>
        <v>1.0036837001547976</v>
      </c>
      <c r="G43" s="49">
        <f>Data!E172</f>
        <v>8.7534247930000006</v>
      </c>
      <c r="H43" s="52">
        <v>0</v>
      </c>
      <c r="I43" s="52">
        <v>1</v>
      </c>
      <c r="J43" s="52">
        <v>0.6</v>
      </c>
      <c r="K43" s="54">
        <f t="shared" si="13"/>
        <v>0.66261227030770231</v>
      </c>
      <c r="L43" s="54">
        <f t="shared" si="28"/>
        <v>0.85</v>
      </c>
      <c r="M43" s="53">
        <f t="shared" si="29"/>
        <v>0.85</v>
      </c>
      <c r="N43" s="54" cm="1">
        <f t="array" ref="N43">stock_min(C43,O43)</f>
        <v>0.85</v>
      </c>
      <c r="O43" s="54" cm="1">
        <f t="array" ref="O43">stock_max(C43,D43)</f>
        <v>0.85</v>
      </c>
      <c r="P43" s="49">
        <f t="shared" si="4"/>
        <v>1884.3749999999879</v>
      </c>
      <c r="Q43" s="49">
        <f t="shared" si="19"/>
        <v>0.22541065668156479</v>
      </c>
      <c r="R43" s="49">
        <f t="shared" si="20"/>
        <v>0.14456059307036223</v>
      </c>
      <c r="S43" s="59">
        <f t="shared" si="0"/>
        <v>0.1655641912347055</v>
      </c>
      <c r="T43" s="59">
        <f t="shared" si="1"/>
        <v>0.16153895423898179</v>
      </c>
      <c r="U43" s="59">
        <f t="shared" si="2"/>
        <v>0.13434537376540881</v>
      </c>
      <c r="V43" s="59"/>
      <c r="W43" s="49">
        <f t="shared" si="21"/>
        <v>6.622567649388221E-2</v>
      </c>
      <c r="X43" s="49">
        <f t="shared" si="22"/>
        <v>9.9338514740823294E-2</v>
      </c>
      <c r="Y43" s="49">
        <f t="shared" si="23"/>
        <v>5.4501261027558034E-2</v>
      </c>
      <c r="Z43" s="49">
        <f t="shared" si="24"/>
        <v>0.10703769321142376</v>
      </c>
      <c r="AA43" s="49">
        <f t="shared" si="25"/>
        <v>2.0151806064811324E-2</v>
      </c>
      <c r="AB43" s="49">
        <f t="shared" si="26"/>
        <v>0.11419356770059748</v>
      </c>
      <c r="AC43" s="80">
        <f t="shared" si="5"/>
        <v>0.85</v>
      </c>
      <c r="AD43" s="80">
        <f t="shared" si="14"/>
        <v>0.85</v>
      </c>
      <c r="AE43" s="80">
        <f t="shared" si="15"/>
        <v>0.85</v>
      </c>
      <c r="AF43" s="54">
        <f>(Q43-MAX(Q$2:Q42))/MAX(Q$2:Q42)</f>
        <v>3.6837001547975184E-3</v>
      </c>
      <c r="AG43" s="54">
        <f>(R43-MAX(R$2:R42))/MAX(R$2:R42)</f>
        <v>-0.13685206625802693</v>
      </c>
      <c r="AH43" s="54">
        <f>(S43-MAX(S$2:S42))/MAX(S$2:S42)</f>
        <v>-5.419191641661146E-2</v>
      </c>
      <c r="AI43" s="54">
        <f>(T43-MAX(T$2:T42))/MAX(T$2:T42)</f>
        <v>-6.5427387997152073E-2</v>
      </c>
      <c r="AJ43" s="54">
        <f>(U43-MAX(U$2:U42))/MAX(U$2:U42)</f>
        <v>-9.9778879112996002E-2</v>
      </c>
      <c r="AK43" s="54">
        <f t="shared" si="16"/>
        <v>2.1989990952271934</v>
      </c>
      <c r="AL43" s="71">
        <f t="shared" si="6"/>
        <v>1884.3749999999879</v>
      </c>
      <c r="AM43" s="49">
        <f t="shared" si="7"/>
        <v>2.1989990952271934</v>
      </c>
      <c r="AN43" s="49">
        <f t="shared" si="8"/>
        <v>3.8951322865618225</v>
      </c>
      <c r="AO43" s="49">
        <f t="shared" si="9"/>
        <v>3.1910227153463224</v>
      </c>
      <c r="AP43" s="49">
        <f t="shared" si="10"/>
        <v>3.3006591456927401</v>
      </c>
      <c r="AQ43" s="49">
        <f t="shared" si="11"/>
        <v>3.6310364326883722</v>
      </c>
      <c r="AS43" s="49">
        <f t="shared" si="17"/>
        <v>-0.26409585387345036</v>
      </c>
      <c r="AT43" s="49">
        <f t="shared" si="12"/>
        <v>0.33037728699563207</v>
      </c>
      <c r="AU43" s="54">
        <f>(AM43-MAX(AM$3:AM43))/MAX(AM$3:AM43)</f>
        <v>-0.19928283929892049</v>
      </c>
      <c r="AV43" s="54">
        <f>(AN43-MAX(AN$3:AN43))/MAX(AN$3:AN43)</f>
        <v>-0.187956280132131</v>
      </c>
      <c r="AW43" s="54">
        <f>(AO43-MAX(AO$3:AO43))/MAX(AO$3:AO43)</f>
        <v>-0.18404313076400491</v>
      </c>
      <c r="AX43" s="54">
        <f>(AP43-MAX(AP$3:AP43))/MAX(AP$3:AP43)</f>
        <v>-0.18467484009888932</v>
      </c>
      <c r="AY43" s="54">
        <f>(AQ43-MAX(AQ$3:AQ43))/MAX(AQ$3:AQ43)</f>
        <v>-0.18652370859974415</v>
      </c>
    </row>
    <row r="44" spans="1:51">
      <c r="A44" s="49">
        <f>Data!F170</f>
        <v>1884.4583333333212</v>
      </c>
      <c r="B44" s="53">
        <f t="shared" si="3"/>
        <v>0.29400000000000004</v>
      </c>
      <c r="C44" s="50">
        <f>1/Data!N170</f>
        <v>7.7478079321938245E-2</v>
      </c>
      <c r="D44" s="50">
        <f>Data!H170/100</f>
        <v>3.5783333333333334E-2</v>
      </c>
      <c r="E44">
        <f>Data!K171/Data!K170</f>
        <v>1.0168744374843768</v>
      </c>
      <c r="F44">
        <f>Data!T171/Data!T170</f>
        <v>1.0145794946342261</v>
      </c>
      <c r="G44" s="49">
        <f>Data!E173</f>
        <v>8.6582595040000001</v>
      </c>
      <c r="H44" s="52">
        <v>0</v>
      </c>
      <c r="I44" s="52">
        <v>1</v>
      </c>
      <c r="J44" s="52">
        <v>0.6</v>
      </c>
      <c r="K44" s="54">
        <f t="shared" si="13"/>
        <v>0.66261227030770231</v>
      </c>
      <c r="L44" s="54">
        <f t="shared" si="28"/>
        <v>0.85</v>
      </c>
      <c r="M44" s="53">
        <f t="shared" si="29"/>
        <v>0.85</v>
      </c>
      <c r="N44" s="54" cm="1">
        <f t="array" ref="N44">stock_min(C44,O44)</f>
        <v>0.85</v>
      </c>
      <c r="O44" s="54" cm="1">
        <f t="array" ref="O44">stock_max(C44,D44)</f>
        <v>0.85</v>
      </c>
      <c r="P44" s="49">
        <f t="shared" si="4"/>
        <v>1884.4583333333212</v>
      </c>
      <c r="Q44" s="49">
        <f t="shared" si="19"/>
        <v>0.22869703014115106</v>
      </c>
      <c r="R44" s="49">
        <f t="shared" si="20"/>
        <v>0.14699997176083249</v>
      </c>
      <c r="S44" s="59">
        <f t="shared" si="0"/>
        <v>0.16820600968658092</v>
      </c>
      <c r="T44" s="59">
        <f t="shared" si="1"/>
        <v>0.1641397559442597</v>
      </c>
      <c r="U44" s="59">
        <f t="shared" si="2"/>
        <v>0.13656612913308236</v>
      </c>
      <c r="V44" s="59"/>
      <c r="W44" s="49">
        <f t="shared" si="21"/>
        <v>6.7282403874632371E-2</v>
      </c>
      <c r="X44" s="49">
        <f t="shared" si="22"/>
        <v>0.10092360581194855</v>
      </c>
      <c r="Y44" s="49">
        <f t="shared" si="23"/>
        <v>5.5378739610281606E-2</v>
      </c>
      <c r="Z44" s="49">
        <f t="shared" si="24"/>
        <v>0.1087610163339781</v>
      </c>
      <c r="AA44" s="49">
        <f t="shared" si="25"/>
        <v>2.0484919369962357E-2</v>
      </c>
      <c r="AB44" s="49">
        <f t="shared" si="26"/>
        <v>0.11608120976312</v>
      </c>
      <c r="AC44" s="80">
        <f t="shared" si="5"/>
        <v>0.85</v>
      </c>
      <c r="AD44" s="80">
        <f t="shared" si="14"/>
        <v>0.85</v>
      </c>
      <c r="AE44" s="80">
        <f t="shared" si="15"/>
        <v>0.85</v>
      </c>
      <c r="AF44" s="54">
        <f>(Q44-MAX(Q$2:Q43))/MAX(Q$2:Q43)</f>
        <v>1.4579494634226151E-2</v>
      </c>
      <c r="AG44" s="54">
        <f>(R44-MAX(R$2:R43))/MAX(R$2:R43)</f>
        <v>-0.12228693041032904</v>
      </c>
      <c r="AH44" s="54">
        <f>(S44-MAX(S$2:S43))/MAX(S$2:S43)</f>
        <v>-3.9100167237579114E-2</v>
      </c>
      <c r="AI44" s="54">
        <f>(T44-MAX(T$2:T43))/MAX(T$2:T43)</f>
        <v>-5.0380626957662301E-2</v>
      </c>
      <c r="AJ44" s="54">
        <f>(U44-MAX(U$2:U43))/MAX(U$2:U43)</f>
        <v>-8.4898047490212888E-2</v>
      </c>
      <c r="AK44" s="54">
        <f t="shared" si="16"/>
        <v>2.1723880718238116</v>
      </c>
      <c r="AL44" s="71">
        <f t="shared" si="6"/>
        <v>1884.4583333333212</v>
      </c>
      <c r="AM44" s="49">
        <f t="shared" si="7"/>
        <v>2.1723880718238116</v>
      </c>
      <c r="AN44" s="49">
        <f t="shared" si="8"/>
        <v>4.0053825257925082</v>
      </c>
      <c r="AO44" s="49">
        <f t="shared" si="9"/>
        <v>3.2298386584369485</v>
      </c>
      <c r="AP44" s="49">
        <f t="shared" si="10"/>
        <v>3.3491541395594613</v>
      </c>
      <c r="AQ44" s="49">
        <f t="shared" si="11"/>
        <v>3.7118463974287121</v>
      </c>
      <c r="AS44" s="49">
        <f t="shared" si="17"/>
        <v>-0.29353612836379606</v>
      </c>
      <c r="AT44" s="49">
        <f t="shared" si="12"/>
        <v>0.36269225786925086</v>
      </c>
      <c r="AU44" s="54">
        <f>(AM44-MAX(AM$3:AM44))/MAX(AM$3:AM44)</f>
        <v>-0.20897265824843872</v>
      </c>
      <c r="AV44" s="54">
        <f>(AN44-MAX(AN$3:AN44))/MAX(AN$3:AN44)</f>
        <v>-0.16497169121583682</v>
      </c>
      <c r="AW44" s="54">
        <f>(AO44-MAX(AO$3:AO44))/MAX(AO$3:AO44)</f>
        <v>-0.17411774375614952</v>
      </c>
      <c r="AX44" s="54">
        <f>(AP44-MAX(AP$3:AP44))/MAX(AP$3:AP44)</f>
        <v>-0.17269566052186899</v>
      </c>
      <c r="AY44" s="54">
        <f>(AQ44-MAX(AQ$3:AQ44))/MAX(AQ$3:AQ44)</f>
        <v>-0.16841951393142288</v>
      </c>
    </row>
    <row r="45" spans="1:51">
      <c r="A45" s="49">
        <f>Data!F171</f>
        <v>1884.5416666666545</v>
      </c>
      <c r="B45" s="53">
        <f t="shared" si="3"/>
        <v>0.30400000000000005</v>
      </c>
      <c r="C45" s="50">
        <f>1/Data!N171</f>
        <v>7.6664002214940685E-2</v>
      </c>
      <c r="D45" s="50">
        <f>Data!H171/100</f>
        <v>3.5699999999999996E-2</v>
      </c>
      <c r="E45">
        <f>Data!K172/Data!K171</f>
        <v>1.0686976831091182</v>
      </c>
      <c r="F45">
        <f>Data!T172/Data!T171</f>
        <v>1.0036703551143773</v>
      </c>
      <c r="G45" s="49">
        <f>Data!E174</f>
        <v>8.5630942149999996</v>
      </c>
      <c r="H45" s="52">
        <v>0</v>
      </c>
      <c r="I45" s="52">
        <v>1</v>
      </c>
      <c r="J45" s="52">
        <v>0.6</v>
      </c>
      <c r="K45" s="54">
        <f t="shared" si="13"/>
        <v>0.66261227030770231</v>
      </c>
      <c r="L45" s="54">
        <f t="shared" si="28"/>
        <v>0.85</v>
      </c>
      <c r="M45" s="53">
        <f t="shared" si="29"/>
        <v>0.85</v>
      </c>
      <c r="N45" s="54" cm="1">
        <f t="array" ref="N45">stock_min(C45,O45)</f>
        <v>0.85</v>
      </c>
      <c r="O45" s="54" cm="1">
        <f t="array" ref="O45">stock_max(C45,D45)</f>
        <v>0.85</v>
      </c>
      <c r="P45" s="49">
        <f t="shared" si="4"/>
        <v>1884.5416666666545</v>
      </c>
      <c r="Q45" s="49">
        <f t="shared" si="19"/>
        <v>0.22953642945537253</v>
      </c>
      <c r="R45" s="49">
        <f t="shared" si="20"/>
        <v>0.15709852923790749</v>
      </c>
      <c r="S45" s="59">
        <f t="shared" si="0"/>
        <v>0.17538617789204858</v>
      </c>
      <c r="T45" s="59">
        <f t="shared" si="1"/>
        <v>0.17181464541915331</v>
      </c>
      <c r="U45" s="59">
        <f t="shared" si="2"/>
        <v>0.14461582622488939</v>
      </c>
      <c r="V45" s="59"/>
      <c r="W45" s="49">
        <f t="shared" si="21"/>
        <v>7.0154471156819428E-2</v>
      </c>
      <c r="X45" s="49">
        <f t="shared" si="22"/>
        <v>0.10523170673522915</v>
      </c>
      <c r="Y45" s="49">
        <f t="shared" si="23"/>
        <v>5.7968153145855274E-2</v>
      </c>
      <c r="Z45" s="49">
        <f t="shared" si="24"/>
        <v>0.11384649227329804</v>
      </c>
      <c r="AA45" s="49">
        <f t="shared" si="25"/>
        <v>2.1692373933733411E-2</v>
      </c>
      <c r="AB45" s="49">
        <f t="shared" si="26"/>
        <v>0.12292345229115598</v>
      </c>
      <c r="AC45" s="80">
        <f t="shared" si="5"/>
        <v>0.85</v>
      </c>
      <c r="AD45" s="80">
        <f t="shared" si="14"/>
        <v>0.85</v>
      </c>
      <c r="AE45" s="80">
        <f t="shared" si="15"/>
        <v>0.85</v>
      </c>
      <c r="AF45" s="54">
        <f>(Q45-MAX(Q$2:Q44))/MAX(Q$2:Q44)</f>
        <v>3.6703551143772981E-3</v>
      </c>
      <c r="AG45" s="54">
        <f>(R45-MAX(R$2:R44))/MAX(R$2:R44)</f>
        <v>-6.1990076094926377E-2</v>
      </c>
      <c r="AH45" s="54">
        <f>(S45-MAX(S$2:S44))/MAX(S$2:S44)</f>
        <v>1.9175255350849043E-3</v>
      </c>
      <c r="AI45" s="54">
        <f>(T45-MAX(T$2:T44))/MAX(T$2:T44)</f>
        <v>-5.9780768905553271E-3</v>
      </c>
      <c r="AJ45" s="54">
        <f>(U45-MAX(U$2:U44))/MAX(U$2:U44)</f>
        <v>-3.0958658766332563E-2</v>
      </c>
      <c r="AK45" s="54">
        <f t="shared" si="16"/>
        <v>2.144215284975763</v>
      </c>
      <c r="AL45" s="71">
        <f t="shared" si="6"/>
        <v>1884.5416666666545</v>
      </c>
      <c r="AM45" s="49">
        <f t="shared" si="7"/>
        <v>2.144215284975763</v>
      </c>
      <c r="AN45" s="49">
        <f t="shared" si="8"/>
        <v>3.844718435355162</v>
      </c>
      <c r="AO45" s="49">
        <f t="shared" si="9"/>
        <v>3.1340386295538134</v>
      </c>
      <c r="AP45" s="49">
        <f t="shared" si="10"/>
        <v>3.2442213190392453</v>
      </c>
      <c r="AQ45" s="49">
        <f t="shared" si="11"/>
        <v>3.5772806596690612</v>
      </c>
      <c r="AS45" s="49">
        <f t="shared" si="17"/>
        <v>-0.26743777568610083</v>
      </c>
      <c r="AT45" s="49">
        <f t="shared" si="12"/>
        <v>0.3330593406298159</v>
      </c>
      <c r="AU45" s="54">
        <f>(AM45-MAX(AM$3:AM45))/MAX(AM$3:AM45)</f>
        <v>-0.21923115901042994</v>
      </c>
      <c r="AV45" s="54">
        <f>(AN45-MAX(AN$3:AN45))/MAX(AN$3:AN45)</f>
        <v>-0.19846638563174612</v>
      </c>
      <c r="AW45" s="54">
        <f>(AO45-MAX(AO$3:AO45))/MAX(AO$3:AO45)</f>
        <v>-0.1986141822378534</v>
      </c>
      <c r="AX45" s="54">
        <f>(AP45-MAX(AP$3:AP45))/MAX(AP$3:AP45)</f>
        <v>-0.19861604941787647</v>
      </c>
      <c r="AY45" s="54">
        <f>(AQ45-MAX(AQ$3:AQ45))/MAX(AQ$3:AQ45)</f>
        <v>-0.19856683944895093</v>
      </c>
    </row>
    <row r="46" spans="1:51">
      <c r="A46" s="49">
        <f>Data!F172</f>
        <v>1884.6249999999877</v>
      </c>
      <c r="B46" s="53">
        <f t="shared" si="3"/>
        <v>0.34499999999999997</v>
      </c>
      <c r="C46" s="50">
        <f>1/Data!N172</f>
        <v>7.2151043837387019E-2</v>
      </c>
      <c r="D46" s="50">
        <f>Data!H172/100</f>
        <v>3.5616666666666665E-2</v>
      </c>
      <c r="E46">
        <f>Data!K173/Data!K172</f>
        <v>0.98459672180731284</v>
      </c>
      <c r="F46">
        <f>Data!T173/Data!T172</f>
        <v>1.0146952237837243</v>
      </c>
      <c r="G46" s="49">
        <f>Data!E175</f>
        <v>8.3728446279999993</v>
      </c>
      <c r="H46" s="52">
        <v>0</v>
      </c>
      <c r="I46" s="52">
        <v>1</v>
      </c>
      <c r="J46" s="52">
        <v>0.6</v>
      </c>
      <c r="K46" s="54">
        <f t="shared" si="13"/>
        <v>0.66261227030770231</v>
      </c>
      <c r="L46" s="54">
        <f t="shared" si="28"/>
        <v>0.85</v>
      </c>
      <c r="M46" s="53">
        <f t="shared" si="29"/>
        <v>0.85</v>
      </c>
      <c r="N46" s="54" cm="1">
        <f t="array" ref="N46">stock_min(C46,O46)</f>
        <v>0.85</v>
      </c>
      <c r="O46" s="54" cm="1">
        <f t="array" ref="O46">stock_max(C46,D46)</f>
        <v>0.85</v>
      </c>
      <c r="P46" s="49">
        <f t="shared" si="4"/>
        <v>1884.6249999999877</v>
      </c>
      <c r="Q46" s="49">
        <f t="shared" si="19"/>
        <v>0.23290951865273629</v>
      </c>
      <c r="R46" s="49">
        <f t="shared" si="20"/>
        <v>0.154678696888394</v>
      </c>
      <c r="S46" s="59">
        <f t="shared" si="0"/>
        <v>0.17479620029159287</v>
      </c>
      <c r="T46" s="59">
        <f t="shared" si="1"/>
        <v>0.17091289121021364</v>
      </c>
      <c r="U46" s="59">
        <f t="shared" si="2"/>
        <v>0.14304117638219965</v>
      </c>
      <c r="V46" s="59"/>
      <c r="W46" s="49">
        <f t="shared" si="21"/>
        <v>6.9918480116637149E-2</v>
      </c>
      <c r="X46" s="49">
        <f t="shared" si="22"/>
        <v>0.10487772017495572</v>
      </c>
      <c r="Y46" s="49">
        <f t="shared" si="23"/>
        <v>5.766391234056064E-2</v>
      </c>
      <c r="Z46" s="49">
        <f t="shared" si="24"/>
        <v>0.113248978869653</v>
      </c>
      <c r="AA46" s="49">
        <f t="shared" si="25"/>
        <v>2.1456176457329952E-2</v>
      </c>
      <c r="AB46" s="49">
        <f t="shared" si="26"/>
        <v>0.12158499992486971</v>
      </c>
      <c r="AC46" s="80">
        <f t="shared" si="5"/>
        <v>0.85</v>
      </c>
      <c r="AD46" s="80">
        <f t="shared" si="14"/>
        <v>0.85</v>
      </c>
      <c r="AE46" s="80">
        <f t="shared" si="15"/>
        <v>0.85</v>
      </c>
      <c r="AF46" s="54">
        <f>(Q46-MAX(Q$2:Q45))/MAX(Q$2:Q45)</f>
        <v>1.4695223783724363E-2</v>
      </c>
      <c r="AG46" s="54">
        <f>(R46-MAX(R$2:R45))/MAX(R$2:R45)</f>
        <v>-7.6438503900337532E-2</v>
      </c>
      <c r="AH46" s="54">
        <f>(S46-MAX(S$2:S45))/MAX(S$2:S45)</f>
        <v>-3.3638774021225309E-3</v>
      </c>
      <c r="AI46" s="54">
        <f>(T46-MAX(T$2:T45))/MAX(T$2:T45)</f>
        <v>-1.1195114418150917E-2</v>
      </c>
      <c r="AJ46" s="54">
        <f>(U46-MAX(U$2:U45))/MAX(U$2:U45)</f>
        <v>-4.1510068216917481E-2</v>
      </c>
      <c r="AK46" s="54">
        <f t="shared" si="16"/>
        <v>2.0936994470160131</v>
      </c>
      <c r="AL46" s="71">
        <f t="shared" si="6"/>
        <v>1884.6249999999877</v>
      </c>
      <c r="AM46" s="49">
        <f t="shared" si="7"/>
        <v>2.0936994470160131</v>
      </c>
      <c r="AN46" s="49">
        <f t="shared" si="8"/>
        <v>4.0453549445615336</v>
      </c>
      <c r="AO46" s="49">
        <f t="shared" si="9"/>
        <v>3.2009137978419551</v>
      </c>
      <c r="AP46" s="49">
        <f t="shared" si="10"/>
        <v>3.328952233667303</v>
      </c>
      <c r="AQ46" s="49">
        <f t="shared" si="11"/>
        <v>3.7222659910610183</v>
      </c>
      <c r="AS46" s="49">
        <f t="shared" si="17"/>
        <v>-0.32308895350051525</v>
      </c>
      <c r="AT46" s="49">
        <f t="shared" si="12"/>
        <v>0.39331375739371532</v>
      </c>
      <c r="AU46" s="54">
        <f>(AM46-MAX(AM$3:AM46))/MAX(AM$3:AM46)</f>
        <v>-0.2376253904720794</v>
      </c>
      <c r="AV46" s="54">
        <f>(AN46-MAX(AN$3:AN46))/MAX(AN$3:AN46)</f>
        <v>-0.15663837947150913</v>
      </c>
      <c r="AW46" s="54">
        <f>(AO46-MAX(AO$3:AO46))/MAX(AO$3:AO46)</f>
        <v>-0.18151394265522788</v>
      </c>
      <c r="AX46" s="54">
        <f>(AP46-MAX(AP$3:AP46))/MAX(AP$3:AP46)</f>
        <v>-0.17768591290019334</v>
      </c>
      <c r="AY46" s="54">
        <f>(AQ46-MAX(AQ$3:AQ46))/MAX(AQ$3:AQ46)</f>
        <v>-0.16608516875394125</v>
      </c>
    </row>
    <row r="47" spans="1:51">
      <c r="A47" s="49">
        <f>Data!F173</f>
        <v>1884.708333333321</v>
      </c>
      <c r="B47" s="53">
        <f t="shared" si="3"/>
        <v>0.32799999999999996</v>
      </c>
      <c r="C47" s="50">
        <f>1/Data!N173</f>
        <v>7.3696558027495251E-2</v>
      </c>
      <c r="D47" s="50">
        <f>Data!H173/100</f>
        <v>3.5533333333333333E-2</v>
      </c>
      <c r="E47">
        <f>Data!K174/Data!K173</f>
        <v>0.9838218049722568</v>
      </c>
      <c r="F47">
        <f>Data!T174/Data!T173</f>
        <v>1.0148110756638458</v>
      </c>
      <c r="G47" s="49">
        <f>Data!E176</f>
        <v>8.2776793390000005</v>
      </c>
      <c r="H47" s="52">
        <v>0</v>
      </c>
      <c r="I47" s="52">
        <v>1</v>
      </c>
      <c r="J47" s="52">
        <v>0.6</v>
      </c>
      <c r="K47" s="54">
        <f t="shared" si="13"/>
        <v>0.66261227030770231</v>
      </c>
      <c r="L47" s="54">
        <f t="shared" si="28"/>
        <v>0.85</v>
      </c>
      <c r="M47" s="53">
        <f t="shared" si="29"/>
        <v>0.85</v>
      </c>
      <c r="N47" s="54" cm="1">
        <f t="array" ref="N47">stock_min(C47,O47)</f>
        <v>0.85</v>
      </c>
      <c r="O47" s="54" cm="1">
        <f t="array" ref="O47">stock_max(C47,D47)</f>
        <v>0.85</v>
      </c>
      <c r="P47" s="49">
        <f t="shared" si="4"/>
        <v>1884.708333333321</v>
      </c>
      <c r="Q47" s="49">
        <f t="shared" si="19"/>
        <v>0.23635915915633188</v>
      </c>
      <c r="R47" s="49">
        <f t="shared" si="20"/>
        <v>0.15217627476349638</v>
      </c>
      <c r="S47" s="59">
        <f t="shared" si="0"/>
        <v>0.17413503597984598</v>
      </c>
      <c r="T47" s="59">
        <f t="shared" si="1"/>
        <v>0.16993479171211703</v>
      </c>
      <c r="U47" s="59">
        <f t="shared" si="2"/>
        <v>0.14139193959393331</v>
      </c>
      <c r="V47" s="59"/>
      <c r="W47" s="49">
        <f t="shared" si="21"/>
        <v>6.9654014391938399E-2</v>
      </c>
      <c r="X47" s="49">
        <f t="shared" si="22"/>
        <v>0.10448102158790758</v>
      </c>
      <c r="Y47" s="49">
        <f t="shared" si="23"/>
        <v>5.7333913571484652E-2</v>
      </c>
      <c r="Z47" s="49">
        <f t="shared" si="24"/>
        <v>0.11260087814063238</v>
      </c>
      <c r="AA47" s="49">
        <f t="shared" si="25"/>
        <v>2.1208790939090002E-2</v>
      </c>
      <c r="AB47" s="49">
        <f t="shared" si="26"/>
        <v>0.12018314865484331</v>
      </c>
      <c r="AC47" s="80">
        <f t="shared" si="5"/>
        <v>0.85</v>
      </c>
      <c r="AD47" s="80">
        <f t="shared" si="14"/>
        <v>0.85</v>
      </c>
      <c r="AE47" s="80">
        <f t="shared" si="15"/>
        <v>0.85</v>
      </c>
      <c r="AF47" s="54">
        <f>(Q47-MAX(Q$2:Q46))/MAX(Q$2:Q46)</f>
        <v>1.4811075663845817E-2</v>
      </c>
      <c r="AG47" s="54">
        <f>(R47-MAX(R$2:R46))/MAX(R$2:R46)</f>
        <v>-9.1380061904352217E-2</v>
      </c>
      <c r="AH47" s="54">
        <f>(S47-MAX(S$2:S46))/MAX(S$2:S46)</f>
        <v>-7.1336403315242379E-3</v>
      </c>
      <c r="AI47" s="54">
        <f>(T47-MAX(T$2:T46))/MAX(T$2:T46)</f>
        <v>-1.6853842413767892E-2</v>
      </c>
      <c r="AJ47" s="54">
        <f>(U47-MAX(U$2:U46))/MAX(U$2:U46)</f>
        <v>-5.2561269672754145E-2</v>
      </c>
      <c r="AK47" s="54">
        <f t="shared" si="16"/>
        <v>2.0679261680482628</v>
      </c>
      <c r="AL47" s="71">
        <f t="shared" si="6"/>
        <v>1884.708333333321</v>
      </c>
      <c r="AM47" s="49">
        <f t="shared" si="7"/>
        <v>2.0679261680482628</v>
      </c>
      <c r="AN47" s="49">
        <f t="shared" si="8"/>
        <v>4.3682474742671999</v>
      </c>
      <c r="AO47" s="49">
        <f t="shared" si="9"/>
        <v>3.3362455256572985</v>
      </c>
      <c r="AP47" s="49">
        <f t="shared" si="10"/>
        <v>3.4890525580390159</v>
      </c>
      <c r="AQ47" s="49">
        <f t="shared" si="11"/>
        <v>3.9665606804334952</v>
      </c>
      <c r="AS47" s="49">
        <f t="shared" si="17"/>
        <v>-0.40168679383370476</v>
      </c>
      <c r="AT47" s="49">
        <f t="shared" si="12"/>
        <v>0.47750812239447926</v>
      </c>
      <c r="AU47" s="54">
        <f>(AM47-MAX(AM$3:AM47))/MAX(AM$3:AM47)</f>
        <v>-0.24701016320882382</v>
      </c>
      <c r="AV47" s="54">
        <f>(AN47-MAX(AN$3:AN47))/MAX(AN$3:AN47)</f>
        <v>-8.9322860600857784E-2</v>
      </c>
      <c r="AW47" s="54">
        <f>(AO47-MAX(AO$3:AO47))/MAX(AO$3:AO47)</f>
        <v>-0.14690909562438467</v>
      </c>
      <c r="AX47" s="54">
        <f>(AP47-MAX(AP$3:AP47))/MAX(AP$3:AP47)</f>
        <v>-0.13813810841425322</v>
      </c>
      <c r="AY47" s="54">
        <f>(AQ47-MAX(AQ$3:AQ47))/MAX(AQ$3:AQ47)</f>
        <v>-0.11135480688523249</v>
      </c>
    </row>
    <row r="48" spans="1:51">
      <c r="A48" s="49">
        <f>Data!F174</f>
        <v>1884.7916666666542</v>
      </c>
      <c r="B48" s="53">
        <f t="shared" si="3"/>
        <v>0.31299999999999994</v>
      </c>
      <c r="C48" s="50">
        <f>1/Data!N174</f>
        <v>7.533949112817917E-2</v>
      </c>
      <c r="D48" s="50">
        <f>Data!H174/100</f>
        <v>3.5450000000000002E-2</v>
      </c>
      <c r="E48">
        <f>Data!K175/Data!K174</f>
        <v>1.0079745159096167</v>
      </c>
      <c r="F48">
        <f>Data!T175/Data!T174</f>
        <v>1.0264554987822074</v>
      </c>
      <c r="G48" s="49">
        <f>Data!E177</f>
        <v>8.2776793390000005</v>
      </c>
      <c r="H48" s="52">
        <v>0</v>
      </c>
      <c r="I48" s="52">
        <v>1</v>
      </c>
      <c r="J48" s="52">
        <v>0.6</v>
      </c>
      <c r="K48" s="54">
        <f t="shared" si="13"/>
        <v>0.66261227030770231</v>
      </c>
      <c r="L48" s="54">
        <f t="shared" si="28"/>
        <v>0.85</v>
      </c>
      <c r="M48" s="53">
        <f t="shared" si="29"/>
        <v>0.85</v>
      </c>
      <c r="N48" s="54" cm="1">
        <f t="array" ref="N48">stock_min(C48,O48)</f>
        <v>0.85</v>
      </c>
      <c r="O48" s="54" cm="1">
        <f t="array" ref="O48">stock_max(C48,D48)</f>
        <v>0.85</v>
      </c>
      <c r="P48" s="49">
        <f t="shared" si="4"/>
        <v>1884.7916666666542</v>
      </c>
      <c r="Q48" s="49">
        <f t="shared" si="19"/>
        <v>0.24261215860355578</v>
      </c>
      <c r="R48" s="49">
        <f t="shared" si="20"/>
        <v>0.1533898068876641</v>
      </c>
      <c r="S48" s="59">
        <f t="shared" si="0"/>
        <v>0.17681095324167356</v>
      </c>
      <c r="T48" s="59">
        <f t="shared" si="1"/>
        <v>0.17234952648695592</v>
      </c>
      <c r="U48" s="59">
        <f t="shared" si="2"/>
        <v>0.14291143116781038</v>
      </c>
      <c r="V48" s="59"/>
      <c r="W48" s="49">
        <f t="shared" si="21"/>
        <v>7.0724381296669428E-2</v>
      </c>
      <c r="X48" s="49">
        <f t="shared" si="22"/>
        <v>0.10608657194500414</v>
      </c>
      <c r="Y48" s="49">
        <f t="shared" si="23"/>
        <v>5.8148615454976585E-2</v>
      </c>
      <c r="Z48" s="49">
        <f t="shared" si="24"/>
        <v>0.11420091103197934</v>
      </c>
      <c r="AA48" s="49">
        <f t="shared" si="25"/>
        <v>2.143671467517156E-2</v>
      </c>
      <c r="AB48" s="49">
        <f t="shared" si="26"/>
        <v>0.12147471649263882</v>
      </c>
      <c r="AC48" s="80">
        <f t="shared" si="5"/>
        <v>0.85</v>
      </c>
      <c r="AD48" s="80">
        <f t="shared" si="14"/>
        <v>0.85</v>
      </c>
      <c r="AE48" s="80">
        <f t="shared" si="15"/>
        <v>0.85</v>
      </c>
      <c r="AF48" s="54">
        <f>(Q48-MAX(Q$2:Q47))/MAX(Q$2:Q47)</f>
        <v>2.6455498782207411E-2</v>
      </c>
      <c r="AG48" s="54">
        <f>(R48-MAX(R$2:R47))/MAX(R$2:R47)</f>
        <v>-8.4134257752213434E-2</v>
      </c>
      <c r="AH48" s="54">
        <f>(S48-MAX(S$2:S47))/MAX(S$2:S47)</f>
        <v>8.1236467248972377E-3</v>
      </c>
      <c r="AI48" s="54">
        <f>(T48-MAX(T$2:T47))/MAX(T$2:T47)</f>
        <v>-2.8835589211767109E-3</v>
      </c>
      <c r="AJ48" s="54">
        <f>(U48-MAX(U$2:U47))/MAX(U$2:U47)</f>
        <v>-4.2379464602171409E-2</v>
      </c>
      <c r="AK48" s="54">
        <f t="shared" si="16"/>
        <v>1.9739432827521755</v>
      </c>
      <c r="AL48" s="71">
        <f t="shared" si="6"/>
        <v>1884.7916666666542</v>
      </c>
      <c r="AM48" s="49">
        <f t="shared" si="7"/>
        <v>1.9739432827521755</v>
      </c>
      <c r="AN48" s="49">
        <f t="shared" si="8"/>
        <v>4.4801758878985689</v>
      </c>
      <c r="AO48" s="49">
        <f t="shared" si="9"/>
        <v>3.3258507649440245</v>
      </c>
      <c r="AP48" s="49">
        <f t="shared" si="10"/>
        <v>3.4937807667769163</v>
      </c>
      <c r="AQ48" s="49">
        <f t="shared" si="11"/>
        <v>4.0252532343533973</v>
      </c>
      <c r="AS48" s="49">
        <f t="shared" si="17"/>
        <v>-0.45492265354517158</v>
      </c>
      <c r="AT48" s="49">
        <f t="shared" si="12"/>
        <v>0.53147246757648103</v>
      </c>
      <c r="AU48" s="54">
        <f>(AM48-MAX(AM$3:AM48))/MAX(AM$3:AM48)</f>
        <v>-0.28123196404180839</v>
      </c>
      <c r="AV48" s="54">
        <f>(AN48-MAX(AN$3:AN48))/MAX(AN$3:AN48)</f>
        <v>-6.5988411684270581E-2</v>
      </c>
      <c r="AW48" s="54">
        <f>(AO48-MAX(AO$3:AO48))/MAX(AO$3:AO48)</f>
        <v>-0.14956707620448836</v>
      </c>
      <c r="AX48" s="54">
        <f>(AP48-MAX(AP$3:AP48))/MAX(AP$3:AP48)</f>
        <v>-0.13697015153803196</v>
      </c>
      <c r="AY48" s="54">
        <f>(AQ48-MAX(AQ$3:AQ48))/MAX(AQ$3:AQ48)</f>
        <v>-9.8205668345682839E-2</v>
      </c>
    </row>
    <row r="49" spans="1:51">
      <c r="A49" s="49">
        <f>Data!F175</f>
        <v>1884.8749999999875</v>
      </c>
      <c r="B49" s="53">
        <f t="shared" si="3"/>
        <v>0.31399999999999995</v>
      </c>
      <c r="C49" s="50">
        <f>1/Data!N175</f>
        <v>7.5162891503258666E-2</v>
      </c>
      <c r="D49" s="50">
        <f>Data!H175/100</f>
        <v>3.5366666666666671E-2</v>
      </c>
      <c r="E49">
        <f>Data!K176/Data!K175</f>
        <v>1.0151783072411837</v>
      </c>
      <c r="F49">
        <f>Data!T176/Data!T175</f>
        <v>1.0151821712190761</v>
      </c>
      <c r="G49" s="49">
        <f>Data!E178</f>
        <v>8.3728446279999993</v>
      </c>
      <c r="H49" s="52">
        <v>0</v>
      </c>
      <c r="I49" s="52">
        <v>1</v>
      </c>
      <c r="J49" s="52">
        <v>0.6</v>
      </c>
      <c r="K49" s="54">
        <f t="shared" si="13"/>
        <v>0.66261227030770231</v>
      </c>
      <c r="L49" s="54">
        <f t="shared" si="28"/>
        <v>0.85</v>
      </c>
      <c r="M49" s="53">
        <f t="shared" si="29"/>
        <v>0.85</v>
      </c>
      <c r="N49" s="54" cm="1">
        <f t="array" ref="N49">stock_min(C49,O49)</f>
        <v>0.85</v>
      </c>
      <c r="O49" s="54" cm="1">
        <f t="array" ref="O49">stock_max(C49,D49)</f>
        <v>0.85</v>
      </c>
      <c r="P49" s="49">
        <f t="shared" si="4"/>
        <v>1884.8749999999875</v>
      </c>
      <c r="Q49" s="49">
        <f t="shared" si="19"/>
        <v>0.24629553793530459</v>
      </c>
      <c r="R49" s="49">
        <f t="shared" si="20"/>
        <v>0.1557180045042709</v>
      </c>
      <c r="S49" s="59">
        <f t="shared" si="0"/>
        <v>0.17949491749102803</v>
      </c>
      <c r="T49" s="59">
        <f t="shared" si="1"/>
        <v>0.17496572523781206</v>
      </c>
      <c r="U49" s="59">
        <f t="shared" si="2"/>
        <v>0.14508066760934427</v>
      </c>
      <c r="V49" s="59"/>
      <c r="W49" s="49">
        <f t="shared" si="21"/>
        <v>7.1797966996411208E-2</v>
      </c>
      <c r="X49" s="49">
        <f t="shared" si="22"/>
        <v>0.10769695049461682</v>
      </c>
      <c r="Y49" s="49">
        <f t="shared" si="23"/>
        <v>5.9031288811951764E-2</v>
      </c>
      <c r="Z49" s="49">
        <f t="shared" si="24"/>
        <v>0.11593443642586029</v>
      </c>
      <c r="AA49" s="49">
        <f t="shared" si="25"/>
        <v>2.1762100141401643E-2</v>
      </c>
      <c r="AB49" s="49">
        <f t="shared" si="26"/>
        <v>0.12331856746794262</v>
      </c>
      <c r="AC49" s="80">
        <f t="shared" si="5"/>
        <v>0.85</v>
      </c>
      <c r="AD49" s="80">
        <f t="shared" si="14"/>
        <v>0.85</v>
      </c>
      <c r="AE49" s="80">
        <f t="shared" si="15"/>
        <v>0.85</v>
      </c>
      <c r="AF49" s="54">
        <f>(Q49-MAX(Q$2:Q48))/MAX(Q$2:Q48)</f>
        <v>1.5182171219076012E-2</v>
      </c>
      <c r="AG49" s="54">
        <f>(R49-MAX(R$2:R48))/MAX(R$2:R48)</f>
        <v>-7.0232966124701798E-2</v>
      </c>
      <c r="AH49" s="54">
        <f>(S49-MAX(S$2:S48))/MAX(S$2:S48)</f>
        <v>1.5179852832340628E-2</v>
      </c>
      <c r="AI49" s="54">
        <f>(T49-MAX(T$2:T48))/MAX(T$2:T48)</f>
        <v>1.225228067630528E-2</v>
      </c>
      <c r="AJ49" s="54">
        <f>(U49-MAX(U$2:U48))/MAX(U$2:U48)</f>
        <v>-2.7843850861749678E-2</v>
      </c>
      <c r="AK49" s="54">
        <f t="shared" si="16"/>
        <v>1.9489537947872673</v>
      </c>
      <c r="AL49" s="71">
        <f t="shared" si="6"/>
        <v>1884.8749999999875</v>
      </c>
      <c r="AM49" s="49">
        <f t="shared" si="7"/>
        <v>1.9489537947872673</v>
      </c>
      <c r="AN49" s="49">
        <f t="shared" si="8"/>
        <v>4.4703591375956737</v>
      </c>
      <c r="AO49" s="49">
        <f t="shared" si="9"/>
        <v>3.3046365836561353</v>
      </c>
      <c r="AP49" s="49">
        <f t="shared" si="10"/>
        <v>3.4737854612006656</v>
      </c>
      <c r="AQ49" s="49">
        <f t="shared" si="11"/>
        <v>4.0101124985006127</v>
      </c>
      <c r="AS49" s="49">
        <f t="shared" si="17"/>
        <v>-0.46024663909506103</v>
      </c>
      <c r="AT49" s="49">
        <f t="shared" si="12"/>
        <v>0.53632703729994713</v>
      </c>
      <c r="AU49" s="54">
        <f>(AM49-MAX(AM$3:AM49))/MAX(AM$3:AM49)</f>
        <v>-0.29033133652179927</v>
      </c>
      <c r="AV49" s="54">
        <f>(AN49-MAX(AN$3:AN49))/MAX(AN$3:AN49)</f>
        <v>-6.8034973866633194E-2</v>
      </c>
      <c r="AW49" s="54">
        <f>(AO49-MAX(AO$3:AO49))/MAX(AO$3:AO49)</f>
        <v>-0.15499162453622667</v>
      </c>
      <c r="AX49" s="54">
        <f>(AP49-MAX(AP$3:AP49))/MAX(AP$3:AP49)</f>
        <v>-0.14190936973555554</v>
      </c>
      <c r="AY49" s="54">
        <f>(AQ49-MAX(AQ$3:AQ49))/MAX(AQ$3:AQ49)</f>
        <v>-0.1015977107773461</v>
      </c>
    </row>
    <row r="50" spans="1:51">
      <c r="A50" s="49">
        <f>Data!F176</f>
        <v>1884.9583333333208</v>
      </c>
      <c r="B50" s="53">
        <f t="shared" si="3"/>
        <v>0.31999999999999995</v>
      </c>
      <c r="C50" s="50">
        <f>1/Data!N176</f>
        <v>7.444745426855405E-2</v>
      </c>
      <c r="D50" s="50">
        <f>Data!H176/100</f>
        <v>3.5283333333333333E-2</v>
      </c>
      <c r="E50">
        <f>Data!K177/Data!K176</f>
        <v>0.982799539170507</v>
      </c>
      <c r="F50">
        <f>Data!T177/Data!T176</f>
        <v>1.0036369950949544</v>
      </c>
      <c r="G50" s="49">
        <f>Data!E179</f>
        <v>8.18251405</v>
      </c>
      <c r="H50" s="52">
        <v>0</v>
      </c>
      <c r="I50" s="52">
        <v>1</v>
      </c>
      <c r="J50" s="52">
        <v>0.6</v>
      </c>
      <c r="K50" s="54">
        <f t="shared" si="13"/>
        <v>0.66261227030770231</v>
      </c>
      <c r="L50" s="54">
        <f t="shared" si="28"/>
        <v>0.85</v>
      </c>
      <c r="M50" s="53">
        <f t="shared" si="29"/>
        <v>0.85</v>
      </c>
      <c r="N50" s="54" cm="1">
        <f t="array" ref="N50">stock_min(C50,O50)</f>
        <v>0.85</v>
      </c>
      <c r="O50" s="54" cm="1">
        <f t="array" ref="O50">stock_max(C50,D50)</f>
        <v>0.85</v>
      </c>
      <c r="P50" s="49">
        <f t="shared" si="4"/>
        <v>1884.9583333333208</v>
      </c>
      <c r="Q50" s="49">
        <f t="shared" si="19"/>
        <v>0.24719131359868446</v>
      </c>
      <c r="R50" s="49">
        <f t="shared" si="20"/>
        <v>0.15303958306734836</v>
      </c>
      <c r="S50" s="59">
        <f t="shared" si="0"/>
        <v>0.17790360916638318</v>
      </c>
      <c r="T50" s="59">
        <f t="shared" si="1"/>
        <v>0.17318629601313762</v>
      </c>
      <c r="U50" s="59">
        <f t="shared" si="2"/>
        <v>0.14303868007153292</v>
      </c>
      <c r="V50" s="59"/>
      <c r="W50" s="49">
        <f t="shared" si="21"/>
        <v>7.1161443666553276E-2</v>
      </c>
      <c r="X50" s="49">
        <f t="shared" si="22"/>
        <v>0.1067421654998299</v>
      </c>
      <c r="Y50" s="49">
        <f t="shared" si="23"/>
        <v>5.8430931225690728E-2</v>
      </c>
      <c r="Z50" s="49">
        <f t="shared" si="24"/>
        <v>0.1147553647874469</v>
      </c>
      <c r="AA50" s="49">
        <f t="shared" si="25"/>
        <v>2.1455802010729941E-2</v>
      </c>
      <c r="AB50" s="49">
        <f t="shared" si="26"/>
        <v>0.12158287806080298</v>
      </c>
      <c r="AC50" s="80">
        <f t="shared" si="5"/>
        <v>0.85</v>
      </c>
      <c r="AD50" s="80">
        <f t="shared" si="14"/>
        <v>0.85</v>
      </c>
      <c r="AE50" s="80">
        <f t="shared" si="15"/>
        <v>0.85</v>
      </c>
      <c r="AF50" s="54">
        <f>(Q50-MAX(Q$2:Q49))/MAX(Q$2:Q49)</f>
        <v>3.6369950949544333E-3</v>
      </c>
      <c r="AG50" s="54">
        <f>(R50-MAX(R$2:R49))/MAX(R$2:R49)</f>
        <v>-8.6225387571427836E-2</v>
      </c>
      <c r="AH50" s="54">
        <f>(S50-MAX(S$2:S49))/MAX(S$2:S49)</f>
        <v>-8.8654784597140095E-3</v>
      </c>
      <c r="AI50" s="54">
        <f>(T50-MAX(T$2:T49))/MAX(T$2:T49)</f>
        <v>-1.0170158882580336E-2</v>
      </c>
      <c r="AJ50" s="54">
        <f>(U50-MAX(U$2:U49))/MAX(U$2:U49)</f>
        <v>-4.1526795488750545E-2</v>
      </c>
      <c r="AK50" s="54">
        <f t="shared" si="16"/>
        <v>1.9464274459466122</v>
      </c>
      <c r="AL50" s="71">
        <f t="shared" si="6"/>
        <v>1884.9583333333208</v>
      </c>
      <c r="AM50" s="49">
        <f t="shared" si="7"/>
        <v>1.9464274459466122</v>
      </c>
      <c r="AN50" s="49">
        <f t="shared" si="8"/>
        <v>4.6621604116049351</v>
      </c>
      <c r="AO50" s="49">
        <f t="shared" si="9"/>
        <v>3.3872575798145768</v>
      </c>
      <c r="AP50" s="49">
        <f t="shared" si="10"/>
        <v>3.5703014368538128</v>
      </c>
      <c r="AQ50" s="49">
        <f t="shared" si="11"/>
        <v>4.1551013221080888</v>
      </c>
      <c r="AS50" s="49">
        <f t="shared" si="17"/>
        <v>-0.5070590894968463</v>
      </c>
      <c r="AT50" s="49">
        <f t="shared" si="12"/>
        <v>0.58479988525427595</v>
      </c>
      <c r="AU50" s="54">
        <f>(AM50-MAX(AM$3:AM50))/MAX(AM$3:AM50)</f>
        <v>-0.29125125089330595</v>
      </c>
      <c r="AV50" s="54">
        <f>(AN50-MAX(AN$3:AN50))/MAX(AN$3:AN50)</f>
        <v>-2.8048907011030647E-2</v>
      </c>
      <c r="AW50" s="54">
        <f>(AO50-MAX(AO$3:AO50))/MAX(AO$3:AO50)</f>
        <v>-0.13386511577325647</v>
      </c>
      <c r="AX50" s="54">
        <f>(AP50-MAX(AP$3:AP50))/MAX(AP$3:AP50)</f>
        <v>-0.11806810051964618</v>
      </c>
      <c r="AY50" s="54">
        <f>(AQ50-MAX(AQ$3:AQ50))/MAX(AQ$3:AQ50)</f>
        <v>-6.9115257706675426E-2</v>
      </c>
    </row>
    <row r="51" spans="1:51">
      <c r="A51" s="49">
        <f>Data!F177</f>
        <v>1885.041666666654</v>
      </c>
      <c r="B51" s="53">
        <f t="shared" si="3"/>
        <v>0.30700000000000005</v>
      </c>
      <c r="C51" s="50">
        <f>1/Data!N177</f>
        <v>7.6162521349878096E-2</v>
      </c>
      <c r="D51" s="50">
        <f>Data!H177/100</f>
        <v>3.5200000000000002E-2</v>
      </c>
      <c r="E51">
        <f>Data!K178/Data!K177</f>
        <v>1.0247421265482757</v>
      </c>
      <c r="F51">
        <f>Data!T178/Data!T177</f>
        <v>0.99256785332412689</v>
      </c>
      <c r="G51" s="49">
        <f>Data!E180</f>
        <v>8.2776793390000005</v>
      </c>
      <c r="H51" s="52">
        <v>0</v>
      </c>
      <c r="I51" s="52">
        <v>1</v>
      </c>
      <c r="J51" s="52">
        <v>0.6</v>
      </c>
      <c r="K51" s="54">
        <f t="shared" si="13"/>
        <v>0.66261227030770231</v>
      </c>
      <c r="L51" s="54">
        <f t="shared" si="28"/>
        <v>0.85</v>
      </c>
      <c r="M51" s="53">
        <f t="shared" si="29"/>
        <v>0.85</v>
      </c>
      <c r="N51" s="54" cm="1">
        <f t="array" ref="N51">stock_min(C51,O51)</f>
        <v>0.85</v>
      </c>
      <c r="O51" s="54" cm="1">
        <f t="array" ref="O51">stock_max(C51,D51)</f>
        <v>0.85</v>
      </c>
      <c r="P51" s="49">
        <f t="shared" si="4"/>
        <v>1885.041666666654</v>
      </c>
      <c r="Q51" s="49">
        <f t="shared" si="19"/>
        <v>0.24535415149901729</v>
      </c>
      <c r="R51" s="49">
        <f t="shared" si="20"/>
        <v>0.15682610779849604</v>
      </c>
      <c r="S51" s="59">
        <f t="shared" si="0"/>
        <v>0.18001575504622025</v>
      </c>
      <c r="T51" s="59">
        <f t="shared" si="1"/>
        <v>0.17559132051952497</v>
      </c>
      <c r="U51" s="59">
        <f t="shared" si="2"/>
        <v>0.14588743635902465</v>
      </c>
      <c r="V51" s="59"/>
      <c r="W51" s="49">
        <f t="shared" si="21"/>
        <v>7.2006302018488108E-2</v>
      </c>
      <c r="X51" s="49">
        <f t="shared" si="22"/>
        <v>0.10800945302773214</v>
      </c>
      <c r="Y51" s="49">
        <f t="shared" si="23"/>
        <v>5.9242356983755094E-2</v>
      </c>
      <c r="Z51" s="49">
        <f t="shared" si="24"/>
        <v>0.11634896353576987</v>
      </c>
      <c r="AA51" s="49">
        <f t="shared" si="25"/>
        <v>2.1883115453853703E-2</v>
      </c>
      <c r="AB51" s="49">
        <f t="shared" si="26"/>
        <v>0.12400432090517095</v>
      </c>
      <c r="AC51" s="80">
        <f t="shared" si="5"/>
        <v>0.85</v>
      </c>
      <c r="AD51" s="80">
        <f t="shared" si="14"/>
        <v>0.85</v>
      </c>
      <c r="AE51" s="80">
        <f t="shared" si="15"/>
        <v>0.85</v>
      </c>
      <c r="AF51" s="54">
        <f>(Q51-MAX(Q$2:Q50))/MAX(Q$2:Q50)</f>
        <v>-7.4321466758730959E-3</v>
      </c>
      <c r="AG51" s="54">
        <f>(R51-MAX(R$2:R50))/MAX(R$2:R50)</f>
        <v>-6.3616660474118528E-2</v>
      </c>
      <c r="AH51" s="54">
        <f>(S51-MAX(S$2:S50))/MAX(S$2:S50)</f>
        <v>2.9016841394311657E-3</v>
      </c>
      <c r="AI51" s="54">
        <f>(T51-MAX(T$2:T50))/MAX(T$2:T50)</f>
        <v>3.5755304695397074E-3</v>
      </c>
      <c r="AJ51" s="54">
        <f>(U51-MAX(U$2:U50))/MAX(U$2:U50)</f>
        <v>-2.2437856983597366E-2</v>
      </c>
      <c r="AK51" s="54">
        <f t="shared" si="16"/>
        <v>1.9673733569349925</v>
      </c>
      <c r="AL51" s="71">
        <f t="shared" si="6"/>
        <v>1885.041666666654</v>
      </c>
      <c r="AM51" s="49">
        <f t="shared" si="7"/>
        <v>1.9673733569349925</v>
      </c>
      <c r="AN51" s="49">
        <f t="shared" si="8"/>
        <v>4.7633698257905515</v>
      </c>
      <c r="AO51" s="49">
        <f t="shared" si="9"/>
        <v>3.446240717316972</v>
      </c>
      <c r="AP51" s="49">
        <f t="shared" si="10"/>
        <v>3.6348982264980618</v>
      </c>
      <c r="AQ51" s="49">
        <f t="shared" si="11"/>
        <v>4.238662916303797</v>
      </c>
      <c r="AS51" s="49">
        <f t="shared" si="17"/>
        <v>-0.52470690948675447</v>
      </c>
      <c r="AT51" s="49">
        <f t="shared" si="12"/>
        <v>0.60376468980573517</v>
      </c>
      <c r="AU51" s="54">
        <f>(AM51-MAX(AM$3:AM51))/MAX(AM$3:AM51)</f>
        <v>-0.28362425804400671</v>
      </c>
      <c r="AV51" s="54">
        <f>(AN51-MAX(AN$3:AN51))/MAX(AN$3:AN51)</f>
        <v>-6.9491180604785733E-3</v>
      </c>
      <c r="AW51" s="54">
        <f>(AO51-MAX(AO$3:AO51))/MAX(AO$3:AO51)</f>
        <v>-0.11878289903355289</v>
      </c>
      <c r="AX51" s="54">
        <f>(AP51-MAX(AP$3:AP51))/MAX(AP$3:AP51)</f>
        <v>-0.1021114732155136</v>
      </c>
      <c r="AY51" s="54">
        <f>(AQ51-MAX(AQ$3:AQ51))/MAX(AQ$3:AQ51)</f>
        <v>-5.0394603973248193E-2</v>
      </c>
    </row>
    <row r="52" spans="1:51">
      <c r="A52" s="49">
        <f>Data!F178</f>
        <v>1885.1249999999873</v>
      </c>
      <c r="B52" s="53">
        <f t="shared" si="3"/>
        <v>0.31799999999999995</v>
      </c>
      <c r="C52" s="50">
        <f>1/Data!N178</f>
        <v>7.4711514968893278E-2</v>
      </c>
      <c r="D52" s="50">
        <f>Data!H178/100</f>
        <v>3.5074999999999995E-2</v>
      </c>
      <c r="E52">
        <f>Data!K179/Data!K178</f>
        <v>1.0313097519354513</v>
      </c>
      <c r="F52">
        <f>Data!T179/Data!T178</f>
        <v>1.0273221958134731</v>
      </c>
      <c r="G52" s="49">
        <f>Data!E181</f>
        <v>8.0873811569999994</v>
      </c>
      <c r="H52" s="52">
        <v>0</v>
      </c>
      <c r="I52" s="52">
        <v>1</v>
      </c>
      <c r="J52" s="52">
        <v>0.6</v>
      </c>
      <c r="K52" s="54">
        <f t="shared" si="13"/>
        <v>0.66261227030770231</v>
      </c>
      <c r="L52" s="54">
        <f t="shared" si="28"/>
        <v>0.85</v>
      </c>
      <c r="M52" s="53">
        <f t="shared" si="29"/>
        <v>0.85</v>
      </c>
      <c r="N52" s="54" cm="1">
        <f t="array" ref="N52">stock_min(C52,O52)</f>
        <v>0.85</v>
      </c>
      <c r="O52" s="54" cm="1">
        <f t="array" ref="O52">stock_max(C52,D52)</f>
        <v>0.85</v>
      </c>
      <c r="P52" s="49">
        <f t="shared" si="4"/>
        <v>1885.1249999999873</v>
      </c>
      <c r="Q52" s="49">
        <f t="shared" si="19"/>
        <v>0.252057765669922</v>
      </c>
      <c r="R52" s="49">
        <f t="shared" si="20"/>
        <v>0.1617362943306693</v>
      </c>
      <c r="S52" s="59">
        <f t="shared" si="0"/>
        <v>0.18536487451075553</v>
      </c>
      <c r="T52" s="59">
        <f t="shared" si="1"/>
        <v>0.18085280898373862</v>
      </c>
      <c r="U52" s="59">
        <f t="shared" si="2"/>
        <v>0.15036787565092868</v>
      </c>
      <c r="V52" s="59"/>
      <c r="W52" s="49">
        <f t="shared" si="21"/>
        <v>7.4145949804302211E-2</v>
      </c>
      <c r="X52" s="49">
        <f t="shared" si="22"/>
        <v>0.11121892470645332</v>
      </c>
      <c r="Y52" s="49">
        <f t="shared" si="23"/>
        <v>6.1017518631498353E-2</v>
      </c>
      <c r="Z52" s="49">
        <f t="shared" si="24"/>
        <v>0.11983529035224028</v>
      </c>
      <c r="AA52" s="49">
        <f t="shared" si="25"/>
        <v>2.2555181347639307E-2</v>
      </c>
      <c r="AB52" s="49">
        <f t="shared" si="26"/>
        <v>0.12781269430328937</v>
      </c>
      <c r="AC52" s="80">
        <f t="shared" si="5"/>
        <v>0.85</v>
      </c>
      <c r="AD52" s="80">
        <f t="shared" si="14"/>
        <v>0.85</v>
      </c>
      <c r="AE52" s="80">
        <f t="shared" si="15"/>
        <v>0.85</v>
      </c>
      <c r="AF52" s="54">
        <f>(Q52-MAX(Q$2:Q51))/MAX(Q$2:Q51)</f>
        <v>1.9686986570807381E-2</v>
      </c>
      <c r="AG52" s="54">
        <f>(R52-MAX(R$2:R51))/MAX(R$2:R51)</f>
        <v>-3.4298730397073679E-2</v>
      </c>
      <c r="AH52" s="54">
        <f>(S52-MAX(S$2:S51))/MAX(S$2:S51)</f>
        <v>2.9714729486659999E-2</v>
      </c>
      <c r="AI52" s="54">
        <f>(T52-MAX(T$2:T51))/MAX(T$2:T51)</f>
        <v>2.9964399428436407E-2</v>
      </c>
      <c r="AJ52" s="54">
        <f>(U52-MAX(U$2:U51))/MAX(U$2:U51)</f>
        <v>7.584658629534495E-3</v>
      </c>
      <c r="AK52" s="54">
        <f t="shared" si="16"/>
        <v>1.9430840377314647</v>
      </c>
      <c r="AL52" s="71">
        <f t="shared" si="6"/>
        <v>1885.1249999999873</v>
      </c>
      <c r="AM52" s="49">
        <f t="shared" si="7"/>
        <v>1.9430840377314647</v>
      </c>
      <c r="AN52" s="49">
        <f t="shared" si="8"/>
        <v>4.8178483577279225</v>
      </c>
      <c r="AO52" s="49">
        <f t="shared" si="9"/>
        <v>3.452946625091768</v>
      </c>
      <c r="AP52" s="49">
        <f t="shared" si="10"/>
        <v>3.6473784762624302</v>
      </c>
      <c r="AQ52" s="49">
        <f t="shared" si="11"/>
        <v>4.2720688725268028</v>
      </c>
      <c r="AS52" s="49">
        <f t="shared" si="17"/>
        <v>-0.54577948520111974</v>
      </c>
      <c r="AT52" s="49">
        <f t="shared" si="12"/>
        <v>0.62469039626437262</v>
      </c>
      <c r="AU52" s="54">
        <f>(AM52-MAX(AM$3:AM52))/MAX(AM$3:AM52)</f>
        <v>-0.29246867946747329</v>
      </c>
      <c r="AV52" s="54">
        <f>(AN52-MAX(AN$3:AN52))/MAX(AN$3:AN52)</f>
        <v>0</v>
      </c>
      <c r="AW52" s="54">
        <f>(AO52-MAX(AO$3:AO52))/MAX(AO$3:AO52)</f>
        <v>-0.11706817243916262</v>
      </c>
      <c r="AX52" s="54">
        <f>(AP52-MAX(AP$3:AP52))/MAX(AP$3:AP52)</f>
        <v>-9.9028615766261957E-2</v>
      </c>
      <c r="AY52" s="54">
        <f>(AQ52-MAX(AQ$3:AQ52))/MAX(AQ$3:AQ52)</f>
        <v>-4.2910527764503006E-2</v>
      </c>
    </row>
    <row r="53" spans="1:51">
      <c r="A53" s="49">
        <f>Data!F179</f>
        <v>1885.2083333333205</v>
      </c>
      <c r="B53" s="53">
        <f t="shared" si="3"/>
        <v>0.33599999999999997</v>
      </c>
      <c r="C53" s="50">
        <f>1/Data!N179</f>
        <v>7.2810970428671101E-2</v>
      </c>
      <c r="D53" s="50">
        <f>Data!H179/100</f>
        <v>3.4950000000000002E-2</v>
      </c>
      <c r="E53">
        <f>Data!K180/Data!K179</f>
        <v>0.99163853599467666</v>
      </c>
      <c r="F53">
        <f>Data!T180/Data!T179</f>
        <v>0.99241728518585404</v>
      </c>
      <c r="G53" s="49">
        <f>Data!E182</f>
        <v>7.8970910740000004</v>
      </c>
      <c r="H53" s="52">
        <v>0</v>
      </c>
      <c r="I53" s="52">
        <v>1</v>
      </c>
      <c r="J53" s="52">
        <v>0.6</v>
      </c>
      <c r="K53" s="54">
        <f t="shared" si="13"/>
        <v>0.66261227030770231</v>
      </c>
      <c r="L53" s="54">
        <f t="shared" si="28"/>
        <v>0.85</v>
      </c>
      <c r="M53" s="53">
        <f t="shared" si="29"/>
        <v>0.85</v>
      </c>
      <c r="N53" s="54" cm="1">
        <f t="array" ref="N53">stock_min(C53,O53)</f>
        <v>0.85</v>
      </c>
      <c r="O53" s="54" cm="1">
        <f t="array" ref="O53">stock_max(C53,D53)</f>
        <v>0.85</v>
      </c>
      <c r="P53" s="49">
        <f t="shared" si="4"/>
        <v>1885.2083333333205</v>
      </c>
      <c r="Q53" s="49">
        <f t="shared" si="19"/>
        <v>0.25014648351615615</v>
      </c>
      <c r="R53" s="49">
        <f t="shared" si="20"/>
        <v>0.16038394212726903</v>
      </c>
      <c r="S53" s="59">
        <f t="shared" si="0"/>
        <v>0.18387269388312175</v>
      </c>
      <c r="T53" s="59">
        <f t="shared" si="1"/>
        <v>0.1793881320744414</v>
      </c>
      <c r="U53" s="59">
        <f t="shared" si="2"/>
        <v>0.14912814490034784</v>
      </c>
      <c r="V53" s="59"/>
      <c r="W53" s="49">
        <f t="shared" si="21"/>
        <v>7.3549077553248701E-2</v>
      </c>
      <c r="X53" s="49">
        <f t="shared" si="22"/>
        <v>0.11032361632987304</v>
      </c>
      <c r="Y53" s="49">
        <f t="shared" si="23"/>
        <v>6.0523354614337832E-2</v>
      </c>
      <c r="Z53" s="49">
        <f t="shared" si="24"/>
        <v>0.11886477746010357</v>
      </c>
      <c r="AA53" s="49">
        <f t="shared" si="25"/>
        <v>2.236922173505218E-2</v>
      </c>
      <c r="AB53" s="49">
        <f t="shared" si="26"/>
        <v>0.12675892316529566</v>
      </c>
      <c r="AC53" s="80">
        <f t="shared" si="5"/>
        <v>0.85</v>
      </c>
      <c r="AD53" s="80">
        <f t="shared" si="14"/>
        <v>0.85</v>
      </c>
      <c r="AE53" s="80">
        <f t="shared" si="15"/>
        <v>0.85</v>
      </c>
      <c r="AF53" s="54">
        <f>(Q53-MAX(Q$2:Q52))/MAX(Q$2:Q52)</f>
        <v>-7.5827148141459563E-3</v>
      </c>
      <c r="AG53" s="54">
        <f>(R53-MAX(R$2:R52))/MAX(R$2:R52)</f>
        <v>-4.2373406802753581E-2</v>
      </c>
      <c r="AH53" s="54">
        <f>(S53-MAX(S$2:S52))/MAX(S$2:S52)</f>
        <v>-8.0499643288524242E-3</v>
      </c>
      <c r="AI53" s="54">
        <f>(T53-MAX(T$2:T52))/MAX(T$2:T52)</f>
        <v>-8.0987235837122959E-3</v>
      </c>
      <c r="AJ53" s="54">
        <f>(U53-MAX(U$2:U52))/MAX(U$2:U52)</f>
        <v>-8.2446516266467262E-3</v>
      </c>
      <c r="AK53" s="54">
        <f t="shared" si="16"/>
        <v>1.9642786151514997</v>
      </c>
      <c r="AL53" s="71">
        <f t="shared" si="6"/>
        <v>1885.2083333333205</v>
      </c>
      <c r="AM53" s="49">
        <f t="shared" si="7"/>
        <v>1.9642786151514997</v>
      </c>
      <c r="AN53" s="49">
        <f t="shared" si="8"/>
        <v>4.8135873518536236</v>
      </c>
      <c r="AO53" s="49">
        <f t="shared" si="9"/>
        <v>3.4661874641378474</v>
      </c>
      <c r="AP53" s="49">
        <f t="shared" si="10"/>
        <v>3.6586713641719002</v>
      </c>
      <c r="AQ53" s="49">
        <f t="shared" si="11"/>
        <v>4.2758521217592271</v>
      </c>
      <c r="AS53" s="49">
        <f t="shared" si="17"/>
        <v>-0.5377352300943965</v>
      </c>
      <c r="AT53" s="49">
        <f t="shared" si="12"/>
        <v>0.61718075758732693</v>
      </c>
      <c r="AU53" s="54">
        <f>(AM53-MAX(AM$3:AM53))/MAX(AM$3:AM53)</f>
        <v>-0.28475114020569547</v>
      </c>
      <c r="AV53" s="54">
        <f>(AN53-MAX(AN$3:AN53))/MAX(AN$3:AN53)</f>
        <v>-8.8442091944719657E-4</v>
      </c>
      <c r="AW53" s="54">
        <f>(AO53-MAX(AO$3:AO53))/MAX(AO$3:AO53)</f>
        <v>-0.11368243860463423</v>
      </c>
      <c r="AX53" s="54">
        <f>(AP53-MAX(AP$3:AP53))/MAX(AP$3:AP53)</f>
        <v>-9.6239059124962195E-2</v>
      </c>
      <c r="AY53" s="54">
        <f>(AQ53-MAX(AQ$3:AQ53))/MAX(AQ$3:AQ53)</f>
        <v>-4.2062950602420712E-2</v>
      </c>
    </row>
    <row r="54" spans="1:51">
      <c r="A54" s="49">
        <f>Data!F180</f>
        <v>1885.2916666666538</v>
      </c>
      <c r="B54" s="53">
        <f t="shared" si="3"/>
        <v>0.32499999999999996</v>
      </c>
      <c r="C54" s="50">
        <f>1/Data!N180</f>
        <v>7.380864429659216E-2</v>
      </c>
      <c r="D54" s="50">
        <f>Data!H180/100</f>
        <v>3.4825000000000002E-2</v>
      </c>
      <c r="E54">
        <f>Data!K181/Data!K180</f>
        <v>1.0173000758894009</v>
      </c>
      <c r="F54">
        <f>Data!T181/Data!T180</f>
        <v>1.0275728142301637</v>
      </c>
      <c r="G54" s="49">
        <f>Data!E183</f>
        <v>7.9922320659999997</v>
      </c>
      <c r="H54" s="52">
        <v>0</v>
      </c>
      <c r="I54" s="52">
        <v>1</v>
      </c>
      <c r="J54" s="52">
        <v>0.6</v>
      </c>
      <c r="K54" s="54">
        <f t="shared" si="13"/>
        <v>0.66261227030770231</v>
      </c>
      <c r="L54" s="54">
        <f t="shared" si="28"/>
        <v>0.85</v>
      </c>
      <c r="M54" s="53">
        <f t="shared" si="29"/>
        <v>0.85</v>
      </c>
      <c r="N54" s="54" cm="1">
        <f t="array" ref="N54">stock_min(C54,O54)</f>
        <v>0.85</v>
      </c>
      <c r="O54" s="54" cm="1">
        <f t="array" ref="O54">stock_max(C54,D54)</f>
        <v>0.85</v>
      </c>
      <c r="P54" s="49">
        <f t="shared" si="4"/>
        <v>1885.2916666666538</v>
      </c>
      <c r="Q54" s="49">
        <f t="shared" si="19"/>
        <v>0.25704372603647579</v>
      </c>
      <c r="R54" s="49">
        <f t="shared" si="20"/>
        <v>0.16315859649751205</v>
      </c>
      <c r="S54" s="59">
        <f t="shared" si="0"/>
        <v>0.18780925587019731</v>
      </c>
      <c r="T54" s="59">
        <f t="shared" si="1"/>
        <v>0.18311330095844539</v>
      </c>
      <c r="U54" s="59">
        <f t="shared" si="2"/>
        <v>0.15193786628614012</v>
      </c>
      <c r="V54" s="59"/>
      <c r="W54" s="49">
        <f t="shared" si="21"/>
        <v>7.5123702348078927E-2</v>
      </c>
      <c r="X54" s="49">
        <f t="shared" si="22"/>
        <v>0.11268555352211838</v>
      </c>
      <c r="Y54" s="49">
        <f t="shared" si="23"/>
        <v>6.1780180886832327E-2</v>
      </c>
      <c r="Z54" s="49">
        <f t="shared" si="24"/>
        <v>0.12133312007161305</v>
      </c>
      <c r="AA54" s="49">
        <f t="shared" si="25"/>
        <v>2.279067994292102E-2</v>
      </c>
      <c r="AB54" s="49">
        <f t="shared" si="26"/>
        <v>0.12914718634321909</v>
      </c>
      <c r="AC54" s="80">
        <f t="shared" si="5"/>
        <v>0.85</v>
      </c>
      <c r="AD54" s="80">
        <f t="shared" si="14"/>
        <v>0.85</v>
      </c>
      <c r="AE54" s="80">
        <f t="shared" si="15"/>
        <v>0.85</v>
      </c>
      <c r="AF54" s="54">
        <f>(Q54-MAX(Q$2:Q53))/MAX(Q$2:Q53)</f>
        <v>1.9781022629086854E-2</v>
      </c>
      <c r="AG54" s="54">
        <f>(R54-MAX(R$2:R53))/MAX(R$2:R53)</f>
        <v>-2.5806394066732883E-2</v>
      </c>
      <c r="AH54" s="54">
        <f>(S54-MAX(S$2:S53))/MAX(S$2:S53)</f>
        <v>1.3186863832176283E-2</v>
      </c>
      <c r="AI54" s="54">
        <f>(T54-MAX(T$2:T53))/MAX(T$2:T53)</f>
        <v>1.2499070307003167E-2</v>
      </c>
      <c r="AJ54" s="54">
        <f>(U54-MAX(U$2:U53))/MAX(U$2:U53)</f>
        <v>1.0440997642715158E-2</v>
      </c>
      <c r="AK54" s="54">
        <f t="shared" si="16"/>
        <v>1.9398103270671867</v>
      </c>
      <c r="AL54" s="71">
        <f t="shared" si="6"/>
        <v>1885.2916666666538</v>
      </c>
      <c r="AM54" s="49">
        <f t="shared" si="7"/>
        <v>1.9398103270671867</v>
      </c>
      <c r="AN54" s="49">
        <f t="shared" si="8"/>
        <v>4.5647685794502797</v>
      </c>
      <c r="AO54" s="49">
        <f t="shared" si="9"/>
        <v>3.3417426619098771</v>
      </c>
      <c r="AP54" s="49">
        <f t="shared" si="10"/>
        <v>3.5183046705677916</v>
      </c>
      <c r="AQ54" s="49">
        <f t="shared" si="11"/>
        <v>4.0802090504785369</v>
      </c>
      <c r="AS54" s="49">
        <f t="shared" si="17"/>
        <v>-0.48455952897174281</v>
      </c>
      <c r="AT54" s="49">
        <f t="shared" si="12"/>
        <v>0.56190437991074527</v>
      </c>
      <c r="AU54" s="54">
        <f>(AM54-MAX(AM$3:AM54))/MAX(AM$3:AM54)</f>
        <v>-0.29366072921126213</v>
      </c>
      <c r="AV54" s="54">
        <f>(AN54-MAX(AN$3:AN54))/MAX(AN$3:AN54)</f>
        <v>-5.2529627229071653E-2</v>
      </c>
      <c r="AW54" s="54">
        <f>(AO54-MAX(AO$3:AO54))/MAX(AO$3:AO54)</f>
        <v>-0.14550345659058952</v>
      </c>
      <c r="AX54" s="54">
        <f>(AP54-MAX(AP$3:AP54))/MAX(AP$3:AP54)</f>
        <v>-0.13091228403426755</v>
      </c>
      <c r="AY54" s="54">
        <f>(AQ54-MAX(AQ$3:AQ54))/MAX(AQ$3:AQ54)</f>
        <v>-8.5893686816140957E-2</v>
      </c>
    </row>
    <row r="55" spans="1:51">
      <c r="A55" s="49">
        <f>Data!F181</f>
        <v>1885.374999999987</v>
      </c>
      <c r="B55" s="53">
        <f t="shared" si="3"/>
        <v>0.33499999999999996</v>
      </c>
      <c r="C55" s="50">
        <f>1/Data!N181</f>
        <v>7.2932162390046254E-2</v>
      </c>
      <c r="D55" s="50">
        <f>Data!H181/100</f>
        <v>3.4699999999999995E-2</v>
      </c>
      <c r="E55">
        <f>Data!K182/Data!K181</f>
        <v>1.024787647945216</v>
      </c>
      <c r="F55">
        <f>Data!T182/Data!T181</f>
        <v>1.0281309776972911</v>
      </c>
      <c r="G55" s="49">
        <f>Data!E184</f>
        <v>7.9922320659999997</v>
      </c>
      <c r="H55" s="52">
        <v>0</v>
      </c>
      <c r="I55" s="52">
        <v>1</v>
      </c>
      <c r="J55" s="52">
        <v>0.6</v>
      </c>
      <c r="K55" s="54">
        <f t="shared" si="13"/>
        <v>0.66261227030770231</v>
      </c>
      <c r="L55" s="54">
        <f t="shared" si="28"/>
        <v>0.85</v>
      </c>
      <c r="M55" s="53">
        <f t="shared" si="29"/>
        <v>0.85</v>
      </c>
      <c r="N55" s="54" cm="1">
        <f t="array" ref="N55">stock_min(C55,O55)</f>
        <v>0.85</v>
      </c>
      <c r="O55" s="54" cm="1">
        <f t="array" ref="O55">stock_max(C55,D55)</f>
        <v>0.85</v>
      </c>
      <c r="P55" s="49">
        <f t="shared" si="4"/>
        <v>1885.374999999987</v>
      </c>
      <c r="Q55" s="49">
        <f t="shared" si="19"/>
        <v>0.26427461736083652</v>
      </c>
      <c r="R55" s="49">
        <f t="shared" si="20"/>
        <v>0.16720291434672793</v>
      </c>
      <c r="S55" s="59">
        <f t="shared" si="0"/>
        <v>0.19271576889470712</v>
      </c>
      <c r="T55" s="59">
        <f t="shared" si="1"/>
        <v>0.18785880051353723</v>
      </c>
      <c r="U55" s="59">
        <f t="shared" si="2"/>
        <v>0.15578024538351146</v>
      </c>
      <c r="V55" s="59"/>
      <c r="W55" s="49">
        <f t="shared" si="21"/>
        <v>7.7086307557882858E-2</v>
      </c>
      <c r="X55" s="49">
        <f t="shared" si="22"/>
        <v>0.11562946133682427</v>
      </c>
      <c r="Y55" s="49">
        <f t="shared" si="23"/>
        <v>6.3381254207980575E-2</v>
      </c>
      <c r="Z55" s="49">
        <f t="shared" si="24"/>
        <v>0.12447754630555666</v>
      </c>
      <c r="AA55" s="49">
        <f t="shared" si="25"/>
        <v>2.3367036807526723E-2</v>
      </c>
      <c r="AB55" s="49">
        <f t="shared" si="26"/>
        <v>0.13241320857598474</v>
      </c>
      <c r="AC55" s="80">
        <f t="shared" si="5"/>
        <v>0.85</v>
      </c>
      <c r="AD55" s="80">
        <f t="shared" si="14"/>
        <v>0.85</v>
      </c>
      <c r="AE55" s="80">
        <f t="shared" si="15"/>
        <v>0.85</v>
      </c>
      <c r="AF55" s="54">
        <f>(Q55-MAX(Q$2:Q54))/MAX(Q$2:Q54)</f>
        <v>2.8130977697291171E-2</v>
      </c>
      <c r="AG55" s="54">
        <f>(R55-MAX(R$2:R54))/MAX(R$2:R54)</f>
        <v>-1.6584259323785509E-3</v>
      </c>
      <c r="AH55" s="54">
        <f>(S55-MAX(S$2:S54))/MAX(S$2:S54)</f>
        <v>2.6124979846046059E-2</v>
      </c>
      <c r="AI55" s="54">
        <f>(T55-MAX(T$2:T54))/MAX(T$2:T54)</f>
        <v>2.5915646379881287E-2</v>
      </c>
      <c r="AJ55" s="54">
        <f>(U55-MAX(U$2:U54))/MAX(U$2:U54)</f>
        <v>2.5289147408027308E-2</v>
      </c>
      <c r="AK55" s="54">
        <f t="shared" si="16"/>
        <v>1.8928391056686527</v>
      </c>
      <c r="AL55" s="71">
        <f t="shared" si="6"/>
        <v>1885.374999999987</v>
      </c>
      <c r="AM55" s="49">
        <f t="shared" si="7"/>
        <v>1.8928391056686527</v>
      </c>
      <c r="AN55" s="49">
        <f t="shared" si="8"/>
        <v>4.5207342136684101</v>
      </c>
      <c r="AO55" s="49">
        <f t="shared" si="9"/>
        <v>3.2899955453622862</v>
      </c>
      <c r="AP55" s="49">
        <f t="shared" si="10"/>
        <v>3.4670353365432622</v>
      </c>
      <c r="AQ55" s="49">
        <f t="shared" si="11"/>
        <v>4.031908380643352</v>
      </c>
      <c r="AS55" s="49">
        <f t="shared" si="17"/>
        <v>-0.48882583302505811</v>
      </c>
      <c r="AT55" s="49">
        <f t="shared" si="12"/>
        <v>0.56487304410008976</v>
      </c>
      <c r="AU55" s="54">
        <f>(AM55-MAX(AM$3:AM55))/MAX(AM$3:AM55)</f>
        <v>-0.31076426650444605</v>
      </c>
      <c r="AV55" s="54">
        <f>(AN55-MAX(AN$3:AN55))/MAX(AN$3:AN55)</f>
        <v>-6.1669467778689119E-2</v>
      </c>
      <c r="AW55" s="54">
        <f>(AO55-MAX(AO$3:AO55))/MAX(AO$3:AO55)</f>
        <v>-0.15873539474229895</v>
      </c>
      <c r="AX55" s="54">
        <f>(AP55-MAX(AP$3:AP55))/MAX(AP$3:AP55)</f>
        <v>-0.14357677803878241</v>
      </c>
      <c r="AY55" s="54">
        <f>(AQ55-MAX(AQ$3:AQ55))/MAX(AQ$3:AQ55)</f>
        <v>-9.6714688064146487E-2</v>
      </c>
    </row>
    <row r="56" spans="1:51">
      <c r="A56" s="49">
        <f>Data!F182</f>
        <v>1885.4583333333203</v>
      </c>
      <c r="B56" s="53">
        <f t="shared" si="3"/>
        <v>0.35499999999999998</v>
      </c>
      <c r="C56" s="50">
        <f>1/Data!N182</f>
        <v>7.1536978726077616E-2</v>
      </c>
      <c r="D56" s="50">
        <f>Data!H182/100</f>
        <v>3.4575000000000002E-2</v>
      </c>
      <c r="E56">
        <f>Data!K183/Data!K182</f>
        <v>1.030017122618734</v>
      </c>
      <c r="F56">
        <f>Data!T183/Data!T182</f>
        <v>0.99197905139525699</v>
      </c>
      <c r="G56" s="49">
        <f>Data!E185</f>
        <v>7.8970910740000004</v>
      </c>
      <c r="H56" s="52">
        <v>0</v>
      </c>
      <c r="I56" s="52">
        <v>1</v>
      </c>
      <c r="J56" s="52">
        <v>0.6</v>
      </c>
      <c r="K56" s="54">
        <f t="shared" si="13"/>
        <v>0.66261227030770231</v>
      </c>
      <c r="L56" s="54">
        <f t="shared" si="28"/>
        <v>0.85</v>
      </c>
      <c r="M56" s="53">
        <f t="shared" si="29"/>
        <v>0.85</v>
      </c>
      <c r="N56" s="54" cm="1">
        <f t="array" ref="N56">stock_min(C56,O56)</f>
        <v>0.85</v>
      </c>
      <c r="O56" s="54" cm="1">
        <f t="array" ref="O56">stock_max(C56,D56)</f>
        <v>0.85</v>
      </c>
      <c r="P56" s="49">
        <f t="shared" si="4"/>
        <v>1885.4583333333203</v>
      </c>
      <c r="Q56" s="49">
        <f t="shared" si="19"/>
        <v>0.26215488423744715</v>
      </c>
      <c r="R56" s="49">
        <f t="shared" si="20"/>
        <v>0.17222186472888334</v>
      </c>
      <c r="S56" s="59">
        <f t="shared" si="0"/>
        <v>0.19556832730294155</v>
      </c>
      <c r="T56" s="59">
        <f t="shared" si="1"/>
        <v>0.19108688050176392</v>
      </c>
      <c r="U56" s="59">
        <f t="shared" si="2"/>
        <v>0.15956748310039848</v>
      </c>
      <c r="V56" s="59"/>
      <c r="W56" s="49">
        <f t="shared" si="21"/>
        <v>7.8227330921176619E-2</v>
      </c>
      <c r="X56" s="49">
        <f t="shared" si="22"/>
        <v>0.11734099638176493</v>
      </c>
      <c r="Y56" s="49">
        <f t="shared" si="23"/>
        <v>6.4470368786473511E-2</v>
      </c>
      <c r="Z56" s="49">
        <f t="shared" si="24"/>
        <v>0.1266165117152904</v>
      </c>
      <c r="AA56" s="49">
        <f t="shared" si="25"/>
        <v>2.3935122465059775E-2</v>
      </c>
      <c r="AB56" s="49">
        <f t="shared" si="26"/>
        <v>0.13563236063533871</v>
      </c>
      <c r="AC56" s="80">
        <f t="shared" si="5"/>
        <v>0.85</v>
      </c>
      <c r="AD56" s="80">
        <f t="shared" si="14"/>
        <v>0.85</v>
      </c>
      <c r="AE56" s="80">
        <f t="shared" si="15"/>
        <v>0.85</v>
      </c>
      <c r="AF56" s="54">
        <f>(Q56-MAX(Q$2:Q55))/MAX(Q$2:Q55)</f>
        <v>-8.020948604742905E-3</v>
      </c>
      <c r="AG56" s="54">
        <f>(R56-MAX(R$2:R55))/MAX(R$2:R55)</f>
        <v>2.8308915511789167E-2</v>
      </c>
      <c r="AH56" s="54">
        <f>(S56-MAX(S$2:S55))/MAX(S$2:S55)</f>
        <v>1.4801894129343187E-2</v>
      </c>
      <c r="AI56" s="54">
        <f>(T56-MAX(T$2:T55))/MAX(T$2:T55)</f>
        <v>1.7183544126771276E-2</v>
      </c>
      <c r="AJ56" s="54">
        <f>(U56-MAX(U$2:U55))/MAX(U$2:U55)</f>
        <v>2.4311411935212426E-2</v>
      </c>
      <c r="AK56" s="54">
        <f t="shared" si="16"/>
        <v>1.9143114763088782</v>
      </c>
      <c r="AL56" s="71">
        <f t="shared" si="6"/>
        <v>1885.4583333333203</v>
      </c>
      <c r="AM56" s="49">
        <f t="shared" si="7"/>
        <v>1.9143114763088782</v>
      </c>
      <c r="AN56" s="49">
        <f t="shared" si="8"/>
        <v>4.5404648025491197</v>
      </c>
      <c r="AO56" s="49">
        <f t="shared" si="9"/>
        <v>3.3133331037279929</v>
      </c>
      <c r="AP56" s="49">
        <f t="shared" si="10"/>
        <v>3.490129003712195</v>
      </c>
      <c r="AQ56" s="49">
        <f t="shared" si="11"/>
        <v>4.0535933939433058</v>
      </c>
      <c r="AS56" s="49">
        <f t="shared" si="17"/>
        <v>-0.4868714086058139</v>
      </c>
      <c r="AT56" s="49">
        <f t="shared" si="12"/>
        <v>0.56346439023111072</v>
      </c>
      <c r="AU56" s="54">
        <f>(AM56-MAX(AM$3:AM56))/MAX(AM$3:AM56)</f>
        <v>-0.30294557495069335</v>
      </c>
      <c r="AV56" s="54">
        <f>(AN56-MAX(AN$3:AN56))/MAX(AN$3:AN56)</f>
        <v>-5.7574156466314315E-2</v>
      </c>
      <c r="AW56" s="54">
        <f>(AO56-MAX(AO$3:AO56))/MAX(AO$3:AO56)</f>
        <v>-0.1527678906665319</v>
      </c>
      <c r="AX56" s="54">
        <f>(AP56-MAX(AP$3:AP56))/MAX(AP$3:AP56)</f>
        <v>-0.13787220599844185</v>
      </c>
      <c r="AY56" s="54">
        <f>(AQ56-MAX(AQ$3:AQ56))/MAX(AQ$3:AQ56)</f>
        <v>-9.1856503761889016E-2</v>
      </c>
    </row>
    <row r="57" spans="1:51">
      <c r="A57" s="49">
        <f>Data!F183</f>
        <v>1885.5416666666536</v>
      </c>
      <c r="B57" s="53">
        <f t="shared" si="3"/>
        <v>0.36799999999999999</v>
      </c>
      <c r="C57" s="50">
        <f>1/Data!N183</f>
        <v>6.9799945371712482E-2</v>
      </c>
      <c r="D57" s="50">
        <f>Data!H183/100</f>
        <v>3.4450000000000001E-2</v>
      </c>
      <c r="E57">
        <f>Data!K184/Data!K183</f>
        <v>1.0609734678624811</v>
      </c>
      <c r="F57">
        <f>Data!T184/Data!T183</f>
        <v>1.0039202183202782</v>
      </c>
      <c r="G57" s="49">
        <f>Data!E186</f>
        <v>7.8970910740000004</v>
      </c>
      <c r="H57" s="52">
        <v>0</v>
      </c>
      <c r="I57" s="52">
        <v>1</v>
      </c>
      <c r="J57" s="52">
        <v>0.6</v>
      </c>
      <c r="K57" s="54">
        <f t="shared" si="13"/>
        <v>0.66261227030770231</v>
      </c>
      <c r="L57" s="54">
        <f t="shared" si="28"/>
        <v>0.85</v>
      </c>
      <c r="M57" s="53">
        <f t="shared" si="29"/>
        <v>0.85</v>
      </c>
      <c r="N57" s="54" cm="1">
        <f t="array" ref="N57">stock_min(C57,O57)</f>
        <v>0.85</v>
      </c>
      <c r="O57" s="54" cm="1">
        <f t="array" ref="O57">stock_max(C57,D57)</f>
        <v>0.85</v>
      </c>
      <c r="P57" s="49">
        <f t="shared" si="4"/>
        <v>1885.5416666666536</v>
      </c>
      <c r="Q57" s="49">
        <f t="shared" si="19"/>
        <v>0.26318258861738519</v>
      </c>
      <c r="R57" s="49">
        <f t="shared" si="20"/>
        <v>0.18272282906314649</v>
      </c>
      <c r="S57" s="59">
        <f t="shared" si="0"/>
        <v>0.20302968299060026</v>
      </c>
      <c r="T57" s="59">
        <f t="shared" si="1"/>
        <v>0.19905986623052746</v>
      </c>
      <c r="U57" s="59">
        <f t="shared" si="2"/>
        <v>0.16793128938829538</v>
      </c>
      <c r="V57" s="59"/>
      <c r="W57" s="49">
        <f t="shared" si="21"/>
        <v>8.1211873196240111E-2</v>
      </c>
      <c r="X57" s="49">
        <f t="shared" si="22"/>
        <v>0.12181780979436015</v>
      </c>
      <c r="Y57" s="49">
        <f t="shared" si="23"/>
        <v>6.7160356340370139E-2</v>
      </c>
      <c r="Z57" s="49">
        <f t="shared" si="24"/>
        <v>0.13189950989015733</v>
      </c>
      <c r="AA57" s="49">
        <f t="shared" si="25"/>
        <v>2.5189693408244309E-2</v>
      </c>
      <c r="AB57" s="49">
        <f t="shared" si="26"/>
        <v>0.14274159598005107</v>
      </c>
      <c r="AC57" s="80">
        <f t="shared" si="5"/>
        <v>0.85</v>
      </c>
      <c r="AD57" s="80">
        <f t="shared" si="14"/>
        <v>0.85</v>
      </c>
      <c r="AE57" s="80">
        <f t="shared" si="15"/>
        <v>0.85</v>
      </c>
      <c r="AF57" s="54">
        <f>(Q57-MAX(Q$2:Q56))/MAX(Q$2:Q56)</f>
        <v>-4.1321741541310558E-3</v>
      </c>
      <c r="AG57" s="54">
        <f>(R57-MAX(R$2:R56))/MAX(R$2:R56)</f>
        <v>6.0973467862481159E-2</v>
      </c>
      <c r="AH57" s="54">
        <f>(S57-MAX(S$2:S56))/MAX(S$2:S56)</f>
        <v>3.8152168045599906E-2</v>
      </c>
      <c r="AI57" s="54">
        <f>(T57-MAX(T$2:T56))/MAX(T$2:T56)</f>
        <v>4.1724401527869097E-2</v>
      </c>
      <c r="AJ57" s="54">
        <f>(U57-MAX(U$2:U56))/MAX(U$2:U56)</f>
        <v>5.2415480431150671E-2</v>
      </c>
      <c r="AK57" s="54">
        <f t="shared" si="16"/>
        <v>1.8912498176651868</v>
      </c>
      <c r="AL57" s="71">
        <f t="shared" si="6"/>
        <v>1885.5416666666536</v>
      </c>
      <c r="AM57" s="49">
        <f t="shared" si="7"/>
        <v>1.8912498176651868</v>
      </c>
      <c r="AN57" s="49">
        <f t="shared" si="8"/>
        <v>4.4011433224148933</v>
      </c>
      <c r="AO57" s="49">
        <f t="shared" si="9"/>
        <v>3.2355517658961328</v>
      </c>
      <c r="AP57" s="49">
        <f t="shared" si="10"/>
        <v>3.4041861125907023</v>
      </c>
      <c r="AQ57" s="49">
        <f t="shared" si="11"/>
        <v>3.9400213722495887</v>
      </c>
      <c r="AS57" s="49">
        <f t="shared" si="17"/>
        <v>-0.46112195016530455</v>
      </c>
      <c r="AT57" s="49">
        <f t="shared" si="12"/>
        <v>0.53583525965888645</v>
      </c>
      <c r="AU57" s="54">
        <f>(AM57-MAX(AM$3:AM57))/MAX(AM$3:AM57)</f>
        <v>-0.31134297077969264</v>
      </c>
      <c r="AV57" s="54">
        <f>(AN57-MAX(AN$3:AN57))/MAX(AN$3:AN57)</f>
        <v>-8.6491936726199842E-2</v>
      </c>
      <c r="AW57" s="54">
        <f>(AO57-MAX(AO$3:AO57))/MAX(AO$3:AO57)</f>
        <v>-0.17265688004822732</v>
      </c>
      <c r="AX57" s="54">
        <f>(AP57-MAX(AP$3:AP57))/MAX(AP$3:AP57)</f>
        <v>-0.15910172360477692</v>
      </c>
      <c r="AY57" s="54">
        <f>(AQ57-MAX(AQ$3:AQ57))/MAX(AQ$3:AQ57)</f>
        <v>-0.1173005191902419</v>
      </c>
    </row>
    <row r="58" spans="1:51">
      <c r="A58" s="49">
        <f>Data!F184</f>
        <v>1885.6249999999868</v>
      </c>
      <c r="B58" s="53">
        <f t="shared" si="3"/>
        <v>0.41700000000000004</v>
      </c>
      <c r="C58" s="50">
        <f>1/Data!N184</f>
        <v>6.6092058797083783E-2</v>
      </c>
      <c r="D58" s="50">
        <f>Data!H184/100</f>
        <v>3.4325000000000001E-2</v>
      </c>
      <c r="E58">
        <f>Data!K185/Data!K184</f>
        <v>1.0037660707678604</v>
      </c>
      <c r="F58">
        <f>Data!T185/Data!T184</f>
        <v>1.016005130091193</v>
      </c>
      <c r="G58" s="49">
        <f>Data!E187</f>
        <v>7.9922320659999997</v>
      </c>
      <c r="H58" s="52">
        <v>0</v>
      </c>
      <c r="I58" s="52">
        <v>1</v>
      </c>
      <c r="J58" s="52">
        <v>0.6</v>
      </c>
      <c r="K58" s="54">
        <f t="shared" si="13"/>
        <v>0.66261227030770231</v>
      </c>
      <c r="L58" s="54">
        <f t="shared" si="28"/>
        <v>0.85</v>
      </c>
      <c r="M58" s="53">
        <f t="shared" si="29"/>
        <v>0.85</v>
      </c>
      <c r="N58" s="54" cm="1">
        <f t="array" ref="N58">stock_min(C58,O58)</f>
        <v>0.85</v>
      </c>
      <c r="O58" s="54" cm="1">
        <f t="array" ref="O58">stock_max(C58,D58)</f>
        <v>0.85</v>
      </c>
      <c r="P58" s="49">
        <f t="shared" si="4"/>
        <v>1885.6249999999868</v>
      </c>
      <c r="Q58" s="49">
        <f t="shared" si="19"/>
        <v>0.26739486018594338</v>
      </c>
      <c r="R58" s="49">
        <f t="shared" si="20"/>
        <v>0.18341097616830196</v>
      </c>
      <c r="S58" s="59">
        <f t="shared" si="0"/>
        <v>0.20478826407852688</v>
      </c>
      <c r="T58" s="59">
        <f t="shared" si="1"/>
        <v>0.20063151935921841</v>
      </c>
      <c r="U58" s="59">
        <f t="shared" si="2"/>
        <v>0.16887202866022979</v>
      </c>
      <c r="V58" s="59"/>
      <c r="W58" s="49">
        <f t="shared" si="21"/>
        <v>8.1915305631410751E-2</v>
      </c>
      <c r="X58" s="49">
        <f t="shared" si="22"/>
        <v>0.12287295844711613</v>
      </c>
      <c r="Y58" s="49">
        <f t="shared" si="23"/>
        <v>6.7690612821322979E-2</v>
      </c>
      <c r="Z58" s="49">
        <f t="shared" si="24"/>
        <v>0.13294090653789545</v>
      </c>
      <c r="AA58" s="49">
        <f t="shared" si="25"/>
        <v>2.5330804299034473E-2</v>
      </c>
      <c r="AB58" s="49">
        <f t="shared" si="26"/>
        <v>0.14354122436119532</v>
      </c>
      <c r="AC58" s="80">
        <f t="shared" si="5"/>
        <v>0.85</v>
      </c>
      <c r="AD58" s="80">
        <f t="shared" si="14"/>
        <v>0.85</v>
      </c>
      <c r="AE58" s="80">
        <f t="shared" si="15"/>
        <v>0.85</v>
      </c>
      <c r="AF58" s="54">
        <f>(Q58-MAX(Q$2:Q57))/MAX(Q$2:Q57)</f>
        <v>1.180681995216565E-2</v>
      </c>
      <c r="AG58" s="54">
        <f>(R58-MAX(R$2:R57))/MAX(R$2:R57)</f>
        <v>3.7660707678603945E-3</v>
      </c>
      <c r="AH58" s="54">
        <f>(S58-MAX(S$2:S57))/MAX(S$2:S57)</f>
        <v>8.6616944971934819E-3</v>
      </c>
      <c r="AI58" s="54">
        <f>(T58-MAX(T$2:T57))/MAX(T$2:T57)</f>
        <v>7.8953792065290102E-3</v>
      </c>
      <c r="AJ58" s="54">
        <f>(U58-MAX(U$2:U57))/MAX(U$2:U57)</f>
        <v>5.6019296663602216E-3</v>
      </c>
      <c r="AK58" s="54">
        <f t="shared" si="16"/>
        <v>1.8889301078964076</v>
      </c>
      <c r="AL58" s="71">
        <f t="shared" si="6"/>
        <v>1885.6249999999868</v>
      </c>
      <c r="AM58" s="49">
        <f t="shared" si="7"/>
        <v>1.8889301078964076</v>
      </c>
      <c r="AN58" s="49">
        <f t="shared" si="8"/>
        <v>4.4625570314178278</v>
      </c>
      <c r="AO58" s="49">
        <f t="shared" si="9"/>
        <v>3.260910705623715</v>
      </c>
      <c r="AP58" s="49">
        <f t="shared" si="10"/>
        <v>3.4341125913242201</v>
      </c>
      <c r="AQ58" s="49">
        <f t="shared" si="11"/>
        <v>3.9859359803966226</v>
      </c>
      <c r="AS58" s="49">
        <f t="shared" si="17"/>
        <v>-0.47662105102120522</v>
      </c>
      <c r="AT58" s="49">
        <f t="shared" si="12"/>
        <v>0.55182338907240247</v>
      </c>
      <c r="AU58" s="54">
        <f>(AM58-MAX(AM$3:AM58))/MAX(AM$3:AM58)</f>
        <v>-0.31218764207752941</v>
      </c>
      <c r="AV58" s="54">
        <f>(AN58-MAX(AN$3:AN58))/MAX(AN$3:AN58)</f>
        <v>-7.3744813022228184E-2</v>
      </c>
      <c r="AW58" s="54">
        <f>(AO58-MAX(AO$3:AO58))/MAX(AO$3:AO58)</f>
        <v>-0.16617250092809419</v>
      </c>
      <c r="AX58" s="54">
        <f>(AP58-MAX(AP$3:AP58))/MAX(AP$3:AP58)</f>
        <v>-0.15170931803314325</v>
      </c>
      <c r="AY58" s="54">
        <f>(AQ58-MAX(AQ$3:AQ58))/MAX(AQ$3:AQ58)</f>
        <v>-0.10701407733019939</v>
      </c>
    </row>
    <row r="59" spans="1:51">
      <c r="A59" s="49">
        <f>Data!F185</f>
        <v>1885.7083333333201</v>
      </c>
      <c r="B59" s="53">
        <f t="shared" si="3"/>
        <v>0.41500000000000004</v>
      </c>
      <c r="C59" s="50">
        <f>1/Data!N185</f>
        <v>6.6153820075486924E-2</v>
      </c>
      <c r="D59" s="50">
        <f>Data!H185/100</f>
        <v>3.4200000000000001E-2</v>
      </c>
      <c r="E59">
        <f>Data!K186/Data!K185</f>
        <v>1.0625752688172043</v>
      </c>
      <c r="F59">
        <f>Data!T186/Data!T185</f>
        <v>1.0039006206475598</v>
      </c>
      <c r="G59" s="49">
        <f>Data!E188</f>
        <v>8.18251405</v>
      </c>
      <c r="H59" s="52">
        <v>0</v>
      </c>
      <c r="I59" s="52">
        <v>1</v>
      </c>
      <c r="J59" s="52">
        <v>0.6</v>
      </c>
      <c r="K59" s="54">
        <f t="shared" si="13"/>
        <v>0.66261227030770231</v>
      </c>
      <c r="L59" s="54">
        <f t="shared" si="28"/>
        <v>0.85</v>
      </c>
      <c r="M59" s="53">
        <f t="shared" si="29"/>
        <v>0.85</v>
      </c>
      <c r="N59" s="54" cm="1">
        <f t="array" ref="N59">stock_min(C59,O59)</f>
        <v>0.85</v>
      </c>
      <c r="O59" s="54" cm="1">
        <f t="array" ref="O59">stock_max(C59,D59)</f>
        <v>0.85</v>
      </c>
      <c r="P59" s="49">
        <f t="shared" si="4"/>
        <v>1885.7083333333201</v>
      </c>
      <c r="Q59" s="49">
        <f t="shared" si="19"/>
        <v>0.26843786609863607</v>
      </c>
      <c r="R59" s="49">
        <f t="shared" si="20"/>
        <v>0.19488796730605931</v>
      </c>
      <c r="S59" s="59">
        <f t="shared" si="0"/>
        <v>0.21279659301621739</v>
      </c>
      <c r="T59" s="59">
        <f t="shared" si="1"/>
        <v>0.20921436772464691</v>
      </c>
      <c r="U59" s="59">
        <f t="shared" si="2"/>
        <v>0.17795296521925033</v>
      </c>
      <c r="V59" s="59"/>
      <c r="W59" s="49">
        <f t="shared" si="21"/>
        <v>8.5118637206486963E-2</v>
      </c>
      <c r="X59" s="49">
        <f t="shared" si="22"/>
        <v>0.12767795580973043</v>
      </c>
      <c r="Y59" s="49">
        <f t="shared" si="23"/>
        <v>7.0586360545628141E-2</v>
      </c>
      <c r="Z59" s="49">
        <f t="shared" si="24"/>
        <v>0.13862800717901877</v>
      </c>
      <c r="AA59" s="49">
        <f t="shared" si="25"/>
        <v>2.6692944782887553E-2</v>
      </c>
      <c r="AB59" s="49">
        <f t="shared" si="26"/>
        <v>0.15126002043636277</v>
      </c>
      <c r="AC59" s="80">
        <f t="shared" si="5"/>
        <v>0.85</v>
      </c>
      <c r="AD59" s="80">
        <f t="shared" si="14"/>
        <v>0.85</v>
      </c>
      <c r="AE59" s="80">
        <f t="shared" si="15"/>
        <v>0.85</v>
      </c>
      <c r="AF59" s="54">
        <f>(Q59-MAX(Q$2:Q58))/MAX(Q$2:Q58)</f>
        <v>3.9006206475599059E-3</v>
      </c>
      <c r="AG59" s="54">
        <f>(R59-MAX(R$2:R58))/MAX(R$2:R58)</f>
        <v>6.2575268817204335E-2</v>
      </c>
      <c r="AH59" s="54">
        <f>(S59-MAX(S$2:S58))/MAX(S$2:S58)</f>
        <v>3.91054095493465E-2</v>
      </c>
      <c r="AI59" s="54">
        <f>(T59-MAX(T$2:T58))/MAX(T$2:T58)</f>
        <v>4.2779162480753752E-2</v>
      </c>
      <c r="AJ59" s="54">
        <f>(U59-MAX(U$2:U58))/MAX(U$2:U58)</f>
        <v>5.3774071591757587E-2</v>
      </c>
      <c r="AK59" s="54">
        <f t="shared" si="16"/>
        <v>1.8876529443215748</v>
      </c>
      <c r="AL59" s="71">
        <f t="shared" si="6"/>
        <v>1885.7083333333201</v>
      </c>
      <c r="AM59" s="49">
        <f t="shared" si="7"/>
        <v>1.8876529443215748</v>
      </c>
      <c r="AN59" s="49">
        <f t="shared" si="8"/>
        <v>4.2712953440504506</v>
      </c>
      <c r="AO59" s="49">
        <f t="shared" si="9"/>
        <v>3.1743085992430684</v>
      </c>
      <c r="AP59" s="49">
        <f t="shared" si="10"/>
        <v>3.3339814872875544</v>
      </c>
      <c r="AQ59" s="49">
        <f t="shared" si="11"/>
        <v>3.8391290940135816</v>
      </c>
      <c r="AS59" s="49">
        <f t="shared" si="17"/>
        <v>-0.43216625003686904</v>
      </c>
      <c r="AT59" s="49">
        <f t="shared" si="12"/>
        <v>0.50514760672602721</v>
      </c>
      <c r="AU59" s="54">
        <f>(AM59-MAX(AM$3:AM59))/MAX(AM$3:AM59)</f>
        <v>-0.31265269310624999</v>
      </c>
      <c r="AV59" s="54">
        <f>(AN59-MAX(AN$3:AN59))/MAX(AN$3:AN59)</f>
        <v>-0.11344338241796055</v>
      </c>
      <c r="AW59" s="54">
        <f>(AO59-MAX(AO$3:AO59))/MAX(AO$3:AO59)</f>
        <v>-0.18831699499633081</v>
      </c>
      <c r="AX59" s="54">
        <f>(AP59-MAX(AP$3:AP59))/MAX(AP$3:AP59)</f>
        <v>-0.17644359225116002</v>
      </c>
      <c r="AY59" s="54">
        <f>(AQ59-MAX(AQ$3:AQ59))/MAX(AQ$3:AQ59)</f>
        <v>-0.13990383861482383</v>
      </c>
    </row>
    <row r="60" spans="1:51">
      <c r="A60" s="49">
        <f>Data!F186</f>
        <v>1885.7916666666533</v>
      </c>
      <c r="B60" s="53">
        <f t="shared" si="3"/>
        <v>0.47199999999999998</v>
      </c>
      <c r="C60" s="50">
        <f>1/Data!N186</f>
        <v>6.2535082329046976E-2</v>
      </c>
      <c r="D60" s="50">
        <f>Data!H186/100</f>
        <v>3.4075000000000001E-2</v>
      </c>
      <c r="E60">
        <f>Data!K187/Data!K186</f>
        <v>1.0564759304438467</v>
      </c>
      <c r="F60">
        <f>Data!T187/Data!T186</f>
        <v>0.99194032263930765</v>
      </c>
      <c r="G60" s="49">
        <f>Data!E189</f>
        <v>7.9922320659999997</v>
      </c>
      <c r="H60" s="52">
        <v>0</v>
      </c>
      <c r="I60" s="52">
        <v>1</v>
      </c>
      <c r="J60" s="52">
        <v>0.6</v>
      </c>
      <c r="K60" s="54">
        <f t="shared" si="13"/>
        <v>0.66261227030770231</v>
      </c>
      <c r="L60" s="54">
        <f t="shared" si="28"/>
        <v>0.85</v>
      </c>
      <c r="M60" s="53">
        <f t="shared" si="29"/>
        <v>0.85</v>
      </c>
      <c r="N60" s="54" cm="1">
        <f t="array" ref="N60">stock_min(C60,O60)</f>
        <v>0.85</v>
      </c>
      <c r="O60" s="54" cm="1">
        <f t="array" ref="O60">stock_max(C60,D60)</f>
        <v>0.85</v>
      </c>
      <c r="P60" s="49">
        <f t="shared" si="4"/>
        <v>1885.7916666666533</v>
      </c>
      <c r="Q60" s="49">
        <f t="shared" si="19"/>
        <v>0.26627434350648832</v>
      </c>
      <c r="R60" s="49">
        <f t="shared" si="20"/>
        <v>0.20589444659197897</v>
      </c>
      <c r="S60" s="59">
        <f t="shared" si="0"/>
        <v>0.21932129561447417</v>
      </c>
      <c r="T60" s="59">
        <f t="shared" si="1"/>
        <v>0.21647461012359498</v>
      </c>
      <c r="U60" s="59">
        <f t="shared" si="2"/>
        <v>0.18628037908959233</v>
      </c>
      <c r="V60" s="59"/>
      <c r="W60" s="49">
        <f t="shared" si="21"/>
        <v>8.7728518245789672E-2</v>
      </c>
      <c r="X60" s="49">
        <f t="shared" si="22"/>
        <v>0.13159277736868449</v>
      </c>
      <c r="Y60" s="49">
        <f t="shared" si="23"/>
        <v>7.3035877245624992E-2</v>
      </c>
      <c r="Z60" s="49">
        <f t="shared" si="24"/>
        <v>0.14343873287796999</v>
      </c>
      <c r="AA60" s="49">
        <f t="shared" si="25"/>
        <v>2.7942056863438855E-2</v>
      </c>
      <c r="AB60" s="49">
        <f t="shared" si="26"/>
        <v>0.15833832222615349</v>
      </c>
      <c r="AC60" s="80">
        <f t="shared" si="5"/>
        <v>0.85000000000000009</v>
      </c>
      <c r="AD60" s="80">
        <f t="shared" si="14"/>
        <v>0.85</v>
      </c>
      <c r="AE60" s="80">
        <f t="shared" si="15"/>
        <v>0.85</v>
      </c>
      <c r="AF60" s="54">
        <f>(Q60-MAX(Q$2:Q59))/MAX(Q$2:Q59)</f>
        <v>-8.0596773606923765E-3</v>
      </c>
      <c r="AG60" s="54">
        <f>(R60-MAX(R$2:R59))/MAX(R$2:R59)</f>
        <v>5.6475930443846634E-2</v>
      </c>
      <c r="AH60" s="54">
        <f>(S60-MAX(S$2:S59))/MAX(S$2:S59)</f>
        <v>3.0661687322031127E-2</v>
      </c>
      <c r="AI60" s="54">
        <f>(T60-MAX(T$2:T59))/MAX(T$2:T59)</f>
        <v>3.4702408242360698E-2</v>
      </c>
      <c r="AJ60" s="54">
        <f>(U60-MAX(U$2:U59))/MAX(U$2:U59)</f>
        <v>4.6795589273165808E-2</v>
      </c>
      <c r="AK60" s="54">
        <f t="shared" si="16"/>
        <v>1.8874162140918744</v>
      </c>
      <c r="AL60" s="71">
        <f t="shared" si="6"/>
        <v>1885.7916666666533</v>
      </c>
      <c r="AM60" s="49">
        <f t="shared" si="7"/>
        <v>1.8874162140918744</v>
      </c>
      <c r="AN60" s="49">
        <f t="shared" si="8"/>
        <v>3.9873443082716049</v>
      </c>
      <c r="AO60" s="49">
        <f t="shared" si="9"/>
        <v>3.0443693823373028</v>
      </c>
      <c r="AP60" s="49">
        <f t="shared" si="10"/>
        <v>3.1838948040792294</v>
      </c>
      <c r="AQ60" s="49">
        <f t="shared" si="11"/>
        <v>3.6201165724954962</v>
      </c>
      <c r="AS60" s="49">
        <f t="shared" si="17"/>
        <v>-0.36722773577610868</v>
      </c>
      <c r="AT60" s="49">
        <f t="shared" si="12"/>
        <v>0.43622176841626681</v>
      </c>
      <c r="AU60" s="54">
        <f>(AM60-MAX(AM$3:AM60))/MAX(AM$3:AM60)</f>
        <v>-0.31273889321328469</v>
      </c>
      <c r="AV60" s="54">
        <f>(AN60-MAX(AN$3:AN60))/MAX(AN$3:AN60)</f>
        <v>-0.17238069523798377</v>
      </c>
      <c r="AW60" s="54">
        <f>(AO60-MAX(AO$3:AO60))/MAX(AO$3:AO60)</f>
        <v>-0.22154295609886671</v>
      </c>
      <c r="AX60" s="54">
        <f>(AP60-MAX(AP$3:AP60))/MAX(AP$3:AP60)</f>
        <v>-0.21351783820762096</v>
      </c>
      <c r="AY60" s="54">
        <f>(AQ60-MAX(AQ$3:AQ60))/MAX(AQ$3:AQ60)</f>
        <v>-0.18897013058888767</v>
      </c>
    </row>
    <row r="61" spans="1:51">
      <c r="A61" s="49">
        <f>Data!F187</f>
        <v>1885.8749999999866</v>
      </c>
      <c r="B61" s="53">
        <f t="shared" si="3"/>
        <v>0.52400000000000002</v>
      </c>
      <c r="C61" s="50">
        <f>1/Data!N187</f>
        <v>5.9438774931309377E-2</v>
      </c>
      <c r="D61" s="50">
        <f>Data!H187/100</f>
        <v>3.3950000000000008E-2</v>
      </c>
      <c r="E61">
        <f>Data!K188/Data!K187</f>
        <v>0.97301725543117334</v>
      </c>
      <c r="F61">
        <f>Data!T188/Data!T187</f>
        <v>0.98053606377365055</v>
      </c>
      <c r="G61" s="49">
        <f>Data!E190</f>
        <v>7.9922320659999997</v>
      </c>
      <c r="H61" s="52">
        <v>0</v>
      </c>
      <c r="I61" s="52">
        <v>1</v>
      </c>
      <c r="J61" s="52">
        <v>0.6</v>
      </c>
      <c r="K61" s="54">
        <f t="shared" si="13"/>
        <v>0.66261227030770231</v>
      </c>
      <c r="L61" s="54">
        <f t="shared" si="28"/>
        <v>0.85</v>
      </c>
      <c r="M61" s="53">
        <f t="shared" si="29"/>
        <v>0.85</v>
      </c>
      <c r="N61" s="54" cm="1">
        <f t="array" ref="N61">stock_min(C61,O61)</f>
        <v>0.85</v>
      </c>
      <c r="O61" s="54" cm="1">
        <f t="array" ref="O61">stock_max(C61,D61)</f>
        <v>0.85</v>
      </c>
      <c r="P61" s="49">
        <f t="shared" si="4"/>
        <v>1885.8749999999866</v>
      </c>
      <c r="Q61" s="49">
        <f t="shared" si="19"/>
        <v>0.26109159666576498</v>
      </c>
      <c r="R61" s="49">
        <f t="shared" si="20"/>
        <v>0.20033884933144769</v>
      </c>
      <c r="S61" s="59">
        <f t="shared" si="0"/>
        <v>0.21406301903126429</v>
      </c>
      <c r="T61" s="59">
        <f t="shared" si="1"/>
        <v>0.2111826737761282</v>
      </c>
      <c r="U61" s="59">
        <f t="shared" si="2"/>
        <v>0.18146411417268449</v>
      </c>
      <c r="V61" s="59"/>
      <c r="W61" s="49">
        <f t="shared" si="21"/>
        <v>8.5625207612505722E-2</v>
      </c>
      <c r="X61" s="49">
        <f t="shared" si="22"/>
        <v>0.12843781141875857</v>
      </c>
      <c r="Y61" s="49">
        <f t="shared" si="23"/>
        <v>7.1250442855677026E-2</v>
      </c>
      <c r="Z61" s="49">
        <f t="shared" si="24"/>
        <v>0.13993223092045118</v>
      </c>
      <c r="AA61" s="49">
        <f t="shared" si="25"/>
        <v>2.7219617125902679E-2</v>
      </c>
      <c r="AB61" s="49">
        <f t="shared" si="26"/>
        <v>0.15424449704678181</v>
      </c>
      <c r="AC61" s="80">
        <f t="shared" si="5"/>
        <v>0.85</v>
      </c>
      <c r="AD61" s="80">
        <f t="shared" si="14"/>
        <v>0.85</v>
      </c>
      <c r="AE61" s="80">
        <f t="shared" si="15"/>
        <v>0.85</v>
      </c>
      <c r="AF61" s="54">
        <f>(Q61-MAX(Q$2:Q60))/MAX(Q$2:Q60)</f>
        <v>-2.73667405408883E-2</v>
      </c>
      <c r="AG61" s="54">
        <f>(R61-MAX(R$2:R60))/MAX(R$2:R60)</f>
        <v>-2.6982744568826635E-2</v>
      </c>
      <c r="AH61" s="54">
        <f>(S61-MAX(S$2:S60))/MAX(S$2:S60)</f>
        <v>-2.3975221231835792E-2</v>
      </c>
      <c r="AI61" s="54">
        <f>(T61-MAX(T$2:T60))/MAX(T$2:T60)</f>
        <v>-2.4445990892166859E-2</v>
      </c>
      <c r="AJ61" s="54">
        <f>(U61-MAX(U$2:U60))/MAX(U$2:U60)</f>
        <v>-2.5854923317454915E-2</v>
      </c>
      <c r="AK61" s="54">
        <f t="shared" si="16"/>
        <v>1.9093870592465632</v>
      </c>
      <c r="AL61" s="71">
        <f t="shared" si="6"/>
        <v>1885.8749999999866</v>
      </c>
      <c r="AM61" s="49">
        <f t="shared" si="7"/>
        <v>1.9093870592465632</v>
      </c>
      <c r="AN61" s="49">
        <f t="shared" si="8"/>
        <v>4.1639721351064871</v>
      </c>
      <c r="AO61" s="49">
        <f t="shared" si="9"/>
        <v>3.1392750678329979</v>
      </c>
      <c r="AP61" s="49">
        <f t="shared" si="10"/>
        <v>3.2896732464496092</v>
      </c>
      <c r="AQ61" s="49">
        <f t="shared" si="11"/>
        <v>3.7626279313111208</v>
      </c>
      <c r="AS61" s="49">
        <f t="shared" si="17"/>
        <v>-0.40134420379536628</v>
      </c>
      <c r="AT61" s="49">
        <f t="shared" si="12"/>
        <v>0.4729546848615116</v>
      </c>
      <c r="AU61" s="54">
        <f>(AM61-MAX(AM$3:AM61))/MAX(AM$3:AM61)</f>
        <v>-0.30473869312741431</v>
      </c>
      <c r="AV61" s="54">
        <f>(AN61-MAX(AN$3:AN61))/MAX(AN$3:AN61)</f>
        <v>-0.13571955239575054</v>
      </c>
      <c r="AW61" s="54">
        <f>(AO61-MAX(AO$3:AO61))/MAX(AO$3:AO61)</f>
        <v>-0.19727520468570922</v>
      </c>
      <c r="AX61" s="54">
        <f>(AP61-MAX(AP$3:AP61))/MAX(AP$3:AP61)</f>
        <v>-0.18738856474045126</v>
      </c>
      <c r="AY61" s="54">
        <f>(AQ61-MAX(AQ$3:AQ61))/MAX(AQ$3:AQ61)</f>
        <v>-0.15704271432611205</v>
      </c>
    </row>
    <row r="62" spans="1:51">
      <c r="A62" s="49">
        <f>Data!F188</f>
        <v>1885.9583333333198</v>
      </c>
      <c r="B62" s="53">
        <f t="shared" si="3"/>
        <v>0.49</v>
      </c>
      <c r="C62" s="50">
        <f>1/Data!N188</f>
        <v>6.133285135486076E-2</v>
      </c>
      <c r="D62" s="50">
        <f>Data!H188/100</f>
        <v>3.3825000000000001E-2</v>
      </c>
      <c r="E62">
        <f>Data!K189/Data!K188</f>
        <v>1.0277181979951739</v>
      </c>
      <c r="F62">
        <f>Data!T189/Data!T188</f>
        <v>1.0277717612514008</v>
      </c>
      <c r="G62" s="49">
        <f>Data!E191</f>
        <v>7.8970910740000004</v>
      </c>
      <c r="H62" s="52">
        <v>0</v>
      </c>
      <c r="I62" s="52">
        <v>1</v>
      </c>
      <c r="J62" s="52">
        <v>0.6</v>
      </c>
      <c r="K62" s="54">
        <f t="shared" si="13"/>
        <v>0.66261227030770231</v>
      </c>
      <c r="L62" s="54">
        <f t="shared" si="28"/>
        <v>0.85</v>
      </c>
      <c r="M62" s="53">
        <f t="shared" si="29"/>
        <v>0.85</v>
      </c>
      <c r="N62" s="54" cm="1">
        <f t="array" ref="N62">stock_min(C62,O62)</f>
        <v>0.85</v>
      </c>
      <c r="O62" s="54" cm="1">
        <f t="array" ref="O62">stock_max(C62,D62)</f>
        <v>0.85</v>
      </c>
      <c r="P62" s="49">
        <f t="shared" si="4"/>
        <v>1885.9583333333198</v>
      </c>
      <c r="Q62" s="49">
        <f t="shared" si="19"/>
        <v>0.26834257015311364</v>
      </c>
      <c r="R62" s="49">
        <f t="shared" si="20"/>
        <v>0.20589188122334207</v>
      </c>
      <c r="S62" s="59">
        <f t="shared" si="0"/>
        <v>0.22000104654115238</v>
      </c>
      <c r="T62" s="59">
        <f t="shared" si="1"/>
        <v>0.21704009334673213</v>
      </c>
      <c r="U62" s="59">
        <f t="shared" si="2"/>
        <v>0.18649543038966832</v>
      </c>
      <c r="V62" s="59"/>
      <c r="W62" s="49">
        <f t="shared" si="21"/>
        <v>8.8000418616460963E-2</v>
      </c>
      <c r="X62" s="49">
        <f t="shared" si="22"/>
        <v>0.13200062792469142</v>
      </c>
      <c r="Y62" s="49">
        <f t="shared" si="23"/>
        <v>7.3226664346458317E-2</v>
      </c>
      <c r="Z62" s="49">
        <f t="shared" si="24"/>
        <v>0.1438134290002738</v>
      </c>
      <c r="AA62" s="49">
        <f t="shared" si="25"/>
        <v>2.7974314558450251E-2</v>
      </c>
      <c r="AB62" s="49">
        <f t="shared" si="26"/>
        <v>0.15852111583121806</v>
      </c>
      <c r="AC62" s="80">
        <f t="shared" si="5"/>
        <v>0.85</v>
      </c>
      <c r="AD62" s="80">
        <f t="shared" si="14"/>
        <v>0.85</v>
      </c>
      <c r="AE62" s="80">
        <f t="shared" si="15"/>
        <v>0.85</v>
      </c>
      <c r="AF62" s="54">
        <f>(Q62-MAX(Q$2:Q61))/MAX(Q$2:Q61)</f>
        <v>-3.550018740180917E-4</v>
      </c>
      <c r="AG62" s="54">
        <f>(R62-MAX(R$2:R61))/MAX(R$2:R61)</f>
        <v>-1.2459630064683074E-5</v>
      </c>
      <c r="AH62" s="54">
        <f>(S62-MAX(S$2:S61))/MAX(S$2:S61)</f>
        <v>3.0993384603795527E-3</v>
      </c>
      <c r="AI62" s="54">
        <f>(T62-MAX(T$2:T61))/MAX(T$2:T61)</f>
        <v>2.6122380948707734E-3</v>
      </c>
      <c r="AJ62" s="54">
        <f>(U62-MAX(U$2:U61))/MAX(U$2:U61)</f>
        <v>1.1544495514074291E-3</v>
      </c>
      <c r="AK62" s="54">
        <f t="shared" si="16"/>
        <v>1.8637594440556935</v>
      </c>
      <c r="AL62" s="71">
        <f t="shared" si="6"/>
        <v>1885.9583333333198</v>
      </c>
      <c r="AM62" s="49">
        <f t="shared" si="7"/>
        <v>1.8637594440556935</v>
      </c>
      <c r="AN62" s="49">
        <f t="shared" si="8"/>
        <v>4.2037038390318244</v>
      </c>
      <c r="AO62" s="49">
        <f t="shared" si="9"/>
        <v>3.1272392770761037</v>
      </c>
      <c r="AP62" s="49">
        <f t="shared" si="10"/>
        <v>3.2839483399398843</v>
      </c>
      <c r="AQ62" s="49">
        <f t="shared" si="11"/>
        <v>3.7796569061987793</v>
      </c>
      <c r="AS62" s="49">
        <f t="shared" si="17"/>
        <v>-0.42404693283304518</v>
      </c>
      <c r="AT62" s="49">
        <f t="shared" si="12"/>
        <v>0.49570856625889492</v>
      </c>
      <c r="AU62" s="54">
        <f>(AM62-MAX(AM$3:AM62))/MAX(AM$3:AM62)</f>
        <v>-0.32135298576832144</v>
      </c>
      <c r="AV62" s="54">
        <f>(AN62-MAX(AN$3:AN62))/MAX(AN$3:AN62)</f>
        <v>-0.12747277894518999</v>
      </c>
      <c r="AW62" s="54">
        <f>(AO62-MAX(AO$3:AO62))/MAX(AO$3:AO62)</f>
        <v>-0.20035280300475128</v>
      </c>
      <c r="AX62" s="54">
        <f>(AP62-MAX(AP$3:AP62))/MAX(AP$3:AP62)</f>
        <v>-0.1888027247943761</v>
      </c>
      <c r="AY62" s="54">
        <f>(AQ62-MAX(AQ$3:AQ62))/MAX(AQ$3:AQ62)</f>
        <v>-0.15322764179936682</v>
      </c>
    </row>
    <row r="63" spans="1:51">
      <c r="A63" s="49">
        <f>Data!F189</f>
        <v>1886.0416666666531</v>
      </c>
      <c r="B63" s="53">
        <f t="shared" si="3"/>
        <v>0.51600000000000001</v>
      </c>
      <c r="C63" s="50">
        <f>1/Data!N189</f>
        <v>5.9907799006905356E-2</v>
      </c>
      <c r="D63" s="50">
        <f>Data!H189/100</f>
        <v>3.3700000000000001E-2</v>
      </c>
      <c r="E63">
        <f>Data!K190/Data!K189</f>
        <v>1.0230240384615386</v>
      </c>
      <c r="F63">
        <f>Data!T190/Data!T189</f>
        <v>1.001756475011806</v>
      </c>
      <c r="G63" s="49">
        <f>Data!E192</f>
        <v>7.8019419829999999</v>
      </c>
      <c r="H63" s="52">
        <v>0</v>
      </c>
      <c r="I63" s="52">
        <v>1</v>
      </c>
      <c r="J63" s="52">
        <v>0.6</v>
      </c>
      <c r="K63" s="54">
        <f t="shared" si="13"/>
        <v>0.66261227030770231</v>
      </c>
      <c r="L63" s="54">
        <f t="shared" si="28"/>
        <v>0.85</v>
      </c>
      <c r="M63" s="53">
        <f t="shared" si="29"/>
        <v>0.85</v>
      </c>
      <c r="N63" s="54" cm="1">
        <f t="array" ref="N63">stock_min(C63,O63)</f>
        <v>0.85</v>
      </c>
      <c r="O63" s="54" cm="1">
        <f t="array" ref="O63">stock_max(C63,D63)</f>
        <v>0.85</v>
      </c>
      <c r="P63" s="49">
        <f t="shared" si="4"/>
        <v>1886.0416666666531</v>
      </c>
      <c r="Q63" s="49">
        <f t="shared" si="19"/>
        <v>0.26881390717219139</v>
      </c>
      <c r="R63" s="49">
        <f t="shared" si="20"/>
        <v>0.21063234381554682</v>
      </c>
      <c r="S63" s="59">
        <f t="shared" si="0"/>
        <v>0.223194804611766</v>
      </c>
      <c r="T63" s="59">
        <f t="shared" si="1"/>
        <v>0.22047988007344263</v>
      </c>
      <c r="U63" s="59">
        <f t="shared" si="2"/>
        <v>0.19019436284202659</v>
      </c>
      <c r="V63" s="59"/>
      <c r="W63" s="49">
        <f t="shared" si="21"/>
        <v>8.9277921844706398E-2</v>
      </c>
      <c r="X63" s="49">
        <f t="shared" si="22"/>
        <v>0.1339168827670596</v>
      </c>
      <c r="Y63" s="49">
        <f t="shared" si="23"/>
        <v>7.4387206180808879E-2</v>
      </c>
      <c r="Z63" s="49">
        <f t="shared" si="24"/>
        <v>0.14609267389263375</v>
      </c>
      <c r="AA63" s="49">
        <f t="shared" si="25"/>
        <v>2.8529154426303993E-2</v>
      </c>
      <c r="AB63" s="49">
        <f t="shared" si="26"/>
        <v>0.1616652084157226</v>
      </c>
      <c r="AC63" s="80">
        <f t="shared" si="5"/>
        <v>0.85</v>
      </c>
      <c r="AD63" s="80">
        <f t="shared" si="14"/>
        <v>0.85</v>
      </c>
      <c r="AE63" s="80">
        <f t="shared" si="15"/>
        <v>0.85</v>
      </c>
      <c r="AF63" s="54">
        <f>(Q63-MAX(Q$2:Q62))/MAX(Q$2:Q62)</f>
        <v>1.400849585867099E-3</v>
      </c>
      <c r="AG63" s="54">
        <f>(R63-MAX(R$2:R62))/MAX(R$2:R62)</f>
        <v>2.3011291960472059E-2</v>
      </c>
      <c r="AH63" s="54">
        <f>(S63-MAX(S$2:S62))/MAX(S$2:S62)</f>
        <v>1.4517013081645535E-2</v>
      </c>
      <c r="AI63" s="54">
        <f>(T63-MAX(T$2:T62))/MAX(T$2:T62)</f>
        <v>1.5848623513146351E-2</v>
      </c>
      <c r="AJ63" s="54">
        <f>(U63-MAX(U$2:U62))/MAX(U$2:U62)</f>
        <v>1.9833903944078596E-2</v>
      </c>
      <c r="AK63" s="54">
        <f t="shared" si="16"/>
        <v>1.8626882183665652</v>
      </c>
      <c r="AL63" s="71">
        <f t="shared" si="6"/>
        <v>1886.0416666666531</v>
      </c>
      <c r="AM63" s="49">
        <f t="shared" si="7"/>
        <v>1.8626882183665652</v>
      </c>
      <c r="AN63" s="49">
        <f t="shared" si="8"/>
        <v>4.091808096507096</v>
      </c>
      <c r="AO63" s="49">
        <f t="shared" si="9"/>
        <v>3.0761653359585432</v>
      </c>
      <c r="AP63" s="49">
        <f t="shared" si="10"/>
        <v>3.2249900709998971</v>
      </c>
      <c r="AQ63" s="49">
        <f t="shared" si="11"/>
        <v>3.6935522555124818</v>
      </c>
      <c r="AS63" s="49">
        <f t="shared" si="17"/>
        <v>-0.3982558409946142</v>
      </c>
      <c r="AT63" s="49">
        <f t="shared" si="12"/>
        <v>0.46856218451258469</v>
      </c>
      <c r="AU63" s="54">
        <f>(AM63-MAX(AM$3:AM63))/MAX(AM$3:AM63)</f>
        <v>-0.32174304904489603</v>
      </c>
      <c r="AV63" s="54">
        <f>(AN63-MAX(AN$3:AN63))/MAX(AN$3:AN63)</f>
        <v>-0.15069803101134219</v>
      </c>
      <c r="AW63" s="54">
        <f>(AO63-MAX(AO$3:AO63))/MAX(AO$3:AO63)</f>
        <v>-0.21341260759135239</v>
      </c>
      <c r="AX63" s="54">
        <f>(AP63-MAX(AP$3:AP63))/MAX(AP$3:AP63)</f>
        <v>-0.20336653097039942</v>
      </c>
      <c r="AY63" s="54">
        <f>(AQ63-MAX(AQ$3:AQ63))/MAX(AQ$3:AQ63)</f>
        <v>-0.17251802712352177</v>
      </c>
    </row>
    <row r="64" spans="1:51">
      <c r="A64" s="49">
        <f>Data!F190</f>
        <v>1886.1249999999864</v>
      </c>
      <c r="B64" s="53">
        <f t="shared" si="3"/>
        <v>0.53800000000000003</v>
      </c>
      <c r="C64" s="50">
        <f>1/Data!N190</f>
        <v>5.8800534046659587E-2</v>
      </c>
      <c r="D64" s="50">
        <f>Data!H190/100</f>
        <v>3.3825000000000001E-2</v>
      </c>
      <c r="E64">
        <f>Data!K191/Data!K190</f>
        <v>0.99478232224556706</v>
      </c>
      <c r="F64">
        <f>Data!T191/Data!T190</f>
        <v>1.0138364047227018</v>
      </c>
      <c r="G64" s="49">
        <f>Data!E193</f>
        <v>7.6116519010000001</v>
      </c>
      <c r="H64" s="52">
        <v>0</v>
      </c>
      <c r="I64" s="52">
        <v>1</v>
      </c>
      <c r="J64" s="52">
        <v>0.6</v>
      </c>
      <c r="K64" s="54">
        <f t="shared" si="13"/>
        <v>0.66261227030770231</v>
      </c>
      <c r="L64" s="54">
        <f t="shared" si="28"/>
        <v>0.85</v>
      </c>
      <c r="M64" s="53">
        <f t="shared" si="29"/>
        <v>0.85</v>
      </c>
      <c r="N64" s="54" cm="1">
        <f t="array" ref="N64">stock_min(C64,O64)</f>
        <v>0.85</v>
      </c>
      <c r="O64" s="54" cm="1">
        <f t="array" ref="O64">stock_max(C64,D64)</f>
        <v>0.85</v>
      </c>
      <c r="P64" s="49">
        <f t="shared" si="4"/>
        <v>1886.1249999999864</v>
      </c>
      <c r="Q64" s="49">
        <f t="shared" si="19"/>
        <v>0.27253332518691659</v>
      </c>
      <c r="R64" s="49">
        <f t="shared" si="20"/>
        <v>0.20953333212085637</v>
      </c>
      <c r="S64" s="59">
        <f t="shared" si="0"/>
        <v>0.22373135493105439</v>
      </c>
      <c r="T64" s="59">
        <f t="shared" si="1"/>
        <v>0.22074686706969615</v>
      </c>
      <c r="U64" s="59">
        <f t="shared" si="2"/>
        <v>0.18974558680744893</v>
      </c>
      <c r="V64" s="59"/>
      <c r="W64" s="49">
        <f t="shared" si="21"/>
        <v>8.9492541972421763E-2</v>
      </c>
      <c r="X64" s="49">
        <f t="shared" si="22"/>
        <v>0.13423881295863263</v>
      </c>
      <c r="Y64" s="49">
        <f t="shared" si="23"/>
        <v>7.4477284317332221E-2</v>
      </c>
      <c r="Z64" s="49">
        <f t="shared" si="24"/>
        <v>0.14626958275236393</v>
      </c>
      <c r="AA64" s="49">
        <f t="shared" si="25"/>
        <v>2.8461838021117344E-2</v>
      </c>
      <c r="AB64" s="49">
        <f t="shared" si="26"/>
        <v>0.16128374878633159</v>
      </c>
      <c r="AC64" s="80">
        <f t="shared" si="5"/>
        <v>0.85</v>
      </c>
      <c r="AD64" s="80">
        <f t="shared" si="14"/>
        <v>0.85</v>
      </c>
      <c r="AE64" s="80">
        <f t="shared" si="15"/>
        <v>0.85</v>
      </c>
      <c r="AF64" s="54">
        <f>(Q64-MAX(Q$2:Q63))/MAX(Q$2:Q63)</f>
        <v>1.3836404722701662E-2</v>
      </c>
      <c r="AG64" s="54">
        <f>(R64-MAX(R$2:R63))/MAX(R$2:R63)</f>
        <v>-5.2176777544329662E-3</v>
      </c>
      <c r="AH64" s="54">
        <f>(S64-MAX(S$2:S63))/MAX(S$2:S63)</f>
        <v>2.403955236420916E-3</v>
      </c>
      <c r="AI64" s="54">
        <f>(T64-MAX(T$2:T63))/MAX(T$2:T63)</f>
        <v>1.2109358738973672E-3</v>
      </c>
      <c r="AJ64" s="54">
        <f>(U64-MAX(U$2:U63))/MAX(U$2:U63)</f>
        <v>-2.359565382862618E-3</v>
      </c>
      <c r="AK64" s="54">
        <f t="shared" si="16"/>
        <v>1.8394698274388575</v>
      </c>
      <c r="AL64" s="71">
        <f t="shared" si="6"/>
        <v>1886.1249999999864</v>
      </c>
      <c r="AM64" s="49">
        <f t="shared" si="7"/>
        <v>1.8394698274388575</v>
      </c>
      <c r="AN64" s="49">
        <f t="shared" si="8"/>
        <v>4.0246911071154603</v>
      </c>
      <c r="AO64" s="49">
        <f t="shared" si="9"/>
        <v>3.0306082676252166</v>
      </c>
      <c r="AP64" s="49">
        <f t="shared" si="10"/>
        <v>3.1764299168600534</v>
      </c>
      <c r="AQ64" s="49">
        <f t="shared" si="11"/>
        <v>3.63518484243773</v>
      </c>
      <c r="AS64" s="49">
        <f t="shared" si="17"/>
        <v>-0.38950626467773031</v>
      </c>
      <c r="AT64" s="49">
        <f t="shared" si="12"/>
        <v>0.45875492557767661</v>
      </c>
      <c r="AU64" s="54">
        <f>(AM64-MAX(AM$3:AM64))/MAX(AM$3:AM64)</f>
        <v>-0.33019751548830356</v>
      </c>
      <c r="AV64" s="54">
        <f>(AN64-MAX(AN$3:AN64))/MAX(AN$3:AN64)</f>
        <v>-0.16462893634670392</v>
      </c>
      <c r="AW64" s="54">
        <f>(AO64-MAX(AO$3:AO64))/MAX(AO$3:AO64)</f>
        <v>-0.22506172643656158</v>
      </c>
      <c r="AX64" s="54">
        <f>(AP64-MAX(AP$3:AP64))/MAX(AP$3:AP64)</f>
        <v>-0.21536180636578747</v>
      </c>
      <c r="AY64" s="54">
        <f>(AQ64-MAX(AQ$3:AQ64))/MAX(AQ$3:AQ64)</f>
        <v>-0.18559432299850476</v>
      </c>
    </row>
    <row r="65" spans="1:51">
      <c r="A65" s="49">
        <f>Data!F191</f>
        <v>1886.2083333333196</v>
      </c>
      <c r="B65" s="53">
        <f t="shared" si="3"/>
        <v>0.52700000000000002</v>
      </c>
      <c r="C65" s="50">
        <f>1/Data!N191</f>
        <v>5.937090787319331E-2</v>
      </c>
      <c r="D65" s="50">
        <f>Data!H191/100</f>
        <v>3.3950000000000008E-2</v>
      </c>
      <c r="E65">
        <f>Data!K192/Data!K191</f>
        <v>1.0023352720333221</v>
      </c>
      <c r="F65">
        <f>Data!T192/Data!T191</f>
        <v>1.013995801446629</v>
      </c>
      <c r="G65" s="49">
        <f>Data!E194</f>
        <v>7.5165028100000004</v>
      </c>
      <c r="H65" s="52">
        <v>0</v>
      </c>
      <c r="I65" s="52">
        <v>1</v>
      </c>
      <c r="J65" s="52">
        <v>0.6</v>
      </c>
      <c r="K65" s="54">
        <f t="shared" si="13"/>
        <v>0.66261227030770231</v>
      </c>
      <c r="L65" s="54">
        <f t="shared" si="28"/>
        <v>0.85</v>
      </c>
      <c r="M65" s="53">
        <f t="shared" si="29"/>
        <v>0.85</v>
      </c>
      <c r="N65" s="54" cm="1">
        <f t="array" ref="N65">stock_min(C65,O65)</f>
        <v>0.85</v>
      </c>
      <c r="O65" s="54" cm="1">
        <f t="array" ref="O65">stock_max(C65,D65)</f>
        <v>0.85</v>
      </c>
      <c r="P65" s="49">
        <f t="shared" si="4"/>
        <v>1886.2083333333196</v>
      </c>
      <c r="Q65" s="49">
        <f t="shared" si="19"/>
        <v>0.27634764749382223</v>
      </c>
      <c r="R65" s="49">
        <f t="shared" si="20"/>
        <v>0.210022649451407</v>
      </c>
      <c r="S65" s="59">
        <f t="shared" si="0"/>
        <v>0.22529735892514319</v>
      </c>
      <c r="T65" s="59">
        <f t="shared" si="1"/>
        <v>0.22213081561921294</v>
      </c>
      <c r="U65" s="59">
        <f t="shared" si="2"/>
        <v>0.19052057446916867</v>
      </c>
      <c r="V65" s="59"/>
      <c r="W65" s="49">
        <f t="shared" si="21"/>
        <v>9.0118943570057286E-2</v>
      </c>
      <c r="X65" s="49">
        <f t="shared" si="22"/>
        <v>0.1351784153550859</v>
      </c>
      <c r="Y65" s="49">
        <f t="shared" si="23"/>
        <v>7.4944211576464637E-2</v>
      </c>
      <c r="Z65" s="49">
        <f t="shared" si="24"/>
        <v>0.1471866040427483</v>
      </c>
      <c r="AA65" s="49">
        <f t="shared" si="25"/>
        <v>2.8578086170375307E-2</v>
      </c>
      <c r="AB65" s="49">
        <f t="shared" si="26"/>
        <v>0.16194248829879337</v>
      </c>
      <c r="AC65" s="80">
        <f t="shared" si="5"/>
        <v>0.85</v>
      </c>
      <c r="AD65" s="80">
        <f t="shared" si="14"/>
        <v>0.85</v>
      </c>
      <c r="AE65" s="80">
        <f t="shared" si="15"/>
        <v>0.85</v>
      </c>
      <c r="AF65" s="54">
        <f>(Q65-MAX(Q$2:Q64))/MAX(Q$2:Q64)</f>
        <v>1.3995801446628963E-2</v>
      </c>
      <c r="AG65" s="54">
        <f>(R65-MAX(R$2:R64))/MAX(R$2:R64)</f>
        <v>-2.8945904180496598E-3</v>
      </c>
      <c r="AH65" s="54">
        <f>(S65-MAX(S$2:S64))/MAX(S$2:S64)</f>
        <v>6.9994837986449305E-3</v>
      </c>
      <c r="AI65" s="54">
        <f>(T65-MAX(T$2:T64))/MAX(T$2:T64)</f>
        <v>6.2693915790879001E-3</v>
      </c>
      <c r="AJ65" s="54">
        <f>(U65-MAX(U$2:U64))/MAX(U$2:U64)</f>
        <v>1.7151487681736871E-3</v>
      </c>
      <c r="AK65" s="54">
        <f t="shared" si="16"/>
        <v>1.8162883921502779</v>
      </c>
      <c r="AL65" s="71">
        <f t="shared" si="6"/>
        <v>1886.2083333333196</v>
      </c>
      <c r="AM65" s="49">
        <f t="shared" si="7"/>
        <v>1.8162883921502779</v>
      </c>
      <c r="AN65" s="49">
        <f t="shared" si="8"/>
        <v>3.9730785542087146</v>
      </c>
      <c r="AO65" s="49">
        <f t="shared" si="9"/>
        <v>2.9920144838959524</v>
      </c>
      <c r="AP65" s="49">
        <f t="shared" si="10"/>
        <v>3.1359349096697056</v>
      </c>
      <c r="AQ65" s="49">
        <f t="shared" si="11"/>
        <v>3.5886894137099259</v>
      </c>
      <c r="AS65" s="49">
        <f t="shared" si="17"/>
        <v>-0.3843891404987887</v>
      </c>
      <c r="AT65" s="49">
        <f t="shared" si="12"/>
        <v>0.45275450404022033</v>
      </c>
      <c r="AU65" s="54">
        <f>(AM65-MAX(AM$3:AM65))/MAX(AM$3:AM65)</f>
        <v>-0.33863852534844158</v>
      </c>
      <c r="AV65" s="54">
        <f>(AN65-MAX(AN$3:AN65))/MAX(AN$3:AN65)</f>
        <v>-0.17534171704764862</v>
      </c>
      <c r="AW65" s="54">
        <f>(AO65-MAX(AO$3:AO65))/MAX(AO$3:AO65)</f>
        <v>-0.23493030643514798</v>
      </c>
      <c r="AX65" s="54">
        <f>(AP65-MAX(AP$3:AP65))/MAX(AP$3:AP65)</f>
        <v>-0.2253648381104475</v>
      </c>
      <c r="AY65" s="54">
        <f>(AQ65-MAX(AQ$3:AQ65))/MAX(AQ$3:AQ65)</f>
        <v>-0.19601088852455084</v>
      </c>
    </row>
    <row r="66" spans="1:51">
      <c r="A66" s="49">
        <f>Data!F192</f>
        <v>1886.2916666666529</v>
      </c>
      <c r="B66" s="53">
        <f t="shared" si="3"/>
        <v>0.52200000000000002</v>
      </c>
      <c r="C66" s="50">
        <f>1/Data!N192</f>
        <v>5.9517729747873269E-2</v>
      </c>
      <c r="D66" s="50">
        <f>Data!H192/100</f>
        <v>3.4075000000000001E-2</v>
      </c>
      <c r="E66">
        <f>Data!K193/Data!K192</f>
        <v>1.0088457493996235</v>
      </c>
      <c r="F66">
        <f>Data!T193/Data!T192</f>
        <v>1.026834160308252</v>
      </c>
      <c r="G66" s="49">
        <f>Data!E195</f>
        <v>7.6116519010000001</v>
      </c>
      <c r="H66" s="52">
        <v>0</v>
      </c>
      <c r="I66" s="52">
        <v>1</v>
      </c>
      <c r="J66" s="52">
        <v>0.6</v>
      </c>
      <c r="K66" s="54">
        <f t="shared" si="13"/>
        <v>0.66261227030770231</v>
      </c>
      <c r="L66" s="54">
        <f t="shared" si="28"/>
        <v>0.85</v>
      </c>
      <c r="M66" s="53">
        <f t="shared" si="29"/>
        <v>0.85</v>
      </c>
      <c r="N66" s="54" cm="1">
        <f t="array" ref="N66">stock_min(C66,O66)</f>
        <v>0.85</v>
      </c>
      <c r="O66" s="54" cm="1">
        <f t="array" ref="O66">stock_max(C66,D66)</f>
        <v>0.85</v>
      </c>
      <c r="P66" s="49">
        <f t="shared" si="4"/>
        <v>1886.2916666666529</v>
      </c>
      <c r="Q66" s="49">
        <f t="shared" si="19"/>
        <v>0.28376320456747978</v>
      </c>
      <c r="R66" s="49">
        <f t="shared" si="20"/>
        <v>0.21188045717669912</v>
      </c>
      <c r="S66" s="59">
        <f t="shared" ref="S66:S129" si="30">SUM(W66:X66)</f>
        <v>0.2289113794901817</v>
      </c>
      <c r="T66" s="59">
        <f t="shared" ref="T66:T129" si="31">SUM(Y66:Z66)</f>
        <v>0.22544385642117515</v>
      </c>
      <c r="U66" s="59">
        <f t="shared" ref="U66:U129" si="32">SUM(AA66:AB66)</f>
        <v>0.19271994608341017</v>
      </c>
      <c r="V66" s="59"/>
      <c r="W66" s="49">
        <f t="shared" si="21"/>
        <v>9.1564551796072688E-2</v>
      </c>
      <c r="X66" s="49">
        <f t="shared" si="22"/>
        <v>0.13734682769410902</v>
      </c>
      <c r="Y66" s="49">
        <f t="shared" si="23"/>
        <v>7.6061990891016604E-2</v>
      </c>
      <c r="Z66" s="49">
        <f t="shared" si="24"/>
        <v>0.14938186553015853</v>
      </c>
      <c r="AA66" s="49">
        <f t="shared" si="25"/>
        <v>2.8907991912511529E-2</v>
      </c>
      <c r="AB66" s="49">
        <f t="shared" si="26"/>
        <v>0.16381195417089864</v>
      </c>
      <c r="AC66" s="80">
        <f t="shared" si="5"/>
        <v>0.85</v>
      </c>
      <c r="AD66" s="80">
        <f t="shared" si="14"/>
        <v>0.85</v>
      </c>
      <c r="AE66" s="80">
        <f t="shared" si="15"/>
        <v>0.85</v>
      </c>
      <c r="AF66" s="54">
        <f>(Q66-MAX(Q$2:Q65))/MAX(Q$2:Q65)</f>
        <v>2.6834160308252007E-2</v>
      </c>
      <c r="AG66" s="54">
        <f>(R66-MAX(R$2:R65))/MAX(R$2:R65)</f>
        <v>5.9255541601212249E-3</v>
      </c>
      <c r="AH66" s="54">
        <f>(S66-MAX(S$2:S65))/MAX(S$2:S65)</f>
        <v>1.6041113763074773E-2</v>
      </c>
      <c r="AI66" s="54">
        <f>(T66-MAX(T$2:T65))/MAX(T$2:T65)</f>
        <v>1.4914818516858004E-2</v>
      </c>
      <c r="AJ66" s="54">
        <f>(U66-MAX(U$2:U65))/MAX(U$2:U65)</f>
        <v>1.1544011035917874E-2</v>
      </c>
      <c r="AK66" s="54">
        <f t="shared" si="16"/>
        <v>1.7513267795239349</v>
      </c>
      <c r="AL66" s="71">
        <f t="shared" si="6"/>
        <v>1886.2916666666529</v>
      </c>
      <c r="AM66" s="49">
        <f t="shared" si="7"/>
        <v>1.7513267795239349</v>
      </c>
      <c r="AN66" s="49">
        <f t="shared" si="8"/>
        <v>3.803589667672711</v>
      </c>
      <c r="AO66" s="49">
        <f t="shared" si="9"/>
        <v>2.8727145955980693</v>
      </c>
      <c r="AP66" s="49">
        <f t="shared" si="10"/>
        <v>3.0095368520169403</v>
      </c>
      <c r="AQ66" s="49">
        <f t="shared" si="11"/>
        <v>3.4393650343959621</v>
      </c>
      <c r="AS66" s="49">
        <f t="shared" si="17"/>
        <v>-0.36422463327674892</v>
      </c>
      <c r="AT66" s="49">
        <f t="shared" si="12"/>
        <v>0.42982818237902176</v>
      </c>
      <c r="AU66" s="54">
        <f>(AM66-MAX(AM$3:AM66))/MAX(AM$3:AM66)</f>
        <v>-0.36229286796714766</v>
      </c>
      <c r="AV66" s="54">
        <f>(AN66-MAX(AN$3:AN66))/MAX(AN$3:AN66)</f>
        <v>-0.21052109048395448</v>
      </c>
      <c r="AW66" s="54">
        <f>(AO66-MAX(AO$3:AO66))/MAX(AO$3:AO66)</f>
        <v>-0.26543574999955705</v>
      </c>
      <c r="AX66" s="54">
        <f>(AP66-MAX(AP$3:AP66))/MAX(AP$3:AP66)</f>
        <v>-0.25658754606604328</v>
      </c>
      <c r="AY66" s="54">
        <f>(AQ66-MAX(AQ$3:AQ66))/MAX(AQ$3:AQ66)</f>
        <v>-0.22946465428862281</v>
      </c>
    </row>
    <row r="67" spans="1:51">
      <c r="A67" s="49">
        <f>Data!F193</f>
        <v>1886.3749999999861</v>
      </c>
      <c r="B67" s="53">
        <f t="shared" ref="B67:B130" si="33">1-_xlfn.PERCENTRANK.INC(C$3:C$1712,C67,3)</f>
        <v>0.52900000000000003</v>
      </c>
      <c r="C67" s="50">
        <f>1/Data!N193</f>
        <v>5.9300741612388248E-2</v>
      </c>
      <c r="D67" s="50">
        <f>Data!H193/100</f>
        <v>3.4200000000000001E-2</v>
      </c>
      <c r="E67">
        <f>Data!K194/Data!K193</f>
        <v>1.0629217973110343</v>
      </c>
      <c r="F67">
        <f>Data!T194/Data!T193</f>
        <v>1.0144821000455517</v>
      </c>
      <c r="G67" s="49">
        <f>Data!E196</f>
        <v>7.7067928930000003</v>
      </c>
      <c r="H67" s="52">
        <v>0</v>
      </c>
      <c r="I67" s="52">
        <v>1</v>
      </c>
      <c r="J67" s="52">
        <v>0.6</v>
      </c>
      <c r="K67" s="54">
        <f t="shared" si="13"/>
        <v>0.66261227030770231</v>
      </c>
      <c r="L67" s="54">
        <f t="shared" si="28"/>
        <v>0.85</v>
      </c>
      <c r="M67" s="53">
        <f t="shared" si="29"/>
        <v>0.85</v>
      </c>
      <c r="N67" s="54" cm="1">
        <f t="array" ref="N67">stock_min(C67,O67)</f>
        <v>0.85</v>
      </c>
      <c r="O67" s="54" cm="1">
        <f t="array" ref="O67">stock_max(C67,D67)</f>
        <v>0.85</v>
      </c>
      <c r="P67" s="49">
        <f t="shared" ref="P67:P130" si="34">A67</f>
        <v>1886.3749999999861</v>
      </c>
      <c r="Q67" s="49">
        <f t="shared" si="19"/>
        <v>0.28787269168527235</v>
      </c>
      <c r="R67" s="49">
        <f t="shared" si="20"/>
        <v>0.22521235635734066</v>
      </c>
      <c r="S67" s="59">
        <f t="shared" si="30"/>
        <v>0.23887953574340082</v>
      </c>
      <c r="T67" s="59">
        <f t="shared" si="31"/>
        <v>0.23594476924775548</v>
      </c>
      <c r="U67" s="59">
        <f t="shared" si="32"/>
        <v>0.20344593709186889</v>
      </c>
      <c r="V67" s="59"/>
      <c r="W67" s="49">
        <f t="shared" si="21"/>
        <v>9.555181429736033E-2</v>
      </c>
      <c r="X67" s="49">
        <f t="shared" si="22"/>
        <v>0.14332772144604047</v>
      </c>
      <c r="Y67" s="49">
        <f t="shared" si="23"/>
        <v>7.9604870029273286E-2</v>
      </c>
      <c r="Z67" s="49">
        <f t="shared" si="24"/>
        <v>0.15633989921848221</v>
      </c>
      <c r="AA67" s="49">
        <f t="shared" si="25"/>
        <v>3.051689056378034E-2</v>
      </c>
      <c r="AB67" s="49">
        <f t="shared" si="26"/>
        <v>0.17292904652808855</v>
      </c>
      <c r="AC67" s="80">
        <f t="shared" ref="AC67:AC130" si="35">AB67/SUM(AA67:AB67)</f>
        <v>0.85</v>
      </c>
      <c r="AD67" s="80">
        <f t="shared" si="14"/>
        <v>0.85</v>
      </c>
      <c r="AE67" s="80">
        <f t="shared" si="15"/>
        <v>0.85</v>
      </c>
      <c r="AF67" s="54">
        <f>(Q67-MAX(Q$2:Q66))/MAX(Q$2:Q66)</f>
        <v>1.4482100045551633E-2</v>
      </c>
      <c r="AG67" s="54">
        <f>(R67-MAX(R$2:R66))/MAX(R$2:R66)</f>
        <v>6.2921797311034269E-2</v>
      </c>
      <c r="AH67" s="54">
        <f>(S67-MAX(S$2:S66))/MAX(S$2:S66)</f>
        <v>4.3545918404841316E-2</v>
      </c>
      <c r="AI67" s="54">
        <f>(T67-MAX(T$2:T66))/MAX(T$2:T66)</f>
        <v>4.6578837823650798E-2</v>
      </c>
      <c r="AJ67" s="54">
        <f>(U67-MAX(U$2:U66))/MAX(U$2:U66)</f>
        <v>5.5655842721211955E-2</v>
      </c>
      <c r="AK67" s="54">
        <f t="shared" si="16"/>
        <v>1.7284901868287335</v>
      </c>
      <c r="AL67" s="71">
        <f t="shared" ref="AL67:AL130" si="36">P67</f>
        <v>1886.3749999999861</v>
      </c>
      <c r="AM67" s="49">
        <f t="shared" ref="AM67:AM130" si="37">(Q307/Q67)</f>
        <v>1.7284901868287335</v>
      </c>
      <c r="AN67" s="49">
        <f t="shared" ref="AN67:AN130" si="38">(R307/R67)</f>
        <v>3.6370619877669697</v>
      </c>
      <c r="AO67" s="49">
        <f t="shared" ref="AO67:AO130" si="39">(S307/S67)</f>
        <v>2.7812837110156443</v>
      </c>
      <c r="AP67" s="49">
        <f t="shared" ref="AP67:AP130" si="40">(T307/T67)</f>
        <v>2.9080318167952099</v>
      </c>
      <c r="AQ67" s="49">
        <f t="shared" ref="AQ67:AQ130" si="41">(U307/U67)</f>
        <v>3.3040251517229451</v>
      </c>
      <c r="AS67" s="49">
        <f t="shared" si="17"/>
        <v>-0.33303683604402456</v>
      </c>
      <c r="AT67" s="49">
        <f t="shared" ref="AT67:AT130" si="42">AQ67-AP67</f>
        <v>0.39599333492773514</v>
      </c>
      <c r="AU67" s="54">
        <f>(AM67-MAX(AM$3:AM67))/MAX(AM$3:AM67)</f>
        <v>-0.37060831098059716</v>
      </c>
      <c r="AV67" s="54">
        <f>(AN67-MAX(AN$3:AN67))/MAX(AN$3:AN67)</f>
        <v>-0.24508583132695502</v>
      </c>
      <c r="AW67" s="54">
        <f>(AO67-MAX(AO$3:AO67))/MAX(AO$3:AO67)</f>
        <v>-0.28881498135901051</v>
      </c>
      <c r="AX67" s="54">
        <f>(AP67-MAX(AP$3:AP67))/MAX(AP$3:AP67)</f>
        <v>-0.2816612072409404</v>
      </c>
      <c r="AY67" s="54">
        <f>(AQ67-MAX(AQ$3:AQ67))/MAX(AQ$3:AQ67)</f>
        <v>-0.25978541473163441</v>
      </c>
    </row>
    <row r="68" spans="1:51">
      <c r="A68" s="49">
        <f>Data!F194</f>
        <v>1886.4583333333194</v>
      </c>
      <c r="B68" s="53">
        <f t="shared" si="33"/>
        <v>0.59599999999999997</v>
      </c>
      <c r="C68" s="50">
        <f>1/Data!N194</f>
        <v>5.6080550339440698E-2</v>
      </c>
      <c r="D68" s="50">
        <f>Data!H194/100</f>
        <v>3.4325000000000001E-2</v>
      </c>
      <c r="E68">
        <f>Data!K195/Data!K194</f>
        <v>1.0061256701897632</v>
      </c>
      <c r="F68">
        <f>Data!T195/Data!T194</f>
        <v>0.98928855009480887</v>
      </c>
      <c r="G68" s="49">
        <f>Data!E197</f>
        <v>7.7067928930000003</v>
      </c>
      <c r="H68" s="52">
        <v>0</v>
      </c>
      <c r="I68" s="52">
        <v>1</v>
      </c>
      <c r="J68" s="52">
        <v>0.6</v>
      </c>
      <c r="K68" s="54">
        <f t="shared" ref="K68:K131" si="43">AVERAGE(M$3:M$1712)</f>
        <v>0.66261227030770231</v>
      </c>
      <c r="L68" s="54">
        <f t="shared" si="28"/>
        <v>0.85</v>
      </c>
      <c r="M68" s="53">
        <f t="shared" si="29"/>
        <v>0.85</v>
      </c>
      <c r="N68" s="54" cm="1">
        <f t="array" ref="N68">stock_min(C68,O68)</f>
        <v>0.85</v>
      </c>
      <c r="O68" s="54" cm="1">
        <f t="array" ref="O68">stock_max(C68,D68)</f>
        <v>0.85</v>
      </c>
      <c r="P68" s="49">
        <f t="shared" si="34"/>
        <v>1886.4583333333194</v>
      </c>
      <c r="Q68" s="49">
        <f t="shared" si="19"/>
        <v>0.28478915776921304</v>
      </c>
      <c r="R68" s="49">
        <f t="shared" si="20"/>
        <v>0.22659193297504515</v>
      </c>
      <c r="S68" s="59">
        <f t="shared" si="30"/>
        <v>0.23873401562183316</v>
      </c>
      <c r="T68" s="59">
        <f t="shared" si="31"/>
        <v>0.23604977233034091</v>
      </c>
      <c r="U68" s="59">
        <f t="shared" si="32"/>
        <v>0.20417836325259403</v>
      </c>
      <c r="V68" s="59"/>
      <c r="W68" s="49">
        <f t="shared" si="21"/>
        <v>9.5493606248733279E-2</v>
      </c>
      <c r="X68" s="49">
        <f t="shared" si="22"/>
        <v>0.1432404093730999</v>
      </c>
      <c r="Y68" s="49">
        <f t="shared" si="23"/>
        <v>7.9640296780917469E-2</v>
      </c>
      <c r="Z68" s="49">
        <f t="shared" si="24"/>
        <v>0.15640947554942344</v>
      </c>
      <c r="AA68" s="49">
        <f t="shared" si="25"/>
        <v>3.062675448788911E-2</v>
      </c>
      <c r="AB68" s="49">
        <f t="shared" si="26"/>
        <v>0.17355160876470493</v>
      </c>
      <c r="AC68" s="80">
        <f t="shared" si="35"/>
        <v>0.85000000000000009</v>
      </c>
      <c r="AD68" s="80">
        <f t="shared" ref="AD68:AD131" si="44">N68</f>
        <v>0.85</v>
      </c>
      <c r="AE68" s="80">
        <f t="shared" ref="AE68:AE131" si="45">O68</f>
        <v>0.85</v>
      </c>
      <c r="AF68" s="54">
        <f>(Q68-MAX(Q$2:Q67))/MAX(Q$2:Q67)</f>
        <v>-1.0711449905191078E-2</v>
      </c>
      <c r="AG68" s="54">
        <f>(R68-MAX(R$2:R67))/MAX(R$2:R67)</f>
        <v>6.125670189763217E-3</v>
      </c>
      <c r="AH68" s="54">
        <f>(S68-MAX(S$2:S67))/MAX(S$2:S67)</f>
        <v>-6.0917784821873345E-4</v>
      </c>
      <c r="AI68" s="54">
        <f>(T68-MAX(T$2:T67))/MAX(T$2:T67)</f>
        <v>4.4503246637000738E-4</v>
      </c>
      <c r="AJ68" s="54">
        <f>(U68-MAX(U$2:U67))/MAX(U$2:U67)</f>
        <v>3.6001021755199688E-3</v>
      </c>
      <c r="AK68" s="54">
        <f t="shared" ref="AK68:AK131" si="46">Q308/Q68</f>
        <v>1.8097479252548694</v>
      </c>
      <c r="AL68" s="71">
        <f t="shared" si="36"/>
        <v>1886.4583333333194</v>
      </c>
      <c r="AM68" s="49">
        <f t="shared" si="37"/>
        <v>1.8097479252548694</v>
      </c>
      <c r="AN68" s="49">
        <f t="shared" si="38"/>
        <v>3.6554809832512993</v>
      </c>
      <c r="AO68" s="49">
        <f t="shared" si="39"/>
        <v>2.8415632308722838</v>
      </c>
      <c r="AP68" s="49">
        <f t="shared" si="40"/>
        <v>2.9634550911511717</v>
      </c>
      <c r="AQ68" s="49">
        <f t="shared" si="41"/>
        <v>3.3412499881912816</v>
      </c>
      <c r="AS68" s="49">
        <f t="shared" ref="AS68:AS131" si="47">AQ68-AN68</f>
        <v>-0.31423099506001773</v>
      </c>
      <c r="AT68" s="49">
        <f t="shared" si="42"/>
        <v>0.37779489704010993</v>
      </c>
      <c r="AU68" s="54">
        <f>(AM68-MAX(AM$3:AM68))/MAX(AM$3:AM68)</f>
        <v>-0.34102009253212878</v>
      </c>
      <c r="AV68" s="54">
        <f>(AN68-MAX(AN$3:AN68))/MAX(AN$3:AN68)</f>
        <v>-0.24126275635308514</v>
      </c>
      <c r="AW68" s="54">
        <f>(AO68-MAX(AO$3:AO68))/MAX(AO$3:AO68)</f>
        <v>-0.27340127462958835</v>
      </c>
      <c r="AX68" s="54">
        <f>(AP68-MAX(AP$3:AP68))/MAX(AP$3:AP68)</f>
        <v>-0.26797061150478674</v>
      </c>
      <c r="AY68" s="54">
        <f>(AQ68-MAX(AQ$3:AQ68))/MAX(AQ$3:AQ68)</f>
        <v>-0.25144577879583541</v>
      </c>
    </row>
    <row r="69" spans="1:51">
      <c r="A69" s="49">
        <f>Data!F195</f>
        <v>1886.5416666666526</v>
      </c>
      <c r="B69" s="53">
        <f t="shared" si="33"/>
        <v>0.59699999999999998</v>
      </c>
      <c r="C69" s="50">
        <f>1/Data!N195</f>
        <v>5.6035452379684152E-2</v>
      </c>
      <c r="D69" s="50">
        <f>Data!H195/100</f>
        <v>3.4450000000000001E-2</v>
      </c>
      <c r="E69">
        <f>Data!K196/Data!K195</f>
        <v>0.9985676089884945</v>
      </c>
      <c r="F69">
        <f>Data!T196/Data!T195</f>
        <v>0.9894550986074474</v>
      </c>
      <c r="G69" s="49">
        <f>Data!E198</f>
        <v>7.7067928930000003</v>
      </c>
      <c r="H69" s="52">
        <v>0</v>
      </c>
      <c r="I69" s="52">
        <v>1</v>
      </c>
      <c r="J69" s="52">
        <v>0.6</v>
      </c>
      <c r="K69" s="54">
        <f t="shared" si="43"/>
        <v>0.66261227030770231</v>
      </c>
      <c r="L69" s="54">
        <f t="shared" si="28"/>
        <v>0.85</v>
      </c>
      <c r="M69" s="53">
        <f t="shared" si="29"/>
        <v>0.85</v>
      </c>
      <c r="N69" s="54" cm="1">
        <f t="array" ref="N69">stock_min(C69,O69)</f>
        <v>0.85</v>
      </c>
      <c r="O69" s="54" cm="1">
        <f t="array" ref="O69">stock_max(C69,D69)</f>
        <v>0.85</v>
      </c>
      <c r="P69" s="49">
        <f t="shared" si="34"/>
        <v>1886.5416666666526</v>
      </c>
      <c r="Q69" s="49">
        <f t="shared" ref="Q69:Q132" si="48">Q68*F69</f>
        <v>0.2817860841828686</v>
      </c>
      <c r="R69" s="49">
        <f t="shared" ref="R69:R132" si="49">R68*E69</f>
        <v>0.22626736472697204</v>
      </c>
      <c r="S69" s="59">
        <f t="shared" si="30"/>
        <v>0.23752186868545064</v>
      </c>
      <c r="T69" s="59">
        <f t="shared" si="31"/>
        <v>0.23498593372702123</v>
      </c>
      <c r="U69" s="59">
        <f t="shared" si="32"/>
        <v>0.20360681338211847</v>
      </c>
      <c r="V69" s="59"/>
      <c r="W69" s="49">
        <f t="shared" ref="W69:W132" si="50">(W68*$F69+X68*$E69)*(1-$J69)</f>
        <v>9.5008747474180255E-2</v>
      </c>
      <c r="X69" s="49">
        <f t="shared" ref="X69:X132" si="51">(W68*$F69+X68*$E69)*($J69)</f>
        <v>0.14251312121127038</v>
      </c>
      <c r="Y69" s="49">
        <f t="shared" ref="Y69:Y132" si="52">(Y68*$F69+Z68*$E69)*(1-$K69)</f>
        <v>7.9281370689784414E-2</v>
      </c>
      <c r="Z69" s="49">
        <f t="shared" ref="Z69:Z132" si="53">(Y68*$F69+Z68*$E69)*($K69)</f>
        <v>0.15570456303723682</v>
      </c>
      <c r="AA69" s="49">
        <f t="shared" ref="AA69:AA132" si="54">(AA68*$F69+AB68*$E69)*(1-$M69)</f>
        <v>3.0541022007317776E-2</v>
      </c>
      <c r="AB69" s="49">
        <f t="shared" ref="AB69:AB132" si="55">(AA68*$F69+AB68*$E69)*($M69)</f>
        <v>0.17306579137480069</v>
      </c>
      <c r="AC69" s="80">
        <f t="shared" si="35"/>
        <v>0.85</v>
      </c>
      <c r="AD69" s="80">
        <f t="shared" si="44"/>
        <v>0.85</v>
      </c>
      <c r="AE69" s="80">
        <f t="shared" si="45"/>
        <v>0.85</v>
      </c>
      <c r="AF69" s="54">
        <f>(Q69-MAX(Q$2:Q68))/MAX(Q$2:Q68)</f>
        <v>-2.1143400114722113E-2</v>
      </c>
      <c r="AG69" s="54">
        <f>(R69-MAX(R$2:R68))/MAX(R$2:R68)</f>
        <v>-1.4323910115055156E-3</v>
      </c>
      <c r="AH69" s="54">
        <f>(S69-MAX(S$2:S68))/MAX(S$2:S68)</f>
        <v>-5.6834799754825194E-3</v>
      </c>
      <c r="AI69" s="54">
        <f>(T69-MAX(T$2:T68))/MAX(T$2:T68)</f>
        <v>-4.5068402007644795E-3</v>
      </c>
      <c r="AJ69" s="54">
        <f>(U69-MAX(U$2:U68))/MAX(U$2:U68)</f>
        <v>-2.7992675686624004E-3</v>
      </c>
      <c r="AK69" s="54">
        <f t="shared" si="46"/>
        <v>1.7902485393142238</v>
      </c>
      <c r="AL69" s="71">
        <f t="shared" si="36"/>
        <v>1886.5416666666526</v>
      </c>
      <c r="AM69" s="49">
        <f t="shared" si="37"/>
        <v>1.7902485393142238</v>
      </c>
      <c r="AN69" s="49">
        <f t="shared" si="38"/>
        <v>3.8555113858420365</v>
      </c>
      <c r="AO69" s="49">
        <f t="shared" si="39"/>
        <v>2.9230209606800868</v>
      </c>
      <c r="AP69" s="49">
        <f t="shared" si="40"/>
        <v>3.0605301469807635</v>
      </c>
      <c r="AQ69" s="49">
        <f t="shared" si="41"/>
        <v>3.4915149885920909</v>
      </c>
      <c r="AS69" s="49">
        <f t="shared" si="47"/>
        <v>-0.36399639724994559</v>
      </c>
      <c r="AT69" s="49">
        <f t="shared" si="42"/>
        <v>0.43098484161132733</v>
      </c>
      <c r="AU69" s="54">
        <f>(AM69-MAX(AM$3:AM69))/MAX(AM$3:AM69)</f>
        <v>-0.34812036509690447</v>
      </c>
      <c r="AV69" s="54">
        <f>(AN69-MAX(AN$3:AN69))/MAX(AN$3:AN69)</f>
        <v>-0.19974413896657392</v>
      </c>
      <c r="AW69" s="54">
        <f>(AO69-MAX(AO$3:AO69))/MAX(AO$3:AO69)</f>
        <v>-0.25257221757856924</v>
      </c>
      <c r="AX69" s="54">
        <f>(AP69-MAX(AP$3:AP69))/MAX(AP$3:AP69)</f>
        <v>-0.24399123892402311</v>
      </c>
      <c r="AY69" s="54">
        <f>(AQ69-MAX(AQ$3:AQ69))/MAX(AQ$3:AQ69)</f>
        <v>-0.21778128175227215</v>
      </c>
    </row>
    <row r="70" spans="1:51">
      <c r="A70" s="49">
        <f>Data!F196</f>
        <v>1886.6249999999859</v>
      </c>
      <c r="B70" s="53">
        <f t="shared" si="33"/>
        <v>0.58699999999999997</v>
      </c>
      <c r="C70" s="50">
        <f>1/Data!N196</f>
        <v>5.6420950120081935E-2</v>
      </c>
      <c r="D70" s="50">
        <f>Data!H196/100</f>
        <v>3.4575000000000002E-2</v>
      </c>
      <c r="E70">
        <f>Data!K197/Data!K196</f>
        <v>1.0295623836126628</v>
      </c>
      <c r="F70">
        <f>Data!T197/Data!T196</f>
        <v>1.0018337147371585</v>
      </c>
      <c r="G70" s="49">
        <f>Data!E199</f>
        <v>7.7067928930000003</v>
      </c>
      <c r="H70" s="52">
        <v>0</v>
      </c>
      <c r="I70" s="52">
        <v>1</v>
      </c>
      <c r="J70" s="52">
        <v>0.6</v>
      </c>
      <c r="K70" s="54">
        <f t="shared" si="43"/>
        <v>0.66261227030770231</v>
      </c>
      <c r="L70" s="54">
        <f t="shared" si="28"/>
        <v>0.85</v>
      </c>
      <c r="M70" s="53">
        <f t="shared" si="29"/>
        <v>0.85</v>
      </c>
      <c r="N70" s="54" cm="1">
        <f t="array" ref="N70">stock_min(C70,O70)</f>
        <v>0.85</v>
      </c>
      <c r="O70" s="54" cm="1">
        <f t="array" ref="O70">stock_max(C70,D70)</f>
        <v>0.85</v>
      </c>
      <c r="P70" s="49">
        <f t="shared" si="34"/>
        <v>1886.6249999999859</v>
      </c>
      <c r="Q70" s="49">
        <f t="shared" si="48"/>
        <v>0.28230279947816095</v>
      </c>
      <c r="R70" s="49">
        <f t="shared" si="49"/>
        <v>0.23295636736205708</v>
      </c>
      <c r="S70" s="59">
        <f t="shared" si="30"/>
        <v>0.24190911518493852</v>
      </c>
      <c r="T70" s="59">
        <f t="shared" si="31"/>
        <v>0.23973431116758603</v>
      </c>
      <c r="U70" s="59">
        <f t="shared" si="32"/>
        <v>0.20877905421911208</v>
      </c>
      <c r="V70" s="59"/>
      <c r="W70" s="49">
        <f t="shared" si="50"/>
        <v>9.6763646073975418E-2</v>
      </c>
      <c r="X70" s="49">
        <f t="shared" si="51"/>
        <v>0.1451454691109631</v>
      </c>
      <c r="Y70" s="49">
        <f t="shared" si="52"/>
        <v>8.0883414974178697E-2</v>
      </c>
      <c r="Z70" s="49">
        <f t="shared" si="53"/>
        <v>0.15885089619340734</v>
      </c>
      <c r="AA70" s="49">
        <f t="shared" si="54"/>
        <v>3.1316858132866818E-2</v>
      </c>
      <c r="AB70" s="49">
        <f t="shared" si="55"/>
        <v>0.17746219608624528</v>
      </c>
      <c r="AC70" s="80">
        <f t="shared" si="35"/>
        <v>0.85000000000000009</v>
      </c>
      <c r="AD70" s="80">
        <f t="shared" si="44"/>
        <v>0.85</v>
      </c>
      <c r="AE70" s="80">
        <f t="shared" si="45"/>
        <v>0.85</v>
      </c>
      <c r="AF70" s="54">
        <f>(Q70-MAX(Q$2:Q69))/MAX(Q$2:Q69)</f>
        <v>-1.9348456341947498E-2</v>
      </c>
      <c r="AG70" s="54">
        <f>(R70-MAX(R$2:R69))/MAX(R$2:R69)</f>
        <v>2.8087647708591849E-2</v>
      </c>
      <c r="AH70" s="54">
        <f>(S70-MAX(S$2:S69))/MAX(S$2:S69)</f>
        <v>1.2682457005408817E-2</v>
      </c>
      <c r="AI70" s="54">
        <f>(T70-MAX(T$2:T69))/MAX(T$2:T69)</f>
        <v>1.5609160732799934E-2</v>
      </c>
      <c r="AJ70" s="54">
        <f>(U70-MAX(U$2:U69))/MAX(U$2:U69)</f>
        <v>2.253270568550118E-2</v>
      </c>
      <c r="AK70" s="54">
        <f t="shared" si="46"/>
        <v>1.7694243992245111</v>
      </c>
      <c r="AL70" s="71">
        <f t="shared" si="36"/>
        <v>1886.6249999999859</v>
      </c>
      <c r="AM70" s="49">
        <f t="shared" si="37"/>
        <v>1.7694243992245111</v>
      </c>
      <c r="AN70" s="49">
        <f t="shared" si="38"/>
        <v>3.8294983136348493</v>
      </c>
      <c r="AO70" s="49">
        <f t="shared" si="39"/>
        <v>2.8976811055800336</v>
      </c>
      <c r="AP70" s="49">
        <f t="shared" si="40"/>
        <v>3.0349274646498379</v>
      </c>
      <c r="AQ70" s="49">
        <f t="shared" si="41"/>
        <v>3.4654581931652739</v>
      </c>
      <c r="AS70" s="49">
        <f t="shared" si="47"/>
        <v>-0.36404012046957535</v>
      </c>
      <c r="AT70" s="49">
        <f t="shared" si="42"/>
        <v>0.43053072851543606</v>
      </c>
      <c r="AU70" s="54">
        <f>(AM70-MAX(AM$3:AM70))/MAX(AM$3:AM70)</f>
        <v>-0.35570301775140845</v>
      </c>
      <c r="AV70" s="54">
        <f>(AN70-MAX(AN$3:AN70))/MAX(AN$3:AN70)</f>
        <v>-0.20514345216111682</v>
      </c>
      <c r="AW70" s="54">
        <f>(AO70-MAX(AO$3:AO70))/MAX(AO$3:AO70)</f>
        <v>-0.25905171668551596</v>
      </c>
      <c r="AX70" s="54">
        <f>(AP70-MAX(AP$3:AP70))/MAX(AP$3:AP70)</f>
        <v>-0.250315585105785</v>
      </c>
      <c r="AY70" s="54">
        <f>(AQ70-MAX(AQ$3:AQ70))/MAX(AQ$3:AQ70)</f>
        <v>-0.22361889470453011</v>
      </c>
    </row>
    <row r="71" spans="1:51">
      <c r="A71" s="49">
        <f>Data!F197</f>
        <v>1886.7083333333192</v>
      </c>
      <c r="B71" s="53">
        <f t="shared" si="33"/>
        <v>0.61499999999999999</v>
      </c>
      <c r="C71" s="50">
        <f>1/Data!N197</f>
        <v>5.5105090039997293E-2</v>
      </c>
      <c r="D71" s="50">
        <f>Data!H197/100</f>
        <v>3.4699999999999995E-2</v>
      </c>
      <c r="E71">
        <f>Data!K198/Data!K197</f>
        <v>1.0287855414398064</v>
      </c>
      <c r="F71">
        <f>Data!T198/Data!T197</f>
        <v>1.0018447469759157</v>
      </c>
      <c r="G71" s="49">
        <f>Data!E200</f>
        <v>7.8019419829999999</v>
      </c>
      <c r="H71" s="52">
        <v>0</v>
      </c>
      <c r="I71" s="52">
        <v>1</v>
      </c>
      <c r="J71" s="52">
        <v>0.6</v>
      </c>
      <c r="K71" s="54">
        <f t="shared" si="43"/>
        <v>0.66261227030770231</v>
      </c>
      <c r="L71" s="54">
        <f t="shared" si="28"/>
        <v>0.85</v>
      </c>
      <c r="M71" s="53">
        <f t="shared" si="29"/>
        <v>0.85</v>
      </c>
      <c r="N71" s="54" cm="1">
        <f t="array" ref="N71">stock_min(C71,O71)</f>
        <v>0.84973978525864224</v>
      </c>
      <c r="O71" s="54" cm="1">
        <f t="array" ref="O71">stock_max(C71,D71)</f>
        <v>0.85</v>
      </c>
      <c r="P71" s="49">
        <f t="shared" si="34"/>
        <v>1886.7083333333192</v>
      </c>
      <c r="Q71" s="49">
        <f t="shared" si="48"/>
        <v>0.28282357671379083</v>
      </c>
      <c r="R71" s="49">
        <f t="shared" si="49"/>
        <v>0.23966214252842433</v>
      </c>
      <c r="S71" s="59">
        <f t="shared" si="30"/>
        <v>0.24626571054430585</v>
      </c>
      <c r="T71" s="59">
        <f t="shared" si="31"/>
        <v>0.2444561296578871</v>
      </c>
      <c r="U71" s="59">
        <f t="shared" si="32"/>
        <v>0.21394517129788754</v>
      </c>
      <c r="V71" s="59"/>
      <c r="W71" s="49">
        <f t="shared" si="50"/>
        <v>9.850628421772234E-2</v>
      </c>
      <c r="X71" s="49">
        <f t="shared" si="51"/>
        <v>0.14775942632658351</v>
      </c>
      <c r="Y71" s="49">
        <f t="shared" si="52"/>
        <v>8.2476498594640485E-2</v>
      </c>
      <c r="Z71" s="49">
        <f t="shared" si="53"/>
        <v>0.16197963106324662</v>
      </c>
      <c r="AA71" s="49">
        <f t="shared" si="54"/>
        <v>3.2091775694683133E-2</v>
      </c>
      <c r="AB71" s="49">
        <f t="shared" si="55"/>
        <v>0.1818533956032044</v>
      </c>
      <c r="AC71" s="80">
        <f t="shared" si="35"/>
        <v>0.85</v>
      </c>
      <c r="AD71" s="80">
        <f t="shared" si="44"/>
        <v>0.84973978525864224</v>
      </c>
      <c r="AE71" s="80">
        <f t="shared" si="45"/>
        <v>0.85</v>
      </c>
      <c r="AF71" s="54">
        <f>(Q71-MAX(Q$2:Q70))/MAX(Q$2:Q70)</f>
        <v>-1.7539402372357231E-2</v>
      </c>
      <c r="AG71" s="54">
        <f>(R71-MAX(R$2:R70))/MAX(R$2:R70)</f>
        <v>2.8785541439806373E-2</v>
      </c>
      <c r="AH71" s="54">
        <f>(S71-MAX(S$2:S70))/MAX(S$2:S70)</f>
        <v>1.8009223654250204E-2</v>
      </c>
      <c r="AI71" s="54">
        <f>(T71-MAX(T$2:T70))/MAX(T$2:T70)</f>
        <v>1.9696047959527511E-2</v>
      </c>
      <c r="AJ71" s="54">
        <f>(U71-MAX(U$2:U70))/MAX(U$2:U70)</f>
        <v>2.4744422270222829E-2</v>
      </c>
      <c r="AK71" s="54">
        <f t="shared" si="46"/>
        <v>1.7300555786500491</v>
      </c>
      <c r="AL71" s="71">
        <f t="shared" si="36"/>
        <v>1886.7083333333192</v>
      </c>
      <c r="AM71" s="49">
        <f t="shared" si="37"/>
        <v>1.7300555786500491</v>
      </c>
      <c r="AN71" s="49">
        <f t="shared" si="38"/>
        <v>3.5442435672711703</v>
      </c>
      <c r="AO71" s="49">
        <f t="shared" si="39"/>
        <v>2.7414240061652553</v>
      </c>
      <c r="AP71" s="49">
        <f t="shared" si="40"/>
        <v>2.8614132082840538</v>
      </c>
      <c r="AQ71" s="49">
        <f t="shared" si="41"/>
        <v>3.2338684999157392</v>
      </c>
      <c r="AS71" s="49">
        <f t="shared" si="47"/>
        <v>-0.31037506735543108</v>
      </c>
      <c r="AT71" s="49">
        <f t="shared" si="42"/>
        <v>0.37245529163168545</v>
      </c>
      <c r="AU71" s="54">
        <f>(AM71-MAX(AM$3:AM71))/MAX(AM$3:AM71)</f>
        <v>-0.37003830797456178</v>
      </c>
      <c r="AV71" s="54">
        <f>(AN71-MAX(AN$3:AN71))/MAX(AN$3:AN71)</f>
        <v>-0.26435136515118107</v>
      </c>
      <c r="AW71" s="54">
        <f>(AO71-MAX(AO$3:AO71))/MAX(AO$3:AO71)</f>
        <v>-0.29900726229201052</v>
      </c>
      <c r="AX71" s="54">
        <f>(AP71-MAX(AP$3:AP71))/MAX(AP$3:AP71)</f>
        <v>-0.2931768841893847</v>
      </c>
      <c r="AY71" s="54">
        <f>(AQ71-MAX(AQ$3:AQ71))/MAX(AQ$3:AQ71)</f>
        <v>-0.27550290310916925</v>
      </c>
    </row>
    <row r="72" spans="1:51">
      <c r="A72" s="49">
        <f>Data!F198</f>
        <v>1886.7916666666524</v>
      </c>
      <c r="B72" s="53">
        <f t="shared" si="33"/>
        <v>0.63900000000000001</v>
      </c>
      <c r="C72" s="50">
        <f>1/Data!N198</f>
        <v>5.3872398240772897E-2</v>
      </c>
      <c r="D72" s="50">
        <f>Data!H198/100</f>
        <v>3.4825000000000002E-2</v>
      </c>
      <c r="E72">
        <f>Data!K199/Data!K198</f>
        <v>1.0280486725663718</v>
      </c>
      <c r="F72">
        <f>Data!T199/Data!T198</f>
        <v>1.0018557787141473</v>
      </c>
      <c r="G72" s="49">
        <f>Data!E201</f>
        <v>7.9922320659999997</v>
      </c>
      <c r="H72" s="52">
        <v>0</v>
      </c>
      <c r="I72" s="52">
        <v>1</v>
      </c>
      <c r="J72" s="52">
        <v>0.6</v>
      </c>
      <c r="K72" s="54">
        <f t="shared" si="43"/>
        <v>0.66261227030770231</v>
      </c>
      <c r="L72" s="54">
        <f t="shared" ref="L72:L135" si="56">MAX(N71,MIN(O71,AB71/SUM(AA71:AB71)))</f>
        <v>0.85</v>
      </c>
      <c r="M72" s="53">
        <f t="shared" ref="M72:M135" si="57">(3*L72+2*L71+L70)/6</f>
        <v>0.85</v>
      </c>
      <c r="N72" s="54" cm="1">
        <f t="array" ref="N72">stock_min(C72,O72)</f>
        <v>0.80751186900943595</v>
      </c>
      <c r="O72" s="54" cm="1">
        <f t="array" ref="O72">stock_max(C72,D72)</f>
        <v>0.85</v>
      </c>
      <c r="P72" s="49">
        <f t="shared" si="34"/>
        <v>1886.7916666666524</v>
      </c>
      <c r="Q72" s="49">
        <f t="shared" si="48"/>
        <v>0.2833484346873153</v>
      </c>
      <c r="R72" s="49">
        <f t="shared" si="49"/>
        <v>0.24638434749075921</v>
      </c>
      <c r="S72" s="59">
        <f t="shared" si="30"/>
        <v>0.25059297217739612</v>
      </c>
      <c r="T72" s="59">
        <f t="shared" si="31"/>
        <v>0.24915250142251114</v>
      </c>
      <c r="U72" s="59">
        <f t="shared" si="32"/>
        <v>0.2191054728804781</v>
      </c>
      <c r="V72" s="59"/>
      <c r="W72" s="49">
        <f t="shared" si="50"/>
        <v>0.10023718887095845</v>
      </c>
      <c r="X72" s="49">
        <f t="shared" si="51"/>
        <v>0.15035578330643767</v>
      </c>
      <c r="Y72" s="49">
        <f t="shared" si="52"/>
        <v>8.4060996802097998E-2</v>
      </c>
      <c r="Z72" s="49">
        <f t="shared" si="53"/>
        <v>0.16509150462041314</v>
      </c>
      <c r="AA72" s="49">
        <f t="shared" si="54"/>
        <v>3.2865820932071722E-2</v>
      </c>
      <c r="AB72" s="49">
        <f t="shared" si="55"/>
        <v>0.18623965194840639</v>
      </c>
      <c r="AC72" s="80">
        <f t="shared" si="35"/>
        <v>0.85</v>
      </c>
      <c r="AD72" s="80">
        <f t="shared" si="44"/>
        <v>0.80751186900943595</v>
      </c>
      <c r="AE72" s="80">
        <f t="shared" si="45"/>
        <v>0.85</v>
      </c>
      <c r="AF72" s="54">
        <f>(Q72-MAX(Q$2:Q71))/MAX(Q$2:Q71)</f>
        <v>-1.5716172907791367E-2</v>
      </c>
      <c r="AG72" s="54">
        <f>(R72-MAX(R$2:R71))/MAX(R$2:R71)</f>
        <v>2.8048672566371734E-2</v>
      </c>
      <c r="AH72" s="54">
        <f>(S72-MAX(S$2:S71))/MAX(S$2:S71)</f>
        <v>1.7571515025482008E-2</v>
      </c>
      <c r="AI72" s="54">
        <f>(T72-MAX(T$2:T71))/MAX(T$2:T71)</f>
        <v>1.9211511575498399E-2</v>
      </c>
      <c r="AJ72" s="54">
        <f>(U72-MAX(U$2:U71))/MAX(U$2:U71)</f>
        <v>2.4119738488538243E-2</v>
      </c>
      <c r="AK72" s="54">
        <f t="shared" si="46"/>
        <v>1.7105918876523174</v>
      </c>
      <c r="AL72" s="71">
        <f t="shared" si="36"/>
        <v>1886.7916666666524</v>
      </c>
      <c r="AM72" s="49">
        <f t="shared" si="37"/>
        <v>1.7105918876523174</v>
      </c>
      <c r="AN72" s="49">
        <f t="shared" si="38"/>
        <v>3.4921150057101884</v>
      </c>
      <c r="AO72" s="49">
        <f t="shared" si="39"/>
        <v>2.7048362435207745</v>
      </c>
      <c r="AP72" s="49">
        <f t="shared" si="40"/>
        <v>2.8226088509096283</v>
      </c>
      <c r="AQ72" s="49">
        <f t="shared" si="41"/>
        <v>3.187945682806145</v>
      </c>
      <c r="AS72" s="49">
        <f t="shared" si="47"/>
        <v>-0.30416932290404342</v>
      </c>
      <c r="AT72" s="49">
        <f t="shared" si="42"/>
        <v>0.36533683189651667</v>
      </c>
      <c r="AU72" s="54">
        <f>(AM72-MAX(AM$3:AM72))/MAX(AM$3:AM72)</f>
        <v>-0.37712558301086946</v>
      </c>
      <c r="AV72" s="54">
        <f>(AN72-MAX(AN$3:AN72))/MAX(AN$3:AN72)</f>
        <v>-0.27517124940041587</v>
      </c>
      <c r="AW72" s="54">
        <f>(AO72-MAX(AO$3:AO72))/MAX(AO$3:AO72)</f>
        <v>-0.30836289492858365</v>
      </c>
      <c r="AX72" s="54">
        <f>(AP72-MAX(AP$3:AP72))/MAX(AP$3:AP72)</f>
        <v>-0.30276229349238715</v>
      </c>
      <c r="AY72" s="54">
        <f>(AQ72-MAX(AQ$3:AQ72))/MAX(AQ$3:AQ72)</f>
        <v>-0.28579118405745657</v>
      </c>
    </row>
    <row r="73" spans="1:51">
      <c r="A73" s="49">
        <f>Data!F199</f>
        <v>1886.8749999999857</v>
      </c>
      <c r="B73" s="53">
        <f t="shared" si="33"/>
        <v>0.66100000000000003</v>
      </c>
      <c r="C73" s="50">
        <f>1/Data!N199</f>
        <v>5.2719502216440256E-2</v>
      </c>
      <c r="D73" s="50">
        <f>Data!H199/100</f>
        <v>3.4950000000000002E-2</v>
      </c>
      <c r="E73">
        <f>Data!K200/Data!K199</f>
        <v>0.96534140963654147</v>
      </c>
      <c r="F73">
        <f>Data!T200/Data!T199</f>
        <v>0.9896484782246715</v>
      </c>
      <c r="G73" s="49">
        <f>Data!E202</f>
        <v>8.0873811569999994</v>
      </c>
      <c r="H73" s="52">
        <v>0</v>
      </c>
      <c r="I73" s="52">
        <v>1</v>
      </c>
      <c r="J73" s="52">
        <v>0.6</v>
      </c>
      <c r="K73" s="54">
        <f t="shared" si="43"/>
        <v>0.66261227030770231</v>
      </c>
      <c r="L73" s="54">
        <f t="shared" si="56"/>
        <v>0.85</v>
      </c>
      <c r="M73" s="53">
        <f t="shared" si="57"/>
        <v>0.85</v>
      </c>
      <c r="N73" s="54" cm="1">
        <f t="array" ref="N73">stock_min(C73,O73)</f>
        <v>0.76801749029271726</v>
      </c>
      <c r="O73" s="54" cm="1">
        <f t="array" ref="O73">stock_max(C73,D73)</f>
        <v>0.85</v>
      </c>
      <c r="P73" s="49">
        <f t="shared" si="34"/>
        <v>1886.8749999999857</v>
      </c>
      <c r="Q73" s="49">
        <f t="shared" si="48"/>
        <v>0.28041534719564432</v>
      </c>
      <c r="R73" s="49">
        <f t="shared" si="49"/>
        <v>0.23784501331910898</v>
      </c>
      <c r="S73" s="59">
        <f t="shared" si="30"/>
        <v>0.24434424523170595</v>
      </c>
      <c r="T73" s="59">
        <f t="shared" si="31"/>
        <v>0.24256050335253249</v>
      </c>
      <c r="U73" s="59">
        <f t="shared" si="32"/>
        <v>0.2123104578131228</v>
      </c>
      <c r="V73" s="59"/>
      <c r="W73" s="49">
        <f t="shared" si="50"/>
        <v>9.7737698092682387E-2</v>
      </c>
      <c r="X73" s="49">
        <f t="shared" si="51"/>
        <v>0.14660654713902357</v>
      </c>
      <c r="Y73" s="49">
        <f t="shared" si="52"/>
        <v>8.1836937539131904E-2</v>
      </c>
      <c r="Z73" s="49">
        <f t="shared" si="53"/>
        <v>0.16072356581340058</v>
      </c>
      <c r="AA73" s="49">
        <f t="shared" si="54"/>
        <v>3.1846568671968424E-2</v>
      </c>
      <c r="AB73" s="49">
        <f t="shared" si="55"/>
        <v>0.18046388914115438</v>
      </c>
      <c r="AC73" s="80">
        <f t="shared" si="35"/>
        <v>0.85</v>
      </c>
      <c r="AD73" s="80">
        <f t="shared" si="44"/>
        <v>0.76801749029271726</v>
      </c>
      <c r="AE73" s="80">
        <f t="shared" si="45"/>
        <v>0.85</v>
      </c>
      <c r="AF73" s="54">
        <f>(Q73-MAX(Q$2:Q72))/MAX(Q$2:Q72)</f>
        <v>-2.5905008377040014E-2</v>
      </c>
      <c r="AG73" s="54">
        <f>(R73-MAX(R$2:R72))/MAX(R$2:R72)</f>
        <v>-3.4658590363458475E-2</v>
      </c>
      <c r="AH73" s="54">
        <f>(S73-MAX(S$2:S72))/MAX(S$2:S72)</f>
        <v>-2.4935762928206411E-2</v>
      </c>
      <c r="AI73" s="54">
        <f>(T73-MAX(T$2:T72))/MAX(T$2:T72)</f>
        <v>-2.6457683677034344E-2</v>
      </c>
      <c r="AJ73" s="54">
        <f>(U73-MAX(U$2:U72))/MAX(U$2:U72)</f>
        <v>-3.1012530075239061E-2</v>
      </c>
      <c r="AK73" s="54">
        <f t="shared" si="46"/>
        <v>1.712423310153016</v>
      </c>
      <c r="AL73" s="71">
        <f t="shared" si="36"/>
        <v>1886.8749999999857</v>
      </c>
      <c r="AM73" s="49">
        <f t="shared" si="37"/>
        <v>1.712423310153016</v>
      </c>
      <c r="AN73" s="49">
        <f t="shared" si="38"/>
        <v>3.5585762416855937</v>
      </c>
      <c r="AO73" s="49">
        <f t="shared" si="39"/>
        <v>2.7365906840081213</v>
      </c>
      <c r="AP73" s="49">
        <f t="shared" si="40"/>
        <v>2.8589405416334337</v>
      </c>
      <c r="AQ73" s="49">
        <f t="shared" si="41"/>
        <v>3.2398460123368804</v>
      </c>
      <c r="AS73" s="49">
        <f t="shared" si="47"/>
        <v>-0.31873022934871331</v>
      </c>
      <c r="AT73" s="49">
        <f t="shared" si="42"/>
        <v>0.38090547070344671</v>
      </c>
      <c r="AU73" s="54">
        <f>(AM73-MAX(AM$3:AM73))/MAX(AM$3:AM73)</f>
        <v>-0.37645871078341553</v>
      </c>
      <c r="AV73" s="54">
        <f>(AN73-MAX(AN$3:AN73))/MAX(AN$3:AN73)</f>
        <v>-0.26137645325063663</v>
      </c>
      <c r="AW73" s="54">
        <f>(AO73-MAX(AO$3:AO73))/MAX(AO$3:AO73)</f>
        <v>-0.30024316149021352</v>
      </c>
      <c r="AX73" s="54">
        <f>(AP73-MAX(AP$3:AP73))/MAX(AP$3:AP73)</f>
        <v>-0.29378767956185742</v>
      </c>
      <c r="AY73" s="54">
        <f>(AQ73-MAX(AQ$3:AQ73))/MAX(AQ$3:AQ73)</f>
        <v>-0.27416373597981364</v>
      </c>
    </row>
    <row r="74" spans="1:51">
      <c r="A74" s="49">
        <f>Data!F200</f>
        <v>1886.9583333333189</v>
      </c>
      <c r="B74" s="53">
        <f t="shared" si="33"/>
        <v>0.62</v>
      </c>
      <c r="C74" s="50">
        <f>1/Data!N200</f>
        <v>5.4963000797010289E-2</v>
      </c>
      <c r="D74" s="50">
        <f>Data!H200/100</f>
        <v>3.5074999999999995E-2</v>
      </c>
      <c r="E74">
        <f>Data!K201/Data!K200</f>
        <v>0.96901486982235985</v>
      </c>
      <c r="F74">
        <f>Data!T201/Data!T200</f>
        <v>0.9780237513843647</v>
      </c>
      <c r="G74" s="49">
        <f>Data!E203</f>
        <v>8.0873811569999994</v>
      </c>
      <c r="H74" s="52">
        <v>0</v>
      </c>
      <c r="I74" s="52">
        <v>1</v>
      </c>
      <c r="J74" s="52">
        <v>0.6</v>
      </c>
      <c r="K74" s="54">
        <f t="shared" si="43"/>
        <v>0.66261227030770231</v>
      </c>
      <c r="L74" s="54">
        <f t="shared" si="56"/>
        <v>0.85</v>
      </c>
      <c r="M74" s="53">
        <f t="shared" si="57"/>
        <v>0.85</v>
      </c>
      <c r="N74" s="54" cm="1">
        <f t="array" ref="N74">stock_min(C74,O74)</f>
        <v>0.8448722809428485</v>
      </c>
      <c r="O74" s="54" cm="1">
        <f t="array" ref="O74">stock_max(C74,D74)</f>
        <v>0.85</v>
      </c>
      <c r="P74" s="49">
        <f t="shared" si="34"/>
        <v>1886.9583333333189</v>
      </c>
      <c r="Q74" s="49">
        <f t="shared" si="48"/>
        <v>0.27425286981003316</v>
      </c>
      <c r="R74" s="49">
        <f t="shared" si="49"/>
        <v>0.23047535461931384</v>
      </c>
      <c r="S74" s="59">
        <f t="shared" si="30"/>
        <v>0.23765371433130428</v>
      </c>
      <c r="T74" s="59">
        <f t="shared" si="31"/>
        <v>0.23578199385788756</v>
      </c>
      <c r="U74" s="59">
        <f t="shared" si="32"/>
        <v>0.20601889260503081</v>
      </c>
      <c r="V74" s="59"/>
      <c r="W74" s="49">
        <f t="shared" si="50"/>
        <v>9.5061485732521711E-2</v>
      </c>
      <c r="X74" s="49">
        <f t="shared" si="51"/>
        <v>0.14259222859878257</v>
      </c>
      <c r="Y74" s="49">
        <f t="shared" si="52"/>
        <v>7.954995161003596E-2</v>
      </c>
      <c r="Z74" s="49">
        <f t="shared" si="53"/>
        <v>0.15623204224785159</v>
      </c>
      <c r="AA74" s="49">
        <f t="shared" si="54"/>
        <v>3.0902833890754627E-2</v>
      </c>
      <c r="AB74" s="49">
        <f t="shared" si="55"/>
        <v>0.17511605871427618</v>
      </c>
      <c r="AC74" s="80">
        <f t="shared" si="35"/>
        <v>0.85</v>
      </c>
      <c r="AD74" s="80">
        <f t="shared" si="44"/>
        <v>0.8448722809428485</v>
      </c>
      <c r="AE74" s="80">
        <f t="shared" si="45"/>
        <v>0.85</v>
      </c>
      <c r="AF74" s="54">
        <f>(Q74-MAX(Q$2:Q73))/MAX(Q$2:Q73)</f>
        <v>-4.7311962088191307E-2</v>
      </c>
      <c r="AG74" s="54">
        <f>(R74-MAX(R$2:R73))/MAX(R$2:R73)</f>
        <v>-6.4569819606913326E-2</v>
      </c>
      <c r="AH74" s="54">
        <f>(S74-MAX(S$2:S73))/MAX(S$2:S73)</f>
        <v>-5.1634559954586733E-2</v>
      </c>
      <c r="AI74" s="54">
        <f>(T74-MAX(T$2:T73))/MAX(T$2:T73)</f>
        <v>-5.3663950746173555E-2</v>
      </c>
      <c r="AJ74" s="54">
        <f>(U74-MAX(U$2:U73))/MAX(U$2:U73)</f>
        <v>-5.9727308968617193E-2</v>
      </c>
      <c r="AK74" s="54">
        <f t="shared" si="46"/>
        <v>1.7721769039803037</v>
      </c>
      <c r="AL74" s="71">
        <f t="shared" si="36"/>
        <v>1886.9583333333189</v>
      </c>
      <c r="AM74" s="49">
        <f t="shared" si="37"/>
        <v>1.7721769039803037</v>
      </c>
      <c r="AN74" s="49">
        <f t="shared" si="38"/>
        <v>3.618916784204719</v>
      </c>
      <c r="AO74" s="49">
        <f t="shared" si="39"/>
        <v>2.8027378239826888</v>
      </c>
      <c r="AP74" s="49">
        <f t="shared" si="40"/>
        <v>2.9248263445889262</v>
      </c>
      <c r="AQ74" s="49">
        <f t="shared" si="41"/>
        <v>3.3035681952429541</v>
      </c>
      <c r="AS74" s="49">
        <f t="shared" si="47"/>
        <v>-0.31534858896176488</v>
      </c>
      <c r="AT74" s="49">
        <f t="shared" si="42"/>
        <v>0.37874185065402788</v>
      </c>
      <c r="AU74" s="54">
        <f>(AM74-MAX(AM$3:AM74))/MAX(AM$3:AM74)</f>
        <v>-0.35470075367696746</v>
      </c>
      <c r="AV74" s="54">
        <f>(AN74-MAX(AN$3:AN74))/MAX(AN$3:AN74)</f>
        <v>-0.24885207762923753</v>
      </c>
      <c r="AW74" s="54">
        <f>(AO74-MAX(AO$3:AO74))/MAX(AO$3:AO74)</f>
        <v>-0.28332908156749959</v>
      </c>
      <c r="AX74" s="54">
        <f>(AP74-MAX(AP$3:AP74))/MAX(AP$3:AP74)</f>
        <v>-0.27751264161981459</v>
      </c>
      <c r="AY74" s="54">
        <f>(AQ74-MAX(AQ$3:AQ74))/MAX(AQ$3:AQ74)</f>
        <v>-0.25988778860464984</v>
      </c>
    </row>
    <row r="75" spans="1:51">
      <c r="A75" s="49">
        <f>Data!F201</f>
        <v>1887.0416666666522</v>
      </c>
      <c r="B75" s="53">
        <f t="shared" si="33"/>
        <v>0.56899999999999995</v>
      </c>
      <c r="C75" s="50">
        <f>1/Data!N201</f>
        <v>5.7102976110096182E-2</v>
      </c>
      <c r="D75" s="50">
        <f>Data!H201/100</f>
        <v>3.5200000000000002E-2</v>
      </c>
      <c r="E75">
        <f>Data!K202/Data!K201</f>
        <v>0.98447143071448318</v>
      </c>
      <c r="F75">
        <f>Data!T202/Data!T201</f>
        <v>0.99010151807763191</v>
      </c>
      <c r="G75" s="49">
        <f>Data!E204</f>
        <v>8.0873811569999994</v>
      </c>
      <c r="H75" s="52">
        <v>0</v>
      </c>
      <c r="I75" s="52">
        <v>1</v>
      </c>
      <c r="J75" s="52">
        <v>0.6</v>
      </c>
      <c r="K75" s="54">
        <f t="shared" si="43"/>
        <v>0.66261227030770231</v>
      </c>
      <c r="L75" s="54">
        <f t="shared" si="56"/>
        <v>0.85</v>
      </c>
      <c r="M75" s="53">
        <f t="shared" si="57"/>
        <v>0.85</v>
      </c>
      <c r="N75" s="54" cm="1">
        <f t="array" ref="N75">stock_min(C75,O75)</f>
        <v>0.85</v>
      </c>
      <c r="O75" s="54" cm="1">
        <f t="array" ref="O75">stock_max(C75,D75)</f>
        <v>0.85</v>
      </c>
      <c r="P75" s="49">
        <f t="shared" si="34"/>
        <v>1887.0416666666522</v>
      </c>
      <c r="Q75" s="49">
        <f t="shared" si="48"/>
        <v>0.27153818273606101</v>
      </c>
      <c r="R75" s="49">
        <f t="shared" si="49"/>
        <v>0.22689640210650378</v>
      </c>
      <c r="S75" s="59">
        <f t="shared" si="30"/>
        <v>0.23449849663189498</v>
      </c>
      <c r="T75" s="59">
        <f t="shared" si="31"/>
        <v>0.23256851000728679</v>
      </c>
      <c r="U75" s="59">
        <f t="shared" si="32"/>
        <v>0.20299369961166194</v>
      </c>
      <c r="V75" s="59"/>
      <c r="W75" s="49">
        <f t="shared" si="50"/>
        <v>9.3799398652758006E-2</v>
      </c>
      <c r="X75" s="49">
        <f t="shared" si="51"/>
        <v>0.14069909797913699</v>
      </c>
      <c r="Y75" s="49">
        <f t="shared" si="52"/>
        <v>7.8465761589278898E-2</v>
      </c>
      <c r="Z75" s="49">
        <f t="shared" si="53"/>
        <v>0.15410274841800789</v>
      </c>
      <c r="AA75" s="49">
        <f t="shared" si="54"/>
        <v>3.0449054941749296E-2</v>
      </c>
      <c r="AB75" s="49">
        <f t="shared" si="55"/>
        <v>0.17254464466991265</v>
      </c>
      <c r="AC75" s="80">
        <f t="shared" si="35"/>
        <v>0.85</v>
      </c>
      <c r="AD75" s="80">
        <f t="shared" si="44"/>
        <v>0.85</v>
      </c>
      <c r="AE75" s="80">
        <f t="shared" si="45"/>
        <v>0.85</v>
      </c>
      <c r="AF75" s="54">
        <f>(Q75-MAX(Q$2:Q74))/MAX(Q$2:Q74)</f>
        <v>-5.6742127409117576E-2</v>
      </c>
      <c r="AG75" s="54">
        <f>(R75-MAX(R$2:R74))/MAX(R$2:R74)</f>
        <v>-7.9095711974910846E-2</v>
      </c>
      <c r="AH75" s="54">
        <f>(S75-MAX(S$2:S74))/MAX(S$2:S74)</f>
        <v>-6.4225566286463032E-2</v>
      </c>
      <c r="AI75" s="54">
        <f>(T75-MAX(T$2:T74))/MAX(T$2:T74)</f>
        <v>-6.6561609137133756E-2</v>
      </c>
      <c r="AJ75" s="54">
        <f>(U75-MAX(U$2:U74))/MAX(U$2:U74)</f>
        <v>-7.353432598922402E-2</v>
      </c>
      <c r="AK75" s="54">
        <f t="shared" si="46"/>
        <v>1.7551406514612953</v>
      </c>
      <c r="AL75" s="71">
        <f t="shared" si="36"/>
        <v>1887.0416666666522</v>
      </c>
      <c r="AM75" s="49">
        <f t="shared" si="37"/>
        <v>1.7551406514612953</v>
      </c>
      <c r="AN75" s="49">
        <f t="shared" si="38"/>
        <v>3.498425350543211</v>
      </c>
      <c r="AO75" s="49">
        <f t="shared" si="39"/>
        <v>2.7360613214779352</v>
      </c>
      <c r="AP75" s="49">
        <f t="shared" si="40"/>
        <v>2.8509020846437187</v>
      </c>
      <c r="AQ75" s="49">
        <f t="shared" si="41"/>
        <v>3.2053683762646776</v>
      </c>
      <c r="AS75" s="49">
        <f t="shared" si="47"/>
        <v>-0.29305697427853339</v>
      </c>
      <c r="AT75" s="49">
        <f t="shared" si="42"/>
        <v>0.35446629162095888</v>
      </c>
      <c r="AU75" s="54">
        <f>(AM75-MAX(AM$3:AM75))/MAX(AM$3:AM75)</f>
        <v>-0.36090413037485447</v>
      </c>
      <c r="AV75" s="54">
        <f>(AN75-MAX(AN$3:AN75))/MAX(AN$3:AN75)</f>
        <v>-0.27386146454118493</v>
      </c>
      <c r="AW75" s="54">
        <f>(AO75-MAX(AO$3:AO75))/MAX(AO$3:AO75)</f>
        <v>-0.30037852153975003</v>
      </c>
      <c r="AX75" s="54">
        <f>(AP75-MAX(AP$3:AP75))/MAX(AP$3:AP75)</f>
        <v>-0.29577333028833436</v>
      </c>
      <c r="AY75" s="54">
        <f>(AQ75-MAX(AQ$3:AQ75))/MAX(AQ$3:AQ75)</f>
        <v>-0.28188790511118689</v>
      </c>
    </row>
    <row r="76" spans="1:51">
      <c r="A76" s="49">
        <f>Data!F202</f>
        <v>1887.1249999999854</v>
      </c>
      <c r="B76" s="53">
        <f t="shared" si="33"/>
        <v>0.54800000000000004</v>
      </c>
      <c r="C76" s="50">
        <f>1/Data!N202</f>
        <v>5.839291055975384E-2</v>
      </c>
      <c r="D76" s="50">
        <f>Data!H202/100</f>
        <v>3.5324999999999995E-2</v>
      </c>
      <c r="E76">
        <f>Data!K203/Data!K202</f>
        <v>1.0268877858002408</v>
      </c>
      <c r="F76">
        <f>Data!T203/Data!T202</f>
        <v>1.0018999006711522</v>
      </c>
      <c r="G76" s="49">
        <f>Data!E205</f>
        <v>8.0873811569999994</v>
      </c>
      <c r="H76" s="52">
        <v>0</v>
      </c>
      <c r="I76" s="52">
        <v>1</v>
      </c>
      <c r="J76" s="52">
        <v>0.6</v>
      </c>
      <c r="K76" s="54">
        <f t="shared" si="43"/>
        <v>0.66261227030770231</v>
      </c>
      <c r="L76" s="54">
        <f t="shared" si="56"/>
        <v>0.85</v>
      </c>
      <c r="M76" s="53">
        <f t="shared" si="57"/>
        <v>0.85</v>
      </c>
      <c r="N76" s="54" cm="1">
        <f t="array" ref="N76">stock_min(C76,O76)</f>
        <v>0.85</v>
      </c>
      <c r="O76" s="54" cm="1">
        <f t="array" ref="O76">stock_max(C76,D76)</f>
        <v>0.85</v>
      </c>
      <c r="P76" s="49">
        <f t="shared" si="34"/>
        <v>1887.1249999999854</v>
      </c>
      <c r="Q76" s="49">
        <f t="shared" si="48"/>
        <v>0.27205407831168471</v>
      </c>
      <c r="R76" s="49">
        <f t="shared" si="49"/>
        <v>0.23299714396518875</v>
      </c>
      <c r="S76" s="59">
        <f t="shared" si="30"/>
        <v>0.23845979338109916</v>
      </c>
      <c r="T76" s="59">
        <f t="shared" si="31"/>
        <v>0.23686106885108452</v>
      </c>
      <c r="U76" s="59">
        <f t="shared" si="32"/>
        <v>0.20769089323844497</v>
      </c>
      <c r="V76" s="59"/>
      <c r="W76" s="49">
        <f t="shared" si="50"/>
        <v>9.5383917352439673E-2</v>
      </c>
      <c r="X76" s="49">
        <f t="shared" si="51"/>
        <v>0.14307587602865948</v>
      </c>
      <c r="Y76" s="49">
        <f t="shared" si="52"/>
        <v>7.991401827215841E-2</v>
      </c>
      <c r="Z76" s="49">
        <f t="shared" si="53"/>
        <v>0.15694705057892611</v>
      </c>
      <c r="AA76" s="49">
        <f t="shared" si="54"/>
        <v>3.1153633985766749E-2</v>
      </c>
      <c r="AB76" s="49">
        <f t="shared" si="55"/>
        <v>0.17653725925267821</v>
      </c>
      <c r="AC76" s="80">
        <f t="shared" si="35"/>
        <v>0.85</v>
      </c>
      <c r="AD76" s="80">
        <f t="shared" si="44"/>
        <v>0.85</v>
      </c>
      <c r="AE76" s="80">
        <f t="shared" si="45"/>
        <v>0.85</v>
      </c>
      <c r="AF76" s="54">
        <f>(Q76-MAX(Q$2:Q75))/MAX(Q$2:Q75)</f>
        <v>-5.4950031143912517E-2</v>
      </c>
      <c r="AG76" s="54">
        <f>(R76-MAX(R$2:R75))/MAX(R$2:R75)</f>
        <v>-5.4334634735969001E-2</v>
      </c>
      <c r="AH76" s="54">
        <f>(S76-MAX(S$2:S75))/MAX(S$2:S75)</f>
        <v>-4.8417873377980543E-2</v>
      </c>
      <c r="AI76" s="54">
        <f>(T76-MAX(T$2:T75))/MAX(T$2:T75)</f>
        <v>-4.9332968769127031E-2</v>
      </c>
      <c r="AJ76" s="54">
        <f>(U76-MAX(U$2:U75))/MAX(U$2:U75)</f>
        <v>-5.2096278070880388E-2</v>
      </c>
      <c r="AK76" s="54">
        <f t="shared" si="46"/>
        <v>1.7734459049497209</v>
      </c>
      <c r="AL76" s="71">
        <f t="shared" si="36"/>
        <v>1887.1249999999854</v>
      </c>
      <c r="AM76" s="49">
        <f t="shared" si="37"/>
        <v>1.7734459049497209</v>
      </c>
      <c r="AN76" s="49">
        <f t="shared" si="38"/>
        <v>3.117419468347792</v>
      </c>
      <c r="AO76" s="49">
        <f t="shared" si="39"/>
        <v>2.5667629371636882</v>
      </c>
      <c r="AP76" s="49">
        <f t="shared" si="40"/>
        <v>2.6533361835573235</v>
      </c>
      <c r="AQ76" s="49">
        <f t="shared" si="41"/>
        <v>2.9124655760252351</v>
      </c>
      <c r="AS76" s="49">
        <f t="shared" si="47"/>
        <v>-0.2049538923225569</v>
      </c>
      <c r="AT76" s="49">
        <f t="shared" si="42"/>
        <v>0.25912939246791167</v>
      </c>
      <c r="AU76" s="54">
        <f>(AM76-MAX(AM$3:AM76))/MAX(AM$3:AM76)</f>
        <v>-0.35423867488149907</v>
      </c>
      <c r="AV76" s="54">
        <f>(AN76-MAX(AN$3:AN76))/MAX(AN$3:AN76)</f>
        <v>-0.35294363025200026</v>
      </c>
      <c r="AW76" s="54">
        <f>(AO76-MAX(AO$3:AO76))/MAX(AO$3:AO76)</f>
        <v>-0.34366877421248065</v>
      </c>
      <c r="AX76" s="54">
        <f>(AP76-MAX(AP$3:AP76))/MAX(AP$3:AP76)</f>
        <v>-0.34457583996415997</v>
      </c>
      <c r="AY76" s="54">
        <f>(AQ76-MAX(AQ$3:AQ76))/MAX(AQ$3:AQ76)</f>
        <v>-0.34750814552918785</v>
      </c>
    </row>
    <row r="77" spans="1:51">
      <c r="A77" s="49">
        <f>Data!F203</f>
        <v>1887.2083333333187</v>
      </c>
      <c r="B77" s="53">
        <f t="shared" si="33"/>
        <v>0.56899999999999995</v>
      </c>
      <c r="C77" s="50">
        <f>1/Data!N203</f>
        <v>5.7230456658414391E-2</v>
      </c>
      <c r="D77" s="50">
        <f>Data!H203/100</f>
        <v>3.5450000000000002E-2</v>
      </c>
      <c r="E77">
        <f>Data!K204/Data!K203</f>
        <v>1.0263080540858318</v>
      </c>
      <c r="F77">
        <f>Data!T204/Data!T203</f>
        <v>1.0019109299137525</v>
      </c>
      <c r="G77" s="49">
        <f>Data!E206</f>
        <v>7.9922320659999997</v>
      </c>
      <c r="H77" s="52">
        <v>0</v>
      </c>
      <c r="I77" s="52">
        <v>1</v>
      </c>
      <c r="J77" s="52">
        <v>0.6</v>
      </c>
      <c r="K77" s="54">
        <f t="shared" si="43"/>
        <v>0.66261227030770231</v>
      </c>
      <c r="L77" s="54">
        <f t="shared" si="56"/>
        <v>0.85</v>
      </c>
      <c r="M77" s="53">
        <f t="shared" si="57"/>
        <v>0.85</v>
      </c>
      <c r="N77" s="54" cm="1">
        <f t="array" ref="N77">stock_min(C77,O77)</f>
        <v>0.85</v>
      </c>
      <c r="O77" s="54" cm="1">
        <f t="array" ref="O77">stock_max(C77,D77)</f>
        <v>0.85</v>
      </c>
      <c r="P77" s="49">
        <f t="shared" si="34"/>
        <v>1887.2083333333187</v>
      </c>
      <c r="Q77" s="49">
        <f t="shared" si="48"/>
        <v>0.27257395458808886</v>
      </c>
      <c r="R77" s="49">
        <f t="shared" si="49"/>
        <v>0.23912684543046928</v>
      </c>
      <c r="S77" s="59">
        <f t="shared" si="30"/>
        <v>0.24240611324699857</v>
      </c>
      <c r="T77" s="59">
        <f t="shared" si="31"/>
        <v>0.24114275043437111</v>
      </c>
      <c r="U77" s="59">
        <f t="shared" si="32"/>
        <v>0.21239477741413443</v>
      </c>
      <c r="V77" s="59"/>
      <c r="W77" s="49">
        <f t="shared" si="50"/>
        <v>9.6962445298799438E-2</v>
      </c>
      <c r="X77" s="49">
        <f t="shared" si="51"/>
        <v>0.14544366794819913</v>
      </c>
      <c r="Y77" s="49">
        <f t="shared" si="52"/>
        <v>8.1358605100808806E-2</v>
      </c>
      <c r="Z77" s="49">
        <f t="shared" si="53"/>
        <v>0.15978414533356231</v>
      </c>
      <c r="AA77" s="49">
        <f t="shared" si="54"/>
        <v>3.185921661212017E-2</v>
      </c>
      <c r="AB77" s="49">
        <f t="shared" si="55"/>
        <v>0.18053556080201427</v>
      </c>
      <c r="AC77" s="80">
        <f t="shared" si="35"/>
        <v>0.85000000000000009</v>
      </c>
      <c r="AD77" s="80">
        <f t="shared" si="44"/>
        <v>0.85</v>
      </c>
      <c r="AE77" s="80">
        <f t="shared" si="45"/>
        <v>0.85</v>
      </c>
      <c r="AF77" s="54">
        <f>(Q77-MAX(Q$2:Q76))/MAX(Q$2:Q76)</f>
        <v>-5.3144106888434593E-2</v>
      </c>
      <c r="AG77" s="54">
        <f>(R77-MAX(R$2:R76))/MAX(R$2:R76)</f>
        <v>-2.9456019159504989E-2</v>
      </c>
      <c r="AH77" s="54">
        <f>(S77-MAX(S$2:S76))/MAX(S$2:S76)</f>
        <v>-3.2669946244949094E-2</v>
      </c>
      <c r="AI77" s="54">
        <f>(T77-MAX(T$2:T76))/MAX(T$2:T76)</f>
        <v>-3.2147985440279171E-2</v>
      </c>
      <c r="AJ77" s="54">
        <f>(U77-MAX(U$2:U76))/MAX(U$2:U76)</f>
        <v>-3.0627694407270031E-2</v>
      </c>
      <c r="AK77" s="54">
        <f t="shared" si="46"/>
        <v>1.7730826112467963</v>
      </c>
      <c r="AL77" s="71">
        <f t="shared" si="36"/>
        <v>1887.2083333333187</v>
      </c>
      <c r="AM77" s="49">
        <f t="shared" si="37"/>
        <v>1.7730826112467963</v>
      </c>
      <c r="AN77" s="49">
        <f t="shared" si="38"/>
        <v>3.0645884335509428</v>
      </c>
      <c r="AO77" s="49">
        <f t="shared" si="39"/>
        <v>2.5402056677931162</v>
      </c>
      <c r="AP77" s="49">
        <f t="shared" si="40"/>
        <v>2.6231196600315281</v>
      </c>
      <c r="AQ77" s="49">
        <f t="shared" si="41"/>
        <v>2.8702737419656317</v>
      </c>
      <c r="AS77" s="49">
        <f t="shared" si="47"/>
        <v>-0.19431469158531112</v>
      </c>
      <c r="AT77" s="49">
        <f t="shared" si="42"/>
        <v>0.2471540819341036</v>
      </c>
      <c r="AU77" s="54">
        <f>(AM77-MAX(AM$3:AM77))/MAX(AM$3:AM77)</f>
        <v>-0.35437096029395682</v>
      </c>
      <c r="AV77" s="54">
        <f>(AN77-MAX(AN$3:AN77))/MAX(AN$3:AN77)</f>
        <v>-0.36390932092429118</v>
      </c>
      <c r="AW77" s="54">
        <f>(AO77-MAX(AO$3:AO77))/MAX(AO$3:AO77)</f>
        <v>-0.35045957086424223</v>
      </c>
      <c r="AX77" s="54">
        <f>(AP77-MAX(AP$3:AP77))/MAX(AP$3:AP77)</f>
        <v>-0.35203989207856096</v>
      </c>
      <c r="AY77" s="54">
        <f>(AQ77-MAX(AQ$3:AQ77))/MAX(AQ$3:AQ77)</f>
        <v>-0.35696055872702781</v>
      </c>
    </row>
    <row r="78" spans="1:51">
      <c r="A78" s="49">
        <f>Data!F204</f>
        <v>1887.291666666652</v>
      </c>
      <c r="B78" s="53">
        <f t="shared" si="33"/>
        <v>0.59399999999999997</v>
      </c>
      <c r="C78" s="50">
        <f>1/Data!N204</f>
        <v>5.6107328618434205E-2</v>
      </c>
      <c r="D78" s="50">
        <f>Data!H204/100</f>
        <v>3.5575000000000002E-2</v>
      </c>
      <c r="E78">
        <f>Data!K205/Data!K204</f>
        <v>1.0205818965517242</v>
      </c>
      <c r="F78">
        <f>Data!T205/Data!T204</f>
        <v>1.0019219586586225</v>
      </c>
      <c r="G78" s="49">
        <f>Data!E207</f>
        <v>7.8970910740000004</v>
      </c>
      <c r="H78" s="52">
        <v>0</v>
      </c>
      <c r="I78" s="52">
        <v>1</v>
      </c>
      <c r="J78" s="52">
        <v>0.6</v>
      </c>
      <c r="K78" s="54">
        <f t="shared" si="43"/>
        <v>0.66261227030770231</v>
      </c>
      <c r="L78" s="54">
        <f t="shared" si="56"/>
        <v>0.85</v>
      </c>
      <c r="M78" s="53">
        <f t="shared" si="57"/>
        <v>0.85</v>
      </c>
      <c r="N78" s="54" cm="1">
        <f t="array" ref="N78">stock_min(C78,O78)</f>
        <v>0.85</v>
      </c>
      <c r="O78" s="54" cm="1">
        <f t="array" ref="O78">stock_max(C78,D78)</f>
        <v>0.85</v>
      </c>
      <c r="P78" s="49">
        <f t="shared" si="34"/>
        <v>1887.291666666652</v>
      </c>
      <c r="Q78" s="49">
        <f t="shared" si="48"/>
        <v>0.27309783046022446</v>
      </c>
      <c r="R78" s="49">
        <f t="shared" si="49"/>
        <v>0.24404852942585933</v>
      </c>
      <c r="S78" s="59">
        <f t="shared" si="30"/>
        <v>0.24558597758611495</v>
      </c>
      <c r="T78" s="59">
        <f t="shared" si="31"/>
        <v>0.24458777905975909</v>
      </c>
      <c r="U78" s="59">
        <f t="shared" si="32"/>
        <v>0.21617177374769361</v>
      </c>
      <c r="V78" s="59"/>
      <c r="W78" s="49">
        <f t="shared" si="50"/>
        <v>9.8234391034445992E-2</v>
      </c>
      <c r="X78" s="49">
        <f t="shared" si="51"/>
        <v>0.14735158655166897</v>
      </c>
      <c r="Y78" s="49">
        <f t="shared" si="52"/>
        <v>8.2520915487453425E-2</v>
      </c>
      <c r="Z78" s="49">
        <f t="shared" si="53"/>
        <v>0.16206686357230565</v>
      </c>
      <c r="AA78" s="49">
        <f t="shared" si="54"/>
        <v>3.2425766062154047E-2</v>
      </c>
      <c r="AB78" s="49">
        <f t="shared" si="55"/>
        <v>0.18374600768553956</v>
      </c>
      <c r="AC78" s="80">
        <f t="shared" si="35"/>
        <v>0.85</v>
      </c>
      <c r="AD78" s="80">
        <f t="shared" si="44"/>
        <v>0.85</v>
      </c>
      <c r="AE78" s="80">
        <f t="shared" si="45"/>
        <v>0.85</v>
      </c>
      <c r="AF78" s="54">
        <f>(Q78-MAX(Q$2:Q77))/MAX(Q$2:Q77)</f>
        <v>-5.1324289006200945E-2</v>
      </c>
      <c r="AG78" s="54">
        <f>(R78-MAX(R$2:R77))/MAX(R$2:R77)</f>
        <v>-9.4803833469473409E-3</v>
      </c>
      <c r="AH78" s="54">
        <f>(S78-MAX(S$2:S77))/MAX(S$2:S77)</f>
        <v>-1.9980586637268899E-2</v>
      </c>
      <c r="AI78" s="54">
        <f>(T78-MAX(T$2:T77))/MAX(T$2:T77)</f>
        <v>-1.8320997528382101E-2</v>
      </c>
      <c r="AJ78" s="54">
        <f>(U78-MAX(U$2:U77))/MAX(U$2:U77)</f>
        <v>-1.338943794610197E-2</v>
      </c>
      <c r="AK78" s="54">
        <f t="shared" si="46"/>
        <v>1.7357870314124964</v>
      </c>
      <c r="AL78" s="71">
        <f t="shared" si="36"/>
        <v>1887.291666666652</v>
      </c>
      <c r="AM78" s="49">
        <f t="shared" si="37"/>
        <v>1.7357870314124964</v>
      </c>
      <c r="AN78" s="49">
        <f t="shared" si="38"/>
        <v>2.8507553552970584</v>
      </c>
      <c r="AO78" s="49">
        <f t="shared" si="39"/>
        <v>2.4119393549365409</v>
      </c>
      <c r="AP78" s="49">
        <f t="shared" si="40"/>
        <v>2.4827007560306851</v>
      </c>
      <c r="AQ78" s="49">
        <f t="shared" si="41"/>
        <v>2.6906570992388312</v>
      </c>
      <c r="AS78" s="49">
        <f t="shared" si="47"/>
        <v>-0.16009825605822714</v>
      </c>
      <c r="AT78" s="49">
        <f t="shared" si="42"/>
        <v>0.20795634320814615</v>
      </c>
      <c r="AU78" s="54">
        <f>(AM78-MAX(AM$3:AM78))/MAX(AM$3:AM78)</f>
        <v>-0.36795132549576048</v>
      </c>
      <c r="AV78" s="54">
        <f>(AN78-MAX(AN$3:AN78))/MAX(AN$3:AN78)</f>
        <v>-0.40829284285704193</v>
      </c>
      <c r="AW78" s="54">
        <f>(AO78-MAX(AO$3:AO78))/MAX(AO$3:AO78)</f>
        <v>-0.38325776392114658</v>
      </c>
      <c r="AX78" s="54">
        <f>(AP78-MAX(AP$3:AP78))/MAX(AP$3:AP78)</f>
        <v>-0.38672601394213724</v>
      </c>
      <c r="AY78" s="54">
        <f>(AQ78-MAX(AQ$3:AQ78))/MAX(AQ$3:AQ78)</f>
        <v>-0.39720082706577914</v>
      </c>
    </row>
    <row r="79" spans="1:51">
      <c r="A79" s="49">
        <f>Data!F205</f>
        <v>1887.3749999999852</v>
      </c>
      <c r="B79" s="53">
        <f t="shared" si="33"/>
        <v>0.60899999999999999</v>
      </c>
      <c r="C79" s="50">
        <f>1/Data!N205</f>
        <v>5.5323671220898873E-2</v>
      </c>
      <c r="D79" s="50">
        <f>Data!H205/100</f>
        <v>3.5700000000000003E-2</v>
      </c>
      <c r="E79">
        <f>Data!K206/Data!K205</f>
        <v>0.98610733069715495</v>
      </c>
      <c r="F79">
        <f>Data!T206/Data!T205</f>
        <v>1.0138611957169539</v>
      </c>
      <c r="G79" s="49">
        <f>Data!E208</f>
        <v>7.9922320659999997</v>
      </c>
      <c r="H79" s="52">
        <v>0</v>
      </c>
      <c r="I79" s="52">
        <v>1</v>
      </c>
      <c r="J79" s="52">
        <v>0.6</v>
      </c>
      <c r="K79" s="54">
        <f t="shared" si="43"/>
        <v>0.66261227030770231</v>
      </c>
      <c r="L79" s="54">
        <f t="shared" si="56"/>
        <v>0.85</v>
      </c>
      <c r="M79" s="53">
        <f t="shared" si="57"/>
        <v>0.85</v>
      </c>
      <c r="N79" s="54" cm="1">
        <f t="array" ref="N79">stock_min(C79,O79)</f>
        <v>0.85</v>
      </c>
      <c r="O79" s="54" cm="1">
        <f t="array" ref="O79">stock_max(C79,D79)</f>
        <v>0.85</v>
      </c>
      <c r="P79" s="49">
        <f t="shared" si="34"/>
        <v>1887.3749999999852</v>
      </c>
      <c r="Q79" s="49">
        <f t="shared" si="48"/>
        <v>0.27688329293810909</v>
      </c>
      <c r="R79" s="49">
        <f t="shared" si="49"/>
        <v>0.24065804391270021</v>
      </c>
      <c r="S79" s="59">
        <f t="shared" si="30"/>
        <v>0.24490051684316733</v>
      </c>
      <c r="T79" s="59">
        <f t="shared" si="31"/>
        <v>0.24348007627951351</v>
      </c>
      <c r="U79" s="59">
        <f t="shared" si="32"/>
        <v>0.21406851111686004</v>
      </c>
      <c r="V79" s="59"/>
      <c r="W79" s="49">
        <f t="shared" si="50"/>
        <v>9.7960206737266936E-2</v>
      </c>
      <c r="X79" s="49">
        <f t="shared" si="51"/>
        <v>0.14694031010590039</v>
      </c>
      <c r="Y79" s="49">
        <f t="shared" si="52"/>
        <v>8.2147190161252534E-2</v>
      </c>
      <c r="Z79" s="49">
        <f t="shared" si="53"/>
        <v>0.16133288611826099</v>
      </c>
      <c r="AA79" s="49">
        <f t="shared" si="54"/>
        <v>3.2110276667529011E-2</v>
      </c>
      <c r="AB79" s="49">
        <f t="shared" si="55"/>
        <v>0.18195823444933104</v>
      </c>
      <c r="AC79" s="80">
        <f t="shared" si="35"/>
        <v>0.85000000000000009</v>
      </c>
      <c r="AD79" s="80">
        <f t="shared" si="44"/>
        <v>0.85</v>
      </c>
      <c r="AE79" s="80">
        <f t="shared" si="45"/>
        <v>0.85</v>
      </c>
      <c r="AF79" s="54">
        <f>(Q79-MAX(Q$2:Q78))/MAX(Q$2:Q78)</f>
        <v>-3.8174509304195595E-2</v>
      </c>
      <c r="AG79" s="54">
        <f>(R79-MAX(R$2:R78))/MAX(R$2:R78)</f>
        <v>-2.3241344819089103E-2</v>
      </c>
      <c r="AH79" s="54">
        <f>(S79-MAX(S$2:S78))/MAX(S$2:S78)</f>
        <v>-2.2715941651384686E-2</v>
      </c>
      <c r="AI79" s="54">
        <f>(T79-MAX(T$2:T78))/MAX(T$2:T78)</f>
        <v>-2.2766880166209376E-2</v>
      </c>
      <c r="AJ79" s="54">
        <f>(U79-MAX(U$2:U78))/MAX(U$2:U78)</f>
        <v>-2.2988753760458204E-2</v>
      </c>
      <c r="AK79" s="54">
        <f t="shared" si="46"/>
        <v>1.6973579941760528</v>
      </c>
      <c r="AL79" s="71">
        <f t="shared" si="36"/>
        <v>1887.3749999999852</v>
      </c>
      <c r="AM79" s="49">
        <f t="shared" si="37"/>
        <v>1.6973579941760528</v>
      </c>
      <c r="AN79" s="49">
        <f t="shared" si="38"/>
        <v>2.7816578001979648</v>
      </c>
      <c r="AO79" s="49">
        <f t="shared" si="39"/>
        <v>2.3555369210059451</v>
      </c>
      <c r="AP79" s="49">
        <f t="shared" si="40"/>
        <v>2.4243149651391085</v>
      </c>
      <c r="AQ79" s="49">
        <f t="shared" si="41"/>
        <v>2.6263074241530187</v>
      </c>
      <c r="AS79" s="49">
        <f t="shared" si="47"/>
        <v>-0.15535037604494617</v>
      </c>
      <c r="AT79" s="49">
        <f t="shared" si="42"/>
        <v>0.20199245901391016</v>
      </c>
      <c r="AU79" s="54">
        <f>(AM79-MAX(AM$3:AM79))/MAX(AM$3:AM79)</f>
        <v>-0.38194441428384929</v>
      </c>
      <c r="AV79" s="54">
        <f>(AN79-MAX(AN$3:AN79))/MAX(AN$3:AN79)</f>
        <v>-0.42263483745059521</v>
      </c>
      <c r="AW79" s="54">
        <f>(AO79-MAX(AO$3:AO79))/MAX(AO$3:AO79)</f>
        <v>-0.39768008476078504</v>
      </c>
      <c r="AX79" s="54">
        <f>(AP79-MAX(AP$3:AP79))/MAX(AP$3:AP79)</f>
        <v>-0.40114840722583894</v>
      </c>
      <c r="AY79" s="54">
        <f>(AQ79-MAX(AQ$3:AQ79))/MAX(AQ$3:AQ79)</f>
        <v>-0.411617354140629</v>
      </c>
    </row>
    <row r="80" spans="1:51">
      <c r="A80" s="49">
        <f>Data!F206</f>
        <v>1887.4583333333185</v>
      </c>
      <c r="B80" s="53">
        <f t="shared" si="33"/>
        <v>0.58400000000000007</v>
      </c>
      <c r="C80" s="50">
        <f>1/Data!N206</f>
        <v>5.6472621792008237E-2</v>
      </c>
      <c r="D80" s="50">
        <f>Data!H206/100</f>
        <v>3.5825000000000003E-2</v>
      </c>
      <c r="E80">
        <f>Data!K207/Data!K206</f>
        <v>0.99081608918476505</v>
      </c>
      <c r="F80">
        <f>Data!T207/Data!T206</f>
        <v>1.0140150350605763</v>
      </c>
      <c r="G80" s="49">
        <f>Data!E209</f>
        <v>7.8970910740000004</v>
      </c>
      <c r="H80" s="52">
        <v>0</v>
      </c>
      <c r="I80" s="52">
        <v>1</v>
      </c>
      <c r="J80" s="52">
        <v>0.6</v>
      </c>
      <c r="K80" s="54">
        <f t="shared" si="43"/>
        <v>0.66261227030770231</v>
      </c>
      <c r="L80" s="54">
        <f t="shared" si="56"/>
        <v>0.85</v>
      </c>
      <c r="M80" s="53">
        <f t="shared" si="57"/>
        <v>0.85</v>
      </c>
      <c r="N80" s="54" cm="1">
        <f t="array" ref="N80">stock_min(C80,O80)</f>
        <v>0.85</v>
      </c>
      <c r="O80" s="54" cm="1">
        <f t="array" ref="O80">stock_max(C80,D80)</f>
        <v>0.85</v>
      </c>
      <c r="P80" s="49">
        <f t="shared" si="34"/>
        <v>1887.4583333333185</v>
      </c>
      <c r="Q80" s="49">
        <f t="shared" si="48"/>
        <v>0.28076382199632449</v>
      </c>
      <c r="R80" s="49">
        <f t="shared" si="49"/>
        <v>0.23844786190043707</v>
      </c>
      <c r="S80" s="59">
        <f t="shared" si="30"/>
        <v>0.24492394587195587</v>
      </c>
      <c r="T80" s="59">
        <f t="shared" si="31"/>
        <v>0.24314970519207674</v>
      </c>
      <c r="U80" s="59">
        <f t="shared" si="32"/>
        <v>0.21284744957287999</v>
      </c>
      <c r="V80" s="59"/>
      <c r="W80" s="49">
        <f t="shared" si="50"/>
        <v>9.7969578348782352E-2</v>
      </c>
      <c r="X80" s="49">
        <f t="shared" si="51"/>
        <v>0.14695436752317351</v>
      </c>
      <c r="Y80" s="49">
        <f t="shared" si="52"/>
        <v>8.2035727010106252E-2</v>
      </c>
      <c r="Z80" s="49">
        <f t="shared" si="53"/>
        <v>0.16111397818197049</v>
      </c>
      <c r="AA80" s="49">
        <f t="shared" si="54"/>
        <v>3.1927117435932004E-2</v>
      </c>
      <c r="AB80" s="49">
        <f t="shared" si="55"/>
        <v>0.180920332136948</v>
      </c>
      <c r="AC80" s="80">
        <f t="shared" si="35"/>
        <v>0.85000000000000009</v>
      </c>
      <c r="AD80" s="80">
        <f t="shared" si="44"/>
        <v>0.85</v>
      </c>
      <c r="AE80" s="80">
        <f t="shared" si="45"/>
        <v>0.85</v>
      </c>
      <c r="AF80" s="54">
        <f>(Q80-MAX(Q$2:Q79))/MAX(Q$2:Q79)</f>
        <v>-2.4694491329937958E-2</v>
      </c>
      <c r="AG80" s="54">
        <f>(R80-MAX(R$2:R79))/MAX(R$2:R79)</f>
        <v>-3.2211809196279431E-2</v>
      </c>
      <c r="AH80" s="54">
        <f>(S80-MAX(S$2:S79))/MAX(S$2:S79)</f>
        <v>-2.2622447294440146E-2</v>
      </c>
      <c r="AI80" s="54">
        <f>(T80-MAX(T$2:T79))/MAX(T$2:T79)</f>
        <v>-2.4092859578619671E-2</v>
      </c>
      <c r="AJ80" s="54">
        <f>(U80-MAX(U$2:U79))/MAX(U$2:U79)</f>
        <v>-2.8561693258168239E-2</v>
      </c>
      <c r="AK80" s="54">
        <f t="shared" si="46"/>
        <v>1.6768285433928904</v>
      </c>
      <c r="AL80" s="71">
        <f t="shared" si="36"/>
        <v>1887.4583333333185</v>
      </c>
      <c r="AM80" s="49">
        <f t="shared" si="37"/>
        <v>1.6768285433928904</v>
      </c>
      <c r="AN80" s="49">
        <f t="shared" si="38"/>
        <v>2.9275003758986955</v>
      </c>
      <c r="AO80" s="49">
        <f t="shared" si="39"/>
        <v>2.4173953297274209</v>
      </c>
      <c r="AP80" s="49">
        <f t="shared" si="40"/>
        <v>2.4978324045258518</v>
      </c>
      <c r="AQ80" s="49">
        <f t="shared" si="41"/>
        <v>2.7380814546129417</v>
      </c>
      <c r="AS80" s="49">
        <f t="shared" si="47"/>
        <v>-0.18941892128575377</v>
      </c>
      <c r="AT80" s="49">
        <f t="shared" si="42"/>
        <v>0.24024905008708997</v>
      </c>
      <c r="AU80" s="54">
        <f>(AM80-MAX(AM$3:AM80))/MAX(AM$3:AM80)</f>
        <v>-0.38941976230810482</v>
      </c>
      <c r="AV80" s="54">
        <f>(AN80-MAX(AN$3:AN80))/MAX(AN$3:AN80)</f>
        <v>-0.39236352858575801</v>
      </c>
      <c r="AW80" s="54">
        <f>(AO80-MAX(AO$3:AO80))/MAX(AO$3:AO80)</f>
        <v>-0.3818626500325531</v>
      </c>
      <c r="AX80" s="54">
        <f>(AP80-MAX(AP$3:AP80))/MAX(AP$3:AP80)</f>
        <v>-0.38298821092028057</v>
      </c>
      <c r="AY80" s="54">
        <f>(AQ80-MAX(AQ$3:AQ80))/MAX(AQ$3:AQ80)</f>
        <v>-0.3865761502147082</v>
      </c>
    </row>
    <row r="81" spans="1:51">
      <c r="A81" s="49">
        <f>Data!F207</f>
        <v>1887.5416666666517</v>
      </c>
      <c r="B81" s="53">
        <f t="shared" si="33"/>
        <v>0.56699999999999995</v>
      </c>
      <c r="C81" s="50">
        <f>1/Data!N207</f>
        <v>5.7367539452988787E-2</v>
      </c>
      <c r="D81" s="50">
        <f>Data!H207/100</f>
        <v>3.5949999999999996E-2</v>
      </c>
      <c r="E81">
        <f>Data!K208/Data!K207</f>
        <v>0.96688445791368016</v>
      </c>
      <c r="F81">
        <f>Data!T208/Data!T207</f>
        <v>0.99002758587172046</v>
      </c>
      <c r="G81" s="49">
        <f>Data!E210</f>
        <v>7.9922320659999997</v>
      </c>
      <c r="H81" s="52">
        <v>0</v>
      </c>
      <c r="I81" s="52">
        <v>1</v>
      </c>
      <c r="J81" s="52">
        <v>0.6</v>
      </c>
      <c r="K81" s="54">
        <f t="shared" si="43"/>
        <v>0.66261227030770231</v>
      </c>
      <c r="L81" s="54">
        <f t="shared" si="56"/>
        <v>0.85</v>
      </c>
      <c r="M81" s="53">
        <f t="shared" si="57"/>
        <v>0.85</v>
      </c>
      <c r="N81" s="54" cm="1">
        <f t="array" ref="N81">stock_min(C81,O81)</f>
        <v>0.85</v>
      </c>
      <c r="O81" s="54" cm="1">
        <f t="array" ref="O81">stock_max(C81,D81)</f>
        <v>0.85</v>
      </c>
      <c r="P81" s="49">
        <f t="shared" si="34"/>
        <v>1887.5416666666517</v>
      </c>
      <c r="Q81" s="49">
        <f t="shared" si="48"/>
        <v>0.27796392889113858</v>
      </c>
      <c r="R81" s="49">
        <f t="shared" si="49"/>
        <v>0.23055153169428017</v>
      </c>
      <c r="S81" s="59">
        <f t="shared" si="30"/>
        <v>0.2390804791222067</v>
      </c>
      <c r="T81" s="59">
        <f t="shared" si="31"/>
        <v>0.23699623422383803</v>
      </c>
      <c r="U81" s="59">
        <f t="shared" si="32"/>
        <v>0.20653778426273461</v>
      </c>
      <c r="V81" s="59"/>
      <c r="W81" s="49">
        <f t="shared" si="50"/>
        <v>9.5632191648882689E-2</v>
      </c>
      <c r="X81" s="49">
        <f t="shared" si="51"/>
        <v>0.14344828747332403</v>
      </c>
      <c r="Y81" s="49">
        <f t="shared" si="52"/>
        <v>7.9959621410404733E-2</v>
      </c>
      <c r="Z81" s="49">
        <f t="shared" si="53"/>
        <v>0.15703661281343329</v>
      </c>
      <c r="AA81" s="49">
        <f t="shared" si="54"/>
        <v>3.0980667639410198E-2</v>
      </c>
      <c r="AB81" s="49">
        <f t="shared" si="55"/>
        <v>0.17555711662332441</v>
      </c>
      <c r="AC81" s="80">
        <f t="shared" si="35"/>
        <v>0.84999999999999987</v>
      </c>
      <c r="AD81" s="80">
        <f t="shared" si="44"/>
        <v>0.85</v>
      </c>
      <c r="AE81" s="80">
        <f t="shared" si="45"/>
        <v>0.85</v>
      </c>
      <c r="AF81" s="54">
        <f>(Q81-MAX(Q$2:Q80))/MAX(Q$2:Q80)</f>
        <v>-3.4420641763988166E-2</v>
      </c>
      <c r="AG81" s="54">
        <f>(R81-MAX(R$2:R80))/MAX(R$2:R80)</f>
        <v>-6.4260639759483373E-2</v>
      </c>
      <c r="AH81" s="54">
        <f>(S81-MAX(S$2:S80))/MAX(S$2:S80)</f>
        <v>-4.5941005269053058E-2</v>
      </c>
      <c r="AI81" s="54">
        <f>(T81-MAX(T$2:T80))/MAX(T$2:T80)</f>
        <v>-4.8790468204285002E-2</v>
      </c>
      <c r="AJ81" s="54">
        <f>(U81-MAX(U$2:U80))/MAX(U$2:U80)</f>
        <v>-5.7359081233900329E-2</v>
      </c>
      <c r="AK81" s="54">
        <f t="shared" si="46"/>
        <v>1.6967093418650367</v>
      </c>
      <c r="AL81" s="71">
        <f t="shared" si="36"/>
        <v>1887.5416666666517</v>
      </c>
      <c r="AM81" s="49">
        <f t="shared" si="37"/>
        <v>1.6967093418650367</v>
      </c>
      <c r="AN81" s="49">
        <f t="shared" si="38"/>
        <v>2.8140963284357388</v>
      </c>
      <c r="AO81" s="49">
        <f t="shared" si="39"/>
        <v>2.3733693859318596</v>
      </c>
      <c r="AP81" s="49">
        <f t="shared" si="40"/>
        <v>2.4443806615028496</v>
      </c>
      <c r="AQ81" s="49">
        <f t="shared" si="41"/>
        <v>2.6532157236329628</v>
      </c>
      <c r="AS81" s="49">
        <f t="shared" si="47"/>
        <v>-0.16088060480277599</v>
      </c>
      <c r="AT81" s="49">
        <f t="shared" si="42"/>
        <v>0.20883506213011316</v>
      </c>
      <c r="AU81" s="54">
        <f>(AM81-MAX(AM$3:AM81))/MAX(AM$3:AM81)</f>
        <v>-0.38218060675790999</v>
      </c>
      <c r="AV81" s="54">
        <f>(AN81-MAX(AN$3:AN81))/MAX(AN$3:AN81)</f>
        <v>-0.41590184673997188</v>
      </c>
      <c r="AW81" s="54">
        <f>(AO81-MAX(AO$3:AO81))/MAX(AO$3:AO81)</f>
        <v>-0.39312025440240705</v>
      </c>
      <c r="AX81" s="54">
        <f>(AP81-MAX(AP$3:AP81))/MAX(AP$3:AP81)</f>
        <v>-0.39619180117409203</v>
      </c>
      <c r="AY81" s="54">
        <f>(AQ81-MAX(AQ$3:AQ81))/MAX(AQ$3:AQ81)</f>
        <v>-0.4055889751709843</v>
      </c>
    </row>
    <row r="82" spans="1:51">
      <c r="A82" s="49">
        <f>Data!F208</f>
        <v>1887.624999999985</v>
      </c>
      <c r="B82" s="53">
        <f t="shared" si="33"/>
        <v>0.52100000000000002</v>
      </c>
      <c r="C82" s="50">
        <f>1/Data!N208</f>
        <v>5.9737693169874415E-2</v>
      </c>
      <c r="D82" s="50">
        <f>Data!H208/100</f>
        <v>3.6074999999999996E-2</v>
      </c>
      <c r="E82">
        <f>Data!K209/Data!K208</f>
        <v>1.0028014461638559</v>
      </c>
      <c r="F82">
        <f>Data!T209/Data!T208</f>
        <v>1.0140373547715473</v>
      </c>
      <c r="G82" s="49">
        <f>Data!E211</f>
        <v>8.0873811569999994</v>
      </c>
      <c r="H82" s="52">
        <v>0</v>
      </c>
      <c r="I82" s="52">
        <v>1</v>
      </c>
      <c r="J82" s="52">
        <v>0.6</v>
      </c>
      <c r="K82" s="54">
        <f t="shared" si="43"/>
        <v>0.66261227030770231</v>
      </c>
      <c r="L82" s="54">
        <f t="shared" si="56"/>
        <v>0.85</v>
      </c>
      <c r="M82" s="53">
        <f t="shared" si="57"/>
        <v>0.85</v>
      </c>
      <c r="N82" s="54" cm="1">
        <f t="array" ref="N82">stock_min(C82,O82)</f>
        <v>0.85</v>
      </c>
      <c r="O82" s="54" cm="1">
        <f t="array" ref="O82">stock_max(C82,D82)</f>
        <v>0.85</v>
      </c>
      <c r="P82" s="49">
        <f t="shared" si="34"/>
        <v>1887.624999999985</v>
      </c>
      <c r="Q82" s="49">
        <f t="shared" si="48"/>
        <v>0.28186580717467663</v>
      </c>
      <c r="R82" s="49">
        <f t="shared" si="49"/>
        <v>0.23119740939831621</v>
      </c>
      <c r="S82" s="59">
        <f t="shared" si="30"/>
        <v>0.24082476477861653</v>
      </c>
      <c r="T82" s="59">
        <f t="shared" si="31"/>
        <v>0.23855858541352559</v>
      </c>
      <c r="U82" s="59">
        <f t="shared" si="32"/>
        <v>0.20746448469635043</v>
      </c>
      <c r="V82" s="59"/>
      <c r="W82" s="49">
        <f t="shared" si="50"/>
        <v>9.632990591144662E-2</v>
      </c>
      <c r="X82" s="49">
        <f t="shared" si="51"/>
        <v>0.14449485886716992</v>
      </c>
      <c r="Y82" s="49">
        <f t="shared" si="52"/>
        <v>8.0486739531275484E-2</v>
      </c>
      <c r="Z82" s="49">
        <f t="shared" si="53"/>
        <v>0.15807184588225012</v>
      </c>
      <c r="AA82" s="49">
        <f t="shared" si="54"/>
        <v>3.111967270445257E-2</v>
      </c>
      <c r="AB82" s="49">
        <f t="shared" si="55"/>
        <v>0.17634481199189786</v>
      </c>
      <c r="AC82" s="80">
        <f t="shared" si="35"/>
        <v>0.85</v>
      </c>
      <c r="AD82" s="80">
        <f t="shared" si="44"/>
        <v>0.85</v>
      </c>
      <c r="AE82" s="80">
        <f t="shared" si="45"/>
        <v>0.85</v>
      </c>
      <c r="AF82" s="54">
        <f>(Q82-MAX(Q$2:Q81))/MAX(Q$2:Q81)</f>
        <v>-2.0866461752346327E-2</v>
      </c>
      <c r="AG82" s="54">
        <f>(R82-MAX(R$2:R81))/MAX(R$2:R81)</f>
        <v>-6.1639216318368613E-2</v>
      </c>
      <c r="AH82" s="54">
        <f>(S82-MAX(S$2:S81))/MAX(S$2:S81)</f>
        <v>-3.8980372489714622E-2</v>
      </c>
      <c r="AI82" s="54">
        <f>(T82-MAX(T$2:T81))/MAX(T$2:T81)</f>
        <v>-4.2519805936126052E-2</v>
      </c>
      <c r="AJ82" s="54">
        <f>(U82-MAX(U$2:U81))/MAX(U$2:U81)</f>
        <v>-5.3129609366160506E-2</v>
      </c>
      <c r="AK82" s="54">
        <f t="shared" si="46"/>
        <v>1.6762009097984167</v>
      </c>
      <c r="AL82" s="71">
        <f t="shared" si="36"/>
        <v>1887.624999999985</v>
      </c>
      <c r="AM82" s="49">
        <f t="shared" si="37"/>
        <v>1.6762009097984167</v>
      </c>
      <c r="AN82" s="49">
        <f t="shared" si="38"/>
        <v>2.7897750467406079</v>
      </c>
      <c r="AO82" s="49">
        <f t="shared" si="39"/>
        <v>2.3495652259979427</v>
      </c>
      <c r="AP82" s="49">
        <f t="shared" si="40"/>
        <v>2.4203929875886669</v>
      </c>
      <c r="AQ82" s="49">
        <f t="shared" si="41"/>
        <v>2.6289009867655668</v>
      </c>
      <c r="AS82" s="49">
        <f t="shared" si="47"/>
        <v>-0.16087405997504112</v>
      </c>
      <c r="AT82" s="49">
        <f t="shared" si="42"/>
        <v>0.20850799917689988</v>
      </c>
      <c r="AU82" s="54">
        <f>(AM82-MAX(AM$3:AM82))/MAX(AM$3:AM82)</f>
        <v>-0.38964830127877487</v>
      </c>
      <c r="AV82" s="54">
        <f>(AN82-MAX(AN$3:AN82))/MAX(AN$3:AN82)</f>
        <v>-0.42095000929911908</v>
      </c>
      <c r="AW82" s="54">
        <f>(AO82-MAX(AO$3:AO82))/MAX(AO$3:AO82)</f>
        <v>-0.39920707030661906</v>
      </c>
      <c r="AX82" s="54">
        <f>(AP82-MAX(AP$3:AP82))/MAX(AP$3:AP82)</f>
        <v>-0.4021172097686932</v>
      </c>
      <c r="AY82" s="54">
        <f>(AQ82-MAX(AQ$3:AQ82))/MAX(AQ$3:AQ82)</f>
        <v>-0.41103630745198205</v>
      </c>
    </row>
    <row r="83" spans="1:51">
      <c r="A83" s="49">
        <f>Data!F209</f>
        <v>1887.7083333333183</v>
      </c>
      <c r="B83" s="53">
        <f t="shared" si="33"/>
        <v>0.51500000000000001</v>
      </c>
      <c r="C83" s="50">
        <f>1/Data!N209</f>
        <v>5.9964154625081222E-2</v>
      </c>
      <c r="D83" s="50">
        <f>Data!H209/100</f>
        <v>3.6200000000000003E-2</v>
      </c>
      <c r="E83">
        <f>Data!K210/Data!K209</f>
        <v>0.95878659331668814</v>
      </c>
      <c r="F83">
        <f>Data!T210/Data!T209</f>
        <v>0.99004937637027723</v>
      </c>
      <c r="G83" s="49">
        <f>Data!E212</f>
        <v>8.2776793390000005</v>
      </c>
      <c r="H83" s="52">
        <v>0</v>
      </c>
      <c r="I83" s="52">
        <v>1</v>
      </c>
      <c r="J83" s="52">
        <v>0.6</v>
      </c>
      <c r="K83" s="54">
        <f t="shared" si="43"/>
        <v>0.66261227030770231</v>
      </c>
      <c r="L83" s="54">
        <f t="shared" si="56"/>
        <v>0.85</v>
      </c>
      <c r="M83" s="53">
        <f t="shared" si="57"/>
        <v>0.85</v>
      </c>
      <c r="N83" s="54" cm="1">
        <f t="array" ref="N83">stock_min(C83,O83)</f>
        <v>0.85</v>
      </c>
      <c r="O83" s="54" cm="1">
        <f t="array" ref="O83">stock_max(C83,D83)</f>
        <v>0.85</v>
      </c>
      <c r="P83" s="49">
        <f t="shared" si="34"/>
        <v>1887.7083333333183</v>
      </c>
      <c r="Q83" s="49">
        <f t="shared" si="48"/>
        <v>0.27906106661339342</v>
      </c>
      <c r="R83" s="49">
        <f t="shared" si="49"/>
        <v>0.22166897654065526</v>
      </c>
      <c r="S83" s="59">
        <f t="shared" si="30"/>
        <v>0.23391109675846469</v>
      </c>
      <c r="T83" s="59">
        <f t="shared" si="31"/>
        <v>0.23124301289173937</v>
      </c>
      <c r="U83" s="59">
        <f t="shared" si="32"/>
        <v>0.19988705409267402</v>
      </c>
      <c r="V83" s="59"/>
      <c r="W83" s="49">
        <f t="shared" si="50"/>
        <v>9.3564438703385877E-2</v>
      </c>
      <c r="X83" s="49">
        <f t="shared" si="51"/>
        <v>0.14034665805507882</v>
      </c>
      <c r="Y83" s="49">
        <f t="shared" si="52"/>
        <v>7.8018555126750669E-2</v>
      </c>
      <c r="Z83" s="49">
        <f t="shared" si="53"/>
        <v>0.15322445776498869</v>
      </c>
      <c r="AA83" s="49">
        <f t="shared" si="54"/>
        <v>2.9983058113901107E-2</v>
      </c>
      <c r="AB83" s="49">
        <f t="shared" si="55"/>
        <v>0.1699039959787729</v>
      </c>
      <c r="AC83" s="80">
        <f t="shared" si="35"/>
        <v>0.85</v>
      </c>
      <c r="AD83" s="80">
        <f t="shared" si="44"/>
        <v>0.85</v>
      </c>
      <c r="AE83" s="80">
        <f t="shared" si="45"/>
        <v>0.85</v>
      </c>
      <c r="AF83" s="54">
        <f>(Q83-MAX(Q$2:Q82))/MAX(Q$2:Q82)</f>
        <v>-3.0609451074687478E-2</v>
      </c>
      <c r="AG83" s="54">
        <f>(R83-MAX(R$2:R82))/MAX(R$2:R82)</f>
        <v>-0.10031226091191088</v>
      </c>
      <c r="AH83" s="54">
        <f>(S83-MAX(S$2:S82))/MAX(S$2:S82)</f>
        <v>-6.6569605978902865E-2</v>
      </c>
      <c r="AI83" s="54">
        <f>(T83-MAX(T$2:T82))/MAX(T$2:T82)</f>
        <v>-7.1881632448076327E-2</v>
      </c>
      <c r="AJ83" s="54">
        <f>(U83-MAX(U$2:U82))/MAX(U$2:U82)</f>
        <v>-8.7713093311401313E-2</v>
      </c>
      <c r="AK83" s="54">
        <f t="shared" si="46"/>
        <v>1.6787769697625674</v>
      </c>
      <c r="AL83" s="71">
        <f t="shared" si="36"/>
        <v>1887.7083333333183</v>
      </c>
      <c r="AM83" s="49">
        <f t="shared" si="37"/>
        <v>1.6787769697625674</v>
      </c>
      <c r="AN83" s="49">
        <f t="shared" si="38"/>
        <v>2.5808279924063671</v>
      </c>
      <c r="AO83" s="49">
        <f t="shared" si="39"/>
        <v>2.2468110001027943</v>
      </c>
      <c r="AP83" s="49">
        <f t="shared" si="40"/>
        <v>2.3028626732115058</v>
      </c>
      <c r="AQ83" s="49">
        <f t="shared" si="41"/>
        <v>2.4629750246997815</v>
      </c>
      <c r="AS83" s="49">
        <f t="shared" si="47"/>
        <v>-0.1178529677065856</v>
      </c>
      <c r="AT83" s="49">
        <f t="shared" si="42"/>
        <v>0.16011235148827563</v>
      </c>
      <c r="AU83" s="54">
        <f>(AM83-MAX(AM$3:AM83))/MAX(AM$3:AM83)</f>
        <v>-0.38871028569488153</v>
      </c>
      <c r="AV83" s="54">
        <f>(AN83-MAX(AN$3:AN83))/MAX(AN$3:AN83)</f>
        <v>-0.46431938060759659</v>
      </c>
      <c r="AW83" s="54">
        <f>(AO83-MAX(AO$3:AO83))/MAX(AO$3:AO83)</f>
        <v>-0.42548172390245659</v>
      </c>
      <c r="AX83" s="54">
        <f>(AP83-MAX(AP$3:AP83))/MAX(AP$3:AP83)</f>
        <v>-0.43114941761961167</v>
      </c>
      <c r="AY83" s="54">
        <f>(AQ83-MAX(AQ$3:AQ83))/MAX(AQ$3:AQ83)</f>
        <v>-0.44820939529355996</v>
      </c>
    </row>
    <row r="84" spans="1:51">
      <c r="A84" s="49">
        <f>Data!F210</f>
        <v>1887.7916666666515</v>
      </c>
      <c r="B84" s="53">
        <f t="shared" si="33"/>
        <v>0.46499999999999997</v>
      </c>
      <c r="C84" s="50">
        <f>1/Data!N210</f>
        <v>6.2969648051037067E-2</v>
      </c>
      <c r="D84" s="50">
        <f>Data!H210/100</f>
        <v>3.6324999999999996E-2</v>
      </c>
      <c r="E84">
        <f>Data!K211/Data!K210</f>
        <v>1.0111590682649489</v>
      </c>
      <c r="F84">
        <f>Data!T211/Data!T210</f>
        <v>0.99019960016228437</v>
      </c>
      <c r="G84" s="49">
        <f>Data!E213</f>
        <v>8.3728446279999993</v>
      </c>
      <c r="H84" s="52">
        <v>0</v>
      </c>
      <c r="I84" s="52">
        <v>1</v>
      </c>
      <c r="J84" s="52">
        <v>0.6</v>
      </c>
      <c r="K84" s="54">
        <f t="shared" si="43"/>
        <v>0.66261227030770231</v>
      </c>
      <c r="L84" s="54">
        <f t="shared" si="56"/>
        <v>0.85</v>
      </c>
      <c r="M84" s="53">
        <f t="shared" si="57"/>
        <v>0.85</v>
      </c>
      <c r="N84" s="54" cm="1">
        <f t="array" ref="N84">stock_min(C84,O84)</f>
        <v>0.85</v>
      </c>
      <c r="O84" s="54" cm="1">
        <f t="array" ref="O84">stock_max(C84,D84)</f>
        <v>0.85</v>
      </c>
      <c r="P84" s="49">
        <f t="shared" si="34"/>
        <v>1887.7916666666515</v>
      </c>
      <c r="Q84" s="49">
        <f t="shared" si="48"/>
        <v>0.27632615658144277</v>
      </c>
      <c r="R84" s="49">
        <f t="shared" si="49"/>
        <v>0.22414259578209381</v>
      </c>
      <c r="S84" s="59">
        <f t="shared" si="30"/>
        <v>0.23456026578657413</v>
      </c>
      <c r="T84" s="59">
        <f t="shared" si="31"/>
        <v>0.23218824204079563</v>
      </c>
      <c r="U84" s="59">
        <f t="shared" si="32"/>
        <v>0.20148917842441505</v>
      </c>
      <c r="V84" s="59"/>
      <c r="W84" s="49">
        <f t="shared" si="50"/>
        <v>9.382410631462966E-2</v>
      </c>
      <c r="X84" s="49">
        <f t="shared" si="51"/>
        <v>0.14073615947194448</v>
      </c>
      <c r="Y84" s="49">
        <f t="shared" si="52"/>
        <v>7.8337463843389743E-2</v>
      </c>
      <c r="Z84" s="49">
        <f t="shared" si="53"/>
        <v>0.15385077819740589</v>
      </c>
      <c r="AA84" s="49">
        <f t="shared" si="54"/>
        <v>3.0223376763662262E-2</v>
      </c>
      <c r="AB84" s="49">
        <f t="shared" si="55"/>
        <v>0.17126580166075278</v>
      </c>
      <c r="AC84" s="80">
        <f t="shared" si="35"/>
        <v>0.85</v>
      </c>
      <c r="AD84" s="80">
        <f t="shared" si="44"/>
        <v>0.85</v>
      </c>
      <c r="AE84" s="80">
        <f t="shared" si="45"/>
        <v>0.85</v>
      </c>
      <c r="AF84" s="54">
        <f>(Q84-MAX(Q$2:Q83))/MAX(Q$2:Q83)</f>
        <v>-4.0109866053058149E-2</v>
      </c>
      <c r="AG84" s="54">
        <f>(R84-MAX(R$2:R83))/MAX(R$2:R83)</f>
        <v>-9.0272584014289295E-2</v>
      </c>
      <c r="AH84" s="54">
        <f>(S84-MAX(S$2:S83))/MAX(S$2:S83)</f>
        <v>-6.3979074319260448E-2</v>
      </c>
      <c r="AI84" s="54">
        <f>(T84-MAX(T$2:T83))/MAX(T$2:T83)</f>
        <v>-6.8087854967779859E-2</v>
      </c>
      <c r="AJ84" s="54">
        <f>(U84-MAX(U$2:U83))/MAX(U$2:U83)</f>
        <v>-8.0400978690626915E-2</v>
      </c>
      <c r="AK84" s="54">
        <f t="shared" si="46"/>
        <v>1.7707365129626806</v>
      </c>
      <c r="AL84" s="71">
        <f t="shared" si="36"/>
        <v>1887.7916666666515</v>
      </c>
      <c r="AM84" s="49">
        <f t="shared" si="37"/>
        <v>1.7707365129626806</v>
      </c>
      <c r="AN84" s="49">
        <f t="shared" si="38"/>
        <v>2.5192489006578347</v>
      </c>
      <c r="AO84" s="49">
        <f t="shared" si="39"/>
        <v>2.2629891190722109</v>
      </c>
      <c r="AP84" s="49">
        <f t="shared" si="40"/>
        <v>2.3081691341157073</v>
      </c>
      <c r="AQ84" s="49">
        <f t="shared" si="41"/>
        <v>2.4327469397162877</v>
      </c>
      <c r="AS84" s="49">
        <f t="shared" si="47"/>
        <v>-8.650196094154694E-2</v>
      </c>
      <c r="AT84" s="49">
        <f t="shared" si="42"/>
        <v>0.1245778056005804</v>
      </c>
      <c r="AU84" s="54">
        <f>(AM84-MAX(AM$3:AM84))/MAX(AM$3:AM84)</f>
        <v>-0.35522524038932385</v>
      </c>
      <c r="AV84" s="54">
        <f>(AN84-MAX(AN$3:AN84))/MAX(AN$3:AN84)</f>
        <v>-0.47710083140808895</v>
      </c>
      <c r="AW84" s="54">
        <f>(AO84-MAX(AO$3:AO84))/MAX(AO$3:AO84)</f>
        <v>-0.4213449162135211</v>
      </c>
      <c r="AX84" s="54">
        <f>(AP84-MAX(AP$3:AP84))/MAX(AP$3:AP84)</f>
        <v>-0.42983862153487418</v>
      </c>
      <c r="AY84" s="54">
        <f>(AQ84-MAX(AQ$3:AQ84))/MAX(AQ$3:AQ84)</f>
        <v>-0.45498151970606504</v>
      </c>
    </row>
    <row r="85" spans="1:51">
      <c r="A85" s="49">
        <f>Data!F211</f>
        <v>1887.8749999999848</v>
      </c>
      <c r="B85" s="53">
        <f t="shared" si="33"/>
        <v>0.47</v>
      </c>
      <c r="C85" s="50">
        <f>1/Data!N211</f>
        <v>6.2693125384904166E-2</v>
      </c>
      <c r="D85" s="50">
        <f>Data!H211/100</f>
        <v>3.6450000000000003E-2</v>
      </c>
      <c r="E85">
        <f>Data!K212/Data!K211</f>
        <v>0.97532088613811652</v>
      </c>
      <c r="F85">
        <f>Data!T212/Data!T211</f>
        <v>0.97896387146943109</v>
      </c>
      <c r="G85" s="49">
        <f>Data!E214</f>
        <v>8.2776793390000005</v>
      </c>
      <c r="H85" s="52">
        <v>0</v>
      </c>
      <c r="I85" s="52">
        <v>1</v>
      </c>
      <c r="J85" s="52">
        <v>0.6</v>
      </c>
      <c r="K85" s="54">
        <f t="shared" si="43"/>
        <v>0.66261227030770231</v>
      </c>
      <c r="L85" s="54">
        <f t="shared" si="56"/>
        <v>0.85</v>
      </c>
      <c r="M85" s="53">
        <f t="shared" si="57"/>
        <v>0.85</v>
      </c>
      <c r="N85" s="54" cm="1">
        <f t="array" ref="N85">stock_min(C85,O85)</f>
        <v>0.85</v>
      </c>
      <c r="O85" s="54" cm="1">
        <f t="array" ref="O85">stock_max(C85,D85)</f>
        <v>0.85</v>
      </c>
      <c r="P85" s="49">
        <f t="shared" si="34"/>
        <v>1887.8749999999848</v>
      </c>
      <c r="Q85" s="49">
        <f t="shared" si="48"/>
        <v>0.27051332403523742</v>
      </c>
      <c r="R85" s="49">
        <f t="shared" si="49"/>
        <v>0.21861095513948939</v>
      </c>
      <c r="S85" s="59">
        <f t="shared" si="30"/>
        <v>0.22911332612278151</v>
      </c>
      <c r="T85" s="59">
        <f t="shared" si="31"/>
        <v>0.22674342420975413</v>
      </c>
      <c r="U85" s="59">
        <f t="shared" si="32"/>
        <v>0.19662670736635435</v>
      </c>
      <c r="V85" s="59"/>
      <c r="W85" s="49">
        <f t="shared" si="50"/>
        <v>9.1645330449112605E-2</v>
      </c>
      <c r="X85" s="49">
        <f t="shared" si="51"/>
        <v>0.13746799567366891</v>
      </c>
      <c r="Y85" s="49">
        <f t="shared" si="52"/>
        <v>7.6500449116786509E-2</v>
      </c>
      <c r="Z85" s="49">
        <f t="shared" si="53"/>
        <v>0.15024297509296761</v>
      </c>
      <c r="AA85" s="49">
        <f t="shared" si="54"/>
        <v>2.949400610495316E-2</v>
      </c>
      <c r="AB85" s="49">
        <f t="shared" si="55"/>
        <v>0.1671327012614012</v>
      </c>
      <c r="AC85" s="80">
        <f t="shared" si="35"/>
        <v>0.85</v>
      </c>
      <c r="AD85" s="80">
        <f t="shared" si="44"/>
        <v>0.85</v>
      </c>
      <c r="AE85" s="80">
        <f t="shared" si="45"/>
        <v>0.85</v>
      </c>
      <c r="AF85" s="54">
        <f>(Q85-MAX(Q$2:Q84))/MAX(Q$2:Q84)</f>
        <v>-6.0302238285991051E-2</v>
      </c>
      <c r="AG85" s="54">
        <f>(R85-MAX(R$2:R84))/MAX(R$2:R84)</f>
        <v>-0.11272385049667769</v>
      </c>
      <c r="AH85" s="54">
        <f>(S85-MAX(S$2:S84))/MAX(S$2:S84)</f>
        <v>-8.5715277120417613E-2</v>
      </c>
      <c r="AI85" s="54">
        <f>(T85-MAX(T$2:T84))/MAX(T$2:T84)</f>
        <v>-8.9941209037897013E-2</v>
      </c>
      <c r="AJ85" s="54">
        <f>(U85-MAX(U$2:U84))/MAX(U$2:U84)</f>
        <v>-0.10259335478299945</v>
      </c>
      <c r="AK85" s="54">
        <f t="shared" si="46"/>
        <v>1.8514725657238111</v>
      </c>
      <c r="AL85" s="71">
        <f t="shared" si="36"/>
        <v>1887.8749999999848</v>
      </c>
      <c r="AM85" s="49">
        <f t="shared" si="37"/>
        <v>1.8514725657238111</v>
      </c>
      <c r="AN85" s="49">
        <f t="shared" si="38"/>
        <v>2.789741131012399</v>
      </c>
      <c r="AO85" s="49">
        <f t="shared" si="39"/>
        <v>2.449922576231347</v>
      </c>
      <c r="AP85" s="49">
        <f t="shared" si="40"/>
        <v>2.5077711754505501</v>
      </c>
      <c r="AQ85" s="49">
        <f t="shared" si="41"/>
        <v>2.6713372577060257</v>
      </c>
      <c r="AS85" s="49">
        <f t="shared" si="47"/>
        <v>-0.11840387330637325</v>
      </c>
      <c r="AT85" s="49">
        <f t="shared" si="42"/>
        <v>0.16356608225547564</v>
      </c>
      <c r="AU85" s="54">
        <f>(AM85-MAX(AM$3:AM85))/MAX(AM$3:AM85)</f>
        <v>-0.32582698230298945</v>
      </c>
      <c r="AV85" s="54">
        <f>(AN85-MAX(AN$3:AN85))/MAX(AN$3:AN85)</f>
        <v>-0.42095704889972307</v>
      </c>
      <c r="AW85" s="54">
        <f>(AO85-MAX(AO$3:AO85))/MAX(AO$3:AO85)</f>
        <v>-0.37354530710215955</v>
      </c>
      <c r="AX85" s="54">
        <f>(AP85-MAX(AP$3:AP85))/MAX(AP$3:AP85)</f>
        <v>-0.38053314675408978</v>
      </c>
      <c r="AY85" s="54">
        <f>(AQ85-MAX(AQ$3:AQ85))/MAX(AQ$3:AQ85)</f>
        <v>-0.40152913203652024</v>
      </c>
    </row>
    <row r="86" spans="1:51">
      <c r="A86" s="49">
        <f>Data!F212</f>
        <v>1887.958333333318</v>
      </c>
      <c r="B86" s="53">
        <f t="shared" si="33"/>
        <v>0.43799999999999994</v>
      </c>
      <c r="C86" s="50">
        <f>1/Data!N212</f>
        <v>6.4701829735121882E-2</v>
      </c>
      <c r="D86" s="50">
        <f>Data!H212/100</f>
        <v>3.6574999999999996E-2</v>
      </c>
      <c r="E86">
        <f>Data!K213/Data!K212</f>
        <v>1.0000196053103549</v>
      </c>
      <c r="F86">
        <f>Data!T213/Data!T212</f>
        <v>0.99062137856808608</v>
      </c>
      <c r="G86" s="49">
        <f>Data!E215</f>
        <v>8.2776793390000005</v>
      </c>
      <c r="H86" s="52">
        <v>0</v>
      </c>
      <c r="I86" s="52">
        <v>1</v>
      </c>
      <c r="J86" s="52">
        <v>0.6</v>
      </c>
      <c r="K86" s="54">
        <f t="shared" si="43"/>
        <v>0.66261227030770231</v>
      </c>
      <c r="L86" s="54">
        <f t="shared" si="56"/>
        <v>0.85</v>
      </c>
      <c r="M86" s="53">
        <f t="shared" si="57"/>
        <v>0.85</v>
      </c>
      <c r="N86" s="54" cm="1">
        <f t="array" ref="N86">stock_min(C86,O86)</f>
        <v>0.85</v>
      </c>
      <c r="O86" s="54" cm="1">
        <f t="array" ref="O86">stock_max(C86,D86)</f>
        <v>0.85</v>
      </c>
      <c r="P86" s="49">
        <f t="shared" si="34"/>
        <v>1887.958333333318</v>
      </c>
      <c r="Q86" s="49">
        <f t="shared" si="48"/>
        <v>0.26797628197682227</v>
      </c>
      <c r="R86" s="49">
        <f t="shared" si="49"/>
        <v>0.21861524107511188</v>
      </c>
      <c r="S86" s="59">
        <f t="shared" si="30"/>
        <v>0.22825651436521568</v>
      </c>
      <c r="T86" s="59">
        <f t="shared" si="31"/>
        <v>0.22602890101827172</v>
      </c>
      <c r="U86" s="59">
        <f t="shared" si="32"/>
        <v>0.19635337093706412</v>
      </c>
      <c r="V86" s="59"/>
      <c r="W86" s="49">
        <f t="shared" si="50"/>
        <v>9.1302605746086285E-2</v>
      </c>
      <c r="X86" s="49">
        <f t="shared" si="51"/>
        <v>0.1369539086191294</v>
      </c>
      <c r="Y86" s="49">
        <f t="shared" si="52"/>
        <v>7.6259377759399768E-2</v>
      </c>
      <c r="Z86" s="49">
        <f t="shared" si="53"/>
        <v>0.14976952325887194</v>
      </c>
      <c r="AA86" s="49">
        <f t="shared" si="54"/>
        <v>2.9453005640559624E-2</v>
      </c>
      <c r="AB86" s="49">
        <f t="shared" si="55"/>
        <v>0.16690036529650451</v>
      </c>
      <c r="AC86" s="80">
        <f t="shared" si="35"/>
        <v>0.85000000000000009</v>
      </c>
      <c r="AD86" s="80">
        <f t="shared" si="44"/>
        <v>0.85</v>
      </c>
      <c r="AE86" s="80">
        <f t="shared" si="45"/>
        <v>0.85</v>
      </c>
      <c r="AF86" s="54">
        <f>(Q86-MAX(Q$2:Q85))/MAX(Q$2:Q85)</f>
        <v>-6.91153078535236E-2</v>
      </c>
      <c r="AG86" s="54">
        <f>(R86-MAX(R$2:R85))/MAX(R$2:R85)</f>
        <v>-0.11270645517239618</v>
      </c>
      <c r="AH86" s="54">
        <f>(S86-MAX(S$2:S85))/MAX(S$2:S85)</f>
        <v>-8.9134414337718695E-2</v>
      </c>
      <c r="AI86" s="54">
        <f>(T86-MAX(T$2:T85))/MAX(T$2:T85)</f>
        <v>-9.2809023679142469E-2</v>
      </c>
      <c r="AJ86" s="54">
        <f>(U86-MAX(U$2:U85))/MAX(U$2:U85)</f>
        <v>-0.10384086551697064</v>
      </c>
      <c r="AK86" s="54">
        <f t="shared" si="46"/>
        <v>1.8930213139347776</v>
      </c>
      <c r="AL86" s="71">
        <f t="shared" si="36"/>
        <v>1887.958333333318</v>
      </c>
      <c r="AM86" s="49">
        <f t="shared" si="37"/>
        <v>1.8930213139347776</v>
      </c>
      <c r="AN86" s="49">
        <f t="shared" si="38"/>
        <v>2.9561682473803281</v>
      </c>
      <c r="AO86" s="49">
        <f t="shared" si="39"/>
        <v>2.559813180431203</v>
      </c>
      <c r="AP86" s="49">
        <f t="shared" si="40"/>
        <v>2.6260855098785916</v>
      </c>
      <c r="AQ86" s="49">
        <f t="shared" si="41"/>
        <v>2.815907630385952</v>
      </c>
      <c r="AS86" s="49">
        <f t="shared" si="47"/>
        <v>-0.14026061699437609</v>
      </c>
      <c r="AT86" s="49">
        <f t="shared" si="42"/>
        <v>0.18982212050736047</v>
      </c>
      <c r="AU86" s="54">
        <f>(AM86-MAX(AM$3:AM86))/MAX(AM$3:AM86)</f>
        <v>-0.31069791937141422</v>
      </c>
      <c r="AV86" s="54">
        <f>(AN86-MAX(AN$3:AN86))/MAX(AN$3:AN86)</f>
        <v>-0.38641318117898488</v>
      </c>
      <c r="AW86" s="54">
        <f>(AO86-MAX(AO$3:AO86))/MAX(AO$3:AO86)</f>
        <v>-0.34544585392993887</v>
      </c>
      <c r="AX86" s="54">
        <f>(AP86-MAX(AP$3:AP86))/MAX(AP$3:AP86)</f>
        <v>-0.35130727114011739</v>
      </c>
      <c r="AY86" s="54">
        <f>(AQ86-MAX(AQ$3:AQ86))/MAX(AQ$3:AQ86)</f>
        <v>-0.36914042627876875</v>
      </c>
    </row>
    <row r="87" spans="1:51">
      <c r="A87" s="49">
        <f>Data!F213</f>
        <v>1888.0416666666513</v>
      </c>
      <c r="B87" s="53">
        <f t="shared" si="33"/>
        <v>0.43100000000000005</v>
      </c>
      <c r="C87" s="50">
        <f>1/Data!N213</f>
        <v>6.5109836163893833E-2</v>
      </c>
      <c r="D87" s="50">
        <f>Data!H213/100</f>
        <v>3.6699999999999997E-2</v>
      </c>
      <c r="E87">
        <f>Data!K214/Data!K213</f>
        <v>1.0096980808973637</v>
      </c>
      <c r="F87">
        <f>Data!T214/Data!T213</f>
        <v>1.0161309573030211</v>
      </c>
      <c r="G87" s="49">
        <f>Data!E216</f>
        <v>8.18251405</v>
      </c>
      <c r="H87" s="52">
        <v>0</v>
      </c>
      <c r="I87" s="52">
        <v>1</v>
      </c>
      <c r="J87" s="52">
        <v>0.6</v>
      </c>
      <c r="K87" s="54">
        <f t="shared" si="43"/>
        <v>0.66261227030770231</v>
      </c>
      <c r="L87" s="54">
        <f t="shared" si="56"/>
        <v>0.85</v>
      </c>
      <c r="M87" s="53">
        <f t="shared" si="57"/>
        <v>0.85</v>
      </c>
      <c r="N87" s="54" cm="1">
        <f t="array" ref="N87">stock_min(C87,O87)</f>
        <v>0.85</v>
      </c>
      <c r="O87" s="54" cm="1">
        <f t="array" ref="O87">stock_max(C87,D87)</f>
        <v>0.85</v>
      </c>
      <c r="P87" s="49">
        <f t="shared" si="34"/>
        <v>1888.0416666666513</v>
      </c>
      <c r="Q87" s="49">
        <f t="shared" si="48"/>
        <v>0.27229899593961271</v>
      </c>
      <c r="R87" s="49">
        <f t="shared" si="49"/>
        <v>0.22073538936845497</v>
      </c>
      <c r="S87" s="59">
        <f t="shared" si="30"/>
        <v>0.23105750288515883</v>
      </c>
      <c r="T87" s="59">
        <f t="shared" si="31"/>
        <v>0.22871151473738766</v>
      </c>
      <c r="U87" s="59">
        <f t="shared" si="32"/>
        <v>0.19844708935794267</v>
      </c>
      <c r="V87" s="59"/>
      <c r="W87" s="49">
        <f t="shared" si="50"/>
        <v>9.2423001154063544E-2</v>
      </c>
      <c r="X87" s="49">
        <f t="shared" si="51"/>
        <v>0.13863450173109529</v>
      </c>
      <c r="Y87" s="49">
        <f t="shared" si="52"/>
        <v>7.7164458711733705E-2</v>
      </c>
      <c r="Z87" s="49">
        <f t="shared" si="53"/>
        <v>0.15154705602565394</v>
      </c>
      <c r="AA87" s="49">
        <f t="shared" si="54"/>
        <v>2.9767063403691403E-2</v>
      </c>
      <c r="AB87" s="49">
        <f t="shared" si="55"/>
        <v>0.16868002595425127</v>
      </c>
      <c r="AC87" s="80">
        <f t="shared" si="35"/>
        <v>0.85</v>
      </c>
      <c r="AD87" s="80">
        <f t="shared" si="44"/>
        <v>0.85</v>
      </c>
      <c r="AE87" s="80">
        <f t="shared" si="45"/>
        <v>0.85</v>
      </c>
      <c r="AF87" s="54">
        <f>(Q87-MAX(Q$2:Q86))/MAX(Q$2:Q86)</f>
        <v>-5.4099246630472934E-2</v>
      </c>
      <c r="AG87" s="54">
        <f>(R87-MAX(R$2:R86))/MAX(R$2:R86)</f>
        <v>-0.10410141059494954</v>
      </c>
      <c r="AH87" s="54">
        <f>(S87-MAX(S$2:S86))/MAX(S$2:S86)</f>
        <v>-7.7956971907448491E-2</v>
      </c>
      <c r="AI87" s="54">
        <f>(T87-MAX(T$2:T86))/MAX(T$2:T86)</f>
        <v>-8.2042068887198491E-2</v>
      </c>
      <c r="AJ87" s="54">
        <f>(U87-MAX(U$2:U86))/MAX(U$2:U86)</f>
        <v>-9.4285109591053295E-2</v>
      </c>
      <c r="AK87" s="54">
        <f t="shared" si="46"/>
        <v>1.8911694085308974</v>
      </c>
      <c r="AL87" s="71">
        <f t="shared" si="36"/>
        <v>1888.0416666666513</v>
      </c>
      <c r="AM87" s="49">
        <f t="shared" si="37"/>
        <v>1.8911694085308974</v>
      </c>
      <c r="AN87" s="49">
        <f t="shared" si="38"/>
        <v>2.8678761262732144</v>
      </c>
      <c r="AO87" s="49">
        <f t="shared" si="39"/>
        <v>2.5130517901419114</v>
      </c>
      <c r="AP87" s="49">
        <f t="shared" si="40"/>
        <v>2.5733555590150332</v>
      </c>
      <c r="AQ87" s="49">
        <f t="shared" si="41"/>
        <v>2.7440729317054231</v>
      </c>
      <c r="AS87" s="49">
        <f t="shared" si="47"/>
        <v>-0.12380319456779132</v>
      </c>
      <c r="AT87" s="49">
        <f t="shared" si="42"/>
        <v>0.17071737269038989</v>
      </c>
      <c r="AU87" s="54">
        <f>(AM87-MAX(AM$3:AM87))/MAX(AM$3:AM87)</f>
        <v>-0.31137224999760699</v>
      </c>
      <c r="AV87" s="54">
        <f>(AN87-MAX(AN$3:AN87))/MAX(AN$3:AN87)</f>
        <v>-0.40473922935472112</v>
      </c>
      <c r="AW87" s="54">
        <f>(AO87-MAX(AO$3:AO87))/MAX(AO$3:AO87)</f>
        <v>-0.35740292256441641</v>
      </c>
      <c r="AX87" s="54">
        <f>(AP87-MAX(AP$3:AP87))/MAX(AP$3:AP87)</f>
        <v>-0.36433256509557221</v>
      </c>
      <c r="AY87" s="54">
        <f>(AQ87-MAX(AQ$3:AQ87))/MAX(AQ$3:AQ87)</f>
        <v>-0.38523385452157666</v>
      </c>
    </row>
    <row r="88" spans="1:51">
      <c r="A88" s="49">
        <f>Data!F214</f>
        <v>1888.1249999999845</v>
      </c>
      <c r="B88" s="53">
        <f t="shared" si="33"/>
        <v>0.43600000000000005</v>
      </c>
      <c r="C88" s="50">
        <f>1/Data!N214</f>
        <v>6.4858505286537513E-2</v>
      </c>
      <c r="D88" s="50">
        <f>Data!H214/100</f>
        <v>3.6516666666666663E-2</v>
      </c>
      <c r="E88">
        <f>Data!K215/Data!K214</f>
        <v>0.96598800505050486</v>
      </c>
      <c r="F88">
        <f>Data!T215/Data!T214</f>
        <v>1.0045677011853911</v>
      </c>
      <c r="G88" s="49">
        <f>Data!E217</f>
        <v>8.0873811569999994</v>
      </c>
      <c r="H88" s="52">
        <v>0</v>
      </c>
      <c r="I88" s="52">
        <v>1</v>
      </c>
      <c r="J88" s="52">
        <v>0.6</v>
      </c>
      <c r="K88" s="54">
        <f t="shared" si="43"/>
        <v>0.66261227030770231</v>
      </c>
      <c r="L88" s="54">
        <f t="shared" si="56"/>
        <v>0.85</v>
      </c>
      <c r="M88" s="53">
        <f t="shared" si="57"/>
        <v>0.85</v>
      </c>
      <c r="N88" s="54" cm="1">
        <f t="array" ref="N88">stock_min(C88,O88)</f>
        <v>0.85</v>
      </c>
      <c r="O88" s="54" cm="1">
        <f t="array" ref="O88">stock_max(C88,D88)</f>
        <v>0.85</v>
      </c>
      <c r="P88" s="49">
        <f t="shared" si="34"/>
        <v>1888.1249999999845</v>
      </c>
      <c r="Q88" s="49">
        <f t="shared" si="48"/>
        <v>0.27354277638614688</v>
      </c>
      <c r="R88" s="49">
        <f t="shared" si="49"/>
        <v>0.21322773842008022</v>
      </c>
      <c r="S88" s="59">
        <f t="shared" si="30"/>
        <v>0.22676442756438386</v>
      </c>
      <c r="T88" s="59">
        <f t="shared" si="31"/>
        <v>0.2239095612227599</v>
      </c>
      <c r="U88" s="59">
        <f t="shared" si="32"/>
        <v>0.19284591221790062</v>
      </c>
      <c r="V88" s="59"/>
      <c r="W88" s="49">
        <f t="shared" si="50"/>
        <v>9.0705771025753557E-2</v>
      </c>
      <c r="X88" s="49">
        <f t="shared" si="51"/>
        <v>0.13605865653863031</v>
      </c>
      <c r="Y88" s="49">
        <f t="shared" si="52"/>
        <v>7.5544338517345502E-2</v>
      </c>
      <c r="Z88" s="49">
        <f t="shared" si="53"/>
        <v>0.14836522270541441</v>
      </c>
      <c r="AA88" s="49">
        <f t="shared" si="54"/>
        <v>2.8926886832685097E-2</v>
      </c>
      <c r="AB88" s="49">
        <f t="shared" si="55"/>
        <v>0.16391902538521552</v>
      </c>
      <c r="AC88" s="80">
        <f t="shared" si="35"/>
        <v>0.85</v>
      </c>
      <c r="AD88" s="80">
        <f t="shared" si="44"/>
        <v>0.85</v>
      </c>
      <c r="AE88" s="80">
        <f t="shared" si="45"/>
        <v>0.85</v>
      </c>
      <c r="AF88" s="54">
        <f>(Q88-MAX(Q$2:Q87))/MAX(Q$2:Q87)</f>
        <v>-4.9778654638044623E-2</v>
      </c>
      <c r="AG88" s="54">
        <f>(R88-MAX(R$2:R87))/MAX(R$2:R87)</f>
        <v>-0.13457270889305398</v>
      </c>
      <c r="AH88" s="54">
        <f>(S88-MAX(S$2:S87))/MAX(S$2:S87)</f>
        <v>-9.5088638783309143E-2</v>
      </c>
      <c r="AI88" s="54">
        <f>(T88-MAX(T$2:T87))/MAX(T$2:T87)</f>
        <v>-0.10131521881429729</v>
      </c>
      <c r="AJ88" s="54">
        <f>(U88-MAX(U$2:U87))/MAX(U$2:U87)</f>
        <v>-0.11984894908080207</v>
      </c>
      <c r="AK88" s="54">
        <f t="shared" si="46"/>
        <v>1.8900478354903352</v>
      </c>
      <c r="AL88" s="71">
        <f t="shared" si="36"/>
        <v>1888.1249999999845</v>
      </c>
      <c r="AM88" s="49">
        <f t="shared" si="37"/>
        <v>1.8900478354903352</v>
      </c>
      <c r="AN88" s="49">
        <f t="shared" si="38"/>
        <v>3.1064245677217395</v>
      </c>
      <c r="AO88" s="49">
        <f t="shared" si="39"/>
        <v>2.6358900602772803</v>
      </c>
      <c r="AP88" s="49">
        <f t="shared" si="40"/>
        <v>2.7127738869626854</v>
      </c>
      <c r="AQ88" s="49">
        <f t="shared" si="41"/>
        <v>2.9366782037205592</v>
      </c>
      <c r="AS88" s="49">
        <f t="shared" si="47"/>
        <v>-0.16974636400118026</v>
      </c>
      <c r="AT88" s="49">
        <f t="shared" si="42"/>
        <v>0.22390431675787381</v>
      </c>
      <c r="AU88" s="54">
        <f>(AM88-MAX(AM$3:AM88))/MAX(AM$3:AM88)</f>
        <v>-0.31178064615498019</v>
      </c>
      <c r="AV88" s="54">
        <f>(AN88-MAX(AN$3:AN88))/MAX(AN$3:AN88)</f>
        <v>-0.35522574870191298</v>
      </c>
      <c r="AW88" s="54">
        <f>(AO88-MAX(AO$3:AO88))/MAX(AO$3:AO88)</f>
        <v>-0.32599270105769079</v>
      </c>
      <c r="AX88" s="54">
        <f>(AP88-MAX(AP$3:AP88))/MAX(AP$3:AP88)</f>
        <v>-0.32989360441845944</v>
      </c>
      <c r="AY88" s="54">
        <f>(AQ88-MAX(AQ$3:AQ88))/MAX(AQ$3:AQ88)</f>
        <v>-0.34208368919343463</v>
      </c>
    </row>
    <row r="89" spans="1:51">
      <c r="A89" s="49">
        <f>Data!F215</f>
        <v>1888.2083333333178</v>
      </c>
      <c r="B89" s="53">
        <f t="shared" si="33"/>
        <v>0.39400000000000002</v>
      </c>
      <c r="C89" s="50">
        <f>1/Data!N215</f>
        <v>6.7526630155106987E-2</v>
      </c>
      <c r="D89" s="50">
        <f>Data!H215/100</f>
        <v>3.6333333333333336E-2</v>
      </c>
      <c r="E89">
        <f>Data!K216/Data!K215</f>
        <v>1.0196506804889096</v>
      </c>
      <c r="F89">
        <f>Data!T216/Data!T215</f>
        <v>1.0162370202414548</v>
      </c>
      <c r="G89" s="49">
        <f>Data!E218</f>
        <v>7.9922320659999997</v>
      </c>
      <c r="H89" s="52">
        <v>0</v>
      </c>
      <c r="I89" s="52">
        <v>1</v>
      </c>
      <c r="J89" s="52">
        <v>0.6</v>
      </c>
      <c r="K89" s="54">
        <f t="shared" si="43"/>
        <v>0.66261227030770231</v>
      </c>
      <c r="L89" s="54">
        <f t="shared" si="56"/>
        <v>0.85</v>
      </c>
      <c r="M89" s="53">
        <f t="shared" si="57"/>
        <v>0.85</v>
      </c>
      <c r="N89" s="54" cm="1">
        <f t="array" ref="N89">stock_min(C89,O89)</f>
        <v>0.85</v>
      </c>
      <c r="O89" s="54" cm="1">
        <f t="array" ref="O89">stock_max(C89,D89)</f>
        <v>0.85</v>
      </c>
      <c r="P89" s="49">
        <f t="shared" si="34"/>
        <v>1888.2083333333178</v>
      </c>
      <c r="Q89" s="49">
        <f t="shared" si="48"/>
        <v>0.27798429598323249</v>
      </c>
      <c r="R89" s="49">
        <f t="shared" si="49"/>
        <v>0.21741780857914603</v>
      </c>
      <c r="S89" s="59">
        <f t="shared" si="30"/>
        <v>0.23091086419193668</v>
      </c>
      <c r="T89" s="59">
        <f t="shared" si="31"/>
        <v>0.22805165376344338</v>
      </c>
      <c r="U89" s="59">
        <f t="shared" si="32"/>
        <v>0.19653671905882353</v>
      </c>
      <c r="V89" s="59"/>
      <c r="W89" s="49">
        <f t="shared" si="50"/>
        <v>9.2364345676774678E-2</v>
      </c>
      <c r="X89" s="49">
        <f t="shared" si="51"/>
        <v>0.138546518515162</v>
      </c>
      <c r="Y89" s="49">
        <f t="shared" si="52"/>
        <v>7.6941829715822099E-2</v>
      </c>
      <c r="Z89" s="49">
        <f t="shared" si="53"/>
        <v>0.15110982404762127</v>
      </c>
      <c r="AA89" s="49">
        <f t="shared" si="54"/>
        <v>2.9480507858823533E-2</v>
      </c>
      <c r="AB89" s="49">
        <f t="shared" si="55"/>
        <v>0.1670562112</v>
      </c>
      <c r="AC89" s="80">
        <f t="shared" si="35"/>
        <v>0.85</v>
      </c>
      <c r="AD89" s="80">
        <f t="shared" si="44"/>
        <v>0.85</v>
      </c>
      <c r="AE89" s="80">
        <f t="shared" si="45"/>
        <v>0.85</v>
      </c>
      <c r="AF89" s="54">
        <f>(Q89-MAX(Q$2:Q88))/MAX(Q$2:Q88)</f>
        <v>-3.4349891419540153E-2</v>
      </c>
      <c r="AG89" s="54">
        <f>(R89-MAX(R$2:R88))/MAX(R$2:R88)</f>
        <v>-0.11756647370912876</v>
      </c>
      <c r="AH89" s="54">
        <f>(S89-MAX(S$2:S88))/MAX(S$2:S88)</f>
        <v>-7.8542138729758029E-2</v>
      </c>
      <c r="AI89" s="54">
        <f>(T89-MAX(T$2:T88))/MAX(T$2:T88)</f>
        <v>-8.4690490918592362E-2</v>
      </c>
      <c r="AJ89" s="54">
        <f>(U89-MAX(U$2:U88))/MAX(U$2:U88)</f>
        <v>-0.10300406249535271</v>
      </c>
      <c r="AK89" s="54">
        <f t="shared" si="46"/>
        <v>1.8466998595212165</v>
      </c>
      <c r="AL89" s="71">
        <f t="shared" si="36"/>
        <v>1888.2083333333178</v>
      </c>
      <c r="AM89" s="49">
        <f t="shared" si="37"/>
        <v>1.8466998595212165</v>
      </c>
      <c r="AN89" s="49">
        <f t="shared" si="38"/>
        <v>3.1909434888133541</v>
      </c>
      <c r="AO89" s="49">
        <f t="shared" si="39"/>
        <v>2.6548449286924867</v>
      </c>
      <c r="AP89" s="49">
        <f t="shared" si="40"/>
        <v>2.7407909870043632</v>
      </c>
      <c r="AQ89" s="49">
        <f t="shared" si="41"/>
        <v>2.9945536709382652</v>
      </c>
      <c r="AS89" s="49">
        <f t="shared" si="47"/>
        <v>-0.19638981787508891</v>
      </c>
      <c r="AT89" s="49">
        <f t="shared" si="42"/>
        <v>0.253762683933902</v>
      </c>
      <c r="AU89" s="54">
        <f>(AM89-MAX(AM$3:AM89))/MAX(AM$3:AM89)</f>
        <v>-0.32756485830652965</v>
      </c>
      <c r="AV89" s="54">
        <f>(AN89-MAX(AN$3:AN89))/MAX(AN$3:AN89)</f>
        <v>-0.33768287171284278</v>
      </c>
      <c r="AW89" s="54">
        <f>(AO89-MAX(AO$3:AO89))/MAX(AO$3:AO89)</f>
        <v>-0.32114586777929671</v>
      </c>
      <c r="AX89" s="54">
        <f>(AP89-MAX(AP$3:AP89))/MAX(AP$3:AP89)</f>
        <v>-0.32297285145272053</v>
      </c>
      <c r="AY89" s="54">
        <f>(AQ89-MAX(AQ$3:AQ89))/MAX(AQ$3:AQ89)</f>
        <v>-0.32911760600807288</v>
      </c>
    </row>
    <row r="90" spans="1:51">
      <c r="A90" s="49">
        <f>Data!F216</f>
        <v>1888.2916666666511</v>
      </c>
      <c r="B90" s="53">
        <f t="shared" si="33"/>
        <v>0.40600000000000003</v>
      </c>
      <c r="C90" s="50">
        <f>1/Data!N216</f>
        <v>6.6577414397057513E-2</v>
      </c>
      <c r="D90" s="50">
        <f>Data!H216/100</f>
        <v>3.6150000000000002E-2</v>
      </c>
      <c r="E90">
        <f>Data!K217/Data!K216</f>
        <v>1.0296458751191826</v>
      </c>
      <c r="F90">
        <f>Data!T217/Data!T216</f>
        <v>1.016356299229328</v>
      </c>
      <c r="G90" s="49">
        <f>Data!E219</f>
        <v>8.0873811569999994</v>
      </c>
      <c r="H90" s="52">
        <v>0</v>
      </c>
      <c r="I90" s="52">
        <v>1</v>
      </c>
      <c r="J90" s="52">
        <v>0.6</v>
      </c>
      <c r="K90" s="54">
        <f t="shared" si="43"/>
        <v>0.66261227030770231</v>
      </c>
      <c r="L90" s="54">
        <f t="shared" si="56"/>
        <v>0.85</v>
      </c>
      <c r="M90" s="53">
        <f t="shared" si="57"/>
        <v>0.85</v>
      </c>
      <c r="N90" s="54" cm="1">
        <f t="array" ref="N90">stock_min(C90,O90)</f>
        <v>0.85</v>
      </c>
      <c r="O90" s="54" cm="1">
        <f t="array" ref="O90">stock_max(C90,D90)</f>
        <v>0.85</v>
      </c>
      <c r="P90" s="49">
        <f t="shared" si="34"/>
        <v>1888.2916666666511</v>
      </c>
      <c r="Q90" s="49">
        <f t="shared" si="48"/>
        <v>0.28253109030938833</v>
      </c>
      <c r="R90" s="49">
        <f t="shared" si="49"/>
        <v>0.22386334978096975</v>
      </c>
      <c r="S90" s="59">
        <f t="shared" si="30"/>
        <v>0.23652893585404511</v>
      </c>
      <c r="T90" s="59">
        <f t="shared" si="31"/>
        <v>0.23378992032652479</v>
      </c>
      <c r="U90" s="59">
        <f t="shared" si="32"/>
        <v>0.201971438641914</v>
      </c>
      <c r="V90" s="59"/>
      <c r="W90" s="49">
        <f t="shared" si="50"/>
        <v>9.4611574341618043E-2</v>
      </c>
      <c r="X90" s="49">
        <f t="shared" si="51"/>
        <v>0.14191736151242706</v>
      </c>
      <c r="Y90" s="49">
        <f t="shared" si="52"/>
        <v>7.8877850443909353E-2</v>
      </c>
      <c r="Z90" s="49">
        <f t="shared" si="53"/>
        <v>0.15491206988261544</v>
      </c>
      <c r="AA90" s="49">
        <f t="shared" si="54"/>
        <v>3.0295715796287103E-2</v>
      </c>
      <c r="AB90" s="49">
        <f t="shared" si="55"/>
        <v>0.1716757228456269</v>
      </c>
      <c r="AC90" s="80">
        <f t="shared" si="35"/>
        <v>0.85000000000000009</v>
      </c>
      <c r="AD90" s="80">
        <f t="shared" si="44"/>
        <v>0.85</v>
      </c>
      <c r="AE90" s="80">
        <f t="shared" si="45"/>
        <v>0.85</v>
      </c>
      <c r="AF90" s="54">
        <f>(Q90-MAX(Q$2:Q89))/MAX(Q$2:Q89)</f>
        <v>-1.8555429292765033E-2</v>
      </c>
      <c r="AG90" s="54">
        <f>(R90-MAX(R$2:R89))/MAX(R$2:R89)</f>
        <v>-9.1405959587729596E-2</v>
      </c>
      <c r="AH90" s="54">
        <f>(S90-MAX(S$2:S89))/MAX(S$2:S89)</f>
        <v>-5.6123027717612954E-2</v>
      </c>
      <c r="AI90" s="54">
        <f>(T90-MAX(T$2:T89))/MAX(T$2:T89)</f>
        <v>-6.1659349226980395E-2</v>
      </c>
      <c r="AJ90" s="54">
        <f>(U90-MAX(U$2:U89))/MAX(U$2:U89)</f>
        <v>-7.8199937287329699E-2</v>
      </c>
      <c r="AK90" s="54">
        <f t="shared" si="46"/>
        <v>1.8241711218257823</v>
      </c>
      <c r="AL90" s="71">
        <f t="shared" si="36"/>
        <v>1888.2916666666511</v>
      </c>
      <c r="AM90" s="49">
        <f t="shared" si="37"/>
        <v>1.8241711218257823</v>
      </c>
      <c r="AN90" s="49">
        <f t="shared" si="38"/>
        <v>3.2811070728917047</v>
      </c>
      <c r="AO90" s="49">
        <f t="shared" si="39"/>
        <v>2.6872336077470571</v>
      </c>
      <c r="AP90" s="49">
        <f t="shared" si="40"/>
        <v>2.7811467403588921</v>
      </c>
      <c r="AQ90" s="49">
        <f t="shared" si="41"/>
        <v>3.0611958498590734</v>
      </c>
      <c r="AS90" s="49">
        <f t="shared" si="47"/>
        <v>-0.21991122303263122</v>
      </c>
      <c r="AT90" s="49">
        <f t="shared" si="42"/>
        <v>0.28004910950018136</v>
      </c>
      <c r="AU90" s="54">
        <f>(AM90-MAX(AM$3:AM90))/MAX(AM$3:AM90)</f>
        <v>-0.33576820269208235</v>
      </c>
      <c r="AV90" s="54">
        <f>(AN90-MAX(AN$3:AN90))/MAX(AN$3:AN90)</f>
        <v>-0.31896837981030574</v>
      </c>
      <c r="AW90" s="54">
        <f>(AO90-MAX(AO$3:AO90))/MAX(AO$3:AO90)</f>
        <v>-0.31286395708246589</v>
      </c>
      <c r="AX90" s="54">
        <f>(AP90-MAX(AP$3:AP90))/MAX(AP$3:AP90)</f>
        <v>-0.31300421803607448</v>
      </c>
      <c r="AY90" s="54">
        <f>(AQ90-MAX(AQ$3:AQ90))/MAX(AQ$3:AQ90)</f>
        <v>-0.31418747970273209</v>
      </c>
    </row>
    <row r="91" spans="1:51">
      <c r="A91" s="49">
        <f>Data!F217</f>
        <v>1888.3749999999843</v>
      </c>
      <c r="B91" s="53">
        <f t="shared" si="33"/>
        <v>0.43200000000000005</v>
      </c>
      <c r="C91" s="50">
        <f>1/Data!N217</f>
        <v>6.4986053848581971E-2</v>
      </c>
      <c r="D91" s="50">
        <f>Data!H217/100</f>
        <v>3.5966666666666668E-2</v>
      </c>
      <c r="E91">
        <f>Data!K218/Data!K217</f>
        <v>0.98450350812345055</v>
      </c>
      <c r="F91">
        <f>Data!T218/Data!T217</f>
        <v>1.0164848838500204</v>
      </c>
      <c r="G91" s="49">
        <f>Data!E220</f>
        <v>8.0873811569999994</v>
      </c>
      <c r="H91" s="52">
        <v>0</v>
      </c>
      <c r="I91" s="52">
        <v>1</v>
      </c>
      <c r="J91" s="52">
        <v>0.6</v>
      </c>
      <c r="K91" s="54">
        <f t="shared" si="43"/>
        <v>0.66261227030770231</v>
      </c>
      <c r="L91" s="54">
        <f t="shared" si="56"/>
        <v>0.85</v>
      </c>
      <c r="M91" s="53">
        <f t="shared" si="57"/>
        <v>0.85</v>
      </c>
      <c r="N91" s="54" cm="1">
        <f t="array" ref="N91">stock_min(C91,O91)</f>
        <v>0.85</v>
      </c>
      <c r="O91" s="54" cm="1">
        <f t="array" ref="O91">stock_max(C91,D91)</f>
        <v>0.85</v>
      </c>
      <c r="P91" s="49">
        <f t="shared" si="34"/>
        <v>1888.3749999999843</v>
      </c>
      <c r="Q91" s="49">
        <f t="shared" si="48"/>
        <v>0.28718858251715823</v>
      </c>
      <c r="R91" s="49">
        <f t="shared" si="49"/>
        <v>0.2203942531996318</v>
      </c>
      <c r="S91" s="59">
        <f t="shared" si="30"/>
        <v>0.23588937542811561</v>
      </c>
      <c r="T91" s="59">
        <f t="shared" si="31"/>
        <v>0.23268961889691653</v>
      </c>
      <c r="U91" s="59">
        <f t="shared" si="32"/>
        <v>0.19981048855349104</v>
      </c>
      <c r="V91" s="59"/>
      <c r="W91" s="49">
        <f t="shared" si="50"/>
        <v>9.4355750171246255E-2</v>
      </c>
      <c r="X91" s="49">
        <f t="shared" si="51"/>
        <v>0.14153362525686936</v>
      </c>
      <c r="Y91" s="49">
        <f t="shared" si="52"/>
        <v>7.8506622242596635E-2</v>
      </c>
      <c r="Z91" s="49">
        <f t="shared" si="53"/>
        <v>0.15418299665431989</v>
      </c>
      <c r="AA91" s="49">
        <f t="shared" si="54"/>
        <v>2.9971573283023661E-2</v>
      </c>
      <c r="AB91" s="49">
        <f t="shared" si="55"/>
        <v>0.16983891527046738</v>
      </c>
      <c r="AC91" s="80">
        <f t="shared" si="35"/>
        <v>0.85</v>
      </c>
      <c r="AD91" s="80">
        <f t="shared" si="44"/>
        <v>0.85</v>
      </c>
      <c r="AE91" s="80">
        <f t="shared" si="45"/>
        <v>0.85</v>
      </c>
      <c r="AF91" s="54">
        <f>(Q91-MAX(Q$2:Q90))/MAX(Q$2:Q90)</f>
        <v>-2.3764295394231075E-3</v>
      </c>
      <c r="AG91" s="54">
        <f>(R91-MAX(R$2:R90))/MAX(R$2:R90)</f>
        <v>-0.10548597975405963</v>
      </c>
      <c r="AH91" s="54">
        <f>(S91-MAX(S$2:S90))/MAX(S$2:S90)</f>
        <v>-5.8675215914960922E-2</v>
      </c>
      <c r="AI91" s="54">
        <f>(T91-MAX(T$2:T90))/MAX(T$2:T90)</f>
        <v>-6.6075525758727827E-2</v>
      </c>
      <c r="AJ91" s="54">
        <f>(U91-MAX(U$2:U90))/MAX(U$2:U90)</f>
        <v>-8.806253934840079E-2</v>
      </c>
      <c r="AK91" s="54">
        <f t="shared" si="46"/>
        <v>1.8016761532425496</v>
      </c>
      <c r="AL91" s="71">
        <f t="shared" si="36"/>
        <v>1888.3749999999843</v>
      </c>
      <c r="AM91" s="49">
        <f t="shared" si="37"/>
        <v>1.8016761532425496</v>
      </c>
      <c r="AN91" s="49">
        <f t="shared" si="38"/>
        <v>3.3524088709966695</v>
      </c>
      <c r="AO91" s="49">
        <f t="shared" si="39"/>
        <v>2.7083117550358247</v>
      </c>
      <c r="AP91" s="49">
        <f t="shared" si="40"/>
        <v>2.8089415684545052</v>
      </c>
      <c r="AQ91" s="49">
        <f t="shared" si="41"/>
        <v>3.1116481141383181</v>
      </c>
      <c r="AS91" s="49">
        <f t="shared" si="47"/>
        <v>-0.24076075685835141</v>
      </c>
      <c r="AT91" s="49">
        <f t="shared" si="42"/>
        <v>0.30270654568381294</v>
      </c>
      <c r="AU91" s="54">
        <f>(AM91-MAX(AM$3:AM91))/MAX(AM$3:AM91)</f>
        <v>-0.34395925079806855</v>
      </c>
      <c r="AV91" s="54">
        <f>(AN91-MAX(AN$3:AN91))/MAX(AN$3:AN91)</f>
        <v>-0.30416886915518199</v>
      </c>
      <c r="AW91" s="54">
        <f>(AO91-MAX(AO$3:AO91))/MAX(AO$3:AO91)</f>
        <v>-0.30747419317125185</v>
      </c>
      <c r="AX91" s="54">
        <f>(AP91-MAX(AP$3:AP91))/MAX(AP$3:AP91)</f>
        <v>-0.30613837043982917</v>
      </c>
      <c r="AY91" s="54">
        <f>(AQ91-MAX(AQ$3:AQ91))/MAX(AQ$3:AQ91)</f>
        <v>-0.30288444774492856</v>
      </c>
    </row>
    <row r="92" spans="1:51">
      <c r="A92" s="49">
        <f>Data!F218</f>
        <v>1888.4583333333176</v>
      </c>
      <c r="B92" s="53">
        <f t="shared" si="33"/>
        <v>0.41200000000000003</v>
      </c>
      <c r="C92" s="50">
        <f>1/Data!N218</f>
        <v>6.6323426053395584E-2</v>
      </c>
      <c r="D92" s="50">
        <f>Data!H218/100</f>
        <v>3.5783333333333334E-2</v>
      </c>
      <c r="E92">
        <f>Data!K219/Data!K218</f>
        <v>1.0177947962176834</v>
      </c>
      <c r="F92">
        <f>Data!T219/Data!T218</f>
        <v>0.99269363292544788</v>
      </c>
      <c r="G92" s="49">
        <f>Data!E221</f>
        <v>8.0873811569999994</v>
      </c>
      <c r="H92" s="52">
        <v>0</v>
      </c>
      <c r="I92" s="52">
        <v>1</v>
      </c>
      <c r="J92" s="52">
        <v>0.6</v>
      </c>
      <c r="K92" s="54">
        <f t="shared" si="43"/>
        <v>0.66261227030770231</v>
      </c>
      <c r="L92" s="54">
        <f t="shared" si="56"/>
        <v>0.85</v>
      </c>
      <c r="M92" s="53">
        <f t="shared" si="57"/>
        <v>0.85</v>
      </c>
      <c r="N92" s="54" cm="1">
        <f t="array" ref="N92">stock_min(C92,O92)</f>
        <v>0.85</v>
      </c>
      <c r="O92" s="54" cm="1">
        <f t="array" ref="O92">stock_max(C92,D92)</f>
        <v>0.85</v>
      </c>
      <c r="P92" s="49">
        <f t="shared" si="34"/>
        <v>1888.4583333333176</v>
      </c>
      <c r="Q92" s="49">
        <f t="shared" si="48"/>
        <v>0.28509027731366759</v>
      </c>
      <c r="R92" s="49">
        <f t="shared" si="49"/>
        <v>0.22431612402286777</v>
      </c>
      <c r="S92" s="59">
        <f t="shared" si="30"/>
        <v>0.23771853970116572</v>
      </c>
      <c r="T92" s="59">
        <f t="shared" si="31"/>
        <v>0.23485967570272431</v>
      </c>
      <c r="U92" s="59">
        <f t="shared" si="32"/>
        <v>0.20261375412435378</v>
      </c>
      <c r="V92" s="59"/>
      <c r="W92" s="49">
        <f t="shared" si="50"/>
        <v>9.5087415880466292E-2</v>
      </c>
      <c r="X92" s="49">
        <f t="shared" si="51"/>
        <v>0.14263112382069942</v>
      </c>
      <c r="Y92" s="49">
        <f t="shared" si="52"/>
        <v>7.9238772781611441E-2</v>
      </c>
      <c r="Z92" s="49">
        <f t="shared" si="53"/>
        <v>0.15562090292111286</v>
      </c>
      <c r="AA92" s="49">
        <f t="shared" si="54"/>
        <v>3.039206311865307E-2</v>
      </c>
      <c r="AB92" s="49">
        <f t="shared" si="55"/>
        <v>0.1722216910057007</v>
      </c>
      <c r="AC92" s="80">
        <f t="shared" si="35"/>
        <v>0.84999999999999987</v>
      </c>
      <c r="AD92" s="80">
        <f t="shared" si="44"/>
        <v>0.85</v>
      </c>
      <c r="AE92" s="80">
        <f t="shared" si="45"/>
        <v>0.85</v>
      </c>
      <c r="AF92" s="54">
        <f>(Q92-MAX(Q$2:Q91))/MAX(Q$2:Q91)</f>
        <v>-9.6654335474333115E-3</v>
      </c>
      <c r="AG92" s="54">
        <f>(R92-MAX(R$2:R91))/MAX(R$2:R91)</f>
        <v>-8.9568285049922369E-2</v>
      </c>
      <c r="AH92" s="54">
        <f>(S92-MAX(S$2:S91))/MAX(S$2:S91)</f>
        <v>-5.1375872054051565E-2</v>
      </c>
      <c r="AI92" s="54">
        <f>(T92-MAX(T$2:T91))/MAX(T$2:T91)</f>
        <v>-5.7365772521581648E-2</v>
      </c>
      <c r="AJ92" s="54">
        <f>(U92-MAX(U$2:U91))/MAX(U$2:U91)</f>
        <v>-7.5268401739652296E-2</v>
      </c>
      <c r="AK92" s="54">
        <f t="shared" si="46"/>
        <v>1.8022830645098762</v>
      </c>
      <c r="AL92" s="71">
        <f t="shared" si="36"/>
        <v>1888.4583333333176</v>
      </c>
      <c r="AM92" s="49">
        <f t="shared" si="37"/>
        <v>1.8022830645098762</v>
      </c>
      <c r="AN92" s="49">
        <f t="shared" si="38"/>
        <v>3.3921977398802317</v>
      </c>
      <c r="AO92" s="49">
        <f t="shared" si="39"/>
        <v>2.7281499337311232</v>
      </c>
      <c r="AP92" s="49">
        <f t="shared" si="40"/>
        <v>2.8315314659374398</v>
      </c>
      <c r="AQ92" s="49">
        <f t="shared" si="41"/>
        <v>3.1433102345377835</v>
      </c>
      <c r="AS92" s="49">
        <f t="shared" si="47"/>
        <v>-0.24888750534244819</v>
      </c>
      <c r="AT92" s="49">
        <f t="shared" si="42"/>
        <v>0.3117787686003437</v>
      </c>
      <c r="AU92" s="54">
        <f>(AM92-MAX(AM$3:AM92))/MAX(AM$3:AM92)</f>
        <v>-0.343738257407109</v>
      </c>
      <c r="AV92" s="54">
        <f>(AN92-MAX(AN$3:AN92))/MAX(AN$3:AN92)</f>
        <v>-0.2959102304581504</v>
      </c>
      <c r="AW92" s="54">
        <f>(AO92-MAX(AO$3:AO92))/MAX(AO$3:AO92)</f>
        <v>-0.30240149403259864</v>
      </c>
      <c r="AX92" s="54">
        <f>(AP92-MAX(AP$3:AP92))/MAX(AP$3:AP92)</f>
        <v>-0.30055823902836293</v>
      </c>
      <c r="AY92" s="54">
        <f>(AQ92-MAX(AQ$3:AQ92))/MAX(AQ$3:AQ92)</f>
        <v>-0.29579105037536385</v>
      </c>
    </row>
    <row r="93" spans="1:51">
      <c r="A93" s="49">
        <f>Data!F219</f>
        <v>1888.5416666666508</v>
      </c>
      <c r="B93" s="53">
        <f t="shared" si="33"/>
        <v>0.42800000000000005</v>
      </c>
      <c r="C93" s="50">
        <f>1/Data!N219</f>
        <v>6.5446557338347255E-2</v>
      </c>
      <c r="D93" s="50">
        <f>Data!H219/100</f>
        <v>3.5600000000000007E-2</v>
      </c>
      <c r="E93">
        <f>Data!K220/Data!K219</f>
        <v>1.0252383268482492</v>
      </c>
      <c r="F93">
        <f>Data!T220/Data!T219</f>
        <v>1.0044978853909405</v>
      </c>
      <c r="G93" s="49">
        <f>Data!E222</f>
        <v>8.18251405</v>
      </c>
      <c r="H93" s="52">
        <v>0</v>
      </c>
      <c r="I93" s="52">
        <v>1</v>
      </c>
      <c r="J93" s="52">
        <v>0.6</v>
      </c>
      <c r="K93" s="54">
        <f t="shared" si="43"/>
        <v>0.66261227030770231</v>
      </c>
      <c r="L93" s="54">
        <f t="shared" si="56"/>
        <v>0.85</v>
      </c>
      <c r="M93" s="53">
        <f t="shared" si="57"/>
        <v>0.85</v>
      </c>
      <c r="N93" s="54" cm="1">
        <f t="array" ref="N93">stock_min(C93,O93)</f>
        <v>0.85</v>
      </c>
      <c r="O93" s="54" cm="1">
        <f t="array" ref="O93">stock_max(C93,D93)</f>
        <v>0.85</v>
      </c>
      <c r="P93" s="49">
        <f t="shared" si="34"/>
        <v>1888.5416666666508</v>
      </c>
      <c r="Q93" s="49">
        <f t="shared" si="48"/>
        <v>0.28637258070709593</v>
      </c>
      <c r="R93" s="49">
        <f t="shared" si="49"/>
        <v>0.22997748767828932</v>
      </c>
      <c r="S93" s="59">
        <f t="shared" si="30"/>
        <v>0.24174600292163667</v>
      </c>
      <c r="T93" s="59">
        <f t="shared" si="31"/>
        <v>0.23914369383355749</v>
      </c>
      <c r="U93" s="59">
        <f t="shared" si="32"/>
        <v>0.20709704146901575</v>
      </c>
      <c r="V93" s="59"/>
      <c r="W93" s="49">
        <f t="shared" si="50"/>
        <v>9.6698401168654677E-2</v>
      </c>
      <c r="X93" s="49">
        <f t="shared" si="51"/>
        <v>0.14504760175298201</v>
      </c>
      <c r="Y93" s="49">
        <f t="shared" si="52"/>
        <v>8.0684147932733888E-2</v>
      </c>
      <c r="Z93" s="49">
        <f t="shared" si="53"/>
        <v>0.15845954590082359</v>
      </c>
      <c r="AA93" s="49">
        <f t="shared" si="54"/>
        <v>3.1064556220352368E-2</v>
      </c>
      <c r="AB93" s="49">
        <f t="shared" si="55"/>
        <v>0.17603248524866338</v>
      </c>
      <c r="AC93" s="80">
        <f t="shared" si="35"/>
        <v>0.85</v>
      </c>
      <c r="AD93" s="80">
        <f t="shared" si="44"/>
        <v>0.85</v>
      </c>
      <c r="AE93" s="80">
        <f t="shared" si="45"/>
        <v>0.85</v>
      </c>
      <c r="AF93" s="54">
        <f>(Q93-MAX(Q$2:Q92))/MAX(Q$2:Q92)</f>
        <v>-5.2110221688428868E-3</v>
      </c>
      <c r="AG93" s="54">
        <f>(R93-MAX(R$2:R92))/MAX(R$2:R92)</f>
        <v>-6.6590511855000215E-2</v>
      </c>
      <c r="AH93" s="54">
        <f>(S93-MAX(S$2:S92))/MAX(S$2:S92)</f>
        <v>-3.5304139533077705E-2</v>
      </c>
      <c r="AI93" s="54">
        <f>(T93-MAX(T$2:T92))/MAX(T$2:T92)</f>
        <v>-4.0171411211243575E-2</v>
      </c>
      <c r="AJ93" s="54">
        <f>(U93-MAX(U$2:U92))/MAX(U$2:U92)</f>
        <v>-5.4806624652470194E-2</v>
      </c>
      <c r="AK93" s="54">
        <f t="shared" si="46"/>
        <v>1.801273769918553</v>
      </c>
      <c r="AL93" s="71">
        <f t="shared" si="36"/>
        <v>1888.5416666666508</v>
      </c>
      <c r="AM93" s="49">
        <f t="shared" si="37"/>
        <v>1.801273769918553</v>
      </c>
      <c r="AN93" s="49">
        <f t="shared" si="38"/>
        <v>3.4651201887585392</v>
      </c>
      <c r="AO93" s="49">
        <f t="shared" si="39"/>
        <v>2.7630217662780283</v>
      </c>
      <c r="AP93" s="49">
        <f t="shared" si="40"/>
        <v>2.8716139133125784</v>
      </c>
      <c r="AQ93" s="49">
        <f t="shared" si="41"/>
        <v>3.2006618398917754</v>
      </c>
      <c r="AS93" s="49">
        <f t="shared" si="47"/>
        <v>-0.26445834886676378</v>
      </c>
      <c r="AT93" s="49">
        <f t="shared" si="42"/>
        <v>0.32904792657919701</v>
      </c>
      <c r="AU93" s="54">
        <f>(AM93-MAX(AM$3:AM93))/MAX(AM$3:AM93)</f>
        <v>-0.34410576983639068</v>
      </c>
      <c r="AV93" s="54">
        <f>(AN93-MAX(AN$3:AN93))/MAX(AN$3:AN93)</f>
        <v>-0.28077433504099003</v>
      </c>
      <c r="AW93" s="54">
        <f>(AO93-MAX(AO$3:AO93))/MAX(AO$3:AO93)</f>
        <v>-0.2934846313688973</v>
      </c>
      <c r="AX93" s="54">
        <f>(AP93-MAX(AP$3:AP93))/MAX(AP$3:AP93)</f>
        <v>-0.29065711735149741</v>
      </c>
      <c r="AY93" s="54">
        <f>(AQ93-MAX(AQ$3:AQ93))/MAX(AQ$3:AQ93)</f>
        <v>-0.28294233015619646</v>
      </c>
    </row>
    <row r="94" spans="1:51">
      <c r="A94" s="49">
        <f>Data!F220</f>
        <v>1888.6249999999841</v>
      </c>
      <c r="B94" s="53">
        <f t="shared" si="33"/>
        <v>0.44699999999999995</v>
      </c>
      <c r="C94" s="50">
        <f>1/Data!N220</f>
        <v>6.4090601878944581E-2</v>
      </c>
      <c r="D94" s="50">
        <f>Data!H220/100</f>
        <v>3.5416666666666673E-2</v>
      </c>
      <c r="E94">
        <f>Data!K221/Data!K220</f>
        <v>1.0284920634920636</v>
      </c>
      <c r="F94">
        <f>Data!T221/Data!T220</f>
        <v>1.0044839269399921</v>
      </c>
      <c r="G94" s="49">
        <f>Data!E223</f>
        <v>8.2776793390000005</v>
      </c>
      <c r="H94" s="52">
        <v>0</v>
      </c>
      <c r="I94" s="52">
        <v>1</v>
      </c>
      <c r="J94" s="52">
        <v>0.6</v>
      </c>
      <c r="K94" s="54">
        <f t="shared" si="43"/>
        <v>0.66261227030770231</v>
      </c>
      <c r="L94" s="54">
        <f t="shared" si="56"/>
        <v>0.85</v>
      </c>
      <c r="M94" s="53">
        <f t="shared" si="57"/>
        <v>0.85</v>
      </c>
      <c r="N94" s="54" cm="1">
        <f t="array" ref="N94">stock_min(C94,O94)</f>
        <v>0.85</v>
      </c>
      <c r="O94" s="54" cm="1">
        <f t="array" ref="O94">stock_max(C94,D94)</f>
        <v>0.85</v>
      </c>
      <c r="P94" s="49">
        <f t="shared" si="34"/>
        <v>1888.6249999999841</v>
      </c>
      <c r="Q94" s="49">
        <f t="shared" si="48"/>
        <v>0.28765665443660354</v>
      </c>
      <c r="R94" s="49">
        <f t="shared" si="49"/>
        <v>0.23653002085896441</v>
      </c>
      <c r="S94" s="59">
        <f t="shared" si="30"/>
        <v>0.24631229696620849</v>
      </c>
      <c r="T94" s="59">
        <f t="shared" si="31"/>
        <v>0.24402031510083319</v>
      </c>
      <c r="U94" s="59">
        <f t="shared" si="32"/>
        <v>0.21225186141590174</v>
      </c>
      <c r="V94" s="59"/>
      <c r="W94" s="49">
        <f t="shared" si="50"/>
        <v>9.8524918786483395E-2</v>
      </c>
      <c r="X94" s="49">
        <f t="shared" si="51"/>
        <v>0.14778737817972509</v>
      </c>
      <c r="Y94" s="49">
        <f t="shared" si="52"/>
        <v>8.2329460110669217E-2</v>
      </c>
      <c r="Z94" s="49">
        <f t="shared" si="53"/>
        <v>0.16169085499016397</v>
      </c>
      <c r="AA94" s="49">
        <f t="shared" si="54"/>
        <v>3.1837779212385266E-2</v>
      </c>
      <c r="AB94" s="49">
        <f t="shared" si="55"/>
        <v>0.18041408220351648</v>
      </c>
      <c r="AC94" s="80">
        <f t="shared" si="35"/>
        <v>0.85</v>
      </c>
      <c r="AD94" s="80">
        <f t="shared" si="44"/>
        <v>0.85</v>
      </c>
      <c r="AE94" s="80">
        <f t="shared" si="45"/>
        <v>0.85</v>
      </c>
      <c r="AF94" s="54">
        <f>(Q94-MAX(Q$2:Q93))/MAX(Q$2:Q93)</f>
        <v>-7.504610715385288E-4</v>
      </c>
      <c r="AG94" s="54">
        <f>(R94-MAX(R$2:R93))/MAX(R$2:R93)</f>
        <v>-3.9995749454678327E-2</v>
      </c>
      <c r="AH94" s="54">
        <f>(S94-MAX(S$2:S93))/MAX(S$2:S93)</f>
        <v>-1.7082183805846404E-2</v>
      </c>
      <c r="AI94" s="54">
        <f>(T94-MAX(T$2:T93))/MAX(T$2:T93)</f>
        <v>-2.0598574336505731E-2</v>
      </c>
      <c r="AJ94" s="54">
        <f>(U94-MAX(U$2:U93))/MAX(U$2:U93)</f>
        <v>-3.127996473330906E-2</v>
      </c>
      <c r="AK94" s="54">
        <f t="shared" si="46"/>
        <v>1.8002769402002452</v>
      </c>
      <c r="AL94" s="71">
        <f t="shared" si="36"/>
        <v>1888.6249999999841</v>
      </c>
      <c r="AM94" s="49">
        <f t="shared" si="37"/>
        <v>1.8002769402002452</v>
      </c>
      <c r="AN94" s="49">
        <f t="shared" si="38"/>
        <v>3.3463532567178453</v>
      </c>
      <c r="AO94" s="49">
        <f t="shared" si="39"/>
        <v>2.7050617196797879</v>
      </c>
      <c r="AP94" s="49">
        <f t="shared" si="40"/>
        <v>2.8053511117705963</v>
      </c>
      <c r="AQ94" s="49">
        <f t="shared" si="41"/>
        <v>3.1068265606058145</v>
      </c>
      <c r="AS94" s="49">
        <f t="shared" si="47"/>
        <v>-0.23952669611203081</v>
      </c>
      <c r="AT94" s="49">
        <f t="shared" si="42"/>
        <v>0.30147544883521826</v>
      </c>
      <c r="AU94" s="54">
        <f>(AM94-MAX(AM$3:AM94))/MAX(AM$3:AM94)</f>
        <v>-0.3444687434562882</v>
      </c>
      <c r="AV94" s="54">
        <f>(AN94-MAX(AN$3:AN94))/MAX(AN$3:AN94)</f>
        <v>-0.3054257817496</v>
      </c>
      <c r="AW94" s="54">
        <f>(AO94-MAX(AO$3:AO94))/MAX(AO$3:AO94)</f>
        <v>-0.30830523980130697</v>
      </c>
      <c r="AX94" s="54">
        <f>(AP94-MAX(AP$3:AP94))/MAX(AP$3:AP94)</f>
        <v>-0.30702528106607363</v>
      </c>
      <c r="AY94" s="54">
        <f>(AQ94-MAX(AQ$3:AQ94))/MAX(AQ$3:AQ94)</f>
        <v>-0.3039646405656613</v>
      </c>
    </row>
    <row r="95" spans="1:51">
      <c r="A95" s="49">
        <f>Data!F221</f>
        <v>1888.7083333333173</v>
      </c>
      <c r="B95" s="53">
        <f t="shared" si="33"/>
        <v>0.47099999999999997</v>
      </c>
      <c r="C95" s="50">
        <f>1/Data!N221</f>
        <v>6.2547579858928407E-2</v>
      </c>
      <c r="D95" s="50">
        <f>Data!H221/100</f>
        <v>3.5233333333333332E-2</v>
      </c>
      <c r="E95">
        <f>Data!K222/Data!K221</f>
        <v>0.98643393667135348</v>
      </c>
      <c r="F95">
        <f>Data!T222/Data!T221</f>
        <v>0.99279163580084473</v>
      </c>
      <c r="G95" s="49">
        <f>Data!E224</f>
        <v>8.2776793390000005</v>
      </c>
      <c r="H95" s="52">
        <v>0</v>
      </c>
      <c r="I95" s="52">
        <v>1</v>
      </c>
      <c r="J95" s="52">
        <v>0.6</v>
      </c>
      <c r="K95" s="54">
        <f t="shared" si="43"/>
        <v>0.66261227030770231</v>
      </c>
      <c r="L95" s="54">
        <f t="shared" si="56"/>
        <v>0.85</v>
      </c>
      <c r="M95" s="53">
        <f t="shared" si="57"/>
        <v>0.85</v>
      </c>
      <c r="N95" s="54" cm="1">
        <f t="array" ref="N95">stock_min(C95,O95)</f>
        <v>0.85</v>
      </c>
      <c r="O95" s="54" cm="1">
        <f t="array" ref="O95">stock_max(C95,D95)</f>
        <v>0.85</v>
      </c>
      <c r="P95" s="49">
        <f t="shared" si="34"/>
        <v>1888.7083333333173</v>
      </c>
      <c r="Q95" s="49">
        <f t="shared" si="48"/>
        <v>0.28558312050711393</v>
      </c>
      <c r="R95" s="49">
        <f t="shared" si="49"/>
        <v>0.23332123961686563</v>
      </c>
      <c r="S95" s="59">
        <f t="shared" si="30"/>
        <v>0.24359720053734255</v>
      </c>
      <c r="T95" s="59">
        <f t="shared" si="31"/>
        <v>0.2412333459895761</v>
      </c>
      <c r="U95" s="59">
        <f t="shared" si="32"/>
        <v>0.20957485424349404</v>
      </c>
      <c r="V95" s="59"/>
      <c r="W95" s="49">
        <f t="shared" si="50"/>
        <v>9.7438880214937018E-2</v>
      </c>
      <c r="X95" s="49">
        <f t="shared" si="51"/>
        <v>0.14615832032240553</v>
      </c>
      <c r="Y95" s="49">
        <f t="shared" si="52"/>
        <v>8.1389170929499627E-2</v>
      </c>
      <c r="Z95" s="49">
        <f t="shared" si="53"/>
        <v>0.15984417506007648</v>
      </c>
      <c r="AA95" s="49">
        <f t="shared" si="54"/>
        <v>3.1436228136524108E-2</v>
      </c>
      <c r="AB95" s="49">
        <f t="shared" si="55"/>
        <v>0.17813862610696993</v>
      </c>
      <c r="AC95" s="80">
        <f t="shared" si="35"/>
        <v>0.85</v>
      </c>
      <c r="AD95" s="80">
        <f t="shared" si="44"/>
        <v>0.85</v>
      </c>
      <c r="AE95" s="80">
        <f t="shared" si="45"/>
        <v>0.85</v>
      </c>
      <c r="AF95" s="54">
        <f>(Q95-MAX(Q$2:Q94))/MAX(Q$2:Q94)</f>
        <v>-7.9534156739729332E-3</v>
      </c>
      <c r="AG95" s="54">
        <f>(R95-MAX(R$2:R94))/MAX(R$2:R94)</f>
        <v>-5.3019227913345943E-2</v>
      </c>
      <c r="AH95" s="54">
        <f>(S95-MAX(S$2:S94))/MAX(S$2:S94)</f>
        <v>-2.7916870849439595E-2</v>
      </c>
      <c r="AI95" s="54">
        <f>(T95-MAX(T$2:T94))/MAX(T$2:T94)</f>
        <v>-3.1784370567108144E-2</v>
      </c>
      <c r="AJ95" s="54">
        <f>(U95-MAX(U$2:U94))/MAX(U$2:U94)</f>
        <v>-4.3497857500725295E-2</v>
      </c>
      <c r="AK95" s="54">
        <f t="shared" si="46"/>
        <v>1.8008955863599345</v>
      </c>
      <c r="AL95" s="71">
        <f t="shared" si="36"/>
        <v>1888.7083333333173</v>
      </c>
      <c r="AM95" s="49">
        <f t="shared" si="37"/>
        <v>1.8008955863599345</v>
      </c>
      <c r="AN95" s="49">
        <f t="shared" si="38"/>
        <v>3.4109181787602623</v>
      </c>
      <c r="AO95" s="49">
        <f t="shared" si="39"/>
        <v>2.7366695178248692</v>
      </c>
      <c r="AP95" s="49">
        <f t="shared" si="40"/>
        <v>2.8414649882981178</v>
      </c>
      <c r="AQ95" s="49">
        <f t="shared" si="41"/>
        <v>3.1578903166757248</v>
      </c>
      <c r="AS95" s="49">
        <f t="shared" si="47"/>
        <v>-0.25302786208453742</v>
      </c>
      <c r="AT95" s="49">
        <f t="shared" si="42"/>
        <v>0.31642532837760706</v>
      </c>
      <c r="AU95" s="54">
        <f>(AM95-MAX(AM$3:AM95))/MAX(AM$3:AM95)</f>
        <v>-0.34424347706234554</v>
      </c>
      <c r="AV95" s="54">
        <f>(AN95-MAX(AN$3:AN95))/MAX(AN$3:AN95)</f>
        <v>-0.29202458743038617</v>
      </c>
      <c r="AW95" s="54">
        <f>(AO95-MAX(AO$3:AO95))/MAX(AO$3:AO95)</f>
        <v>-0.30022300337789604</v>
      </c>
      <c r="AX95" s="54">
        <f>(AP95-MAX(AP$3:AP95))/MAX(AP$3:AP95)</f>
        <v>-0.29810447135663282</v>
      </c>
      <c r="AY95" s="54">
        <f>(AQ95-MAX(AQ$3:AQ95))/MAX(AQ$3:AQ95)</f>
        <v>-0.29252461354231279</v>
      </c>
    </row>
    <row r="96" spans="1:51">
      <c r="A96" s="49">
        <f>Data!F222</f>
        <v>1888.7916666666506</v>
      </c>
      <c r="B96" s="53">
        <f t="shared" si="33"/>
        <v>0.45399999999999996</v>
      </c>
      <c r="C96" s="50">
        <f>1/Data!N222</f>
        <v>6.3629657579313895E-2</v>
      </c>
      <c r="D96" s="50">
        <f>Data!H222/100</f>
        <v>3.5049999999999998E-2</v>
      </c>
      <c r="E96">
        <f>Data!K223/Data!K222</f>
        <v>0.97174655933704723</v>
      </c>
      <c r="F96">
        <f>Data!T223/Data!T222</f>
        <v>0.992908171096198</v>
      </c>
      <c r="G96" s="49">
        <f>Data!E225</f>
        <v>7.9922320659999997</v>
      </c>
      <c r="H96" s="52">
        <v>0</v>
      </c>
      <c r="I96" s="52">
        <v>1</v>
      </c>
      <c r="J96" s="52">
        <v>0.6</v>
      </c>
      <c r="K96" s="54">
        <f t="shared" si="43"/>
        <v>0.66261227030770231</v>
      </c>
      <c r="L96" s="54">
        <f t="shared" si="56"/>
        <v>0.85</v>
      </c>
      <c r="M96" s="53">
        <f t="shared" si="57"/>
        <v>0.85</v>
      </c>
      <c r="N96" s="54" cm="1">
        <f t="array" ref="N96">stock_min(C96,O96)</f>
        <v>0.85</v>
      </c>
      <c r="O96" s="54" cm="1">
        <f t="array" ref="O96">stock_max(C96,D96)</f>
        <v>0.85</v>
      </c>
      <c r="P96" s="49">
        <f t="shared" si="34"/>
        <v>1888.7916666666506</v>
      </c>
      <c r="Q96" s="49">
        <f t="shared" si="48"/>
        <v>0.28355781387866363</v>
      </c>
      <c r="R96" s="49">
        <f t="shared" si="49"/>
        <v>0.22672911181794392</v>
      </c>
      <c r="S96" s="59">
        <f t="shared" si="30"/>
        <v>0.23877670523965422</v>
      </c>
      <c r="T96" s="59">
        <f t="shared" si="31"/>
        <v>0.23613999999934332</v>
      </c>
      <c r="U96" s="59">
        <f t="shared" si="32"/>
        <v>0.20431888478967572</v>
      </c>
      <c r="V96" s="59"/>
      <c r="W96" s="49">
        <f t="shared" si="50"/>
        <v>9.5510682095861693E-2</v>
      </c>
      <c r="X96" s="49">
        <f t="shared" si="51"/>
        <v>0.14326602314379253</v>
      </c>
      <c r="Y96" s="49">
        <f t="shared" si="52"/>
        <v>7.9670738489317619E-2</v>
      </c>
      <c r="Z96" s="49">
        <f t="shared" si="53"/>
        <v>0.15646926151002569</v>
      </c>
      <c r="AA96" s="49">
        <f t="shared" si="54"/>
        <v>3.0647832718451364E-2</v>
      </c>
      <c r="AB96" s="49">
        <f t="shared" si="55"/>
        <v>0.17367105207122435</v>
      </c>
      <c r="AC96" s="80">
        <f t="shared" si="35"/>
        <v>0.85</v>
      </c>
      <c r="AD96" s="80">
        <f t="shared" si="44"/>
        <v>0.85</v>
      </c>
      <c r="AE96" s="80">
        <f t="shared" si="45"/>
        <v>0.85</v>
      </c>
      <c r="AF96" s="54">
        <f>(Q96-MAX(Q$2:Q95))/MAX(Q$2:Q95)</f>
        <v>-1.4988840314614216E-2</v>
      </c>
      <c r="AG96" s="54">
        <f>(R96-MAX(R$2:R95))/MAX(R$2:R95)</f>
        <v>-7.9774692966453467E-2</v>
      </c>
      <c r="AH96" s="54">
        <f>(S96-MAX(S$2:S95))/MAX(S$2:S95)</f>
        <v>-4.7153225547670603E-2</v>
      </c>
      <c r="AI96" s="54">
        <f>(T96-MAX(T$2:T95))/MAX(T$2:T95)</f>
        <v>-5.2227055112327787E-2</v>
      </c>
      <c r="AJ96" s="54">
        <f>(U96-MAX(U$2:U95))/MAX(U$2:U95)</f>
        <v>-6.7486164979860902E-2</v>
      </c>
      <c r="AK96" s="54">
        <f t="shared" si="46"/>
        <v>1.8014815907737556</v>
      </c>
      <c r="AL96" s="71">
        <f t="shared" si="36"/>
        <v>1888.7916666666506</v>
      </c>
      <c r="AM96" s="49">
        <f t="shared" si="37"/>
        <v>1.8014815907737556</v>
      </c>
      <c r="AN96" s="49">
        <f t="shared" si="38"/>
        <v>3.7220093515133188</v>
      </c>
      <c r="AO96" s="49">
        <f t="shared" si="39"/>
        <v>2.8854950789245639</v>
      </c>
      <c r="AP96" s="49">
        <f t="shared" si="40"/>
        <v>3.0122478740737457</v>
      </c>
      <c r="AQ96" s="49">
        <f t="shared" si="41"/>
        <v>3.4020620169621711</v>
      </c>
      <c r="AS96" s="49">
        <f t="shared" si="47"/>
        <v>-0.31994733455114766</v>
      </c>
      <c r="AT96" s="49">
        <f t="shared" si="42"/>
        <v>0.38981414288842542</v>
      </c>
      <c r="AU96" s="54">
        <f>(AM96-MAX(AM$3:AM96))/MAX(AM$3:AM96)</f>
        <v>-0.34403009644231181</v>
      </c>
      <c r="AV96" s="54">
        <f>(AN96-MAX(AN$3:AN96))/MAX(AN$3:AN96)</f>
        <v>-0.22745402612285556</v>
      </c>
      <c r="AW96" s="54">
        <f>(AO96-MAX(AO$3:AO96))/MAX(AO$3:AO96)</f>
        <v>-0.26216773090578582</v>
      </c>
      <c r="AX96" s="54">
        <f>(AP96-MAX(AP$3:AP96))/MAX(AP$3:AP96)</f>
        <v>-0.25591787240560343</v>
      </c>
      <c r="AY96" s="54">
        <f>(AQ96-MAX(AQ$3:AQ96))/MAX(AQ$3:AQ96)</f>
        <v>-0.23782180543337522</v>
      </c>
    </row>
    <row r="97" spans="1:51">
      <c r="A97" s="49">
        <f>Data!F223</f>
        <v>1888.8749999999839</v>
      </c>
      <c r="B97" s="53">
        <f t="shared" si="33"/>
        <v>0.42200000000000004</v>
      </c>
      <c r="C97" s="50">
        <f>1/Data!N223</f>
        <v>6.5686842241477597E-2</v>
      </c>
      <c r="D97" s="50">
        <f>Data!H223/100</f>
        <v>3.4866666666666671E-2</v>
      </c>
      <c r="E97">
        <f>Data!K224/Data!K223</f>
        <v>0.98457379134860035</v>
      </c>
      <c r="F97">
        <f>Data!T224/Data!T223</f>
        <v>1.0044420610417675</v>
      </c>
      <c r="G97" s="49">
        <f>Data!E226</f>
        <v>7.8970910740000004</v>
      </c>
      <c r="H97" s="52">
        <v>0</v>
      </c>
      <c r="I97" s="52">
        <v>1</v>
      </c>
      <c r="J97" s="52">
        <v>0.6</v>
      </c>
      <c r="K97" s="54">
        <f t="shared" si="43"/>
        <v>0.66261227030770231</v>
      </c>
      <c r="L97" s="54">
        <f t="shared" si="56"/>
        <v>0.85</v>
      </c>
      <c r="M97" s="53">
        <f t="shared" si="57"/>
        <v>0.85</v>
      </c>
      <c r="N97" s="54" cm="1">
        <f t="array" ref="N97">stock_min(C97,O97)</f>
        <v>0.85</v>
      </c>
      <c r="O97" s="54" cm="1">
        <f t="array" ref="O97">stock_max(C97,D97)</f>
        <v>0.85</v>
      </c>
      <c r="P97" s="49">
        <f t="shared" si="34"/>
        <v>1888.8749999999839</v>
      </c>
      <c r="Q97" s="49">
        <f t="shared" si="48"/>
        <v>0.28481739499678282</v>
      </c>
      <c r="R97" s="49">
        <f t="shared" si="49"/>
        <v>0.22323154123169378</v>
      </c>
      <c r="S97" s="59">
        <f t="shared" si="30"/>
        <v>0.23699091795399249</v>
      </c>
      <c r="T97" s="59">
        <f t="shared" si="31"/>
        <v>0.23408017480737148</v>
      </c>
      <c r="U97" s="59">
        <f t="shared" si="32"/>
        <v>0.20177593844745012</v>
      </c>
      <c r="V97" s="59"/>
      <c r="W97" s="49">
        <f t="shared" si="50"/>
        <v>9.4796367181597008E-2</v>
      </c>
      <c r="X97" s="49">
        <f t="shared" si="51"/>
        <v>0.14219455077239548</v>
      </c>
      <c r="Y97" s="49">
        <f t="shared" si="52"/>
        <v>7.8975778744235239E-2</v>
      </c>
      <c r="Z97" s="49">
        <f t="shared" si="53"/>
        <v>0.15510439606313625</v>
      </c>
      <c r="AA97" s="49">
        <f t="shared" si="54"/>
        <v>3.0266390767117526E-2</v>
      </c>
      <c r="AB97" s="49">
        <f t="shared" si="55"/>
        <v>0.17150954768033261</v>
      </c>
      <c r="AC97" s="80">
        <f t="shared" si="35"/>
        <v>0.85</v>
      </c>
      <c r="AD97" s="80">
        <f t="shared" si="44"/>
        <v>0.85</v>
      </c>
      <c r="AE97" s="80">
        <f t="shared" si="45"/>
        <v>0.85</v>
      </c>
      <c r="AF97" s="54">
        <f>(Q97-MAX(Q$2:Q96))/MAX(Q$2:Q96)</f>
        <v>-1.0613360616469471E-2</v>
      </c>
      <c r="AG97" s="54">
        <f>(R97-MAX(R$2:R96))/MAX(R$2:R96)</f>
        <v>-9.3970280559051308E-2</v>
      </c>
      <c r="AH97" s="54">
        <f>(S97-MAX(S$2:S96))/MAX(S$2:S96)</f>
        <v>-5.4279472026752061E-2</v>
      </c>
      <c r="AI97" s="54">
        <f>(T97-MAX(T$2:T96))/MAX(T$2:T96)</f>
        <v>-6.049438207156551E-2</v>
      </c>
      <c r="AJ97" s="54">
        <f>(U97-MAX(U$2:U96))/MAX(U$2:U96)</f>
        <v>-7.9092202514180157E-2</v>
      </c>
      <c r="AK97" s="54">
        <f t="shared" si="46"/>
        <v>1.7815635846782019</v>
      </c>
      <c r="AL97" s="71">
        <f t="shared" si="36"/>
        <v>1888.8749999999839</v>
      </c>
      <c r="AM97" s="49">
        <f t="shared" si="37"/>
        <v>1.7815635846782019</v>
      </c>
      <c r="AN97" s="49">
        <f t="shared" si="38"/>
        <v>3.8393679431648864</v>
      </c>
      <c r="AO97" s="49">
        <f t="shared" si="39"/>
        <v>2.926732841725816</v>
      </c>
      <c r="AP97" s="49">
        <f t="shared" si="40"/>
        <v>3.0633707629476188</v>
      </c>
      <c r="AQ97" s="49">
        <f t="shared" si="41"/>
        <v>3.4872279429765167</v>
      </c>
      <c r="AS97" s="49">
        <f t="shared" si="47"/>
        <v>-0.35214000018836966</v>
      </c>
      <c r="AT97" s="49">
        <f t="shared" si="42"/>
        <v>0.42385718002889794</v>
      </c>
      <c r="AU97" s="54">
        <f>(AM97-MAX(AM$3:AM97))/MAX(AM$3:AM97)</f>
        <v>-0.3512828003303099</v>
      </c>
      <c r="AV97" s="54">
        <f>(AN97-MAX(AN$3:AN97))/MAX(AN$3:AN97)</f>
        <v>-0.20309489670706105</v>
      </c>
      <c r="AW97" s="54">
        <f>(AO97-MAX(AO$3:AO97))/MAX(AO$3:AO97)</f>
        <v>-0.25162307521662869</v>
      </c>
      <c r="AX97" s="54">
        <f>(AP97-MAX(AP$3:AP97))/MAX(AP$3:AP97)</f>
        <v>-0.24328955311971451</v>
      </c>
      <c r="AY97" s="54">
        <f>(AQ97-MAX(AQ$3:AQ97))/MAX(AQ$3:AQ97)</f>
        <v>-0.21874172652694462</v>
      </c>
    </row>
    <row r="98" spans="1:51">
      <c r="A98" s="49">
        <f>Data!F224</f>
        <v>1888.9583333333171</v>
      </c>
      <c r="B98" s="53">
        <f t="shared" si="33"/>
        <v>0.40100000000000002</v>
      </c>
      <c r="C98" s="50">
        <f>1/Data!N224</f>
        <v>6.6904184097829902E-2</v>
      </c>
      <c r="D98" s="50">
        <f>Data!H224/100</f>
        <v>3.468333333333333E-2</v>
      </c>
      <c r="E98">
        <f>Data!K225/Data!K224</f>
        <v>1.0597143681630967</v>
      </c>
      <c r="F98">
        <f>Data!T225/Data!T224</f>
        <v>1.0403018500841259</v>
      </c>
      <c r="G98" s="49">
        <f>Data!E227</f>
        <v>7.8019419829999999</v>
      </c>
      <c r="H98" s="52">
        <v>0</v>
      </c>
      <c r="I98" s="52">
        <v>1</v>
      </c>
      <c r="J98" s="52">
        <v>0.6</v>
      </c>
      <c r="K98" s="54">
        <f t="shared" si="43"/>
        <v>0.66261227030770231</v>
      </c>
      <c r="L98" s="54">
        <f t="shared" si="56"/>
        <v>0.85</v>
      </c>
      <c r="M98" s="53">
        <f t="shared" si="57"/>
        <v>0.85</v>
      </c>
      <c r="N98" s="54" cm="1">
        <f t="array" ref="N98">stock_min(C98,O98)</f>
        <v>0.85</v>
      </c>
      <c r="O98" s="54" cm="1">
        <f t="array" ref="O98">stock_max(C98,D98)</f>
        <v>0.85</v>
      </c>
      <c r="P98" s="49">
        <f t="shared" si="34"/>
        <v>1888.9583333333171</v>
      </c>
      <c r="Q98" s="49">
        <f t="shared" si="48"/>
        <v>0.29629606295129446</v>
      </c>
      <c r="R98" s="49">
        <f t="shared" si="49"/>
        <v>0.23656167167041864</v>
      </c>
      <c r="S98" s="59">
        <f t="shared" si="30"/>
        <v>0.24930244468827395</v>
      </c>
      <c r="T98" s="59">
        <f t="shared" si="31"/>
        <v>0.24652500581282766</v>
      </c>
      <c r="U98" s="59">
        <f t="shared" si="32"/>
        <v>0.21323731426440368</v>
      </c>
      <c r="V98" s="59"/>
      <c r="W98" s="49">
        <f t="shared" si="50"/>
        <v>9.9720977875309577E-2</v>
      </c>
      <c r="X98" s="49">
        <f t="shared" si="51"/>
        <v>0.14958146681296436</v>
      </c>
      <c r="Y98" s="49">
        <f t="shared" si="52"/>
        <v>8.3174512023570416E-2</v>
      </c>
      <c r="Z98" s="49">
        <f t="shared" si="53"/>
        <v>0.16335049378925726</v>
      </c>
      <c r="AA98" s="49">
        <f t="shared" si="54"/>
        <v>3.1985597139660558E-2</v>
      </c>
      <c r="AB98" s="49">
        <f t="shared" si="55"/>
        <v>0.18125171712474311</v>
      </c>
      <c r="AC98" s="80">
        <f t="shared" si="35"/>
        <v>0.85</v>
      </c>
      <c r="AD98" s="80">
        <f t="shared" si="44"/>
        <v>0.85</v>
      </c>
      <c r="AE98" s="80">
        <f t="shared" si="45"/>
        <v>0.85</v>
      </c>
      <c r="AF98" s="54">
        <f>(Q98-MAX(Q$2:Q97))/MAX(Q$2:Q97)</f>
        <v>2.926075139920279E-2</v>
      </c>
      <c r="AG98" s="54">
        <f>(R98-MAX(R$2:R97))/MAX(R$2:R97)</f>
        <v>-3.9867288325647315E-2</v>
      </c>
      <c r="AH98" s="54">
        <f>(S98-MAX(S$2:S97))/MAX(S$2:S97)</f>
        <v>-5.1498949787330888E-3</v>
      </c>
      <c r="AI98" s="54">
        <f>(T98-MAX(T$2:T97))/MAX(T$2:T97)</f>
        <v>-1.0545732411603561E-2</v>
      </c>
      <c r="AJ98" s="54">
        <f>(U98-MAX(U$2:U97))/MAX(U$2:U97)</f>
        <v>-2.6782346141009005E-2</v>
      </c>
      <c r="AK98" s="54">
        <f t="shared" si="46"/>
        <v>1.7375151059103509</v>
      </c>
      <c r="AL98" s="71">
        <f t="shared" si="36"/>
        <v>1888.9583333333171</v>
      </c>
      <c r="AM98" s="49">
        <f t="shared" si="37"/>
        <v>1.7375151059103509</v>
      </c>
      <c r="AN98" s="49">
        <f t="shared" si="38"/>
        <v>3.6873648391542306</v>
      </c>
      <c r="AO98" s="49">
        <f t="shared" si="39"/>
        <v>2.8280724357861566</v>
      </c>
      <c r="AP98" s="49">
        <f t="shared" si="40"/>
        <v>2.957266941672172</v>
      </c>
      <c r="AQ98" s="49">
        <f t="shared" si="41"/>
        <v>3.3568210686476512</v>
      </c>
      <c r="AS98" s="49">
        <f t="shared" si="47"/>
        <v>-0.33054377050657946</v>
      </c>
      <c r="AT98" s="49">
        <f t="shared" si="42"/>
        <v>0.39955412697547921</v>
      </c>
      <c r="AU98" s="54">
        <f>(AM98-MAX(AM$3:AM98))/MAX(AM$3:AM98)</f>
        <v>-0.36732208517073928</v>
      </c>
      <c r="AV98" s="54">
        <f>(AN98-MAX(AN$3:AN98))/MAX(AN$3:AN98)</f>
        <v>-0.2346448942836431</v>
      </c>
      <c r="AW98" s="54">
        <f>(AO98-MAX(AO$3:AO98))/MAX(AO$3:AO98)</f>
        <v>-0.27685092319180049</v>
      </c>
      <c r="AX98" s="54">
        <f>(AP98-MAX(AP$3:AP98))/MAX(AP$3:AP98)</f>
        <v>-0.2694992013229876</v>
      </c>
      <c r="AY98" s="54">
        <f>(AQ98-MAX(AQ$3:AQ98))/MAX(AQ$3:AQ98)</f>
        <v>-0.24795732446122434</v>
      </c>
    </row>
    <row r="99" spans="1:51">
      <c r="A99" s="49">
        <f>Data!F225</f>
        <v>1889.0416666666504</v>
      </c>
      <c r="B99" s="53">
        <f t="shared" si="33"/>
        <v>0.45899999999999996</v>
      </c>
      <c r="C99" s="50">
        <f>1/Data!N225</f>
        <v>6.3281983094420416E-2</v>
      </c>
      <c r="D99" s="50">
        <f>Data!H225/100</f>
        <v>3.4500000000000003E-2</v>
      </c>
      <c r="E99">
        <f>Data!K226/Data!K225</f>
        <v>1.0273103977018938</v>
      </c>
      <c r="F99">
        <f>Data!T226/Data!T225</f>
        <v>1.0151694921833294</v>
      </c>
      <c r="G99" s="49">
        <f>Data!E228</f>
        <v>7.8019419829999999</v>
      </c>
      <c r="H99" s="52">
        <v>0</v>
      </c>
      <c r="I99" s="52">
        <v>1</v>
      </c>
      <c r="J99" s="52">
        <v>0.6</v>
      </c>
      <c r="K99" s="54">
        <f t="shared" si="43"/>
        <v>0.66261227030770231</v>
      </c>
      <c r="L99" s="54">
        <f t="shared" si="56"/>
        <v>0.85</v>
      </c>
      <c r="M99" s="53">
        <f t="shared" si="57"/>
        <v>0.85</v>
      </c>
      <c r="N99" s="54" cm="1">
        <f t="array" ref="N99">stock_min(C99,O99)</f>
        <v>0.85</v>
      </c>
      <c r="O99" s="54" cm="1">
        <f t="array" ref="O99">stock_max(C99,D99)</f>
        <v>0.85</v>
      </c>
      <c r="P99" s="49">
        <f t="shared" si="34"/>
        <v>1889.0416666666504</v>
      </c>
      <c r="Q99" s="49">
        <f t="shared" si="48"/>
        <v>0.30079072376218541</v>
      </c>
      <c r="R99" s="49">
        <f t="shared" si="49"/>
        <v>0.24302226500476259</v>
      </c>
      <c r="S99" s="59">
        <f t="shared" si="30"/>
        <v>0.25490029063016212</v>
      </c>
      <c r="T99" s="59">
        <f t="shared" si="31"/>
        <v>0.25224788787300684</v>
      </c>
      <c r="U99" s="59">
        <f t="shared" si="32"/>
        <v>0.21867257600902079</v>
      </c>
      <c r="V99" s="59"/>
      <c r="W99" s="49">
        <f t="shared" si="50"/>
        <v>0.10196011625206486</v>
      </c>
      <c r="X99" s="49">
        <f t="shared" si="51"/>
        <v>0.15294017437809726</v>
      </c>
      <c r="Y99" s="49">
        <f t="shared" si="52"/>
        <v>8.5105342209151044E-2</v>
      </c>
      <c r="Z99" s="49">
        <f t="shared" si="53"/>
        <v>0.16714254566385578</v>
      </c>
      <c r="AA99" s="49">
        <f t="shared" si="54"/>
        <v>3.2800886401353126E-2</v>
      </c>
      <c r="AB99" s="49">
        <f t="shared" si="55"/>
        <v>0.18587168960766767</v>
      </c>
      <c r="AC99" s="80">
        <f t="shared" si="35"/>
        <v>0.85</v>
      </c>
      <c r="AD99" s="80">
        <f t="shared" si="44"/>
        <v>0.85</v>
      </c>
      <c r="AE99" s="80">
        <f t="shared" si="45"/>
        <v>0.85</v>
      </c>
      <c r="AF99" s="54">
        <f>(Q99-MAX(Q$2:Q98))/MAX(Q$2:Q98)</f>
        <v>1.516949218332944E-2</v>
      </c>
      <c r="AG99" s="54">
        <f>(R99-MAX(R$2:R98))/MAX(R$2:R98)</f>
        <v>-1.3645682123223014E-2</v>
      </c>
      <c r="AH99" s="54">
        <f>(S99-MAX(S$2:S98))/MAX(S$2:S98)</f>
        <v>1.7188504591089736E-2</v>
      </c>
      <c r="AI99" s="54">
        <f>(T99-MAX(T$2:T98))/MAX(T$2:T98)</f>
        <v>1.2423661945286137E-2</v>
      </c>
      <c r="AJ99" s="54">
        <f>(U99-MAX(U$2:U98))/MAX(U$2:U98)</f>
        <v>-1.975746501290984E-3</v>
      </c>
      <c r="AK99" s="54">
        <f t="shared" si="46"/>
        <v>1.6970890453430236</v>
      </c>
      <c r="AL99" s="71">
        <f t="shared" si="36"/>
        <v>1889.0416666666504</v>
      </c>
      <c r="AM99" s="49">
        <f t="shared" si="37"/>
        <v>1.6970890453430236</v>
      </c>
      <c r="AN99" s="49">
        <f t="shared" si="38"/>
        <v>3.4629131050040947</v>
      </c>
      <c r="AO99" s="49">
        <f t="shared" si="39"/>
        <v>2.6981618133095879</v>
      </c>
      <c r="AP99" s="49">
        <f t="shared" si="40"/>
        <v>2.8144807751712122</v>
      </c>
      <c r="AQ99" s="49">
        <f t="shared" si="41"/>
        <v>3.171233592193579</v>
      </c>
      <c r="AS99" s="49">
        <f t="shared" si="47"/>
        <v>-0.29167951281051563</v>
      </c>
      <c r="AT99" s="49">
        <f t="shared" si="42"/>
        <v>0.35675281702236683</v>
      </c>
      <c r="AU99" s="54">
        <f>(AM99-MAX(AM$3:AM99))/MAX(AM$3:AM99)</f>
        <v>-0.38204234608674292</v>
      </c>
      <c r="AV99" s="54">
        <f>(AN99-MAX(AN$3:AN99))/MAX(AN$3:AN99)</f>
        <v>-0.2812324407326946</v>
      </c>
      <c r="AW99" s="54">
        <f>(AO99-MAX(AO$3:AO99))/MAX(AO$3:AO99)</f>
        <v>-0.31006957258802575</v>
      </c>
      <c r="AX99" s="54">
        <f>(AP99-MAX(AP$3:AP99))/MAX(AP$3:AP99)</f>
        <v>-0.30477008174273118</v>
      </c>
      <c r="AY99" s="54">
        <f>(AQ99-MAX(AQ$3:AQ99))/MAX(AQ$3:AQ99)</f>
        <v>-0.2895352636735869</v>
      </c>
    </row>
    <row r="100" spans="1:51">
      <c r="A100" s="49">
        <f>Data!F226</f>
        <v>1889.1249999999836</v>
      </c>
      <c r="B100" s="53">
        <f t="shared" si="33"/>
        <v>0.48399999999999999</v>
      </c>
      <c r="C100" s="50">
        <f>1/Data!N226</f>
        <v>6.1756145498876786E-2</v>
      </c>
      <c r="D100" s="50">
        <f>Data!H226/100</f>
        <v>3.4475000000000006E-2</v>
      </c>
      <c r="E100">
        <f>Data!K227/Data!K226</f>
        <v>0.99480840066986176</v>
      </c>
      <c r="F100">
        <f>Data!T227/Data!T226</f>
        <v>1.0153158302081637</v>
      </c>
      <c r="G100" s="49">
        <f>Data!E229</f>
        <v>7.6116519010000001</v>
      </c>
      <c r="H100" s="52">
        <v>0</v>
      </c>
      <c r="I100" s="52">
        <v>1</v>
      </c>
      <c r="J100" s="52">
        <v>0.6</v>
      </c>
      <c r="K100" s="54">
        <f t="shared" si="43"/>
        <v>0.66261227030770231</v>
      </c>
      <c r="L100" s="54">
        <f t="shared" si="56"/>
        <v>0.85</v>
      </c>
      <c r="M100" s="53">
        <f t="shared" si="57"/>
        <v>0.85</v>
      </c>
      <c r="N100" s="54" cm="1">
        <f t="array" ref="N100">stock_min(C100,O100)</f>
        <v>0.85</v>
      </c>
      <c r="O100" s="54" cm="1">
        <f t="array" ref="O100">stock_max(C100,D100)</f>
        <v>0.85</v>
      </c>
      <c r="P100" s="49">
        <f t="shared" si="34"/>
        <v>1889.1249999999836</v>
      </c>
      <c r="Q100" s="49">
        <f t="shared" si="48"/>
        <v>0.3053975834155177</v>
      </c>
      <c r="R100" s="49">
        <f t="shared" si="49"/>
        <v>0.24176059077655518</v>
      </c>
      <c r="S100" s="59">
        <f t="shared" si="30"/>
        <v>0.2556678903518308</v>
      </c>
      <c r="T100" s="59">
        <f t="shared" si="31"/>
        <v>0.2526836097159838</v>
      </c>
      <c r="U100" s="59">
        <f t="shared" si="32"/>
        <v>0.21820997747656237</v>
      </c>
      <c r="V100" s="59"/>
      <c r="W100" s="49">
        <f t="shared" si="50"/>
        <v>0.10226715614073233</v>
      </c>
      <c r="X100" s="49">
        <f t="shared" si="51"/>
        <v>0.15340073421109848</v>
      </c>
      <c r="Y100" s="49">
        <f t="shared" si="52"/>
        <v>8.525234941253039E-2</v>
      </c>
      <c r="Z100" s="49">
        <f t="shared" si="53"/>
        <v>0.16743126030345343</v>
      </c>
      <c r="AA100" s="49">
        <f t="shared" si="54"/>
        <v>3.2731496621484363E-2</v>
      </c>
      <c r="AB100" s="49">
        <f t="shared" si="55"/>
        <v>0.18547848085507801</v>
      </c>
      <c r="AC100" s="80">
        <f t="shared" si="35"/>
        <v>0.85</v>
      </c>
      <c r="AD100" s="80">
        <f t="shared" si="44"/>
        <v>0.85</v>
      </c>
      <c r="AE100" s="80">
        <f t="shared" si="45"/>
        <v>0.85</v>
      </c>
      <c r="AF100" s="54">
        <f>(Q100-MAX(Q$2:Q99))/MAX(Q$2:Q99)</f>
        <v>1.531583020816368E-2</v>
      </c>
      <c r="AG100" s="54">
        <f>(R100-MAX(R$2:R99))/MAX(R$2:R99)</f>
        <v>-1.8766438539191101E-2</v>
      </c>
      <c r="AH100" s="54">
        <f>(S100-MAX(S$2:S99))/MAX(S$2:S99)</f>
        <v>3.0113724851824376E-3</v>
      </c>
      <c r="AI100" s="54">
        <f>(T100-MAX(T$2:T99))/MAX(T$2:T99)</f>
        <v>1.7273557636142761E-3</v>
      </c>
      <c r="AJ100" s="54">
        <f>(U100-MAX(U$2:U99))/MAX(U$2:U99)</f>
        <v>-4.0870517387953265E-3</v>
      </c>
      <c r="AK100" s="54">
        <f t="shared" si="46"/>
        <v>1.6750182816143246</v>
      </c>
      <c r="AL100" s="71">
        <f t="shared" si="36"/>
        <v>1889.1249999999836</v>
      </c>
      <c r="AM100" s="49">
        <f t="shared" si="37"/>
        <v>1.6750182816143246</v>
      </c>
      <c r="AN100" s="49">
        <f t="shared" si="38"/>
        <v>3.5419681492883566</v>
      </c>
      <c r="AO100" s="49">
        <f t="shared" si="39"/>
        <v>2.720609354217848</v>
      </c>
      <c r="AP100" s="49">
        <f t="shared" si="40"/>
        <v>2.8442440817726378</v>
      </c>
      <c r="AQ100" s="49">
        <f t="shared" si="41"/>
        <v>3.2262863489206359</v>
      </c>
      <c r="AS100" s="49">
        <f t="shared" si="47"/>
        <v>-0.31568180036772064</v>
      </c>
      <c r="AT100" s="49">
        <f t="shared" si="42"/>
        <v>0.38204226714799816</v>
      </c>
      <c r="AU100" s="54">
        <f>(AM100-MAX(AM$3:AM100))/MAX(AM$3:AM100)</f>
        <v>-0.39007892932395538</v>
      </c>
      <c r="AV100" s="54">
        <f>(AN100-MAX(AN$3:AN100))/MAX(AN$3:AN100)</f>
        <v>-0.26482365440021149</v>
      </c>
      <c r="AW100" s="54">
        <f>(AO100-MAX(AO$3:AO100))/MAX(AO$3:AO100)</f>
        <v>-0.30432964942374868</v>
      </c>
      <c r="AX100" s="54">
        <f>(AP100-MAX(AP$3:AP100))/MAX(AP$3:AP100)</f>
        <v>-0.29741798277011822</v>
      </c>
      <c r="AY100" s="54">
        <f>(AQ100-MAX(AQ$3:AQ100))/MAX(AQ$3:AQ100)</f>
        <v>-0.27720156413520769</v>
      </c>
    </row>
    <row r="101" spans="1:51">
      <c r="A101" s="49">
        <f>Data!F227</f>
        <v>1889.2083333333169</v>
      </c>
      <c r="B101" s="53">
        <f t="shared" si="33"/>
        <v>0.47699999999999998</v>
      </c>
      <c r="C101" s="50">
        <f>1/Data!N227</f>
        <v>6.2246945311588829E-2</v>
      </c>
      <c r="D101" s="50">
        <f>Data!H227/100</f>
        <v>3.4450000000000001E-2</v>
      </c>
      <c r="E101">
        <f>Data!K228/Data!K227</f>
        <v>1.0017132305716121</v>
      </c>
      <c r="F101">
        <f>Data!T228/Data!T227</f>
        <v>1.0030806115904525</v>
      </c>
      <c r="G101" s="49">
        <f>Data!E230</f>
        <v>7.6116519010000001</v>
      </c>
      <c r="H101" s="52">
        <v>0</v>
      </c>
      <c r="I101" s="52">
        <v>1</v>
      </c>
      <c r="J101" s="52">
        <v>0.6</v>
      </c>
      <c r="K101" s="54">
        <f t="shared" si="43"/>
        <v>0.66261227030770231</v>
      </c>
      <c r="L101" s="54">
        <f t="shared" si="56"/>
        <v>0.85</v>
      </c>
      <c r="M101" s="53">
        <f t="shared" si="57"/>
        <v>0.85</v>
      </c>
      <c r="N101" s="54" cm="1">
        <f t="array" ref="N101">stock_min(C101,O101)</f>
        <v>0.85</v>
      </c>
      <c r="O101" s="54" cm="1">
        <f t="array" ref="O101">stock_max(C101,D101)</f>
        <v>0.85</v>
      </c>
      <c r="P101" s="49">
        <f t="shared" si="34"/>
        <v>1889.2083333333169</v>
      </c>
      <c r="Q101" s="49">
        <f t="shared" si="48"/>
        <v>0.30633839475068375</v>
      </c>
      <c r="R101" s="49">
        <f t="shared" si="49"/>
        <v>0.24217478241168458</v>
      </c>
      <c r="S101" s="59">
        <f t="shared" si="30"/>
        <v>0.25624574656591875</v>
      </c>
      <c r="T101" s="59">
        <f t="shared" si="31"/>
        <v>0.25323308744549278</v>
      </c>
      <c r="U101" s="59">
        <f t="shared" si="32"/>
        <v>0.21862857790820445</v>
      </c>
      <c r="V101" s="59"/>
      <c r="W101" s="49">
        <f t="shared" si="50"/>
        <v>0.1024982986263675</v>
      </c>
      <c r="X101" s="49">
        <f t="shared" si="51"/>
        <v>0.15374744793955125</v>
      </c>
      <c r="Y101" s="49">
        <f t="shared" si="52"/>
        <v>8.5437736456205907E-2</v>
      </c>
      <c r="Z101" s="49">
        <f t="shared" si="53"/>
        <v>0.16779535098928688</v>
      </c>
      <c r="AA101" s="49">
        <f t="shared" si="54"/>
        <v>3.2794286686230675E-2</v>
      </c>
      <c r="AB101" s="49">
        <f t="shared" si="55"/>
        <v>0.18583429122197379</v>
      </c>
      <c r="AC101" s="80">
        <f t="shared" si="35"/>
        <v>0.85</v>
      </c>
      <c r="AD101" s="80">
        <f t="shared" si="44"/>
        <v>0.85</v>
      </c>
      <c r="AE101" s="80">
        <f t="shared" si="45"/>
        <v>0.85</v>
      </c>
      <c r="AF101" s="54">
        <f>(Q101-MAX(Q$2:Q100))/MAX(Q$2:Q100)</f>
        <v>3.0806115904525636E-3</v>
      </c>
      <c r="AG101" s="54">
        <f>(R101-MAX(R$2:R100))/MAX(R$2:R100)</f>
        <v>-1.7085359203804603E-2</v>
      </c>
      <c r="AH101" s="54">
        <f>(S101-MAX(S$2:S100))/MAX(S$2:S100)</f>
        <v>2.2601829791482823E-3</v>
      </c>
      <c r="AI101" s="54">
        <f>(T101-MAX(T$2:T100))/MAX(T$2:T100)</f>
        <v>2.1745681491830288E-3</v>
      </c>
      <c r="AJ101" s="54">
        <f>(U101-MAX(U$2:U100))/MAX(U$2:U100)</f>
        <v>-2.1765543598895034E-3</v>
      </c>
      <c r="AK101" s="54">
        <f t="shared" si="46"/>
        <v>1.6389224590597296</v>
      </c>
      <c r="AL101" s="71">
        <f t="shared" si="36"/>
        <v>1889.2083333333169</v>
      </c>
      <c r="AM101" s="49">
        <f t="shared" si="37"/>
        <v>1.6389224590597296</v>
      </c>
      <c r="AN101" s="49">
        <f t="shared" si="38"/>
        <v>3.6316843550335371</v>
      </c>
      <c r="AO101" s="49">
        <f t="shared" si="39"/>
        <v>2.7384634443723752</v>
      </c>
      <c r="AP101" s="49">
        <f t="shared" si="40"/>
        <v>2.8712609414410726</v>
      </c>
      <c r="AQ101" s="49">
        <f t="shared" si="41"/>
        <v>3.2852934257221578</v>
      </c>
      <c r="AS101" s="49">
        <f t="shared" si="47"/>
        <v>-0.34639092931137938</v>
      </c>
      <c r="AT101" s="49">
        <f t="shared" si="42"/>
        <v>0.41403248428108519</v>
      </c>
      <c r="AU101" s="54">
        <f>(AM101-MAX(AM$3:AM101))/MAX(AM$3:AM101)</f>
        <v>-0.40322242929710983</v>
      </c>
      <c r="AV101" s="54">
        <f>(AN101-MAX(AN$3:AN101))/MAX(AN$3:AN101)</f>
        <v>-0.24620202103118402</v>
      </c>
      <c r="AW101" s="54">
        <f>(AO101-MAX(AO$3:AO101))/MAX(AO$3:AO101)</f>
        <v>-0.29976428941064576</v>
      </c>
      <c r="AX101" s="54">
        <f>(AP101-MAX(AP$3:AP101))/MAX(AP$3:AP101)</f>
        <v>-0.29074430807155455</v>
      </c>
      <c r="AY101" s="54">
        <f>(AQ101-MAX(AQ$3:AQ101))/MAX(AQ$3:AQ101)</f>
        <v>-0.26398196171790755</v>
      </c>
    </row>
    <row r="102" spans="1:51">
      <c r="A102" s="49">
        <f>Data!F228</f>
        <v>1889.2916666666501</v>
      </c>
      <c r="B102" s="53">
        <f t="shared" si="33"/>
        <v>0.47599999999999998</v>
      </c>
      <c r="C102" s="50">
        <f>1/Data!N228</f>
        <v>6.2304890157173706E-2</v>
      </c>
      <c r="D102" s="50">
        <f>Data!H228/100</f>
        <v>3.4424999999999997E-2</v>
      </c>
      <c r="E102">
        <f>Data!K229/Data!K228</f>
        <v>1.0564259132747984</v>
      </c>
      <c r="F102">
        <f>Data!T229/Data!T228</f>
        <v>1.0281553565752739</v>
      </c>
      <c r="G102" s="49">
        <f>Data!E231</f>
        <v>7.6116519010000001</v>
      </c>
      <c r="H102" s="52">
        <v>0</v>
      </c>
      <c r="I102" s="52">
        <v>1</v>
      </c>
      <c r="J102" s="52">
        <v>0.6</v>
      </c>
      <c r="K102" s="54">
        <f t="shared" si="43"/>
        <v>0.66261227030770231</v>
      </c>
      <c r="L102" s="54">
        <f t="shared" si="56"/>
        <v>0.85</v>
      </c>
      <c r="M102" s="53">
        <f t="shared" si="57"/>
        <v>0.85</v>
      </c>
      <c r="N102" s="54" cm="1">
        <f t="array" ref="N102">stock_min(C102,O102)</f>
        <v>0.85</v>
      </c>
      <c r="O102" s="54" cm="1">
        <f t="array" ref="O102">stock_max(C102,D102)</f>
        <v>0.85</v>
      </c>
      <c r="P102" s="49">
        <f t="shared" si="34"/>
        <v>1889.2916666666501</v>
      </c>
      <c r="Q102" s="49">
        <f t="shared" si="48"/>
        <v>0.31496346148758625</v>
      </c>
      <c r="R102" s="49">
        <f t="shared" si="49"/>
        <v>0.25583971568138947</v>
      </c>
      <c r="S102" s="59">
        <f t="shared" si="30"/>
        <v>0.26780696287576172</v>
      </c>
      <c r="T102" s="59">
        <f t="shared" si="31"/>
        <v>0.26510662330323742</v>
      </c>
      <c r="U102" s="59">
        <f t="shared" si="32"/>
        <v>0.23003778234346176</v>
      </c>
      <c r="V102" s="59"/>
      <c r="W102" s="49">
        <f t="shared" si="50"/>
        <v>0.1071227851503047</v>
      </c>
      <c r="X102" s="49">
        <f t="shared" si="51"/>
        <v>0.16068417772545704</v>
      </c>
      <c r="Y102" s="49">
        <f t="shared" si="52"/>
        <v>8.9443721762670458E-2</v>
      </c>
      <c r="Z102" s="49">
        <f t="shared" si="53"/>
        <v>0.17566290154056696</v>
      </c>
      <c r="AA102" s="49">
        <f t="shared" si="54"/>
        <v>3.4505667351519269E-2</v>
      </c>
      <c r="AB102" s="49">
        <f t="shared" si="55"/>
        <v>0.19553211499194248</v>
      </c>
      <c r="AC102" s="80">
        <f t="shared" si="35"/>
        <v>0.85</v>
      </c>
      <c r="AD102" s="80">
        <f t="shared" si="44"/>
        <v>0.85</v>
      </c>
      <c r="AE102" s="80">
        <f t="shared" si="45"/>
        <v>0.85</v>
      </c>
      <c r="AF102" s="54">
        <f>(Q102-MAX(Q$2:Q101))/MAX(Q$2:Q101)</f>
        <v>2.8155356575273842E-2</v>
      </c>
      <c r="AG102" s="54">
        <f>(R102-MAX(R$2:R101))/MAX(R$2:R101)</f>
        <v>3.8376497074291145E-2</v>
      </c>
      <c r="AH102" s="54">
        <f>(S102-MAX(S$2:S101))/MAX(S$2:S101)</f>
        <v>4.511769059498854E-2</v>
      </c>
      <c r="AI102" s="54">
        <f>(T102-MAX(T$2:T101))/MAX(T$2:T101)</f>
        <v>4.6887774332808566E-2</v>
      </c>
      <c r="AJ102" s="54">
        <f>(U102-MAX(U$2:U101))/MAX(U$2:U101)</f>
        <v>4.9895191202947359E-2</v>
      </c>
      <c r="AK102" s="54">
        <f t="shared" si="46"/>
        <v>1.5811388847441812</v>
      </c>
      <c r="AL102" s="71">
        <f t="shared" si="36"/>
        <v>1889.2916666666501</v>
      </c>
      <c r="AM102" s="49">
        <f t="shared" si="37"/>
        <v>1.5811388847441812</v>
      </c>
      <c r="AN102" s="49">
        <f t="shared" si="38"/>
        <v>3.528477590577789</v>
      </c>
      <c r="AO102" s="49">
        <f t="shared" si="39"/>
        <v>2.6532712658765281</v>
      </c>
      <c r="AP102" s="49">
        <f t="shared" si="40"/>
        <v>2.7831579888337523</v>
      </c>
      <c r="AQ102" s="49">
        <f t="shared" si="41"/>
        <v>3.1886374802681123</v>
      </c>
      <c r="AS102" s="49">
        <f t="shared" si="47"/>
        <v>-0.33984011030967665</v>
      </c>
      <c r="AT102" s="49">
        <f t="shared" si="42"/>
        <v>0.40547949143436002</v>
      </c>
      <c r="AU102" s="54">
        <f>(AM102-MAX(AM$3:AM102))/MAX(AM$3:AM102)</f>
        <v>-0.4242630471225235</v>
      </c>
      <c r="AV102" s="54">
        <f>(AN102-MAX(AN$3:AN102))/MAX(AN$3:AN102)</f>
        <v>-0.26762377547270821</v>
      </c>
      <c r="AW102" s="54">
        <f>(AO102-MAX(AO$3:AO102))/MAX(AO$3:AO102)</f>
        <v>-0.32154825945716459</v>
      </c>
      <c r="AX102" s="54">
        <f>(AP102-MAX(AP$3:AP102))/MAX(AP$3:AP102)</f>
        <v>-0.31250740166940838</v>
      </c>
      <c r="AY102" s="54">
        <f>(AQ102-MAX(AQ$3:AQ102))/MAX(AQ$3:AQ102)</f>
        <v>-0.28563619777621324</v>
      </c>
    </row>
    <row r="103" spans="1:51">
      <c r="A103" s="49">
        <f>Data!F229</f>
        <v>1889.3749999999834</v>
      </c>
      <c r="B103" s="53">
        <f t="shared" si="33"/>
        <v>0.53400000000000003</v>
      </c>
      <c r="C103" s="50">
        <f>1/Data!N229</f>
        <v>5.911765338285202E-2</v>
      </c>
      <c r="D103" s="50">
        <f>Data!H229/100</f>
        <v>3.4400000000000007E-2</v>
      </c>
      <c r="E103">
        <f>Data!K230/Data!K229</f>
        <v>1.0204417293233083</v>
      </c>
      <c r="F103">
        <f>Data!T230/Data!T229</f>
        <v>1.0030764942858854</v>
      </c>
      <c r="G103" s="49">
        <f>Data!E232</f>
        <v>7.6116519010000001</v>
      </c>
      <c r="H103" s="52">
        <v>0</v>
      </c>
      <c r="I103" s="52">
        <v>1</v>
      </c>
      <c r="J103" s="52">
        <v>0.6</v>
      </c>
      <c r="K103" s="54">
        <f t="shared" si="43"/>
        <v>0.66261227030770231</v>
      </c>
      <c r="L103" s="54">
        <f t="shared" si="56"/>
        <v>0.85</v>
      </c>
      <c r="M103" s="53">
        <f t="shared" si="57"/>
        <v>0.85</v>
      </c>
      <c r="N103" s="54" cm="1">
        <f t="array" ref="N103">stock_min(C103,O103)</f>
        <v>0.85</v>
      </c>
      <c r="O103" s="54" cm="1">
        <f t="array" ref="O103">stock_max(C103,D103)</f>
        <v>0.85</v>
      </c>
      <c r="P103" s="49">
        <f t="shared" si="34"/>
        <v>1889.3749999999834</v>
      </c>
      <c r="Q103" s="49">
        <f t="shared" si="48"/>
        <v>0.31593244477711552</v>
      </c>
      <c r="R103" s="49">
        <f t="shared" si="49"/>
        <v>0.26106952189950061</v>
      </c>
      <c r="S103" s="59">
        <f t="shared" si="30"/>
        <v>0.27142118797976694</v>
      </c>
      <c r="T103" s="59">
        <f t="shared" si="31"/>
        <v>0.26897264988758784</v>
      </c>
      <c r="U103" s="59">
        <f t="shared" si="32"/>
        <v>0.23414095340057867</v>
      </c>
      <c r="V103" s="59"/>
      <c r="W103" s="49">
        <f t="shared" si="50"/>
        <v>0.10856847519190678</v>
      </c>
      <c r="X103" s="49">
        <f t="shared" si="51"/>
        <v>0.16285271278786015</v>
      </c>
      <c r="Y103" s="49">
        <f t="shared" si="52"/>
        <v>9.0748071694894517E-2</v>
      </c>
      <c r="Z103" s="49">
        <f t="shared" si="53"/>
        <v>0.17822457819269333</v>
      </c>
      <c r="AA103" s="49">
        <f t="shared" si="54"/>
        <v>3.5121143010086807E-2</v>
      </c>
      <c r="AB103" s="49">
        <f t="shared" si="55"/>
        <v>0.19901981039049185</v>
      </c>
      <c r="AC103" s="80">
        <f t="shared" si="35"/>
        <v>0.85</v>
      </c>
      <c r="AD103" s="80">
        <f t="shared" si="44"/>
        <v>0.85</v>
      </c>
      <c r="AE103" s="80">
        <f t="shared" si="45"/>
        <v>0.85</v>
      </c>
      <c r="AF103" s="54">
        <f>(Q103-MAX(Q$2:Q102))/MAX(Q$2:Q102)</f>
        <v>3.0764942858854728E-3</v>
      </c>
      <c r="AG103" s="54">
        <f>(R103-MAX(R$2:R102))/MAX(R$2:R102)</f>
        <v>2.0441729323308403E-2</v>
      </c>
      <c r="AH103" s="54">
        <f>(S103-MAX(S$2:S102))/MAX(S$2:S102)</f>
        <v>1.3495635308339218E-2</v>
      </c>
      <c r="AI103" s="54">
        <f>(T103-MAX(T$2:T102))/MAX(T$2:T102)</f>
        <v>1.4582912098459114E-2</v>
      </c>
      <c r="AJ103" s="54">
        <f>(U103-MAX(U$2:U102))/MAX(U$2:U102)</f>
        <v>1.7836944067694944E-2</v>
      </c>
      <c r="AK103" s="54">
        <f t="shared" si="46"/>
        <v>1.5637104468442209</v>
      </c>
      <c r="AL103" s="71">
        <f t="shared" si="36"/>
        <v>1889.3749999999834</v>
      </c>
      <c r="AM103" s="49">
        <f t="shared" si="37"/>
        <v>1.5637104468442209</v>
      </c>
      <c r="AN103" s="49">
        <f t="shared" si="38"/>
        <v>3.4957244907993448</v>
      </c>
      <c r="AO103" s="49">
        <f t="shared" si="39"/>
        <v>2.6268143579075502</v>
      </c>
      <c r="AP103" s="49">
        <f t="shared" si="40"/>
        <v>2.7557077888256267</v>
      </c>
      <c r="AQ103" s="49">
        <f t="shared" si="41"/>
        <v>3.158218682585674</v>
      </c>
      <c r="AS103" s="49">
        <f t="shared" si="47"/>
        <v>-0.33750580821367082</v>
      </c>
      <c r="AT103" s="49">
        <f t="shared" si="42"/>
        <v>0.40251089376004723</v>
      </c>
      <c r="AU103" s="54">
        <f>(AM103-MAX(AM$3:AM103))/MAX(AM$3:AM103)</f>
        <v>-0.4306092295020435</v>
      </c>
      <c r="AV103" s="54">
        <f>(AN103-MAX(AN$3:AN103))/MAX(AN$3:AN103)</f>
        <v>-0.27442205913514595</v>
      </c>
      <c r="AW103" s="54">
        <f>(AO103-MAX(AO$3:AO103))/MAX(AO$3:AO103)</f>
        <v>-0.32831339330977305</v>
      </c>
      <c r="AX103" s="54">
        <f>(AP103-MAX(AP$3:AP103))/MAX(AP$3:AP103)</f>
        <v>-0.31928811961786685</v>
      </c>
      <c r="AY103" s="54">
        <f>(AQ103-MAX(AQ$3:AQ103))/MAX(AQ$3:AQ103)</f>
        <v>-0.29245104835297925</v>
      </c>
    </row>
    <row r="104" spans="1:51">
      <c r="A104" s="49">
        <f>Data!F230</f>
        <v>1889.4583333333167</v>
      </c>
      <c r="B104" s="53">
        <f t="shared" si="33"/>
        <v>0.55200000000000005</v>
      </c>
      <c r="C104" s="50">
        <f>1/Data!N230</f>
        <v>5.8074360109419187E-2</v>
      </c>
      <c r="D104" s="50">
        <f>Data!H230/100</f>
        <v>3.4375000000000003E-2</v>
      </c>
      <c r="E104">
        <f>Data!K231/Data!K230</f>
        <v>0.98312076401725179</v>
      </c>
      <c r="F104">
        <f>Data!T231/Data!T230</f>
        <v>1.0030744356396279</v>
      </c>
      <c r="G104" s="49">
        <f>Data!E233</f>
        <v>7.7067928930000003</v>
      </c>
      <c r="H104" s="52">
        <v>0</v>
      </c>
      <c r="I104" s="52">
        <v>1</v>
      </c>
      <c r="J104" s="52">
        <v>0.6</v>
      </c>
      <c r="K104" s="54">
        <f t="shared" si="43"/>
        <v>0.66261227030770231</v>
      </c>
      <c r="L104" s="54">
        <f t="shared" si="56"/>
        <v>0.85</v>
      </c>
      <c r="M104" s="53">
        <f t="shared" si="57"/>
        <v>0.85</v>
      </c>
      <c r="N104" s="54" cm="1">
        <f t="array" ref="N104">stock_min(C104,O104)</f>
        <v>0.85</v>
      </c>
      <c r="O104" s="54" cm="1">
        <f t="array" ref="O104">stock_max(C104,D104)</f>
        <v>0.85</v>
      </c>
      <c r="P104" s="49">
        <f t="shared" si="34"/>
        <v>1889.4583333333167</v>
      </c>
      <c r="Q104" s="49">
        <f t="shared" si="48"/>
        <v>0.31690375874505305</v>
      </c>
      <c r="R104" s="49">
        <f t="shared" si="49"/>
        <v>0.2566628678314557</v>
      </c>
      <c r="S104" s="59">
        <f t="shared" si="30"/>
        <v>0.26900614539965995</v>
      </c>
      <c r="T104" s="59">
        <f t="shared" si="31"/>
        <v>0.26624335428019391</v>
      </c>
      <c r="U104" s="59">
        <f t="shared" si="32"/>
        <v>0.2308896287495304</v>
      </c>
      <c r="V104" s="59"/>
      <c r="W104" s="49">
        <f t="shared" si="50"/>
        <v>0.10760245815986398</v>
      </c>
      <c r="X104" s="49">
        <f t="shared" si="51"/>
        <v>0.16140368723979595</v>
      </c>
      <c r="Y104" s="49">
        <f t="shared" si="52"/>
        <v>8.9827240846256706E-2</v>
      </c>
      <c r="Z104" s="49">
        <f t="shared" si="53"/>
        <v>0.17641611343393721</v>
      </c>
      <c r="AA104" s="49">
        <f t="shared" si="54"/>
        <v>3.4633444312429568E-2</v>
      </c>
      <c r="AB104" s="49">
        <f t="shared" si="55"/>
        <v>0.19625618443710083</v>
      </c>
      <c r="AC104" s="80">
        <f t="shared" si="35"/>
        <v>0.85</v>
      </c>
      <c r="AD104" s="80">
        <f t="shared" si="44"/>
        <v>0.85</v>
      </c>
      <c r="AE104" s="80">
        <f t="shared" si="45"/>
        <v>0.85</v>
      </c>
      <c r="AF104" s="54">
        <f>(Q104-MAX(Q$2:Q103))/MAX(Q$2:Q103)</f>
        <v>3.0744356396278992E-3</v>
      </c>
      <c r="AG104" s="54">
        <f>(R104-MAX(R$2:R103))/MAX(R$2:R103)</f>
        <v>-1.6879235982748174E-2</v>
      </c>
      <c r="AH104" s="54">
        <f>(S104-MAX(S$2:S103))/MAX(S$2:S103)</f>
        <v>-8.8977673337979259E-3</v>
      </c>
      <c r="AI104" s="54">
        <f>(T104-MAX(T$2:T103))/MAX(T$2:T103)</f>
        <v>-1.0147112015049085E-2</v>
      </c>
      <c r="AJ104" s="54">
        <f>(U104-MAX(U$2:U103))/MAX(U$2:U103)</f>
        <v>-1.3886185239391937E-2</v>
      </c>
      <c r="AK104" s="54">
        <f t="shared" si="46"/>
        <v>1.5622781384403877</v>
      </c>
      <c r="AL104" s="71">
        <f t="shared" si="36"/>
        <v>1889.4583333333167</v>
      </c>
      <c r="AM104" s="49">
        <f t="shared" si="37"/>
        <v>1.5622781384403877</v>
      </c>
      <c r="AN104" s="49">
        <f t="shared" si="38"/>
        <v>3.6193378951642319</v>
      </c>
      <c r="AO104" s="49">
        <f t="shared" si="39"/>
        <v>2.6811240411464845</v>
      </c>
      <c r="AP104" s="49">
        <f t="shared" si="40"/>
        <v>2.818974206716276</v>
      </c>
      <c r="AQ104" s="49">
        <f t="shared" si="41"/>
        <v>3.2524161160213256</v>
      </c>
      <c r="AS104" s="49">
        <f t="shared" si="47"/>
        <v>-0.36692177914290625</v>
      </c>
      <c r="AT104" s="49">
        <f t="shared" si="42"/>
        <v>0.43344190930504967</v>
      </c>
      <c r="AU104" s="54">
        <f>(AM104-MAX(AM$3:AM104))/MAX(AM$3:AM104)</f>
        <v>-0.43113077310833914</v>
      </c>
      <c r="AV104" s="54">
        <f>(AN104-MAX(AN$3:AN104))/MAX(AN$3:AN104)</f>
        <v>-0.24876467119212181</v>
      </c>
      <c r="AW104" s="54">
        <f>(AO104-MAX(AO$3:AO104))/MAX(AO$3:AO104)</f>
        <v>-0.31442619692858714</v>
      </c>
      <c r="AX104" s="54">
        <f>(AP104-MAX(AP$3:AP104))/MAX(AP$3:AP104)</f>
        <v>-0.30366011926818581</v>
      </c>
      <c r="AY104" s="54">
        <f>(AQ104-MAX(AQ$3:AQ104))/MAX(AQ$3:AQ104)</f>
        <v>-0.27134760303339522</v>
      </c>
    </row>
    <row r="105" spans="1:51">
      <c r="A105" s="49">
        <f>Data!F231</f>
        <v>1889.5416666666499</v>
      </c>
      <c r="B105" s="53">
        <f t="shared" si="33"/>
        <v>0.53100000000000003</v>
      </c>
      <c r="C105" s="50">
        <f>1/Data!N231</f>
        <v>5.9209384813397832E-2</v>
      </c>
      <c r="D105" s="50">
        <f>Data!H231/100</f>
        <v>3.4350000000000006E-2</v>
      </c>
      <c r="E105">
        <f>Data!K232/Data!K231</f>
        <v>1.0167185534591197</v>
      </c>
      <c r="F105">
        <f>Data!T232/Data!T231</f>
        <v>1.003072376997389</v>
      </c>
      <c r="G105" s="49">
        <f>Data!E234</f>
        <v>7.7067928930000003</v>
      </c>
      <c r="H105" s="52">
        <v>0</v>
      </c>
      <c r="I105" s="52">
        <v>1</v>
      </c>
      <c r="J105" s="52">
        <v>0.6</v>
      </c>
      <c r="K105" s="54">
        <f t="shared" si="43"/>
        <v>0.66261227030770231</v>
      </c>
      <c r="L105" s="54">
        <f t="shared" si="56"/>
        <v>0.85</v>
      </c>
      <c r="M105" s="53">
        <f t="shared" si="57"/>
        <v>0.85</v>
      </c>
      <c r="N105" s="54" cm="1">
        <f t="array" ref="N105">stock_min(C105,O105)</f>
        <v>0.85</v>
      </c>
      <c r="O105" s="54" cm="1">
        <f t="array" ref="O105">stock_max(C105,D105)</f>
        <v>0.85</v>
      </c>
      <c r="P105" s="49">
        <f t="shared" si="34"/>
        <v>1889.5416666666499</v>
      </c>
      <c r="Q105" s="49">
        <f t="shared" si="48"/>
        <v>0.31787740656380747</v>
      </c>
      <c r="R105" s="49">
        <f t="shared" si="49"/>
        <v>0.26095389970826688</v>
      </c>
      <c r="S105" s="59">
        <f t="shared" si="30"/>
        <v>0.27203517689059037</v>
      </c>
      <c r="T105" s="59">
        <f t="shared" si="31"/>
        <v>0.26946875965220429</v>
      </c>
      <c r="U105" s="59">
        <f t="shared" si="32"/>
        <v>0.23427715525837078</v>
      </c>
      <c r="V105" s="59"/>
      <c r="W105" s="49">
        <f t="shared" si="50"/>
        <v>0.10881407075623616</v>
      </c>
      <c r="X105" s="49">
        <f t="shared" si="51"/>
        <v>0.16322110613435423</v>
      </c>
      <c r="Y105" s="49">
        <f t="shared" si="52"/>
        <v>9.0915453042056629E-2</v>
      </c>
      <c r="Z105" s="49">
        <f t="shared" si="53"/>
        <v>0.17855330661014765</v>
      </c>
      <c r="AA105" s="49">
        <f t="shared" si="54"/>
        <v>3.5141573288755626E-2</v>
      </c>
      <c r="AB105" s="49">
        <f t="shared" si="55"/>
        <v>0.19913558196961517</v>
      </c>
      <c r="AC105" s="80">
        <f t="shared" si="35"/>
        <v>0.85</v>
      </c>
      <c r="AD105" s="80">
        <f t="shared" si="44"/>
        <v>0.85</v>
      </c>
      <c r="AE105" s="80">
        <f t="shared" si="45"/>
        <v>0.85</v>
      </c>
      <c r="AF105" s="54">
        <f>(Q105-MAX(Q$2:Q104))/MAX(Q$2:Q104)</f>
        <v>3.0723769973890168E-3</v>
      </c>
      <c r="AG105" s="54">
        <f>(R105-MAX(R$2:R104))/MAX(R$2:R104)</f>
        <v>-4.4287893275509203E-4</v>
      </c>
      <c r="AH105" s="54">
        <f>(S105-MAX(S$2:S104))/MAX(S$2:S104)</f>
        <v>2.262125943053481E-3</v>
      </c>
      <c r="AI105" s="54">
        <f>(T105-MAX(T$2:T104))/MAX(T$2:T104)</f>
        <v>1.8444617503816391E-3</v>
      </c>
      <c r="AJ105" s="54">
        <f>(U105-MAX(U$2:U104))/MAX(U$2:U104)</f>
        <v>5.8170882032370231E-4</v>
      </c>
      <c r="AK105" s="54">
        <f t="shared" si="46"/>
        <v>1.5452556417166468</v>
      </c>
      <c r="AL105" s="71">
        <f t="shared" si="36"/>
        <v>1889.5416666666499</v>
      </c>
      <c r="AM105" s="49">
        <f t="shared" si="37"/>
        <v>1.5452556417166468</v>
      </c>
      <c r="AN105" s="49">
        <f t="shared" si="38"/>
        <v>3.6219162450297717</v>
      </c>
      <c r="AO105" s="49">
        <f t="shared" si="39"/>
        <v>2.6706854758002367</v>
      </c>
      <c r="AP105" s="49">
        <f t="shared" si="40"/>
        <v>2.8100404949695608</v>
      </c>
      <c r="AQ105" s="49">
        <f t="shared" si="41"/>
        <v>3.2491345510385425</v>
      </c>
      <c r="AS105" s="49">
        <f t="shared" si="47"/>
        <v>-0.37278169399122918</v>
      </c>
      <c r="AT105" s="49">
        <f t="shared" si="42"/>
        <v>0.43909405606898178</v>
      </c>
      <c r="AU105" s="54">
        <f>(AM105-MAX(AM$3:AM105))/MAX(AM$3:AM105)</f>
        <v>-0.43732914093589342</v>
      </c>
      <c r="AV105" s="54">
        <f>(AN105-MAX(AN$3:AN105))/MAX(AN$3:AN105)</f>
        <v>-0.24822950493654547</v>
      </c>
      <c r="AW105" s="54">
        <f>(AO105-MAX(AO$3:AO105))/MAX(AO$3:AO105)</f>
        <v>-0.31709537852302633</v>
      </c>
      <c r="AX105" s="54">
        <f>(AP105-MAX(AP$3:AP105))/MAX(AP$3:AP105)</f>
        <v>-0.30586691483140122</v>
      </c>
      <c r="AY105" s="54">
        <f>(AQ105-MAX(AQ$3:AQ105))/MAX(AQ$3:AQ105)</f>
        <v>-0.27208278577299855</v>
      </c>
    </row>
    <row r="106" spans="1:51">
      <c r="A106" s="49">
        <f>Data!F232</f>
        <v>1889.6249999999832</v>
      </c>
      <c r="B106" s="53">
        <f t="shared" si="33"/>
        <v>0.54800000000000004</v>
      </c>
      <c r="C106" s="50">
        <f>1/Data!N232</f>
        <v>5.8370798714435075E-2</v>
      </c>
      <c r="D106" s="50">
        <f>Data!H232/100</f>
        <v>3.4325000000000001E-2</v>
      </c>
      <c r="E106">
        <f>Data!K233/Data!K232</f>
        <v>1.0149748260702884</v>
      </c>
      <c r="F106">
        <f>Data!T233/Data!T232</f>
        <v>0.99068733279572818</v>
      </c>
      <c r="G106" s="49">
        <f>Data!E235</f>
        <v>7.7067928930000003</v>
      </c>
      <c r="H106" s="52">
        <v>0</v>
      </c>
      <c r="I106" s="52">
        <v>1</v>
      </c>
      <c r="J106" s="52">
        <v>0.6</v>
      </c>
      <c r="K106" s="54">
        <f t="shared" si="43"/>
        <v>0.66261227030770231</v>
      </c>
      <c r="L106" s="54">
        <f t="shared" si="56"/>
        <v>0.85</v>
      </c>
      <c r="M106" s="53">
        <f t="shared" si="57"/>
        <v>0.85</v>
      </c>
      <c r="N106" s="54" cm="1">
        <f t="array" ref="N106">stock_min(C106,O106)</f>
        <v>0.85</v>
      </c>
      <c r="O106" s="54" cm="1">
        <f t="array" ref="O106">stock_max(C106,D106)</f>
        <v>0.85</v>
      </c>
      <c r="P106" s="49">
        <f t="shared" si="34"/>
        <v>1889.6249999999832</v>
      </c>
      <c r="Q106" s="49">
        <f t="shared" si="48"/>
        <v>0.31491712006472172</v>
      </c>
      <c r="R106" s="49">
        <f t="shared" si="49"/>
        <v>0.26486163896876169</v>
      </c>
      <c r="S106" s="59">
        <f t="shared" si="30"/>
        <v>0.27346603533785752</v>
      </c>
      <c r="T106" s="59">
        <f t="shared" si="31"/>
        <v>0.27129589900505985</v>
      </c>
      <c r="U106" s="59">
        <f t="shared" si="32"/>
        <v>0.23693191418569876</v>
      </c>
      <c r="V106" s="59"/>
      <c r="W106" s="49">
        <f t="shared" si="50"/>
        <v>0.10938641413514301</v>
      </c>
      <c r="X106" s="49">
        <f t="shared" si="51"/>
        <v>0.16407962120271449</v>
      </c>
      <c r="Y106" s="49">
        <f t="shared" si="52"/>
        <v>9.1531907440148025E-2</v>
      </c>
      <c r="Z106" s="49">
        <f t="shared" si="53"/>
        <v>0.17976399156491182</v>
      </c>
      <c r="AA106" s="49">
        <f t="shared" si="54"/>
        <v>3.553978712785482E-2</v>
      </c>
      <c r="AB106" s="49">
        <f t="shared" si="55"/>
        <v>0.20139212705784393</v>
      </c>
      <c r="AC106" s="80">
        <f t="shared" si="35"/>
        <v>0.85</v>
      </c>
      <c r="AD106" s="80">
        <f t="shared" si="44"/>
        <v>0.85</v>
      </c>
      <c r="AE106" s="80">
        <f t="shared" si="45"/>
        <v>0.85</v>
      </c>
      <c r="AF106" s="54">
        <f>(Q106-MAX(Q$2:Q105))/MAX(Q$2:Q105)</f>
        <v>-9.3126672042718253E-3</v>
      </c>
      <c r="AG106" s="54">
        <f>(R106-MAX(R$2:R105))/MAX(R$2:R105)</f>
        <v>1.4525315102545237E-2</v>
      </c>
      <c r="AH106" s="54">
        <f>(S106-MAX(S$2:S105))/MAX(S$2:S105)</f>
        <v>5.2598287604643974E-3</v>
      </c>
      <c r="AI106" s="54">
        <f>(T106-MAX(T$2:T105))/MAX(T$2:T105)</f>
        <v>6.7805238544675558E-3</v>
      </c>
      <c r="AJ106" s="54">
        <f>(U106-MAX(U$2:U105))/MAX(U$2:U105)</f>
        <v>1.1331702079104515E-2</v>
      </c>
      <c r="AK106" s="54">
        <f t="shared" si="46"/>
        <v>1.547710984958053</v>
      </c>
      <c r="AL106" s="71">
        <f t="shared" si="36"/>
        <v>1889.6249999999832</v>
      </c>
      <c r="AM106" s="49">
        <f t="shared" si="37"/>
        <v>1.547710984958053</v>
      </c>
      <c r="AN106" s="49">
        <f t="shared" si="38"/>
        <v>3.5490774149708741</v>
      </c>
      <c r="AO106" s="49">
        <f t="shared" si="39"/>
        <v>2.6398214606638382</v>
      </c>
      <c r="AP106" s="49">
        <f t="shared" si="40"/>
        <v>2.7737728508706425</v>
      </c>
      <c r="AQ106" s="49">
        <f t="shared" si="41"/>
        <v>3.1941523999192034</v>
      </c>
      <c r="AS106" s="49">
        <f t="shared" si="47"/>
        <v>-0.35492501505167073</v>
      </c>
      <c r="AT106" s="49">
        <f t="shared" si="42"/>
        <v>0.4203795490485609</v>
      </c>
      <c r="AU106" s="54">
        <f>(AM106-MAX(AM$3:AM106))/MAX(AM$3:AM106)</f>
        <v>-0.43643508169181616</v>
      </c>
      <c r="AV106" s="54">
        <f>(AN106-MAX(AN$3:AN106))/MAX(AN$3:AN106)</f>
        <v>-0.26334804430320335</v>
      </c>
      <c r="AW106" s="54">
        <f>(AO106-MAX(AO$3:AO106))/MAX(AO$3:AO106)</f>
        <v>-0.32498742674995817</v>
      </c>
      <c r="AX106" s="54">
        <f>(AP106-MAX(AP$3:AP106))/MAX(AP$3:AP106)</f>
        <v>-0.31482570803571464</v>
      </c>
      <c r="AY106" s="54">
        <f>(AQ106-MAX(AQ$3:AQ106))/MAX(AQ$3:AQ106)</f>
        <v>-0.28440066724152829</v>
      </c>
    </row>
    <row r="107" spans="1:51">
      <c r="A107" s="49">
        <f>Data!F233</f>
        <v>1889.7083333333164</v>
      </c>
      <c r="B107" s="53">
        <f t="shared" si="33"/>
        <v>0.56000000000000005</v>
      </c>
      <c r="C107" s="50">
        <f>1/Data!N233</f>
        <v>5.7634269894912986E-2</v>
      </c>
      <c r="D107" s="50">
        <f>Data!H233/100</f>
        <v>3.4299999999999997E-2</v>
      </c>
      <c r="E107">
        <f>Data!K234/Data!K233</f>
        <v>0.98517727272727296</v>
      </c>
      <c r="F107">
        <f>Data!T234/Data!T233</f>
        <v>1.0030682597249694</v>
      </c>
      <c r="G107" s="49">
        <f>Data!E236</f>
        <v>7.8019419829999999</v>
      </c>
      <c r="H107" s="52">
        <v>0</v>
      </c>
      <c r="I107" s="52">
        <v>1</v>
      </c>
      <c r="J107" s="52">
        <v>0.6</v>
      </c>
      <c r="K107" s="54">
        <f t="shared" si="43"/>
        <v>0.66261227030770231</v>
      </c>
      <c r="L107" s="54">
        <f t="shared" si="56"/>
        <v>0.85</v>
      </c>
      <c r="M107" s="53">
        <f t="shared" si="57"/>
        <v>0.85</v>
      </c>
      <c r="N107" s="54" cm="1">
        <f t="array" ref="N107">stock_min(C107,O107)</f>
        <v>0.85</v>
      </c>
      <c r="O107" s="54" cm="1">
        <f t="array" ref="O107">stock_max(C107,D107)</f>
        <v>0.85</v>
      </c>
      <c r="P107" s="49">
        <f t="shared" si="34"/>
        <v>1889.7083333333164</v>
      </c>
      <c r="Q107" s="49">
        <f t="shared" si="48"/>
        <v>0.31588336758091967</v>
      </c>
      <c r="R107" s="49">
        <f t="shared" si="49"/>
        <v>0.26093566712932026</v>
      </c>
      <c r="S107" s="59">
        <f t="shared" si="30"/>
        <v>0.27136955379070699</v>
      </c>
      <c r="T107" s="59">
        <f t="shared" si="31"/>
        <v>0.26891215004978458</v>
      </c>
      <c r="U107" s="59">
        <f t="shared" si="32"/>
        <v>0.23405577890892432</v>
      </c>
      <c r="V107" s="59"/>
      <c r="W107" s="49">
        <f t="shared" si="50"/>
        <v>0.1085478215162828</v>
      </c>
      <c r="X107" s="49">
        <f t="shared" si="51"/>
        <v>0.16282173227442417</v>
      </c>
      <c r="Y107" s="49">
        <f t="shared" si="52"/>
        <v>9.072765979197131E-2</v>
      </c>
      <c r="Z107" s="49">
        <f t="shared" si="53"/>
        <v>0.17818449025781327</v>
      </c>
      <c r="AA107" s="49">
        <f t="shared" si="54"/>
        <v>3.5108366836338653E-2</v>
      </c>
      <c r="AB107" s="49">
        <f t="shared" si="55"/>
        <v>0.19894741207258568</v>
      </c>
      <c r="AC107" s="80">
        <f t="shared" si="35"/>
        <v>0.85000000000000009</v>
      </c>
      <c r="AD107" s="80">
        <f t="shared" si="44"/>
        <v>0.85</v>
      </c>
      <c r="AE107" s="80">
        <f t="shared" si="45"/>
        <v>0.85</v>
      </c>
      <c r="AF107" s="54">
        <f>(Q107-MAX(Q$2:Q106))/MAX(Q$2:Q106)</f>
        <v>-6.272981161017304E-3</v>
      </c>
      <c r="AG107" s="54">
        <f>(R107-MAX(R$2:R106))/MAX(R$2:R106)</f>
        <v>-1.4822727272726989E-2</v>
      </c>
      <c r="AH107" s="54">
        <f>(S107-MAX(S$2:S106))/MAX(S$2:S106)</f>
        <v>-7.6663324736485185E-3</v>
      </c>
      <c r="AI107" s="54">
        <f>(T107-MAX(T$2:T106))/MAX(T$2:T106)</f>
        <v>-8.7865277876198501E-3</v>
      </c>
      <c r="AJ107" s="54">
        <f>(U107-MAX(U$2:U106))/MAX(U$2:U106)</f>
        <v>-1.2139079223072611E-2</v>
      </c>
      <c r="AK107" s="54">
        <f t="shared" si="46"/>
        <v>1.5163213583321846</v>
      </c>
      <c r="AL107" s="71">
        <f t="shared" si="36"/>
        <v>1889.7083333333164</v>
      </c>
      <c r="AM107" s="49">
        <f t="shared" si="37"/>
        <v>1.5163213583321846</v>
      </c>
      <c r="AN107" s="49">
        <f t="shared" si="38"/>
        <v>3.5588945429954002</v>
      </c>
      <c r="AO107" s="49">
        <f t="shared" si="39"/>
        <v>2.6225237890604487</v>
      </c>
      <c r="AP107" s="49">
        <f t="shared" si="40"/>
        <v>2.7596188091333738</v>
      </c>
      <c r="AQ107" s="49">
        <f t="shared" si="41"/>
        <v>3.1917752253441578</v>
      </c>
      <c r="AS107" s="49">
        <f t="shared" si="47"/>
        <v>-0.36711931765124239</v>
      </c>
      <c r="AT107" s="49">
        <f t="shared" si="42"/>
        <v>0.43215641621078404</v>
      </c>
      <c r="AU107" s="54">
        <f>(AM107-MAX(AM$3:AM107))/MAX(AM$3:AM107)</f>
        <v>-0.4478649239149825</v>
      </c>
      <c r="AV107" s="54">
        <f>(AN107-MAX(AN$3:AN107))/MAX(AN$3:AN107)</f>
        <v>-0.26131038614221552</v>
      </c>
      <c r="AW107" s="54">
        <f>(AO107-MAX(AO$3:AO107))/MAX(AO$3:AO107)</f>
        <v>-0.32941050838416153</v>
      </c>
      <c r="AX107" s="54">
        <f>(AP107-MAX(AP$3:AP107))/MAX(AP$3:AP107)</f>
        <v>-0.31832202372094531</v>
      </c>
      <c r="AY107" s="54">
        <f>(AQ107-MAX(AQ$3:AQ107))/MAX(AQ$3:AQ107)</f>
        <v>-0.28493323561234118</v>
      </c>
    </row>
    <row r="108" spans="1:51">
      <c r="A108" s="49">
        <f>Data!F234</f>
        <v>1889.7916666666497</v>
      </c>
      <c r="B108" s="53">
        <f t="shared" si="33"/>
        <v>0.54200000000000004</v>
      </c>
      <c r="C108" s="50">
        <f>1/Data!N234</f>
        <v>5.8639971114577083E-2</v>
      </c>
      <c r="D108" s="50">
        <f>Data!H234/100</f>
        <v>3.4275E-2</v>
      </c>
      <c r="E108">
        <f>Data!K235/Data!K234</f>
        <v>0.99414814814814789</v>
      </c>
      <c r="F108">
        <f>Data!T235/Data!T234</f>
        <v>1.0030662010947902</v>
      </c>
      <c r="G108" s="49">
        <f>Data!E237</f>
        <v>7.6116519010000001</v>
      </c>
      <c r="H108" s="52">
        <v>0</v>
      </c>
      <c r="I108" s="52">
        <v>1</v>
      </c>
      <c r="J108" s="52">
        <v>0.6</v>
      </c>
      <c r="K108" s="54">
        <f t="shared" si="43"/>
        <v>0.66261227030770231</v>
      </c>
      <c r="L108" s="54">
        <f t="shared" si="56"/>
        <v>0.85</v>
      </c>
      <c r="M108" s="53">
        <f t="shared" si="57"/>
        <v>0.85</v>
      </c>
      <c r="N108" s="54" cm="1">
        <f t="array" ref="N108">stock_min(C108,O108)</f>
        <v>0.85</v>
      </c>
      <c r="O108" s="54" cm="1">
        <f t="array" ref="O108">stock_max(C108,D108)</f>
        <v>0.85</v>
      </c>
      <c r="P108" s="49">
        <f t="shared" si="34"/>
        <v>1889.7916666666497</v>
      </c>
      <c r="Q108" s="49">
        <f t="shared" si="48"/>
        <v>0.31685192950842228</v>
      </c>
      <c r="R108" s="49">
        <f t="shared" si="49"/>
        <v>0.2594087102624153</v>
      </c>
      <c r="S108" s="59">
        <f t="shared" si="30"/>
        <v>0.27074957458434545</v>
      </c>
      <c r="T108" s="59">
        <f t="shared" si="31"/>
        <v>0.26814763006027997</v>
      </c>
      <c r="U108" s="59">
        <f t="shared" si="32"/>
        <v>0.23299921743999605</v>
      </c>
      <c r="V108" s="59"/>
      <c r="W108" s="49">
        <f t="shared" si="50"/>
        <v>0.10829982983373819</v>
      </c>
      <c r="X108" s="49">
        <f t="shared" si="51"/>
        <v>0.16244974475060728</v>
      </c>
      <c r="Y108" s="49">
        <f t="shared" si="52"/>
        <v>9.0469720128407982E-2</v>
      </c>
      <c r="Z108" s="49">
        <f t="shared" si="53"/>
        <v>0.17767790993187199</v>
      </c>
      <c r="AA108" s="49">
        <f t="shared" si="54"/>
        <v>3.4949882615999413E-2</v>
      </c>
      <c r="AB108" s="49">
        <f t="shared" si="55"/>
        <v>0.19804933482399664</v>
      </c>
      <c r="AC108" s="80">
        <f t="shared" si="35"/>
        <v>0.85</v>
      </c>
      <c r="AD108" s="80">
        <f t="shared" si="44"/>
        <v>0.85</v>
      </c>
      <c r="AE108" s="80">
        <f t="shared" si="45"/>
        <v>0.85</v>
      </c>
      <c r="AF108" s="54">
        <f>(Q108-MAX(Q$2:Q107))/MAX(Q$2:Q107)</f>
        <v>-3.226014287930682E-3</v>
      </c>
      <c r="AG108" s="54">
        <f>(R108-MAX(R$2:R107))/MAX(R$2:R107)</f>
        <v>-2.0587838720538626E-2</v>
      </c>
      <c r="AH108" s="54">
        <f>(S108-MAX(S$2:S107))/MAX(S$2:S107)</f>
        <v>-9.9334484085234643E-3</v>
      </c>
      <c r="AI108" s="54">
        <f>(T108-MAX(T$2:T107))/MAX(T$2:T107)</f>
        <v>-1.1604557814274804E-2</v>
      </c>
      <c r="AJ108" s="54">
        <f>(U108-MAX(U$2:U107))/MAX(U$2:U107)</f>
        <v>-1.6598425582382288E-2</v>
      </c>
      <c r="AK108" s="54">
        <f t="shared" si="46"/>
        <v>1.500441111761758</v>
      </c>
      <c r="AL108" s="71">
        <f t="shared" si="36"/>
        <v>1889.7916666666497</v>
      </c>
      <c r="AM108" s="49">
        <f t="shared" si="37"/>
        <v>1.500441111761758</v>
      </c>
      <c r="AN108" s="49">
        <f t="shared" si="38"/>
        <v>3.5406983974149662</v>
      </c>
      <c r="AO108" s="49">
        <f t="shared" si="39"/>
        <v>2.6034623214734656</v>
      </c>
      <c r="AP108" s="49">
        <f t="shared" si="40"/>
        <v>2.740489176980065</v>
      </c>
      <c r="AQ108" s="49">
        <f t="shared" si="41"/>
        <v>3.1728703771484956</v>
      </c>
      <c r="AS108" s="49">
        <f t="shared" si="47"/>
        <v>-0.36782802026647055</v>
      </c>
      <c r="AT108" s="49">
        <f t="shared" si="42"/>
        <v>0.43238120016843062</v>
      </c>
      <c r="AU108" s="54">
        <f>(AM108-MAX(AM$3:AM108))/MAX(AM$3:AM108)</f>
        <v>-0.45364736646928078</v>
      </c>
      <c r="AV108" s="54">
        <f>(AN108-MAX(AN$3:AN108))/MAX(AN$3:AN108)</f>
        <v>-0.26508720604798258</v>
      </c>
      <c r="AW108" s="54">
        <f>(AO108-MAX(AO$3:AO108))/MAX(AO$3:AO108)</f>
        <v>-0.33428459948370737</v>
      </c>
      <c r="AX108" s="54">
        <f>(AP108-MAX(AP$3:AP108))/MAX(AP$3:AP108)</f>
        <v>-0.32304740423004735</v>
      </c>
      <c r="AY108" s="54">
        <f>(AQ108-MAX(AQ$3:AQ108))/MAX(AQ$3:AQ108)</f>
        <v>-0.28916856788861528</v>
      </c>
    </row>
    <row r="109" spans="1:51">
      <c r="A109" s="49">
        <f>Data!F235</f>
        <v>1889.8749999999829</v>
      </c>
      <c r="B109" s="53">
        <f t="shared" si="33"/>
        <v>0.53400000000000003</v>
      </c>
      <c r="C109" s="50">
        <f>1/Data!N235</f>
        <v>5.9150523350802675E-2</v>
      </c>
      <c r="D109" s="50">
        <f>Data!H235/100</f>
        <v>3.4250000000000003E-2</v>
      </c>
      <c r="E109">
        <f>Data!K236/Data!K235</f>
        <v>0.98565034440594201</v>
      </c>
      <c r="F109">
        <f>Data!T236/Data!T235</f>
        <v>0.9908312085945431</v>
      </c>
      <c r="G109" s="49">
        <f>Data!E238</f>
        <v>7.6116519010000001</v>
      </c>
      <c r="H109" s="52">
        <v>0</v>
      </c>
      <c r="I109" s="52">
        <v>1</v>
      </c>
      <c r="J109" s="52">
        <v>0.6</v>
      </c>
      <c r="K109" s="54">
        <f t="shared" si="43"/>
        <v>0.66261227030770231</v>
      </c>
      <c r="L109" s="54">
        <f t="shared" si="56"/>
        <v>0.85</v>
      </c>
      <c r="M109" s="53">
        <f t="shared" si="57"/>
        <v>0.85</v>
      </c>
      <c r="N109" s="54" cm="1">
        <f t="array" ref="N109">stock_min(C109,O109)</f>
        <v>0.85</v>
      </c>
      <c r="O109" s="54" cm="1">
        <f t="array" ref="O109">stock_max(C109,D109)</f>
        <v>0.85</v>
      </c>
      <c r="P109" s="49">
        <f t="shared" si="34"/>
        <v>1889.8749999999829</v>
      </c>
      <c r="Q109" s="49">
        <f t="shared" si="48"/>
        <v>0.31394678026034301</v>
      </c>
      <c r="R109" s="49">
        <f t="shared" si="49"/>
        <v>0.25568628461205084</v>
      </c>
      <c r="S109" s="59">
        <f t="shared" si="30"/>
        <v>0.26742549814683958</v>
      </c>
      <c r="T109" s="59">
        <f t="shared" si="31"/>
        <v>0.26476851525371814</v>
      </c>
      <c r="U109" s="59">
        <f t="shared" si="32"/>
        <v>0.22983682951128814</v>
      </c>
      <c r="V109" s="59"/>
      <c r="W109" s="49">
        <f t="shared" si="50"/>
        <v>0.10697019925873584</v>
      </c>
      <c r="X109" s="49">
        <f t="shared" si="51"/>
        <v>0.16045529888810375</v>
      </c>
      <c r="Y109" s="49">
        <f t="shared" si="52"/>
        <v>8.9329648255452448E-2</v>
      </c>
      <c r="Z109" s="49">
        <f t="shared" si="53"/>
        <v>0.17543886699826569</v>
      </c>
      <c r="AA109" s="49">
        <f t="shared" si="54"/>
        <v>3.447552442669323E-2</v>
      </c>
      <c r="AB109" s="49">
        <f t="shared" si="55"/>
        <v>0.19536130508459493</v>
      </c>
      <c r="AC109" s="80">
        <f t="shared" si="35"/>
        <v>0.85</v>
      </c>
      <c r="AD109" s="80">
        <f t="shared" si="44"/>
        <v>0.85</v>
      </c>
      <c r="AE109" s="80">
        <f t="shared" si="45"/>
        <v>0.85</v>
      </c>
      <c r="AF109" s="54">
        <f>(Q109-MAX(Q$2:Q108))/MAX(Q$2:Q108)</f>
        <v>-1.2365227041310576E-2</v>
      </c>
      <c r="AG109" s="54">
        <f>(R109-MAX(R$2:R108))/MAX(R$2:R108)</f>
        <v>-3.4642065919530958E-2</v>
      </c>
      <c r="AH109" s="54">
        <f>(S109-MAX(S$2:S108))/MAX(S$2:S108)</f>
        <v>-2.2088802302468999E-2</v>
      </c>
      <c r="AI109" s="54">
        <f>(T109-MAX(T$2:T108))/MAX(T$2:T108)</f>
        <v>-2.4060016296892011E-2</v>
      </c>
      <c r="AJ109" s="54">
        <f>(U109-MAX(U$2:U108))/MAX(U$2:U108)</f>
        <v>-2.994566898594226E-2</v>
      </c>
      <c r="AK109" s="54">
        <f t="shared" si="46"/>
        <v>1.5032164597451834</v>
      </c>
      <c r="AL109" s="71">
        <f t="shared" si="36"/>
        <v>1889.8749999999829</v>
      </c>
      <c r="AM109" s="49">
        <f t="shared" si="37"/>
        <v>1.5032164597451834</v>
      </c>
      <c r="AN109" s="49">
        <f t="shared" si="38"/>
        <v>3.612783890912421</v>
      </c>
      <c r="AO109" s="49">
        <f t="shared" si="39"/>
        <v>2.637130412536755</v>
      </c>
      <c r="AP109" s="49">
        <f t="shared" si="40"/>
        <v>2.7791096613003146</v>
      </c>
      <c r="AQ109" s="49">
        <f t="shared" si="41"/>
        <v>3.2286186868257776</v>
      </c>
      <c r="AS109" s="49">
        <f t="shared" si="47"/>
        <v>-0.38416520408664345</v>
      </c>
      <c r="AT109" s="49">
        <f t="shared" si="42"/>
        <v>0.44950902552546301</v>
      </c>
      <c r="AU109" s="54">
        <f>(AM109-MAX(AM$3:AM109))/MAX(AM$3:AM109)</f>
        <v>-0.4526367845358597</v>
      </c>
      <c r="AV109" s="54">
        <f>(AN109-MAX(AN$3:AN109))/MAX(AN$3:AN109)</f>
        <v>-0.25012503037430694</v>
      </c>
      <c r="AW109" s="54">
        <f>(AO109-MAX(AO$3:AO109))/MAX(AO$3:AO109)</f>
        <v>-0.32567553818024608</v>
      </c>
      <c r="AX109" s="54">
        <f>(AP109-MAX(AP$3:AP109))/MAX(AP$3:AP109)</f>
        <v>-0.3135074150448699</v>
      </c>
      <c r="AY109" s="54">
        <f>(AQ109-MAX(AQ$3:AQ109))/MAX(AQ$3:AQ109)</f>
        <v>-0.276679040711238</v>
      </c>
    </row>
    <row r="110" spans="1:51">
      <c r="A110" s="49">
        <f>Data!F236</f>
        <v>1889.9583333333162</v>
      </c>
      <c r="B110" s="53">
        <f t="shared" si="33"/>
        <v>0.51200000000000001</v>
      </c>
      <c r="C110" s="50">
        <f>1/Data!N236</f>
        <v>6.0203470596938487E-2</v>
      </c>
      <c r="D110" s="50">
        <f>Data!H236/100</f>
        <v>3.4224999999999998E-2</v>
      </c>
      <c r="E110">
        <f>Data!K237/Data!K236</f>
        <v>1.0400922565023334</v>
      </c>
      <c r="F110">
        <f>Data!T237/Data!T236</f>
        <v>1.0281384757609993</v>
      </c>
      <c r="G110" s="49">
        <f>Data!E239</f>
        <v>7.6116519010000001</v>
      </c>
      <c r="H110" s="52">
        <v>0</v>
      </c>
      <c r="I110" s="52">
        <v>1</v>
      </c>
      <c r="J110" s="52">
        <v>0.6</v>
      </c>
      <c r="K110" s="54">
        <f t="shared" si="43"/>
        <v>0.66261227030770231</v>
      </c>
      <c r="L110" s="54">
        <f t="shared" si="56"/>
        <v>0.85</v>
      </c>
      <c r="M110" s="53">
        <f t="shared" si="57"/>
        <v>0.85</v>
      </c>
      <c r="N110" s="54" cm="1">
        <f t="array" ref="N110">stock_min(C110,O110)</f>
        <v>0.85</v>
      </c>
      <c r="O110" s="54" cm="1">
        <f t="array" ref="O110">stock_max(C110,D110)</f>
        <v>0.85</v>
      </c>
      <c r="P110" s="49">
        <f t="shared" si="34"/>
        <v>1889.9583333333162</v>
      </c>
      <c r="Q110" s="49">
        <f t="shared" si="48"/>
        <v>0.32278076412694245</v>
      </c>
      <c r="R110" s="49">
        <f t="shared" si="49"/>
        <v>0.26593732471884579</v>
      </c>
      <c r="S110" s="59">
        <f t="shared" si="30"/>
        <v>0.27686849150601123</v>
      </c>
      <c r="T110" s="59">
        <f t="shared" si="31"/>
        <v>0.27431585545206599</v>
      </c>
      <c r="U110" s="59">
        <f t="shared" si="32"/>
        <v>0.23863939377379859</v>
      </c>
      <c r="V110" s="59"/>
      <c r="W110" s="49">
        <f t="shared" si="50"/>
        <v>0.1107473966024045</v>
      </c>
      <c r="X110" s="49">
        <f t="shared" si="51"/>
        <v>0.16612109490360674</v>
      </c>
      <c r="Y110" s="49">
        <f t="shared" si="52"/>
        <v>9.2550803689573052E-2</v>
      </c>
      <c r="Z110" s="49">
        <f t="shared" si="53"/>
        <v>0.18176505176249294</v>
      </c>
      <c r="AA110" s="49">
        <f t="shared" si="54"/>
        <v>3.5795909066069796E-2</v>
      </c>
      <c r="AB110" s="49">
        <f t="shared" si="55"/>
        <v>0.20284348470772878</v>
      </c>
      <c r="AC110" s="80">
        <f t="shared" si="35"/>
        <v>0.85</v>
      </c>
      <c r="AD110" s="80">
        <f t="shared" si="44"/>
        <v>0.85</v>
      </c>
      <c r="AE110" s="80">
        <f t="shared" si="45"/>
        <v>0.85</v>
      </c>
      <c r="AF110" s="54">
        <f>(Q110-MAX(Q$2:Q109))/MAX(Q$2:Q109)</f>
        <v>1.5425310078307594E-2</v>
      </c>
      <c r="AG110" s="54">
        <f>(R110-MAX(R$2:R109))/MAX(R$2:R109)</f>
        <v>4.0613119901858168E-3</v>
      </c>
      <c r="AH110" s="54">
        <f>(S110-MAX(S$2:S109))/MAX(S$2:S109)</f>
        <v>1.2441969855415859E-2</v>
      </c>
      <c r="AI110" s="54">
        <f>(T110-MAX(T$2:T109))/MAX(T$2:T109)</f>
        <v>1.1131596379014267E-2</v>
      </c>
      <c r="AJ110" s="54">
        <f>(U110-MAX(U$2:U109))/MAX(U$2:U109)</f>
        <v>7.2066255572542631E-3</v>
      </c>
      <c r="AK110" s="54">
        <f t="shared" si="46"/>
        <v>1.4794167816478803</v>
      </c>
      <c r="AL110" s="71">
        <f t="shared" si="36"/>
        <v>1889.9583333333162</v>
      </c>
      <c r="AM110" s="49">
        <f t="shared" si="37"/>
        <v>1.4794167816478803</v>
      </c>
      <c r="AN110" s="49">
        <f t="shared" si="38"/>
        <v>3.4445784975688447</v>
      </c>
      <c r="AO110" s="49">
        <f t="shared" si="39"/>
        <v>2.5465366051130163</v>
      </c>
      <c r="AP110" s="49">
        <f t="shared" si="40"/>
        <v>2.6783082865607417</v>
      </c>
      <c r="AQ110" s="49">
        <f t="shared" si="41"/>
        <v>3.0930341135296473</v>
      </c>
      <c r="AS110" s="49">
        <f t="shared" si="47"/>
        <v>-0.35154438403919741</v>
      </c>
      <c r="AT110" s="49">
        <f t="shared" si="42"/>
        <v>0.41472582696890559</v>
      </c>
      <c r="AU110" s="54">
        <f>(AM110-MAX(AM$3:AM110))/MAX(AM$3:AM110)</f>
        <v>-0.4613029139185566</v>
      </c>
      <c r="AV110" s="54">
        <f>(AN110-MAX(AN$3:AN110))/MAX(AN$3:AN110)</f>
        <v>-0.28503799999357105</v>
      </c>
      <c r="AW110" s="54">
        <f>(AO110-MAX(AO$3:AO110))/MAX(AO$3:AO110)</f>
        <v>-0.3488407256676751</v>
      </c>
      <c r="AX110" s="54">
        <f>(AP110-MAX(AP$3:AP110))/MAX(AP$3:AP110)</f>
        <v>-0.33840725878821554</v>
      </c>
      <c r="AY110" s="54">
        <f>(AQ110-MAX(AQ$3:AQ110))/MAX(AQ$3:AQ110)</f>
        <v>-0.30705462021881164</v>
      </c>
    </row>
    <row r="111" spans="1:51">
      <c r="A111" s="49">
        <f>Data!F237</f>
        <v>1890.0416666666495</v>
      </c>
      <c r="B111" s="53">
        <f t="shared" si="33"/>
        <v>0.55299999999999994</v>
      </c>
      <c r="C111" s="50">
        <f>1/Data!N237</f>
        <v>5.8071766542830285E-2</v>
      </c>
      <c r="D111" s="50">
        <f>Data!H237/100</f>
        <v>3.4200000000000001E-2</v>
      </c>
      <c r="E111">
        <f>Data!K238/Data!K237</f>
        <v>0.99225526641883532</v>
      </c>
      <c r="F111">
        <f>Data!T238/Data!T237</f>
        <v>1.0014510943480162</v>
      </c>
      <c r="G111" s="49">
        <f>Data!E240</f>
        <v>7.6116519010000001</v>
      </c>
      <c r="H111" s="52">
        <v>0</v>
      </c>
      <c r="I111" s="52">
        <v>1</v>
      </c>
      <c r="J111" s="52">
        <v>0.6</v>
      </c>
      <c r="K111" s="54">
        <f t="shared" si="43"/>
        <v>0.66261227030770231</v>
      </c>
      <c r="L111" s="54">
        <f t="shared" si="56"/>
        <v>0.85</v>
      </c>
      <c r="M111" s="53">
        <f t="shared" si="57"/>
        <v>0.85</v>
      </c>
      <c r="N111" s="54" cm="1">
        <f t="array" ref="N111">stock_min(C111,O111)</f>
        <v>0.85</v>
      </c>
      <c r="O111" s="54" cm="1">
        <f t="array" ref="O111">stock_max(C111,D111)</f>
        <v>0.85</v>
      </c>
      <c r="P111" s="49">
        <f t="shared" si="34"/>
        <v>1890.0416666666495</v>
      </c>
      <c r="Q111" s="49">
        <f t="shared" si="48"/>
        <v>0.32324914946941541</v>
      </c>
      <c r="R111" s="49">
        <f t="shared" si="49"/>
        <v>0.26387771098961066</v>
      </c>
      <c r="S111" s="59">
        <f t="shared" si="30"/>
        <v>0.27574263280503869</v>
      </c>
      <c r="T111" s="59">
        <f t="shared" si="31"/>
        <v>0.27304243349993718</v>
      </c>
      <c r="U111" s="59">
        <f t="shared" si="32"/>
        <v>0.23712036826739005</v>
      </c>
      <c r="V111" s="59"/>
      <c r="W111" s="49">
        <f t="shared" si="50"/>
        <v>0.11029705312201549</v>
      </c>
      <c r="X111" s="49">
        <f t="shared" si="51"/>
        <v>0.1654455796830232</v>
      </c>
      <c r="Y111" s="49">
        <f t="shared" si="52"/>
        <v>9.2121166748203975E-2</v>
      </c>
      <c r="Z111" s="49">
        <f t="shared" si="53"/>
        <v>0.1809212667517332</v>
      </c>
      <c r="AA111" s="49">
        <f t="shared" si="54"/>
        <v>3.5568055240108511E-2</v>
      </c>
      <c r="AB111" s="49">
        <f t="shared" si="55"/>
        <v>0.20155231302728155</v>
      </c>
      <c r="AC111" s="80">
        <f t="shared" si="35"/>
        <v>0.85</v>
      </c>
      <c r="AD111" s="80">
        <f t="shared" si="44"/>
        <v>0.85</v>
      </c>
      <c r="AE111" s="80">
        <f t="shared" si="45"/>
        <v>0.85</v>
      </c>
      <c r="AF111" s="54">
        <f>(Q111-MAX(Q$2:Q110))/MAX(Q$2:Q110)</f>
        <v>1.4510943480161942E-3</v>
      </c>
      <c r="AG111" s="54">
        <f>(R111-MAX(R$2:R110))/MAX(R$2:R110)</f>
        <v>-7.7447335811646478E-3</v>
      </c>
      <c r="AH111" s="54">
        <f>(S111-MAX(S$2:S110))/MAX(S$2:S110)</f>
        <v>-4.0664024094922814E-3</v>
      </c>
      <c r="AI111" s="54">
        <f>(T111-MAX(T$2:T110))/MAX(T$2:T110)</f>
        <v>-4.6421740734973122E-3</v>
      </c>
      <c r="AJ111" s="54">
        <f>(U111-MAX(U$2:U110))/MAX(U$2:U110)</f>
        <v>-6.3653593917875383E-3</v>
      </c>
      <c r="AK111" s="54">
        <f t="shared" si="46"/>
        <v>1.4813793273866069</v>
      </c>
      <c r="AL111" s="71">
        <f t="shared" si="36"/>
        <v>1890.0416666666495</v>
      </c>
      <c r="AM111" s="49">
        <f t="shared" si="37"/>
        <v>1.4813793273866069</v>
      </c>
      <c r="AN111" s="49">
        <f t="shared" si="38"/>
        <v>3.3602543789964745</v>
      </c>
      <c r="AO111" s="49">
        <f t="shared" si="39"/>
        <v>2.5106295966631995</v>
      </c>
      <c r="AP111" s="49">
        <f t="shared" si="40"/>
        <v>2.6362051705609</v>
      </c>
      <c r="AQ111" s="49">
        <f t="shared" si="41"/>
        <v>3.0293832760330091</v>
      </c>
      <c r="AS111" s="49">
        <f t="shared" si="47"/>
        <v>-0.33087110296346545</v>
      </c>
      <c r="AT111" s="49">
        <f t="shared" si="42"/>
        <v>0.39317810547210907</v>
      </c>
      <c r="AU111" s="54">
        <f>(AM111-MAX(AM$3:AM111))/MAX(AM$3:AM111)</f>
        <v>-0.46058829604760337</v>
      </c>
      <c r="AV111" s="54">
        <f>(AN111-MAX(AN$3:AN111))/MAX(AN$3:AN111)</f>
        <v>-0.30254044347274628</v>
      </c>
      <c r="AW111" s="54">
        <f>(AO111-MAX(AO$3:AO111))/MAX(AO$3:AO111)</f>
        <v>-0.35802228681966558</v>
      </c>
      <c r="AX111" s="54">
        <f>(AP111-MAX(AP$3:AP111))/MAX(AP$3:AP111)</f>
        <v>-0.34880752378670915</v>
      </c>
      <c r="AY111" s="54">
        <f>(AQ111-MAX(AQ$3:AQ111))/MAX(AQ$3:AQ111)</f>
        <v>-0.32131458378325034</v>
      </c>
    </row>
    <row r="112" spans="1:51">
      <c r="A112" s="49">
        <f>Data!F238</f>
        <v>1890.1249999999827</v>
      </c>
      <c r="B112" s="53">
        <f t="shared" si="33"/>
        <v>0.53899999999999992</v>
      </c>
      <c r="C112" s="50">
        <f>1/Data!N238</f>
        <v>5.8730890129347353E-2</v>
      </c>
      <c r="D112" s="50">
        <f>Data!H238/100</f>
        <v>3.4366666666666663E-2</v>
      </c>
      <c r="E112">
        <f>Data!K239/Data!K238</f>
        <v>0.99592731829573933</v>
      </c>
      <c r="F112">
        <f>Data!T239/Data!T238</f>
        <v>1.0014660798155122</v>
      </c>
      <c r="G112" s="49">
        <f>Data!E241</f>
        <v>7.7067928930000003</v>
      </c>
      <c r="H112" s="52">
        <v>0</v>
      </c>
      <c r="I112" s="52">
        <v>1</v>
      </c>
      <c r="J112" s="52">
        <v>0.6</v>
      </c>
      <c r="K112" s="54">
        <f t="shared" si="43"/>
        <v>0.66261227030770231</v>
      </c>
      <c r="L112" s="54">
        <f t="shared" si="56"/>
        <v>0.85</v>
      </c>
      <c r="M112" s="53">
        <f t="shared" si="57"/>
        <v>0.85</v>
      </c>
      <c r="N112" s="54" cm="1">
        <f t="array" ref="N112">stock_min(C112,O112)</f>
        <v>0.85</v>
      </c>
      <c r="O112" s="54" cm="1">
        <f t="array" ref="O112">stock_max(C112,D112)</f>
        <v>0.85</v>
      </c>
      <c r="P112" s="49">
        <f t="shared" si="34"/>
        <v>1890.1249999999827</v>
      </c>
      <c r="Q112" s="49">
        <f t="shared" si="48"/>
        <v>0.32372305852283401</v>
      </c>
      <c r="R112" s="49">
        <f t="shared" si="49"/>
        <v>0.26280302106390108</v>
      </c>
      <c r="S112" s="59">
        <f t="shared" si="30"/>
        <v>0.27523052990290553</v>
      </c>
      <c r="T112" s="59">
        <f t="shared" si="31"/>
        <v>0.2724406557500767</v>
      </c>
      <c r="U112" s="59">
        <f t="shared" si="32"/>
        <v>0.236351655457537</v>
      </c>
      <c r="V112" s="59"/>
      <c r="W112" s="49">
        <f t="shared" si="50"/>
        <v>0.11009221196116221</v>
      </c>
      <c r="X112" s="49">
        <f t="shared" si="51"/>
        <v>0.1651383179417433</v>
      </c>
      <c r="Y112" s="49">
        <f t="shared" si="52"/>
        <v>9.19181343193992E-2</v>
      </c>
      <c r="Z112" s="49">
        <f t="shared" si="53"/>
        <v>0.18052252143067749</v>
      </c>
      <c r="AA112" s="49">
        <f t="shared" si="54"/>
        <v>3.5452748318630559E-2</v>
      </c>
      <c r="AB112" s="49">
        <f t="shared" si="55"/>
        <v>0.20089890713890646</v>
      </c>
      <c r="AC112" s="80">
        <f t="shared" si="35"/>
        <v>0.85</v>
      </c>
      <c r="AD112" s="80">
        <f t="shared" si="44"/>
        <v>0.85</v>
      </c>
      <c r="AE112" s="80">
        <f t="shared" si="45"/>
        <v>0.85</v>
      </c>
      <c r="AF112" s="54">
        <f>(Q112-MAX(Q$2:Q111))/MAX(Q$2:Q111)</f>
        <v>1.4660798155122041E-3</v>
      </c>
      <c r="AG112" s="54">
        <f>(R112-MAX(R$2:R111))/MAX(R$2:R111)</f>
        <v>-1.1785873450664973E-2</v>
      </c>
      <c r="AH112" s="54">
        <f>(S112-MAX(S$2:S111))/MAX(S$2:S111)</f>
        <v>-5.9160274764242541E-3</v>
      </c>
      <c r="AI112" s="54">
        <f>(T112-MAX(T$2:T111))/MAX(T$2:T111)</f>
        <v>-6.835914383800417E-3</v>
      </c>
      <c r="AJ112" s="54">
        <f>(U112-MAX(U$2:U111))/MAX(U$2:U111)</f>
        <v>-9.5865912164949784E-3</v>
      </c>
      <c r="AK112" s="54">
        <f t="shared" si="46"/>
        <v>1.455348379414249</v>
      </c>
      <c r="AL112" s="71">
        <f t="shared" si="36"/>
        <v>1890.1249999999827</v>
      </c>
      <c r="AM112" s="49">
        <f t="shared" si="37"/>
        <v>1.455348379414249</v>
      </c>
      <c r="AN112" s="49">
        <f t="shared" si="38"/>
        <v>3.4047865677843281</v>
      </c>
      <c r="AO112" s="49">
        <f t="shared" si="39"/>
        <v>2.5128431743867261</v>
      </c>
      <c r="AP112" s="49">
        <f t="shared" si="40"/>
        <v>2.6436247373282793</v>
      </c>
      <c r="AQ112" s="49">
        <f t="shared" si="41"/>
        <v>3.0554574094362312</v>
      </c>
      <c r="AS112" s="49">
        <f t="shared" si="47"/>
        <v>-0.34932915834809686</v>
      </c>
      <c r="AT112" s="49">
        <f t="shared" si="42"/>
        <v>0.41183267210795194</v>
      </c>
      <c r="AU112" s="54">
        <f>(AM112-MAX(AM$3:AM112))/MAX(AM$3:AM112)</f>
        <v>-0.47006689328578483</v>
      </c>
      <c r="AV112" s="54">
        <f>(AN112-MAX(AN$3:AN112))/MAX(AN$3:AN112)</f>
        <v>-0.29329727401590294</v>
      </c>
      <c r="AW112" s="54">
        <f>(AO112-MAX(AO$3:AO112))/MAX(AO$3:AO112)</f>
        <v>-0.35745626642112283</v>
      </c>
      <c r="AX112" s="54">
        <f>(AP112-MAX(AP$3:AP112))/MAX(AP$3:AP112)</f>
        <v>-0.34697475063625988</v>
      </c>
      <c r="AY112" s="54">
        <f>(AQ112-MAX(AQ$3:AQ112))/MAX(AQ$3:AQ112)</f>
        <v>-0.3154730865315622</v>
      </c>
    </row>
    <row r="113" spans="1:51">
      <c r="A113" s="49">
        <f>Data!F239</f>
        <v>1890.208333333316</v>
      </c>
      <c r="B113" s="53">
        <f t="shared" si="33"/>
        <v>0.53299999999999992</v>
      </c>
      <c r="C113" s="50">
        <f>1/Data!N239</f>
        <v>5.9167668449751923E-2</v>
      </c>
      <c r="D113" s="50">
        <f>Data!H239/100</f>
        <v>3.4533333333333333E-2</v>
      </c>
      <c r="E113">
        <f>Data!K240/Data!K239</f>
        <v>1.0243055555555554</v>
      </c>
      <c r="F113">
        <f>Data!T240/Data!T239</f>
        <v>1.0014810640939893</v>
      </c>
      <c r="G113" s="49">
        <f>Data!E242</f>
        <v>7.7067928930000003</v>
      </c>
      <c r="H113" s="52">
        <v>0</v>
      </c>
      <c r="I113" s="52">
        <v>1</v>
      </c>
      <c r="J113" s="52">
        <v>0.6</v>
      </c>
      <c r="K113" s="54">
        <f t="shared" si="43"/>
        <v>0.66261227030770231</v>
      </c>
      <c r="L113" s="54">
        <f t="shared" si="56"/>
        <v>0.85</v>
      </c>
      <c r="M113" s="53">
        <f t="shared" si="57"/>
        <v>0.85</v>
      </c>
      <c r="N113" s="54" cm="1">
        <f t="array" ref="N113">stock_min(C113,O113)</f>
        <v>0.85</v>
      </c>
      <c r="O113" s="54" cm="1">
        <f t="array" ref="O113">stock_max(C113,D113)</f>
        <v>0.85</v>
      </c>
      <c r="P113" s="49">
        <f t="shared" si="34"/>
        <v>1890.208333333316</v>
      </c>
      <c r="Q113" s="49">
        <f t="shared" si="48"/>
        <v>0.32420251312120857</v>
      </c>
      <c r="R113" s="49">
        <f t="shared" si="49"/>
        <v>0.26919059449253752</v>
      </c>
      <c r="S113" s="59">
        <f t="shared" si="30"/>
        <v>0.27940736208615308</v>
      </c>
      <c r="T113" s="59">
        <f t="shared" si="31"/>
        <v>0.2769644925720659</v>
      </c>
      <c r="U113" s="59">
        <f t="shared" si="32"/>
        <v>0.24128712279862002</v>
      </c>
      <c r="V113" s="59"/>
      <c r="W113" s="49">
        <f t="shared" si="50"/>
        <v>0.11176294483446124</v>
      </c>
      <c r="X113" s="49">
        <f t="shared" si="51"/>
        <v>0.16764441725169185</v>
      </c>
      <c r="Y113" s="49">
        <f t="shared" si="52"/>
        <v>9.3444421354268559E-2</v>
      </c>
      <c r="Z113" s="49">
        <f t="shared" si="53"/>
        <v>0.18352007121779734</v>
      </c>
      <c r="AA113" s="49">
        <f t="shared" si="54"/>
        <v>3.6193068419793008E-2</v>
      </c>
      <c r="AB113" s="49">
        <f t="shared" si="55"/>
        <v>0.20509405437882702</v>
      </c>
      <c r="AC113" s="80">
        <f t="shared" si="35"/>
        <v>0.85</v>
      </c>
      <c r="AD113" s="80">
        <f t="shared" si="44"/>
        <v>0.85</v>
      </c>
      <c r="AE113" s="80">
        <f t="shared" si="45"/>
        <v>0.85</v>
      </c>
      <c r="AF113" s="54">
        <f>(Q113-MAX(Q$2:Q112))/MAX(Q$2:Q112)</f>
        <v>1.481064093989288E-3</v>
      </c>
      <c r="AG113" s="54">
        <f>(R113-MAX(R$2:R112))/MAX(R$2:R112)</f>
        <v>1.2233219902964528E-2</v>
      </c>
      <c r="AH113" s="54">
        <f>(S113-MAX(S$2:S112))/MAX(S$2:S112)</f>
        <v>9.1699512874570885E-3</v>
      </c>
      <c r="AI113" s="54">
        <f>(T113-MAX(T$2:T112))/MAX(T$2:T112)</f>
        <v>9.6554284681613367E-3</v>
      </c>
      <c r="AJ113" s="54">
        <f>(U113-MAX(U$2:U112))/MAX(U$2:U112)</f>
        <v>1.1095104554829562E-2</v>
      </c>
      <c r="AK113" s="54">
        <f t="shared" si="46"/>
        <v>1.4436279189006351</v>
      </c>
      <c r="AL113" s="71">
        <f t="shared" si="36"/>
        <v>1890.208333333316</v>
      </c>
      <c r="AM113" s="49">
        <f t="shared" si="37"/>
        <v>1.4436279189006351</v>
      </c>
      <c r="AN113" s="49">
        <f t="shared" si="38"/>
        <v>3.2259737289537962</v>
      </c>
      <c r="AO113" s="49">
        <f t="shared" si="39"/>
        <v>2.4249637089064677</v>
      </c>
      <c r="AP113" s="49">
        <f t="shared" si="40"/>
        <v>2.5438559025041245</v>
      </c>
      <c r="AQ113" s="49">
        <f t="shared" si="41"/>
        <v>2.9149823853883001</v>
      </c>
      <c r="AS113" s="49">
        <f t="shared" si="47"/>
        <v>-0.31099134356549607</v>
      </c>
      <c r="AT113" s="49">
        <f t="shared" si="42"/>
        <v>0.3711264828841756</v>
      </c>
      <c r="AU113" s="54">
        <f>(AM113-MAX(AM$3:AM113))/MAX(AM$3:AM113)</f>
        <v>-0.47433464122844621</v>
      </c>
      <c r="AV113" s="54">
        <f>(AN113-MAX(AN$3:AN113))/MAX(AN$3:AN113)</f>
        <v>-0.33041194130170753</v>
      </c>
      <c r="AW113" s="54">
        <f>(AO113-MAX(AO$3:AO113))/MAX(AO$3:AO113)</f>
        <v>-0.37992738615917898</v>
      </c>
      <c r="AX113" s="54">
        <f>(AP113-MAX(AP$3:AP113))/MAX(AP$3:AP113)</f>
        <v>-0.37161953751536037</v>
      </c>
      <c r="AY113" s="54">
        <f>(AQ113-MAX(AQ$3:AQ113))/MAX(AQ$3:AQ113)</f>
        <v>-0.34694429419230893</v>
      </c>
    </row>
    <row r="114" spans="1:51">
      <c r="A114" s="49">
        <f>Data!F240</f>
        <v>1890.2916666666492</v>
      </c>
      <c r="B114" s="53">
        <f t="shared" si="33"/>
        <v>0.55499999999999994</v>
      </c>
      <c r="C114" s="50">
        <f>1/Data!N240</f>
        <v>5.7944630228014347E-2</v>
      </c>
      <c r="D114" s="50">
        <f>Data!H240/100</f>
        <v>3.4699999999999995E-2</v>
      </c>
      <c r="E114">
        <f>Data!K241/Data!K240</f>
        <v>1.0331591177529775</v>
      </c>
      <c r="F114">
        <f>Data!T241/Data!T240</f>
        <v>0.98913249612858556</v>
      </c>
      <c r="G114" s="49">
        <f>Data!E243</f>
        <v>7.7067928930000003</v>
      </c>
      <c r="H114" s="52">
        <v>0</v>
      </c>
      <c r="I114" s="52">
        <v>1</v>
      </c>
      <c r="J114" s="52">
        <v>0.6</v>
      </c>
      <c r="K114" s="54">
        <f t="shared" si="43"/>
        <v>0.66261227030770231</v>
      </c>
      <c r="L114" s="54">
        <f t="shared" si="56"/>
        <v>0.85</v>
      </c>
      <c r="M114" s="53">
        <f t="shared" si="57"/>
        <v>0.85</v>
      </c>
      <c r="N114" s="54" cm="1">
        <f t="array" ref="N114">stock_min(C114,O114)</f>
        <v>0.85</v>
      </c>
      <c r="O114" s="54" cm="1">
        <f t="array" ref="O114">stock_max(C114,D114)</f>
        <v>0.85</v>
      </c>
      <c r="P114" s="49">
        <f t="shared" si="34"/>
        <v>1890.2916666666492</v>
      </c>
      <c r="Q114" s="49">
        <f t="shared" si="48"/>
        <v>0.32067924105474155</v>
      </c>
      <c r="R114" s="49">
        <f t="shared" si="49"/>
        <v>0.2781167171133096</v>
      </c>
      <c r="S114" s="59">
        <f t="shared" si="30"/>
        <v>0.28375171882276207</v>
      </c>
      <c r="T114" s="59">
        <f t="shared" si="31"/>
        <v>0.28203434861278209</v>
      </c>
      <c r="U114" s="59">
        <f t="shared" si="32"/>
        <v>0.24769453238703265</v>
      </c>
      <c r="V114" s="59"/>
      <c r="W114" s="49">
        <f t="shared" si="50"/>
        <v>0.11350068752910483</v>
      </c>
      <c r="X114" s="49">
        <f t="shared" si="51"/>
        <v>0.17025103129365723</v>
      </c>
      <c r="Y114" s="49">
        <f t="shared" si="52"/>
        <v>9.5154928573712577E-2</v>
      </c>
      <c r="Z114" s="49">
        <f t="shared" si="53"/>
        <v>0.18687942003906952</v>
      </c>
      <c r="AA114" s="49">
        <f t="shared" si="54"/>
        <v>3.71541798580549E-2</v>
      </c>
      <c r="AB114" s="49">
        <f t="shared" si="55"/>
        <v>0.21054035252897774</v>
      </c>
      <c r="AC114" s="80">
        <f t="shared" si="35"/>
        <v>0.85</v>
      </c>
      <c r="AD114" s="80">
        <f t="shared" si="44"/>
        <v>0.85</v>
      </c>
      <c r="AE114" s="80">
        <f t="shared" si="45"/>
        <v>0.85</v>
      </c>
      <c r="AF114" s="54">
        <f>(Q114-MAX(Q$2:Q113))/MAX(Q$2:Q113)</f>
        <v>-1.0867503871414426E-2</v>
      </c>
      <c r="AG114" s="54">
        <f>(R114-MAX(R$2:R113))/MAX(R$2:R113)</f>
        <v>3.315911775297755E-2</v>
      </c>
      <c r="AH114" s="54">
        <f>(S114-MAX(S$2:S113))/MAX(S$2:S113)</f>
        <v>1.5548469103220842E-2</v>
      </c>
      <c r="AI114" s="54">
        <f>(T114-MAX(T$2:T113))/MAX(T$2:T113)</f>
        <v>1.8305075837102187E-2</v>
      </c>
      <c r="AJ114" s="54">
        <f>(U114-MAX(U$2:U113))/MAX(U$2:U113)</f>
        <v>2.6555124509318705E-2</v>
      </c>
      <c r="AK114" s="54">
        <f t="shared" si="46"/>
        <v>1.4914388131103753</v>
      </c>
      <c r="AL114" s="71">
        <f t="shared" si="36"/>
        <v>1890.2916666666492</v>
      </c>
      <c r="AM114" s="49">
        <f t="shared" si="37"/>
        <v>1.4914388131103753</v>
      </c>
      <c r="AN114" s="49">
        <f t="shared" si="38"/>
        <v>3.141865327952186</v>
      </c>
      <c r="AO114" s="49">
        <f t="shared" si="39"/>
        <v>2.4176602505246567</v>
      </c>
      <c r="AP114" s="49">
        <f t="shared" si="40"/>
        <v>2.5268779383304802</v>
      </c>
      <c r="AQ114" s="49">
        <f t="shared" si="41"/>
        <v>2.8639197784712578</v>
      </c>
      <c r="AS114" s="49">
        <f t="shared" si="47"/>
        <v>-0.2779455494809282</v>
      </c>
      <c r="AT114" s="49">
        <f t="shared" si="42"/>
        <v>0.33704184014077754</v>
      </c>
      <c r="AU114" s="54">
        <f>(AM114-MAX(AM$3:AM114))/MAX(AM$3:AM114)</f>
        <v>-0.45692535554693137</v>
      </c>
      <c r="AV114" s="54">
        <f>(AN114-MAX(AN$3:AN114))/MAX(AN$3:AN114)</f>
        <v>-0.34786961011079293</v>
      </c>
      <c r="AW114" s="54">
        <f>(AO114-MAX(AO$3:AO114))/MAX(AO$3:AO114)</f>
        <v>-0.38179490875848809</v>
      </c>
      <c r="AX114" s="54">
        <f>(AP114-MAX(AP$3:AP114))/MAX(AP$3:AP114)</f>
        <v>-0.37581341538752294</v>
      </c>
      <c r="AY114" s="54">
        <f>(AQ114-MAX(AQ$3:AQ114))/MAX(AQ$3:AQ114)</f>
        <v>-0.35838406376613008</v>
      </c>
    </row>
    <row r="115" spans="1:51">
      <c r="A115" s="49">
        <f>Data!F241</f>
        <v>1890.3749999999825</v>
      </c>
      <c r="B115" s="53">
        <f t="shared" si="33"/>
        <v>0.59099999999999997</v>
      </c>
      <c r="C115" s="50">
        <f>1/Data!N241</f>
        <v>5.6222635603170652E-2</v>
      </c>
      <c r="D115" s="50">
        <f>Data!H241/100</f>
        <v>3.4866666666666664E-2</v>
      </c>
      <c r="E115">
        <f>Data!K242/Data!K241</f>
        <v>0.99614472123368936</v>
      </c>
      <c r="F115">
        <f>Data!T242/Data!T241</f>
        <v>1.0015110290898022</v>
      </c>
      <c r="G115" s="49">
        <f>Data!E244</f>
        <v>7.9922320659999997</v>
      </c>
      <c r="H115" s="52">
        <v>0</v>
      </c>
      <c r="I115" s="52">
        <v>1</v>
      </c>
      <c r="J115" s="52">
        <v>0.6</v>
      </c>
      <c r="K115" s="54">
        <f t="shared" si="43"/>
        <v>0.66261227030770231</v>
      </c>
      <c r="L115" s="54">
        <f t="shared" si="56"/>
        <v>0.85</v>
      </c>
      <c r="M115" s="53">
        <f t="shared" si="57"/>
        <v>0.85</v>
      </c>
      <c r="N115" s="54" cm="1">
        <f t="array" ref="N115">stock_min(C115,O115)</f>
        <v>0.85</v>
      </c>
      <c r="O115" s="54" cm="1">
        <f t="array" ref="O115">stock_max(C115,D115)</f>
        <v>0.85</v>
      </c>
      <c r="P115" s="49">
        <f t="shared" si="34"/>
        <v>1890.3749999999825</v>
      </c>
      <c r="Q115" s="49">
        <f t="shared" si="48"/>
        <v>0.32116379671647094</v>
      </c>
      <c r="R115" s="49">
        <f t="shared" si="49"/>
        <v>0.27704449963926664</v>
      </c>
      <c r="S115" s="59">
        <f t="shared" si="30"/>
        <v>0.28326685647744215</v>
      </c>
      <c r="T115" s="59">
        <f t="shared" si="31"/>
        <v>0.28145765821795793</v>
      </c>
      <c r="U115" s="59">
        <f t="shared" si="32"/>
        <v>0.24693898168304937</v>
      </c>
      <c r="V115" s="59"/>
      <c r="W115" s="49">
        <f t="shared" si="50"/>
        <v>0.11330674259097687</v>
      </c>
      <c r="X115" s="49">
        <f t="shared" si="51"/>
        <v>0.16996011388646529</v>
      </c>
      <c r="Y115" s="49">
        <f t="shared" si="52"/>
        <v>9.4960360310667499E-2</v>
      </c>
      <c r="Z115" s="49">
        <f t="shared" si="53"/>
        <v>0.18649729790729044</v>
      </c>
      <c r="AA115" s="49">
        <f t="shared" si="54"/>
        <v>3.7040847252457411E-2</v>
      </c>
      <c r="AB115" s="49">
        <f t="shared" si="55"/>
        <v>0.20989813443059196</v>
      </c>
      <c r="AC115" s="80">
        <f t="shared" si="35"/>
        <v>0.85</v>
      </c>
      <c r="AD115" s="80">
        <f t="shared" si="44"/>
        <v>0.85</v>
      </c>
      <c r="AE115" s="80">
        <f t="shared" si="45"/>
        <v>0.85</v>
      </c>
      <c r="AF115" s="54">
        <f>(Q115-MAX(Q$2:Q114))/MAX(Q$2:Q114)</f>
        <v>-9.3728958960955181E-3</v>
      </c>
      <c r="AG115" s="54">
        <f>(R115-MAX(R$2:R114))/MAX(R$2:R114)</f>
        <v>-3.8552787663106128E-3</v>
      </c>
      <c r="AH115" s="54">
        <f>(S115-MAX(S$2:S114))/MAX(S$2:S114)</f>
        <v>-1.7087556238655614E-3</v>
      </c>
      <c r="AI115" s="54">
        <f>(T115-MAX(T$2:T114))/MAX(T$2:T114)</f>
        <v>-2.0447523419068678E-3</v>
      </c>
      <c r="AJ115" s="54">
        <f>(U115-MAX(U$2:U114))/MAX(U$2:U114)</f>
        <v>-3.0503325878938003E-3</v>
      </c>
      <c r="AK115" s="54">
        <f t="shared" si="46"/>
        <v>1.5077198129683567</v>
      </c>
      <c r="AL115" s="71">
        <f t="shared" si="36"/>
        <v>1890.3749999999825</v>
      </c>
      <c r="AM115" s="49">
        <f t="shared" si="37"/>
        <v>1.5077198129683567</v>
      </c>
      <c r="AN115" s="49">
        <f t="shared" si="38"/>
        <v>3.043765812903346</v>
      </c>
      <c r="AO115" s="49">
        <f t="shared" si="39"/>
        <v>2.3830560026806729</v>
      </c>
      <c r="AP115" s="49">
        <f t="shared" si="40"/>
        <v>2.4840340140062551</v>
      </c>
      <c r="AQ115" s="49">
        <f t="shared" si="41"/>
        <v>2.7926841582114044</v>
      </c>
      <c r="AS115" s="49">
        <f t="shared" si="47"/>
        <v>-0.25108165469194166</v>
      </c>
      <c r="AT115" s="49">
        <f t="shared" si="42"/>
        <v>0.30865014420514925</v>
      </c>
      <c r="AU115" s="54">
        <f>(AM115-MAX(AM$3:AM115))/MAX(AM$3:AM115)</f>
        <v>-0.4509969874962339</v>
      </c>
      <c r="AV115" s="54">
        <f>(AN115-MAX(AN$3:AN115))/MAX(AN$3:AN115)</f>
        <v>-0.36823129602635035</v>
      </c>
      <c r="AW115" s="54">
        <f>(AO115-MAX(AO$3:AO115))/MAX(AO$3:AO115)</f>
        <v>-0.39064334897712155</v>
      </c>
      <c r="AX115" s="54">
        <f>(AP115-MAX(AP$3:AP115))/MAX(AP$3:AP115)</f>
        <v>-0.38639667403633704</v>
      </c>
      <c r="AY115" s="54">
        <f>(AQ115-MAX(AQ$3:AQ115))/MAX(AQ$3:AQ115)</f>
        <v>-0.37434327796263384</v>
      </c>
    </row>
    <row r="116" spans="1:51">
      <c r="A116" s="49">
        <f>Data!F242</f>
        <v>1890.4583333333157</v>
      </c>
      <c r="B116" s="53">
        <f t="shared" si="33"/>
        <v>0.58299999999999996</v>
      </c>
      <c r="C116" s="50">
        <f>1/Data!N242</f>
        <v>5.6547138389444675E-2</v>
      </c>
      <c r="D116" s="50">
        <f>Data!H242/100</f>
        <v>3.5033333333333333E-2</v>
      </c>
      <c r="E116">
        <f>Data!K243/Data!K242</f>
        <v>0.99611708482676209</v>
      </c>
      <c r="F116">
        <f>Data!T243/Data!T242</f>
        <v>1.0015260098100913</v>
      </c>
      <c r="G116" s="49">
        <f>Data!E245</f>
        <v>8.0873811569999994</v>
      </c>
      <c r="H116" s="52">
        <v>0</v>
      </c>
      <c r="I116" s="52">
        <v>1</v>
      </c>
      <c r="J116" s="52">
        <v>0.6</v>
      </c>
      <c r="K116" s="54">
        <f t="shared" si="43"/>
        <v>0.66261227030770231</v>
      </c>
      <c r="L116" s="54">
        <f t="shared" si="56"/>
        <v>0.85</v>
      </c>
      <c r="M116" s="53">
        <f t="shared" si="57"/>
        <v>0.85</v>
      </c>
      <c r="N116" s="54" cm="1">
        <f t="array" ref="N116">stock_min(C116,O116)</f>
        <v>0.85</v>
      </c>
      <c r="O116" s="54" cm="1">
        <f t="array" ref="O116">stock_max(C116,D116)</f>
        <v>0.85</v>
      </c>
      <c r="P116" s="49">
        <f t="shared" si="34"/>
        <v>1890.4583333333157</v>
      </c>
      <c r="Q116" s="49">
        <f t="shared" si="48"/>
        <v>0.32165389582090648</v>
      </c>
      <c r="R116" s="49">
        <f t="shared" si="49"/>
        <v>0.27596875934795523</v>
      </c>
      <c r="S116" s="59">
        <f t="shared" si="30"/>
        <v>0.28277982297313048</v>
      </c>
      <c r="T116" s="59">
        <f t="shared" si="31"/>
        <v>0.28087841547154974</v>
      </c>
      <c r="U116" s="59">
        <f t="shared" si="32"/>
        <v>0.24618048972831585</v>
      </c>
      <c r="V116" s="59"/>
      <c r="W116" s="49">
        <f t="shared" si="50"/>
        <v>0.1131119291892522</v>
      </c>
      <c r="X116" s="49">
        <f t="shared" si="51"/>
        <v>0.16966789378387828</v>
      </c>
      <c r="Y116" s="49">
        <f t="shared" si="52"/>
        <v>9.4764930915516105E-2</v>
      </c>
      <c r="Z116" s="49">
        <f t="shared" si="53"/>
        <v>0.18611348455603363</v>
      </c>
      <c r="AA116" s="49">
        <f t="shared" si="54"/>
        <v>3.6927073459247381E-2</v>
      </c>
      <c r="AB116" s="49">
        <f t="shared" si="55"/>
        <v>0.20925341626906846</v>
      </c>
      <c r="AC116" s="80">
        <f t="shared" si="35"/>
        <v>0.85</v>
      </c>
      <c r="AD116" s="80">
        <f t="shared" si="44"/>
        <v>0.85</v>
      </c>
      <c r="AE116" s="80">
        <f t="shared" si="45"/>
        <v>0.85</v>
      </c>
      <c r="AF116" s="54">
        <f>(Q116-MAX(Q$2:Q115))/MAX(Q$2:Q115)</f>
        <v>-7.8611892170905168E-3</v>
      </c>
      <c r="AG116" s="54">
        <f>(R116-MAX(R$2:R115))/MAX(R$2:R115)</f>
        <v>-7.7232242191297464E-3</v>
      </c>
      <c r="AH116" s="54">
        <f>(S116-MAX(S$2:S115))/MAX(S$2:S115)</f>
        <v>-3.4251628630262375E-3</v>
      </c>
      <c r="AI116" s="54">
        <f>(T116-MAX(T$2:T115))/MAX(T$2:T115)</f>
        <v>-4.0985544736587762E-3</v>
      </c>
      <c r="AJ116" s="54">
        <f>(U116-MAX(U$2:U115))/MAX(U$2:U115)</f>
        <v>-6.1125396839646186E-3</v>
      </c>
      <c r="AK116" s="54">
        <f t="shared" si="46"/>
        <v>1.5096445454209382</v>
      </c>
      <c r="AL116" s="71">
        <f t="shared" si="36"/>
        <v>1890.4583333333157</v>
      </c>
      <c r="AM116" s="49">
        <f t="shared" si="37"/>
        <v>1.5096445454209382</v>
      </c>
      <c r="AN116" s="49">
        <f t="shared" si="38"/>
        <v>2.9139718698848713</v>
      </c>
      <c r="AO116" s="49">
        <f t="shared" si="39"/>
        <v>2.3234372176961156</v>
      </c>
      <c r="AP116" s="49">
        <f t="shared" si="40"/>
        <v>2.4150485203425092</v>
      </c>
      <c r="AQ116" s="49">
        <f t="shared" si="41"/>
        <v>2.6920796659291804</v>
      </c>
      <c r="AS116" s="49">
        <f t="shared" si="47"/>
        <v>-0.22189220395569098</v>
      </c>
      <c r="AT116" s="49">
        <f t="shared" si="42"/>
        <v>0.27703114558667119</v>
      </c>
      <c r="AU116" s="54">
        <f>(AM116-MAX(AM$3:AM116))/MAX(AM$3:AM116)</f>
        <v>-0.45029613850185035</v>
      </c>
      <c r="AV116" s="54">
        <f>(AN116-MAX(AN$3:AN116))/MAX(AN$3:AN116)</f>
        <v>-0.3951715260587636</v>
      </c>
      <c r="AW116" s="54">
        <f>(AO116-MAX(AO$3:AO116))/MAX(AO$3:AO116)</f>
        <v>-0.40588810324029317</v>
      </c>
      <c r="AX116" s="54">
        <f>(AP116-MAX(AP$3:AP116))/MAX(AP$3:AP116)</f>
        <v>-0.40343739413785057</v>
      </c>
      <c r="AY116" s="54">
        <f>(AQ116-MAX(AQ$3:AQ116))/MAX(AQ$3:AQ116)</f>
        <v>-0.39688212349532831</v>
      </c>
    </row>
    <row r="117" spans="1:51">
      <c r="A117" s="49">
        <f>Data!F243</f>
        <v>1890.541666666649</v>
      </c>
      <c r="B117" s="53">
        <f t="shared" si="33"/>
        <v>0.57499999999999996</v>
      </c>
      <c r="C117" s="50">
        <f>1/Data!N243</f>
        <v>5.6852760439552341E-2</v>
      </c>
      <c r="D117" s="50">
        <f>Data!H243/100</f>
        <v>3.5199999999999995E-2</v>
      </c>
      <c r="E117">
        <f>Data!K244/Data!K243</f>
        <v>0.94484886541198398</v>
      </c>
      <c r="F117">
        <f>Data!T244/Data!T243</f>
        <v>0.96577137838451066</v>
      </c>
      <c r="G117" s="49">
        <f>Data!E246</f>
        <v>8.0873811569999994</v>
      </c>
      <c r="H117" s="52">
        <v>0</v>
      </c>
      <c r="I117" s="52">
        <v>1</v>
      </c>
      <c r="J117" s="52">
        <v>0.6</v>
      </c>
      <c r="K117" s="54">
        <f t="shared" si="43"/>
        <v>0.66261227030770231</v>
      </c>
      <c r="L117" s="54">
        <f t="shared" si="56"/>
        <v>0.85</v>
      </c>
      <c r="M117" s="53">
        <f t="shared" si="57"/>
        <v>0.85</v>
      </c>
      <c r="N117" s="54" cm="1">
        <f t="array" ref="N117">stock_min(C117,O117)</f>
        <v>0.85</v>
      </c>
      <c r="O117" s="54" cm="1">
        <f t="array" ref="O117">stock_max(C117,D117)</f>
        <v>0.85</v>
      </c>
      <c r="P117" s="49">
        <f t="shared" si="34"/>
        <v>1890.541666666649</v>
      </c>
      <c r="Q117" s="49">
        <f t="shared" si="48"/>
        <v>0.31064412632970462</v>
      </c>
      <c r="R117" s="49">
        <f t="shared" si="49"/>
        <v>0.26074876915906836</v>
      </c>
      <c r="S117" s="59">
        <f t="shared" si="30"/>
        <v>0.26955078070337368</v>
      </c>
      <c r="T117" s="59">
        <f t="shared" si="31"/>
        <v>0.26737037267343011</v>
      </c>
      <c r="U117" s="59">
        <f t="shared" si="32"/>
        <v>0.23337596357985435</v>
      </c>
      <c r="V117" s="59"/>
      <c r="W117" s="49">
        <f t="shared" si="50"/>
        <v>0.10782031228134947</v>
      </c>
      <c r="X117" s="49">
        <f t="shared" si="51"/>
        <v>0.16173046842202421</v>
      </c>
      <c r="Y117" s="49">
        <f t="shared" si="52"/>
        <v>9.0207483023272139E-2</v>
      </c>
      <c r="Z117" s="49">
        <f t="shared" si="53"/>
        <v>0.17716288965015797</v>
      </c>
      <c r="AA117" s="49">
        <f t="shared" si="54"/>
        <v>3.500639453697816E-2</v>
      </c>
      <c r="AB117" s="49">
        <f t="shared" si="55"/>
        <v>0.1983695690428762</v>
      </c>
      <c r="AC117" s="80">
        <f t="shared" si="35"/>
        <v>0.85</v>
      </c>
      <c r="AD117" s="80">
        <f t="shared" si="44"/>
        <v>0.85</v>
      </c>
      <c r="AE117" s="80">
        <f t="shared" si="45"/>
        <v>0.85</v>
      </c>
      <c r="AF117" s="54">
        <f>(Q117-MAX(Q$2:Q116))/MAX(Q$2:Q116)</f>
        <v>-4.1820733161420376E-2</v>
      </c>
      <c r="AG117" s="54">
        <f>(R117-MAX(R$2:R116))/MAX(R$2:R116)</f>
        <v>-6.2448414228783063E-2</v>
      </c>
      <c r="AH117" s="54">
        <f>(S117-MAX(S$2:S116))/MAX(S$2:S116)</f>
        <v>-5.0047055849760762E-2</v>
      </c>
      <c r="AI117" s="54">
        <f>(T117-MAX(T$2:T116))/MAX(T$2:T116)</f>
        <v>-5.1993581673574187E-2</v>
      </c>
      <c r="AJ117" s="54">
        <f>(U117-MAX(U$2:U116))/MAX(U$2:U116)</f>
        <v>-5.7807367280941678E-2</v>
      </c>
      <c r="AK117" s="54">
        <f t="shared" si="46"/>
        <v>1.5827626866881783</v>
      </c>
      <c r="AL117" s="71">
        <f t="shared" si="36"/>
        <v>1890.541666666649</v>
      </c>
      <c r="AM117" s="49">
        <f t="shared" si="37"/>
        <v>1.5827626866881783</v>
      </c>
      <c r="AN117" s="49">
        <f t="shared" si="38"/>
        <v>3.2035136384635661</v>
      </c>
      <c r="AO117" s="49">
        <f t="shared" si="39"/>
        <v>2.506345812082325</v>
      </c>
      <c r="AP117" s="49">
        <f t="shared" si="40"/>
        <v>2.6129137146415462</v>
      </c>
      <c r="AQ117" s="49">
        <f t="shared" si="41"/>
        <v>2.9386218445128249</v>
      </c>
      <c r="AS117" s="49">
        <f t="shared" si="47"/>
        <v>-0.26489179395074114</v>
      </c>
      <c r="AT117" s="49">
        <f t="shared" si="42"/>
        <v>0.32570812987127873</v>
      </c>
      <c r="AU117" s="54">
        <f>(AM117-MAX(AM$3:AM117))/MAX(AM$3:AM117)</f>
        <v>-0.42367177535485412</v>
      </c>
      <c r="AV117" s="54">
        <f>(AN117-MAX(AN$3:AN117))/MAX(AN$3:AN117)</f>
        <v>-0.33507379215764072</v>
      </c>
      <c r="AW117" s="54">
        <f>(AO117-MAX(AO$3:AO117))/MAX(AO$3:AO117)</f>
        <v>-0.35911766713089988</v>
      </c>
      <c r="AX117" s="54">
        <f>(AP117-MAX(AP$3:AP117))/MAX(AP$3:AP117)</f>
        <v>-0.35456095338472093</v>
      </c>
      <c r="AY117" s="54">
        <f>(AQ117-MAX(AQ$3:AQ117))/MAX(AQ$3:AQ117)</f>
        <v>-0.34164824721073439</v>
      </c>
    </row>
    <row r="118" spans="1:51">
      <c r="A118" s="49">
        <f>Data!F244</f>
        <v>1890.6249999999823</v>
      </c>
      <c r="B118" s="53">
        <f t="shared" si="33"/>
        <v>0.50900000000000001</v>
      </c>
      <c r="C118" s="50">
        <f>1/Data!N244</f>
        <v>6.0252610997355419E-2</v>
      </c>
      <c r="D118" s="50">
        <f>Data!H244/100</f>
        <v>3.5366666666666671E-2</v>
      </c>
      <c r="E118">
        <f>Data!K245/Data!K244</f>
        <v>0.97514365017866911</v>
      </c>
      <c r="F118">
        <f>Data!T245/Data!T244</f>
        <v>0.98977253149983935</v>
      </c>
      <c r="G118" s="49">
        <f>Data!E247</f>
        <v>7.8970910740000004</v>
      </c>
      <c r="H118" s="52">
        <v>0</v>
      </c>
      <c r="I118" s="52">
        <v>1</v>
      </c>
      <c r="J118" s="52">
        <v>0.6</v>
      </c>
      <c r="K118" s="54">
        <f t="shared" si="43"/>
        <v>0.66261227030770231</v>
      </c>
      <c r="L118" s="54">
        <f t="shared" si="56"/>
        <v>0.85</v>
      </c>
      <c r="M118" s="53">
        <f t="shared" si="57"/>
        <v>0.85</v>
      </c>
      <c r="N118" s="54" cm="1">
        <f t="array" ref="N118">stock_min(C118,O118)</f>
        <v>0.85</v>
      </c>
      <c r="O118" s="54" cm="1">
        <f t="array" ref="O118">stock_max(C118,D118)</f>
        <v>0.85</v>
      </c>
      <c r="P118" s="49">
        <f t="shared" si="34"/>
        <v>1890.6249999999823</v>
      </c>
      <c r="Q118" s="49">
        <f t="shared" si="48"/>
        <v>0.30746702331290765</v>
      </c>
      <c r="R118" s="49">
        <f t="shared" si="49"/>
        <v>0.25426750653736913</v>
      </c>
      <c r="S118" s="59">
        <f t="shared" si="30"/>
        <v>0.26442802275597316</v>
      </c>
      <c r="T118" s="59">
        <f t="shared" si="31"/>
        <v>0.26204415572182865</v>
      </c>
      <c r="U118" s="59">
        <f t="shared" si="32"/>
        <v>0.22808719338038683</v>
      </c>
      <c r="V118" s="59"/>
      <c r="W118" s="49">
        <f t="shared" si="50"/>
        <v>0.10577120910238927</v>
      </c>
      <c r="X118" s="49">
        <f t="shared" si="51"/>
        <v>0.15865681365358389</v>
      </c>
      <c r="Y118" s="49">
        <f t="shared" si="52"/>
        <v>8.841048277812269E-2</v>
      </c>
      <c r="Z118" s="49">
        <f t="shared" si="53"/>
        <v>0.17363367294370596</v>
      </c>
      <c r="AA118" s="49">
        <f t="shared" si="54"/>
        <v>3.4213079007058028E-2</v>
      </c>
      <c r="AB118" s="49">
        <f t="shared" si="55"/>
        <v>0.1938741143733288</v>
      </c>
      <c r="AC118" s="80">
        <f t="shared" si="35"/>
        <v>0.85</v>
      </c>
      <c r="AD118" s="80">
        <f t="shared" si="44"/>
        <v>0.85</v>
      </c>
      <c r="AE118" s="80">
        <f t="shared" si="45"/>
        <v>0.85</v>
      </c>
      <c r="AF118" s="54">
        <f>(Q118-MAX(Q$2:Q117))/MAX(Q$2:Q117)</f>
        <v>-5.1620481430518936E-2</v>
      </c>
      <c r="AG118" s="54">
        <f>(R118-MAX(R$2:R117))/MAX(R$2:R117)</f>
        <v>-8.5752524420255855E-2</v>
      </c>
      <c r="AH118" s="54">
        <f>(S118-MAX(S$2:S117))/MAX(S$2:S117)</f>
        <v>-6.8100718991094253E-2</v>
      </c>
      <c r="AI118" s="54">
        <f>(T118-MAX(T$2:T117))/MAX(T$2:T117)</f>
        <v>-7.0878575568108879E-2</v>
      </c>
      <c r="AJ118" s="54">
        <f>(U118-MAX(U$2:U117))/MAX(U$2:U117)</f>
        <v>-7.9159353328028134E-2</v>
      </c>
      <c r="AK118" s="54">
        <f t="shared" si="46"/>
        <v>1.6193433971014388</v>
      </c>
      <c r="AL118" s="71">
        <f t="shared" si="36"/>
        <v>1890.6249999999823</v>
      </c>
      <c r="AM118" s="49">
        <f t="shared" si="37"/>
        <v>1.6193433971014388</v>
      </c>
      <c r="AN118" s="49">
        <f t="shared" si="38"/>
        <v>3.3543232057157986</v>
      </c>
      <c r="AO118" s="49">
        <f t="shared" si="39"/>
        <v>2.6000951432136059</v>
      </c>
      <c r="AP118" s="49">
        <f t="shared" si="40"/>
        <v>2.7145849347784541</v>
      </c>
      <c r="AQ118" s="49">
        <f t="shared" si="41"/>
        <v>3.0662635602886268</v>
      </c>
      <c r="AS118" s="49">
        <f t="shared" si="47"/>
        <v>-0.28805964542717177</v>
      </c>
      <c r="AT118" s="49">
        <f t="shared" si="42"/>
        <v>0.3516786255101727</v>
      </c>
      <c r="AU118" s="54">
        <f>(AM118-MAX(AM$3:AM118))/MAX(AM$3:AM118)</f>
        <v>-0.41035171413149646</v>
      </c>
      <c r="AV118" s="54">
        <f>(AN118-MAX(AN$3:AN118))/MAX(AN$3:AN118)</f>
        <v>-0.3037715269025853</v>
      </c>
      <c r="AW118" s="54">
        <f>(AO118-MAX(AO$3:AO118))/MAX(AO$3:AO118)</f>
        <v>-0.33514560000804128</v>
      </c>
      <c r="AX118" s="54">
        <f>(AP118-MAX(AP$3:AP118))/MAX(AP$3:AP118)</f>
        <v>-0.32944624139646816</v>
      </c>
      <c r="AY118" s="54">
        <f>(AQ118-MAX(AQ$3:AQ118))/MAX(AQ$3:AQ118)</f>
        <v>-0.31305213932194964</v>
      </c>
    </row>
    <row r="119" spans="1:51">
      <c r="A119" s="49">
        <f>Data!F245</f>
        <v>1890.7083333333155</v>
      </c>
      <c r="B119" s="53">
        <f t="shared" si="33"/>
        <v>0.48299999999999998</v>
      </c>
      <c r="C119" s="50">
        <f>1/Data!N245</f>
        <v>6.1844058719322546E-2</v>
      </c>
      <c r="D119" s="50">
        <f>Data!H245/100</f>
        <v>3.5533333333333333E-2</v>
      </c>
      <c r="E119">
        <f>Data!K246/Data!K245</f>
        <v>0.95833333333333326</v>
      </c>
      <c r="F119">
        <f>Data!T246/Data!T245</f>
        <v>1.0015709448781633</v>
      </c>
      <c r="G119" s="49">
        <f>Data!E248</f>
        <v>7.8970910740000004</v>
      </c>
      <c r="H119" s="52">
        <v>0</v>
      </c>
      <c r="I119" s="52">
        <v>1</v>
      </c>
      <c r="J119" s="52">
        <v>0.6</v>
      </c>
      <c r="K119" s="54">
        <f t="shared" si="43"/>
        <v>0.66261227030770231</v>
      </c>
      <c r="L119" s="54">
        <f t="shared" si="56"/>
        <v>0.85</v>
      </c>
      <c r="M119" s="53">
        <f t="shared" si="57"/>
        <v>0.85</v>
      </c>
      <c r="N119" s="54" cm="1">
        <f t="array" ref="N119">stock_min(C119,O119)</f>
        <v>0.85</v>
      </c>
      <c r="O119" s="54" cm="1">
        <f t="array" ref="O119">stock_max(C119,D119)</f>
        <v>0.85</v>
      </c>
      <c r="P119" s="49">
        <f t="shared" si="34"/>
        <v>1890.7083333333155</v>
      </c>
      <c r="Q119" s="49">
        <f t="shared" si="48"/>
        <v>0.3079500370583852</v>
      </c>
      <c r="R119" s="49">
        <f t="shared" si="49"/>
        <v>0.24367302709831207</v>
      </c>
      <c r="S119" s="59">
        <f t="shared" si="30"/>
        <v>0.25798348292627038</v>
      </c>
      <c r="T119" s="59">
        <f t="shared" si="31"/>
        <v>0.25494830734427049</v>
      </c>
      <c r="U119" s="59">
        <f t="shared" si="32"/>
        <v>0.22006285214273047</v>
      </c>
      <c r="V119" s="59"/>
      <c r="W119" s="49">
        <f t="shared" si="50"/>
        <v>0.10319339317050816</v>
      </c>
      <c r="X119" s="49">
        <f t="shared" si="51"/>
        <v>0.15479008975576222</v>
      </c>
      <c r="Y119" s="49">
        <f t="shared" si="52"/>
        <v>8.6016430603777561E-2</v>
      </c>
      <c r="Z119" s="49">
        <f t="shared" si="53"/>
        <v>0.16893187674049293</v>
      </c>
      <c r="AA119" s="49">
        <f t="shared" si="54"/>
        <v>3.3009427821409573E-2</v>
      </c>
      <c r="AB119" s="49">
        <f t="shared" si="55"/>
        <v>0.18705342432132088</v>
      </c>
      <c r="AC119" s="80">
        <f t="shared" si="35"/>
        <v>0.85</v>
      </c>
      <c r="AD119" s="80">
        <f t="shared" si="44"/>
        <v>0.85</v>
      </c>
      <c r="AE119" s="80">
        <f t="shared" si="45"/>
        <v>0.85</v>
      </c>
      <c r="AF119" s="54">
        <f>(Q119-MAX(Q$2:Q118))/MAX(Q$2:Q118)</f>
        <v>-5.0130629483267179E-2</v>
      </c>
      <c r="AG119" s="54">
        <f>(R119-MAX(R$2:R118))/MAX(R$2:R118)</f>
        <v>-0.12384616923607857</v>
      </c>
      <c r="AH119" s="54">
        <f>(S119-MAX(S$2:S118))/MAX(S$2:S118)</f>
        <v>-9.081261605533085E-2</v>
      </c>
      <c r="AI119" s="54">
        <f>(T119-MAX(T$2:T118))/MAX(T$2:T118)</f>
        <v>-9.6038093947554151E-2</v>
      </c>
      <c r="AJ119" s="54">
        <f>(U119-MAX(U$2:U118))/MAX(U$2:U118)</f>
        <v>-0.11155547107970301</v>
      </c>
      <c r="AK119" s="54">
        <f t="shared" si="46"/>
        <v>1.6704904738598638</v>
      </c>
      <c r="AL119" s="71">
        <f t="shared" si="36"/>
        <v>1890.7083333333155</v>
      </c>
      <c r="AM119" s="49">
        <f t="shared" si="37"/>
        <v>1.6704904738598638</v>
      </c>
      <c r="AN119" s="49">
        <f t="shared" si="38"/>
        <v>3.7878471280834471</v>
      </c>
      <c r="AO119" s="49">
        <f t="shared" si="39"/>
        <v>2.8318710374298193</v>
      </c>
      <c r="AP119" s="49">
        <f t="shared" si="40"/>
        <v>2.9733510882858787</v>
      </c>
      <c r="AQ119" s="49">
        <f t="shared" si="41"/>
        <v>3.4159298176920965</v>
      </c>
      <c r="AS119" s="49">
        <f t="shared" si="47"/>
        <v>-0.37191731039135068</v>
      </c>
      <c r="AT119" s="49">
        <f t="shared" si="42"/>
        <v>0.44257872940621779</v>
      </c>
      <c r="AU119" s="54">
        <f>(AM119-MAX(AM$3:AM119))/MAX(AM$3:AM119)</f>
        <v>-0.39172763094335172</v>
      </c>
      <c r="AV119" s="54">
        <f>(AN119-MAX(AN$3:AN119))/MAX(AN$3:AN119)</f>
        <v>-0.21378863616417759</v>
      </c>
      <c r="AW119" s="54">
        <f>(AO119-MAX(AO$3:AO119))/MAX(AO$3:AO119)</f>
        <v>-0.2758796060370427</v>
      </c>
      <c r="AX119" s="54">
        <f>(AP119-MAX(AP$3:AP119))/MAX(AP$3:AP119)</f>
        <v>-0.26552611327273967</v>
      </c>
      <c r="AY119" s="54">
        <f>(AQ119-MAX(AQ$3:AQ119))/MAX(AQ$3:AQ119)</f>
        <v>-0.2347149439857458</v>
      </c>
    </row>
    <row r="120" spans="1:51">
      <c r="A120" s="49">
        <f>Data!F246</f>
        <v>1890.7916666666488</v>
      </c>
      <c r="B120" s="53">
        <f t="shared" si="33"/>
        <v>0.44099999999999995</v>
      </c>
      <c r="C120" s="50">
        <f>1/Data!N246</f>
        <v>6.4587595567842576E-2</v>
      </c>
      <c r="D120" s="50">
        <f>Data!H246/100</f>
        <v>3.5699999999999996E-2</v>
      </c>
      <c r="E120">
        <f>Data!K247/Data!K246</f>
        <v>0.95320242460433735</v>
      </c>
      <c r="F120">
        <f>Data!T247/Data!T246</f>
        <v>1.0257203605348106</v>
      </c>
      <c r="G120" s="49">
        <f>Data!E249</f>
        <v>7.8019419829999999</v>
      </c>
      <c r="H120" s="52">
        <v>0</v>
      </c>
      <c r="I120" s="52">
        <v>1</v>
      </c>
      <c r="J120" s="52">
        <v>0.6</v>
      </c>
      <c r="K120" s="54">
        <f t="shared" si="43"/>
        <v>0.66261227030770231</v>
      </c>
      <c r="L120" s="54">
        <f t="shared" si="56"/>
        <v>0.85</v>
      </c>
      <c r="M120" s="53">
        <f t="shared" si="57"/>
        <v>0.85</v>
      </c>
      <c r="N120" s="54" cm="1">
        <f t="array" ref="N120">stock_min(C120,O120)</f>
        <v>0.85</v>
      </c>
      <c r="O120" s="54" cm="1">
        <f t="array" ref="O120">stock_max(C120,D120)</f>
        <v>0.85</v>
      </c>
      <c r="P120" s="49">
        <f t="shared" si="34"/>
        <v>1890.7916666666488</v>
      </c>
      <c r="Q120" s="49">
        <f t="shared" si="48"/>
        <v>0.31587062303823515</v>
      </c>
      <c r="R120" s="49">
        <f t="shared" si="49"/>
        <v>0.23226972024078946</v>
      </c>
      <c r="S120" s="59">
        <f t="shared" si="30"/>
        <v>0.25339385330757963</v>
      </c>
      <c r="T120" s="59">
        <f t="shared" si="31"/>
        <v>0.24925507871282315</v>
      </c>
      <c r="U120" s="59">
        <f t="shared" si="32"/>
        <v>0.21215821979965105</v>
      </c>
      <c r="V120" s="59"/>
      <c r="W120" s="49">
        <f t="shared" si="50"/>
        <v>0.10135754132303186</v>
      </c>
      <c r="X120" s="49">
        <f t="shared" si="51"/>
        <v>0.15203631198454778</v>
      </c>
      <c r="Y120" s="49">
        <f t="shared" si="52"/>
        <v>8.4095605121194364E-2</v>
      </c>
      <c r="Z120" s="49">
        <f t="shared" si="53"/>
        <v>0.1651594735916288</v>
      </c>
      <c r="AA120" s="49">
        <f t="shared" si="54"/>
        <v>3.1823732969947664E-2</v>
      </c>
      <c r="AB120" s="49">
        <f t="shared" si="55"/>
        <v>0.18033448682970338</v>
      </c>
      <c r="AC120" s="80">
        <f t="shared" si="35"/>
        <v>0.85</v>
      </c>
      <c r="AD120" s="80">
        <f t="shared" si="44"/>
        <v>0.85</v>
      </c>
      <c r="AE120" s="80">
        <f t="shared" si="45"/>
        <v>0.85</v>
      </c>
      <c r="AF120" s="54">
        <f>(Q120-MAX(Q$2:Q119))/MAX(Q$2:Q119)</f>
        <v>-2.56996468126032E-2</v>
      </c>
      <c r="AG120" s="54">
        <f>(R120-MAX(R$2:R119))/MAX(R$2:R119)</f>
        <v>-0.16484804418945184</v>
      </c>
      <c r="AH120" s="54">
        <f>(S120-MAX(S$2:S119))/MAX(S$2:S119)</f>
        <v>-0.10698742422118918</v>
      </c>
      <c r="AI120" s="54">
        <f>(T120-MAX(T$2:T119))/MAX(T$2:T119)</f>
        <v>-0.11622438919651984</v>
      </c>
      <c r="AJ120" s="54">
        <f>(U120-MAX(U$2:U119))/MAX(U$2:U119)</f>
        <v>-0.14346829639281131</v>
      </c>
      <c r="AK120" s="54">
        <f t="shared" si="46"/>
        <v>1.6668836010413579</v>
      </c>
      <c r="AL120" s="71">
        <f t="shared" si="36"/>
        <v>1890.7916666666488</v>
      </c>
      <c r="AM120" s="49">
        <f t="shared" si="37"/>
        <v>1.6668836010413579</v>
      </c>
      <c r="AN120" s="49">
        <f t="shared" si="38"/>
        <v>4.0683651450134253</v>
      </c>
      <c r="AO120" s="49">
        <f t="shared" si="39"/>
        <v>2.9514332980900875</v>
      </c>
      <c r="AP120" s="49">
        <f t="shared" si="40"/>
        <v>3.1133335132320101</v>
      </c>
      <c r="AQ120" s="49">
        <f t="shared" si="41"/>
        <v>3.6273551618483588</v>
      </c>
      <c r="AS120" s="49">
        <f t="shared" si="47"/>
        <v>-0.44100998316506645</v>
      </c>
      <c r="AT120" s="49">
        <f t="shared" si="42"/>
        <v>0.51402164861634869</v>
      </c>
      <c r="AU120" s="54">
        <f>(AM120-MAX(AM$3:AM120))/MAX(AM$3:AM120)</f>
        <v>-0.39304099435878576</v>
      </c>
      <c r="AV120" s="54">
        <f>(AN120-MAX(AN$3:AN120))/MAX(AN$3:AN120)</f>
        <v>-0.15556388600573356</v>
      </c>
      <c r="AW120" s="54">
        <f>(AO120-MAX(AO$3:AO120))/MAX(AO$3:AO120)</f>
        <v>-0.24530707284323167</v>
      </c>
      <c r="AX120" s="54">
        <f>(AP120-MAX(AP$3:AP120))/MAX(AP$3:AP120)</f>
        <v>-0.23094780998096001</v>
      </c>
      <c r="AY120" s="54">
        <f>(AQ120-MAX(AQ$3:AQ120))/MAX(AQ$3:AQ120)</f>
        <v>-0.18734843911569682</v>
      </c>
    </row>
    <row r="121" spans="1:51">
      <c r="A121" s="49">
        <f>Data!F247</f>
        <v>1890.874999999982</v>
      </c>
      <c r="B121" s="53">
        <f t="shared" si="33"/>
        <v>0.38900000000000001</v>
      </c>
      <c r="C121" s="50">
        <f>1/Data!N247</f>
        <v>6.7819399817632145E-2</v>
      </c>
      <c r="D121" s="50">
        <f>Data!H247/100</f>
        <v>3.5866666666666672E-2</v>
      </c>
      <c r="E121">
        <f>Data!K248/Data!K247</f>
        <v>0.98053786270346799</v>
      </c>
      <c r="F121">
        <f>Data!T248/Data!T247</f>
        <v>1.0016008956942393</v>
      </c>
      <c r="G121" s="49">
        <f>Data!E250</f>
        <v>7.8970910740000004</v>
      </c>
      <c r="H121" s="52">
        <v>0</v>
      </c>
      <c r="I121" s="52">
        <v>1</v>
      </c>
      <c r="J121" s="52">
        <v>0.6</v>
      </c>
      <c r="K121" s="54">
        <f t="shared" si="43"/>
        <v>0.66261227030770231</v>
      </c>
      <c r="L121" s="54">
        <f t="shared" si="56"/>
        <v>0.85</v>
      </c>
      <c r="M121" s="53">
        <f t="shared" si="57"/>
        <v>0.85</v>
      </c>
      <c r="N121" s="54" cm="1">
        <f t="array" ref="N121">stock_min(C121,O121)</f>
        <v>0.85</v>
      </c>
      <c r="O121" s="54" cm="1">
        <f t="array" ref="O121">stock_max(C121,D121)</f>
        <v>0.85</v>
      </c>
      <c r="P121" s="49">
        <f t="shared" si="34"/>
        <v>1890.874999999982</v>
      </c>
      <c r="Q121" s="49">
        <f t="shared" si="48"/>
        <v>0.31637629895859376</v>
      </c>
      <c r="R121" s="49">
        <f t="shared" si="49"/>
        <v>0.22774925505563612</v>
      </c>
      <c r="S121" s="59">
        <f t="shared" si="30"/>
        <v>0.25059716458116071</v>
      </c>
      <c r="T121" s="59">
        <f t="shared" si="31"/>
        <v>0.2461753506541029</v>
      </c>
      <c r="U121" s="59">
        <f t="shared" si="32"/>
        <v>0.20869947173475792</v>
      </c>
      <c r="V121" s="59"/>
      <c r="W121" s="49">
        <f t="shared" si="50"/>
        <v>0.10023886583246429</v>
      </c>
      <c r="X121" s="49">
        <f t="shared" si="51"/>
        <v>0.15035829874869641</v>
      </c>
      <c r="Y121" s="49">
        <f t="shared" si="52"/>
        <v>8.3056542663393074E-2</v>
      </c>
      <c r="Z121" s="49">
        <f t="shared" si="53"/>
        <v>0.16311880799070982</v>
      </c>
      <c r="AA121" s="49">
        <f t="shared" si="54"/>
        <v>3.1304920760213691E-2</v>
      </c>
      <c r="AB121" s="49">
        <f t="shared" si="55"/>
        <v>0.17739455097454424</v>
      </c>
      <c r="AC121" s="80">
        <f t="shared" si="35"/>
        <v>0.85</v>
      </c>
      <c r="AD121" s="80">
        <f t="shared" si="44"/>
        <v>0.85</v>
      </c>
      <c r="AE121" s="80">
        <f t="shared" si="45"/>
        <v>0.85</v>
      </c>
      <c r="AF121" s="54">
        <f>(Q121-MAX(Q$2:Q120))/MAX(Q$2:Q120)</f>
        <v>-2.4139893572289635E-2</v>
      </c>
      <c r="AG121" s="54">
        <f>(R121-MAX(R$2:R120))/MAX(R$2:R120)</f>
        <v>-0.18110188621690401</v>
      </c>
      <c r="AH121" s="54">
        <f>(S121-MAX(S$2:S120))/MAX(S$2:S120)</f>
        <v>-0.11684353624060498</v>
      </c>
      <c r="AI121" s="54">
        <f>(T121-MAX(T$2:T120))/MAX(T$2:T120)</f>
        <v>-0.12714408062371035</v>
      </c>
      <c r="AJ121" s="54">
        <f>(U121-MAX(U$2:U120))/MAX(U$2:U120)</f>
        <v>-0.15743206067763896</v>
      </c>
      <c r="AK121" s="54">
        <f t="shared" si="46"/>
        <v>1.6689282647813966</v>
      </c>
      <c r="AL121" s="71">
        <f t="shared" si="36"/>
        <v>1890.874999999982</v>
      </c>
      <c r="AM121" s="49">
        <f t="shared" si="37"/>
        <v>1.6689282647813966</v>
      </c>
      <c r="AN121" s="49">
        <f t="shared" si="38"/>
        <v>4.0506987201469284</v>
      </c>
      <c r="AO121" s="49">
        <f t="shared" si="39"/>
        <v>2.9452756880980715</v>
      </c>
      <c r="AP121" s="49">
        <f t="shared" si="40"/>
        <v>3.105746580689305</v>
      </c>
      <c r="AQ121" s="49">
        <f t="shared" si="41"/>
        <v>3.6146890494028554</v>
      </c>
      <c r="AS121" s="49">
        <f t="shared" si="47"/>
        <v>-0.43600967074407304</v>
      </c>
      <c r="AT121" s="49">
        <f t="shared" si="42"/>
        <v>0.50894246871355042</v>
      </c>
      <c r="AU121" s="54">
        <f>(AM121-MAX(AM$3:AM121))/MAX(AM$3:AM121)</f>
        <v>-0.3922964750235729</v>
      </c>
      <c r="AV121" s="54">
        <f>(AN121-MAX(AN$3:AN121))/MAX(AN$3:AN121)</f>
        <v>-0.15923075626705252</v>
      </c>
      <c r="AW121" s="54">
        <f>(AO121-MAX(AO$3:AO121))/MAX(AO$3:AO121)</f>
        <v>-0.24688159757064851</v>
      </c>
      <c r="AX121" s="54">
        <f>(AP121-MAX(AP$3:AP121))/MAX(AP$3:AP121)</f>
        <v>-0.2328219256395285</v>
      </c>
      <c r="AY121" s="54">
        <f>(AQ121-MAX(AQ$3:AQ121))/MAX(AQ$3:AQ121)</f>
        <v>-0.19018608130674422</v>
      </c>
    </row>
    <row r="122" spans="1:51">
      <c r="A122" s="49">
        <f>Data!F248</f>
        <v>1890.9583333333153</v>
      </c>
      <c r="B122" s="53">
        <f t="shared" si="33"/>
        <v>0.377</v>
      </c>
      <c r="C122" s="50">
        <f>1/Data!N248</f>
        <v>6.9237735035814291E-2</v>
      </c>
      <c r="D122" s="50">
        <f>Data!H248/100</f>
        <v>3.6033333333333334E-2</v>
      </c>
      <c r="E122">
        <f>Data!K249/Data!K248</f>
        <v>1.0690398812072313</v>
      </c>
      <c r="F122">
        <f>Data!T249/Data!T248</f>
        <v>1.0138311408313556</v>
      </c>
      <c r="G122" s="49">
        <f>Data!E251</f>
        <v>7.9922320659999997</v>
      </c>
      <c r="H122" s="52">
        <v>0</v>
      </c>
      <c r="I122" s="52">
        <v>1</v>
      </c>
      <c r="J122" s="52">
        <v>0.6</v>
      </c>
      <c r="K122" s="54">
        <f t="shared" si="43"/>
        <v>0.66261227030770231</v>
      </c>
      <c r="L122" s="54">
        <f t="shared" si="56"/>
        <v>0.85</v>
      </c>
      <c r="M122" s="53">
        <f t="shared" si="57"/>
        <v>0.85</v>
      </c>
      <c r="N122" s="54" cm="1">
        <f t="array" ref="N122">stock_min(C122,O122)</f>
        <v>0.85</v>
      </c>
      <c r="O122" s="54" cm="1">
        <f t="array" ref="O122">stock_max(C122,D122)</f>
        <v>0.85</v>
      </c>
      <c r="P122" s="49">
        <f t="shared" si="34"/>
        <v>1890.9583333333153</v>
      </c>
      <c r="Q122" s="49">
        <f t="shared" si="48"/>
        <v>0.32075214410519315</v>
      </c>
      <c r="R122" s="49">
        <f t="shared" si="49"/>
        <v>0.24347303656971264</v>
      </c>
      <c r="S122" s="59">
        <f t="shared" si="30"/>
        <v>0.26236430153539625</v>
      </c>
      <c r="T122" s="59">
        <f t="shared" si="31"/>
        <v>0.2585858205189896</v>
      </c>
      <c r="U122" s="59">
        <f t="shared" si="32"/>
        <v>0.22137975322859954</v>
      </c>
      <c r="V122" s="59"/>
      <c r="W122" s="49">
        <f t="shared" si="50"/>
        <v>0.10494572061415851</v>
      </c>
      <c r="X122" s="49">
        <f t="shared" si="51"/>
        <v>0.15741858092123776</v>
      </c>
      <c r="Y122" s="49">
        <f t="shared" si="52"/>
        <v>8.724368291552187E-2</v>
      </c>
      <c r="Z122" s="49">
        <f t="shared" si="53"/>
        <v>0.17134213760346773</v>
      </c>
      <c r="AA122" s="49">
        <f t="shared" si="54"/>
        <v>3.3206962984289934E-2</v>
      </c>
      <c r="AB122" s="49">
        <f t="shared" si="55"/>
        <v>0.18817279024430961</v>
      </c>
      <c r="AC122" s="80">
        <f t="shared" si="35"/>
        <v>0.85</v>
      </c>
      <c r="AD122" s="80">
        <f t="shared" si="44"/>
        <v>0.85</v>
      </c>
      <c r="AE122" s="80">
        <f t="shared" si="45"/>
        <v>0.85</v>
      </c>
      <c r="AF122" s="54">
        <f>(Q122-MAX(Q$2:Q121))/MAX(Q$2:Q121)</f>
        <v>-1.0642635008586258E-2</v>
      </c>
      <c r="AG122" s="54">
        <f>(R122-MAX(R$2:R121))/MAX(R$2:R121)</f>
        <v>-0.12456525772049336</v>
      </c>
      <c r="AH122" s="54">
        <f>(S122-MAX(S$2:S121))/MAX(S$2:S121)</f>
        <v>-7.5373701262845552E-2</v>
      </c>
      <c r="AI122" s="54">
        <f>(T122-MAX(T$2:T121))/MAX(T$2:T121)</f>
        <v>-8.3140682009573447E-2</v>
      </c>
      <c r="AJ122" s="54">
        <f>(U122-MAX(U$2:U121))/MAX(U$2:U121)</f>
        <v>-0.10623883742946418</v>
      </c>
      <c r="AK122" s="54">
        <f t="shared" si="46"/>
        <v>1.650826016268482</v>
      </c>
      <c r="AL122" s="71">
        <f t="shared" si="36"/>
        <v>1890.9583333333153</v>
      </c>
      <c r="AM122" s="49">
        <f t="shared" si="37"/>
        <v>1.650826016268482</v>
      </c>
      <c r="AN122" s="49">
        <f t="shared" si="38"/>
        <v>3.8976089346771086</v>
      </c>
      <c r="AO122" s="49">
        <f t="shared" si="39"/>
        <v>2.8647054853877956</v>
      </c>
      <c r="AP122" s="49">
        <f t="shared" si="40"/>
        <v>3.0156223734023002</v>
      </c>
      <c r="AQ122" s="49">
        <f t="shared" si="41"/>
        <v>3.4920418392517107</v>
      </c>
      <c r="AS122" s="49">
        <f t="shared" si="47"/>
        <v>-0.40556709542539782</v>
      </c>
      <c r="AT122" s="49">
        <f t="shared" si="42"/>
        <v>0.47641946584941053</v>
      </c>
      <c r="AU122" s="54">
        <f>(AM122-MAX(AM$3:AM122))/MAX(AM$3:AM122)</f>
        <v>-0.39888801071952951</v>
      </c>
      <c r="AV122" s="54">
        <f>(AN122-MAX(AN$3:AN122))/MAX(AN$3:AN122)</f>
        <v>-0.19100630711523578</v>
      </c>
      <c r="AW122" s="54">
        <f>(AO122-MAX(AO$3:AO122))/MAX(AO$3:AO122)</f>
        <v>-0.26748371050485598</v>
      </c>
      <c r="AX122" s="54">
        <f>(AP122-MAX(AP$3:AP122))/MAX(AP$3:AP122)</f>
        <v>-0.25508430732566167</v>
      </c>
      <c r="AY122" s="54">
        <f>(AQ122-MAX(AQ$3:AQ122))/MAX(AQ$3:AQ122)</f>
        <v>-0.21766324919362001</v>
      </c>
    </row>
    <row r="123" spans="1:51">
      <c r="A123" s="49">
        <f>Data!F249</f>
        <v>1891.0416666666486</v>
      </c>
      <c r="B123" s="53">
        <f t="shared" si="33"/>
        <v>0.43700000000000006</v>
      </c>
      <c r="C123" s="50">
        <f>1/Data!N249</f>
        <v>6.4813098104713987E-2</v>
      </c>
      <c r="D123" s="50">
        <f>Data!H249/100</f>
        <v>3.6200000000000003E-2</v>
      </c>
      <c r="E123">
        <f>Data!K250/Data!K249</f>
        <v>1.0039409458869717</v>
      </c>
      <c r="F123">
        <f>Data!T250/Data!T249</f>
        <v>0.99106872524140421</v>
      </c>
      <c r="G123" s="49">
        <f>Data!E252</f>
        <v>8.0873811569999994</v>
      </c>
      <c r="H123" s="52">
        <v>0</v>
      </c>
      <c r="I123" s="52">
        <v>1</v>
      </c>
      <c r="J123" s="52">
        <v>0.6</v>
      </c>
      <c r="K123" s="54">
        <f t="shared" si="43"/>
        <v>0.66261227030770231</v>
      </c>
      <c r="L123" s="54">
        <f t="shared" si="56"/>
        <v>0.85</v>
      </c>
      <c r="M123" s="53">
        <f t="shared" si="57"/>
        <v>0.85</v>
      </c>
      <c r="N123" s="54" cm="1">
        <f t="array" ref="N123">stock_min(C123,O123)</f>
        <v>0.85</v>
      </c>
      <c r="O123" s="54" cm="1">
        <f t="array" ref="O123">stock_max(C123,D123)</f>
        <v>0.85</v>
      </c>
      <c r="P123" s="49">
        <f t="shared" si="34"/>
        <v>1891.0416666666486</v>
      </c>
      <c r="Q123" s="49">
        <f t="shared" si="48"/>
        <v>0.31788741857678093</v>
      </c>
      <c r="R123" s="49">
        <f t="shared" si="49"/>
        <v>0.24443255063177055</v>
      </c>
      <c r="S123" s="59">
        <f t="shared" si="30"/>
        <v>0.26204738057886684</v>
      </c>
      <c r="T123" s="59">
        <f t="shared" si="31"/>
        <v>0.25848187330837258</v>
      </c>
      <c r="U123" s="59">
        <f t="shared" si="32"/>
        <v>0.22182475150204162</v>
      </c>
      <c r="V123" s="59"/>
      <c r="W123" s="49">
        <f t="shared" si="50"/>
        <v>0.10481895223154675</v>
      </c>
      <c r="X123" s="49">
        <f t="shared" si="51"/>
        <v>0.15722842834732009</v>
      </c>
      <c r="Y123" s="49">
        <f t="shared" si="52"/>
        <v>8.720861240212395E-2</v>
      </c>
      <c r="Z123" s="49">
        <f t="shared" si="53"/>
        <v>0.17127326090624864</v>
      </c>
      <c r="AA123" s="49">
        <f t="shared" si="54"/>
        <v>3.327371272530625E-2</v>
      </c>
      <c r="AB123" s="49">
        <f t="shared" si="55"/>
        <v>0.18855103877673537</v>
      </c>
      <c r="AC123" s="80">
        <f t="shared" si="35"/>
        <v>0.85</v>
      </c>
      <c r="AD123" s="80">
        <f t="shared" si="44"/>
        <v>0.85</v>
      </c>
      <c r="AE123" s="80">
        <f t="shared" si="45"/>
        <v>0.85</v>
      </c>
      <c r="AF123" s="54">
        <f>(Q123-MAX(Q$2:Q122))/MAX(Q$2:Q122)</f>
        <v>-1.947885746976499E-2</v>
      </c>
      <c r="AG123" s="54">
        <f>(R123-MAX(R$2:R122))/MAX(R$2:R122)</f>
        <v>-0.12111521677359484</v>
      </c>
      <c r="AH123" s="54">
        <f>(S123-MAX(S$2:S122))/MAX(S$2:S122)</f>
        <v>-7.6490596546667136E-2</v>
      </c>
      <c r="AI123" s="54">
        <f>(T123-MAX(T$2:T122))/MAX(T$2:T122)</f>
        <v>-8.3509244247216813E-2</v>
      </c>
      <c r="AJ123" s="54">
        <f>(U123-MAX(U$2:U122))/MAX(U$2:U122)</f>
        <v>-0.10444227668525384</v>
      </c>
      <c r="AK123" s="54">
        <f t="shared" si="46"/>
        <v>1.7242088922015881</v>
      </c>
      <c r="AL123" s="71">
        <f t="shared" si="36"/>
        <v>1891.0416666666486</v>
      </c>
      <c r="AM123" s="49">
        <f t="shared" si="37"/>
        <v>1.7242088922015881</v>
      </c>
      <c r="AN123" s="49">
        <f t="shared" si="38"/>
        <v>4.092276675557649</v>
      </c>
      <c r="AO123" s="49">
        <f t="shared" si="39"/>
        <v>3.0015385254372342</v>
      </c>
      <c r="AP123" s="49">
        <f t="shared" si="40"/>
        <v>3.1606976300902772</v>
      </c>
      <c r="AQ123" s="49">
        <f t="shared" si="41"/>
        <v>3.6636074001236398</v>
      </c>
      <c r="AS123" s="49">
        <f t="shared" si="47"/>
        <v>-0.42866927543400912</v>
      </c>
      <c r="AT123" s="49">
        <f t="shared" si="42"/>
        <v>0.50290977003336268</v>
      </c>
      <c r="AU123" s="54">
        <f>(AM123-MAX(AM$3:AM123))/MAX(AM$3:AM123)</f>
        <v>-0.37216725026593522</v>
      </c>
      <c r="AV123" s="54">
        <f>(AN123-MAX(AN$3:AN123))/MAX(AN$3:AN123)</f>
        <v>-0.15060077202439187</v>
      </c>
      <c r="AW123" s="54">
        <f>(AO123-MAX(AO$3:AO123))/MAX(AO$3:AO123)</f>
        <v>-0.23249497212018858</v>
      </c>
      <c r="AX123" s="54">
        <f>(AP123-MAX(AP$3:AP123))/MAX(AP$3:AP123)</f>
        <v>-0.21924797838779606</v>
      </c>
      <c r="AY123" s="54">
        <f>(AQ123-MAX(AQ$3:AQ123))/MAX(AQ$3:AQ123)</f>
        <v>-0.17922669842434832</v>
      </c>
    </row>
    <row r="124" spans="1:51">
      <c r="A124" s="49">
        <f>Data!F250</f>
        <v>1891.1249999999818</v>
      </c>
      <c r="B124" s="53">
        <f t="shared" si="33"/>
        <v>0.43999999999999995</v>
      </c>
      <c r="C124" s="50">
        <f>1/Data!N250</f>
        <v>6.4613999096192559E-2</v>
      </c>
      <c r="D124" s="50">
        <f>Data!H250/100</f>
        <v>3.6183333333333331E-2</v>
      </c>
      <c r="E124">
        <f>Data!K251/Data!K250</f>
        <v>0.97364407559349408</v>
      </c>
      <c r="F124">
        <f>Data!T251/Data!T250</f>
        <v>0.99121226176674349</v>
      </c>
      <c r="G124" s="49">
        <f>Data!E253</f>
        <v>7.9922320659999997</v>
      </c>
      <c r="H124" s="52">
        <v>0</v>
      </c>
      <c r="I124" s="52">
        <v>1</v>
      </c>
      <c r="J124" s="52">
        <v>0.6</v>
      </c>
      <c r="K124" s="54">
        <f t="shared" si="43"/>
        <v>0.66261227030770231</v>
      </c>
      <c r="L124" s="54">
        <f t="shared" si="56"/>
        <v>0.85</v>
      </c>
      <c r="M124" s="53">
        <f t="shared" si="57"/>
        <v>0.85</v>
      </c>
      <c r="N124" s="54" cm="1">
        <f t="array" ref="N124">stock_min(C124,O124)</f>
        <v>0.85</v>
      </c>
      <c r="O124" s="54" cm="1">
        <f t="array" ref="O124">stock_max(C124,D124)</f>
        <v>0.85</v>
      </c>
      <c r="P124" s="49">
        <f t="shared" si="34"/>
        <v>1891.1249999999818</v>
      </c>
      <c r="Q124" s="49">
        <f t="shared" si="48"/>
        <v>0.31509390715468255</v>
      </c>
      <c r="R124" s="49">
        <f t="shared" si="49"/>
        <v>0.23799030480483019</v>
      </c>
      <c r="S124" s="59">
        <f t="shared" si="30"/>
        <v>0.25698235849269607</v>
      </c>
      <c r="T124" s="59">
        <f t="shared" si="31"/>
        <v>0.25320144173359638</v>
      </c>
      <c r="U124" s="59">
        <f t="shared" si="32"/>
        <v>0.21656291389979526</v>
      </c>
      <c r="V124" s="59"/>
      <c r="W124" s="49">
        <f t="shared" si="50"/>
        <v>0.10279294339707844</v>
      </c>
      <c r="X124" s="49">
        <f t="shared" si="51"/>
        <v>0.15418941509561765</v>
      </c>
      <c r="Y124" s="49">
        <f t="shared" si="52"/>
        <v>8.5427059581314677E-2</v>
      </c>
      <c r="Z124" s="49">
        <f t="shared" si="53"/>
        <v>0.16777438215228169</v>
      </c>
      <c r="AA124" s="49">
        <f t="shared" si="54"/>
        <v>3.2484437084969293E-2</v>
      </c>
      <c r="AB124" s="49">
        <f t="shared" si="55"/>
        <v>0.18407847681482598</v>
      </c>
      <c r="AC124" s="80">
        <f t="shared" si="35"/>
        <v>0.85</v>
      </c>
      <c r="AD124" s="80">
        <f t="shared" si="44"/>
        <v>0.85</v>
      </c>
      <c r="AE124" s="80">
        <f t="shared" si="45"/>
        <v>0.85</v>
      </c>
      <c r="AF124" s="54">
        <f>(Q124-MAX(Q$2:Q123))/MAX(Q$2:Q123)</f>
        <v>-2.8095420602494255E-2</v>
      </c>
      <c r="AG124" s="54">
        <f>(R124-MAX(R$2:R123))/MAX(R$2:R123)</f>
        <v>-0.14427903768233827</v>
      </c>
      <c r="AH124" s="54">
        <f>(S124-MAX(S$2:S123))/MAX(S$2:S123)</f>
        <v>-9.4340786519734737E-2</v>
      </c>
      <c r="AI124" s="54">
        <f>(T124-MAX(T$2:T123))/MAX(T$2:T123)</f>
        <v>-0.10223189842302413</v>
      </c>
      <c r="AJ124" s="54">
        <f>(U124-MAX(U$2:U123))/MAX(U$2:U123)</f>
        <v>-0.12568552962078705</v>
      </c>
      <c r="AK124" s="54">
        <f t="shared" si="46"/>
        <v>1.7265410303734205</v>
      </c>
      <c r="AL124" s="71">
        <f t="shared" si="36"/>
        <v>1891.1249999999818</v>
      </c>
      <c r="AM124" s="49">
        <f t="shared" si="37"/>
        <v>1.7265410303734205</v>
      </c>
      <c r="AN124" s="49">
        <f t="shared" si="38"/>
        <v>4.1275614471770687</v>
      </c>
      <c r="AO124" s="49">
        <f t="shared" si="39"/>
        <v>3.018596714121307</v>
      </c>
      <c r="AP124" s="49">
        <f t="shared" si="40"/>
        <v>3.1801056708027891</v>
      </c>
      <c r="AQ124" s="49">
        <f t="shared" si="41"/>
        <v>3.691139958137954</v>
      </c>
      <c r="AS124" s="49">
        <f t="shared" si="47"/>
        <v>-0.43642148903911471</v>
      </c>
      <c r="AT124" s="49">
        <f t="shared" si="42"/>
        <v>0.51103428733516498</v>
      </c>
      <c r="AU124" s="54">
        <f>(AM124-MAX(AM$3:AM124))/MAX(AM$3:AM124)</f>
        <v>-0.37131805343844893</v>
      </c>
      <c r="AV124" s="54">
        <f>(AN124-MAX(AN$3:AN124))/MAX(AN$3:AN124)</f>
        <v>-0.143277010668802</v>
      </c>
      <c r="AW124" s="54">
        <f>(AO124-MAX(AO$3:AO124))/MAX(AO$3:AO124)</f>
        <v>-0.22813312719612874</v>
      </c>
      <c r="AX124" s="54">
        <f>(AP124-MAX(AP$3:AP124))/MAX(AP$3:AP124)</f>
        <v>-0.21445382570530969</v>
      </c>
      <c r="AY124" s="54">
        <f>(AQ124-MAX(AQ$3:AQ124))/MAX(AQ$3:AQ124)</f>
        <v>-0.17305846420212539</v>
      </c>
    </row>
    <row r="125" spans="1:51">
      <c r="A125" s="49">
        <f>Data!F251</f>
        <v>1891.2083333333151</v>
      </c>
      <c r="B125" s="53">
        <f t="shared" si="33"/>
        <v>0.41000000000000003</v>
      </c>
      <c r="C125" s="50">
        <f>1/Data!N251</f>
        <v>6.6438016434370764E-2</v>
      </c>
      <c r="D125" s="50">
        <f>Data!H251/100</f>
        <v>3.6166666666666673E-2</v>
      </c>
      <c r="E125">
        <f>Data!K252/Data!K251</f>
        <v>1.0248742085199189</v>
      </c>
      <c r="F125">
        <f>Data!T252/Data!T251</f>
        <v>0.99135039132934077</v>
      </c>
      <c r="G125" s="49">
        <f>Data!E254</f>
        <v>7.8019419829999999</v>
      </c>
      <c r="H125" s="52">
        <v>0</v>
      </c>
      <c r="I125" s="52">
        <v>1</v>
      </c>
      <c r="J125" s="52">
        <v>0.6</v>
      </c>
      <c r="K125" s="54">
        <f t="shared" si="43"/>
        <v>0.66261227030770231</v>
      </c>
      <c r="L125" s="54">
        <f t="shared" si="56"/>
        <v>0.85</v>
      </c>
      <c r="M125" s="53">
        <f t="shared" si="57"/>
        <v>0.85</v>
      </c>
      <c r="N125" s="54" cm="1">
        <f t="array" ref="N125">stock_min(C125,O125)</f>
        <v>0.85</v>
      </c>
      <c r="O125" s="54" cm="1">
        <f t="array" ref="O125">stock_max(C125,D125)</f>
        <v>0.85</v>
      </c>
      <c r="P125" s="49">
        <f t="shared" si="34"/>
        <v>1891.2083333333151</v>
      </c>
      <c r="Q125" s="49">
        <f t="shared" si="48"/>
        <v>0.31236846816328551</v>
      </c>
      <c r="R125" s="49">
        <f t="shared" si="49"/>
        <v>0.24391012527226461</v>
      </c>
      <c r="S125" s="59">
        <f t="shared" si="30"/>
        <v>0.2599285794208589</v>
      </c>
      <c r="T125" s="59">
        <f t="shared" si="31"/>
        <v>0.25663578606428933</v>
      </c>
      <c r="U125" s="59">
        <f t="shared" si="32"/>
        <v>0.22086074264744468</v>
      </c>
      <c r="V125" s="59"/>
      <c r="W125" s="49">
        <f t="shared" si="50"/>
        <v>0.10397143176834356</v>
      </c>
      <c r="X125" s="49">
        <f t="shared" si="51"/>
        <v>0.15595714765251534</v>
      </c>
      <c r="Y125" s="49">
        <f t="shared" si="52"/>
        <v>8.6585765218028785E-2</v>
      </c>
      <c r="Z125" s="49">
        <f t="shared" si="53"/>
        <v>0.17005002084626053</v>
      </c>
      <c r="AA125" s="49">
        <f t="shared" si="54"/>
        <v>3.312911139711671E-2</v>
      </c>
      <c r="AB125" s="49">
        <f t="shared" si="55"/>
        <v>0.18773163125032796</v>
      </c>
      <c r="AC125" s="80">
        <f t="shared" si="35"/>
        <v>0.85</v>
      </c>
      <c r="AD125" s="80">
        <f t="shared" si="44"/>
        <v>0.85</v>
      </c>
      <c r="AE125" s="80">
        <f t="shared" si="45"/>
        <v>0.85</v>
      </c>
      <c r="AF125" s="54">
        <f>(Q125-MAX(Q$2:Q124))/MAX(Q$2:Q124)</f>
        <v>-3.6502014879504358E-2</v>
      </c>
      <c r="AG125" s="54">
        <f>(R125-MAX(R$2:R124))/MAX(R$2:R124)</f>
        <v>-0.12299365603078304</v>
      </c>
      <c r="AH125" s="54">
        <f>(S125-MAX(S$2:S124))/MAX(S$2:S124)</f>
        <v>-8.3957691959510763E-2</v>
      </c>
      <c r="AI125" s="54">
        <f>(T125-MAX(T$2:T124))/MAX(T$2:T124)</f>
        <v>-9.005485563520356E-2</v>
      </c>
      <c r="AJ125" s="54">
        <f>(U125-MAX(U$2:U124))/MAX(U$2:U124)</f>
        <v>-0.10833420294340247</v>
      </c>
      <c r="AK125" s="54">
        <f t="shared" si="46"/>
        <v>1.8039965574167736</v>
      </c>
      <c r="AL125" s="71">
        <f t="shared" si="36"/>
        <v>1891.2083333333151</v>
      </c>
      <c r="AM125" s="49">
        <f t="shared" si="37"/>
        <v>1.8039965574167736</v>
      </c>
      <c r="AN125" s="49">
        <f t="shared" si="38"/>
        <v>4.1583288179971989</v>
      </c>
      <c r="AO125" s="49">
        <f t="shared" si="39"/>
        <v>3.0853668317409793</v>
      </c>
      <c r="AP125" s="49">
        <f t="shared" si="40"/>
        <v>3.2430666025570423</v>
      </c>
      <c r="AQ125" s="49">
        <f t="shared" si="41"/>
        <v>3.7387869685947388</v>
      </c>
      <c r="AS125" s="49">
        <f t="shared" si="47"/>
        <v>-0.41954184940246009</v>
      </c>
      <c r="AT125" s="49">
        <f t="shared" si="42"/>
        <v>0.49572036603769654</v>
      </c>
      <c r="AU125" s="54">
        <f>(AM125-MAX(AM$3:AM125))/MAX(AM$3:AM125)</f>
        <v>-0.34311432664776026</v>
      </c>
      <c r="AV125" s="54">
        <f>(AN125-MAX(AN$3:AN125))/MAX(AN$3:AN125)</f>
        <v>-0.13689088795682858</v>
      </c>
      <c r="AW125" s="54">
        <f>(AO125-MAX(AO$3:AO125))/MAX(AO$3:AO125)</f>
        <v>-0.21105974947636091</v>
      </c>
      <c r="AX125" s="54">
        <f>(AP125-MAX(AP$3:AP125))/MAX(AP$3:AP125)</f>
        <v>-0.19890128620208705</v>
      </c>
      <c r="AY125" s="54">
        <f>(AQ125-MAX(AQ$3:AQ125))/MAX(AQ$3:AQ125)</f>
        <v>-0.16238390500085698</v>
      </c>
    </row>
    <row r="126" spans="1:51">
      <c r="A126" s="49">
        <f>Data!F252</f>
        <v>1891.2916666666483</v>
      </c>
      <c r="B126" s="53">
        <f t="shared" si="33"/>
        <v>0.43500000000000005</v>
      </c>
      <c r="C126" s="50">
        <f>1/Data!N252</f>
        <v>6.489736914870288E-2</v>
      </c>
      <c r="D126" s="50">
        <f>Data!H252/100</f>
        <v>3.6149999999999995E-2</v>
      </c>
      <c r="E126">
        <f>Data!K253/Data!K252</f>
        <v>1.0115658584636882</v>
      </c>
      <c r="F126">
        <f>Data!T253/Data!T252</f>
        <v>1.0150939465041264</v>
      </c>
      <c r="G126" s="49">
        <f>Data!E255</f>
        <v>7.7067928930000003</v>
      </c>
      <c r="H126" s="52">
        <v>0</v>
      </c>
      <c r="I126" s="52">
        <v>1</v>
      </c>
      <c r="J126" s="52">
        <v>0.6</v>
      </c>
      <c r="K126" s="54">
        <f t="shared" si="43"/>
        <v>0.66261227030770231</v>
      </c>
      <c r="L126" s="54">
        <f t="shared" si="56"/>
        <v>0.85</v>
      </c>
      <c r="M126" s="53">
        <f t="shared" si="57"/>
        <v>0.85</v>
      </c>
      <c r="N126" s="54" cm="1">
        <f t="array" ref="N126">stock_min(C126,O126)</f>
        <v>0.85</v>
      </c>
      <c r="O126" s="54" cm="1">
        <f t="array" ref="O126">stock_max(C126,D126)</f>
        <v>0.85</v>
      </c>
      <c r="P126" s="49">
        <f t="shared" si="34"/>
        <v>1891.2916666666483</v>
      </c>
      <c r="Q126" s="49">
        <f t="shared" si="48"/>
        <v>0.31708334111131808</v>
      </c>
      <c r="R126" s="49">
        <f t="shared" si="49"/>
        <v>0.24673115525902406</v>
      </c>
      <c r="S126" s="59">
        <f t="shared" si="30"/>
        <v>0.26330169694607719</v>
      </c>
      <c r="T126" s="59">
        <f t="shared" si="31"/>
        <v>0.25990948144536419</v>
      </c>
      <c r="U126" s="59">
        <f t="shared" si="32"/>
        <v>0.22353206915880061</v>
      </c>
      <c r="V126" s="59"/>
      <c r="W126" s="49">
        <f t="shared" si="50"/>
        <v>0.10532067877843088</v>
      </c>
      <c r="X126" s="49">
        <f t="shared" si="51"/>
        <v>0.15798101816764631</v>
      </c>
      <c r="Y126" s="49">
        <f t="shared" si="52"/>
        <v>8.769026987035379E-2</v>
      </c>
      <c r="Z126" s="49">
        <f t="shared" si="53"/>
        <v>0.17221921157501038</v>
      </c>
      <c r="AA126" s="49">
        <f t="shared" si="54"/>
        <v>3.35298103738201E-2</v>
      </c>
      <c r="AB126" s="49">
        <f t="shared" si="55"/>
        <v>0.1900022587849805</v>
      </c>
      <c r="AC126" s="80">
        <f t="shared" si="35"/>
        <v>0.85</v>
      </c>
      <c r="AD126" s="80">
        <f t="shared" si="44"/>
        <v>0.85</v>
      </c>
      <c r="AE126" s="80">
        <f t="shared" si="45"/>
        <v>0.85</v>
      </c>
      <c r="AF126" s="54">
        <f>(Q126-MAX(Q$2:Q125))/MAX(Q$2:Q125)</f>
        <v>-2.1959027835261911E-2</v>
      </c>
      <c r="AG126" s="54">
        <f>(R126-MAX(R$2:R125))/MAX(R$2:R125)</f>
        <v>-0.11285032478467849</v>
      </c>
      <c r="AH126" s="54">
        <f>(S126-MAX(S$2:S125))/MAX(S$2:S125)</f>
        <v>-7.2070125113351077E-2</v>
      </c>
      <c r="AI126" s="54">
        <f>(T126-MAX(T$2:T125))/MAX(T$2:T125)</f>
        <v>-7.8447420593419109E-2</v>
      </c>
      <c r="AJ126" s="54">
        <f>(U126-MAX(U$2:U125))/MAX(U$2:U125)</f>
        <v>-9.7549441222534616E-2</v>
      </c>
      <c r="AK126" s="54">
        <f t="shared" si="46"/>
        <v>1.7827140359837008</v>
      </c>
      <c r="AL126" s="71">
        <f t="shared" si="36"/>
        <v>1891.2916666666483</v>
      </c>
      <c r="AM126" s="49">
        <f t="shared" si="37"/>
        <v>1.7827140359837008</v>
      </c>
      <c r="AN126" s="49">
        <f t="shared" si="38"/>
        <v>4.2167283087228569</v>
      </c>
      <c r="AO126" s="49">
        <f t="shared" si="39"/>
        <v>3.0967389270187664</v>
      </c>
      <c r="AP126" s="49">
        <f t="shared" si="40"/>
        <v>3.2602719826002393</v>
      </c>
      <c r="AQ126" s="49">
        <f t="shared" si="41"/>
        <v>3.7767591512154235</v>
      </c>
      <c r="AS126" s="49">
        <f t="shared" si="47"/>
        <v>-0.43996915750743337</v>
      </c>
      <c r="AT126" s="49">
        <f t="shared" si="42"/>
        <v>0.51648716861518418</v>
      </c>
      <c r="AU126" s="54">
        <f>(AM126-MAX(AM$3:AM126))/MAX(AM$3:AM126)</f>
        <v>-0.35086388878784347</v>
      </c>
      <c r="AV126" s="54">
        <f>(AN126-MAX(AN$3:AN126))/MAX(AN$3:AN126)</f>
        <v>-0.12476940002498364</v>
      </c>
      <c r="AW126" s="54">
        <f>(AO126-MAX(AO$3:AO126))/MAX(AO$3:AO126)</f>
        <v>-0.20815186066225402</v>
      </c>
      <c r="AX126" s="54">
        <f>(AP126-MAX(AP$3:AP126))/MAX(AP$3:AP126)</f>
        <v>-0.19465123231415832</v>
      </c>
      <c r="AY126" s="54">
        <f>(AQ126-MAX(AQ$3:AQ126))/MAX(AQ$3:AQ126)</f>
        <v>-0.15387683797818388</v>
      </c>
    </row>
    <row r="127" spans="1:51">
      <c r="A127" s="49">
        <f>Data!F253</f>
        <v>1891.3749999999816</v>
      </c>
      <c r="B127" s="53">
        <f t="shared" si="33"/>
        <v>0.44599999999999995</v>
      </c>
      <c r="C127" s="50">
        <f>1/Data!N253</f>
        <v>6.4240536175860841E-2</v>
      </c>
      <c r="D127" s="50">
        <f>Data!H253/100</f>
        <v>3.613333333333333E-2</v>
      </c>
      <c r="E127">
        <f>Data!K254/Data!K253</f>
        <v>1.0074893800767111</v>
      </c>
      <c r="F127">
        <f>Data!T254/Data!T253</f>
        <v>1.0276167734930337</v>
      </c>
      <c r="G127" s="49">
        <f>Data!E256</f>
        <v>7.7067928930000003</v>
      </c>
      <c r="H127" s="52">
        <v>0</v>
      </c>
      <c r="I127" s="52">
        <v>1</v>
      </c>
      <c r="J127" s="52">
        <v>0.6</v>
      </c>
      <c r="K127" s="54">
        <f t="shared" si="43"/>
        <v>0.66261227030770231</v>
      </c>
      <c r="L127" s="54">
        <f t="shared" si="56"/>
        <v>0.85</v>
      </c>
      <c r="M127" s="53">
        <f t="shared" si="57"/>
        <v>0.85</v>
      </c>
      <c r="N127" s="54" cm="1">
        <f t="array" ref="N127">stock_min(C127,O127)</f>
        <v>0.85</v>
      </c>
      <c r="O127" s="54" cm="1">
        <f t="array" ref="O127">stock_max(C127,D127)</f>
        <v>0.85</v>
      </c>
      <c r="P127" s="49">
        <f t="shared" si="34"/>
        <v>1891.3749999999816</v>
      </c>
      <c r="Q127" s="49">
        <f t="shared" si="48"/>
        <v>0.32584015992120369</v>
      </c>
      <c r="R127" s="49">
        <f t="shared" si="49"/>
        <v>0.24857901865752491</v>
      </c>
      <c r="S127" s="59">
        <f t="shared" si="30"/>
        <v>0.267393494165997</v>
      </c>
      <c r="T127" s="59">
        <f t="shared" si="31"/>
        <v>0.26362101889791351</v>
      </c>
      <c r="U127" s="59">
        <f t="shared" si="32"/>
        <v>0.22588105346863308</v>
      </c>
      <c r="V127" s="59"/>
      <c r="W127" s="49">
        <f t="shared" si="50"/>
        <v>0.10695739766639881</v>
      </c>
      <c r="X127" s="49">
        <f t="shared" si="51"/>
        <v>0.1604360964995982</v>
      </c>
      <c r="Y127" s="49">
        <f t="shared" si="52"/>
        <v>8.8942497065137349E-2</v>
      </c>
      <c r="Z127" s="49">
        <f t="shared" si="53"/>
        <v>0.17467852183277616</v>
      </c>
      <c r="AA127" s="49">
        <f t="shared" si="54"/>
        <v>3.388215802029497E-2</v>
      </c>
      <c r="AB127" s="49">
        <f t="shared" si="55"/>
        <v>0.19199889544833812</v>
      </c>
      <c r="AC127" s="80">
        <f t="shared" si="35"/>
        <v>0.85</v>
      </c>
      <c r="AD127" s="80">
        <f t="shared" si="44"/>
        <v>0.85</v>
      </c>
      <c r="AE127" s="80">
        <f t="shared" si="45"/>
        <v>0.85</v>
      </c>
      <c r="AF127" s="54">
        <f>(Q127-MAX(Q$2:Q126))/MAX(Q$2:Q126)</f>
        <v>5.0513081599181083E-3</v>
      </c>
      <c r="AG127" s="54">
        <f>(R127-MAX(R$2:R126))/MAX(R$2:R126)</f>
        <v>-0.10620612368206013</v>
      </c>
      <c r="AH127" s="54">
        <f>(S127-MAX(S$2:S126))/MAX(S$2:S126)</f>
        <v>-5.7649781733948864E-2</v>
      </c>
      <c r="AI127" s="54">
        <f>(T127-MAX(T$2:T126))/MAX(T$2:T126)</f>
        <v>-6.5287543185561042E-2</v>
      </c>
      <c r="AJ127" s="54">
        <f>(U127-MAX(U$2:U126))/MAX(U$2:U126)</f>
        <v>-8.8066049372115887E-2</v>
      </c>
      <c r="AK127" s="54">
        <f t="shared" si="46"/>
        <v>1.7402178895677198</v>
      </c>
      <c r="AL127" s="71">
        <f t="shared" si="36"/>
        <v>1891.3749999999816</v>
      </c>
      <c r="AM127" s="49">
        <f t="shared" si="37"/>
        <v>1.7402178895677198</v>
      </c>
      <c r="AN127" s="49">
        <f t="shared" si="38"/>
        <v>4.2865585633856638</v>
      </c>
      <c r="AO127" s="49">
        <f t="shared" si="39"/>
        <v>3.0973857062306083</v>
      </c>
      <c r="AP127" s="49">
        <f t="shared" si="40"/>
        <v>3.2692417180646678</v>
      </c>
      <c r="AQ127" s="49">
        <f t="shared" si="41"/>
        <v>3.8160297845824838</v>
      </c>
      <c r="AS127" s="49">
        <f t="shared" si="47"/>
        <v>-0.47052877880318</v>
      </c>
      <c r="AT127" s="49">
        <f t="shared" si="42"/>
        <v>0.54678806651781597</v>
      </c>
      <c r="AU127" s="54">
        <f>(AM127-MAX(AM$3:AM127))/MAX(AM$3:AM127)</f>
        <v>-0.36633792594083558</v>
      </c>
      <c r="AV127" s="54">
        <f>(AN127-MAX(AN$3:AN127))/MAX(AN$3:AN127)</f>
        <v>-0.11027532518537235</v>
      </c>
      <c r="AW127" s="54">
        <f>(AO127-MAX(AO$3:AO127))/MAX(AO$3:AO127)</f>
        <v>-0.20798647671238635</v>
      </c>
      <c r="AX127" s="54">
        <f>(AP127-MAX(AP$3:AP127))/MAX(AP$3:AP127)</f>
        <v>-0.19243553821216375</v>
      </c>
      <c r="AY127" s="54">
        <f>(AQ127-MAX(AQ$3:AQ127))/MAX(AQ$3:AQ127)</f>
        <v>-0.14507887359953314</v>
      </c>
    </row>
    <row r="128" spans="1:51">
      <c r="A128" s="49">
        <f>Data!F254</f>
        <v>1891.4583333333148</v>
      </c>
      <c r="B128" s="53">
        <f t="shared" si="33"/>
        <v>0.45099999999999996</v>
      </c>
      <c r="C128" s="50">
        <f>1/Data!N254</f>
        <v>6.3864254654178859E-2</v>
      </c>
      <c r="D128" s="50">
        <f>Data!H254/100</f>
        <v>3.6116666666666665E-2</v>
      </c>
      <c r="E128">
        <f>Data!K255/Data!K254</f>
        <v>0.99947437803658823</v>
      </c>
      <c r="F128">
        <f>Data!T255/Data!T254</f>
        <v>1.0155334826593616</v>
      </c>
      <c r="G128" s="49">
        <f>Data!E257</f>
        <v>7.6116519010000001</v>
      </c>
      <c r="H128" s="52">
        <v>0</v>
      </c>
      <c r="I128" s="52">
        <v>1</v>
      </c>
      <c r="J128" s="52">
        <v>0.6</v>
      </c>
      <c r="K128" s="54">
        <f t="shared" si="43"/>
        <v>0.66261227030770231</v>
      </c>
      <c r="L128" s="54">
        <f t="shared" si="56"/>
        <v>0.85</v>
      </c>
      <c r="M128" s="53">
        <f t="shared" si="57"/>
        <v>0.85</v>
      </c>
      <c r="N128" s="54" cm="1">
        <f t="array" ref="N128">stock_min(C128,O128)</f>
        <v>0.85</v>
      </c>
      <c r="O128" s="54" cm="1">
        <f t="array" ref="O128">stock_max(C128,D128)</f>
        <v>0.85</v>
      </c>
      <c r="P128" s="49">
        <f t="shared" si="34"/>
        <v>1891.4583333333148</v>
      </c>
      <c r="Q128" s="49">
        <f t="shared" si="48"/>
        <v>0.33090159239506334</v>
      </c>
      <c r="R128" s="49">
        <f t="shared" si="49"/>
        <v>0.24844836006567517</v>
      </c>
      <c r="S128" s="59">
        <f t="shared" si="30"/>
        <v>0.26897058631189419</v>
      </c>
      <c r="T128" s="59">
        <f t="shared" si="31"/>
        <v>0.26491079076614354</v>
      </c>
      <c r="U128" s="59">
        <f t="shared" si="32"/>
        <v>0.22630644254630464</v>
      </c>
      <c r="V128" s="59"/>
      <c r="W128" s="49">
        <f t="shared" si="50"/>
        <v>0.10758823452475769</v>
      </c>
      <c r="X128" s="49">
        <f t="shared" si="51"/>
        <v>0.1613823517871365</v>
      </c>
      <c r="Y128" s="49">
        <f t="shared" si="52"/>
        <v>8.9377650267580475E-2</v>
      </c>
      <c r="Z128" s="49">
        <f t="shared" si="53"/>
        <v>0.17553314049856308</v>
      </c>
      <c r="AA128" s="49">
        <f t="shared" si="54"/>
        <v>3.3945966381945698E-2</v>
      </c>
      <c r="AB128" s="49">
        <f t="shared" si="55"/>
        <v>0.19236047616435895</v>
      </c>
      <c r="AC128" s="80">
        <f t="shared" si="35"/>
        <v>0.85</v>
      </c>
      <c r="AD128" s="80">
        <f t="shared" si="44"/>
        <v>0.85</v>
      </c>
      <c r="AE128" s="80">
        <f t="shared" si="45"/>
        <v>0.85</v>
      </c>
      <c r="AF128" s="54">
        <f>(Q128-MAX(Q$2:Q127))/MAX(Q$2:Q127)</f>
        <v>1.5533482659361669E-2</v>
      </c>
      <c r="AG128" s="54">
        <f>(R128-MAX(R$2:R127))/MAX(R$2:R127)</f>
        <v>-0.10667592137421579</v>
      </c>
      <c r="AH128" s="54">
        <f>(S128-MAX(S$2:S127))/MAX(S$2:S127)</f>
        <v>-5.2091781407324331E-2</v>
      </c>
      <c r="AI128" s="54">
        <f>(T128-MAX(T$2:T127))/MAX(T$2:T127)</f>
        <v>-6.0714441098620467E-2</v>
      </c>
      <c r="AJ128" s="54">
        <f>(U128-MAX(U$2:U127))/MAX(U$2:U127)</f>
        <v>-8.6348655477417907E-2</v>
      </c>
      <c r="AK128" s="54">
        <f t="shared" si="46"/>
        <v>1.7004792123003285</v>
      </c>
      <c r="AL128" s="71">
        <f t="shared" si="36"/>
        <v>1891.4583333333148</v>
      </c>
      <c r="AM128" s="49">
        <f t="shared" si="37"/>
        <v>1.7004792123003285</v>
      </c>
      <c r="AN128" s="49">
        <f t="shared" si="38"/>
        <v>4.2423605115667238</v>
      </c>
      <c r="AO128" s="49">
        <f t="shared" si="39"/>
        <v>3.0497829704344719</v>
      </c>
      <c r="AP128" s="49">
        <f t="shared" si="40"/>
        <v>3.2215721055498014</v>
      </c>
      <c r="AQ128" s="49">
        <f t="shared" si="41"/>
        <v>3.769416462135772</v>
      </c>
      <c r="AS128" s="49">
        <f t="shared" si="47"/>
        <v>-0.47294404943095181</v>
      </c>
      <c r="AT128" s="49">
        <f t="shared" si="42"/>
        <v>0.54784435658597053</v>
      </c>
      <c r="AU128" s="54">
        <f>(AM128-MAX(AM$3:AM128))/MAX(AM$3:AM128)</f>
        <v>-0.38080789134492532</v>
      </c>
      <c r="AV128" s="54">
        <f>(AN128-MAX(AN$3:AN128))/MAX(AN$3:AN128)</f>
        <v>-0.1194491406600843</v>
      </c>
      <c r="AW128" s="54">
        <f>(AO128-MAX(AO$3:AO128))/MAX(AO$3:AO128)</f>
        <v>-0.22015868065204655</v>
      </c>
      <c r="AX128" s="54">
        <f>(AP128-MAX(AP$3:AP128))/MAX(AP$3:AP128)</f>
        <v>-0.20421083300345616</v>
      </c>
      <c r="AY128" s="54">
        <f>(AQ128-MAX(AQ$3:AQ128))/MAX(AQ$3:AQ128)</f>
        <v>-0.15552185134892488</v>
      </c>
    </row>
    <row r="129" spans="1:51">
      <c r="A129" s="49">
        <f>Data!F255</f>
        <v>1891.5416666666481</v>
      </c>
      <c r="B129" s="53">
        <f t="shared" si="33"/>
        <v>0.44899999999999995</v>
      </c>
      <c r="C129" s="50">
        <f>1/Data!N255</f>
        <v>6.4029015947626042E-2</v>
      </c>
      <c r="D129" s="50">
        <f>Data!H255/100</f>
        <v>3.61E-2</v>
      </c>
      <c r="E129">
        <f>Data!K256/Data!K255</f>
        <v>1.0373864430468203</v>
      </c>
      <c r="F129">
        <f>Data!T256/Data!T255</f>
        <v>1.0031471000978167</v>
      </c>
      <c r="G129" s="49">
        <f>Data!E258</f>
        <v>7.6116519010000001</v>
      </c>
      <c r="H129" s="52">
        <v>0</v>
      </c>
      <c r="I129" s="52">
        <v>1</v>
      </c>
      <c r="J129" s="52">
        <v>0.6</v>
      </c>
      <c r="K129" s="54">
        <f t="shared" si="43"/>
        <v>0.66261227030770231</v>
      </c>
      <c r="L129" s="54">
        <f t="shared" si="56"/>
        <v>0.85</v>
      </c>
      <c r="M129" s="53">
        <f t="shared" si="57"/>
        <v>0.85</v>
      </c>
      <c r="N129" s="54" cm="1">
        <f t="array" ref="N129">stock_min(C129,O129)</f>
        <v>0.85</v>
      </c>
      <c r="O129" s="54" cm="1">
        <f t="array" ref="O129">stock_max(C129,D129)</f>
        <v>0.85</v>
      </c>
      <c r="P129" s="49">
        <f t="shared" si="34"/>
        <v>1891.5416666666481</v>
      </c>
      <c r="Q129" s="49">
        <f t="shared" si="48"/>
        <v>0.33194297282885754</v>
      </c>
      <c r="R129" s="49">
        <f t="shared" si="49"/>
        <v>0.25773696052934641</v>
      </c>
      <c r="S129" s="59">
        <f t="shared" si="30"/>
        <v>0.27534268935914269</v>
      </c>
      <c r="T129" s="59">
        <f t="shared" si="31"/>
        <v>0.2717546309381223</v>
      </c>
      <c r="U129" s="59">
        <f t="shared" si="32"/>
        <v>0.23360494788700376</v>
      </c>
      <c r="V129" s="59"/>
      <c r="W129" s="49">
        <f t="shared" si="50"/>
        <v>0.11013707574365708</v>
      </c>
      <c r="X129" s="49">
        <f t="shared" si="51"/>
        <v>0.16520561361548561</v>
      </c>
      <c r="Y129" s="49">
        <f t="shared" si="52"/>
        <v>9.1686677965581331E-2</v>
      </c>
      <c r="Z129" s="49">
        <f t="shared" si="53"/>
        <v>0.18006795297254097</v>
      </c>
      <c r="AA129" s="49">
        <f t="shared" si="54"/>
        <v>3.5040742183050567E-2</v>
      </c>
      <c r="AB129" s="49">
        <f t="shared" si="55"/>
        <v>0.19856420570395319</v>
      </c>
      <c r="AC129" s="80">
        <f t="shared" si="35"/>
        <v>0.85</v>
      </c>
      <c r="AD129" s="80">
        <f t="shared" si="44"/>
        <v>0.85</v>
      </c>
      <c r="AE129" s="80">
        <f t="shared" si="45"/>
        <v>0.85</v>
      </c>
      <c r="AF129" s="54">
        <f>(Q129-MAX(Q$2:Q128))/MAX(Q$2:Q128)</f>
        <v>3.1471000978166934E-3</v>
      </c>
      <c r="AG129" s="54">
        <f>(R129-MAX(R$2:R128))/MAX(R$2:R128)</f>
        <v>-7.3277711586319766E-2</v>
      </c>
      <c r="AH129" s="54">
        <f>(S129-MAX(S$2:S128))/MAX(S$2:S128)</f>
        <v>-2.9635166611525807E-2</v>
      </c>
      <c r="AI129" s="54">
        <f>(T129-MAX(T$2:T128))/MAX(T$2:T128)</f>
        <v>-3.6448460002200977E-2</v>
      </c>
      <c r="AJ129" s="54">
        <f>(U129-MAX(U$2:U128))/MAX(U$2:U128)</f>
        <v>-5.6882904778912738E-2</v>
      </c>
      <c r="AK129" s="54">
        <f t="shared" si="46"/>
        <v>1.647291728301487</v>
      </c>
      <c r="AL129" s="71">
        <f t="shared" si="36"/>
        <v>1891.5416666666481</v>
      </c>
      <c r="AM129" s="49">
        <f t="shared" si="37"/>
        <v>1.647291728301487</v>
      </c>
      <c r="AN129" s="49">
        <f t="shared" si="38"/>
        <v>3.788522820392267</v>
      </c>
      <c r="AO129" s="49">
        <f t="shared" si="39"/>
        <v>2.8140182235770035</v>
      </c>
      <c r="AP129" s="49">
        <f t="shared" si="40"/>
        <v>2.9573956771005467</v>
      </c>
      <c r="AQ129" s="49">
        <f t="shared" si="41"/>
        <v>3.4077680044856979</v>
      </c>
      <c r="AS129" s="49">
        <f t="shared" si="47"/>
        <v>-0.38075481590656901</v>
      </c>
      <c r="AT129" s="49">
        <f t="shared" si="42"/>
        <v>0.45037232738515121</v>
      </c>
      <c r="AU129" s="54">
        <f>(AM129-MAX(AM$3:AM129))/MAX(AM$3:AM129)</f>
        <v>-0.40017494395755338</v>
      </c>
      <c r="AV129" s="54">
        <f>(AN129-MAX(AN$3:AN129))/MAX(AN$3:AN129)</f>
        <v>-0.21364838843144521</v>
      </c>
      <c r="AW129" s="54">
        <f>(AO129-MAX(AO$3:AO129))/MAX(AO$3:AO129)</f>
        <v>-0.28044463969485406</v>
      </c>
      <c r="AX129" s="54">
        <f>(AP129-MAX(AP$3:AP129))/MAX(AP$3:AP129)</f>
        <v>-0.26946740124030966</v>
      </c>
      <c r="AY129" s="54">
        <f>(AQ129-MAX(AQ$3:AQ129))/MAX(AQ$3:AQ129)</f>
        <v>-0.23654346916342542</v>
      </c>
    </row>
    <row r="130" spans="1:51">
      <c r="A130" s="49">
        <f>Data!F256</f>
        <v>1891.6249999999814</v>
      </c>
      <c r="B130" s="53">
        <f t="shared" si="33"/>
        <v>0.48099999999999998</v>
      </c>
      <c r="C130" s="50">
        <f>1/Data!N256</f>
        <v>6.186588048641728E-2</v>
      </c>
      <c r="D130" s="50">
        <f>Data!H256/100</f>
        <v>3.6083333333333335E-2</v>
      </c>
      <c r="E130">
        <f>Data!K257/Data!K256</f>
        <v>1.0984146506941344</v>
      </c>
      <c r="F130">
        <f>Data!T257/Data!T256</f>
        <v>1.0156844298666825</v>
      </c>
      <c r="G130" s="49">
        <f>Data!E259</f>
        <v>7.5165028100000004</v>
      </c>
      <c r="H130" s="52">
        <v>0</v>
      </c>
      <c r="I130" s="52">
        <v>1</v>
      </c>
      <c r="J130" s="52">
        <v>0.6</v>
      </c>
      <c r="K130" s="54">
        <f t="shared" si="43"/>
        <v>0.66261227030770231</v>
      </c>
      <c r="L130" s="54">
        <f t="shared" si="56"/>
        <v>0.85</v>
      </c>
      <c r="M130" s="53">
        <f t="shared" si="57"/>
        <v>0.85</v>
      </c>
      <c r="N130" s="54" cm="1">
        <f t="array" ref="N130">stock_min(C130,O130)</f>
        <v>0.85</v>
      </c>
      <c r="O130" s="54" cm="1">
        <f t="array" ref="O130">stock_max(C130,D130)</f>
        <v>0.85</v>
      </c>
      <c r="P130" s="49">
        <f t="shared" si="34"/>
        <v>1891.6249999999814</v>
      </c>
      <c r="Q130" s="49">
        <f t="shared" si="48"/>
        <v>0.33714930910592983</v>
      </c>
      <c r="R130" s="49">
        <f t="shared" si="49"/>
        <v>0.28310205347080991</v>
      </c>
      <c r="S130" s="59">
        <f t="shared" ref="S130:S193" si="58">SUM(W130:X130)</f>
        <v>0.29332877935604373</v>
      </c>
      <c r="T130" s="59">
        <f t="shared" ref="T130:T193" si="59">SUM(Y130:Z130)</f>
        <v>0.29091400890138297</v>
      </c>
      <c r="U130" s="59">
        <f t="shared" ref="U130:U193" si="60">SUM(AA130:AB130)</f>
        <v>0.2536961688949631</v>
      </c>
      <c r="V130" s="59"/>
      <c r="W130" s="49">
        <f t="shared" si="50"/>
        <v>0.1173315117424175</v>
      </c>
      <c r="X130" s="49">
        <f t="shared" si="51"/>
        <v>0.17599726761362625</v>
      </c>
      <c r="Y130" s="49">
        <f t="shared" si="52"/>
        <v>9.8150816998922474E-2</v>
      </c>
      <c r="Z130" s="49">
        <f t="shared" si="53"/>
        <v>0.1927631919024605</v>
      </c>
      <c r="AA130" s="49">
        <f t="shared" si="54"/>
        <v>3.8054425334244468E-2</v>
      </c>
      <c r="AB130" s="49">
        <f t="shared" si="55"/>
        <v>0.21564174356071864</v>
      </c>
      <c r="AC130" s="80">
        <f t="shared" si="35"/>
        <v>0.85</v>
      </c>
      <c r="AD130" s="80">
        <f t="shared" si="44"/>
        <v>0.85</v>
      </c>
      <c r="AE130" s="80">
        <f t="shared" si="45"/>
        <v>0.85</v>
      </c>
      <c r="AF130" s="54">
        <f>(Q130-MAX(Q$2:Q129))/MAX(Q$2:Q129)</f>
        <v>1.568442986668243E-2</v>
      </c>
      <c r="AG130" s="54">
        <f>(R130-MAX(R$2:R129))/MAX(R$2:R129)</f>
        <v>1.7925338718381322E-2</v>
      </c>
      <c r="AH130" s="54">
        <f>(S130-MAX(S$2:S129))/MAX(S$2:S129)</f>
        <v>3.3751550732504014E-2</v>
      </c>
      <c r="AI130" s="54">
        <f>(T130-MAX(T$2:T129))/MAX(T$2:T129)</f>
        <v>3.1484322148264889E-2</v>
      </c>
      <c r="AJ130" s="54">
        <f>(U130-MAX(U$2:U129))/MAX(U$2:U129)</f>
        <v>2.4229991877869367E-2</v>
      </c>
      <c r="AK130" s="54">
        <f t="shared" si="46"/>
        <v>1.6101635313670379</v>
      </c>
      <c r="AL130" s="71">
        <f t="shared" si="36"/>
        <v>1891.6249999999814</v>
      </c>
      <c r="AM130" s="49">
        <f t="shared" si="37"/>
        <v>1.6101635313670379</v>
      </c>
      <c r="AN130" s="49">
        <f t="shared" si="38"/>
        <v>3.2420018148582916</v>
      </c>
      <c r="AO130" s="49">
        <f t="shared" si="39"/>
        <v>2.5386993534629125</v>
      </c>
      <c r="AP130" s="49">
        <f t="shared" si="40"/>
        <v>2.6460004312893592</v>
      </c>
      <c r="AQ130" s="49">
        <f t="shared" si="41"/>
        <v>2.9743628780510702</v>
      </c>
      <c r="AS130" s="49">
        <f t="shared" si="47"/>
        <v>-0.26763893680722139</v>
      </c>
      <c r="AT130" s="49">
        <f t="shared" si="42"/>
        <v>0.328362446761711</v>
      </c>
      <c r="AU130" s="54">
        <f>(AM130-MAX(AM$3:AM130))/MAX(AM$3:AM130)</f>
        <v>-0.41369436035741824</v>
      </c>
      <c r="AV130" s="54">
        <f>(AN130-MAX(AN$3:AN130))/MAX(AN$3:AN130)</f>
        <v>-0.32708512719001259</v>
      </c>
      <c r="AW130" s="54">
        <f>(AO130-MAX(AO$3:AO130))/MAX(AO$3:AO130)</f>
        <v>-0.35084474127341775</v>
      </c>
      <c r="AX130" s="54">
        <f>(AP130-MAX(AP$3:AP130))/MAX(AP$3:AP130)</f>
        <v>-0.34638790934996067</v>
      </c>
      <c r="AY130" s="54">
        <f>(AQ130-MAX(AQ$3:AQ130))/MAX(AQ$3:AQ130)</f>
        <v>-0.33364103385650823</v>
      </c>
    </row>
    <row r="131" spans="1:51">
      <c r="A131" s="49">
        <f>Data!F257</f>
        <v>1891.7083333333146</v>
      </c>
      <c r="B131" s="53">
        <f t="shared" ref="B131:B194" si="61">1-_xlfn.PERCENTRANK.INC(C$3:C$1712,C131,3)</f>
        <v>0.58499999999999996</v>
      </c>
      <c r="C131" s="50">
        <f>1/Data!N257</f>
        <v>5.6461252344879295E-2</v>
      </c>
      <c r="D131" s="50">
        <f>Data!H257/100</f>
        <v>3.6066666666666664E-2</v>
      </c>
      <c r="E131">
        <f>Data!K258/Data!K257</f>
        <v>1.0034396497811131</v>
      </c>
      <c r="F131">
        <f>Data!T258/Data!T257</f>
        <v>1.0031443440221843</v>
      </c>
      <c r="G131" s="49">
        <f>Data!E260</f>
        <v>7.5165028100000004</v>
      </c>
      <c r="H131" s="52">
        <v>0</v>
      </c>
      <c r="I131" s="52">
        <v>1</v>
      </c>
      <c r="J131" s="52">
        <v>0.6</v>
      </c>
      <c r="K131" s="54">
        <f t="shared" si="43"/>
        <v>0.66261227030770231</v>
      </c>
      <c r="L131" s="54">
        <f t="shared" si="56"/>
        <v>0.85</v>
      </c>
      <c r="M131" s="53">
        <f t="shared" si="57"/>
        <v>0.85</v>
      </c>
      <c r="N131" s="54" cm="1">
        <f t="array" ref="N131">stock_min(C131,O131)</f>
        <v>0.85</v>
      </c>
      <c r="O131" s="54" cm="1">
        <f t="array" ref="O131">stock_max(C131,D131)</f>
        <v>0.85</v>
      </c>
      <c r="P131" s="49">
        <f t="shared" ref="P131:P194" si="62">A131</f>
        <v>1891.7083333333146</v>
      </c>
      <c r="Q131" s="49">
        <f t="shared" si="48"/>
        <v>0.33820942252060066</v>
      </c>
      <c r="R131" s="49">
        <f t="shared" si="49"/>
        <v>0.28407582538706344</v>
      </c>
      <c r="S131" s="59">
        <f t="shared" si="58"/>
        <v>0.29430307895662855</v>
      </c>
      <c r="T131" s="59">
        <f t="shared" si="59"/>
        <v>0.29188566670692001</v>
      </c>
      <c r="U131" s="59">
        <f t="shared" si="60"/>
        <v>0.25455755717581796</v>
      </c>
      <c r="V131" s="59"/>
      <c r="W131" s="49">
        <f t="shared" si="50"/>
        <v>0.11772123158265142</v>
      </c>
      <c r="X131" s="49">
        <f t="shared" si="51"/>
        <v>0.17658184737397711</v>
      </c>
      <c r="Y131" s="49">
        <f t="shared" si="52"/>
        <v>9.8478642419970425E-2</v>
      </c>
      <c r="Z131" s="49">
        <f t="shared" si="53"/>
        <v>0.19340702428694959</v>
      </c>
      <c r="AA131" s="49">
        <f t="shared" si="54"/>
        <v>3.8183633576372701E-2</v>
      </c>
      <c r="AB131" s="49">
        <f t="shared" si="55"/>
        <v>0.21637392359944527</v>
      </c>
      <c r="AC131" s="80">
        <f t="shared" ref="AC131:AC194" si="63">AB131/SUM(AA131:AB131)</f>
        <v>0.85</v>
      </c>
      <c r="AD131" s="80">
        <f t="shared" si="44"/>
        <v>0.85</v>
      </c>
      <c r="AE131" s="80">
        <f t="shared" si="45"/>
        <v>0.85</v>
      </c>
      <c r="AF131" s="54">
        <f>(Q131-MAX(Q$2:Q130))/MAX(Q$2:Q130)</f>
        <v>3.1443440221843879E-3</v>
      </c>
      <c r="AG131" s="54">
        <f>(R131-MAX(R$2:R130))/MAX(R$2:R130)</f>
        <v>3.4396497811130617E-3</v>
      </c>
      <c r="AH131" s="54">
        <f>(S131-MAX(S$2:S130))/MAX(S$2:S130)</f>
        <v>3.3215274775415297E-3</v>
      </c>
      <c r="AI131" s="54">
        <f>(T131-MAX(T$2:T130))/MAX(T$2:T130)</f>
        <v>3.3400172415430952E-3</v>
      </c>
      <c r="AJ131" s="54">
        <f>(U131-MAX(U$2:U130))/MAX(U$2:U130)</f>
        <v>3.3953539172737581E-3</v>
      </c>
      <c r="AK131" s="54">
        <f t="shared" si="46"/>
        <v>1.6101388757195214</v>
      </c>
      <c r="AL131" s="71">
        <f t="shared" ref="AL131:AL194" si="64">P131</f>
        <v>1891.7083333333146</v>
      </c>
      <c r="AM131" s="49">
        <f t="shared" ref="AM131:AM194" si="65">(Q371/Q131)</f>
        <v>1.6101388757195214</v>
      </c>
      <c r="AN131" s="49">
        <f t="shared" ref="AN131:AN194" si="66">(R371/R131)</f>
        <v>3.2641167832640079</v>
      </c>
      <c r="AO131" s="49">
        <f t="shared" ref="AO131:AO194" si="67">(S371/S131)</f>
        <v>2.5490755095095863</v>
      </c>
      <c r="AP131" s="49">
        <f t="shared" ref="AP131:AP194" si="68">(T371/T131)</f>
        <v>2.6579477113735321</v>
      </c>
      <c r="AQ131" s="49">
        <f t="shared" ref="AQ131:AQ194" si="69">(U371/U131)</f>
        <v>2.9916027126883624</v>
      </c>
      <c r="AS131" s="49">
        <f t="shared" si="47"/>
        <v>-0.27251407057564547</v>
      </c>
      <c r="AT131" s="49">
        <f t="shared" ref="AT131:AT194" si="70">AQ131-AP131</f>
        <v>0.33365500131483028</v>
      </c>
      <c r="AU131" s="54">
        <f>(AM131-MAX(AM$3:AM131))/MAX(AM$3:AM131)</f>
        <v>-0.41370333816924065</v>
      </c>
      <c r="AV131" s="54">
        <f>(AN131-MAX(AN$3:AN131))/MAX(AN$3:AN131)</f>
        <v>-0.32249491040366579</v>
      </c>
      <c r="AW131" s="54">
        <f>(AO131-MAX(AO$3:AO131))/MAX(AO$3:AO131)</f>
        <v>-0.34819151797863179</v>
      </c>
      <c r="AX131" s="54">
        <f>(AP131-MAX(AP$3:AP131))/MAX(AP$3:AP131)</f>
        <v>-0.34343670547975091</v>
      </c>
      <c r="AY131" s="54">
        <f>(AQ131-MAX(AQ$3:AQ131))/MAX(AQ$3:AQ131)</f>
        <v>-0.3297787215374014</v>
      </c>
    </row>
    <row r="132" spans="1:51">
      <c r="A132" s="49">
        <f>Data!F258</f>
        <v>1891.7916666666479</v>
      </c>
      <c r="B132" s="53">
        <f t="shared" si="61"/>
        <v>0.58600000000000008</v>
      </c>
      <c r="C132" s="50">
        <f>1/Data!N258</f>
        <v>5.6444338808037828E-2</v>
      </c>
      <c r="D132" s="50">
        <f>Data!H258/100</f>
        <v>3.6049999999999999E-2</v>
      </c>
      <c r="E132">
        <f>Data!K259/Data!K258</f>
        <v>1.0009425028627372</v>
      </c>
      <c r="F132">
        <f>Data!T259/Data!T258</f>
        <v>1.0158414434256182</v>
      </c>
      <c r="G132" s="49">
        <f>Data!E261</f>
        <v>7.3262127269999997</v>
      </c>
      <c r="H132" s="52">
        <v>0</v>
      </c>
      <c r="I132" s="52">
        <v>1</v>
      </c>
      <c r="J132" s="52">
        <v>0.6</v>
      </c>
      <c r="K132" s="54">
        <f t="shared" ref="K132:K195" si="71">AVERAGE(M$3:M$1712)</f>
        <v>0.66261227030770231</v>
      </c>
      <c r="L132" s="54">
        <f t="shared" si="56"/>
        <v>0.85</v>
      </c>
      <c r="M132" s="53">
        <f t="shared" si="57"/>
        <v>0.85</v>
      </c>
      <c r="N132" s="54" cm="1">
        <f t="array" ref="N132">stock_min(C132,O132)</f>
        <v>0.85</v>
      </c>
      <c r="O132" s="54" cm="1">
        <f t="array" ref="O132">stock_max(C132,D132)</f>
        <v>0.85</v>
      </c>
      <c r="P132" s="49">
        <f t="shared" si="62"/>
        <v>1891.7916666666479</v>
      </c>
      <c r="Q132" s="49">
        <f t="shared" si="48"/>
        <v>0.34356714795347176</v>
      </c>
      <c r="R132" s="49">
        <f t="shared" si="49"/>
        <v>0.28434356766572522</v>
      </c>
      <c r="S132" s="59">
        <f t="shared" si="58"/>
        <v>0.29633438208339663</v>
      </c>
      <c r="T132" s="59">
        <f t="shared" si="59"/>
        <v>0.29362799722351163</v>
      </c>
      <c r="U132" s="59">
        <f t="shared" si="60"/>
        <v>0.25536637408931678</v>
      </c>
      <c r="V132" s="59"/>
      <c r="W132" s="49">
        <f t="shared" si="50"/>
        <v>0.11853375283335865</v>
      </c>
      <c r="X132" s="49">
        <f t="shared" si="51"/>
        <v>0.17780062925003798</v>
      </c>
      <c r="Y132" s="49">
        <f t="shared" si="52"/>
        <v>9.9066483357336879E-2</v>
      </c>
      <c r="Z132" s="49">
        <f t="shared" si="53"/>
        <v>0.19456151386617476</v>
      </c>
      <c r="AA132" s="49">
        <f t="shared" si="54"/>
        <v>3.8304956113397522E-2</v>
      </c>
      <c r="AB132" s="49">
        <f t="shared" si="55"/>
        <v>0.21706141797591927</v>
      </c>
      <c r="AC132" s="80">
        <f t="shared" si="63"/>
        <v>0.85</v>
      </c>
      <c r="AD132" s="80">
        <f t="shared" ref="AD132:AD195" si="72">N132</f>
        <v>0.85</v>
      </c>
      <c r="AE132" s="80">
        <f t="shared" ref="AE132:AE195" si="73">O132</f>
        <v>0.85</v>
      </c>
      <c r="AF132" s="54">
        <f>(Q132-MAX(Q$2:Q131))/MAX(Q$2:Q131)</f>
        <v>1.5841443425618232E-2</v>
      </c>
      <c r="AG132" s="54">
        <f>(R132-MAX(R$2:R131))/MAX(R$2:R131)</f>
        <v>9.4250286273732441E-4</v>
      </c>
      <c r="AH132" s="54">
        <f>(S132-MAX(S$2:S131))/MAX(S$2:S131)</f>
        <v>6.9020790878896428E-3</v>
      </c>
      <c r="AI132" s="54">
        <f>(T132-MAX(T$2:T131))/MAX(T$2:T131)</f>
        <v>5.9692225940682336E-3</v>
      </c>
      <c r="AJ132" s="54">
        <f>(U132-MAX(U$2:U131))/MAX(U$2:U131)</f>
        <v>3.1773439471694332E-3</v>
      </c>
      <c r="AK132" s="54">
        <f t="shared" ref="AK132:AK195" si="74">Q372/Q132</f>
        <v>1.6065442905333505</v>
      </c>
      <c r="AL132" s="71">
        <f t="shared" si="64"/>
        <v>1891.7916666666479</v>
      </c>
      <c r="AM132" s="49">
        <f t="shared" si="65"/>
        <v>1.6065442905333505</v>
      </c>
      <c r="AN132" s="49">
        <f t="shared" si="66"/>
        <v>3.4420432568526147</v>
      </c>
      <c r="AO132" s="49">
        <f t="shared" si="67"/>
        <v>2.6296553787566199</v>
      </c>
      <c r="AP132" s="49">
        <f t="shared" si="68"/>
        <v>2.7514484783352424</v>
      </c>
      <c r="AQ132" s="49">
        <f t="shared" si="69"/>
        <v>3.1288904841181315</v>
      </c>
      <c r="AS132" s="49">
        <f t="shared" ref="AS132:AS195" si="75">AQ132-AN132</f>
        <v>-0.31315277273448316</v>
      </c>
      <c r="AT132" s="49">
        <f t="shared" si="70"/>
        <v>0.37744200578288911</v>
      </c>
      <c r="AU132" s="54">
        <f>(AM132-MAX(AM$3:AM132))/MAX(AM$3:AM132)</f>
        <v>-0.41501222731358639</v>
      </c>
      <c r="AV132" s="54">
        <f>(AN132-MAX(AN$3:AN132))/MAX(AN$3:AN132)</f>
        <v>-0.28556421844794877</v>
      </c>
      <c r="AW132" s="54">
        <f>(AO132-MAX(AO$3:AO132))/MAX(AO$3:AO132)</f>
        <v>-0.32758693327353056</v>
      </c>
      <c r="AX132" s="54">
        <f>(AP132-MAX(AP$3:AP132))/MAX(AP$3:AP132)</f>
        <v>-0.32034024976925585</v>
      </c>
      <c r="AY132" s="54">
        <f>(AQ132-MAX(AQ$3:AQ132))/MAX(AQ$3:AQ132)</f>
        <v>-0.29902156742242386</v>
      </c>
    </row>
    <row r="133" spans="1:51">
      <c r="A133" s="49">
        <f>Data!F259</f>
        <v>1891.8749999999811</v>
      </c>
      <c r="B133" s="53">
        <f t="shared" si="61"/>
        <v>0.58200000000000007</v>
      </c>
      <c r="C133" s="50">
        <f>1/Data!N259</f>
        <v>5.658752599902804E-2</v>
      </c>
      <c r="D133" s="50">
        <f>Data!H259/100</f>
        <v>3.6033333333333334E-2</v>
      </c>
      <c r="E133">
        <f>Data!K260/Data!K259</f>
        <v>1.033968253968254</v>
      </c>
      <c r="F133">
        <f>Data!T260/Data!T259</f>
        <v>1.0031415879512546</v>
      </c>
      <c r="G133" s="49">
        <f>Data!E262</f>
        <v>7.3262127269999997</v>
      </c>
      <c r="H133" s="52">
        <v>0</v>
      </c>
      <c r="I133" s="52">
        <v>1</v>
      </c>
      <c r="J133" s="52">
        <v>0.6</v>
      </c>
      <c r="K133" s="54">
        <f t="shared" si="71"/>
        <v>0.66261227030770231</v>
      </c>
      <c r="L133" s="54">
        <f t="shared" si="56"/>
        <v>0.85</v>
      </c>
      <c r="M133" s="53">
        <f t="shared" si="57"/>
        <v>0.85</v>
      </c>
      <c r="N133" s="54" cm="1">
        <f t="array" ref="N133">stock_min(C133,O133)</f>
        <v>0.85</v>
      </c>
      <c r="O133" s="54" cm="1">
        <f t="array" ref="O133">stock_max(C133,D133)</f>
        <v>0.85</v>
      </c>
      <c r="P133" s="49">
        <f t="shared" si="62"/>
        <v>1891.8749999999811</v>
      </c>
      <c r="Q133" s="49">
        <f t="shared" ref="Q133:Q196" si="76">Q132*F133</f>
        <v>0.34464649436592931</v>
      </c>
      <c r="R133" s="49">
        <f t="shared" ref="R133:R196" si="77">R132*E133</f>
        <v>0.29400222218643396</v>
      </c>
      <c r="S133" s="59">
        <f t="shared" si="58"/>
        <v>0.3027463432231956</v>
      </c>
      <c r="T133" s="59">
        <f t="shared" si="59"/>
        <v>0.30054813820945442</v>
      </c>
      <c r="U133" s="59">
        <f t="shared" si="60"/>
        <v>0.26285990985043134</v>
      </c>
      <c r="V133" s="59"/>
      <c r="W133" s="49">
        <f t="shared" ref="W133:W196" si="78">(W132*$F133+X132*$E133)*(1-$J133)</f>
        <v>0.12109853728927825</v>
      </c>
      <c r="X133" s="49">
        <f t="shared" ref="X133:X196" si="79">(W132*$F133+X132*$E133)*($J133)</f>
        <v>0.18164780593391736</v>
      </c>
      <c r="Y133" s="49">
        <f t="shared" ref="Y133:Y196" si="80">(Y132*$F133+Z132*$E133)*(1-$K133)</f>
        <v>0.10140125401373473</v>
      </c>
      <c r="Z133" s="49">
        <f t="shared" ref="Z133:Z196" si="81">(Y132*$F133+Z132*$E133)*($K133)</f>
        <v>0.19914688419571969</v>
      </c>
      <c r="AA133" s="49">
        <f t="shared" ref="AA133:AA196" si="82">(AA132*$F133+AB132*$E133)*(1-$M133)</f>
        <v>3.9428986477564709E-2</v>
      </c>
      <c r="AB133" s="49">
        <f t="shared" ref="AB133:AB196" si="83">(AA132*$F133+AB132*$E133)*($M133)</f>
        <v>0.22343092337286663</v>
      </c>
      <c r="AC133" s="80">
        <f t="shared" si="63"/>
        <v>0.85</v>
      </c>
      <c r="AD133" s="80">
        <f t="shared" si="72"/>
        <v>0.85</v>
      </c>
      <c r="AE133" s="80">
        <f t="shared" si="73"/>
        <v>0.85</v>
      </c>
      <c r="AF133" s="54">
        <f>(Q133-MAX(Q$2:Q132))/MAX(Q$2:Q132)</f>
        <v>3.1415879512546457E-3</v>
      </c>
      <c r="AG133" s="54">
        <f>(R133-MAX(R$2:R132))/MAX(R$2:R132)</f>
        <v>3.3968253968253904E-2</v>
      </c>
      <c r="AH133" s="54">
        <f>(S133-MAX(S$2:S132))/MAX(S$2:S132)</f>
        <v>2.1637587561454376E-2</v>
      </c>
      <c r="AI133" s="54">
        <f>(T133-MAX(T$2:T132))/MAX(T$2:T132)</f>
        <v>2.356771510679594E-2</v>
      </c>
      <c r="AJ133" s="54">
        <f>(U133-MAX(U$2:U132))/MAX(U$2:U132)</f>
        <v>2.934425406570413E-2</v>
      </c>
      <c r="AK133" s="54">
        <f t="shared" si="74"/>
        <v>1.6234451896679754</v>
      </c>
      <c r="AL133" s="71">
        <f t="shared" si="64"/>
        <v>1891.8749999999811</v>
      </c>
      <c r="AM133" s="49">
        <f t="shared" si="65"/>
        <v>1.6234451896679754</v>
      </c>
      <c r="AN133" s="49">
        <f t="shared" si="66"/>
        <v>3.3933755880736416</v>
      </c>
      <c r="AO133" s="49">
        <f t="shared" si="67"/>
        <v>2.6179427110035776</v>
      </c>
      <c r="AP133" s="49">
        <f t="shared" si="68"/>
        <v>2.734979709057392</v>
      </c>
      <c r="AQ133" s="49">
        <f t="shared" si="69"/>
        <v>3.0959293264878873</v>
      </c>
      <c r="AS133" s="49">
        <f t="shared" si="75"/>
        <v>-0.29744626158575427</v>
      </c>
      <c r="AT133" s="49">
        <f t="shared" si="70"/>
        <v>0.36094961743049536</v>
      </c>
      <c r="AU133" s="54">
        <f>(AM133-MAX(AM$3:AM133))/MAX(AM$3:AM133)</f>
        <v>-0.40885813657396564</v>
      </c>
      <c r="AV133" s="54">
        <f>(AN133-MAX(AN$3:AN133))/MAX(AN$3:AN133)</f>
        <v>-0.29566575447925814</v>
      </c>
      <c r="AW133" s="54">
        <f>(AO133-MAX(AO$3:AO133))/MAX(AO$3:AO133)</f>
        <v>-0.33058190778882057</v>
      </c>
      <c r="AX133" s="54">
        <f>(AP133-MAX(AP$3:AP133))/MAX(AP$3:AP133)</f>
        <v>-0.32440834688323994</v>
      </c>
      <c r="AY133" s="54">
        <f>(AQ133-MAX(AQ$3:AQ133))/MAX(AQ$3:AQ133)</f>
        <v>-0.30640599354052211</v>
      </c>
    </row>
    <row r="134" spans="1:51">
      <c r="A134" s="49">
        <f>Data!F260</f>
        <v>1891.9583333333144</v>
      </c>
      <c r="B134" s="53">
        <f t="shared" si="61"/>
        <v>0.622</v>
      </c>
      <c r="C134" s="50">
        <f>1/Data!N260</f>
        <v>5.49260330330913E-2</v>
      </c>
      <c r="D134" s="50">
        <f>Data!H260/100</f>
        <v>3.6016666666666669E-2</v>
      </c>
      <c r="E134">
        <f>Data!K261/Data!K260</f>
        <v>1.04844193722943</v>
      </c>
      <c r="F134">
        <f>Data!T261/Data!T260</f>
        <v>1.0291956414097834</v>
      </c>
      <c r="G134" s="49">
        <f>Data!E263</f>
        <v>7.135922645</v>
      </c>
      <c r="H134" s="52">
        <v>0</v>
      </c>
      <c r="I134" s="52">
        <v>1</v>
      </c>
      <c r="J134" s="52">
        <v>0.6</v>
      </c>
      <c r="K134" s="54">
        <f t="shared" si="71"/>
        <v>0.66261227030770231</v>
      </c>
      <c r="L134" s="54">
        <f t="shared" si="56"/>
        <v>0.85</v>
      </c>
      <c r="M134" s="53">
        <f t="shared" si="57"/>
        <v>0.85</v>
      </c>
      <c r="N134" s="54" cm="1">
        <f t="array" ref="N134">stock_min(C134,O134)</f>
        <v>0.84360588845149442</v>
      </c>
      <c r="O134" s="54" cm="1">
        <f t="array" ref="O134">stock_max(C134,D134)</f>
        <v>0.85</v>
      </c>
      <c r="P134" s="49">
        <f t="shared" si="62"/>
        <v>1891.9583333333144</v>
      </c>
      <c r="Q134" s="49">
        <f t="shared" si="76"/>
        <v>0.35470866982857591</v>
      </c>
      <c r="R134" s="49">
        <f t="shared" si="77"/>
        <v>0.30824425937890215</v>
      </c>
      <c r="S134" s="59">
        <f t="shared" si="58"/>
        <v>0.31508126430605715</v>
      </c>
      <c r="T134" s="59">
        <f t="shared" si="59"/>
        <v>0.31315567372378739</v>
      </c>
      <c r="U134" s="59">
        <f t="shared" si="60"/>
        <v>0.27483449116592351</v>
      </c>
      <c r="V134" s="59"/>
      <c r="W134" s="49">
        <f t="shared" si="78"/>
        <v>0.12603250572242286</v>
      </c>
      <c r="X134" s="49">
        <f t="shared" si="79"/>
        <v>0.18904875858363429</v>
      </c>
      <c r="Y134" s="49">
        <f t="shared" si="80"/>
        <v>0.10565488179793055</v>
      </c>
      <c r="Z134" s="49">
        <f t="shared" si="81"/>
        <v>0.20750079192585683</v>
      </c>
      <c r="AA134" s="49">
        <f t="shared" si="82"/>
        <v>4.1225173674888531E-2</v>
      </c>
      <c r="AB134" s="49">
        <f t="shared" si="83"/>
        <v>0.23360931749103497</v>
      </c>
      <c r="AC134" s="80">
        <f t="shared" si="63"/>
        <v>0.85</v>
      </c>
      <c r="AD134" s="80">
        <f t="shared" si="72"/>
        <v>0.84360588845149442</v>
      </c>
      <c r="AE134" s="80">
        <f t="shared" si="73"/>
        <v>0.85</v>
      </c>
      <c r="AF134" s="54">
        <f>(Q134-MAX(Q$2:Q133))/MAX(Q$2:Q133)</f>
        <v>2.9195641409783361E-2</v>
      </c>
      <c r="AG134" s="54">
        <f>(R134-MAX(R$2:R133))/MAX(R$2:R133)</f>
        <v>4.844193722943009E-2</v>
      </c>
      <c r="AH134" s="54">
        <f>(S134-MAX(S$2:S133))/MAX(S$2:S133)</f>
        <v>4.0743418901571335E-2</v>
      </c>
      <c r="AI134" s="54">
        <f>(T134-MAX(T$2:T133))/MAX(T$2:T133)</f>
        <v>4.1948473177853045E-2</v>
      </c>
      <c r="AJ134" s="54">
        <f>(U134-MAX(U$2:U133))/MAX(U$2:U133)</f>
        <v>4.5554992856483026E-2</v>
      </c>
      <c r="AK134" s="54">
        <f t="shared" si="74"/>
        <v>1.5658517703010135</v>
      </c>
      <c r="AL134" s="71">
        <f t="shared" si="64"/>
        <v>1891.9583333333144</v>
      </c>
      <c r="AM134" s="49">
        <f t="shared" si="65"/>
        <v>1.5658517703010135</v>
      </c>
      <c r="AN134" s="49">
        <f t="shared" si="66"/>
        <v>3.2201769188284932</v>
      </c>
      <c r="AO134" s="49">
        <f t="shared" si="67"/>
        <v>2.5004399255088594</v>
      </c>
      <c r="AP134" s="49">
        <f t="shared" si="68"/>
        <v>2.6095717632099977</v>
      </c>
      <c r="AQ134" s="49">
        <f t="shared" si="69"/>
        <v>2.9450271327878128</v>
      </c>
      <c r="AS134" s="49">
        <f t="shared" si="75"/>
        <v>-0.27514978604068041</v>
      </c>
      <c r="AT134" s="49">
        <f t="shared" si="70"/>
        <v>0.33545536957781508</v>
      </c>
      <c r="AU134" s="54">
        <f>(AM134-MAX(AM$3:AM134))/MAX(AM$3:AM134)</f>
        <v>-0.42982951365669048</v>
      </c>
      <c r="AV134" s="54">
        <f>(AN134-MAX(AN$3:AN134))/MAX(AN$3:AN134)</f>
        <v>-0.33161513610878457</v>
      </c>
      <c r="AW134" s="54">
        <f>(AO134-MAX(AO$3:AO134))/MAX(AO$3:AO134)</f>
        <v>-0.36062782520510367</v>
      </c>
      <c r="AX134" s="54">
        <f>(AP134-MAX(AP$3:AP134))/MAX(AP$3:AP134)</f>
        <v>-0.35538647851925798</v>
      </c>
      <c r="AY134" s="54">
        <f>(AQ134-MAX(AQ$3:AQ134))/MAX(AQ$3:AQ134)</f>
        <v>-0.34021324366618749</v>
      </c>
    </row>
    <row r="135" spans="1:51">
      <c r="A135" s="49">
        <f>Data!F261</f>
        <v>1892.0416666666476</v>
      </c>
      <c r="B135" s="53">
        <f t="shared" si="61"/>
        <v>0.66199999999999992</v>
      </c>
      <c r="C135" s="50">
        <f>1/Data!N261</f>
        <v>5.2586220829282659E-2</v>
      </c>
      <c r="D135" s="50">
        <f>Data!H261/100</f>
        <v>3.6000000000000004E-2</v>
      </c>
      <c r="E135">
        <f>Data!K262/Data!K261</f>
        <v>1.0051920750151242</v>
      </c>
      <c r="F135">
        <f>Data!T262/Data!T261</f>
        <v>1.0019594526744053</v>
      </c>
      <c r="G135" s="49">
        <f>Data!E264</f>
        <v>7.0407735540000003</v>
      </c>
      <c r="H135" s="52">
        <v>0</v>
      </c>
      <c r="I135" s="52">
        <v>1</v>
      </c>
      <c r="J135" s="52">
        <v>0.6</v>
      </c>
      <c r="K135" s="54">
        <f t="shared" si="71"/>
        <v>0.66261227030770231</v>
      </c>
      <c r="L135" s="54">
        <f t="shared" si="56"/>
        <v>0.85</v>
      </c>
      <c r="M135" s="53">
        <f t="shared" si="57"/>
        <v>0.85</v>
      </c>
      <c r="N135" s="54" cm="1">
        <f t="array" ref="N135">stock_min(C135,O135)</f>
        <v>0.76345171378798971</v>
      </c>
      <c r="O135" s="54" cm="1">
        <f t="array" ref="O135">stock_max(C135,D135)</f>
        <v>0.85</v>
      </c>
      <c r="P135" s="49">
        <f t="shared" si="62"/>
        <v>1892.0416666666476</v>
      </c>
      <c r="Q135" s="49">
        <f t="shared" si="76"/>
        <v>0.35540370468030624</v>
      </c>
      <c r="R135" s="49">
        <f t="shared" si="77"/>
        <v>0.30984468669657883</v>
      </c>
      <c r="S135" s="59">
        <f t="shared" si="58"/>
        <v>0.31630977437253927</v>
      </c>
      <c r="T135" s="59">
        <f t="shared" si="59"/>
        <v>0.31444005914186701</v>
      </c>
      <c r="U135" s="59">
        <f t="shared" si="60"/>
        <v>0.27612818704337899</v>
      </c>
      <c r="V135" s="59"/>
      <c r="W135" s="49">
        <f t="shared" si="78"/>
        <v>0.1265239097490157</v>
      </c>
      <c r="X135" s="49">
        <f t="shared" si="79"/>
        <v>0.18978586462352356</v>
      </c>
      <c r="Y135" s="49">
        <f t="shared" si="80"/>
        <v>0.10608821767818633</v>
      </c>
      <c r="Z135" s="49">
        <f t="shared" si="81"/>
        <v>0.20835184146368069</v>
      </c>
      <c r="AA135" s="49">
        <f t="shared" si="82"/>
        <v>4.1419228056506857E-2</v>
      </c>
      <c r="AB135" s="49">
        <f t="shared" si="83"/>
        <v>0.23470895898687213</v>
      </c>
      <c r="AC135" s="80">
        <f t="shared" si="63"/>
        <v>0.85</v>
      </c>
      <c r="AD135" s="80">
        <f t="shared" si="72"/>
        <v>0.76345171378798971</v>
      </c>
      <c r="AE135" s="80">
        <f t="shared" si="73"/>
        <v>0.85</v>
      </c>
      <c r="AF135" s="54">
        <f>(Q135-MAX(Q$2:Q134))/MAX(Q$2:Q134)</f>
        <v>1.9594526744052621E-3</v>
      </c>
      <c r="AG135" s="54">
        <f>(R135-MAX(R$2:R134))/MAX(R$2:R134)</f>
        <v>5.1920750151242551E-3</v>
      </c>
      <c r="AH135" s="54">
        <f>(S135-MAX(S$2:S134))/MAX(S$2:S134)</f>
        <v>3.8990260788365656E-3</v>
      </c>
      <c r="AI135" s="54">
        <f>(T135-MAX(T$2:T134))/MAX(T$2:T134)</f>
        <v>4.1014279026363471E-3</v>
      </c>
      <c r="AJ135" s="54">
        <f>(U135-MAX(U$2:U134))/MAX(U$2:U134)</f>
        <v>4.7071816640162851E-3</v>
      </c>
      <c r="AK135" s="54">
        <f t="shared" si="74"/>
        <v>1.5472310563387299</v>
      </c>
      <c r="AL135" s="71">
        <f t="shared" si="64"/>
        <v>1892.0416666666476</v>
      </c>
      <c r="AM135" s="49">
        <f t="shared" si="65"/>
        <v>1.5472310563387299</v>
      </c>
      <c r="AN135" s="49">
        <f t="shared" si="66"/>
        <v>3.1563924831089336</v>
      </c>
      <c r="AO135" s="49">
        <f t="shared" si="67"/>
        <v>2.4588139463018015</v>
      </c>
      <c r="AP135" s="49">
        <f t="shared" si="68"/>
        <v>2.5648367085561383</v>
      </c>
      <c r="AQ135" s="49">
        <f t="shared" si="69"/>
        <v>2.8901801526966326</v>
      </c>
      <c r="AS135" s="49">
        <f t="shared" si="75"/>
        <v>-0.26621233041230097</v>
      </c>
      <c r="AT135" s="49">
        <f t="shared" si="70"/>
        <v>0.32534344414049432</v>
      </c>
      <c r="AU135" s="54">
        <f>(AM135-MAX(AM$3:AM135))/MAX(AM$3:AM135)</f>
        <v>-0.4366098371440752</v>
      </c>
      <c r="AV135" s="54">
        <f>(AN135-MAX(AN$3:AN135))/MAX(AN$3:AN135)</f>
        <v>-0.34485433148886502</v>
      </c>
      <c r="AW135" s="54">
        <f>(AO135-MAX(AO$3:AO135))/MAX(AO$3:AO135)</f>
        <v>-0.37127174933304186</v>
      </c>
      <c r="AX135" s="54">
        <f>(AP135-MAX(AP$3:AP135))/MAX(AP$3:AP135)</f>
        <v>-0.36643688208378228</v>
      </c>
      <c r="AY135" s="54">
        <f>(AQ135-MAX(AQ$3:AQ135))/MAX(AQ$3:AQ135)</f>
        <v>-0.35250084220345784</v>
      </c>
    </row>
    <row r="136" spans="1:51">
      <c r="A136" s="49">
        <f>Data!F262</f>
        <v>1892.1249999999809</v>
      </c>
      <c r="B136" s="53">
        <f t="shared" si="61"/>
        <v>0.66399999999999992</v>
      </c>
      <c r="C136" s="50">
        <f>1/Data!N262</f>
        <v>5.2530871623604078E-2</v>
      </c>
      <c r="D136" s="50">
        <f>Data!H262/100</f>
        <v>3.6125000000000004E-2</v>
      </c>
      <c r="E136">
        <f>Data!K263/Data!K262</f>
        <v>1.0413132368645932</v>
      </c>
      <c r="F136">
        <f>Data!T263/Data!T262</f>
        <v>1.0286895251298049</v>
      </c>
      <c r="G136" s="49">
        <f>Data!E265</f>
        <v>7.0407735540000003</v>
      </c>
      <c r="H136" s="52">
        <v>0</v>
      </c>
      <c r="I136" s="52">
        <v>1</v>
      </c>
      <c r="J136" s="52">
        <v>0.6</v>
      </c>
      <c r="K136" s="54">
        <f t="shared" si="71"/>
        <v>0.66261227030770231</v>
      </c>
      <c r="L136" s="54">
        <f t="shared" ref="L136:L199" si="84">MAX(N135,MIN(O135,AB135/SUM(AA135:AB135)))</f>
        <v>0.85</v>
      </c>
      <c r="M136" s="53">
        <f t="shared" ref="M136:M199" si="85">(3*L136+2*L135+L134)/6</f>
        <v>0.85</v>
      </c>
      <c r="N136" s="54" cm="1">
        <f t="array" ref="N136">stock_min(C136,O136)</f>
        <v>0.7615556343110873</v>
      </c>
      <c r="O136" s="54" cm="1">
        <f t="array" ref="O136">stock_max(C136,D136)</f>
        <v>0.85</v>
      </c>
      <c r="P136" s="49">
        <f t="shared" si="62"/>
        <v>1892.1249999999809</v>
      </c>
      <c r="Q136" s="49">
        <f t="shared" si="76"/>
        <v>0.36560006819695767</v>
      </c>
      <c r="R136" s="49">
        <f t="shared" si="77"/>
        <v>0.32264537362931028</v>
      </c>
      <c r="S136" s="59">
        <f t="shared" si="58"/>
        <v>0.32778035363954805</v>
      </c>
      <c r="T136" s="59">
        <f t="shared" si="59"/>
        <v>0.32609136870648475</v>
      </c>
      <c r="U136" s="59">
        <f t="shared" si="60"/>
        <v>0.28701307184443003</v>
      </c>
      <c r="V136" s="59"/>
      <c r="W136" s="49">
        <f t="shared" si="78"/>
        <v>0.13111214145581923</v>
      </c>
      <c r="X136" s="49">
        <f t="shared" si="79"/>
        <v>0.19666821218372882</v>
      </c>
      <c r="Y136" s="49">
        <f t="shared" si="80"/>
        <v>0.11001922656013485</v>
      </c>
      <c r="Z136" s="49">
        <f t="shared" si="81"/>
        <v>0.2160721421463499</v>
      </c>
      <c r="AA136" s="49">
        <f t="shared" si="82"/>
        <v>4.3051960776664511E-2</v>
      </c>
      <c r="AB136" s="49">
        <f t="shared" si="83"/>
        <v>0.24396111106776552</v>
      </c>
      <c r="AC136" s="80">
        <f t="shared" si="63"/>
        <v>0.85</v>
      </c>
      <c r="AD136" s="80">
        <f t="shared" si="72"/>
        <v>0.7615556343110873</v>
      </c>
      <c r="AE136" s="80">
        <f t="shared" si="73"/>
        <v>0.85</v>
      </c>
      <c r="AF136" s="54">
        <f>(Q136-MAX(Q$2:Q135))/MAX(Q$2:Q135)</f>
        <v>2.8689525129804969E-2</v>
      </c>
      <c r="AG136" s="54">
        <f>(R136-MAX(R$2:R135))/MAX(R$2:R135)</f>
        <v>4.1313236864593275E-2</v>
      </c>
      <c r="AH136" s="54">
        <f>(S136-MAX(S$2:S135))/MAX(S$2:S135)</f>
        <v>3.6263752170677829E-2</v>
      </c>
      <c r="AI136" s="54">
        <f>(T136-MAX(T$2:T135))/MAX(T$2:T135)</f>
        <v>3.7054151422102929E-2</v>
      </c>
      <c r="AJ136" s="54">
        <f>(U136-MAX(U$2:U135))/MAX(U$2:U135)</f>
        <v>3.9419680104375063E-2</v>
      </c>
      <c r="AK136" s="54">
        <f t="shared" si="74"/>
        <v>1.4742573550455935</v>
      </c>
      <c r="AL136" s="71">
        <f t="shared" si="64"/>
        <v>1892.1249999999809</v>
      </c>
      <c r="AM136" s="49">
        <f t="shared" si="65"/>
        <v>1.4742573550455935</v>
      </c>
      <c r="AN136" s="49">
        <f t="shared" si="66"/>
        <v>3.0682707963688851</v>
      </c>
      <c r="AO136" s="49">
        <f t="shared" si="67"/>
        <v>2.3713774250569739</v>
      </c>
      <c r="AP136" s="49">
        <f t="shared" si="68"/>
        <v>2.4767106331873916</v>
      </c>
      <c r="AQ136" s="49">
        <f t="shared" si="69"/>
        <v>2.8012333627069808</v>
      </c>
      <c r="AS136" s="49">
        <f t="shared" si="75"/>
        <v>-0.26703743366190436</v>
      </c>
      <c r="AT136" s="49">
        <f t="shared" si="70"/>
        <v>0.32452272951958916</v>
      </c>
      <c r="AU136" s="54">
        <f>(AM136-MAX(AM$3:AM136))/MAX(AM$3:AM136)</f>
        <v>-0.46318160565098854</v>
      </c>
      <c r="AV136" s="54">
        <f>(AN136-MAX(AN$3:AN136))/MAX(AN$3:AN136)</f>
        <v>-0.3631450040457751</v>
      </c>
      <c r="AW136" s="54">
        <f>(AO136-MAX(AO$3:AO136))/MAX(AO$3:AO136)</f>
        <v>-0.39362960651428508</v>
      </c>
      <c r="AX136" s="54">
        <f>(AP136-MAX(AP$3:AP136))/MAX(AP$3:AP136)</f>
        <v>-0.38820568744050771</v>
      </c>
      <c r="AY136" s="54">
        <f>(AQ136-MAX(AQ$3:AQ136))/MAX(AQ$3:AQ136)</f>
        <v>-0.37242796389283395</v>
      </c>
    </row>
    <row r="137" spans="1:51">
      <c r="A137" s="49">
        <f>Data!F263</f>
        <v>1892.2083333333142</v>
      </c>
      <c r="B137" s="53">
        <f t="shared" si="61"/>
        <v>0.69</v>
      </c>
      <c r="C137" s="50">
        <f>1/Data!N263</f>
        <v>5.0663553609199663E-2</v>
      </c>
      <c r="D137" s="50">
        <f>Data!H263/100</f>
        <v>3.6249999999999998E-2</v>
      </c>
      <c r="E137">
        <f>Data!K264/Data!K263</f>
        <v>1.0151290340364862</v>
      </c>
      <c r="F137">
        <f>Data!T264/Data!T263</f>
        <v>1.0155222943477162</v>
      </c>
      <c r="G137" s="49">
        <f>Data!E266</f>
        <v>7.0407735540000003</v>
      </c>
      <c r="H137" s="52">
        <v>0</v>
      </c>
      <c r="I137" s="52">
        <v>1</v>
      </c>
      <c r="J137" s="52">
        <v>0.6</v>
      </c>
      <c r="K137" s="54">
        <f t="shared" si="71"/>
        <v>0.66261227030770231</v>
      </c>
      <c r="L137" s="54">
        <f t="shared" si="84"/>
        <v>0.85</v>
      </c>
      <c r="M137" s="53">
        <f t="shared" si="85"/>
        <v>0.85</v>
      </c>
      <c r="N137" s="54" cm="1">
        <f t="array" ref="N137">stock_min(C137,O137)</f>
        <v>0.69758753719831523</v>
      </c>
      <c r="O137" s="54" cm="1">
        <f t="array" ref="O137">stock_max(C137,D137)</f>
        <v>0.85</v>
      </c>
      <c r="P137" s="49">
        <f t="shared" si="62"/>
        <v>1892.2083333333142</v>
      </c>
      <c r="Q137" s="49">
        <f t="shared" si="76"/>
        <v>0.37127502006905599</v>
      </c>
      <c r="R137" s="49">
        <f t="shared" si="77"/>
        <v>0.32752668646866295</v>
      </c>
      <c r="S137" s="59">
        <f t="shared" si="58"/>
        <v>0.33279091496780722</v>
      </c>
      <c r="T137" s="59">
        <f t="shared" si="59"/>
        <v>0.33106808231792784</v>
      </c>
      <c r="U137" s="59">
        <f t="shared" si="60"/>
        <v>0.29137223300477499</v>
      </c>
      <c r="V137" s="59"/>
      <c r="W137" s="49">
        <f t="shared" si="78"/>
        <v>0.1331163659871229</v>
      </c>
      <c r="X137" s="49">
        <f t="shared" si="79"/>
        <v>0.19967454898068432</v>
      </c>
      <c r="Y137" s="49">
        <f t="shared" si="80"/>
        <v>0.11169830866682839</v>
      </c>
      <c r="Z137" s="49">
        <f t="shared" si="81"/>
        <v>0.21936977365109944</v>
      </c>
      <c r="AA137" s="49">
        <f t="shared" si="82"/>
        <v>4.3705834950716255E-2</v>
      </c>
      <c r="AB137" s="49">
        <f t="shared" si="83"/>
        <v>0.24766639805405874</v>
      </c>
      <c r="AC137" s="80">
        <f t="shared" si="63"/>
        <v>0.85</v>
      </c>
      <c r="AD137" s="80">
        <f t="shared" si="72"/>
        <v>0.69758753719831523</v>
      </c>
      <c r="AE137" s="80">
        <f t="shared" si="73"/>
        <v>0.85</v>
      </c>
      <c r="AF137" s="54">
        <f>(Q137-MAX(Q$2:Q136))/MAX(Q$2:Q136)</f>
        <v>1.5522294347716277E-2</v>
      </c>
      <c r="AG137" s="54">
        <f>(R137-MAX(R$2:R136))/MAX(R$2:R136)</f>
        <v>1.5129034036486284E-2</v>
      </c>
      <c r="AH137" s="54">
        <f>(S137-MAX(S$2:S136))/MAX(S$2:S136)</f>
        <v>1.5286338160978241E-2</v>
      </c>
      <c r="AI137" s="54">
        <f>(T137-MAX(T$2:T136))/MAX(T$2:T136)</f>
        <v>1.5261715240070124E-2</v>
      </c>
      <c r="AJ137" s="54">
        <f>(U137-MAX(U$2:U136))/MAX(U$2:U136)</f>
        <v>1.518802308317079E-2</v>
      </c>
      <c r="AK137" s="54">
        <f t="shared" si="74"/>
        <v>1.4096233329147179</v>
      </c>
      <c r="AL137" s="71">
        <f t="shared" si="64"/>
        <v>1892.2083333333142</v>
      </c>
      <c r="AM137" s="49">
        <f t="shared" si="65"/>
        <v>1.4096233329147179</v>
      </c>
      <c r="AN137" s="49">
        <f t="shared" si="66"/>
        <v>3.0375721795027992</v>
      </c>
      <c r="AO137" s="49">
        <f t="shared" si="67"/>
        <v>2.3155481897123571</v>
      </c>
      <c r="AP137" s="49">
        <f t="shared" si="68"/>
        <v>2.4236491961547544</v>
      </c>
      <c r="AQ137" s="49">
        <f t="shared" si="69"/>
        <v>2.7589842061710854</v>
      </c>
      <c r="AS137" s="49">
        <f t="shared" si="75"/>
        <v>-0.27858797333171381</v>
      </c>
      <c r="AT137" s="49">
        <f t="shared" si="70"/>
        <v>0.33533501001633104</v>
      </c>
      <c r="AU137" s="54">
        <f>(AM137-MAX(AM$3:AM137))/MAX(AM$3:AM137)</f>
        <v>-0.48671666339505659</v>
      </c>
      <c r="AV137" s="54">
        <f>(AN137-MAX(AN$3:AN137))/MAX(AN$3:AN137)</f>
        <v>-0.3695168560815173</v>
      </c>
      <c r="AW137" s="54">
        <f>(AO137-MAX(AO$3:AO137))/MAX(AO$3:AO137)</f>
        <v>-0.40790535825511504</v>
      </c>
      <c r="AX137" s="54">
        <f>(AP137-MAX(AP$3:AP137))/MAX(AP$3:AP137)</f>
        <v>-0.40131286474164574</v>
      </c>
      <c r="AY137" s="54">
        <f>(AQ137-MAX(AQ$3:AQ137))/MAX(AQ$3:AQ137)</f>
        <v>-0.38189321928498737</v>
      </c>
    </row>
    <row r="138" spans="1:51">
      <c r="A138" s="49">
        <f>Data!F264</f>
        <v>1892.2916666666474</v>
      </c>
      <c r="B138" s="53">
        <f t="shared" si="61"/>
        <v>0.70300000000000007</v>
      </c>
      <c r="C138" s="50">
        <f>1/Data!N264</f>
        <v>5.014224039462431E-2</v>
      </c>
      <c r="D138" s="50">
        <f>Data!H264/100</f>
        <v>3.6374999999999998E-2</v>
      </c>
      <c r="E138">
        <f>Data!K265/Data!K264</f>
        <v>1.0034156193895871</v>
      </c>
      <c r="F138">
        <f>Data!T265/Data!T264</f>
        <v>1.0019925308702788</v>
      </c>
      <c r="G138" s="49">
        <f>Data!E267</f>
        <v>7.2310717359999996</v>
      </c>
      <c r="H138" s="52">
        <v>0</v>
      </c>
      <c r="I138" s="52">
        <v>1</v>
      </c>
      <c r="J138" s="52">
        <v>0.6</v>
      </c>
      <c r="K138" s="54">
        <f t="shared" si="71"/>
        <v>0.66261227030770231</v>
      </c>
      <c r="L138" s="54">
        <f t="shared" si="84"/>
        <v>0.85</v>
      </c>
      <c r="M138" s="53">
        <f t="shared" si="85"/>
        <v>0.85</v>
      </c>
      <c r="N138" s="54" cm="1">
        <f t="array" ref="N138">stock_min(C138,O138)</f>
        <v>0.67972908240974317</v>
      </c>
      <c r="O138" s="54" cm="1">
        <f t="array" ref="O138">stock_max(C138,D138)</f>
        <v>0.85</v>
      </c>
      <c r="P138" s="49">
        <f t="shared" si="62"/>
        <v>1892.2916666666474</v>
      </c>
      <c r="Q138" s="49">
        <f t="shared" si="76"/>
        <v>0.37201479700790696</v>
      </c>
      <c r="R138" s="49">
        <f t="shared" si="77"/>
        <v>0.32864539296957251</v>
      </c>
      <c r="S138" s="59">
        <f t="shared" si="58"/>
        <v>0.33373816569748138</v>
      </c>
      <c r="T138" s="59">
        <f t="shared" si="59"/>
        <v>0.33203992829847645</v>
      </c>
      <c r="U138" s="59">
        <f t="shared" si="60"/>
        <v>0.29230525238146826</v>
      </c>
      <c r="V138" s="59"/>
      <c r="W138" s="49">
        <f t="shared" si="78"/>
        <v>0.13349526627899255</v>
      </c>
      <c r="X138" s="49">
        <f t="shared" si="79"/>
        <v>0.20024289941848883</v>
      </c>
      <c r="Y138" s="49">
        <f t="shared" si="80"/>
        <v>0.11202619757581628</v>
      </c>
      <c r="Z138" s="49">
        <f t="shared" si="81"/>
        <v>0.22001373072266017</v>
      </c>
      <c r="AA138" s="49">
        <f t="shared" si="82"/>
        <v>4.3845787857220243E-2</v>
      </c>
      <c r="AB138" s="49">
        <f t="shared" si="83"/>
        <v>0.24845946452424802</v>
      </c>
      <c r="AC138" s="80">
        <f t="shared" si="63"/>
        <v>0.85</v>
      </c>
      <c r="AD138" s="80">
        <f t="shared" si="72"/>
        <v>0.67972908240974317</v>
      </c>
      <c r="AE138" s="80">
        <f t="shared" si="73"/>
        <v>0.85</v>
      </c>
      <c r="AF138" s="54">
        <f>(Q138-MAX(Q$2:Q137))/MAX(Q$2:Q137)</f>
        <v>1.9925308702787776E-3</v>
      </c>
      <c r="AG138" s="54">
        <f>(R138-MAX(R$2:R137))/MAX(R$2:R137)</f>
        <v>3.4156193895870418E-3</v>
      </c>
      <c r="AH138" s="54">
        <f>(S138-MAX(S$2:S137))/MAX(S$2:S137)</f>
        <v>2.8463839818638017E-3</v>
      </c>
      <c r="AI138" s="54">
        <f>(T138-MAX(T$2:T137))/MAX(T$2:T137)</f>
        <v>2.9354867849064972E-3</v>
      </c>
      <c r="AJ138" s="54">
        <f>(U138-MAX(U$2:U137))/MAX(U$2:U137)</f>
        <v>3.2021561116909064E-3</v>
      </c>
      <c r="AK138" s="54">
        <f t="shared" si="74"/>
        <v>1.4074639830174536</v>
      </c>
      <c r="AL138" s="71">
        <f t="shared" si="64"/>
        <v>1892.2916666666474</v>
      </c>
      <c r="AM138" s="49">
        <f t="shared" si="65"/>
        <v>1.4074639830174536</v>
      </c>
      <c r="AN138" s="49">
        <f t="shared" si="66"/>
        <v>3.0365496999787953</v>
      </c>
      <c r="AO138" s="49">
        <f t="shared" si="67"/>
        <v>2.313662628134761</v>
      </c>
      <c r="AP138" s="49">
        <f t="shared" si="68"/>
        <v>2.4218569195003088</v>
      </c>
      <c r="AQ138" s="49">
        <f t="shared" si="69"/>
        <v>2.7575614464722986</v>
      </c>
      <c r="AS138" s="49">
        <f t="shared" si="75"/>
        <v>-0.2789882535064967</v>
      </c>
      <c r="AT138" s="49">
        <f t="shared" si="70"/>
        <v>0.33570452697198983</v>
      </c>
      <c r="AU138" s="54">
        <f>(AM138-MAX(AM$3:AM138))/MAX(AM$3:AM138)</f>
        <v>-0.48750294317227455</v>
      </c>
      <c r="AV138" s="54">
        <f>(AN138-MAX(AN$3:AN138))/MAX(AN$3:AN138)</f>
        <v>-0.36972908350091377</v>
      </c>
      <c r="AW138" s="54">
        <f>(AO138-MAX(AO$3:AO138))/MAX(AO$3:AO138)</f>
        <v>-0.40838750365452187</v>
      </c>
      <c r="AX138" s="54">
        <f>(AP138-MAX(AP$3:AP138))/MAX(AP$3:AP138)</f>
        <v>-0.40175559093219465</v>
      </c>
      <c r="AY138" s="54">
        <f>(AQ138-MAX(AQ$3:AQ138))/MAX(AQ$3:AQ138)</f>
        <v>-0.38221196609592639</v>
      </c>
    </row>
    <row r="139" spans="1:51">
      <c r="A139" s="49">
        <f>Data!F265</f>
        <v>1892.3749999999807</v>
      </c>
      <c r="B139" s="53">
        <f t="shared" si="61"/>
        <v>0.7</v>
      </c>
      <c r="C139" s="50">
        <f>1/Data!N265</f>
        <v>5.0222321123937722E-2</v>
      </c>
      <c r="D139" s="50">
        <f>Data!H265/100</f>
        <v>3.6499999999999998E-2</v>
      </c>
      <c r="E139">
        <f>Data!K266/Data!K265</f>
        <v>0.99805505685218443</v>
      </c>
      <c r="F139">
        <f>Data!T266/Data!T265</f>
        <v>1.0020035559463432</v>
      </c>
      <c r="G139" s="49">
        <f>Data!E268</f>
        <v>7.3262127269999997</v>
      </c>
      <c r="H139" s="52">
        <v>0</v>
      </c>
      <c r="I139" s="52">
        <v>1</v>
      </c>
      <c r="J139" s="52">
        <v>0.6</v>
      </c>
      <c r="K139" s="54">
        <f t="shared" si="71"/>
        <v>0.66261227030770231</v>
      </c>
      <c r="L139" s="54">
        <f t="shared" si="84"/>
        <v>0.85</v>
      </c>
      <c r="M139" s="53">
        <f t="shared" si="85"/>
        <v>0.85</v>
      </c>
      <c r="N139" s="54" cm="1">
        <f t="array" ref="N139">stock_min(C139,O139)</f>
        <v>0.68247238153183498</v>
      </c>
      <c r="O139" s="54" cm="1">
        <f t="array" ref="O139">stock_max(C139,D139)</f>
        <v>0.85</v>
      </c>
      <c r="P139" s="49">
        <f t="shared" si="62"/>
        <v>1892.3749999999807</v>
      </c>
      <c r="Q139" s="49">
        <f t="shared" si="76"/>
        <v>0.37276014946657982</v>
      </c>
      <c r="R139" s="49">
        <f t="shared" si="77"/>
        <v>0.32800619636445522</v>
      </c>
      <c r="S139" s="59">
        <f t="shared" si="58"/>
        <v>0.33361616987692061</v>
      </c>
      <c r="T139" s="59">
        <f t="shared" si="59"/>
        <v>0.3318364648547813</v>
      </c>
      <c r="U139" s="59">
        <f t="shared" si="60"/>
        <v>0.29190986033741534</v>
      </c>
      <c r="V139" s="59"/>
      <c r="W139" s="49">
        <f t="shared" si="78"/>
        <v>0.13344646795076825</v>
      </c>
      <c r="X139" s="49">
        <f t="shared" si="79"/>
        <v>0.20016970192615235</v>
      </c>
      <c r="Y139" s="49">
        <f t="shared" si="80"/>
        <v>0.11195755150647259</v>
      </c>
      <c r="Z139" s="49">
        <f t="shared" si="81"/>
        <v>0.2198789133483087</v>
      </c>
      <c r="AA139" s="49">
        <f t="shared" si="82"/>
        <v>4.3786479050612309E-2</v>
      </c>
      <c r="AB139" s="49">
        <f t="shared" si="83"/>
        <v>0.24812338128680303</v>
      </c>
      <c r="AC139" s="80">
        <f t="shared" si="63"/>
        <v>0.85</v>
      </c>
      <c r="AD139" s="80">
        <f t="shared" si="72"/>
        <v>0.68247238153183498</v>
      </c>
      <c r="AE139" s="80">
        <f t="shared" si="73"/>
        <v>0.85</v>
      </c>
      <c r="AF139" s="54">
        <f>(Q139-MAX(Q$2:Q138))/MAX(Q$2:Q138)</f>
        <v>2.0035559463432106E-3</v>
      </c>
      <c r="AG139" s="54">
        <f>(R139-MAX(R$2:R138))/MAX(R$2:R138)</f>
        <v>-1.9449431478154873E-3</v>
      </c>
      <c r="AH139" s="54">
        <f>(S139-MAX(S$2:S138))/MAX(S$2:S138)</f>
        <v>-3.6554351015207403E-4</v>
      </c>
      <c r="AI139" s="54">
        <f>(T139-MAX(T$2:T138))/MAX(T$2:T138)</f>
        <v>-6.1276800274530298E-4</v>
      </c>
      <c r="AJ139" s="54">
        <f>(U139-MAX(U$2:U138))/MAX(U$2:U138)</f>
        <v>-1.3526682836917429E-3</v>
      </c>
      <c r="AK139" s="54">
        <f t="shared" si="74"/>
        <v>1.4192597226060317</v>
      </c>
      <c r="AL139" s="71">
        <f t="shared" si="64"/>
        <v>1892.3749999999807</v>
      </c>
      <c r="AM139" s="49">
        <f t="shared" si="65"/>
        <v>1.4192597226060317</v>
      </c>
      <c r="AN139" s="49">
        <f t="shared" si="66"/>
        <v>3.0852924868141693</v>
      </c>
      <c r="AO139" s="49">
        <f t="shared" si="67"/>
        <v>2.3436853724309148</v>
      </c>
      <c r="AP139" s="49">
        <f t="shared" si="68"/>
        <v>2.4544480688862258</v>
      </c>
      <c r="AQ139" s="49">
        <f t="shared" si="69"/>
        <v>2.7986421775816428</v>
      </c>
      <c r="AS139" s="49">
        <f t="shared" si="75"/>
        <v>-0.28665030923252655</v>
      </c>
      <c r="AT139" s="49">
        <f t="shared" si="70"/>
        <v>0.344194108695417</v>
      </c>
      <c r="AU139" s="54">
        <f>(AM139-MAX(AM$3:AM139))/MAX(AM$3:AM139)</f>
        <v>-0.4832077840099831</v>
      </c>
      <c r="AV139" s="54">
        <f>(AN139-MAX(AN$3:AN139))/MAX(AN$3:AN139)</f>
        <v>-0.35961195585051986</v>
      </c>
      <c r="AW139" s="54">
        <f>(AO139-MAX(AO$3:AO139))/MAX(AO$3:AO139)</f>
        <v>-0.40071057164023383</v>
      </c>
      <c r="AX139" s="54">
        <f>(AP139-MAX(AP$3:AP139))/MAX(AP$3:AP139)</f>
        <v>-0.39370496137260808</v>
      </c>
      <c r="AY139" s="54">
        <f>(AQ139-MAX(AQ$3:AQ139))/MAX(AQ$3:AQ139)</f>
        <v>-0.37300847794306913</v>
      </c>
    </row>
    <row r="140" spans="1:51">
      <c r="A140" s="49">
        <f>Data!F266</f>
        <v>1892.4583333333139</v>
      </c>
      <c r="B140" s="53">
        <f t="shared" si="61"/>
        <v>0.69199999999999995</v>
      </c>
      <c r="C140" s="50">
        <f>1/Data!N266</f>
        <v>5.0583520369853842E-2</v>
      </c>
      <c r="D140" s="50">
        <f>Data!H266/100</f>
        <v>3.6624999999999998E-2</v>
      </c>
      <c r="E140">
        <f>Data!K267/Data!K266</f>
        <v>0.97707680540369124</v>
      </c>
      <c r="F140">
        <f>Data!T267/Data!T266</f>
        <v>0.97564483065279139</v>
      </c>
      <c r="G140" s="49">
        <f>Data!E269</f>
        <v>7.3262127269999997</v>
      </c>
      <c r="H140" s="52">
        <v>0</v>
      </c>
      <c r="I140" s="52">
        <v>1</v>
      </c>
      <c r="J140" s="52">
        <v>0.6</v>
      </c>
      <c r="K140" s="54">
        <f t="shared" si="71"/>
        <v>0.66261227030770231</v>
      </c>
      <c r="L140" s="54">
        <f t="shared" si="84"/>
        <v>0.85</v>
      </c>
      <c r="M140" s="53">
        <f t="shared" si="85"/>
        <v>0.85</v>
      </c>
      <c r="N140" s="54" cm="1">
        <f t="array" ref="N140">stock_min(C140,O140)</f>
        <v>0.69484586492437428</v>
      </c>
      <c r="O140" s="54" cm="1">
        <f t="array" ref="O140">stock_max(C140,D140)</f>
        <v>0.85</v>
      </c>
      <c r="P140" s="49">
        <f t="shared" si="62"/>
        <v>1892.4583333333139</v>
      </c>
      <c r="Q140" s="49">
        <f t="shared" si="76"/>
        <v>0.36368151290043049</v>
      </c>
      <c r="R140" s="49">
        <f t="shared" si="77"/>
        <v>0.32048724649639776</v>
      </c>
      <c r="S140" s="59">
        <f t="shared" si="58"/>
        <v>0.32577752952165451</v>
      </c>
      <c r="T140" s="59">
        <f t="shared" si="59"/>
        <v>0.32406939260983414</v>
      </c>
      <c r="U140" s="59">
        <f t="shared" si="60"/>
        <v>0.28515565267188819</v>
      </c>
      <c r="V140" s="59"/>
      <c r="W140" s="49">
        <f t="shared" si="78"/>
        <v>0.13031101180866181</v>
      </c>
      <c r="X140" s="49">
        <f t="shared" si="79"/>
        <v>0.1954665177129927</v>
      </c>
      <c r="Y140" s="49">
        <f t="shared" si="80"/>
        <v>0.10933703663539382</v>
      </c>
      <c r="Z140" s="49">
        <f t="shared" si="81"/>
        <v>0.21473235597444032</v>
      </c>
      <c r="AA140" s="49">
        <f t="shared" si="82"/>
        <v>4.2773347900783236E-2</v>
      </c>
      <c r="AB140" s="49">
        <f t="shared" si="83"/>
        <v>0.24238230477110495</v>
      </c>
      <c r="AC140" s="80">
        <f t="shared" si="63"/>
        <v>0.85</v>
      </c>
      <c r="AD140" s="80">
        <f t="shared" si="72"/>
        <v>0.69484586492437428</v>
      </c>
      <c r="AE140" s="80">
        <f t="shared" si="73"/>
        <v>0.85</v>
      </c>
      <c r="AF140" s="54">
        <f>(Q140-MAX(Q$2:Q139))/MAX(Q$2:Q139)</f>
        <v>-2.4355169347208553E-2</v>
      </c>
      <c r="AG140" s="54">
        <f>(R140-MAX(R$2:R139))/MAX(R$2:R139)</f>
        <v>-2.4823553433868075E-2</v>
      </c>
      <c r="AH140" s="54">
        <f>(S140-MAX(S$2:S139))/MAX(S$2:S139)</f>
        <v>-2.3852939202173337E-2</v>
      </c>
      <c r="AI140" s="54">
        <f>(T140-MAX(T$2:T139))/MAX(T$2:T139)</f>
        <v>-2.4004750662027181E-2</v>
      </c>
      <c r="AJ140" s="54">
        <f>(U140-MAX(U$2:U139))/MAX(U$2:U139)</f>
        <v>-2.4459361066319799E-2</v>
      </c>
      <c r="AK140" s="54">
        <f t="shared" si="74"/>
        <v>1.4554582131901455</v>
      </c>
      <c r="AL140" s="71">
        <f t="shared" si="64"/>
        <v>1892.4583333333139</v>
      </c>
      <c r="AM140" s="49">
        <f t="shared" si="65"/>
        <v>1.4554582131901455</v>
      </c>
      <c r="AN140" s="49">
        <f t="shared" si="66"/>
        <v>3.1740417225823538</v>
      </c>
      <c r="AO140" s="49">
        <f t="shared" si="67"/>
        <v>2.4080485481645648</v>
      </c>
      <c r="AP140" s="49">
        <f t="shared" si="68"/>
        <v>2.5223538610402194</v>
      </c>
      <c r="AQ140" s="49">
        <f t="shared" si="69"/>
        <v>2.8777789841077981</v>
      </c>
      <c r="AS140" s="49">
        <f t="shared" si="75"/>
        <v>-0.29626273847455575</v>
      </c>
      <c r="AT140" s="49">
        <f t="shared" si="70"/>
        <v>0.35542512306757867</v>
      </c>
      <c r="AU140" s="54">
        <f>(AM140-MAX(AM$3:AM140))/MAX(AM$3:AM140)</f>
        <v>-0.47002689973172845</v>
      </c>
      <c r="AV140" s="54">
        <f>(AN140-MAX(AN$3:AN140))/MAX(AN$3:AN140)</f>
        <v>-0.34119102825411074</v>
      </c>
      <c r="AW140" s="54">
        <f>(AO140-MAX(AO$3:AO140))/MAX(AO$3:AO140)</f>
        <v>-0.38425265828438504</v>
      </c>
      <c r="AX140" s="54">
        <f>(AP140-MAX(AP$3:AP140))/MAX(AP$3:AP140)</f>
        <v>-0.37693094794004367</v>
      </c>
      <c r="AY140" s="54">
        <f>(AQ140-MAX(AQ$3:AQ140))/MAX(AQ$3:AQ140)</f>
        <v>-0.35527912791325045</v>
      </c>
    </row>
    <row r="141" spans="1:51">
      <c r="A141" s="49">
        <f>Data!F267</f>
        <v>1892.5416666666472</v>
      </c>
      <c r="B141" s="53">
        <f t="shared" si="61"/>
        <v>0.66900000000000004</v>
      </c>
      <c r="C141" s="50">
        <f>1/Data!N267</f>
        <v>5.2051109265561106E-2</v>
      </c>
      <c r="D141" s="50">
        <f>Data!H267/100</f>
        <v>3.6749999999999998E-2</v>
      </c>
      <c r="E141">
        <f>Data!K268/Data!K267</f>
        <v>1.0047302757403347</v>
      </c>
      <c r="F141">
        <f>Data!T268/Data!T267</f>
        <v>0.98901291817446446</v>
      </c>
      <c r="G141" s="49">
        <f>Data!E270</f>
        <v>7.3262127269999997</v>
      </c>
      <c r="H141" s="52">
        <v>0</v>
      </c>
      <c r="I141" s="52">
        <v>1</v>
      </c>
      <c r="J141" s="52">
        <v>0.6</v>
      </c>
      <c r="K141" s="54">
        <f t="shared" si="71"/>
        <v>0.66261227030770231</v>
      </c>
      <c r="L141" s="54">
        <f t="shared" si="84"/>
        <v>0.85</v>
      </c>
      <c r="M141" s="53">
        <f t="shared" si="85"/>
        <v>0.85</v>
      </c>
      <c r="N141" s="54" cm="1">
        <f t="array" ref="N141">stock_min(C141,O141)</f>
        <v>0.74512057350537142</v>
      </c>
      <c r="O141" s="54" cm="1">
        <f t="array" ref="O141">stock_max(C141,D141)</f>
        <v>0.85</v>
      </c>
      <c r="P141" s="49">
        <f t="shared" si="62"/>
        <v>1892.5416666666472</v>
      </c>
      <c r="Q141" s="49">
        <f t="shared" si="76"/>
        <v>0.35968571435975888</v>
      </c>
      <c r="R141" s="49">
        <f t="shared" si="77"/>
        <v>0.32200323954358634</v>
      </c>
      <c r="S141" s="59">
        <f t="shared" si="58"/>
        <v>0.32527040229892989</v>
      </c>
      <c r="T141" s="59">
        <f t="shared" si="59"/>
        <v>0.32388384089589028</v>
      </c>
      <c r="U141" s="59">
        <f t="shared" si="60"/>
        <v>0.28583223353469533</v>
      </c>
      <c r="V141" s="59"/>
      <c r="W141" s="49">
        <f t="shared" si="78"/>
        <v>0.13010816091957197</v>
      </c>
      <c r="X141" s="49">
        <f t="shared" si="79"/>
        <v>0.19516224137935792</v>
      </c>
      <c r="Y141" s="49">
        <f t="shared" si="80"/>
        <v>0.10927443376388578</v>
      </c>
      <c r="Z141" s="49">
        <f t="shared" si="81"/>
        <v>0.21460940713200449</v>
      </c>
      <c r="AA141" s="49">
        <f t="shared" si="82"/>
        <v>4.2874835030204304E-2</v>
      </c>
      <c r="AB141" s="49">
        <f t="shared" si="83"/>
        <v>0.24295739850449102</v>
      </c>
      <c r="AC141" s="80">
        <f t="shared" si="63"/>
        <v>0.85</v>
      </c>
      <c r="AD141" s="80">
        <f t="shared" si="72"/>
        <v>0.74512057350537142</v>
      </c>
      <c r="AE141" s="80">
        <f t="shared" si="73"/>
        <v>0.85</v>
      </c>
      <c r="AF141" s="54">
        <f>(Q141-MAX(Q$2:Q140))/MAX(Q$2:Q140)</f>
        <v>-3.5074658934251601E-2</v>
      </c>
      <c r="AG141" s="54">
        <f>(R141-MAX(R$2:R140))/MAX(R$2:R140)</f>
        <v>-2.0210699946130496E-2</v>
      </c>
      <c r="AH141" s="54">
        <f>(S141-MAX(S$2:S140))/MAX(S$2:S140)</f>
        <v>-2.537247539805541E-2</v>
      </c>
      <c r="AI141" s="54">
        <f>(T141-MAX(T$2:T140))/MAX(T$2:T140)</f>
        <v>-2.4563574159233395E-2</v>
      </c>
      <c r="AJ141" s="54">
        <f>(U141-MAX(U$2:U140))/MAX(U$2:U140)</f>
        <v>-2.2144723004585008E-2</v>
      </c>
      <c r="AK141" s="54">
        <f t="shared" si="74"/>
        <v>1.4580188621550048</v>
      </c>
      <c r="AL141" s="71">
        <f t="shared" si="64"/>
        <v>1892.5416666666472</v>
      </c>
      <c r="AM141" s="49">
        <f t="shared" si="65"/>
        <v>1.4580188621550048</v>
      </c>
      <c r="AN141" s="49">
        <f t="shared" si="66"/>
        <v>3.2128388680071587</v>
      </c>
      <c r="AO141" s="49">
        <f t="shared" si="67"/>
        <v>2.4274989043314017</v>
      </c>
      <c r="AP141" s="49">
        <f t="shared" si="68"/>
        <v>2.5443731341516083</v>
      </c>
      <c r="AQ141" s="49">
        <f t="shared" si="69"/>
        <v>2.9084981069350322</v>
      </c>
      <c r="AS141" s="49">
        <f t="shared" si="75"/>
        <v>-0.30434076107212649</v>
      </c>
      <c r="AT141" s="49">
        <f t="shared" si="70"/>
        <v>0.36412497278342393</v>
      </c>
      <c r="AU141" s="54">
        <f>(AM141-MAX(AM$3:AM141))/MAX(AM$3:AM141)</f>
        <v>-0.46909449572431233</v>
      </c>
      <c r="AV141" s="54">
        <f>(AN141-MAX(AN$3:AN141))/MAX(AN$3:AN141)</f>
        <v>-0.33313823320036579</v>
      </c>
      <c r="AW141" s="54">
        <f>(AO141-MAX(AO$3:AO141))/MAX(AO$3:AO141)</f>
        <v>-0.37927912686855025</v>
      </c>
      <c r="AX141" s="54">
        <f>(AP141-MAX(AP$3:AP141))/MAX(AP$3:AP141)</f>
        <v>-0.37149177152769669</v>
      </c>
      <c r="AY141" s="54">
        <f>(AQ141-MAX(AQ$3:AQ141))/MAX(AQ$3:AQ141)</f>
        <v>-0.34839699423714587</v>
      </c>
    </row>
    <row r="142" spans="1:51">
      <c r="A142" s="49">
        <f>Data!F268</f>
        <v>1892.6249999999804</v>
      </c>
      <c r="B142" s="53">
        <f t="shared" si="61"/>
        <v>0.66799999999999993</v>
      </c>
      <c r="C142" s="50">
        <f>1/Data!N268</f>
        <v>5.2071661136434112E-2</v>
      </c>
      <c r="D142" s="50">
        <f>Data!H268/100</f>
        <v>3.6874999999999998E-2</v>
      </c>
      <c r="E142">
        <f>Data!K269/Data!K268</f>
        <v>0.97857354685646503</v>
      </c>
      <c r="F142">
        <f>Data!T269/Data!T268</f>
        <v>1.0020366282133073</v>
      </c>
      <c r="G142" s="49">
        <f>Data!E271</f>
        <v>7.5165028100000004</v>
      </c>
      <c r="H142" s="52">
        <v>0</v>
      </c>
      <c r="I142" s="52">
        <v>1</v>
      </c>
      <c r="J142" s="52">
        <v>0.6</v>
      </c>
      <c r="K142" s="54">
        <f t="shared" si="71"/>
        <v>0.66261227030770231</v>
      </c>
      <c r="L142" s="54">
        <f t="shared" si="84"/>
        <v>0.85</v>
      </c>
      <c r="M142" s="53">
        <f t="shared" si="85"/>
        <v>0.85</v>
      </c>
      <c r="N142" s="54" cm="1">
        <f t="array" ref="N142">stock_min(C142,O142)</f>
        <v>0.74582461216494211</v>
      </c>
      <c r="O142" s="54" cm="1">
        <f t="array" ref="O142">stock_max(C142,D142)</f>
        <v>0.85</v>
      </c>
      <c r="P142" s="49">
        <f t="shared" si="62"/>
        <v>1892.6249999999804</v>
      </c>
      <c r="Q142" s="49">
        <f t="shared" si="76"/>
        <v>0.36041826043354758</v>
      </c>
      <c r="R142" s="49">
        <f t="shared" si="77"/>
        <v>0.31510385221943921</v>
      </c>
      <c r="S142" s="59">
        <f t="shared" si="58"/>
        <v>0.32135374962993812</v>
      </c>
      <c r="T142" s="59">
        <f t="shared" si="59"/>
        <v>0.31950807388461128</v>
      </c>
      <c r="U142" s="59">
        <f t="shared" si="60"/>
        <v>0.28071383831842711</v>
      </c>
      <c r="V142" s="59"/>
      <c r="W142" s="49">
        <f t="shared" si="78"/>
        <v>0.12854149985197524</v>
      </c>
      <c r="X142" s="49">
        <f t="shared" si="79"/>
        <v>0.19281224977796288</v>
      </c>
      <c r="Y142" s="49">
        <f t="shared" si="80"/>
        <v>0.10779810366628791</v>
      </c>
      <c r="Z142" s="49">
        <f t="shared" si="81"/>
        <v>0.21170997021832336</v>
      </c>
      <c r="AA142" s="49">
        <f t="shared" si="82"/>
        <v>4.2107075747764074E-2</v>
      </c>
      <c r="AB142" s="49">
        <f t="shared" si="83"/>
        <v>0.23860676257066304</v>
      </c>
      <c r="AC142" s="80">
        <f t="shared" si="63"/>
        <v>0.85</v>
      </c>
      <c r="AD142" s="80">
        <f t="shared" si="72"/>
        <v>0.74582461216494211</v>
      </c>
      <c r="AE142" s="80">
        <f t="shared" si="73"/>
        <v>0.85</v>
      </c>
      <c r="AF142" s="54">
        <f>(Q142-MAX(Q$2:Q141))/MAX(Q$2:Q141)</f>
        <v>-3.3109464760901867E-2</v>
      </c>
      <c r="AG142" s="54">
        <f>(R142-MAX(R$2:R141))/MAX(R$2:R141)</f>
        <v>-4.1204109474271694E-2</v>
      </c>
      <c r="AH142" s="54">
        <f>(S142-MAX(S$2:S141))/MAX(S$2:S141)</f>
        <v>-3.7108180425397236E-2</v>
      </c>
      <c r="AI142" s="54">
        <f>(T142-MAX(T$2:T141))/MAX(T$2:T141)</f>
        <v>-3.7742010360272311E-2</v>
      </c>
      <c r="AJ142" s="54">
        <f>(U142-MAX(U$2:U141))/MAX(U$2:U141)</f>
        <v>-3.965516859038154E-2</v>
      </c>
      <c r="AK142" s="54">
        <f t="shared" si="74"/>
        <v>1.4417903599121595</v>
      </c>
      <c r="AL142" s="71">
        <f t="shared" si="64"/>
        <v>1892.6249999999804</v>
      </c>
      <c r="AM142" s="49">
        <f t="shared" si="65"/>
        <v>1.4417903599121595</v>
      </c>
      <c r="AN142" s="49">
        <f t="shared" si="66"/>
        <v>3.2810631468737923</v>
      </c>
      <c r="AO142" s="49">
        <f t="shared" si="67"/>
        <v>2.4471719671378183</v>
      </c>
      <c r="AP142" s="49">
        <f t="shared" si="68"/>
        <v>2.5701809812942211</v>
      </c>
      <c r="AQ142" s="49">
        <f t="shared" si="69"/>
        <v>2.9558527924107652</v>
      </c>
      <c r="AS142" s="49">
        <f t="shared" si="75"/>
        <v>-0.32521035446302715</v>
      </c>
      <c r="AT142" s="49">
        <f t="shared" si="70"/>
        <v>0.38567181111654403</v>
      </c>
      <c r="AU142" s="54">
        <f>(AM142-MAX(AM$3:AM142))/MAX(AM$3:AM142)</f>
        <v>-0.47500374792297206</v>
      </c>
      <c r="AV142" s="54">
        <f>(AN142-MAX(AN$3:AN142))/MAX(AN$3:AN142)</f>
        <v>-0.3189774971620053</v>
      </c>
      <c r="AW142" s="54">
        <f>(AO142-MAX(AO$3:AO142))/MAX(AO$3:AO142)</f>
        <v>-0.37424864850228623</v>
      </c>
      <c r="AX142" s="54">
        <f>(AP142-MAX(AP$3:AP142))/MAX(AP$3:AP142)</f>
        <v>-0.36511674576179382</v>
      </c>
      <c r="AY142" s="54">
        <f>(AQ142-MAX(AQ$3:AQ142))/MAX(AQ$3:AQ142)</f>
        <v>-0.33778792582504413</v>
      </c>
    </row>
    <row r="143" spans="1:51">
      <c r="A143" s="49">
        <f>Data!F269</f>
        <v>1892.7083333333137</v>
      </c>
      <c r="B143" s="53">
        <f t="shared" si="61"/>
        <v>0.64700000000000002</v>
      </c>
      <c r="C143" s="50">
        <f>1/Data!N269</f>
        <v>5.3492321615175448E-2</v>
      </c>
      <c r="D143" s="50">
        <f>Data!H269/100</f>
        <v>3.7000000000000005E-2</v>
      </c>
      <c r="E143">
        <f>Data!K270/Data!K269</f>
        <v>1.0236724452554742</v>
      </c>
      <c r="F143">
        <f>Data!T270/Data!T269</f>
        <v>1.0020476513167516</v>
      </c>
      <c r="G143" s="49">
        <f>Data!E272</f>
        <v>7.6116519010000001</v>
      </c>
      <c r="H143" s="52">
        <v>0</v>
      </c>
      <c r="I143" s="52">
        <v>1</v>
      </c>
      <c r="J143" s="52">
        <v>0.6</v>
      </c>
      <c r="K143" s="54">
        <f t="shared" si="71"/>
        <v>0.66261227030770231</v>
      </c>
      <c r="L143" s="54">
        <f t="shared" si="84"/>
        <v>0.85</v>
      </c>
      <c r="M143" s="53">
        <f t="shared" si="85"/>
        <v>0.85</v>
      </c>
      <c r="N143" s="54" cm="1">
        <f t="array" ref="N143">stock_min(C143,O143)</f>
        <v>0.79449170944959424</v>
      </c>
      <c r="O143" s="54" cm="1">
        <f t="array" ref="O143">stock_max(C143,D143)</f>
        <v>0.85</v>
      </c>
      <c r="P143" s="49">
        <f t="shared" si="62"/>
        <v>1892.7083333333137</v>
      </c>
      <c r="Q143" s="49">
        <f t="shared" si="76"/>
        <v>0.36115627135910561</v>
      </c>
      <c r="R143" s="49">
        <f t="shared" si="77"/>
        <v>0.32256313091089289</v>
      </c>
      <c r="S143" s="59">
        <f t="shared" si="58"/>
        <v>0.32618129522882089</v>
      </c>
      <c r="T143" s="59">
        <f t="shared" si="59"/>
        <v>0.32474049949355821</v>
      </c>
      <c r="U143" s="59">
        <f t="shared" si="60"/>
        <v>0.28644846445206651</v>
      </c>
      <c r="V143" s="59"/>
      <c r="W143" s="49">
        <f t="shared" si="78"/>
        <v>0.13047251809152835</v>
      </c>
      <c r="X143" s="49">
        <f t="shared" si="79"/>
        <v>0.19570877713729254</v>
      </c>
      <c r="Y143" s="49">
        <f t="shared" si="80"/>
        <v>0.10956345986327436</v>
      </c>
      <c r="Z143" s="49">
        <f t="shared" si="81"/>
        <v>0.21517703963028387</v>
      </c>
      <c r="AA143" s="49">
        <f t="shared" si="82"/>
        <v>4.2967269667809983E-2</v>
      </c>
      <c r="AB143" s="49">
        <f t="shared" si="83"/>
        <v>0.24348119478425653</v>
      </c>
      <c r="AC143" s="80">
        <f t="shared" si="63"/>
        <v>0.85</v>
      </c>
      <c r="AD143" s="80">
        <f t="shared" si="72"/>
        <v>0.79449170944959424</v>
      </c>
      <c r="AE143" s="80">
        <f t="shared" si="73"/>
        <v>0.85</v>
      </c>
      <c r="AF143" s="54">
        <f>(Q143-MAX(Q$2:Q142))/MAX(Q$2:Q142)</f>
        <v>-3.1129610083264991E-2</v>
      </c>
      <c r="AG143" s="54">
        <f>(R143-MAX(R$2:R142))/MAX(R$2:R142)</f>
        <v>-1.8507066244627824E-2</v>
      </c>
      <c r="AH143" s="54">
        <f>(S143-MAX(S$2:S142))/MAX(S$2:S142)</f>
        <v>-2.2643111413006494E-2</v>
      </c>
      <c r="AI143" s="54">
        <f>(T143-MAX(T$2:T142))/MAX(T$2:T142)</f>
        <v>-2.198358746288084E-2</v>
      </c>
      <c r="AJ143" s="54">
        <f>(U143-MAX(U$2:U142))/MAX(U$2:U142)</f>
        <v>-2.0036547005862371E-2</v>
      </c>
      <c r="AK143" s="54">
        <f t="shared" si="74"/>
        <v>1.4397586146834109</v>
      </c>
      <c r="AL143" s="71">
        <f t="shared" si="64"/>
        <v>1892.7083333333137</v>
      </c>
      <c r="AM143" s="49">
        <f t="shared" si="65"/>
        <v>1.4397586146834109</v>
      </c>
      <c r="AN143" s="49">
        <f t="shared" si="66"/>
        <v>3.2116438426182103</v>
      </c>
      <c r="AO143" s="49">
        <f t="shared" si="67"/>
        <v>2.4144797377382949</v>
      </c>
      <c r="AP143" s="49">
        <f t="shared" si="68"/>
        <v>2.5326855482791193</v>
      </c>
      <c r="AQ143" s="49">
        <f t="shared" si="69"/>
        <v>2.901912421107733</v>
      </c>
      <c r="AS143" s="49">
        <f t="shared" si="75"/>
        <v>-0.30973142151047739</v>
      </c>
      <c r="AT143" s="49">
        <f t="shared" si="70"/>
        <v>0.36922687282861366</v>
      </c>
      <c r="AU143" s="54">
        <f>(AM143-MAX(AM$3:AM143))/MAX(AM$3:AM143)</f>
        <v>-0.47574356326639927</v>
      </c>
      <c r="AV143" s="54">
        <f>(AN143-MAX(AN$3:AN143))/MAX(AN$3:AN143)</f>
        <v>-0.33338627450432906</v>
      </c>
      <c r="AW143" s="54">
        <f>(AO143-MAX(AO$3:AO143))/MAX(AO$3:AO143)</f>
        <v>-0.38260817819817089</v>
      </c>
      <c r="AX143" s="54">
        <f>(AP143-MAX(AP$3:AP143))/MAX(AP$3:AP143)</f>
        <v>-0.37437882602188172</v>
      </c>
      <c r="AY143" s="54">
        <f>(AQ143-MAX(AQ$3:AQ143))/MAX(AQ$3:AQ143)</f>
        <v>-0.34987241300047456</v>
      </c>
    </row>
    <row r="144" spans="1:51">
      <c r="A144" s="49">
        <f>Data!F270</f>
        <v>1892.791666666647</v>
      </c>
      <c r="B144" s="53">
        <f t="shared" si="61"/>
        <v>0.66500000000000004</v>
      </c>
      <c r="C144" s="50">
        <f>1/Data!N270</f>
        <v>5.2520415575516427E-2</v>
      </c>
      <c r="D144" s="50">
        <f>Data!H270/100</f>
        <v>3.7124999999999998E-2</v>
      </c>
      <c r="E144">
        <f>Data!K271/Data!K270</f>
        <v>0.97465899300483916</v>
      </c>
      <c r="F144">
        <f>Data!T271/Data!T270</f>
        <v>0.97669025020073752</v>
      </c>
      <c r="G144" s="49">
        <f>Data!E273</f>
        <v>7.8970910740000004</v>
      </c>
      <c r="H144" s="52">
        <v>0</v>
      </c>
      <c r="I144" s="52">
        <v>1</v>
      </c>
      <c r="J144" s="52">
        <v>0.6</v>
      </c>
      <c r="K144" s="54">
        <f t="shared" si="71"/>
        <v>0.66261227030770231</v>
      </c>
      <c r="L144" s="54">
        <f t="shared" si="84"/>
        <v>0.85</v>
      </c>
      <c r="M144" s="53">
        <f t="shared" si="85"/>
        <v>0.85</v>
      </c>
      <c r="N144" s="54" cm="1">
        <f t="array" ref="N144">stock_min(C144,O144)</f>
        <v>0.76119744492163832</v>
      </c>
      <c r="O144" s="54" cm="1">
        <f t="array" ref="O144">stock_max(C144,D144)</f>
        <v>0.85</v>
      </c>
      <c r="P144" s="49">
        <f t="shared" si="62"/>
        <v>1892.791666666647</v>
      </c>
      <c r="Q144" s="49">
        <f t="shared" si="76"/>
        <v>0.35273780903529028</v>
      </c>
      <c r="R144" s="49">
        <f t="shared" si="77"/>
        <v>0.31438905635409897</v>
      </c>
      <c r="S144" s="59">
        <f t="shared" si="58"/>
        <v>0.31818055598597711</v>
      </c>
      <c r="T144" s="59">
        <f t="shared" si="59"/>
        <v>0.31673379979053473</v>
      </c>
      <c r="U144" s="59">
        <f t="shared" si="60"/>
        <v>0.27927684948633447</v>
      </c>
      <c r="V144" s="59"/>
      <c r="W144" s="49">
        <f t="shared" si="78"/>
        <v>0.12727222239439084</v>
      </c>
      <c r="X144" s="49">
        <f t="shared" si="79"/>
        <v>0.19090833359158627</v>
      </c>
      <c r="Y144" s="49">
        <f t="shared" si="80"/>
        <v>0.10686209762814326</v>
      </c>
      <c r="Z144" s="49">
        <f t="shared" si="81"/>
        <v>0.20987170216239145</v>
      </c>
      <c r="AA144" s="49">
        <f t="shared" si="82"/>
        <v>4.1891527422950173E-2</v>
      </c>
      <c r="AB144" s="49">
        <f t="shared" si="83"/>
        <v>0.23738532206338428</v>
      </c>
      <c r="AC144" s="80">
        <f t="shared" si="63"/>
        <v>0.85</v>
      </c>
      <c r="AD144" s="80">
        <f t="shared" si="72"/>
        <v>0.76119744492163832</v>
      </c>
      <c r="AE144" s="80">
        <f t="shared" si="73"/>
        <v>0.85</v>
      </c>
      <c r="AF144" s="54">
        <f>(Q144-MAX(Q$2:Q143))/MAX(Q$2:Q143)</f>
        <v>-5.3713736460138037E-2</v>
      </c>
      <c r="AG144" s="54">
        <f>(R144-MAX(R$2:R143))/MAX(R$2:R143)</f>
        <v>-4.337908554462365E-2</v>
      </c>
      <c r="AH144" s="54">
        <f>(S144-MAX(S$2:S143))/MAX(S$2:S143)</f>
        <v>-4.6616213878296869E-2</v>
      </c>
      <c r="AI144" s="54">
        <f>(T144-MAX(T$2:T143))/MAX(T$2:T143)</f>
        <v>-4.609725278034265E-2</v>
      </c>
      <c r="AJ144" s="54">
        <f>(U144-MAX(U$2:U143))/MAX(U$2:U143)</f>
        <v>-4.4571224050846979E-2</v>
      </c>
      <c r="AK144" s="54">
        <f t="shared" si="74"/>
        <v>1.4751093258990011</v>
      </c>
      <c r="AL144" s="71">
        <f t="shared" si="64"/>
        <v>1892.791666666647</v>
      </c>
      <c r="AM144" s="49">
        <f t="shared" si="65"/>
        <v>1.4751093258990011</v>
      </c>
      <c r="AN144" s="49">
        <f t="shared" si="66"/>
        <v>3.2716827593481499</v>
      </c>
      <c r="AO144" s="49">
        <f t="shared" si="67"/>
        <v>2.4652820813837648</v>
      </c>
      <c r="AP144" s="49">
        <f t="shared" si="68"/>
        <v>2.5850454010003139</v>
      </c>
      <c r="AQ144" s="49">
        <f t="shared" si="69"/>
        <v>2.9587160733551436</v>
      </c>
      <c r="AS144" s="49">
        <f t="shared" si="75"/>
        <v>-0.31296668599300626</v>
      </c>
      <c r="AT144" s="49">
        <f t="shared" si="70"/>
        <v>0.37367067235482976</v>
      </c>
      <c r="AU144" s="54">
        <f>(AM144-MAX(AM$3:AM144))/MAX(AM$3:AM144)</f>
        <v>-0.46287137920104532</v>
      </c>
      <c r="AV144" s="54">
        <f>(AN144-MAX(AN$3:AN144))/MAX(AN$3:AN144)</f>
        <v>-0.32092450479469592</v>
      </c>
      <c r="AW144" s="54">
        <f>(AO144-MAX(AO$3:AO144))/MAX(AO$3:AO144)</f>
        <v>-0.3696178221372583</v>
      </c>
      <c r="AX144" s="54">
        <f>(AP144-MAX(AP$3:AP144))/MAX(AP$3:AP144)</f>
        <v>-0.36144495329890874</v>
      </c>
      <c r="AY144" s="54">
        <f>(AQ144-MAX(AQ$3:AQ144))/MAX(AQ$3:AQ144)</f>
        <v>-0.3371464530094862</v>
      </c>
    </row>
    <row r="145" spans="1:51">
      <c r="A145" s="49">
        <f>Data!F271</f>
        <v>1892.8749999999802</v>
      </c>
      <c r="B145" s="53">
        <f t="shared" si="61"/>
        <v>0.63600000000000001</v>
      </c>
      <c r="C145" s="50">
        <f>1/Data!N271</f>
        <v>5.4161461528964165E-2</v>
      </c>
      <c r="D145" s="50">
        <f>Data!H271/100</f>
        <v>3.7249999999999998E-2</v>
      </c>
      <c r="E145">
        <f>Data!K272/Data!K271</f>
        <v>0.98040798907602389</v>
      </c>
      <c r="F145">
        <f>Data!T272/Data!T271</f>
        <v>0.98954337167884632</v>
      </c>
      <c r="G145" s="49">
        <f>Data!E274</f>
        <v>7.9922320659999997</v>
      </c>
      <c r="H145" s="52">
        <v>0</v>
      </c>
      <c r="I145" s="52">
        <v>1</v>
      </c>
      <c r="J145" s="52">
        <v>0.6</v>
      </c>
      <c r="K145" s="54">
        <f t="shared" si="71"/>
        <v>0.66261227030770231</v>
      </c>
      <c r="L145" s="54">
        <f t="shared" si="84"/>
        <v>0.85</v>
      </c>
      <c r="M145" s="53">
        <f t="shared" si="85"/>
        <v>0.85</v>
      </c>
      <c r="N145" s="54" cm="1">
        <f t="array" ref="N145">stock_min(C145,O145)</f>
        <v>0.81741421469887865</v>
      </c>
      <c r="O145" s="54" cm="1">
        <f t="array" ref="O145">stock_max(C145,D145)</f>
        <v>0.85</v>
      </c>
      <c r="P145" s="49">
        <f t="shared" si="62"/>
        <v>1892.8749999999802</v>
      </c>
      <c r="Q145" s="49">
        <f t="shared" si="76"/>
        <v>0.34904936087139016</v>
      </c>
      <c r="R145" s="49">
        <f t="shared" si="77"/>
        <v>0.30822954252763091</v>
      </c>
      <c r="S145" s="59">
        <f t="shared" si="58"/>
        <v>0.31310943950358733</v>
      </c>
      <c r="T145" s="59">
        <f t="shared" si="59"/>
        <v>0.31150457387261932</v>
      </c>
      <c r="U145" s="59">
        <f t="shared" si="60"/>
        <v>0.27418794953120984</v>
      </c>
      <c r="V145" s="59"/>
      <c r="W145" s="49">
        <f t="shared" si="78"/>
        <v>0.12524377580143495</v>
      </c>
      <c r="X145" s="49">
        <f t="shared" si="79"/>
        <v>0.18786566370215238</v>
      </c>
      <c r="Y145" s="49">
        <f t="shared" si="80"/>
        <v>0.10509782096764966</v>
      </c>
      <c r="Z145" s="49">
        <f t="shared" si="81"/>
        <v>0.20640675290496965</v>
      </c>
      <c r="AA145" s="49">
        <f t="shared" si="82"/>
        <v>4.1128192429681479E-2</v>
      </c>
      <c r="AB145" s="49">
        <f t="shared" si="83"/>
        <v>0.23305975710152835</v>
      </c>
      <c r="AC145" s="80">
        <f t="shared" si="63"/>
        <v>0.85</v>
      </c>
      <c r="AD145" s="80">
        <f t="shared" si="72"/>
        <v>0.81741421469887865</v>
      </c>
      <c r="AE145" s="80">
        <f t="shared" si="73"/>
        <v>0.85</v>
      </c>
      <c r="AF145" s="54">
        <f>(Q145-MAX(Q$2:Q144))/MAX(Q$2:Q144)</f>
        <v>-6.3608700203387686E-2</v>
      </c>
      <c r="AG145" s="54">
        <f>(R145-MAX(R$2:R144))/MAX(R$2:R144)</f>
        <v>-6.2121212950737456E-2</v>
      </c>
      <c r="AH145" s="54">
        <f>(S145-MAX(S$2:S144))/MAX(S$2:S144)</f>
        <v>-6.181110916931528E-2</v>
      </c>
      <c r="AI145" s="54">
        <f>(T145-MAX(T$2:T144))/MAX(T$2:T144)</f>
        <v>-6.1846039213083875E-2</v>
      </c>
      <c r="AJ145" s="54">
        <f>(U145-MAX(U$2:U144))/MAX(U$2:U144)</f>
        <v>-6.1980763953617658E-2</v>
      </c>
      <c r="AK145" s="54">
        <f t="shared" si="74"/>
        <v>1.5063785032014976</v>
      </c>
      <c r="AL145" s="71">
        <f t="shared" si="64"/>
        <v>1892.8749999999802</v>
      </c>
      <c r="AM145" s="49">
        <f t="shared" si="65"/>
        <v>1.5063785032014976</v>
      </c>
      <c r="AN145" s="49">
        <f t="shared" si="66"/>
        <v>3.2624235170836871</v>
      </c>
      <c r="AO145" s="49">
        <f t="shared" si="67"/>
        <v>2.4821313306353066</v>
      </c>
      <c r="AP145" s="49">
        <f t="shared" si="68"/>
        <v>2.5988147165946187</v>
      </c>
      <c r="AQ145" s="49">
        <f t="shared" si="69"/>
        <v>2.9610907040294023</v>
      </c>
      <c r="AS145" s="49">
        <f t="shared" si="75"/>
        <v>-0.30133281305428472</v>
      </c>
      <c r="AT145" s="49">
        <f t="shared" si="70"/>
        <v>0.36227598743478362</v>
      </c>
      <c r="AU145" s="54">
        <f>(AM145-MAX(AM$3:AM145))/MAX(AM$3:AM145)</f>
        <v>-0.45148539595009418</v>
      </c>
      <c r="AV145" s="54">
        <f>(AN145-MAX(AN$3:AN145))/MAX(AN$3:AN145)</f>
        <v>-0.32284636733103145</v>
      </c>
      <c r="AW145" s="54">
        <f>(AO145-MAX(AO$3:AO145))/MAX(AO$3:AO145)</f>
        <v>-0.36530940383545601</v>
      </c>
      <c r="AX145" s="54">
        <f>(AP145-MAX(AP$3:AP145))/MAX(AP$3:AP145)</f>
        <v>-0.35804367223863759</v>
      </c>
      <c r="AY145" s="54">
        <f>(AQ145-MAX(AQ$3:AQ145))/MAX(AQ$3:AQ145)</f>
        <v>-0.33661445455941524</v>
      </c>
    </row>
    <row r="146" spans="1:51">
      <c r="A146" s="49">
        <f>Data!F272</f>
        <v>1892.9583333333135</v>
      </c>
      <c r="B146" s="53">
        <f t="shared" si="61"/>
        <v>0.60399999999999998</v>
      </c>
      <c r="C146" s="50">
        <f>1/Data!N272</f>
        <v>5.5515432543797573E-2</v>
      </c>
      <c r="D146" s="50">
        <f>Data!H272/100</f>
        <v>3.7374999999999999E-2</v>
      </c>
      <c r="E146">
        <f>Data!K273/Data!K272</f>
        <v>0.98485821252545869</v>
      </c>
      <c r="F146">
        <f>Data!T273/Data!T272</f>
        <v>0.96586066036050244</v>
      </c>
      <c r="G146" s="49">
        <f>Data!E275</f>
        <v>7.8019419829999999</v>
      </c>
      <c r="H146" s="52">
        <v>0</v>
      </c>
      <c r="I146" s="52">
        <v>1</v>
      </c>
      <c r="J146" s="52">
        <v>0.6</v>
      </c>
      <c r="K146" s="54">
        <f t="shared" si="71"/>
        <v>0.66261227030770231</v>
      </c>
      <c r="L146" s="54">
        <f t="shared" si="84"/>
        <v>0.85</v>
      </c>
      <c r="M146" s="53">
        <f t="shared" si="85"/>
        <v>0.85</v>
      </c>
      <c r="N146" s="54" cm="1">
        <f t="array" ref="N146">stock_min(C146,O146)</f>
        <v>0.85</v>
      </c>
      <c r="O146" s="54" cm="1">
        <f t="array" ref="O146">stock_max(C146,D146)</f>
        <v>0.85</v>
      </c>
      <c r="P146" s="49">
        <f t="shared" si="62"/>
        <v>1892.9583333333135</v>
      </c>
      <c r="Q146" s="49">
        <f t="shared" si="76"/>
        <v>0.33713304618965223</v>
      </c>
      <c r="R146" s="49">
        <f t="shared" si="77"/>
        <v>0.30356239630130244</v>
      </c>
      <c r="S146" s="59">
        <f t="shared" si="58"/>
        <v>0.30598907775022743</v>
      </c>
      <c r="T146" s="59">
        <f t="shared" si="59"/>
        <v>0.30479123648143641</v>
      </c>
      <c r="U146" s="59">
        <f t="shared" si="60"/>
        <v>0.26925491889019476</v>
      </c>
      <c r="V146" s="59"/>
      <c r="W146" s="49">
        <f t="shared" si="78"/>
        <v>0.12239563110009098</v>
      </c>
      <c r="X146" s="49">
        <f t="shared" si="79"/>
        <v>0.18359344665013647</v>
      </c>
      <c r="Y146" s="49">
        <f t="shared" si="80"/>
        <v>0.10283282330658006</v>
      </c>
      <c r="Z146" s="49">
        <f t="shared" si="81"/>
        <v>0.20195841317485635</v>
      </c>
      <c r="AA146" s="49">
        <f t="shared" si="82"/>
        <v>4.0388237833529218E-2</v>
      </c>
      <c r="AB146" s="49">
        <f t="shared" si="83"/>
        <v>0.22886668105666555</v>
      </c>
      <c r="AC146" s="80">
        <f t="shared" si="63"/>
        <v>0.85</v>
      </c>
      <c r="AD146" s="80">
        <f t="shared" si="72"/>
        <v>0.85</v>
      </c>
      <c r="AE146" s="80">
        <f t="shared" si="73"/>
        <v>0.85</v>
      </c>
      <c r="AF146" s="54">
        <f>(Q146-MAX(Q$2:Q145))/MAX(Q$2:Q145)</f>
        <v>-9.5576480822614787E-2</v>
      </c>
      <c r="AG146" s="54">
        <f>(R146-MAX(R$2:R145))/MAX(R$2:R145)</f>
        <v>-7.6322374221117928E-2</v>
      </c>
      <c r="AH146" s="54">
        <f>(S146-MAX(S$2:S145))/MAX(S$2:S145)</f>
        <v>-8.3146282922904435E-2</v>
      </c>
      <c r="AI146" s="54">
        <f>(T146-MAX(T$2:T145))/MAX(T$2:T145)</f>
        <v>-8.2064503376671358E-2</v>
      </c>
      <c r="AJ146" s="54">
        <f>(U146-MAX(U$2:U145))/MAX(U$2:U145)</f>
        <v>-7.885706227814214E-2</v>
      </c>
      <c r="AK146" s="54">
        <f t="shared" si="74"/>
        <v>1.5456242488005332</v>
      </c>
      <c r="AL146" s="71">
        <f t="shared" si="64"/>
        <v>1892.9583333333135</v>
      </c>
      <c r="AM146" s="49">
        <f t="shared" si="65"/>
        <v>1.5456242488005332</v>
      </c>
      <c r="AN146" s="49">
        <f t="shared" si="66"/>
        <v>3.2664253207583092</v>
      </c>
      <c r="AO146" s="49">
        <f t="shared" si="67"/>
        <v>2.5095374633677245</v>
      </c>
      <c r="AP146" s="49">
        <f t="shared" si="68"/>
        <v>2.6234904618372274</v>
      </c>
      <c r="AQ146" s="49">
        <f t="shared" si="69"/>
        <v>2.9755685443333229</v>
      </c>
      <c r="AS146" s="49">
        <f t="shared" si="75"/>
        <v>-0.29085677642498631</v>
      </c>
      <c r="AT146" s="49">
        <f t="shared" si="70"/>
        <v>0.3520780824960954</v>
      </c>
      <c r="AU146" s="54">
        <f>(AM146-MAX(AM$3:AM146))/MAX(AM$3:AM146)</f>
        <v>-0.43719492077260896</v>
      </c>
      <c r="AV146" s="54">
        <f>(AN146-MAX(AN$3:AN146))/MAX(AN$3:AN146)</f>
        <v>-0.32201574681799616</v>
      </c>
      <c r="AW146" s="54">
        <f>(AO146-MAX(AO$3:AO146))/MAX(AO$3:AO146)</f>
        <v>-0.35830154953386639</v>
      </c>
      <c r="AX146" s="54">
        <f>(AP146-MAX(AP$3:AP146))/MAX(AP$3:AP146)</f>
        <v>-0.35194829702794267</v>
      </c>
      <c r="AY146" s="54">
        <f>(AQ146-MAX(AQ$3:AQ146))/MAX(AQ$3:AQ146)</f>
        <v>-0.33337092339242047</v>
      </c>
    </row>
    <row r="147" spans="1:51">
      <c r="A147" s="49">
        <f>Data!F273</f>
        <v>1893.0416666666467</v>
      </c>
      <c r="B147" s="53">
        <f t="shared" si="61"/>
        <v>0.58000000000000007</v>
      </c>
      <c r="C147" s="50">
        <f>1/Data!N273</f>
        <v>5.663590524519211E-2</v>
      </c>
      <c r="D147" s="50">
        <f>Data!H273/100</f>
        <v>3.7499999999999999E-2</v>
      </c>
      <c r="E147">
        <f>Data!K274/Data!K273</f>
        <v>0.97403027611522819</v>
      </c>
      <c r="F147">
        <f>Data!T274/Data!T273</f>
        <v>0.99152420240861872</v>
      </c>
      <c r="G147" s="49">
        <f>Data!E276</f>
        <v>7.7067928930000003</v>
      </c>
      <c r="H147" s="52">
        <v>0</v>
      </c>
      <c r="I147" s="52">
        <v>1</v>
      </c>
      <c r="J147" s="52">
        <v>0.6</v>
      </c>
      <c r="K147" s="54">
        <f t="shared" si="71"/>
        <v>0.66261227030770231</v>
      </c>
      <c r="L147" s="54">
        <f t="shared" si="84"/>
        <v>0.85</v>
      </c>
      <c r="M147" s="53">
        <f t="shared" si="85"/>
        <v>0.85</v>
      </c>
      <c r="N147" s="54" cm="1">
        <f t="array" ref="N147">stock_min(C147,O147)</f>
        <v>0.85</v>
      </c>
      <c r="O147" s="54" cm="1">
        <f t="array" ref="O147">stock_max(C147,D147)</f>
        <v>0.85</v>
      </c>
      <c r="P147" s="49">
        <f t="shared" si="62"/>
        <v>1893.0416666666467</v>
      </c>
      <c r="Q147" s="49">
        <f t="shared" si="76"/>
        <v>0.33427557472878294</v>
      </c>
      <c r="R147" s="49">
        <f t="shared" si="77"/>
        <v>0.29567896468755794</v>
      </c>
      <c r="S147" s="59">
        <f t="shared" si="58"/>
        <v>0.30018380603839606</v>
      </c>
      <c r="T147" s="59">
        <f t="shared" si="59"/>
        <v>0.29867484205898187</v>
      </c>
      <c r="U147" s="59">
        <f t="shared" si="60"/>
        <v>0.26296899184777944</v>
      </c>
      <c r="V147" s="59"/>
      <c r="W147" s="49">
        <f t="shared" si="78"/>
        <v>0.12007352241535843</v>
      </c>
      <c r="X147" s="49">
        <f t="shared" si="79"/>
        <v>0.18011028362303763</v>
      </c>
      <c r="Y147" s="49">
        <f t="shared" si="80"/>
        <v>0.10076922687848548</v>
      </c>
      <c r="Z147" s="49">
        <f t="shared" si="81"/>
        <v>0.1979056151804964</v>
      </c>
      <c r="AA147" s="49">
        <f t="shared" si="82"/>
        <v>3.9445348777166919E-2</v>
      </c>
      <c r="AB147" s="49">
        <f t="shared" si="83"/>
        <v>0.22352364307061251</v>
      </c>
      <c r="AC147" s="80">
        <f t="shared" si="63"/>
        <v>0.85</v>
      </c>
      <c r="AD147" s="80">
        <f t="shared" si="72"/>
        <v>0.85</v>
      </c>
      <c r="AE147" s="80">
        <f t="shared" si="73"/>
        <v>0.85</v>
      </c>
      <c r="AF147" s="54">
        <f>(Q147-MAX(Q$2:Q146))/MAX(Q$2:Q146)</f>
        <v>-0.10324219150804705</v>
      </c>
      <c r="AG147" s="54">
        <f>(R147-MAX(R$2:R146))/MAX(R$2:R146)</f>
        <v>-0.10031002712113707</v>
      </c>
      <c r="AH147" s="54">
        <f>(S147-MAX(S$2:S146))/MAX(S$2:S146)</f>
        <v>-0.10054097225877617</v>
      </c>
      <c r="AI147" s="54">
        <f>(T147-MAX(T$2:T146))/MAX(T$2:T146)</f>
        <v>-0.10048516276482906</v>
      </c>
      <c r="AJ147" s="54">
        <f>(U147-MAX(U$2:U146))/MAX(U$2:U146)</f>
        <v>-0.1003617290304589</v>
      </c>
      <c r="AK147" s="54">
        <f t="shared" si="74"/>
        <v>1.5676367226290122</v>
      </c>
      <c r="AL147" s="71">
        <f t="shared" si="64"/>
        <v>1893.0416666666467</v>
      </c>
      <c r="AM147" s="49">
        <f t="shared" si="65"/>
        <v>1.5676367226290122</v>
      </c>
      <c r="AN147" s="49">
        <f t="shared" si="66"/>
        <v>3.2489432052735676</v>
      </c>
      <c r="AO147" s="49">
        <f t="shared" si="67"/>
        <v>2.5159853162938939</v>
      </c>
      <c r="AP147" s="49">
        <f t="shared" si="68"/>
        <v>2.6269977143614853</v>
      </c>
      <c r="AQ147" s="49">
        <f t="shared" si="69"/>
        <v>2.9685216976868927</v>
      </c>
      <c r="AS147" s="49">
        <f t="shared" si="75"/>
        <v>-0.28042150758667495</v>
      </c>
      <c r="AT147" s="49">
        <f t="shared" si="70"/>
        <v>0.34152398332540734</v>
      </c>
      <c r="AU147" s="54">
        <f>(AM147-MAX(AM$3:AM147))/MAX(AM$3:AM147)</f>
        <v>-0.42917956252066497</v>
      </c>
      <c r="AV147" s="54">
        <f>(AN147-MAX(AN$3:AN147))/MAX(AN$3:AN147)</f>
        <v>-0.32564436154114323</v>
      </c>
      <c r="AW147" s="54">
        <f>(AO147-MAX(AO$3:AO147))/MAX(AO$3:AO147)</f>
        <v>-0.35665280856388548</v>
      </c>
      <c r="AX147" s="54">
        <f>(AP147-MAX(AP$3:AP147))/MAX(AP$3:AP147)</f>
        <v>-0.35108193940089544</v>
      </c>
      <c r="AY147" s="54">
        <f>(AQ147-MAX(AQ$3:AQ147))/MAX(AQ$3:AQ147)</f>
        <v>-0.3349496579444613</v>
      </c>
    </row>
    <row r="148" spans="1:51">
      <c r="A148" s="49">
        <f>Data!F274</f>
        <v>1893.12499999998</v>
      </c>
      <c r="B148" s="53">
        <f t="shared" si="61"/>
        <v>0.54699999999999993</v>
      </c>
      <c r="C148" s="50">
        <f>1/Data!N274</f>
        <v>5.8393499569961385E-2</v>
      </c>
      <c r="D148" s="50">
        <f>Data!H274/100</f>
        <v>3.7458333333333337E-2</v>
      </c>
      <c r="E148">
        <f>Data!K275/Data!K274</f>
        <v>0.99096417516104807</v>
      </c>
      <c r="F148">
        <f>Data!T275/Data!T274</f>
        <v>1.0279409191016691</v>
      </c>
      <c r="G148" s="49">
        <f>Data!E277</f>
        <v>7.6116519010000001</v>
      </c>
      <c r="H148" s="52">
        <v>0</v>
      </c>
      <c r="I148" s="52">
        <v>1</v>
      </c>
      <c r="J148" s="52">
        <v>0.6</v>
      </c>
      <c r="K148" s="54">
        <f t="shared" si="71"/>
        <v>0.66261227030770231</v>
      </c>
      <c r="L148" s="54">
        <f t="shared" si="84"/>
        <v>0.85</v>
      </c>
      <c r="M148" s="53">
        <f t="shared" si="85"/>
        <v>0.85</v>
      </c>
      <c r="N148" s="54" cm="1">
        <f t="array" ref="N148">stock_min(C148,O148)</f>
        <v>0.85</v>
      </c>
      <c r="O148" s="54" cm="1">
        <f t="array" ref="O148">stock_max(C148,D148)</f>
        <v>0.85</v>
      </c>
      <c r="P148" s="49">
        <f t="shared" si="62"/>
        <v>1893.12499999998</v>
      </c>
      <c r="Q148" s="49">
        <f t="shared" si="76"/>
        <v>0.34361554151994378</v>
      </c>
      <c r="R148" s="49">
        <f t="shared" si="77"/>
        <v>0.29300726135407851</v>
      </c>
      <c r="S148" s="59">
        <f t="shared" si="58"/>
        <v>0.30191132563994433</v>
      </c>
      <c r="T148" s="59">
        <f t="shared" si="59"/>
        <v>0.29970218640171542</v>
      </c>
      <c r="U148" s="59">
        <f t="shared" si="60"/>
        <v>0.26205141066074888</v>
      </c>
      <c r="V148" s="59"/>
      <c r="W148" s="49">
        <f t="shared" si="78"/>
        <v>0.12076453025597773</v>
      </c>
      <c r="X148" s="49">
        <f t="shared" si="79"/>
        <v>0.18114679538396658</v>
      </c>
      <c r="Y148" s="49">
        <f t="shared" si="80"/>
        <v>0.10111584025389257</v>
      </c>
      <c r="Z148" s="49">
        <f t="shared" si="81"/>
        <v>0.19858634614782283</v>
      </c>
      <c r="AA148" s="49">
        <f t="shared" si="82"/>
        <v>3.9307711599112338E-2</v>
      </c>
      <c r="AB148" s="49">
        <f t="shared" si="83"/>
        <v>0.22274369906163655</v>
      </c>
      <c r="AC148" s="80">
        <f t="shared" si="63"/>
        <v>0.85</v>
      </c>
      <c r="AD148" s="80">
        <f t="shared" si="72"/>
        <v>0.85</v>
      </c>
      <c r="AE148" s="80">
        <f t="shared" si="73"/>
        <v>0.85</v>
      </c>
      <c r="AF148" s="54">
        <f>(Q148-MAX(Q$2:Q147))/MAX(Q$2:Q147)</f>
        <v>-7.8185954127183405E-2</v>
      </c>
      <c r="AG148" s="54">
        <f>(R148-MAX(R$2:R147))/MAX(R$2:R147)</f>
        <v>-0.10843946812543193</v>
      </c>
      <c r="AH148" s="54">
        <f>(S148-MAX(S$2:S147))/MAX(S$2:S147)</f>
        <v>-9.5364700021712989E-2</v>
      </c>
      <c r="AI148" s="54">
        <f>(T148-MAX(T$2:T147))/MAX(T$2:T147)</f>
        <v>-9.7391124201460719E-2</v>
      </c>
      <c r="AJ148" s="54">
        <f>(U148-MAX(U$2:U147))/MAX(U$2:U147)</f>
        <v>-0.1035008487676338</v>
      </c>
      <c r="AK148" s="54">
        <f t="shared" si="74"/>
        <v>1.5336079013849151</v>
      </c>
      <c r="AL148" s="71">
        <f t="shared" si="64"/>
        <v>1893.12499999998</v>
      </c>
      <c r="AM148" s="49">
        <f t="shared" si="65"/>
        <v>1.5336079013849151</v>
      </c>
      <c r="AN148" s="49">
        <f t="shared" si="66"/>
        <v>3.2310522944418767</v>
      </c>
      <c r="AO148" s="49">
        <f t="shared" si="67"/>
        <v>2.4854669387102217</v>
      </c>
      <c r="AP148" s="49">
        <f t="shared" si="68"/>
        <v>2.5978223783440741</v>
      </c>
      <c r="AQ148" s="49">
        <f t="shared" si="69"/>
        <v>2.9447337738127901</v>
      </c>
      <c r="AS148" s="49">
        <f t="shared" si="75"/>
        <v>-0.28631852062908658</v>
      </c>
      <c r="AT148" s="49">
        <f t="shared" si="70"/>
        <v>0.34691139546871597</v>
      </c>
      <c r="AU148" s="54">
        <f>(AM148-MAX(AM$3:AM148))/MAX(AM$3:AM148)</f>
        <v>-0.44157040942356601</v>
      </c>
      <c r="AV148" s="54">
        <f>(AN148-MAX(AN$3:AN148))/MAX(AN$3:AN148)</f>
        <v>-0.32935782645395928</v>
      </c>
      <c r="AW148" s="54">
        <f>(AO148-MAX(AO$3:AO148))/MAX(AO$3:AO148)</f>
        <v>-0.36445647592970443</v>
      </c>
      <c r="AX148" s="54">
        <f>(AP148-MAX(AP$3:AP148))/MAX(AP$3:AP148)</f>
        <v>-0.35828879853223172</v>
      </c>
      <c r="AY148" s="54">
        <f>(AQ148-MAX(AQ$3:AQ148))/MAX(AQ$3:AQ148)</f>
        <v>-0.34027896610535174</v>
      </c>
    </row>
    <row r="149" spans="1:51">
      <c r="A149" s="49">
        <f>Data!F275</f>
        <v>1893.2083333333132</v>
      </c>
      <c r="B149" s="53">
        <f t="shared" si="61"/>
        <v>0.53200000000000003</v>
      </c>
      <c r="C149" s="50">
        <f>1/Data!N275</f>
        <v>5.91730365827937E-2</v>
      </c>
      <c r="D149" s="50">
        <f>Data!H275/100</f>
        <v>3.7416666666666668E-2</v>
      </c>
      <c r="E149">
        <f>Data!K276/Data!K275</f>
        <v>1.0162115412494874</v>
      </c>
      <c r="F149">
        <f>Data!T276/Data!T275</f>
        <v>1.0158517652530867</v>
      </c>
      <c r="G149" s="49">
        <f>Data!E278</f>
        <v>7.4213618180000003</v>
      </c>
      <c r="H149" s="52">
        <v>0</v>
      </c>
      <c r="I149" s="52">
        <v>1</v>
      </c>
      <c r="J149" s="52">
        <v>0.6</v>
      </c>
      <c r="K149" s="54">
        <f t="shared" si="71"/>
        <v>0.66261227030770231</v>
      </c>
      <c r="L149" s="54">
        <f t="shared" si="84"/>
        <v>0.85</v>
      </c>
      <c r="M149" s="53">
        <f t="shared" si="85"/>
        <v>0.85</v>
      </c>
      <c r="N149" s="54" cm="1">
        <f t="array" ref="N149">stock_min(C149,O149)</f>
        <v>0.85</v>
      </c>
      <c r="O149" s="54" cm="1">
        <f t="array" ref="O149">stock_max(C149,D149)</f>
        <v>0.85</v>
      </c>
      <c r="P149" s="49">
        <f t="shared" si="62"/>
        <v>1893.2083333333132</v>
      </c>
      <c r="Q149" s="49">
        <f t="shared" si="76"/>
        <v>0.34906245442143019</v>
      </c>
      <c r="R149" s="49">
        <f t="shared" si="77"/>
        <v>0.29775736065791947</v>
      </c>
      <c r="S149" s="59">
        <f t="shared" si="58"/>
        <v>0.306762325370041</v>
      </c>
      <c r="T149" s="59">
        <f t="shared" si="59"/>
        <v>0.30452444170694914</v>
      </c>
      <c r="U149" s="59">
        <f t="shared" si="60"/>
        <v>0.26628552594305521</v>
      </c>
      <c r="V149" s="59"/>
      <c r="W149" s="49">
        <f t="shared" si="78"/>
        <v>0.12270493014801641</v>
      </c>
      <c r="X149" s="49">
        <f t="shared" si="79"/>
        <v>0.18405739522202461</v>
      </c>
      <c r="Y149" s="49">
        <f t="shared" si="80"/>
        <v>0.10274281002332203</v>
      </c>
      <c r="Z149" s="49">
        <f t="shared" si="81"/>
        <v>0.20178163168362712</v>
      </c>
      <c r="AA149" s="49">
        <f t="shared" si="82"/>
        <v>3.9942828891458289E-2</v>
      </c>
      <c r="AB149" s="49">
        <f t="shared" si="83"/>
        <v>0.22634269705159693</v>
      </c>
      <c r="AC149" s="80">
        <f t="shared" si="63"/>
        <v>0.85</v>
      </c>
      <c r="AD149" s="80">
        <f t="shared" si="72"/>
        <v>0.85</v>
      </c>
      <c r="AE149" s="80">
        <f t="shared" si="73"/>
        <v>0.85</v>
      </c>
      <c r="AF149" s="54">
        <f>(Q149-MAX(Q$2:Q148))/MAX(Q$2:Q148)</f>
        <v>-6.3573574265009425E-2</v>
      </c>
      <c r="AG149" s="54">
        <f>(R149-MAX(R$2:R148))/MAX(R$2:R148)</f>
        <v>-9.3985897786532491E-2</v>
      </c>
      <c r="AH149" s="54">
        <f>(S149-MAX(S$2:S148))/MAX(S$2:S148)</f>
        <v>-8.0829353966944156E-2</v>
      </c>
      <c r="AI149" s="54">
        <f>(T149-MAX(T$2:T148))/MAX(T$2:T148)</f>
        <v>-8.2868005461057548E-2</v>
      </c>
      <c r="AJ149" s="54">
        <f>(U149-MAX(U$2:U148))/MAX(U$2:U148)</f>
        <v>-8.9015596628610777E-2</v>
      </c>
      <c r="AK149" s="54">
        <f t="shared" si="74"/>
        <v>1.5181451633603846</v>
      </c>
      <c r="AL149" s="71">
        <f t="shared" si="64"/>
        <v>1893.2083333333132</v>
      </c>
      <c r="AM149" s="49">
        <f t="shared" si="65"/>
        <v>1.5181451633603846</v>
      </c>
      <c r="AN149" s="49">
        <f t="shared" si="66"/>
        <v>3.1903468065904441</v>
      </c>
      <c r="AO149" s="49">
        <f t="shared" si="67"/>
        <v>2.4566549643608062</v>
      </c>
      <c r="AP149" s="49">
        <f t="shared" si="68"/>
        <v>2.5672988174568019</v>
      </c>
      <c r="AQ149" s="49">
        <f t="shared" si="69"/>
        <v>2.9087462303841636</v>
      </c>
      <c r="AS149" s="49">
        <f t="shared" si="75"/>
        <v>-0.28160057620628054</v>
      </c>
      <c r="AT149" s="49">
        <f t="shared" si="70"/>
        <v>0.34144741292736169</v>
      </c>
      <c r="AU149" s="54">
        <f>(AM149-MAX(AM$3:AM149))/MAX(AM$3:AM149)</f>
        <v>-0.44720082542261735</v>
      </c>
      <c r="AV149" s="54">
        <f>(AN149-MAX(AN$3:AN149))/MAX(AN$3:AN149)</f>
        <v>-0.33780671999087192</v>
      </c>
      <c r="AW149" s="54">
        <f>(AO149-MAX(AO$3:AO149))/MAX(AO$3:AO149)</f>
        <v>-0.37182380937850612</v>
      </c>
      <c r="AX149" s="54">
        <f>(AP149-MAX(AP$3:AP149))/MAX(AP$3:AP149)</f>
        <v>-0.36582869467498941</v>
      </c>
      <c r="AY149" s="54">
        <f>(AQ149-MAX(AQ$3:AQ149))/MAX(AQ$3:AQ149)</f>
        <v>-0.34834140610220132</v>
      </c>
    </row>
    <row r="150" spans="1:51">
      <c r="A150" s="49">
        <f>Data!F276</f>
        <v>1893.2916666666465</v>
      </c>
      <c r="B150" s="53">
        <f t="shared" si="61"/>
        <v>0.54600000000000004</v>
      </c>
      <c r="C150" s="50">
        <f>1/Data!N276</f>
        <v>5.8470841624583623E-2</v>
      </c>
      <c r="D150" s="50">
        <f>Data!H276/100</f>
        <v>3.7375000000000005E-2</v>
      </c>
      <c r="E150">
        <f>Data!K277/Data!K276</f>
        <v>0.92676109255505246</v>
      </c>
      <c r="F150">
        <f>Data!T277/Data!T276</f>
        <v>1.0160021036434126</v>
      </c>
      <c r="G150" s="49">
        <f>Data!E279</f>
        <v>7.2310717359999996</v>
      </c>
      <c r="H150" s="52">
        <v>0</v>
      </c>
      <c r="I150" s="52">
        <v>1</v>
      </c>
      <c r="J150" s="52">
        <v>0.6</v>
      </c>
      <c r="K150" s="54">
        <f t="shared" si="71"/>
        <v>0.66261227030770231</v>
      </c>
      <c r="L150" s="54">
        <f t="shared" si="84"/>
        <v>0.85</v>
      </c>
      <c r="M150" s="53">
        <f t="shared" si="85"/>
        <v>0.85</v>
      </c>
      <c r="N150" s="54" cm="1">
        <f t="array" ref="N150">stock_min(C150,O150)</f>
        <v>0.85</v>
      </c>
      <c r="O150" s="54" cm="1">
        <f t="array" ref="O150">stock_max(C150,D150)</f>
        <v>0.85</v>
      </c>
      <c r="P150" s="49">
        <f t="shared" si="62"/>
        <v>1893.2916666666465</v>
      </c>
      <c r="Q150" s="49">
        <f t="shared" si="76"/>
        <v>0.35464818799510589</v>
      </c>
      <c r="R150" s="49">
        <f t="shared" si="77"/>
        <v>0.27594993687964225</v>
      </c>
      <c r="S150" s="59">
        <f t="shared" si="58"/>
        <v>0.29524569984660332</v>
      </c>
      <c r="T150" s="59">
        <f t="shared" si="59"/>
        <v>0.29139027655459016</v>
      </c>
      <c r="U150" s="59">
        <f t="shared" si="60"/>
        <v>0.2503476033905857</v>
      </c>
      <c r="V150" s="59"/>
      <c r="W150" s="49">
        <f t="shared" si="78"/>
        <v>0.11809827993864133</v>
      </c>
      <c r="X150" s="49">
        <f t="shared" si="79"/>
        <v>0.17714741990796198</v>
      </c>
      <c r="Y150" s="49">
        <f t="shared" si="80"/>
        <v>9.8311503861163926E-2</v>
      </c>
      <c r="Z150" s="49">
        <f t="shared" si="81"/>
        <v>0.19307877269342621</v>
      </c>
      <c r="AA150" s="49">
        <f t="shared" si="82"/>
        <v>3.7552140508587864E-2</v>
      </c>
      <c r="AB150" s="49">
        <f t="shared" si="83"/>
        <v>0.21279546288199785</v>
      </c>
      <c r="AC150" s="80">
        <f t="shared" si="63"/>
        <v>0.85</v>
      </c>
      <c r="AD150" s="80">
        <f t="shared" si="72"/>
        <v>0.85</v>
      </c>
      <c r="AE150" s="80">
        <f t="shared" si="73"/>
        <v>0.85</v>
      </c>
      <c r="AF150" s="54">
        <f>(Q150-MAX(Q$2:Q149))/MAX(Q$2:Q149)</f>
        <v>-4.8588781545967727E-2</v>
      </c>
      <c r="AG150" s="54">
        <f>(R150-MAX(R$2:R149))/MAX(R$2:R149)</f>
        <v>-0.16034138076236185</v>
      </c>
      <c r="AH150" s="54">
        <f>(S150-MAX(S$2:S149))/MAX(S$2:S149)</f>
        <v>-0.1153373207119792</v>
      </c>
      <c r="AI150" s="54">
        <f>(T150-MAX(T$2:T149))/MAX(T$2:T149)</f>
        <v>-0.12242398663375695</v>
      </c>
      <c r="AJ150" s="54">
        <f>(U150-MAX(U$2:U149))/MAX(U$2:U149)</f>
        <v>-0.14354052364453035</v>
      </c>
      <c r="AK150" s="54">
        <f t="shared" si="74"/>
        <v>1.5180797166349793</v>
      </c>
      <c r="AL150" s="71">
        <f t="shared" si="64"/>
        <v>1893.2916666666465</v>
      </c>
      <c r="AM150" s="49">
        <f t="shared" si="65"/>
        <v>1.5180797166349793</v>
      </c>
      <c r="AN150" s="49">
        <f t="shared" si="66"/>
        <v>3.398824443313289</v>
      </c>
      <c r="AO150" s="49">
        <f t="shared" si="67"/>
        <v>2.5493579622541178</v>
      </c>
      <c r="AP150" s="49">
        <f t="shared" si="68"/>
        <v>2.6749236295800793</v>
      </c>
      <c r="AQ150" s="49">
        <f t="shared" si="69"/>
        <v>3.0679901364985591</v>
      </c>
      <c r="AS150" s="49">
        <f t="shared" si="75"/>
        <v>-0.33083430681472992</v>
      </c>
      <c r="AT150" s="49">
        <f t="shared" si="70"/>
        <v>0.39306650691847977</v>
      </c>
      <c r="AU150" s="54">
        <f>(AM150-MAX(AM$3:AM150))/MAX(AM$3:AM150)</f>
        <v>-0.44722465640838605</v>
      </c>
      <c r="AV150" s="54">
        <f>(AN150-MAX(AN$3:AN150))/MAX(AN$3:AN150)</f>
        <v>-0.29453478172232039</v>
      </c>
      <c r="AW150" s="54">
        <f>(AO150-MAX(AO$3:AO150))/MAX(AO$3:AO150)</f>
        <v>-0.34811929371773048</v>
      </c>
      <c r="AX150" s="54">
        <f>(AP150-MAX(AP$3:AP150))/MAX(AP$3:AP150)</f>
        <v>-0.3392433330001105</v>
      </c>
      <c r="AY150" s="54">
        <f>(AQ150-MAX(AQ$3:AQ150))/MAX(AQ$3:AQ150)</f>
        <v>-0.3126653272262539</v>
      </c>
    </row>
    <row r="151" spans="1:51">
      <c r="A151" s="49">
        <f>Data!F277</f>
        <v>1893.3749999999798</v>
      </c>
      <c r="B151" s="53">
        <f t="shared" si="61"/>
        <v>0.45799999999999996</v>
      </c>
      <c r="C151" s="50">
        <f>1/Data!N277</f>
        <v>6.3367391425322064E-2</v>
      </c>
      <c r="D151" s="50">
        <f>Data!H277/100</f>
        <v>3.7333333333333336E-2</v>
      </c>
      <c r="E151">
        <f>Data!K278/Data!K277</f>
        <v>0.9812282070114513</v>
      </c>
      <c r="F151">
        <f>Data!T278/Data!T277</f>
        <v>1.0291855435481323</v>
      </c>
      <c r="G151" s="49">
        <f>Data!E280</f>
        <v>6.9456325620000001</v>
      </c>
      <c r="H151" s="52">
        <v>0</v>
      </c>
      <c r="I151" s="52">
        <v>1</v>
      </c>
      <c r="J151" s="52">
        <v>0.6</v>
      </c>
      <c r="K151" s="54">
        <f t="shared" si="71"/>
        <v>0.66261227030770231</v>
      </c>
      <c r="L151" s="54">
        <f t="shared" si="84"/>
        <v>0.85</v>
      </c>
      <c r="M151" s="53">
        <f t="shared" si="85"/>
        <v>0.85</v>
      </c>
      <c r="N151" s="54" cm="1">
        <f t="array" ref="N151">stock_min(C151,O151)</f>
        <v>0.85</v>
      </c>
      <c r="O151" s="54" cm="1">
        <f t="array" ref="O151">stock_max(C151,D151)</f>
        <v>0.85</v>
      </c>
      <c r="P151" s="49">
        <f t="shared" si="62"/>
        <v>1893.3749999999798</v>
      </c>
      <c r="Q151" s="49">
        <f t="shared" si="76"/>
        <v>0.36499878813010328</v>
      </c>
      <c r="R151" s="49">
        <f t="shared" si="77"/>
        <v>0.27076986178933454</v>
      </c>
      <c r="S151" s="59">
        <f t="shared" si="58"/>
        <v>0.29536708764374431</v>
      </c>
      <c r="T151" s="59">
        <f t="shared" si="59"/>
        <v>0.29063511648032847</v>
      </c>
      <c r="U151" s="59">
        <f t="shared" si="60"/>
        <v>0.24744903064460144</v>
      </c>
      <c r="V151" s="59"/>
      <c r="W151" s="49">
        <f t="shared" si="78"/>
        <v>0.11814683505749773</v>
      </c>
      <c r="X151" s="49">
        <f t="shared" si="79"/>
        <v>0.17722025258624657</v>
      </c>
      <c r="Y151" s="49">
        <f t="shared" si="80"/>
        <v>9.8056722118154513E-2</v>
      </c>
      <c r="Z151" s="49">
        <f t="shared" si="81"/>
        <v>0.19257839436217394</v>
      </c>
      <c r="AA151" s="49">
        <f t="shared" si="82"/>
        <v>3.7117354596690223E-2</v>
      </c>
      <c r="AB151" s="49">
        <f t="shared" si="83"/>
        <v>0.21033167604791123</v>
      </c>
      <c r="AC151" s="80">
        <f t="shared" si="63"/>
        <v>0.85</v>
      </c>
      <c r="AD151" s="80">
        <f t="shared" si="72"/>
        <v>0.85</v>
      </c>
      <c r="AE151" s="80">
        <f t="shared" si="73"/>
        <v>0.85</v>
      </c>
      <c r="AF151" s="54">
        <f>(Q151-MAX(Q$2:Q150))/MAX(Q$2:Q150)</f>
        <v>-2.0821327997595913E-2</v>
      </c>
      <c r="AG151" s="54">
        <f>(R151-MAX(R$2:R150))/MAX(R$2:R150)</f>
        <v>-0.17610327854374136</v>
      </c>
      <c r="AH151" s="54">
        <f>(S151-MAX(S$2:S150))/MAX(S$2:S150)</f>
        <v>-0.11497359905944568</v>
      </c>
      <c r="AI151" s="54">
        <f>(T151-MAX(T$2:T150))/MAX(T$2:T150)</f>
        <v>-0.12469829164921538</v>
      </c>
      <c r="AJ151" s="54">
        <f>(U151-MAX(U$2:U150))/MAX(U$2:U150)</f>
        <v>-0.15345677633711463</v>
      </c>
      <c r="AK151" s="54">
        <f t="shared" si="74"/>
        <v>1.468115905585234</v>
      </c>
      <c r="AL151" s="71">
        <f t="shared" si="64"/>
        <v>1893.3749999999798</v>
      </c>
      <c r="AM151" s="49">
        <f t="shared" si="65"/>
        <v>1.468115905585234</v>
      </c>
      <c r="AN151" s="49">
        <f t="shared" si="66"/>
        <v>3.272113888968911</v>
      </c>
      <c r="AO151" s="49">
        <f t="shared" si="67"/>
        <v>2.4588986677672602</v>
      </c>
      <c r="AP151" s="49">
        <f t="shared" si="68"/>
        <v>2.5792684363765384</v>
      </c>
      <c r="AQ151" s="49">
        <f t="shared" si="69"/>
        <v>2.9557064566943425</v>
      </c>
      <c r="AS151" s="49">
        <f t="shared" si="75"/>
        <v>-0.31640743227456847</v>
      </c>
      <c r="AT151" s="49">
        <f t="shared" si="70"/>
        <v>0.37643802031780416</v>
      </c>
      <c r="AU151" s="54">
        <f>(AM151-MAX(AM$3:AM151))/MAX(AM$3:AM151)</f>
        <v>-0.46541787941079205</v>
      </c>
      <c r="AV151" s="54">
        <f>(AN151-MAX(AN$3:AN151))/MAX(AN$3:AN151)</f>
        <v>-0.320835018868874</v>
      </c>
      <c r="AW151" s="54">
        <f>(AO151-MAX(AO$3:AO151))/MAX(AO$3:AO151)</f>
        <v>-0.37125008572614232</v>
      </c>
      <c r="AX151" s="54">
        <f>(AP151-MAX(AP$3:AP151))/MAX(AP$3:AP151)</f>
        <v>-0.36287197269040494</v>
      </c>
      <c r="AY151" s="54">
        <f>(AQ151-MAX(AQ$3:AQ151))/MAX(AQ$3:AQ151)</f>
        <v>-0.33782071002815023</v>
      </c>
    </row>
    <row r="152" spans="1:51">
      <c r="A152" s="49">
        <f>Data!F278</f>
        <v>1893.458333333313</v>
      </c>
      <c r="B152" s="53">
        <f t="shared" si="61"/>
        <v>0.43500000000000005</v>
      </c>
      <c r="C152" s="50">
        <f>1/Data!N278</f>
        <v>6.4865549857984039E-2</v>
      </c>
      <c r="D152" s="50">
        <f>Data!H278/100</f>
        <v>3.7291666666666667E-2</v>
      </c>
      <c r="E152">
        <f>Data!K279/Data!K278</f>
        <v>0.93514568875986348</v>
      </c>
      <c r="F152">
        <f>Data!T279/Data!T278</f>
        <v>1.0298591357532645</v>
      </c>
      <c r="G152" s="49">
        <f>Data!E281</f>
        <v>7.2310717359999996</v>
      </c>
      <c r="H152" s="52">
        <v>0</v>
      </c>
      <c r="I152" s="52">
        <v>1</v>
      </c>
      <c r="J152" s="52">
        <v>0.6</v>
      </c>
      <c r="K152" s="54">
        <f t="shared" si="71"/>
        <v>0.66261227030770231</v>
      </c>
      <c r="L152" s="54">
        <f t="shared" si="84"/>
        <v>0.85</v>
      </c>
      <c r="M152" s="53">
        <f t="shared" si="85"/>
        <v>0.85</v>
      </c>
      <c r="N152" s="54" cm="1">
        <f t="array" ref="N152">stock_min(C152,O152)</f>
        <v>0.85</v>
      </c>
      <c r="O152" s="54" cm="1">
        <f t="array" ref="O152">stock_max(C152,D152)</f>
        <v>0.85</v>
      </c>
      <c r="P152" s="49">
        <f t="shared" si="62"/>
        <v>1893.458333333313</v>
      </c>
      <c r="Q152" s="49">
        <f t="shared" si="76"/>
        <v>0.37589733649465706</v>
      </c>
      <c r="R152" s="49">
        <f t="shared" si="77"/>
        <v>0.25320926889840029</v>
      </c>
      <c r="S152" s="59">
        <f t="shared" si="58"/>
        <v>0.28740135261126065</v>
      </c>
      <c r="T152" s="59">
        <f t="shared" si="59"/>
        <v>0.28107346633148439</v>
      </c>
      <c r="U152" s="59">
        <f t="shared" si="60"/>
        <v>0.2349164067922353</v>
      </c>
      <c r="V152" s="59"/>
      <c r="W152" s="49">
        <f t="shared" si="78"/>
        <v>0.11496054104450426</v>
      </c>
      <c r="X152" s="49">
        <f t="shared" si="79"/>
        <v>0.17244081156675639</v>
      </c>
      <c r="Y152" s="49">
        <f t="shared" si="80"/>
        <v>9.4830738682323987E-2</v>
      </c>
      <c r="Z152" s="49">
        <f t="shared" si="81"/>
        <v>0.18624272764916039</v>
      </c>
      <c r="AA152" s="49">
        <f t="shared" si="82"/>
        <v>3.5237461018835299E-2</v>
      </c>
      <c r="AB152" s="49">
        <f t="shared" si="83"/>
        <v>0.19967894577340001</v>
      </c>
      <c r="AC152" s="80">
        <f t="shared" si="63"/>
        <v>0.85</v>
      </c>
      <c r="AD152" s="80">
        <f t="shared" si="72"/>
        <v>0.85</v>
      </c>
      <c r="AE152" s="80">
        <f t="shared" si="73"/>
        <v>0.85</v>
      </c>
      <c r="AF152" s="54">
        <f>(Q152-MAX(Q$2:Q151))/MAX(Q$2:Q151)</f>
        <v>8.4161008964251313E-3</v>
      </c>
      <c r="AG152" s="54">
        <f>(R152-MAX(R$2:R151))/MAX(R$2:R151)</f>
        <v>-0.22953653294679366</v>
      </c>
      <c r="AH152" s="54">
        <f>(S152-MAX(S$2:S151))/MAX(S$2:S151)</f>
        <v>-0.13884181627648473</v>
      </c>
      <c r="AI152" s="54">
        <f>(T152-MAX(T$2:T151))/MAX(T$2:T151)</f>
        <v>-0.15349497943866988</v>
      </c>
      <c r="AJ152" s="54">
        <f>(U152-MAX(U$2:U151))/MAX(U$2:U151)</f>
        <v>-0.19633190003147316</v>
      </c>
      <c r="AK152" s="54">
        <f t="shared" si="74"/>
        <v>1.4189903014765619</v>
      </c>
      <c r="AL152" s="71">
        <f t="shared" si="64"/>
        <v>1893.458333333313</v>
      </c>
      <c r="AM152" s="49">
        <f t="shared" si="65"/>
        <v>1.4189903014765619</v>
      </c>
      <c r="AN152" s="49">
        <f t="shared" si="66"/>
        <v>3.5276825489898069</v>
      </c>
      <c r="AO152" s="49">
        <f t="shared" si="67"/>
        <v>2.5348098668414445</v>
      </c>
      <c r="AP152" s="49">
        <f t="shared" si="68"/>
        <v>2.6773352027262534</v>
      </c>
      <c r="AQ152" s="49">
        <f t="shared" si="69"/>
        <v>3.1329037224953682</v>
      </c>
      <c r="AS152" s="49">
        <f t="shared" si="75"/>
        <v>-0.39477882649443874</v>
      </c>
      <c r="AT152" s="49">
        <f t="shared" si="70"/>
        <v>0.45556851976911483</v>
      </c>
      <c r="AU152" s="54">
        <f>(AM152-MAX(AM$3:AM152))/MAX(AM$3:AM152)</f>
        <v>-0.48330588778923894</v>
      </c>
      <c r="AV152" s="54">
        <f>(AN152-MAX(AN$3:AN152))/MAX(AN$3:AN152)</f>
        <v>-0.26778879552501161</v>
      </c>
      <c r="AW152" s="54">
        <f>(AO152-MAX(AO$3:AO152))/MAX(AO$3:AO152)</f>
        <v>-0.35183929806905745</v>
      </c>
      <c r="AX152" s="54">
        <f>(AP152-MAX(AP$3:AP152))/MAX(AP$3:AP152)</f>
        <v>-0.33864762887731936</v>
      </c>
      <c r="AY152" s="54">
        <f>(AQ152-MAX(AQ$3:AQ152))/MAX(AQ$3:AQ152)</f>
        <v>-0.29812246482950316</v>
      </c>
    </row>
    <row r="153" spans="1:51">
      <c r="A153" s="49">
        <f>Data!F279</f>
        <v>1893.5416666666463</v>
      </c>
      <c r="B153" s="53">
        <f t="shared" si="61"/>
        <v>0.37</v>
      </c>
      <c r="C153" s="50">
        <f>1/Data!N279</f>
        <v>6.968711927409961E-2</v>
      </c>
      <c r="D153" s="50">
        <f>Data!H279/100</f>
        <v>3.7250000000000005E-2</v>
      </c>
      <c r="E153">
        <f>Data!K280/Data!K279</f>
        <v>1.0213099855287442</v>
      </c>
      <c r="F153">
        <f>Data!T280/Data!T279</f>
        <v>1.044687220768131</v>
      </c>
      <c r="G153" s="49">
        <f>Data!E282</f>
        <v>7.3262127269999997</v>
      </c>
      <c r="H153" s="52">
        <v>0</v>
      </c>
      <c r="I153" s="52">
        <v>1</v>
      </c>
      <c r="J153" s="52">
        <v>0.6</v>
      </c>
      <c r="K153" s="54">
        <f t="shared" si="71"/>
        <v>0.66261227030770231</v>
      </c>
      <c r="L153" s="54">
        <f t="shared" si="84"/>
        <v>0.85</v>
      </c>
      <c r="M153" s="53">
        <f t="shared" si="85"/>
        <v>0.85</v>
      </c>
      <c r="N153" s="54" cm="1">
        <f t="array" ref="N153">stock_min(C153,O153)</f>
        <v>0.85</v>
      </c>
      <c r="O153" s="54" cm="1">
        <f t="array" ref="O153">stock_max(C153,D153)</f>
        <v>0.85</v>
      </c>
      <c r="P153" s="49">
        <f t="shared" si="62"/>
        <v>1893.5416666666463</v>
      </c>
      <c r="Q153" s="49">
        <f t="shared" si="76"/>
        <v>0.39269514375674625</v>
      </c>
      <c r="R153" s="49">
        <f t="shared" si="77"/>
        <v>0.25860515475436907</v>
      </c>
      <c r="S153" s="59">
        <f t="shared" si="58"/>
        <v>0.29621333088759272</v>
      </c>
      <c r="T153" s="59">
        <f t="shared" si="59"/>
        <v>0.28928001831762379</v>
      </c>
      <c r="U153" s="59">
        <f t="shared" si="60"/>
        <v>0.24074622643691845</v>
      </c>
      <c r="V153" s="59"/>
      <c r="W153" s="49">
        <f t="shared" si="78"/>
        <v>0.1184853323550371</v>
      </c>
      <c r="X153" s="49">
        <f t="shared" si="79"/>
        <v>0.17772799853255564</v>
      </c>
      <c r="Y153" s="49">
        <f t="shared" si="80"/>
        <v>9.7599528625529383E-2</v>
      </c>
      <c r="Z153" s="49">
        <f t="shared" si="81"/>
        <v>0.19168048969209442</v>
      </c>
      <c r="AA153" s="49">
        <f t="shared" si="82"/>
        <v>3.6111933965537774E-2</v>
      </c>
      <c r="AB153" s="49">
        <f t="shared" si="83"/>
        <v>0.20463429247138068</v>
      </c>
      <c r="AC153" s="80">
        <f t="shared" si="63"/>
        <v>0.85</v>
      </c>
      <c r="AD153" s="80">
        <f t="shared" si="72"/>
        <v>0.85</v>
      </c>
      <c r="AE153" s="80">
        <f t="shared" si="73"/>
        <v>0.85</v>
      </c>
      <c r="AF153" s="54">
        <f>(Q153-MAX(Q$2:Q152))/MAX(Q$2:Q152)</f>
        <v>4.4687220768131045E-2</v>
      </c>
      <c r="AG153" s="54">
        <f>(R153-MAX(R$2:R152))/MAX(R$2:R152)</f>
        <v>-0.21311796761346383</v>
      </c>
      <c r="AH153" s="54">
        <f>(S153-MAX(S$2:S152))/MAX(S$2:S152)</f>
        <v>-0.11243794886768581</v>
      </c>
      <c r="AI153" s="54">
        <f>(T153-MAX(T$2:T152))/MAX(T$2:T152)</f>
        <v>-0.12877942180018495</v>
      </c>
      <c r="AJ153" s="54">
        <f>(U153-MAX(U$2:U152))/MAX(U$2:U152)</f>
        <v>-0.17638761371712722</v>
      </c>
      <c r="AK153" s="54">
        <f t="shared" si="74"/>
        <v>1.3658135520921617</v>
      </c>
      <c r="AL153" s="71">
        <f t="shared" si="64"/>
        <v>1893.5416666666463</v>
      </c>
      <c r="AM153" s="49">
        <f t="shared" si="65"/>
        <v>1.3658135520921617</v>
      </c>
      <c r="AN153" s="49">
        <f t="shared" si="66"/>
        <v>3.5631965042792988</v>
      </c>
      <c r="AO153" s="49">
        <f t="shared" si="67"/>
        <v>2.5114680815303929</v>
      </c>
      <c r="AP153" s="49">
        <f t="shared" si="68"/>
        <v>2.6606972317799693</v>
      </c>
      <c r="AQ153" s="49">
        <f t="shared" si="69"/>
        <v>3.141668348121867</v>
      </c>
      <c r="AS153" s="49">
        <f t="shared" si="75"/>
        <v>-0.42152815615743178</v>
      </c>
      <c r="AT153" s="49">
        <f t="shared" si="70"/>
        <v>0.48097111634189771</v>
      </c>
      <c r="AU153" s="54">
        <f>(AM153-MAX(AM$3:AM153))/MAX(AM$3:AM153)</f>
        <v>-0.50266903162809107</v>
      </c>
      <c r="AV153" s="54">
        <f>(AN153-MAX(AN$3:AN153))/MAX(AN$3:AN153)</f>
        <v>-0.26041746445508973</v>
      </c>
      <c r="AW153" s="54">
        <f>(AO153-MAX(AO$3:AO153))/MAX(AO$3:AO153)</f>
        <v>-0.35780788299112287</v>
      </c>
      <c r="AX153" s="54">
        <f>(AP153-MAX(AP$3:AP153))/MAX(AP$3:AP153)</f>
        <v>-0.34275752199970111</v>
      </c>
      <c r="AY153" s="54">
        <f>(AQ153-MAX(AQ$3:AQ153))/MAX(AQ$3:AQ153)</f>
        <v>-0.29615888906199783</v>
      </c>
    </row>
    <row r="154" spans="1:51">
      <c r="A154" s="49">
        <f>Data!F280</f>
        <v>1893.6249999999795</v>
      </c>
      <c r="B154" s="53">
        <f t="shared" si="61"/>
        <v>0.38100000000000001</v>
      </c>
      <c r="C154" s="50">
        <f>1/Data!N280</f>
        <v>6.8549227071159333E-2</v>
      </c>
      <c r="D154" s="50">
        <f>Data!H280/100</f>
        <v>3.7208333333333336E-2</v>
      </c>
      <c r="E154">
        <f>Data!K281/Data!K280</f>
        <v>1.0336543041335033</v>
      </c>
      <c r="F154">
        <f>Data!T281/Data!T280</f>
        <v>0.96383585383196424</v>
      </c>
      <c r="G154" s="49">
        <f>Data!E283</f>
        <v>7.135922645</v>
      </c>
      <c r="H154" s="52">
        <v>0</v>
      </c>
      <c r="I154" s="52">
        <v>1</v>
      </c>
      <c r="J154" s="52">
        <v>0.6</v>
      </c>
      <c r="K154" s="54">
        <f t="shared" si="71"/>
        <v>0.66261227030770231</v>
      </c>
      <c r="L154" s="54">
        <f t="shared" si="84"/>
        <v>0.85</v>
      </c>
      <c r="M154" s="53">
        <f t="shared" si="85"/>
        <v>0.85</v>
      </c>
      <c r="N154" s="54" cm="1">
        <f t="array" ref="N154">stock_min(C154,O154)</f>
        <v>0.85</v>
      </c>
      <c r="O154" s="54" cm="1">
        <f t="array" ref="O154">stock_max(C154,D154)</f>
        <v>0.85</v>
      </c>
      <c r="P154" s="49">
        <f t="shared" si="62"/>
        <v>1893.6249999999795</v>
      </c>
      <c r="Q154" s="49">
        <f t="shared" si="76"/>
        <v>0.37849365917844946</v>
      </c>
      <c r="R154" s="49">
        <f t="shared" si="77"/>
        <v>0.26730833128296433</v>
      </c>
      <c r="S154" s="59">
        <f t="shared" si="58"/>
        <v>0.29790972212519035</v>
      </c>
      <c r="T154" s="59">
        <f t="shared" si="59"/>
        <v>0.29220128819503538</v>
      </c>
      <c r="U154" s="59">
        <f t="shared" si="60"/>
        <v>0.24632709389355439</v>
      </c>
      <c r="V154" s="59"/>
      <c r="W154" s="49">
        <f t="shared" si="78"/>
        <v>0.11916388885007614</v>
      </c>
      <c r="X154" s="49">
        <f t="shared" si="79"/>
        <v>0.1787458332751142</v>
      </c>
      <c r="Y154" s="49">
        <f t="shared" si="80"/>
        <v>9.8585129237287766E-2</v>
      </c>
      <c r="Z154" s="49">
        <f t="shared" si="81"/>
        <v>0.19361615895774761</v>
      </c>
      <c r="AA154" s="49">
        <f t="shared" si="82"/>
        <v>3.6949064084033166E-2</v>
      </c>
      <c r="AB154" s="49">
        <f t="shared" si="83"/>
        <v>0.20937802980952122</v>
      </c>
      <c r="AC154" s="80">
        <f t="shared" si="63"/>
        <v>0.85</v>
      </c>
      <c r="AD154" s="80">
        <f t="shared" si="72"/>
        <v>0.85</v>
      </c>
      <c r="AE154" s="80">
        <f t="shared" si="73"/>
        <v>0.85</v>
      </c>
      <c r="AF154" s="54">
        <f>(Q154-MAX(Q$2:Q153))/MAX(Q$2:Q153)</f>
        <v>-3.616414616803576E-2</v>
      </c>
      <c r="AG154" s="54">
        <f>(R154-MAX(R$2:R153))/MAX(R$2:R153)</f>
        <v>-0.18663600037833802</v>
      </c>
      <c r="AH154" s="54">
        <f>(S154-MAX(S$2:S153))/MAX(S$2:S153)</f>
        <v>-0.10735494844412823</v>
      </c>
      <c r="AI154" s="54">
        <f>(T154-MAX(T$2:T153))/MAX(T$2:T153)</f>
        <v>-0.11998147423893378</v>
      </c>
      <c r="AJ154" s="54">
        <f>(U154-MAX(U$2:U153))/MAX(U$2:U153)</f>
        <v>-0.15729501304995647</v>
      </c>
      <c r="AK154" s="54">
        <f t="shared" si="74"/>
        <v>1.4106330446108442</v>
      </c>
      <c r="AL154" s="71">
        <f t="shared" si="64"/>
        <v>1893.6249999999795</v>
      </c>
      <c r="AM154" s="49">
        <f t="shared" si="65"/>
        <v>1.4106330446108442</v>
      </c>
      <c r="AN154" s="49">
        <f t="shared" si="66"/>
        <v>3.4611766390556973</v>
      </c>
      <c r="AO154" s="49">
        <f t="shared" si="67"/>
        <v>2.4987183470701257</v>
      </c>
      <c r="AP154" s="49">
        <f t="shared" si="68"/>
        <v>2.6371509589922364</v>
      </c>
      <c r="AQ154" s="49">
        <f t="shared" si="69"/>
        <v>3.0789947788568917</v>
      </c>
      <c r="AS154" s="49">
        <f t="shared" si="75"/>
        <v>-0.38218186019880562</v>
      </c>
      <c r="AT154" s="49">
        <f t="shared" si="70"/>
        <v>0.44184381986465526</v>
      </c>
      <c r="AU154" s="54">
        <f>(AM154-MAX(AM$3:AM154))/MAX(AM$3:AM154)</f>
        <v>-0.48634899908623369</v>
      </c>
      <c r="AV154" s="54">
        <f>(AN154-MAX(AN$3:AN154))/MAX(AN$3:AN154)</f>
        <v>-0.28159286427022912</v>
      </c>
      <c r="AW154" s="54">
        <f>(AO154-MAX(AO$3:AO154))/MAX(AO$3:AO154)</f>
        <v>-0.36106803948068922</v>
      </c>
      <c r="AX154" s="54">
        <f>(AP154-MAX(AP$3:AP154))/MAX(AP$3:AP154)</f>
        <v>-0.34857389617780615</v>
      </c>
      <c r="AY154" s="54">
        <f>(AQ154-MAX(AQ$3:AQ154))/MAX(AQ$3:AQ154)</f>
        <v>-0.31019991113368817</v>
      </c>
    </row>
    <row r="155" spans="1:51">
      <c r="A155" s="49">
        <f>Data!F281</f>
        <v>1893.7083333333128</v>
      </c>
      <c r="B155" s="53">
        <f t="shared" si="61"/>
        <v>0.40500000000000003</v>
      </c>
      <c r="C155" s="50">
        <f>1/Data!N281</f>
        <v>6.6613069439550546E-2</v>
      </c>
      <c r="D155" s="50">
        <f>Data!H281/100</f>
        <v>3.7166666666666667E-2</v>
      </c>
      <c r="E155">
        <f>Data!K282/Data!K281</f>
        <v>1.0210490255227866</v>
      </c>
      <c r="F155">
        <f>Data!T282/Data!T281</f>
        <v>0.99041136342965375</v>
      </c>
      <c r="G155" s="49">
        <f>Data!E284</f>
        <v>7.0407735540000003</v>
      </c>
      <c r="H155" s="52">
        <v>0</v>
      </c>
      <c r="I155" s="52">
        <v>1</v>
      </c>
      <c r="J155" s="52">
        <v>0.6</v>
      </c>
      <c r="K155" s="54">
        <f t="shared" si="71"/>
        <v>0.66261227030770231</v>
      </c>
      <c r="L155" s="54">
        <f t="shared" si="84"/>
        <v>0.85</v>
      </c>
      <c r="M155" s="53">
        <f t="shared" si="85"/>
        <v>0.85</v>
      </c>
      <c r="N155" s="54" cm="1">
        <f t="array" ref="N155">stock_min(C155,O155)</f>
        <v>0.85</v>
      </c>
      <c r="O155" s="54" cm="1">
        <f t="array" ref="O155">stock_max(C155,D155)</f>
        <v>0.85</v>
      </c>
      <c r="P155" s="49">
        <f t="shared" si="62"/>
        <v>1893.7083333333128</v>
      </c>
      <c r="Q155" s="49">
        <f t="shared" si="76"/>
        <v>0.37486442103640683</v>
      </c>
      <c r="R155" s="49">
        <f t="shared" si="77"/>
        <v>0.27293491117059293</v>
      </c>
      <c r="S155" s="59">
        <f t="shared" si="58"/>
        <v>0.30052952850939746</v>
      </c>
      <c r="T155" s="59">
        <f t="shared" si="59"/>
        <v>0.29533142269106394</v>
      </c>
      <c r="U155" s="59">
        <f t="shared" si="60"/>
        <v>0.25038000623980955</v>
      </c>
      <c r="V155" s="59"/>
      <c r="W155" s="49">
        <f t="shared" si="78"/>
        <v>0.12021181140375899</v>
      </c>
      <c r="X155" s="49">
        <f t="shared" si="79"/>
        <v>0.18031771710563846</v>
      </c>
      <c r="Y155" s="49">
        <f t="shared" si="80"/>
        <v>9.9641198208534398E-2</v>
      </c>
      <c r="Z155" s="49">
        <f t="shared" si="81"/>
        <v>0.19569022448252954</v>
      </c>
      <c r="AA155" s="49">
        <f t="shared" si="82"/>
        <v>3.7557000935971439E-2</v>
      </c>
      <c r="AB155" s="49">
        <f t="shared" si="83"/>
        <v>0.2128230053038381</v>
      </c>
      <c r="AC155" s="80">
        <f t="shared" si="63"/>
        <v>0.85</v>
      </c>
      <c r="AD155" s="80">
        <f t="shared" si="72"/>
        <v>0.85</v>
      </c>
      <c r="AE155" s="80">
        <f t="shared" si="73"/>
        <v>0.85</v>
      </c>
      <c r="AF155" s="54">
        <f>(Q155-MAX(Q$2:Q154))/MAX(Q$2:Q154)</f>
        <v>-4.5406017883899794E-2</v>
      </c>
      <c r="AG155" s="54">
        <f>(R155-MAX(R$2:R154))/MAX(R$2:R154)</f>
        <v>-0.16951548079098591</v>
      </c>
      <c r="AH155" s="54">
        <f>(S155-MAX(S$2:S154))/MAX(S$2:S154)</f>
        <v>-9.9505062954609924E-2</v>
      </c>
      <c r="AI155" s="54">
        <f>(T155-MAX(T$2:T154))/MAX(T$2:T154)</f>
        <v>-0.11055449203209862</v>
      </c>
      <c r="AJ155" s="54">
        <f>(U155-MAX(U$2:U154))/MAX(U$2:U154)</f>
        <v>-0.14342967086662145</v>
      </c>
      <c r="AK155" s="54">
        <f t="shared" si="74"/>
        <v>1.4321259175042282</v>
      </c>
      <c r="AL155" s="71">
        <f t="shared" si="64"/>
        <v>1893.7083333333128</v>
      </c>
      <c r="AM155" s="49">
        <f t="shared" si="65"/>
        <v>1.4321259175042282</v>
      </c>
      <c r="AN155" s="49">
        <f t="shared" si="66"/>
        <v>3.2984220863146465</v>
      </c>
      <c r="AO155" s="49">
        <f t="shared" si="67"/>
        <v>2.4423147544192481</v>
      </c>
      <c r="AP155" s="49">
        <f t="shared" si="68"/>
        <v>2.5674265126316604</v>
      </c>
      <c r="AQ155" s="49">
        <f t="shared" si="69"/>
        <v>2.96222919977208</v>
      </c>
      <c r="AS155" s="49">
        <f t="shared" si="75"/>
        <v>-0.33619288654256652</v>
      </c>
      <c r="AT155" s="49">
        <f t="shared" si="70"/>
        <v>0.39480268714041955</v>
      </c>
      <c r="AU155" s="54">
        <f>(AM155-MAX(AM$3:AM155))/MAX(AM$3:AM155)</f>
        <v>-0.47852284208787366</v>
      </c>
      <c r="AV155" s="54">
        <f>(AN155-MAX(AN$3:AN155))/MAX(AN$3:AN155)</f>
        <v>-0.31537444904758921</v>
      </c>
      <c r="AW155" s="54">
        <f>(AO155-MAX(AO$3:AO155))/MAX(AO$3:AO155)</f>
        <v>-0.37549065660959224</v>
      </c>
      <c r="AX155" s="54">
        <f>(AP155-MAX(AP$3:AP155))/MAX(AP$3:AP155)</f>
        <v>-0.36579715155458087</v>
      </c>
      <c r="AY155" s="54">
        <f>(AQ155-MAX(AQ$3:AQ155))/MAX(AQ$3:AQ155)</f>
        <v>-0.33635939259248188</v>
      </c>
    </row>
    <row r="156" spans="1:51">
      <c r="A156" s="49">
        <f>Data!F282</f>
        <v>1893.7916666666461</v>
      </c>
      <c r="B156" s="53">
        <f t="shared" si="61"/>
        <v>0.42600000000000005</v>
      </c>
      <c r="C156" s="50">
        <f>1/Data!N282</f>
        <v>6.5480191125382461E-2</v>
      </c>
      <c r="D156" s="50">
        <f>Data!H282/100</f>
        <v>3.7125000000000005E-2</v>
      </c>
      <c r="E156">
        <f>Data!K283/Data!K282</f>
        <v>1.047374743664379</v>
      </c>
      <c r="F156">
        <f>Data!T283/Data!T282</f>
        <v>1.0301972520987352</v>
      </c>
      <c r="G156" s="49">
        <f>Data!E285</f>
        <v>6.8504834710000004</v>
      </c>
      <c r="H156" s="52">
        <v>0</v>
      </c>
      <c r="I156" s="52">
        <v>1</v>
      </c>
      <c r="J156" s="52">
        <v>0.6</v>
      </c>
      <c r="K156" s="54">
        <f t="shared" si="71"/>
        <v>0.66261227030770231</v>
      </c>
      <c r="L156" s="54">
        <f t="shared" si="84"/>
        <v>0.85</v>
      </c>
      <c r="M156" s="53">
        <f t="shared" si="85"/>
        <v>0.85</v>
      </c>
      <c r="N156" s="54" cm="1">
        <f t="array" ref="N156">stock_min(C156,O156)</f>
        <v>0.85</v>
      </c>
      <c r="O156" s="54" cm="1">
        <f t="array" ref="O156">stock_max(C156,D156)</f>
        <v>0.85</v>
      </c>
      <c r="P156" s="49">
        <f t="shared" si="62"/>
        <v>1893.7916666666461</v>
      </c>
      <c r="Q156" s="49">
        <f t="shared" si="76"/>
        <v>0.38618429646128966</v>
      </c>
      <c r="R156" s="49">
        <f t="shared" si="77"/>
        <v>0.28586513262435981</v>
      </c>
      <c r="S156" s="59">
        <f t="shared" si="58"/>
        <v>0.31270210050962799</v>
      </c>
      <c r="T156" s="59">
        <f t="shared" si="59"/>
        <v>0.30761108729527176</v>
      </c>
      <c r="U156" s="59">
        <f t="shared" si="60"/>
        <v>0.26159655978729762</v>
      </c>
      <c r="V156" s="59"/>
      <c r="W156" s="49">
        <f t="shared" si="78"/>
        <v>0.12508084020385121</v>
      </c>
      <c r="X156" s="49">
        <f t="shared" si="79"/>
        <v>0.18762126030577678</v>
      </c>
      <c r="Y156" s="49">
        <f t="shared" si="80"/>
        <v>0.10378420637073094</v>
      </c>
      <c r="Z156" s="49">
        <f t="shared" si="81"/>
        <v>0.20382688092454082</v>
      </c>
      <c r="AA156" s="49">
        <f t="shared" si="82"/>
        <v>3.9239483968094652E-2</v>
      </c>
      <c r="AB156" s="49">
        <f t="shared" si="83"/>
        <v>0.22235707581920297</v>
      </c>
      <c r="AC156" s="80">
        <f t="shared" si="63"/>
        <v>0.85</v>
      </c>
      <c r="AD156" s="80">
        <f t="shared" si="72"/>
        <v>0.85</v>
      </c>
      <c r="AE156" s="80">
        <f t="shared" si="73"/>
        <v>0.85</v>
      </c>
      <c r="AF156" s="54">
        <f>(Q156-MAX(Q$2:Q155))/MAX(Q$2:Q155)</f>
        <v>-1.6579902754004297E-2</v>
      </c>
      <c r="AG156" s="54">
        <f>(R156-MAX(R$2:R155))/MAX(R$2:R155)</f>
        <v>-0.13017148957622388</v>
      </c>
      <c r="AH156" s="54">
        <f>(S156-MAX(S$2:S155))/MAX(S$2:S155)</f>
        <v>-6.3031643815414387E-2</v>
      </c>
      <c r="AI156" s="54">
        <f>(T156-MAX(T$2:T155))/MAX(T$2:T155)</f>
        <v>-7.3571998188257604E-2</v>
      </c>
      <c r="AJ156" s="54">
        <f>(U156-MAX(U$2:U155))/MAX(U$2:U155)</f>
        <v>-0.10505693053402528</v>
      </c>
      <c r="AK156" s="54">
        <f t="shared" si="74"/>
        <v>1.383931064085429</v>
      </c>
      <c r="AL156" s="71">
        <f t="shared" si="64"/>
        <v>1893.7916666666461</v>
      </c>
      <c r="AM156" s="49">
        <f t="shared" si="65"/>
        <v>1.383931064085429</v>
      </c>
      <c r="AN156" s="49">
        <f t="shared" si="66"/>
        <v>3.053874834787158</v>
      </c>
      <c r="AO156" s="49">
        <f t="shared" si="67"/>
        <v>2.3004018788135592</v>
      </c>
      <c r="AP156" s="49">
        <f t="shared" si="68"/>
        <v>2.4117639747312807</v>
      </c>
      <c r="AQ156" s="49">
        <f t="shared" si="69"/>
        <v>2.7603463233756398</v>
      </c>
      <c r="AS156" s="49">
        <f t="shared" si="75"/>
        <v>-0.29352851141151826</v>
      </c>
      <c r="AT156" s="49">
        <f t="shared" si="70"/>
        <v>0.34858234864435911</v>
      </c>
      <c r="AU156" s="54">
        <f>(AM156-MAX(AM$3:AM156))/MAX(AM$3:AM156)</f>
        <v>-0.49607193807143457</v>
      </c>
      <c r="AV156" s="54">
        <f>(AN156-MAX(AN$3:AN156))/MAX(AN$3:AN156)</f>
        <v>-0.36613305192790402</v>
      </c>
      <c r="AW156" s="54">
        <f>(AO156-MAX(AO$3:AO156))/MAX(AO$3:AO156)</f>
        <v>-0.41177832862352459</v>
      </c>
      <c r="AX156" s="54">
        <f>(AP156-MAX(AP$3:AP156))/MAX(AP$3:AP156)</f>
        <v>-0.40424873895034719</v>
      </c>
      <c r="AY156" s="54">
        <f>(AQ156-MAX(AQ$3:AQ156))/MAX(AQ$3:AQ156)</f>
        <v>-0.38158805846587845</v>
      </c>
    </row>
    <row r="157" spans="1:51">
      <c r="A157" s="49">
        <f>Data!F283</f>
        <v>1893.8749999999793</v>
      </c>
      <c r="B157" s="53">
        <f t="shared" si="61"/>
        <v>0.46899999999999997</v>
      </c>
      <c r="C157" s="50">
        <f>1/Data!N283</f>
        <v>6.2725768070703625E-2</v>
      </c>
      <c r="D157" s="50">
        <f>Data!H283/100</f>
        <v>3.7083333333333336E-2</v>
      </c>
      <c r="E157">
        <f>Data!K284/Data!K283</f>
        <v>0.98265025461209343</v>
      </c>
      <c r="F157">
        <f>Data!T284/Data!T283</f>
        <v>1.0169960801003588</v>
      </c>
      <c r="G157" s="49">
        <f>Data!E286</f>
        <v>6.7553424790000003</v>
      </c>
      <c r="H157" s="52">
        <v>0</v>
      </c>
      <c r="I157" s="52">
        <v>1</v>
      </c>
      <c r="J157" s="52">
        <v>0.6</v>
      </c>
      <c r="K157" s="54">
        <f t="shared" si="71"/>
        <v>0.66261227030770231</v>
      </c>
      <c r="L157" s="54">
        <f t="shared" si="84"/>
        <v>0.85</v>
      </c>
      <c r="M157" s="53">
        <f t="shared" si="85"/>
        <v>0.85</v>
      </c>
      <c r="N157" s="54" cm="1">
        <f t="array" ref="N157">stock_min(C157,O157)</f>
        <v>0.85</v>
      </c>
      <c r="O157" s="54" cm="1">
        <f t="array" ref="O157">stock_max(C157,D157)</f>
        <v>0.85</v>
      </c>
      <c r="P157" s="49">
        <f t="shared" si="62"/>
        <v>1893.8749999999793</v>
      </c>
      <c r="Q157" s="49">
        <f t="shared" si="76"/>
        <v>0.39274791569744644</v>
      </c>
      <c r="R157" s="49">
        <f t="shared" si="77"/>
        <v>0.28090544535804701</v>
      </c>
      <c r="S157" s="59">
        <f t="shared" si="58"/>
        <v>0.31157280339308946</v>
      </c>
      <c r="T157" s="59">
        <f t="shared" si="59"/>
        <v>0.30583866749264893</v>
      </c>
      <c r="U157" s="59">
        <f t="shared" si="60"/>
        <v>0.25840563854925347</v>
      </c>
      <c r="V157" s="59"/>
      <c r="W157" s="49">
        <f t="shared" si="78"/>
        <v>0.12462912135723579</v>
      </c>
      <c r="X157" s="49">
        <f t="shared" si="79"/>
        <v>0.18694368203585368</v>
      </c>
      <c r="Y157" s="49">
        <f t="shared" si="80"/>
        <v>0.10318621367746235</v>
      </c>
      <c r="Z157" s="49">
        <f t="shared" si="81"/>
        <v>0.20265245381518657</v>
      </c>
      <c r="AA157" s="49">
        <f t="shared" si="82"/>
        <v>3.8760845782388025E-2</v>
      </c>
      <c r="AB157" s="49">
        <f t="shared" si="83"/>
        <v>0.21964479276686544</v>
      </c>
      <c r="AC157" s="80">
        <f t="shared" si="63"/>
        <v>0.85</v>
      </c>
      <c r="AD157" s="80">
        <f t="shared" si="72"/>
        <v>0.85</v>
      </c>
      <c r="AE157" s="80">
        <f t="shared" si="73"/>
        <v>0.85</v>
      </c>
      <c r="AF157" s="54">
        <f>(Q157-MAX(Q$2:Q156))/MAX(Q$2:Q156)</f>
        <v>1.3438399109126959E-4</v>
      </c>
      <c r="AG157" s="54">
        <f>(R157-MAX(R$2:R156))/MAX(R$2:R156)</f>
        <v>-0.14526279276321846</v>
      </c>
      <c r="AH157" s="54">
        <f>(S157-MAX(S$2:S156))/MAX(S$2:S156)</f>
        <v>-6.641542557192523E-2</v>
      </c>
      <c r="AI157" s="54">
        <f>(T157-MAX(T$2:T156))/MAX(T$2:T156)</f>
        <v>-7.8909970075269842E-2</v>
      </c>
      <c r="AJ157" s="54">
        <f>(U157-MAX(U$2:U156))/MAX(U$2:U156)</f>
        <v>-0.11597333115305998</v>
      </c>
      <c r="AK157" s="54">
        <f t="shared" si="74"/>
        <v>1.3819229098140624</v>
      </c>
      <c r="AL157" s="71">
        <f t="shared" si="64"/>
        <v>1893.8749999999793</v>
      </c>
      <c r="AM157" s="49">
        <f t="shared" si="65"/>
        <v>1.3819229098140624</v>
      </c>
      <c r="AN157" s="49">
        <f t="shared" si="66"/>
        <v>3.1505698773391431</v>
      </c>
      <c r="AO157" s="49">
        <f t="shared" si="67"/>
        <v>2.3421391529998932</v>
      </c>
      <c r="AP157" s="49">
        <f t="shared" si="68"/>
        <v>2.4605661092570044</v>
      </c>
      <c r="AQ157" s="49">
        <f t="shared" si="69"/>
        <v>2.8336311681606245</v>
      </c>
      <c r="AS157" s="49">
        <f t="shared" si="75"/>
        <v>-0.31693870917851852</v>
      </c>
      <c r="AT157" s="49">
        <f t="shared" si="70"/>
        <v>0.37306505890362018</v>
      </c>
      <c r="AU157" s="54">
        <f>(AM157-MAX(AM$3:AM157))/MAX(AM$3:AM157)</f>
        <v>-0.4968031632865374</v>
      </c>
      <c r="AV157" s="54">
        <f>(AN157-MAX(AN$3:AN157))/MAX(AN$3:AN157)</f>
        <v>-0.3460628804795054</v>
      </c>
      <c r="AW157" s="54">
        <f>(AO157-MAX(AO$3:AO157))/MAX(AO$3:AO157)</f>
        <v>-0.40110594593826709</v>
      </c>
      <c r="AX157" s="54">
        <f>(AP157-MAX(AP$3:AP157))/MAX(AP$3:AP157)</f>
        <v>-0.39219368982852998</v>
      </c>
      <c r="AY157" s="54">
        <f>(AQ157-MAX(AQ$3:AQ157))/MAX(AQ$3:AQ157)</f>
        <v>-0.36516974792103102</v>
      </c>
    </row>
    <row r="158" spans="1:51">
      <c r="A158" s="49">
        <f>Data!F284</f>
        <v>1893.9583333333126</v>
      </c>
      <c r="B158" s="53">
        <f t="shared" si="61"/>
        <v>0.44799999999999995</v>
      </c>
      <c r="C158" s="50">
        <f>1/Data!N284</f>
        <v>6.4050443729526882E-2</v>
      </c>
      <c r="D158" s="50">
        <f>Data!H284/100</f>
        <v>3.7041666666666667E-2</v>
      </c>
      <c r="E158">
        <f>Data!K285/Data!K284</f>
        <v>1.0115938062658152</v>
      </c>
      <c r="F158">
        <f>Data!T285/Data!T284</f>
        <v>1.0313051879635438</v>
      </c>
      <c r="G158" s="49">
        <f>Data!E287</f>
        <v>6.5650523969999997</v>
      </c>
      <c r="H158" s="52">
        <v>0</v>
      </c>
      <c r="I158" s="52">
        <v>1</v>
      </c>
      <c r="J158" s="52">
        <v>0.6</v>
      </c>
      <c r="K158" s="54">
        <f t="shared" si="71"/>
        <v>0.66261227030770231</v>
      </c>
      <c r="L158" s="54">
        <f t="shared" si="84"/>
        <v>0.85</v>
      </c>
      <c r="M158" s="53">
        <f t="shared" si="85"/>
        <v>0.85</v>
      </c>
      <c r="N158" s="54" cm="1">
        <f t="array" ref="N158">stock_min(C158,O158)</f>
        <v>0.85</v>
      </c>
      <c r="O158" s="54" cm="1">
        <f t="array" ref="O158">stock_max(C158,D158)</f>
        <v>0.85</v>
      </c>
      <c r="P158" s="49">
        <f t="shared" si="62"/>
        <v>1893.9583333333126</v>
      </c>
      <c r="Q158" s="49">
        <f t="shared" si="76"/>
        <v>0.40504296302064502</v>
      </c>
      <c r="R158" s="49">
        <f t="shared" si="77"/>
        <v>0.28416220867054076</v>
      </c>
      <c r="S158" s="59">
        <f t="shared" si="58"/>
        <v>0.31764173029505088</v>
      </c>
      <c r="T158" s="59">
        <f t="shared" si="59"/>
        <v>0.31141844459589357</v>
      </c>
      <c r="U158" s="59">
        <f t="shared" si="60"/>
        <v>0.26216557328673123</v>
      </c>
      <c r="V158" s="59"/>
      <c r="W158" s="49">
        <f t="shared" si="78"/>
        <v>0.12705669211802037</v>
      </c>
      <c r="X158" s="49">
        <f t="shared" si="79"/>
        <v>0.19058503817703051</v>
      </c>
      <c r="Y158" s="49">
        <f t="shared" si="80"/>
        <v>0.10506876200651512</v>
      </c>
      <c r="Z158" s="49">
        <f t="shared" si="81"/>
        <v>0.20634968258937844</v>
      </c>
      <c r="AA158" s="49">
        <f t="shared" si="82"/>
        <v>3.9324835993009691E-2</v>
      </c>
      <c r="AB158" s="49">
        <f t="shared" si="83"/>
        <v>0.22284073729372153</v>
      </c>
      <c r="AC158" s="80">
        <f t="shared" si="63"/>
        <v>0.85</v>
      </c>
      <c r="AD158" s="80">
        <f t="shared" si="72"/>
        <v>0.85</v>
      </c>
      <c r="AE158" s="80">
        <f t="shared" si="73"/>
        <v>0.85</v>
      </c>
      <c r="AF158" s="54">
        <f>(Q158-MAX(Q$2:Q157))/MAX(Q$2:Q157)</f>
        <v>3.1305187963543715E-2</v>
      </c>
      <c r="AG158" s="54">
        <f>(R158-MAX(R$2:R157))/MAX(R$2:R157)</f>
        <v>-0.13535313517433123</v>
      </c>
      <c r="AH158" s="54">
        <f>(S158-MAX(S$2:S157))/MAX(S$2:S157)</f>
        <v>-4.8230730125787269E-2</v>
      </c>
      <c r="AI158" s="54">
        <f>(T158-MAX(T$2:T157))/MAX(T$2:T157)</f>
        <v>-6.2105433549081684E-2</v>
      </c>
      <c r="AJ158" s="54">
        <f>(U158-MAX(U$2:U157))/MAX(U$2:U157)</f>
        <v>-0.10311028915554252</v>
      </c>
      <c r="AK158" s="54">
        <f t="shared" si="74"/>
        <v>1.3472746233219768</v>
      </c>
      <c r="AL158" s="71">
        <f t="shared" si="64"/>
        <v>1893.9583333333126</v>
      </c>
      <c r="AM158" s="49">
        <f t="shared" si="65"/>
        <v>1.3472746233219768</v>
      </c>
      <c r="AN158" s="49">
        <f t="shared" si="66"/>
        <v>3.2576272149858556</v>
      </c>
      <c r="AO158" s="49">
        <f t="shared" si="67"/>
        <v>2.3657599842155532</v>
      </c>
      <c r="AP158" s="49">
        <f t="shared" si="68"/>
        <v>2.4945245022897371</v>
      </c>
      <c r="AQ158" s="49">
        <f t="shared" si="69"/>
        <v>2.9044042286428149</v>
      </c>
      <c r="AS158" s="49">
        <f t="shared" si="75"/>
        <v>-0.35322298634304072</v>
      </c>
      <c r="AT158" s="49">
        <f t="shared" si="70"/>
        <v>0.40987972635307779</v>
      </c>
      <c r="AU158" s="54">
        <f>(AM158-MAX(AM$3:AM158))/MAX(AM$3:AM158)</f>
        <v>-0.50941957483637212</v>
      </c>
      <c r="AV158" s="54">
        <f>(AN158-MAX(AN$3:AN158))/MAX(AN$3:AN158)</f>
        <v>-0.32384189515625617</v>
      </c>
      <c r="AW158" s="54">
        <f>(AO158-MAX(AO$3:AO158))/MAX(AO$3:AO158)</f>
        <v>-0.39506600789746565</v>
      </c>
      <c r="AX158" s="54">
        <f>(AP158-MAX(AP$3:AP158))/MAX(AP$3:AP158)</f>
        <v>-0.38380532526034111</v>
      </c>
      <c r="AY158" s="54">
        <f>(AQ158-MAX(AQ$3:AQ158))/MAX(AQ$3:AQ158)</f>
        <v>-0.3493141629277754</v>
      </c>
    </row>
    <row r="159" spans="1:51">
      <c r="A159" s="49">
        <f>Data!F285</f>
        <v>1894.0416666666458</v>
      </c>
      <c r="B159" s="53">
        <f t="shared" si="61"/>
        <v>0.45499999999999996</v>
      </c>
      <c r="C159" s="50">
        <f>1/Data!N285</f>
        <v>6.3532928872514674E-2</v>
      </c>
      <c r="D159" s="50">
        <f>Data!H285/100</f>
        <v>3.7000000000000005E-2</v>
      </c>
      <c r="E159">
        <f>Data!K286/Data!K285</f>
        <v>1.0329276985922256</v>
      </c>
      <c r="F159">
        <f>Data!T286/Data!T285</f>
        <v>1.0188935625338418</v>
      </c>
      <c r="G159" s="49">
        <f>Data!E288</f>
        <v>6.5650523969999997</v>
      </c>
      <c r="H159" s="52">
        <v>0</v>
      </c>
      <c r="I159" s="52">
        <v>1</v>
      </c>
      <c r="J159" s="52">
        <v>0.6</v>
      </c>
      <c r="K159" s="54">
        <f t="shared" si="71"/>
        <v>0.66261227030770231</v>
      </c>
      <c r="L159" s="54">
        <f t="shared" si="84"/>
        <v>0.85</v>
      </c>
      <c r="M159" s="53">
        <f t="shared" si="85"/>
        <v>0.85</v>
      </c>
      <c r="N159" s="54" cm="1">
        <f t="array" ref="N159">stock_min(C159,O159)</f>
        <v>0.85</v>
      </c>
      <c r="O159" s="54" cm="1">
        <f t="array" ref="O159">stock_max(C159,D159)</f>
        <v>0.85</v>
      </c>
      <c r="P159" s="49">
        <f t="shared" si="62"/>
        <v>1894.0416666666458</v>
      </c>
      <c r="Q159" s="49">
        <f t="shared" si="76"/>
        <v>0.41269566757136816</v>
      </c>
      <c r="R159" s="49">
        <f t="shared" si="77"/>
        <v>0.29351901622894544</v>
      </c>
      <c r="S159" s="59">
        <f t="shared" si="58"/>
        <v>0.32631781054620684</v>
      </c>
      <c r="T159" s="59">
        <f t="shared" si="59"/>
        <v>0.32019818797412147</v>
      </c>
      <c r="U159" s="59">
        <f t="shared" si="60"/>
        <v>0.27024619216637519</v>
      </c>
      <c r="V159" s="59"/>
      <c r="W159" s="49">
        <f t="shared" si="78"/>
        <v>0.13052712421848275</v>
      </c>
      <c r="X159" s="49">
        <f t="shared" si="79"/>
        <v>0.19579068632772409</v>
      </c>
      <c r="Y159" s="49">
        <f t="shared" si="80"/>
        <v>0.10803093969217642</v>
      </c>
      <c r="Z159" s="49">
        <f t="shared" si="81"/>
        <v>0.21216724828194505</v>
      </c>
      <c r="AA159" s="49">
        <f t="shared" si="82"/>
        <v>4.0536928824956284E-2</v>
      </c>
      <c r="AB159" s="49">
        <f t="shared" si="83"/>
        <v>0.22970926334141889</v>
      </c>
      <c r="AC159" s="80">
        <f t="shared" si="63"/>
        <v>0.85</v>
      </c>
      <c r="AD159" s="80">
        <f t="shared" si="72"/>
        <v>0.85</v>
      </c>
      <c r="AE159" s="80">
        <f t="shared" si="73"/>
        <v>0.85</v>
      </c>
      <c r="AF159" s="54">
        <f>(Q159-MAX(Q$2:Q158))/MAX(Q$2:Q158)</f>
        <v>1.8893562533841838E-2</v>
      </c>
      <c r="AG159" s="54">
        <f>(R159-MAX(R$2:R158))/MAX(R$2:R158)</f>
        <v>-0.10688230382063878</v>
      </c>
      <c r="AH159" s="54">
        <f>(S159-MAX(S$2:S158))/MAX(S$2:S158)</f>
        <v>-2.2234062249867927E-2</v>
      </c>
      <c r="AI159" s="54">
        <f>(T159-MAX(T$2:T158))/MAX(T$2:T158)</f>
        <v>-3.5663603425760984E-2</v>
      </c>
      <c r="AJ159" s="54">
        <f>(U159-MAX(U$2:U158))/MAX(U$2:U158)</f>
        <v>-7.5465835921091323E-2</v>
      </c>
      <c r="AK159" s="54">
        <f t="shared" si="74"/>
        <v>1.3395562475355738</v>
      </c>
      <c r="AL159" s="71">
        <f t="shared" si="64"/>
        <v>1894.0416666666458</v>
      </c>
      <c r="AM159" s="49">
        <f t="shared" si="65"/>
        <v>1.3395562475355738</v>
      </c>
      <c r="AN159" s="49">
        <f t="shared" si="66"/>
        <v>3.2424099483471465</v>
      </c>
      <c r="AO159" s="49">
        <f t="shared" si="67"/>
        <v>2.3537162579986934</v>
      </c>
      <c r="AP159" s="49">
        <f t="shared" si="68"/>
        <v>2.48198984135287</v>
      </c>
      <c r="AQ159" s="49">
        <f t="shared" si="69"/>
        <v>2.8903815370815007</v>
      </c>
      <c r="AS159" s="49">
        <f t="shared" si="75"/>
        <v>-0.35202841126564577</v>
      </c>
      <c r="AT159" s="49">
        <f t="shared" si="70"/>
        <v>0.40839169572863065</v>
      </c>
      <c r="AU159" s="54">
        <f>(AM159-MAX(AM$3:AM159))/MAX(AM$3:AM159)</f>
        <v>-0.51223005163844371</v>
      </c>
      <c r="AV159" s="54">
        <f>(AN159-MAX(AN$3:AN159))/MAX(AN$3:AN159)</f>
        <v>-0.32700041437662564</v>
      </c>
      <c r="AW159" s="54">
        <f>(AO159-MAX(AO$3:AO159))/MAX(AO$3:AO159)</f>
        <v>-0.39814563534436015</v>
      </c>
      <c r="AX159" s="54">
        <f>(AP159-MAX(AP$3:AP159))/MAX(AP$3:AP159)</f>
        <v>-0.38690162329705108</v>
      </c>
      <c r="AY159" s="54">
        <f>(AQ159-MAX(AQ$3:AQ159))/MAX(AQ$3:AQ159)</f>
        <v>-0.35245572521672819</v>
      </c>
    </row>
    <row r="160" spans="1:51">
      <c r="A160" s="49">
        <f>Data!F286</f>
        <v>1894.1249999999791</v>
      </c>
      <c r="B160" s="53">
        <f t="shared" si="61"/>
        <v>0.48599999999999999</v>
      </c>
      <c r="C160" s="50">
        <f>1/Data!N286</f>
        <v>6.1717969310141306E-2</v>
      </c>
      <c r="D160" s="50">
        <f>Data!H286/100</f>
        <v>3.6800000000000006E-2</v>
      </c>
      <c r="E160">
        <f>Data!K287/Data!K286</f>
        <v>1.0642245334346314</v>
      </c>
      <c r="F160">
        <f>Data!T287/Data!T286</f>
        <v>1.0338501867854279</v>
      </c>
      <c r="G160" s="49">
        <f>Data!E289</f>
        <v>6.5650523969999997</v>
      </c>
      <c r="H160" s="52">
        <v>0</v>
      </c>
      <c r="I160" s="52">
        <v>1</v>
      </c>
      <c r="J160" s="52">
        <v>0.6</v>
      </c>
      <c r="K160" s="54">
        <f t="shared" si="71"/>
        <v>0.66261227030770231</v>
      </c>
      <c r="L160" s="54">
        <f t="shared" si="84"/>
        <v>0.85</v>
      </c>
      <c r="M160" s="53">
        <f t="shared" si="85"/>
        <v>0.85</v>
      </c>
      <c r="N160" s="54" cm="1">
        <f t="array" ref="N160">stock_min(C160,O160)</f>
        <v>0.85</v>
      </c>
      <c r="O160" s="54" cm="1">
        <f t="array" ref="O160">stock_max(C160,D160)</f>
        <v>0.85</v>
      </c>
      <c r="P160" s="49">
        <f t="shared" si="62"/>
        <v>1894.1249999999791</v>
      </c>
      <c r="Q160" s="49">
        <f t="shared" si="76"/>
        <v>0.42666549300419587</v>
      </c>
      <c r="R160" s="49">
        <f t="shared" si="77"/>
        <v>0.31237013810044145</v>
      </c>
      <c r="S160" s="59">
        <f t="shared" si="58"/>
        <v>0.34331074356181157</v>
      </c>
      <c r="T160" s="59">
        <f t="shared" si="59"/>
        <v>0.33748139799232446</v>
      </c>
      <c r="U160" s="59">
        <f t="shared" si="60"/>
        <v>0.28637134504252304</v>
      </c>
      <c r="V160" s="59"/>
      <c r="W160" s="49">
        <f t="shared" si="78"/>
        <v>0.13732429742472463</v>
      </c>
      <c r="X160" s="49">
        <f t="shared" si="79"/>
        <v>0.20598644613708694</v>
      </c>
      <c r="Y160" s="49">
        <f t="shared" si="80"/>
        <v>0.1138620826820131</v>
      </c>
      <c r="Z160" s="49">
        <f t="shared" si="81"/>
        <v>0.22361931531031137</v>
      </c>
      <c r="AA160" s="49">
        <f t="shared" si="82"/>
        <v>4.2955701756378466E-2</v>
      </c>
      <c r="AB160" s="49">
        <f t="shared" si="83"/>
        <v>0.24341564328614457</v>
      </c>
      <c r="AC160" s="80">
        <f t="shared" si="63"/>
        <v>0.85</v>
      </c>
      <c r="AD160" s="80">
        <f t="shared" si="72"/>
        <v>0.85</v>
      </c>
      <c r="AE160" s="80">
        <f t="shared" si="73"/>
        <v>0.85</v>
      </c>
      <c r="AF160" s="54">
        <f>(Q160-MAX(Q$2:Q159))/MAX(Q$2:Q159)</f>
        <v>3.3850186785427991E-2</v>
      </c>
      <c r="AG160" s="54">
        <f>(R160-MAX(R$2:R159))/MAX(R$2:R159)</f>
        <v>-4.9522236481306457E-2</v>
      </c>
      <c r="AH160" s="54">
        <f>(S160-MAX(S$2:S159))/MAX(S$2:S159)</f>
        <v>2.868289829640671E-2</v>
      </c>
      <c r="AI160" s="54">
        <f>(T160-MAX(T$2:T159))/MAX(T$2:T159)</f>
        <v>1.6387998039068902E-2</v>
      </c>
      <c r="AJ160" s="54">
        <f>(U160-MAX(U$2:U159))/MAX(U$2:U159)</f>
        <v>-2.0300378767061193E-2</v>
      </c>
      <c r="AK160" s="54">
        <f t="shared" si="74"/>
        <v>1.2994951391032443</v>
      </c>
      <c r="AL160" s="71">
        <f t="shared" si="64"/>
        <v>1894.1249999999791</v>
      </c>
      <c r="AM160" s="49">
        <f t="shared" si="65"/>
        <v>1.2994951391032443</v>
      </c>
      <c r="AN160" s="49">
        <f t="shared" si="66"/>
        <v>3.0031715476491474</v>
      </c>
      <c r="AO160" s="49">
        <f t="shared" si="67"/>
        <v>2.220644177217594</v>
      </c>
      <c r="AP160" s="49">
        <f t="shared" si="68"/>
        <v>2.3348997680886638</v>
      </c>
      <c r="AQ160" s="49">
        <f t="shared" si="69"/>
        <v>2.6956773199323445</v>
      </c>
      <c r="AS160" s="49">
        <f t="shared" si="75"/>
        <v>-0.3074942277168029</v>
      </c>
      <c r="AT160" s="49">
        <f t="shared" si="70"/>
        <v>0.36077755184368065</v>
      </c>
      <c r="AU160" s="54">
        <f>(AM160-MAX(AM$3:AM160))/MAX(AM$3:AM160)</f>
        <v>-0.52681742326042191</v>
      </c>
      <c r="AV160" s="54">
        <f>(AN160-MAX(AN$3:AN160))/MAX(AN$3:AN160)</f>
        <v>-0.37665710403026659</v>
      </c>
      <c r="AW160" s="54">
        <f>(AO160-MAX(AO$3:AO160))/MAX(AO$3:AO160)</f>
        <v>-0.43217268187545355</v>
      </c>
      <c r="AX160" s="54">
        <f>(AP160-MAX(AP$3:AP160))/MAX(AP$3:AP160)</f>
        <v>-0.42323564999002394</v>
      </c>
      <c r="AY160" s="54">
        <f>(AQ160-MAX(AQ$3:AQ160))/MAX(AQ$3:AQ160)</f>
        <v>-0.39607612600935199</v>
      </c>
    </row>
    <row r="161" spans="1:51">
      <c r="A161" s="49">
        <f>Data!F287</f>
        <v>1894.2083333333123</v>
      </c>
      <c r="B161" s="53">
        <f t="shared" si="61"/>
        <v>0.55000000000000004</v>
      </c>
      <c r="C161" s="50">
        <f>1/Data!N287</f>
        <v>5.8181404901326214E-2</v>
      </c>
      <c r="D161" s="50">
        <f>Data!H287/100</f>
        <v>3.6600000000000001E-2</v>
      </c>
      <c r="E161">
        <f>Data!K288/Data!K287</f>
        <v>1.0176773835920179</v>
      </c>
      <c r="F161">
        <f>Data!T288/Data!T287</f>
        <v>1.0047127299409879</v>
      </c>
      <c r="G161" s="49">
        <f>Data!E290</f>
        <v>6.5650523969999997</v>
      </c>
      <c r="H161" s="52">
        <v>0</v>
      </c>
      <c r="I161" s="52">
        <v>1</v>
      </c>
      <c r="J161" s="52">
        <v>0.6</v>
      </c>
      <c r="K161" s="54">
        <f t="shared" si="71"/>
        <v>0.66261227030770231</v>
      </c>
      <c r="L161" s="54">
        <f t="shared" si="84"/>
        <v>0.85</v>
      </c>
      <c r="M161" s="53">
        <f t="shared" si="85"/>
        <v>0.85</v>
      </c>
      <c r="N161" s="54" cm="1">
        <f t="array" ref="N161">stock_min(C161,O161)</f>
        <v>0.85</v>
      </c>
      <c r="O161" s="54" cm="1">
        <f t="array" ref="O161">stock_max(C161,D161)</f>
        <v>0.85</v>
      </c>
      <c r="P161" s="49">
        <f t="shared" si="62"/>
        <v>1894.2083333333123</v>
      </c>
      <c r="Q161" s="49">
        <f t="shared" si="76"/>
        <v>0.4286762522478631</v>
      </c>
      <c r="R161" s="49">
        <f t="shared" si="77"/>
        <v>0.31789202485433454</v>
      </c>
      <c r="S161" s="59">
        <f t="shared" si="58"/>
        <v>0.34759921731303201</v>
      </c>
      <c r="T161" s="59">
        <f t="shared" si="59"/>
        <v>0.34197100365384803</v>
      </c>
      <c r="U161" s="59">
        <f t="shared" si="60"/>
        <v>0.29087673536299341</v>
      </c>
      <c r="V161" s="59"/>
      <c r="W161" s="49">
        <f t="shared" si="78"/>
        <v>0.13903968692521282</v>
      </c>
      <c r="X161" s="49">
        <f t="shared" si="79"/>
        <v>0.20855953038781919</v>
      </c>
      <c r="Y161" s="49">
        <f t="shared" si="80"/>
        <v>0.11537682054336822</v>
      </c>
      <c r="Z161" s="49">
        <f t="shared" si="81"/>
        <v>0.2265941831104798</v>
      </c>
      <c r="AA161" s="49">
        <f t="shared" si="82"/>
        <v>4.363151030444902E-2</v>
      </c>
      <c r="AB161" s="49">
        <f t="shared" si="83"/>
        <v>0.2472452250585444</v>
      </c>
      <c r="AC161" s="80">
        <f t="shared" si="63"/>
        <v>0.85</v>
      </c>
      <c r="AD161" s="80">
        <f t="shared" si="72"/>
        <v>0.85</v>
      </c>
      <c r="AE161" s="80">
        <f t="shared" si="73"/>
        <v>0.85</v>
      </c>
      <c r="AF161" s="54">
        <f>(Q161-MAX(Q$2:Q160))/MAX(Q$2:Q160)</f>
        <v>4.7127299409878741E-3</v>
      </c>
      <c r="AG161" s="54">
        <f>(R161-MAX(R$2:R160))/MAX(R$2:R160)</f>
        <v>-3.2720276459903296E-2</v>
      </c>
      <c r="AH161" s="54">
        <f>(S161-MAX(S$2:S160))/MAX(S$2:S160)</f>
        <v>1.2491522131605863E-2</v>
      </c>
      <c r="AI161" s="54">
        <f>(T161-MAX(T$2:T160))/MAX(T$2:T160)</f>
        <v>1.3303268530450012E-2</v>
      </c>
      <c r="AJ161" s="54">
        <f>(U161-MAX(U$2:U160))/MAX(U$2:U160)</f>
        <v>-4.8870726982715579E-3</v>
      </c>
      <c r="AK161" s="54">
        <f t="shared" si="74"/>
        <v>1.3104355524979407</v>
      </c>
      <c r="AL161" s="71">
        <f t="shared" si="64"/>
        <v>1894.2083333333123</v>
      </c>
      <c r="AM161" s="49">
        <f t="shared" si="65"/>
        <v>1.3104355524979407</v>
      </c>
      <c r="AN161" s="49">
        <f t="shared" si="66"/>
        <v>2.923191425163937</v>
      </c>
      <c r="AO161" s="49">
        <f t="shared" si="67"/>
        <v>2.1923992297188737</v>
      </c>
      <c r="AP161" s="49">
        <f t="shared" si="68"/>
        <v>2.3000947896020039</v>
      </c>
      <c r="AQ161" s="49">
        <f t="shared" si="69"/>
        <v>2.6379054539536599</v>
      </c>
      <c r="AS161" s="49">
        <f t="shared" si="75"/>
        <v>-0.2852859712102771</v>
      </c>
      <c r="AT161" s="49">
        <f t="shared" si="70"/>
        <v>0.33781066435165608</v>
      </c>
      <c r="AU161" s="54">
        <f>(AM161-MAX(AM$3:AM161))/MAX(AM$3:AM161)</f>
        <v>-0.52283371232151754</v>
      </c>
      <c r="AV161" s="54">
        <f>(AN161-MAX(AN$3:AN161))/MAX(AN$3:AN161)</f>
        <v>-0.3932579010140323</v>
      </c>
      <c r="AW161" s="54">
        <f>(AO161-MAX(AO$3:AO161))/MAX(AO$3:AO161)</f>
        <v>-0.4393950243620659</v>
      </c>
      <c r="AX161" s="54">
        <f>(AP161-MAX(AP$3:AP161))/MAX(AP$3:AP161)</f>
        <v>-0.43183313715770755</v>
      </c>
      <c r="AY161" s="54">
        <f>(AQ161-MAX(AQ$3:AQ161))/MAX(AQ$3:AQ161)</f>
        <v>-0.40901899897546479</v>
      </c>
    </row>
    <row r="162" spans="1:51">
      <c r="A162" s="49">
        <f>Data!F288</f>
        <v>1894.2916666666456</v>
      </c>
      <c r="B162" s="53">
        <f t="shared" si="61"/>
        <v>0.56699999999999995</v>
      </c>
      <c r="C162" s="50">
        <f>1/Data!N288</f>
        <v>5.7356389810040397E-2</v>
      </c>
      <c r="D162" s="50">
        <f>Data!H288/100</f>
        <v>3.6400000000000002E-2</v>
      </c>
      <c r="E162">
        <f>Data!K289/Data!K288</f>
        <v>0.96705506929248708</v>
      </c>
      <c r="F162">
        <f>Data!T289/Data!T288</f>
        <v>1.0046976234612084</v>
      </c>
      <c r="G162" s="49">
        <f>Data!E291</f>
        <v>6.5650523969999997</v>
      </c>
      <c r="H162" s="52">
        <v>0</v>
      </c>
      <c r="I162" s="52">
        <v>1</v>
      </c>
      <c r="J162" s="52">
        <v>0.6</v>
      </c>
      <c r="K162" s="54">
        <f t="shared" si="71"/>
        <v>0.66261227030770231</v>
      </c>
      <c r="L162" s="54">
        <f t="shared" si="84"/>
        <v>0.85</v>
      </c>
      <c r="M162" s="53">
        <f t="shared" si="85"/>
        <v>0.85</v>
      </c>
      <c r="N162" s="54" cm="1">
        <f t="array" ref="N162">stock_min(C162,O162)</f>
        <v>0.85</v>
      </c>
      <c r="O162" s="54" cm="1">
        <f t="array" ref="O162">stock_max(C162,D162)</f>
        <v>0.85</v>
      </c>
      <c r="P162" s="49">
        <f t="shared" si="62"/>
        <v>1894.2916666666456</v>
      </c>
      <c r="Q162" s="49">
        <f t="shared" si="76"/>
        <v>0.43069001186768552</v>
      </c>
      <c r="R162" s="49">
        <f t="shared" si="77"/>
        <v>0.30741909412303753</v>
      </c>
      <c r="S162" s="59">
        <f t="shared" si="58"/>
        <v>0.34138139413135282</v>
      </c>
      <c r="T162" s="59">
        <f t="shared" si="59"/>
        <v>0.33504787085161192</v>
      </c>
      <c r="U162" s="59">
        <f t="shared" si="60"/>
        <v>0.28293622296213039</v>
      </c>
      <c r="V162" s="59"/>
      <c r="W162" s="49">
        <f t="shared" si="78"/>
        <v>0.13655255765254112</v>
      </c>
      <c r="X162" s="49">
        <f t="shared" si="79"/>
        <v>0.2048288364788117</v>
      </c>
      <c r="Y162" s="49">
        <f t="shared" si="80"/>
        <v>0.11304104048486351</v>
      </c>
      <c r="Z162" s="49">
        <f t="shared" si="81"/>
        <v>0.2220068303667484</v>
      </c>
      <c r="AA162" s="49">
        <f t="shared" si="82"/>
        <v>4.2440433444319567E-2</v>
      </c>
      <c r="AB162" s="49">
        <f t="shared" si="83"/>
        <v>0.24049578951781084</v>
      </c>
      <c r="AC162" s="80">
        <f t="shared" si="63"/>
        <v>0.85</v>
      </c>
      <c r="AD162" s="80">
        <f t="shared" si="72"/>
        <v>0.85</v>
      </c>
      <c r="AE162" s="80">
        <f t="shared" si="73"/>
        <v>0.85</v>
      </c>
      <c r="AF162" s="54">
        <f>(Q162-MAX(Q$2:Q161))/MAX(Q$2:Q161)</f>
        <v>4.6976234612083247E-3</v>
      </c>
      <c r="AG162" s="54">
        <f>(R162-MAX(R$2:R161))/MAX(R$2:R161)</f>
        <v>-6.4587239926714002E-2</v>
      </c>
      <c r="AH162" s="54">
        <f>(S162-MAX(S$2:S161))/MAX(S$2:S161)</f>
        <v>-1.7887909040024377E-2</v>
      </c>
      <c r="AI162" s="54">
        <f>(T162-MAX(T$2:T161))/MAX(T$2:T161)</f>
        <v>-2.0244794816708742E-2</v>
      </c>
      <c r="AJ162" s="54">
        <f>(U162-MAX(U$2:U161))/MAX(U$2:U161)</f>
        <v>-3.2052210293884727E-2</v>
      </c>
      <c r="AK162" s="54">
        <f t="shared" si="74"/>
        <v>1.2949334370660082</v>
      </c>
      <c r="AL162" s="71">
        <f t="shared" si="64"/>
        <v>1894.2916666666456</v>
      </c>
      <c r="AM162" s="49">
        <f t="shared" si="65"/>
        <v>1.2949334370660082</v>
      </c>
      <c r="AN162" s="49">
        <f t="shared" si="66"/>
        <v>3.0246410396441847</v>
      </c>
      <c r="AO162" s="49">
        <f t="shared" si="67"/>
        <v>2.2267389822150636</v>
      </c>
      <c r="AP162" s="49">
        <f t="shared" si="68"/>
        <v>2.3428883110969738</v>
      </c>
      <c r="AQ162" s="49">
        <f t="shared" si="69"/>
        <v>2.7104353360651388</v>
      </c>
      <c r="AS162" s="49">
        <f t="shared" si="75"/>
        <v>-0.31420570357904598</v>
      </c>
      <c r="AT162" s="49">
        <f t="shared" si="70"/>
        <v>0.36754702496816494</v>
      </c>
      <c r="AU162" s="54">
        <f>(AM162-MAX(AM$3:AM162))/MAX(AM$3:AM162)</f>
        <v>-0.52847846673749654</v>
      </c>
      <c r="AV162" s="54">
        <f>(AN162-MAX(AN$3:AN162))/MAX(AN$3:AN162)</f>
        <v>-0.37220086331845592</v>
      </c>
      <c r="AW162" s="54">
        <f>(AO162-MAX(AO$3:AO162))/MAX(AO$3:AO162)</f>
        <v>-0.43061421662842714</v>
      </c>
      <c r="AX162" s="54">
        <f>(AP162-MAX(AP$3:AP162))/MAX(AP$3:AP162)</f>
        <v>-0.42126232895985127</v>
      </c>
      <c r="AY162" s="54">
        <f>(AQ162-MAX(AQ$3:AQ162))/MAX(AQ$3:AQ162)</f>
        <v>-0.39276982587860887</v>
      </c>
    </row>
    <row r="163" spans="1:51">
      <c r="A163" s="49">
        <f>Data!F289</f>
        <v>1894.3749999999789</v>
      </c>
      <c r="B163" s="53">
        <f t="shared" si="61"/>
        <v>0.52200000000000002</v>
      </c>
      <c r="C163" s="50">
        <f>1/Data!N289</f>
        <v>5.9492816879254951E-2</v>
      </c>
      <c r="D163" s="50">
        <f>Data!H289/100</f>
        <v>3.6200000000000003E-2</v>
      </c>
      <c r="E163">
        <f>Data!K290/Data!K289</f>
        <v>0.99071969696969686</v>
      </c>
      <c r="F163">
        <f>Data!T290/Data!T289</f>
        <v>1.0046825190106428</v>
      </c>
      <c r="G163" s="49">
        <f>Data!E292</f>
        <v>6.7553424790000003</v>
      </c>
      <c r="H163" s="52">
        <v>0</v>
      </c>
      <c r="I163" s="52">
        <v>1</v>
      </c>
      <c r="J163" s="52">
        <v>0.6</v>
      </c>
      <c r="K163" s="54">
        <f t="shared" si="71"/>
        <v>0.66261227030770231</v>
      </c>
      <c r="L163" s="54">
        <f t="shared" si="84"/>
        <v>0.85</v>
      </c>
      <c r="M163" s="53">
        <f t="shared" si="85"/>
        <v>0.85</v>
      </c>
      <c r="N163" s="54" cm="1">
        <f t="array" ref="N163">stock_min(C163,O163)</f>
        <v>0.85</v>
      </c>
      <c r="O163" s="54" cm="1">
        <f t="array" ref="O163">stock_max(C163,D163)</f>
        <v>0.85</v>
      </c>
      <c r="P163" s="49">
        <f t="shared" si="62"/>
        <v>1894.3749999999789</v>
      </c>
      <c r="Q163" s="49">
        <f t="shared" si="76"/>
        <v>0.4327067260359499</v>
      </c>
      <c r="R163" s="49">
        <f t="shared" si="77"/>
        <v>0.30456615177227447</v>
      </c>
      <c r="S163" s="59">
        <f t="shared" si="58"/>
        <v>0.34011993040664495</v>
      </c>
      <c r="T163" s="59">
        <f t="shared" si="59"/>
        <v>0.33351689701206455</v>
      </c>
      <c r="U163" s="59">
        <f t="shared" si="60"/>
        <v>0.28090307729431607</v>
      </c>
      <c r="V163" s="59"/>
      <c r="W163" s="49">
        <f t="shared" si="78"/>
        <v>0.13604797216265799</v>
      </c>
      <c r="X163" s="49">
        <f t="shared" si="79"/>
        <v>0.20407195824398697</v>
      </c>
      <c r="Y163" s="49">
        <f t="shared" si="80"/>
        <v>0.11252450869692032</v>
      </c>
      <c r="Z163" s="49">
        <f t="shared" si="81"/>
        <v>0.22099238831514423</v>
      </c>
      <c r="AA163" s="49">
        <f t="shared" si="82"/>
        <v>4.2135461594147418E-2</v>
      </c>
      <c r="AB163" s="49">
        <f t="shared" si="83"/>
        <v>0.23876761570016866</v>
      </c>
      <c r="AC163" s="80">
        <f t="shared" si="63"/>
        <v>0.85</v>
      </c>
      <c r="AD163" s="80">
        <f t="shared" si="72"/>
        <v>0.85</v>
      </c>
      <c r="AE163" s="80">
        <f t="shared" si="73"/>
        <v>0.85</v>
      </c>
      <c r="AF163" s="54">
        <f>(Q163-MAX(Q$2:Q162))/MAX(Q$2:Q162)</f>
        <v>4.6825190106427233E-3</v>
      </c>
      <c r="AG163" s="54">
        <f>(R163-MAX(R$2:R162))/MAX(R$2:R162)</f>
        <v>-7.3268153798606281E-2</v>
      </c>
      <c r="AH163" s="54">
        <f>(S163-MAX(S$2:S162))/MAX(S$2:S162)</f>
        <v>-2.1516984313723429E-2</v>
      </c>
      <c r="AI163" s="54">
        <f>(T163-MAX(T$2:T162))/MAX(T$2:T162)</f>
        <v>-2.4721706084592319E-2</v>
      </c>
      <c r="AJ163" s="54">
        <f>(U163-MAX(U$2:U162))/MAX(U$2:U162)</f>
        <v>-3.900776668998053E-2</v>
      </c>
      <c r="AK163" s="54">
        <f t="shared" si="74"/>
        <v>1.2926988107238959</v>
      </c>
      <c r="AL163" s="71">
        <f t="shared" si="64"/>
        <v>1894.3749999999789</v>
      </c>
      <c r="AM163" s="49">
        <f t="shared" si="65"/>
        <v>1.2926988107238959</v>
      </c>
      <c r="AN163" s="49">
        <f t="shared" si="66"/>
        <v>3.052039356983534</v>
      </c>
      <c r="AO163" s="49">
        <f t="shared" si="67"/>
        <v>2.2372235430847707</v>
      </c>
      <c r="AP163" s="49">
        <f t="shared" si="68"/>
        <v>2.3555074607098399</v>
      </c>
      <c r="AQ163" s="49">
        <f t="shared" si="69"/>
        <v>2.7305506333232321</v>
      </c>
      <c r="AS163" s="49">
        <f t="shared" si="75"/>
        <v>-0.3214887236603019</v>
      </c>
      <c r="AT163" s="49">
        <f t="shared" si="70"/>
        <v>0.37504317261339226</v>
      </c>
      <c r="AU163" s="54">
        <f>(AM163-MAX(AM$3:AM163))/MAX(AM$3:AM163)</f>
        <v>-0.52929215677664554</v>
      </c>
      <c r="AV163" s="54">
        <f>(AN163-MAX(AN$3:AN163))/MAX(AN$3:AN163)</f>
        <v>-0.36651402651808179</v>
      </c>
      <c r="AW163" s="54">
        <f>(AO163-MAX(AO$3:AO163))/MAX(AO$3:AO163)</f>
        <v>-0.42793327380046864</v>
      </c>
      <c r="AX163" s="54">
        <f>(AP163-MAX(AP$3:AP163))/MAX(AP$3:AP163)</f>
        <v>-0.41814516062414098</v>
      </c>
      <c r="AY163" s="54">
        <f>(AQ163-MAX(AQ$3:AQ163))/MAX(AQ$3:AQ163)</f>
        <v>-0.38826331163198302</v>
      </c>
    </row>
    <row r="164" spans="1:51">
      <c r="A164" s="49">
        <f>Data!F290</f>
        <v>1894.4583333333121</v>
      </c>
      <c r="B164" s="53">
        <f t="shared" si="61"/>
        <v>0.51200000000000001</v>
      </c>
      <c r="C164" s="50">
        <f>1/Data!N290</f>
        <v>6.0218038575005552E-2</v>
      </c>
      <c r="D164" s="50">
        <f>Data!H290/100</f>
        <v>3.6000000000000004E-2</v>
      </c>
      <c r="E164">
        <f>Data!K291/Data!K290</f>
        <v>0.9836155913978496</v>
      </c>
      <c r="F164">
        <f>Data!T291/Data!T290</f>
        <v>1.0046674165923231</v>
      </c>
      <c r="G164" s="49">
        <f>Data!E293</f>
        <v>6.8504834710000004</v>
      </c>
      <c r="H164" s="52">
        <v>0</v>
      </c>
      <c r="I164" s="52">
        <v>1</v>
      </c>
      <c r="J164" s="52">
        <v>0.6</v>
      </c>
      <c r="K164" s="54">
        <f t="shared" si="71"/>
        <v>0.66261227030770231</v>
      </c>
      <c r="L164" s="54">
        <f t="shared" si="84"/>
        <v>0.85</v>
      </c>
      <c r="M164" s="53">
        <f t="shared" si="85"/>
        <v>0.85</v>
      </c>
      <c r="N164" s="54" cm="1">
        <f t="array" ref="N164">stock_min(C164,O164)</f>
        <v>0.85</v>
      </c>
      <c r="O164" s="54" cm="1">
        <f t="array" ref="O164">stock_max(C164,D164)</f>
        <v>0.85</v>
      </c>
      <c r="P164" s="49">
        <f t="shared" si="62"/>
        <v>1894.4583333333121</v>
      </c>
      <c r="Q164" s="49">
        <f t="shared" si="76"/>
        <v>0.43472634858865988</v>
      </c>
      <c r="R164" s="49">
        <f t="shared" si="77"/>
        <v>0.29957601549525298</v>
      </c>
      <c r="S164" s="59">
        <f t="shared" si="58"/>
        <v>0.33741132462115841</v>
      </c>
      <c r="T164" s="59">
        <f t="shared" si="59"/>
        <v>0.33042126618287915</v>
      </c>
      <c r="U164" s="59">
        <f t="shared" si="60"/>
        <v>0.277187674870293</v>
      </c>
      <c r="V164" s="59"/>
      <c r="W164" s="49">
        <f t="shared" si="78"/>
        <v>0.13496452984846338</v>
      </c>
      <c r="X164" s="49">
        <f t="shared" si="79"/>
        <v>0.20244679477269503</v>
      </c>
      <c r="Y164" s="49">
        <f t="shared" si="80"/>
        <v>0.11148008083949597</v>
      </c>
      <c r="Z164" s="49">
        <f t="shared" si="81"/>
        <v>0.21894118534338317</v>
      </c>
      <c r="AA164" s="49">
        <f t="shared" si="82"/>
        <v>4.1578151230543953E-2</v>
      </c>
      <c r="AB164" s="49">
        <f t="shared" si="83"/>
        <v>0.23560952363974905</v>
      </c>
      <c r="AC164" s="80">
        <f t="shared" si="63"/>
        <v>0.85</v>
      </c>
      <c r="AD164" s="80">
        <f t="shared" si="72"/>
        <v>0.85</v>
      </c>
      <c r="AE164" s="80">
        <f t="shared" si="73"/>
        <v>0.85</v>
      </c>
      <c r="AF164" s="54">
        <f>(Q164-MAX(Q$2:Q163))/MAX(Q$2:Q163)</f>
        <v>4.6674165923230749E-3</v>
      </c>
      <c r="AG164" s="54">
        <f>(R164-MAX(R$2:R163))/MAX(R$2:R163)</f>
        <v>-8.8452107031395111E-2</v>
      </c>
      <c r="AH164" s="54">
        <f>(S164-MAX(S$2:S163))/MAX(S$2:S163)</f>
        <v>-2.9309308492196168E-2</v>
      </c>
      <c r="AI164" s="54">
        <f>(T164-MAX(T$2:T163))/MAX(T$2:T163)</f>
        <v>-3.3774025714355081E-2</v>
      </c>
      <c r="AJ164" s="54">
        <f>(U164-MAX(U$2:U163))/MAX(U$2:U163)</f>
        <v>-5.1718460027691565E-2</v>
      </c>
      <c r="AK164" s="54">
        <f t="shared" si="74"/>
        <v>1.2775898545349036</v>
      </c>
      <c r="AL164" s="71">
        <f t="shared" si="64"/>
        <v>1894.4583333333121</v>
      </c>
      <c r="AM164" s="49">
        <f t="shared" si="65"/>
        <v>1.2775898545349036</v>
      </c>
      <c r="AN164" s="49">
        <f t="shared" si="66"/>
        <v>2.9158324477936222</v>
      </c>
      <c r="AO164" s="49">
        <f t="shared" si="67"/>
        <v>2.1672335710047661</v>
      </c>
      <c r="AP164" s="49">
        <f t="shared" si="68"/>
        <v>2.2769323267445514</v>
      </c>
      <c r="AQ164" s="49">
        <f t="shared" si="69"/>
        <v>2.622427584725938</v>
      </c>
      <c r="AS164" s="49">
        <f t="shared" si="75"/>
        <v>-0.29340486306768421</v>
      </c>
      <c r="AT164" s="49">
        <f t="shared" si="70"/>
        <v>0.34549525798138658</v>
      </c>
      <c r="AU164" s="54">
        <f>(AM164-MAX(AM$3:AM164))/MAX(AM$3:AM164)</f>
        <v>-0.53479375090056536</v>
      </c>
      <c r="AV164" s="54">
        <f>(AN164-MAX(AN$3:AN164))/MAX(AN$3:AN164)</f>
        <v>-0.39478534165223983</v>
      </c>
      <c r="AW164" s="54">
        <f>(AO164-MAX(AO$3:AO164))/MAX(AO$3:AO164)</f>
        <v>-0.44582998077834957</v>
      </c>
      <c r="AX164" s="54">
        <f>(AP164-MAX(AP$3:AP164))/MAX(AP$3:AP164)</f>
        <v>-0.4375547030326935</v>
      </c>
      <c r="AY164" s="54">
        <f>(AQ164-MAX(AQ$3:AQ164))/MAX(AQ$3:AQ164)</f>
        <v>-0.41248657080834317</v>
      </c>
    </row>
    <row r="165" spans="1:51">
      <c r="A165" s="49">
        <f>Data!F291</f>
        <v>1894.5416666666454</v>
      </c>
      <c r="B165" s="53">
        <f t="shared" si="61"/>
        <v>0.48899999999999999</v>
      </c>
      <c r="C165" s="50">
        <f>1/Data!N291</f>
        <v>6.1388561193395946E-2</v>
      </c>
      <c r="D165" s="50">
        <f>Data!H291/100</f>
        <v>3.5799999999999998E-2</v>
      </c>
      <c r="E165">
        <f>Data!K292/Data!K291</f>
        <v>1.012672853140014</v>
      </c>
      <c r="F165">
        <f>Data!T292/Data!T291</f>
        <v>0.97635243767207536</v>
      </c>
      <c r="G165" s="49">
        <f>Data!E294</f>
        <v>6.6601933879999997</v>
      </c>
      <c r="H165" s="52">
        <v>0</v>
      </c>
      <c r="I165" s="52">
        <v>1</v>
      </c>
      <c r="J165" s="52">
        <v>0.6</v>
      </c>
      <c r="K165" s="54">
        <f t="shared" si="71"/>
        <v>0.66261227030770231</v>
      </c>
      <c r="L165" s="54">
        <f t="shared" si="84"/>
        <v>0.85</v>
      </c>
      <c r="M165" s="53">
        <f t="shared" si="85"/>
        <v>0.85</v>
      </c>
      <c r="N165" s="54" cm="1">
        <f t="array" ref="N165">stock_min(C165,O165)</f>
        <v>0.85</v>
      </c>
      <c r="O165" s="54" cm="1">
        <f t="array" ref="O165">stock_max(C165,D165)</f>
        <v>0.85</v>
      </c>
      <c r="P165" s="49">
        <f t="shared" si="62"/>
        <v>1894.5416666666454</v>
      </c>
      <c r="Q165" s="49">
        <f t="shared" si="76"/>
        <v>0.42444613016481847</v>
      </c>
      <c r="R165" s="49">
        <f t="shared" si="77"/>
        <v>0.30337249834389485</v>
      </c>
      <c r="S165" s="59">
        <f t="shared" si="58"/>
        <v>0.33678532098832875</v>
      </c>
      <c r="T165" s="59">
        <f t="shared" si="59"/>
        <v>0.33055964351106237</v>
      </c>
      <c r="U165" s="59">
        <f t="shared" si="60"/>
        <v>0.27919029783906402</v>
      </c>
      <c r="V165" s="59"/>
      <c r="W165" s="49">
        <f t="shared" si="78"/>
        <v>0.13471412839533151</v>
      </c>
      <c r="X165" s="49">
        <f t="shared" si="79"/>
        <v>0.20207119259299725</v>
      </c>
      <c r="Y165" s="49">
        <f t="shared" si="80"/>
        <v>0.1115267676520926</v>
      </c>
      <c r="Z165" s="49">
        <f t="shared" si="81"/>
        <v>0.21903287585896977</v>
      </c>
      <c r="AA165" s="49">
        <f t="shared" si="82"/>
        <v>4.1878544675859608E-2</v>
      </c>
      <c r="AB165" s="49">
        <f t="shared" si="83"/>
        <v>0.23731175316320441</v>
      </c>
      <c r="AC165" s="80">
        <f t="shared" si="63"/>
        <v>0.85</v>
      </c>
      <c r="AD165" s="80">
        <f t="shared" si="72"/>
        <v>0.85</v>
      </c>
      <c r="AE165" s="80">
        <f t="shared" si="73"/>
        <v>0.85</v>
      </c>
      <c r="AF165" s="54">
        <f>(Q165-MAX(Q$2:Q164))/MAX(Q$2:Q164)</f>
        <v>-2.3647562327924608E-2</v>
      </c>
      <c r="AG165" s="54">
        <f>(R165-MAX(R$2:R164))/MAX(R$2:R164)</f>
        <v>-7.6900194453714876E-2</v>
      </c>
      <c r="AH165" s="54">
        <f>(S165-MAX(S$2:S164))/MAX(S$2:S164)</f>
        <v>-3.1110243596908768E-2</v>
      </c>
      <c r="AI165" s="54">
        <f>(T165-MAX(T$2:T164))/MAX(T$2:T164)</f>
        <v>-3.336937933584723E-2</v>
      </c>
      <c r="AJ165" s="54">
        <f>(U165-MAX(U$2:U164))/MAX(U$2:U164)</f>
        <v>-4.4867324263091875E-2</v>
      </c>
      <c r="AK165" s="54">
        <f t="shared" si="74"/>
        <v>1.2866735508820366</v>
      </c>
      <c r="AL165" s="71">
        <f t="shared" si="64"/>
        <v>1894.5416666666454</v>
      </c>
      <c r="AM165" s="49">
        <f t="shared" si="65"/>
        <v>1.2866735508820366</v>
      </c>
      <c r="AN165" s="49">
        <f t="shared" si="66"/>
        <v>2.8363625690519378</v>
      </c>
      <c r="AO165" s="49">
        <f t="shared" si="67"/>
        <v>2.1373065325085654</v>
      </c>
      <c r="AP165" s="49">
        <f t="shared" si="68"/>
        <v>2.2406395789732194</v>
      </c>
      <c r="AQ165" s="49">
        <f t="shared" si="69"/>
        <v>2.564057823578259</v>
      </c>
      <c r="AS165" s="49">
        <f t="shared" si="75"/>
        <v>-0.27230474547367889</v>
      </c>
      <c r="AT165" s="49">
        <f t="shared" si="70"/>
        <v>0.32341824460503954</v>
      </c>
      <c r="AU165" s="54">
        <f>(AM165-MAX(AM$3:AM165))/MAX(AM$3:AM165)</f>
        <v>-0.5314861226420845</v>
      </c>
      <c r="AV165" s="54">
        <f>(AN165-MAX(AN$3:AN165))/MAX(AN$3:AN165)</f>
        <v>-0.41128023166143096</v>
      </c>
      <c r="AW165" s="54">
        <f>(AO165-MAX(AO$3:AO165))/MAX(AO$3:AO165)</f>
        <v>-0.45348244044885833</v>
      </c>
      <c r="AX165" s="54">
        <f>(AP165-MAX(AP$3:AP165))/MAX(AP$3:AP165)</f>
        <v>-0.44651969731831265</v>
      </c>
      <c r="AY165" s="54">
        <f>(AQ165-MAX(AQ$3:AQ165))/MAX(AQ$3:AQ165)</f>
        <v>-0.42556339273193294</v>
      </c>
    </row>
    <row r="166" spans="1:51">
      <c r="A166" s="49">
        <f>Data!F292</f>
        <v>1894.6249999999786</v>
      </c>
      <c r="B166" s="53">
        <f t="shared" si="61"/>
        <v>0.5</v>
      </c>
      <c r="C166" s="50">
        <f>1/Data!N292</f>
        <v>6.0761547295512995E-2</v>
      </c>
      <c r="D166" s="50">
        <f>Data!H292/100</f>
        <v>3.5599999999999993E-2</v>
      </c>
      <c r="E166">
        <f>Data!K293/Data!K292</f>
        <v>1.005863834415323</v>
      </c>
      <c r="F166">
        <f>Data!T293/Data!T292</f>
        <v>0.99068459949648235</v>
      </c>
      <c r="G166" s="49">
        <f>Data!E295</f>
        <v>6.6601933879999997</v>
      </c>
      <c r="H166" s="52">
        <v>0</v>
      </c>
      <c r="I166" s="52">
        <v>1</v>
      </c>
      <c r="J166" s="52">
        <v>0.6</v>
      </c>
      <c r="K166" s="54">
        <f t="shared" si="71"/>
        <v>0.66261227030770231</v>
      </c>
      <c r="L166" s="54">
        <f t="shared" si="84"/>
        <v>0.85</v>
      </c>
      <c r="M166" s="53">
        <f t="shared" si="85"/>
        <v>0.85</v>
      </c>
      <c r="N166" s="54" cm="1">
        <f t="array" ref="N166">stock_min(C166,O166)</f>
        <v>0.85</v>
      </c>
      <c r="O166" s="54" cm="1">
        <f t="array" ref="O166">stock_max(C166,D166)</f>
        <v>0.85</v>
      </c>
      <c r="P166" s="49">
        <f t="shared" si="62"/>
        <v>1894.6249999999786</v>
      </c>
      <c r="Q166" s="49">
        <f t="shared" si="76"/>
        <v>0.42049224447016498</v>
      </c>
      <c r="R166" s="49">
        <f t="shared" si="77"/>
        <v>0.30515142444034632</v>
      </c>
      <c r="S166" s="59">
        <f t="shared" si="58"/>
        <v>0.33671531694231616</v>
      </c>
      <c r="T166" s="59">
        <f t="shared" si="59"/>
        <v>0.33080509951906939</v>
      </c>
      <c r="U166" s="59">
        <f t="shared" si="60"/>
        <v>0.28019173924826296</v>
      </c>
      <c r="V166" s="59"/>
      <c r="W166" s="49">
        <f t="shared" si="78"/>
        <v>0.13468612677692646</v>
      </c>
      <c r="X166" s="49">
        <f t="shared" si="79"/>
        <v>0.2020291901653897</v>
      </c>
      <c r="Y166" s="49">
        <f t="shared" si="80"/>
        <v>0.11160958149737342</v>
      </c>
      <c r="Z166" s="49">
        <f t="shared" si="81"/>
        <v>0.21919551802169598</v>
      </c>
      <c r="AA166" s="49">
        <f t="shared" si="82"/>
        <v>4.2028760887239447E-2</v>
      </c>
      <c r="AB166" s="49">
        <f t="shared" si="83"/>
        <v>0.23816297836102351</v>
      </c>
      <c r="AC166" s="80">
        <f t="shared" si="63"/>
        <v>0.85</v>
      </c>
      <c r="AD166" s="80">
        <f t="shared" si="72"/>
        <v>0.85</v>
      </c>
      <c r="AE166" s="80">
        <f t="shared" si="73"/>
        <v>0.85</v>
      </c>
      <c r="AF166" s="54">
        <f>(Q166-MAX(Q$2:Q165))/MAX(Q$2:Q165)</f>
        <v>-3.2742676317425799E-2</v>
      </c>
      <c r="AG166" s="54">
        <f>(R166-MAX(R$2:R165))/MAX(R$2:R165)</f>
        <v>-7.148729004517454E-2</v>
      </c>
      <c r="AH166" s="54">
        <f>(S166-MAX(S$2:S165))/MAX(S$2:S165)</f>
        <v>-3.1311636587818624E-2</v>
      </c>
      <c r="AI166" s="54">
        <f>(T166-MAX(T$2:T165))/MAX(T$2:T165)</f>
        <v>-3.2651610854354939E-2</v>
      </c>
      <c r="AJ166" s="54">
        <f>(U166-MAX(U$2:U165))/MAX(U$2:U165)</f>
        <v>-4.1441311897456957E-2</v>
      </c>
      <c r="AK166" s="54">
        <f t="shared" si="74"/>
        <v>1.3026242103236838</v>
      </c>
      <c r="AL166" s="71">
        <f t="shared" si="64"/>
        <v>1894.6249999999786</v>
      </c>
      <c r="AM166" s="49">
        <f t="shared" si="65"/>
        <v>1.3026242103236838</v>
      </c>
      <c r="AN166" s="49">
        <f t="shared" si="66"/>
        <v>2.8331373001014097</v>
      </c>
      <c r="AO166" s="49">
        <f t="shared" si="67"/>
        <v>2.1463412358868035</v>
      </c>
      <c r="AP166" s="49">
        <f t="shared" si="68"/>
        <v>2.2482200577858276</v>
      </c>
      <c r="AQ166" s="49">
        <f t="shared" si="69"/>
        <v>2.5662805444437335</v>
      </c>
      <c r="AS166" s="49">
        <f t="shared" si="75"/>
        <v>-0.26685675565767619</v>
      </c>
      <c r="AT166" s="49">
        <f t="shared" si="70"/>
        <v>0.31806048665790598</v>
      </c>
      <c r="AU166" s="54">
        <f>(AM166-MAX(AM$3:AM166))/MAX(AM$3:AM166)</f>
        <v>-0.52567804078923319</v>
      </c>
      <c r="AV166" s="54">
        <f>(AN166-MAX(AN$3:AN166))/MAX(AN$3:AN166)</f>
        <v>-0.41194967343523747</v>
      </c>
      <c r="AW166" s="54">
        <f>(AO166-MAX(AO$3:AO166))/MAX(AO$3:AO166)</f>
        <v>-0.45117223179771654</v>
      </c>
      <c r="AX166" s="54">
        <f>(AP166-MAX(AP$3:AP166))/MAX(AP$3:AP166)</f>
        <v>-0.44464717585299196</v>
      </c>
      <c r="AY166" s="54">
        <f>(AQ166-MAX(AQ$3:AQ166))/MAX(AQ$3:AQ166)</f>
        <v>-0.4250654272722128</v>
      </c>
    </row>
    <row r="167" spans="1:51">
      <c r="A167" s="49">
        <f>Data!F293</f>
        <v>1894.7083333333119</v>
      </c>
      <c r="B167" s="53">
        <f t="shared" si="61"/>
        <v>0.504</v>
      </c>
      <c r="C167" s="50">
        <f>1/Data!N293</f>
        <v>6.052420457267401E-2</v>
      </c>
      <c r="D167" s="50">
        <f>Data!H293/100</f>
        <v>3.5400000000000001E-2</v>
      </c>
      <c r="E167">
        <f>Data!K294/Data!K293</f>
        <v>1.0005744484068066</v>
      </c>
      <c r="F167">
        <f>Data!T294/Data!T293</f>
        <v>1.0333254362787756</v>
      </c>
      <c r="G167" s="49">
        <f>Data!E296</f>
        <v>6.5650523969999997</v>
      </c>
      <c r="H167" s="52">
        <v>0</v>
      </c>
      <c r="I167" s="52">
        <v>1</v>
      </c>
      <c r="J167" s="52">
        <v>0.6</v>
      </c>
      <c r="K167" s="54">
        <f t="shared" si="71"/>
        <v>0.66261227030770231</v>
      </c>
      <c r="L167" s="54">
        <f t="shared" si="84"/>
        <v>0.85</v>
      </c>
      <c r="M167" s="53">
        <f t="shared" si="85"/>
        <v>0.85</v>
      </c>
      <c r="N167" s="54" cm="1">
        <f t="array" ref="N167">stock_min(C167,O167)</f>
        <v>0.85</v>
      </c>
      <c r="O167" s="54" cm="1">
        <f t="array" ref="O167">stock_max(C167,D167)</f>
        <v>0.85</v>
      </c>
      <c r="P167" s="49">
        <f t="shared" si="62"/>
        <v>1894.7083333333119</v>
      </c>
      <c r="Q167" s="49">
        <f t="shared" si="76"/>
        <v>0.43450533196897478</v>
      </c>
      <c r="R167" s="49">
        <f t="shared" si="77"/>
        <v>0.30532671818995083</v>
      </c>
      <c r="S167" s="59">
        <f t="shared" si="58"/>
        <v>0.34131984622427469</v>
      </c>
      <c r="T167" s="59">
        <f t="shared" si="59"/>
        <v>0.33465045403146765</v>
      </c>
      <c r="U167" s="59">
        <f t="shared" si="60"/>
        <v>0.28172917838456635</v>
      </c>
      <c r="V167" s="59"/>
      <c r="W167" s="49">
        <f t="shared" si="78"/>
        <v>0.13652793848970987</v>
      </c>
      <c r="X167" s="49">
        <f t="shared" si="79"/>
        <v>0.20479190773456482</v>
      </c>
      <c r="Y167" s="49">
        <f t="shared" si="80"/>
        <v>0.1129069569261735</v>
      </c>
      <c r="Z167" s="49">
        <f t="shared" si="81"/>
        <v>0.22174349710529415</v>
      </c>
      <c r="AA167" s="49">
        <f t="shared" si="82"/>
        <v>4.2259376757684958E-2</v>
      </c>
      <c r="AB167" s="49">
        <f t="shared" si="83"/>
        <v>0.23946980162688139</v>
      </c>
      <c r="AC167" s="80">
        <f t="shared" si="63"/>
        <v>0.85</v>
      </c>
      <c r="AD167" s="80">
        <f t="shared" si="72"/>
        <v>0.85</v>
      </c>
      <c r="AE167" s="80">
        <f t="shared" si="73"/>
        <v>0.85</v>
      </c>
      <c r="AF167" s="54">
        <f>(Q167-MAX(Q$2:Q166))/MAX(Q$2:Q166)</f>
        <v>-5.0840401186316481E-4</v>
      </c>
      <c r="AG167" s="54">
        <f>(R167-MAX(R$2:R166))/MAX(R$2:R166)</f>
        <v>-7.0953907398241339E-2</v>
      </c>
      <c r="AH167" s="54">
        <f>(S167-MAX(S$2:S166))/MAX(S$2:S166)</f>
        <v>-1.8064974764032331E-2</v>
      </c>
      <c r="AI167" s="54">
        <f>(T167-MAX(T$2:T166))/MAX(T$2:T166)</f>
        <v>-2.1406930833792068E-2</v>
      </c>
      <c r="AJ167" s="54">
        <f>(U167-MAX(U$2:U166))/MAX(U$2:U166)</f>
        <v>-3.6181607790953335E-2</v>
      </c>
      <c r="AK167" s="54">
        <f t="shared" si="74"/>
        <v>1.2768782377501773</v>
      </c>
      <c r="AL167" s="71">
        <f t="shared" si="64"/>
        <v>1894.7083333333119</v>
      </c>
      <c r="AM167" s="49">
        <f t="shared" si="65"/>
        <v>1.2768782377501773</v>
      </c>
      <c r="AN167" s="49">
        <f t="shared" si="66"/>
        <v>2.8728875665371771</v>
      </c>
      <c r="AO167" s="49">
        <f t="shared" si="67"/>
        <v>2.1468785781725068</v>
      </c>
      <c r="AP167" s="49">
        <f t="shared" si="68"/>
        <v>2.2535793740776784</v>
      </c>
      <c r="AQ167" s="49">
        <f t="shared" si="69"/>
        <v>2.5889173212838337</v>
      </c>
      <c r="AS167" s="49">
        <f t="shared" si="75"/>
        <v>-0.28397024525334347</v>
      </c>
      <c r="AT167" s="49">
        <f t="shared" si="70"/>
        <v>0.33533794720615528</v>
      </c>
      <c r="AU167" s="54">
        <f>(AM167-MAX(AM$3:AM167))/MAX(AM$3:AM167)</f>
        <v>-0.53505287050302897</v>
      </c>
      <c r="AV167" s="54">
        <f>(AN167-MAX(AN$3:AN167))/MAX(AN$3:AN167)</f>
        <v>-0.4036990471215206</v>
      </c>
      <c r="AW167" s="54">
        <f>(AO167-MAX(AO$3:AO167))/MAX(AO$3:AO167)</f>
        <v>-0.45103483129378341</v>
      </c>
      <c r="AX167" s="54">
        <f>(AP167-MAX(AP$3:AP167))/MAX(AP$3:AP167)</f>
        <v>-0.44332332348904335</v>
      </c>
      <c r="AY167" s="54">
        <f>(AQ167-MAX(AQ$3:AQ167))/MAX(AQ$3:AQ167)</f>
        <v>-0.41999401540000919</v>
      </c>
    </row>
    <row r="168" spans="1:51">
      <c r="A168" s="49">
        <f>Data!F294</f>
        <v>1894.7916666666451</v>
      </c>
      <c r="B168" s="53">
        <f t="shared" si="61"/>
        <v>0.502</v>
      </c>
      <c r="C168" s="50">
        <f>1/Data!N294</f>
        <v>6.0595395061076307E-2</v>
      </c>
      <c r="D168" s="50">
        <f>Data!H294/100</f>
        <v>3.5200000000000002E-2</v>
      </c>
      <c r="E168">
        <f>Data!K295/Data!K294</f>
        <v>1.0040956221198156</v>
      </c>
      <c r="F168">
        <f>Data!T295/Data!T294</f>
        <v>1.0046070273022971</v>
      </c>
      <c r="G168" s="49">
        <f>Data!E297</f>
        <v>6.5650523969999997</v>
      </c>
      <c r="H168" s="52">
        <v>0</v>
      </c>
      <c r="I168" s="52">
        <v>1</v>
      </c>
      <c r="J168" s="52">
        <v>0.6</v>
      </c>
      <c r="K168" s="54">
        <f t="shared" si="71"/>
        <v>0.66261227030770231</v>
      </c>
      <c r="L168" s="54">
        <f t="shared" si="84"/>
        <v>0.85</v>
      </c>
      <c r="M168" s="53">
        <f t="shared" si="85"/>
        <v>0.85</v>
      </c>
      <c r="N168" s="54" cm="1">
        <f t="array" ref="N168">stock_min(C168,O168)</f>
        <v>0.85</v>
      </c>
      <c r="O168" s="54" cm="1">
        <f t="array" ref="O168">stock_max(C168,D168)</f>
        <v>0.85</v>
      </c>
      <c r="P168" s="49">
        <f t="shared" si="62"/>
        <v>1894.7916666666451</v>
      </c>
      <c r="Q168" s="49">
        <f t="shared" si="76"/>
        <v>0.4365071098963495</v>
      </c>
      <c r="R168" s="49">
        <f t="shared" si="77"/>
        <v>0.30657722105074031</v>
      </c>
      <c r="S168" s="59">
        <f t="shared" si="58"/>
        <v>0.34278758443170004</v>
      </c>
      <c r="T168" s="59">
        <f t="shared" si="59"/>
        <v>0.33607879703631555</v>
      </c>
      <c r="U168" s="59">
        <f t="shared" si="60"/>
        <v>0.28290464630363799</v>
      </c>
      <c r="V168" s="59"/>
      <c r="W168" s="49">
        <f t="shared" si="78"/>
        <v>0.13711503377268003</v>
      </c>
      <c r="X168" s="49">
        <f t="shared" si="79"/>
        <v>0.20567255065902001</v>
      </c>
      <c r="Y168" s="49">
        <f t="shared" si="80"/>
        <v>0.11338886232980101</v>
      </c>
      <c r="Z168" s="49">
        <f t="shared" si="81"/>
        <v>0.22268993470651455</v>
      </c>
      <c r="AA168" s="49">
        <f t="shared" si="82"/>
        <v>4.2435696945545706E-2</v>
      </c>
      <c r="AB168" s="49">
        <f t="shared" si="83"/>
        <v>0.24046894935809229</v>
      </c>
      <c r="AC168" s="80">
        <f t="shared" si="63"/>
        <v>0.85</v>
      </c>
      <c r="AD168" s="80">
        <f t="shared" si="72"/>
        <v>0.85</v>
      </c>
      <c r="AE168" s="80">
        <f t="shared" si="73"/>
        <v>0.85</v>
      </c>
      <c r="AF168" s="54">
        <f>(Q168-MAX(Q$2:Q167))/MAX(Q$2:Q167)</f>
        <v>4.0962810592706459E-3</v>
      </c>
      <c r="AG168" s="54">
        <f>(R168-MAX(R$2:R167))/MAX(R$2:R167)</f>
        <v>-6.7148885671053274E-2</v>
      </c>
      <c r="AH168" s="54">
        <f>(S168-MAX(S$2:S167))/MAX(S$2:S167)</f>
        <v>-1.3842473290147903E-2</v>
      </c>
      <c r="AI168" s="54">
        <f>(T168-MAX(T$2:T167))/MAX(T$2:T167)</f>
        <v>-1.7230135171041362E-2</v>
      </c>
      <c r="AJ168" s="54">
        <f>(U168-MAX(U$2:U167))/MAX(U$2:U167)</f>
        <v>-3.2160236606224801E-2</v>
      </c>
      <c r="AK168" s="54">
        <f t="shared" si="74"/>
        <v>1.262308814942622</v>
      </c>
      <c r="AL168" s="71">
        <f t="shared" si="64"/>
        <v>1894.7916666666451</v>
      </c>
      <c r="AM168" s="49">
        <f t="shared" si="65"/>
        <v>1.262308814942622</v>
      </c>
      <c r="AN168" s="49">
        <f t="shared" si="66"/>
        <v>2.846183673270605</v>
      </c>
      <c r="AO168" s="49">
        <f t="shared" si="67"/>
        <v>2.1251061839010368</v>
      </c>
      <c r="AP168" s="49">
        <f t="shared" si="68"/>
        <v>2.231023359350095</v>
      </c>
      <c r="AQ168" s="49">
        <f t="shared" si="69"/>
        <v>2.5640312626259467</v>
      </c>
      <c r="AS168" s="49">
        <f t="shared" si="75"/>
        <v>-0.28215241064465824</v>
      </c>
      <c r="AT168" s="49">
        <f t="shared" si="70"/>
        <v>0.33300790327585172</v>
      </c>
      <c r="AU168" s="54">
        <f>(AM168-MAX(AM$3:AM168))/MAX(AM$3:AM168)</f>
        <v>-0.54035800541137868</v>
      </c>
      <c r="AV168" s="54">
        <f>(AN168-MAX(AN$3:AN168))/MAX(AN$3:AN168)</f>
        <v>-0.4092417481954842</v>
      </c>
      <c r="AW168" s="54">
        <f>(AO168-MAX(AO$3:AO168))/MAX(AO$3:AO168)</f>
        <v>-0.45660211684774799</v>
      </c>
      <c r="AX168" s="54">
        <f>(AP168-MAX(AP$3:AP168))/MAX(AP$3:AP168)</f>
        <v>-0.44889508521987753</v>
      </c>
      <c r="AY168" s="54">
        <f>(AQ168-MAX(AQ$3:AQ168))/MAX(AQ$3:AQ168)</f>
        <v>-0.42556934329326263</v>
      </c>
    </row>
    <row r="169" spans="1:51">
      <c r="A169" s="49">
        <f>Data!F295</f>
        <v>1894.8749999999784</v>
      </c>
      <c r="B169" s="53">
        <f t="shared" si="61"/>
        <v>0.50600000000000001</v>
      </c>
      <c r="C169" s="50">
        <f>1/Data!N295</f>
        <v>6.0449315722932891E-2</v>
      </c>
      <c r="D169" s="50">
        <f>Data!H295/100</f>
        <v>3.5000000000000003E-2</v>
      </c>
      <c r="E169">
        <f>Data!K296/Data!K295</f>
        <v>1.0092325750013138</v>
      </c>
      <c r="F169">
        <f>Data!T296/Data!T295</f>
        <v>1.019150519923897</v>
      </c>
      <c r="G169" s="49">
        <f>Data!E298</f>
        <v>6.5650523969999997</v>
      </c>
      <c r="H169" s="52">
        <v>0</v>
      </c>
      <c r="I169" s="52">
        <v>1</v>
      </c>
      <c r="J169" s="52">
        <v>0.6</v>
      </c>
      <c r="K169" s="54">
        <f t="shared" si="71"/>
        <v>0.66261227030770231</v>
      </c>
      <c r="L169" s="54">
        <f t="shared" si="84"/>
        <v>0.85</v>
      </c>
      <c r="M169" s="53">
        <f t="shared" si="85"/>
        <v>0.85</v>
      </c>
      <c r="N169" s="54" cm="1">
        <f t="array" ref="N169">stock_min(C169,O169)</f>
        <v>0.85</v>
      </c>
      <c r="O169" s="54" cm="1">
        <f t="array" ref="O169">stock_max(C169,D169)</f>
        <v>0.85</v>
      </c>
      <c r="P169" s="49">
        <f t="shared" si="62"/>
        <v>1894.8749999999784</v>
      </c>
      <c r="Q169" s="49">
        <f t="shared" si="76"/>
        <v>0.44486644800134229</v>
      </c>
      <c r="R169" s="49">
        <f t="shared" si="77"/>
        <v>0.30940771823778562</v>
      </c>
      <c r="S169" s="59">
        <f t="shared" si="58"/>
        <v>0.34731229586750045</v>
      </c>
      <c r="T169" s="59">
        <f t="shared" si="59"/>
        <v>0.34030625422772598</v>
      </c>
      <c r="U169" s="59">
        <f t="shared" si="60"/>
        <v>0.28593745957391381</v>
      </c>
      <c r="V169" s="59"/>
      <c r="W169" s="49">
        <f t="shared" si="78"/>
        <v>0.13892491834700019</v>
      </c>
      <c r="X169" s="49">
        <f t="shared" si="79"/>
        <v>0.20838737752050027</v>
      </c>
      <c r="Y169" s="49">
        <f t="shared" si="80"/>
        <v>0.11481515451398235</v>
      </c>
      <c r="Z169" s="49">
        <f t="shared" si="81"/>
        <v>0.22549109971374362</v>
      </c>
      <c r="AA169" s="49">
        <f t="shared" si="82"/>
        <v>4.2890618936087081E-2</v>
      </c>
      <c r="AB169" s="49">
        <f t="shared" si="83"/>
        <v>0.24304684063782672</v>
      </c>
      <c r="AC169" s="80">
        <f t="shared" si="63"/>
        <v>0.85</v>
      </c>
      <c r="AD169" s="80">
        <f t="shared" si="72"/>
        <v>0.85</v>
      </c>
      <c r="AE169" s="80">
        <f t="shared" si="73"/>
        <v>0.85</v>
      </c>
      <c r="AF169" s="54">
        <f>(Q169-MAX(Q$2:Q168))/MAX(Q$2:Q168)</f>
        <v>1.9150519923897109E-2</v>
      </c>
      <c r="AG169" s="54">
        <f>(R169-MAX(R$2:R168))/MAX(R$2:R168)</f>
        <v>-5.8536267792952151E-2</v>
      </c>
      <c r="AH169" s="54">
        <f>(S169-MAX(S$2:S168))/MAX(S$2:S168)</f>
        <v>-8.2543754772946816E-4</v>
      </c>
      <c r="AI169" s="54">
        <f>(T169-MAX(T$2:T168))/MAX(T$2:T168)</f>
        <v>-4.868101120664459E-3</v>
      </c>
      <c r="AJ169" s="54">
        <f>(U169-MAX(U$2:U168))/MAX(U$2:U168)</f>
        <v>-2.1784736181354229E-2</v>
      </c>
      <c r="AK169" s="54">
        <f t="shared" si="74"/>
        <v>1.2545838708998269</v>
      </c>
      <c r="AL169" s="71">
        <f t="shared" si="64"/>
        <v>1894.8749999999784</v>
      </c>
      <c r="AM169" s="49">
        <f t="shared" si="65"/>
        <v>1.2545838708998269</v>
      </c>
      <c r="AN169" s="49">
        <f t="shared" si="66"/>
        <v>2.7386702294744647</v>
      </c>
      <c r="AO169" s="49">
        <f t="shared" si="67"/>
        <v>2.0718972021413697</v>
      </c>
      <c r="AP169" s="49">
        <f t="shared" si="68"/>
        <v>2.1707292668730398</v>
      </c>
      <c r="AQ169" s="49">
        <f t="shared" si="69"/>
        <v>2.479452183617465</v>
      </c>
      <c r="AS169" s="49">
        <f t="shared" si="75"/>
        <v>-0.2592180458569997</v>
      </c>
      <c r="AT169" s="49">
        <f t="shared" si="70"/>
        <v>0.3087229167444252</v>
      </c>
      <c r="AU169" s="54">
        <f>(AM169-MAX(AM$3:AM169))/MAX(AM$3:AM169)</f>
        <v>-0.54317087389956809</v>
      </c>
      <c r="AV169" s="54">
        <f>(AN169-MAX(AN$3:AN169))/MAX(AN$3:AN169)</f>
        <v>-0.43155740361118167</v>
      </c>
      <c r="AW169" s="54">
        <f>(AO169-MAX(AO$3:AO169))/MAX(AO$3:AO169)</f>
        <v>-0.47020785959694716</v>
      </c>
      <c r="AX169" s="54">
        <f>(AP169-MAX(AP$3:AP169))/MAX(AP$3:AP169)</f>
        <v>-0.46378886504385569</v>
      </c>
      <c r="AY169" s="54">
        <f>(AQ169-MAX(AQ$3:AQ169))/MAX(AQ$3:AQ169)</f>
        <v>-0.44451794840844955</v>
      </c>
    </row>
    <row r="170" spans="1:51">
      <c r="A170" s="49">
        <f>Data!F296</f>
        <v>1894.9583333333117</v>
      </c>
      <c r="B170" s="53">
        <f t="shared" si="61"/>
        <v>0.51400000000000001</v>
      </c>
      <c r="C170" s="50">
        <f>1/Data!N296</f>
        <v>5.9979128461314736E-2</v>
      </c>
      <c r="D170" s="50">
        <f>Data!H296/100</f>
        <v>3.4800000000000005E-2</v>
      </c>
      <c r="E170">
        <f>Data!K297/Data!K296</f>
        <v>0.99240891472868231</v>
      </c>
      <c r="F170">
        <f>Data!T297/Data!T296</f>
        <v>1.0045768449299304</v>
      </c>
      <c r="G170" s="49">
        <f>Data!E299</f>
        <v>6.5650523969999997</v>
      </c>
      <c r="H170" s="52">
        <v>0</v>
      </c>
      <c r="I170" s="52">
        <v>1</v>
      </c>
      <c r="J170" s="52">
        <v>0.6</v>
      </c>
      <c r="K170" s="54">
        <f t="shared" si="71"/>
        <v>0.66261227030770231</v>
      </c>
      <c r="L170" s="54">
        <f t="shared" si="84"/>
        <v>0.85</v>
      </c>
      <c r="M170" s="53">
        <f t="shared" si="85"/>
        <v>0.85</v>
      </c>
      <c r="N170" s="54" cm="1">
        <f t="array" ref="N170">stock_min(C170,O170)</f>
        <v>0.85</v>
      </c>
      <c r="O170" s="54" cm="1">
        <f t="array" ref="O170">stock_max(C170,D170)</f>
        <v>0.85</v>
      </c>
      <c r="P170" s="49">
        <f t="shared" si="62"/>
        <v>1894.9583333333117</v>
      </c>
      <c r="Q170" s="49">
        <f t="shared" si="76"/>
        <v>0.44690253274837338</v>
      </c>
      <c r="R170" s="49">
        <f t="shared" si="77"/>
        <v>0.30705897786503877</v>
      </c>
      <c r="S170" s="59">
        <f t="shared" si="58"/>
        <v>0.34636624732345356</v>
      </c>
      <c r="T170" s="59">
        <f t="shared" si="59"/>
        <v>0.33912002321969226</v>
      </c>
      <c r="U170" s="59">
        <f t="shared" si="60"/>
        <v>0.28428877399352692</v>
      </c>
      <c r="V170" s="59"/>
      <c r="W170" s="49">
        <f t="shared" si="78"/>
        <v>0.13854649892938142</v>
      </c>
      <c r="X170" s="49">
        <f t="shared" si="79"/>
        <v>0.20781974839407213</v>
      </c>
      <c r="Y170" s="49">
        <f t="shared" si="80"/>
        <v>0.11441493472729125</v>
      </c>
      <c r="Z170" s="49">
        <f t="shared" si="81"/>
        <v>0.22470508849240101</v>
      </c>
      <c r="AA170" s="49">
        <f t="shared" si="82"/>
        <v>4.2643316099029042E-2</v>
      </c>
      <c r="AB170" s="49">
        <f t="shared" si="83"/>
        <v>0.24164545789449787</v>
      </c>
      <c r="AC170" s="80">
        <f t="shared" si="63"/>
        <v>0.85</v>
      </c>
      <c r="AD170" s="80">
        <f t="shared" si="72"/>
        <v>0.85</v>
      </c>
      <c r="AE170" s="80">
        <f t="shared" si="73"/>
        <v>0.85</v>
      </c>
      <c r="AF170" s="54">
        <f>(Q170-MAX(Q$2:Q169))/MAX(Q$2:Q169)</f>
        <v>4.5768449299304174E-3</v>
      </c>
      <c r="AG170" s="54">
        <f>(R170-MAX(R$2:R169))/MAX(R$2:R169)</f>
        <v>-6.5682999263988795E-2</v>
      </c>
      <c r="AH170" s="54">
        <f>(S170-MAX(S$2:S169))/MAX(S$2:S169)</f>
        <v>-3.5471023183233775E-3</v>
      </c>
      <c r="AI170" s="54">
        <f>(T170-MAX(T$2:T169))/MAX(T$2:T169)</f>
        <v>-8.3369069415066745E-3</v>
      </c>
      <c r="AJ170" s="54">
        <f>(U170-MAX(U$2:U169))/MAX(U$2:U169)</f>
        <v>-2.7425023404914952E-2</v>
      </c>
      <c r="AK170" s="54">
        <f t="shared" si="74"/>
        <v>1.2526006458185901</v>
      </c>
      <c r="AL170" s="71">
        <f t="shared" si="64"/>
        <v>1894.9583333333117</v>
      </c>
      <c r="AM170" s="49">
        <f t="shared" si="65"/>
        <v>1.2526006458185901</v>
      </c>
      <c r="AN170" s="49">
        <f t="shared" si="66"/>
        <v>2.8215943856938801</v>
      </c>
      <c r="AO170" s="49">
        <f t="shared" si="67"/>
        <v>2.1080347850470784</v>
      </c>
      <c r="AP170" s="49">
        <f t="shared" si="68"/>
        <v>2.2129345855362152</v>
      </c>
      <c r="AQ170" s="49">
        <f t="shared" si="69"/>
        <v>2.542555000323782</v>
      </c>
      <c r="AS170" s="49">
        <f t="shared" si="75"/>
        <v>-0.27903938537009809</v>
      </c>
      <c r="AT170" s="49">
        <f t="shared" si="70"/>
        <v>0.32962041478756676</v>
      </c>
      <c r="AU170" s="54">
        <f>(AM170-MAX(AM$3:AM170))/MAX(AM$3:AM170)</f>
        <v>-0.54389302169832154</v>
      </c>
      <c r="AV170" s="54">
        <f>(AN170-MAX(AN$3:AN170))/MAX(AN$3:AN170)</f>
        <v>-0.41434553846677474</v>
      </c>
      <c r="AW170" s="54">
        <f>(AO170-MAX(AO$3:AO170))/MAX(AO$3:AO170)</f>
        <v>-0.46096733966341918</v>
      </c>
      <c r="AX170" s="54">
        <f>(AP170-MAX(AP$3:AP170))/MAX(AP$3:AP170)</f>
        <v>-0.45336335405686501</v>
      </c>
      <c r="AY170" s="54">
        <f>(AQ170-MAX(AQ$3:AQ170))/MAX(AQ$3:AQ170)</f>
        <v>-0.43038076023566141</v>
      </c>
    </row>
    <row r="171" spans="1:51">
      <c r="A171" s="49">
        <f>Data!F297</f>
        <v>1895.0416666666449</v>
      </c>
      <c r="B171" s="53">
        <f t="shared" si="61"/>
        <v>0.505</v>
      </c>
      <c r="C171" s="50">
        <f>1/Data!N297</f>
        <v>6.0516408535362498E-2</v>
      </c>
      <c r="D171" s="50">
        <f>Data!H297/100</f>
        <v>3.4599999999999999E-2</v>
      </c>
      <c r="E171">
        <f>Data!K298/Data!K297</f>
        <v>0.98993529411764702</v>
      </c>
      <c r="F171">
        <f>Data!T298/Data!T297</f>
        <v>1.0019057103862152</v>
      </c>
      <c r="G171" s="49">
        <f>Data!E300</f>
        <v>6.8504834710000004</v>
      </c>
      <c r="H171" s="52">
        <v>0</v>
      </c>
      <c r="I171" s="52">
        <v>1</v>
      </c>
      <c r="J171" s="52">
        <v>0.6</v>
      </c>
      <c r="K171" s="54">
        <f t="shared" si="71"/>
        <v>0.66261227030770231</v>
      </c>
      <c r="L171" s="54">
        <f t="shared" si="84"/>
        <v>0.85</v>
      </c>
      <c r="M171" s="53">
        <f t="shared" si="85"/>
        <v>0.85</v>
      </c>
      <c r="N171" s="54" cm="1">
        <f t="array" ref="N171">stock_min(C171,O171)</f>
        <v>0.85</v>
      </c>
      <c r="O171" s="54" cm="1">
        <f t="array" ref="O171">stock_max(C171,D171)</f>
        <v>0.85</v>
      </c>
      <c r="P171" s="49">
        <f t="shared" si="62"/>
        <v>1895.0416666666449</v>
      </c>
      <c r="Q171" s="49">
        <f t="shared" si="76"/>
        <v>0.44775419954665785</v>
      </c>
      <c r="R171" s="49">
        <f t="shared" si="77"/>
        <v>0.30396851956429122</v>
      </c>
      <c r="S171" s="59">
        <f t="shared" si="58"/>
        <v>0.34453863218130609</v>
      </c>
      <c r="T171" s="59">
        <f t="shared" si="59"/>
        <v>0.3370764743231961</v>
      </c>
      <c r="U171" s="59">
        <f t="shared" si="60"/>
        <v>0.28193794934240485</v>
      </c>
      <c r="V171" s="59"/>
      <c r="W171" s="49">
        <f t="shared" si="78"/>
        <v>0.13781545287252245</v>
      </c>
      <c r="X171" s="49">
        <f t="shared" si="79"/>
        <v>0.20672317930878364</v>
      </c>
      <c r="Y171" s="49">
        <f t="shared" si="80"/>
        <v>0.11372546640458721</v>
      </c>
      <c r="Z171" s="49">
        <f t="shared" si="81"/>
        <v>0.2233510079186089</v>
      </c>
      <c r="AA171" s="49">
        <f t="shared" si="82"/>
        <v>4.2290692401360734E-2</v>
      </c>
      <c r="AB171" s="49">
        <f t="shared" si="83"/>
        <v>0.23964725694104411</v>
      </c>
      <c r="AC171" s="80">
        <f t="shared" si="63"/>
        <v>0.85</v>
      </c>
      <c r="AD171" s="80">
        <f t="shared" si="72"/>
        <v>0.85</v>
      </c>
      <c r="AE171" s="80">
        <f t="shared" si="73"/>
        <v>0.85</v>
      </c>
      <c r="AF171" s="54">
        <f>(Q171-MAX(Q$2:Q170))/MAX(Q$2:Q170)</f>
        <v>1.9057103862152303E-3</v>
      </c>
      <c r="AG171" s="54">
        <f>(R171-MAX(R$2:R170))/MAX(R$2:R170)</f>
        <v>-7.5086625077278937E-2</v>
      </c>
      <c r="AH171" s="54">
        <f>(S171-MAX(S$2:S170))/MAX(S$2:S170)</f>
        <v>-8.8049252681995805E-3</v>
      </c>
      <c r="AI171" s="54">
        <f>(T171-MAX(T$2:T170))/MAX(T$2:T170)</f>
        <v>-1.4312702768233243E-2</v>
      </c>
      <c r="AJ171" s="54">
        <f>(U171-MAX(U$2:U170))/MAX(U$2:U170)</f>
        <v>-3.5467385394545463E-2</v>
      </c>
      <c r="AK171" s="54">
        <f t="shared" si="74"/>
        <v>1.2687993651717158</v>
      </c>
      <c r="AL171" s="71">
        <f t="shared" si="64"/>
        <v>1895.0416666666449</v>
      </c>
      <c r="AM171" s="49">
        <f t="shared" si="65"/>
        <v>1.2687993651717158</v>
      </c>
      <c r="AN171" s="49">
        <f t="shared" si="66"/>
        <v>2.8538227957357636</v>
      </c>
      <c r="AO171" s="49">
        <f t="shared" si="67"/>
        <v>2.1333953351511625</v>
      </c>
      <c r="AP171" s="49">
        <f t="shared" si="68"/>
        <v>2.239347247429369</v>
      </c>
      <c r="AQ171" s="49">
        <f t="shared" si="69"/>
        <v>2.572178009233522</v>
      </c>
      <c r="AS171" s="49">
        <f t="shared" si="75"/>
        <v>-0.28164478650224156</v>
      </c>
      <c r="AT171" s="49">
        <f t="shared" si="70"/>
        <v>0.33283076180415305</v>
      </c>
      <c r="AU171" s="54">
        <f>(AM171-MAX(AM$3:AM171))/MAX(AM$3:AM171)</f>
        <v>-0.53799461428397544</v>
      </c>
      <c r="AV171" s="54">
        <f>(AN171-MAX(AN$3:AN171))/MAX(AN$3:AN171)</f>
        <v>-0.40765616021139889</v>
      </c>
      <c r="AW171" s="54">
        <f>(AO171-MAX(AO$3:AO171))/MAX(AO$3:AO171)</f>
        <v>-0.45448254876377647</v>
      </c>
      <c r="AX171" s="54">
        <f>(AP171-MAX(AP$3:AP171))/MAX(AP$3:AP171)</f>
        <v>-0.44683892762235966</v>
      </c>
      <c r="AY171" s="54">
        <f>(AQ171-MAX(AQ$3:AQ171))/MAX(AQ$3:AQ171)</f>
        <v>-0.42374419354878562</v>
      </c>
    </row>
    <row r="172" spans="1:51">
      <c r="A172" s="49">
        <f>Data!F298</f>
        <v>1895.1249999999782</v>
      </c>
      <c r="B172" s="53">
        <f t="shared" si="61"/>
        <v>0.49199999999999999</v>
      </c>
      <c r="C172" s="50">
        <f>1/Data!N298</f>
        <v>6.1232346181311265E-2</v>
      </c>
      <c r="D172" s="50">
        <f>Data!H298/100</f>
        <v>3.4716666666666667E-2</v>
      </c>
      <c r="E172">
        <f>Data!K299/Data!K298</f>
        <v>1.004077167859984</v>
      </c>
      <c r="F172">
        <f>Data!T299/Data!T298</f>
        <v>1.0019159687965034</v>
      </c>
      <c r="G172" s="49">
        <f>Data!E301</f>
        <v>6.9456325620000001</v>
      </c>
      <c r="H172" s="52">
        <v>0</v>
      </c>
      <c r="I172" s="52">
        <v>1</v>
      </c>
      <c r="J172" s="52">
        <v>0.6</v>
      </c>
      <c r="K172" s="54">
        <f t="shared" si="71"/>
        <v>0.66261227030770231</v>
      </c>
      <c r="L172" s="54">
        <f t="shared" si="84"/>
        <v>0.85</v>
      </c>
      <c r="M172" s="53">
        <f t="shared" si="85"/>
        <v>0.85</v>
      </c>
      <c r="N172" s="54" cm="1">
        <f t="array" ref="N172">stock_min(C172,O172)</f>
        <v>0.85</v>
      </c>
      <c r="O172" s="54" cm="1">
        <f t="array" ref="O172">stock_max(C172,D172)</f>
        <v>0.85</v>
      </c>
      <c r="P172" s="49">
        <f t="shared" si="62"/>
        <v>1895.1249999999782</v>
      </c>
      <c r="Q172" s="49">
        <f t="shared" si="76"/>
        <v>0.4486120826214926</v>
      </c>
      <c r="R172" s="49">
        <f t="shared" si="77"/>
        <v>0.30520785024270569</v>
      </c>
      <c r="S172" s="59">
        <f t="shared" si="58"/>
        <v>0.3456455273912773</v>
      </c>
      <c r="T172" s="59">
        <f t="shared" si="59"/>
        <v>0.33820500831917588</v>
      </c>
      <c r="U172" s="59">
        <f t="shared" si="60"/>
        <v>0.28299605908316172</v>
      </c>
      <c r="V172" s="59"/>
      <c r="W172" s="49">
        <f t="shared" si="78"/>
        <v>0.13825821095651092</v>
      </c>
      <c r="X172" s="49">
        <f t="shared" si="79"/>
        <v>0.20738731643476638</v>
      </c>
      <c r="Y172" s="49">
        <f t="shared" si="80"/>
        <v>0.1141062199273714</v>
      </c>
      <c r="Z172" s="49">
        <f t="shared" si="81"/>
        <v>0.22409878839180447</v>
      </c>
      <c r="AA172" s="49">
        <f t="shared" si="82"/>
        <v>4.2449408862474267E-2</v>
      </c>
      <c r="AB172" s="49">
        <f t="shared" si="83"/>
        <v>0.24054665022068747</v>
      </c>
      <c r="AC172" s="80">
        <f t="shared" si="63"/>
        <v>0.85</v>
      </c>
      <c r="AD172" s="80">
        <f t="shared" si="72"/>
        <v>0.85</v>
      </c>
      <c r="AE172" s="80">
        <f t="shared" si="73"/>
        <v>0.85</v>
      </c>
      <c r="AF172" s="54">
        <f>(Q172-MAX(Q$2:Q171))/MAX(Q$2:Q171)</f>
        <v>1.9159687965034E-3</v>
      </c>
      <c r="AG172" s="54">
        <f>(R172-MAX(R$2:R171))/MAX(R$2:R171)</f>
        <v>-7.1315597991774601E-2</v>
      </c>
      <c r="AH172" s="54">
        <f>(S172-MAX(S$2:S171))/MAX(S$2:S171)</f>
        <v>-5.6205245134234713E-3</v>
      </c>
      <c r="AI172" s="54">
        <f>(T172-MAX(T$2:T171))/MAX(T$2:T171)</f>
        <v>-1.1012615965779906E-2</v>
      </c>
      <c r="AJ172" s="54">
        <f>(U172-MAX(U$2:U171))/MAX(U$2:U171)</f>
        <v>-3.1847506065877072E-2</v>
      </c>
      <c r="AK172" s="54">
        <f t="shared" si="74"/>
        <v>1.2853072671266805</v>
      </c>
      <c r="AL172" s="71">
        <f t="shared" si="64"/>
        <v>1895.1249999999782</v>
      </c>
      <c r="AM172" s="49">
        <f t="shared" si="65"/>
        <v>1.2853072671266805</v>
      </c>
      <c r="AN172" s="49">
        <f t="shared" si="66"/>
        <v>2.9585537928301426</v>
      </c>
      <c r="AO172" s="49">
        <f t="shared" si="67"/>
        <v>2.191499642500359</v>
      </c>
      <c r="AP172" s="49">
        <f t="shared" si="68"/>
        <v>2.3036566238917233</v>
      </c>
      <c r="AQ172" s="49">
        <f t="shared" si="69"/>
        <v>2.6574503902163484</v>
      </c>
      <c r="AS172" s="49">
        <f t="shared" si="75"/>
        <v>-0.3011034026137942</v>
      </c>
      <c r="AT172" s="49">
        <f t="shared" si="70"/>
        <v>0.35379376632462511</v>
      </c>
      <c r="AU172" s="54">
        <f>(AM172-MAX(AM$3:AM172))/MAX(AM$3:AM172)</f>
        <v>-0.53198362482463446</v>
      </c>
      <c r="AV172" s="54">
        <f>(AN172-MAX(AN$3:AN172))/MAX(AN$3:AN172)</f>
        <v>-0.38591803370387018</v>
      </c>
      <c r="AW172" s="54">
        <f>(AO172-MAX(AO$3:AO172))/MAX(AO$3:AO172)</f>
        <v>-0.43962505229853088</v>
      </c>
      <c r="AX172" s="54">
        <f>(AP172-MAX(AP$3:AP172))/MAX(AP$3:AP172)</f>
        <v>-0.43095329680351752</v>
      </c>
      <c r="AY172" s="54">
        <f>(AQ172-MAX(AQ$3:AQ172))/MAX(AQ$3:AQ172)</f>
        <v>-0.40464026509014966</v>
      </c>
    </row>
    <row r="173" spans="1:51">
      <c r="A173" s="49">
        <f>Data!F299</f>
        <v>1895.2083333333114</v>
      </c>
      <c r="B173" s="53">
        <f t="shared" si="61"/>
        <v>0.49299999999999999</v>
      </c>
      <c r="C173" s="50">
        <f>1/Data!N299</f>
        <v>6.1107417609413676E-2</v>
      </c>
      <c r="D173" s="50">
        <f>Data!H299/100</f>
        <v>3.4833333333333334E-2</v>
      </c>
      <c r="E173">
        <f>Data!K300/Data!K299</f>
        <v>1.0033785452569768</v>
      </c>
      <c r="F173">
        <f>Data!T300/Data!T299</f>
        <v>0.96018013979814443</v>
      </c>
      <c r="G173" s="49">
        <f>Data!E302</f>
        <v>7.0407735540000003</v>
      </c>
      <c r="H173" s="52">
        <v>0</v>
      </c>
      <c r="I173" s="52">
        <v>1</v>
      </c>
      <c r="J173" s="52">
        <v>0.6</v>
      </c>
      <c r="K173" s="54">
        <f t="shared" si="71"/>
        <v>0.66261227030770231</v>
      </c>
      <c r="L173" s="54">
        <f t="shared" si="84"/>
        <v>0.85</v>
      </c>
      <c r="M173" s="53">
        <f t="shared" si="85"/>
        <v>0.85</v>
      </c>
      <c r="N173" s="54" cm="1">
        <f t="array" ref="N173">stock_min(C173,O173)</f>
        <v>0.85</v>
      </c>
      <c r="O173" s="54" cm="1">
        <f t="array" ref="O173">stock_max(C173,D173)</f>
        <v>0.85</v>
      </c>
      <c r="P173" s="49">
        <f t="shared" si="62"/>
        <v>1895.2083333333114</v>
      </c>
      <c r="Q173" s="49">
        <f t="shared" si="76"/>
        <v>0.43074841220664151</v>
      </c>
      <c r="R173" s="49">
        <f t="shared" si="77"/>
        <v>0.30623900877753529</v>
      </c>
      <c r="S173" s="59">
        <f t="shared" si="58"/>
        <v>0.34084077219352821</v>
      </c>
      <c r="T173" s="59">
        <f t="shared" si="59"/>
        <v>0.33441844249212116</v>
      </c>
      <c r="U173" s="59">
        <f t="shared" si="60"/>
        <v>0.2821184273007914</v>
      </c>
      <c r="V173" s="59"/>
      <c r="W173" s="49">
        <f t="shared" si="78"/>
        <v>0.1363363088774113</v>
      </c>
      <c r="X173" s="49">
        <f t="shared" si="79"/>
        <v>0.20450446331611691</v>
      </c>
      <c r="Y173" s="49">
        <f t="shared" si="80"/>
        <v>0.11282867907965097</v>
      </c>
      <c r="Z173" s="49">
        <f t="shared" si="81"/>
        <v>0.22158976341247019</v>
      </c>
      <c r="AA173" s="49">
        <f t="shared" si="82"/>
        <v>4.2317764095118719E-2</v>
      </c>
      <c r="AB173" s="49">
        <f t="shared" si="83"/>
        <v>0.23980066320567267</v>
      </c>
      <c r="AC173" s="80">
        <f t="shared" si="63"/>
        <v>0.85</v>
      </c>
      <c r="AD173" s="80">
        <f t="shared" si="72"/>
        <v>0.85</v>
      </c>
      <c r="AE173" s="80">
        <f t="shared" si="73"/>
        <v>0.85</v>
      </c>
      <c r="AF173" s="54">
        <f>(Q173-MAX(Q$2:Q172))/MAX(Q$2:Q172)</f>
        <v>-3.9819860201855524E-2</v>
      </c>
      <c r="AG173" s="54">
        <f>(R173-MAX(R$2:R172))/MAX(R$2:R172)</f>
        <v>-6.8177995710141312E-2</v>
      </c>
      <c r="AH173" s="54">
        <f>(S173-MAX(S$2:S172))/MAX(S$2:S172)</f>
        <v>-1.9443211557687284E-2</v>
      </c>
      <c r="AI173" s="54">
        <f>(T173-MAX(T$2:T172))/MAX(T$2:T172)</f>
        <v>-2.2085384670133514E-2</v>
      </c>
      <c r="AJ173" s="54">
        <f>(U173-MAX(U$2:U172))/MAX(U$2:U172)</f>
        <v>-3.4849955646307419E-2</v>
      </c>
      <c r="AK173" s="54">
        <f t="shared" si="74"/>
        <v>1.3315719765826879</v>
      </c>
      <c r="AL173" s="71">
        <f t="shared" si="64"/>
        <v>1895.2083333333114</v>
      </c>
      <c r="AM173" s="49">
        <f t="shared" si="65"/>
        <v>1.3315719765826879</v>
      </c>
      <c r="AN173" s="49">
        <f t="shared" si="66"/>
        <v>3.152509072412963</v>
      </c>
      <c r="AO173" s="49">
        <f t="shared" si="67"/>
        <v>2.3099355434905178</v>
      </c>
      <c r="AP173" s="49">
        <f t="shared" si="68"/>
        <v>2.4323669784718134</v>
      </c>
      <c r="AQ173" s="49">
        <f t="shared" si="69"/>
        <v>2.8203160431567507</v>
      </c>
      <c r="AS173" s="49">
        <f t="shared" si="75"/>
        <v>-0.3321930292562123</v>
      </c>
      <c r="AT173" s="49">
        <f t="shared" si="70"/>
        <v>0.38794906468493728</v>
      </c>
      <c r="AU173" s="54">
        <f>(AM173-MAX(AM$3:AM173))/MAX(AM$3:AM173)</f>
        <v>-0.5151373483178916</v>
      </c>
      <c r="AV173" s="54">
        <f>(AN173-MAX(AN$3:AN173))/MAX(AN$3:AN173)</f>
        <v>-0.34566037817353112</v>
      </c>
      <c r="AW173" s="54">
        <f>(AO173-MAX(AO$3:AO173))/MAX(AO$3:AO173)</f>
        <v>-0.40934053363549594</v>
      </c>
      <c r="AX173" s="54">
        <f>(AP173-MAX(AP$3:AP173))/MAX(AP$3:AP173)</f>
        <v>-0.39915940782655812</v>
      </c>
      <c r="AY173" s="54">
        <f>(AQ173-MAX(AQ$3:AQ173))/MAX(AQ$3:AQ173)</f>
        <v>-0.36815279111227289</v>
      </c>
    </row>
    <row r="174" spans="1:51">
      <c r="A174" s="49">
        <f>Data!F300</f>
        <v>1895.2916666666447</v>
      </c>
      <c r="B174" s="53">
        <f t="shared" si="61"/>
        <v>0.496</v>
      </c>
      <c r="C174" s="50">
        <f>1/Data!N300</f>
        <v>6.102195733289914E-2</v>
      </c>
      <c r="D174" s="50">
        <f>Data!H300/100</f>
        <v>3.4950000000000002E-2</v>
      </c>
      <c r="E174">
        <f>Data!K301/Data!K300</f>
        <v>1.0442620380028473</v>
      </c>
      <c r="F174">
        <f>Data!T301/Data!T300</f>
        <v>0.98821083091888073</v>
      </c>
      <c r="G174" s="49">
        <f>Data!E303</f>
        <v>6.9456325620000001</v>
      </c>
      <c r="H174" s="52">
        <v>0</v>
      </c>
      <c r="I174" s="52">
        <v>1</v>
      </c>
      <c r="J174" s="52">
        <v>0.6</v>
      </c>
      <c r="K174" s="54">
        <f t="shared" si="71"/>
        <v>0.66261227030770231</v>
      </c>
      <c r="L174" s="54">
        <f t="shared" si="84"/>
        <v>0.85</v>
      </c>
      <c r="M174" s="53">
        <f t="shared" si="85"/>
        <v>0.85</v>
      </c>
      <c r="N174" s="54" cm="1">
        <f t="array" ref="N174">stock_min(C174,O174)</f>
        <v>0.85</v>
      </c>
      <c r="O174" s="54" cm="1">
        <f t="array" ref="O174">stock_max(C174,D174)</f>
        <v>0.85</v>
      </c>
      <c r="P174" s="49">
        <f t="shared" si="62"/>
        <v>1895.2916666666447</v>
      </c>
      <c r="Q174" s="49">
        <f t="shared" si="76"/>
        <v>0.42567024634371375</v>
      </c>
      <c r="R174" s="49">
        <f t="shared" si="77"/>
        <v>0.31979377142200088</v>
      </c>
      <c r="S174" s="59">
        <f t="shared" si="58"/>
        <v>0.34828526472332655</v>
      </c>
      <c r="T174" s="59">
        <f t="shared" si="59"/>
        <v>0.34289630064645654</v>
      </c>
      <c r="U174" s="59">
        <f t="shared" si="60"/>
        <v>0.29223360209265659</v>
      </c>
      <c r="V174" s="59"/>
      <c r="W174" s="49">
        <f t="shared" si="78"/>
        <v>0.13931410588933063</v>
      </c>
      <c r="X174" s="49">
        <f t="shared" si="79"/>
        <v>0.20897115883399592</v>
      </c>
      <c r="Y174" s="49">
        <f t="shared" si="80"/>
        <v>0.11568900439499552</v>
      </c>
      <c r="Z174" s="49">
        <f t="shared" si="81"/>
        <v>0.22720729625146102</v>
      </c>
      <c r="AA174" s="49">
        <f t="shared" si="82"/>
        <v>4.3835040313898496E-2</v>
      </c>
      <c r="AB174" s="49">
        <f t="shared" si="83"/>
        <v>0.2483985617787581</v>
      </c>
      <c r="AC174" s="80">
        <f t="shared" si="63"/>
        <v>0.85</v>
      </c>
      <c r="AD174" s="80">
        <f t="shared" si="72"/>
        <v>0.85</v>
      </c>
      <c r="AE174" s="80">
        <f t="shared" si="73"/>
        <v>0.85</v>
      </c>
      <c r="AF174" s="54">
        <f>(Q174-MAX(Q$2:Q173))/MAX(Q$2:Q173)</f>
        <v>-5.1139586218268578E-2</v>
      </c>
      <c r="AG174" s="54">
        <f>(R174-MAX(R$2:R173))/MAX(R$2:R173)</f>
        <v>-2.693365474437414E-2</v>
      </c>
      <c r="AH174" s="54">
        <f>(S174-MAX(S$2:S173))/MAX(S$2:S173)</f>
        <v>1.9736736336685148E-3</v>
      </c>
      <c r="AI174" s="54">
        <f>(T174-MAX(T$2:T173))/MAX(T$2:T173)</f>
        <v>2.7057761702659593E-3</v>
      </c>
      <c r="AJ174" s="54">
        <f>(U174-MAX(U$2:U173))/MAX(U$2:U173)</f>
        <v>-2.4512145514980142E-4</v>
      </c>
      <c r="AK174" s="54">
        <f t="shared" si="74"/>
        <v>1.3404899923677867</v>
      </c>
      <c r="AL174" s="71">
        <f t="shared" si="64"/>
        <v>1895.2916666666447</v>
      </c>
      <c r="AM174" s="49">
        <f t="shared" si="65"/>
        <v>1.3404899923677867</v>
      </c>
      <c r="AN174" s="49">
        <f t="shared" si="66"/>
        <v>2.932209740725078</v>
      </c>
      <c r="AO174" s="49">
        <f t="shared" si="67"/>
        <v>2.2169431591403304</v>
      </c>
      <c r="AP174" s="49">
        <f t="shared" si="68"/>
        <v>2.3229590968816685</v>
      </c>
      <c r="AQ174" s="49">
        <f t="shared" si="69"/>
        <v>2.6541366511453801</v>
      </c>
      <c r="AS174" s="49">
        <f t="shared" si="75"/>
        <v>-0.2780730895796979</v>
      </c>
      <c r="AT174" s="49">
        <f t="shared" si="70"/>
        <v>0.33117755426371165</v>
      </c>
      <c r="AU174" s="54">
        <f>(AM174-MAX(AM$3:AM174))/MAX(AM$3:AM174)</f>
        <v>-0.51189004899247104</v>
      </c>
      <c r="AV174" s="54">
        <f>(AN174-MAX(AN$3:AN174))/MAX(AN$3:AN174)</f>
        <v>-0.39138604559403439</v>
      </c>
      <c r="AW174" s="54">
        <f>(AO174-MAX(AO$3:AO174))/MAX(AO$3:AO174)</f>
        <v>-0.43311904653427802</v>
      </c>
      <c r="AX174" s="54">
        <f>(AP174-MAX(AP$3:AP174))/MAX(AP$3:AP174)</f>
        <v>-0.42618522134272624</v>
      </c>
      <c r="AY174" s="54">
        <f>(AQ174-MAX(AQ$3:AQ174))/MAX(AQ$3:AQ174)</f>
        <v>-0.40538265592540867</v>
      </c>
    </row>
    <row r="175" spans="1:51">
      <c r="A175" s="49">
        <f>Data!F301</f>
        <v>1895.3749999999779</v>
      </c>
      <c r="B175" s="53">
        <f t="shared" si="61"/>
        <v>0.54299999999999993</v>
      </c>
      <c r="C175" s="50">
        <f>1/Data!N301</f>
        <v>5.8546742614358244E-2</v>
      </c>
      <c r="D175" s="50">
        <f>Data!H301/100</f>
        <v>3.506666666666667E-2</v>
      </c>
      <c r="E175">
        <f>Data!K302/Data!K301</f>
        <v>1.0093125829073299</v>
      </c>
      <c r="F175">
        <f>Data!T302/Data!T301</f>
        <v>0.98840757487572584</v>
      </c>
      <c r="G175" s="49">
        <f>Data!E304</f>
        <v>6.8504834710000004</v>
      </c>
      <c r="H175" s="52">
        <v>0</v>
      </c>
      <c r="I175" s="52">
        <v>1</v>
      </c>
      <c r="J175" s="52">
        <v>0.6</v>
      </c>
      <c r="K175" s="54">
        <f t="shared" si="71"/>
        <v>0.66261227030770231</v>
      </c>
      <c r="L175" s="54">
        <f t="shared" si="84"/>
        <v>0.85</v>
      </c>
      <c r="M175" s="53">
        <f t="shared" si="85"/>
        <v>0.85</v>
      </c>
      <c r="N175" s="54" cm="1">
        <f t="array" ref="N175">stock_min(C175,O175)</f>
        <v>0.85</v>
      </c>
      <c r="O175" s="54" cm="1">
        <f t="array" ref="O175">stock_max(C175,D175)</f>
        <v>0.85</v>
      </c>
      <c r="P175" s="49">
        <f t="shared" si="62"/>
        <v>1895.3749999999779</v>
      </c>
      <c r="Q175" s="49">
        <f t="shared" si="76"/>
        <v>0.42073569588534293</v>
      </c>
      <c r="R175" s="49">
        <f t="shared" si="77"/>
        <v>0.32277187743161601</v>
      </c>
      <c r="S175" s="59">
        <f t="shared" si="58"/>
        <v>0.34861633762393168</v>
      </c>
      <c r="T175" s="59">
        <f t="shared" si="59"/>
        <v>0.3436710713087977</v>
      </c>
      <c r="U175" s="59">
        <f t="shared" si="60"/>
        <v>0.29403867987062438</v>
      </c>
      <c r="V175" s="59"/>
      <c r="W175" s="49">
        <f t="shared" si="78"/>
        <v>0.13944653504957269</v>
      </c>
      <c r="X175" s="49">
        <f t="shared" si="79"/>
        <v>0.20916980257435899</v>
      </c>
      <c r="Y175" s="49">
        <f t="shared" si="80"/>
        <v>0.11595040250979501</v>
      </c>
      <c r="Z175" s="49">
        <f t="shared" si="81"/>
        <v>0.22772066879900271</v>
      </c>
      <c r="AA175" s="49">
        <f t="shared" si="82"/>
        <v>4.4105801980593662E-2</v>
      </c>
      <c r="AB175" s="49">
        <f t="shared" si="83"/>
        <v>0.24993287789003071</v>
      </c>
      <c r="AC175" s="80">
        <f t="shared" si="63"/>
        <v>0.85</v>
      </c>
      <c r="AD175" s="80">
        <f t="shared" si="72"/>
        <v>0.85</v>
      </c>
      <c r="AE175" s="80">
        <f t="shared" si="73"/>
        <v>0.85</v>
      </c>
      <c r="AF175" s="54">
        <f>(Q175-MAX(Q$2:Q174))/MAX(Q$2:Q174)</f>
        <v>-6.2139179518421066E-2</v>
      </c>
      <c r="AG175" s="54">
        <f>(R175-MAX(R$2:R174))/MAX(R$2:R174)</f>
        <v>-1.7871893729848529E-2</v>
      </c>
      <c r="AH175" s="54">
        <f>(S175-MAX(S$2:S174))/MAX(S$2:S174)</f>
        <v>9.5057969468830103E-4</v>
      </c>
      <c r="AI175" s="54">
        <f>(T175-MAX(T$2:T174))/MAX(T$2:T174)</f>
        <v>2.2594897083476847E-3</v>
      </c>
      <c r="AJ175" s="54">
        <f>(U175-MAX(U$2:U174))/MAX(U$2:U174)</f>
        <v>5.9301961734643501E-3</v>
      </c>
      <c r="AK175" s="54">
        <f t="shared" si="74"/>
        <v>1.3626744991919386</v>
      </c>
      <c r="AL175" s="71">
        <f t="shared" si="64"/>
        <v>1895.3749999999779</v>
      </c>
      <c r="AM175" s="49">
        <f t="shared" si="65"/>
        <v>1.3626744991919386</v>
      </c>
      <c r="AN175" s="49">
        <f t="shared" si="66"/>
        <v>2.9509860450192256</v>
      </c>
      <c r="AO175" s="49">
        <f t="shared" si="67"/>
        <v>2.2400238496206537</v>
      </c>
      <c r="AP175" s="49">
        <f t="shared" si="68"/>
        <v>2.3456760565017856</v>
      </c>
      <c r="AQ175" s="49">
        <f t="shared" si="69"/>
        <v>2.6751003524529628</v>
      </c>
      <c r="AS175" s="49">
        <f t="shared" si="75"/>
        <v>-0.27588569256626272</v>
      </c>
      <c r="AT175" s="49">
        <f t="shared" si="70"/>
        <v>0.32942429595117728</v>
      </c>
      <c r="AU175" s="54">
        <f>(AM175-MAX(AM$3:AM175))/MAX(AM$3:AM175)</f>
        <v>-0.50381204870845842</v>
      </c>
      <c r="AV175" s="54">
        <f>(AN175-MAX(AN$3:AN175))/MAX(AN$3:AN175)</f>
        <v>-0.3874888070551688</v>
      </c>
      <c r="AW175" s="54">
        <f>(AO175-MAX(AO$3:AO175))/MAX(AO$3:AO175)</f>
        <v>-0.42721722457182115</v>
      </c>
      <c r="AX175" s="54">
        <f>(AP175-MAX(AP$3:AP175))/MAX(AP$3:AP175)</f>
        <v>-0.42057370318311582</v>
      </c>
      <c r="AY175" s="54">
        <f>(AQ175-MAX(AQ$3:AQ175))/MAX(AQ$3:AQ175)</f>
        <v>-0.40068607016818758</v>
      </c>
    </row>
    <row r="176" spans="1:51">
      <c r="A176" s="49">
        <f>Data!F302</f>
        <v>1895.4583333333112</v>
      </c>
      <c r="B176" s="53">
        <f t="shared" si="61"/>
        <v>0.55099999999999993</v>
      </c>
      <c r="C176" s="50">
        <f>1/Data!N302</f>
        <v>5.8114486392043127E-2</v>
      </c>
      <c r="D176" s="50">
        <f>Data!H302/100</f>
        <v>3.518333333333333E-2</v>
      </c>
      <c r="E176">
        <f>Data!K303/Data!K302</f>
        <v>1.0215756865049288</v>
      </c>
      <c r="F176">
        <f>Data!T303/Data!T302</f>
        <v>1.0156817645348326</v>
      </c>
      <c r="G176" s="49">
        <f>Data!E305</f>
        <v>6.8504834710000004</v>
      </c>
      <c r="H176" s="52">
        <v>0</v>
      </c>
      <c r="I176" s="52">
        <v>1</v>
      </c>
      <c r="J176" s="52">
        <v>0.6</v>
      </c>
      <c r="K176" s="54">
        <f t="shared" si="71"/>
        <v>0.66261227030770231</v>
      </c>
      <c r="L176" s="54">
        <f t="shared" si="84"/>
        <v>0.85</v>
      </c>
      <c r="M176" s="53">
        <f t="shared" si="85"/>
        <v>0.85</v>
      </c>
      <c r="N176" s="54" cm="1">
        <f t="array" ref="N176">stock_min(C176,O176)</f>
        <v>0.85</v>
      </c>
      <c r="O176" s="54" cm="1">
        <f t="array" ref="O176">stock_max(C176,D176)</f>
        <v>0.85</v>
      </c>
      <c r="P176" s="49">
        <f t="shared" si="62"/>
        <v>1895.4583333333112</v>
      </c>
      <c r="Q176" s="49">
        <f t="shared" si="76"/>
        <v>0.4273335739996158</v>
      </c>
      <c r="R176" s="49">
        <f t="shared" si="77"/>
        <v>0.32973590227168786</v>
      </c>
      <c r="S176" s="59">
        <f t="shared" si="58"/>
        <v>0.35531608743841958</v>
      </c>
      <c r="T176" s="59">
        <f t="shared" si="59"/>
        <v>0.35040260797937539</v>
      </c>
      <c r="U176" s="59">
        <f t="shared" si="60"/>
        <v>0.30012281009253394</v>
      </c>
      <c r="V176" s="59"/>
      <c r="W176" s="49">
        <f t="shared" si="78"/>
        <v>0.14212643497536784</v>
      </c>
      <c r="X176" s="49">
        <f t="shared" si="79"/>
        <v>0.21318965246305174</v>
      </c>
      <c r="Y176" s="49">
        <f t="shared" si="80"/>
        <v>0.11822154038442166</v>
      </c>
      <c r="Z176" s="49">
        <f t="shared" si="81"/>
        <v>0.23218106759495374</v>
      </c>
      <c r="AA176" s="49">
        <f t="shared" si="82"/>
        <v>4.5018421513880101E-2</v>
      </c>
      <c r="AB176" s="49">
        <f t="shared" si="83"/>
        <v>0.25510438857865386</v>
      </c>
      <c r="AC176" s="80">
        <f t="shared" si="63"/>
        <v>0.85000000000000009</v>
      </c>
      <c r="AD176" s="80">
        <f t="shared" si="72"/>
        <v>0.85</v>
      </c>
      <c r="AE176" s="80">
        <f t="shared" si="73"/>
        <v>0.85</v>
      </c>
      <c r="AF176" s="54">
        <f>(Q176-MAX(Q$2:Q175))/MAX(Q$2:Q175)</f>
        <v>-4.7431866965184068E-2</v>
      </c>
      <c r="AG176" s="54">
        <f>(R176-MAX(R$2:R175))/MAX(R$2:R175)</f>
        <v>3.3181943987156829E-3</v>
      </c>
      <c r="AH176" s="54">
        <f>(S176-MAX(S$2:S175))/MAX(S$2:S175)</f>
        <v>1.9218117716890318E-2</v>
      </c>
      <c r="AI176" s="54">
        <f>(T176-MAX(T$2:T175))/MAX(T$2:T175)</f>
        <v>1.9587149552454532E-2</v>
      </c>
      <c r="AJ176" s="54">
        <f>(U176-MAX(U$2:U175))/MAX(U$2:U175)</f>
        <v>2.0691598209414339E-2</v>
      </c>
      <c r="AK176" s="54">
        <f t="shared" si="74"/>
        <v>1.3480121188920984</v>
      </c>
      <c r="AL176" s="71">
        <f t="shared" si="64"/>
        <v>1895.4583333333112</v>
      </c>
      <c r="AM176" s="49">
        <f t="shared" si="65"/>
        <v>1.3480121188920984</v>
      </c>
      <c r="AN176" s="49">
        <f t="shared" si="66"/>
        <v>2.8906312827199865</v>
      </c>
      <c r="AO176" s="49">
        <f t="shared" si="67"/>
        <v>2.2028643276387743</v>
      </c>
      <c r="AP176" s="49">
        <f t="shared" si="68"/>
        <v>2.3053425486206516</v>
      </c>
      <c r="AQ176" s="49">
        <f t="shared" si="69"/>
        <v>2.6242582494434599</v>
      </c>
      <c r="AS176" s="49">
        <f t="shared" si="75"/>
        <v>-0.26637303327652662</v>
      </c>
      <c r="AT176" s="49">
        <f t="shared" si="70"/>
        <v>0.31891570082280829</v>
      </c>
      <c r="AU176" s="54">
        <f>(AM176-MAX(AM$3:AM176))/MAX(AM$3:AM176)</f>
        <v>-0.50915103204332635</v>
      </c>
      <c r="AV176" s="54">
        <f>(AN176-MAX(AN$3:AN176))/MAX(AN$3:AN176)</f>
        <v>-0.40001613415595416</v>
      </c>
      <c r="AW176" s="54">
        <f>(AO176-MAX(AO$3:AO176))/MAX(AO$3:AO176)</f>
        <v>-0.43671905828576568</v>
      </c>
      <c r="AX176" s="54">
        <f>(AP176-MAX(AP$3:AP176))/MAX(AP$3:AP176)</f>
        <v>-0.43053684154760646</v>
      </c>
      <c r="AY176" s="54">
        <f>(AQ176-MAX(AQ$3:AQ176))/MAX(AQ$3:AQ176)</f>
        <v>-0.41207643932858151</v>
      </c>
    </row>
    <row r="177" spans="1:51">
      <c r="A177" s="49">
        <f>Data!F303</f>
        <v>1895.5416666666445</v>
      </c>
      <c r="B177" s="53">
        <f t="shared" si="61"/>
        <v>0.57200000000000006</v>
      </c>
      <c r="C177" s="50">
        <f>1/Data!N303</f>
        <v>5.6992999266176923E-2</v>
      </c>
      <c r="D177" s="50">
        <f>Data!H303/100</f>
        <v>3.5299999999999998E-2</v>
      </c>
      <c r="E177">
        <f>Data!K304/Data!K303</f>
        <v>1.0324469392316535</v>
      </c>
      <c r="F177">
        <f>Data!T304/Data!T303</f>
        <v>1.0158839766738297</v>
      </c>
      <c r="G177" s="49">
        <f>Data!E306</f>
        <v>6.8504834710000004</v>
      </c>
      <c r="H177" s="52">
        <v>0</v>
      </c>
      <c r="I177" s="52">
        <v>1</v>
      </c>
      <c r="J177" s="52">
        <v>0.6</v>
      </c>
      <c r="K177" s="54">
        <f t="shared" si="71"/>
        <v>0.66261227030770231</v>
      </c>
      <c r="L177" s="54">
        <f t="shared" si="84"/>
        <v>0.85</v>
      </c>
      <c r="M177" s="53">
        <f t="shared" si="85"/>
        <v>0.85</v>
      </c>
      <c r="N177" s="54" cm="1">
        <f t="array" ref="N177">stock_min(C177,O177)</f>
        <v>0.85</v>
      </c>
      <c r="O177" s="54" cm="1">
        <f t="array" ref="O177">stock_max(C177,D177)</f>
        <v>0.85</v>
      </c>
      <c r="P177" s="49">
        <f t="shared" si="62"/>
        <v>1895.5416666666445</v>
      </c>
      <c r="Q177" s="49">
        <f t="shared" si="76"/>
        <v>0.43412133052096996</v>
      </c>
      <c r="R177" s="49">
        <f t="shared" si="77"/>
        <v>0.34043482305519179</v>
      </c>
      <c r="S177" s="59">
        <f t="shared" si="58"/>
        <v>0.36449097211458886</v>
      </c>
      <c r="T177" s="59">
        <f t="shared" si="59"/>
        <v>0.3598140011601797</v>
      </c>
      <c r="U177" s="59">
        <f t="shared" si="60"/>
        <v>0.30911523824369275</v>
      </c>
      <c r="V177" s="59"/>
      <c r="W177" s="49">
        <f t="shared" si="78"/>
        <v>0.14579638884583554</v>
      </c>
      <c r="X177" s="49">
        <f t="shared" si="79"/>
        <v>0.21869458326875332</v>
      </c>
      <c r="Y177" s="49">
        <f t="shared" si="80"/>
        <v>0.1213968289629348</v>
      </c>
      <c r="Z177" s="49">
        <f t="shared" si="81"/>
        <v>0.2384171721972449</v>
      </c>
      <c r="AA177" s="49">
        <f t="shared" si="82"/>
        <v>4.6367285736553916E-2</v>
      </c>
      <c r="AB177" s="49">
        <f t="shared" si="83"/>
        <v>0.26274795250713884</v>
      </c>
      <c r="AC177" s="80">
        <f t="shared" si="63"/>
        <v>0.85</v>
      </c>
      <c r="AD177" s="80">
        <f t="shared" si="72"/>
        <v>0.85</v>
      </c>
      <c r="AE177" s="80">
        <f t="shared" si="73"/>
        <v>0.85</v>
      </c>
      <c r="AF177" s="54">
        <f>(Q177-MAX(Q$2:Q176))/MAX(Q$2:Q176)</f>
        <v>-3.230129695982558E-2</v>
      </c>
      <c r="AG177" s="54">
        <f>(R177-MAX(R$2:R176))/MAX(R$2:R176)</f>
        <v>3.2446939231653607E-2</v>
      </c>
      <c r="AH177" s="54">
        <f>(S177-MAX(S$2:S176))/MAX(S$2:S176)</f>
        <v>2.5821754208523968E-2</v>
      </c>
      <c r="AI177" s="54">
        <f>(T177-MAX(T$2:T176))/MAX(T$2:T176)</f>
        <v>2.6858798897290908E-2</v>
      </c>
      <c r="AJ177" s="54">
        <f>(U177-MAX(U$2:U176))/MAX(U$2:U176)</f>
        <v>2.9962494847979922E-2</v>
      </c>
      <c r="AK177" s="54">
        <f t="shared" si="74"/>
        <v>1.3332258179774532</v>
      </c>
      <c r="AL177" s="71">
        <f t="shared" si="64"/>
        <v>1895.5416666666445</v>
      </c>
      <c r="AM177" s="49">
        <f t="shared" si="65"/>
        <v>1.3332258179774532</v>
      </c>
      <c r="AN177" s="49">
        <f t="shared" si="66"/>
        <v>2.9310580890355249</v>
      </c>
      <c r="AO177" s="49">
        <f t="shared" si="67"/>
        <v>2.2118969268339312</v>
      </c>
      <c r="AP177" s="49">
        <f t="shared" si="68"/>
        <v>2.3183818557258653</v>
      </c>
      <c r="AQ177" s="49">
        <f t="shared" si="69"/>
        <v>2.6512709481191004</v>
      </c>
      <c r="AS177" s="49">
        <f t="shared" si="75"/>
        <v>-0.27978714091642454</v>
      </c>
      <c r="AT177" s="49">
        <f t="shared" si="70"/>
        <v>0.33288909239323505</v>
      </c>
      <c r="AU177" s="54">
        <f>(AM177-MAX(AM$3:AM177))/MAX(AM$3:AM177)</f>
        <v>-0.51453513834484499</v>
      </c>
      <c r="AV177" s="54">
        <f>(AN177-MAX(AN$3:AN177))/MAX(AN$3:AN177)</f>
        <v>-0.39162508418637737</v>
      </c>
      <c r="AW177" s="54">
        <f>(AO177-MAX(AO$3:AO177))/MAX(AO$3:AO177)</f>
        <v>-0.43440938768238863</v>
      </c>
      <c r="AX177" s="54">
        <f>(AP177-MAX(AP$3:AP177))/MAX(AP$3:AP177)</f>
        <v>-0.42731588637432494</v>
      </c>
      <c r="AY177" s="54">
        <f>(AQ177-MAX(AQ$3:AQ177))/MAX(AQ$3:AQ177)</f>
        <v>-0.40602467137011372</v>
      </c>
    </row>
    <row r="178" spans="1:51">
      <c r="A178" s="49">
        <f>Data!F304</f>
        <v>1895.6249999999777</v>
      </c>
      <c r="B178" s="53">
        <f t="shared" si="61"/>
        <v>0.60799999999999998</v>
      </c>
      <c r="C178" s="50">
        <f>1/Data!N304</f>
        <v>5.5327873526357291E-2</v>
      </c>
      <c r="D178" s="50">
        <f>Data!H304/100</f>
        <v>3.5416666666666673E-2</v>
      </c>
      <c r="E178">
        <f>Data!K305/Data!K304</f>
        <v>1.0096555323590815</v>
      </c>
      <c r="F178">
        <f>Data!T305/Data!T304</f>
        <v>1.0019775107252942</v>
      </c>
      <c r="G178" s="49">
        <f>Data!E307</f>
        <v>6.8504834710000004</v>
      </c>
      <c r="H178" s="52">
        <v>0</v>
      </c>
      <c r="I178" s="52">
        <v>1</v>
      </c>
      <c r="J178" s="52">
        <v>0.6</v>
      </c>
      <c r="K178" s="54">
        <f t="shared" si="71"/>
        <v>0.66261227030770231</v>
      </c>
      <c r="L178" s="54">
        <f t="shared" si="84"/>
        <v>0.85</v>
      </c>
      <c r="M178" s="53">
        <f t="shared" si="85"/>
        <v>0.85</v>
      </c>
      <c r="N178" s="54" cm="1">
        <f t="array" ref="N178">stock_min(C178,O178)</f>
        <v>0.85</v>
      </c>
      <c r="O178" s="54" cm="1">
        <f t="array" ref="O178">stock_max(C178,D178)</f>
        <v>0.85</v>
      </c>
      <c r="P178" s="49">
        <f t="shared" si="62"/>
        <v>1895.6249999999777</v>
      </c>
      <c r="Q178" s="49">
        <f t="shared" si="76"/>
        <v>0.43497981010815417</v>
      </c>
      <c r="R178" s="49">
        <f t="shared" si="77"/>
        <v>0.34372190250535939</v>
      </c>
      <c r="S178" s="59">
        <f t="shared" si="58"/>
        <v>0.36689089866274793</v>
      </c>
      <c r="T178" s="59">
        <f t="shared" si="59"/>
        <v>0.36235610941258178</v>
      </c>
      <c r="U178" s="59">
        <f t="shared" si="60"/>
        <v>0.31174390140625463</v>
      </c>
      <c r="V178" s="59"/>
      <c r="W178" s="49">
        <f t="shared" si="78"/>
        <v>0.14675635946509918</v>
      </c>
      <c r="X178" s="49">
        <f t="shared" si="79"/>
        <v>0.22013453919764875</v>
      </c>
      <c r="Y178" s="49">
        <f t="shared" si="80"/>
        <v>0.12225450509484478</v>
      </c>
      <c r="Z178" s="49">
        <f t="shared" si="81"/>
        <v>0.240101604317737</v>
      </c>
      <c r="AA178" s="49">
        <f t="shared" si="82"/>
        <v>4.6761585210938199E-2</v>
      </c>
      <c r="AB178" s="49">
        <f t="shared" si="83"/>
        <v>0.26498231619531643</v>
      </c>
      <c r="AC178" s="80">
        <f t="shared" si="63"/>
        <v>0.85</v>
      </c>
      <c r="AD178" s="80">
        <f t="shared" si="72"/>
        <v>0.85</v>
      </c>
      <c r="AE178" s="80">
        <f t="shared" si="73"/>
        <v>0.85</v>
      </c>
      <c r="AF178" s="54">
        <f>(Q178-MAX(Q$2:Q177))/MAX(Q$2:Q177)</f>
        <v>-3.0387662395710335E-2</v>
      </c>
      <c r="AG178" s="54">
        <f>(R178-MAX(R$2:R177))/MAX(R$2:R177)</f>
        <v>9.6555323590815211E-3</v>
      </c>
      <c r="AH178" s="54">
        <f>(S178-MAX(S$2:S177))/MAX(S$2:S177)</f>
        <v>6.5843237055665128E-3</v>
      </c>
      <c r="AI178" s="54">
        <f>(T178-MAX(T$2:T177))/MAX(T$2:T177)</f>
        <v>7.0650620715295822E-3</v>
      </c>
      <c r="AJ178" s="54">
        <f>(U178-MAX(U$2:U177))/MAX(U$2:U177)</f>
        <v>8.5038291140133396E-3</v>
      </c>
      <c r="AK178" s="54">
        <f t="shared" si="74"/>
        <v>1.3368863108852043</v>
      </c>
      <c r="AL178" s="71">
        <f t="shared" si="64"/>
        <v>1895.6249999999777</v>
      </c>
      <c r="AM178" s="49">
        <f t="shared" si="65"/>
        <v>1.3368863108852043</v>
      </c>
      <c r="AN178" s="49">
        <f t="shared" si="66"/>
        <v>3.0231905629930917</v>
      </c>
      <c r="AO178" s="49">
        <f t="shared" si="67"/>
        <v>2.2561584474165151</v>
      </c>
      <c r="AP178" s="49">
        <f t="shared" si="68"/>
        <v>2.3689300803065669</v>
      </c>
      <c r="AQ178" s="49">
        <f t="shared" si="69"/>
        <v>2.7232738669716356</v>
      </c>
      <c r="AS178" s="49">
        <f t="shared" si="75"/>
        <v>-0.2999166960214561</v>
      </c>
      <c r="AT178" s="49">
        <f t="shared" si="70"/>
        <v>0.35434378666506872</v>
      </c>
      <c r="AU178" s="54">
        <f>(AM178-MAX(AM$3:AM178))/MAX(AM$3:AM178)</f>
        <v>-0.51320225035311162</v>
      </c>
      <c r="AV178" s="54">
        <f>(AN178-MAX(AN$3:AN178))/MAX(AN$3:AN178)</f>
        <v>-0.37250192647847968</v>
      </c>
      <c r="AW178" s="54">
        <f>(AO178-MAX(AO$3:AO178))/MAX(AO$3:AO178)</f>
        <v>-0.42309154541554972</v>
      </c>
      <c r="AX178" s="54">
        <f>(AP178-MAX(AP$3:AP178))/MAX(AP$3:AP178)</f>
        <v>-0.41482952002451268</v>
      </c>
      <c r="AY178" s="54">
        <f>(AQ178-MAX(AQ$3:AQ178))/MAX(AQ$3:AQ178)</f>
        <v>-0.38989355605800774</v>
      </c>
    </row>
    <row r="179" spans="1:51">
      <c r="A179" s="49">
        <f>Data!F305</f>
        <v>1895.708333333311</v>
      </c>
      <c r="B179" s="53">
        <f t="shared" si="61"/>
        <v>0.621</v>
      </c>
      <c r="C179" s="50">
        <f>1/Data!N305</f>
        <v>5.4944040754726274E-2</v>
      </c>
      <c r="D179" s="50">
        <f>Data!H305/100</f>
        <v>3.5533333333333333E-2</v>
      </c>
      <c r="E179">
        <f>Data!K306/Data!K305</f>
        <v>0.98881915629322281</v>
      </c>
      <c r="F179">
        <f>Data!T306/Data!T305</f>
        <v>1.0019877662945698</v>
      </c>
      <c r="G179" s="49">
        <f>Data!E308</f>
        <v>6.7553424790000003</v>
      </c>
      <c r="H179" s="52">
        <v>0</v>
      </c>
      <c r="I179" s="52">
        <v>1</v>
      </c>
      <c r="J179" s="52">
        <v>0.6</v>
      </c>
      <c r="K179" s="54">
        <f t="shared" si="71"/>
        <v>0.66261227030770231</v>
      </c>
      <c r="L179" s="54">
        <f t="shared" si="84"/>
        <v>0.85</v>
      </c>
      <c r="M179" s="53">
        <f t="shared" si="85"/>
        <v>0.85</v>
      </c>
      <c r="N179" s="54" cm="1">
        <f t="array" ref="N179">stock_min(C179,O179)</f>
        <v>0.84422277303003967</v>
      </c>
      <c r="O179" s="54" cm="1">
        <f t="array" ref="O179">stock_max(C179,D179)</f>
        <v>0.85</v>
      </c>
      <c r="P179" s="49">
        <f t="shared" si="62"/>
        <v>1895.708333333311</v>
      </c>
      <c r="Q179" s="49">
        <f t="shared" si="76"/>
        <v>0.43584444831350549</v>
      </c>
      <c r="R179" s="49">
        <f t="shared" si="77"/>
        <v>0.33987880163485085</v>
      </c>
      <c r="S179" s="59">
        <f t="shared" si="58"/>
        <v>0.36472132613037411</v>
      </c>
      <c r="T179" s="59">
        <f t="shared" si="59"/>
        <v>0.35991458428554557</v>
      </c>
      <c r="U179" s="59">
        <f t="shared" si="60"/>
        <v>0.30887412664677794</v>
      </c>
      <c r="V179" s="59"/>
      <c r="W179" s="49">
        <f t="shared" si="78"/>
        <v>0.14588853045214964</v>
      </c>
      <c r="X179" s="49">
        <f t="shared" si="79"/>
        <v>0.21883279567822447</v>
      </c>
      <c r="Y179" s="49">
        <f t="shared" si="80"/>
        <v>0.12143076447524734</v>
      </c>
      <c r="Z179" s="49">
        <f t="shared" si="81"/>
        <v>0.23848381981029823</v>
      </c>
      <c r="AA179" s="49">
        <f t="shared" si="82"/>
        <v>4.6331118997016696E-2</v>
      </c>
      <c r="AB179" s="49">
        <f t="shared" si="83"/>
        <v>0.26254300764976124</v>
      </c>
      <c r="AC179" s="80">
        <f t="shared" si="63"/>
        <v>0.85</v>
      </c>
      <c r="AD179" s="80">
        <f t="shared" si="72"/>
        <v>0.84422277303003967</v>
      </c>
      <c r="AE179" s="80">
        <f t="shared" si="73"/>
        <v>0.85</v>
      </c>
      <c r="AF179" s="54">
        <f>(Q179-MAX(Q$2:Q178))/MAX(Q$2:Q178)</f>
        <v>-2.8460299672221585E-2</v>
      </c>
      <c r="AG179" s="54">
        <f>(R179-MAX(R$2:R178))/MAX(R$2:R178)</f>
        <v>-1.1180843706777225E-2</v>
      </c>
      <c r="AH179" s="54">
        <f>(S179-MAX(S$2:S178))/MAX(S$2:S178)</f>
        <v>-5.9133997062383566E-3</v>
      </c>
      <c r="AI179" s="54">
        <f>(T179-MAX(T$2:T178))/MAX(T$2:T178)</f>
        <v>-6.7379162752193959E-3</v>
      </c>
      <c r="AJ179" s="54">
        <f>(U179-MAX(U$2:U178))/MAX(U$2:U178)</f>
        <v>-9.2055522065751568E-3</v>
      </c>
      <c r="AK179" s="54">
        <f t="shared" si="74"/>
        <v>1.3273843741338798</v>
      </c>
      <c r="AL179" s="71">
        <f t="shared" si="64"/>
        <v>1895.708333333311</v>
      </c>
      <c r="AM179" s="49">
        <f t="shared" si="65"/>
        <v>1.3273843741338798</v>
      </c>
      <c r="AN179" s="49">
        <f t="shared" si="66"/>
        <v>3.2076780574321959</v>
      </c>
      <c r="AO179" s="49">
        <f t="shared" si="67"/>
        <v>2.3318635022440541</v>
      </c>
      <c r="AP179" s="49">
        <f t="shared" si="68"/>
        <v>2.458559488815574</v>
      </c>
      <c r="AQ179" s="49">
        <f t="shared" si="69"/>
        <v>2.8613136387835638</v>
      </c>
      <c r="AS179" s="49">
        <f t="shared" si="75"/>
        <v>-0.3463644186486321</v>
      </c>
      <c r="AT179" s="49">
        <f t="shared" si="70"/>
        <v>0.40275414996798986</v>
      </c>
      <c r="AU179" s="54">
        <f>(AM179-MAX(AM$3:AM179))/MAX(AM$3:AM179)</f>
        <v>-0.51666217165694261</v>
      </c>
      <c r="AV179" s="54">
        <f>(AN179-MAX(AN$3:AN179))/MAX(AN$3:AN179)</f>
        <v>-0.3342094189645845</v>
      </c>
      <c r="AW179" s="54">
        <f>(AO179-MAX(AO$3:AO179))/MAX(AO$3:AO179)</f>
        <v>-0.40373346964086382</v>
      </c>
      <c r="AX179" s="54">
        <f>(AP179-MAX(AP$3:AP179))/MAX(AP$3:AP179)</f>
        <v>-0.39268936298351331</v>
      </c>
      <c r="AY179" s="54">
        <f>(AQ179-MAX(AQ$3:AQ179))/MAX(AQ$3:AQ179)</f>
        <v>-0.35896792814956913</v>
      </c>
    </row>
    <row r="180" spans="1:51">
      <c r="A180" s="49">
        <f>Data!F306</f>
        <v>1895.7916666666442</v>
      </c>
      <c r="B180" s="53">
        <f t="shared" si="61"/>
        <v>0.60099999999999998</v>
      </c>
      <c r="C180" s="50">
        <f>1/Data!N306</f>
        <v>5.572673998180705E-2</v>
      </c>
      <c r="D180" s="50">
        <f>Data!H306/100</f>
        <v>3.5649999999999994E-2</v>
      </c>
      <c r="E180">
        <f>Data!K307/Data!K306</f>
        <v>0.96967894736842086</v>
      </c>
      <c r="F180">
        <f>Data!T307/Data!T306</f>
        <v>1.0019980214593986</v>
      </c>
      <c r="G180" s="49">
        <f>Data!E309</f>
        <v>6.6601933879999997</v>
      </c>
      <c r="H180" s="52">
        <v>0</v>
      </c>
      <c r="I180" s="52">
        <v>1</v>
      </c>
      <c r="J180" s="52">
        <v>0.6</v>
      </c>
      <c r="K180" s="54">
        <f t="shared" si="71"/>
        <v>0.66261227030770231</v>
      </c>
      <c r="L180" s="54">
        <f t="shared" si="84"/>
        <v>0.85</v>
      </c>
      <c r="M180" s="53">
        <f t="shared" si="85"/>
        <v>0.85</v>
      </c>
      <c r="N180" s="54" cm="1">
        <f t="array" ref="N180">stock_min(C180,O180)</f>
        <v>0.85</v>
      </c>
      <c r="O180" s="54" cm="1">
        <f t="array" ref="O180">stock_max(C180,D180)</f>
        <v>0.85</v>
      </c>
      <c r="P180" s="49">
        <f t="shared" si="62"/>
        <v>1895.7916666666442</v>
      </c>
      <c r="Q180" s="49">
        <f t="shared" si="76"/>
        <v>0.43671527487419565</v>
      </c>
      <c r="R180" s="49">
        <f t="shared" si="77"/>
        <v>0.32957331860212247</v>
      </c>
      <c r="S180" s="59">
        <f t="shared" si="58"/>
        <v>0.3583775738296226</v>
      </c>
      <c r="T180" s="59">
        <f t="shared" si="59"/>
        <v>0.35292612510655019</v>
      </c>
      <c r="U180" s="59">
        <f t="shared" si="60"/>
        <v>0.30100611686377043</v>
      </c>
      <c r="V180" s="59"/>
      <c r="W180" s="49">
        <f t="shared" si="78"/>
        <v>0.14335102953184906</v>
      </c>
      <c r="X180" s="49">
        <f t="shared" si="79"/>
        <v>0.21502654429777354</v>
      </c>
      <c r="Y180" s="49">
        <f t="shared" si="80"/>
        <v>0.11907294409879879</v>
      </c>
      <c r="Z180" s="49">
        <f t="shared" si="81"/>
        <v>0.2338531810077514</v>
      </c>
      <c r="AA180" s="49">
        <f t="shared" si="82"/>
        <v>4.5150917529565571E-2</v>
      </c>
      <c r="AB180" s="49">
        <f t="shared" si="83"/>
        <v>0.25585519933420486</v>
      </c>
      <c r="AC180" s="80">
        <f t="shared" si="63"/>
        <v>0.85</v>
      </c>
      <c r="AD180" s="80">
        <f t="shared" si="72"/>
        <v>0.85</v>
      </c>
      <c r="AE180" s="80">
        <f t="shared" si="73"/>
        <v>0.85</v>
      </c>
      <c r="AF180" s="54">
        <f>(Q180-MAX(Q$2:Q179))/MAX(Q$2:Q179)</f>
        <v>-2.6519142502308943E-2</v>
      </c>
      <c r="AG180" s="54">
        <f>(R180-MAX(R$2:R179))/MAX(R$2:R179)</f>
        <v>-4.1162881387857772E-2</v>
      </c>
      <c r="AH180" s="54">
        <f>(S180-MAX(S$2:S179))/MAX(S$2:S179)</f>
        <v>-2.3203968438996143E-2</v>
      </c>
      <c r="AI180" s="54">
        <f>(T180-MAX(T$2:T179))/MAX(T$2:T179)</f>
        <v>-2.602407979630483E-2</v>
      </c>
      <c r="AJ180" s="54">
        <f>(U180-MAX(U$2:U179))/MAX(U$2:U179)</f>
        <v>-3.4444248930121206E-2</v>
      </c>
      <c r="AK180" s="54">
        <f t="shared" si="74"/>
        <v>1.3180471074444153</v>
      </c>
      <c r="AL180" s="71">
        <f t="shared" si="64"/>
        <v>1895.7916666666442</v>
      </c>
      <c r="AM180" s="49">
        <f t="shared" si="65"/>
        <v>1.3180471074444153</v>
      </c>
      <c r="AN180" s="49">
        <f t="shared" si="66"/>
        <v>3.4033733380776185</v>
      </c>
      <c r="AO180" s="49">
        <f t="shared" si="67"/>
        <v>2.4094077110636634</v>
      </c>
      <c r="AP180" s="49">
        <f t="shared" si="68"/>
        <v>2.5508790274519004</v>
      </c>
      <c r="AQ180" s="49">
        <f t="shared" si="69"/>
        <v>3.0058508131506554</v>
      </c>
      <c r="AS180" s="49">
        <f t="shared" si="75"/>
        <v>-0.39752252492696316</v>
      </c>
      <c r="AT180" s="49">
        <f t="shared" si="70"/>
        <v>0.45497178569875496</v>
      </c>
      <c r="AU180" s="54">
        <f>(AM180-MAX(AM$3:AM180))/MAX(AM$3:AM180)</f>
        <v>-0.52006213197912921</v>
      </c>
      <c r="AV180" s="54">
        <f>(AN180-MAX(AN$3:AN180))/MAX(AN$3:AN180)</f>
        <v>-0.29359060614298049</v>
      </c>
      <c r="AW180" s="54">
        <f>(AO180-MAX(AO$3:AO180))/MAX(AO$3:AO180)</f>
        <v>-0.38390511506615699</v>
      </c>
      <c r="AX180" s="54">
        <f>(AP180-MAX(AP$3:AP180))/MAX(AP$3:AP180)</f>
        <v>-0.36988469298331494</v>
      </c>
      <c r="AY180" s="54">
        <f>(AQ180-MAX(AQ$3:AQ180))/MAX(AQ$3:AQ180)</f>
        <v>-0.32658665994880892</v>
      </c>
    </row>
    <row r="181" spans="1:51">
      <c r="A181" s="49">
        <f>Data!F307</f>
        <v>1895.8749999999775</v>
      </c>
      <c r="B181" s="53">
        <f t="shared" si="61"/>
        <v>0.56000000000000005</v>
      </c>
      <c r="C181" s="50">
        <f>1/Data!N307</f>
        <v>5.7660154421146942E-2</v>
      </c>
      <c r="D181" s="50">
        <f>Data!H307/100</f>
        <v>3.5766666666666669E-2</v>
      </c>
      <c r="E181">
        <f>Data!K308/Data!K307</f>
        <v>0.95792993611256705</v>
      </c>
      <c r="F181">
        <f>Data!T308/Data!T307</f>
        <v>1.0161203751534067</v>
      </c>
      <c r="G181" s="49">
        <f>Data!E310</f>
        <v>6.5650523969999997</v>
      </c>
      <c r="H181" s="52">
        <v>0</v>
      </c>
      <c r="I181" s="52">
        <v>1</v>
      </c>
      <c r="J181" s="52">
        <v>0.6</v>
      </c>
      <c r="K181" s="54">
        <f t="shared" si="71"/>
        <v>0.66261227030770231</v>
      </c>
      <c r="L181" s="54">
        <f t="shared" si="84"/>
        <v>0.85</v>
      </c>
      <c r="M181" s="53">
        <f t="shared" si="85"/>
        <v>0.85</v>
      </c>
      <c r="N181" s="54" cm="1">
        <f t="array" ref="N181">stock_min(C181,O181)</f>
        <v>0.85</v>
      </c>
      <c r="O181" s="54" cm="1">
        <f t="array" ref="O181">stock_max(C181,D181)</f>
        <v>0.85</v>
      </c>
      <c r="P181" s="49">
        <f t="shared" si="62"/>
        <v>1895.8749999999775</v>
      </c>
      <c r="Q181" s="49">
        <f t="shared" si="76"/>
        <v>0.44375528894039079</v>
      </c>
      <c r="R181" s="49">
        <f t="shared" si="77"/>
        <v>0.3157081480329379</v>
      </c>
      <c r="S181" s="59">
        <f t="shared" si="58"/>
        <v>0.35164226574820184</v>
      </c>
      <c r="T181" s="59">
        <f t="shared" si="59"/>
        <v>0.3450074073707679</v>
      </c>
      <c r="U181" s="59">
        <f t="shared" si="60"/>
        <v>0.29097012201094569</v>
      </c>
      <c r="V181" s="59"/>
      <c r="W181" s="49">
        <f t="shared" si="78"/>
        <v>0.14065690629928074</v>
      </c>
      <c r="X181" s="49">
        <f t="shared" si="79"/>
        <v>0.21098535944892111</v>
      </c>
      <c r="Y181" s="49">
        <f t="shared" si="80"/>
        <v>0.11640126589984907</v>
      </c>
      <c r="Z181" s="49">
        <f t="shared" si="81"/>
        <v>0.22860614147091882</v>
      </c>
      <c r="AA181" s="49">
        <f t="shared" si="82"/>
        <v>4.3645518301641859E-2</v>
      </c>
      <c r="AB181" s="49">
        <f t="shared" si="83"/>
        <v>0.24732460370930381</v>
      </c>
      <c r="AC181" s="80">
        <f t="shared" si="63"/>
        <v>0.85</v>
      </c>
      <c r="AD181" s="80">
        <f t="shared" si="72"/>
        <v>0.85</v>
      </c>
      <c r="AE181" s="80">
        <f t="shared" si="73"/>
        <v>0.85</v>
      </c>
      <c r="AF181" s="54">
        <f>(Q181-MAX(Q$2:Q180))/MAX(Q$2:Q180)</f>
        <v>-1.0826265874786153E-2</v>
      </c>
      <c r="AG181" s="54">
        <f>(R181-MAX(R$2:R180))/MAX(R$2:R180)</f>
        <v>-8.1501220225512677E-2</v>
      </c>
      <c r="AH181" s="54">
        <f>(S181-MAX(S$2:S180))/MAX(S$2:S180)</f>
        <v>-4.1561763919804616E-2</v>
      </c>
      <c r="AI181" s="54">
        <f>(T181-MAX(T$2:T180))/MAX(T$2:T180)</f>
        <v>-4.787749286175412E-2</v>
      </c>
      <c r="AJ181" s="54">
        <f>(U181-MAX(U$2:U180))/MAX(U$2:U180)</f>
        <v>-6.6637324103534665E-2</v>
      </c>
      <c r="AK181" s="54">
        <f t="shared" si="74"/>
        <v>1.3032226761631418</v>
      </c>
      <c r="AL181" s="71">
        <f t="shared" si="64"/>
        <v>1895.8749999999775</v>
      </c>
      <c r="AM181" s="49">
        <f t="shared" si="65"/>
        <v>1.3032226761631418</v>
      </c>
      <c r="AN181" s="49">
        <f t="shared" si="66"/>
        <v>3.5738106380875951</v>
      </c>
      <c r="AO181" s="49">
        <f t="shared" si="67"/>
        <v>2.4688612503788745</v>
      </c>
      <c r="AP181" s="49">
        <f t="shared" si="68"/>
        <v>2.6237630658233839</v>
      </c>
      <c r="AQ181" s="49">
        <f t="shared" si="69"/>
        <v>3.1273151747904766</v>
      </c>
      <c r="AS181" s="49">
        <f t="shared" si="75"/>
        <v>-0.44649546329711853</v>
      </c>
      <c r="AT181" s="49">
        <f t="shared" si="70"/>
        <v>0.50355210896709268</v>
      </c>
      <c r="AU181" s="54">
        <f>(AM181-MAX(AM$3:AM181))/MAX(AM$3:AM181)</f>
        <v>-0.52546012261510233</v>
      </c>
      <c r="AV181" s="54">
        <f>(AN181-MAX(AN$3:AN181))/MAX(AN$3:AN181)</f>
        <v>-0.25821437855030588</v>
      </c>
      <c r="AW181" s="54">
        <f>(AO181-MAX(AO$3:AO181))/MAX(AO$3:AO181)</f>
        <v>-0.36870261476074195</v>
      </c>
      <c r="AX181" s="54">
        <f>(AP181-MAX(AP$3:AP181))/MAX(AP$3:AP181)</f>
        <v>-0.3518809586937518</v>
      </c>
      <c r="AY181" s="54">
        <f>(AQ181-MAX(AQ$3:AQ181))/MAX(AQ$3:AQ181)</f>
        <v>-0.29937449056528531</v>
      </c>
    </row>
    <row r="182" spans="1:51">
      <c r="A182" s="49">
        <f>Data!F308</f>
        <v>1895.9583333333107</v>
      </c>
      <c r="B182" s="53">
        <f t="shared" si="61"/>
        <v>0.50700000000000001</v>
      </c>
      <c r="C182" s="50">
        <f>1/Data!N308</f>
        <v>6.0428747437911851E-2</v>
      </c>
      <c r="D182" s="50">
        <f>Data!H308/100</f>
        <v>3.5883333333333337E-2</v>
      </c>
      <c r="E182">
        <f>Data!K309/Data!K308</f>
        <v>1.0062486431540263</v>
      </c>
      <c r="F182">
        <f>Data!T309/Data!T308</f>
        <v>1.0163336032477401</v>
      </c>
      <c r="G182" s="49">
        <f>Data!E311</f>
        <v>6.5650523969999997</v>
      </c>
      <c r="H182" s="52">
        <v>0</v>
      </c>
      <c r="I182" s="52">
        <v>1</v>
      </c>
      <c r="J182" s="52">
        <v>0.6</v>
      </c>
      <c r="K182" s="54">
        <f t="shared" si="71"/>
        <v>0.66261227030770231</v>
      </c>
      <c r="L182" s="54">
        <f t="shared" si="84"/>
        <v>0.85</v>
      </c>
      <c r="M182" s="53">
        <f t="shared" si="85"/>
        <v>0.85</v>
      </c>
      <c r="N182" s="54" cm="1">
        <f t="array" ref="N182">stock_min(C182,O182)</f>
        <v>0.85</v>
      </c>
      <c r="O182" s="54" cm="1">
        <f t="array" ref="O182">stock_max(C182,D182)</f>
        <v>0.85</v>
      </c>
      <c r="P182" s="49">
        <f t="shared" si="62"/>
        <v>1895.9583333333107</v>
      </c>
      <c r="Q182" s="49">
        <f t="shared" si="76"/>
        <v>0.45100341176902942</v>
      </c>
      <c r="R182" s="49">
        <f t="shared" si="77"/>
        <v>0.31768089559081425</v>
      </c>
      <c r="S182" s="59">
        <f t="shared" si="58"/>
        <v>0.35525807207166915</v>
      </c>
      <c r="T182" s="59">
        <f t="shared" si="59"/>
        <v>0.34833713766638136</v>
      </c>
      <c r="U182" s="59">
        <f t="shared" si="60"/>
        <v>0.29322845378221707</v>
      </c>
      <c r="V182" s="59"/>
      <c r="W182" s="49">
        <f t="shared" si="78"/>
        <v>0.14210322882866766</v>
      </c>
      <c r="X182" s="49">
        <f t="shared" si="79"/>
        <v>0.21315484324300149</v>
      </c>
      <c r="Y182" s="49">
        <f t="shared" si="80"/>
        <v>0.11752467604477376</v>
      </c>
      <c r="Z182" s="49">
        <f t="shared" si="81"/>
        <v>0.2308124616216076</v>
      </c>
      <c r="AA182" s="49">
        <f t="shared" si="82"/>
        <v>4.398426806733257E-2</v>
      </c>
      <c r="AB182" s="49">
        <f t="shared" si="83"/>
        <v>0.24924418571488449</v>
      </c>
      <c r="AC182" s="80">
        <f t="shared" si="63"/>
        <v>0.85</v>
      </c>
      <c r="AD182" s="80">
        <f t="shared" si="72"/>
        <v>0.85</v>
      </c>
      <c r="AE182" s="80">
        <f t="shared" si="73"/>
        <v>0.85</v>
      </c>
      <c r="AF182" s="54">
        <f>(Q182-MAX(Q$2:Q181))/MAX(Q$2:Q181)</f>
        <v>5.3305054415006686E-3</v>
      </c>
      <c r="AG182" s="54">
        <f>(R182-MAX(R$2:R181))/MAX(R$2:R181)</f>
        <v>-7.576184911329327E-2</v>
      </c>
      <c r="AH182" s="54">
        <f>(S182-MAX(S$2:S181))/MAX(S$2:S181)</f>
        <v>-3.1706500852101714E-2</v>
      </c>
      <c r="AI182" s="54">
        <f>(T182-MAX(T$2:T181))/MAX(T$2:T181)</f>
        <v>-3.8688382455940057E-2</v>
      </c>
      <c r="AJ182" s="54">
        <f>(U182-MAX(U$2:U181))/MAX(U$2:U181)</f>
        <v>-5.9393135007663952E-2</v>
      </c>
      <c r="AK182" s="54">
        <f t="shared" si="74"/>
        <v>1.2758916397757532</v>
      </c>
      <c r="AL182" s="71">
        <f t="shared" si="64"/>
        <v>1895.9583333333107</v>
      </c>
      <c r="AM182" s="49">
        <f t="shared" si="65"/>
        <v>1.2758916397757532</v>
      </c>
      <c r="AN182" s="49">
        <f t="shared" si="66"/>
        <v>3.4754411087129009</v>
      </c>
      <c r="AO182" s="49">
        <f t="shared" si="67"/>
        <v>2.4074159355541127</v>
      </c>
      <c r="AP182" s="49">
        <f t="shared" si="68"/>
        <v>2.5573831757185586</v>
      </c>
      <c r="AQ182" s="49">
        <f t="shared" si="69"/>
        <v>3.0443357305458028</v>
      </c>
      <c r="AS182" s="49">
        <f t="shared" si="75"/>
        <v>-0.43110537816709815</v>
      </c>
      <c r="AT182" s="49">
        <f t="shared" si="70"/>
        <v>0.4869525548272442</v>
      </c>
      <c r="AU182" s="54">
        <f>(AM182-MAX(AM$3:AM182))/MAX(AM$3:AM182)</f>
        <v>-0.5354121184584052</v>
      </c>
      <c r="AV182" s="54">
        <f>(AN182-MAX(AN$3:AN182))/MAX(AN$3:AN182)</f>
        <v>-0.27863210905378005</v>
      </c>
      <c r="AW182" s="54">
        <f>(AO182-MAX(AO$3:AO182))/MAX(AO$3:AO182)</f>
        <v>-0.38441441977940077</v>
      </c>
      <c r="AX182" s="54">
        <f>(AP182-MAX(AP$3:AP182))/MAX(AP$3:AP182)</f>
        <v>-0.36827804549520521</v>
      </c>
      <c r="AY182" s="54">
        <f>(AQ182-MAX(AQ$3:AQ182))/MAX(AQ$3:AQ182)</f>
        <v>-0.31796472280832405</v>
      </c>
    </row>
    <row r="183" spans="1:51">
      <c r="A183" s="49">
        <f>Data!F309</f>
        <v>1896.041666666644</v>
      </c>
      <c r="B183" s="53">
        <f t="shared" si="61"/>
        <v>0.50800000000000001</v>
      </c>
      <c r="C183" s="50">
        <f>1/Data!N309</f>
        <v>6.0327367077970442E-2</v>
      </c>
      <c r="D183" s="50">
        <f>Data!H309/100</f>
        <v>3.6000000000000004E-2</v>
      </c>
      <c r="E183">
        <f>Data!K310/Data!K309</f>
        <v>1.0609856303246921</v>
      </c>
      <c r="F183">
        <f>Data!T310/Data!T309</f>
        <v>1.0189449446386436</v>
      </c>
      <c r="G183" s="49">
        <f>Data!E312</f>
        <v>6.469903306</v>
      </c>
      <c r="H183" s="52">
        <v>0</v>
      </c>
      <c r="I183" s="52">
        <v>1</v>
      </c>
      <c r="J183" s="52">
        <v>0.6</v>
      </c>
      <c r="K183" s="54">
        <f t="shared" si="71"/>
        <v>0.66261227030770231</v>
      </c>
      <c r="L183" s="54">
        <f t="shared" si="84"/>
        <v>0.85</v>
      </c>
      <c r="M183" s="53">
        <f t="shared" si="85"/>
        <v>0.85</v>
      </c>
      <c r="N183" s="54" cm="1">
        <f t="array" ref="N183">stock_min(C183,O183)</f>
        <v>0.85</v>
      </c>
      <c r="O183" s="54" cm="1">
        <f t="array" ref="O183">stock_max(C183,D183)</f>
        <v>0.85</v>
      </c>
      <c r="P183" s="49">
        <f t="shared" si="62"/>
        <v>1896.041666666644</v>
      </c>
      <c r="Q183" s="49">
        <f t="shared" si="76"/>
        <v>0.45954764643683305</v>
      </c>
      <c r="R183" s="49">
        <f t="shared" si="77"/>
        <v>0.33705486525053274</v>
      </c>
      <c r="S183" s="59">
        <f t="shared" si="58"/>
        <v>0.37094959234673613</v>
      </c>
      <c r="T183" s="59">
        <f t="shared" si="59"/>
        <v>0.36463987960651167</v>
      </c>
      <c r="U183" s="59">
        <f t="shared" si="60"/>
        <v>0.30926204707631078</v>
      </c>
      <c r="V183" s="59"/>
      <c r="W183" s="49">
        <f t="shared" si="78"/>
        <v>0.14837983693869447</v>
      </c>
      <c r="X183" s="49">
        <f t="shared" si="79"/>
        <v>0.22256975540804166</v>
      </c>
      <c r="Y183" s="49">
        <f t="shared" si="80"/>
        <v>0.12302502113571373</v>
      </c>
      <c r="Z183" s="49">
        <f t="shared" si="81"/>
        <v>0.24161485847079794</v>
      </c>
      <c r="AA183" s="49">
        <f t="shared" si="82"/>
        <v>4.6389307061446623E-2</v>
      </c>
      <c r="AB183" s="49">
        <f t="shared" si="83"/>
        <v>0.26287274001486416</v>
      </c>
      <c r="AC183" s="80">
        <f t="shared" si="63"/>
        <v>0.85</v>
      </c>
      <c r="AD183" s="80">
        <f t="shared" si="72"/>
        <v>0.85</v>
      </c>
      <c r="AE183" s="80">
        <f t="shared" si="73"/>
        <v>0.85</v>
      </c>
      <c r="AF183" s="54">
        <f>(Q183-MAX(Q$2:Q182))/MAX(Q$2:Q182)</f>
        <v>1.8944944638643563E-2</v>
      </c>
      <c r="AG183" s="54">
        <f>(R183-MAX(R$2:R182))/MAX(R$2:R182)</f>
        <v>-1.9396602911339617E-2</v>
      </c>
      <c r="AH183" s="54">
        <f>(S183-MAX(S$2:S182))/MAX(S$2:S182)</f>
        <v>1.1062399472926197E-2</v>
      </c>
      <c r="AI183" s="54">
        <f>(T183-MAX(T$2:T182))/MAX(T$2:T182)</f>
        <v>6.3025574417170105E-3</v>
      </c>
      <c r="AJ183" s="54">
        <f>(U183-MAX(U$2:U182))/MAX(U$2:U182)</f>
        <v>-7.9611960931661747E-3</v>
      </c>
      <c r="AK183" s="54">
        <f t="shared" si="74"/>
        <v>1.2548646079765085</v>
      </c>
      <c r="AL183" s="71">
        <f t="shared" si="64"/>
        <v>1896.041666666644</v>
      </c>
      <c r="AM183" s="49">
        <f t="shared" si="65"/>
        <v>1.2548646079765085</v>
      </c>
      <c r="AN183" s="49">
        <f t="shared" si="66"/>
        <v>3.2432460645408399</v>
      </c>
      <c r="AO183" s="49">
        <f t="shared" si="67"/>
        <v>2.2938711633749533</v>
      </c>
      <c r="AP183" s="49">
        <f t="shared" si="68"/>
        <v>2.4287943705416857</v>
      </c>
      <c r="AQ183" s="49">
        <f t="shared" si="69"/>
        <v>2.8631474235884502</v>
      </c>
      <c r="AS183" s="49">
        <f t="shared" si="75"/>
        <v>-0.38009864095238965</v>
      </c>
      <c r="AT183" s="49">
        <f t="shared" si="70"/>
        <v>0.43435305304676453</v>
      </c>
      <c r="AU183" s="54">
        <f>(AM183-MAX(AM$3:AM183))/MAX(AM$3:AM183)</f>
        <v>-0.54306864966699253</v>
      </c>
      <c r="AV183" s="54">
        <f>(AN183-MAX(AN$3:AN183))/MAX(AN$3:AN183)</f>
        <v>-0.32682686881611578</v>
      </c>
      <c r="AW183" s="54">
        <f>(AO183-MAX(AO$3:AO183))/MAX(AO$3:AO183)</f>
        <v>-0.41344825785891637</v>
      </c>
      <c r="AX183" s="54">
        <f>(AP183-MAX(AP$3:AP183))/MAX(AP$3:AP183)</f>
        <v>-0.40004190947344781</v>
      </c>
      <c r="AY183" s="54">
        <f>(AQ183-MAX(AQ$3:AQ183))/MAX(AQ$3:AQ183)</f>
        <v>-0.35855709766357463</v>
      </c>
    </row>
    <row r="184" spans="1:51">
      <c r="A184" s="49">
        <f>Data!F310</f>
        <v>1896.1249999999773</v>
      </c>
      <c r="B184" s="53">
        <f t="shared" si="61"/>
        <v>0.57000000000000006</v>
      </c>
      <c r="C184" s="50">
        <f>1/Data!N310</f>
        <v>5.7092604712950107E-2</v>
      </c>
      <c r="D184" s="50">
        <f>Data!H310/100</f>
        <v>3.5833333333333335E-2</v>
      </c>
      <c r="E184">
        <f>Data!K311/Data!K310</f>
        <v>0.98778089887640463</v>
      </c>
      <c r="F184">
        <f>Data!T311/Data!T310</f>
        <v>1.0043764949070104</v>
      </c>
      <c r="G184" s="49">
        <f>Data!E313</f>
        <v>6.3747542150000003</v>
      </c>
      <c r="H184" s="52">
        <v>0</v>
      </c>
      <c r="I184" s="52">
        <v>1</v>
      </c>
      <c r="J184" s="52">
        <v>0.6</v>
      </c>
      <c r="K184" s="54">
        <f t="shared" si="71"/>
        <v>0.66261227030770231</v>
      </c>
      <c r="L184" s="54">
        <f t="shared" si="84"/>
        <v>0.85</v>
      </c>
      <c r="M184" s="53">
        <f t="shared" si="85"/>
        <v>0.85</v>
      </c>
      <c r="N184" s="54" cm="1">
        <f t="array" ref="N184">stock_min(C184,O184)</f>
        <v>0.85</v>
      </c>
      <c r="O184" s="54" cm="1">
        <f t="array" ref="O184">stock_max(C184,D184)</f>
        <v>0.85</v>
      </c>
      <c r="P184" s="49">
        <f t="shared" si="62"/>
        <v>1896.1249999999773</v>
      </c>
      <c r="Q184" s="49">
        <f t="shared" si="76"/>
        <v>0.46155885437099248</v>
      </c>
      <c r="R184" s="49">
        <f t="shared" si="77"/>
        <v>0.3329363577678367</v>
      </c>
      <c r="S184" s="59">
        <f t="shared" si="58"/>
        <v>0.36887937359901662</v>
      </c>
      <c r="T184" s="59">
        <f t="shared" si="59"/>
        <v>0.36222598159632913</v>
      </c>
      <c r="U184" s="59">
        <f t="shared" si="60"/>
        <v>0.30625300104952674</v>
      </c>
      <c r="V184" s="59"/>
      <c r="W184" s="49">
        <f t="shared" si="78"/>
        <v>0.14755174943960667</v>
      </c>
      <c r="X184" s="49">
        <f t="shared" si="79"/>
        <v>0.22132762415940996</v>
      </c>
      <c r="Y184" s="49">
        <f t="shared" si="80"/>
        <v>0.12221060156634948</v>
      </c>
      <c r="Z184" s="49">
        <f t="shared" si="81"/>
        <v>0.24001538002997963</v>
      </c>
      <c r="AA184" s="49">
        <f t="shared" si="82"/>
        <v>4.5937950157429019E-2</v>
      </c>
      <c r="AB184" s="49">
        <f t="shared" si="83"/>
        <v>0.26031505089209772</v>
      </c>
      <c r="AC184" s="80">
        <f t="shared" si="63"/>
        <v>0.85</v>
      </c>
      <c r="AD184" s="80">
        <f t="shared" si="72"/>
        <v>0.85</v>
      </c>
      <c r="AE184" s="80">
        <f t="shared" si="73"/>
        <v>0.85</v>
      </c>
      <c r="AF184" s="54">
        <f>(Q184-MAX(Q$2:Q183))/MAX(Q$2:Q183)</f>
        <v>4.3764949070104336E-3</v>
      </c>
      <c r="AG184" s="54">
        <f>(R184-MAX(R$2:R183))/MAX(R$2:R183)</f>
        <v>-3.1378694982507026E-2</v>
      </c>
      <c r="AH184" s="54">
        <f>(S184-MAX(S$2:S183))/MAX(S$2:S183)</f>
        <v>-5.5808627113530379E-3</v>
      </c>
      <c r="AI184" s="54">
        <f>(T184-MAX(T$2:T183))/MAX(T$2:T183)</f>
        <v>-6.6199506559387307E-3</v>
      </c>
      <c r="AJ184" s="54">
        <f>(U184-MAX(U$2:U183))/MAX(U$2:U183)</f>
        <v>-1.761349727118583E-2</v>
      </c>
      <c r="AK184" s="54">
        <f t="shared" si="74"/>
        <v>1.2401778055336337</v>
      </c>
      <c r="AL184" s="71">
        <f t="shared" si="64"/>
        <v>1896.1249999999773</v>
      </c>
      <c r="AM184" s="49">
        <f t="shared" si="65"/>
        <v>1.2401778055336337</v>
      </c>
      <c r="AN184" s="49">
        <f t="shared" si="66"/>
        <v>3.2551150752422791</v>
      </c>
      <c r="AO184" s="49">
        <f t="shared" si="67"/>
        <v>2.2880279212834629</v>
      </c>
      <c r="AP184" s="49">
        <f t="shared" si="68"/>
        <v>2.4249538922941025</v>
      </c>
      <c r="AQ184" s="49">
        <f t="shared" si="69"/>
        <v>2.8669332358455262</v>
      </c>
      <c r="AS184" s="49">
        <f t="shared" si="75"/>
        <v>-0.38818183939675288</v>
      </c>
      <c r="AT184" s="49">
        <f t="shared" si="70"/>
        <v>0.44197934355142365</v>
      </c>
      <c r="AU184" s="54">
        <f>(AM184-MAX(AM$3:AM184))/MAX(AM$3:AM184)</f>
        <v>-0.54841652578816091</v>
      </c>
      <c r="AV184" s="54">
        <f>(AN184-MAX(AN$3:AN184))/MAX(AN$3:AN184)</f>
        <v>-0.32436331873729252</v>
      </c>
      <c r="AW184" s="54">
        <f>(AO184-MAX(AO$3:AO184))/MAX(AO$3:AO184)</f>
        <v>-0.41494239749641593</v>
      </c>
      <c r="AX184" s="54">
        <f>(AP184-MAX(AP$3:AP184))/MAX(AP$3:AP184)</f>
        <v>-0.40099058014893807</v>
      </c>
      <c r="AY184" s="54">
        <f>(AQ184-MAX(AQ$3:AQ184))/MAX(AQ$3:AQ184)</f>
        <v>-0.35770894629635092</v>
      </c>
    </row>
    <row r="185" spans="1:51">
      <c r="A185" s="49">
        <f>Data!F311</f>
        <v>1896.2083333333105</v>
      </c>
      <c r="B185" s="53">
        <f t="shared" si="61"/>
        <v>0.55299999999999994</v>
      </c>
      <c r="C185" s="50">
        <f>1/Data!N311</f>
        <v>5.8030347706545665E-2</v>
      </c>
      <c r="D185" s="50">
        <f>Data!H311/100</f>
        <v>3.5666666666666666E-2</v>
      </c>
      <c r="E185">
        <f>Data!K312/Data!K311</f>
        <v>1.0275775115080941</v>
      </c>
      <c r="F185">
        <f>Data!T312/Data!T311</f>
        <v>1.0191342850809155</v>
      </c>
      <c r="G185" s="49">
        <f>Data!E314</f>
        <v>6.2796132230000001</v>
      </c>
      <c r="H185" s="52">
        <v>0</v>
      </c>
      <c r="I185" s="52">
        <v>1</v>
      </c>
      <c r="J185" s="52">
        <v>0.6</v>
      </c>
      <c r="K185" s="54">
        <f t="shared" si="71"/>
        <v>0.66261227030770231</v>
      </c>
      <c r="L185" s="54">
        <f t="shared" si="84"/>
        <v>0.85</v>
      </c>
      <c r="M185" s="53">
        <f t="shared" si="85"/>
        <v>0.85</v>
      </c>
      <c r="N185" s="54" cm="1">
        <f t="array" ref="N185">stock_min(C185,O185)</f>
        <v>0.85</v>
      </c>
      <c r="O185" s="54" cm="1">
        <f t="array" ref="O185">stock_max(C185,D185)</f>
        <v>0.85</v>
      </c>
      <c r="P185" s="49">
        <f t="shared" si="62"/>
        <v>1896.2083333333105</v>
      </c>
      <c r="Q185" s="49">
        <f t="shared" si="76"/>
        <v>0.47039045307214783</v>
      </c>
      <c r="R185" s="49">
        <f t="shared" si="77"/>
        <v>0.34211791400564212</v>
      </c>
      <c r="S185" s="59">
        <f t="shared" si="58"/>
        <v>0.37780633593929713</v>
      </c>
      <c r="T185" s="59">
        <f t="shared" si="59"/>
        <v>0.37118342099150614</v>
      </c>
      <c r="U185" s="59">
        <f t="shared" si="60"/>
        <v>0.31431083219557882</v>
      </c>
      <c r="V185" s="59"/>
      <c r="W185" s="49">
        <f t="shared" si="78"/>
        <v>0.15112253437571888</v>
      </c>
      <c r="X185" s="49">
        <f t="shared" si="79"/>
        <v>0.22668380156357826</v>
      </c>
      <c r="Y185" s="49">
        <f t="shared" si="80"/>
        <v>0.1252327317077446</v>
      </c>
      <c r="Z185" s="49">
        <f t="shared" si="81"/>
        <v>0.24595068928376154</v>
      </c>
      <c r="AA185" s="49">
        <f t="shared" si="82"/>
        <v>4.7146624829336826E-2</v>
      </c>
      <c r="AB185" s="49">
        <f t="shared" si="83"/>
        <v>0.26716420736624197</v>
      </c>
      <c r="AC185" s="80">
        <f t="shared" si="63"/>
        <v>0.84999999999999987</v>
      </c>
      <c r="AD185" s="80">
        <f t="shared" si="72"/>
        <v>0.85</v>
      </c>
      <c r="AE185" s="80">
        <f t="shared" si="73"/>
        <v>0.85</v>
      </c>
      <c r="AF185" s="54">
        <f>(Q185-MAX(Q$2:Q184))/MAX(Q$2:Q184)</f>
        <v>1.9134285080915546E-2</v>
      </c>
      <c r="AG185" s="54">
        <f>(R185-MAX(R$2:R184))/MAX(R$2:R184)</f>
        <v>-4.6665297964020736E-3</v>
      </c>
      <c r="AH185" s="54">
        <f>(S185-MAX(S$2:S184))/MAX(S$2:S184)</f>
        <v>1.8484300115234588E-2</v>
      </c>
      <c r="AI185" s="54">
        <f>(T185-MAX(T$2:T184))/MAX(T$2:T184)</f>
        <v>1.7945215954041284E-2</v>
      </c>
      <c r="AJ185" s="54">
        <f>(U185-MAX(U$2:U184))/MAX(U$2:U184)</f>
        <v>8.2341010609828826E-3</v>
      </c>
      <c r="AK185" s="54">
        <f t="shared" si="74"/>
        <v>1.2080400903041237</v>
      </c>
      <c r="AL185" s="71">
        <f t="shared" si="64"/>
        <v>1896.2083333333105</v>
      </c>
      <c r="AM185" s="49">
        <f t="shared" si="65"/>
        <v>1.2080400903041237</v>
      </c>
      <c r="AN185" s="49">
        <f t="shared" si="66"/>
        <v>3.1171493618100858</v>
      </c>
      <c r="AO185" s="49">
        <f t="shared" si="67"/>
        <v>2.2060509143233502</v>
      </c>
      <c r="AP185" s="49">
        <f t="shared" si="68"/>
        <v>2.3355757166642372</v>
      </c>
      <c r="AQ185" s="49">
        <f t="shared" si="69"/>
        <v>2.7524537683941976</v>
      </c>
      <c r="AS185" s="49">
        <f t="shared" si="75"/>
        <v>-0.3646955934158882</v>
      </c>
      <c r="AT185" s="49">
        <f t="shared" si="70"/>
        <v>0.4168780517299604</v>
      </c>
      <c r="AU185" s="54">
        <f>(AM185-MAX(AM$3:AM185))/MAX(AM$3:AM185)</f>
        <v>-0.56011876802457006</v>
      </c>
      <c r="AV185" s="54">
        <f>(AN185-MAX(AN$3:AN185))/MAX(AN$3:AN185)</f>
        <v>-0.3529996939795505</v>
      </c>
      <c r="AW185" s="54">
        <f>(AO185-MAX(AO$3:AO185))/MAX(AO$3:AO185)</f>
        <v>-0.43590423572678133</v>
      </c>
      <c r="AX185" s="54">
        <f>(AP185-MAX(AP$3:AP185))/MAX(AP$3:AP185)</f>
        <v>-0.42306867792288894</v>
      </c>
      <c r="AY185" s="54">
        <f>(AQ185-MAX(AQ$3:AQ185))/MAX(AQ$3:AQ185)</f>
        <v>-0.38335626059631611</v>
      </c>
    </row>
    <row r="186" spans="1:51">
      <c r="A186" s="49">
        <f>Data!F312</f>
        <v>1896.2916666666438</v>
      </c>
      <c r="B186" s="53">
        <f t="shared" si="61"/>
        <v>0.57899999999999996</v>
      </c>
      <c r="C186" s="50">
        <f>1/Data!N312</f>
        <v>5.6677456273117897E-2</v>
      </c>
      <c r="D186" s="50">
        <f>Data!H312/100</f>
        <v>3.5499999999999997E-2</v>
      </c>
      <c r="E186">
        <f>Data!K313/Data!K312</f>
        <v>1.0138888004256299</v>
      </c>
      <c r="F186">
        <f>Data!T313/Data!T312</f>
        <v>1.0193417595533136</v>
      </c>
      <c r="G186" s="49">
        <f>Data!E315</f>
        <v>6.2796132230000001</v>
      </c>
      <c r="H186" s="52">
        <v>0</v>
      </c>
      <c r="I186" s="52">
        <v>1</v>
      </c>
      <c r="J186" s="52">
        <v>0.6</v>
      </c>
      <c r="K186" s="54">
        <f t="shared" si="71"/>
        <v>0.66261227030770231</v>
      </c>
      <c r="L186" s="54">
        <f t="shared" si="84"/>
        <v>0.85</v>
      </c>
      <c r="M186" s="53">
        <f t="shared" si="85"/>
        <v>0.85</v>
      </c>
      <c r="N186" s="54" cm="1">
        <f t="array" ref="N186">stock_min(C186,O186)</f>
        <v>0.85</v>
      </c>
      <c r="O186" s="54" cm="1">
        <f t="array" ref="O186">stock_max(C186,D186)</f>
        <v>0.85</v>
      </c>
      <c r="P186" s="49">
        <f t="shared" si="62"/>
        <v>1896.2916666666438</v>
      </c>
      <c r="Q186" s="49">
        <f t="shared" si="76"/>
        <v>0.47948863211164355</v>
      </c>
      <c r="R186" s="49">
        <f t="shared" si="77"/>
        <v>0.34686952143529931</v>
      </c>
      <c r="S186" s="59">
        <f t="shared" si="58"/>
        <v>0.38387767774191928</v>
      </c>
      <c r="T186" s="59">
        <f t="shared" si="59"/>
        <v>0.3770216024144103</v>
      </c>
      <c r="U186" s="59">
        <f t="shared" si="60"/>
        <v>0.31893332123375945</v>
      </c>
      <c r="V186" s="59"/>
      <c r="W186" s="49">
        <f t="shared" si="78"/>
        <v>0.15355107109676772</v>
      </c>
      <c r="X186" s="49">
        <f t="shared" si="79"/>
        <v>0.23032660664515156</v>
      </c>
      <c r="Y186" s="49">
        <f t="shared" si="80"/>
        <v>0.12720246248354999</v>
      </c>
      <c r="Z186" s="49">
        <f t="shared" si="81"/>
        <v>0.2498191399308603</v>
      </c>
      <c r="AA186" s="49">
        <f t="shared" si="82"/>
        <v>4.7839998185063924E-2</v>
      </c>
      <c r="AB186" s="49">
        <f t="shared" si="83"/>
        <v>0.27109332304869554</v>
      </c>
      <c r="AC186" s="80">
        <f t="shared" si="63"/>
        <v>0.85000000000000009</v>
      </c>
      <c r="AD186" s="80">
        <f t="shared" si="72"/>
        <v>0.85</v>
      </c>
      <c r="AE186" s="80">
        <f t="shared" si="73"/>
        <v>0.85</v>
      </c>
      <c r="AF186" s="54">
        <f>(Q186-MAX(Q$2:Q185))/MAX(Q$2:Q185)</f>
        <v>1.9341759553313593E-2</v>
      </c>
      <c r="AG186" s="54">
        <f>(R186-MAX(R$2:R185))/MAX(R$2:R185)</f>
        <v>9.1574581282053823E-3</v>
      </c>
      <c r="AH186" s="54">
        <f>(S186-MAX(S$2:S185))/MAX(S$2:S185)</f>
        <v>1.6069984076703354E-2</v>
      </c>
      <c r="AI186" s="54">
        <f>(T186-MAX(T$2:T185))/MAX(T$2:T185)</f>
        <v>1.5728561925824135E-2</v>
      </c>
      <c r="AJ186" s="54">
        <f>(U186-MAX(U$2:U185))/MAX(U$2:U185)</f>
        <v>1.4706744294782387E-2</v>
      </c>
      <c r="AK186" s="54">
        <f t="shared" si="74"/>
        <v>1.1766160671187564</v>
      </c>
      <c r="AL186" s="71">
        <f t="shared" si="64"/>
        <v>1896.2916666666438</v>
      </c>
      <c r="AM186" s="49">
        <f t="shared" si="65"/>
        <v>1.1766160671187564</v>
      </c>
      <c r="AN186" s="49">
        <f t="shared" si="66"/>
        <v>3.1264255754034647</v>
      </c>
      <c r="AO186" s="49">
        <f t="shared" si="67"/>
        <v>2.1869536190737153</v>
      </c>
      <c r="AP186" s="49">
        <f t="shared" si="68"/>
        <v>2.3196022201974635</v>
      </c>
      <c r="AQ186" s="49">
        <f t="shared" si="69"/>
        <v>2.7486216990029213</v>
      </c>
      <c r="AS186" s="49">
        <f t="shared" si="75"/>
        <v>-0.37780387640054336</v>
      </c>
      <c r="AT186" s="49">
        <f t="shared" si="70"/>
        <v>0.42901947880545777</v>
      </c>
      <c r="AU186" s="54">
        <f>(AM186-MAX(AM$3:AM186))/MAX(AM$3:AM186)</f>
        <v>-0.57156113499843753</v>
      </c>
      <c r="AV186" s="54">
        <f>(AN186-MAX(AN$3:AN186))/MAX(AN$3:AN186)</f>
        <v>-0.35107430884813606</v>
      </c>
      <c r="AW186" s="54">
        <f>(AO186-MAX(AO$3:AO186))/MAX(AO$3:AO186)</f>
        <v>-0.44078748809845125</v>
      </c>
      <c r="AX186" s="54">
        <f>(AP186-MAX(AP$3:AP186))/MAX(AP$3:AP186)</f>
        <v>-0.42701443329661409</v>
      </c>
      <c r="AY186" s="54">
        <f>(AQ186-MAX(AQ$3:AQ186))/MAX(AQ$3:AQ186)</f>
        <v>-0.38421477514294539</v>
      </c>
    </row>
    <row r="187" spans="1:51">
      <c r="A187" s="49">
        <f>Data!F313</f>
        <v>1896.374999999977</v>
      </c>
      <c r="B187" s="53">
        <f t="shared" si="61"/>
        <v>0.59599999999999997</v>
      </c>
      <c r="C187" s="50">
        <f>1/Data!N313</f>
        <v>5.6090701689208246E-2</v>
      </c>
      <c r="D187" s="50">
        <f>Data!H313/100</f>
        <v>3.5333333333333335E-2</v>
      </c>
      <c r="E187">
        <f>Data!K314/Data!K313</f>
        <v>1.0002503588042815</v>
      </c>
      <c r="F187">
        <f>Data!T314/Data!T313</f>
        <v>1.0195545954836309</v>
      </c>
      <c r="G187" s="49">
        <f>Data!E316</f>
        <v>6.2796132230000001</v>
      </c>
      <c r="H187" s="52">
        <v>0</v>
      </c>
      <c r="I187" s="52">
        <v>1</v>
      </c>
      <c r="J187" s="52">
        <v>0.6</v>
      </c>
      <c r="K187" s="54">
        <f t="shared" si="71"/>
        <v>0.66261227030770231</v>
      </c>
      <c r="L187" s="54">
        <f t="shared" si="84"/>
        <v>0.85</v>
      </c>
      <c r="M187" s="53">
        <f t="shared" si="85"/>
        <v>0.85</v>
      </c>
      <c r="N187" s="54" cm="1">
        <f t="array" ref="N187">stock_min(C187,O187)</f>
        <v>0.85</v>
      </c>
      <c r="O187" s="54" cm="1">
        <f t="array" ref="O187">stock_max(C187,D187)</f>
        <v>0.85</v>
      </c>
      <c r="P187" s="49">
        <f t="shared" si="62"/>
        <v>1896.374999999977</v>
      </c>
      <c r="Q187" s="49">
        <f t="shared" si="76"/>
        <v>0.48886483835158628</v>
      </c>
      <c r="R187" s="49">
        <f t="shared" si="77"/>
        <v>0.34695636327392754</v>
      </c>
      <c r="S187" s="59">
        <f t="shared" si="58"/>
        <v>0.38693797111712869</v>
      </c>
      <c r="T187" s="59">
        <f t="shared" si="59"/>
        <v>0.37957153953395756</v>
      </c>
      <c r="U187" s="59">
        <f t="shared" si="60"/>
        <v>0.3199366836464132</v>
      </c>
      <c r="V187" s="59"/>
      <c r="W187" s="49">
        <f t="shared" si="78"/>
        <v>0.15477518844685148</v>
      </c>
      <c r="X187" s="49">
        <f t="shared" si="79"/>
        <v>0.23216278267027721</v>
      </c>
      <c r="Y187" s="49">
        <f t="shared" si="80"/>
        <v>0.12806277997917215</v>
      </c>
      <c r="Z187" s="49">
        <f t="shared" si="81"/>
        <v>0.25150875955478541</v>
      </c>
      <c r="AA187" s="49">
        <f t="shared" si="82"/>
        <v>4.7990502546961987E-2</v>
      </c>
      <c r="AB187" s="49">
        <f t="shared" si="83"/>
        <v>0.27194618109945123</v>
      </c>
      <c r="AC187" s="80">
        <f t="shared" si="63"/>
        <v>0.85000000000000009</v>
      </c>
      <c r="AD187" s="80">
        <f t="shared" si="72"/>
        <v>0.85</v>
      </c>
      <c r="AE187" s="80">
        <f t="shared" si="73"/>
        <v>0.85</v>
      </c>
      <c r="AF187" s="54">
        <f>(Q187-MAX(Q$2:Q186))/MAX(Q$2:Q186)</f>
        <v>1.9554595483630956E-2</v>
      </c>
      <c r="AG187" s="54">
        <f>(R187-MAX(R$2:R186))/MAX(R$2:R186)</f>
        <v>2.5035880428146804E-4</v>
      </c>
      <c r="AH187" s="54">
        <f>(S187-MAX(S$2:S186))/MAX(S$2:S186)</f>
        <v>7.9720534760211927E-3</v>
      </c>
      <c r="AI187" s="54">
        <f>(T187-MAX(T$2:T186))/MAX(T$2:T186)</f>
        <v>6.7633713909699324E-3</v>
      </c>
      <c r="AJ187" s="54">
        <f>(U187-MAX(U$2:U186))/MAX(U$2:U186)</f>
        <v>3.1459943061839758E-3</v>
      </c>
      <c r="AK187" s="54">
        <f t="shared" si="74"/>
        <v>1.1458855733548028</v>
      </c>
      <c r="AL187" s="71">
        <f t="shared" si="64"/>
        <v>1896.374999999977</v>
      </c>
      <c r="AM187" s="49">
        <f t="shared" si="65"/>
        <v>1.1458855733548028</v>
      </c>
      <c r="AN187" s="49">
        <f t="shared" si="66"/>
        <v>3.1405467932756532</v>
      </c>
      <c r="AO187" s="49">
        <f t="shared" si="67"/>
        <v>2.1697251358521132</v>
      </c>
      <c r="AP187" s="49">
        <f t="shared" si="68"/>
        <v>2.3057999705799102</v>
      </c>
      <c r="AQ187" s="49">
        <f t="shared" si="69"/>
        <v>2.7481995179387293</v>
      </c>
      <c r="AS187" s="49">
        <f t="shared" si="75"/>
        <v>-0.39234727533692393</v>
      </c>
      <c r="AT187" s="49">
        <f t="shared" si="70"/>
        <v>0.44239954735881915</v>
      </c>
      <c r="AU187" s="54">
        <f>(AM187-MAX(AM$3:AM187))/MAX(AM$3:AM187)</f>
        <v>-0.58275096848541907</v>
      </c>
      <c r="AV187" s="54">
        <f>(AN187-MAX(AN$3:AN187))/MAX(AN$3:AN187)</f>
        <v>-0.3481432871920605</v>
      </c>
      <c r="AW187" s="54">
        <f>(AO187-MAX(AO$3:AO187))/MAX(AO$3:AO187)</f>
        <v>-0.44519287799541962</v>
      </c>
      <c r="AX187" s="54">
        <f>(AP187-MAX(AP$3:AP187))/MAX(AP$3:AP187)</f>
        <v>-0.43042384968276592</v>
      </c>
      <c r="AY187" s="54">
        <f>(AQ187-MAX(AQ$3:AQ187))/MAX(AQ$3:AQ187)</f>
        <v>-0.38430935813399075</v>
      </c>
    </row>
    <row r="188" spans="1:51">
      <c r="A188" s="49">
        <f>Data!F314</f>
        <v>1896.4583333333103</v>
      </c>
      <c r="B188" s="53">
        <f t="shared" si="61"/>
        <v>0.59000000000000008</v>
      </c>
      <c r="C188" s="50">
        <f>1/Data!N314</f>
        <v>5.6250630166010146E-2</v>
      </c>
      <c r="D188" s="50">
        <f>Data!H314/100</f>
        <v>3.5166666666666666E-2</v>
      </c>
      <c r="E188">
        <f>Data!K315/Data!K314</f>
        <v>0.93873842592592593</v>
      </c>
      <c r="F188">
        <f>Data!T315/Data!T314</f>
        <v>1.0043253005296919</v>
      </c>
      <c r="G188" s="49">
        <f>Data!E317</f>
        <v>6.2796132230000001</v>
      </c>
      <c r="H188" s="52">
        <v>0</v>
      </c>
      <c r="I188" s="52">
        <v>1</v>
      </c>
      <c r="J188" s="52">
        <v>0.6</v>
      </c>
      <c r="K188" s="54">
        <f t="shared" si="71"/>
        <v>0.66261227030770231</v>
      </c>
      <c r="L188" s="54">
        <f t="shared" si="84"/>
        <v>0.85</v>
      </c>
      <c r="M188" s="53">
        <f t="shared" si="85"/>
        <v>0.85</v>
      </c>
      <c r="N188" s="54" cm="1">
        <f t="array" ref="N188">stock_min(C188,O188)</f>
        <v>0.85</v>
      </c>
      <c r="O188" s="54" cm="1">
        <f t="array" ref="O188">stock_max(C188,D188)</f>
        <v>0.85</v>
      </c>
      <c r="P188" s="49">
        <f t="shared" si="62"/>
        <v>1896.4583333333103</v>
      </c>
      <c r="Q188" s="49">
        <f t="shared" si="76"/>
        <v>0.49097932569585617</v>
      </c>
      <c r="R188" s="49">
        <f t="shared" si="77"/>
        <v>0.32570127032475049</v>
      </c>
      <c r="S188" s="59">
        <f t="shared" si="58"/>
        <v>0.37338476281390265</v>
      </c>
      <c r="T188" s="59">
        <f t="shared" si="59"/>
        <v>0.36471762704029131</v>
      </c>
      <c r="U188" s="59">
        <f t="shared" si="60"/>
        <v>0.30348440587491415</v>
      </c>
      <c r="V188" s="59"/>
      <c r="W188" s="49">
        <f t="shared" si="78"/>
        <v>0.14935390512556107</v>
      </c>
      <c r="X188" s="49">
        <f t="shared" si="79"/>
        <v>0.22403085768834158</v>
      </c>
      <c r="Y188" s="49">
        <f t="shared" si="80"/>
        <v>0.12305125216588605</v>
      </c>
      <c r="Z188" s="49">
        <f t="shared" si="81"/>
        <v>0.24166637487440526</v>
      </c>
      <c r="AA188" s="49">
        <f t="shared" si="82"/>
        <v>4.5522660881237131E-2</v>
      </c>
      <c r="AB188" s="49">
        <f t="shared" si="83"/>
        <v>0.25796174499367702</v>
      </c>
      <c r="AC188" s="80">
        <f t="shared" si="63"/>
        <v>0.85</v>
      </c>
      <c r="AD188" s="80">
        <f t="shared" si="72"/>
        <v>0.85</v>
      </c>
      <c r="AE188" s="80">
        <f t="shared" si="73"/>
        <v>0.85</v>
      </c>
      <c r="AF188" s="54">
        <f>(Q188-MAX(Q$2:Q187))/MAX(Q$2:Q187)</f>
        <v>4.3253005296919559E-3</v>
      </c>
      <c r="AG188" s="54">
        <f>(R188-MAX(R$2:R187))/MAX(R$2:R187)</f>
        <v>-6.1261574074074017E-2</v>
      </c>
      <c r="AH188" s="54">
        <f>(S188-MAX(S$2:S187))/MAX(S$2:S187)</f>
        <v>-3.5026824232567741E-2</v>
      </c>
      <c r="AI188" s="54">
        <f>(T188-MAX(T$2:T187))/MAX(T$2:T187)</f>
        <v>-3.9133367353896061E-2</v>
      </c>
      <c r="AJ188" s="54">
        <f>(U188-MAX(U$2:U187))/MAX(U$2:U187)</f>
        <v>-5.1423542883509199E-2</v>
      </c>
      <c r="AK188" s="54">
        <f t="shared" si="74"/>
        <v>1.143482637191739</v>
      </c>
      <c r="AL188" s="71">
        <f t="shared" si="64"/>
        <v>1896.4583333333103</v>
      </c>
      <c r="AM188" s="49">
        <f t="shared" si="65"/>
        <v>1.143482637191739</v>
      </c>
      <c r="AN188" s="49">
        <f t="shared" si="66"/>
        <v>3.3140974400507046</v>
      </c>
      <c r="AO188" s="49">
        <f t="shared" si="67"/>
        <v>2.237816153784749</v>
      </c>
      <c r="AP188" s="49">
        <f t="shared" si="68"/>
        <v>2.3865814470057716</v>
      </c>
      <c r="AQ188" s="49">
        <f t="shared" si="69"/>
        <v>2.875034114231557</v>
      </c>
      <c r="AS188" s="49">
        <f t="shared" si="75"/>
        <v>-0.43906332581914764</v>
      </c>
      <c r="AT188" s="49">
        <f t="shared" si="70"/>
        <v>0.4884526672257854</v>
      </c>
      <c r="AU188" s="54">
        <f>(AM188-MAX(AM$3:AM188))/MAX(AM$3:AM188)</f>
        <v>-0.58362594484444097</v>
      </c>
      <c r="AV188" s="54">
        <f>(AN188-MAX(AN$3:AN188))/MAX(AN$3:AN188)</f>
        <v>-0.31212084856618044</v>
      </c>
      <c r="AW188" s="54">
        <f>(AO188-MAX(AO$3:AO188))/MAX(AO$3:AO188)</f>
        <v>-0.42778174094891458</v>
      </c>
      <c r="AX188" s="54">
        <f>(AP188-MAX(AP$3:AP188))/MAX(AP$3:AP188)</f>
        <v>-0.41046929900766432</v>
      </c>
      <c r="AY188" s="54">
        <f>(AQ188-MAX(AQ$3:AQ188))/MAX(AQ$3:AQ188)</f>
        <v>-0.35589407260154921</v>
      </c>
    </row>
    <row r="189" spans="1:51">
      <c r="A189" s="49">
        <f>Data!F315</f>
        <v>1896.5416666666436</v>
      </c>
      <c r="B189" s="53">
        <f t="shared" si="61"/>
        <v>0.51300000000000001</v>
      </c>
      <c r="C189" s="50">
        <f>1/Data!N315</f>
        <v>6.0106628786585438E-2</v>
      </c>
      <c r="D189" s="50">
        <f>Data!H315/100</f>
        <v>3.5000000000000003E-2</v>
      </c>
      <c r="E189">
        <f>Data!K316/Data!K315</f>
        <v>0.94685024752475244</v>
      </c>
      <c r="F189">
        <f>Data!T316/Data!T315</f>
        <v>1.0043125048938841</v>
      </c>
      <c r="G189" s="49">
        <f>Data!E318</f>
        <v>6.469903306</v>
      </c>
      <c r="H189" s="52">
        <v>0</v>
      </c>
      <c r="I189" s="52">
        <v>1</v>
      </c>
      <c r="J189" s="52">
        <v>0.6</v>
      </c>
      <c r="K189" s="54">
        <f t="shared" si="71"/>
        <v>0.66261227030770231</v>
      </c>
      <c r="L189" s="54">
        <f t="shared" si="84"/>
        <v>0.85</v>
      </c>
      <c r="M189" s="53">
        <f t="shared" si="85"/>
        <v>0.85</v>
      </c>
      <c r="N189" s="54" cm="1">
        <f t="array" ref="N189">stock_min(C189,O189)</f>
        <v>0.85</v>
      </c>
      <c r="O189" s="54" cm="1">
        <f t="array" ref="O189">stock_max(C189,D189)</f>
        <v>0.85</v>
      </c>
      <c r="P189" s="49">
        <f t="shared" si="62"/>
        <v>1896.5416666666436</v>
      </c>
      <c r="Q189" s="49">
        <f t="shared" si="76"/>
        <v>0.49309667644071548</v>
      </c>
      <c r="R189" s="49">
        <f t="shared" si="77"/>
        <v>0.3083903284261163</v>
      </c>
      <c r="S189" s="59">
        <f t="shared" si="58"/>
        <v>0.36212166762772457</v>
      </c>
      <c r="T189" s="59">
        <f t="shared" si="59"/>
        <v>0.35240377816129026</v>
      </c>
      <c r="U189" s="59">
        <f t="shared" si="60"/>
        <v>0.28997011967825026</v>
      </c>
      <c r="V189" s="59"/>
      <c r="W189" s="49">
        <f t="shared" si="78"/>
        <v>0.14484866705108984</v>
      </c>
      <c r="X189" s="49">
        <f t="shared" si="79"/>
        <v>0.21727300057663473</v>
      </c>
      <c r="Y189" s="49">
        <f t="shared" si="80"/>
        <v>0.11889671064882584</v>
      </c>
      <c r="Z189" s="49">
        <f t="shared" si="81"/>
        <v>0.23350706751246442</v>
      </c>
      <c r="AA189" s="49">
        <f t="shared" si="82"/>
        <v>4.3495517951737547E-2</v>
      </c>
      <c r="AB189" s="49">
        <f t="shared" si="83"/>
        <v>0.24647460172651273</v>
      </c>
      <c r="AC189" s="80">
        <f t="shared" si="63"/>
        <v>0.85</v>
      </c>
      <c r="AD189" s="80">
        <f t="shared" si="72"/>
        <v>0.85</v>
      </c>
      <c r="AE189" s="80">
        <f t="shared" si="73"/>
        <v>0.85</v>
      </c>
      <c r="AF189" s="54">
        <f>(Q189-MAX(Q$2:Q188))/MAX(Q$2:Q188)</f>
        <v>4.312504893884116E-3</v>
      </c>
      <c r="AG189" s="54">
        <f>(R189-MAX(R$2:R188))/MAX(R$2:R188)</f>
        <v>-0.11115528905104052</v>
      </c>
      <c r="AH189" s="54">
        <f>(S189-MAX(S$2:S188))/MAX(S$2:S188)</f>
        <v>-6.413509487775769E-2</v>
      </c>
      <c r="AI189" s="54">
        <f>(T189-MAX(T$2:T188))/MAX(T$2:T188)</f>
        <v>-7.1574811446675365E-2</v>
      </c>
      <c r="AJ189" s="54">
        <f>(U189-MAX(U$2:U188))/MAX(U$2:U188)</f>
        <v>-9.3664045106128913E-2</v>
      </c>
      <c r="AK189" s="54">
        <f t="shared" si="74"/>
        <v>1.1306455364829431</v>
      </c>
      <c r="AL189" s="71">
        <f t="shared" si="64"/>
        <v>1896.5416666666436</v>
      </c>
      <c r="AM189" s="49">
        <f t="shared" si="65"/>
        <v>1.1306455364829431</v>
      </c>
      <c r="AN189" s="49">
        <f t="shared" si="66"/>
        <v>3.510496893932602</v>
      </c>
      <c r="AO189" s="49">
        <f t="shared" si="67"/>
        <v>2.305094379615154</v>
      </c>
      <c r="AP189" s="49">
        <f t="shared" si="68"/>
        <v>2.4690207722295718</v>
      </c>
      <c r="AQ189" s="49">
        <f t="shared" si="69"/>
        <v>3.0134615607462414</v>
      </c>
      <c r="AS189" s="49">
        <f t="shared" si="75"/>
        <v>-0.49703533318636062</v>
      </c>
      <c r="AT189" s="49">
        <f t="shared" si="70"/>
        <v>0.54444078851666955</v>
      </c>
      <c r="AU189" s="54">
        <f>(AM189-MAX(AM$3:AM189))/MAX(AM$3:AM189)</f>
        <v>-0.5883002927573121</v>
      </c>
      <c r="AV189" s="54">
        <f>(AN189-MAX(AN$3:AN189))/MAX(AN$3:AN189)</f>
        <v>-0.27135587646678488</v>
      </c>
      <c r="AW189" s="54">
        <f>(AO189-MAX(AO$3:AO189))/MAX(AO$3:AO189)</f>
        <v>-0.41057843799142635</v>
      </c>
      <c r="AX189" s="54">
        <f>(AP189-MAX(AP$3:AP189))/MAX(AP$3:AP189)</f>
        <v>-0.39010522836197287</v>
      </c>
      <c r="AY189" s="54">
        <f>(AQ189-MAX(AQ$3:AQ189))/MAX(AQ$3:AQ189)</f>
        <v>-0.32488159230666003</v>
      </c>
    </row>
    <row r="190" spans="1:51">
      <c r="A190" s="49">
        <f>Data!F316</f>
        <v>1896.6249999999768</v>
      </c>
      <c r="B190" s="53">
        <f t="shared" si="61"/>
        <v>0.45299999999999996</v>
      </c>
      <c r="C190" s="50">
        <f>1/Data!N316</f>
        <v>6.3680596280667634E-2</v>
      </c>
      <c r="D190" s="50">
        <f>Data!H316/100</f>
        <v>3.4833333333333334E-2</v>
      </c>
      <c r="E190">
        <f>Data!K317/Data!K316</f>
        <v>1.0564851268591426</v>
      </c>
      <c r="F190">
        <f>Data!T317/Data!T316</f>
        <v>1.0042997104444336</v>
      </c>
      <c r="G190" s="49">
        <f>Data!E319</f>
        <v>6.6601933879999997</v>
      </c>
      <c r="H190" s="52">
        <v>0</v>
      </c>
      <c r="I190" s="52">
        <v>1</v>
      </c>
      <c r="J190" s="52">
        <v>0.6</v>
      </c>
      <c r="K190" s="54">
        <f t="shared" si="71"/>
        <v>0.66261227030770231</v>
      </c>
      <c r="L190" s="54">
        <f t="shared" si="84"/>
        <v>0.85</v>
      </c>
      <c r="M190" s="53">
        <f t="shared" si="85"/>
        <v>0.85</v>
      </c>
      <c r="N190" s="54" cm="1">
        <f t="array" ref="N190">stock_min(C190,O190)</f>
        <v>0.85</v>
      </c>
      <c r="O190" s="54" cm="1">
        <f t="array" ref="O190">stock_max(C190,D190)</f>
        <v>0.85</v>
      </c>
      <c r="P190" s="49">
        <f t="shared" si="62"/>
        <v>1896.6249999999768</v>
      </c>
      <c r="Q190" s="49">
        <f t="shared" si="76"/>
        <v>0.49521684937052307</v>
      </c>
      <c r="R190" s="49">
        <f t="shared" si="77"/>
        <v>0.32580979524939813</v>
      </c>
      <c r="S190" s="59">
        <f t="shared" si="58"/>
        <v>0.37501716795494422</v>
      </c>
      <c r="T190" s="59">
        <f t="shared" si="59"/>
        <v>0.36610467592082374</v>
      </c>
      <c r="U190" s="59">
        <f t="shared" si="60"/>
        <v>0.30407928695715214</v>
      </c>
      <c r="V190" s="59"/>
      <c r="W190" s="49">
        <f t="shared" si="78"/>
        <v>0.1500068671819777</v>
      </c>
      <c r="X190" s="49">
        <f t="shared" si="79"/>
        <v>0.22501030077296652</v>
      </c>
      <c r="Y190" s="49">
        <f t="shared" si="80"/>
        <v>0.12351922543866113</v>
      </c>
      <c r="Z190" s="49">
        <f t="shared" si="81"/>
        <v>0.24258545048216262</v>
      </c>
      <c r="AA190" s="49">
        <f t="shared" si="82"/>
        <v>4.5611893043572826E-2</v>
      </c>
      <c r="AB190" s="49">
        <f t="shared" si="83"/>
        <v>0.25846739391357931</v>
      </c>
      <c r="AC190" s="80">
        <f t="shared" si="63"/>
        <v>0.85</v>
      </c>
      <c r="AD190" s="80">
        <f t="shared" si="72"/>
        <v>0.85</v>
      </c>
      <c r="AE190" s="80">
        <f t="shared" si="73"/>
        <v>0.85</v>
      </c>
      <c r="AF190" s="54">
        <f>(Q190-MAX(Q$2:Q189))/MAX(Q$2:Q189)</f>
        <v>4.2997104444335099E-3</v>
      </c>
      <c r="AG190" s="54">
        <f>(R190-MAX(R$2:R189))/MAX(R$2:R189)</f>
        <v>-6.0948782795010627E-2</v>
      </c>
      <c r="AH190" s="54">
        <f>(S190-MAX(S$2:S189))/MAX(S$2:S189)</f>
        <v>-3.0808046901594884E-2</v>
      </c>
      <c r="AI190" s="54">
        <f>(T190-MAX(T$2:T189))/MAX(T$2:T189)</f>
        <v>-3.5479118454635965E-2</v>
      </c>
      <c r="AJ190" s="54">
        <f>(U190-MAX(U$2:U189))/MAX(U$2:U189)</f>
        <v>-4.956417159961031E-2</v>
      </c>
      <c r="AK190" s="54">
        <f t="shared" si="74"/>
        <v>1.1080030320663259</v>
      </c>
      <c r="AL190" s="71">
        <f t="shared" si="64"/>
        <v>1896.6249999999768</v>
      </c>
      <c r="AM190" s="49">
        <f t="shared" si="65"/>
        <v>1.1080030320663259</v>
      </c>
      <c r="AN190" s="49">
        <f t="shared" si="66"/>
        <v>3.4116845243351861</v>
      </c>
      <c r="AO190" s="49">
        <f t="shared" si="67"/>
        <v>2.2474732384650644</v>
      </c>
      <c r="AP190" s="49">
        <f t="shared" si="68"/>
        <v>2.4060637256661113</v>
      </c>
      <c r="AQ190" s="49">
        <f t="shared" si="69"/>
        <v>2.9321553820505417</v>
      </c>
      <c r="AS190" s="49">
        <f t="shared" si="75"/>
        <v>-0.47952914228464438</v>
      </c>
      <c r="AT190" s="49">
        <f t="shared" si="70"/>
        <v>0.52609165638443045</v>
      </c>
      <c r="AU190" s="54">
        <f>(AM190-MAX(AM$3:AM190))/MAX(AM$3:AM190)</f>
        <v>-0.59654506279245501</v>
      </c>
      <c r="AV190" s="54">
        <f>(AN190-MAX(AN$3:AN190))/MAX(AN$3:AN190)</f>
        <v>-0.29186552356659839</v>
      </c>
      <c r="AW190" s="54">
        <f>(AO190-MAX(AO$3:AO190))/MAX(AO$3:AO190)</f>
        <v>-0.42531238698794105</v>
      </c>
      <c r="AX190" s="54">
        <f>(AP190-MAX(AP$3:AP190))/MAX(AP$3:AP190)</f>
        <v>-0.40565680814967675</v>
      </c>
      <c r="AY190" s="54">
        <f>(AQ190-MAX(AQ$3:AQ190))/MAX(AQ$3:AQ190)</f>
        <v>-0.34309695586453393</v>
      </c>
    </row>
    <row r="191" spans="1:51">
      <c r="A191" s="49">
        <f>Data!F317</f>
        <v>1896.7083333333101</v>
      </c>
      <c r="B191" s="53">
        <f t="shared" si="61"/>
        <v>0.50700000000000001</v>
      </c>
      <c r="C191" s="50">
        <f>1/Data!N317</f>
        <v>6.0443632290157978E-2</v>
      </c>
      <c r="D191" s="50">
        <f>Data!H317/100</f>
        <v>3.4666666666666665E-2</v>
      </c>
      <c r="E191">
        <f>Data!K318/Data!K317</f>
        <v>0.9960371185975927</v>
      </c>
      <c r="F191">
        <f>Data!T318/Data!T317</f>
        <v>0.974749251504058</v>
      </c>
      <c r="G191" s="49">
        <f>Data!E320</f>
        <v>6.6601933879999997</v>
      </c>
      <c r="H191" s="52">
        <v>0</v>
      </c>
      <c r="I191" s="52">
        <v>1</v>
      </c>
      <c r="J191" s="52">
        <v>0.6</v>
      </c>
      <c r="K191" s="54">
        <f t="shared" si="71"/>
        <v>0.66261227030770231</v>
      </c>
      <c r="L191" s="54">
        <f t="shared" si="84"/>
        <v>0.85</v>
      </c>
      <c r="M191" s="53">
        <f t="shared" si="85"/>
        <v>0.85</v>
      </c>
      <c r="N191" s="54" cm="1">
        <f t="array" ref="N191">stock_min(C191,O191)</f>
        <v>0.85</v>
      </c>
      <c r="O191" s="54" cm="1">
        <f t="array" ref="O191">stock_max(C191,D191)</f>
        <v>0.85</v>
      </c>
      <c r="P191" s="49">
        <f t="shared" si="62"/>
        <v>1896.7083333333101</v>
      </c>
      <c r="Q191" s="49">
        <f t="shared" si="76"/>
        <v>0.48271225325611522</v>
      </c>
      <c r="R191" s="49">
        <f t="shared" si="77"/>
        <v>0.32451864967108218</v>
      </c>
      <c r="S191" s="59">
        <f t="shared" si="58"/>
        <v>0.37033769314278464</v>
      </c>
      <c r="T191" s="59">
        <f t="shared" si="59"/>
        <v>0.36202438565464817</v>
      </c>
      <c r="U191" s="59">
        <f t="shared" si="60"/>
        <v>0.3019032768890163</v>
      </c>
      <c r="V191" s="59"/>
      <c r="W191" s="49">
        <f t="shared" si="78"/>
        <v>0.14813507725711386</v>
      </c>
      <c r="X191" s="49">
        <f t="shared" si="79"/>
        <v>0.22220261588567078</v>
      </c>
      <c r="Y191" s="49">
        <f t="shared" si="80"/>
        <v>0.12214258556927057</v>
      </c>
      <c r="Z191" s="49">
        <f t="shared" si="81"/>
        <v>0.2398818000853776</v>
      </c>
      <c r="AA191" s="49">
        <f t="shared" si="82"/>
        <v>4.528549153335245E-2</v>
      </c>
      <c r="AB191" s="49">
        <f t="shared" si="83"/>
        <v>0.25661778535566387</v>
      </c>
      <c r="AC191" s="80">
        <f t="shared" si="63"/>
        <v>0.85000000000000009</v>
      </c>
      <c r="AD191" s="80">
        <f t="shared" si="72"/>
        <v>0.85</v>
      </c>
      <c r="AE191" s="80">
        <f t="shared" si="73"/>
        <v>0.85</v>
      </c>
      <c r="AF191" s="54">
        <f>(Q191-MAX(Q$2:Q190))/MAX(Q$2:Q190)</f>
        <v>-2.5250748495941958E-2</v>
      </c>
      <c r="AG191" s="54">
        <f>(R191-MAX(R$2:R190))/MAX(R$2:R190)</f>
        <v>-6.4670131399580139E-2</v>
      </c>
      <c r="AH191" s="54">
        <f>(S191-MAX(S$2:S190))/MAX(S$2:S190)</f>
        <v>-4.2901651462164285E-2</v>
      </c>
      <c r="AI191" s="54">
        <f>(T191-MAX(T$2:T190))/MAX(T$2:T190)</f>
        <v>-4.6228845031042076E-2</v>
      </c>
      <c r="AJ191" s="54">
        <f>(U191-MAX(U$2:U190))/MAX(U$2:U190)</f>
        <v>-5.6365548807547843E-2</v>
      </c>
      <c r="AK191" s="54">
        <f t="shared" si="74"/>
        <v>1.1191096789270243</v>
      </c>
      <c r="AL191" s="71">
        <f t="shared" si="64"/>
        <v>1896.7083333333101</v>
      </c>
      <c r="AM191" s="49">
        <f t="shared" si="65"/>
        <v>1.1191096789270243</v>
      </c>
      <c r="AN191" s="49">
        <f t="shared" si="66"/>
        <v>3.4845023705734297</v>
      </c>
      <c r="AO191" s="49">
        <f t="shared" si="67"/>
        <v>2.285397935030359</v>
      </c>
      <c r="AP191" s="49">
        <f t="shared" si="68"/>
        <v>2.4483600000760495</v>
      </c>
      <c r="AQ191" s="49">
        <f t="shared" si="69"/>
        <v>2.9898504138551414</v>
      </c>
      <c r="AS191" s="49">
        <f t="shared" si="75"/>
        <v>-0.49465195671828832</v>
      </c>
      <c r="AT191" s="49">
        <f t="shared" si="70"/>
        <v>0.54149041377909191</v>
      </c>
      <c r="AU191" s="54">
        <f>(AM191-MAX(AM$3:AM191))/MAX(AM$3:AM191)</f>
        <v>-0.59250082159266992</v>
      </c>
      <c r="AV191" s="54">
        <f>(AN191-MAX(AN$3:AN191))/MAX(AN$3:AN191)</f>
        <v>-0.27675133963396337</v>
      </c>
      <c r="AW191" s="54">
        <f>(AO191-MAX(AO$3:AO191))/MAX(AO$3:AO191)</f>
        <v>-0.41561489516899469</v>
      </c>
      <c r="AX191" s="54">
        <f>(AP191-MAX(AP$3:AP191))/MAX(AP$3:AP191)</f>
        <v>-0.39520882937504132</v>
      </c>
      <c r="AY191" s="54">
        <f>(AQ191-MAX(AQ$3:AQ191))/MAX(AQ$3:AQ191)</f>
        <v>-0.33017129638006643</v>
      </c>
    </row>
    <row r="192" spans="1:51">
      <c r="A192" s="49">
        <f>Data!F318</f>
        <v>1896.7916666666433</v>
      </c>
      <c r="B192" s="53">
        <f t="shared" si="61"/>
        <v>0.498</v>
      </c>
      <c r="C192" s="50">
        <f>1/Data!N318</f>
        <v>6.0831443668155891E-2</v>
      </c>
      <c r="D192" s="50">
        <f>Data!H318/100</f>
        <v>3.4499999999999996E-2</v>
      </c>
      <c r="E192">
        <f>Data!K319/Data!K318</f>
        <v>1.0413400237249173</v>
      </c>
      <c r="F192">
        <f>Data!T319/Data!T318</f>
        <v>0.97558075323905225</v>
      </c>
      <c r="G192" s="49">
        <f>Data!E321</f>
        <v>6.469903306</v>
      </c>
      <c r="H192" s="52">
        <v>0</v>
      </c>
      <c r="I192" s="52">
        <v>1</v>
      </c>
      <c r="J192" s="52">
        <v>0.6</v>
      </c>
      <c r="K192" s="54">
        <f t="shared" si="71"/>
        <v>0.66261227030770231</v>
      </c>
      <c r="L192" s="54">
        <f t="shared" si="84"/>
        <v>0.85</v>
      </c>
      <c r="M192" s="53">
        <f t="shared" si="85"/>
        <v>0.85</v>
      </c>
      <c r="N192" s="54" cm="1">
        <f t="array" ref="N192">stock_min(C192,O192)</f>
        <v>0.85</v>
      </c>
      <c r="O192" s="54" cm="1">
        <f t="array" ref="O192">stock_max(C192,D192)</f>
        <v>0.85</v>
      </c>
      <c r="P192" s="49">
        <f t="shared" si="62"/>
        <v>1896.7916666666433</v>
      </c>
      <c r="Q192" s="49">
        <f t="shared" si="76"/>
        <v>0.47092478362932105</v>
      </c>
      <c r="R192" s="49">
        <f t="shared" si="77"/>
        <v>0.33793425834766283</v>
      </c>
      <c r="S192" s="59">
        <f t="shared" si="58"/>
        <v>0.37590620754974347</v>
      </c>
      <c r="T192" s="59">
        <f t="shared" si="59"/>
        <v>0.36895847502431733</v>
      </c>
      <c r="U192" s="59">
        <f t="shared" si="60"/>
        <v>0.31140602463141154</v>
      </c>
      <c r="V192" s="59"/>
      <c r="W192" s="49">
        <f t="shared" si="78"/>
        <v>0.15036248301989741</v>
      </c>
      <c r="X192" s="49">
        <f t="shared" si="79"/>
        <v>0.22554372452984606</v>
      </c>
      <c r="Y192" s="49">
        <f t="shared" si="80"/>
        <v>0.12448206223918674</v>
      </c>
      <c r="Z192" s="49">
        <f t="shared" si="81"/>
        <v>0.24447641278513058</v>
      </c>
      <c r="AA192" s="49">
        <f t="shared" si="82"/>
        <v>4.6710903694711731E-2</v>
      </c>
      <c r="AB192" s="49">
        <f t="shared" si="83"/>
        <v>0.26469512093669978</v>
      </c>
      <c r="AC192" s="80">
        <f t="shared" si="63"/>
        <v>0.84999999999999987</v>
      </c>
      <c r="AD192" s="80">
        <f t="shared" si="72"/>
        <v>0.85</v>
      </c>
      <c r="AE192" s="80">
        <f t="shared" si="73"/>
        <v>0.85</v>
      </c>
      <c r="AF192" s="54">
        <f>(Q192-MAX(Q$2:Q191))/MAX(Q$2:Q191)</f>
        <v>-4.9053390998468643E-2</v>
      </c>
      <c r="AG192" s="54">
        <f>(R192-MAX(R$2:R191))/MAX(R$2:R191)</f>
        <v>-2.6003572441015047E-2</v>
      </c>
      <c r="AH192" s="54">
        <f>(S192-MAX(S$2:S191))/MAX(S$2:S191)</f>
        <v>-2.8510418699760624E-2</v>
      </c>
      <c r="AI192" s="54">
        <f>(T192-MAX(T$2:T191))/MAX(T$2:T191)</f>
        <v>-2.796064352630619E-2</v>
      </c>
      <c r="AJ192" s="54">
        <f>(U192-MAX(U$2:U191))/MAX(U$2:U191)</f>
        <v>-2.666358517496404E-2</v>
      </c>
      <c r="AK192" s="54">
        <f t="shared" si="74"/>
        <v>1.1297332017335218</v>
      </c>
      <c r="AL192" s="71">
        <f t="shared" si="64"/>
        <v>1896.7916666666433</v>
      </c>
      <c r="AM192" s="49">
        <f t="shared" si="65"/>
        <v>1.1297332017335218</v>
      </c>
      <c r="AN192" s="49">
        <f t="shared" si="66"/>
        <v>3.3788304304855195</v>
      </c>
      <c r="AO192" s="49">
        <f t="shared" si="67"/>
        <v>2.2510764013361961</v>
      </c>
      <c r="AP192" s="49">
        <f t="shared" si="68"/>
        <v>2.4055965362549387</v>
      </c>
      <c r="AQ192" s="49">
        <f t="shared" si="69"/>
        <v>2.9160696739750773</v>
      </c>
      <c r="AS192" s="49">
        <f t="shared" si="75"/>
        <v>-0.46276075651044213</v>
      </c>
      <c r="AT192" s="49">
        <f t="shared" si="70"/>
        <v>0.51047313772013858</v>
      </c>
      <c r="AU192" s="54">
        <f>(AM192-MAX(AM$3:AM192))/MAX(AM$3:AM192)</f>
        <v>-0.5886324993924813</v>
      </c>
      <c r="AV192" s="54">
        <f>(AN192-MAX(AN$3:AN192))/MAX(AN$3:AN192)</f>
        <v>-0.29868476971347391</v>
      </c>
      <c r="AW192" s="54">
        <f>(AO192-MAX(AO$3:AO192))/MAX(AO$3:AO192)</f>
        <v>-0.42439104428438185</v>
      </c>
      <c r="AX192" s="54">
        <f>(AP192-MAX(AP$3:AP192))/MAX(AP$3:AP192)</f>
        <v>-0.40577221275965153</v>
      </c>
      <c r="AY192" s="54">
        <f>(AQ192-MAX(AQ$3:AQ192))/MAX(AQ$3:AQ192)</f>
        <v>-0.34670070437886313</v>
      </c>
    </row>
    <row r="193" spans="1:51">
      <c r="A193" s="49">
        <f>Data!F319</f>
        <v>1896.8749999999766</v>
      </c>
      <c r="B193" s="53">
        <f t="shared" si="61"/>
        <v>0.54499999999999993</v>
      </c>
      <c r="C193" s="50">
        <f>1/Data!N319</f>
        <v>5.8515718686701308E-2</v>
      </c>
      <c r="D193" s="50">
        <f>Data!H319/100</f>
        <v>3.4333333333333334E-2</v>
      </c>
      <c r="E193">
        <f>Data!K320/Data!K319</f>
        <v>0.96689497716894957</v>
      </c>
      <c r="F193">
        <f>Data!T320/Data!T319</f>
        <v>1.0042613342290145</v>
      </c>
      <c r="G193" s="49">
        <f>Data!E322</f>
        <v>6.469903306</v>
      </c>
      <c r="H193" s="52">
        <v>0</v>
      </c>
      <c r="I193" s="52">
        <v>1</v>
      </c>
      <c r="J193" s="52">
        <v>0.6</v>
      </c>
      <c r="K193" s="54">
        <f t="shared" si="71"/>
        <v>0.66261227030770231</v>
      </c>
      <c r="L193" s="54">
        <f t="shared" si="84"/>
        <v>0.85</v>
      </c>
      <c r="M193" s="53">
        <f t="shared" si="85"/>
        <v>0.85</v>
      </c>
      <c r="N193" s="54" cm="1">
        <f t="array" ref="N193">stock_min(C193,O193)</f>
        <v>0.85</v>
      </c>
      <c r="O193" s="54" cm="1">
        <f t="array" ref="O193">stock_max(C193,D193)</f>
        <v>0.85</v>
      </c>
      <c r="P193" s="49">
        <f t="shared" si="62"/>
        <v>1896.8749999999766</v>
      </c>
      <c r="Q193" s="49">
        <f t="shared" si="76"/>
        <v>0.47293155152909194</v>
      </c>
      <c r="R193" s="49">
        <f t="shared" si="77"/>
        <v>0.32674693700966934</v>
      </c>
      <c r="S193" s="59">
        <f t="shared" si="58"/>
        <v>0.36908032219543507</v>
      </c>
      <c r="T193" s="59">
        <f t="shared" si="59"/>
        <v>0.36139553747013042</v>
      </c>
      <c r="U193" s="59">
        <f t="shared" si="60"/>
        <v>0.30284233738231692</v>
      </c>
      <c r="V193" s="59"/>
      <c r="W193" s="49">
        <f t="shared" si="78"/>
        <v>0.14763212887817403</v>
      </c>
      <c r="X193" s="49">
        <f t="shared" si="79"/>
        <v>0.22144819331726104</v>
      </c>
      <c r="Y193" s="49">
        <f t="shared" si="80"/>
        <v>0.121930419907975</v>
      </c>
      <c r="Z193" s="49">
        <f t="shared" si="81"/>
        <v>0.23946511756215541</v>
      </c>
      <c r="AA193" s="49">
        <f t="shared" si="82"/>
        <v>4.5426350607347538E-2</v>
      </c>
      <c r="AB193" s="49">
        <f t="shared" si="83"/>
        <v>0.25741598677496935</v>
      </c>
      <c r="AC193" s="80">
        <f t="shared" si="63"/>
        <v>0.84999999999999987</v>
      </c>
      <c r="AD193" s="80">
        <f t="shared" si="72"/>
        <v>0.85</v>
      </c>
      <c r="AE193" s="80">
        <f t="shared" si="73"/>
        <v>0.85</v>
      </c>
      <c r="AF193" s="54">
        <f>(Q193-MAX(Q$2:Q192))/MAX(Q$2:Q192)</f>
        <v>-4.5001089663565114E-2</v>
      </c>
      <c r="AG193" s="54">
        <f>(R193-MAX(R$2:R192))/MAX(R$2:R192)</f>
        <v>-5.8247746412716864E-2</v>
      </c>
      <c r="AH193" s="54">
        <f>(S193-MAX(S$2:S192))/MAX(S$2:S192)</f>
        <v>-4.6151192838833552E-2</v>
      </c>
      <c r="AI193" s="54">
        <f>(T193-MAX(T$2:T192))/MAX(T$2:T192)</f>
        <v>-4.7885576685079832E-2</v>
      </c>
      <c r="AJ193" s="54">
        <f>(U193-MAX(U$2:U192))/MAX(U$2:U192)</f>
        <v>-5.3430404007652241E-2</v>
      </c>
      <c r="AK193" s="54">
        <f t="shared" si="74"/>
        <v>1.1177910949438516</v>
      </c>
      <c r="AL193" s="71">
        <f t="shared" si="64"/>
        <v>1896.8749999999766</v>
      </c>
      <c r="AM193" s="49">
        <f t="shared" si="65"/>
        <v>1.1177910949438516</v>
      </c>
      <c r="AN193" s="49">
        <f t="shared" si="66"/>
        <v>3.3411074133916587</v>
      </c>
      <c r="AO193" s="49">
        <f t="shared" si="67"/>
        <v>2.2264910886806986</v>
      </c>
      <c r="AP193" s="49">
        <f t="shared" si="68"/>
        <v>2.379233318487457</v>
      </c>
      <c r="AQ193" s="49">
        <f t="shared" si="69"/>
        <v>2.8837813695950887</v>
      </c>
      <c r="AS193" s="49">
        <f t="shared" si="75"/>
        <v>-0.45732604379657005</v>
      </c>
      <c r="AT193" s="49">
        <f t="shared" si="70"/>
        <v>0.50454805110763168</v>
      </c>
      <c r="AU193" s="54">
        <f>(AM193-MAX(AM$3:AM193))/MAX(AM$3:AM193)</f>
        <v>-0.59298095495218039</v>
      </c>
      <c r="AV193" s="54">
        <f>(AN193-MAX(AN$3:AN193))/MAX(AN$3:AN193)</f>
        <v>-0.30651461704217869</v>
      </c>
      <c r="AW193" s="54">
        <f>(AO193-MAX(AO$3:AO193))/MAX(AO$3:AO193)</f>
        <v>-0.43067760396541838</v>
      </c>
      <c r="AX193" s="54">
        <f>(AP193-MAX(AP$3:AP193))/MAX(AP$3:AP193)</f>
        <v>-0.4122844255610944</v>
      </c>
      <c r="AY193" s="54">
        <f>(AQ193-MAX(AQ$3:AQ193))/MAX(AQ$3:AQ193)</f>
        <v>-0.35393438836676766</v>
      </c>
    </row>
    <row r="194" spans="1:51">
      <c r="A194" s="49">
        <f>Data!F320</f>
        <v>1896.9583333333098</v>
      </c>
      <c r="B194" s="53">
        <f t="shared" si="61"/>
        <v>0.501</v>
      </c>
      <c r="C194" s="50">
        <f>1/Data!N320</f>
        <v>6.0600903356834233E-2</v>
      </c>
      <c r="D194" s="50">
        <f>Data!H320/100</f>
        <v>3.4166666666666665E-2</v>
      </c>
      <c r="E194">
        <f>Data!K321/Data!K320</f>
        <v>1.0330706264159575</v>
      </c>
      <c r="F194">
        <f>Data!T321/Data!T320</f>
        <v>1.033785081463247</v>
      </c>
      <c r="G194" s="49">
        <f>Data!E323</f>
        <v>6.469903306</v>
      </c>
      <c r="H194" s="52">
        <v>0</v>
      </c>
      <c r="I194" s="52">
        <v>1</v>
      </c>
      <c r="J194" s="52">
        <v>0.6</v>
      </c>
      <c r="K194" s="54">
        <f t="shared" si="71"/>
        <v>0.66261227030770231</v>
      </c>
      <c r="L194" s="54">
        <f t="shared" si="84"/>
        <v>0.85</v>
      </c>
      <c r="M194" s="53">
        <f t="shared" si="85"/>
        <v>0.85</v>
      </c>
      <c r="N194" s="54" cm="1">
        <f t="array" ref="N194">stock_min(C194,O194)</f>
        <v>0.85</v>
      </c>
      <c r="O194" s="54" cm="1">
        <f t="array" ref="O194">stock_max(C194,D194)</f>
        <v>0.85</v>
      </c>
      <c r="P194" s="49">
        <f t="shared" si="62"/>
        <v>1896.9583333333098</v>
      </c>
      <c r="Q194" s="49">
        <f t="shared" si="76"/>
        <v>0.4889095825240421</v>
      </c>
      <c r="R194" s="49">
        <f t="shared" si="77"/>
        <v>0.3375526628960745</v>
      </c>
      <c r="S194" s="59">
        <f t="shared" ref="S194:S257" si="86">SUM(W194:X194)</f>
        <v>0.3813915161678606</v>
      </c>
      <c r="T194" s="59">
        <f t="shared" ref="T194:T257" si="87">SUM(Y194:Z194)</f>
        <v>0.37343422808212062</v>
      </c>
      <c r="U194" s="59">
        <f t="shared" ref="U194:U257" si="88">SUM(AA194:AB194)</f>
        <v>0.31288997827029419</v>
      </c>
      <c r="V194" s="59"/>
      <c r="W194" s="49">
        <f t="shared" si="78"/>
        <v>0.15255660646714425</v>
      </c>
      <c r="X194" s="49">
        <f t="shared" si="79"/>
        <v>0.22883490970071635</v>
      </c>
      <c r="Y194" s="49">
        <f t="shared" si="80"/>
        <v>0.12599212640202234</v>
      </c>
      <c r="Z194" s="49">
        <f t="shared" si="81"/>
        <v>0.24744210168009828</v>
      </c>
      <c r="AA194" s="49">
        <f t="shared" si="82"/>
        <v>4.6933496740544138E-2</v>
      </c>
      <c r="AB194" s="49">
        <f t="shared" si="83"/>
        <v>0.26595648152975004</v>
      </c>
      <c r="AC194" s="80">
        <f t="shared" si="63"/>
        <v>0.85</v>
      </c>
      <c r="AD194" s="80">
        <f t="shared" si="72"/>
        <v>0.85</v>
      </c>
      <c r="AE194" s="80">
        <f t="shared" si="73"/>
        <v>0.85</v>
      </c>
      <c r="AF194" s="54">
        <f>(Q194-MAX(Q$2:Q193))/MAX(Q$2:Q193)</f>
        <v>-1.2736373680536572E-2</v>
      </c>
      <c r="AG194" s="54">
        <f>(R194-MAX(R$2:R193))/MAX(R$2:R193)</f>
        <v>-2.7103409457945787E-2</v>
      </c>
      <c r="AH194" s="54">
        <f>(S194-MAX(S$2:S193))/MAX(S$2:S193)</f>
        <v>-1.4334222442049085E-2</v>
      </c>
      <c r="AI194" s="54">
        <f>(T194-MAX(T$2:T193))/MAX(T$2:T193)</f>
        <v>-1.6169050660047903E-2</v>
      </c>
      <c r="AJ194" s="54">
        <f>(U194-MAX(U$2:U193))/MAX(U$2:U193)</f>
        <v>-2.2025312308065526E-2</v>
      </c>
      <c r="AK194" s="54">
        <f t="shared" si="74"/>
        <v>1.0744839640755917</v>
      </c>
      <c r="AL194" s="71">
        <f t="shared" si="64"/>
        <v>1896.9583333333098</v>
      </c>
      <c r="AM194" s="49">
        <f t="shared" si="65"/>
        <v>1.0744839640755917</v>
      </c>
      <c r="AN194" s="49">
        <f t="shared" si="66"/>
        <v>3.146818407317582</v>
      </c>
      <c r="AO194" s="49">
        <f t="shared" si="67"/>
        <v>2.1143097250596878</v>
      </c>
      <c r="AP194" s="49">
        <f t="shared" si="68"/>
        <v>2.256464406882793</v>
      </c>
      <c r="AQ194" s="49">
        <f t="shared" si="69"/>
        <v>2.724486387714844</v>
      </c>
      <c r="AS194" s="49">
        <f t="shared" si="75"/>
        <v>-0.42233201960273803</v>
      </c>
      <c r="AT194" s="49">
        <f t="shared" si="70"/>
        <v>0.46802198083205093</v>
      </c>
      <c r="AU194" s="54">
        <f>(AM194-MAX(AM$3:AM194))/MAX(AM$3:AM194)</f>
        <v>-0.60875029425850713</v>
      </c>
      <c r="AV194" s="54">
        <f>(AN194-MAX(AN$3:AN194))/MAX(AN$3:AN194)</f>
        <v>-0.34684154135527656</v>
      </c>
      <c r="AW194" s="54">
        <f>(AO194-MAX(AO$3:AO194))/MAX(AO$3:AO194)</f>
        <v>-0.45936281319524058</v>
      </c>
      <c r="AX194" s="54">
        <f>(AP194-MAX(AP$3:AP194))/MAX(AP$3:AP194)</f>
        <v>-0.44261066588663089</v>
      </c>
      <c r="AY194" s="54">
        <f>(AQ194-MAX(AQ$3:AQ194))/MAX(AQ$3:AQ194)</f>
        <v>-0.38962190996033952</v>
      </c>
    </row>
    <row r="195" spans="1:51">
      <c r="A195" s="49">
        <f>Data!F321</f>
        <v>1897.0416666666431</v>
      </c>
      <c r="B195" s="53">
        <f t="shared" ref="B195:B258" si="89">1-_xlfn.PERCENTRANK.INC(C$3:C$1712,C195,3)</f>
        <v>0.53899999999999992</v>
      </c>
      <c r="C195" s="50">
        <f>1/Data!N321</f>
        <v>5.8731903212362234E-2</v>
      </c>
      <c r="D195" s="50">
        <f>Data!H321/100</f>
        <v>3.4000000000000002E-2</v>
      </c>
      <c r="E195">
        <f>Data!K322/Data!K321</f>
        <v>0.99407582938388639</v>
      </c>
      <c r="F195">
        <f>Data!T322/Data!T321</f>
        <v>1.0031837326593214</v>
      </c>
      <c r="G195" s="49">
        <f>Data!E324</f>
        <v>6.3747542150000003</v>
      </c>
      <c r="H195" s="52">
        <v>0</v>
      </c>
      <c r="I195" s="52">
        <v>1</v>
      </c>
      <c r="J195" s="52">
        <v>0.6</v>
      </c>
      <c r="K195" s="54">
        <f t="shared" si="71"/>
        <v>0.66261227030770231</v>
      </c>
      <c r="L195" s="54">
        <f t="shared" si="84"/>
        <v>0.85</v>
      </c>
      <c r="M195" s="53">
        <f t="shared" si="85"/>
        <v>0.85</v>
      </c>
      <c r="N195" s="54" cm="1">
        <f t="array" ref="N195">stock_min(C195,O195)</f>
        <v>0.85</v>
      </c>
      <c r="O195" s="54" cm="1">
        <f t="array" ref="O195">stock_max(C195,D195)</f>
        <v>0.85</v>
      </c>
      <c r="P195" s="49">
        <f t="shared" ref="P195:P258" si="90">A195</f>
        <v>1897.0416666666431</v>
      </c>
      <c r="Q195" s="49">
        <f t="shared" si="76"/>
        <v>0.49046613992937904</v>
      </c>
      <c r="R195" s="49">
        <f t="shared" si="77"/>
        <v>0.33555294332915464</v>
      </c>
      <c r="S195" s="59">
        <f t="shared" si="86"/>
        <v>0.38052155857027531</v>
      </c>
      <c r="T195" s="59">
        <f t="shared" si="87"/>
        <v>0.37236946410180144</v>
      </c>
      <c r="U195" s="59">
        <f t="shared" si="88"/>
        <v>0.31146383040363973</v>
      </c>
      <c r="V195" s="59"/>
      <c r="W195" s="49">
        <f t="shared" si="78"/>
        <v>0.15220862342811015</v>
      </c>
      <c r="X195" s="49">
        <f t="shared" si="79"/>
        <v>0.22831293514216516</v>
      </c>
      <c r="Y195" s="49">
        <f t="shared" si="80"/>
        <v>0.12563288810004433</v>
      </c>
      <c r="Z195" s="49">
        <f t="shared" si="81"/>
        <v>0.24673657600175711</v>
      </c>
      <c r="AA195" s="49">
        <f t="shared" si="82"/>
        <v>4.6719574560545964E-2</v>
      </c>
      <c r="AB195" s="49">
        <f t="shared" si="83"/>
        <v>0.26474425584309375</v>
      </c>
      <c r="AC195" s="80">
        <f t="shared" ref="AC195:AC258" si="91">AB195/SUM(AA195:AB195)</f>
        <v>0.84999999999999987</v>
      </c>
      <c r="AD195" s="80">
        <f t="shared" si="72"/>
        <v>0.85</v>
      </c>
      <c r="AE195" s="80">
        <f t="shared" si="73"/>
        <v>0.85</v>
      </c>
      <c r="AF195" s="54">
        <f>(Q195-MAX(Q$2:Q194))/MAX(Q$2:Q194)</f>
        <v>-9.593190230063298E-3</v>
      </c>
      <c r="AG195" s="54">
        <f>(R195-MAX(R$2:R194))/MAX(R$2:R194)</f>
        <v>-3.2867014852152217E-2</v>
      </c>
      <c r="AH195" s="54">
        <f>(S195-MAX(S$2:S194))/MAX(S$2:S194)</f>
        <v>-1.6582535253204932E-2</v>
      </c>
      <c r="AI195" s="54">
        <f>(T195-MAX(T$2:T194))/MAX(T$2:T194)</f>
        <v>-1.8974224044824101E-2</v>
      </c>
      <c r="AJ195" s="54">
        <f>(U195-MAX(U$2:U194))/MAX(U$2:U194)</f>
        <v>-2.648290638699461E-2</v>
      </c>
      <c r="AK195" s="54">
        <f t="shared" si="74"/>
        <v>1.0455882758639004</v>
      </c>
      <c r="AL195" s="71">
        <f t="shared" ref="AL195:AL258" si="92">P195</f>
        <v>1897.0416666666431</v>
      </c>
      <c r="AM195" s="49">
        <f t="shared" ref="AM195:AM258" si="93">(Q435/Q195)</f>
        <v>1.0455882758639004</v>
      </c>
      <c r="AN195" s="49">
        <f t="shared" ref="AN195:AN258" si="94">(R435/R195)</f>
        <v>2.9279101660560869</v>
      </c>
      <c r="AO195" s="49">
        <f t="shared" ref="AO195:AO258" si="95">(S435/S195)</f>
        <v>2.0035145618581938</v>
      </c>
      <c r="AP195" s="49">
        <f t="shared" ref="AP195:AP258" si="96">(T435/T195)</f>
        <v>2.1321767925991142</v>
      </c>
      <c r="AQ195" s="49">
        <f t="shared" ref="AQ195:AQ258" si="97">(U435/U195)</f>
        <v>2.5525322997668831</v>
      </c>
      <c r="AS195" s="49">
        <f t="shared" si="75"/>
        <v>-0.37537786628920378</v>
      </c>
      <c r="AT195" s="49">
        <f t="shared" ref="AT195:AT258" si="98">AQ195-AP195</f>
        <v>0.42035550716776893</v>
      </c>
      <c r="AU195" s="54">
        <f>(AM195-MAX(AM$3:AM195))/MAX(AM$3:AM195)</f>
        <v>-0.61927202365420686</v>
      </c>
      <c r="AV195" s="54">
        <f>(AN195-MAX(AN$3:AN195))/MAX(AN$3:AN195)</f>
        <v>-0.39227847191170678</v>
      </c>
      <c r="AW195" s="54">
        <f>(AO195-MAX(AO$3:AO195))/MAX(AO$3:AO195)</f>
        <v>-0.48769356560812982</v>
      </c>
      <c r="AX195" s="54">
        <f>(AP195-MAX(AP$3:AP195))/MAX(AP$3:AP195)</f>
        <v>-0.47331205446285118</v>
      </c>
      <c r="AY195" s="54">
        <f>(AQ195-MAX(AQ$3:AQ195))/MAX(AQ$3:AQ195)</f>
        <v>-0.42814550407681468</v>
      </c>
    </row>
    <row r="196" spans="1:51">
      <c r="A196" s="49">
        <f>Data!F322</f>
        <v>1897.1249999999764</v>
      </c>
      <c r="B196" s="53">
        <f t="shared" si="89"/>
        <v>0.53200000000000003</v>
      </c>
      <c r="C196" s="50">
        <f>1/Data!N322</f>
        <v>5.9192522073216E-2</v>
      </c>
      <c r="D196" s="50">
        <f>Data!H322/100</f>
        <v>3.3958333333333333E-2</v>
      </c>
      <c r="E196">
        <f>Data!K323/Data!K322</f>
        <v>1.0059808612440191</v>
      </c>
      <c r="F196">
        <f>Data!T323/Data!T322</f>
        <v>1.003180329202354</v>
      </c>
      <c r="G196" s="49">
        <f>Data!E325</f>
        <v>6.2796132230000001</v>
      </c>
      <c r="H196" s="52">
        <v>0</v>
      </c>
      <c r="I196" s="52">
        <v>1</v>
      </c>
      <c r="J196" s="52">
        <v>0.6</v>
      </c>
      <c r="K196" s="54">
        <f t="shared" ref="K196:K259" si="99">AVERAGE(M$3:M$1712)</f>
        <v>0.66261227030770231</v>
      </c>
      <c r="L196" s="54">
        <f t="shared" si="84"/>
        <v>0.85</v>
      </c>
      <c r="M196" s="53">
        <f t="shared" si="85"/>
        <v>0.85</v>
      </c>
      <c r="N196" s="54" cm="1">
        <f t="array" ref="N196">stock_min(C196,O196)</f>
        <v>0.85</v>
      </c>
      <c r="O196" s="54" cm="1">
        <f t="array" ref="O196">stock_max(C196,D196)</f>
        <v>0.85</v>
      </c>
      <c r="P196" s="49">
        <f t="shared" si="90"/>
        <v>1897.1249999999764</v>
      </c>
      <c r="Q196" s="49">
        <f t="shared" si="76"/>
        <v>0.49202598371696227</v>
      </c>
      <c r="R196" s="49">
        <f t="shared" si="77"/>
        <v>0.33755983892322849</v>
      </c>
      <c r="S196" s="59">
        <f t="shared" si="86"/>
        <v>0.38237114008551387</v>
      </c>
      <c r="T196" s="59">
        <f t="shared" si="87"/>
        <v>0.37424471526949299</v>
      </c>
      <c r="U196" s="59">
        <f t="shared" si="88"/>
        <v>0.31319581269028479</v>
      </c>
      <c r="V196" s="59"/>
      <c r="W196" s="49">
        <f t="shared" si="78"/>
        <v>0.15294845603420557</v>
      </c>
      <c r="X196" s="49">
        <f t="shared" si="79"/>
        <v>0.22942268405130831</v>
      </c>
      <c r="Y196" s="49">
        <f t="shared" si="80"/>
        <v>0.1262655748341146</v>
      </c>
      <c r="Z196" s="49">
        <f t="shared" si="81"/>
        <v>0.24797914043537839</v>
      </c>
      <c r="AA196" s="49">
        <f t="shared" si="82"/>
        <v>4.6979371903542726E-2</v>
      </c>
      <c r="AB196" s="49">
        <f t="shared" si="83"/>
        <v>0.26621644078674206</v>
      </c>
      <c r="AC196" s="80">
        <f t="shared" si="91"/>
        <v>0.85</v>
      </c>
      <c r="AD196" s="80">
        <f t="shared" ref="AD196:AD259" si="100">N196</f>
        <v>0.85</v>
      </c>
      <c r="AE196" s="80">
        <f t="shared" ref="AE196:AE259" si="101">O196</f>
        <v>0.85</v>
      </c>
      <c r="AF196" s="54">
        <f>(Q196-MAX(Q$2:Q195))/MAX(Q$2:Q195)</f>
        <v>-6.4433705307417486E-3</v>
      </c>
      <c r="AG196" s="54">
        <f>(R196-MAX(R$2:R195))/MAX(R$2:R195)</f>
        <v>-2.7082726663469024E-2</v>
      </c>
      <c r="AH196" s="54">
        <f>(S196-MAX(S$2:S195))/MAX(S$2:S195)</f>
        <v>-1.180248869975184E-2</v>
      </c>
      <c r="AI196" s="54">
        <f>(T196-MAX(T$2:T195))/MAX(T$2:T195)</f>
        <v>-1.403378206649768E-2</v>
      </c>
      <c r="AJ196" s="54">
        <f>(U196-MAX(U$2:U195))/MAX(U$2:U195)</f>
        <v>-2.1069390603480367E-2</v>
      </c>
      <c r="AK196" s="54">
        <f t="shared" ref="AK196:AK259" si="102">Q436/Q196</f>
        <v>1.0435899144621734</v>
      </c>
      <c r="AL196" s="71">
        <f t="shared" si="92"/>
        <v>1897.1249999999764</v>
      </c>
      <c r="AM196" s="49">
        <f t="shared" si="93"/>
        <v>1.0435899144621734</v>
      </c>
      <c r="AN196" s="49">
        <f t="shared" si="94"/>
        <v>3.0166652971954333</v>
      </c>
      <c r="AO196" s="49">
        <f t="shared" si="95"/>
        <v>2.038466167089485</v>
      </c>
      <c r="AP196" s="49">
        <f t="shared" si="96"/>
        <v>2.1736717853713818</v>
      </c>
      <c r="AQ196" s="49">
        <f t="shared" si="97"/>
        <v>2.6175994408347543</v>
      </c>
      <c r="AS196" s="49">
        <f t="shared" ref="AS196:AS259" si="103">AQ196-AN196</f>
        <v>-0.39906585636067904</v>
      </c>
      <c r="AT196" s="49">
        <f t="shared" si="98"/>
        <v>0.44392765546337243</v>
      </c>
      <c r="AU196" s="54">
        <f>(AM196-MAX(AM$3:AM196))/MAX(AM$3:AM196)</f>
        <v>-0.61999968301119268</v>
      </c>
      <c r="AV196" s="54">
        <f>(AN196-MAX(AN$3:AN196))/MAX(AN$3:AN196)</f>
        <v>-0.37385632066301061</v>
      </c>
      <c r="AW196" s="54">
        <f>(AO196-MAX(AO$3:AO196))/MAX(AO$3:AO196)</f>
        <v>-0.47875630476001901</v>
      </c>
      <c r="AX196" s="54">
        <f>(AP196-MAX(AP$3:AP196))/MAX(AP$3:AP196)</f>
        <v>-0.46306200738928582</v>
      </c>
      <c r="AY196" s="54">
        <f>(AQ196-MAX(AQ$3:AQ196))/MAX(AQ$3:AQ196)</f>
        <v>-0.41356824009471793</v>
      </c>
    </row>
    <row r="197" spans="1:51">
      <c r="A197" s="49">
        <f>Data!F323</f>
        <v>1897.2083333333096</v>
      </c>
      <c r="B197" s="53">
        <f t="shared" si="89"/>
        <v>0.53600000000000003</v>
      </c>
      <c r="C197" s="50">
        <f>1/Data!N323</f>
        <v>5.8969111254998242E-2</v>
      </c>
      <c r="D197" s="50">
        <f>Data!H323/100</f>
        <v>3.3916666666666664E-2</v>
      </c>
      <c r="E197">
        <f>Data!K324/Data!K323</f>
        <v>0.98706996098047084</v>
      </c>
      <c r="F197">
        <f>Data!T324/Data!T323</f>
        <v>1.0181502673830927</v>
      </c>
      <c r="G197" s="49">
        <f>Data!E326</f>
        <v>6.2796132230000001</v>
      </c>
      <c r="H197" s="52">
        <v>0</v>
      </c>
      <c r="I197" s="52">
        <v>1</v>
      </c>
      <c r="J197" s="52">
        <v>0.6</v>
      </c>
      <c r="K197" s="54">
        <f t="shared" si="99"/>
        <v>0.66261227030770231</v>
      </c>
      <c r="L197" s="54">
        <f t="shared" si="84"/>
        <v>0.85</v>
      </c>
      <c r="M197" s="53">
        <f t="shared" si="85"/>
        <v>0.85</v>
      </c>
      <c r="N197" s="54" cm="1">
        <f t="array" ref="N197">stock_min(C197,O197)</f>
        <v>0.85</v>
      </c>
      <c r="O197" s="54" cm="1">
        <f t="array" ref="O197">stock_max(C197,D197)</f>
        <v>0.85</v>
      </c>
      <c r="P197" s="49">
        <f t="shared" si="90"/>
        <v>1897.2083333333096</v>
      </c>
      <c r="Q197" s="49">
        <f t="shared" ref="Q197:Q260" si="104">Q196*F197</f>
        <v>0.50095638688085431</v>
      </c>
      <c r="R197" s="49">
        <f t="shared" ref="R197:R260" si="105">R196*E197</f>
        <v>0.33319517703452517</v>
      </c>
      <c r="S197" s="59">
        <f t="shared" si="86"/>
        <v>0.38218075120161737</v>
      </c>
      <c r="T197" s="59">
        <f t="shared" si="87"/>
        <v>0.37333008925215333</v>
      </c>
      <c r="U197" s="59">
        <f t="shared" si="88"/>
        <v>0.31060631188481108</v>
      </c>
      <c r="V197" s="59"/>
      <c r="W197" s="49">
        <f t="shared" ref="W197:W260" si="106">(W196*$F197+X196*$E197)*(1-$J197)</f>
        <v>0.15287230048064696</v>
      </c>
      <c r="X197" s="49">
        <f t="shared" ref="X197:X260" si="107">(W196*$F197+X196*$E197)*($J197)</f>
        <v>0.22930845072097042</v>
      </c>
      <c r="Y197" s="49">
        <f t="shared" ref="Y197:Y260" si="108">(Y196*$F197+Z196*$E197)*(1-$K197)</f>
        <v>0.12595699123860687</v>
      </c>
      <c r="Z197" s="49">
        <f t="shared" ref="Z197:Z260" si="109">(Y196*$F197+Z196*$E197)*($K197)</f>
        <v>0.24737309801354646</v>
      </c>
      <c r="AA197" s="49">
        <f t="shared" ref="AA197:AA260" si="110">(AA196*$F197+AB196*$E197)*(1-$M197)</f>
        <v>4.6590946782721666E-2</v>
      </c>
      <c r="AB197" s="49">
        <f t="shared" ref="AB197:AB260" si="111">(AA196*$F197+AB196*$E197)*($M197)</f>
        <v>0.26401536510208939</v>
      </c>
      <c r="AC197" s="80">
        <f t="shared" si="91"/>
        <v>0.84999999999999987</v>
      </c>
      <c r="AD197" s="80">
        <f t="shared" si="100"/>
        <v>0.85</v>
      </c>
      <c r="AE197" s="80">
        <f t="shared" si="101"/>
        <v>0.85</v>
      </c>
      <c r="AF197" s="54">
        <f>(Q197-MAX(Q$2:Q196))/MAX(Q$2:Q196)</f>
        <v>1.1589947954369573E-2</v>
      </c>
      <c r="AG197" s="54">
        <f>(R197-MAX(R$2:R196))/MAX(R$2:R196)</f>
        <v>-3.9662584970484298E-2</v>
      </c>
      <c r="AH197" s="54">
        <f>(S197-MAX(S$2:S196))/MAX(S$2:S196)</f>
        <v>-1.2294528504857618E-2</v>
      </c>
      <c r="AI197" s="54">
        <f>(T197-MAX(T$2:T196))/MAX(T$2:T196)</f>
        <v>-1.6443409559809344E-2</v>
      </c>
      <c r="AJ197" s="54">
        <f>(U197-MAX(U$2:U196))/MAX(U$2:U196)</f>
        <v>-2.916318208734649E-2</v>
      </c>
      <c r="AK197" s="54">
        <f t="shared" si="102"/>
        <v>0.97743618395131393</v>
      </c>
      <c r="AL197" s="71">
        <f t="shared" si="92"/>
        <v>1897.2083333333096</v>
      </c>
      <c r="AM197" s="49">
        <f t="shared" si="93"/>
        <v>0.97743618395131393</v>
      </c>
      <c r="AN197" s="49">
        <f t="shared" si="94"/>
        <v>2.8825980344890256</v>
      </c>
      <c r="AO197" s="49">
        <f t="shared" si="95"/>
        <v>1.9321337539915271</v>
      </c>
      <c r="AP197" s="49">
        <f t="shared" si="96"/>
        <v>2.0628859892088642</v>
      </c>
      <c r="AQ197" s="49">
        <f t="shared" si="97"/>
        <v>2.4936294854404912</v>
      </c>
      <c r="AS197" s="49">
        <f t="shared" si="103"/>
        <v>-0.3889685490485344</v>
      </c>
      <c r="AT197" s="49">
        <f t="shared" si="98"/>
        <v>0.430743496231627</v>
      </c>
      <c r="AU197" s="54">
        <f>(AM197-MAX(AM$3:AM197))/MAX(AM$3:AM197)</f>
        <v>-0.64408810914079373</v>
      </c>
      <c r="AV197" s="54">
        <f>(AN197-MAX(AN$3:AN197))/MAX(AN$3:AN197)</f>
        <v>-0.40168352748892933</v>
      </c>
      <c r="AW197" s="54">
        <f>(AO197-MAX(AO$3:AO197))/MAX(AO$3:AO197)</f>
        <v>-0.50594591468427863</v>
      </c>
      <c r="AX197" s="54">
        <f>(AP197-MAX(AP$3:AP197))/MAX(AP$3:AP197)</f>
        <v>-0.4904281918342473</v>
      </c>
      <c r="AY197" s="54">
        <f>(AQ197-MAX(AQ$3:AQ197))/MAX(AQ$3:AQ197)</f>
        <v>-0.44134174813537252</v>
      </c>
    </row>
    <row r="198" spans="1:51">
      <c r="A198" s="49">
        <f>Data!F324</f>
        <v>1897.2916666666429</v>
      </c>
      <c r="B198" s="53">
        <f t="shared" si="89"/>
        <v>0.51700000000000002</v>
      </c>
      <c r="C198" s="50">
        <f>1/Data!N324</f>
        <v>5.9891509759177147E-2</v>
      </c>
      <c r="D198" s="50">
        <f>Data!H324/100</f>
        <v>3.3874999999999995E-2</v>
      </c>
      <c r="E198">
        <f>Data!K325/Data!K324</f>
        <v>1.0239020723705992</v>
      </c>
      <c r="F198">
        <f>Data!T325/Data!T324</f>
        <v>1.0183723762665677</v>
      </c>
      <c r="G198" s="49">
        <f>Data!E327</f>
        <v>6.2796132230000001</v>
      </c>
      <c r="H198" s="52">
        <v>0</v>
      </c>
      <c r="I198" s="52">
        <v>1</v>
      </c>
      <c r="J198" s="52">
        <v>0.6</v>
      </c>
      <c r="K198" s="54">
        <f t="shared" si="99"/>
        <v>0.66261227030770231</v>
      </c>
      <c r="L198" s="54">
        <f t="shared" si="84"/>
        <v>0.85</v>
      </c>
      <c r="M198" s="53">
        <f t="shared" si="85"/>
        <v>0.85</v>
      </c>
      <c r="N198" s="54" cm="1">
        <f t="array" ref="N198">stock_min(C198,O198)</f>
        <v>0.85</v>
      </c>
      <c r="O198" s="54" cm="1">
        <f t="array" ref="O198">stock_max(C198,D198)</f>
        <v>0.85</v>
      </c>
      <c r="P198" s="49">
        <f t="shared" si="90"/>
        <v>1897.2916666666429</v>
      </c>
      <c r="Q198" s="49">
        <f t="shared" si="104"/>
        <v>0.5101601461137697</v>
      </c>
      <c r="R198" s="49">
        <f t="shared" si="105"/>
        <v>0.34115923226953898</v>
      </c>
      <c r="S198" s="59">
        <f t="shared" si="86"/>
        <v>0.39047032581110619</v>
      </c>
      <c r="T198" s="59">
        <f t="shared" si="87"/>
        <v>0.38155694817985286</v>
      </c>
      <c r="U198" s="59">
        <f t="shared" si="88"/>
        <v>0.31777281265333912</v>
      </c>
      <c r="V198" s="59"/>
      <c r="W198" s="49">
        <f t="shared" si="106"/>
        <v>0.15618813032444248</v>
      </c>
      <c r="X198" s="49">
        <f t="shared" si="107"/>
        <v>0.23428219548666371</v>
      </c>
      <c r="Y198" s="49">
        <f t="shared" si="108"/>
        <v>0.12873263249472222</v>
      </c>
      <c r="Z198" s="49">
        <f t="shared" si="109"/>
        <v>0.25282431568513064</v>
      </c>
      <c r="AA198" s="49">
        <f t="shared" si="110"/>
        <v>4.7665921898000875E-2</v>
      </c>
      <c r="AB198" s="49">
        <f t="shared" si="111"/>
        <v>0.27010689075533822</v>
      </c>
      <c r="AC198" s="80">
        <f t="shared" si="91"/>
        <v>0.84999999999999987</v>
      </c>
      <c r="AD198" s="80">
        <f t="shared" si="100"/>
        <v>0.85</v>
      </c>
      <c r="AE198" s="80">
        <f t="shared" si="101"/>
        <v>0.85</v>
      </c>
      <c r="AF198" s="54">
        <f>(Q198-MAX(Q$2:Q197))/MAX(Q$2:Q197)</f>
        <v>1.8372376266567847E-2</v>
      </c>
      <c r="AG198" s="54">
        <f>(R198-MAX(R$2:R197))/MAX(R$2:R197)</f>
        <v>-1.6708530576254713E-2</v>
      </c>
      <c r="AH198" s="54">
        <f>(S198-MAX(S$2:S197))/MAX(S$2:S197)</f>
        <v>9.1289947165930502E-3</v>
      </c>
      <c r="AI198" s="54">
        <f>(T198-MAX(T$2:T197))/MAX(T$2:T197)</f>
        <v>5.2306573046362005E-3</v>
      </c>
      <c r="AJ198" s="54">
        <f>(U198-MAX(U$2:U197))/MAX(U$2:U197)</f>
        <v>-6.7634350910055095E-3</v>
      </c>
      <c r="AK198" s="54">
        <f t="shared" si="102"/>
        <v>0.94604900606472597</v>
      </c>
      <c r="AL198" s="71">
        <f t="shared" si="92"/>
        <v>1897.2916666666429</v>
      </c>
      <c r="AM198" s="49">
        <f t="shared" si="93"/>
        <v>0.94604900606472597</v>
      </c>
      <c r="AN198" s="49">
        <f t="shared" si="94"/>
        <v>2.6930987767293124</v>
      </c>
      <c r="AO198" s="49">
        <f t="shared" si="95"/>
        <v>1.8310217030814386</v>
      </c>
      <c r="AP198" s="49">
        <f t="shared" si="96"/>
        <v>1.95059426969817</v>
      </c>
      <c r="AQ198" s="49">
        <f t="shared" si="97"/>
        <v>2.3422209713749358</v>
      </c>
      <c r="AS198" s="49">
        <f t="shared" si="103"/>
        <v>-0.35087780535437663</v>
      </c>
      <c r="AT198" s="49">
        <f t="shared" si="98"/>
        <v>0.39162670167676583</v>
      </c>
      <c r="AU198" s="54">
        <f>(AM198-MAX(AM$3:AM198))/MAX(AM$3:AM198)</f>
        <v>-0.6555170597094031</v>
      </c>
      <c r="AV198" s="54">
        <f>(AN198-MAX(AN$3:AN198))/MAX(AN$3:AN198)</f>
        <v>-0.44101628429015838</v>
      </c>
      <c r="AW198" s="54">
        <f>(AO198-MAX(AO$3:AO198))/MAX(AO$3:AO198)</f>
        <v>-0.53180065777521657</v>
      </c>
      <c r="AX198" s="54">
        <f>(AP198-MAX(AP$3:AP198))/MAX(AP$3:AP198)</f>
        <v>-0.51816636779376823</v>
      </c>
      <c r="AY198" s="54">
        <f>(AQ198-MAX(AQ$3:AQ198))/MAX(AQ$3:AQ198)</f>
        <v>-0.47526243133195506</v>
      </c>
    </row>
    <row r="199" spans="1:51">
      <c r="A199" s="49">
        <f>Data!F325</f>
        <v>1897.3749999999761</v>
      </c>
      <c r="B199" s="53">
        <f t="shared" si="89"/>
        <v>0.54099999999999993</v>
      </c>
      <c r="C199" s="50">
        <f>1/Data!N325</f>
        <v>5.8658749637096871E-2</v>
      </c>
      <c r="D199" s="50">
        <f>Data!H325/100</f>
        <v>3.3833333333333333E-2</v>
      </c>
      <c r="E199">
        <f>Data!K326/Data!K325</f>
        <v>1.0502450980392157</v>
      </c>
      <c r="F199">
        <f>Data!T326/Data!T325</f>
        <v>1.0031701189434594</v>
      </c>
      <c r="G199" s="49">
        <f>Data!E328</f>
        <v>6.5650523969999997</v>
      </c>
      <c r="H199" s="52">
        <v>0</v>
      </c>
      <c r="I199" s="52">
        <v>1</v>
      </c>
      <c r="J199" s="52">
        <v>0.6</v>
      </c>
      <c r="K199" s="54">
        <f t="shared" si="99"/>
        <v>0.66261227030770231</v>
      </c>
      <c r="L199" s="54">
        <f t="shared" si="84"/>
        <v>0.85</v>
      </c>
      <c r="M199" s="53">
        <f t="shared" si="85"/>
        <v>0.85</v>
      </c>
      <c r="N199" s="54" cm="1">
        <f t="array" ref="N199">stock_min(C199,O199)</f>
        <v>0.85</v>
      </c>
      <c r="O199" s="54" cm="1">
        <f t="array" ref="O199">stock_max(C199,D199)</f>
        <v>0.85</v>
      </c>
      <c r="P199" s="49">
        <f t="shared" si="90"/>
        <v>1897.3749999999761</v>
      </c>
      <c r="Q199" s="49">
        <f t="shared" si="104"/>
        <v>0.51177741445716296</v>
      </c>
      <c r="R199" s="49">
        <f t="shared" si="105"/>
        <v>0.35830081134190556</v>
      </c>
      <c r="S199" s="59">
        <f t="shared" si="86"/>
        <v>0.40273699264286134</v>
      </c>
      <c r="T199" s="59">
        <f t="shared" si="87"/>
        <v>0.39466822846506278</v>
      </c>
      <c r="U199" s="59">
        <f t="shared" si="88"/>
        <v>0.3314954665023751</v>
      </c>
      <c r="V199" s="59"/>
      <c r="W199" s="49">
        <f t="shared" si="106"/>
        <v>0.16109479705714455</v>
      </c>
      <c r="X199" s="49">
        <f t="shared" si="107"/>
        <v>0.24164219558571678</v>
      </c>
      <c r="Y199" s="49">
        <f t="shared" si="108"/>
        <v>0.1331562175835086</v>
      </c>
      <c r="Z199" s="49">
        <f t="shared" si="109"/>
        <v>0.26151201088155418</v>
      </c>
      <c r="AA199" s="49">
        <f t="shared" si="110"/>
        <v>4.9724319975356271E-2</v>
      </c>
      <c r="AB199" s="49">
        <f t="shared" si="111"/>
        <v>0.28177114652701885</v>
      </c>
      <c r="AC199" s="80">
        <f t="shared" si="91"/>
        <v>0.85</v>
      </c>
      <c r="AD199" s="80">
        <f t="shared" si="100"/>
        <v>0.85</v>
      </c>
      <c r="AE199" s="80">
        <f t="shared" si="101"/>
        <v>0.85</v>
      </c>
      <c r="AF199" s="54">
        <f>(Q199-MAX(Q$2:Q198))/MAX(Q$2:Q198)</f>
        <v>3.1701189434593735E-3</v>
      </c>
      <c r="AG199" s="54">
        <f>(R199-MAX(R$2:R198))/MAX(R$2:R198)</f>
        <v>3.2697045706065915E-2</v>
      </c>
      <c r="AH199" s="54">
        <f>(S199-MAX(S$2:S198))/MAX(S$2:S198)</f>
        <v>3.1415106400913204E-2</v>
      </c>
      <c r="AI199" s="54">
        <f>(T199-MAX(T$2:T198))/MAX(T$2:T198)</f>
        <v>3.436257771678608E-2</v>
      </c>
      <c r="AJ199" s="54">
        <f>(U199-MAX(U$2:U198))/MAX(U$2:U198)</f>
        <v>3.6128344909445921E-2</v>
      </c>
      <c r="AK199" s="54">
        <f t="shared" si="102"/>
        <v>0.92979767567881721</v>
      </c>
      <c r="AL199" s="71">
        <f t="shared" si="92"/>
        <v>1897.3749999999761</v>
      </c>
      <c r="AM199" s="49">
        <f t="shared" si="93"/>
        <v>0.92979767567881721</v>
      </c>
      <c r="AN199" s="49">
        <f t="shared" si="94"/>
        <v>2.5909433804620656</v>
      </c>
      <c r="AO199" s="49">
        <f t="shared" si="95"/>
        <v>1.776351142029283</v>
      </c>
      <c r="AP199" s="49">
        <f t="shared" si="96"/>
        <v>1.8898503429764262</v>
      </c>
      <c r="AQ199" s="49">
        <f t="shared" si="97"/>
        <v>2.2603871170421259</v>
      </c>
      <c r="AS199" s="49">
        <f t="shared" si="103"/>
        <v>-0.33055626341993971</v>
      </c>
      <c r="AT199" s="49">
        <f t="shared" si="98"/>
        <v>0.37053677406569974</v>
      </c>
      <c r="AU199" s="54">
        <f>(AM199-MAX(AM$3:AM199))/MAX(AM$3:AM199)</f>
        <v>-0.66143462427432886</v>
      </c>
      <c r="AV199" s="54">
        <f>(AN199-MAX(AN$3:AN199))/MAX(AN$3:AN199)</f>
        <v>-0.4622198151367421</v>
      </c>
      <c r="AW199" s="54">
        <f>(AO199-MAX(AO$3:AO199))/MAX(AO$3:AO199)</f>
        <v>-0.54578013201115938</v>
      </c>
      <c r="AX199" s="54">
        <f>(AP199-MAX(AP$3:AP199))/MAX(AP$3:AP199)</f>
        <v>-0.53317126517375291</v>
      </c>
      <c r="AY199" s="54">
        <f>(AQ199-MAX(AQ$3:AQ199))/MAX(AQ$3:AQ199)</f>
        <v>-0.49359601227164163</v>
      </c>
    </row>
    <row r="200" spans="1:51">
      <c r="A200" s="49">
        <f>Data!F326</f>
        <v>1897.4583333333094</v>
      </c>
      <c r="B200" s="53">
        <f t="shared" si="89"/>
        <v>0.59799999999999998</v>
      </c>
      <c r="C200" s="50">
        <f>1/Data!N326</f>
        <v>5.6020848286491669E-2</v>
      </c>
      <c r="D200" s="50">
        <f>Data!H326/100</f>
        <v>3.3791666666666664E-2</v>
      </c>
      <c r="E200">
        <f>Data!K327/Data!K326</f>
        <v>1.048009367681499</v>
      </c>
      <c r="F200">
        <f>Data!T327/Data!T326</f>
        <v>1.0031667155611836</v>
      </c>
      <c r="G200" s="49">
        <f>Data!E329</f>
        <v>6.7553424790000003</v>
      </c>
      <c r="H200" s="52">
        <v>0</v>
      </c>
      <c r="I200" s="52">
        <v>1</v>
      </c>
      <c r="J200" s="52">
        <v>0.6</v>
      </c>
      <c r="K200" s="54">
        <f t="shared" si="99"/>
        <v>0.66261227030770231</v>
      </c>
      <c r="L200" s="54">
        <f t="shared" ref="L200:L263" si="112">MAX(N199,MIN(O199,AB199/SUM(AA199:AB199)))</f>
        <v>0.85</v>
      </c>
      <c r="M200" s="53">
        <f t="shared" ref="M200:M263" si="113">(3*L200+2*L199+L198)/6</f>
        <v>0.85</v>
      </c>
      <c r="N200" s="54" cm="1">
        <f t="array" ref="N200">stock_min(C200,O200)</f>
        <v>0.85</v>
      </c>
      <c r="O200" s="54" cm="1">
        <f t="array" ref="O200">stock_max(C200,D200)</f>
        <v>0.85</v>
      </c>
      <c r="P200" s="49">
        <f t="shared" si="90"/>
        <v>1897.4583333333094</v>
      </c>
      <c r="Q200" s="49">
        <f t="shared" si="104"/>
        <v>0.51339806795938681</v>
      </c>
      <c r="R200" s="49">
        <f t="shared" si="105"/>
        <v>0.3755026067341985</v>
      </c>
      <c r="S200" s="59">
        <f t="shared" si="86"/>
        <v>0.41484822305876723</v>
      </c>
      <c r="T200" s="59">
        <f t="shared" si="87"/>
        <v>0.40764492261489349</v>
      </c>
      <c r="U200" s="59">
        <f t="shared" si="88"/>
        <v>0.34518058385586359</v>
      </c>
      <c r="V200" s="59"/>
      <c r="W200" s="49">
        <f t="shared" si="106"/>
        <v>0.1659392892235069</v>
      </c>
      <c r="X200" s="49">
        <f t="shared" si="107"/>
        <v>0.24890893383526033</v>
      </c>
      <c r="Y200" s="49">
        <f t="shared" si="108"/>
        <v>0.13753439496163131</v>
      </c>
      <c r="Z200" s="49">
        <f t="shared" si="109"/>
        <v>0.27011052765326221</v>
      </c>
      <c r="AA200" s="49">
        <f t="shared" si="110"/>
        <v>5.1777087578379538E-2</v>
      </c>
      <c r="AB200" s="49">
        <f t="shared" si="111"/>
        <v>0.29340349627748402</v>
      </c>
      <c r="AC200" s="80">
        <f t="shared" si="91"/>
        <v>0.84999999999999987</v>
      </c>
      <c r="AD200" s="80">
        <f t="shared" si="100"/>
        <v>0.85</v>
      </c>
      <c r="AE200" s="80">
        <f t="shared" si="101"/>
        <v>0.85</v>
      </c>
      <c r="AF200" s="54">
        <f>(Q200-MAX(Q$2:Q199))/MAX(Q$2:Q199)</f>
        <v>3.166715561183676E-3</v>
      </c>
      <c r="AG200" s="54">
        <f>(R200-MAX(R$2:R199))/MAX(R$2:R199)</f>
        <v>4.8009367681498973E-2</v>
      </c>
      <c r="AH200" s="54">
        <f>(S200-MAX(S$2:S199))/MAX(S$2:S199)</f>
        <v>3.0072306833372711E-2</v>
      </c>
      <c r="AI200" s="54">
        <f>(T200-MAX(T$2:T199))/MAX(T$2:T199)</f>
        <v>3.2880007089244198E-2</v>
      </c>
      <c r="AJ200" s="54">
        <f>(U200-MAX(U$2:U199))/MAX(U$2:U199)</f>
        <v>4.1282969863451917E-2</v>
      </c>
      <c r="AK200" s="54">
        <f t="shared" si="102"/>
        <v>0.94263389246036278</v>
      </c>
      <c r="AL200" s="71">
        <f t="shared" si="92"/>
        <v>1897.4583333333094</v>
      </c>
      <c r="AM200" s="49">
        <f t="shared" si="93"/>
        <v>0.94263389246036278</v>
      </c>
      <c r="AN200" s="49">
        <f t="shared" si="94"/>
        <v>2.4561592207040488</v>
      </c>
      <c r="AO200" s="49">
        <f t="shared" si="95"/>
        <v>1.7294939024380758</v>
      </c>
      <c r="AP200" s="49">
        <f t="shared" si="96"/>
        <v>1.8323023951118524</v>
      </c>
      <c r="AQ200" s="49">
        <f t="shared" si="97"/>
        <v>2.1643009805616473</v>
      </c>
      <c r="AS200" s="49">
        <f t="shared" si="103"/>
        <v>-0.29185824014240147</v>
      </c>
      <c r="AT200" s="49">
        <f t="shared" si="98"/>
        <v>0.33199858544979488</v>
      </c>
      <c r="AU200" s="54">
        <f>(AM200-MAX(AM$3:AM200))/MAX(AM$3:AM200)</f>
        <v>-0.65676059822412669</v>
      </c>
      <c r="AV200" s="54">
        <f>(AN200-MAX(AN$3:AN200))/MAX(AN$3:AN200)</f>
        <v>-0.49019582221505131</v>
      </c>
      <c r="AW200" s="54">
        <f>(AO200-MAX(AO$3:AO200))/MAX(AO$3:AO200)</f>
        <v>-0.55776170968342387</v>
      </c>
      <c r="AX200" s="54">
        <f>(AP200-MAX(AP$3:AP200))/MAX(AP$3:AP200)</f>
        <v>-0.54738669540255847</v>
      </c>
      <c r="AY200" s="54">
        <f>(AQ200-MAX(AQ$3:AQ200))/MAX(AQ$3:AQ200)</f>
        <v>-0.51512259164039975</v>
      </c>
    </row>
    <row r="201" spans="1:51">
      <c r="A201" s="49">
        <f>Data!F327</f>
        <v>1897.5416666666426</v>
      </c>
      <c r="B201" s="53">
        <f t="shared" si="89"/>
        <v>0.64400000000000002</v>
      </c>
      <c r="C201" s="50">
        <f>1/Data!N327</f>
        <v>5.3613623194205269E-2</v>
      </c>
      <c r="D201" s="50">
        <f>Data!H327/100</f>
        <v>3.3750000000000002E-2</v>
      </c>
      <c r="E201">
        <f>Data!K328/Data!K327</f>
        <v>1.0219337563059263</v>
      </c>
      <c r="F201">
        <f>Data!T328/Data!T327</f>
        <v>0.95954719310132797</v>
      </c>
      <c r="G201" s="49">
        <f>Data!E330</f>
        <v>6.6601933879999997</v>
      </c>
      <c r="H201" s="52">
        <v>0</v>
      </c>
      <c r="I201" s="52">
        <v>1</v>
      </c>
      <c r="J201" s="52">
        <v>0.6</v>
      </c>
      <c r="K201" s="54">
        <f t="shared" si="99"/>
        <v>0.66261227030770231</v>
      </c>
      <c r="L201" s="54">
        <f t="shared" si="112"/>
        <v>0.85</v>
      </c>
      <c r="M201" s="53">
        <f t="shared" si="113"/>
        <v>0.85</v>
      </c>
      <c r="N201" s="54" cm="1">
        <f t="array" ref="N201">stock_min(C201,O201)</f>
        <v>0.79864709761993069</v>
      </c>
      <c r="O201" s="54" cm="1">
        <f t="array" ref="O201">stock_max(C201,D201)</f>
        <v>0.85</v>
      </c>
      <c r="P201" s="49">
        <f t="shared" si="90"/>
        <v>1897.5416666666426</v>
      </c>
      <c r="Q201" s="49">
        <f t="shared" si="104"/>
        <v>0.49262967505407446</v>
      </c>
      <c r="R201" s="49">
        <f t="shared" si="105"/>
        <v>0.38373878940254647</v>
      </c>
      <c r="S201" s="59">
        <f t="shared" si="86"/>
        <v>0.41359502093201639</v>
      </c>
      <c r="T201" s="59">
        <f t="shared" si="87"/>
        <v>0.4080058087827968</v>
      </c>
      <c r="U201" s="59">
        <f t="shared" si="88"/>
        <v>0.34952149611693684</v>
      </c>
      <c r="V201" s="59"/>
      <c r="W201" s="49">
        <f t="shared" si="106"/>
        <v>0.16543800837280656</v>
      </c>
      <c r="X201" s="49">
        <f t="shared" si="107"/>
        <v>0.24815701255920983</v>
      </c>
      <c r="Y201" s="49">
        <f t="shared" si="108"/>
        <v>0.13765615352649754</v>
      </c>
      <c r="Z201" s="49">
        <f t="shared" si="109"/>
        <v>0.27034965525629923</v>
      </c>
      <c r="AA201" s="49">
        <f t="shared" si="110"/>
        <v>5.2428224417540532E-2</v>
      </c>
      <c r="AB201" s="49">
        <f t="shared" si="111"/>
        <v>0.29709327169939631</v>
      </c>
      <c r="AC201" s="80">
        <f t="shared" si="91"/>
        <v>0.85</v>
      </c>
      <c r="AD201" s="80">
        <f t="shared" si="100"/>
        <v>0.79864709761993069</v>
      </c>
      <c r="AE201" s="80">
        <f t="shared" si="101"/>
        <v>0.85</v>
      </c>
      <c r="AF201" s="54">
        <f>(Q201-MAX(Q$2:Q200))/MAX(Q$2:Q200)</f>
        <v>-4.0452806898671985E-2</v>
      </c>
      <c r="AG201" s="54">
        <f>(R201-MAX(R$2:R200))/MAX(R$2:R200)</f>
        <v>2.1933756305926245E-2</v>
      </c>
      <c r="AH201" s="54">
        <f>(S201-MAX(S$2:S200))/MAX(S$2:S200)</f>
        <v>-3.0208689759129393E-3</v>
      </c>
      <c r="AI201" s="54">
        <f>(T201-MAX(T$2:T200))/MAX(T$2:T200)</f>
        <v>8.8529538302195435E-4</v>
      </c>
      <c r="AJ201" s="54">
        <f>(U201-MAX(U$2:U200))/MAX(U$2:U200)</f>
        <v>1.2575771825236483E-2</v>
      </c>
      <c r="AK201" s="54">
        <f t="shared" si="102"/>
        <v>0.96861052898680866</v>
      </c>
      <c r="AL201" s="71">
        <f t="shared" si="92"/>
        <v>1897.5416666666426</v>
      </c>
      <c r="AM201" s="49">
        <f t="shared" si="93"/>
        <v>0.96861052898680866</v>
      </c>
      <c r="AN201" s="49">
        <f t="shared" si="94"/>
        <v>2.3109776315434867</v>
      </c>
      <c r="AO201" s="49">
        <f t="shared" si="95"/>
        <v>1.6849696604522526</v>
      </c>
      <c r="AP201" s="49">
        <f t="shared" si="96"/>
        <v>1.7753607002339249</v>
      </c>
      <c r="AQ201" s="49">
        <f t="shared" si="97"/>
        <v>2.0630333408740538</v>
      </c>
      <c r="AS201" s="49">
        <f t="shared" si="103"/>
        <v>-0.24794429066943291</v>
      </c>
      <c r="AT201" s="49">
        <f t="shared" si="98"/>
        <v>0.28767264064012887</v>
      </c>
      <c r="AU201" s="54">
        <f>(AM201-MAX(AM$3:AM201))/MAX(AM$3:AM201)</f>
        <v>-0.64730177730457072</v>
      </c>
      <c r="AV201" s="54">
        <f>(AN201-MAX(AN$3:AN201))/MAX(AN$3:AN201)</f>
        <v>-0.52032993569906916</v>
      </c>
      <c r="AW201" s="54">
        <f>(AO201-MAX(AO$3:AO201))/MAX(AO$3:AO201)</f>
        <v>-0.56914673083076328</v>
      </c>
      <c r="AX201" s="54">
        <f>(AP201-MAX(AP$3:AP201))/MAX(AP$3:AP201)</f>
        <v>-0.56145236969127477</v>
      </c>
      <c r="AY201" s="54">
        <f>(AQ201-MAX(AQ$3:AQ201))/MAX(AQ$3:AQ201)</f>
        <v>-0.53781000486222985</v>
      </c>
    </row>
    <row r="202" spans="1:51">
      <c r="A202" s="49">
        <f>Data!F328</f>
        <v>1897.6249999999759</v>
      </c>
      <c r="B202" s="53">
        <f t="shared" si="89"/>
        <v>0.66199999999999992</v>
      </c>
      <c r="C202" s="50">
        <f>1/Data!N328</f>
        <v>5.2613867428971395E-2</v>
      </c>
      <c r="D202" s="50">
        <f>Data!H328/100</f>
        <v>3.3708333333333333E-2</v>
      </c>
      <c r="E202">
        <f>Data!K329/Data!K328</f>
        <v>1.0219572006181614</v>
      </c>
      <c r="F202">
        <f>Data!T329/Data!T328</f>
        <v>0.97490206968198312</v>
      </c>
      <c r="G202" s="49">
        <f>Data!E331</f>
        <v>6.6601933879999997</v>
      </c>
      <c r="H202" s="52">
        <v>0</v>
      </c>
      <c r="I202" s="52">
        <v>1</v>
      </c>
      <c r="J202" s="52">
        <v>0.6</v>
      </c>
      <c r="K202" s="54">
        <f t="shared" si="99"/>
        <v>0.66261227030770231</v>
      </c>
      <c r="L202" s="54">
        <f t="shared" si="112"/>
        <v>0.85</v>
      </c>
      <c r="M202" s="53">
        <f t="shared" si="113"/>
        <v>0.85</v>
      </c>
      <c r="N202" s="54" cm="1">
        <f t="array" ref="N202">stock_min(C202,O202)</f>
        <v>0.76439879423175172</v>
      </c>
      <c r="O202" s="54" cm="1">
        <f t="array" ref="O202">stock_max(C202,D202)</f>
        <v>0.85</v>
      </c>
      <c r="P202" s="49">
        <f t="shared" si="90"/>
        <v>1897.6249999999759</v>
      </c>
      <c r="Q202" s="49">
        <f t="shared" si="104"/>
        <v>0.48026568979697998</v>
      </c>
      <c r="R202" s="49">
        <f t="shared" si="105"/>
        <v>0.39216461898642857</v>
      </c>
      <c r="S202" s="59">
        <f t="shared" si="86"/>
        <v>0.41489170263549036</v>
      </c>
      <c r="T202" s="59">
        <f t="shared" si="87"/>
        <v>0.41048704585125584</v>
      </c>
      <c r="U202" s="59">
        <f t="shared" si="88"/>
        <v>0.35472899276281766</v>
      </c>
      <c r="V202" s="59"/>
      <c r="W202" s="49">
        <f t="shared" si="106"/>
        <v>0.16595668105419614</v>
      </c>
      <c r="X202" s="49">
        <f t="shared" si="107"/>
        <v>0.24893502158129421</v>
      </c>
      <c r="Y202" s="49">
        <f t="shared" si="108"/>
        <v>0.1384932924678533</v>
      </c>
      <c r="Z202" s="49">
        <f t="shared" si="109"/>
        <v>0.27199375338340254</v>
      </c>
      <c r="AA202" s="49">
        <f t="shared" si="110"/>
        <v>5.3209348914422659E-2</v>
      </c>
      <c r="AB202" s="49">
        <f t="shared" si="111"/>
        <v>0.30151964384839502</v>
      </c>
      <c r="AC202" s="80">
        <f t="shared" si="91"/>
        <v>0.85</v>
      </c>
      <c r="AD202" s="80">
        <f t="shared" si="100"/>
        <v>0.76439879423175172</v>
      </c>
      <c r="AE202" s="80">
        <f t="shared" si="101"/>
        <v>0.85</v>
      </c>
      <c r="AF202" s="54">
        <f>(Q202-MAX(Q$2:Q201))/MAX(Q$2:Q201)</f>
        <v>-6.4535455487977844E-2</v>
      </c>
      <c r="AG202" s="54">
        <f>(R202-MAX(R$2:R201))/MAX(R$2:R201)</f>
        <v>2.1957200618161411E-2</v>
      </c>
      <c r="AH202" s="54">
        <f>(S202-MAX(S$2:S201))/MAX(S$2:S201)</f>
        <v>1.0480839571287577E-4</v>
      </c>
      <c r="AI202" s="54">
        <f>(T202-MAX(T$2:T201))/MAX(T$2:T201)</f>
        <v>6.0813768212303462E-3</v>
      </c>
      <c r="AJ202" s="54">
        <f>(U202-MAX(U$2:U201))/MAX(U$2:U201)</f>
        <v>1.4898930977734752E-2</v>
      </c>
      <c r="AK202" s="54">
        <f t="shared" si="102"/>
        <v>0.97251719663117064</v>
      </c>
      <c r="AL202" s="71">
        <f t="shared" si="92"/>
        <v>1897.6249999999759</v>
      </c>
      <c r="AM202" s="49">
        <f t="shared" si="93"/>
        <v>0.97251719663117064</v>
      </c>
      <c r="AN202" s="49">
        <f t="shared" si="94"/>
        <v>2.1182753263157221</v>
      </c>
      <c r="AO202" s="49">
        <f t="shared" si="95"/>
        <v>1.6017284168588481</v>
      </c>
      <c r="AP202" s="49">
        <f t="shared" si="96"/>
        <v>1.678060981711216</v>
      </c>
      <c r="AQ202" s="49">
        <f t="shared" si="97"/>
        <v>1.9169921177683544</v>
      </c>
      <c r="AS202" s="49">
        <f t="shared" si="103"/>
        <v>-0.2012832085473677</v>
      </c>
      <c r="AT202" s="49">
        <f t="shared" si="98"/>
        <v>0.23893113605713845</v>
      </c>
      <c r="AU202" s="54">
        <f>(AM202-MAX(AM$3:AM202))/MAX(AM$3:AM202)</f>
        <v>-0.64587925019631232</v>
      </c>
      <c r="AV202" s="54">
        <f>(AN202-MAX(AN$3:AN202))/MAX(AN$3:AN202)</f>
        <v>-0.5603275219490943</v>
      </c>
      <c r="AW202" s="54">
        <f>(AO202-MAX(AO$3:AO202))/MAX(AO$3:AO202)</f>
        <v>-0.59043183926547826</v>
      </c>
      <c r="AX202" s="54">
        <f>(AP202-MAX(AP$3:AP202))/MAX(AP$3:AP202)</f>
        <v>-0.58548723820121629</v>
      </c>
      <c r="AY202" s="54">
        <f>(AQ202-MAX(AQ$3:AQ202))/MAX(AQ$3:AQ202)</f>
        <v>-0.57052823139779307</v>
      </c>
    </row>
    <row r="203" spans="1:51">
      <c r="A203" s="49">
        <f>Data!F329</f>
        <v>1897.7083333333092</v>
      </c>
      <c r="B203" s="53">
        <f t="shared" si="89"/>
        <v>0.67799999999999994</v>
      </c>
      <c r="C203" s="50">
        <f>1/Data!N329</f>
        <v>5.1619909430536008E-2</v>
      </c>
      <c r="D203" s="50">
        <f>Data!H329/100</f>
        <v>3.3666666666666664E-2</v>
      </c>
      <c r="E203">
        <f>Data!K330/Data!K329</f>
        <v>0.98475380491673137</v>
      </c>
      <c r="F203">
        <f>Data!T330/Data!T329</f>
        <v>1.0174878355752017</v>
      </c>
      <c r="G203" s="49">
        <f>Data!E332</f>
        <v>6.6601933879999997</v>
      </c>
      <c r="H203" s="52">
        <v>0</v>
      </c>
      <c r="I203" s="52">
        <v>1</v>
      </c>
      <c r="J203" s="52">
        <v>0.6</v>
      </c>
      <c r="K203" s="54">
        <f t="shared" si="99"/>
        <v>0.66261227030770231</v>
      </c>
      <c r="L203" s="54">
        <f t="shared" si="112"/>
        <v>0.85</v>
      </c>
      <c r="M203" s="53">
        <f t="shared" si="113"/>
        <v>0.85</v>
      </c>
      <c r="N203" s="54" cm="1">
        <f t="array" ref="N203">stock_min(C203,O203)</f>
        <v>0.73034910302786171</v>
      </c>
      <c r="O203" s="54" cm="1">
        <f t="array" ref="O203">stock_max(C203,D203)</f>
        <v>0.85</v>
      </c>
      <c r="P203" s="49">
        <f t="shared" si="90"/>
        <v>1897.7083333333092</v>
      </c>
      <c r="Q203" s="49">
        <f t="shared" si="104"/>
        <v>0.48866449721256039</v>
      </c>
      <c r="R203" s="49">
        <f t="shared" si="105"/>
        <v>0.38618560070060576</v>
      </c>
      <c r="S203" s="59">
        <f t="shared" si="86"/>
        <v>0.41399861388428627</v>
      </c>
      <c r="T203" s="59">
        <f t="shared" si="87"/>
        <v>0.40876212395268818</v>
      </c>
      <c r="U203" s="59">
        <f t="shared" si="88"/>
        <v>0.35106248179614635</v>
      </c>
      <c r="V203" s="59"/>
      <c r="W203" s="49">
        <f t="shared" si="106"/>
        <v>0.16559944555371453</v>
      </c>
      <c r="X203" s="49">
        <f t="shared" si="107"/>
        <v>0.24839916833057174</v>
      </c>
      <c r="Y203" s="49">
        <f t="shared" si="108"/>
        <v>0.13791132498459904</v>
      </c>
      <c r="Z203" s="49">
        <f t="shared" si="109"/>
        <v>0.27085079896808911</v>
      </c>
      <c r="AA203" s="49">
        <f t="shared" si="110"/>
        <v>5.265937226942196E-2</v>
      </c>
      <c r="AB203" s="49">
        <f t="shared" si="111"/>
        <v>0.29840310952672439</v>
      </c>
      <c r="AC203" s="80">
        <f t="shared" si="91"/>
        <v>0.85</v>
      </c>
      <c r="AD203" s="80">
        <f t="shared" si="100"/>
        <v>0.73034910302786171</v>
      </c>
      <c r="AE203" s="80">
        <f t="shared" si="101"/>
        <v>0.85</v>
      </c>
      <c r="AF203" s="54">
        <f>(Q203-MAX(Q$2:Q202))/MAX(Q$2:Q202)</f>
        <v>-4.8176205347120638E-2</v>
      </c>
      <c r="AG203" s="54">
        <f>(R203-MAX(R$2:R202))/MAX(R$2:R202)</f>
        <v>-1.5246195083268655E-2</v>
      </c>
      <c r="AH203" s="54">
        <f>(S203-MAX(S$2:S202))/MAX(S$2:S202)</f>
        <v>-2.1525828198804024E-3</v>
      </c>
      <c r="AI203" s="54">
        <f>(T203-MAX(T$2:T202))/MAX(T$2:T202)</f>
        <v>-4.2021347957292132E-3</v>
      </c>
      <c r="AJ203" s="54">
        <f>(U203-MAX(U$2:U202))/MAX(U$2:U202)</f>
        <v>-1.0336090484497974E-2</v>
      </c>
      <c r="AK203" s="54">
        <f t="shared" si="102"/>
        <v>0.94300684820908343</v>
      </c>
      <c r="AL203" s="71">
        <f t="shared" si="92"/>
        <v>1897.7083333333092</v>
      </c>
      <c r="AM203" s="49">
        <f t="shared" si="93"/>
        <v>0.94300684820908343</v>
      </c>
      <c r="AN203" s="49">
        <f t="shared" si="94"/>
        <v>2.0189043062267031</v>
      </c>
      <c r="AO203" s="49">
        <f t="shared" si="95"/>
        <v>1.5374125246687309</v>
      </c>
      <c r="AP203" s="49">
        <f t="shared" si="96"/>
        <v>1.6089248040348092</v>
      </c>
      <c r="AQ203" s="49">
        <f t="shared" si="97"/>
        <v>1.8319613031809787</v>
      </c>
      <c r="AS203" s="49">
        <f t="shared" si="103"/>
        <v>-0.18694300304572442</v>
      </c>
      <c r="AT203" s="49">
        <f t="shared" si="98"/>
        <v>0.22303649914616952</v>
      </c>
      <c r="AU203" s="54">
        <f>(AM203-MAX(AM$3:AM203))/MAX(AM$3:AM203)</f>
        <v>-0.65662479459017764</v>
      </c>
      <c r="AV203" s="54">
        <f>(AN203-MAX(AN$3:AN203))/MAX(AN$3:AN203)</f>
        <v>-0.58095312340241234</v>
      </c>
      <c r="AW203" s="54">
        <f>(AO203-MAX(AO$3:AO203))/MAX(AO$3:AO203)</f>
        <v>-0.60687766203608562</v>
      </c>
      <c r="AX203" s="54">
        <f>(AP203-MAX(AP$3:AP203))/MAX(AP$3:AP203)</f>
        <v>-0.60256518010034477</v>
      </c>
      <c r="AY203" s="54">
        <f>(AQ203-MAX(AQ$3:AQ203))/MAX(AQ$3:AQ203)</f>
        <v>-0.58957804072566811</v>
      </c>
    </row>
    <row r="204" spans="1:51">
      <c r="A204" s="49">
        <f>Data!F330</f>
        <v>1897.7916666666424</v>
      </c>
      <c r="B204" s="53">
        <f t="shared" si="89"/>
        <v>0.66300000000000003</v>
      </c>
      <c r="C204" s="50">
        <f>1/Data!N330</f>
        <v>5.2554044516378115E-2</v>
      </c>
      <c r="D204" s="50">
        <f>Data!H330/100</f>
        <v>3.3625000000000002E-2</v>
      </c>
      <c r="E204">
        <f>Data!K331/Data!K330</f>
        <v>0.9678423236514524</v>
      </c>
      <c r="F204">
        <f>Data!T331/Data!T330</f>
        <v>1.0031531022190128</v>
      </c>
      <c r="G204" s="49">
        <f>Data!E333</f>
        <v>6.6601933879999997</v>
      </c>
      <c r="H204" s="52">
        <v>0</v>
      </c>
      <c r="I204" s="52">
        <v>1</v>
      </c>
      <c r="J204" s="52">
        <v>0.6</v>
      </c>
      <c r="K204" s="54">
        <f t="shared" si="99"/>
        <v>0.66261227030770231</v>
      </c>
      <c r="L204" s="54">
        <f t="shared" si="112"/>
        <v>0.85</v>
      </c>
      <c r="M204" s="53">
        <f t="shared" si="113"/>
        <v>0.85</v>
      </c>
      <c r="N204" s="54" cm="1">
        <f t="array" ref="N204">stock_min(C204,O204)</f>
        <v>0.76234946045313645</v>
      </c>
      <c r="O204" s="54" cm="1">
        <f t="array" ref="O204">stock_max(C204,D204)</f>
        <v>0.85</v>
      </c>
      <c r="P204" s="49">
        <f t="shared" si="90"/>
        <v>1897.7916666666424</v>
      </c>
      <c r="Q204" s="49">
        <f t="shared" si="104"/>
        <v>0.49020530632307407</v>
      </c>
      <c r="R204" s="49">
        <f t="shared" si="105"/>
        <v>0.37376676914280627</v>
      </c>
      <c r="S204" s="59">
        <f t="shared" si="86"/>
        <v>0.40653282580310607</v>
      </c>
      <c r="T204" s="59">
        <f t="shared" si="87"/>
        <v>0.4004870401255628</v>
      </c>
      <c r="U204" s="59">
        <f t="shared" si="88"/>
        <v>0.34163257156214033</v>
      </c>
      <c r="V204" s="59"/>
      <c r="W204" s="49">
        <f t="shared" si="106"/>
        <v>0.16261313032124244</v>
      </c>
      <c r="X204" s="49">
        <f t="shared" si="107"/>
        <v>0.24391969548186362</v>
      </c>
      <c r="Y204" s="49">
        <f t="shared" si="108"/>
        <v>0.13511941323915175</v>
      </c>
      <c r="Z204" s="49">
        <f t="shared" si="109"/>
        <v>0.26536762688641102</v>
      </c>
      <c r="AA204" s="49">
        <f t="shared" si="110"/>
        <v>5.1244885734321059E-2</v>
      </c>
      <c r="AB204" s="49">
        <f t="shared" si="111"/>
        <v>0.29038768582781926</v>
      </c>
      <c r="AC204" s="80">
        <f t="shared" si="91"/>
        <v>0.85</v>
      </c>
      <c r="AD204" s="80">
        <f t="shared" si="100"/>
        <v>0.76234946045313645</v>
      </c>
      <c r="AE204" s="80">
        <f t="shared" si="101"/>
        <v>0.85</v>
      </c>
      <c r="AF204" s="54">
        <f>(Q204-MAX(Q$2:Q203))/MAX(Q$2:Q203)</f>
        <v>-4.5175007628091485E-2</v>
      </c>
      <c r="AG204" s="54">
        <f>(R204-MAX(R$2:R203))/MAX(R$2:R203)</f>
        <v>-4.6913589224781622E-2</v>
      </c>
      <c r="AH204" s="54">
        <f>(S204-MAX(S$2:S203))/MAX(S$2:S203)</f>
        <v>-2.0147129429889107E-2</v>
      </c>
      <c r="AI204" s="54">
        <f>(T204-MAX(T$2:T203))/MAX(T$2:T203)</f>
        <v>-2.4361318650032732E-2</v>
      </c>
      <c r="AJ204" s="54">
        <f>(U204-MAX(U$2:U203))/MAX(U$2:U203)</f>
        <v>-3.691951170575445E-2</v>
      </c>
      <c r="AK204" s="54">
        <f t="shared" si="102"/>
        <v>0.94143005582854866</v>
      </c>
      <c r="AL204" s="71">
        <f t="shared" si="92"/>
        <v>1897.7916666666424</v>
      </c>
      <c r="AM204" s="49">
        <f t="shared" si="93"/>
        <v>0.94143005582854866</v>
      </c>
      <c r="AN204" s="49">
        <f t="shared" si="94"/>
        <v>1.9275259401772888</v>
      </c>
      <c r="AO204" s="49">
        <f t="shared" si="95"/>
        <v>1.4952113650157715</v>
      </c>
      <c r="AP204" s="49">
        <f t="shared" si="96"/>
        <v>1.5603293602210122</v>
      </c>
      <c r="AQ204" s="49">
        <f t="shared" si="97"/>
        <v>1.7613917481283126</v>
      </c>
      <c r="AS204" s="49">
        <f t="shared" si="103"/>
        <v>-0.16613419204897628</v>
      </c>
      <c r="AT204" s="49">
        <f t="shared" si="98"/>
        <v>0.20106238790730036</v>
      </c>
      <c r="AU204" s="54">
        <f>(AM204-MAX(AM$3:AM204))/MAX(AM$3:AM204)</f>
        <v>-0.65719894885913444</v>
      </c>
      <c r="AV204" s="54">
        <f>(AN204-MAX(AN$3:AN204))/MAX(AN$3:AN204)</f>
        <v>-0.59991975731542069</v>
      </c>
      <c r="AW204" s="54">
        <f>(AO204-MAX(AO$3:AO204))/MAX(AO$3:AO204)</f>
        <v>-0.61766866203209159</v>
      </c>
      <c r="AX204" s="54">
        <f>(AP204-MAX(AP$3:AP204))/MAX(AP$3:AP204)</f>
        <v>-0.61456917271183686</v>
      </c>
      <c r="AY204" s="54">
        <f>(AQ204-MAX(AQ$3:AQ204))/MAX(AQ$3:AQ204)</f>
        <v>-0.60538803354568116</v>
      </c>
    </row>
    <row r="205" spans="1:51">
      <c r="A205" s="49">
        <f>Data!F331</f>
        <v>1897.8749999999757</v>
      </c>
      <c r="B205" s="53">
        <f t="shared" si="89"/>
        <v>0.629</v>
      </c>
      <c r="C205" s="50">
        <f>1/Data!N331</f>
        <v>5.4470835152248334E-2</v>
      </c>
      <c r="D205" s="50">
        <f>Data!H331/100</f>
        <v>3.3583333333333333E-2</v>
      </c>
      <c r="E205">
        <f>Data!K332/Data!K331</f>
        <v>1.0247311827956989</v>
      </c>
      <c r="F205">
        <f>Data!T332/Data!T331</f>
        <v>1.0031496989302322</v>
      </c>
      <c r="G205" s="49">
        <f>Data!E334</f>
        <v>6.7553424790000003</v>
      </c>
      <c r="H205" s="52">
        <v>0</v>
      </c>
      <c r="I205" s="52">
        <v>1</v>
      </c>
      <c r="J205" s="52">
        <v>0.6</v>
      </c>
      <c r="K205" s="54">
        <f t="shared" si="99"/>
        <v>0.66261227030770231</v>
      </c>
      <c r="L205" s="54">
        <f t="shared" si="112"/>
        <v>0.85</v>
      </c>
      <c r="M205" s="53">
        <f t="shared" si="113"/>
        <v>0.85</v>
      </c>
      <c r="N205" s="54" cm="1">
        <f t="array" ref="N205">stock_min(C205,O205)</f>
        <v>0.82801232483636589</v>
      </c>
      <c r="O205" s="54" cm="1">
        <f t="array" ref="O205">stock_max(C205,D205)</f>
        <v>0.85</v>
      </c>
      <c r="P205" s="49">
        <f t="shared" si="90"/>
        <v>1897.8749999999757</v>
      </c>
      <c r="Q205" s="49">
        <f t="shared" si="104"/>
        <v>0.49174930545199402</v>
      </c>
      <c r="R205" s="49">
        <f t="shared" si="105"/>
        <v>0.38301046343343476</v>
      </c>
      <c r="S205" s="59">
        <f t="shared" si="86"/>
        <v>0.41307743078215375</v>
      </c>
      <c r="T205" s="59">
        <f t="shared" si="87"/>
        <v>0.40747548088548435</v>
      </c>
      <c r="U205" s="59">
        <f t="shared" si="88"/>
        <v>0.34897560846374537</v>
      </c>
      <c r="V205" s="59"/>
      <c r="W205" s="49">
        <f t="shared" si="106"/>
        <v>0.16523097231286152</v>
      </c>
      <c r="X205" s="49">
        <f t="shared" si="107"/>
        <v>0.24784645846929224</v>
      </c>
      <c r="Y205" s="49">
        <f t="shared" si="108"/>
        <v>0.13747722740123081</v>
      </c>
      <c r="Z205" s="49">
        <f t="shared" si="109"/>
        <v>0.26999825348425355</v>
      </c>
      <c r="AA205" s="49">
        <f t="shared" si="110"/>
        <v>5.2346341269561815E-2</v>
      </c>
      <c r="AB205" s="49">
        <f t="shared" si="111"/>
        <v>0.29662926719418353</v>
      </c>
      <c r="AC205" s="80">
        <f t="shared" si="91"/>
        <v>0.84999999999999987</v>
      </c>
      <c r="AD205" s="80">
        <f t="shared" si="100"/>
        <v>0.82801232483636589</v>
      </c>
      <c r="AE205" s="80">
        <f t="shared" si="101"/>
        <v>0.85</v>
      </c>
      <c r="AF205" s="54">
        <f>(Q205-MAX(Q$2:Q204))/MAX(Q$2:Q204)</f>
        <v>-4.2167596371058692E-2</v>
      </c>
      <c r="AG205" s="54">
        <f>(R205-MAX(R$2:R204))/MAX(R$2:R204)</f>
        <v>-2.3342634979803233E-2</v>
      </c>
      <c r="AH205" s="54">
        <f>(S205-MAX(S$2:S204))/MAX(S$2:S204)</f>
        <v>-4.3728805416254832E-3</v>
      </c>
      <c r="AI205" s="54">
        <f>(T205-MAX(T$2:T204))/MAX(T$2:T204)</f>
        <v>-7.3365651759513895E-3</v>
      </c>
      <c r="AJ205" s="54">
        <f>(U205-MAX(U$2:U204))/MAX(U$2:U204)</f>
        <v>-1.6219098005668734E-2</v>
      </c>
      <c r="AK205" s="54">
        <f t="shared" si="102"/>
        <v>0.92616308514669055</v>
      </c>
      <c r="AL205" s="71">
        <f t="shared" si="92"/>
        <v>1897.8749999999757</v>
      </c>
      <c r="AM205" s="49">
        <f t="shared" si="93"/>
        <v>0.92616308514669055</v>
      </c>
      <c r="AN205" s="49">
        <f t="shared" si="94"/>
        <v>1.8054964455723777</v>
      </c>
      <c r="AO205" s="49">
        <f t="shared" si="95"/>
        <v>1.4283573397476546</v>
      </c>
      <c r="AP205" s="49">
        <f t="shared" si="96"/>
        <v>1.4859892009877493</v>
      </c>
      <c r="AQ205" s="49">
        <f t="shared" si="97"/>
        <v>1.6620987243634808</v>
      </c>
      <c r="AS205" s="49">
        <f t="shared" si="103"/>
        <v>-0.14339772120889682</v>
      </c>
      <c r="AT205" s="49">
        <f t="shared" si="98"/>
        <v>0.17610952337573149</v>
      </c>
      <c r="AU205" s="54">
        <f>(AM205-MAX(AM$3:AM205))/MAX(AM$3:AM205)</f>
        <v>-0.66275808048561702</v>
      </c>
      <c r="AV205" s="54">
        <f>(AN205-MAX(AN$3:AN205))/MAX(AN$3:AN205)</f>
        <v>-0.62524838651753611</v>
      </c>
      <c r="AW205" s="54">
        <f>(AO205-MAX(AO$3:AO205))/MAX(AO$3:AO205)</f>
        <v>-0.63476349526259601</v>
      </c>
      <c r="AX205" s="54">
        <f>(AP205-MAX(AP$3:AP205))/MAX(AP$3:AP205)</f>
        <v>-0.63293259636102839</v>
      </c>
      <c r="AY205" s="54">
        <f>(AQ205-MAX(AQ$3:AQ205))/MAX(AQ$3:AQ205)</f>
        <v>-0.6276330652966654</v>
      </c>
    </row>
    <row r="206" spans="1:51">
      <c r="A206" s="49">
        <f>Data!F332</f>
        <v>1897.9583333333089</v>
      </c>
      <c r="B206" s="53">
        <f t="shared" si="89"/>
        <v>0.65100000000000002</v>
      </c>
      <c r="C206" s="50">
        <f>1/Data!N332</f>
        <v>5.3336867327416208E-2</v>
      </c>
      <c r="D206" s="50">
        <f>Data!H332/100</f>
        <v>3.3541666666666664E-2</v>
      </c>
      <c r="E206">
        <f>Data!K333/Data!K332</f>
        <v>1.0305561403508772</v>
      </c>
      <c r="F206">
        <f>Data!T333/Data!T332</f>
        <v>1.0031462956601689</v>
      </c>
      <c r="G206" s="49">
        <f>Data!E335</f>
        <v>6.7553424790000003</v>
      </c>
      <c r="H206" s="52">
        <v>0</v>
      </c>
      <c r="I206" s="52">
        <v>1</v>
      </c>
      <c r="J206" s="52">
        <v>0.6</v>
      </c>
      <c r="K206" s="54">
        <f t="shared" si="99"/>
        <v>0.66261227030770231</v>
      </c>
      <c r="L206" s="54">
        <f t="shared" si="112"/>
        <v>0.84999999999999987</v>
      </c>
      <c r="M206" s="53">
        <f t="shared" si="113"/>
        <v>0.85</v>
      </c>
      <c r="N206" s="54" cm="1">
        <f t="array" ref="N206">stock_min(C206,O206)</f>
        <v>0.78916636320472788</v>
      </c>
      <c r="O206" s="54" cm="1">
        <f t="array" ref="O206">stock_max(C206,D206)</f>
        <v>0.85</v>
      </c>
      <c r="P206" s="49">
        <f t="shared" si="90"/>
        <v>1897.9583333333089</v>
      </c>
      <c r="Q206" s="49">
        <f t="shared" si="104"/>
        <v>0.49329649415762872</v>
      </c>
      <c r="R206" s="49">
        <f t="shared" si="105"/>
        <v>0.39471378490996128</v>
      </c>
      <c r="S206" s="59">
        <f t="shared" si="86"/>
        <v>0.42117052744372274</v>
      </c>
      <c r="T206" s="59">
        <f t="shared" si="87"/>
        <v>0.41615812941738545</v>
      </c>
      <c r="U206" s="59">
        <f t="shared" si="88"/>
        <v>0.35820415105067083</v>
      </c>
      <c r="V206" s="59"/>
      <c r="W206" s="49">
        <f t="shared" si="106"/>
        <v>0.1684682109774891</v>
      </c>
      <c r="X206" s="49">
        <f t="shared" si="107"/>
        <v>0.25270231646623365</v>
      </c>
      <c r="Y206" s="49">
        <f t="shared" si="108"/>
        <v>0.14040664647712509</v>
      </c>
      <c r="Z206" s="49">
        <f t="shared" si="109"/>
        <v>0.27575148294026036</v>
      </c>
      <c r="AA206" s="49">
        <f t="shared" si="110"/>
        <v>5.3730622657600632E-2</v>
      </c>
      <c r="AB206" s="49">
        <f t="shared" si="111"/>
        <v>0.30447352839307018</v>
      </c>
      <c r="AC206" s="80">
        <f t="shared" si="91"/>
        <v>0.85</v>
      </c>
      <c r="AD206" s="80">
        <f t="shared" si="100"/>
        <v>0.78916636320472788</v>
      </c>
      <c r="AE206" s="80">
        <f t="shared" si="101"/>
        <v>0.85</v>
      </c>
      <c r="AF206" s="54">
        <f>(Q206-MAX(Q$2:Q205))/MAX(Q$2:Q205)</f>
        <v>-3.9153972436351776E-2</v>
      </c>
      <c r="AG206" s="54">
        <f>(R206-MAX(R$2:R205))/MAX(R$2:R205)</f>
        <v>6.500244540471746E-3</v>
      </c>
      <c r="AH206" s="54">
        <f>(S206-MAX(S$2:S205))/MAX(S$2:S205)</f>
        <v>1.5133647571999642E-2</v>
      </c>
      <c r="AI206" s="54">
        <f>(T206-MAX(T$2:T205))/MAX(T$2:T205)</f>
        <v>1.3815499474213819E-2</v>
      </c>
      <c r="AJ206" s="54">
        <f>(U206-MAX(U$2:U205))/MAX(U$2:U205)</f>
        <v>9.7966570501801589E-3</v>
      </c>
      <c r="AK206" s="54">
        <f t="shared" si="102"/>
        <v>0.90485542731396795</v>
      </c>
      <c r="AL206" s="71">
        <f t="shared" si="92"/>
        <v>1897.9583333333089</v>
      </c>
      <c r="AM206" s="49">
        <f t="shared" si="93"/>
        <v>0.90485542731396795</v>
      </c>
      <c r="AN206" s="49">
        <f t="shared" si="94"/>
        <v>1.8320774959078217</v>
      </c>
      <c r="AO206" s="49">
        <f t="shared" si="95"/>
        <v>1.4281777227417667</v>
      </c>
      <c r="AP206" s="49">
        <f t="shared" si="96"/>
        <v>1.489287307571618</v>
      </c>
      <c r="AQ206" s="49">
        <f t="shared" si="97"/>
        <v>1.6773758202561715</v>
      </c>
      <c r="AS206" s="49">
        <f t="shared" si="103"/>
        <v>-0.15470167565165016</v>
      </c>
      <c r="AT206" s="49">
        <f t="shared" si="98"/>
        <v>0.18808851268455351</v>
      </c>
      <c r="AU206" s="54">
        <f>(AM206-MAX(AM$3:AM206))/MAX(AM$3:AM206)</f>
        <v>-0.67051679549283938</v>
      </c>
      <c r="AV206" s="54">
        <f>(AN206-MAX(AN$3:AN206))/MAX(AN$3:AN206)</f>
        <v>-0.61973118291090801</v>
      </c>
      <c r="AW206" s="54">
        <f>(AO206-MAX(AO$3:AO206))/MAX(AO$3:AO206)</f>
        <v>-0.63480942402677587</v>
      </c>
      <c r="AX206" s="54">
        <f>(AP206-MAX(AP$3:AP206))/MAX(AP$3:AP206)</f>
        <v>-0.63211790173211679</v>
      </c>
      <c r="AY206" s="54">
        <f>(AQ206-MAX(AQ$3:AQ206))/MAX(AQ$3:AQ206)</f>
        <v>-0.6242104735544638</v>
      </c>
    </row>
    <row r="207" spans="1:51">
      <c r="A207" s="49">
        <f>Data!F333</f>
        <v>1898.0416666666422</v>
      </c>
      <c r="B207" s="53">
        <f t="shared" si="89"/>
        <v>0.66999999999999993</v>
      </c>
      <c r="C207" s="50">
        <f>1/Data!N333</f>
        <v>5.1950750629474775E-2</v>
      </c>
      <c r="D207" s="50">
        <f>Data!H333/100</f>
        <v>3.3500000000000002E-2</v>
      </c>
      <c r="E207">
        <f>Data!K334/Data!K333</f>
        <v>0.98698070388537362</v>
      </c>
      <c r="F207">
        <f>Data!T334/Data!T333</f>
        <v>0.99040008688355241</v>
      </c>
      <c r="G207" s="49">
        <f>Data!E336</f>
        <v>6.7553424790000003</v>
      </c>
      <c r="H207" s="52">
        <v>0</v>
      </c>
      <c r="I207" s="52">
        <v>1</v>
      </c>
      <c r="J207" s="52">
        <v>0.6</v>
      </c>
      <c r="K207" s="54">
        <f t="shared" si="99"/>
        <v>0.66261227030770231</v>
      </c>
      <c r="L207" s="54">
        <f t="shared" si="112"/>
        <v>0.85</v>
      </c>
      <c r="M207" s="53">
        <f t="shared" si="113"/>
        <v>0.85</v>
      </c>
      <c r="N207" s="54" cm="1">
        <f t="array" ref="N207">stock_min(C207,O207)</f>
        <v>0.74168262082149317</v>
      </c>
      <c r="O207" s="54" cm="1">
        <f t="array" ref="O207">stock_max(C207,D207)</f>
        <v>0.85</v>
      </c>
      <c r="P207" s="49">
        <f t="shared" si="90"/>
        <v>1898.0416666666422</v>
      </c>
      <c r="Q207" s="49">
        <f t="shared" si="104"/>
        <v>0.48856089067306729</v>
      </c>
      <c r="R207" s="49">
        <f t="shared" si="105"/>
        <v>0.38957488926369355</v>
      </c>
      <c r="S207" s="59">
        <f t="shared" si="86"/>
        <v>0.41626324096852957</v>
      </c>
      <c r="T207" s="59">
        <f t="shared" si="87"/>
        <v>0.41122014759978665</v>
      </c>
      <c r="U207" s="59">
        <f t="shared" si="88"/>
        <v>0.35372431071625077</v>
      </c>
      <c r="V207" s="59"/>
      <c r="W207" s="49">
        <f t="shared" si="106"/>
        <v>0.16650529638741185</v>
      </c>
      <c r="X207" s="49">
        <f t="shared" si="107"/>
        <v>0.24975794458111772</v>
      </c>
      <c r="Y207" s="49">
        <f t="shared" si="108"/>
        <v>0.13874063200242356</v>
      </c>
      <c r="Z207" s="49">
        <f t="shared" si="109"/>
        <v>0.27247951559736305</v>
      </c>
      <c r="AA207" s="49">
        <f t="shared" si="110"/>
        <v>5.3058646607437622E-2</v>
      </c>
      <c r="AB207" s="49">
        <f t="shared" si="111"/>
        <v>0.30066566410881312</v>
      </c>
      <c r="AC207" s="80">
        <f t="shared" si="91"/>
        <v>0.84999999999999987</v>
      </c>
      <c r="AD207" s="80">
        <f t="shared" si="100"/>
        <v>0.74168262082149317</v>
      </c>
      <c r="AE207" s="80">
        <f t="shared" si="101"/>
        <v>0.85</v>
      </c>
      <c r="AF207" s="54">
        <f>(Q207-MAX(Q$2:Q206))/MAX(Q$2:Q206)</f>
        <v>-4.8378010819246593E-2</v>
      </c>
      <c r="AG207" s="54">
        <f>(R207-MAX(R$2:R206))/MAX(R$2:R206)</f>
        <v>-1.3019296114626397E-2</v>
      </c>
      <c r="AH207" s="54">
        <f>(S207-MAX(S$2:S206))/MAX(S$2:S206)</f>
        <v>-1.165154291535485E-2</v>
      </c>
      <c r="AI207" s="54">
        <f>(T207-MAX(T$2:T206))/MAX(T$2:T206)</f>
        <v>-1.1865638247922481E-2</v>
      </c>
      <c r="AJ207" s="54">
        <f>(U207-MAX(U$2:U206))/MAX(U$2:U206)</f>
        <v>-1.2506388664899505E-2</v>
      </c>
      <c r="AK207" s="54">
        <f t="shared" si="102"/>
        <v>0.91102268670533393</v>
      </c>
      <c r="AL207" s="71">
        <f t="shared" si="92"/>
        <v>1898.0416666666422</v>
      </c>
      <c r="AM207" s="49">
        <f t="shared" si="93"/>
        <v>0.91102268670533393</v>
      </c>
      <c r="AN207" s="49">
        <f t="shared" si="94"/>
        <v>1.9135904286523411</v>
      </c>
      <c r="AO207" s="49">
        <f t="shared" si="95"/>
        <v>1.4701522351635312</v>
      </c>
      <c r="AP207" s="49">
        <f t="shared" si="96"/>
        <v>1.5365742592798453</v>
      </c>
      <c r="AQ207" s="49">
        <f t="shared" si="97"/>
        <v>1.7424982465238297</v>
      </c>
      <c r="AS207" s="49">
        <f t="shared" si="103"/>
        <v>-0.17109218212851141</v>
      </c>
      <c r="AT207" s="49">
        <f t="shared" si="98"/>
        <v>0.20592398724398442</v>
      </c>
      <c r="AU207" s="54">
        <f>(AM207-MAX(AM$3:AM207))/MAX(AM$3:AM207)</f>
        <v>-0.66827112361426533</v>
      </c>
      <c r="AV207" s="54">
        <f>(AN207-MAX(AN$3:AN207))/MAX(AN$3:AN207)</f>
        <v>-0.60281223347702406</v>
      </c>
      <c r="AW207" s="54">
        <f>(AO207-MAX(AO$3:AO207))/MAX(AO$3:AO207)</f>
        <v>-0.62407637860573972</v>
      </c>
      <c r="AX207" s="54">
        <f>(AP207-MAX(AP$3:AP207))/MAX(AP$3:AP207)</f>
        <v>-0.62043713138869649</v>
      </c>
      <c r="AY207" s="54">
        <f>(AQ207-MAX(AQ$3:AQ207))/MAX(AQ$3:AQ207)</f>
        <v>-0.60962082379763693</v>
      </c>
    </row>
    <row r="208" spans="1:51">
      <c r="A208" s="49">
        <f>Data!F334</f>
        <v>1898.1249999999754</v>
      </c>
      <c r="B208" s="53">
        <f t="shared" si="89"/>
        <v>0.65700000000000003</v>
      </c>
      <c r="C208" s="50">
        <f>1/Data!N334</f>
        <v>5.2859341816630392E-2</v>
      </c>
      <c r="D208" s="50">
        <f>Data!H334/100</f>
        <v>3.3291666666666664E-2</v>
      </c>
      <c r="E208">
        <f>Data!K335/Data!K334</f>
        <v>0.95799110198494175</v>
      </c>
      <c r="F208">
        <f>Data!T335/Data!T334</f>
        <v>1.0045335421733654</v>
      </c>
      <c r="G208" s="49">
        <f>Data!E337</f>
        <v>7.2310717359999996</v>
      </c>
      <c r="H208" s="52">
        <v>0</v>
      </c>
      <c r="I208" s="52">
        <v>1</v>
      </c>
      <c r="J208" s="52">
        <v>0.6</v>
      </c>
      <c r="K208" s="54">
        <f t="shared" si="99"/>
        <v>0.66261227030770231</v>
      </c>
      <c r="L208" s="54">
        <f t="shared" si="112"/>
        <v>0.84999999999999987</v>
      </c>
      <c r="M208" s="53">
        <f t="shared" si="113"/>
        <v>0.85</v>
      </c>
      <c r="N208" s="54" cm="1">
        <f t="array" ref="N208">stock_min(C208,O208)</f>
        <v>0.77280792933747045</v>
      </c>
      <c r="O208" s="54" cm="1">
        <f t="array" ref="O208">stock_max(C208,D208)</f>
        <v>0.85</v>
      </c>
      <c r="P208" s="49">
        <f t="shared" si="90"/>
        <v>1898.1249999999754</v>
      </c>
      <c r="Q208" s="49">
        <f t="shared" si="104"/>
        <v>0.49077580207519061</v>
      </c>
      <c r="R208" s="49">
        <f t="shared" si="105"/>
        <v>0.37320927747138744</v>
      </c>
      <c r="S208" s="59">
        <f t="shared" si="86"/>
        <v>0.40652604372943185</v>
      </c>
      <c r="T208" s="59">
        <f t="shared" si="87"/>
        <v>0.40040256992420686</v>
      </c>
      <c r="U208" s="59">
        <f t="shared" si="88"/>
        <v>0.34133422110813039</v>
      </c>
      <c r="V208" s="59"/>
      <c r="W208" s="49">
        <f t="shared" si="106"/>
        <v>0.16261041749177274</v>
      </c>
      <c r="X208" s="49">
        <f t="shared" si="107"/>
        <v>0.24391562623765911</v>
      </c>
      <c r="Y208" s="49">
        <f t="shared" si="108"/>
        <v>0.13509091402968962</v>
      </c>
      <c r="Z208" s="49">
        <f t="shared" si="109"/>
        <v>0.26531165589451722</v>
      </c>
      <c r="AA208" s="49">
        <f t="shared" si="110"/>
        <v>5.1200133166219568E-2</v>
      </c>
      <c r="AB208" s="49">
        <f t="shared" si="111"/>
        <v>0.29013408794191081</v>
      </c>
      <c r="AC208" s="80">
        <f t="shared" si="91"/>
        <v>0.85</v>
      </c>
      <c r="AD208" s="80">
        <f t="shared" si="100"/>
        <v>0.77280792933747045</v>
      </c>
      <c r="AE208" s="80">
        <f t="shared" si="101"/>
        <v>0.85</v>
      </c>
      <c r="AF208" s="54">
        <f>(Q208-MAX(Q$2:Q207))/MAX(Q$2:Q207)</f>
        <v>-4.406379239819376E-2</v>
      </c>
      <c r="AG208" s="54">
        <f>(R208-MAX(R$2:R207))/MAX(R$2:R207)</f>
        <v>-5.448126784697746E-2</v>
      </c>
      <c r="AH208" s="54">
        <f>(S208-MAX(S$2:S207))/MAX(S$2:S207)</f>
        <v>-3.4770912872690747E-2</v>
      </c>
      <c r="AI208" s="54">
        <f>(T208-MAX(T$2:T207))/MAX(T$2:T207)</f>
        <v>-3.7859549962981881E-2</v>
      </c>
      <c r="AJ208" s="54">
        <f>(U208-MAX(U$2:U207))/MAX(U$2:U207)</f>
        <v>-4.7095852722695147E-2</v>
      </c>
      <c r="AK208" s="54">
        <f t="shared" si="102"/>
        <v>0.917287597278309</v>
      </c>
      <c r="AL208" s="71">
        <f t="shared" si="92"/>
        <v>1898.1249999999754</v>
      </c>
      <c r="AM208" s="49">
        <f t="shared" si="93"/>
        <v>0.917287597278309</v>
      </c>
      <c r="AN208" s="49">
        <f t="shared" si="94"/>
        <v>1.9860487116041881</v>
      </c>
      <c r="AO208" s="49">
        <f t="shared" si="95"/>
        <v>1.5070756029628491</v>
      </c>
      <c r="AP208" s="49">
        <f t="shared" si="96"/>
        <v>1.578182968220607</v>
      </c>
      <c r="AQ208" s="49">
        <f t="shared" si="97"/>
        <v>1.8000464889512546</v>
      </c>
      <c r="AS208" s="49">
        <f t="shared" si="103"/>
        <v>-0.18600222265293342</v>
      </c>
      <c r="AT208" s="49">
        <f t="shared" si="98"/>
        <v>0.22186352073064763</v>
      </c>
      <c r="AU208" s="54">
        <f>(AM208-MAX(AM$3:AM208))/MAX(AM$3:AM208)</f>
        <v>-0.66598989420542809</v>
      </c>
      <c r="AV208" s="54">
        <f>(AN208-MAX(AN$3:AN208))/MAX(AN$3:AN208)</f>
        <v>-0.58777268105200375</v>
      </c>
      <c r="AW208" s="54">
        <f>(AO208-MAX(AO$3:AO208))/MAX(AO$3:AO208)</f>
        <v>-0.6146349304310561</v>
      </c>
      <c r="AX208" s="54">
        <f>(AP208-MAX(AP$3:AP208))/MAX(AP$3:AP208)</f>
        <v>-0.6101589942733644</v>
      </c>
      <c r="AY208" s="54">
        <f>(AQ208-MAX(AQ$3:AQ208))/MAX(AQ$3:AQ208)</f>
        <v>-0.59672805015179287</v>
      </c>
    </row>
    <row r="209" spans="1:51">
      <c r="A209" s="49">
        <f>Data!F335</f>
        <v>1898.2083333333087</v>
      </c>
      <c r="B209" s="53">
        <f t="shared" si="89"/>
        <v>0.60599999999999998</v>
      </c>
      <c r="C209" s="50">
        <f>1/Data!N335</f>
        <v>5.5425690319587405E-2</v>
      </c>
      <c r="D209" s="50">
        <f>Data!H335/100</f>
        <v>3.3083333333333333E-2</v>
      </c>
      <c r="E209">
        <f>Data!K336/Data!K335</f>
        <v>0.98614157706093186</v>
      </c>
      <c r="F209">
        <f>Data!T336/Data!T335</f>
        <v>1.0045179109625422</v>
      </c>
      <c r="G209" s="49">
        <f>Data!E338</f>
        <v>6.7553424790000003</v>
      </c>
      <c r="H209" s="52">
        <v>0</v>
      </c>
      <c r="I209" s="52">
        <v>1</v>
      </c>
      <c r="J209" s="52">
        <v>0.6</v>
      </c>
      <c r="K209" s="54">
        <f t="shared" si="99"/>
        <v>0.66261227030770231</v>
      </c>
      <c r="L209" s="54">
        <f t="shared" si="112"/>
        <v>0.85</v>
      </c>
      <c r="M209" s="53">
        <f t="shared" si="113"/>
        <v>0.85</v>
      </c>
      <c r="N209" s="54" cm="1">
        <f t="array" ref="N209">stock_min(C209,O209)</f>
        <v>0.85</v>
      </c>
      <c r="O209" s="54" cm="1">
        <f t="array" ref="O209">stock_max(C209,D209)</f>
        <v>0.85</v>
      </c>
      <c r="P209" s="49">
        <f t="shared" si="90"/>
        <v>1898.2083333333087</v>
      </c>
      <c r="Q209" s="49">
        <f t="shared" si="104"/>
        <v>0.49299308345153653</v>
      </c>
      <c r="R209" s="49">
        <f t="shared" si="105"/>
        <v>0.36803718545940489</v>
      </c>
      <c r="S209" s="59">
        <f t="shared" si="86"/>
        <v>0.40388041720739232</v>
      </c>
      <c r="T209" s="59">
        <f t="shared" si="87"/>
        <v>0.39733609750759069</v>
      </c>
      <c r="U209" s="59">
        <f t="shared" si="88"/>
        <v>0.3375447378513059</v>
      </c>
      <c r="V209" s="59"/>
      <c r="W209" s="49">
        <f t="shared" si="106"/>
        <v>0.16155216688295693</v>
      </c>
      <c r="X209" s="49">
        <f t="shared" si="107"/>
        <v>0.24232825032443539</v>
      </c>
      <c r="Y209" s="49">
        <f t="shared" si="108"/>
        <v>0.13405632386288344</v>
      </c>
      <c r="Z209" s="49">
        <f t="shared" si="109"/>
        <v>0.26327977364470723</v>
      </c>
      <c r="AA209" s="49">
        <f t="shared" si="110"/>
        <v>5.0631710677695889E-2</v>
      </c>
      <c r="AB209" s="49">
        <f t="shared" si="111"/>
        <v>0.28691302717361</v>
      </c>
      <c r="AC209" s="80">
        <f t="shared" si="91"/>
        <v>0.85</v>
      </c>
      <c r="AD209" s="80">
        <f t="shared" si="100"/>
        <v>0.85</v>
      </c>
      <c r="AE209" s="80">
        <f t="shared" si="101"/>
        <v>0.85</v>
      </c>
      <c r="AF209" s="54">
        <f>(Q209-MAX(Q$2:Q208))/MAX(Q$2:Q208)</f>
        <v>-3.9744957726378601E-2</v>
      </c>
      <c r="AG209" s="54">
        <f>(R209-MAX(R$2:R208))/MAX(R$2:R208)</f>
        <v>-6.7584666333965579E-2</v>
      </c>
      <c r="AH209" s="54">
        <f>(S209-MAX(S$2:S208))/MAX(S$2:S208)</f>
        <v>-4.1052516996552539E-2</v>
      </c>
      <c r="AI209" s="54">
        <f>(T209-MAX(T$2:T208))/MAX(T$2:T208)</f>
        <v>-4.5228076971956049E-2</v>
      </c>
      <c r="AJ209" s="54">
        <f>(U209-MAX(U$2:U208))/MAX(U$2:U208)</f>
        <v>-5.7674968698066514E-2</v>
      </c>
      <c r="AK209" s="54">
        <f t="shared" si="102"/>
        <v>0.90413894161863939</v>
      </c>
      <c r="AL209" s="71">
        <f t="shared" si="92"/>
        <v>1898.2083333333087</v>
      </c>
      <c r="AM209" s="49">
        <f t="shared" si="93"/>
        <v>0.90413894161863939</v>
      </c>
      <c r="AN209" s="49">
        <f t="shared" si="94"/>
        <v>1.981274903701278</v>
      </c>
      <c r="AO209" s="49">
        <f t="shared" si="95"/>
        <v>1.4961811396484892</v>
      </c>
      <c r="AP209" s="49">
        <f t="shared" si="96"/>
        <v>1.5679590212341901</v>
      </c>
      <c r="AQ209" s="49">
        <f t="shared" si="97"/>
        <v>1.7924475401319904</v>
      </c>
      <c r="AS209" s="49">
        <f t="shared" si="103"/>
        <v>-0.18882736356928764</v>
      </c>
      <c r="AT209" s="49">
        <f t="shared" si="98"/>
        <v>0.2244885188978003</v>
      </c>
      <c r="AU209" s="54">
        <f>(AM209-MAX(AM$3:AM209))/MAX(AM$3:AM209)</f>
        <v>-0.67077768800202309</v>
      </c>
      <c r="AV209" s="54">
        <f>(AN209-MAX(AN$3:AN209))/MAX(AN$3:AN209)</f>
        <v>-0.58876353994760444</v>
      </c>
      <c r="AW209" s="54">
        <f>(AO209-MAX(AO$3:AO209))/MAX(AO$3:AO209)</f>
        <v>-0.61742068690193308</v>
      </c>
      <c r="AX209" s="54">
        <f>(AP209-MAX(AP$3:AP209))/MAX(AP$3:AP209)</f>
        <v>-0.61268450231390192</v>
      </c>
      <c r="AY209" s="54">
        <f>(AQ209-MAX(AQ$3:AQ209))/MAX(AQ$3:AQ209)</f>
        <v>-0.59843047446469311</v>
      </c>
    </row>
    <row r="210" spans="1:51">
      <c r="A210" s="49">
        <f>Data!F336</f>
        <v>1898.291666666642</v>
      </c>
      <c r="B210" s="53">
        <f t="shared" si="89"/>
        <v>0.58400000000000007</v>
      </c>
      <c r="C210" s="50">
        <f>1/Data!N336</f>
        <v>5.6480934714073748E-2</v>
      </c>
      <c r="D210" s="50">
        <f>Data!H336/100</f>
        <v>3.2875000000000001E-2</v>
      </c>
      <c r="E210">
        <f>Data!K337/Data!K336</f>
        <v>0.99874485925347722</v>
      </c>
      <c r="F210">
        <f>Data!T337/Data!T336</f>
        <v>0.93841648711072057</v>
      </c>
      <c r="G210" s="49">
        <f>Data!E339</f>
        <v>6.6601933879999997</v>
      </c>
      <c r="H210" s="52">
        <v>0</v>
      </c>
      <c r="I210" s="52">
        <v>1</v>
      </c>
      <c r="J210" s="52">
        <v>0.6</v>
      </c>
      <c r="K210" s="54">
        <f t="shared" si="99"/>
        <v>0.66261227030770231</v>
      </c>
      <c r="L210" s="54">
        <f t="shared" si="112"/>
        <v>0.85</v>
      </c>
      <c r="M210" s="53">
        <f t="shared" si="113"/>
        <v>0.85</v>
      </c>
      <c r="N210" s="54" cm="1">
        <f t="array" ref="N210">stock_min(C210,O210)</f>
        <v>0.85</v>
      </c>
      <c r="O210" s="54" cm="1">
        <f t="array" ref="O210">stock_max(C210,D210)</f>
        <v>0.85</v>
      </c>
      <c r="P210" s="49">
        <f t="shared" si="90"/>
        <v>1898.291666666642</v>
      </c>
      <c r="Q210" s="49">
        <f t="shared" si="104"/>
        <v>0.4626328375424732</v>
      </c>
      <c r="R210" s="49">
        <f t="shared" si="105"/>
        <v>0.36757524699169924</v>
      </c>
      <c r="S210" s="59">
        <f t="shared" si="86"/>
        <v>0.39362731119484895</v>
      </c>
      <c r="T210" s="59">
        <f t="shared" si="87"/>
        <v>0.38874998498745461</v>
      </c>
      <c r="U210" s="59">
        <f t="shared" si="88"/>
        <v>0.33406654301306593</v>
      </c>
      <c r="V210" s="59"/>
      <c r="W210" s="49">
        <f t="shared" si="106"/>
        <v>0.1574509244779396</v>
      </c>
      <c r="X210" s="49">
        <f t="shared" si="107"/>
        <v>0.23617638671690935</v>
      </c>
      <c r="Y210" s="49">
        <f t="shared" si="108"/>
        <v>0.13115947485283211</v>
      </c>
      <c r="Z210" s="49">
        <f t="shared" si="109"/>
        <v>0.25759051013462247</v>
      </c>
      <c r="AA210" s="49">
        <f t="shared" si="110"/>
        <v>5.0109981451959898E-2</v>
      </c>
      <c r="AB210" s="49">
        <f t="shared" si="111"/>
        <v>0.28395656156110605</v>
      </c>
      <c r="AC210" s="80">
        <f t="shared" si="91"/>
        <v>0.85</v>
      </c>
      <c r="AD210" s="80">
        <f t="shared" si="100"/>
        <v>0.85</v>
      </c>
      <c r="AE210" s="80">
        <f t="shared" si="101"/>
        <v>0.85</v>
      </c>
      <c r="AF210" s="54">
        <f>(Q210-MAX(Q$2:Q209))/MAX(Q$2:Q209)</f>
        <v>-9.8880836499231767E-2</v>
      </c>
      <c r="AG210" s="54">
        <f>(R210-MAX(R$2:R209))/MAX(R$2:R209)</f>
        <v>-6.8754978811932418E-2</v>
      </c>
      <c r="AH210" s="54">
        <f>(S210-MAX(S$2:S209))/MAX(S$2:S209)</f>
        <v>-6.539682730424233E-2</v>
      </c>
      <c r="AI210" s="54">
        <f>(T210-MAX(T$2:T209))/MAX(T$2:T209)</f>
        <v>-6.5859927975699492E-2</v>
      </c>
      <c r="AJ210" s="54">
        <f>(U210-MAX(U$2:U209))/MAX(U$2:U209)</f>
        <v>-6.7385059516494664E-2</v>
      </c>
      <c r="AK210" s="54">
        <f t="shared" si="102"/>
        <v>0.94755731042807601</v>
      </c>
      <c r="AL210" s="71">
        <f t="shared" si="92"/>
        <v>1898.291666666642</v>
      </c>
      <c r="AM210" s="49">
        <f t="shared" si="93"/>
        <v>0.94755731042807601</v>
      </c>
      <c r="AN210" s="49">
        <f t="shared" si="94"/>
        <v>2.0190650497185825</v>
      </c>
      <c r="AO210" s="49">
        <f t="shared" si="95"/>
        <v>1.5414000035224928</v>
      </c>
      <c r="AP210" s="49">
        <f t="shared" si="96"/>
        <v>1.612553900825932</v>
      </c>
      <c r="AQ210" s="49">
        <f t="shared" si="97"/>
        <v>1.8340159903182585</v>
      </c>
      <c r="AS210" s="49">
        <f t="shared" si="103"/>
        <v>-0.18504905940032401</v>
      </c>
      <c r="AT210" s="49">
        <f t="shared" si="98"/>
        <v>0.22146208949232649</v>
      </c>
      <c r="AU210" s="54">
        <f>(AM210-MAX(AM$3:AM210))/MAX(AM$3:AM210)</f>
        <v>-0.65496784384573326</v>
      </c>
      <c r="AV210" s="54">
        <f>(AN210-MAX(AN$3:AN210))/MAX(AN$3:AN210)</f>
        <v>-0.58091975923651418</v>
      </c>
      <c r="AW210" s="54">
        <f>(AO210-MAX(AO$3:AO210))/MAX(AO$3:AO210)</f>
        <v>-0.60585804824706024</v>
      </c>
      <c r="AX210" s="54">
        <f>(AP210-MAX(AP$3:AP210))/MAX(AP$3:AP210)</f>
        <v>-0.60166872463768961</v>
      </c>
      <c r="AY210" s="54">
        <f>(AQ210-MAX(AQ$3:AQ210))/MAX(AQ$3:AQ210)</f>
        <v>-0.58911772056545852</v>
      </c>
    </row>
    <row r="211" spans="1:51">
      <c r="A211" s="49">
        <f>Data!F337</f>
        <v>1898.3749999999752</v>
      </c>
      <c r="B211" s="53">
        <f t="shared" si="89"/>
        <v>0.57600000000000007</v>
      </c>
      <c r="C211" s="50">
        <f>1/Data!N337</f>
        <v>5.6832275982015568E-2</v>
      </c>
      <c r="D211" s="50">
        <f>Data!H337/100</f>
        <v>3.2666666666666663E-2</v>
      </c>
      <c r="E211">
        <f>Data!K338/Data!K337</f>
        <v>1.1156646963642549</v>
      </c>
      <c r="F211">
        <f>Data!T338/Data!T337</f>
        <v>1.075225288290891</v>
      </c>
      <c r="G211" s="49">
        <f>Data!E340</f>
        <v>6.6601933879999997</v>
      </c>
      <c r="H211" s="52">
        <v>0</v>
      </c>
      <c r="I211" s="52">
        <v>1</v>
      </c>
      <c r="J211" s="52">
        <v>0.6</v>
      </c>
      <c r="K211" s="54">
        <f t="shared" si="99"/>
        <v>0.66261227030770231</v>
      </c>
      <c r="L211" s="54">
        <f t="shared" si="112"/>
        <v>0.85</v>
      </c>
      <c r="M211" s="53">
        <f t="shared" si="113"/>
        <v>0.85</v>
      </c>
      <c r="N211" s="54" cm="1">
        <f t="array" ref="N211">stock_min(C211,O211)</f>
        <v>0.85</v>
      </c>
      <c r="O211" s="54" cm="1">
        <f t="array" ref="O211">stock_max(C211,D211)</f>
        <v>0.85</v>
      </c>
      <c r="P211" s="49">
        <f t="shared" si="90"/>
        <v>1898.3749999999752</v>
      </c>
      <c r="Q211" s="49">
        <f t="shared" si="104"/>
        <v>0.49743452611943872</v>
      </c>
      <c r="R211" s="49">
        <f t="shared" si="105"/>
        <v>0.41009072632601012</v>
      </c>
      <c r="S211" s="59">
        <f t="shared" si="86"/>
        <v>0.43278887243838748</v>
      </c>
      <c r="T211" s="59">
        <f t="shared" si="87"/>
        <v>0.4284106224363754</v>
      </c>
      <c r="U211" s="59">
        <f t="shared" si="88"/>
        <v>0.37067983028764406</v>
      </c>
      <c r="V211" s="59"/>
      <c r="W211" s="49">
        <f t="shared" si="106"/>
        <v>0.173115548975355</v>
      </c>
      <c r="X211" s="49">
        <f t="shared" si="107"/>
        <v>0.25967332346303246</v>
      </c>
      <c r="Y211" s="49">
        <f t="shared" si="108"/>
        <v>0.14454048727987281</v>
      </c>
      <c r="Z211" s="49">
        <f t="shared" si="109"/>
        <v>0.28387013515650256</v>
      </c>
      <c r="AA211" s="49">
        <f t="shared" si="110"/>
        <v>5.5601974543146609E-2</v>
      </c>
      <c r="AB211" s="49">
        <f t="shared" si="111"/>
        <v>0.31507785574449743</v>
      </c>
      <c r="AC211" s="80">
        <f t="shared" si="91"/>
        <v>0.85</v>
      </c>
      <c r="AD211" s="80">
        <f t="shared" si="100"/>
        <v>0.85</v>
      </c>
      <c r="AE211" s="80">
        <f t="shared" si="101"/>
        <v>0.85</v>
      </c>
      <c r="AF211" s="54">
        <f>(Q211-MAX(Q$2:Q210))/MAX(Q$2:Q210)</f>
        <v>-3.1093887640439861E-2</v>
      </c>
      <c r="AG211" s="54">
        <f>(R211-MAX(R$2:R210))/MAX(R$2:R210)</f>
        <v>3.8957193804509502E-2</v>
      </c>
      <c r="AH211" s="54">
        <f>(S211-MAX(S$2:S210))/MAX(S$2:S210)</f>
        <v>2.7585845251760163E-2</v>
      </c>
      <c r="AI211" s="54">
        <f>(T211-MAX(T$2:T210))/MAX(T$2:T210)</f>
        <v>2.9441916792886495E-2</v>
      </c>
      <c r="AJ211" s="54">
        <f>(U211-MAX(U$2:U210))/MAX(U$2:U210)</f>
        <v>3.4828404976268552E-2</v>
      </c>
      <c r="AK211" s="54">
        <f t="shared" si="102"/>
        <v>0.87297184028690389</v>
      </c>
      <c r="AL211" s="71">
        <f t="shared" si="92"/>
        <v>1898.3749999999752</v>
      </c>
      <c r="AM211" s="49">
        <f t="shared" si="93"/>
        <v>0.87297184028690389</v>
      </c>
      <c r="AN211" s="49">
        <f t="shared" si="94"/>
        <v>1.8001154382263562</v>
      </c>
      <c r="AO211" s="49">
        <f t="shared" si="95"/>
        <v>1.3921733208282403</v>
      </c>
      <c r="AP211" s="49">
        <f t="shared" si="96"/>
        <v>1.453467058599283</v>
      </c>
      <c r="AQ211" s="49">
        <f t="shared" si="97"/>
        <v>1.6430581095389027</v>
      </c>
      <c r="AS211" s="49">
        <f t="shared" si="103"/>
        <v>-0.15705732868745348</v>
      </c>
      <c r="AT211" s="49">
        <f t="shared" si="98"/>
        <v>0.1895910509396197</v>
      </c>
      <c r="AU211" s="54">
        <f>(AM211-MAX(AM$3:AM211))/MAX(AM$3:AM211)</f>
        <v>-0.68212650253305029</v>
      </c>
      <c r="AV211" s="54">
        <f>(AN211-MAX(AN$3:AN211))/MAX(AN$3:AN211)</f>
        <v>-0.62636527666153374</v>
      </c>
      <c r="AW211" s="54">
        <f>(AO211-MAX(AO$3:AO211))/MAX(AO$3:AO211)</f>
        <v>-0.64401588906470564</v>
      </c>
      <c r="AX211" s="54">
        <f>(AP211-MAX(AP$3:AP211))/MAX(AP$3:AP211)</f>
        <v>-0.64096617988867177</v>
      </c>
      <c r="AY211" s="54">
        <f>(AQ211-MAX(AQ$3:AQ211))/MAX(AQ$3:AQ211)</f>
        <v>-0.6318988139391295</v>
      </c>
    </row>
    <row r="212" spans="1:51">
      <c r="A212" s="49">
        <f>Data!F338</f>
        <v>1898.4583333333085</v>
      </c>
      <c r="B212" s="53">
        <f t="shared" si="89"/>
        <v>0.68100000000000005</v>
      </c>
      <c r="C212" s="50">
        <f>1/Data!N338</f>
        <v>5.1164458352975263E-2</v>
      </c>
      <c r="D212" s="50">
        <f>Data!H338/100</f>
        <v>3.2458333333333339E-2</v>
      </c>
      <c r="E212">
        <f>Data!K339/Data!K338</f>
        <v>1.0214974898787454</v>
      </c>
      <c r="F212">
        <f>Data!T339/Data!T338</f>
        <v>1.0188211411279453</v>
      </c>
      <c r="G212" s="49">
        <f>Data!E341</f>
        <v>6.6601933879999997</v>
      </c>
      <c r="H212" s="52">
        <v>0</v>
      </c>
      <c r="I212" s="52">
        <v>1</v>
      </c>
      <c r="J212" s="52">
        <v>0.6</v>
      </c>
      <c r="K212" s="54">
        <f t="shared" si="99"/>
        <v>0.66261227030770231</v>
      </c>
      <c r="L212" s="54">
        <f t="shared" si="112"/>
        <v>0.85</v>
      </c>
      <c r="M212" s="53">
        <f t="shared" si="113"/>
        <v>0.85</v>
      </c>
      <c r="N212" s="54" cm="1">
        <f t="array" ref="N212">stock_min(C212,O212)</f>
        <v>0.71474686573631241</v>
      </c>
      <c r="O212" s="54" cm="1">
        <f t="array" ref="O212">stock_max(C212,D212)</f>
        <v>0.85</v>
      </c>
      <c r="P212" s="49">
        <f t="shared" si="90"/>
        <v>1898.4583333333085</v>
      </c>
      <c r="Q212" s="49">
        <f t="shared" si="104"/>
        <v>0.50679681153744527</v>
      </c>
      <c r="R212" s="49">
        <f t="shared" si="105"/>
        <v>0.41890664756457091</v>
      </c>
      <c r="S212" s="59">
        <f t="shared" si="86"/>
        <v>0.44162942926002113</v>
      </c>
      <c r="T212" s="59">
        <f t="shared" si="87"/>
        <v>0.43723353470357684</v>
      </c>
      <c r="U212" s="59">
        <f t="shared" si="88"/>
        <v>0.37849970591239718</v>
      </c>
      <c r="V212" s="59"/>
      <c r="W212" s="49">
        <f t="shared" si="106"/>
        <v>0.17665177170400845</v>
      </c>
      <c r="X212" s="49">
        <f t="shared" si="107"/>
        <v>0.26497765755601266</v>
      </c>
      <c r="Y212" s="49">
        <f t="shared" si="108"/>
        <v>0.14751722961897826</v>
      </c>
      <c r="Z212" s="49">
        <f t="shared" si="109"/>
        <v>0.28971630508459861</v>
      </c>
      <c r="AA212" s="49">
        <f t="shared" si="110"/>
        <v>5.6774955886859588E-2</v>
      </c>
      <c r="AB212" s="49">
        <f t="shared" si="111"/>
        <v>0.32172475002553758</v>
      </c>
      <c r="AC212" s="80">
        <f t="shared" si="91"/>
        <v>0.85</v>
      </c>
      <c r="AD212" s="80">
        <f t="shared" si="100"/>
        <v>0.71474686573631241</v>
      </c>
      <c r="AE212" s="80">
        <f t="shared" si="101"/>
        <v>0.85</v>
      </c>
      <c r="AF212" s="54">
        <f>(Q212-MAX(Q$2:Q211))/MAX(Q$2:Q211)</f>
        <v>-1.2857968959991762E-2</v>
      </c>
      <c r="AG212" s="54">
        <f>(R212-MAX(R$2:R211))/MAX(R$2:R211)</f>
        <v>2.1497489878745484E-2</v>
      </c>
      <c r="AH212" s="54">
        <f>(S212-MAX(S$2:S211))/MAX(S$2:S211)</f>
        <v>2.0426950378425464E-2</v>
      </c>
      <c r="AI212" s="54">
        <f>(T212-MAX(T$2:T211))/MAX(T$2:T211)</f>
        <v>2.0594522649848072E-2</v>
      </c>
      <c r="AJ212" s="54">
        <f>(U212-MAX(U$2:U211))/MAX(U$2:U211)</f>
        <v>2.1096037566125367E-2</v>
      </c>
      <c r="AK212" s="54">
        <f t="shared" si="102"/>
        <v>0.83769163101553212</v>
      </c>
      <c r="AL212" s="71">
        <f t="shared" si="92"/>
        <v>1898.4583333333085</v>
      </c>
      <c r="AM212" s="49">
        <f t="shared" si="93"/>
        <v>0.83769163101553212</v>
      </c>
      <c r="AN212" s="49">
        <f t="shared" si="94"/>
        <v>1.7412643011521798</v>
      </c>
      <c r="AO212" s="49">
        <f t="shared" si="95"/>
        <v>1.3423662412012358</v>
      </c>
      <c r="AP212" s="49">
        <f t="shared" si="96"/>
        <v>1.4021692616279584</v>
      </c>
      <c r="AQ212" s="49">
        <f t="shared" si="97"/>
        <v>1.5874429922101092</v>
      </c>
      <c r="AS212" s="49">
        <f t="shared" si="103"/>
        <v>-0.15382130894207058</v>
      </c>
      <c r="AT212" s="49">
        <f t="shared" si="98"/>
        <v>0.1852737305821508</v>
      </c>
      <c r="AU212" s="54">
        <f>(AM212-MAX(AM$3:AM212))/MAX(AM$3:AM212)</f>
        <v>-0.69497301486587781</v>
      </c>
      <c r="AV212" s="54">
        <f>(AN212-MAX(AN$3:AN212))/MAX(AN$3:AN212)</f>
        <v>-0.63858050900270491</v>
      </c>
      <c r="AW212" s="54">
        <f>(AO212-MAX(AO$3:AO212))/MAX(AO$3:AO212)</f>
        <v>-0.65675175226078686</v>
      </c>
      <c r="AX212" s="54">
        <f>(AP212-MAX(AP$3:AP212))/MAX(AP$3:AP212)</f>
        <v>-0.65363770477872285</v>
      </c>
      <c r="AY212" s="54">
        <f>(AQ212-MAX(AQ$3:AQ212))/MAX(AQ$3:AQ212)</f>
        <v>-0.64435850147713669</v>
      </c>
    </row>
    <row r="213" spans="1:51">
      <c r="A213" s="49">
        <f>Data!F339</f>
        <v>1898.5416666666417</v>
      </c>
      <c r="B213" s="53">
        <f t="shared" si="89"/>
        <v>0.69700000000000006</v>
      </c>
      <c r="C213" s="50">
        <f>1/Data!N339</f>
        <v>5.0355147264716141E-2</v>
      </c>
      <c r="D213" s="50">
        <f>Data!H339/100</f>
        <v>3.2250000000000001E-2</v>
      </c>
      <c r="E213">
        <f>Data!K340/Data!K339</f>
        <v>1.0405725065616798</v>
      </c>
      <c r="F213">
        <f>Data!T340/Data!T339</f>
        <v>1.0044554096686071</v>
      </c>
      <c r="G213" s="49">
        <f>Data!E342</f>
        <v>6.6601933879999997</v>
      </c>
      <c r="H213" s="52">
        <v>0</v>
      </c>
      <c r="I213" s="52">
        <v>1</v>
      </c>
      <c r="J213" s="52">
        <v>0.6</v>
      </c>
      <c r="K213" s="54">
        <f t="shared" si="99"/>
        <v>0.66261227030770231</v>
      </c>
      <c r="L213" s="54">
        <f t="shared" si="112"/>
        <v>0.85</v>
      </c>
      <c r="M213" s="53">
        <f t="shared" si="113"/>
        <v>0.85</v>
      </c>
      <c r="N213" s="54" cm="1">
        <f t="array" ref="N213">stock_min(C213,O213)</f>
        <v>0.68702256281155594</v>
      </c>
      <c r="O213" s="54" cm="1">
        <f t="array" ref="O213">stock_max(C213,D213)</f>
        <v>0.85</v>
      </c>
      <c r="P213" s="49">
        <f t="shared" si="90"/>
        <v>1898.5416666666417</v>
      </c>
      <c r="Q213" s="49">
        <f t="shared" si="104"/>
        <v>0.50905479895158845</v>
      </c>
      <c r="R213" s="49">
        <f t="shared" si="105"/>
        <v>0.43590274027161574</v>
      </c>
      <c r="S213" s="59">
        <f t="shared" si="86"/>
        <v>0.45316729302153758</v>
      </c>
      <c r="T213" s="59">
        <f t="shared" si="87"/>
        <v>0.44964530108377798</v>
      </c>
      <c r="U213" s="59">
        <f t="shared" si="88"/>
        <v>0.39180584113125611</v>
      </c>
      <c r="V213" s="59"/>
      <c r="W213" s="49">
        <f t="shared" si="106"/>
        <v>0.18126691720861504</v>
      </c>
      <c r="X213" s="49">
        <f t="shared" si="107"/>
        <v>0.27190037581292253</v>
      </c>
      <c r="Y213" s="49">
        <f t="shared" si="108"/>
        <v>0.15170480729946548</v>
      </c>
      <c r="Z213" s="49">
        <f t="shared" si="109"/>
        <v>0.29794049378431248</v>
      </c>
      <c r="AA213" s="49">
        <f t="shared" si="110"/>
        <v>5.8770876169688423E-2</v>
      </c>
      <c r="AB213" s="49">
        <f t="shared" si="111"/>
        <v>0.3330349649615677</v>
      </c>
      <c r="AC213" s="80">
        <f t="shared" si="91"/>
        <v>0.85000000000000009</v>
      </c>
      <c r="AD213" s="80">
        <f t="shared" si="100"/>
        <v>0.68702256281155594</v>
      </c>
      <c r="AE213" s="80">
        <f t="shared" si="101"/>
        <v>0.85</v>
      </c>
      <c r="AF213" s="54">
        <f>(Q213-MAX(Q$2:Q212))/MAX(Q$2:Q212)</f>
        <v>-8.4598468106076661E-3</v>
      </c>
      <c r="AG213" s="54">
        <f>(R213-MAX(R$2:R212))/MAX(R$2:R212)</f>
        <v>4.0572506561679773E-2</v>
      </c>
      <c r="AH213" s="54">
        <f>(S213-MAX(S$2:S212))/MAX(S$2:S212)</f>
        <v>2.6125667804450633E-2</v>
      </c>
      <c r="AI213" s="54">
        <f>(T213-MAX(T$2:T212))/MAX(T$2:T212)</f>
        <v>2.8387041237849506E-2</v>
      </c>
      <c r="AJ213" s="54">
        <f>(U213-MAX(U$2:U212))/MAX(U$2:U212)</f>
        <v>3.5154942027718773E-2</v>
      </c>
      <c r="AK213" s="54">
        <f t="shared" si="102"/>
        <v>0.82120048196828599</v>
      </c>
      <c r="AL213" s="71">
        <f t="shared" si="92"/>
        <v>1898.5416666666417</v>
      </c>
      <c r="AM213" s="49">
        <f t="shared" si="93"/>
        <v>0.82120048196828599</v>
      </c>
      <c r="AN213" s="49">
        <f t="shared" si="94"/>
        <v>1.667172764578952</v>
      </c>
      <c r="AO213" s="49">
        <f t="shared" si="95"/>
        <v>1.2972654676457784</v>
      </c>
      <c r="AP213" s="49">
        <f t="shared" si="96"/>
        <v>1.3530710374422377</v>
      </c>
      <c r="AQ213" s="49">
        <f t="shared" si="97"/>
        <v>1.5251794523891511</v>
      </c>
      <c r="AS213" s="49">
        <f t="shared" si="103"/>
        <v>-0.14199331218980094</v>
      </c>
      <c r="AT213" s="49">
        <f t="shared" si="98"/>
        <v>0.17210841494691342</v>
      </c>
      <c r="AU213" s="54">
        <f>(AM213-MAX(AM$3:AM213))/MAX(AM$3:AM213)</f>
        <v>-0.70097790412229888</v>
      </c>
      <c r="AV213" s="54">
        <f>(AN213-MAX(AN$3:AN213))/MAX(AN$3:AN213)</f>
        <v>-0.65395906205624454</v>
      </c>
      <c r="AW213" s="54">
        <f>(AO213-MAX(AO$3:AO213))/MAX(AO$3:AO213)</f>
        <v>-0.66828419476376621</v>
      </c>
      <c r="AX213" s="54">
        <f>(AP213-MAX(AP$3:AP213))/MAX(AP$3:AP213)</f>
        <v>-0.66576589363982419</v>
      </c>
      <c r="AY213" s="54">
        <f>(AQ213-MAX(AQ$3:AQ213))/MAX(AQ$3:AQ213)</f>
        <v>-0.65830766293611565</v>
      </c>
    </row>
    <row r="214" spans="1:51">
      <c r="A214" s="49">
        <f>Data!F340</f>
        <v>1898.624999999975</v>
      </c>
      <c r="B214" s="53">
        <f t="shared" si="89"/>
        <v>0.72799999999999998</v>
      </c>
      <c r="C214" s="50">
        <f>1/Data!N340</f>
        <v>4.8673844174089861E-2</v>
      </c>
      <c r="D214" s="50">
        <f>Data!H340/100</f>
        <v>3.2041666666666663E-2</v>
      </c>
      <c r="E214">
        <f>Data!K341/Data!K340</f>
        <v>1.0011859582542695</v>
      </c>
      <c r="F214">
        <f>Data!T341/Data!T340</f>
        <v>1.0044397902508402</v>
      </c>
      <c r="G214" s="49">
        <f>Data!E343</f>
        <v>6.6601933879999997</v>
      </c>
      <c r="H214" s="52">
        <v>0</v>
      </c>
      <c r="I214" s="52">
        <v>1</v>
      </c>
      <c r="J214" s="52">
        <v>0.6</v>
      </c>
      <c r="K214" s="54">
        <f t="shared" si="99"/>
        <v>0.66261227030770231</v>
      </c>
      <c r="L214" s="54">
        <f t="shared" si="112"/>
        <v>0.85</v>
      </c>
      <c r="M214" s="53">
        <f t="shared" si="113"/>
        <v>0.85</v>
      </c>
      <c r="N214" s="54" cm="1">
        <f t="array" ref="N214">stock_min(C214,O214)</f>
        <v>0.62942671756851154</v>
      </c>
      <c r="O214" s="54" cm="1">
        <f t="array" ref="O214">stock_max(C214,D214)</f>
        <v>0.85</v>
      </c>
      <c r="P214" s="49">
        <f t="shared" si="90"/>
        <v>1898.624999999975</v>
      </c>
      <c r="Q214" s="49">
        <f t="shared" si="104"/>
        <v>0.5113148954851171</v>
      </c>
      <c r="R214" s="49">
        <f t="shared" si="105"/>
        <v>0.43641970272449954</v>
      </c>
      <c r="S214" s="59">
        <f t="shared" si="86"/>
        <v>0.45429454260839452</v>
      </c>
      <c r="T214" s="59">
        <f t="shared" si="87"/>
        <v>0.45067218359611638</v>
      </c>
      <c r="U214" s="59">
        <f t="shared" si="88"/>
        <v>0.39246173705996412</v>
      </c>
      <c r="V214" s="59"/>
      <c r="W214" s="49">
        <f t="shared" si="106"/>
        <v>0.18171781704335782</v>
      </c>
      <c r="X214" s="49">
        <f t="shared" si="107"/>
        <v>0.2725767255650367</v>
      </c>
      <c r="Y214" s="49">
        <f t="shared" si="108"/>
        <v>0.15205126485896406</v>
      </c>
      <c r="Z214" s="49">
        <f t="shared" si="109"/>
        <v>0.2986209187371523</v>
      </c>
      <c r="AA214" s="49">
        <f t="shared" si="110"/>
        <v>5.8869260558994628E-2</v>
      </c>
      <c r="AB214" s="49">
        <f t="shared" si="111"/>
        <v>0.33359247650096951</v>
      </c>
      <c r="AC214" s="80">
        <f t="shared" si="91"/>
        <v>0.85</v>
      </c>
      <c r="AD214" s="80">
        <f t="shared" si="100"/>
        <v>0.62942671756851154</v>
      </c>
      <c r="AE214" s="80">
        <f t="shared" si="101"/>
        <v>0.85</v>
      </c>
      <c r="AF214" s="54">
        <f>(Q214-MAX(Q$2:Q213))/MAX(Q$2:Q213)</f>
        <v>-4.0576165051608524E-3</v>
      </c>
      <c r="AG214" s="54">
        <f>(R214-MAX(R$2:R213))/MAX(R$2:R213)</f>
        <v>1.1859582542694518E-3</v>
      </c>
      <c r="AH214" s="54">
        <f>(S214-MAX(S$2:S213))/MAX(S$2:S213)</f>
        <v>2.487491052897708E-3</v>
      </c>
      <c r="AI214" s="54">
        <f>(T214-MAX(T$2:T213))/MAX(T$2:T213)</f>
        <v>2.2837612443926589E-3</v>
      </c>
      <c r="AJ214" s="54">
        <f>(U214-MAX(U$2:U213))/MAX(U$2:U213)</f>
        <v>1.6740330537550353E-3</v>
      </c>
      <c r="AK214" s="54">
        <f t="shared" si="102"/>
        <v>0.80534832886023733</v>
      </c>
      <c r="AL214" s="71">
        <f t="shared" si="92"/>
        <v>1898.624999999975</v>
      </c>
      <c r="AM214" s="49">
        <f t="shared" si="93"/>
        <v>0.80534832886023733</v>
      </c>
      <c r="AN214" s="49">
        <f t="shared" si="94"/>
        <v>1.6355336943936616</v>
      </c>
      <c r="AO214" s="49">
        <f t="shared" si="95"/>
        <v>1.2724769105506877</v>
      </c>
      <c r="AP214" s="49">
        <f t="shared" si="96"/>
        <v>1.327243767873828</v>
      </c>
      <c r="AQ214" s="49">
        <f t="shared" si="97"/>
        <v>1.4961603090823496</v>
      </c>
      <c r="AS214" s="49">
        <f t="shared" si="103"/>
        <v>-0.13937338531131194</v>
      </c>
      <c r="AT214" s="49">
        <f t="shared" si="98"/>
        <v>0.16891654120852162</v>
      </c>
      <c r="AU214" s="54">
        <f>(AM214-MAX(AM$3:AM214))/MAX(AM$3:AM214)</f>
        <v>-0.70675011706009638</v>
      </c>
      <c r="AV214" s="54">
        <f>(AN214-MAX(AN$3:AN214))/MAX(AN$3:AN214)</f>
        <v>-0.66052611602641387</v>
      </c>
      <c r="AW214" s="54">
        <f>(AO214-MAX(AO$3:AO214))/MAX(AO$3:AO214)</f>
        <v>-0.67462272483530572</v>
      </c>
      <c r="AX214" s="54">
        <f>(AP214-MAX(AP$3:AP214))/MAX(AP$3:AP214)</f>
        <v>-0.67214571711179727</v>
      </c>
      <c r="AY214" s="54">
        <f>(AQ214-MAX(AQ$3:AQ214))/MAX(AQ$3:AQ214)</f>
        <v>-0.66480894308420591</v>
      </c>
    </row>
    <row r="215" spans="1:51">
      <c r="A215" s="49">
        <f>Data!F341</f>
        <v>1898.7083333333082</v>
      </c>
      <c r="B215" s="53">
        <f t="shared" si="89"/>
        <v>0.72199999999999998</v>
      </c>
      <c r="C215" s="50">
        <f>1/Data!N341</f>
        <v>4.8917138756190234E-2</v>
      </c>
      <c r="D215" s="50">
        <f>Data!H341/100</f>
        <v>3.1833333333333338E-2</v>
      </c>
      <c r="E215">
        <f>Data!K342/Data!K341</f>
        <v>0.98220373891001278</v>
      </c>
      <c r="F215">
        <f>Data!T342/Data!T341</f>
        <v>1.0044241732027328</v>
      </c>
      <c r="G215" s="49">
        <f>Data!E344</f>
        <v>6.7553424790000003</v>
      </c>
      <c r="H215" s="52">
        <v>0</v>
      </c>
      <c r="I215" s="52">
        <v>1</v>
      </c>
      <c r="J215" s="52">
        <v>0.6</v>
      </c>
      <c r="K215" s="54">
        <f t="shared" si="99"/>
        <v>0.66261227030770231</v>
      </c>
      <c r="L215" s="54">
        <f t="shared" si="112"/>
        <v>0.85</v>
      </c>
      <c r="M215" s="53">
        <f t="shared" si="113"/>
        <v>0.85</v>
      </c>
      <c r="N215" s="54" cm="1">
        <f t="array" ref="N215">stock_min(C215,O215)</f>
        <v>0.63776117979441782</v>
      </c>
      <c r="O215" s="54" cm="1">
        <f t="array" ref="O215">stock_max(C215,D215)</f>
        <v>0.85</v>
      </c>
      <c r="P215" s="49">
        <f t="shared" si="90"/>
        <v>1898.7083333333082</v>
      </c>
      <c r="Q215" s="49">
        <f t="shared" si="104"/>
        <v>0.51357704114388048</v>
      </c>
      <c r="R215" s="49">
        <f t="shared" si="105"/>
        <v>0.42865306374999973</v>
      </c>
      <c r="S215" s="59">
        <f t="shared" si="86"/>
        <v>0.45024764712980769</v>
      </c>
      <c r="T215" s="59">
        <f t="shared" si="87"/>
        <v>0.44603054889076882</v>
      </c>
      <c r="U215" s="59">
        <f t="shared" si="88"/>
        <v>0.38678548605552726</v>
      </c>
      <c r="V215" s="59"/>
      <c r="W215" s="49">
        <f t="shared" si="106"/>
        <v>0.18009905885192309</v>
      </c>
      <c r="X215" s="49">
        <f t="shared" si="107"/>
        <v>0.27014858827788463</v>
      </c>
      <c r="Y215" s="49">
        <f t="shared" si="108"/>
        <v>0.15048523426366589</v>
      </c>
      <c r="Z215" s="49">
        <f t="shared" si="109"/>
        <v>0.29554531462710293</v>
      </c>
      <c r="AA215" s="49">
        <f t="shared" si="110"/>
        <v>5.8017822908329096E-2</v>
      </c>
      <c r="AB215" s="49">
        <f t="shared" si="111"/>
        <v>0.32876766314719819</v>
      </c>
      <c r="AC215" s="80">
        <f t="shared" si="91"/>
        <v>0.85000000000000009</v>
      </c>
      <c r="AD215" s="80">
        <f t="shared" si="100"/>
        <v>0.63776117979441782</v>
      </c>
      <c r="AE215" s="80">
        <f t="shared" si="101"/>
        <v>0.85</v>
      </c>
      <c r="AF215" s="54">
        <f>(Q215-MAX(Q$2:Q214))/MAX(Q$2:Q214)</f>
        <v>3.4860509936283446E-4</v>
      </c>
      <c r="AG215" s="54">
        <f>(R215-MAX(R$2:R214))/MAX(R$2:R214)</f>
        <v>-1.7796261089987234E-2</v>
      </c>
      <c r="AH215" s="54">
        <f>(S215-MAX(S$2:S214))/MAX(S$2:S214)</f>
        <v>-8.9080873728991442E-3</v>
      </c>
      <c r="AI215" s="54">
        <f>(T215-MAX(T$2:T214))/MAX(T$2:T214)</f>
        <v>-1.0299359211189537E-2</v>
      </c>
      <c r="AJ215" s="54">
        <f>(U215-MAX(U$2:U214))/MAX(U$2:U214)</f>
        <v>-1.4463195946079166E-2</v>
      </c>
      <c r="AK215" s="54">
        <f t="shared" si="102"/>
        <v>0.79009922139350808</v>
      </c>
      <c r="AL215" s="71">
        <f t="shared" si="92"/>
        <v>1898.7083333333082</v>
      </c>
      <c r="AM215" s="49">
        <f t="shared" si="93"/>
        <v>0.79009922139350808</v>
      </c>
      <c r="AN215" s="49">
        <f t="shared" si="94"/>
        <v>1.7139453254111805</v>
      </c>
      <c r="AO215" s="49">
        <f t="shared" si="95"/>
        <v>1.2989848261588834</v>
      </c>
      <c r="AP215" s="49">
        <f t="shared" si="96"/>
        <v>1.3604822925853206</v>
      </c>
      <c r="AQ215" s="49">
        <f t="shared" si="97"/>
        <v>1.5525935067682812</v>
      </c>
      <c r="AS215" s="49">
        <f t="shared" si="103"/>
        <v>-0.16135181864289927</v>
      </c>
      <c r="AT215" s="49">
        <f t="shared" si="98"/>
        <v>0.19211121418296062</v>
      </c>
      <c r="AU215" s="54">
        <f>(AM215-MAX(AM$3:AM215))/MAX(AM$3:AM215)</f>
        <v>-0.71230274418963302</v>
      </c>
      <c r="AV215" s="54">
        <f>(AN215-MAX(AN$3:AN215))/MAX(AN$3:AN215)</f>
        <v>-0.64425087753914489</v>
      </c>
      <c r="AW215" s="54">
        <f>(AO215-MAX(AO$3:AO215))/MAX(AO$3:AO215)</f>
        <v>-0.66784454813176319</v>
      </c>
      <c r="AX215" s="54">
        <f>(AP215-MAX(AP$3:AP215))/MAX(AP$3:AP215)</f>
        <v>-0.66393517361758647</v>
      </c>
      <c r="AY215" s="54">
        <f>(AQ215-MAX(AQ$3:AQ215))/MAX(AQ$3:AQ215)</f>
        <v>-0.6521659775793347</v>
      </c>
    </row>
    <row r="216" spans="1:51">
      <c r="A216" s="49">
        <f>Data!F342</f>
        <v>1898.7916666666415</v>
      </c>
      <c r="B216" s="53">
        <f t="shared" si="89"/>
        <v>0.70399999999999996</v>
      </c>
      <c r="C216" s="50">
        <f>1/Data!N342</f>
        <v>5.0132349840297206E-2</v>
      </c>
      <c r="D216" s="50">
        <f>Data!H342/100</f>
        <v>3.1625E-2</v>
      </c>
      <c r="E216">
        <f>Data!K343/Data!K342</f>
        <v>1.0362184466019417</v>
      </c>
      <c r="F216">
        <f>Data!T343/Data!T342</f>
        <v>1.0044085585279816</v>
      </c>
      <c r="G216" s="49">
        <f>Data!E345</f>
        <v>6.7553424790000003</v>
      </c>
      <c r="H216" s="52">
        <v>0</v>
      </c>
      <c r="I216" s="52">
        <v>1</v>
      </c>
      <c r="J216" s="52">
        <v>0.6</v>
      </c>
      <c r="K216" s="54">
        <f t="shared" si="99"/>
        <v>0.66261227030770231</v>
      </c>
      <c r="L216" s="54">
        <f t="shared" si="112"/>
        <v>0.85</v>
      </c>
      <c r="M216" s="53">
        <f t="shared" si="113"/>
        <v>0.85</v>
      </c>
      <c r="N216" s="54" cm="1">
        <f t="array" ref="N216">stock_min(C216,O216)</f>
        <v>0.67939026495346899</v>
      </c>
      <c r="O216" s="54" cm="1">
        <f t="array" ref="O216">stock_max(C216,D216)</f>
        <v>0.85</v>
      </c>
      <c r="P216" s="49">
        <f t="shared" si="90"/>
        <v>1898.7916666666415</v>
      </c>
      <c r="Q216" s="49">
        <f t="shared" si="104"/>
        <v>0.51584117558839093</v>
      </c>
      <c r="R216" s="49">
        <f t="shared" si="105"/>
        <v>0.4441782118501878</v>
      </c>
      <c r="S216" s="59">
        <f t="shared" si="86"/>
        <v>0.46082598659072327</v>
      </c>
      <c r="T216" s="59">
        <f t="shared" si="87"/>
        <v>0.45739816404989297</v>
      </c>
      <c r="U216" s="59">
        <f t="shared" si="88"/>
        <v>0.39894871507562668</v>
      </c>
      <c r="V216" s="59"/>
      <c r="W216" s="49">
        <f t="shared" si="106"/>
        <v>0.18433039463628931</v>
      </c>
      <c r="X216" s="49">
        <f t="shared" si="107"/>
        <v>0.27649559195443396</v>
      </c>
      <c r="Y216" s="49">
        <f t="shared" si="108"/>
        <v>0.15432052813421854</v>
      </c>
      <c r="Z216" s="49">
        <f t="shared" si="109"/>
        <v>0.30307763591567444</v>
      </c>
      <c r="AA216" s="49">
        <f t="shared" si="110"/>
        <v>5.9842307261344013E-2</v>
      </c>
      <c r="AB216" s="49">
        <f t="shared" si="111"/>
        <v>0.3391064078142827</v>
      </c>
      <c r="AC216" s="80">
        <f t="shared" si="91"/>
        <v>0.85000000000000009</v>
      </c>
      <c r="AD216" s="80">
        <f t="shared" si="100"/>
        <v>0.67939026495346899</v>
      </c>
      <c r="AE216" s="80">
        <f t="shared" si="101"/>
        <v>0.85</v>
      </c>
      <c r="AF216" s="54">
        <f>(Q216-MAX(Q$2:Q215))/MAX(Q$2:Q215)</f>
        <v>4.4085585279816895E-3</v>
      </c>
      <c r="AG216" s="54">
        <f>(R216-MAX(R$2:R215))/MAX(R$2:R215)</f>
        <v>1.7777632579952532E-2</v>
      </c>
      <c r="AH216" s="54">
        <f>(S216-MAX(S$2:S215))/MAX(S$2:S215)</f>
        <v>1.4377113017531667E-2</v>
      </c>
      <c r="AI216" s="54">
        <f>(T216-MAX(T$2:T215))/MAX(T$2:T215)</f>
        <v>1.4924330141938124E-2</v>
      </c>
      <c r="AJ216" s="54">
        <f>(U216-MAX(U$2:U215))/MAX(U$2:U215)</f>
        <v>1.6528943851337578E-2</v>
      </c>
      <c r="AK216" s="54">
        <f t="shared" si="102"/>
        <v>0.77541985619121467</v>
      </c>
      <c r="AL216" s="71">
        <f t="shared" si="92"/>
        <v>1898.7916666666415</v>
      </c>
      <c r="AM216" s="49">
        <f t="shared" si="93"/>
        <v>0.77541985619121467</v>
      </c>
      <c r="AN216" s="49">
        <f t="shared" si="94"/>
        <v>1.6748930137120588</v>
      </c>
      <c r="AO216" s="49">
        <f t="shared" si="95"/>
        <v>1.2715320126238545</v>
      </c>
      <c r="AP216" s="49">
        <f t="shared" si="96"/>
        <v>1.3313745192348645</v>
      </c>
      <c r="AQ216" s="49">
        <f t="shared" si="97"/>
        <v>1.5181714332126057</v>
      </c>
      <c r="AS216" s="49">
        <f t="shared" si="103"/>
        <v>-0.15672158049945306</v>
      </c>
      <c r="AT216" s="49">
        <f t="shared" si="98"/>
        <v>0.18679691397774123</v>
      </c>
      <c r="AU216" s="54">
        <f>(AM216-MAX(AM$3:AM216))/MAX(AM$3:AM216)</f>
        <v>-0.71764791220320157</v>
      </c>
      <c r="AV216" s="54">
        <f>(AN216-MAX(AN$3:AN216))/MAX(AN$3:AN216)</f>
        <v>-0.65235663529643928</v>
      </c>
      <c r="AW216" s="54">
        <f>(AO216-MAX(AO$3:AO216))/MAX(AO$3:AO216)</f>
        <v>-0.67486433889540576</v>
      </c>
      <c r="AX216" s="54">
        <f>(AP216-MAX(AP$3:AP216))/MAX(AP$3:AP216)</f>
        <v>-0.67112534349389619</v>
      </c>
      <c r="AY216" s="54">
        <f>(AQ216-MAX(AQ$3:AQ216))/MAX(AQ$3:AQ216)</f>
        <v>-0.65987769880754776</v>
      </c>
    </row>
    <row r="217" spans="1:51">
      <c r="A217" s="49">
        <f>Data!F343</f>
        <v>1898.8749999999748</v>
      </c>
      <c r="B217" s="53">
        <f t="shared" si="89"/>
        <v>0.72699999999999998</v>
      </c>
      <c r="C217" s="50">
        <f>1/Data!N343</f>
        <v>4.8715336805017675E-2</v>
      </c>
      <c r="D217" s="50">
        <f>Data!H343/100</f>
        <v>3.1416666666666669E-2</v>
      </c>
      <c r="E217">
        <f>Data!K344/Data!K343</f>
        <v>1.0501600731841039</v>
      </c>
      <c r="F217">
        <f>Data!T344/Data!T343</f>
        <v>0.9902460578767085</v>
      </c>
      <c r="G217" s="49">
        <f>Data!E346</f>
        <v>6.9456325620000001</v>
      </c>
      <c r="H217" s="52">
        <v>0</v>
      </c>
      <c r="I217" s="52">
        <v>1</v>
      </c>
      <c r="J217" s="52">
        <v>0.6</v>
      </c>
      <c r="K217" s="54">
        <f t="shared" si="99"/>
        <v>0.66261227030770231</v>
      </c>
      <c r="L217" s="54">
        <f t="shared" si="112"/>
        <v>0.85</v>
      </c>
      <c r="M217" s="53">
        <f t="shared" si="113"/>
        <v>0.85</v>
      </c>
      <c r="N217" s="54" cm="1">
        <f t="array" ref="N217">stock_min(C217,O217)</f>
        <v>0.63084811693604315</v>
      </c>
      <c r="O217" s="54" cm="1">
        <f t="array" ref="O217">stock_max(C217,D217)</f>
        <v>0.85</v>
      </c>
      <c r="P217" s="49">
        <f t="shared" si="90"/>
        <v>1898.8749999999748</v>
      </c>
      <c r="Q217" s="49">
        <f t="shared" si="104"/>
        <v>0.51080969061689108</v>
      </c>
      <c r="R217" s="49">
        <f t="shared" si="105"/>
        <v>0.46645822346337762</v>
      </c>
      <c r="S217" s="59">
        <f t="shared" si="86"/>
        <v>0.47289707771739398</v>
      </c>
      <c r="T217" s="59">
        <f t="shared" si="87"/>
        <v>0.47109532694803147</v>
      </c>
      <c r="U217" s="59">
        <f t="shared" si="88"/>
        <v>0.41537461890723831</v>
      </c>
      <c r="V217" s="59"/>
      <c r="W217" s="49">
        <f t="shared" si="106"/>
        <v>0.18915883108695761</v>
      </c>
      <c r="X217" s="49">
        <f t="shared" si="107"/>
        <v>0.2837382466304364</v>
      </c>
      <c r="Y217" s="49">
        <f t="shared" si="108"/>
        <v>0.15894178282764704</v>
      </c>
      <c r="Z217" s="49">
        <f t="shared" si="109"/>
        <v>0.31215354412038443</v>
      </c>
      <c r="AA217" s="49">
        <f t="shared" si="110"/>
        <v>6.2306192836085759E-2</v>
      </c>
      <c r="AB217" s="49">
        <f t="shared" si="111"/>
        <v>0.35306842607115257</v>
      </c>
      <c r="AC217" s="80">
        <f t="shared" si="91"/>
        <v>0.85</v>
      </c>
      <c r="AD217" s="80">
        <f t="shared" si="100"/>
        <v>0.63084811693604315</v>
      </c>
      <c r="AE217" s="80">
        <f t="shared" si="101"/>
        <v>0.85</v>
      </c>
      <c r="AF217" s="54">
        <f>(Q217-MAX(Q$2:Q216))/MAX(Q$2:Q216)</f>
        <v>-9.7539421232915816E-3</v>
      </c>
      <c r="AG217" s="54">
        <f>(R217-MAX(R$2:R216))/MAX(R$2:R216)</f>
        <v>5.0160073184103884E-2</v>
      </c>
      <c r="AH217" s="54">
        <f>(S217-MAX(S$2:S216))/MAX(S$2:S216)</f>
        <v>2.6194467061145782E-2</v>
      </c>
      <c r="AI217" s="54">
        <f>(T217-MAX(T$2:T216))/MAX(T$2:T216)</f>
        <v>2.9945819582792219E-2</v>
      </c>
      <c r="AJ217" s="54">
        <f>(U217-MAX(U$2:U216))/MAX(U$2:U216)</f>
        <v>4.1172970887994605E-2</v>
      </c>
      <c r="AK217" s="54">
        <f t="shared" si="102"/>
        <v>0.77683488169414605</v>
      </c>
      <c r="AL217" s="71">
        <f t="shared" si="92"/>
        <v>1898.8749999999748</v>
      </c>
      <c r="AM217" s="49">
        <f t="shared" si="93"/>
        <v>0.77683488169414605</v>
      </c>
      <c r="AN217" s="49">
        <f t="shared" si="94"/>
        <v>1.5535696324821386</v>
      </c>
      <c r="AO217" s="49">
        <f t="shared" si="95"/>
        <v>1.2158738381921206</v>
      </c>
      <c r="AP217" s="49">
        <f t="shared" si="96"/>
        <v>1.2670060482386738</v>
      </c>
      <c r="AQ217" s="49">
        <f t="shared" si="97"/>
        <v>1.4242844537000683</v>
      </c>
      <c r="AS217" s="49">
        <f t="shared" si="103"/>
        <v>-0.12928517878207035</v>
      </c>
      <c r="AT217" s="49">
        <f t="shared" si="98"/>
        <v>0.15727840546139449</v>
      </c>
      <c r="AU217" s="54">
        <f>(AM217-MAX(AM$3:AM217))/MAX(AM$3:AM217)</f>
        <v>-0.7171326617851882</v>
      </c>
      <c r="AV217" s="54">
        <f>(AN217-MAX(AN$3:AN217))/MAX(AN$3:AN217)</f>
        <v>-0.67753870252263493</v>
      </c>
      <c r="AW217" s="54">
        <f>(AO217-MAX(AO$3:AO217))/MAX(AO$3:AO217)</f>
        <v>-0.68909634969818057</v>
      </c>
      <c r="AX217" s="54">
        <f>(AP217-MAX(AP$3:AP217))/MAX(AP$3:AP217)</f>
        <v>-0.68702557177891777</v>
      </c>
      <c r="AY217" s="54">
        <f>(AQ217-MAX(AQ$3:AQ217))/MAX(AQ$3:AQ217)</f>
        <v>-0.68091159183518779</v>
      </c>
    </row>
    <row r="218" spans="1:51">
      <c r="A218" s="49">
        <f>Data!F344</f>
        <v>1898.958333333308</v>
      </c>
      <c r="B218" s="53">
        <f t="shared" si="89"/>
        <v>0.76300000000000001</v>
      </c>
      <c r="C218" s="50">
        <f>1/Data!N344</f>
        <v>4.672104251651666E-2</v>
      </c>
      <c r="D218" s="50">
        <f>Data!H344/100</f>
        <v>3.1208333333333334E-2</v>
      </c>
      <c r="E218">
        <f>Data!K345/Data!K344</f>
        <v>1.0790678466076695</v>
      </c>
      <c r="F218">
        <f>Data!T345/Data!T344</f>
        <v>1.0043773363133697</v>
      </c>
      <c r="G218" s="49">
        <f>Data!E347</f>
        <v>6.9456325620000001</v>
      </c>
      <c r="H218" s="52">
        <v>0</v>
      </c>
      <c r="I218" s="52">
        <v>1</v>
      </c>
      <c r="J218" s="52">
        <v>0.6</v>
      </c>
      <c r="K218" s="54">
        <f t="shared" si="99"/>
        <v>0.66261227030770231</v>
      </c>
      <c r="L218" s="54">
        <f t="shared" si="112"/>
        <v>0.85</v>
      </c>
      <c r="M218" s="53">
        <f t="shared" si="113"/>
        <v>0.85</v>
      </c>
      <c r="N218" s="54" cm="1">
        <f t="array" ref="N218">stock_min(C218,O218)</f>
        <v>0.56253023549635239</v>
      </c>
      <c r="O218" s="54" cm="1">
        <f t="array" ref="O218">stock_max(C218,D218)</f>
        <v>0.85</v>
      </c>
      <c r="P218" s="49">
        <f t="shared" si="90"/>
        <v>1898.958333333308</v>
      </c>
      <c r="Q218" s="49">
        <f t="shared" si="104"/>
        <v>0.51304567642484955</v>
      </c>
      <c r="R218" s="49">
        <f t="shared" si="105"/>
        <v>0.50334007072506604</v>
      </c>
      <c r="S218" s="59">
        <f t="shared" si="86"/>
        <v>0.49615966169900994</v>
      </c>
      <c r="T218" s="59">
        <f t="shared" si="87"/>
        <v>0.4964723771302656</v>
      </c>
      <c r="U218" s="59">
        <f t="shared" si="88"/>
        <v>0.44356371422229274</v>
      </c>
      <c r="V218" s="59"/>
      <c r="W218" s="49">
        <f t="shared" si="106"/>
        <v>0.19846386467960397</v>
      </c>
      <c r="X218" s="49">
        <f t="shared" si="107"/>
        <v>0.29769579701940596</v>
      </c>
      <c r="Y218" s="49">
        <f t="shared" si="108"/>
        <v>0.16750368817491854</v>
      </c>
      <c r="Z218" s="49">
        <f t="shared" si="109"/>
        <v>0.32896868895534709</v>
      </c>
      <c r="AA218" s="49">
        <f t="shared" si="110"/>
        <v>6.6534557133343927E-2</v>
      </c>
      <c r="AB218" s="49">
        <f t="shared" si="111"/>
        <v>0.3770291570889488</v>
      </c>
      <c r="AC218" s="80">
        <f t="shared" si="91"/>
        <v>0.85</v>
      </c>
      <c r="AD218" s="80">
        <f t="shared" si="100"/>
        <v>0.56253023549635239</v>
      </c>
      <c r="AE218" s="80">
        <f t="shared" si="101"/>
        <v>0.85</v>
      </c>
      <c r="AF218" s="54">
        <f>(Q218-MAX(Q$2:Q217))/MAX(Q$2:Q217)</f>
        <v>-5.4193020949766437E-3</v>
      </c>
      <c r="AG218" s="54">
        <f>(R218-MAX(R$2:R217))/MAX(R$2:R217)</f>
        <v>7.9067846607669606E-2</v>
      </c>
      <c r="AH218" s="54">
        <f>(S218-MAX(S$2:S217))/MAX(S$2:S217)</f>
        <v>4.9191642489949609E-2</v>
      </c>
      <c r="AI218" s="54">
        <f>(T218-MAX(T$2:T217))/MAX(T$2:T217)</f>
        <v>5.3868184909916503E-2</v>
      </c>
      <c r="AJ218" s="54">
        <f>(U218-MAX(U$2:U217))/MAX(U$2:U217)</f>
        <v>6.7864270063524579E-2</v>
      </c>
      <c r="AK218" s="54">
        <f t="shared" si="102"/>
        <v>0.77671381208565093</v>
      </c>
      <c r="AL218" s="71">
        <f t="shared" si="92"/>
        <v>1898.958333333308</v>
      </c>
      <c r="AM218" s="49">
        <f t="shared" si="93"/>
        <v>0.77671381208565093</v>
      </c>
      <c r="AN218" s="49">
        <f t="shared" si="94"/>
        <v>1.439227312211429</v>
      </c>
      <c r="AO218" s="49">
        <f t="shared" si="95"/>
        <v>1.1605795529697833</v>
      </c>
      <c r="AP218" s="49">
        <f t="shared" si="96"/>
        <v>1.2036756055083078</v>
      </c>
      <c r="AQ218" s="49">
        <f t="shared" si="97"/>
        <v>1.3342153871414759</v>
      </c>
      <c r="AS218" s="49">
        <f t="shared" si="103"/>
        <v>-0.10501192506995305</v>
      </c>
      <c r="AT218" s="49">
        <f t="shared" si="98"/>
        <v>0.13053978163316815</v>
      </c>
      <c r="AU218" s="54">
        <f>(AM218-MAX(AM$3:AM218))/MAX(AM$3:AM218)</f>
        <v>-0.71717674662058983</v>
      </c>
      <c r="AV218" s="54">
        <f>(AN218-MAX(AN$3:AN218))/MAX(AN$3:AN218)</f>
        <v>-0.70127177002097207</v>
      </c>
      <c r="AW218" s="54">
        <f>(AO218-MAX(AO$3:AO218))/MAX(AO$3:AO218)</f>
        <v>-0.70323531262053118</v>
      </c>
      <c r="AX218" s="54">
        <f>(AP218-MAX(AP$3:AP218))/MAX(AP$3:AP218)</f>
        <v>-0.70266938747346641</v>
      </c>
      <c r="AY218" s="54">
        <f>(AQ218-MAX(AQ$3:AQ218))/MAX(AQ$3:AQ218)</f>
        <v>-0.70109014184211216</v>
      </c>
    </row>
    <row r="219" spans="1:51">
      <c r="A219" s="49">
        <f>Data!F345</f>
        <v>1899.0416666666413</v>
      </c>
      <c r="B219" s="53">
        <f t="shared" si="89"/>
        <v>0.81600000000000006</v>
      </c>
      <c r="C219" s="50">
        <f>1/Data!N345</f>
        <v>4.3605651145924081E-2</v>
      </c>
      <c r="D219" s="50">
        <f>Data!H345/100</f>
        <v>3.1E-2</v>
      </c>
      <c r="E219">
        <f>Data!K346/Data!K345</f>
        <v>1.0120842483696397</v>
      </c>
      <c r="F219">
        <f>Data!T346/Data!T345</f>
        <v>0.9747699476707341</v>
      </c>
      <c r="G219" s="49">
        <f>Data!E348</f>
        <v>7.0407735540000003</v>
      </c>
      <c r="H219" s="52">
        <v>0</v>
      </c>
      <c r="I219" s="52">
        <v>1</v>
      </c>
      <c r="J219" s="52">
        <v>0.6</v>
      </c>
      <c r="K219" s="54">
        <f t="shared" si="99"/>
        <v>0.66261227030770231</v>
      </c>
      <c r="L219" s="54">
        <f t="shared" si="112"/>
        <v>0.85</v>
      </c>
      <c r="M219" s="53">
        <f t="shared" si="113"/>
        <v>0.85</v>
      </c>
      <c r="N219" s="54" cm="1">
        <f t="array" ref="N219">stock_min(C219,O219)</f>
        <v>0.45580730121248814</v>
      </c>
      <c r="O219" s="54" cm="1">
        <f t="array" ref="O219">stock_max(C219,D219)</f>
        <v>0.85</v>
      </c>
      <c r="P219" s="49">
        <f t="shared" si="90"/>
        <v>1899.0416666666413</v>
      </c>
      <c r="Q219" s="49">
        <f t="shared" si="104"/>
        <v>0.50010150716134694</v>
      </c>
      <c r="R219" s="49">
        <f t="shared" si="105"/>
        <v>0.50942255715409979</v>
      </c>
      <c r="S219" s="59">
        <f t="shared" si="86"/>
        <v>0.49474983795745553</v>
      </c>
      <c r="T219" s="59">
        <f t="shared" si="87"/>
        <v>0.49622158965543861</v>
      </c>
      <c r="U219" s="59">
        <f t="shared" si="88"/>
        <v>0.44644115784097271</v>
      </c>
      <c r="V219" s="59"/>
      <c r="W219" s="49">
        <f t="shared" si="106"/>
        <v>0.19789993518298221</v>
      </c>
      <c r="X219" s="49">
        <f t="shared" si="107"/>
        <v>0.29684990277447332</v>
      </c>
      <c r="Y219" s="49">
        <f t="shared" si="108"/>
        <v>0.16741907555815139</v>
      </c>
      <c r="Z219" s="49">
        <f t="shared" si="109"/>
        <v>0.32880251409728722</v>
      </c>
      <c r="AA219" s="49">
        <f t="shared" si="110"/>
        <v>6.6966173676145921E-2</v>
      </c>
      <c r="AB219" s="49">
        <f t="shared" si="111"/>
        <v>0.37947498416482678</v>
      </c>
      <c r="AC219" s="80">
        <f t="shared" si="91"/>
        <v>0.85</v>
      </c>
      <c r="AD219" s="80">
        <f t="shared" si="100"/>
        <v>0.45580730121248814</v>
      </c>
      <c r="AE219" s="80">
        <f t="shared" si="101"/>
        <v>0.85</v>
      </c>
      <c r="AF219" s="54">
        <f>(Q219-MAX(Q$2:Q218))/MAX(Q$2:Q218)</f>
        <v>-3.051262514879826E-2</v>
      </c>
      <c r="AG219" s="54">
        <f>(R219-MAX(R$2:R218))/MAX(R$2:R218)</f>
        <v>1.2084248369639781E-2</v>
      </c>
      <c r="AH219" s="54">
        <f>(S219-MAX(S$2:S218))/MAX(S$2:S218)</f>
        <v>-2.8414719099225374E-3</v>
      </c>
      <c r="AI219" s="54">
        <f>(T219-MAX(T$2:T218))/MAX(T$2:T218)</f>
        <v>-5.0513882821960783E-4</v>
      </c>
      <c r="AJ219" s="54">
        <f>(U219-MAX(U$2:U218))/MAX(U$2:U218)</f>
        <v>6.4871032648038916E-3</v>
      </c>
      <c r="AK219" s="54">
        <f t="shared" si="102"/>
        <v>0.81208243889302634</v>
      </c>
      <c r="AL219" s="71">
        <f t="shared" si="92"/>
        <v>1899.0416666666413</v>
      </c>
      <c r="AM219" s="49">
        <f t="shared" si="93"/>
        <v>0.81208243889302634</v>
      </c>
      <c r="AN219" s="49">
        <f t="shared" si="94"/>
        <v>1.4625733693452092</v>
      </c>
      <c r="AO219" s="49">
        <f t="shared" si="95"/>
        <v>1.1927089976924394</v>
      </c>
      <c r="AP219" s="49">
        <f t="shared" si="96"/>
        <v>1.2348112004597476</v>
      </c>
      <c r="AQ219" s="49">
        <f t="shared" si="97"/>
        <v>1.3615400168122755</v>
      </c>
      <c r="AS219" s="49">
        <f t="shared" si="103"/>
        <v>-0.10103335253293366</v>
      </c>
      <c r="AT219" s="49">
        <f t="shared" si="98"/>
        <v>0.12672881635252797</v>
      </c>
      <c r="AU219" s="54">
        <f>(AM219-MAX(AM$3:AM219))/MAX(AM$3:AM219)</f>
        <v>-0.70429803898648247</v>
      </c>
      <c r="AV219" s="54">
        <f>(AN219-MAX(AN$3:AN219))/MAX(AN$3:AN219)</f>
        <v>-0.69642602656864172</v>
      </c>
      <c r="AW219" s="54">
        <f>(AO219-MAX(AO$3:AO219))/MAX(AO$3:AO219)</f>
        <v>-0.69501968914655532</v>
      </c>
      <c r="AX219" s="54">
        <f>(AP219-MAX(AP$3:AP219))/MAX(AP$3:AP219)</f>
        <v>-0.69497830735526456</v>
      </c>
      <c r="AY219" s="54">
        <f>(AQ219-MAX(AQ$3:AQ219))/MAX(AQ$3:AQ219)</f>
        <v>-0.69496849067706712</v>
      </c>
    </row>
    <row r="220" spans="1:51">
      <c r="A220" s="49">
        <f>Data!F346</f>
        <v>1899.1249999999745</v>
      </c>
      <c r="B220" s="53">
        <f t="shared" si="89"/>
        <v>0.81899999999999995</v>
      </c>
      <c r="C220" s="50">
        <f>1/Data!N346</f>
        <v>4.338749131383441E-2</v>
      </c>
      <c r="D220" s="50">
        <f>Data!H346/100</f>
        <v>3.1041666666666669E-2</v>
      </c>
      <c r="E220">
        <f>Data!K347/Data!K346</f>
        <v>1.0169374009508716</v>
      </c>
      <c r="F220">
        <f>Data!T347/Data!T346</f>
        <v>1.0022316173344916</v>
      </c>
      <c r="G220" s="49">
        <f>Data!E349</f>
        <v>7.0407735540000003</v>
      </c>
      <c r="H220" s="52">
        <v>0</v>
      </c>
      <c r="I220" s="52">
        <v>1</v>
      </c>
      <c r="J220" s="52">
        <v>0.6</v>
      </c>
      <c r="K220" s="54">
        <f t="shared" si="99"/>
        <v>0.66261227030770231</v>
      </c>
      <c r="L220" s="54">
        <f t="shared" si="112"/>
        <v>0.85</v>
      </c>
      <c r="M220" s="53">
        <f t="shared" si="113"/>
        <v>0.85</v>
      </c>
      <c r="N220" s="54" cm="1">
        <f t="array" ref="N220">stock_min(C220,O220)</f>
        <v>0.44833387182468826</v>
      </c>
      <c r="O220" s="54" cm="1">
        <f t="array" ref="O220">stock_max(C220,D220)</f>
        <v>0.85</v>
      </c>
      <c r="P220" s="49">
        <f t="shared" si="90"/>
        <v>1899.1249999999745</v>
      </c>
      <c r="Q220" s="49">
        <f t="shared" si="104"/>
        <v>0.50121754235373361</v>
      </c>
      <c r="R220" s="49">
        <f t="shared" si="105"/>
        <v>0.51805085125803707</v>
      </c>
      <c r="S220" s="59">
        <f t="shared" si="86"/>
        <v>0.50021934070882312</v>
      </c>
      <c r="T220" s="59">
        <f t="shared" si="87"/>
        <v>0.50216426498149913</v>
      </c>
      <c r="U220" s="59">
        <f t="shared" si="88"/>
        <v>0.45301792067259827</v>
      </c>
      <c r="V220" s="59"/>
      <c r="W220" s="49">
        <f t="shared" si="106"/>
        <v>0.20008773628352927</v>
      </c>
      <c r="X220" s="49">
        <f t="shared" si="107"/>
        <v>0.30013160442529385</v>
      </c>
      <c r="Y220" s="49">
        <f t="shared" si="108"/>
        <v>0.16942406129470938</v>
      </c>
      <c r="Z220" s="49">
        <f t="shared" si="109"/>
        <v>0.33274020368678975</v>
      </c>
      <c r="AA220" s="49">
        <f t="shared" si="110"/>
        <v>6.7952688100889752E-2</v>
      </c>
      <c r="AB220" s="49">
        <f t="shared" si="111"/>
        <v>0.38506523257170855</v>
      </c>
      <c r="AC220" s="80">
        <f t="shared" si="91"/>
        <v>0.85000000000000009</v>
      </c>
      <c r="AD220" s="80">
        <f t="shared" si="100"/>
        <v>0.44833387182468826</v>
      </c>
      <c r="AE220" s="80">
        <f t="shared" si="101"/>
        <v>0.85</v>
      </c>
      <c r="AF220" s="54">
        <f>(Q220-MAX(Q$2:Q219))/MAX(Q$2:Q219)</f>
        <v>-2.8349100317509483E-2</v>
      </c>
      <c r="AG220" s="54">
        <f>(R220-MAX(R$2:R219))/MAX(R$2:R219)</f>
        <v>1.6937400950871585E-2</v>
      </c>
      <c r="AH220" s="54">
        <f>(S220-MAX(S$2:S219))/MAX(S$2:S219)</f>
        <v>8.1822028737917642E-3</v>
      </c>
      <c r="AI220" s="54">
        <f>(T220-MAX(T$2:T219))/MAX(T$2:T219)</f>
        <v>1.146466170813786E-2</v>
      </c>
      <c r="AJ220" s="54">
        <f>(U220-MAX(U$2:U219))/MAX(U$2:U219)</f>
        <v>1.4731533408414543E-2</v>
      </c>
      <c r="AK220" s="54">
        <f t="shared" si="102"/>
        <v>0.80092544288412582</v>
      </c>
      <c r="AL220" s="71">
        <f t="shared" si="92"/>
        <v>1899.1249999999745</v>
      </c>
      <c r="AM220" s="49">
        <f t="shared" si="93"/>
        <v>0.80092544288412582</v>
      </c>
      <c r="AN220" s="49">
        <f t="shared" si="94"/>
        <v>1.4723573206301519</v>
      </c>
      <c r="AO220" s="49">
        <f t="shared" si="95"/>
        <v>1.1910267283921523</v>
      </c>
      <c r="AP220" s="49">
        <f t="shared" si="96"/>
        <v>1.2346428400927065</v>
      </c>
      <c r="AQ220" s="49">
        <f t="shared" si="97"/>
        <v>1.3665274036606538</v>
      </c>
      <c r="AS220" s="49">
        <f t="shared" si="103"/>
        <v>-0.10582991696949806</v>
      </c>
      <c r="AT220" s="49">
        <f t="shared" si="98"/>
        <v>0.13188456356794731</v>
      </c>
      <c r="AU220" s="54">
        <f>(AM220-MAX(AM$3:AM220))/MAX(AM$3:AM220)</f>
        <v>-0.70836061372131975</v>
      </c>
      <c r="AV220" s="54">
        <f>(AN220-MAX(AN$3:AN220))/MAX(AN$3:AN220)</f>
        <v>-0.69439525462264451</v>
      </c>
      <c r="AW220" s="54">
        <f>(AO220-MAX(AO$3:AO220))/MAX(AO$3:AO220)</f>
        <v>-0.6954498519231701</v>
      </c>
      <c r="AX220" s="54">
        <f>(AP220-MAX(AP$3:AP220))/MAX(AP$3:AP220)</f>
        <v>-0.69501989554632571</v>
      </c>
      <c r="AY220" s="54">
        <f>(AQ220-MAX(AQ$3:AQ220))/MAX(AQ$3:AQ220)</f>
        <v>-0.69385114552440696</v>
      </c>
    </row>
    <row r="221" spans="1:51">
      <c r="A221" s="49">
        <f>Data!F347</f>
        <v>1899.2083333333078</v>
      </c>
      <c r="B221" s="53">
        <f t="shared" si="89"/>
        <v>0.82699999999999996</v>
      </c>
      <c r="C221" s="50">
        <f>1/Data!N347</f>
        <v>4.2955912776383672E-2</v>
      </c>
      <c r="D221" s="50">
        <f>Data!H347/100</f>
        <v>3.1083333333333334E-2</v>
      </c>
      <c r="E221">
        <f>Data!K348/Data!K347</f>
        <v>1.0014295936226076</v>
      </c>
      <c r="F221">
        <f>Data!T348/Data!T347</f>
        <v>0.98869209554046011</v>
      </c>
      <c r="G221" s="49">
        <f>Data!E350</f>
        <v>7.135922645</v>
      </c>
      <c r="H221" s="52">
        <v>0</v>
      </c>
      <c r="I221" s="52">
        <v>1</v>
      </c>
      <c r="J221" s="52">
        <v>0.6</v>
      </c>
      <c r="K221" s="54">
        <f t="shared" si="99"/>
        <v>0.66261227030770231</v>
      </c>
      <c r="L221" s="54">
        <f t="shared" si="112"/>
        <v>0.85</v>
      </c>
      <c r="M221" s="53">
        <f t="shared" si="113"/>
        <v>0.85</v>
      </c>
      <c r="N221" s="54" cm="1">
        <f t="array" ref="N221">stock_min(C221,O221)</f>
        <v>0.43354942826313325</v>
      </c>
      <c r="O221" s="54" cm="1">
        <f t="array" ref="O221">stock_max(C221,D221)</f>
        <v>0.85</v>
      </c>
      <c r="P221" s="49">
        <f t="shared" si="90"/>
        <v>1899.2083333333078</v>
      </c>
      <c r="Q221" s="49">
        <f t="shared" si="104"/>
        <v>0.49554982227135219</v>
      </c>
      <c r="R221" s="49">
        <f t="shared" si="105"/>
        <v>0.51879145345118205</v>
      </c>
      <c r="S221" s="59">
        <f t="shared" si="86"/>
        <v>0.49838583393103275</v>
      </c>
      <c r="T221" s="59">
        <f t="shared" si="87"/>
        <v>0.50072411715640719</v>
      </c>
      <c r="U221" s="59">
        <f t="shared" si="88"/>
        <v>0.45280000496855699</v>
      </c>
      <c r="V221" s="59"/>
      <c r="W221" s="49">
        <f t="shared" si="106"/>
        <v>0.19935433357241311</v>
      </c>
      <c r="X221" s="49">
        <f t="shared" si="107"/>
        <v>0.29903150035861964</v>
      </c>
      <c r="Y221" s="49">
        <f t="shared" si="108"/>
        <v>0.16893817308958031</v>
      </c>
      <c r="Z221" s="49">
        <f t="shared" si="109"/>
        <v>0.33178594406682688</v>
      </c>
      <c r="AA221" s="49">
        <f t="shared" si="110"/>
        <v>6.7920000745283565E-2</v>
      </c>
      <c r="AB221" s="49">
        <f t="shared" si="111"/>
        <v>0.38488000422327345</v>
      </c>
      <c r="AC221" s="80">
        <f t="shared" si="91"/>
        <v>0.85</v>
      </c>
      <c r="AD221" s="80">
        <f t="shared" si="100"/>
        <v>0.43354942826313325</v>
      </c>
      <c r="AE221" s="80">
        <f t="shared" si="101"/>
        <v>0.85</v>
      </c>
      <c r="AF221" s="54">
        <f>(Q221-MAX(Q$2:Q220))/MAX(Q$2:Q220)</f>
        <v>-3.9336435859145091E-2</v>
      </c>
      <c r="AG221" s="54">
        <f>(R221-MAX(R$2:R220))/MAX(R$2:R220)</f>
        <v>1.4295936226076983E-3</v>
      </c>
      <c r="AH221" s="54">
        <f>(S221-MAX(S$2:S220))/MAX(S$2:S220)</f>
        <v>-3.6654056102513911E-3</v>
      </c>
      <c r="AI221" s="54">
        <f>(T221-MAX(T$2:T220))/MAX(T$2:T220)</f>
        <v>-2.8678819372879912E-3</v>
      </c>
      <c r="AJ221" s="54">
        <f>(U221-MAX(U$2:U220))/MAX(U$2:U220)</f>
        <v>-4.8103108971438038E-4</v>
      </c>
      <c r="AK221" s="54">
        <f t="shared" si="102"/>
        <v>0.79609319773513454</v>
      </c>
      <c r="AL221" s="71">
        <f t="shared" si="92"/>
        <v>1899.2083333333078</v>
      </c>
      <c r="AM221" s="49">
        <f t="shared" si="93"/>
        <v>0.79609319773513454</v>
      </c>
      <c r="AN221" s="49">
        <f t="shared" si="94"/>
        <v>1.5001023121697767</v>
      </c>
      <c r="AO221" s="49">
        <f t="shared" si="95"/>
        <v>1.20170946868847</v>
      </c>
      <c r="AP221" s="49">
        <f t="shared" si="96"/>
        <v>1.2476333679549334</v>
      </c>
      <c r="AQ221" s="49">
        <f t="shared" si="97"/>
        <v>1.3872340632822042</v>
      </c>
      <c r="AS221" s="49">
        <f t="shared" si="103"/>
        <v>-0.11286824888757252</v>
      </c>
      <c r="AT221" s="49">
        <f t="shared" si="98"/>
        <v>0.13960069532727082</v>
      </c>
      <c r="AU221" s="54">
        <f>(AM221-MAX(AM$3:AM221))/MAX(AM$3:AM221)</f>
        <v>-0.71012016952282508</v>
      </c>
      <c r="AV221" s="54">
        <f>(AN221-MAX(AN$3:AN221))/MAX(AN$3:AN221)</f>
        <v>-0.68863646159315428</v>
      </c>
      <c r="AW221" s="54">
        <f>(AO221-MAX(AO$3:AO221))/MAX(AO$3:AO221)</f>
        <v>-0.69271823384814846</v>
      </c>
      <c r="AX221" s="54">
        <f>(AP221-MAX(AP$3:AP221))/MAX(AP$3:AP221)</f>
        <v>-0.69181098976752331</v>
      </c>
      <c r="AY221" s="54">
        <f>(AQ221-MAX(AQ$3:AQ221))/MAX(AQ$3:AQ221)</f>
        <v>-0.68921214589207469</v>
      </c>
    </row>
    <row r="222" spans="1:51">
      <c r="A222" s="49">
        <f>Data!F348</f>
        <v>1899.291666666641</v>
      </c>
      <c r="B222" s="53">
        <f t="shared" si="89"/>
        <v>0.82299999999999995</v>
      </c>
      <c r="C222" s="50">
        <f>1/Data!N348</f>
        <v>4.3192026323922481E-2</v>
      </c>
      <c r="D222" s="50">
        <f>Data!H348/100</f>
        <v>3.1125000000000003E-2</v>
      </c>
      <c r="E222">
        <f>Data!K349/Data!K348</f>
        <v>0.96095936213991784</v>
      </c>
      <c r="F222">
        <f>Data!T349/Data!T348</f>
        <v>1.0022387018554013</v>
      </c>
      <c r="G222" s="49">
        <f>Data!E351</f>
        <v>7.2310717359999996</v>
      </c>
      <c r="H222" s="52">
        <v>0</v>
      </c>
      <c r="I222" s="52">
        <v>1</v>
      </c>
      <c r="J222" s="52">
        <v>0.6</v>
      </c>
      <c r="K222" s="54">
        <f t="shared" si="99"/>
        <v>0.66261227030770231</v>
      </c>
      <c r="L222" s="54">
        <f t="shared" si="112"/>
        <v>0.85</v>
      </c>
      <c r="M222" s="53">
        <f t="shared" si="113"/>
        <v>0.85</v>
      </c>
      <c r="N222" s="54" cm="1">
        <f t="array" ref="N222">stock_min(C222,O222)</f>
        <v>0.44163789215738913</v>
      </c>
      <c r="O222" s="54" cm="1">
        <f t="array" ref="O222">stock_max(C222,D222)</f>
        <v>0.85</v>
      </c>
      <c r="P222" s="49">
        <f t="shared" si="90"/>
        <v>1899.291666666641</v>
      </c>
      <c r="Q222" s="49">
        <f t="shared" si="104"/>
        <v>0.49665921057791484</v>
      </c>
      <c r="R222" s="49">
        <f t="shared" si="105"/>
        <v>0.49853750419208875</v>
      </c>
      <c r="S222" s="59">
        <f t="shared" si="86"/>
        <v>0.48715774833322567</v>
      </c>
      <c r="T222" s="59">
        <f t="shared" si="87"/>
        <v>0.48814918446857247</v>
      </c>
      <c r="U222" s="59">
        <f t="shared" si="88"/>
        <v>0.43792609673577665</v>
      </c>
      <c r="V222" s="59"/>
      <c r="W222" s="49">
        <f t="shared" si="106"/>
        <v>0.19486309933329027</v>
      </c>
      <c r="X222" s="49">
        <f t="shared" si="107"/>
        <v>0.2922946489999354</v>
      </c>
      <c r="Y222" s="49">
        <f t="shared" si="108"/>
        <v>0.16469554509899828</v>
      </c>
      <c r="Z222" s="49">
        <f t="shared" si="109"/>
        <v>0.32345363936957416</v>
      </c>
      <c r="AA222" s="49">
        <f t="shared" si="110"/>
        <v>6.5688914510366514E-2</v>
      </c>
      <c r="AB222" s="49">
        <f t="shared" si="111"/>
        <v>0.37223718222541013</v>
      </c>
      <c r="AC222" s="80">
        <f t="shared" si="91"/>
        <v>0.85</v>
      </c>
      <c r="AD222" s="80">
        <f t="shared" si="100"/>
        <v>0.44163789215738913</v>
      </c>
      <c r="AE222" s="80">
        <f t="shared" si="101"/>
        <v>0.85</v>
      </c>
      <c r="AF222" s="54">
        <f>(Q222-MAX(Q$2:Q221))/MAX(Q$2:Q221)</f>
        <v>-3.7185796555686546E-2</v>
      </c>
      <c r="AG222" s="54">
        <f>(R222-MAX(R$2:R221))/MAX(R$2:R221)</f>
        <v>-3.904063786008221E-2</v>
      </c>
      <c r="AH222" s="54">
        <f>(S222-MAX(S$2:S221))/MAX(S$2:S221)</f>
        <v>-2.6111730020452337E-2</v>
      </c>
      <c r="AI222" s="54">
        <f>(T222-MAX(T$2:T221))/MAX(T$2:T221)</f>
        <v>-2.7909354548442442E-2</v>
      </c>
      <c r="AJ222" s="54">
        <f>(U222-MAX(U$2:U221))/MAX(U$2:U221)</f>
        <v>-3.3313966728765847E-2</v>
      </c>
      <c r="AK222" s="54">
        <f t="shared" si="102"/>
        <v>0.78549715467102121</v>
      </c>
      <c r="AL222" s="71">
        <f t="shared" si="92"/>
        <v>1899.291666666641</v>
      </c>
      <c r="AM222" s="49">
        <f t="shared" si="93"/>
        <v>0.78549715467102121</v>
      </c>
      <c r="AN222" s="49">
        <f t="shared" si="94"/>
        <v>1.6576879680650054</v>
      </c>
      <c r="AO222" s="49">
        <f t="shared" si="95"/>
        <v>1.2696136463554324</v>
      </c>
      <c r="AP222" s="49">
        <f t="shared" si="96"/>
        <v>1.327477326571449</v>
      </c>
      <c r="AQ222" s="49">
        <f t="shared" si="97"/>
        <v>1.5074404468473075</v>
      </c>
      <c r="AS222" s="49">
        <f t="shared" si="103"/>
        <v>-0.15024752121769791</v>
      </c>
      <c r="AT222" s="49">
        <f t="shared" si="98"/>
        <v>0.17996312027585848</v>
      </c>
      <c r="AU222" s="54">
        <f>(AM222-MAX(AM$3:AM222))/MAX(AM$3:AM222)</f>
        <v>-0.71397848557915178</v>
      </c>
      <c r="AV222" s="54">
        <f>(AN222-MAX(AN$3:AN222))/MAX(AN$3:AN222)</f>
        <v>-0.65592774097880402</v>
      </c>
      <c r="AW222" s="54">
        <f>(AO222-MAX(AO$3:AO222))/MAX(AO$3:AO222)</f>
        <v>-0.67535487258133087</v>
      </c>
      <c r="AX222" s="54">
        <f>(AP222-MAX(AP$3:AP222))/MAX(AP$3:AP222)</f>
        <v>-0.67208802370145737</v>
      </c>
      <c r="AY222" s="54">
        <f>(AQ222-MAX(AQ$3:AQ222))/MAX(AQ$3:AQ222)</f>
        <v>-0.66228180660248015</v>
      </c>
    </row>
    <row r="223" spans="1:51">
      <c r="A223" s="49">
        <f>Data!F349</f>
        <v>1899.3749999999743</v>
      </c>
      <c r="B223" s="53">
        <f t="shared" si="89"/>
        <v>0.79200000000000004</v>
      </c>
      <c r="C223" s="50">
        <f>1/Data!N349</f>
        <v>4.5266751478432891E-2</v>
      </c>
      <c r="D223" s="50">
        <f>Data!H349/100</f>
        <v>3.1166666666666672E-2</v>
      </c>
      <c r="E223">
        <f>Data!K350/Data!K349</f>
        <v>0.96713675916477482</v>
      </c>
      <c r="F223">
        <f>Data!T350/Data!T349</f>
        <v>0.98887852880744065</v>
      </c>
      <c r="G223" s="49">
        <f>Data!E352</f>
        <v>7.3262127269999997</v>
      </c>
      <c r="H223" s="52">
        <v>0</v>
      </c>
      <c r="I223" s="52">
        <v>1</v>
      </c>
      <c r="J223" s="52">
        <v>0.6</v>
      </c>
      <c r="K223" s="54">
        <f t="shared" si="99"/>
        <v>0.66261227030770231</v>
      </c>
      <c r="L223" s="54">
        <f t="shared" si="112"/>
        <v>0.85</v>
      </c>
      <c r="M223" s="53">
        <f t="shared" si="113"/>
        <v>0.85</v>
      </c>
      <c r="N223" s="54" cm="1">
        <f t="array" ref="N223">stock_min(C223,O223)</f>
        <v>0.51271106723644122</v>
      </c>
      <c r="O223" s="54" cm="1">
        <f t="array" ref="O223">stock_max(C223,D223)</f>
        <v>0.85</v>
      </c>
      <c r="P223" s="49">
        <f t="shared" si="90"/>
        <v>1899.3749999999743</v>
      </c>
      <c r="Q223" s="49">
        <f t="shared" si="104"/>
        <v>0.49113562947495332</v>
      </c>
      <c r="R223" s="49">
        <f t="shared" si="105"/>
        <v>0.48215394612643203</v>
      </c>
      <c r="S223" s="59">
        <f t="shared" si="86"/>
        <v>0.47538483454256519</v>
      </c>
      <c r="T223" s="59">
        <f t="shared" si="87"/>
        <v>0.47568779285857876</v>
      </c>
      <c r="U223" s="59">
        <f t="shared" si="88"/>
        <v>0.42496261919807987</v>
      </c>
      <c r="V223" s="59"/>
      <c r="W223" s="49">
        <f t="shared" si="106"/>
        <v>0.19015393381702608</v>
      </c>
      <c r="X223" s="49">
        <f t="shared" si="107"/>
        <v>0.28523090072553908</v>
      </c>
      <c r="Y223" s="49">
        <f t="shared" si="108"/>
        <v>0.16049122447489586</v>
      </c>
      <c r="Z223" s="49">
        <f t="shared" si="109"/>
        <v>0.31519656838368287</v>
      </c>
      <c r="AA223" s="49">
        <f t="shared" si="110"/>
        <v>6.3744392879711995E-2</v>
      </c>
      <c r="AB223" s="49">
        <f t="shared" si="111"/>
        <v>0.36121822631836786</v>
      </c>
      <c r="AC223" s="80">
        <f t="shared" si="91"/>
        <v>0.85</v>
      </c>
      <c r="AD223" s="80">
        <f t="shared" si="100"/>
        <v>0.51271106723644122</v>
      </c>
      <c r="AE223" s="80">
        <f t="shared" si="101"/>
        <v>0.85</v>
      </c>
      <c r="AF223" s="54">
        <f>(Q223-MAX(Q$2:Q222))/MAX(Q$2:Q222)</f>
        <v>-4.7893706983079418E-2</v>
      </c>
      <c r="AG223" s="54">
        <f>(R223-MAX(R$2:R222))/MAX(R$2:R222)</f>
        <v>-7.062087681095075E-2</v>
      </c>
      <c r="AH223" s="54">
        <f>(S223-MAX(S$2:S222))/MAX(S$2:S222)</f>
        <v>-4.9647233013955086E-2</v>
      </c>
      <c r="AI223" s="54">
        <f>(T223-MAX(T$2:T222))/MAX(T$2:T222)</f>
        <v>-5.2724723699516578E-2</v>
      </c>
      <c r="AJ223" s="54">
        <f>(U223-MAX(U$2:U222))/MAX(U$2:U222)</f>
        <v>-6.192978289438205E-2</v>
      </c>
      <c r="AK223" s="54">
        <f t="shared" si="102"/>
        <v>0.79495101022675219</v>
      </c>
      <c r="AL223" s="71">
        <f t="shared" si="92"/>
        <v>1899.3749999999743</v>
      </c>
      <c r="AM223" s="49">
        <f t="shared" si="93"/>
        <v>0.79495101022675219</v>
      </c>
      <c r="AN223" s="49">
        <f t="shared" si="94"/>
        <v>1.7686340329157482</v>
      </c>
      <c r="AO223" s="49">
        <f t="shared" si="95"/>
        <v>1.3263369305101955</v>
      </c>
      <c r="AP223" s="49">
        <f t="shared" si="96"/>
        <v>1.3913744901736576</v>
      </c>
      <c r="AQ223" s="49">
        <f t="shared" si="97"/>
        <v>1.5956822174972272</v>
      </c>
      <c r="AS223" s="49">
        <f t="shared" si="103"/>
        <v>-0.172951815418521</v>
      </c>
      <c r="AT223" s="49">
        <f t="shared" si="98"/>
        <v>0.20430772732356961</v>
      </c>
      <c r="AU223" s="54">
        <f>(AM223-MAX(AM$3:AM223))/MAX(AM$3:AM223)</f>
        <v>-0.71053607198530677</v>
      </c>
      <c r="AV223" s="54">
        <f>(AN223-MAX(AN$3:AN223))/MAX(AN$3:AN223)</f>
        <v>-0.63289960546831558</v>
      </c>
      <c r="AW223" s="54">
        <f>(AO223-MAX(AO$3:AO223))/MAX(AO$3:AO223)</f>
        <v>-0.66085050909650966</v>
      </c>
      <c r="AX223" s="54">
        <f>(AP223-MAX(AP$3:AP223))/MAX(AP$3:AP223)</f>
        <v>-0.656304217245955</v>
      </c>
      <c r="AY223" s="54">
        <f>(AQ223-MAX(AQ$3:AQ223))/MAX(AQ$3:AQ223)</f>
        <v>-0.64251263334696929</v>
      </c>
    </row>
    <row r="224" spans="1:51">
      <c r="A224" s="49">
        <f>Data!F350</f>
        <v>1899.4583333333076</v>
      </c>
      <c r="B224" s="53">
        <f t="shared" si="89"/>
        <v>0.755</v>
      </c>
      <c r="C224" s="50">
        <f>1/Data!N350</f>
        <v>4.7142922231975581E-2</v>
      </c>
      <c r="D224" s="50">
        <f>Data!H350/100</f>
        <v>3.1208333333333334E-2</v>
      </c>
      <c r="E224">
        <f>Data!K351/Data!K350</f>
        <v>1.0237709708968397</v>
      </c>
      <c r="F224">
        <f>Data!T351/Data!T350</f>
        <v>0.98905786907197335</v>
      </c>
      <c r="G224" s="49">
        <f>Data!E353</f>
        <v>7.6116519010000001</v>
      </c>
      <c r="H224" s="52">
        <v>0</v>
      </c>
      <c r="I224" s="52">
        <v>1</v>
      </c>
      <c r="J224" s="52">
        <v>0.6</v>
      </c>
      <c r="K224" s="54">
        <f t="shared" si="99"/>
        <v>0.66261227030770231</v>
      </c>
      <c r="L224" s="54">
        <f t="shared" si="112"/>
        <v>0.85</v>
      </c>
      <c r="M224" s="53">
        <f t="shared" si="113"/>
        <v>0.85</v>
      </c>
      <c r="N224" s="54" cm="1">
        <f t="array" ref="N224">stock_min(C224,O224)</f>
        <v>0.57698242971298253</v>
      </c>
      <c r="O224" s="54" cm="1">
        <f t="array" ref="O224">stock_max(C224,D224)</f>
        <v>0.85</v>
      </c>
      <c r="P224" s="49">
        <f t="shared" si="90"/>
        <v>1899.4583333333076</v>
      </c>
      <c r="Q224" s="49">
        <f t="shared" si="104"/>
        <v>0.48576155911381957</v>
      </c>
      <c r="R224" s="49">
        <f t="shared" si="105"/>
        <v>0.49361521354759985</v>
      </c>
      <c r="S224" s="59">
        <f t="shared" si="86"/>
        <v>0.48008436074228611</v>
      </c>
      <c r="T224" s="59">
        <f t="shared" si="87"/>
        <v>0.48142420532140739</v>
      </c>
      <c r="U224" s="59">
        <f t="shared" si="88"/>
        <v>0.43285162765048446</v>
      </c>
      <c r="V224" s="59"/>
      <c r="W224" s="49">
        <f t="shared" si="106"/>
        <v>0.19203374429691444</v>
      </c>
      <c r="X224" s="49">
        <f t="shared" si="107"/>
        <v>0.28805061644537167</v>
      </c>
      <c r="Y224" s="49">
        <f t="shared" si="108"/>
        <v>0.16242661965230823</v>
      </c>
      <c r="Z224" s="49">
        <f t="shared" si="109"/>
        <v>0.31899758566909919</v>
      </c>
      <c r="AA224" s="49">
        <f t="shared" si="110"/>
        <v>6.4927744147572672E-2</v>
      </c>
      <c r="AB224" s="49">
        <f t="shared" si="111"/>
        <v>0.36792388350291177</v>
      </c>
      <c r="AC224" s="80">
        <f t="shared" si="91"/>
        <v>0.85</v>
      </c>
      <c r="AD224" s="80">
        <f t="shared" si="100"/>
        <v>0.57698242971298253</v>
      </c>
      <c r="AE224" s="80">
        <f t="shared" si="101"/>
        <v>0.85</v>
      </c>
      <c r="AF224" s="54">
        <f>(Q224-MAX(Q$2:Q223))/MAX(Q$2:Q223)</f>
        <v>-5.8311778698668708E-2</v>
      </c>
      <c r="AG224" s="54">
        <f>(R224-MAX(R$2:R223))/MAX(R$2:R223)</f>
        <v>-4.8528632721493485E-2</v>
      </c>
      <c r="AH224" s="54">
        <f>(S224-MAX(S$2:S223))/MAX(S$2:S223)</f>
        <v>-4.0252301996170824E-2</v>
      </c>
      <c r="AI224" s="54">
        <f>(T224-MAX(T$2:T223))/MAX(T$2:T223)</f>
        <v>-4.1301345209930153E-2</v>
      </c>
      <c r="AJ224" s="54">
        <f>(U224-MAX(U$2:U223))/MAX(U$2:U223)</f>
        <v>-4.4515442109161606E-2</v>
      </c>
      <c r="AK224" s="54">
        <f t="shared" si="102"/>
        <v>0.78128844287514609</v>
      </c>
      <c r="AL224" s="71">
        <f t="shared" si="92"/>
        <v>1899.4583333333076</v>
      </c>
      <c r="AM224" s="49">
        <f t="shared" si="93"/>
        <v>0.78128844287514609</v>
      </c>
      <c r="AN224" s="49">
        <f t="shared" si="94"/>
        <v>1.7408809017990579</v>
      </c>
      <c r="AO224" s="49">
        <f t="shared" si="95"/>
        <v>1.3047475519545826</v>
      </c>
      <c r="AP224" s="49">
        <f t="shared" si="96"/>
        <v>1.368855481936698</v>
      </c>
      <c r="AQ224" s="49">
        <f t="shared" si="97"/>
        <v>1.5702955922493735</v>
      </c>
      <c r="AS224" s="49">
        <f t="shared" si="103"/>
        <v>-0.17058530954968432</v>
      </c>
      <c r="AT224" s="49">
        <f t="shared" si="98"/>
        <v>0.2014401103126755</v>
      </c>
      <c r="AU224" s="54">
        <f>(AM224-MAX(AM$3:AM224))/MAX(AM$3:AM224)</f>
        <v>-0.71551099542270591</v>
      </c>
      <c r="AV224" s="54">
        <f>(AN224-MAX(AN$3:AN224))/MAX(AN$3:AN224)</f>
        <v>-0.638660087960915</v>
      </c>
      <c r="AW224" s="54">
        <f>(AO224-MAX(AO$3:AO224))/MAX(AO$3:AO224)</f>
        <v>-0.66637099682298984</v>
      </c>
      <c r="AX224" s="54">
        <f>(AP224-MAX(AP$3:AP224))/MAX(AP$3:AP224)</f>
        <v>-0.66186683767453613</v>
      </c>
      <c r="AY224" s="54">
        <f>(AQ224-MAX(AQ$3:AQ224))/MAX(AQ$3:AQ224)</f>
        <v>-0.64820010526872629</v>
      </c>
    </row>
    <row r="225" spans="1:51">
      <c r="A225" s="49">
        <f>Data!F351</f>
        <v>1899.5416666666408</v>
      </c>
      <c r="B225" s="53">
        <f t="shared" si="89"/>
        <v>0.76900000000000002</v>
      </c>
      <c r="C225" s="50">
        <f>1/Data!N351</f>
        <v>4.6379122463908316E-2</v>
      </c>
      <c r="D225" s="50">
        <f>Data!H351/100</f>
        <v>3.125E-2</v>
      </c>
      <c r="E225">
        <f>Data!K352/Data!K351</f>
        <v>1.0148676775245606</v>
      </c>
      <c r="F225">
        <f>Data!T352/Data!T351</f>
        <v>0.98923373668742087</v>
      </c>
      <c r="G225" s="49">
        <f>Data!E354</f>
        <v>7.7067928930000003</v>
      </c>
      <c r="H225" s="52">
        <v>0</v>
      </c>
      <c r="I225" s="52">
        <v>1</v>
      </c>
      <c r="J225" s="52">
        <v>0.6</v>
      </c>
      <c r="K225" s="54">
        <f t="shared" si="99"/>
        <v>0.66261227030770231</v>
      </c>
      <c r="L225" s="54">
        <f t="shared" si="112"/>
        <v>0.85</v>
      </c>
      <c r="M225" s="53">
        <f t="shared" si="113"/>
        <v>0.85</v>
      </c>
      <c r="N225" s="54" cm="1">
        <f t="array" ref="N225">stock_min(C225,O225)</f>
        <v>0.55081719306794164</v>
      </c>
      <c r="O225" s="54" cm="1">
        <f t="array" ref="O225">stock_max(C225,D225)</f>
        <v>0.85</v>
      </c>
      <c r="P225" s="49">
        <f t="shared" si="90"/>
        <v>1899.5416666666408</v>
      </c>
      <c r="Q225" s="49">
        <f t="shared" si="104"/>
        <v>0.48053172226127122</v>
      </c>
      <c r="R225" s="49">
        <f t="shared" si="105"/>
        <v>0.50095412536384265</v>
      </c>
      <c r="S225" s="59">
        <f t="shared" si="86"/>
        <v>0.48229951856234571</v>
      </c>
      <c r="T225" s="59">
        <f t="shared" si="87"/>
        <v>0.4844182308001001</v>
      </c>
      <c r="U225" s="59">
        <f t="shared" si="88"/>
        <v>0.43762277211420525</v>
      </c>
      <c r="V225" s="59"/>
      <c r="W225" s="49">
        <f t="shared" si="106"/>
        <v>0.19291980742493831</v>
      </c>
      <c r="X225" s="49">
        <f t="shared" si="107"/>
        <v>0.2893797111374074</v>
      </c>
      <c r="Y225" s="49">
        <f t="shared" si="108"/>
        <v>0.16343676711120525</v>
      </c>
      <c r="Z225" s="49">
        <f t="shared" si="109"/>
        <v>0.32098146368889485</v>
      </c>
      <c r="AA225" s="49">
        <f t="shared" si="110"/>
        <v>6.5643415817130804E-2</v>
      </c>
      <c r="AB225" s="49">
        <f t="shared" si="111"/>
        <v>0.37197935629707446</v>
      </c>
      <c r="AC225" s="80">
        <f t="shared" si="91"/>
        <v>0.85</v>
      </c>
      <c r="AD225" s="80">
        <f t="shared" si="100"/>
        <v>0.55081719306794164</v>
      </c>
      <c r="AE225" s="80">
        <f t="shared" si="101"/>
        <v>0.85</v>
      </c>
      <c r="AF225" s="54">
        <f>(Q225-MAX(Q$2:Q224))/MAX(Q$2:Q224)</f>
        <v>-6.8450242047553123E-2</v>
      </c>
      <c r="AG225" s="54">
        <f>(R225-MAX(R$2:R224))/MAX(R$2:R224)</f>
        <v>-3.4382463258943952E-2</v>
      </c>
      <c r="AH225" s="54">
        <f>(S225-MAX(S$2:S224))/MAX(S$2:S224)</f>
        <v>-3.5823929000995014E-2</v>
      </c>
      <c r="AI225" s="54">
        <f>(T225-MAX(T$2:T224))/MAX(T$2:T224)</f>
        <v>-3.5339102000921614E-2</v>
      </c>
      <c r="AJ225" s="54">
        <f>(U225-MAX(U$2:U224))/MAX(U$2:U224)</f>
        <v>-3.3983531016909353E-2</v>
      </c>
      <c r="AK225" s="54">
        <f t="shared" si="102"/>
        <v>0.77707031937749937</v>
      </c>
      <c r="AL225" s="71">
        <f t="shared" si="92"/>
        <v>1899.5416666666408</v>
      </c>
      <c r="AM225" s="49">
        <f t="shared" si="93"/>
        <v>0.77707031937749937</v>
      </c>
      <c r="AN225" s="49">
        <f t="shared" si="94"/>
        <v>1.5808470347057511</v>
      </c>
      <c r="AO225" s="49">
        <f t="shared" si="95"/>
        <v>1.2292736085860347</v>
      </c>
      <c r="AP225" s="49">
        <f t="shared" si="96"/>
        <v>1.2823078773143994</v>
      </c>
      <c r="AQ225" s="49">
        <f t="shared" si="97"/>
        <v>1.445885055031161</v>
      </c>
      <c r="AS225" s="49">
        <f t="shared" si="103"/>
        <v>-0.13496197967459</v>
      </c>
      <c r="AT225" s="49">
        <f t="shared" si="98"/>
        <v>0.16357717771676161</v>
      </c>
      <c r="AU225" s="54">
        <f>(AM225-MAX(AM$3:AM225))/MAX(AM$3:AM225)</f>
        <v>-0.71704693233048045</v>
      </c>
      <c r="AV225" s="54">
        <f>(AN225-MAX(AN$3:AN225))/MAX(AN$3:AN225)</f>
        <v>-0.67187696304927458</v>
      </c>
      <c r="AW225" s="54">
        <f>(AO225-MAX(AO$3:AO225))/MAX(AO$3:AO225)</f>
        <v>-0.6856699765023655</v>
      </c>
      <c r="AX225" s="54">
        <f>(AP225-MAX(AP$3:AP225))/MAX(AP$3:AP225)</f>
        <v>-0.68324573093887642</v>
      </c>
      <c r="AY225" s="54">
        <f>(AQ225-MAX(AQ$3:AQ225))/MAX(AQ$3:AQ225)</f>
        <v>-0.67607231869965967</v>
      </c>
    </row>
    <row r="226" spans="1:51">
      <c r="A226" s="49">
        <f>Data!F352</f>
        <v>1899.6249999999741</v>
      </c>
      <c r="B226" s="53">
        <f t="shared" si="89"/>
        <v>0.77600000000000002</v>
      </c>
      <c r="C226" s="50">
        <f>1/Data!N352</f>
        <v>4.6027297908481125E-2</v>
      </c>
      <c r="D226" s="50">
        <f>Data!H352/100</f>
        <v>3.1291666666666669E-2</v>
      </c>
      <c r="E226">
        <f>Data!K353/Data!K352</f>
        <v>0.95462210555735083</v>
      </c>
      <c r="F226">
        <f>Data!T353/Data!T352</f>
        <v>0.96466809468786008</v>
      </c>
      <c r="G226" s="49">
        <f>Data!E355</f>
        <v>7.8019419829999999</v>
      </c>
      <c r="H226" s="52">
        <v>0</v>
      </c>
      <c r="I226" s="52">
        <v>1</v>
      </c>
      <c r="J226" s="52">
        <v>0.6</v>
      </c>
      <c r="K226" s="54">
        <f t="shared" si="99"/>
        <v>0.66261227030770231</v>
      </c>
      <c r="L226" s="54">
        <f t="shared" si="112"/>
        <v>0.85</v>
      </c>
      <c r="M226" s="53">
        <f t="shared" si="113"/>
        <v>0.85</v>
      </c>
      <c r="N226" s="54" cm="1">
        <f t="array" ref="N226">stock_min(C226,O226)</f>
        <v>0.53876485535437724</v>
      </c>
      <c r="O226" s="54" cm="1">
        <f t="array" ref="O226">stock_max(C226,D226)</f>
        <v>0.85</v>
      </c>
      <c r="P226" s="49">
        <f t="shared" si="90"/>
        <v>1899.6249999999741</v>
      </c>
      <c r="Q226" s="49">
        <f t="shared" si="104"/>
        <v>0.46355362095085645</v>
      </c>
      <c r="R226" s="49">
        <f t="shared" si="105"/>
        <v>0.47822188194247256</v>
      </c>
      <c r="S226" s="59">
        <f t="shared" si="86"/>
        <v>0.46235185220773389</v>
      </c>
      <c r="T226" s="59">
        <f t="shared" si="87"/>
        <v>0.46407823544268301</v>
      </c>
      <c r="U226" s="59">
        <f t="shared" si="88"/>
        <v>0.41842382519729582</v>
      </c>
      <c r="V226" s="59"/>
      <c r="W226" s="49">
        <f t="shared" si="106"/>
        <v>0.18494074088309356</v>
      </c>
      <c r="X226" s="49">
        <f t="shared" si="107"/>
        <v>0.2774111113246403</v>
      </c>
      <c r="Y226" s="49">
        <f t="shared" si="108"/>
        <v>0.15657430225561442</v>
      </c>
      <c r="Z226" s="49">
        <f t="shared" si="109"/>
        <v>0.30750393318706859</v>
      </c>
      <c r="AA226" s="49">
        <f t="shared" si="110"/>
        <v>6.2763573779594378E-2</v>
      </c>
      <c r="AB226" s="49">
        <f t="shared" si="111"/>
        <v>0.35566025141770141</v>
      </c>
      <c r="AC226" s="80">
        <f t="shared" si="91"/>
        <v>0.84999999999999987</v>
      </c>
      <c r="AD226" s="80">
        <f t="shared" si="100"/>
        <v>0.53876485535437724</v>
      </c>
      <c r="AE226" s="80">
        <f t="shared" si="101"/>
        <v>0.85</v>
      </c>
      <c r="AF226" s="54">
        <f>(Q226-MAX(Q$2:Q225))/MAX(Q$2:Q225)</f>
        <v>-0.10136366988907587</v>
      </c>
      <c r="AG226" s="54">
        <f>(R226-MAX(R$2:R225))/MAX(R$2:R225)</f>
        <v>-7.8200153913150494E-2</v>
      </c>
      <c r="AH226" s="54">
        <f>(S226-MAX(S$2:S225))/MAX(S$2:S225)</f>
        <v>-7.5701768043254916E-2</v>
      </c>
      <c r="AI226" s="54">
        <f>(T226-MAX(T$2:T225))/MAX(T$2:T225)</f>
        <v>-7.5843767059408942E-2</v>
      </c>
      <c r="AJ226" s="54">
        <f>(U226-MAX(U$2:U225))/MAX(U$2:U225)</f>
        <v>-7.6363635734189958E-2</v>
      </c>
      <c r="AK226" s="54">
        <f t="shared" si="102"/>
        <v>0.80172255003560844</v>
      </c>
      <c r="AL226" s="71">
        <f t="shared" si="92"/>
        <v>1899.6249999999741</v>
      </c>
      <c r="AM226" s="49">
        <f t="shared" si="93"/>
        <v>0.80172255003560844</v>
      </c>
      <c r="AN226" s="49">
        <f t="shared" si="94"/>
        <v>1.6810338589970688</v>
      </c>
      <c r="AO226" s="49">
        <f t="shared" si="95"/>
        <v>1.2915184593512421</v>
      </c>
      <c r="AP226" s="49">
        <f t="shared" si="96"/>
        <v>1.3497862623940349</v>
      </c>
      <c r="AQ226" s="49">
        <f t="shared" si="97"/>
        <v>1.5305927842618443</v>
      </c>
      <c r="AS226" s="49">
        <f t="shared" si="103"/>
        <v>-0.1504410747352245</v>
      </c>
      <c r="AT226" s="49">
        <f t="shared" si="98"/>
        <v>0.18080652186780943</v>
      </c>
      <c r="AU226" s="54">
        <f>(AM226-MAX(AM$3:AM226))/MAX(AM$3:AM226)</f>
        <v>-0.708070364681884</v>
      </c>
      <c r="AV226" s="54">
        <f>(AN226-MAX(AN$3:AN226))/MAX(AN$3:AN226)</f>
        <v>-0.65108203202355719</v>
      </c>
      <c r="AW226" s="54">
        <f>(AO226-MAX(AO$3:AO226))/MAX(AO$3:AO226)</f>
        <v>-0.66975372704660807</v>
      </c>
      <c r="AX226" s="54">
        <f>(AP226-MAX(AP$3:AP226))/MAX(AP$3:AP226)</f>
        <v>-0.66657729512758768</v>
      </c>
      <c r="AY226" s="54">
        <f>(AQ226-MAX(AQ$3:AQ226))/MAX(AQ$3:AQ226)</f>
        <v>-0.65709489153666778</v>
      </c>
    </row>
    <row r="227" spans="1:51">
      <c r="A227" s="49">
        <f>Data!F353</f>
        <v>1899.7083333333073</v>
      </c>
      <c r="B227" s="53">
        <f t="shared" si="89"/>
        <v>0.73199999999999998</v>
      </c>
      <c r="C227" s="50">
        <f>1/Data!N353</f>
        <v>4.856457559087464E-2</v>
      </c>
      <c r="D227" s="50">
        <f>Data!H353/100</f>
        <v>3.1333333333333338E-2</v>
      </c>
      <c r="E227">
        <f>Data!K354/Data!K353</f>
        <v>0.98569485430730486</v>
      </c>
      <c r="F227">
        <f>Data!T354/Data!T353</f>
        <v>0.98988347499168228</v>
      </c>
      <c r="G227" s="49">
        <f>Data!E356</f>
        <v>7.8970910740000004</v>
      </c>
      <c r="H227" s="52">
        <v>0</v>
      </c>
      <c r="I227" s="52">
        <v>1</v>
      </c>
      <c r="J227" s="52">
        <v>0.6</v>
      </c>
      <c r="K227" s="54">
        <f t="shared" si="99"/>
        <v>0.66261227030770231</v>
      </c>
      <c r="L227" s="54">
        <f t="shared" si="112"/>
        <v>0.84999999999999987</v>
      </c>
      <c r="M227" s="53">
        <f t="shared" si="113"/>
        <v>0.85</v>
      </c>
      <c r="N227" s="54" cm="1">
        <f t="array" ref="N227">stock_min(C227,O227)</f>
        <v>0.62568353976560487</v>
      </c>
      <c r="O227" s="54" cm="1">
        <f t="array" ref="O227">stock_max(C227,D227)</f>
        <v>0.85</v>
      </c>
      <c r="P227" s="49">
        <f t="shared" si="90"/>
        <v>1899.7083333333073</v>
      </c>
      <c r="Q227" s="49">
        <f t="shared" si="104"/>
        <v>0.45886406915181088</v>
      </c>
      <c r="R227" s="49">
        <f t="shared" si="105"/>
        <v>0.47138084824785065</v>
      </c>
      <c r="S227" s="59">
        <f t="shared" si="86"/>
        <v>0.45651248821326185</v>
      </c>
      <c r="T227" s="59">
        <f t="shared" si="87"/>
        <v>0.45809535903293641</v>
      </c>
      <c r="U227" s="59">
        <f t="shared" si="88"/>
        <v>0.41270110421991235</v>
      </c>
      <c r="V227" s="59"/>
      <c r="W227" s="49">
        <f t="shared" si="106"/>
        <v>0.18260499528530474</v>
      </c>
      <c r="X227" s="49">
        <f t="shared" si="107"/>
        <v>0.27390749292795707</v>
      </c>
      <c r="Y227" s="49">
        <f t="shared" si="108"/>
        <v>0.15455575316670042</v>
      </c>
      <c r="Z227" s="49">
        <f t="shared" si="109"/>
        <v>0.30353960586623602</v>
      </c>
      <c r="AA227" s="49">
        <f t="shared" si="110"/>
        <v>6.1905165632986862E-2</v>
      </c>
      <c r="AB227" s="49">
        <f t="shared" si="111"/>
        <v>0.35079593858692548</v>
      </c>
      <c r="AC227" s="80">
        <f t="shared" si="91"/>
        <v>0.85</v>
      </c>
      <c r="AD227" s="80">
        <f t="shared" si="100"/>
        <v>0.62568353976560487</v>
      </c>
      <c r="AE227" s="80">
        <f t="shared" si="101"/>
        <v>0.85</v>
      </c>
      <c r="AF227" s="54">
        <f>(Q227-MAX(Q$2:Q226))/MAX(Q$2:Q226)</f>
        <v>-0.11045474679602589</v>
      </c>
      <c r="AG227" s="54">
        <f>(R227-MAX(R$2:R226))/MAX(R$2:R226)</f>
        <v>-9.1386635010926809E-2</v>
      </c>
      <c r="AH227" s="54">
        <f>(S227-MAX(S$2:S226))/MAX(S$2:S226)</f>
        <v>-8.7375375037733627E-2</v>
      </c>
      <c r="AI227" s="54">
        <f>(T227-MAX(T$2:T226))/MAX(T$2:T226)</f>
        <v>-8.775794898545064E-2</v>
      </c>
      <c r="AJ227" s="54">
        <f>(U227-MAX(U$2:U226))/MAX(U$2:U226)</f>
        <v>-8.8996074135052575E-2</v>
      </c>
      <c r="AK227" s="54">
        <f t="shared" si="102"/>
        <v>0.79723516256145754</v>
      </c>
      <c r="AL227" s="71">
        <f t="shared" si="92"/>
        <v>1899.7083333333073</v>
      </c>
      <c r="AM227" s="49">
        <f t="shared" si="93"/>
        <v>0.79723516256145754</v>
      </c>
      <c r="AN227" s="49">
        <f t="shared" si="94"/>
        <v>1.7711153565468361</v>
      </c>
      <c r="AO227" s="49">
        <f t="shared" si="95"/>
        <v>1.3300742208450202</v>
      </c>
      <c r="AP227" s="49">
        <f t="shared" si="96"/>
        <v>1.3950888879499588</v>
      </c>
      <c r="AQ227" s="49">
        <f t="shared" si="97"/>
        <v>1.5989755293130987</v>
      </c>
      <c r="AS227" s="49">
        <f t="shared" si="103"/>
        <v>-0.17213982723373733</v>
      </c>
      <c r="AT227" s="49">
        <f t="shared" si="98"/>
        <v>0.20388664136313994</v>
      </c>
      <c r="AU227" s="54">
        <f>(AM227-MAX(AM$3:AM227))/MAX(AM$3:AM227)</f>
        <v>-0.70970434814511796</v>
      </c>
      <c r="AV227" s="54">
        <f>(AN227-MAX(AN$3:AN227))/MAX(AN$3:AN227)</f>
        <v>-0.63238457812688675</v>
      </c>
      <c r="AW227" s="54">
        <f>(AO227-MAX(AO$3:AO227))/MAX(AO$3:AO227)</f>
        <v>-0.65989486948092058</v>
      </c>
      <c r="AX227" s="54">
        <f>(AP227-MAX(AP$3:AP227))/MAX(AP$3:AP227)</f>
        <v>-0.65538669082858736</v>
      </c>
      <c r="AY227" s="54">
        <f>(AQ227-MAX(AQ$3:AQ227))/MAX(AQ$3:AQ227)</f>
        <v>-0.6417748189151774</v>
      </c>
    </row>
    <row r="228" spans="1:51">
      <c r="A228" s="49">
        <f>Data!F354</f>
        <v>1899.7916666666406</v>
      </c>
      <c r="B228" s="53">
        <f t="shared" si="89"/>
        <v>0.70900000000000007</v>
      </c>
      <c r="C228" s="50">
        <f>1/Data!N354</f>
        <v>4.961864730044304E-2</v>
      </c>
      <c r="D228" s="50">
        <f>Data!H354/100</f>
        <v>3.1375E-2</v>
      </c>
      <c r="E228">
        <f>Data!K355/Data!K354</f>
        <v>1.0092172515086684</v>
      </c>
      <c r="F228">
        <f>Data!T355/Data!T354</f>
        <v>0.99003682860794184</v>
      </c>
      <c r="G228" s="49">
        <f>Data!E357</f>
        <v>7.8970910740000004</v>
      </c>
      <c r="H228" s="52">
        <v>0</v>
      </c>
      <c r="I228" s="52">
        <v>1</v>
      </c>
      <c r="J228" s="52">
        <v>0.6</v>
      </c>
      <c r="K228" s="54">
        <f t="shared" si="99"/>
        <v>0.66261227030770231</v>
      </c>
      <c r="L228" s="54">
        <f t="shared" si="112"/>
        <v>0.85</v>
      </c>
      <c r="M228" s="53">
        <f t="shared" si="113"/>
        <v>0.85</v>
      </c>
      <c r="N228" s="54" cm="1">
        <f t="array" ref="N228">stock_min(C228,O228)</f>
        <v>0.66179252653773923</v>
      </c>
      <c r="O228" s="54" cm="1">
        <f t="array" ref="O228">stock_max(C228,D228)</f>
        <v>0.85</v>
      </c>
      <c r="P228" s="49">
        <f t="shared" si="90"/>
        <v>1899.7916666666406</v>
      </c>
      <c r="Q228" s="49">
        <f t="shared" si="104"/>
        <v>0.45429232778519418</v>
      </c>
      <c r="R228" s="49">
        <f t="shared" si="105"/>
        <v>0.47572568408252053</v>
      </c>
      <c r="S228" s="59">
        <f t="shared" si="86"/>
        <v>0.45721783760061419</v>
      </c>
      <c r="T228" s="59">
        <f t="shared" si="87"/>
        <v>0.45935329446461914</v>
      </c>
      <c r="U228" s="59">
        <f t="shared" si="88"/>
        <v>0.41531770683883223</v>
      </c>
      <c r="V228" s="59"/>
      <c r="W228" s="49">
        <f t="shared" si="106"/>
        <v>0.18288713504024567</v>
      </c>
      <c r="X228" s="49">
        <f t="shared" si="107"/>
        <v>0.27433070256036851</v>
      </c>
      <c r="Y228" s="49">
        <f t="shared" si="108"/>
        <v>0.15498016514609536</v>
      </c>
      <c r="Z228" s="49">
        <f t="shared" si="109"/>
        <v>0.30437312931852378</v>
      </c>
      <c r="AA228" s="49">
        <f t="shared" si="110"/>
        <v>6.2297656025824842E-2</v>
      </c>
      <c r="AB228" s="49">
        <f t="shared" si="111"/>
        <v>0.35302005081300741</v>
      </c>
      <c r="AC228" s="80">
        <f t="shared" si="91"/>
        <v>0.85000000000000009</v>
      </c>
      <c r="AD228" s="80">
        <f t="shared" si="100"/>
        <v>0.66179252653773923</v>
      </c>
      <c r="AE228" s="80">
        <f t="shared" si="101"/>
        <v>0.85</v>
      </c>
      <c r="AF228" s="54">
        <f>(Q228-MAX(Q$2:Q227))/MAX(Q$2:Q227)</f>
        <v>-0.11931743861468881</v>
      </c>
      <c r="AG228" s="54">
        <f>(R228-MAX(R$2:R227))/MAX(R$2:R227)</f>
        <v>-8.3011717101685034E-2</v>
      </c>
      <c r="AH228" s="54">
        <f>(S228-MAX(S$2:S227))/MAX(S$2:S227)</f>
        <v>-8.5965294839009526E-2</v>
      </c>
      <c r="AI228" s="54">
        <f>(T228-MAX(T$2:T227))/MAX(T$2:T227)</f>
        <v>-8.5252921209869922E-2</v>
      </c>
      <c r="AJ228" s="54">
        <f>(U228-MAX(U$2:U227))/MAX(U$2:U227)</f>
        <v>-8.3220137909317843E-2</v>
      </c>
      <c r="AK228" s="54">
        <f t="shared" si="102"/>
        <v>0.78861220054736902</v>
      </c>
      <c r="AL228" s="71">
        <f t="shared" si="92"/>
        <v>1899.7916666666406</v>
      </c>
      <c r="AM228" s="49">
        <f t="shared" si="93"/>
        <v>0.78861220054736902</v>
      </c>
      <c r="AN228" s="49">
        <f t="shared" si="94"/>
        <v>1.6742861805871774</v>
      </c>
      <c r="AO228" s="49">
        <f t="shared" si="95"/>
        <v>1.2804215131566441</v>
      </c>
      <c r="AP228" s="49">
        <f t="shared" si="96"/>
        <v>1.3391979723795249</v>
      </c>
      <c r="AQ228" s="49">
        <f t="shared" si="97"/>
        <v>1.5219055668322059</v>
      </c>
      <c r="AS228" s="49">
        <f t="shared" si="103"/>
        <v>-0.15238061375497147</v>
      </c>
      <c r="AT228" s="49">
        <f t="shared" si="98"/>
        <v>0.18270759445268103</v>
      </c>
      <c r="AU228" s="54">
        <f>(AM228-MAX(AM$3:AM228))/MAX(AM$3:AM228)</f>
        <v>-0.71284421012857224</v>
      </c>
      <c r="AV228" s="54">
        <f>(AN228-MAX(AN$3:AN228))/MAX(AN$3:AN228)</f>
        <v>-0.65248259051126212</v>
      </c>
      <c r="AW228" s="54">
        <f>(AO228-MAX(AO$3:AO228))/MAX(AO$3:AO228)</f>
        <v>-0.67259125917431095</v>
      </c>
      <c r="AX228" s="54">
        <f>(AP228-MAX(AP$3:AP228))/MAX(AP$3:AP228)</f>
        <v>-0.66919280277866566</v>
      </c>
      <c r="AY228" s="54">
        <f>(AQ228-MAX(AQ$3:AQ228))/MAX(AQ$3:AQ228)</f>
        <v>-0.65904112522180269</v>
      </c>
    </row>
    <row r="229" spans="1:51">
      <c r="A229" s="49">
        <f>Data!F355</f>
        <v>1899.8749999999739</v>
      </c>
      <c r="B229" s="53">
        <f t="shared" si="89"/>
        <v>0.71</v>
      </c>
      <c r="C229" s="50">
        <f>1/Data!N355</f>
        <v>4.9513633713734344E-2</v>
      </c>
      <c r="D229" s="50">
        <f>Data!H355/100</f>
        <v>3.1416666666666669E-2</v>
      </c>
      <c r="E229">
        <f>Data!K356/Data!K355</f>
        <v>0.92333690789298928</v>
      </c>
      <c r="F229">
        <f>Data!T356/Data!T355</f>
        <v>0.9901875997900067</v>
      </c>
      <c r="G229" s="49">
        <f>Data!E358</f>
        <v>7.9922320659999997</v>
      </c>
      <c r="H229" s="52">
        <v>0</v>
      </c>
      <c r="I229" s="52">
        <v>1</v>
      </c>
      <c r="J229" s="52">
        <v>0.6</v>
      </c>
      <c r="K229" s="54">
        <f t="shared" si="99"/>
        <v>0.66261227030770231</v>
      </c>
      <c r="L229" s="54">
        <f t="shared" si="112"/>
        <v>0.85</v>
      </c>
      <c r="M229" s="53">
        <f t="shared" si="113"/>
        <v>0.85</v>
      </c>
      <c r="N229" s="54" cm="1">
        <f t="array" ref="N229">stock_min(C229,O229)</f>
        <v>0.65819511074625447</v>
      </c>
      <c r="O229" s="54" cm="1">
        <f t="array" ref="O229">stock_max(C229,D229)</f>
        <v>0.85</v>
      </c>
      <c r="P229" s="49">
        <f t="shared" si="90"/>
        <v>1899.8749999999739</v>
      </c>
      <c r="Q229" s="49">
        <f t="shared" si="104"/>
        <v>0.44983462965263638</v>
      </c>
      <c r="R229" s="49">
        <f t="shared" si="105"/>
        <v>0.43925508214603159</v>
      </c>
      <c r="S229" s="59">
        <f t="shared" si="86"/>
        <v>0.43439223592017373</v>
      </c>
      <c r="T229" s="59">
        <f t="shared" si="87"/>
        <v>0.43449838181174971</v>
      </c>
      <c r="U229" s="59">
        <f t="shared" si="88"/>
        <v>0.38764280863466316</v>
      </c>
      <c r="V229" s="59"/>
      <c r="W229" s="49">
        <f t="shared" si="106"/>
        <v>0.17375689436806951</v>
      </c>
      <c r="X229" s="49">
        <f t="shared" si="107"/>
        <v>0.26063534155210422</v>
      </c>
      <c r="Y229" s="49">
        <f t="shared" si="108"/>
        <v>0.14659442259444336</v>
      </c>
      <c r="Z229" s="49">
        <f t="shared" si="109"/>
        <v>0.28790395921730633</v>
      </c>
      <c r="AA229" s="49">
        <f t="shared" si="110"/>
        <v>5.814642129519948E-2</v>
      </c>
      <c r="AB229" s="49">
        <f t="shared" si="111"/>
        <v>0.32949638733946368</v>
      </c>
      <c r="AC229" s="80">
        <f t="shared" si="91"/>
        <v>0.85</v>
      </c>
      <c r="AD229" s="80">
        <f t="shared" si="100"/>
        <v>0.65819511074625447</v>
      </c>
      <c r="AE229" s="80">
        <f t="shared" si="101"/>
        <v>0.85</v>
      </c>
      <c r="AF229" s="54">
        <f>(Q229-MAX(Q$2:Q228))/MAX(Q$2:Q228)</f>
        <v>-0.12795904836496352</v>
      </c>
      <c r="AG229" s="54">
        <f>(R229-MAX(R$2:R228))/MAX(R$2:R228)</f>
        <v>-0.15331087429456811</v>
      </c>
      <c r="AH229" s="54">
        <f>(S229-MAX(S$2:S228))/MAX(S$2:S228)</f>
        <v>-0.13159648064661147</v>
      </c>
      <c r="AI229" s="54">
        <f>(T229-MAX(T$2:T228))/MAX(T$2:T228)</f>
        <v>-0.13474850340504094</v>
      </c>
      <c r="AJ229" s="54">
        <f>(U229-MAX(U$2:U228))/MAX(U$2:U228)</f>
        <v>-0.14431021170392622</v>
      </c>
      <c r="AK229" s="54">
        <f t="shared" si="102"/>
        <v>0.78035826348248605</v>
      </c>
      <c r="AL229" s="71">
        <f t="shared" si="92"/>
        <v>1899.8749999999739</v>
      </c>
      <c r="AM229" s="49">
        <f t="shared" si="93"/>
        <v>0.78035826348248605</v>
      </c>
      <c r="AN229" s="49">
        <f t="shared" si="94"/>
        <v>1.7313059931086285</v>
      </c>
      <c r="AO229" s="49">
        <f t="shared" si="95"/>
        <v>1.3002620147871828</v>
      </c>
      <c r="AP229" s="49">
        <f t="shared" si="96"/>
        <v>1.3637472957321453</v>
      </c>
      <c r="AQ229" s="49">
        <f t="shared" si="97"/>
        <v>1.5629532213921027</v>
      </c>
      <c r="AS229" s="49">
        <f t="shared" si="103"/>
        <v>-0.16835277171652585</v>
      </c>
      <c r="AT229" s="49">
        <f t="shared" si="98"/>
        <v>0.19920592565995743</v>
      </c>
      <c r="AU229" s="54">
        <f>(AM229-MAX(AM$3:AM229))/MAX(AM$3:AM229)</f>
        <v>-0.71584969979227564</v>
      </c>
      <c r="AV229" s="54">
        <f>(AN229-MAX(AN$3:AN229))/MAX(AN$3:AN229)</f>
        <v>-0.6406474707051375</v>
      </c>
      <c r="AW229" s="54">
        <f>(AO229-MAX(AO$3:AO229))/MAX(AO$3:AO229)</f>
        <v>-0.66751796605211844</v>
      </c>
      <c r="AX229" s="54">
        <f>(AP229-MAX(AP$3:AP229))/MAX(AP$3:AP229)</f>
        <v>-0.66312865616296335</v>
      </c>
      <c r="AY229" s="54">
        <f>(AQ229-MAX(AQ$3:AQ229))/MAX(AQ$3:AQ229)</f>
        <v>-0.6498450473467754</v>
      </c>
    </row>
    <row r="230" spans="1:51">
      <c r="A230" s="49">
        <f>Data!F356</f>
        <v>1899.9583333333071</v>
      </c>
      <c r="B230" s="53">
        <f t="shared" si="89"/>
        <v>0.63800000000000001</v>
      </c>
      <c r="C230" s="50">
        <f>1/Data!N356</f>
        <v>5.4017119064622886E-2</v>
      </c>
      <c r="D230" s="50">
        <f>Data!H356/100</f>
        <v>3.1458333333333331E-2</v>
      </c>
      <c r="E230">
        <f>Data!K357/Data!K356</f>
        <v>1.016299833887043</v>
      </c>
      <c r="F230">
        <f>Data!T357/Data!T356</f>
        <v>1.0022670391774313</v>
      </c>
      <c r="G230" s="49">
        <f>Data!E359</f>
        <v>7.9922320659999997</v>
      </c>
      <c r="H230" s="52">
        <v>0</v>
      </c>
      <c r="I230" s="52">
        <v>1</v>
      </c>
      <c r="J230" s="52">
        <v>0.6</v>
      </c>
      <c r="K230" s="54">
        <f t="shared" si="99"/>
        <v>0.66261227030770231</v>
      </c>
      <c r="L230" s="54">
        <f t="shared" si="112"/>
        <v>0.85</v>
      </c>
      <c r="M230" s="53">
        <f t="shared" si="113"/>
        <v>0.85</v>
      </c>
      <c r="N230" s="54" cm="1">
        <f t="array" ref="N230">stock_min(C230,O230)</f>
        <v>0.81246952252258386</v>
      </c>
      <c r="O230" s="54" cm="1">
        <f t="array" ref="O230">stock_max(C230,D230)</f>
        <v>0.85</v>
      </c>
      <c r="P230" s="49">
        <f t="shared" si="90"/>
        <v>1899.9583333333071</v>
      </c>
      <c r="Q230" s="49">
        <f t="shared" si="104"/>
        <v>0.4508544223814242</v>
      </c>
      <c r="R230" s="49">
        <f t="shared" si="105"/>
        <v>0.44641486701905136</v>
      </c>
      <c r="S230" s="59">
        <f t="shared" si="86"/>
        <v>0.43903446237944699</v>
      </c>
      <c r="T230" s="59">
        <f t="shared" si="87"/>
        <v>0.4395235038216283</v>
      </c>
      <c r="U230" s="59">
        <f t="shared" si="88"/>
        <v>0.39314536522978089</v>
      </c>
      <c r="V230" s="59"/>
      <c r="W230" s="49">
        <f t="shared" si="106"/>
        <v>0.17561378495177882</v>
      </c>
      <c r="X230" s="49">
        <f t="shared" si="107"/>
        <v>0.26342067742766817</v>
      </c>
      <c r="Y230" s="49">
        <f t="shared" si="108"/>
        <v>0.14828983710078311</v>
      </c>
      <c r="Z230" s="49">
        <f t="shared" si="109"/>
        <v>0.29123366672084522</v>
      </c>
      <c r="AA230" s="49">
        <f t="shared" si="110"/>
        <v>5.897180478446714E-2</v>
      </c>
      <c r="AB230" s="49">
        <f t="shared" si="111"/>
        <v>0.33417356044531377</v>
      </c>
      <c r="AC230" s="80">
        <f t="shared" si="91"/>
        <v>0.85000000000000009</v>
      </c>
      <c r="AD230" s="80">
        <f t="shared" si="100"/>
        <v>0.81246952252258386</v>
      </c>
      <c r="AE230" s="80">
        <f t="shared" si="101"/>
        <v>0.85</v>
      </c>
      <c r="AF230" s="54">
        <f>(Q230-MAX(Q$2:Q229))/MAX(Q$2:Q229)</f>
        <v>-0.12598209736328242</v>
      </c>
      <c r="AG230" s="54">
        <f>(R230-MAX(R$2:R229))/MAX(R$2:R229)</f>
        <v>-0.13950998219160385</v>
      </c>
      <c r="AH230" s="54">
        <f>(S230-MAX(S$2:S229))/MAX(S$2:S229)</f>
        <v>-0.1223160988591038</v>
      </c>
      <c r="AI230" s="54">
        <f>(T230-MAX(T$2:T229))/MAX(T$2:T229)</f>
        <v>-0.12474157467612447</v>
      </c>
      <c r="AJ230" s="54">
        <f>(U230-MAX(U$2:U229))/MAX(U$2:U229)</f>
        <v>-0.13216376816600162</v>
      </c>
      <c r="AK230" s="54">
        <f t="shared" si="102"/>
        <v>0.76325511882716146</v>
      </c>
      <c r="AL230" s="71">
        <f t="shared" si="92"/>
        <v>1899.9583333333071</v>
      </c>
      <c r="AM230" s="49">
        <f t="shared" si="93"/>
        <v>0.76325511882716146</v>
      </c>
      <c r="AN230" s="49">
        <f t="shared" si="94"/>
        <v>1.6596337824400815</v>
      </c>
      <c r="AO230" s="49">
        <f t="shared" si="95"/>
        <v>1.2564816794989044</v>
      </c>
      <c r="AP230" s="49">
        <f t="shared" si="96"/>
        <v>1.3161721155149244</v>
      </c>
      <c r="AQ230" s="49">
        <f t="shared" si="97"/>
        <v>1.5027638472857745</v>
      </c>
      <c r="AS230" s="49">
        <f t="shared" si="103"/>
        <v>-0.15686993515430703</v>
      </c>
      <c r="AT230" s="49">
        <f t="shared" si="98"/>
        <v>0.18659173177085009</v>
      </c>
      <c r="AU230" s="54">
        <f>(AM230-MAX(AM$3:AM230))/MAX(AM$3:AM230)</f>
        <v>-0.72207743379052747</v>
      </c>
      <c r="AV230" s="54">
        <f>(AN230-MAX(AN$3:AN230))/MAX(AN$3:AN230)</f>
        <v>-0.65552386476050106</v>
      </c>
      <c r="AW230" s="54">
        <f>(AO230-MAX(AO$3:AO230))/MAX(AO$3:AO230)</f>
        <v>-0.67871276737525765</v>
      </c>
      <c r="AX230" s="54">
        <f>(AP230-MAX(AP$3:AP230))/MAX(AP$3:AP230)</f>
        <v>-0.67488062439286933</v>
      </c>
      <c r="AY230" s="54">
        <f>(AQ230-MAX(AQ$3:AQ230))/MAX(AQ$3:AQ230)</f>
        <v>-0.6633295247783243</v>
      </c>
    </row>
    <row r="231" spans="1:51">
      <c r="A231" s="49">
        <f>Data!F357</f>
        <v>1900.0416666666404</v>
      </c>
      <c r="B231" s="53">
        <f t="shared" si="89"/>
        <v>0.64500000000000002</v>
      </c>
      <c r="C231" s="50">
        <f>1/Data!N357</f>
        <v>5.3549601287933624E-2</v>
      </c>
      <c r="D231" s="50">
        <f>Data!H357/100</f>
        <v>3.15E-2</v>
      </c>
      <c r="E231">
        <f>Data!K358/Data!K357</f>
        <v>1.0089511181950663</v>
      </c>
      <c r="F231">
        <f>Data!T358/Data!T357</f>
        <v>0.99103990640448891</v>
      </c>
      <c r="G231" s="49">
        <f>Data!E360</f>
        <v>7.9922320659999997</v>
      </c>
      <c r="H231" s="52">
        <v>0</v>
      </c>
      <c r="I231" s="52">
        <v>1</v>
      </c>
      <c r="J231" s="52">
        <v>0.6</v>
      </c>
      <c r="K231" s="54">
        <f t="shared" si="99"/>
        <v>0.66261227030770231</v>
      </c>
      <c r="L231" s="54">
        <f t="shared" si="112"/>
        <v>0.85</v>
      </c>
      <c r="M231" s="53">
        <f t="shared" si="113"/>
        <v>0.85</v>
      </c>
      <c r="N231" s="54" cm="1">
        <f t="array" ref="N231">stock_min(C231,O231)</f>
        <v>0.79645392030030004</v>
      </c>
      <c r="O231" s="54" cm="1">
        <f t="array" ref="O231">stock_max(C231,D231)</f>
        <v>0.85</v>
      </c>
      <c r="P231" s="49">
        <f t="shared" si="90"/>
        <v>1900.0416666666404</v>
      </c>
      <c r="Q231" s="49">
        <f t="shared" si="104"/>
        <v>0.44681472455893656</v>
      </c>
      <c r="R231" s="49">
        <f t="shared" si="105"/>
        <v>0.45041077925777373</v>
      </c>
      <c r="S231" s="59">
        <f t="shared" si="86"/>
        <v>0.43981885604829657</v>
      </c>
      <c r="T231" s="59">
        <f t="shared" si="87"/>
        <v>0.44080167997514308</v>
      </c>
      <c r="U231" s="59">
        <f t="shared" si="88"/>
        <v>0.39560819937662806</v>
      </c>
      <c r="V231" s="59"/>
      <c r="W231" s="49">
        <f t="shared" si="106"/>
        <v>0.17592754241931863</v>
      </c>
      <c r="X231" s="49">
        <f t="shared" si="107"/>
        <v>0.26389131362897794</v>
      </c>
      <c r="Y231" s="49">
        <f t="shared" si="108"/>
        <v>0.14872107805136428</v>
      </c>
      <c r="Z231" s="49">
        <f t="shared" si="109"/>
        <v>0.29208060192377877</v>
      </c>
      <c r="AA231" s="49">
        <f t="shared" si="110"/>
        <v>5.9341229906494215E-2</v>
      </c>
      <c r="AB231" s="49">
        <f t="shared" si="111"/>
        <v>0.33626696947013385</v>
      </c>
      <c r="AC231" s="80">
        <f t="shared" si="91"/>
        <v>0.85</v>
      </c>
      <c r="AD231" s="80">
        <f t="shared" si="100"/>
        <v>0.79645392030030004</v>
      </c>
      <c r="AE231" s="80">
        <f t="shared" si="101"/>
        <v>0.85</v>
      </c>
      <c r="AF231" s="54">
        <f>(Q231-MAX(Q$2:Q230))/MAX(Q$2:Q230)</f>
        <v>-0.1338133795750597</v>
      </c>
      <c r="AG231" s="54">
        <f>(R231-MAX(R$2:R230))/MAX(R$2:R230)</f>
        <v>-0.13180763433652612</v>
      </c>
      <c r="AH231" s="54">
        <f>(S231-MAX(S$2:S230))/MAX(S$2:S230)</f>
        <v>-0.12074799941749069</v>
      </c>
      <c r="AI231" s="54">
        <f>(T231-MAX(T$2:T230))/MAX(T$2:T230)</f>
        <v>-0.12219623992682313</v>
      </c>
      <c r="AJ231" s="54">
        <f>(U231-MAX(U$2:U230))/MAX(U$2:U230)</f>
        <v>-0.12672726326308167</v>
      </c>
      <c r="AK231" s="54">
        <f t="shared" si="102"/>
        <v>0.7648181902547857</v>
      </c>
      <c r="AL231" s="71">
        <f t="shared" si="92"/>
        <v>1900.0416666666404</v>
      </c>
      <c r="AM231" s="49">
        <f t="shared" si="93"/>
        <v>0.7648181902547857</v>
      </c>
      <c r="AN231" s="49">
        <f t="shared" si="94"/>
        <v>1.5015372908370532</v>
      </c>
      <c r="AO231" s="49">
        <f t="shared" si="95"/>
        <v>1.1851709301458806</v>
      </c>
      <c r="AP231" s="49">
        <f t="shared" si="96"/>
        <v>1.2334929113042532</v>
      </c>
      <c r="AQ231" s="49">
        <f t="shared" si="97"/>
        <v>1.3812134890861427</v>
      </c>
      <c r="AS231" s="49">
        <f t="shared" si="103"/>
        <v>-0.12032380175091051</v>
      </c>
      <c r="AT231" s="49">
        <f t="shared" si="98"/>
        <v>0.14772057778188952</v>
      </c>
      <c r="AU231" s="54">
        <f>(AM231-MAX(AM$3:AM231))/MAX(AM$3:AM231)</f>
        <v>-0.72150827570482534</v>
      </c>
      <c r="AV231" s="54">
        <f>(AN231-MAX(AN$3:AN231))/MAX(AN$3:AN231)</f>
        <v>-0.6883386152184392</v>
      </c>
      <c r="AW231" s="54">
        <f>(AO231-MAX(AO$3:AO231))/MAX(AO$3:AO231)</f>
        <v>-0.69694720221808548</v>
      </c>
      <c r="AX231" s="54">
        <f>(AP231-MAX(AP$3:AP231))/MAX(AP$3:AP231)</f>
        <v>-0.6953039496797383</v>
      </c>
      <c r="AY231" s="54">
        <f>(AQ231-MAX(AQ$3:AQ231))/MAX(AQ$3:AQ231)</f>
        <v>-0.69056096033112069</v>
      </c>
    </row>
    <row r="232" spans="1:51">
      <c r="A232" s="49">
        <f>Data!F358</f>
        <v>1900.1249999999736</v>
      </c>
      <c r="B232" s="53">
        <f t="shared" si="89"/>
        <v>0.64800000000000002</v>
      </c>
      <c r="C232" s="50">
        <f>1/Data!N358</f>
        <v>5.3465078651763559E-2</v>
      </c>
      <c r="D232" s="50">
        <f>Data!H358/100</f>
        <v>3.1458333333333331E-2</v>
      </c>
      <c r="E232">
        <f>Data!K359/Data!K358</f>
        <v>1.0111714975845412</v>
      </c>
      <c r="F232">
        <f>Data!T359/Data!T358</f>
        <v>1.0029761561500405</v>
      </c>
      <c r="G232" s="49">
        <f>Data!E361</f>
        <v>7.8019419829999999</v>
      </c>
      <c r="H232" s="52">
        <v>0</v>
      </c>
      <c r="I232" s="52">
        <v>1</v>
      </c>
      <c r="J232" s="52">
        <v>0.6</v>
      </c>
      <c r="K232" s="54">
        <f t="shared" si="99"/>
        <v>0.66261227030770231</v>
      </c>
      <c r="L232" s="54">
        <f t="shared" si="112"/>
        <v>0.85</v>
      </c>
      <c r="M232" s="53">
        <f t="shared" si="113"/>
        <v>0.85</v>
      </c>
      <c r="N232" s="54" cm="1">
        <f t="array" ref="N232">stock_min(C232,O232)</f>
        <v>0.79355845624059151</v>
      </c>
      <c r="O232" s="54" cm="1">
        <f t="array" ref="O232">stock_max(C232,D232)</f>
        <v>0.85</v>
      </c>
      <c r="P232" s="49">
        <f t="shared" si="90"/>
        <v>1900.1249999999736</v>
      </c>
      <c r="Q232" s="49">
        <f t="shared" si="104"/>
        <v>0.44814451494936131</v>
      </c>
      <c r="R232" s="49">
        <f t="shared" si="105"/>
        <v>0.45544254219030328</v>
      </c>
      <c r="S232" s="59">
        <f t="shared" si="86"/>
        <v>0.44329050505841683</v>
      </c>
      <c r="T232" s="59">
        <f t="shared" si="87"/>
        <v>0.4445072748651091</v>
      </c>
      <c r="U232" s="59">
        <f t="shared" si="88"/>
        <v>0.39954141378016184</v>
      </c>
      <c r="V232" s="59"/>
      <c r="W232" s="49">
        <f t="shared" si="106"/>
        <v>0.17731620202336673</v>
      </c>
      <c r="X232" s="49">
        <f t="shared" si="107"/>
        <v>0.2659743030350501</v>
      </c>
      <c r="Y232" s="49">
        <f t="shared" si="108"/>
        <v>0.14997130029844929</v>
      </c>
      <c r="Z232" s="49">
        <f t="shared" si="109"/>
        <v>0.29453597456665981</v>
      </c>
      <c r="AA232" s="49">
        <f t="shared" si="110"/>
        <v>5.9931212067024286E-2</v>
      </c>
      <c r="AB232" s="49">
        <f t="shared" si="111"/>
        <v>0.33961020171313755</v>
      </c>
      <c r="AC232" s="80">
        <f t="shared" si="91"/>
        <v>0.85</v>
      </c>
      <c r="AD232" s="80">
        <f t="shared" si="100"/>
        <v>0.79355845624059151</v>
      </c>
      <c r="AE232" s="80">
        <f t="shared" si="101"/>
        <v>0.85</v>
      </c>
      <c r="AF232" s="54">
        <f>(Q232-MAX(Q$2:Q231))/MAX(Q$2:Q231)</f>
        <v>-0.13123547293759918</v>
      </c>
      <c r="AG232" s="54">
        <f>(R232-MAX(R$2:R231))/MAX(R$2:R231)</f>
        <v>-0.1221086254205995</v>
      </c>
      <c r="AH232" s="54">
        <f>(S232-MAX(S$2:S231))/MAX(S$2:S231)</f>
        <v>-0.11380774595747684</v>
      </c>
      <c r="AI232" s="54">
        <f>(T232-MAX(T$2:T231))/MAX(T$2:T231)</f>
        <v>-0.11481699144504885</v>
      </c>
      <c r="AJ232" s="54">
        <f>(U232-MAX(U$2:U231))/MAX(U$2:U231)</f>
        <v>-0.11804501423042948</v>
      </c>
      <c r="AK232" s="54">
        <f t="shared" si="102"/>
        <v>0.75735007848405789</v>
      </c>
      <c r="AL232" s="71">
        <f t="shared" si="92"/>
        <v>1900.1249999999736</v>
      </c>
      <c r="AM232" s="49">
        <f t="shared" si="93"/>
        <v>0.75735007848405789</v>
      </c>
      <c r="AN232" s="49">
        <f t="shared" si="94"/>
        <v>1.5812471838567383</v>
      </c>
      <c r="AO232" s="49">
        <f t="shared" si="95"/>
        <v>1.2184364752984094</v>
      </c>
      <c r="AP232" s="49">
        <f t="shared" si="96"/>
        <v>1.2729583523492209</v>
      </c>
      <c r="AQ232" s="49">
        <f t="shared" si="97"/>
        <v>1.4416043377107242</v>
      </c>
      <c r="AS232" s="49">
        <f t="shared" si="103"/>
        <v>-0.13964284614601419</v>
      </c>
      <c r="AT232" s="49">
        <f t="shared" si="98"/>
        <v>0.16864598536150321</v>
      </c>
      <c r="AU232" s="54">
        <f>(AM232-MAX(AM$3:AM232))/MAX(AM$3:AM232)</f>
        <v>-0.72422762436933108</v>
      </c>
      <c r="AV232" s="54">
        <f>(AN232-MAX(AN$3:AN232))/MAX(AN$3:AN232)</f>
        <v>-0.67179390747731049</v>
      </c>
      <c r="AW232" s="54">
        <f>(AO232-MAX(AO$3:AO232))/MAX(AO$3:AO232)</f>
        <v>-0.68844107346332983</v>
      </c>
      <c r="AX232" s="54">
        <f>(AP232-MAX(AP$3:AP232))/MAX(AP$3:AP232)</f>
        <v>-0.68555524022194836</v>
      </c>
      <c r="AY232" s="54">
        <f>(AQ232-MAX(AQ$3:AQ232))/MAX(AQ$3:AQ232)</f>
        <v>-0.67703134571988255</v>
      </c>
    </row>
    <row r="233" spans="1:51">
      <c r="A233" s="49">
        <f>Data!F359</f>
        <v>1900.2083333333069</v>
      </c>
      <c r="B233" s="53">
        <f t="shared" si="89"/>
        <v>0.65100000000000002</v>
      </c>
      <c r="C233" s="50">
        <f>1/Data!N359</f>
        <v>5.3260066169499014E-2</v>
      </c>
      <c r="D233" s="50">
        <f>Data!H359/100</f>
        <v>3.1416666666666669E-2</v>
      </c>
      <c r="E233">
        <f>Data!K360/Data!K359</f>
        <v>1.0159744408945688</v>
      </c>
      <c r="F233">
        <f>Data!T360/Data!T359</f>
        <v>1.0029727538422986</v>
      </c>
      <c r="G233" s="49">
        <f>Data!E362</f>
        <v>7.7067928930000003</v>
      </c>
      <c r="H233" s="52">
        <v>0</v>
      </c>
      <c r="I233" s="52">
        <v>1</v>
      </c>
      <c r="J233" s="52">
        <v>0.6</v>
      </c>
      <c r="K233" s="54">
        <f t="shared" si="99"/>
        <v>0.66261227030770231</v>
      </c>
      <c r="L233" s="54">
        <f t="shared" si="112"/>
        <v>0.85</v>
      </c>
      <c r="M233" s="53">
        <f t="shared" si="113"/>
        <v>0.85</v>
      </c>
      <c r="N233" s="54" cm="1">
        <f t="array" ref="N233">stock_min(C233,O233)</f>
        <v>0.78653541127788784</v>
      </c>
      <c r="O233" s="54" cm="1">
        <f t="array" ref="O233">stock_max(C233,D233)</f>
        <v>0.85</v>
      </c>
      <c r="P233" s="49">
        <f t="shared" si="90"/>
        <v>1900.2083333333069</v>
      </c>
      <c r="Q233" s="49">
        <f t="shared" si="104"/>
        <v>0.44947673827808204</v>
      </c>
      <c r="R233" s="49">
        <f t="shared" si="105"/>
        <v>0.46271798216139443</v>
      </c>
      <c r="S233" s="59">
        <f t="shared" si="86"/>
        <v>0.44806641326259111</v>
      </c>
      <c r="T233" s="59">
        <f t="shared" si="87"/>
        <v>0.44965815014134514</v>
      </c>
      <c r="U233" s="59">
        <f t="shared" si="88"/>
        <v>0.40514465761556678</v>
      </c>
      <c r="V233" s="59"/>
      <c r="W233" s="49">
        <f t="shared" si="106"/>
        <v>0.17922656530503644</v>
      </c>
      <c r="X233" s="49">
        <f t="shared" si="107"/>
        <v>0.26883984795755467</v>
      </c>
      <c r="Y233" s="49">
        <f t="shared" si="108"/>
        <v>0.15170914241382677</v>
      </c>
      <c r="Z233" s="49">
        <f t="shared" si="109"/>
        <v>0.29794900772751837</v>
      </c>
      <c r="AA233" s="49">
        <f t="shared" si="110"/>
        <v>6.0771698642335024E-2</v>
      </c>
      <c r="AB233" s="49">
        <f t="shared" si="111"/>
        <v>0.34437295897323178</v>
      </c>
      <c r="AC233" s="80">
        <f t="shared" si="91"/>
        <v>0.85000000000000009</v>
      </c>
      <c r="AD233" s="80">
        <f t="shared" si="100"/>
        <v>0.78653541127788784</v>
      </c>
      <c r="AE233" s="80">
        <f t="shared" si="101"/>
        <v>0.85</v>
      </c>
      <c r="AF233" s="54">
        <f>(Q233-MAX(Q$2:Q232))/MAX(Q$2:Q232)</f>
        <v>-0.12865284985172173</v>
      </c>
      <c r="AG233" s="54">
        <f>(R233-MAX(R$2:R232))/MAX(R$2:R232)</f>
        <v>-0.10808480154552913</v>
      </c>
      <c r="AH233" s="54">
        <f>(S233-MAX(S$2:S232))/MAX(S$2:S232)</f>
        <v>-0.10426011791613261</v>
      </c>
      <c r="AI233" s="54">
        <f>(T233-MAX(T$2:T232))/MAX(T$2:T232)</f>
        <v>-0.10455964014501995</v>
      </c>
      <c r="AJ233" s="54">
        <f>(U233-MAX(U$2:U232))/MAX(U$2:U232)</f>
        <v>-0.10567631184645805</v>
      </c>
      <c r="AK233" s="54">
        <f t="shared" si="102"/>
        <v>0.73526209741808568</v>
      </c>
      <c r="AL233" s="71">
        <f t="shared" si="92"/>
        <v>1900.2083333333069</v>
      </c>
      <c r="AM233" s="49">
        <f t="shared" si="93"/>
        <v>0.73526209741808568</v>
      </c>
      <c r="AN233" s="49">
        <f t="shared" si="94"/>
        <v>1.5057856461307455</v>
      </c>
      <c r="AO233" s="49">
        <f t="shared" si="95"/>
        <v>1.1692641583192562</v>
      </c>
      <c r="AP233" s="49">
        <f t="shared" si="96"/>
        <v>1.2201116299966837</v>
      </c>
      <c r="AQ233" s="49">
        <f t="shared" si="97"/>
        <v>1.3767761994768488</v>
      </c>
      <c r="AS233" s="49">
        <f t="shared" si="103"/>
        <v>-0.12900944665389669</v>
      </c>
      <c r="AT233" s="49">
        <f t="shared" si="98"/>
        <v>0.15666456948016516</v>
      </c>
      <c r="AU233" s="54">
        <f>(AM233-MAX(AM$3:AM233))/MAX(AM$3:AM233)</f>
        <v>-0.73227047692127234</v>
      </c>
      <c r="AV233" s="54">
        <f>(AN233-MAX(AN$3:AN233))/MAX(AN$3:AN233)</f>
        <v>-0.68745682007291986</v>
      </c>
      <c r="AW233" s="54">
        <f>(AO233-MAX(AO$3:AO233))/MAX(AO$3:AO233)</f>
        <v>-0.70101462539150361</v>
      </c>
      <c r="AX233" s="54">
        <f>(AP233-MAX(AP$3:AP233))/MAX(AP$3:AP233)</f>
        <v>-0.69860937894104624</v>
      </c>
      <c r="AY233" s="54">
        <f>(AQ233-MAX(AQ$3:AQ233))/MAX(AQ$3:AQ233)</f>
        <v>-0.69155506489662211</v>
      </c>
    </row>
    <row r="234" spans="1:51">
      <c r="A234" s="49">
        <f>Data!F360</f>
        <v>1900.2916666666401</v>
      </c>
      <c r="B234" s="53">
        <f t="shared" si="89"/>
        <v>0.65799999999999992</v>
      </c>
      <c r="C234" s="50">
        <f>1/Data!N360</f>
        <v>5.2808342273272489E-2</v>
      </c>
      <c r="D234" s="50">
        <f>Data!H360/100</f>
        <v>3.1375E-2</v>
      </c>
      <c r="E234">
        <f>Data!K361/Data!K360</f>
        <v>0.97924987405778219</v>
      </c>
      <c r="F234">
        <f>Data!T361/Data!T360</f>
        <v>1.0274318663440567</v>
      </c>
      <c r="G234" s="49">
        <f>Data!E363</f>
        <v>7.8019419829999999</v>
      </c>
      <c r="H234" s="52">
        <v>0</v>
      </c>
      <c r="I234" s="52">
        <v>1</v>
      </c>
      <c r="J234" s="52">
        <v>0.6</v>
      </c>
      <c r="K234" s="54">
        <f t="shared" si="99"/>
        <v>0.66261227030770231</v>
      </c>
      <c r="L234" s="54">
        <f t="shared" si="112"/>
        <v>0.85</v>
      </c>
      <c r="M234" s="53">
        <f t="shared" si="113"/>
        <v>0.85</v>
      </c>
      <c r="N234" s="54" cm="1">
        <f t="array" ref="N234">stock_min(C234,O234)</f>
        <v>0.77106085480755115</v>
      </c>
      <c r="O234" s="54" cm="1">
        <f t="array" ref="O234">stock_max(C234,D234)</f>
        <v>0.85</v>
      </c>
      <c r="P234" s="49">
        <f t="shared" si="90"/>
        <v>1900.2916666666401</v>
      </c>
      <c r="Q234" s="49">
        <f t="shared" si="104"/>
        <v>0.46180672408728896</v>
      </c>
      <c r="R234" s="49">
        <f t="shared" si="105"/>
        <v>0.45311652575581662</v>
      </c>
      <c r="S234" s="59">
        <f t="shared" si="86"/>
        <v>0.44740447174393727</v>
      </c>
      <c r="T234" s="59">
        <f t="shared" si="87"/>
        <v>0.44763733562450791</v>
      </c>
      <c r="U234" s="59">
        <f t="shared" si="88"/>
        <v>0.39966595646043584</v>
      </c>
      <c r="V234" s="59"/>
      <c r="W234" s="49">
        <f t="shared" si="106"/>
        <v>0.17896178869757493</v>
      </c>
      <c r="X234" s="49">
        <f t="shared" si="107"/>
        <v>0.26844268304636237</v>
      </c>
      <c r="Y234" s="49">
        <f t="shared" si="108"/>
        <v>0.1510273443918618</v>
      </c>
      <c r="Z234" s="49">
        <f t="shared" si="109"/>
        <v>0.29660999123264609</v>
      </c>
      <c r="AA234" s="49">
        <f t="shared" si="110"/>
        <v>5.9949893469065388E-2</v>
      </c>
      <c r="AB234" s="49">
        <f t="shared" si="111"/>
        <v>0.33971606299137047</v>
      </c>
      <c r="AC234" s="80">
        <f t="shared" si="91"/>
        <v>0.85</v>
      </c>
      <c r="AD234" s="80">
        <f t="shared" si="100"/>
        <v>0.77106085480755115</v>
      </c>
      <c r="AE234" s="80">
        <f t="shared" si="101"/>
        <v>0.85</v>
      </c>
      <c r="AF234" s="54">
        <f>(Q234-MAX(Q$2:Q233))/MAX(Q$2:Q233)</f>
        <v>-0.10475017128957945</v>
      </c>
      <c r="AG234" s="54">
        <f>(R234-MAX(R$2:R233))/MAX(R$2:R233)</f>
        <v>-0.12659215424323753</v>
      </c>
      <c r="AH234" s="54">
        <f>(S234-MAX(S$2:S233))/MAX(S$2:S233)</f>
        <v>-0.10558342044521087</v>
      </c>
      <c r="AI234" s="54">
        <f>(T234-MAX(T$2:T233))/MAX(T$2:T233)</f>
        <v>-0.10858385026461433</v>
      </c>
      <c r="AJ234" s="54">
        <f>(U234-MAX(U$2:U233))/MAX(U$2:U233)</f>
        <v>-0.11777009645214578</v>
      </c>
      <c r="AK234" s="54">
        <f t="shared" si="102"/>
        <v>0.70759731682997007</v>
      </c>
      <c r="AL234" s="71">
        <f t="shared" si="92"/>
        <v>1900.2916666666401</v>
      </c>
      <c r="AM234" s="49">
        <f t="shared" si="93"/>
        <v>0.70759731682997007</v>
      </c>
      <c r="AN234" s="49">
        <f t="shared" si="94"/>
        <v>1.4278128673616739</v>
      </c>
      <c r="AO234" s="49">
        <f t="shared" si="95"/>
        <v>1.1155298893084049</v>
      </c>
      <c r="AP234" s="49">
        <f t="shared" si="96"/>
        <v>1.1629460317306441</v>
      </c>
      <c r="AQ234" s="49">
        <f t="shared" si="97"/>
        <v>1.308528703087779</v>
      </c>
      <c r="AS234" s="49">
        <f t="shared" si="103"/>
        <v>-0.11928416427389488</v>
      </c>
      <c r="AT234" s="49">
        <f t="shared" si="98"/>
        <v>0.14558267135713487</v>
      </c>
      <c r="AU234" s="54">
        <f>(AM234-MAX(AM$3:AM234))/MAX(AM$3:AM234)</f>
        <v>-0.74234399837565279</v>
      </c>
      <c r="AV234" s="54">
        <f>(AN234-MAX(AN$3:AN234))/MAX(AN$3:AN234)</f>
        <v>-0.70364096971391088</v>
      </c>
      <c r="AW234" s="54">
        <f>(AO234-MAX(AO$3:AO234))/MAX(AO$3:AO234)</f>
        <v>-0.71475468612561244</v>
      </c>
      <c r="AX234" s="54">
        <f>(AP234-MAX(AP$3:AP234))/MAX(AP$3:AP234)</f>
        <v>-0.71273036159626035</v>
      </c>
      <c r="AY234" s="54">
        <f>(AQ234-MAX(AQ$3:AQ234))/MAX(AQ$3:AQ234)</f>
        <v>-0.70684483719417746</v>
      </c>
    </row>
    <row r="235" spans="1:51">
      <c r="A235" s="49">
        <f>Data!F361</f>
        <v>1900.3749999999734</v>
      </c>
      <c r="B235" s="53">
        <f t="shared" si="89"/>
        <v>0.63100000000000001</v>
      </c>
      <c r="C235" s="50">
        <f>1/Data!N361</f>
        <v>5.4338384742549976E-2</v>
      </c>
      <c r="D235" s="50">
        <f>Data!H361/100</f>
        <v>3.1333333333333338E-2</v>
      </c>
      <c r="E235">
        <f>Data!K362/Data!K361</f>
        <v>0.98573852560598207</v>
      </c>
      <c r="F235">
        <f>Data!T362/Data!T361</f>
        <v>1.015348700280353</v>
      </c>
      <c r="G235" s="49">
        <f>Data!E364</f>
        <v>7.7067928930000003</v>
      </c>
      <c r="H235" s="52">
        <v>0</v>
      </c>
      <c r="I235" s="52">
        <v>1</v>
      </c>
      <c r="J235" s="52">
        <v>0.6</v>
      </c>
      <c r="K235" s="54">
        <f t="shared" si="99"/>
        <v>0.66261227030770231</v>
      </c>
      <c r="L235" s="54">
        <f t="shared" si="112"/>
        <v>0.85</v>
      </c>
      <c r="M235" s="53">
        <f t="shared" si="113"/>
        <v>0.85</v>
      </c>
      <c r="N235" s="54" cm="1">
        <f t="array" ref="N235">stock_min(C235,O235)</f>
        <v>0.82347501485228514</v>
      </c>
      <c r="O235" s="54" cm="1">
        <f t="array" ref="O235">stock_max(C235,D235)</f>
        <v>0.85</v>
      </c>
      <c r="P235" s="49">
        <f t="shared" si="90"/>
        <v>1900.3749999999734</v>
      </c>
      <c r="Q235" s="49">
        <f t="shared" si="104"/>
        <v>0.46889485708275641</v>
      </c>
      <c r="R235" s="49">
        <f t="shared" si="105"/>
        <v>0.44665441602624367</v>
      </c>
      <c r="S235" s="59">
        <f t="shared" si="86"/>
        <v>0.4463229141497651</v>
      </c>
      <c r="T235" s="59">
        <f t="shared" si="87"/>
        <v>0.44572531327274201</v>
      </c>
      <c r="U235" s="59">
        <f t="shared" si="88"/>
        <v>0.39574125747354361</v>
      </c>
      <c r="V235" s="59"/>
      <c r="W235" s="49">
        <f t="shared" si="106"/>
        <v>0.17852916565990604</v>
      </c>
      <c r="X235" s="49">
        <f t="shared" si="107"/>
        <v>0.26779374848985904</v>
      </c>
      <c r="Y235" s="49">
        <f t="shared" si="108"/>
        <v>0.15038225151147858</v>
      </c>
      <c r="Z235" s="49">
        <f t="shared" si="109"/>
        <v>0.2953430617612634</v>
      </c>
      <c r="AA235" s="49">
        <f t="shared" si="110"/>
        <v>5.9361188621031548E-2</v>
      </c>
      <c r="AB235" s="49">
        <f t="shared" si="111"/>
        <v>0.33638006885251204</v>
      </c>
      <c r="AC235" s="80">
        <f t="shared" si="91"/>
        <v>0.85</v>
      </c>
      <c r="AD235" s="80">
        <f t="shared" si="100"/>
        <v>0.82347501485228514</v>
      </c>
      <c r="AE235" s="80">
        <f t="shared" si="101"/>
        <v>0.85</v>
      </c>
      <c r="AF235" s="54">
        <f>(Q235-MAX(Q$2:Q234))/MAX(Q$2:Q234)</f>
        <v>-9.1009249992665867E-2</v>
      </c>
      <c r="AG235" s="54">
        <f>(R235-MAX(R$2:R234))/MAX(R$2:R234)</f>
        <v>-0.13904823787103199</v>
      </c>
      <c r="AH235" s="54">
        <f>(S235-MAX(S$2:S234))/MAX(S$2:S234)</f>
        <v>-0.10774558713120819</v>
      </c>
      <c r="AI235" s="54">
        <f>(T235-MAX(T$2:T234))/MAX(T$2:T234)</f>
        <v>-0.11239141381523128</v>
      </c>
      <c r="AJ235" s="54">
        <f>(U235-MAX(U$2:U234))/MAX(U$2:U234)</f>
        <v>-0.12643354839917961</v>
      </c>
      <c r="AK235" s="54">
        <f t="shared" si="102"/>
        <v>0.68922951699415624</v>
      </c>
      <c r="AL235" s="71">
        <f t="shared" si="92"/>
        <v>1900.3749999999734</v>
      </c>
      <c r="AM235" s="49">
        <f t="shared" si="93"/>
        <v>0.68922951699415624</v>
      </c>
      <c r="AN235" s="49">
        <f t="shared" si="94"/>
        <v>1.4105560517618356</v>
      </c>
      <c r="AO235" s="49">
        <f t="shared" si="95"/>
        <v>1.0957473892951484</v>
      </c>
      <c r="AP235" s="49">
        <f t="shared" si="96"/>
        <v>1.1433404114240153</v>
      </c>
      <c r="AQ235" s="49">
        <f t="shared" si="97"/>
        <v>1.2899216245657013</v>
      </c>
      <c r="AS235" s="49">
        <f t="shared" si="103"/>
        <v>-0.12063442719613438</v>
      </c>
      <c r="AT235" s="49">
        <f t="shared" si="98"/>
        <v>0.14658121314168593</v>
      </c>
      <c r="AU235" s="54">
        <f>(AM235-MAX(AM$3:AM235))/MAX(AM$3:AM235)</f>
        <v>-0.74903222874590625</v>
      </c>
      <c r="AV235" s="54">
        <f>(AN235-MAX(AN$3:AN235))/MAX(AN$3:AN235)</f>
        <v>-0.70722282084713683</v>
      </c>
      <c r="AW235" s="54">
        <f>(AO235-MAX(AO$3:AO235))/MAX(AO$3:AO235)</f>
        <v>-0.71981314800958751</v>
      </c>
      <c r="AX235" s="54">
        <f>(AP235-MAX(AP$3:AP235))/MAX(AP$3:AP235)</f>
        <v>-0.71757332017085984</v>
      </c>
      <c r="AY235" s="54">
        <f>(AQ235-MAX(AQ$3:AQ235))/MAX(AQ$3:AQ235)</f>
        <v>-0.71101345888402545</v>
      </c>
    </row>
    <row r="236" spans="1:51">
      <c r="A236" s="49">
        <f>Data!F362</f>
        <v>1900.4583333333067</v>
      </c>
      <c r="B236" s="53">
        <f t="shared" si="89"/>
        <v>0.60299999999999998</v>
      </c>
      <c r="C236" s="50">
        <f>1/Data!N362</f>
        <v>5.5578059777957781E-2</v>
      </c>
      <c r="D236" s="50">
        <f>Data!H362/100</f>
        <v>3.1291666666666669E-2</v>
      </c>
      <c r="E236">
        <f>Data!K363/Data!K362</f>
        <v>0.99149184497488319</v>
      </c>
      <c r="F236">
        <f>Data!T363/Data!T362</f>
        <v>0.99073085217286982</v>
      </c>
      <c r="G236" s="49">
        <f>Data!E365</f>
        <v>7.8019419829999999</v>
      </c>
      <c r="H236" s="52">
        <v>0</v>
      </c>
      <c r="I236" s="52">
        <v>1</v>
      </c>
      <c r="J236" s="52">
        <v>0.6</v>
      </c>
      <c r="K236" s="54">
        <f t="shared" si="99"/>
        <v>0.66261227030770231</v>
      </c>
      <c r="L236" s="54">
        <f t="shared" si="112"/>
        <v>0.85</v>
      </c>
      <c r="M236" s="53">
        <f t="shared" si="113"/>
        <v>0.85</v>
      </c>
      <c r="N236" s="54" cm="1">
        <f t="array" ref="N236">stock_min(C236,O236)</f>
        <v>0.85</v>
      </c>
      <c r="O236" s="54" cm="1">
        <f t="array" ref="O236">stock_max(C236,D236)</f>
        <v>0.85</v>
      </c>
      <c r="P236" s="49">
        <f t="shared" si="90"/>
        <v>1900.4583333333067</v>
      </c>
      <c r="Q236" s="49">
        <f t="shared" si="104"/>
        <v>0.46454860133707526</v>
      </c>
      <c r="R236" s="49">
        <f t="shared" si="105"/>
        <v>0.44285421101203937</v>
      </c>
      <c r="S236" s="59">
        <f t="shared" si="86"/>
        <v>0.44238967019490033</v>
      </c>
      <c r="T236" s="59">
        <f t="shared" si="87"/>
        <v>0.44181857339784791</v>
      </c>
      <c r="U236" s="59">
        <f t="shared" si="88"/>
        <v>0.39232905606786439</v>
      </c>
      <c r="V236" s="59"/>
      <c r="W236" s="49">
        <f t="shared" si="106"/>
        <v>0.17695586807796015</v>
      </c>
      <c r="X236" s="49">
        <f t="shared" si="107"/>
        <v>0.26543380211694018</v>
      </c>
      <c r="Y236" s="49">
        <f t="shared" si="108"/>
        <v>0.14906416541458969</v>
      </c>
      <c r="Z236" s="49">
        <f t="shared" si="109"/>
        <v>0.29275440798325819</v>
      </c>
      <c r="AA236" s="49">
        <f t="shared" si="110"/>
        <v>5.8849358410179665E-2</v>
      </c>
      <c r="AB236" s="49">
        <f t="shared" si="111"/>
        <v>0.3334796976576847</v>
      </c>
      <c r="AC236" s="80">
        <f t="shared" si="91"/>
        <v>0.85</v>
      </c>
      <c r="AD236" s="80">
        <f t="shared" si="100"/>
        <v>0.85</v>
      </c>
      <c r="AE236" s="80">
        <f t="shared" si="101"/>
        <v>0.85</v>
      </c>
      <c r="AF236" s="54">
        <f>(Q236-MAX(Q$2:Q235))/MAX(Q$2:Q235)</f>
        <v>-9.9434819627977789E-2</v>
      </c>
      <c r="AG236" s="54">
        <f>(R236-MAX(R$2:R235))/MAX(R$2:R235)</f>
        <v>-0.14637334893237275</v>
      </c>
      <c r="AH236" s="54">
        <f>(S236-MAX(S$2:S235))/MAX(S$2:S235)</f>
        <v>-0.11560862567204364</v>
      </c>
      <c r="AI236" s="54">
        <f>(T236-MAX(T$2:T235))/MAX(T$2:T235)</f>
        <v>-0.12017121844756215</v>
      </c>
      <c r="AJ236" s="54">
        <f>(U236-MAX(U$2:U235))/MAX(U$2:U235)</f>
        <v>-0.13396570386140305</v>
      </c>
      <c r="AK236" s="54">
        <f t="shared" si="102"/>
        <v>0.70140178527193797</v>
      </c>
      <c r="AL236" s="71">
        <f t="shared" si="92"/>
        <v>1900.4583333333067</v>
      </c>
      <c r="AM236" s="49">
        <f t="shared" si="93"/>
        <v>0.70140178527193797</v>
      </c>
      <c r="AN236" s="49">
        <f t="shared" si="94"/>
        <v>1.4354908229602867</v>
      </c>
      <c r="AO236" s="49">
        <f t="shared" si="95"/>
        <v>1.1151099435558358</v>
      </c>
      <c r="AP236" s="49">
        <f t="shared" si="96"/>
        <v>1.1635451509761026</v>
      </c>
      <c r="AQ236" s="49">
        <f t="shared" si="97"/>
        <v>1.3127207043227682</v>
      </c>
      <c r="AS236" s="49">
        <f t="shared" si="103"/>
        <v>-0.12277011863751852</v>
      </c>
      <c r="AT236" s="49">
        <f t="shared" si="98"/>
        <v>0.14917555334666566</v>
      </c>
      <c r="AU236" s="54">
        <f>(AM236-MAX(AM$3:AM236))/MAX(AM$3:AM236)</f>
        <v>-0.74459996494196412</v>
      </c>
      <c r="AV236" s="54">
        <f>(AN236-MAX(AN$3:AN236))/MAX(AN$3:AN236)</f>
        <v>-0.70204732146504123</v>
      </c>
      <c r="AW236" s="54">
        <f>(AO236-MAX(AO$3:AO236))/MAX(AO$3:AO236)</f>
        <v>-0.71486206788126949</v>
      </c>
      <c r="AX236" s="54">
        <f>(AP236-MAX(AP$3:AP236))/MAX(AP$3:AP236)</f>
        <v>-0.71258236782500384</v>
      </c>
      <c r="AY236" s="54">
        <f>(AQ236-MAX(AQ$3:AQ236))/MAX(AQ$3:AQ236)</f>
        <v>-0.70590568560993971</v>
      </c>
    </row>
    <row r="237" spans="1:51">
      <c r="A237" s="49">
        <f>Data!F363</f>
        <v>1900.5416666666399</v>
      </c>
      <c r="B237" s="53">
        <f t="shared" si="89"/>
        <v>0.58299999999999996</v>
      </c>
      <c r="C237" s="50">
        <f>1/Data!N363</f>
        <v>5.6530565002651738E-2</v>
      </c>
      <c r="D237" s="50">
        <f>Data!H363/100</f>
        <v>3.125E-2</v>
      </c>
      <c r="E237">
        <f>Data!K364/Data!K363</f>
        <v>1.0300535525538814</v>
      </c>
      <c r="F237">
        <f>Data!T364/Data!T363</f>
        <v>1.0153418117890358</v>
      </c>
      <c r="G237" s="49">
        <f>Data!E366</f>
        <v>7.7067928930000003</v>
      </c>
      <c r="H237" s="52">
        <v>0</v>
      </c>
      <c r="I237" s="52">
        <v>1</v>
      </c>
      <c r="J237" s="52">
        <v>0.6</v>
      </c>
      <c r="K237" s="54">
        <f t="shared" si="99"/>
        <v>0.66261227030770231</v>
      </c>
      <c r="L237" s="54">
        <f t="shared" si="112"/>
        <v>0.85</v>
      </c>
      <c r="M237" s="53">
        <f t="shared" si="113"/>
        <v>0.85</v>
      </c>
      <c r="N237" s="54" cm="1">
        <f t="array" ref="N237">stock_min(C237,O237)</f>
        <v>0.85</v>
      </c>
      <c r="O237" s="54" cm="1">
        <f t="array" ref="O237">stock_max(C237,D237)</f>
        <v>0.85</v>
      </c>
      <c r="P237" s="49">
        <f t="shared" si="90"/>
        <v>1900.5416666666399</v>
      </c>
      <c r="Q237" s="49">
        <f t="shared" si="104"/>
        <v>0.47167561854564849</v>
      </c>
      <c r="R237" s="49">
        <f t="shared" si="105"/>
        <v>0.45616355331639741</v>
      </c>
      <c r="S237" s="59">
        <f t="shared" si="86"/>
        <v>0.45308172253941592</v>
      </c>
      <c r="T237" s="59">
        <f t="shared" si="87"/>
        <v>0.45290379775383349</v>
      </c>
      <c r="U237" s="59">
        <f t="shared" si="88"/>
        <v>0.4032541614677066</v>
      </c>
      <c r="V237" s="59"/>
      <c r="W237" s="49">
        <f t="shared" si="106"/>
        <v>0.18123268901576636</v>
      </c>
      <c r="X237" s="49">
        <f t="shared" si="107"/>
        <v>0.27184903352364953</v>
      </c>
      <c r="Y237" s="49">
        <f t="shared" si="108"/>
        <v>0.15280418409318544</v>
      </c>
      <c r="Z237" s="49">
        <f t="shared" si="109"/>
        <v>0.30009961366064808</v>
      </c>
      <c r="AA237" s="49">
        <f t="shared" si="110"/>
        <v>6.0488124220155995E-2</v>
      </c>
      <c r="AB237" s="49">
        <f t="shared" si="111"/>
        <v>0.34276603724755061</v>
      </c>
      <c r="AC237" s="80">
        <f t="shared" si="91"/>
        <v>0.85</v>
      </c>
      <c r="AD237" s="80">
        <f t="shared" si="100"/>
        <v>0.85</v>
      </c>
      <c r="AE237" s="80">
        <f t="shared" si="101"/>
        <v>0.85</v>
      </c>
      <c r="AF237" s="54">
        <f>(Q237-MAX(Q$2:Q236))/MAX(Q$2:Q236)</f>
        <v>-8.5618518126951149E-2</v>
      </c>
      <c r="AG237" s="54">
        <f>(R237-MAX(R$2:R236))/MAX(R$2:R236)</f>
        <v>-0.12071883551311796</v>
      </c>
      <c r="AH237" s="54">
        <f>(S237-MAX(S$2:S236))/MAX(S$2:S236)</f>
        <v>-9.423389767899025E-2</v>
      </c>
      <c r="AI237" s="54">
        <f>(T237-MAX(T$2:T236))/MAX(T$2:T236)</f>
        <v>-9.8096321588077365E-2</v>
      </c>
      <c r="AJ237" s="54">
        <f>(U237-MAX(U$2:U236))/MAX(U$2:U236)</f>
        <v>-0.10984942743767651</v>
      </c>
      <c r="AK237" s="54">
        <f t="shared" si="102"/>
        <v>0.7102338861645745</v>
      </c>
      <c r="AL237" s="71">
        <f t="shared" si="92"/>
        <v>1900.5416666666399</v>
      </c>
      <c r="AM237" s="49">
        <f t="shared" si="93"/>
        <v>0.7102338861645745</v>
      </c>
      <c r="AN237" s="49">
        <f t="shared" si="94"/>
        <v>1.3797442850954829</v>
      </c>
      <c r="AO237" s="49">
        <f t="shared" si="95"/>
        <v>1.0945460318468734</v>
      </c>
      <c r="AP237" s="49">
        <f t="shared" si="96"/>
        <v>1.1383558065809642</v>
      </c>
      <c r="AQ237" s="49">
        <f t="shared" si="97"/>
        <v>1.2717449859144709</v>
      </c>
      <c r="AS237" s="49">
        <f t="shared" si="103"/>
        <v>-0.10799929918101192</v>
      </c>
      <c r="AT237" s="49">
        <f t="shared" si="98"/>
        <v>0.13338917933350669</v>
      </c>
      <c r="AU237" s="54">
        <f>(AM237-MAX(AM$3:AM237))/MAX(AM$3:AM237)</f>
        <v>-0.74138394963521526</v>
      </c>
      <c r="AV237" s="54">
        <f>(AN237-MAX(AN$3:AN237))/MAX(AN$3:AN237)</f>
        <v>-0.71361815842909493</v>
      </c>
      <c r="AW237" s="54">
        <f>(AO237-MAX(AO$3:AO237))/MAX(AO$3:AO237)</f>
        <v>-0.72012033976275602</v>
      </c>
      <c r="AX237" s="54">
        <f>(AP237-MAX(AP$3:AP237))/MAX(AP$3:AP237)</f>
        <v>-0.71880461172848931</v>
      </c>
      <c r="AY237" s="54">
        <f>(AQ237-MAX(AQ$3:AQ237))/MAX(AQ$3:AQ237)</f>
        <v>-0.715085647327802</v>
      </c>
    </row>
    <row r="238" spans="1:51">
      <c r="A238" s="49">
        <f>Data!F364</f>
        <v>1900.6249999999732</v>
      </c>
      <c r="B238" s="53">
        <f t="shared" si="89"/>
        <v>0.60699999999999998</v>
      </c>
      <c r="C238" s="50">
        <f>1/Data!N364</f>
        <v>5.5341523238910763E-2</v>
      </c>
      <c r="D238" s="50">
        <f>Data!H364/100</f>
        <v>3.1208333333333334E-2</v>
      </c>
      <c r="E238">
        <f>Data!K365/Data!K364</f>
        <v>0.96836846818050482</v>
      </c>
      <c r="F238">
        <f>Data!T365/Data!T364</f>
        <v>0.99072413071272303</v>
      </c>
      <c r="G238" s="49">
        <f>Data!E367</f>
        <v>7.7067928930000003</v>
      </c>
      <c r="H238" s="52">
        <v>0</v>
      </c>
      <c r="I238" s="52">
        <v>1</v>
      </c>
      <c r="J238" s="52">
        <v>0.6</v>
      </c>
      <c r="K238" s="54">
        <f t="shared" si="99"/>
        <v>0.66261227030770231</v>
      </c>
      <c r="L238" s="54">
        <f t="shared" si="112"/>
        <v>0.85</v>
      </c>
      <c r="M238" s="53">
        <f t="shared" si="113"/>
        <v>0.85</v>
      </c>
      <c r="N238" s="54" cm="1">
        <f t="array" ref="N238">stock_min(C238,O238)</f>
        <v>0.85</v>
      </c>
      <c r="O238" s="54" cm="1">
        <f t="array" ref="O238">stock_max(C238,D238)</f>
        <v>0.85</v>
      </c>
      <c r="P238" s="49">
        <f t="shared" si="90"/>
        <v>1900.6249999999732</v>
      </c>
      <c r="Q238" s="49">
        <f t="shared" si="104"/>
        <v>0.46730041716202353</v>
      </c>
      <c r="R238" s="49">
        <f t="shared" si="105"/>
        <v>0.44173440136477582</v>
      </c>
      <c r="S238" s="59">
        <f t="shared" si="86"/>
        <v>0.44280163045152166</v>
      </c>
      <c r="T238" s="59">
        <f t="shared" si="87"/>
        <v>0.44199379563711105</v>
      </c>
      <c r="U238" s="59">
        <f t="shared" si="88"/>
        <v>0.39185086672016967</v>
      </c>
      <c r="V238" s="59"/>
      <c r="W238" s="49">
        <f t="shared" si="106"/>
        <v>0.17712065218060866</v>
      </c>
      <c r="X238" s="49">
        <f t="shared" si="107"/>
        <v>0.26568097827091297</v>
      </c>
      <c r="Y238" s="49">
        <f t="shared" si="108"/>
        <v>0.1491232832480863</v>
      </c>
      <c r="Z238" s="49">
        <f t="shared" si="109"/>
        <v>0.29287051238902478</v>
      </c>
      <c r="AA238" s="49">
        <f t="shared" si="110"/>
        <v>5.877763000802546E-2</v>
      </c>
      <c r="AB238" s="49">
        <f t="shared" si="111"/>
        <v>0.33307323671214423</v>
      </c>
      <c r="AC238" s="80">
        <f t="shared" si="91"/>
        <v>0.85</v>
      </c>
      <c r="AD238" s="80">
        <f t="shared" si="100"/>
        <v>0.85</v>
      </c>
      <c r="AE238" s="80">
        <f t="shared" si="101"/>
        <v>0.85</v>
      </c>
      <c r="AF238" s="54">
        <f>(Q238-MAX(Q$2:Q237))/MAX(Q$2:Q237)</f>
        <v>-9.4100201231512193E-2</v>
      </c>
      <c r="AG238" s="54">
        <f>(R238-MAX(R$2:R237))/MAX(R$2:R237)</f>
        <v>-0.14853184564586749</v>
      </c>
      <c r="AH238" s="54">
        <f>(S238-MAX(S$2:S237))/MAX(S$2:S237)</f>
        <v>-0.11478506643893288</v>
      </c>
      <c r="AI238" s="54">
        <f>(T238-MAX(T$2:T237))/MAX(T$2:T237)</f>
        <v>-0.11982228434077223</v>
      </c>
      <c r="AJ238" s="54">
        <f>(U238-MAX(U$2:U237))/MAX(U$2:U237)</f>
        <v>-0.13502126772736392</v>
      </c>
      <c r="AK238" s="54">
        <f t="shared" si="102"/>
        <v>0.73012622392337823</v>
      </c>
      <c r="AL238" s="71">
        <f t="shared" si="92"/>
        <v>1900.6249999999732</v>
      </c>
      <c r="AM238" s="49">
        <f t="shared" si="93"/>
        <v>0.73012622392337823</v>
      </c>
      <c r="AN238" s="49">
        <f t="shared" si="94"/>
        <v>1.5057296637316191</v>
      </c>
      <c r="AO238" s="49">
        <f t="shared" si="95"/>
        <v>1.1663943734937015</v>
      </c>
      <c r="AP238" s="49">
        <f t="shared" si="96"/>
        <v>1.2176183805177219</v>
      </c>
      <c r="AQ238" s="49">
        <f t="shared" si="97"/>
        <v>1.3755570322525157</v>
      </c>
      <c r="AS238" s="49">
        <f t="shared" si="103"/>
        <v>-0.13017263147910341</v>
      </c>
      <c r="AT238" s="49">
        <f t="shared" si="98"/>
        <v>0.15793865173479382</v>
      </c>
      <c r="AU238" s="54">
        <f>(AM238-MAX(AM$3:AM238))/MAX(AM$3:AM238)</f>
        <v>-0.73414059230755313</v>
      </c>
      <c r="AV238" s="54">
        <f>(AN238-MAX(AN$3:AN238))/MAX(AN$3:AN238)</f>
        <v>-0.68746843986560946</v>
      </c>
      <c r="AW238" s="54">
        <f>(AO238-MAX(AO$3:AO238))/MAX(AO$3:AO238)</f>
        <v>-0.70174844048795526</v>
      </c>
      <c r="AX238" s="54">
        <f>(AP238-MAX(AP$3:AP238))/MAX(AP$3:AP238)</f>
        <v>-0.69922525866093799</v>
      </c>
      <c r="AY238" s="54">
        <f>(AQ238-MAX(AQ$3:AQ238))/MAX(AQ$3:AQ238)</f>
        <v>-0.69182820003327861</v>
      </c>
    </row>
    <row r="239" spans="1:51">
      <c r="A239" s="49">
        <f>Data!F365</f>
        <v>1900.7083333333064</v>
      </c>
      <c r="B239" s="53">
        <f t="shared" si="89"/>
        <v>0.55899999999999994</v>
      </c>
      <c r="C239" s="50">
        <f>1/Data!N365</f>
        <v>5.766389441416734E-2</v>
      </c>
      <c r="D239" s="50">
        <f>Data!H365/100</f>
        <v>3.1166666666666672E-2</v>
      </c>
      <c r="E239">
        <f>Data!K366/Data!K365</f>
        <v>1.0531454275761096</v>
      </c>
      <c r="F239">
        <f>Data!T366/Data!T365</f>
        <v>1.0153349233748441</v>
      </c>
      <c r="G239" s="49">
        <f>Data!E368</f>
        <v>7.6116519010000001</v>
      </c>
      <c r="H239" s="52">
        <v>0</v>
      </c>
      <c r="I239" s="52">
        <v>1</v>
      </c>
      <c r="J239" s="52">
        <v>0.6</v>
      </c>
      <c r="K239" s="54">
        <f t="shared" si="99"/>
        <v>0.66261227030770231</v>
      </c>
      <c r="L239" s="54">
        <f t="shared" si="112"/>
        <v>0.85</v>
      </c>
      <c r="M239" s="53">
        <f t="shared" si="113"/>
        <v>0.85</v>
      </c>
      <c r="N239" s="54" cm="1">
        <f t="array" ref="N239">stock_min(C239,O239)</f>
        <v>0.85</v>
      </c>
      <c r="O239" s="54" cm="1">
        <f t="array" ref="O239">stock_max(C239,D239)</f>
        <v>0.85</v>
      </c>
      <c r="P239" s="49">
        <f t="shared" si="90"/>
        <v>1900.7083333333064</v>
      </c>
      <c r="Q239" s="49">
        <f t="shared" si="104"/>
        <v>0.47446643325223586</v>
      </c>
      <c r="R239" s="49">
        <f t="shared" si="105"/>
        <v>0.46521056500038366</v>
      </c>
      <c r="S239" s="59">
        <f t="shared" si="86"/>
        <v>0.45963749126986042</v>
      </c>
      <c r="T239" s="59">
        <f t="shared" si="87"/>
        <v>0.45984531836447473</v>
      </c>
      <c r="U239" s="59">
        <f t="shared" si="88"/>
        <v>0.41045353675172336</v>
      </c>
      <c r="V239" s="59"/>
      <c r="W239" s="49">
        <f t="shared" si="106"/>
        <v>0.18385499650794418</v>
      </c>
      <c r="X239" s="49">
        <f t="shared" si="107"/>
        <v>0.27578249476191624</v>
      </c>
      <c r="Y239" s="49">
        <f t="shared" si="108"/>
        <v>0.15514616797262196</v>
      </c>
      <c r="Z239" s="49">
        <f t="shared" si="109"/>
        <v>0.30469915039185275</v>
      </c>
      <c r="AA239" s="49">
        <f t="shared" si="110"/>
        <v>6.1568030512758512E-2</v>
      </c>
      <c r="AB239" s="49">
        <f t="shared" si="111"/>
        <v>0.34888550623896486</v>
      </c>
      <c r="AC239" s="80">
        <f t="shared" si="91"/>
        <v>0.85</v>
      </c>
      <c r="AD239" s="80">
        <f t="shared" si="100"/>
        <v>0.85</v>
      </c>
      <c r="AE239" s="80">
        <f t="shared" si="101"/>
        <v>0.85</v>
      </c>
      <c r="AF239" s="54">
        <f>(Q239-MAX(Q$2:Q238))/MAX(Q$2:Q238)</f>
        <v>-8.0208297232110704E-2</v>
      </c>
      <c r="AG239" s="54">
        <f>(R239-MAX(R$2:R238))/MAX(R$2:R238)</f>
        <v>-0.10328020651527622</v>
      </c>
      <c r="AH239" s="54">
        <f>(S239-MAX(S$2:S238))/MAX(S$2:S238)</f>
        <v>-8.1128109483846078E-2</v>
      </c>
      <c r="AI239" s="54">
        <f>(T239-MAX(T$2:T238))/MAX(T$2:T238)</f>
        <v>-8.427311453271874E-2</v>
      </c>
      <c r="AJ239" s="54">
        <f>(U239-MAX(U$2:U238))/MAX(U$2:U238)</f>
        <v>-9.3957395455083401E-2</v>
      </c>
      <c r="AK239" s="54">
        <f t="shared" si="102"/>
        <v>0.72519125735717316</v>
      </c>
      <c r="AL239" s="71">
        <f t="shared" si="92"/>
        <v>1900.7083333333064</v>
      </c>
      <c r="AM239" s="49">
        <f t="shared" si="93"/>
        <v>0.72519125735717316</v>
      </c>
      <c r="AN239" s="49">
        <f t="shared" si="94"/>
        <v>1.446565720097335</v>
      </c>
      <c r="AO239" s="49">
        <f t="shared" si="95"/>
        <v>1.1354107864715872</v>
      </c>
      <c r="AP239" s="49">
        <f t="shared" si="96"/>
        <v>1.1828182787444086</v>
      </c>
      <c r="AQ239" s="49">
        <f t="shared" si="97"/>
        <v>1.3280146880595225</v>
      </c>
      <c r="AS239" s="49">
        <f t="shared" si="103"/>
        <v>-0.11855103203781248</v>
      </c>
      <c r="AT239" s="49">
        <f t="shared" si="98"/>
        <v>0.14519640931511391</v>
      </c>
      <c r="AU239" s="54">
        <f>(AM239-MAX(AM$3:AM239))/MAX(AM$3:AM239)</f>
        <v>-0.7359375518541138</v>
      </c>
      <c r="AV239" s="54">
        <f>(AN239-MAX(AN$3:AN239))/MAX(AN$3:AN239)</f>
        <v>-0.6997485988165203</v>
      </c>
      <c r="AW239" s="54">
        <f>(AO239-MAX(AO$3:AO239))/MAX(AO$3:AO239)</f>
        <v>-0.70967106370924482</v>
      </c>
      <c r="AX239" s="54">
        <f>(AP239-MAX(AP$3:AP239))/MAX(AP$3:AP239)</f>
        <v>-0.70782154118830176</v>
      </c>
      <c r="AY239" s="54">
        <f>(AQ239-MAX(AQ$3:AQ239))/MAX(AQ$3:AQ239)</f>
        <v>-0.70247931041334066</v>
      </c>
    </row>
    <row r="240" spans="1:51">
      <c r="A240" s="49">
        <f>Data!F366</f>
        <v>1900.7916666666397</v>
      </c>
      <c r="B240" s="53">
        <f t="shared" si="89"/>
        <v>0.61099999999999999</v>
      </c>
      <c r="C240" s="50">
        <f>1/Data!N366</f>
        <v>5.5241297681119676E-2</v>
      </c>
      <c r="D240" s="50">
        <f>Data!H366/100</f>
        <v>3.1125000000000003E-2</v>
      </c>
      <c r="E240">
        <f>Data!K367/Data!K366</f>
        <v>1.0822587354409317</v>
      </c>
      <c r="F240">
        <f>Data!T367/Data!T366</f>
        <v>1.0029489382210637</v>
      </c>
      <c r="G240" s="49">
        <f>Data!E369</f>
        <v>7.7067928930000003</v>
      </c>
      <c r="H240" s="52">
        <v>0</v>
      </c>
      <c r="I240" s="52">
        <v>1</v>
      </c>
      <c r="J240" s="52">
        <v>0.6</v>
      </c>
      <c r="K240" s="54">
        <f t="shared" si="99"/>
        <v>0.66261227030770231</v>
      </c>
      <c r="L240" s="54">
        <f t="shared" si="112"/>
        <v>0.85</v>
      </c>
      <c r="M240" s="53">
        <f t="shared" si="113"/>
        <v>0.85</v>
      </c>
      <c r="N240" s="54" cm="1">
        <f t="array" ref="N240">stock_min(C240,O240)</f>
        <v>0.85</v>
      </c>
      <c r="O240" s="54" cm="1">
        <f t="array" ref="O240">stock_max(C240,D240)</f>
        <v>0.85</v>
      </c>
      <c r="P240" s="49">
        <f t="shared" si="90"/>
        <v>1900.7916666666397</v>
      </c>
      <c r="Q240" s="49">
        <f t="shared" si="104"/>
        <v>0.47586560545186513</v>
      </c>
      <c r="R240" s="49">
        <f t="shared" si="105"/>
        <v>0.50347819779107661</v>
      </c>
      <c r="S240" s="59">
        <f t="shared" si="86"/>
        <v>0.48286518757205682</v>
      </c>
      <c r="T240" s="59">
        <f t="shared" si="87"/>
        <v>0.48536700163022084</v>
      </c>
      <c r="U240" s="59">
        <f t="shared" si="88"/>
        <v>0.43933397762698456</v>
      </c>
      <c r="V240" s="59"/>
      <c r="W240" s="49">
        <f t="shared" si="106"/>
        <v>0.19314607502882275</v>
      </c>
      <c r="X240" s="49">
        <f t="shared" si="107"/>
        <v>0.28971911254323407</v>
      </c>
      <c r="Y240" s="49">
        <f t="shared" si="108"/>
        <v>0.16375687074757797</v>
      </c>
      <c r="Z240" s="49">
        <f t="shared" si="109"/>
        <v>0.3216101308826429</v>
      </c>
      <c r="AA240" s="49">
        <f t="shared" si="110"/>
        <v>6.5900096644047695E-2</v>
      </c>
      <c r="AB240" s="49">
        <f t="shared" si="111"/>
        <v>0.37343388098293689</v>
      </c>
      <c r="AC240" s="80">
        <f t="shared" si="91"/>
        <v>0.85000000000000009</v>
      </c>
      <c r="AD240" s="80">
        <f t="shared" si="100"/>
        <v>0.85</v>
      </c>
      <c r="AE240" s="80">
        <f t="shared" si="101"/>
        <v>0.85</v>
      </c>
      <c r="AF240" s="54">
        <f>(Q240-MAX(Q$2:Q239))/MAX(Q$2:Q239)</f>
        <v>-7.7495888324401269E-2</v>
      </c>
      <c r="AG240" s="54">
        <f>(R240-MAX(R$2:R239))/MAX(R$2:R239)</f>
        <v>-2.9517170258369356E-2</v>
      </c>
      <c r="AH240" s="54">
        <f>(S240-MAX(S$2:S239))/MAX(S$2:S239)</f>
        <v>-3.4693087060918198E-2</v>
      </c>
      <c r="AI240" s="54">
        <f>(T240-MAX(T$2:T239))/MAX(T$2:T239)</f>
        <v>-3.3449738507173823E-2</v>
      </c>
      <c r="AJ240" s="54">
        <f>(U240-MAX(U$2:U239))/MAX(U$2:U239)</f>
        <v>-3.0206184835463206E-2</v>
      </c>
      <c r="AK240" s="54">
        <f t="shared" si="102"/>
        <v>0.72920963986931908</v>
      </c>
      <c r="AL240" s="71">
        <f t="shared" si="92"/>
        <v>1900.7916666666397</v>
      </c>
      <c r="AM240" s="49">
        <f t="shared" si="93"/>
        <v>0.72920963986931908</v>
      </c>
      <c r="AN240" s="49">
        <f t="shared" si="94"/>
        <v>1.2824460761716052</v>
      </c>
      <c r="AO240" s="49">
        <f t="shared" si="95"/>
        <v>1.0581887698740513</v>
      </c>
      <c r="AP240" s="49">
        <f t="shared" si="96"/>
        <v>1.0937451564325589</v>
      </c>
      <c r="AQ240" s="49">
        <f t="shared" si="97"/>
        <v>1.1995565058964455</v>
      </c>
      <c r="AS240" s="49">
        <f t="shared" si="103"/>
        <v>-8.2889570275159752E-2</v>
      </c>
      <c r="AT240" s="49">
        <f t="shared" si="98"/>
        <v>0.10581134946388659</v>
      </c>
      <c r="AU240" s="54">
        <f>(AM240-MAX(AM$3:AM240))/MAX(AM$3:AM240)</f>
        <v>-0.73447434623355679</v>
      </c>
      <c r="AV240" s="54">
        <f>(AN240-MAX(AN$3:AN240))/MAX(AN$3:AN240)</f>
        <v>-0.73381352401543798</v>
      </c>
      <c r="AW240" s="54">
        <f>(AO240-MAX(AO$3:AO240))/MAX(AO$3:AO240)</f>
        <v>-0.72941703248470591</v>
      </c>
      <c r="AX240" s="54">
        <f>(AP240-MAX(AP$3:AP240))/MAX(AP$3:AP240)</f>
        <v>-0.72982428503011032</v>
      </c>
      <c r="AY240" s="54">
        <f>(AQ240-MAX(AQ$3:AQ240))/MAX(AQ$3:AQ240)</f>
        <v>-0.73125833468456503</v>
      </c>
    </row>
    <row r="241" spans="1:51">
      <c r="A241" s="49">
        <f>Data!F367</f>
        <v>1900.8749999999729</v>
      </c>
      <c r="B241" s="53">
        <f t="shared" si="89"/>
        <v>0.67799999999999994</v>
      </c>
      <c r="C241" s="50">
        <f>1/Data!N367</f>
        <v>5.1494407342077851E-2</v>
      </c>
      <c r="D241" s="50">
        <f>Data!H367/100</f>
        <v>3.1083333333333334E-2</v>
      </c>
      <c r="E241">
        <f>Data!K368/Data!K367</f>
        <v>1.0773430990248132</v>
      </c>
      <c r="F241">
        <f>Data!T368/Data!T367</f>
        <v>1.0154817416704878</v>
      </c>
      <c r="G241" s="49">
        <f>Data!E370</f>
        <v>7.6116519010000001</v>
      </c>
      <c r="H241" s="52">
        <v>0</v>
      </c>
      <c r="I241" s="52">
        <v>1</v>
      </c>
      <c r="J241" s="52">
        <v>0.6</v>
      </c>
      <c r="K241" s="54">
        <f t="shared" si="99"/>
        <v>0.66261227030770231</v>
      </c>
      <c r="L241" s="54">
        <f t="shared" si="112"/>
        <v>0.85</v>
      </c>
      <c r="M241" s="53">
        <f t="shared" si="113"/>
        <v>0.85</v>
      </c>
      <c r="N241" s="54" cm="1">
        <f t="array" ref="N241">stock_min(C241,O241)</f>
        <v>0.72604981939196334</v>
      </c>
      <c r="O241" s="54" cm="1">
        <f t="array" ref="O241">stock_max(C241,D241)</f>
        <v>0.85</v>
      </c>
      <c r="P241" s="49">
        <f t="shared" si="90"/>
        <v>1900.8749999999729</v>
      </c>
      <c r="Q241" s="49">
        <f t="shared" si="104"/>
        <v>0.48323283382534116</v>
      </c>
      <c r="R241" s="49">
        <f t="shared" si="105"/>
        <v>0.54241876189966631</v>
      </c>
      <c r="S241" s="59">
        <f t="shared" si="86"/>
        <v>0.50826319922113405</v>
      </c>
      <c r="T241" s="59">
        <f t="shared" si="87"/>
        <v>0.51277656740014166</v>
      </c>
      <c r="U241" s="59">
        <f t="shared" si="88"/>
        <v>0.46923675953537147</v>
      </c>
      <c r="V241" s="59"/>
      <c r="W241" s="49">
        <f t="shared" si="106"/>
        <v>0.20330527968845363</v>
      </c>
      <c r="X241" s="49">
        <f t="shared" si="107"/>
        <v>0.30495791953268042</v>
      </c>
      <c r="Y241" s="49">
        <f t="shared" si="108"/>
        <v>0.17300452191454327</v>
      </c>
      <c r="Z241" s="49">
        <f t="shared" si="109"/>
        <v>0.33977204548559842</v>
      </c>
      <c r="AA241" s="49">
        <f t="shared" si="110"/>
        <v>7.0385513930305732E-2</v>
      </c>
      <c r="AB241" s="49">
        <f t="shared" si="111"/>
        <v>0.39885124560506574</v>
      </c>
      <c r="AC241" s="80">
        <f t="shared" si="91"/>
        <v>0.85</v>
      </c>
      <c r="AD241" s="80">
        <f t="shared" si="100"/>
        <v>0.72604981939196334</v>
      </c>
      <c r="AE241" s="80">
        <f t="shared" si="101"/>
        <v>0.85</v>
      </c>
      <c r="AF241" s="54">
        <f>(Q241-MAX(Q$2:Q240))/MAX(Q$2:Q240)</f>
        <v>-6.3213917977476844E-2</v>
      </c>
      <c r="AG241" s="54">
        <f>(R241-MAX(R$2:R240))/MAX(R$2:R240)</f>
        <v>4.554297934421847E-2</v>
      </c>
      <c r="AH241" s="54">
        <f>(S241-MAX(S$2:S240))/MAX(S$2:S240)</f>
        <v>1.6080662736695835E-2</v>
      </c>
      <c r="AI241" s="54">
        <f>(T241-MAX(T$2:T240))/MAX(T$2:T240)</f>
        <v>2.1133129453234808E-2</v>
      </c>
      <c r="AJ241" s="54">
        <f>(U241-MAX(U$2:U240))/MAX(U$2:U240)</f>
        <v>3.5801759980472733E-2</v>
      </c>
      <c r="AK241" s="54">
        <f t="shared" si="102"/>
        <v>0.73542481698593642</v>
      </c>
      <c r="AL241" s="71">
        <f t="shared" si="92"/>
        <v>1900.8749999999729</v>
      </c>
      <c r="AM241" s="49">
        <f t="shared" si="93"/>
        <v>0.73542481698593642</v>
      </c>
      <c r="AN241" s="49">
        <f t="shared" si="94"/>
        <v>1.1130021049258771</v>
      </c>
      <c r="AO241" s="49">
        <f t="shared" si="95"/>
        <v>0.9758088521523367</v>
      </c>
      <c r="AP241" s="49">
        <f t="shared" si="96"/>
        <v>0.99912135181824713</v>
      </c>
      <c r="AQ241" s="49">
        <f t="shared" si="97"/>
        <v>1.06512587673749</v>
      </c>
      <c r="AS241" s="49">
        <f t="shared" si="103"/>
        <v>-4.7876228188387104E-2</v>
      </c>
      <c r="AT241" s="49">
        <f t="shared" si="98"/>
        <v>6.6004524919242913E-2</v>
      </c>
      <c r="AU241" s="54">
        <f>(AM241-MAX(AM$3:AM241))/MAX(AM$3:AM241)</f>
        <v>-0.73221122616912671</v>
      </c>
      <c r="AV241" s="54">
        <f>(AN241-MAX(AN$3:AN241))/MAX(AN$3:AN241)</f>
        <v>-0.76898357476515422</v>
      </c>
      <c r="AW241" s="54">
        <f>(AO241-MAX(AO$3:AO241))/MAX(AO$3:AO241)</f>
        <v>-0.75048189655755015</v>
      </c>
      <c r="AX241" s="54">
        <f>(AP241-MAX(AP$3:AP241))/MAX(AP$3:AP241)</f>
        <v>-0.75319815225547726</v>
      </c>
      <c r="AY241" s="54">
        <f>(AQ241-MAX(AQ$3:AQ241))/MAX(AQ$3:AQ241)</f>
        <v>-0.7613753912567196</v>
      </c>
    </row>
    <row r="242" spans="1:51">
      <c r="A242" s="49">
        <f>Data!F368</f>
        <v>1900.9583333333062</v>
      </c>
      <c r="B242" s="53">
        <f t="shared" si="89"/>
        <v>0.73599999999999999</v>
      </c>
      <c r="C242" s="50">
        <f>1/Data!N368</f>
        <v>4.8206591482298451E-2</v>
      </c>
      <c r="D242" s="50">
        <f>Data!H368/100</f>
        <v>3.1041666666666669E-2</v>
      </c>
      <c r="E242">
        <f>Data!K369/Data!K368</f>
        <v>1.0200220610410968</v>
      </c>
      <c r="F242">
        <f>Data!T369/Data!T368</f>
        <v>0.99056073081322671</v>
      </c>
      <c r="G242" s="49">
        <f>Data!E371</f>
        <v>7.6116519010000001</v>
      </c>
      <c r="H242" s="52">
        <v>0</v>
      </c>
      <c r="I242" s="52">
        <v>1</v>
      </c>
      <c r="J242" s="52">
        <v>0.6</v>
      </c>
      <c r="K242" s="54">
        <f t="shared" si="99"/>
        <v>0.66261227030770231</v>
      </c>
      <c r="L242" s="54">
        <f t="shared" si="112"/>
        <v>0.85</v>
      </c>
      <c r="M242" s="53">
        <f t="shared" si="113"/>
        <v>0.85</v>
      </c>
      <c r="N242" s="54" cm="1">
        <f t="array" ref="N242">stock_min(C242,O242)</f>
        <v>0.61342019627211075</v>
      </c>
      <c r="O242" s="54" cm="1">
        <f t="array" ref="O242">stock_max(C242,D242)</f>
        <v>0.85</v>
      </c>
      <c r="P242" s="49">
        <f t="shared" si="90"/>
        <v>1900.9583333333062</v>
      </c>
      <c r="Q242" s="49">
        <f t="shared" si="104"/>
        <v>0.47867146902697649</v>
      </c>
      <c r="R242" s="49">
        <f t="shared" si="105"/>
        <v>0.55327910346025755</v>
      </c>
      <c r="S242" s="59">
        <f t="shared" si="86"/>
        <v>0.51245003203891182</v>
      </c>
      <c r="T242" s="59">
        <f t="shared" si="87"/>
        <v>0.51794646778203224</v>
      </c>
      <c r="U242" s="59">
        <f t="shared" si="88"/>
        <v>0.47655819570835611</v>
      </c>
      <c r="V242" s="59"/>
      <c r="W242" s="49">
        <f t="shared" si="106"/>
        <v>0.20498001281556474</v>
      </c>
      <c r="X242" s="49">
        <f t="shared" si="107"/>
        <v>0.3074700192233471</v>
      </c>
      <c r="Y242" s="49">
        <f t="shared" si="108"/>
        <v>0.17474878286712467</v>
      </c>
      <c r="Z242" s="49">
        <f t="shared" si="109"/>
        <v>0.3431976849149076</v>
      </c>
      <c r="AA242" s="49">
        <f t="shared" si="110"/>
        <v>7.1483729356253425E-2</v>
      </c>
      <c r="AB242" s="49">
        <f t="shared" si="111"/>
        <v>0.4050744663521027</v>
      </c>
      <c r="AC242" s="80">
        <f t="shared" si="91"/>
        <v>0.85</v>
      </c>
      <c r="AD242" s="80">
        <f t="shared" si="100"/>
        <v>0.61342019627211075</v>
      </c>
      <c r="AE242" s="80">
        <f t="shared" si="101"/>
        <v>0.85</v>
      </c>
      <c r="AF242" s="54">
        <f>(Q242-MAX(Q$2:Q241))/MAX(Q$2:Q241)</f>
        <v>-7.2056493976110095E-2</v>
      </c>
      <c r="AG242" s="54">
        <f>(R242-MAX(R$2:R241))/MAX(R$2:R241)</f>
        <v>2.0022061041096738E-2</v>
      </c>
      <c r="AH242" s="54">
        <f>(S242-MAX(S$2:S241))/MAX(S$2:S241)</f>
        <v>8.237528949948952E-3</v>
      </c>
      <c r="AI242" s="54">
        <f>(T242-MAX(T$2:T241))/MAX(T$2:T241)</f>
        <v>1.0082169721800652E-2</v>
      </c>
      <c r="AJ242" s="54">
        <f>(U242-MAX(U$2:U241))/MAX(U$2:U241)</f>
        <v>1.5602861506916414E-2</v>
      </c>
      <c r="AK242" s="54">
        <f t="shared" si="102"/>
        <v>0.76068280993272064</v>
      </c>
      <c r="AL242" s="71">
        <f t="shared" si="92"/>
        <v>1900.9583333333062</v>
      </c>
      <c r="AM242" s="49">
        <f t="shared" si="93"/>
        <v>0.76068280993272064</v>
      </c>
      <c r="AN242" s="49">
        <f t="shared" si="94"/>
        <v>1.1701028904784021</v>
      </c>
      <c r="AO242" s="49">
        <f t="shared" si="95"/>
        <v>1.0193678592521844</v>
      </c>
      <c r="AP242" s="49">
        <f t="shared" si="96"/>
        <v>1.0447735448412678</v>
      </c>
      <c r="AQ242" s="49">
        <f t="shared" si="97"/>
        <v>1.1171277964696971</v>
      </c>
      <c r="AS242" s="49">
        <f t="shared" si="103"/>
        <v>-5.2975094008705037E-2</v>
      </c>
      <c r="AT242" s="49">
        <f t="shared" si="98"/>
        <v>7.2354251628429234E-2</v>
      </c>
      <c r="AU242" s="54">
        <f>(AM242-MAX(AM$3:AM242))/MAX(AM$3:AM242)</f>
        <v>-0.72301408350487861</v>
      </c>
      <c r="AV242" s="54">
        <f>(AN242-MAX(AN$3:AN242))/MAX(AN$3:AN242)</f>
        <v>-0.75713164807241506</v>
      </c>
      <c r="AW242" s="54">
        <f>(AO242-MAX(AO$3:AO242))/MAX(AO$3:AO242)</f>
        <v>-0.73934368970954201</v>
      </c>
      <c r="AX242" s="54">
        <f>(AP242-MAX(AP$3:AP242))/MAX(AP$3:AP242)</f>
        <v>-0.74192119818861957</v>
      </c>
      <c r="AY242" s="54">
        <f>(AQ242-MAX(AQ$3:AQ242))/MAX(AQ$3:AQ242)</f>
        <v>-0.74972518350098805</v>
      </c>
    </row>
    <row r="243" spans="1:51">
      <c r="A243" s="49">
        <f>Data!F369</f>
        <v>1901.0416666666395</v>
      </c>
      <c r="B243" s="53">
        <f t="shared" si="89"/>
        <v>0.745</v>
      </c>
      <c r="C243" s="50">
        <f>1/Data!N369</f>
        <v>4.7667664472616569E-2</v>
      </c>
      <c r="D243" s="50">
        <f>Data!H369/100</f>
        <v>3.1E-2</v>
      </c>
      <c r="E243">
        <f>Data!K370/Data!K369</f>
        <v>1.0418969570764991</v>
      </c>
      <c r="F243">
        <f>Data!T370/Data!T369</f>
        <v>1.0145395616555839</v>
      </c>
      <c r="G243" s="49">
        <f>Data!E372</f>
        <v>7.5165028100000004</v>
      </c>
      <c r="H243" s="52">
        <v>0</v>
      </c>
      <c r="I243" s="52">
        <v>1</v>
      </c>
      <c r="J243" s="52">
        <v>0.6</v>
      </c>
      <c r="K243" s="54">
        <f t="shared" si="99"/>
        <v>0.66261227030770231</v>
      </c>
      <c r="L243" s="54">
        <f t="shared" si="112"/>
        <v>0.85</v>
      </c>
      <c r="M243" s="53">
        <f t="shared" si="113"/>
        <v>0.85</v>
      </c>
      <c r="N243" s="54" cm="1">
        <f t="array" ref="N243">stock_min(C243,O243)</f>
        <v>0.59495835151610543</v>
      </c>
      <c r="O243" s="54" cm="1">
        <f t="array" ref="O243">stock_max(C243,D243)</f>
        <v>0.85</v>
      </c>
      <c r="P243" s="49">
        <f t="shared" si="90"/>
        <v>1901.0416666666395</v>
      </c>
      <c r="Q243" s="49">
        <f t="shared" si="104"/>
        <v>0.48563114236366312</v>
      </c>
      <c r="R243" s="49">
        <f t="shared" si="105"/>
        <v>0.57645981430925586</v>
      </c>
      <c r="S243" s="59">
        <f t="shared" si="86"/>
        <v>0.52831240977111704</v>
      </c>
      <c r="T243" s="59">
        <f t="shared" si="87"/>
        <v>0.5348661771584009</v>
      </c>
      <c r="U243" s="59">
        <f t="shared" si="88"/>
        <v>0.49456892532824226</v>
      </c>
      <c r="V243" s="59"/>
      <c r="W243" s="49">
        <f t="shared" si="106"/>
        <v>0.21132496390844682</v>
      </c>
      <c r="X243" s="49">
        <f t="shared" si="107"/>
        <v>0.31698744586267019</v>
      </c>
      <c r="Y243" s="49">
        <f t="shared" si="108"/>
        <v>0.18045728520067117</v>
      </c>
      <c r="Z243" s="49">
        <f t="shared" si="109"/>
        <v>0.35440889195772973</v>
      </c>
      <c r="AA243" s="49">
        <f t="shared" si="110"/>
        <v>7.4185338799236347E-2</v>
      </c>
      <c r="AB243" s="49">
        <f t="shared" si="111"/>
        <v>0.42038358652900593</v>
      </c>
      <c r="AC243" s="80">
        <f t="shared" si="91"/>
        <v>0.85</v>
      </c>
      <c r="AD243" s="80">
        <f t="shared" si="100"/>
        <v>0.59495835151610543</v>
      </c>
      <c r="AE243" s="80">
        <f t="shared" si="101"/>
        <v>0.85</v>
      </c>
      <c r="AF243" s="54">
        <f>(Q243-MAX(Q$2:Q242))/MAX(Q$2:Q242)</f>
        <v>-5.8564602157377098E-2</v>
      </c>
      <c r="AG243" s="54">
        <f>(R243-MAX(R$2:R242))/MAX(R$2:R242)</f>
        <v>4.189695707649909E-2</v>
      </c>
      <c r="AH243" s="54">
        <f>(S243-MAX(S$2:S242))/MAX(S$2:S242)</f>
        <v>3.0953998908133051E-2</v>
      </c>
      <c r="AI243" s="54">
        <f>(T243-MAX(T$2:T242))/MAX(T$2:T242)</f>
        <v>3.2666907545142281E-2</v>
      </c>
      <c r="AJ243" s="54">
        <f>(U243-MAX(U$2:U242))/MAX(U$2:U242)</f>
        <v>3.7793347763361823E-2</v>
      </c>
      <c r="AK243" s="54">
        <f t="shared" si="102"/>
        <v>0.78148916905986243</v>
      </c>
      <c r="AL243" s="71">
        <f t="shared" si="92"/>
        <v>1901.0416666666395</v>
      </c>
      <c r="AM243" s="49">
        <f t="shared" si="93"/>
        <v>0.78148916905986243</v>
      </c>
      <c r="AN243" s="49">
        <f t="shared" si="94"/>
        <v>1.1583356077056945</v>
      </c>
      <c r="AO243" s="49">
        <f t="shared" si="95"/>
        <v>1.0241269502715564</v>
      </c>
      <c r="AP243" s="49">
        <f t="shared" si="96"/>
        <v>1.0472215612869038</v>
      </c>
      <c r="AQ243" s="49">
        <f t="shared" si="97"/>
        <v>1.1120213723596912</v>
      </c>
      <c r="AS243" s="49">
        <f t="shared" si="103"/>
        <v>-4.6314235346003318E-2</v>
      </c>
      <c r="AT243" s="49">
        <f t="shared" si="98"/>
        <v>6.4799811072787428E-2</v>
      </c>
      <c r="AU243" s="54">
        <f>(AM243-MAX(AM$3:AM243))/MAX(AM$3:AM243)</f>
        <v>-0.71543790539686036</v>
      </c>
      <c r="AV243" s="54">
        <f>(AN243-MAX(AN$3:AN243))/MAX(AN$3:AN243)</f>
        <v>-0.75957408334620957</v>
      </c>
      <c r="AW243" s="54">
        <f>(AO243-MAX(AO$3:AO243))/MAX(AO$3:AO243)</f>
        <v>-0.73812677170081054</v>
      </c>
      <c r="AX243" s="54">
        <f>(AP243-MAX(AP$3:AP243))/MAX(AP$3:AP243)</f>
        <v>-0.74131649188243121</v>
      </c>
      <c r="AY243" s="54">
        <f>(AQ243-MAX(AQ$3:AQ243))/MAX(AQ$3:AQ243)</f>
        <v>-0.75086919706965649</v>
      </c>
    </row>
    <row r="244" spans="1:51">
      <c r="A244" s="49">
        <f>Data!F370</f>
        <v>1901.1249999999727</v>
      </c>
      <c r="B244" s="53">
        <f t="shared" si="89"/>
        <v>0.77300000000000002</v>
      </c>
      <c r="C244" s="50">
        <f>1/Data!N370</f>
        <v>4.6127270072942629E-2</v>
      </c>
      <c r="D244" s="50">
        <f>Data!H370/100</f>
        <v>3.106666666666667E-2</v>
      </c>
      <c r="E244">
        <f>Data!K371/Data!K370</f>
        <v>1.0393678160919542</v>
      </c>
      <c r="F244">
        <f>Data!T371/Data!T370</f>
        <v>1.0020207222232298</v>
      </c>
      <c r="G244" s="49">
        <f>Data!E373</f>
        <v>7.5165028100000004</v>
      </c>
      <c r="H244" s="52">
        <v>0</v>
      </c>
      <c r="I244" s="52">
        <v>1</v>
      </c>
      <c r="J244" s="52">
        <v>0.6</v>
      </c>
      <c r="K244" s="54">
        <f t="shared" si="99"/>
        <v>0.66261227030770231</v>
      </c>
      <c r="L244" s="54">
        <f t="shared" si="112"/>
        <v>0.85</v>
      </c>
      <c r="M244" s="53">
        <f t="shared" si="113"/>
        <v>0.85</v>
      </c>
      <c r="N244" s="54" cm="1">
        <f t="array" ref="N244">stock_min(C244,O244)</f>
        <v>0.54218956880731695</v>
      </c>
      <c r="O244" s="54" cm="1">
        <f t="array" ref="O244">stock_max(C244,D244)</f>
        <v>0.85</v>
      </c>
      <c r="P244" s="49">
        <f t="shared" si="90"/>
        <v>1901.1249999999727</v>
      </c>
      <c r="Q244" s="49">
        <f t="shared" si="104"/>
        <v>0.48661246800532987</v>
      </c>
      <c r="R244" s="49">
        <f t="shared" si="105"/>
        <v>0.59915377826338467</v>
      </c>
      <c r="S244" s="59">
        <f t="shared" si="86"/>
        <v>0.54121854229418997</v>
      </c>
      <c r="T244" s="59">
        <f t="shared" si="87"/>
        <v>0.54918313528489471</v>
      </c>
      <c r="U244" s="59">
        <f t="shared" si="88"/>
        <v>0.51126841701354175</v>
      </c>
      <c r="V244" s="59"/>
      <c r="W244" s="49">
        <f t="shared" si="106"/>
        <v>0.21648741691767601</v>
      </c>
      <c r="X244" s="49">
        <f t="shared" si="107"/>
        <v>0.324731125376514</v>
      </c>
      <c r="Y244" s="49">
        <f t="shared" si="108"/>
        <v>0.18528765119906862</v>
      </c>
      <c r="Z244" s="49">
        <f t="shared" si="109"/>
        <v>0.36389548408582612</v>
      </c>
      <c r="AA244" s="49">
        <f t="shared" si="110"/>
        <v>7.6690262552031277E-2</v>
      </c>
      <c r="AB244" s="49">
        <f t="shared" si="111"/>
        <v>0.43457815446151049</v>
      </c>
      <c r="AC244" s="80">
        <f t="shared" si="91"/>
        <v>0.85</v>
      </c>
      <c r="AD244" s="80">
        <f t="shared" si="100"/>
        <v>0.54218956880731695</v>
      </c>
      <c r="AE244" s="80">
        <f t="shared" si="101"/>
        <v>0.85</v>
      </c>
      <c r="AF244" s="54">
        <f>(Q244-MAX(Q$2:Q243))/MAX(Q$2:Q243)</f>
        <v>-5.6662222727221274E-2</v>
      </c>
      <c r="AG244" s="54">
        <f>(R244-MAX(R$2:R243))/MAX(R$2:R243)</f>
        <v>3.9367816091954132E-2</v>
      </c>
      <c r="AH244" s="54">
        <f>(S244-MAX(S$2:S243))/MAX(S$2:S243)</f>
        <v>2.4428978544464457E-2</v>
      </c>
      <c r="AI244" s="54">
        <f>(T244-MAX(T$2:T243))/MAX(T$2:T243)</f>
        <v>2.6767364880979999E-2</v>
      </c>
      <c r="AJ244" s="54">
        <f>(U244-MAX(U$2:U243))/MAX(U$2:U243)</f>
        <v>3.376575201164559E-2</v>
      </c>
      <c r="AK244" s="54">
        <f t="shared" si="102"/>
        <v>0.79149581058193508</v>
      </c>
      <c r="AL244" s="71">
        <f t="shared" si="92"/>
        <v>1901.1249999999727</v>
      </c>
      <c r="AM244" s="49">
        <f t="shared" si="93"/>
        <v>0.79149581058193508</v>
      </c>
      <c r="AN244" s="49">
        <f t="shared" si="94"/>
        <v>1.0985625331319004</v>
      </c>
      <c r="AO244" s="49">
        <f t="shared" si="95"/>
        <v>0.99708668739325768</v>
      </c>
      <c r="AP244" s="49">
        <f t="shared" si="96"/>
        <v>1.0153901034381918</v>
      </c>
      <c r="AQ244" s="49">
        <f t="shared" si="97"/>
        <v>1.0650516396997483</v>
      </c>
      <c r="AS244" s="49">
        <f t="shared" si="103"/>
        <v>-3.3510893432152189E-2</v>
      </c>
      <c r="AT244" s="49">
        <f t="shared" si="98"/>
        <v>4.9661536261556449E-2</v>
      </c>
      <c r="AU244" s="54">
        <f>(AM244-MAX(AM$3:AM244))/MAX(AM$3:AM244)</f>
        <v>-0.71179420695009965</v>
      </c>
      <c r="AV244" s="54">
        <f>(AN244-MAX(AN$3:AN244))/MAX(AN$3:AN244)</f>
        <v>-0.7719806744498745</v>
      </c>
      <c r="AW244" s="54">
        <f>(AO244-MAX(AO$3:AO244))/MAX(AO$3:AO244)</f>
        <v>-0.74504107166344824</v>
      </c>
      <c r="AX244" s="54">
        <f>(AP244-MAX(AP$3:AP244))/MAX(AP$3:AP244)</f>
        <v>-0.74917946328141816</v>
      </c>
      <c r="AY244" s="54">
        <f>(AQ244-MAX(AQ$3:AQ244))/MAX(AQ$3:AQ244)</f>
        <v>-0.76139202289103836</v>
      </c>
    </row>
    <row r="245" spans="1:51">
      <c r="A245" s="49">
        <f>Data!F371</f>
        <v>1901.208333333306</v>
      </c>
      <c r="B245" s="53">
        <f t="shared" si="89"/>
        <v>0.79899999999999993</v>
      </c>
      <c r="C245" s="50">
        <f>1/Data!N371</f>
        <v>4.4747566547094192E-2</v>
      </c>
      <c r="D245" s="50">
        <f>Data!H371/100</f>
        <v>3.1133333333333332E-2</v>
      </c>
      <c r="E245">
        <f>Data!K372/Data!K371</f>
        <v>1.1010550756372852</v>
      </c>
      <c r="F245">
        <f>Data!T372/Data!T371</f>
        <v>1.014710800924792</v>
      </c>
      <c r="G245" s="49">
        <f>Data!E374</f>
        <v>7.5165028100000004</v>
      </c>
      <c r="H245" s="52">
        <v>0</v>
      </c>
      <c r="I245" s="52">
        <v>1</v>
      </c>
      <c r="J245" s="52">
        <v>0.6</v>
      </c>
      <c r="K245" s="54">
        <f t="shared" si="99"/>
        <v>0.66261227030770231</v>
      </c>
      <c r="L245" s="54">
        <f t="shared" si="112"/>
        <v>0.85</v>
      </c>
      <c r="M245" s="53">
        <f t="shared" si="113"/>
        <v>0.85</v>
      </c>
      <c r="N245" s="54" cm="1">
        <f t="array" ref="N245">stock_min(C245,O245)</f>
        <v>0.49492552034449711</v>
      </c>
      <c r="O245" s="54" cm="1">
        <f t="array" ref="O245">stock_max(C245,D245)</f>
        <v>0.85</v>
      </c>
      <c r="P245" s="49">
        <f t="shared" si="90"/>
        <v>1901.208333333306</v>
      </c>
      <c r="Q245" s="49">
        <f t="shared" si="104"/>
        <v>0.49377092714967802</v>
      </c>
      <c r="R245" s="49">
        <f t="shared" si="105"/>
        <v>0.65970130864415621</v>
      </c>
      <c r="S245" s="59">
        <f t="shared" si="86"/>
        <v>0.57721897402389277</v>
      </c>
      <c r="T245" s="59">
        <f t="shared" si="87"/>
        <v>0.58868235070386621</v>
      </c>
      <c r="U245" s="59">
        <f t="shared" si="88"/>
        <v>0.55631292046823455</v>
      </c>
      <c r="V245" s="59"/>
      <c r="W245" s="49">
        <f t="shared" si="106"/>
        <v>0.23088758960955713</v>
      </c>
      <c r="X245" s="49">
        <f t="shared" si="107"/>
        <v>0.34633138441433564</v>
      </c>
      <c r="Y245" s="49">
        <f t="shared" si="108"/>
        <v>0.19861420181390241</v>
      </c>
      <c r="Z245" s="49">
        <f t="shared" si="109"/>
        <v>0.39006814888996383</v>
      </c>
      <c r="AA245" s="49">
        <f t="shared" si="110"/>
        <v>8.3446938070235191E-2</v>
      </c>
      <c r="AB245" s="49">
        <f t="shared" si="111"/>
        <v>0.47286598239799937</v>
      </c>
      <c r="AC245" s="80">
        <f t="shared" si="91"/>
        <v>0.85</v>
      </c>
      <c r="AD245" s="80">
        <f t="shared" si="100"/>
        <v>0.49492552034449711</v>
      </c>
      <c r="AE245" s="80">
        <f t="shared" si="101"/>
        <v>0.85</v>
      </c>
      <c r="AF245" s="54">
        <f>(Q245-MAX(Q$2:Q244))/MAX(Q$2:Q244)</f>
        <v>-4.2784968480925598E-2</v>
      </c>
      <c r="AG245" s="54">
        <f>(R245-MAX(R$2:R244))/MAX(R$2:R244)</f>
        <v>0.10105507563728519</v>
      </c>
      <c r="AH245" s="54">
        <f>(S245-MAX(S$2:S244))/MAX(S$2:S244)</f>
        <v>6.6517365752288019E-2</v>
      </c>
      <c r="AI245" s="54">
        <f>(T245-MAX(T$2:T244))/MAX(T$2:T244)</f>
        <v>7.1923576820109109E-2</v>
      </c>
      <c r="AJ245" s="54">
        <f>(U245-MAX(U$2:U244))/MAX(U$2:U244)</f>
        <v>8.8103434430411381E-2</v>
      </c>
      <c r="AK245" s="54">
        <f t="shared" si="102"/>
        <v>0.79597158289442393</v>
      </c>
      <c r="AL245" s="71">
        <f t="shared" si="92"/>
        <v>1901.208333333306</v>
      </c>
      <c r="AM245" s="49">
        <f t="shared" si="93"/>
        <v>0.79597158289442393</v>
      </c>
      <c r="AN245" s="49">
        <f t="shared" si="94"/>
        <v>1.0191869955540866</v>
      </c>
      <c r="AO245" s="49">
        <f t="shared" si="95"/>
        <v>0.95460655508611225</v>
      </c>
      <c r="AP245" s="49">
        <f t="shared" si="96"/>
        <v>0.96728957421230677</v>
      </c>
      <c r="AQ245" s="49">
        <f t="shared" si="97"/>
        <v>0.99970441726187709</v>
      </c>
      <c r="AS245" s="49">
        <f t="shared" si="103"/>
        <v>-1.9482578292209562E-2</v>
      </c>
      <c r="AT245" s="49">
        <f t="shared" si="98"/>
        <v>3.2414843049570319E-2</v>
      </c>
      <c r="AU245" s="54">
        <f>(AM245-MAX(AM$3:AM245))/MAX(AM$3:AM245)</f>
        <v>-0.71016445289254726</v>
      </c>
      <c r="AV245" s="54">
        <f>(AN245-MAX(AN$3:AN245))/MAX(AN$3:AN245)</f>
        <v>-0.78845598286228935</v>
      </c>
      <c r="AW245" s="54">
        <f>(AO245-MAX(AO$3:AO245))/MAX(AO$3:AO245)</f>
        <v>-0.75590340604777351</v>
      </c>
      <c r="AX245" s="54">
        <f>(AP245-MAX(AP$3:AP245))/MAX(AP$3:AP245)</f>
        <v>-0.76106120264053989</v>
      </c>
      <c r="AY245" s="54">
        <f>(AQ245-MAX(AQ$3:AQ245))/MAX(AQ$3:AQ245)</f>
        <v>-0.77603203467486659</v>
      </c>
    </row>
    <row r="246" spans="1:51">
      <c r="A246" s="49">
        <f>Data!F372</f>
        <v>1901.2916666666392</v>
      </c>
      <c r="B246" s="53">
        <f t="shared" si="89"/>
        <v>0.84699999999999998</v>
      </c>
      <c r="C246" s="50">
        <f>1/Data!N372</f>
        <v>4.0967291845780712E-2</v>
      </c>
      <c r="D246" s="50">
        <f>Data!H372/100</f>
        <v>3.1200000000000002E-2</v>
      </c>
      <c r="E246">
        <f>Data!K373/Data!K372</f>
        <v>0.95278767403767406</v>
      </c>
      <c r="F246">
        <f>Data!T373/Data!T372</f>
        <v>1.0020321917545103</v>
      </c>
      <c r="G246" s="49">
        <f>Data!E375</f>
        <v>7.6116519010000001</v>
      </c>
      <c r="H246" s="52">
        <v>0</v>
      </c>
      <c r="I246" s="52">
        <v>1</v>
      </c>
      <c r="J246" s="52">
        <v>0.6</v>
      </c>
      <c r="K246" s="54">
        <f t="shared" si="99"/>
        <v>0.66261227030770231</v>
      </c>
      <c r="L246" s="54">
        <f t="shared" si="112"/>
        <v>0.85</v>
      </c>
      <c r="M246" s="53">
        <f t="shared" si="113"/>
        <v>0.85</v>
      </c>
      <c r="N246" s="54" cm="1">
        <f t="array" ref="N246">stock_min(C246,O246)</f>
        <v>0.36542589717307705</v>
      </c>
      <c r="O246" s="54" cm="1">
        <f t="array" ref="O246">stock_max(C246,D246)</f>
        <v>0.85</v>
      </c>
      <c r="P246" s="49">
        <f t="shared" si="90"/>
        <v>1901.2916666666392</v>
      </c>
      <c r="Q246" s="49">
        <f t="shared" si="104"/>
        <v>0.4947743643564485</v>
      </c>
      <c r="R246" s="49">
        <f t="shared" si="105"/>
        <v>0.62855527542267531</v>
      </c>
      <c r="S246" s="59">
        <f t="shared" si="86"/>
        <v>0.56133707166776281</v>
      </c>
      <c r="T246" s="59">
        <f t="shared" si="87"/>
        <v>0.57066994825420703</v>
      </c>
      <c r="U246" s="59">
        <f t="shared" si="88"/>
        <v>0.53415739775025028</v>
      </c>
      <c r="V246" s="59"/>
      <c r="W246" s="49">
        <f t="shared" si="106"/>
        <v>0.22453482866710514</v>
      </c>
      <c r="X246" s="49">
        <f t="shared" si="107"/>
        <v>0.3368022430006577</v>
      </c>
      <c r="Y246" s="49">
        <f t="shared" si="108"/>
        <v>0.1925370382451079</v>
      </c>
      <c r="Z246" s="49">
        <f t="shared" si="109"/>
        <v>0.3781329100090991</v>
      </c>
      <c r="AA246" s="49">
        <f t="shared" si="110"/>
        <v>8.0123609662537551E-2</v>
      </c>
      <c r="AB246" s="49">
        <f t="shared" si="111"/>
        <v>0.45403378808771272</v>
      </c>
      <c r="AC246" s="80">
        <f t="shared" si="91"/>
        <v>0.85</v>
      </c>
      <c r="AD246" s="80">
        <f t="shared" si="100"/>
        <v>0.36542589717307705</v>
      </c>
      <c r="AE246" s="80">
        <f t="shared" si="101"/>
        <v>0.85</v>
      </c>
      <c r="AF246" s="54">
        <f>(Q246-MAX(Q$2:Q245))/MAX(Q$2:Q245)</f>
        <v>-4.0839723986579216E-2</v>
      </c>
      <c r="AG246" s="54">
        <f>(R246-MAX(R$2:R245))/MAX(R$2:R245)</f>
        <v>-4.7212325962325961E-2</v>
      </c>
      <c r="AH246" s="54">
        <f>(S246-MAX(S$2:S245))/MAX(S$2:S245)</f>
        <v>-2.7514518875591507E-2</v>
      </c>
      <c r="AI246" s="54">
        <f>(T246-MAX(T$2:T245))/MAX(T$2:T245)</f>
        <v>-3.0597829930050398E-2</v>
      </c>
      <c r="AJ246" s="54">
        <f>(U246-MAX(U$2:U245))/MAX(U$2:U245)</f>
        <v>-3.9825648304800329E-2</v>
      </c>
      <c r="AK246" s="54">
        <f t="shared" si="102"/>
        <v>0.8198285164865392</v>
      </c>
      <c r="AL246" s="71">
        <f t="shared" si="92"/>
        <v>1901.2916666666392</v>
      </c>
      <c r="AM246" s="49">
        <f t="shared" si="93"/>
        <v>0.8198285164865392</v>
      </c>
      <c r="AN246" s="49">
        <f t="shared" si="94"/>
        <v>1.1335600378941924</v>
      </c>
      <c r="AO246" s="49">
        <f t="shared" si="95"/>
        <v>1.0293724876376646</v>
      </c>
      <c r="AP246" s="49">
        <f t="shared" si="96"/>
        <v>1.0480935041456489</v>
      </c>
      <c r="AQ246" s="49">
        <f t="shared" si="97"/>
        <v>1.0990199379432104</v>
      </c>
      <c r="AS246" s="49">
        <f t="shared" si="103"/>
        <v>-3.4540099950981951E-2</v>
      </c>
      <c r="AT246" s="49">
        <f t="shared" si="98"/>
        <v>5.0926433797561454E-2</v>
      </c>
      <c r="AU246" s="54">
        <f>(AM246-MAX(AM$3:AM246))/MAX(AM$3:AM246)</f>
        <v>-0.7014774751805628</v>
      </c>
      <c r="AV246" s="54">
        <f>(AN246-MAX(AN$3:AN246))/MAX(AN$3:AN246)</f>
        <v>-0.7647165386440733</v>
      </c>
      <c r="AW246" s="54">
        <f>(AO246-MAX(AO$3:AO246))/MAX(AO$3:AO246)</f>
        <v>-0.73678546747689322</v>
      </c>
      <c r="AX246" s="54">
        <f>(AP246-MAX(AP$3:AP246))/MAX(AP$3:AP246)</f>
        <v>-0.74110110552493391</v>
      </c>
      <c r="AY246" s="54">
        <f>(AQ246-MAX(AQ$3:AQ246))/MAX(AQ$3:AQ246)</f>
        <v>-0.75378196284550736</v>
      </c>
    </row>
    <row r="247" spans="1:51">
      <c r="A247" s="49">
        <f>Data!F373</f>
        <v>1901.3749999999725</v>
      </c>
      <c r="B247" s="53">
        <f t="shared" si="89"/>
        <v>0.82000000000000006</v>
      </c>
      <c r="C247" s="50">
        <f>1/Data!N373</f>
        <v>4.3357589750905708E-2</v>
      </c>
      <c r="D247" s="50">
        <f>Data!H373/100</f>
        <v>3.1266666666666672E-2</v>
      </c>
      <c r="E247">
        <f>Data!K374/Data!K373</f>
        <v>1.1029538594221646</v>
      </c>
      <c r="F247">
        <f>Data!T374/Data!T373</f>
        <v>1.0020379264031627</v>
      </c>
      <c r="G247" s="49">
        <f>Data!E376</f>
        <v>7.7067928930000003</v>
      </c>
      <c r="H247" s="52">
        <v>0</v>
      </c>
      <c r="I247" s="52">
        <v>1</v>
      </c>
      <c r="J247" s="52">
        <v>0.6</v>
      </c>
      <c r="K247" s="54">
        <f t="shared" si="99"/>
        <v>0.66261227030770231</v>
      </c>
      <c r="L247" s="54">
        <f t="shared" si="112"/>
        <v>0.85</v>
      </c>
      <c r="M247" s="53">
        <f t="shared" si="113"/>
        <v>0.85</v>
      </c>
      <c r="N247" s="54" cm="1">
        <f t="array" ref="N247">stock_min(C247,O247)</f>
        <v>0.44730954384922178</v>
      </c>
      <c r="O247" s="54" cm="1">
        <f t="array" ref="O247">stock_max(C247,D247)</f>
        <v>0.85</v>
      </c>
      <c r="P247" s="49">
        <f t="shared" si="90"/>
        <v>1901.3749999999725</v>
      </c>
      <c r="Q247" s="49">
        <f t="shared" si="104"/>
        <v>0.49578267809717858</v>
      </c>
      <c r="R247" s="49">
        <f t="shared" si="105"/>
        <v>0.69326746688760144</v>
      </c>
      <c r="S247" s="59">
        <f t="shared" si="86"/>
        <v>0.59646974790249252</v>
      </c>
      <c r="T247" s="59">
        <f t="shared" si="87"/>
        <v>0.6099925670280042</v>
      </c>
      <c r="U247" s="59">
        <f t="shared" si="88"/>
        <v>0.58106521456159343</v>
      </c>
      <c r="V247" s="59"/>
      <c r="W247" s="49">
        <f t="shared" si="106"/>
        <v>0.23858789916099701</v>
      </c>
      <c r="X247" s="49">
        <f t="shared" si="107"/>
        <v>0.35788184874149548</v>
      </c>
      <c r="Y247" s="49">
        <f t="shared" si="108"/>
        <v>0.20580400731875506</v>
      </c>
      <c r="Z247" s="49">
        <f t="shared" si="109"/>
        <v>0.40418855970924916</v>
      </c>
      <c r="AA247" s="49">
        <f t="shared" si="110"/>
        <v>8.7159782184239032E-2</v>
      </c>
      <c r="AB247" s="49">
        <f t="shared" si="111"/>
        <v>0.4939054323773544</v>
      </c>
      <c r="AC247" s="80">
        <f t="shared" si="91"/>
        <v>0.85</v>
      </c>
      <c r="AD247" s="80">
        <f t="shared" si="100"/>
        <v>0.44730954384922178</v>
      </c>
      <c r="AE247" s="80">
        <f t="shared" si="101"/>
        <v>0.85</v>
      </c>
      <c r="AF247" s="54">
        <f>(Q247-MAX(Q$2:Q246))/MAX(Q$2:Q246)</f>
        <v>-3.8885025935226594E-2</v>
      </c>
      <c r="AG247" s="54">
        <f>(R247-MAX(R$2:R246))/MAX(R$2:R246)</f>
        <v>5.0880842289720014E-2</v>
      </c>
      <c r="AH247" s="54">
        <f>(S247-MAX(S$2:S246))/MAX(S$2:S246)</f>
        <v>3.335090276814584E-2</v>
      </c>
      <c r="AI247" s="54">
        <f>(T247-MAX(T$2:T246))/MAX(T$2:T246)</f>
        <v>3.6199855998159503E-2</v>
      </c>
      <c r="AJ247" s="54">
        <f>(U247-MAX(U$2:U246))/MAX(U$2:U246)</f>
        <v>4.4493473336059679E-2</v>
      </c>
      <c r="AK247" s="54">
        <f t="shared" si="102"/>
        <v>0.83039441980089934</v>
      </c>
      <c r="AL247" s="71">
        <f t="shared" si="92"/>
        <v>1901.3749999999725</v>
      </c>
      <c r="AM247" s="49">
        <f t="shared" si="93"/>
        <v>0.83039441980089934</v>
      </c>
      <c r="AN247" s="49">
        <f t="shared" si="94"/>
        <v>0.95671076381550513</v>
      </c>
      <c r="AO247" s="49">
        <f t="shared" si="95"/>
        <v>0.93435937972470262</v>
      </c>
      <c r="AP247" s="49">
        <f t="shared" si="96"/>
        <v>0.94056724079814324</v>
      </c>
      <c r="AQ247" s="49">
        <f t="shared" si="97"/>
        <v>0.95320746439619064</v>
      </c>
      <c r="AS247" s="49">
        <f t="shared" si="103"/>
        <v>-3.5032994193144873E-3</v>
      </c>
      <c r="AT247" s="49">
        <f t="shared" si="98"/>
        <v>1.2640223598047395E-2</v>
      </c>
      <c r="AU247" s="54">
        <f>(AM247-MAX(AM$3:AM247))/MAX(AM$3:AM247)</f>
        <v>-0.69763013385128292</v>
      </c>
      <c r="AV247" s="54">
        <f>(AN247-MAX(AN$3:AN247))/MAX(AN$3:AN247)</f>
        <v>-0.80142364541612798</v>
      </c>
      <c r="AW247" s="54">
        <f>(AO247-MAX(AO$3:AO247))/MAX(AO$3:AO247)</f>
        <v>-0.76108068721826339</v>
      </c>
      <c r="AX247" s="54">
        <f>(AP247-MAX(AP$3:AP247))/MAX(AP$3:AP247)</f>
        <v>-0.76766212379056697</v>
      </c>
      <c r="AY247" s="54">
        <f>(AQ247-MAX(AQ$3:AQ247))/MAX(AQ$3:AQ247)</f>
        <v>-0.78644894165990231</v>
      </c>
    </row>
    <row r="248" spans="1:51">
      <c r="A248" s="49">
        <f>Data!F374</f>
        <v>1901.4583333333057</v>
      </c>
      <c r="B248" s="53">
        <f t="shared" si="89"/>
        <v>0.86099999999999999</v>
      </c>
      <c r="C248" s="50">
        <f>1/Data!N374</f>
        <v>3.9622059115614505E-2</v>
      </c>
      <c r="D248" s="50">
        <f>Data!H374/100</f>
        <v>3.1333333333333331E-2</v>
      </c>
      <c r="E248">
        <f>Data!K375/Data!K374</f>
        <v>0.92429667229980617</v>
      </c>
      <c r="F248">
        <f>Data!T375/Data!T374</f>
        <v>0.98951766205484248</v>
      </c>
      <c r="G248" s="49">
        <f>Data!E377</f>
        <v>7.8019419829999999</v>
      </c>
      <c r="H248" s="52">
        <v>0</v>
      </c>
      <c r="I248" s="52">
        <v>1</v>
      </c>
      <c r="J248" s="52">
        <v>0.6</v>
      </c>
      <c r="K248" s="54">
        <f t="shared" si="99"/>
        <v>0.66261227030770231</v>
      </c>
      <c r="L248" s="54">
        <f t="shared" si="112"/>
        <v>0.85</v>
      </c>
      <c r="M248" s="53">
        <f t="shared" si="113"/>
        <v>0.85</v>
      </c>
      <c r="N248" s="54" cm="1">
        <f t="array" ref="N248">stock_min(C248,O248)</f>
        <v>0.31934270338457932</v>
      </c>
      <c r="O248" s="54" cm="1">
        <f t="array" ref="O248">stock_max(C248,D248)</f>
        <v>0.85</v>
      </c>
      <c r="P248" s="49">
        <f t="shared" si="90"/>
        <v>1901.4583333333057</v>
      </c>
      <c r="Q248" s="49">
        <f t="shared" si="104"/>
        <v>0.4905857165180087</v>
      </c>
      <c r="R248" s="49">
        <f t="shared" si="105"/>
        <v>0.64078481265792608</v>
      </c>
      <c r="S248" s="59">
        <f t="shared" si="86"/>
        <v>0.56687594204063307</v>
      </c>
      <c r="T248" s="59">
        <f t="shared" si="87"/>
        <v>0.57723684088448268</v>
      </c>
      <c r="U248" s="59">
        <f t="shared" si="88"/>
        <v>0.54276129146934315</v>
      </c>
      <c r="V248" s="59"/>
      <c r="W248" s="49">
        <f t="shared" si="106"/>
        <v>0.22675037681625324</v>
      </c>
      <c r="X248" s="49">
        <f t="shared" si="107"/>
        <v>0.34012556522437981</v>
      </c>
      <c r="Y248" s="49">
        <f t="shared" si="108"/>
        <v>0.19475262724076969</v>
      </c>
      <c r="Z248" s="49">
        <f t="shared" si="109"/>
        <v>0.38248421364371299</v>
      </c>
      <c r="AA248" s="49">
        <f t="shared" si="110"/>
        <v>8.1414193720401484E-2</v>
      </c>
      <c r="AB248" s="49">
        <f t="shared" si="111"/>
        <v>0.46134709774894167</v>
      </c>
      <c r="AC248" s="80">
        <f t="shared" si="91"/>
        <v>0.85</v>
      </c>
      <c r="AD248" s="80">
        <f t="shared" si="100"/>
        <v>0.31934270338457932</v>
      </c>
      <c r="AE248" s="80">
        <f t="shared" si="101"/>
        <v>0.85</v>
      </c>
      <c r="AF248" s="54">
        <f>(Q248-MAX(Q$2:Q247))/MAX(Q$2:Q247)</f>
        <v>-4.8959757897524867E-2</v>
      </c>
      <c r="AG248" s="54">
        <f>(R248-MAX(R$2:R247))/MAX(R$2:R247)</f>
        <v>-7.5703327700193807E-2</v>
      </c>
      <c r="AH248" s="54">
        <f>(S248-MAX(S$2:S247))/MAX(S$2:S247)</f>
        <v>-4.9614931798179433E-2</v>
      </c>
      <c r="AI248" s="54">
        <f>(T248-MAX(T$2:T247))/MAX(T$2:T247)</f>
        <v>-5.3698566038457525E-2</v>
      </c>
      <c r="AJ248" s="54">
        <f>(U248-MAX(U$2:U247))/MAX(U$2:U247)</f>
        <v>-6.5920179236938353E-2</v>
      </c>
      <c r="AK248" s="54">
        <f t="shared" si="102"/>
        <v>0.84210918319647743</v>
      </c>
      <c r="AL248" s="71">
        <f t="shared" si="92"/>
        <v>1901.4583333333057</v>
      </c>
      <c r="AM248" s="49">
        <f t="shared" si="93"/>
        <v>0.84210918319647743</v>
      </c>
      <c r="AN248" s="49">
        <f t="shared" si="94"/>
        <v>1.03237421418202</v>
      </c>
      <c r="AO248" s="49">
        <f t="shared" si="95"/>
        <v>0.98296942800648968</v>
      </c>
      <c r="AP248" s="49">
        <f t="shared" si="96"/>
        <v>0.99339188871389228</v>
      </c>
      <c r="AQ248" s="49">
        <f t="shared" si="97"/>
        <v>1.0187515787330887</v>
      </c>
      <c r="AS248" s="49">
        <f t="shared" si="103"/>
        <v>-1.3622635448931275E-2</v>
      </c>
      <c r="AT248" s="49">
        <f t="shared" si="98"/>
        <v>2.5359690019196468E-2</v>
      </c>
      <c r="AU248" s="54">
        <f>(AM248-MAX(AM$3:AM248))/MAX(AM$3:AM248)</f>
        <v>-0.69336446038886479</v>
      </c>
      <c r="AV248" s="54">
        <f>(AN248-MAX(AN$3:AN248))/MAX(AN$3:AN248)</f>
        <v>-0.78571882352293809</v>
      </c>
      <c r="AW248" s="54">
        <f>(AO248-MAX(AO$3:AO248))/MAX(AO$3:AO248)</f>
        <v>-0.74865090957404101</v>
      </c>
      <c r="AX248" s="54">
        <f>(AP248-MAX(AP$3:AP248))/MAX(AP$3:AP248)</f>
        <v>-0.75461343787435176</v>
      </c>
      <c r="AY248" s="54">
        <f>(AQ248-MAX(AQ$3:AQ248))/MAX(AQ$3:AQ248)</f>
        <v>-0.77176481935975294</v>
      </c>
    </row>
    <row r="249" spans="1:51">
      <c r="A249" s="49">
        <f>Data!F375</f>
        <v>1901.541666666639</v>
      </c>
      <c r="B249" s="53">
        <f t="shared" si="89"/>
        <v>0.82299999999999995</v>
      </c>
      <c r="C249" s="50">
        <f>1/Data!N375</f>
        <v>4.320615871300601E-2</v>
      </c>
      <c r="D249" s="50">
        <f>Data!H375/100</f>
        <v>3.1400000000000004E-2</v>
      </c>
      <c r="E249">
        <f>Data!K376/Data!K375</f>
        <v>1.0046067544357646</v>
      </c>
      <c r="F249">
        <f>Data!T376/Data!T375</f>
        <v>0.98967901328030394</v>
      </c>
      <c r="G249" s="49">
        <f>Data!E378</f>
        <v>7.8019419829999999</v>
      </c>
      <c r="H249" s="52">
        <v>0</v>
      </c>
      <c r="I249" s="52">
        <v>1</v>
      </c>
      <c r="J249" s="52">
        <v>0.6</v>
      </c>
      <c r="K249" s="54">
        <f t="shared" si="99"/>
        <v>0.66261227030770231</v>
      </c>
      <c r="L249" s="54">
        <f t="shared" si="112"/>
        <v>0.85</v>
      </c>
      <c r="M249" s="53">
        <f t="shared" si="113"/>
        <v>0.85</v>
      </c>
      <c r="N249" s="54" cm="1">
        <f t="array" ref="N249">stock_min(C249,O249)</f>
        <v>0.44212202074735457</v>
      </c>
      <c r="O249" s="54" cm="1">
        <f t="array" ref="O249">stock_max(C249,D249)</f>
        <v>0.85</v>
      </c>
      <c r="P249" s="49">
        <f t="shared" si="90"/>
        <v>1901.541666666639</v>
      </c>
      <c r="Q249" s="49">
        <f t="shared" si="104"/>
        <v>0.48552238785295376</v>
      </c>
      <c r="R249" s="49">
        <f t="shared" si="105"/>
        <v>0.64373675093600857</v>
      </c>
      <c r="S249" s="59">
        <f t="shared" si="86"/>
        <v>0.56610252936914074</v>
      </c>
      <c r="T249" s="59">
        <f t="shared" si="87"/>
        <v>0.57698881245291789</v>
      </c>
      <c r="U249" s="59">
        <f t="shared" si="88"/>
        <v>0.54404632944614217</v>
      </c>
      <c r="V249" s="59"/>
      <c r="W249" s="49">
        <f t="shared" si="106"/>
        <v>0.2264410117476563</v>
      </c>
      <c r="X249" s="49">
        <f t="shared" si="107"/>
        <v>0.33966151762148444</v>
      </c>
      <c r="Y249" s="49">
        <f t="shared" si="108"/>
        <v>0.19466894549134492</v>
      </c>
      <c r="Z249" s="49">
        <f t="shared" si="109"/>
        <v>0.382319866961573</v>
      </c>
      <c r="AA249" s="49">
        <f t="shared" si="110"/>
        <v>8.1606949416921343E-2</v>
      </c>
      <c r="AB249" s="49">
        <f t="shared" si="111"/>
        <v>0.46243938002922086</v>
      </c>
      <c r="AC249" s="80">
        <f t="shared" si="91"/>
        <v>0.85</v>
      </c>
      <c r="AD249" s="80">
        <f t="shared" si="100"/>
        <v>0.44212202074735457</v>
      </c>
      <c r="AE249" s="80">
        <f t="shared" si="101"/>
        <v>0.85</v>
      </c>
      <c r="AF249" s="54">
        <f>(Q249-MAX(Q$2:Q248))/MAX(Q$2:Q248)</f>
        <v>-5.877543160616102E-2</v>
      </c>
      <c r="AG249" s="54">
        <f>(R249-MAX(R$2:R248))/MAX(R$2:R248)</f>
        <v>-7.1445319905114213E-2</v>
      </c>
      <c r="AH249" s="54">
        <f>(S249-MAX(S$2:S248))/MAX(S$2:S248)</f>
        <v>-5.0911582088009E-2</v>
      </c>
      <c r="AI249" s="54">
        <f>(T249-MAX(T$2:T248))/MAX(T$2:T248)</f>
        <v>-5.4105174979240583E-2</v>
      </c>
      <c r="AJ249" s="54">
        <f>(U249-MAX(U$2:U248))/MAX(U$2:U248)</f>
        <v>-6.3708658146713448E-2</v>
      </c>
      <c r="AK249" s="54">
        <f t="shared" si="102"/>
        <v>0.85866817811892648</v>
      </c>
      <c r="AL249" s="71">
        <f t="shared" si="92"/>
        <v>1901.541666666639</v>
      </c>
      <c r="AM249" s="49">
        <f t="shared" si="93"/>
        <v>0.85866817811892648</v>
      </c>
      <c r="AN249" s="49">
        <f t="shared" si="94"/>
        <v>1.0213019651886883</v>
      </c>
      <c r="AO249" s="49">
        <f t="shared" si="95"/>
        <v>0.98426836713843457</v>
      </c>
      <c r="AP249" s="49">
        <f t="shared" si="96"/>
        <v>0.99282197944185646</v>
      </c>
      <c r="AQ249" s="49">
        <f t="shared" si="97"/>
        <v>1.0124104370343396</v>
      </c>
      <c r="AS249" s="49">
        <f t="shared" si="103"/>
        <v>-8.8915281543486824E-3</v>
      </c>
      <c r="AT249" s="49">
        <f t="shared" si="98"/>
        <v>1.9588457592483177E-2</v>
      </c>
      <c r="AU249" s="54">
        <f>(AM249-MAX(AM$3:AM249))/MAX(AM$3:AM249)</f>
        <v>-0.68733486654903775</v>
      </c>
      <c r="AV249" s="54">
        <f>(AN249-MAX(AN$3:AN249))/MAX(AN$3:AN249)</f>
        <v>-0.78801699651868451</v>
      </c>
      <c r="AW249" s="54">
        <f>(AO249-MAX(AO$3:AO249))/MAX(AO$3:AO249)</f>
        <v>-0.74831876580636025</v>
      </c>
      <c r="AX249" s="54">
        <f>(AP249-MAX(AP$3:AP249))/MAX(AP$3:AP249)</f>
        <v>-0.75475421623038341</v>
      </c>
      <c r="AY249" s="54">
        <f>(AQ249-MAX(AQ$3:AQ249))/MAX(AQ$3:AQ249)</f>
        <v>-0.77318545187830989</v>
      </c>
    </row>
    <row r="250" spans="1:51">
      <c r="A250" s="49">
        <f>Data!F376</f>
        <v>1901.6249999999723</v>
      </c>
      <c r="B250" s="53">
        <f t="shared" si="89"/>
        <v>0.82000000000000006</v>
      </c>
      <c r="C250" s="50">
        <f>1/Data!N376</f>
        <v>4.3332855187057102E-2</v>
      </c>
      <c r="D250" s="50">
        <f>Data!H376/100</f>
        <v>3.1466666666666671E-2</v>
      </c>
      <c r="E250">
        <f>Data!K377/Data!K376</f>
        <v>0.98611509291235444</v>
      </c>
      <c r="F250">
        <f>Data!T377/Data!T376</f>
        <v>0.98983450148606067</v>
      </c>
      <c r="G250" s="49">
        <f>Data!E379</f>
        <v>7.8970910740000004</v>
      </c>
      <c r="H250" s="52">
        <v>0</v>
      </c>
      <c r="I250" s="52">
        <v>1</v>
      </c>
      <c r="J250" s="52">
        <v>0.6</v>
      </c>
      <c r="K250" s="54">
        <f t="shared" si="99"/>
        <v>0.66261227030770231</v>
      </c>
      <c r="L250" s="54">
        <f t="shared" si="112"/>
        <v>0.85</v>
      </c>
      <c r="M250" s="53">
        <f t="shared" si="113"/>
        <v>0.85</v>
      </c>
      <c r="N250" s="54" cm="1">
        <f t="array" ref="N250">stock_min(C250,O250)</f>
        <v>0.4464622200564321</v>
      </c>
      <c r="O250" s="54" cm="1">
        <f t="array" ref="O250">stock_max(C250,D250)</f>
        <v>0.85</v>
      </c>
      <c r="P250" s="49">
        <f t="shared" si="90"/>
        <v>1901.6249999999723</v>
      </c>
      <c r="Q250" s="49">
        <f t="shared" si="104"/>
        <v>0.48058681074075027</v>
      </c>
      <c r="R250" s="49">
        <f t="shared" si="105"/>
        <v>0.63479852596035924</v>
      </c>
      <c r="S250" s="59">
        <f t="shared" si="86"/>
        <v>0.55908447498730207</v>
      </c>
      <c r="T250" s="59">
        <f t="shared" si="87"/>
        <v>0.56970142974629301</v>
      </c>
      <c r="U250" s="59">
        <f t="shared" si="88"/>
        <v>0.53679582629774325</v>
      </c>
      <c r="V250" s="59"/>
      <c r="W250" s="49">
        <f t="shared" si="106"/>
        <v>0.22363378999492084</v>
      </c>
      <c r="X250" s="49">
        <f t="shared" si="107"/>
        <v>0.33545068499238123</v>
      </c>
      <c r="Y250" s="49">
        <f t="shared" si="108"/>
        <v>0.19221027198455784</v>
      </c>
      <c r="Z250" s="49">
        <f t="shared" si="109"/>
        <v>0.3774911577617352</v>
      </c>
      <c r="AA250" s="49">
        <f t="shared" si="110"/>
        <v>8.0519373944661493E-2</v>
      </c>
      <c r="AB250" s="49">
        <f t="shared" si="111"/>
        <v>0.45627645235308173</v>
      </c>
      <c r="AC250" s="80">
        <f t="shared" si="91"/>
        <v>0.85</v>
      </c>
      <c r="AD250" s="80">
        <f t="shared" si="100"/>
        <v>0.4464622200564321</v>
      </c>
      <c r="AE250" s="80">
        <f t="shared" si="101"/>
        <v>0.85</v>
      </c>
      <c r="AF250" s="54">
        <f>(Q250-MAX(Q$2:Q249))/MAX(Q$2:Q249)</f>
        <v>-6.8343448557451808E-2</v>
      </c>
      <c r="AG250" s="54">
        <f>(R250-MAX(R$2:R249))/MAX(R$2:R249)</f>
        <v>-8.4338215364030189E-2</v>
      </c>
      <c r="AH250" s="54">
        <f>(S250-MAX(S$2:S249))/MAX(S$2:S249)</f>
        <v>-6.267756754916258E-2</v>
      </c>
      <c r="AI250" s="54">
        <f>(T250-MAX(T$2:T249))/MAX(T$2:T249)</f>
        <v>-6.6051849579113739E-2</v>
      </c>
      <c r="AJ250" s="54">
        <f>(U250-MAX(U$2:U249))/MAX(U$2:U249)</f>
        <v>-7.6186608928656821E-2</v>
      </c>
      <c r="AK250" s="54">
        <f t="shared" si="102"/>
        <v>0.88538579230418646</v>
      </c>
      <c r="AL250" s="71">
        <f t="shared" si="92"/>
        <v>1901.6249999999723</v>
      </c>
      <c r="AM250" s="49">
        <f t="shared" si="93"/>
        <v>0.88538579230418646</v>
      </c>
      <c r="AN250" s="49">
        <f t="shared" si="94"/>
        <v>1.0798983831508677</v>
      </c>
      <c r="AO250" s="49">
        <f t="shared" si="95"/>
        <v>1.0303782667354746</v>
      </c>
      <c r="AP250" s="49">
        <f t="shared" si="96"/>
        <v>1.0409665356878415</v>
      </c>
      <c r="AQ250" s="49">
        <f t="shared" si="97"/>
        <v>1.0664961916756648</v>
      </c>
      <c r="AS250" s="49">
        <f t="shared" si="103"/>
        <v>-1.340219147520294E-2</v>
      </c>
      <c r="AT250" s="49">
        <f t="shared" si="98"/>
        <v>2.5529655987823308E-2</v>
      </c>
      <c r="AU250" s="54">
        <f>(AM250-MAX(AM$3:AM250))/MAX(AM$3:AM250)</f>
        <v>-0.67760623491041583</v>
      </c>
      <c r="AV250" s="54">
        <f>(AN250-MAX(AN$3:AN250))/MAX(AN$3:AN250)</f>
        <v>-0.77585463406736543</v>
      </c>
      <c r="AW250" s="54">
        <f>(AO250-MAX(AO$3:AO250))/MAX(AO$3:AO250)</f>
        <v>-0.73652828586554187</v>
      </c>
      <c r="AX250" s="54">
        <f>(AP250-MAX(AP$3:AP250))/MAX(AP$3:AP250)</f>
        <v>-0.74286160136560697</v>
      </c>
      <c r="AY250" s="54">
        <f>(AQ250-MAX(AQ$3:AQ250))/MAX(AQ$3:AQ250)</f>
        <v>-0.76106839386503233</v>
      </c>
    </row>
    <row r="251" spans="1:51">
      <c r="A251" s="49">
        <f>Data!F377</f>
        <v>1901.7083333333055</v>
      </c>
      <c r="B251" s="53">
        <f t="shared" si="89"/>
        <v>0.80699999999999994</v>
      </c>
      <c r="C251" s="50">
        <f>1/Data!N377</f>
        <v>4.4266457249744449E-2</v>
      </c>
      <c r="D251" s="50">
        <f>Data!H377/100</f>
        <v>3.153333333333333E-2</v>
      </c>
      <c r="E251">
        <f>Data!K378/Data!K377</f>
        <v>0.99204895833333318</v>
      </c>
      <c r="F251">
        <f>Data!T378/Data!T377</f>
        <v>1.0020608642187594</v>
      </c>
      <c r="G251" s="49">
        <f>Data!E380</f>
        <v>7.9922320659999997</v>
      </c>
      <c r="H251" s="52">
        <v>0</v>
      </c>
      <c r="I251" s="52">
        <v>1</v>
      </c>
      <c r="J251" s="52">
        <v>0.6</v>
      </c>
      <c r="K251" s="54">
        <f t="shared" si="99"/>
        <v>0.66261227030770231</v>
      </c>
      <c r="L251" s="54">
        <f t="shared" si="112"/>
        <v>0.85</v>
      </c>
      <c r="M251" s="53">
        <f t="shared" si="113"/>
        <v>0.85</v>
      </c>
      <c r="N251" s="54" cm="1">
        <f t="array" ref="N251">stock_min(C251,O251)</f>
        <v>0.47844431788336095</v>
      </c>
      <c r="O251" s="54" cm="1">
        <f t="array" ref="O251">stock_max(C251,D251)</f>
        <v>0.85</v>
      </c>
      <c r="P251" s="49">
        <f t="shared" si="90"/>
        <v>1901.7083333333055</v>
      </c>
      <c r="Q251" s="49">
        <f t="shared" si="104"/>
        <v>0.48157723490301357</v>
      </c>
      <c r="R251" s="49">
        <f t="shared" si="105"/>
        <v>0.62975121643050969</v>
      </c>
      <c r="S251" s="59">
        <f t="shared" si="86"/>
        <v>0.55687817148972185</v>
      </c>
      <c r="T251" s="59">
        <f t="shared" si="87"/>
        <v>0.56709610109414221</v>
      </c>
      <c r="U251" s="59">
        <f t="shared" si="88"/>
        <v>0.53333389271024445</v>
      </c>
      <c r="V251" s="59"/>
      <c r="W251" s="49">
        <f t="shared" si="106"/>
        <v>0.22275126859588876</v>
      </c>
      <c r="X251" s="49">
        <f t="shared" si="107"/>
        <v>0.33412690289383312</v>
      </c>
      <c r="Y251" s="49">
        <f t="shared" si="108"/>
        <v>0.19133126606550638</v>
      </c>
      <c r="Z251" s="49">
        <f t="shared" si="109"/>
        <v>0.37576483502863584</v>
      </c>
      <c r="AA251" s="49">
        <f t="shared" si="110"/>
        <v>8.0000083906536679E-2</v>
      </c>
      <c r="AB251" s="49">
        <f t="shared" si="111"/>
        <v>0.45333380880370777</v>
      </c>
      <c r="AC251" s="80">
        <f t="shared" si="91"/>
        <v>0.85</v>
      </c>
      <c r="AD251" s="80">
        <f t="shared" si="100"/>
        <v>0.47844431788336095</v>
      </c>
      <c r="AE251" s="80">
        <f t="shared" si="101"/>
        <v>0.85</v>
      </c>
      <c r="AF251" s="54">
        <f>(Q251-MAX(Q$2:Q250))/MAX(Q$2:Q250)</f>
        <v>-6.6423430906411091E-2</v>
      </c>
      <c r="AG251" s="54">
        <f>(R251-MAX(R$2:R250))/MAX(R$2:R250)</f>
        <v>-9.1618680366245361E-2</v>
      </c>
      <c r="AH251" s="54">
        <f>(S251-MAX(S$2:S250))/MAX(S$2:S250)</f>
        <v>-6.6376503673481982E-2</v>
      </c>
      <c r="AI251" s="54">
        <f>(T251-MAX(T$2:T250))/MAX(T$2:T250)</f>
        <v>-7.0322932200406058E-2</v>
      </c>
      <c r="AJ251" s="54">
        <f>(U251-MAX(U$2:U250))/MAX(U$2:U250)</f>
        <v>-8.2144517784224408E-2</v>
      </c>
      <c r="AK251" s="54">
        <f t="shared" si="102"/>
        <v>0.89157164906058162</v>
      </c>
      <c r="AL251" s="71">
        <f t="shared" si="92"/>
        <v>1901.7083333333055</v>
      </c>
      <c r="AM251" s="49">
        <f t="shared" si="93"/>
        <v>0.89157164906058162</v>
      </c>
      <c r="AN251" s="49">
        <f t="shared" si="94"/>
        <v>1.1098017198849668</v>
      </c>
      <c r="AO251" s="49">
        <f t="shared" si="95"/>
        <v>1.0503255974480665</v>
      </c>
      <c r="AP251" s="49">
        <f t="shared" si="96"/>
        <v>1.0624718258613157</v>
      </c>
      <c r="AQ251" s="49">
        <f t="shared" si="97"/>
        <v>1.0926878884468687</v>
      </c>
      <c r="AS251" s="49">
        <f t="shared" si="103"/>
        <v>-1.7113831438098082E-2</v>
      </c>
      <c r="AT251" s="49">
        <f t="shared" si="98"/>
        <v>3.0216062585552983E-2</v>
      </c>
      <c r="AU251" s="54">
        <f>(AM251-MAX(AM$3:AM251))/MAX(AM$3:AM251)</f>
        <v>-0.67535379121035488</v>
      </c>
      <c r="AV251" s="54">
        <f>(AN251-MAX(AN$3:AN251))/MAX(AN$3:AN251)</f>
        <v>-0.76964785159648641</v>
      </c>
      <c r="AW251" s="54">
        <f>(AO251-MAX(AO$3:AO251))/MAX(AO$3:AO251)</f>
        <v>-0.73142767613324944</v>
      </c>
      <c r="AX251" s="54">
        <f>(AP251-MAX(AP$3:AP251))/MAX(AP$3:AP251)</f>
        <v>-0.73754938844829065</v>
      </c>
      <c r="AY251" s="54">
        <f>(AQ251-MAX(AQ$3:AQ251))/MAX(AQ$3:AQ251)</f>
        <v>-0.7552005583998993</v>
      </c>
    </row>
    <row r="252" spans="1:51">
      <c r="A252" s="49">
        <f>Data!F378</f>
        <v>1901.7916666666388</v>
      </c>
      <c r="B252" s="53">
        <f t="shared" si="89"/>
        <v>0.79600000000000004</v>
      </c>
      <c r="C252" s="50">
        <f>1/Data!N378</f>
        <v>4.493795987363465E-2</v>
      </c>
      <c r="D252" s="50">
        <f>Data!H378/100</f>
        <v>3.1600000000000003E-2</v>
      </c>
      <c r="E252">
        <f>Data!K379/Data!K378</f>
        <v>1.0124971577887174</v>
      </c>
      <c r="F252">
        <f>Data!T379/Data!T378</f>
        <v>0.9899930735468041</v>
      </c>
      <c r="G252" s="49">
        <f>Data!E381</f>
        <v>7.8970910740000004</v>
      </c>
      <c r="H252" s="52">
        <v>0</v>
      </c>
      <c r="I252" s="52">
        <v>1</v>
      </c>
      <c r="J252" s="52">
        <v>0.6</v>
      </c>
      <c r="K252" s="54">
        <f t="shared" si="99"/>
        <v>0.66261227030770231</v>
      </c>
      <c r="L252" s="54">
        <f t="shared" si="112"/>
        <v>0.85</v>
      </c>
      <c r="M252" s="53">
        <f t="shared" si="113"/>
        <v>0.85</v>
      </c>
      <c r="N252" s="54" cm="1">
        <f t="array" ref="N252">stock_min(C252,O252)</f>
        <v>0.50144776171303462</v>
      </c>
      <c r="O252" s="54" cm="1">
        <f t="array" ref="O252">stock_max(C252,D252)</f>
        <v>0.85</v>
      </c>
      <c r="P252" s="49">
        <f t="shared" si="90"/>
        <v>1901.7916666666388</v>
      </c>
      <c r="Q252" s="49">
        <f t="shared" si="104"/>
        <v>0.47675812693180569</v>
      </c>
      <c r="R252" s="49">
        <f t="shared" si="105"/>
        <v>0.63762131674987854</v>
      </c>
      <c r="S252" s="59">
        <f t="shared" si="86"/>
        <v>0.55882475255444641</v>
      </c>
      <c r="T252" s="59">
        <f t="shared" si="87"/>
        <v>0.56987745562123204</v>
      </c>
      <c r="U252" s="59">
        <f t="shared" si="88"/>
        <v>0.53819872189392237</v>
      </c>
      <c r="V252" s="59"/>
      <c r="W252" s="49">
        <f t="shared" si="106"/>
        <v>0.22352990102177858</v>
      </c>
      <c r="X252" s="49">
        <f t="shared" si="107"/>
        <v>0.33529485153266786</v>
      </c>
      <c r="Y252" s="49">
        <f t="shared" si="108"/>
        <v>0.19226966095487061</v>
      </c>
      <c r="Z252" s="49">
        <f t="shared" si="109"/>
        <v>0.37760779466636141</v>
      </c>
      <c r="AA252" s="49">
        <f t="shared" si="110"/>
        <v>8.0729808284088364E-2</v>
      </c>
      <c r="AB252" s="49">
        <f t="shared" si="111"/>
        <v>0.45746891360983399</v>
      </c>
      <c r="AC252" s="80">
        <f t="shared" si="91"/>
        <v>0.85</v>
      </c>
      <c r="AD252" s="80">
        <f t="shared" si="100"/>
        <v>0.50144776171303462</v>
      </c>
      <c r="AE252" s="80">
        <f t="shared" si="101"/>
        <v>0.85</v>
      </c>
      <c r="AF252" s="54">
        <f>(Q252-MAX(Q$2:Q251))/MAX(Q$2:Q251)</f>
        <v>-7.5765662971757561E-2</v>
      </c>
      <c r="AG252" s="54">
        <f>(R252-MAX(R$2:R251))/MAX(R$2:R251)</f>
        <v>-8.0266495682458916E-2</v>
      </c>
      <c r="AH252" s="54">
        <f>(S252-MAX(S$2:S251))/MAX(S$2:S251)</f>
        <v>-6.3113000249260073E-2</v>
      </c>
      <c r="AI252" s="54">
        <f>(T252-MAX(T$2:T251))/MAX(T$2:T251)</f>
        <v>-6.5763279054727411E-2</v>
      </c>
      <c r="AJ252" s="54">
        <f>(U252-MAX(U$2:U251))/MAX(U$2:U251)</f>
        <v>-7.3772257559787516E-2</v>
      </c>
      <c r="AK252" s="54">
        <f t="shared" si="102"/>
        <v>0.91393219724206409</v>
      </c>
      <c r="AL252" s="71">
        <f t="shared" si="92"/>
        <v>1901.7916666666388</v>
      </c>
      <c r="AM252" s="49">
        <f t="shared" si="93"/>
        <v>0.91393219724206409</v>
      </c>
      <c r="AN252" s="49">
        <f t="shared" si="94"/>
        <v>1.1680014489141468</v>
      </c>
      <c r="AO252" s="49">
        <f t="shared" si="95"/>
        <v>1.0940655326709516</v>
      </c>
      <c r="AP252" s="49">
        <f t="shared" si="96"/>
        <v>1.1085268557439096</v>
      </c>
      <c r="AQ252" s="49">
        <f t="shared" si="97"/>
        <v>1.1455904920094049</v>
      </c>
      <c r="AS252" s="49">
        <f t="shared" si="103"/>
        <v>-2.241095690474193E-2</v>
      </c>
      <c r="AT252" s="49">
        <f t="shared" si="98"/>
        <v>3.7063636265495248E-2</v>
      </c>
      <c r="AU252" s="54">
        <f>(AM252-MAX(AM$3:AM252))/MAX(AM$3:AM252)</f>
        <v>-0.66721168933752695</v>
      </c>
      <c r="AV252" s="54">
        <f>(AN252-MAX(AN$3:AN252))/MAX(AN$3:AN252)</f>
        <v>-0.7575678265089747</v>
      </c>
      <c r="AW252" s="54">
        <f>(AO252-MAX(AO$3:AO252))/MAX(AO$3:AO252)</f>
        <v>-0.72024320526332741</v>
      </c>
      <c r="AX252" s="54">
        <f>(AP252-MAX(AP$3:AP252))/MAX(AP$3:AP252)</f>
        <v>-0.7261729260673514</v>
      </c>
      <c r="AY252" s="54">
        <f>(AQ252-MAX(AQ$3:AQ252))/MAX(AQ$3:AQ252)</f>
        <v>-0.7433485666754297</v>
      </c>
    </row>
    <row r="253" spans="1:51">
      <c r="A253" s="49">
        <f>Data!F379</f>
        <v>1901.874999999972</v>
      </c>
      <c r="B253" s="53">
        <f t="shared" si="89"/>
        <v>0.8</v>
      </c>
      <c r="C253" s="50">
        <f>1/Data!N379</f>
        <v>4.4692588066733707E-2</v>
      </c>
      <c r="D253" s="50">
        <f>Data!H379/100</f>
        <v>3.1666666666666662E-2</v>
      </c>
      <c r="E253">
        <f>Data!K380/Data!K379</f>
        <v>0.97545927822112277</v>
      </c>
      <c r="F253">
        <f>Data!T380/Data!T379</f>
        <v>0.99014348036940913</v>
      </c>
      <c r="G253" s="49">
        <f>Data!E382</f>
        <v>7.8970910740000004</v>
      </c>
      <c r="H253" s="52">
        <v>0</v>
      </c>
      <c r="I253" s="52">
        <v>1</v>
      </c>
      <c r="J253" s="52">
        <v>0.6</v>
      </c>
      <c r="K253" s="54">
        <f t="shared" si="99"/>
        <v>0.66261227030770231</v>
      </c>
      <c r="L253" s="54">
        <f t="shared" si="112"/>
        <v>0.85</v>
      </c>
      <c r="M253" s="53">
        <f t="shared" si="113"/>
        <v>0.85</v>
      </c>
      <c r="N253" s="54" cm="1">
        <f t="array" ref="N253">stock_min(C253,O253)</f>
        <v>0.49304214068249891</v>
      </c>
      <c r="O253" s="54" cm="1">
        <f t="array" ref="O253">stock_max(C253,D253)</f>
        <v>0.85</v>
      </c>
      <c r="P253" s="49">
        <f t="shared" si="90"/>
        <v>1901.874999999972</v>
      </c>
      <c r="Q253" s="49">
        <f t="shared" si="104"/>
        <v>0.47205895109465862</v>
      </c>
      <c r="R253" s="49">
        <f t="shared" si="105"/>
        <v>0.62197362941523837</v>
      </c>
      <c r="S253" s="59">
        <f t="shared" si="86"/>
        <v>0.54839314803164807</v>
      </c>
      <c r="T253" s="59">
        <f t="shared" si="87"/>
        <v>0.5587155781032207</v>
      </c>
      <c r="U253" s="59">
        <f t="shared" si="88"/>
        <v>0.52617638962241231</v>
      </c>
      <c r="V253" s="59"/>
      <c r="W253" s="49">
        <f t="shared" si="106"/>
        <v>0.21935725921265925</v>
      </c>
      <c r="X253" s="49">
        <f t="shared" si="107"/>
        <v>0.32903588881898882</v>
      </c>
      <c r="Y253" s="49">
        <f t="shared" si="108"/>
        <v>0.18850378043996527</v>
      </c>
      <c r="Z253" s="49">
        <f t="shared" si="109"/>
        <v>0.37021179766325546</v>
      </c>
      <c r="AA253" s="49">
        <f t="shared" si="110"/>
        <v>7.8926458443361852E-2</v>
      </c>
      <c r="AB253" s="49">
        <f t="shared" si="111"/>
        <v>0.44724993117905043</v>
      </c>
      <c r="AC253" s="80">
        <f t="shared" si="91"/>
        <v>0.85</v>
      </c>
      <c r="AD253" s="80">
        <f t="shared" si="100"/>
        <v>0.49304214068249891</v>
      </c>
      <c r="AE253" s="80">
        <f t="shared" si="101"/>
        <v>0.85</v>
      </c>
      <c r="AF253" s="54">
        <f>(Q253-MAX(Q$2:Q252))/MAX(Q$2:Q252)</f>
        <v>-8.4875396857942556E-2</v>
      </c>
      <c r="AG253" s="54">
        <f>(R253-MAX(R$2:R252))/MAX(R$2:R252)</f>
        <v>-0.10283741972262755</v>
      </c>
      <c r="AH253" s="54">
        <f>(S253-MAX(S$2:S252))/MAX(S$2:S252)</f>
        <v>-8.0601908210613457E-2</v>
      </c>
      <c r="AI253" s="54">
        <f>(T253-MAX(T$2:T252))/MAX(T$2:T252)</f>
        <v>-8.4061661889774167E-2</v>
      </c>
      <c r="AJ253" s="54">
        <f>(U253-MAX(U$2:U252))/MAX(U$2:U252)</f>
        <v>-9.4462417580088789E-2</v>
      </c>
      <c r="AK253" s="54">
        <f t="shared" si="102"/>
        <v>0.93670617513424104</v>
      </c>
      <c r="AL253" s="71">
        <f t="shared" si="92"/>
        <v>1901.874999999972</v>
      </c>
      <c r="AM253" s="49">
        <f t="shared" si="93"/>
        <v>0.93670617513424104</v>
      </c>
      <c r="AN253" s="49">
        <f t="shared" si="94"/>
        <v>1.2534918948463654</v>
      </c>
      <c r="AO253" s="49">
        <f t="shared" si="95"/>
        <v>1.1528281994319929</v>
      </c>
      <c r="AP253" s="49">
        <f t="shared" si="96"/>
        <v>1.171429893509855</v>
      </c>
      <c r="AQ253" s="49">
        <f t="shared" si="97"/>
        <v>1.2210391620459644</v>
      </c>
      <c r="AS253" s="49">
        <f t="shared" si="103"/>
        <v>-3.2452732800400952E-2</v>
      </c>
      <c r="AT253" s="49">
        <f t="shared" si="98"/>
        <v>4.9609268536109363E-2</v>
      </c>
      <c r="AU253" s="54">
        <f>(AM253-MAX(AM$3:AM253))/MAX(AM$3:AM253)</f>
        <v>-0.65891904612759011</v>
      </c>
      <c r="AV253" s="54">
        <f>(AN253-MAX(AN$3:AN253))/MAX(AN$3:AN253)</f>
        <v>-0.73982329833280458</v>
      </c>
      <c r="AW253" s="54">
        <f>(AO253-MAX(AO$3:AO253))/MAX(AO$3:AO253)</f>
        <v>-0.70521736374621558</v>
      </c>
      <c r="AX253" s="54">
        <f>(AP253-MAX(AP$3:AP253))/MAX(AP$3:AP253)</f>
        <v>-0.71063468747288394</v>
      </c>
      <c r="AY253" s="54">
        <f>(AQ253-MAX(AQ$3:AQ253))/MAX(AQ$3:AQ253)</f>
        <v>-0.72644548530177899</v>
      </c>
    </row>
    <row r="254" spans="1:51">
      <c r="A254" s="49">
        <f>Data!F380</f>
        <v>1901.9583333333053</v>
      </c>
      <c r="B254" s="53">
        <f t="shared" si="89"/>
        <v>0.77300000000000002</v>
      </c>
      <c r="C254" s="50">
        <f>1/Data!N380</f>
        <v>4.6125003534098048E-2</v>
      </c>
      <c r="D254" s="50">
        <f>Data!H380/100</f>
        <v>3.1733333333333336E-2</v>
      </c>
      <c r="E254">
        <f>Data!K381/Data!K380</f>
        <v>1.0370920648226762</v>
      </c>
      <c r="F254">
        <f>Data!T381/Data!T380</f>
        <v>1.0141507021732479</v>
      </c>
      <c r="G254" s="49">
        <f>Data!E383</f>
        <v>7.8970910740000004</v>
      </c>
      <c r="H254" s="52">
        <v>0</v>
      </c>
      <c r="I254" s="52">
        <v>1</v>
      </c>
      <c r="J254" s="52">
        <v>0.6</v>
      </c>
      <c r="K254" s="54">
        <f t="shared" si="99"/>
        <v>0.66261227030770231</v>
      </c>
      <c r="L254" s="54">
        <f t="shared" si="112"/>
        <v>0.85</v>
      </c>
      <c r="M254" s="53">
        <f t="shared" si="113"/>
        <v>0.85</v>
      </c>
      <c r="N254" s="54" cm="1">
        <f t="array" ref="N254">stock_min(C254,O254)</f>
        <v>0.54211192473394454</v>
      </c>
      <c r="O254" s="54" cm="1">
        <f t="array" ref="O254">stock_max(C254,D254)</f>
        <v>0.85</v>
      </c>
      <c r="P254" s="49">
        <f t="shared" si="90"/>
        <v>1901.9583333333053</v>
      </c>
      <c r="Q254" s="49">
        <f t="shared" si="104"/>
        <v>0.47873891671981494</v>
      </c>
      <c r="R254" s="49">
        <f t="shared" si="105"/>
        <v>0.64504391559550356</v>
      </c>
      <c r="S254" s="59">
        <f t="shared" si="86"/>
        <v>0.56370182779336719</v>
      </c>
      <c r="T254" s="59">
        <f t="shared" si="87"/>
        <v>0.575114958955803</v>
      </c>
      <c r="U254" s="59">
        <f t="shared" si="88"/>
        <v>0.54388267786866429</v>
      </c>
      <c r="V254" s="59"/>
      <c r="W254" s="49">
        <f t="shared" si="106"/>
        <v>0.2254807311173469</v>
      </c>
      <c r="X254" s="49">
        <f t="shared" si="107"/>
        <v>0.33822109667602029</v>
      </c>
      <c r="Y254" s="49">
        <f t="shared" si="108"/>
        <v>0.19403673031417734</v>
      </c>
      <c r="Z254" s="49">
        <f t="shared" si="109"/>
        <v>0.38107822864162566</v>
      </c>
      <c r="AA254" s="49">
        <f t="shared" si="110"/>
        <v>8.1582401680299649E-2</v>
      </c>
      <c r="AB254" s="49">
        <f t="shared" si="111"/>
        <v>0.46230027618836461</v>
      </c>
      <c r="AC254" s="80">
        <f t="shared" si="91"/>
        <v>0.85</v>
      </c>
      <c r="AD254" s="80">
        <f t="shared" si="100"/>
        <v>0.54211192473394454</v>
      </c>
      <c r="AE254" s="80">
        <f t="shared" si="101"/>
        <v>0.85</v>
      </c>
      <c r="AF254" s="54">
        <f>(Q254-MAX(Q$2:Q253))/MAX(Q$2:Q253)</f>
        <v>-7.1925741147467595E-2</v>
      </c>
      <c r="AG254" s="54">
        <f>(R254-MAX(R$2:R253))/MAX(R$2:R253)</f>
        <v>-6.9559807138499838E-2</v>
      </c>
      <c r="AH254" s="54">
        <f>(S254-MAX(S$2:S253))/MAX(S$2:S253)</f>
        <v>-5.4936432609289751E-2</v>
      </c>
      <c r="AI254" s="54">
        <f>(T254-MAX(T$2:T253))/MAX(T$2:T253)</f>
        <v>-5.71771033901795E-2</v>
      </c>
      <c r="AJ254" s="54">
        <f>(U254-MAX(U$2:U253))/MAX(U$2:U253)</f>
        <v>-6.3990298784247335E-2</v>
      </c>
      <c r="AK254" s="54">
        <f t="shared" si="102"/>
        <v>0.9539552826869454</v>
      </c>
      <c r="AL254" s="71">
        <f t="shared" si="92"/>
        <v>1901.9583333333053</v>
      </c>
      <c r="AM254" s="49">
        <f t="shared" si="93"/>
        <v>0.9539552826869454</v>
      </c>
      <c r="AN254" s="49">
        <f t="shared" si="94"/>
        <v>1.2421223849644589</v>
      </c>
      <c r="AO254" s="49">
        <f t="shared" si="95"/>
        <v>1.1548761688401723</v>
      </c>
      <c r="AP254" s="49">
        <f t="shared" si="96"/>
        <v>1.1715070427800844</v>
      </c>
      <c r="AQ254" s="49">
        <f t="shared" si="97"/>
        <v>1.2149030615629608</v>
      </c>
      <c r="AS254" s="49">
        <f t="shared" si="103"/>
        <v>-2.721932340149813E-2</v>
      </c>
      <c r="AT254" s="49">
        <f t="shared" si="98"/>
        <v>4.3396018782876356E-2</v>
      </c>
      <c r="AU254" s="54">
        <f>(AM254-MAX(AM$3:AM254))/MAX(AM$3:AM254)</f>
        <v>-0.65263816295023602</v>
      </c>
      <c r="AV254" s="54">
        <f>(AN254-MAX(AN$3:AN254))/MAX(AN$3:AN254)</f>
        <v>-0.74218317125484656</v>
      </c>
      <c r="AW254" s="54">
        <f>(AO254-MAX(AO$3:AO254))/MAX(AO$3:AO254)</f>
        <v>-0.70469369003541671</v>
      </c>
      <c r="AX254" s="54">
        <f>(AP254-MAX(AP$3:AP254))/MAX(AP$3:AP254)</f>
        <v>-0.71061563014575335</v>
      </c>
      <c r="AY254" s="54">
        <f>(AQ254-MAX(AQ$3:AQ254))/MAX(AQ$3:AQ254)</f>
        <v>-0.7278201815784775</v>
      </c>
    </row>
    <row r="255" spans="1:51">
      <c r="A255" s="49">
        <f>Data!F381</f>
        <v>1902.0416666666385</v>
      </c>
      <c r="B255" s="53">
        <f t="shared" si="89"/>
        <v>0.79899999999999993</v>
      </c>
      <c r="C255" s="50">
        <f>1/Data!N381</f>
        <v>4.476217472413322E-2</v>
      </c>
      <c r="D255" s="50">
        <f>Data!H381/100</f>
        <v>3.1800000000000002E-2</v>
      </c>
      <c r="E255">
        <f>Data!K382/Data!K381</f>
        <v>1.0119222085385879</v>
      </c>
      <c r="F255">
        <f>Data!T382/Data!T381</f>
        <v>1.0018008349940293</v>
      </c>
      <c r="G255" s="49">
        <f>Data!E384</f>
        <v>7.9922320659999997</v>
      </c>
      <c r="H255" s="52">
        <v>0</v>
      </c>
      <c r="I255" s="52">
        <v>1</v>
      </c>
      <c r="J255" s="52">
        <v>0.6</v>
      </c>
      <c r="K255" s="54">
        <f t="shared" si="99"/>
        <v>0.66261227030770231</v>
      </c>
      <c r="L255" s="54">
        <f t="shared" si="112"/>
        <v>0.85</v>
      </c>
      <c r="M255" s="53">
        <f t="shared" si="113"/>
        <v>0.85</v>
      </c>
      <c r="N255" s="54" cm="1">
        <f t="array" ref="N255">stock_min(C255,O255)</f>
        <v>0.49542594784547161</v>
      </c>
      <c r="O255" s="54" cm="1">
        <f t="array" ref="O255">stock_max(C255,D255)</f>
        <v>0.85</v>
      </c>
      <c r="P255" s="49">
        <f t="shared" si="90"/>
        <v>1902.0416666666385</v>
      </c>
      <c r="Q255" s="49">
        <f t="shared" si="104"/>
        <v>0.47960104651404767</v>
      </c>
      <c r="R255" s="49">
        <f t="shared" si="105"/>
        <v>0.65273426367378051</v>
      </c>
      <c r="S255" s="59">
        <f t="shared" si="86"/>
        <v>0.56814022383116403</v>
      </c>
      <c r="T255" s="59">
        <f t="shared" si="87"/>
        <v>0.58000768120126089</v>
      </c>
      <c r="U255" s="59">
        <f t="shared" si="88"/>
        <v>0.54954123461267157</v>
      </c>
      <c r="V255" s="59"/>
      <c r="W255" s="49">
        <f t="shared" si="106"/>
        <v>0.22725608953246562</v>
      </c>
      <c r="X255" s="49">
        <f t="shared" si="107"/>
        <v>0.3408841342986984</v>
      </c>
      <c r="Y255" s="49">
        <f t="shared" si="108"/>
        <v>0.19568747476458739</v>
      </c>
      <c r="Z255" s="49">
        <f t="shared" si="109"/>
        <v>0.38432020643667353</v>
      </c>
      <c r="AA255" s="49">
        <f t="shared" si="110"/>
        <v>8.2431185191900749E-2</v>
      </c>
      <c r="AB255" s="49">
        <f t="shared" si="111"/>
        <v>0.46711004942077083</v>
      </c>
      <c r="AC255" s="80">
        <f t="shared" si="91"/>
        <v>0.85</v>
      </c>
      <c r="AD255" s="80">
        <f t="shared" si="100"/>
        <v>0.49542594784547161</v>
      </c>
      <c r="AE255" s="80">
        <f t="shared" si="101"/>
        <v>0.85</v>
      </c>
      <c r="AF255" s="54">
        <f>(Q255-MAX(Q$2:Q254))/MAX(Q$2:Q254)</f>
        <v>-7.0254432545068149E-2</v>
      </c>
      <c r="AG255" s="54">
        <f>(R255-MAX(R$2:R254))/MAX(R$2:R254)</f>
        <v>-5.8466905126520988E-2</v>
      </c>
      <c r="AH255" s="54">
        <f>(S255-MAX(S$2:S254))/MAX(S$2:S254)</f>
        <v>-4.7495324232201701E-2</v>
      </c>
      <c r="AI255" s="54">
        <f>(T255-MAX(T$2:T254))/MAX(T$2:T254)</f>
        <v>-4.9156149513157464E-2</v>
      </c>
      <c r="AJ255" s="54">
        <f>(U255-MAX(U$2:U254))/MAX(U$2:U254)</f>
        <v>-5.4252051506312113E-2</v>
      </c>
      <c r="AK255" s="54">
        <f t="shared" si="102"/>
        <v>0.95526889938694659</v>
      </c>
      <c r="AL255" s="71">
        <f t="shared" si="92"/>
        <v>1902.0416666666385</v>
      </c>
      <c r="AM255" s="49">
        <f t="shared" si="93"/>
        <v>0.95526889938694659</v>
      </c>
      <c r="AN255" s="49">
        <f t="shared" si="94"/>
        <v>1.2609538802124425</v>
      </c>
      <c r="AO255" s="49">
        <f t="shared" si="95"/>
        <v>1.1660559172444469</v>
      </c>
      <c r="AP255" s="49">
        <f t="shared" si="96"/>
        <v>1.1838561424569254</v>
      </c>
      <c r="AQ255" s="49">
        <f t="shared" si="97"/>
        <v>1.23083139691698</v>
      </c>
      <c r="AS255" s="49">
        <f t="shared" si="103"/>
        <v>-3.0122483295462521E-2</v>
      </c>
      <c r="AT255" s="49">
        <f t="shared" si="98"/>
        <v>4.6975254460054572E-2</v>
      </c>
      <c r="AU255" s="54">
        <f>(AM255-MAX(AM$3:AM255))/MAX(AM$3:AM255)</f>
        <v>-0.65215983831765334</v>
      </c>
      <c r="AV255" s="54">
        <f>(AN255-MAX(AN$3:AN255))/MAX(AN$3:AN255)</f>
        <v>-0.73827447719689065</v>
      </c>
      <c r="AW255" s="54">
        <f>(AO255-MAX(AO$3:AO255))/MAX(AO$3:AO255)</f>
        <v>-0.70183498506195241</v>
      </c>
      <c r="AX255" s="54">
        <f>(AP255-MAX(AP$3:AP255))/MAX(AP$3:AP255)</f>
        <v>-0.70756516924560431</v>
      </c>
      <c r="AY255" s="54">
        <f>(AQ255-MAX(AQ$3:AQ255))/MAX(AQ$3:AQ255)</f>
        <v>-0.72425168993369005</v>
      </c>
    </row>
    <row r="256" spans="1:51">
      <c r="A256" s="49">
        <f>Data!F382</f>
        <v>1902.1249999999718</v>
      </c>
      <c r="B256" s="53">
        <f t="shared" si="89"/>
        <v>0.80600000000000005</v>
      </c>
      <c r="C256" s="50">
        <f>1/Data!N382</f>
        <v>4.4523681850984723E-2</v>
      </c>
      <c r="D256" s="50">
        <f>Data!H382/100</f>
        <v>3.1900000000000005E-2</v>
      </c>
      <c r="E256">
        <f>Data!K383/Data!K382</f>
        <v>1.0045024420024418</v>
      </c>
      <c r="F256">
        <f>Data!T383/Data!T382</f>
        <v>1.0018095695807507</v>
      </c>
      <c r="G256" s="49">
        <f>Data!E385</f>
        <v>8.0873811569999994</v>
      </c>
      <c r="H256" s="52">
        <v>0</v>
      </c>
      <c r="I256" s="52">
        <v>1</v>
      </c>
      <c r="J256" s="52">
        <v>0.6</v>
      </c>
      <c r="K256" s="54">
        <f t="shared" si="99"/>
        <v>0.66261227030770231</v>
      </c>
      <c r="L256" s="54">
        <f t="shared" si="112"/>
        <v>0.85</v>
      </c>
      <c r="M256" s="53">
        <f t="shared" si="113"/>
        <v>0.85</v>
      </c>
      <c r="N256" s="54" cm="1">
        <f t="array" ref="N256">stock_min(C256,O256)</f>
        <v>0.48725597617884414</v>
      </c>
      <c r="O256" s="54" cm="1">
        <f t="array" ref="O256">stock_max(C256,D256)</f>
        <v>0.85</v>
      </c>
      <c r="P256" s="49">
        <f t="shared" si="90"/>
        <v>1902.1249999999718</v>
      </c>
      <c r="Q256" s="49">
        <f t="shared" si="104"/>
        <v>0.48046891797871571</v>
      </c>
      <c r="R256" s="49">
        <f t="shared" si="105"/>
        <v>0.65567316183897828</v>
      </c>
      <c r="S256" s="59">
        <f t="shared" si="86"/>
        <v>0.57008627058205485</v>
      </c>
      <c r="T256" s="59">
        <f t="shared" si="87"/>
        <v>0.58209217074277642</v>
      </c>
      <c r="U256" s="59">
        <f t="shared" si="88"/>
        <v>0.55179353548417476</v>
      </c>
      <c r="V256" s="59"/>
      <c r="W256" s="49">
        <f t="shared" si="106"/>
        <v>0.22803450823282195</v>
      </c>
      <c r="X256" s="49">
        <f t="shared" si="107"/>
        <v>0.3420517623492329</v>
      </c>
      <c r="Y256" s="49">
        <f t="shared" si="108"/>
        <v>0.19639075595856664</v>
      </c>
      <c r="Z256" s="49">
        <f t="shared" si="109"/>
        <v>0.38570141478420977</v>
      </c>
      <c r="AA256" s="49">
        <f t="shared" si="110"/>
        <v>8.2769030322626225E-2</v>
      </c>
      <c r="AB256" s="49">
        <f t="shared" si="111"/>
        <v>0.46902450516154853</v>
      </c>
      <c r="AC256" s="80">
        <f t="shared" si="91"/>
        <v>0.85</v>
      </c>
      <c r="AD256" s="80">
        <f t="shared" si="100"/>
        <v>0.48725597617884414</v>
      </c>
      <c r="AE256" s="80">
        <f t="shared" si="101"/>
        <v>0.85</v>
      </c>
      <c r="AF256" s="54">
        <f>(Q256-MAX(Q$2:Q255))/MAX(Q$2:Q255)</f>
        <v>-6.8571993248363855E-2</v>
      </c>
      <c r="AG256" s="54">
        <f>(R256-MAX(R$2:R255))/MAX(R$2:R255)</f>
        <v>-5.4227706973473587E-2</v>
      </c>
      <c r="AH256" s="54">
        <f>(S256-MAX(S$2:S255))/MAX(S$2:S255)</f>
        <v>-4.4232716601665244E-2</v>
      </c>
      <c r="AI256" s="54">
        <f>(T256-MAX(T$2:T255))/MAX(T$2:T255)</f>
        <v>-4.5738911903736197E-2</v>
      </c>
      <c r="AJ256" s="54">
        <f>(U256-MAX(U$2:U255))/MAX(U$2:U255)</f>
        <v>-5.0375893004546486E-2</v>
      </c>
      <c r="AK256" s="54">
        <f t="shared" si="102"/>
        <v>0.968036095240147</v>
      </c>
      <c r="AL256" s="71">
        <f t="shared" si="92"/>
        <v>1902.1249999999718</v>
      </c>
      <c r="AM256" s="49">
        <f t="shared" si="93"/>
        <v>0.968036095240147</v>
      </c>
      <c r="AN256" s="49">
        <f t="shared" si="94"/>
        <v>1.3247206871510053</v>
      </c>
      <c r="AO256" s="49">
        <f t="shared" si="95"/>
        <v>1.2076982813976842</v>
      </c>
      <c r="AP256" s="49">
        <f t="shared" si="96"/>
        <v>1.2288900429622991</v>
      </c>
      <c r="AQ256" s="49">
        <f t="shared" si="97"/>
        <v>1.2862215484864323</v>
      </c>
      <c r="AS256" s="49">
        <f t="shared" si="103"/>
        <v>-3.8499138664572996E-2</v>
      </c>
      <c r="AT256" s="49">
        <f t="shared" si="98"/>
        <v>5.7331505524133242E-2</v>
      </c>
      <c r="AU256" s="54">
        <f>(AM256-MAX(AM$3:AM256))/MAX(AM$3:AM256)</f>
        <v>-0.64751094472061754</v>
      </c>
      <c r="AV256" s="54">
        <f>(AN256-MAX(AN$3:AN256))/MAX(AN$3:AN256)</f>
        <v>-0.72503894087365206</v>
      </c>
      <c r="AW256" s="54">
        <f>(AO256-MAX(AO$3:AO256))/MAX(AO$3:AO256)</f>
        <v>-0.69118687123980638</v>
      </c>
      <c r="AX256" s="54">
        <f>(AP256-MAX(AP$3:AP256))/MAX(AP$3:AP256)</f>
        <v>-0.6964409451104252</v>
      </c>
      <c r="AY256" s="54">
        <f>(AQ256-MAX(AQ$3:AQ256))/MAX(AQ$3:AQ256)</f>
        <v>-0.71184240241644647</v>
      </c>
    </row>
    <row r="257" spans="1:51">
      <c r="A257" s="49">
        <f>Data!F383</f>
        <v>1902.2083333333051</v>
      </c>
      <c r="B257" s="53">
        <f t="shared" si="89"/>
        <v>0.80299999999999994</v>
      </c>
      <c r="C257" s="50">
        <f>1/Data!N383</f>
        <v>4.4621637386510253E-2</v>
      </c>
      <c r="D257" s="50">
        <f>Data!H383/100</f>
        <v>3.2000000000000001E-2</v>
      </c>
      <c r="E257">
        <f>Data!K384/Data!K383</f>
        <v>1.0250821313974161</v>
      </c>
      <c r="F257">
        <f>Data!T384/Data!T383</f>
        <v>0.98989247562018767</v>
      </c>
      <c r="G257" s="49">
        <f>Data!E386</f>
        <v>8.18251405</v>
      </c>
      <c r="H257" s="52">
        <v>0</v>
      </c>
      <c r="I257" s="52">
        <v>1</v>
      </c>
      <c r="J257" s="52">
        <v>0.6</v>
      </c>
      <c r="K257" s="54">
        <f t="shared" si="99"/>
        <v>0.66261227030770231</v>
      </c>
      <c r="L257" s="54">
        <f t="shared" si="112"/>
        <v>0.85</v>
      </c>
      <c r="M257" s="53">
        <f t="shared" si="113"/>
        <v>0.85</v>
      </c>
      <c r="N257" s="54" cm="1">
        <f t="array" ref="N257">stock_min(C257,O257)</f>
        <v>0.49061160663969489</v>
      </c>
      <c r="O257" s="54" cm="1">
        <f t="array" ref="O257">stock_max(C257,D257)</f>
        <v>0.85</v>
      </c>
      <c r="P257" s="49">
        <f t="shared" si="90"/>
        <v>1902.2083333333051</v>
      </c>
      <c r="Q257" s="49">
        <f t="shared" si="104"/>
        <v>0.47561256667650381</v>
      </c>
      <c r="R257" s="49">
        <f t="shared" si="105"/>
        <v>0.67211884223798279</v>
      </c>
      <c r="S257" s="59">
        <f t="shared" si="86"/>
        <v>0.57636079347861435</v>
      </c>
      <c r="T257" s="59">
        <f t="shared" si="87"/>
        <v>0.58978135995474235</v>
      </c>
      <c r="U257" s="59">
        <f t="shared" si="88"/>
        <v>0.56272107975936536</v>
      </c>
      <c r="V257" s="59"/>
      <c r="W257" s="49">
        <f t="shared" si="106"/>
        <v>0.23054431739144576</v>
      </c>
      <c r="X257" s="49">
        <f t="shared" si="107"/>
        <v>0.34581647608716859</v>
      </c>
      <c r="Y257" s="49">
        <f t="shared" si="108"/>
        <v>0.19898499404996633</v>
      </c>
      <c r="Z257" s="49">
        <f t="shared" si="109"/>
        <v>0.39079636590477601</v>
      </c>
      <c r="AA257" s="49">
        <f t="shared" si="110"/>
        <v>8.4408161963904813E-2</v>
      </c>
      <c r="AB257" s="49">
        <f t="shared" si="111"/>
        <v>0.47831291779546053</v>
      </c>
      <c r="AC257" s="80">
        <f t="shared" si="91"/>
        <v>0.85</v>
      </c>
      <c r="AD257" s="80">
        <f t="shared" si="100"/>
        <v>0.49061160663969489</v>
      </c>
      <c r="AE257" s="80">
        <f t="shared" si="101"/>
        <v>0.85</v>
      </c>
      <c r="AF257" s="54">
        <f>(Q257-MAX(Q$2:Q256))/MAX(Q$2:Q256)</f>
        <v>-7.7986424534645993E-2</v>
      </c>
      <c r="AG257" s="54">
        <f>(R257-MAX(R$2:R256))/MAX(R$2:R256)</f>
        <v>-3.0505722047746747E-2</v>
      </c>
      <c r="AH257" s="54">
        <f>(S257-MAX(S$2:S256))/MAX(S$2:S256)</f>
        <v>-3.3713284696486344E-2</v>
      </c>
      <c r="AI257" s="54">
        <f>(T257-MAX(T$2:T256))/MAX(T$2:T256)</f>
        <v>-3.3133530088300195E-2</v>
      </c>
      <c r="AJ257" s="54">
        <f>(U257-MAX(U$2:U256))/MAX(U$2:U256)</f>
        <v>-3.156983819117188E-2</v>
      </c>
      <c r="AK257" s="54">
        <f t="shared" si="102"/>
        <v>0.98103889751531326</v>
      </c>
      <c r="AL257" s="71">
        <f t="shared" si="92"/>
        <v>1902.2083333333051</v>
      </c>
      <c r="AM257" s="49">
        <f t="shared" si="93"/>
        <v>0.98103889751531326</v>
      </c>
      <c r="AN257" s="49">
        <f t="shared" si="94"/>
        <v>1.3774129644539637</v>
      </c>
      <c r="AO257" s="49">
        <f t="shared" si="95"/>
        <v>1.2432753938429895</v>
      </c>
      <c r="AP257" s="49">
        <f t="shared" si="96"/>
        <v>1.267099361085281</v>
      </c>
      <c r="AQ257" s="49">
        <f t="shared" si="97"/>
        <v>1.3324489218780158</v>
      </c>
      <c r="AS257" s="49">
        <f t="shared" si="103"/>
        <v>-4.4964042575947882E-2</v>
      </c>
      <c r="AT257" s="49">
        <f t="shared" si="98"/>
        <v>6.5349560792734795E-2</v>
      </c>
      <c r="AU257" s="54">
        <f>(AM257-MAX(AM$3:AM257))/MAX(AM$3:AM257)</f>
        <v>-0.64277626022641898</v>
      </c>
      <c r="AV257" s="54">
        <f>(AN257-MAX(AN$3:AN257))/MAX(AN$3:AN257)</f>
        <v>-0.71410205091977086</v>
      </c>
      <c r="AW257" s="54">
        <f>(AO257-MAX(AO$3:AO257))/MAX(AO$3:AO257)</f>
        <v>-0.68208966577407304</v>
      </c>
      <c r="AX257" s="54">
        <f>(AP257-MAX(AP$3:AP257))/MAX(AP$3:AP257)</f>
        <v>-0.68700252174308485</v>
      </c>
      <c r="AY257" s="54">
        <f>(AQ257-MAX(AQ$3:AQ257))/MAX(AQ$3:AQ257)</f>
        <v>-0.70148589044944376</v>
      </c>
    </row>
    <row r="258" spans="1:51">
      <c r="A258" s="49">
        <f>Data!F384</f>
        <v>1902.2916666666383</v>
      </c>
      <c r="B258" s="53">
        <f t="shared" si="89"/>
        <v>0.81299999999999994</v>
      </c>
      <c r="C258" s="50">
        <f>1/Data!N384</f>
        <v>4.3815240649746255E-2</v>
      </c>
      <c r="D258" s="50">
        <f>Data!H384/100</f>
        <v>3.2099999999999997E-2</v>
      </c>
      <c r="E258">
        <f>Data!K385/Data!K384</f>
        <v>0.98905257216115539</v>
      </c>
      <c r="F258">
        <f>Data!T385/Data!T384</f>
        <v>0.99004041258927722</v>
      </c>
      <c r="G258" s="49">
        <f>Data!E387</f>
        <v>8.18251405</v>
      </c>
      <c r="H258" s="52">
        <v>0</v>
      </c>
      <c r="I258" s="52">
        <v>1</v>
      </c>
      <c r="J258" s="52">
        <v>0.6</v>
      </c>
      <c r="K258" s="54">
        <f t="shared" si="99"/>
        <v>0.66261227030770231</v>
      </c>
      <c r="L258" s="54">
        <f t="shared" si="112"/>
        <v>0.85</v>
      </c>
      <c r="M258" s="53">
        <f t="shared" si="113"/>
        <v>0.85</v>
      </c>
      <c r="N258" s="54" cm="1">
        <f t="array" ref="N258">stock_min(C258,O258)</f>
        <v>0.46298713969253985</v>
      </c>
      <c r="O258" s="54" cm="1">
        <f t="array" ref="O258">stock_max(C258,D258)</f>
        <v>0.85</v>
      </c>
      <c r="P258" s="49">
        <f t="shared" si="90"/>
        <v>1902.2916666666383</v>
      </c>
      <c r="Q258" s="49">
        <f t="shared" si="104"/>
        <v>0.47087566174505097</v>
      </c>
      <c r="R258" s="49">
        <f t="shared" si="105"/>
        <v>0.66476086971345472</v>
      </c>
      <c r="S258" s="59">
        <f t="shared" ref="S258:S321" si="114">SUM(W258:X258)</f>
        <v>0.57027886628006108</v>
      </c>
      <c r="T258" s="59">
        <f t="shared" ref="T258:T321" si="115">SUM(Y258:Z258)</f>
        <v>0.58352133649765436</v>
      </c>
      <c r="U258" s="59">
        <f t="shared" ref="U258:U321" si="116">SUM(AA258:AB258)</f>
        <v>0.55664411314015438</v>
      </c>
      <c r="V258" s="59"/>
      <c r="W258" s="49">
        <f t="shared" si="106"/>
        <v>0.22811154651202445</v>
      </c>
      <c r="X258" s="49">
        <f t="shared" si="107"/>
        <v>0.34216731976803666</v>
      </c>
      <c r="Y258" s="49">
        <f t="shared" si="108"/>
        <v>0.1968729389479589</v>
      </c>
      <c r="Z258" s="49">
        <f t="shared" si="109"/>
        <v>0.38664839754969549</v>
      </c>
      <c r="AA258" s="49">
        <f t="shared" si="110"/>
        <v>8.3496616971023174E-2</v>
      </c>
      <c r="AB258" s="49">
        <f t="shared" si="111"/>
        <v>0.47314749616913121</v>
      </c>
      <c r="AC258" s="80">
        <f t="shared" si="91"/>
        <v>0.85</v>
      </c>
      <c r="AD258" s="80">
        <f t="shared" si="100"/>
        <v>0.46298713969253985</v>
      </c>
      <c r="AE258" s="80">
        <f t="shared" si="101"/>
        <v>0.85</v>
      </c>
      <c r="AF258" s="54">
        <f>(Q258-MAX(Q$2:Q257))/MAX(Q$2:Q257)</f>
        <v>-8.7169299333366201E-2</v>
      </c>
      <c r="AG258" s="54">
        <f>(R258-MAX(R$2:R257))/MAX(R$2:R257)</f>
        <v>-4.1119190695801763E-2</v>
      </c>
      <c r="AH258" s="54">
        <f>(S258-MAX(S$2:S257))/MAX(S$2:S257)</f>
        <v>-4.3909823950892102E-2</v>
      </c>
      <c r="AI258" s="54">
        <f>(T258-MAX(T$2:T257))/MAX(T$2:T257)</f>
        <v>-4.3395988674620294E-2</v>
      </c>
      <c r="AJ258" s="54">
        <f>(U258-MAX(U$2:U257))/MAX(U$2:U257)</f>
        <v>-4.2028159334687537E-2</v>
      </c>
      <c r="AK258" s="54">
        <f t="shared" si="102"/>
        <v>0.99407201557051483</v>
      </c>
      <c r="AL258" s="71">
        <f t="shared" si="92"/>
        <v>1902.2916666666383</v>
      </c>
      <c r="AM258" s="49">
        <f t="shared" si="93"/>
        <v>0.99407201557051483</v>
      </c>
      <c r="AN258" s="49">
        <f t="shared" si="94"/>
        <v>1.4537369622080256</v>
      </c>
      <c r="AO258" s="49">
        <f t="shared" si="95"/>
        <v>1.2912043888064559</v>
      </c>
      <c r="AP258" s="49">
        <f t="shared" si="96"/>
        <v>1.3192897747887</v>
      </c>
      <c r="AQ258" s="49">
        <f t="shared" si="97"/>
        <v>1.3978546321934939</v>
      </c>
      <c r="AS258" s="49">
        <f t="shared" si="103"/>
        <v>-5.5882330014531689E-2</v>
      </c>
      <c r="AT258" s="49">
        <f t="shared" si="98"/>
        <v>7.8564857404793909E-2</v>
      </c>
      <c r="AU258" s="54">
        <f>(AM258-MAX(AM$3:AM258))/MAX(AM$3:AM258)</f>
        <v>-0.63803053690761757</v>
      </c>
      <c r="AV258" s="54">
        <f>(AN258-MAX(AN$3:AN258))/MAX(AN$3:AN258)</f>
        <v>-0.69826012479695365</v>
      </c>
      <c r="AW258" s="54">
        <f>(AO258-MAX(AO$3:AO258))/MAX(AO$3:AO258)</f>
        <v>-0.66983403610151093</v>
      </c>
      <c r="AX258" s="54">
        <f>(AP258-MAX(AP$3:AP258))/MAX(AP$3:AP258)</f>
        <v>-0.67411050365828051</v>
      </c>
      <c r="AY258" s="54">
        <f>(AQ258-MAX(AQ$3:AQ258))/MAX(AQ$3:AQ258)</f>
        <v>-0.68683277538156728</v>
      </c>
    </row>
    <row r="259" spans="1:51">
      <c r="A259" s="49">
        <f>Data!F385</f>
        <v>1902.3749999999716</v>
      </c>
      <c r="B259" s="53">
        <f t="shared" ref="B259:B322" si="117">1-_xlfn.PERCENTRANK.INC(C$3:C$1712,C259,3)</f>
        <v>0.80600000000000005</v>
      </c>
      <c r="C259" s="50">
        <f>1/Data!N385</f>
        <v>4.4587213706778553E-2</v>
      </c>
      <c r="D259" s="50">
        <f>Data!H385/100</f>
        <v>3.2199999999999999E-2</v>
      </c>
      <c r="E259">
        <f>Data!K386/Data!K385</f>
        <v>0.98569630319013923</v>
      </c>
      <c r="F259">
        <f>Data!T386/Data!T385</f>
        <v>0.99018806365892942</v>
      </c>
      <c r="G259" s="49">
        <f>Data!E388</f>
        <v>8.0873811569999994</v>
      </c>
      <c r="H259" s="52">
        <v>0</v>
      </c>
      <c r="I259" s="52">
        <v>1</v>
      </c>
      <c r="J259" s="52">
        <v>0.6</v>
      </c>
      <c r="K259" s="54">
        <f t="shared" si="99"/>
        <v>0.66261227030770231</v>
      </c>
      <c r="L259" s="54">
        <f t="shared" si="112"/>
        <v>0.85</v>
      </c>
      <c r="M259" s="53">
        <f t="shared" si="113"/>
        <v>0.85</v>
      </c>
      <c r="N259" s="54" cm="1">
        <f t="array" ref="N259">stock_min(C259,O259)</f>
        <v>0.48943236600094447</v>
      </c>
      <c r="O259" s="54" cm="1">
        <f t="array" ref="O259">stock_max(C259,D259)</f>
        <v>0.85</v>
      </c>
      <c r="P259" s="49">
        <f t="shared" ref="P259:P322" si="118">A259</f>
        <v>1902.3749999999716</v>
      </c>
      <c r="Q259" s="49">
        <f t="shared" si="104"/>
        <v>0.46625545972744903</v>
      </c>
      <c r="R259" s="49">
        <f t="shared" si="105"/>
        <v>0.65525233178201414</v>
      </c>
      <c r="S259" s="59">
        <f t="shared" si="114"/>
        <v>0.56314639270681732</v>
      </c>
      <c r="T259" s="59">
        <f t="shared" si="115"/>
        <v>0.57605913030284817</v>
      </c>
      <c r="U259" s="59">
        <f t="shared" si="116"/>
        <v>0.54905709131819191</v>
      </c>
      <c r="V259" s="59"/>
      <c r="W259" s="49">
        <f t="shared" si="106"/>
        <v>0.22525855708272693</v>
      </c>
      <c r="X259" s="49">
        <f t="shared" si="107"/>
        <v>0.33788783562409036</v>
      </c>
      <c r="Y259" s="49">
        <f t="shared" si="108"/>
        <v>0.19435528214139744</v>
      </c>
      <c r="Z259" s="49">
        <f t="shared" si="109"/>
        <v>0.38170384816145075</v>
      </c>
      <c r="AA259" s="49">
        <f t="shared" si="110"/>
        <v>8.2358563697728801E-2</v>
      </c>
      <c r="AB259" s="49">
        <f t="shared" si="111"/>
        <v>0.4666985276204631</v>
      </c>
      <c r="AC259" s="80">
        <f t="shared" ref="AC259:AC322" si="119">AB259/SUM(AA259:AB259)</f>
        <v>0.85</v>
      </c>
      <c r="AD259" s="80">
        <f t="shared" si="100"/>
        <v>0.48943236600094447</v>
      </c>
      <c r="AE259" s="80">
        <f t="shared" si="101"/>
        <v>0.85</v>
      </c>
      <c r="AF259" s="54">
        <f>(Q259-MAX(Q$2:Q258))/MAX(Q$2:Q258)</f>
        <v>-9.6125936058482103E-2</v>
      </c>
      <c r="AG259" s="54">
        <f>(R259-MAX(R$2:R258))/MAX(R$2:R258)</f>
        <v>-5.4834731068882883E-2</v>
      </c>
      <c r="AH259" s="54">
        <f>(S259-MAX(S$2:S258))/MAX(S$2:S258)</f>
        <v>-5.5867636729034428E-2</v>
      </c>
      <c r="AI259" s="54">
        <f>(T259-MAX(T$2:T258))/MAX(T$2:T258)</f>
        <v>-5.56292626490286E-2</v>
      </c>
      <c r="AJ259" s="54">
        <f>(U259-MAX(U$2:U258))/MAX(U$2:U258)</f>
        <v>-5.5085251089331266E-2</v>
      </c>
      <c r="AK259" s="54">
        <f t="shared" si="102"/>
        <v>1.0071323559635468</v>
      </c>
      <c r="AL259" s="71">
        <f t="shared" ref="AL259:AL322" si="120">P259</f>
        <v>1902.3749999999716</v>
      </c>
      <c r="AM259" s="49">
        <f t="shared" ref="AM259:AM322" si="121">(Q499/Q259)</f>
        <v>1.0071323559635468</v>
      </c>
      <c r="AN259" s="49">
        <f t="shared" ref="AN259:AN322" si="122">(R499/R259)</f>
        <v>1.4679885818697744</v>
      </c>
      <c r="AO259" s="49">
        <f t="shared" ref="AO259:AO322" si="123">(S499/S259)</f>
        <v>1.305589687249668</v>
      </c>
      <c r="AP259" s="49">
        <f t="shared" ref="AP259:AP322" si="124">(T499/T259)</f>
        <v>1.3337121787791286</v>
      </c>
      <c r="AQ259" s="49">
        <f t="shared" ref="AQ259:AQ322" si="125">(U499/U259)</f>
        <v>1.4122603513669498</v>
      </c>
      <c r="AS259" s="49">
        <f t="shared" si="103"/>
        <v>-5.5728230502824605E-2</v>
      </c>
      <c r="AT259" s="49">
        <f t="shared" ref="AT259:AT322" si="126">AQ259-AP259</f>
        <v>7.8548172587821208E-2</v>
      </c>
      <c r="AU259" s="54">
        <f>(AM259-MAX(AM$3:AM259))/MAX(AM$3:AM259)</f>
        <v>-0.63327490117316187</v>
      </c>
      <c r="AV259" s="54">
        <f>(AN259-MAX(AN$3:AN259))/MAX(AN$3:AN259)</f>
        <v>-0.69530203674528435</v>
      </c>
      <c r="AW259" s="54">
        <f>(AO259-MAX(AO$3:AO259))/MAX(AO$3:AO259)</f>
        <v>-0.66615565956589451</v>
      </c>
      <c r="AX259" s="54">
        <f>(AP259-MAX(AP$3:AP259))/MAX(AP$3:AP259)</f>
        <v>-0.67054789742703735</v>
      </c>
      <c r="AY259" s="54">
        <f>(AQ259-MAX(AQ$3:AQ259))/MAX(AQ$3:AQ259)</f>
        <v>-0.68360540181332685</v>
      </c>
    </row>
    <row r="260" spans="1:51">
      <c r="A260" s="49">
        <f>Data!F386</f>
        <v>1902.4583333333048</v>
      </c>
      <c r="B260" s="53">
        <f t="shared" si="117"/>
        <v>0.78600000000000003</v>
      </c>
      <c r="C260" s="50">
        <f>1/Data!N386</f>
        <v>4.5529581732718538E-2</v>
      </c>
      <c r="D260" s="50">
        <f>Data!H386/100</f>
        <v>3.2300000000000002E-2</v>
      </c>
      <c r="E260">
        <f>Data!K387/Data!K386</f>
        <v>1.0258204518430438</v>
      </c>
      <c r="F260">
        <f>Data!T387/Data!T386</f>
        <v>1.001844505312206</v>
      </c>
      <c r="G260" s="49">
        <f>Data!E389</f>
        <v>8.18251405</v>
      </c>
      <c r="H260" s="52">
        <v>0</v>
      </c>
      <c r="I260" s="52">
        <v>1</v>
      </c>
      <c r="J260" s="52">
        <v>0.6</v>
      </c>
      <c r="K260" s="54">
        <f t="shared" ref="K260:K323" si="127">AVERAGE(M$3:M$1712)</f>
        <v>0.66261227030770231</v>
      </c>
      <c r="L260" s="54">
        <f t="shared" si="112"/>
        <v>0.85</v>
      </c>
      <c r="M260" s="53">
        <f t="shared" si="113"/>
        <v>0.85</v>
      </c>
      <c r="N260" s="54" cm="1">
        <f t="array" ref="N260">stock_min(C260,O260)</f>
        <v>0.52171475653875932</v>
      </c>
      <c r="O260" s="54" cm="1">
        <f t="array" ref="O260">stock_max(C260,D260)</f>
        <v>0.85</v>
      </c>
      <c r="P260" s="49">
        <f t="shared" si="118"/>
        <v>1902.4583333333048</v>
      </c>
      <c r="Q260" s="49">
        <f t="shared" si="104"/>
        <v>0.46711547039976137</v>
      </c>
      <c r="R260" s="49">
        <f t="shared" si="105"/>
        <v>0.67217124305983378</v>
      </c>
      <c r="S260" s="59">
        <f t="shared" si="114"/>
        <v>0.57228629990005841</v>
      </c>
      <c r="T260" s="59">
        <f t="shared" si="115"/>
        <v>0.58627338548297048</v>
      </c>
      <c r="U260" s="59">
        <f t="shared" si="116"/>
        <v>0.56125936898408157</v>
      </c>
      <c r="V260" s="59"/>
      <c r="W260" s="49">
        <f t="shared" si="106"/>
        <v>0.22891451996002338</v>
      </c>
      <c r="X260" s="49">
        <f t="shared" si="107"/>
        <v>0.34337177994003504</v>
      </c>
      <c r="Y260" s="49">
        <f t="shared" si="108"/>
        <v>0.19780144650711667</v>
      </c>
      <c r="Z260" s="49">
        <f t="shared" si="109"/>
        <v>0.3884719389758538</v>
      </c>
      <c r="AA260" s="49">
        <f t="shared" si="110"/>
        <v>8.4188905347612253E-2</v>
      </c>
      <c r="AB260" s="49">
        <f t="shared" si="111"/>
        <v>0.47707046363646932</v>
      </c>
      <c r="AC260" s="80">
        <f t="shared" si="119"/>
        <v>0.85</v>
      </c>
      <c r="AD260" s="80">
        <f t="shared" ref="AD260:AD323" si="128">N260</f>
        <v>0.52171475653875932</v>
      </c>
      <c r="AE260" s="80">
        <f t="shared" ref="AE260:AE323" si="129">O260</f>
        <v>0.85</v>
      </c>
      <c r="AF260" s="54">
        <f>(Q260-MAX(Q$2:Q259))/MAX(Q$2:Q259)</f>
        <v>-9.4458735545976724E-2</v>
      </c>
      <c r="AG260" s="54">
        <f>(R260-MAX(R$2:R259))/MAX(R$2:R259)</f>
        <v>-3.0430136758729458E-2</v>
      </c>
      <c r="AH260" s="54">
        <f>(S260-MAX(S$2:S259))/MAX(S$2:S259)</f>
        <v>-4.0544299333664574E-2</v>
      </c>
      <c r="AI260" s="54">
        <f>(T260-MAX(T$2:T259))/MAX(T$2:T259)</f>
        <v>-3.888437798610879E-2</v>
      </c>
      <c r="AJ260" s="54">
        <f>(U260-MAX(U$2:U259))/MAX(U$2:U259)</f>
        <v>-3.4085409143713975E-2</v>
      </c>
      <c r="AK260" s="54">
        <f t="shared" ref="AK260:AK323" si="130">Q500/Q260</f>
        <v>1.0024936931899791</v>
      </c>
      <c r="AL260" s="71">
        <f t="shared" si="120"/>
        <v>1902.4583333333048</v>
      </c>
      <c r="AM260" s="49">
        <f t="shared" si="121"/>
        <v>1.0024936931899791</v>
      </c>
      <c r="AN260" s="49">
        <f t="shared" si="122"/>
        <v>1.4394840605511712</v>
      </c>
      <c r="AO260" s="49">
        <f t="shared" si="123"/>
        <v>1.2878641752487974</v>
      </c>
      <c r="AP260" s="49">
        <f t="shared" si="124"/>
        <v>1.3143758076383933</v>
      </c>
      <c r="AQ260" s="49">
        <f t="shared" si="125"/>
        <v>1.3879130458661977</v>
      </c>
      <c r="AS260" s="49">
        <f t="shared" ref="AS260:AS323" si="131">AQ260-AN260</f>
        <v>-5.1571014684973493E-2</v>
      </c>
      <c r="AT260" s="49">
        <f t="shared" si="126"/>
        <v>7.3537238227804336E-2</v>
      </c>
      <c r="AU260" s="54">
        <f>(AM260-MAX(AM$3:AM260))/MAX(AM$3:AM260)</f>
        <v>-0.63496396820987078</v>
      </c>
      <c r="AV260" s="54">
        <f>(AN260-MAX(AN$3:AN260))/MAX(AN$3:AN260)</f>
        <v>-0.70121847894149447</v>
      </c>
      <c r="AW260" s="54">
        <f>(AO260-MAX(AO$3:AO260))/MAX(AO$3:AO260)</f>
        <v>-0.67068814164704005</v>
      </c>
      <c r="AX260" s="54">
        <f>(AP260-MAX(AP$3:AP260))/MAX(AP$3:AP260)</f>
        <v>-0.67532434637142491</v>
      </c>
      <c r="AY260" s="54">
        <f>(AQ260-MAX(AQ$3:AQ260))/MAX(AQ$3:AQ260)</f>
        <v>-0.68906003058158649</v>
      </c>
    </row>
    <row r="261" spans="1:51">
      <c r="A261" s="49">
        <f>Data!F387</f>
        <v>1902.5416666666381</v>
      </c>
      <c r="B261" s="53">
        <f t="shared" si="117"/>
        <v>0.80200000000000005</v>
      </c>
      <c r="C261" s="50">
        <f>1/Data!N387</f>
        <v>4.4671401790886155E-2</v>
      </c>
      <c r="D261" s="50">
        <f>Data!H387/100</f>
        <v>3.2399999999999998E-2</v>
      </c>
      <c r="E261">
        <f>Data!K388/Data!K387</f>
        <v>1.0420248446539713</v>
      </c>
      <c r="F261">
        <f>Data!T388/Data!T387</f>
        <v>1.0136381656406943</v>
      </c>
      <c r="G261" s="49">
        <f>Data!E390</f>
        <v>8.7534247930000006</v>
      </c>
      <c r="H261" s="52">
        <v>0</v>
      </c>
      <c r="I261" s="52">
        <v>1</v>
      </c>
      <c r="J261" s="52">
        <v>0.6</v>
      </c>
      <c r="K261" s="54">
        <f t="shared" si="127"/>
        <v>0.66261227030770231</v>
      </c>
      <c r="L261" s="54">
        <f t="shared" si="112"/>
        <v>0.85</v>
      </c>
      <c r="M261" s="53">
        <f t="shared" si="113"/>
        <v>0.85</v>
      </c>
      <c r="N261" s="54" cm="1">
        <f t="array" ref="N261">stock_min(C261,O261)</f>
        <v>0.49231636942103196</v>
      </c>
      <c r="O261" s="54" cm="1">
        <f t="array" ref="O261">stock_max(C261,D261)</f>
        <v>0.85</v>
      </c>
      <c r="P261" s="49">
        <f t="shared" si="118"/>
        <v>1902.5416666666381</v>
      </c>
      <c r="Q261" s="49">
        <f t="shared" ref="Q261:Q324" si="132">Q260*F261</f>
        <v>0.47348606855840414</v>
      </c>
      <c r="R261" s="49">
        <f t="shared" ref="R261:R324" si="133">R260*E261</f>
        <v>0.70041913513029008</v>
      </c>
      <c r="S261" s="59">
        <f t="shared" si="114"/>
        <v>0.58983841975137086</v>
      </c>
      <c r="T261" s="59">
        <f t="shared" si="115"/>
        <v>0.60529650726229067</v>
      </c>
      <c r="U261" s="59">
        <f t="shared" si="116"/>
        <v>0.5824563633436417</v>
      </c>
      <c r="V261" s="59"/>
      <c r="W261" s="49">
        <f t="shared" ref="W261:W324" si="134">(W260*$F261+X260*$E261)*(1-$J261)</f>
        <v>0.23593536790054837</v>
      </c>
      <c r="X261" s="49">
        <f t="shared" ref="X261:X324" si="135">(W260*$F261+X260*$E261)*($J261)</f>
        <v>0.35390305185082249</v>
      </c>
      <c r="Y261" s="49">
        <f t="shared" ref="Y261:Y324" si="136">(Y260*$F261+Z260*$E261)*(1-$K261)</f>
        <v>0.20421961437590164</v>
      </c>
      <c r="Z261" s="49">
        <f t="shared" ref="Z261:Z324" si="137">(Y260*$F261+Z260*$E261)*($K261)</f>
        <v>0.40107689288638904</v>
      </c>
      <c r="AA261" s="49">
        <f t="shared" ref="AA261:AA324" si="138">(AA260*$F261+AB260*$E261)*(1-$M261)</f>
        <v>8.7368454501546275E-2</v>
      </c>
      <c r="AB261" s="49">
        <f t="shared" ref="AB261:AB324" si="139">(AA260*$F261+AB260*$E261)*($M261)</f>
        <v>0.49508790884209541</v>
      </c>
      <c r="AC261" s="80">
        <f t="shared" si="119"/>
        <v>0.85</v>
      </c>
      <c r="AD261" s="80">
        <f t="shared" si="128"/>
        <v>0.49231636942103196</v>
      </c>
      <c r="AE261" s="80">
        <f t="shared" si="129"/>
        <v>0.85</v>
      </c>
      <c r="AF261" s="54">
        <f>(Q261-MAX(Q$2:Q260))/MAX(Q$2:Q260)</f>
        <v>-8.2108813786869017E-2</v>
      </c>
      <c r="AG261" s="54">
        <f>(R261-MAX(R$2:R260))/MAX(R$2:R260)</f>
        <v>1.0315886125157143E-2</v>
      </c>
      <c r="AH261" s="54">
        <f>(S261-MAX(S$2:S260))/MAX(S$2:S260)</f>
        <v>-1.1117626961704208E-2</v>
      </c>
      <c r="AI261" s="54">
        <f>(T261-MAX(T$2:T260))/MAX(T$2:T260)</f>
        <v>-7.6985524407183984E-3</v>
      </c>
      <c r="AJ261" s="54">
        <f>(U261-MAX(U$2:U260))/MAX(U$2:U260)</f>
        <v>2.3941353692939144E-3</v>
      </c>
      <c r="AK261" s="54">
        <f t="shared" si="130"/>
        <v>1.0041300501319146</v>
      </c>
      <c r="AL261" s="71">
        <f t="shared" si="120"/>
        <v>1902.5416666666381</v>
      </c>
      <c r="AM261" s="49">
        <f t="shared" si="121"/>
        <v>1.0041300501319146</v>
      </c>
      <c r="AN261" s="49">
        <f t="shared" si="122"/>
        <v>1.457398448694003</v>
      </c>
      <c r="AO261" s="49">
        <f t="shared" si="123"/>
        <v>1.2984135745308163</v>
      </c>
      <c r="AP261" s="49">
        <f t="shared" si="124"/>
        <v>1.3260256314762502</v>
      </c>
      <c r="AQ261" s="49">
        <f t="shared" si="125"/>
        <v>1.4029869038006593</v>
      </c>
      <c r="AS261" s="49">
        <f t="shared" si="131"/>
        <v>-5.4411544893343766E-2</v>
      </c>
      <c r="AT261" s="49">
        <f t="shared" si="126"/>
        <v>7.696127232440908E-2</v>
      </c>
      <c r="AU261" s="54">
        <f>(AM261-MAX(AM$3:AM261))/MAX(AM$3:AM261)</f>
        <v>-0.63436812481580851</v>
      </c>
      <c r="AV261" s="54">
        <f>(AN261-MAX(AN$3:AN261))/MAX(AN$3:AN261)</f>
        <v>-0.69750014104194302</v>
      </c>
      <c r="AW261" s="54">
        <f>(AO261-MAX(AO$3:AO261))/MAX(AO$3:AO261)</f>
        <v>-0.66799061938589177</v>
      </c>
      <c r="AX261" s="54">
        <f>(AP261-MAX(AP$3:AP261))/MAX(AP$3:AP261)</f>
        <v>-0.67244661981313558</v>
      </c>
      <c r="AY261" s="54">
        <f>(AQ261-MAX(AQ$3:AQ261))/MAX(AQ$3:AQ261)</f>
        <v>-0.68568297108991361</v>
      </c>
    </row>
    <row r="262" spans="1:51">
      <c r="A262" s="49">
        <f>Data!F388</f>
        <v>1902.6249999999714</v>
      </c>
      <c r="B262" s="53">
        <f t="shared" si="117"/>
        <v>0.82400000000000007</v>
      </c>
      <c r="C262" s="50">
        <f>1/Data!N388</f>
        <v>4.3161731805812599E-2</v>
      </c>
      <c r="D262" s="50">
        <f>Data!H388/100</f>
        <v>3.2500000000000001E-2</v>
      </c>
      <c r="E262">
        <f>Data!K389/Data!K388</f>
        <v>0.9936671614573207</v>
      </c>
      <c r="F262">
        <f>Data!T389/Data!T388</f>
        <v>0.99021395889017794</v>
      </c>
      <c r="G262" s="49">
        <f>Data!E391</f>
        <v>8.4679289260000008</v>
      </c>
      <c r="H262" s="52">
        <v>0</v>
      </c>
      <c r="I262" s="52">
        <v>1</v>
      </c>
      <c r="J262" s="52">
        <v>0.6</v>
      </c>
      <c r="K262" s="54">
        <f t="shared" si="127"/>
        <v>0.66261227030770231</v>
      </c>
      <c r="L262" s="54">
        <f t="shared" si="112"/>
        <v>0.85</v>
      </c>
      <c r="M262" s="53">
        <f t="shared" si="113"/>
        <v>0.85</v>
      </c>
      <c r="N262" s="54" cm="1">
        <f t="array" ref="N262">stock_min(C262,O262)</f>
        <v>0.44060010284593348</v>
      </c>
      <c r="O262" s="54" cm="1">
        <f t="array" ref="O262">stock_max(C262,D262)</f>
        <v>0.85</v>
      </c>
      <c r="P262" s="49">
        <f t="shared" si="118"/>
        <v>1902.6249999999714</v>
      </c>
      <c r="Q262" s="49">
        <f t="shared" si="132"/>
        <v>0.46885251442656356</v>
      </c>
      <c r="R262" s="49">
        <f t="shared" si="133"/>
        <v>0.69598349383530689</v>
      </c>
      <c r="S262" s="59">
        <f t="shared" si="114"/>
        <v>0.5852883356547024</v>
      </c>
      <c r="T262" s="59">
        <f t="shared" si="115"/>
        <v>0.60075805051472708</v>
      </c>
      <c r="U262" s="59">
        <f t="shared" si="116"/>
        <v>0.5784660602650582</v>
      </c>
      <c r="V262" s="59"/>
      <c r="W262" s="49">
        <f t="shared" si="134"/>
        <v>0.23411533426188097</v>
      </c>
      <c r="X262" s="49">
        <f t="shared" si="135"/>
        <v>0.35117300139282143</v>
      </c>
      <c r="Y262" s="49">
        <f t="shared" si="136"/>
        <v>0.20268839475753447</v>
      </c>
      <c r="Z262" s="49">
        <f t="shared" si="137"/>
        <v>0.39806965575719261</v>
      </c>
      <c r="AA262" s="49">
        <f t="shared" si="138"/>
        <v>8.6769909039758744E-2</v>
      </c>
      <c r="AB262" s="49">
        <f t="shared" si="139"/>
        <v>0.49169615122529947</v>
      </c>
      <c r="AC262" s="80">
        <f t="shared" si="119"/>
        <v>0.85</v>
      </c>
      <c r="AD262" s="80">
        <f t="shared" si="128"/>
        <v>0.44060010284593348</v>
      </c>
      <c r="AE262" s="80">
        <f t="shared" si="129"/>
        <v>0.85</v>
      </c>
      <c r="AF262" s="54">
        <f>(Q262-MAX(Q$2:Q261))/MAX(Q$2:Q261)</f>
        <v>-9.1091334669494067E-2</v>
      </c>
      <c r="AG262" s="54">
        <f>(R262-MAX(R$2:R261))/MAX(R$2:R261)</f>
        <v>-6.3328385426792899E-3</v>
      </c>
      <c r="AH262" s="54">
        <f>(S262-MAX(S$2:S261))/MAX(S$2:S261)</f>
        <v>-1.8745983827528494E-2</v>
      </c>
      <c r="AI262" s="54">
        <f>(T262-MAX(T$2:T261))/MAX(T$2:T261)</f>
        <v>-1.5138736129637405E-2</v>
      </c>
      <c r="AJ262" s="54">
        <f>(U262-MAX(U$2:U261))/MAX(U$2:U261)</f>
        <v>-6.8508189277507719E-3</v>
      </c>
      <c r="AK262" s="54">
        <f t="shared" si="130"/>
        <v>1.017308890202969</v>
      </c>
      <c r="AL262" s="71">
        <f t="shared" si="120"/>
        <v>1902.6249999999714</v>
      </c>
      <c r="AM262" s="49">
        <f t="shared" si="121"/>
        <v>1.017308890202969</v>
      </c>
      <c r="AN262" s="49">
        <f t="shared" si="122"/>
        <v>1.5117766979733651</v>
      </c>
      <c r="AO262" s="49">
        <f t="shared" si="123"/>
        <v>1.3343240224871233</v>
      </c>
      <c r="AP262" s="49">
        <f t="shared" si="124"/>
        <v>1.3647060661679791</v>
      </c>
      <c r="AQ262" s="49">
        <f t="shared" si="125"/>
        <v>1.4502598464391203</v>
      </c>
      <c r="AS262" s="49">
        <f t="shared" si="131"/>
        <v>-6.1516851534244799E-2</v>
      </c>
      <c r="AT262" s="49">
        <f t="shared" si="126"/>
        <v>8.5553780271141244E-2</v>
      </c>
      <c r="AU262" s="54">
        <f>(AM262-MAX(AM$3:AM262))/MAX(AM$3:AM262)</f>
        <v>-0.62956934002961551</v>
      </c>
      <c r="AV262" s="54">
        <f>(AN262-MAX(AN$3:AN262))/MAX(AN$3:AN262)</f>
        <v>-0.68621330815685677</v>
      </c>
      <c r="AW262" s="54">
        <f>(AO262-MAX(AO$3:AO262))/MAX(AO$3:AO262)</f>
        <v>-0.65880817873876829</v>
      </c>
      <c r="AX262" s="54">
        <f>(AP262-MAX(AP$3:AP262))/MAX(AP$3:AP262)</f>
        <v>-0.66289182175371375</v>
      </c>
      <c r="AY262" s="54">
        <f>(AQ262-MAX(AQ$3:AQ262))/MAX(AQ$3:AQ262)</f>
        <v>-0.67509221586781842</v>
      </c>
    </row>
    <row r="263" spans="1:51">
      <c r="A263" s="49">
        <f>Data!F389</f>
        <v>1902.7083333333046</v>
      </c>
      <c r="B263" s="53">
        <f t="shared" si="117"/>
        <v>0.81299999999999994</v>
      </c>
      <c r="C263" s="50">
        <f>1/Data!N389</f>
        <v>4.3751103437369786E-2</v>
      </c>
      <c r="D263" s="50">
        <f>Data!H389/100</f>
        <v>3.2599999999999997E-2</v>
      </c>
      <c r="E263">
        <f>Data!K390/Data!K389</f>
        <v>0.90809338593474564</v>
      </c>
      <c r="F263">
        <f>Data!T390/Data!T389</f>
        <v>0.93652728031057819</v>
      </c>
      <c r="G263" s="49">
        <f>Data!E392</f>
        <v>8.5630942149999996</v>
      </c>
      <c r="H263" s="52">
        <v>0</v>
      </c>
      <c r="I263" s="52">
        <v>1</v>
      </c>
      <c r="J263" s="52">
        <v>0.6</v>
      </c>
      <c r="K263" s="54">
        <f t="shared" si="127"/>
        <v>0.66261227030770231</v>
      </c>
      <c r="L263" s="54">
        <f t="shared" si="112"/>
        <v>0.85</v>
      </c>
      <c r="M263" s="53">
        <f t="shared" si="113"/>
        <v>0.85</v>
      </c>
      <c r="N263" s="54" cm="1">
        <f t="array" ref="N263">stock_min(C263,O263)</f>
        <v>0.46079001236972061</v>
      </c>
      <c r="O263" s="54" cm="1">
        <f t="array" ref="O263">stock_max(C263,D263)</f>
        <v>0.85</v>
      </c>
      <c r="P263" s="49">
        <f t="shared" si="118"/>
        <v>1902.7083333333046</v>
      </c>
      <c r="Q263" s="49">
        <f t="shared" si="132"/>
        <v>0.43909317020268568</v>
      </c>
      <c r="R263" s="49">
        <f t="shared" si="133"/>
        <v>0.63201800747159798</v>
      </c>
      <c r="S263" s="59">
        <f t="shared" si="114"/>
        <v>0.53815327715895567</v>
      </c>
      <c r="T263" s="59">
        <f t="shared" si="115"/>
        <v>0.55130763262721827</v>
      </c>
      <c r="U263" s="59">
        <f t="shared" si="116"/>
        <v>0.52776840974306638</v>
      </c>
      <c r="V263" s="59"/>
      <c r="W263" s="49">
        <f t="shared" si="134"/>
        <v>0.21526131086358227</v>
      </c>
      <c r="X263" s="49">
        <f t="shared" si="135"/>
        <v>0.32289196629537337</v>
      </c>
      <c r="Y263" s="49">
        <f t="shared" si="136"/>
        <v>0.18600443053413249</v>
      </c>
      <c r="Z263" s="49">
        <f t="shared" si="137"/>
        <v>0.36530320209308581</v>
      </c>
      <c r="AA263" s="49">
        <f t="shared" si="138"/>
        <v>7.9165261461459968E-2</v>
      </c>
      <c r="AB263" s="49">
        <f t="shared" si="139"/>
        <v>0.44860314828160641</v>
      </c>
      <c r="AC263" s="80">
        <f t="shared" si="119"/>
        <v>0.85</v>
      </c>
      <c r="AD263" s="80">
        <f t="shared" si="128"/>
        <v>0.46079001236972061</v>
      </c>
      <c r="AE263" s="80">
        <f t="shared" si="129"/>
        <v>0.85</v>
      </c>
      <c r="AF263" s="54">
        <f>(Q263-MAX(Q$2:Q262))/MAX(Q$2:Q262)</f>
        <v>-0.1487822396073038</v>
      </c>
      <c r="AG263" s="54">
        <f>(R263-MAX(R$2:R262))/MAX(R$2:R262)</f>
        <v>-9.7657422860054091E-2</v>
      </c>
      <c r="AH263" s="54">
        <f>(S263-MAX(S$2:S262))/MAX(S$2:S262)</f>
        <v>-9.7769368771188872E-2</v>
      </c>
      <c r="AI263" s="54">
        <f>(T263-MAX(T$2:T262))/MAX(T$2:T262)</f>
        <v>-9.6205982782232413E-2</v>
      </c>
      <c r="AJ263" s="54">
        <f>(U263-MAX(U$2:U262))/MAX(U$2:U262)</f>
        <v>-9.3891932584673543E-2</v>
      </c>
      <c r="AK263" s="54">
        <f t="shared" si="130"/>
        <v>1.0832227885519463</v>
      </c>
      <c r="AL263" s="71">
        <f t="shared" si="120"/>
        <v>1902.7083333333046</v>
      </c>
      <c r="AM263" s="49">
        <f t="shared" si="121"/>
        <v>1.0832227885519463</v>
      </c>
      <c r="AN263" s="49">
        <f t="shared" si="122"/>
        <v>1.698978723463672</v>
      </c>
      <c r="AO263" s="49">
        <f t="shared" si="123"/>
        <v>1.4674579299409505</v>
      </c>
      <c r="AP263" s="49">
        <f t="shared" si="124"/>
        <v>1.5059558005035918</v>
      </c>
      <c r="AQ263" s="49">
        <f t="shared" si="125"/>
        <v>1.6166612892191186</v>
      </c>
      <c r="AS263" s="49">
        <f t="shared" si="131"/>
        <v>-8.23174342445534E-2</v>
      </c>
      <c r="AT263" s="49">
        <f t="shared" si="126"/>
        <v>0.11070548871552677</v>
      </c>
      <c r="AU263" s="54">
        <f>(AM263-MAX(AM$3:AM263))/MAX(AM$3:AM263)</f>
        <v>-0.60556824350743632</v>
      </c>
      <c r="AV263" s="54">
        <f>(AN263-MAX(AN$3:AN263))/MAX(AN$3:AN263)</f>
        <v>-0.64735736841146585</v>
      </c>
      <c r="AW263" s="54">
        <f>(AO263-MAX(AO$3:AO263))/MAX(AO$3:AO263)</f>
        <v>-0.62476532288796327</v>
      </c>
      <c r="AX263" s="54">
        <f>(AP263-MAX(AP$3:AP263))/MAX(AP$3:AP263)</f>
        <v>-0.62800046910269591</v>
      </c>
      <c r="AY263" s="54">
        <f>(AQ263-MAX(AQ$3:AQ263))/MAX(AQ$3:AQ263)</f>
        <v>-0.63781260409149065</v>
      </c>
    </row>
    <row r="264" spans="1:51">
      <c r="A264" s="49">
        <f>Data!F390</f>
        <v>1902.7916666666379</v>
      </c>
      <c r="B264" s="53">
        <f t="shared" si="117"/>
        <v>0.73299999999999998</v>
      </c>
      <c r="C264" s="50">
        <f>1/Data!N390</f>
        <v>4.8533263145971429E-2</v>
      </c>
      <c r="D264" s="50">
        <f>Data!H390/100</f>
        <v>3.27E-2</v>
      </c>
      <c r="E264">
        <f>Data!K391/Data!K390</f>
        <v>0.99721931153712129</v>
      </c>
      <c r="F264">
        <f>Data!T391/Data!T390</f>
        <v>1.0356577598748151</v>
      </c>
      <c r="G264" s="49">
        <f>Data!E393</f>
        <v>8.6582595040000001</v>
      </c>
      <c r="H264" s="52">
        <v>0</v>
      </c>
      <c r="I264" s="52">
        <v>1</v>
      </c>
      <c r="J264" s="52">
        <v>0.6</v>
      </c>
      <c r="K264" s="54">
        <f t="shared" si="127"/>
        <v>0.66261227030770231</v>
      </c>
      <c r="L264" s="54">
        <f t="shared" ref="L264:L327" si="140">MAX(N263,MIN(O263,AB263/SUM(AA263:AB263)))</f>
        <v>0.85</v>
      </c>
      <c r="M264" s="53">
        <f t="shared" ref="M264:M327" si="141">(3*L264+2*L263+L262)/6</f>
        <v>0.85</v>
      </c>
      <c r="N264" s="54" cm="1">
        <f t="array" ref="N264">stock_min(C264,O264)</f>
        <v>0.62461087967184692</v>
      </c>
      <c r="O264" s="54" cm="1">
        <f t="array" ref="O264">stock_max(C264,D264)</f>
        <v>0.85</v>
      </c>
      <c r="P264" s="49">
        <f t="shared" si="118"/>
        <v>1902.7916666666379</v>
      </c>
      <c r="Q264" s="49">
        <f t="shared" si="132"/>
        <v>0.45475024902844435</v>
      </c>
      <c r="R264" s="49">
        <f t="shared" si="133"/>
        <v>0.63026056228989014</v>
      </c>
      <c r="S264" s="59">
        <f t="shared" si="114"/>
        <v>0.54493115132663339</v>
      </c>
      <c r="T264" s="59">
        <f t="shared" si="115"/>
        <v>0.55692433954734322</v>
      </c>
      <c r="U264" s="59">
        <f t="shared" si="116"/>
        <v>0.52934384002784829</v>
      </c>
      <c r="V264" s="59"/>
      <c r="W264" s="49">
        <f t="shared" si="134"/>
        <v>0.21797246053065336</v>
      </c>
      <c r="X264" s="49">
        <f t="shared" si="135"/>
        <v>0.32695869079598</v>
      </c>
      <c r="Y264" s="49">
        <f t="shared" si="136"/>
        <v>0.18789943853026045</v>
      </c>
      <c r="Z264" s="49">
        <f t="shared" si="137"/>
        <v>0.36902490101708274</v>
      </c>
      <c r="AA264" s="49">
        <f t="shared" si="138"/>
        <v>7.9401576004177257E-2</v>
      </c>
      <c r="AB264" s="49">
        <f t="shared" si="139"/>
        <v>0.44994226402367105</v>
      </c>
      <c r="AC264" s="80">
        <f t="shared" si="119"/>
        <v>0.85</v>
      </c>
      <c r="AD264" s="80">
        <f t="shared" si="128"/>
        <v>0.62461087967184692</v>
      </c>
      <c r="AE264" s="80">
        <f t="shared" si="129"/>
        <v>0.85</v>
      </c>
      <c r="AF264" s="54">
        <f>(Q264-MAX(Q$2:Q263))/MAX(Q$2:Q263)</f>
        <v>-0.11842972110604316</v>
      </c>
      <c r="AG264" s="54">
        <f>(R264-MAX(R$2:R263))/MAX(R$2:R263)</f>
        <v>-0.10016655645387135</v>
      </c>
      <c r="AH264" s="54">
        <f>(S264-MAX(S$2:S263))/MAX(S$2:S263)</f>
        <v>-8.6406052875433279E-2</v>
      </c>
      <c r="AI264" s="54">
        <f>(T264-MAX(T$2:T263))/MAX(T$2:T263)</f>
        <v>-8.6998154320501203E-2</v>
      </c>
      <c r="AJ264" s="54">
        <f>(U264-MAX(U$2:U263))/MAX(U$2:U263)</f>
        <v>-9.1187128613200011E-2</v>
      </c>
      <c r="AK264" s="54">
        <f t="shared" si="130"/>
        <v>1.0430480651656964</v>
      </c>
      <c r="AL264" s="71">
        <f t="shared" si="120"/>
        <v>1902.7916666666379</v>
      </c>
      <c r="AM264" s="49">
        <f t="shared" si="121"/>
        <v>1.0430480651656964</v>
      </c>
      <c r="AN264" s="49">
        <f t="shared" si="122"/>
        <v>1.6171538566266974</v>
      </c>
      <c r="AO264" s="49">
        <f t="shared" si="123"/>
        <v>1.4034311242475779</v>
      </c>
      <c r="AP264" s="49">
        <f t="shared" si="124"/>
        <v>1.4391951254226263</v>
      </c>
      <c r="AQ264" s="49">
        <f t="shared" si="125"/>
        <v>1.5415736101027488</v>
      </c>
      <c r="AS264" s="49">
        <f t="shared" si="131"/>
        <v>-7.5580246523948569E-2</v>
      </c>
      <c r="AT264" s="49">
        <f t="shared" si="126"/>
        <v>0.10237848468012256</v>
      </c>
      <c r="AU264" s="54">
        <f>(AM264-MAX(AM$3:AM264))/MAX(AM$3:AM264)</f>
        <v>-0.62019698551629365</v>
      </c>
      <c r="AV264" s="54">
        <f>(AN264-MAX(AN$3:AN264))/MAX(AN$3:AN264)</f>
        <v>-0.66434106336436438</v>
      </c>
      <c r="AW264" s="54">
        <f>(AO264-MAX(AO$3:AO264))/MAX(AO$3:AO264)</f>
        <v>-0.64113722512153148</v>
      </c>
      <c r="AX264" s="54">
        <f>(AP264-MAX(AP$3:AP264))/MAX(AP$3:AP264)</f>
        <v>-0.64449161698645285</v>
      </c>
      <c r="AY264" s="54">
        <f>(AQ264-MAX(AQ$3:AQ264))/MAX(AQ$3:AQ264)</f>
        <v>-0.65463481115819655</v>
      </c>
    </row>
    <row r="265" spans="1:51">
      <c r="A265" s="49">
        <f>Data!F391</f>
        <v>1902.8749999999711</v>
      </c>
      <c r="B265" s="53">
        <f t="shared" si="117"/>
        <v>0.72</v>
      </c>
      <c r="C265" s="50">
        <f>1/Data!N391</f>
        <v>4.899909246338064E-2</v>
      </c>
      <c r="D265" s="50">
        <f>Data!H391/100</f>
        <v>3.2800000000000003E-2</v>
      </c>
      <c r="E265">
        <f>Data!K392/Data!K391</f>
        <v>0.96938486953434555</v>
      </c>
      <c r="F265">
        <f>Data!T392/Data!T391</f>
        <v>0.99075376199089993</v>
      </c>
      <c r="G265" s="49">
        <f>Data!E394</f>
        <v>8.6582595040000001</v>
      </c>
      <c r="H265" s="52">
        <v>0</v>
      </c>
      <c r="I265" s="52">
        <v>1</v>
      </c>
      <c r="J265" s="52">
        <v>0.6</v>
      </c>
      <c r="K265" s="54">
        <f t="shared" si="127"/>
        <v>0.66261227030770231</v>
      </c>
      <c r="L265" s="54">
        <f t="shared" si="140"/>
        <v>0.85</v>
      </c>
      <c r="M265" s="53">
        <f t="shared" si="141"/>
        <v>0.85</v>
      </c>
      <c r="N265" s="54" cm="1">
        <f t="array" ref="N265">stock_min(C265,O265)</f>
        <v>0.64056864090166776</v>
      </c>
      <c r="O265" s="54" cm="1">
        <f t="array" ref="O265">stock_max(C265,D265)</f>
        <v>0.85</v>
      </c>
      <c r="P265" s="49">
        <f t="shared" si="118"/>
        <v>1902.8749999999711</v>
      </c>
      <c r="Q265" s="49">
        <f t="shared" si="132"/>
        <v>0.45054551999122983</v>
      </c>
      <c r="R265" s="49">
        <f t="shared" si="133"/>
        <v>0.61096505294802839</v>
      </c>
      <c r="S265" s="59">
        <f t="shared" si="114"/>
        <v>0.53290584310153921</v>
      </c>
      <c r="T265" s="59">
        <f t="shared" si="115"/>
        <v>0.543889231127203</v>
      </c>
      <c r="U265" s="59">
        <f t="shared" si="116"/>
        <v>0.51483463304271937</v>
      </c>
      <c r="V265" s="59"/>
      <c r="W265" s="49">
        <f t="shared" si="134"/>
        <v>0.2131623372406157</v>
      </c>
      <c r="X265" s="49">
        <f t="shared" si="135"/>
        <v>0.31974350586092354</v>
      </c>
      <c r="Y265" s="49">
        <f t="shared" si="136"/>
        <v>0.18350155289409639</v>
      </c>
      <c r="Z265" s="49">
        <f t="shared" si="137"/>
        <v>0.36038767823310663</v>
      </c>
      <c r="AA265" s="49">
        <f t="shared" si="138"/>
        <v>7.7225194956407922E-2</v>
      </c>
      <c r="AB265" s="49">
        <f t="shared" si="139"/>
        <v>0.43760943808631148</v>
      </c>
      <c r="AC265" s="80">
        <f t="shared" si="119"/>
        <v>0.85</v>
      </c>
      <c r="AD265" s="80">
        <f t="shared" si="128"/>
        <v>0.64056864090166776</v>
      </c>
      <c r="AE265" s="80">
        <f t="shared" si="129"/>
        <v>0.85</v>
      </c>
      <c r="AF265" s="54">
        <f>(Q265-MAX(Q$2:Q264))/MAX(Q$2:Q264)</f>
        <v>-0.12658092972644541</v>
      </c>
      <c r="AG265" s="54">
        <f>(R265-MAX(R$2:R264))/MAX(R$2:R264)</f>
        <v>-0.12771507472539523</v>
      </c>
      <c r="AH265" s="54">
        <f>(S265-MAX(S$2:S264))/MAX(S$2:S264)</f>
        <v>-0.10656685443725869</v>
      </c>
      <c r="AI265" s="54">
        <f>(T265-MAX(T$2:T264))/MAX(T$2:T264)</f>
        <v>-0.10836744490653187</v>
      </c>
      <c r="AJ265" s="54">
        <f>(U265-MAX(U$2:U264))/MAX(U$2:U264)</f>
        <v>-0.11609750456280343</v>
      </c>
      <c r="AK265" s="54">
        <f t="shared" si="130"/>
        <v>1.0499258313800981</v>
      </c>
      <c r="AL265" s="71">
        <f t="shared" si="120"/>
        <v>1902.8749999999711</v>
      </c>
      <c r="AM265" s="49">
        <f t="shared" si="121"/>
        <v>1.0499258313800981</v>
      </c>
      <c r="AN265" s="49">
        <f t="shared" si="122"/>
        <v>1.6625957881596447</v>
      </c>
      <c r="AO265" s="49">
        <f t="shared" si="123"/>
        <v>1.4306362816517226</v>
      </c>
      <c r="AP265" s="49">
        <f t="shared" si="124"/>
        <v>1.4690424083431013</v>
      </c>
      <c r="AQ265" s="49">
        <f t="shared" si="125"/>
        <v>1.5798258988248421</v>
      </c>
      <c r="AS265" s="49">
        <f t="shared" si="131"/>
        <v>-8.276988933480256E-2</v>
      </c>
      <c r="AT265" s="49">
        <f t="shared" si="126"/>
        <v>0.11078349048174085</v>
      </c>
      <c r="AU265" s="54">
        <f>(AM265-MAX(AM$3:AM265))/MAX(AM$3:AM265)</f>
        <v>-0.61769259820339539</v>
      </c>
      <c r="AV265" s="54">
        <f>(AN265-MAX(AN$3:AN265))/MAX(AN$3:AN265)</f>
        <v>-0.65490906630699397</v>
      </c>
      <c r="AW265" s="54">
        <f>(AO265-MAX(AO$3:AO265))/MAX(AO$3:AO265)</f>
        <v>-0.63418076098989051</v>
      </c>
      <c r="AX265" s="54">
        <f>(AP265-MAX(AP$3:AP265))/MAX(AP$3:AP265)</f>
        <v>-0.63711877427668484</v>
      </c>
      <c r="AY265" s="54">
        <f>(AQ265-MAX(AQ$3:AQ265))/MAX(AQ$3:AQ265)</f>
        <v>-0.64606499079311097</v>
      </c>
    </row>
    <row r="266" spans="1:51">
      <c r="A266" s="49">
        <f>Data!F392</f>
        <v>1902.9583333333044</v>
      </c>
      <c r="B266" s="53">
        <f t="shared" si="117"/>
        <v>0.68500000000000005</v>
      </c>
      <c r="C266" s="50">
        <f>1/Data!N392</f>
        <v>5.0934048634496271E-2</v>
      </c>
      <c r="D266" s="50">
        <f>Data!H392/100</f>
        <v>3.2899999999999999E-2</v>
      </c>
      <c r="E266">
        <f>Data!K393/Data!K392</f>
        <v>1.0427766068072852</v>
      </c>
      <c r="F266">
        <f>Data!T393/Data!T392</f>
        <v>0.9908847792954556</v>
      </c>
      <c r="G266" s="49">
        <f>Data!E395</f>
        <v>8.3728446279999993</v>
      </c>
      <c r="H266" s="52">
        <v>0</v>
      </c>
      <c r="I266" s="52">
        <v>1</v>
      </c>
      <c r="J266" s="52">
        <v>0.6</v>
      </c>
      <c r="K266" s="54">
        <f t="shared" si="127"/>
        <v>0.66261227030770231</v>
      </c>
      <c r="L266" s="54">
        <f t="shared" si="140"/>
        <v>0.85</v>
      </c>
      <c r="M266" s="53">
        <f t="shared" si="141"/>
        <v>0.85</v>
      </c>
      <c r="N266" s="54" cm="1">
        <f t="array" ref="N266">stock_min(C266,O266)</f>
        <v>0.70685379603222576</v>
      </c>
      <c r="O266" s="54" cm="1">
        <f t="array" ref="O266">stock_max(C266,D266)</f>
        <v>0.85</v>
      </c>
      <c r="P266" s="49">
        <f t="shared" si="118"/>
        <v>1902.9583333333044</v>
      </c>
      <c r="Q266" s="49">
        <f t="shared" si="132"/>
        <v>0.44643869813906606</v>
      </c>
      <c r="R266" s="49">
        <f t="shared" si="133"/>
        <v>0.63710006479097836</v>
      </c>
      <c r="S266" s="59">
        <f t="shared" si="114"/>
        <v>0.54464036358109014</v>
      </c>
      <c r="T266" s="59">
        <f t="shared" si="115"/>
        <v>0.55763273598291474</v>
      </c>
      <c r="U266" s="59">
        <f t="shared" si="116"/>
        <v>0.53285015521491541</v>
      </c>
      <c r="V266" s="59"/>
      <c r="W266" s="49">
        <f t="shared" si="134"/>
        <v>0.21785614543243606</v>
      </c>
      <c r="X266" s="49">
        <f t="shared" si="135"/>
        <v>0.32678421814865405</v>
      </c>
      <c r="Y266" s="49">
        <f t="shared" si="136"/>
        <v>0.18813844279538003</v>
      </c>
      <c r="Z266" s="49">
        <f t="shared" si="137"/>
        <v>0.36949429318753468</v>
      </c>
      <c r="AA266" s="49">
        <f t="shared" si="138"/>
        <v>7.9927523282237317E-2</v>
      </c>
      <c r="AB266" s="49">
        <f t="shared" si="139"/>
        <v>0.45292263193267807</v>
      </c>
      <c r="AC266" s="80">
        <f t="shared" si="119"/>
        <v>0.85</v>
      </c>
      <c r="AD266" s="80">
        <f t="shared" si="128"/>
        <v>0.70685379603222576</v>
      </c>
      <c r="AE266" s="80">
        <f t="shared" si="129"/>
        <v>0.85</v>
      </c>
      <c r="AF266" s="54">
        <f>(Q266-MAX(Q$2:Q265))/MAX(Q$2:Q265)</f>
        <v>-0.13454233731954682</v>
      </c>
      <c r="AG266" s="54">
        <f>(R266-MAX(R$2:R265))/MAX(R$2:R265)</f>
        <v>-9.040168545300134E-2</v>
      </c>
      <c r="AH266" s="54">
        <f>(S266-MAX(S$2:S265))/MAX(S$2:S265)</f>
        <v>-8.6893567534082478E-2</v>
      </c>
      <c r="AI266" s="54">
        <f>(T266-MAX(T$2:T265))/MAX(T$2:T265)</f>
        <v>-8.5836834537502918E-2</v>
      </c>
      <c r="AJ266" s="54">
        <f>(U266-MAX(U$2:U265))/MAX(U$2:U265)</f>
        <v>-8.5167252434083671E-2</v>
      </c>
      <c r="AK266" s="54">
        <f t="shared" si="130"/>
        <v>1.0693310617243441</v>
      </c>
      <c r="AL266" s="71">
        <f t="shared" si="120"/>
        <v>1902.9583333333044</v>
      </c>
      <c r="AM266" s="49">
        <f t="shared" si="121"/>
        <v>1.0693310617243441</v>
      </c>
      <c r="AN266" s="49">
        <f t="shared" si="122"/>
        <v>1.6335940087531977</v>
      </c>
      <c r="AO266" s="49">
        <f t="shared" si="123"/>
        <v>1.4256133186007489</v>
      </c>
      <c r="AP266" s="49">
        <f t="shared" si="124"/>
        <v>1.4606260710075549</v>
      </c>
      <c r="AQ266" s="49">
        <f t="shared" si="125"/>
        <v>1.5604186696866762</v>
      </c>
      <c r="AS266" s="49">
        <f t="shared" si="131"/>
        <v>-7.3175339066521516E-2</v>
      </c>
      <c r="AT266" s="49">
        <f t="shared" si="126"/>
        <v>9.9792598679121269E-2</v>
      </c>
      <c r="AU266" s="54">
        <f>(AM266-MAX(AM$3:AM266))/MAX(AM$3:AM266)</f>
        <v>-0.61062661032840282</v>
      </c>
      <c r="AV266" s="54">
        <f>(AN266-MAX(AN$3:AN266))/MAX(AN$3:AN266)</f>
        <v>-0.66092872015515369</v>
      </c>
      <c r="AW266" s="54">
        <f>(AO266-MAX(AO$3:AO266))/MAX(AO$3:AO266)</f>
        <v>-0.63546515209925181</v>
      </c>
      <c r="AX266" s="54">
        <f>(AP266-MAX(AP$3:AP266))/MAX(AP$3:AP266)</f>
        <v>-0.63919776858690946</v>
      </c>
      <c r="AY266" s="54">
        <f>(AQ266-MAX(AQ$3:AQ266))/MAX(AQ$3:AQ266)</f>
        <v>-0.65041287357488231</v>
      </c>
    </row>
    <row r="267" spans="1:51">
      <c r="A267" s="49">
        <f>Data!F393</f>
        <v>1903.0416666666376</v>
      </c>
      <c r="B267" s="53">
        <f t="shared" si="117"/>
        <v>0.71399999999999997</v>
      </c>
      <c r="C267" s="50">
        <f>1/Data!N393</f>
        <v>4.9217122782287098E-2</v>
      </c>
      <c r="D267" s="50">
        <f>Data!H393/100</f>
        <v>3.3000000000000002E-2</v>
      </c>
      <c r="E267">
        <f>Data!K394/Data!K393</f>
        <v>0.99737293144208028</v>
      </c>
      <c r="F267">
        <f>Data!T394/Data!T393</f>
        <v>1.0020463053528761</v>
      </c>
      <c r="G267" s="49">
        <f>Data!E396</f>
        <v>8.3728446279999993</v>
      </c>
      <c r="H267" s="52">
        <v>0</v>
      </c>
      <c r="I267" s="52">
        <v>1</v>
      </c>
      <c r="J267" s="52">
        <v>0.6</v>
      </c>
      <c r="K267" s="54">
        <f t="shared" si="127"/>
        <v>0.66261227030770231</v>
      </c>
      <c r="L267" s="54">
        <f t="shared" si="140"/>
        <v>0.85</v>
      </c>
      <c r="M267" s="53">
        <f t="shared" si="141"/>
        <v>0.85</v>
      </c>
      <c r="N267" s="54" cm="1">
        <f t="array" ref="N267">stock_min(C267,O267)</f>
        <v>0.64803763359908217</v>
      </c>
      <c r="O267" s="54" cm="1">
        <f t="array" ref="O267">stock_max(C267,D267)</f>
        <v>0.85</v>
      </c>
      <c r="P267" s="49">
        <f t="shared" si="118"/>
        <v>1903.0416666666376</v>
      </c>
      <c r="Q267" s="49">
        <f t="shared" si="132"/>
        <v>0.44735224803679907</v>
      </c>
      <c r="R267" s="49">
        <f t="shared" si="133"/>
        <v>0.63542635924251734</v>
      </c>
      <c r="S267" s="59">
        <f t="shared" si="114"/>
        <v>0.54422767923292281</v>
      </c>
      <c r="T267" s="59">
        <f t="shared" si="115"/>
        <v>0.55704703784552489</v>
      </c>
      <c r="U267" s="59">
        <f t="shared" si="116"/>
        <v>0.53182385252812936</v>
      </c>
      <c r="V267" s="59"/>
      <c r="W267" s="49">
        <f t="shared" si="134"/>
        <v>0.21769107169316915</v>
      </c>
      <c r="X267" s="49">
        <f t="shared" si="135"/>
        <v>0.32653660753975366</v>
      </c>
      <c r="Y267" s="49">
        <f t="shared" si="136"/>
        <v>0.18794083543052106</v>
      </c>
      <c r="Z267" s="49">
        <f t="shared" si="137"/>
        <v>0.3691062024150038</v>
      </c>
      <c r="AA267" s="49">
        <f t="shared" si="138"/>
        <v>7.9773577879219418E-2</v>
      </c>
      <c r="AB267" s="49">
        <f t="shared" si="139"/>
        <v>0.45205027464890996</v>
      </c>
      <c r="AC267" s="80">
        <f t="shared" si="119"/>
        <v>0.85</v>
      </c>
      <c r="AD267" s="80">
        <f t="shared" si="128"/>
        <v>0.64803763359908217</v>
      </c>
      <c r="AE267" s="80">
        <f t="shared" si="129"/>
        <v>0.85</v>
      </c>
      <c r="AF267" s="54">
        <f>(Q267-MAX(Q$2:Q266))/MAX(Q$2:Q266)</f>
        <v>-0.13277134667171617</v>
      </c>
      <c r="AG267" s="54">
        <f>(R267-MAX(R$2:R266))/MAX(R$2:R266)</f>
        <v>-9.2791262585484563E-2</v>
      </c>
      <c r="AH267" s="54">
        <f>(S267-MAX(S$2:S266))/MAX(S$2:S266)</f>
        <v>-8.7585445621141456E-2</v>
      </c>
      <c r="AI267" s="54">
        <f>(T267-MAX(T$2:T266))/MAX(T$2:T266)</f>
        <v>-8.67970071183648E-2</v>
      </c>
      <c r="AJ267" s="54">
        <f>(U267-MAX(U$2:U266))/MAX(U$2:U266)</f>
        <v>-8.6929277456687035E-2</v>
      </c>
      <c r="AK267" s="54">
        <f t="shared" si="130"/>
        <v>1.0731719565799973</v>
      </c>
      <c r="AL267" s="71">
        <f t="shared" si="120"/>
        <v>1903.0416666666376</v>
      </c>
      <c r="AM267" s="49">
        <f t="shared" si="121"/>
        <v>1.0731719565799973</v>
      </c>
      <c r="AN267" s="49">
        <f t="shared" si="122"/>
        <v>1.7157015785880723</v>
      </c>
      <c r="AO267" s="49">
        <f t="shared" si="123"/>
        <v>1.4705793195050862</v>
      </c>
      <c r="AP267" s="49">
        <f t="shared" si="124"/>
        <v>1.5109697700089095</v>
      </c>
      <c r="AQ267" s="49">
        <f t="shared" si="125"/>
        <v>1.627881106665213</v>
      </c>
      <c r="AS267" s="49">
        <f t="shared" si="131"/>
        <v>-8.7820471922859245E-2</v>
      </c>
      <c r="AT267" s="49">
        <f t="shared" si="126"/>
        <v>0.11691133665630349</v>
      </c>
      <c r="AU267" s="54">
        <f>(AM267-MAX(AM$3:AM267))/MAX(AM$3:AM267)</f>
        <v>-0.60922803293469441</v>
      </c>
      <c r="AV267" s="54">
        <f>(AN267-MAX(AN$3:AN267))/MAX(AN$3:AN267)</f>
        <v>-0.64388634693409275</v>
      </c>
      <c r="AW267" s="54">
        <f>(AO267-MAX(AO$3:AO267))/MAX(AO$3:AO267)</f>
        <v>-0.62396717148522662</v>
      </c>
      <c r="AX267" s="54">
        <f>(AP267-MAX(AP$3:AP267))/MAX(AP$3:AP267)</f>
        <v>-0.62676192391877494</v>
      </c>
      <c r="AY267" s="54">
        <f>(AQ267-MAX(AQ$3:AQ267))/MAX(AQ$3:AQ267)</f>
        <v>-0.63529898142329855</v>
      </c>
    </row>
    <row r="268" spans="1:51">
      <c r="A268" s="49">
        <f>Data!F394</f>
        <v>1903.1249999999709</v>
      </c>
      <c r="B268" s="53">
        <f t="shared" si="117"/>
        <v>0.70700000000000007</v>
      </c>
      <c r="C268" s="50">
        <f>1/Data!N394</f>
        <v>4.9733796082783825E-2</v>
      </c>
      <c r="D268" s="50">
        <f>Data!H394/100</f>
        <v>3.3083333333333333E-2</v>
      </c>
      <c r="E268">
        <f>Data!K395/Data!K394</f>
        <v>0.9969441897334208</v>
      </c>
      <c r="F268">
        <f>Data!T395/Data!T394</f>
        <v>1.0362116882891466</v>
      </c>
      <c r="G268" s="49">
        <f>Data!E397</f>
        <v>8.18251405</v>
      </c>
      <c r="H268" s="52">
        <v>0</v>
      </c>
      <c r="I268" s="52">
        <v>1</v>
      </c>
      <c r="J268" s="52">
        <v>0.6</v>
      </c>
      <c r="K268" s="54">
        <f t="shared" si="127"/>
        <v>0.66261227030770231</v>
      </c>
      <c r="L268" s="54">
        <f t="shared" si="140"/>
        <v>0.85</v>
      </c>
      <c r="M268" s="53">
        <f t="shared" si="141"/>
        <v>0.85</v>
      </c>
      <c r="N268" s="54" cm="1">
        <f t="array" ref="N268">stock_min(C268,O268)</f>
        <v>0.66573714038196541</v>
      </c>
      <c r="O268" s="54" cm="1">
        <f t="array" ref="O268">stock_max(C268,D268)</f>
        <v>0.85</v>
      </c>
      <c r="P268" s="49">
        <f t="shared" si="118"/>
        <v>1903.1249999999709</v>
      </c>
      <c r="Q268" s="49">
        <f t="shared" si="132"/>
        <v>0.4635516281981566</v>
      </c>
      <c r="R268" s="49">
        <f t="shared" si="133"/>
        <v>0.63348461685028901</v>
      </c>
      <c r="S268" s="59">
        <f t="shared" si="114"/>
        <v>0.55111280654667216</v>
      </c>
      <c r="T268" s="59">
        <f t="shared" si="115"/>
        <v>0.56272477427213885</v>
      </c>
      <c r="U268" s="59">
        <f t="shared" si="116"/>
        <v>0.53333120859371952</v>
      </c>
      <c r="V268" s="59"/>
      <c r="W268" s="49">
        <f t="shared" si="134"/>
        <v>0.22044512261866889</v>
      </c>
      <c r="X268" s="49">
        <f t="shared" si="135"/>
        <v>0.33066768392800328</v>
      </c>
      <c r="Y268" s="49">
        <f t="shared" si="136"/>
        <v>0.18985643403328761</v>
      </c>
      <c r="Z268" s="49">
        <f t="shared" si="137"/>
        <v>0.37286834023885124</v>
      </c>
      <c r="AA268" s="49">
        <f t="shared" si="138"/>
        <v>7.9999681289057933E-2</v>
      </c>
      <c r="AB268" s="49">
        <f t="shared" si="139"/>
        <v>0.45333152730466159</v>
      </c>
      <c r="AC268" s="80">
        <f t="shared" si="119"/>
        <v>0.85</v>
      </c>
      <c r="AD268" s="80">
        <f t="shared" si="128"/>
        <v>0.66573714038196541</v>
      </c>
      <c r="AE268" s="80">
        <f t="shared" si="129"/>
        <v>0.85</v>
      </c>
      <c r="AF268" s="54">
        <f>(Q268-MAX(Q$2:Q267))/MAX(Q$2:Q267)</f>
        <v>-0.10136753300197604</v>
      </c>
      <c r="AG268" s="54">
        <f>(R268-MAX(R$2:R267))/MAX(R$2:R267)</f>
        <v>-9.5563520359206205E-2</v>
      </c>
      <c r="AH268" s="54">
        <f>(S268-MAX(S$2:S267))/MAX(S$2:S267)</f>
        <v>-7.6042316505270699E-2</v>
      </c>
      <c r="AI268" s="54">
        <f>(T268-MAX(T$2:T267))/MAX(T$2:T267)</f>
        <v>-7.7489129066215856E-2</v>
      </c>
      <c r="AJ268" s="54">
        <f>(U268-MAX(U$2:U267))/MAX(U$2:U267)</f>
        <v>-8.4341347852936024E-2</v>
      </c>
      <c r="AK268" s="54">
        <f t="shared" si="130"/>
        <v>1.0414963744258656</v>
      </c>
      <c r="AL268" s="71">
        <f t="shared" si="120"/>
        <v>1903.1249999999709</v>
      </c>
      <c r="AM268" s="49">
        <f t="shared" si="121"/>
        <v>1.0414963744258656</v>
      </c>
      <c r="AN268" s="49">
        <f t="shared" si="122"/>
        <v>1.756736581140806</v>
      </c>
      <c r="AO268" s="49">
        <f t="shared" si="123"/>
        <v>1.4735892790061131</v>
      </c>
      <c r="AP268" s="49">
        <f t="shared" si="124"/>
        <v>1.5191672331276802</v>
      </c>
      <c r="AQ268" s="49">
        <f t="shared" si="125"/>
        <v>1.6533339900099788</v>
      </c>
      <c r="AS268" s="49">
        <f t="shared" si="131"/>
        <v>-0.10340259113082717</v>
      </c>
      <c r="AT268" s="49">
        <f t="shared" si="126"/>
        <v>0.13416675688229862</v>
      </c>
      <c r="AU268" s="54">
        <f>(AM268-MAX(AM$3:AM268))/MAX(AM$3:AM268)</f>
        <v>-0.62076199957481693</v>
      </c>
      <c r="AV268" s="54">
        <f>(AN268-MAX(AN$3:AN268))/MAX(AN$3:AN268)</f>
        <v>-0.63536905882000916</v>
      </c>
      <c r="AW268" s="54">
        <f>(AO268-MAX(AO$3:AO268))/MAX(AO$3:AO268)</f>
        <v>-0.62319751318126859</v>
      </c>
      <c r="AX268" s="54">
        <f>(AP268-MAX(AP$3:AP268))/MAX(AP$3:AP268)</f>
        <v>-0.62473699567472485</v>
      </c>
      <c r="AY268" s="54">
        <f>(AQ268-MAX(AQ$3:AQ268))/MAX(AQ$3:AQ268)</f>
        <v>-0.62959666542273629</v>
      </c>
    </row>
    <row r="269" spans="1:51">
      <c r="A269" s="49">
        <f>Data!F395</f>
        <v>1903.2083333333042</v>
      </c>
      <c r="B269" s="53">
        <f t="shared" si="117"/>
        <v>0.69900000000000007</v>
      </c>
      <c r="C269" s="50">
        <f>1/Data!N395</f>
        <v>5.0290274496626514E-2</v>
      </c>
      <c r="D269" s="50">
        <f>Data!H395/100</f>
        <v>3.3166666666666664E-2</v>
      </c>
      <c r="E269">
        <f>Data!K396/Data!K395</f>
        <v>0.96263098184818463</v>
      </c>
      <c r="F269">
        <f>Data!T396/Data!T395</f>
        <v>1.002060747133676</v>
      </c>
      <c r="G269" s="49">
        <f>Data!E398</f>
        <v>8.18251405</v>
      </c>
      <c r="H269" s="52">
        <v>0</v>
      </c>
      <c r="I269" s="52">
        <v>1</v>
      </c>
      <c r="J269" s="52">
        <v>0.6</v>
      </c>
      <c r="K269" s="54">
        <f t="shared" si="127"/>
        <v>0.66261227030770231</v>
      </c>
      <c r="L269" s="54">
        <f t="shared" si="140"/>
        <v>0.85</v>
      </c>
      <c r="M269" s="53">
        <f t="shared" si="141"/>
        <v>0.85</v>
      </c>
      <c r="N269" s="54" cm="1">
        <f t="array" ref="N269">stock_min(C269,O269)</f>
        <v>0.68480023779936183</v>
      </c>
      <c r="O269" s="54" cm="1">
        <f t="array" ref="O269">stock_max(C269,D269)</f>
        <v>0.85</v>
      </c>
      <c r="P269" s="49">
        <f t="shared" si="118"/>
        <v>1903.2083333333042</v>
      </c>
      <c r="Q269" s="49">
        <f t="shared" si="132"/>
        <v>0.46450689088727676</v>
      </c>
      <c r="R269" s="49">
        <f t="shared" si="133"/>
        <v>0.60981191870431473</v>
      </c>
      <c r="S269" s="59">
        <f t="shared" si="114"/>
        <v>0.53921036151831714</v>
      </c>
      <c r="T269" s="59">
        <f t="shared" si="115"/>
        <v>0.54918229659976003</v>
      </c>
      <c r="U269" s="59">
        <f t="shared" si="116"/>
        <v>0.51655551363499286</v>
      </c>
      <c r="V269" s="59"/>
      <c r="W269" s="49">
        <f t="shared" si="134"/>
        <v>0.21568414460732688</v>
      </c>
      <c r="X269" s="49">
        <f t="shared" si="135"/>
        <v>0.32352621691099026</v>
      </c>
      <c r="Y269" s="49">
        <f t="shared" si="136"/>
        <v>0.1852873682369951</v>
      </c>
      <c r="Z269" s="49">
        <f t="shared" si="137"/>
        <v>0.36389492836276494</v>
      </c>
      <c r="AA269" s="49">
        <f t="shared" si="138"/>
        <v>7.7483327045248934E-2</v>
      </c>
      <c r="AB269" s="49">
        <f t="shared" si="139"/>
        <v>0.4390721865897439</v>
      </c>
      <c r="AC269" s="80">
        <f t="shared" si="119"/>
        <v>0.85</v>
      </c>
      <c r="AD269" s="80">
        <f t="shared" si="128"/>
        <v>0.68480023779936183</v>
      </c>
      <c r="AE269" s="80">
        <f t="shared" si="129"/>
        <v>0.85</v>
      </c>
      <c r="AF269" s="54">
        <f>(Q269-MAX(Q$2:Q268))/MAX(Q$2:Q268)</f>
        <v>-9.9515678721381728E-2</v>
      </c>
      <c r="AG269" s="54">
        <f>(R269-MAX(R$2:R268))/MAX(R$2:R268)</f>
        <v>-0.12936142358406705</v>
      </c>
      <c r="AH269" s="54">
        <f>(S269-MAX(S$2:S268))/MAX(S$2:S268)</f>
        <v>-9.5997134113725111E-2</v>
      </c>
      <c r="AI269" s="54">
        <f>(T269-MAX(T$2:T268))/MAX(T$2:T268)</f>
        <v>-9.969018265996743E-2</v>
      </c>
      <c r="AJ269" s="54">
        <f>(U269-MAX(U$2:U268))/MAX(U$2:U268)</f>
        <v>-0.11314298178551824</v>
      </c>
      <c r="AK269" s="54">
        <f t="shared" si="130"/>
        <v>1.0389992500796965</v>
      </c>
      <c r="AL269" s="71">
        <f t="shared" si="120"/>
        <v>1903.2083333333042</v>
      </c>
      <c r="AM269" s="49">
        <f t="shared" si="121"/>
        <v>1.0389992500796965</v>
      </c>
      <c r="AN269" s="49">
        <f t="shared" si="122"/>
        <v>1.7589325453952185</v>
      </c>
      <c r="AO269" s="49">
        <f t="shared" si="123"/>
        <v>1.4732292547473669</v>
      </c>
      <c r="AP269" s="49">
        <f t="shared" si="124"/>
        <v>1.5191465786592298</v>
      </c>
      <c r="AQ269" s="49">
        <f t="shared" si="125"/>
        <v>1.6544647761786715</v>
      </c>
      <c r="AS269" s="49">
        <f t="shared" si="131"/>
        <v>-0.10446776921654699</v>
      </c>
      <c r="AT269" s="49">
        <f t="shared" si="126"/>
        <v>0.13531819751944174</v>
      </c>
      <c r="AU269" s="54">
        <f>(AM269-MAX(AM$3:AM269))/MAX(AM$3:AM269)</f>
        <v>-0.62167127248935428</v>
      </c>
      <c r="AV269" s="54">
        <f>(AN269-MAX(AN$3:AN269))/MAX(AN$3:AN269)</f>
        <v>-0.63491326110879842</v>
      </c>
      <c r="AW269" s="54">
        <f>(AO269-MAX(AO$3:AO269))/MAX(AO$3:AO269)</f>
        <v>-0.62328957277883978</v>
      </c>
      <c r="AX269" s="54">
        <f>(AP269-MAX(AP$3:AP269))/MAX(AP$3:AP269)</f>
        <v>-0.62474209771860412</v>
      </c>
      <c r="AY269" s="54">
        <f>(AQ269-MAX(AQ$3:AQ269))/MAX(AQ$3:AQ269)</f>
        <v>-0.62934333066393477</v>
      </c>
    </row>
    <row r="270" spans="1:51">
      <c r="A270" s="49">
        <f>Data!F396</f>
        <v>1903.2916666666374</v>
      </c>
      <c r="B270" s="53">
        <f t="shared" si="117"/>
        <v>0.66100000000000003</v>
      </c>
      <c r="C270" s="50">
        <f>1/Data!N396</f>
        <v>5.2686976247529868E-2</v>
      </c>
      <c r="D270" s="50">
        <f>Data!H396/100</f>
        <v>3.3250000000000002E-2</v>
      </c>
      <c r="E270">
        <f>Data!K397/Data!K396</f>
        <v>1.0071778512131688</v>
      </c>
      <c r="F270">
        <f>Data!T397/Data!T396</f>
        <v>1.0253767179386917</v>
      </c>
      <c r="G270" s="49">
        <f>Data!E399</f>
        <v>8.18251405</v>
      </c>
      <c r="H270" s="52">
        <v>0</v>
      </c>
      <c r="I270" s="52">
        <v>1</v>
      </c>
      <c r="J270" s="52">
        <v>0.6</v>
      </c>
      <c r="K270" s="54">
        <f t="shared" si="127"/>
        <v>0.66261227030770231</v>
      </c>
      <c r="L270" s="54">
        <f t="shared" si="140"/>
        <v>0.85</v>
      </c>
      <c r="M270" s="53">
        <f t="shared" si="141"/>
        <v>0.85</v>
      </c>
      <c r="N270" s="54" cm="1">
        <f t="array" ref="N270">stock_min(C270,O270)</f>
        <v>0.76690325890743805</v>
      </c>
      <c r="O270" s="54" cm="1">
        <f t="array" ref="O270">stock_max(C270,D270)</f>
        <v>0.85</v>
      </c>
      <c r="P270" s="49">
        <f t="shared" si="118"/>
        <v>1903.2916666666374</v>
      </c>
      <c r="Q270" s="49">
        <f t="shared" si="132"/>
        <v>0.47629455123790182</v>
      </c>
      <c r="R270" s="49">
        <f t="shared" si="133"/>
        <v>0.61418905792479128</v>
      </c>
      <c r="S270" s="59">
        <f t="shared" si="114"/>
        <v>0.54700594026841176</v>
      </c>
      <c r="T270" s="59">
        <f t="shared" si="115"/>
        <v>0.55649626553412745</v>
      </c>
      <c r="U270" s="59">
        <f t="shared" si="116"/>
        <v>0.52167338099755334</v>
      </c>
      <c r="V270" s="59"/>
      <c r="W270" s="49">
        <f t="shared" si="134"/>
        <v>0.21880237610736472</v>
      </c>
      <c r="X270" s="49">
        <f t="shared" si="135"/>
        <v>0.32820356416104707</v>
      </c>
      <c r="Y270" s="49">
        <f t="shared" si="136"/>
        <v>0.18775501161080133</v>
      </c>
      <c r="Z270" s="49">
        <f t="shared" si="137"/>
        <v>0.36874125392332613</v>
      </c>
      <c r="AA270" s="49">
        <f t="shared" si="138"/>
        <v>7.8251007149633012E-2</v>
      </c>
      <c r="AB270" s="49">
        <f t="shared" si="139"/>
        <v>0.44342237384792033</v>
      </c>
      <c r="AC270" s="80">
        <f t="shared" si="119"/>
        <v>0.85</v>
      </c>
      <c r="AD270" s="80">
        <f t="shared" si="128"/>
        <v>0.76690325890743805</v>
      </c>
      <c r="AE270" s="80">
        <f t="shared" si="129"/>
        <v>0.85</v>
      </c>
      <c r="AF270" s="54">
        <f>(Q270-MAX(Q$2:Q269))/MAX(Q$2:Q269)</f>
        <v>-7.6664342092080007E-2</v>
      </c>
      <c r="AG270" s="54">
        <f>(R270-MAX(R$2:R269))/MAX(R$2:R269)</f>
        <v>-0.1231121094221084</v>
      </c>
      <c r="AH270" s="54">
        <f>(S270-MAX(S$2:S269))/MAX(S$2:S269)</f>
        <v>-8.2927604975813154E-2</v>
      </c>
      <c r="AI270" s="54">
        <f>(T270-MAX(T$2:T269))/MAX(T$2:T269)</f>
        <v>-8.7699923549102485E-2</v>
      </c>
      <c r="AJ270" s="54">
        <f>(U270-MAX(U$2:U269))/MAX(U$2:U269)</f>
        <v>-0.10435628515955829</v>
      </c>
      <c r="AK270" s="54">
        <f t="shared" si="130"/>
        <v>1.0189496844143437</v>
      </c>
      <c r="AL270" s="71">
        <f t="shared" si="120"/>
        <v>1903.2916666666374</v>
      </c>
      <c r="AM270" s="49">
        <f t="shared" si="121"/>
        <v>1.0189496844143437</v>
      </c>
      <c r="AN270" s="49">
        <f t="shared" si="122"/>
        <v>1.6721640919512677</v>
      </c>
      <c r="AO270" s="49">
        <f t="shared" si="123"/>
        <v>1.4184433979530751</v>
      </c>
      <c r="AP270" s="49">
        <f t="shared" si="124"/>
        <v>1.4597832420532308</v>
      </c>
      <c r="AQ270" s="49">
        <f t="shared" si="125"/>
        <v>1.5804172265750689</v>
      </c>
      <c r="AS270" s="49">
        <f t="shared" si="131"/>
        <v>-9.1746865376198805E-2</v>
      </c>
      <c r="AT270" s="49">
        <f t="shared" si="126"/>
        <v>0.12063398452183804</v>
      </c>
      <c r="AU270" s="54">
        <f>(AM270-MAX(AM$3:AM270))/MAX(AM$3:AM270)</f>
        <v>-0.62897188090147027</v>
      </c>
      <c r="AV270" s="54">
        <f>(AN270-MAX(AN$3:AN270))/MAX(AN$3:AN270)</f>
        <v>-0.65292305448570553</v>
      </c>
      <c r="AW270" s="54">
        <f>(AO270-MAX(AO$3:AO270))/MAX(AO$3:AO270)</f>
        <v>-0.63729852858266289</v>
      </c>
      <c r="AX270" s="54">
        <f>(AP270-MAX(AP$3:AP270))/MAX(AP$3:AP270)</f>
        <v>-0.63940596326004029</v>
      </c>
      <c r="AY270" s="54">
        <f>(AQ270-MAX(AQ$3:AQ270))/MAX(AQ$3:AQ270)</f>
        <v>-0.64593251316195155</v>
      </c>
    </row>
    <row r="271" spans="1:51">
      <c r="A271" s="49">
        <f>Data!F397</f>
        <v>1903.3749999999707</v>
      </c>
      <c r="B271" s="53">
        <f t="shared" si="117"/>
        <v>0.65900000000000003</v>
      </c>
      <c r="C271" s="50">
        <f>1/Data!N397</f>
        <v>5.2756921832632156E-2</v>
      </c>
      <c r="D271" s="50">
        <f>Data!H397/100</f>
        <v>3.3333333333333333E-2</v>
      </c>
      <c r="E271">
        <f>Data!K398/Data!K397</f>
        <v>0.94846491228070162</v>
      </c>
      <c r="F271">
        <f>Data!T398/Data!T397</f>
        <v>1.0020751883142376</v>
      </c>
      <c r="G271" s="49">
        <f>Data!E400</f>
        <v>8.18251405</v>
      </c>
      <c r="H271" s="52">
        <v>0</v>
      </c>
      <c r="I271" s="52">
        <v>1</v>
      </c>
      <c r="J271" s="52">
        <v>0.6</v>
      </c>
      <c r="K271" s="54">
        <f t="shared" si="127"/>
        <v>0.66261227030770231</v>
      </c>
      <c r="L271" s="54">
        <f t="shared" si="140"/>
        <v>0.85</v>
      </c>
      <c r="M271" s="53">
        <f t="shared" si="141"/>
        <v>0.85</v>
      </c>
      <c r="N271" s="54" cm="1">
        <f t="array" ref="N271">stock_min(C271,O271)</f>
        <v>0.76929936173829938</v>
      </c>
      <c r="O271" s="54" cm="1">
        <f t="array" ref="O271">stock_max(C271,D271)</f>
        <v>0.85</v>
      </c>
      <c r="P271" s="49">
        <f t="shared" si="118"/>
        <v>1903.3749999999707</v>
      </c>
      <c r="Q271" s="49">
        <f t="shared" si="132"/>
        <v>0.47728295212476574</v>
      </c>
      <c r="R271" s="49">
        <f t="shared" si="133"/>
        <v>0.58253677094840395</v>
      </c>
      <c r="S271" s="59">
        <f t="shared" si="114"/>
        <v>0.53054599693361126</v>
      </c>
      <c r="T271" s="59">
        <f t="shared" si="115"/>
        <v>0.53788277967349907</v>
      </c>
      <c r="U271" s="59">
        <f t="shared" si="116"/>
        <v>0.49898395564021547</v>
      </c>
      <c r="V271" s="59"/>
      <c r="W271" s="49">
        <f t="shared" si="134"/>
        <v>0.21221839877344451</v>
      </c>
      <c r="X271" s="49">
        <f t="shared" si="135"/>
        <v>0.31832759816016676</v>
      </c>
      <c r="Y271" s="49">
        <f t="shared" si="136"/>
        <v>0.18147504987462421</v>
      </c>
      <c r="Z271" s="49">
        <f t="shared" si="137"/>
        <v>0.35640772979887486</v>
      </c>
      <c r="AA271" s="49">
        <f t="shared" si="138"/>
        <v>7.4847593346032332E-2</v>
      </c>
      <c r="AB271" s="49">
        <f t="shared" si="139"/>
        <v>0.42413636229418317</v>
      </c>
      <c r="AC271" s="80">
        <f t="shared" si="119"/>
        <v>0.85000000000000009</v>
      </c>
      <c r="AD271" s="80">
        <f t="shared" si="128"/>
        <v>0.76929936173829938</v>
      </c>
      <c r="AE271" s="80">
        <f t="shared" si="129"/>
        <v>0.85</v>
      </c>
      <c r="AF271" s="54">
        <f>(Q271-MAX(Q$2:Q270))/MAX(Q$2:Q270)</f>
        <v>-7.4748246724670647E-2</v>
      </c>
      <c r="AG271" s="54">
        <f>(R271-MAX(R$2:R270))/MAX(R$2:R270)</f>
        <v>-0.16830260378303052</v>
      </c>
      <c r="AH271" s="54">
        <f>(S271-MAX(S$2:S270))/MAX(S$2:S270)</f>
        <v>-0.11052320960233862</v>
      </c>
      <c r="AI271" s="54">
        <f>(T271-MAX(T$2:T270))/MAX(T$2:T270)</f>
        <v>-0.11821420661867611</v>
      </c>
      <c r="AJ271" s="54">
        <f>(U271-MAX(U$2:U270))/MAX(U$2:U270)</f>
        <v>-0.14331100655205409</v>
      </c>
      <c r="AK271" s="54">
        <f t="shared" si="130"/>
        <v>1.0164901733494127</v>
      </c>
      <c r="AL271" s="71">
        <f t="shared" si="120"/>
        <v>1903.3749999999707</v>
      </c>
      <c r="AM271" s="49">
        <f t="shared" si="121"/>
        <v>1.0164901733494127</v>
      </c>
      <c r="AN271" s="49">
        <f t="shared" si="122"/>
        <v>1.6947008389604723</v>
      </c>
      <c r="AO271" s="49">
        <f t="shared" si="123"/>
        <v>1.428245179825715</v>
      </c>
      <c r="AP271" s="49">
        <f t="shared" si="124"/>
        <v>1.4713432561322974</v>
      </c>
      <c r="AQ271" s="49">
        <f t="shared" si="125"/>
        <v>1.5977707241964823</v>
      </c>
      <c r="AS271" s="49">
        <f t="shared" si="131"/>
        <v>-9.693011476399005E-2</v>
      </c>
      <c r="AT271" s="49">
        <f t="shared" si="126"/>
        <v>0.12642746806418481</v>
      </c>
      <c r="AU271" s="54">
        <f>(AM271-MAX(AM$3:AM271))/MAX(AM$3:AM271)</f>
        <v>-0.62986745776682629</v>
      </c>
      <c r="AV271" s="54">
        <f>(AN271-MAX(AN$3:AN271))/MAX(AN$3:AN271)</f>
        <v>-0.64824529268503461</v>
      </c>
      <c r="AW271" s="54">
        <f>(AO271-MAX(AO$3:AO271))/MAX(AO$3:AO271)</f>
        <v>-0.6347921749891049</v>
      </c>
      <c r="AX271" s="54">
        <f>(AP271-MAX(AP$3:AP271))/MAX(AP$3:AP271)</f>
        <v>-0.6365504214087182</v>
      </c>
      <c r="AY271" s="54">
        <f>(AQ271-MAX(AQ$3:AQ271))/MAX(AQ$3:AQ271)</f>
        <v>-0.64204473644872295</v>
      </c>
    </row>
    <row r="272" spans="1:51">
      <c r="A272" s="49">
        <f>Data!F398</f>
        <v>1903.4583333333039</v>
      </c>
      <c r="B272" s="53">
        <f t="shared" si="117"/>
        <v>0.59299999999999997</v>
      </c>
      <c r="C272" s="50">
        <f>1/Data!N398</f>
        <v>5.6121283903841523E-2</v>
      </c>
      <c r="D272" s="50">
        <f>Data!H398/100</f>
        <v>3.3416666666666671E-2</v>
      </c>
      <c r="E272">
        <f>Data!K399/Data!K398</f>
        <v>0.95800487465181072</v>
      </c>
      <c r="F272">
        <f>Data!T399/Data!T398</f>
        <v>1.0020824086796625</v>
      </c>
      <c r="G272" s="49">
        <f>Data!E401</f>
        <v>8.2776793390000005</v>
      </c>
      <c r="H272" s="52">
        <v>0</v>
      </c>
      <c r="I272" s="52">
        <v>1</v>
      </c>
      <c r="J272" s="52">
        <v>0.6</v>
      </c>
      <c r="K272" s="54">
        <f t="shared" si="127"/>
        <v>0.66261227030770231</v>
      </c>
      <c r="L272" s="54">
        <f t="shared" si="140"/>
        <v>0.85</v>
      </c>
      <c r="M272" s="53">
        <f t="shared" si="141"/>
        <v>0.85</v>
      </c>
      <c r="N272" s="54" cm="1">
        <f t="array" ref="N272">stock_min(C272,O272)</f>
        <v>0.85</v>
      </c>
      <c r="O272" s="54" cm="1">
        <f t="array" ref="O272">stock_max(C272,D272)</f>
        <v>0.85</v>
      </c>
      <c r="P272" s="49">
        <f t="shared" si="118"/>
        <v>1903.4583333333039</v>
      </c>
      <c r="Q272" s="49">
        <f t="shared" si="132"/>
        <v>0.47827685028692529</v>
      </c>
      <c r="R272" s="49">
        <f t="shared" si="133"/>
        <v>0.55807306623249631</v>
      </c>
      <c r="S272" s="59">
        <f t="shared" si="114"/>
        <v>0.51761971498267689</v>
      </c>
      <c r="T272" s="59">
        <f t="shared" si="115"/>
        <v>0.5232932976045328</v>
      </c>
      <c r="U272" s="59">
        <f t="shared" si="116"/>
        <v>0.48132815921898187</v>
      </c>
      <c r="V272" s="59"/>
      <c r="W272" s="49">
        <f t="shared" si="134"/>
        <v>0.20704788599307078</v>
      </c>
      <c r="X272" s="49">
        <f t="shared" si="135"/>
        <v>0.31057182898960611</v>
      </c>
      <c r="Y272" s="49">
        <f t="shared" si="136"/>
        <v>0.1765527376419892</v>
      </c>
      <c r="Z272" s="49">
        <f t="shared" si="137"/>
        <v>0.3467405599625436</v>
      </c>
      <c r="AA272" s="49">
        <f t="shared" si="138"/>
        <v>7.2199223882847288E-2</v>
      </c>
      <c r="AB272" s="49">
        <f t="shared" si="139"/>
        <v>0.40912893533613459</v>
      </c>
      <c r="AC272" s="80">
        <f t="shared" si="119"/>
        <v>0.85</v>
      </c>
      <c r="AD272" s="80">
        <f t="shared" si="128"/>
        <v>0.85</v>
      </c>
      <c r="AE272" s="80">
        <f t="shared" si="129"/>
        <v>0.85</v>
      </c>
      <c r="AF272" s="54">
        <f>(Q272-MAX(Q$2:Q271))/MAX(Q$2:Q271)</f>
        <v>-7.2821494442777149E-2</v>
      </c>
      <c r="AG272" s="54">
        <f>(R272-MAX(R$2:R271))/MAX(R$2:R271)</f>
        <v>-0.20322984018892479</v>
      </c>
      <c r="AH272" s="54">
        <f>(S272-MAX(S$2:S271))/MAX(S$2:S271)</f>
        <v>-0.13219452151109864</v>
      </c>
      <c r="AI272" s="54">
        <f>(T272-MAX(T$2:T271))/MAX(T$2:T271)</f>
        <v>-0.14213168177751109</v>
      </c>
      <c r="AJ272" s="54">
        <f>(U272-MAX(U$2:U271))/MAX(U$2:U271)</f>
        <v>-0.17362365747731648</v>
      </c>
      <c r="AK272" s="54">
        <f t="shared" si="130"/>
        <v>1.0081501229601297</v>
      </c>
      <c r="AL272" s="71">
        <f t="shared" si="120"/>
        <v>1903.4583333333039</v>
      </c>
      <c r="AM272" s="49">
        <f t="shared" si="121"/>
        <v>1.0081501229601297</v>
      </c>
      <c r="AN272" s="49">
        <f t="shared" si="122"/>
        <v>1.6988343979250728</v>
      </c>
      <c r="AO272" s="49">
        <f t="shared" si="123"/>
        <v>1.4254831748782075</v>
      </c>
      <c r="AP272" s="49">
        <f t="shared" si="124"/>
        <v>1.4694896477219928</v>
      </c>
      <c r="AQ272" s="49">
        <f t="shared" si="125"/>
        <v>1.5990178125971215</v>
      </c>
      <c r="AS272" s="49">
        <f t="shared" si="131"/>
        <v>-9.9816585327951346E-2</v>
      </c>
      <c r="AT272" s="49">
        <f t="shared" si="126"/>
        <v>0.12952816487512875</v>
      </c>
      <c r="AU272" s="54">
        <f>(AM272-MAX(AM$3:AM272))/MAX(AM$3:AM272)</f>
        <v>-0.63290430370382778</v>
      </c>
      <c r="AV272" s="54">
        <f>(AN272-MAX(AN$3:AN272))/MAX(AN$3:AN272)</f>
        <v>-0.64738732484178141</v>
      </c>
      <c r="AW272" s="54">
        <f>(AO272-MAX(AO$3:AO272))/MAX(AO$3:AO272)</f>
        <v>-0.6354984303532375</v>
      </c>
      <c r="AX272" s="54">
        <f>(AP272-MAX(AP$3:AP272))/MAX(AP$3:AP272)</f>
        <v>-0.63700829770154843</v>
      </c>
      <c r="AY272" s="54">
        <f>(AQ272-MAX(AQ$3:AQ272))/MAX(AQ$3:AQ272)</f>
        <v>-0.64176534601406143</v>
      </c>
    </row>
    <row r="273" spans="1:51">
      <c r="A273" s="49">
        <f>Data!F399</f>
        <v>1903.5416666666372</v>
      </c>
      <c r="B273" s="53">
        <f t="shared" si="117"/>
        <v>0.53499999999999992</v>
      </c>
      <c r="C273" s="50">
        <f>1/Data!N399</f>
        <v>5.910801833885216E-2</v>
      </c>
      <c r="D273" s="50">
        <f>Data!H399/100</f>
        <v>3.3499999999999995E-2</v>
      </c>
      <c r="E273">
        <f>Data!K400/Data!K399</f>
        <v>0.97205961070559621</v>
      </c>
      <c r="F273">
        <f>Data!T400/Data!T399</f>
        <v>1.0020896288953078</v>
      </c>
      <c r="G273" s="49">
        <f>Data!E402</f>
        <v>8.18251405</v>
      </c>
      <c r="H273" s="52">
        <v>0</v>
      </c>
      <c r="I273" s="52">
        <v>1</v>
      </c>
      <c r="J273" s="52">
        <v>0.6</v>
      </c>
      <c r="K273" s="54">
        <f t="shared" si="127"/>
        <v>0.66261227030770231</v>
      </c>
      <c r="L273" s="54">
        <f t="shared" si="140"/>
        <v>0.85</v>
      </c>
      <c r="M273" s="53">
        <f t="shared" si="141"/>
        <v>0.85</v>
      </c>
      <c r="N273" s="54" cm="1">
        <f t="array" ref="N273">stock_min(C273,O273)</f>
        <v>0.85</v>
      </c>
      <c r="O273" s="54" cm="1">
        <f t="array" ref="O273">stock_max(C273,D273)</f>
        <v>0.85</v>
      </c>
      <c r="P273" s="49">
        <f t="shared" si="118"/>
        <v>1903.5416666666372</v>
      </c>
      <c r="Q273" s="49">
        <f t="shared" si="132"/>
        <v>0.47927627141324169</v>
      </c>
      <c r="R273" s="49">
        <f t="shared" si="133"/>
        <v>0.54248028750723876</v>
      </c>
      <c r="S273" s="59">
        <f t="shared" si="114"/>
        <v>0.50937487042211582</v>
      </c>
      <c r="T273" s="59">
        <f t="shared" si="115"/>
        <v>0.51397416107714222</v>
      </c>
      <c r="U273" s="59">
        <f t="shared" si="116"/>
        <v>0.47004780707852967</v>
      </c>
      <c r="V273" s="59"/>
      <c r="W273" s="49">
        <f t="shared" si="134"/>
        <v>0.20374994816884634</v>
      </c>
      <c r="X273" s="49">
        <f t="shared" si="135"/>
        <v>0.30562492225326948</v>
      </c>
      <c r="Y273" s="49">
        <f t="shared" si="136"/>
        <v>0.17340857532632034</v>
      </c>
      <c r="Z273" s="49">
        <f t="shared" si="137"/>
        <v>0.34056558575082191</v>
      </c>
      <c r="AA273" s="49">
        <f t="shared" si="138"/>
        <v>7.0507171061779464E-2</v>
      </c>
      <c r="AB273" s="49">
        <f t="shared" si="139"/>
        <v>0.39954063601675022</v>
      </c>
      <c r="AC273" s="80">
        <f t="shared" si="119"/>
        <v>0.85</v>
      </c>
      <c r="AD273" s="80">
        <f t="shared" si="128"/>
        <v>0.85</v>
      </c>
      <c r="AE273" s="80">
        <f t="shared" si="129"/>
        <v>0.85</v>
      </c>
      <c r="AF273" s="54">
        <f>(Q273-MAX(Q$2:Q272))/MAX(Q$2:Q272)</f>
        <v>-7.0884035446456384E-2</v>
      </c>
      <c r="AG273" s="54">
        <f>(R273-MAX(R$2:R272))/MAX(R$2:R272)</f>
        <v>-0.22549190863221058</v>
      </c>
      <c r="AH273" s="54">
        <f>(S273-MAX(S$2:S272))/MAX(S$2:S272)</f>
        <v>-0.14601725869023366</v>
      </c>
      <c r="AI273" s="54">
        <f>(T273-MAX(T$2:T272))/MAX(T$2:T272)</f>
        <v>-0.15740914093212854</v>
      </c>
      <c r="AJ273" s="54">
        <f>(U273-MAX(U$2:U272))/MAX(U$2:U272)</f>
        <v>-0.19299051970146036</v>
      </c>
      <c r="AK273" s="54">
        <f t="shared" si="130"/>
        <v>1.0175317751196167</v>
      </c>
      <c r="AL273" s="71">
        <f t="shared" si="120"/>
        <v>1903.5416666666372</v>
      </c>
      <c r="AM273" s="49">
        <f t="shared" si="121"/>
        <v>1.0175317751196167</v>
      </c>
      <c r="AN273" s="49">
        <f t="shared" si="122"/>
        <v>1.7761200640431525</v>
      </c>
      <c r="AO273" s="49">
        <f t="shared" si="123"/>
        <v>1.4693214870531535</v>
      </c>
      <c r="AP273" s="49">
        <f t="shared" si="124"/>
        <v>1.5180368385507981</v>
      </c>
      <c r="AQ273" s="49">
        <f t="shared" si="125"/>
        <v>1.6628559395703926</v>
      </c>
      <c r="AS273" s="49">
        <f t="shared" si="131"/>
        <v>-0.11326412447275991</v>
      </c>
      <c r="AT273" s="49">
        <f t="shared" si="126"/>
        <v>0.1448191010195945</v>
      </c>
      <c r="AU273" s="54">
        <f>(AM273-MAX(AM$3:AM273))/MAX(AM$3:AM273)</f>
        <v>-0.62948818138884632</v>
      </c>
      <c r="AV273" s="54">
        <f>(AN273-MAX(AN$3:AN273))/MAX(AN$3:AN273)</f>
        <v>-0.63134579335727292</v>
      </c>
      <c r="AW273" s="54">
        <f>(AO273-MAX(AO$3:AO273))/MAX(AO$3:AO273)</f>
        <v>-0.62428880411559518</v>
      </c>
      <c r="AX273" s="54">
        <f>(AP273-MAX(AP$3:AP273))/MAX(AP$3:AP273)</f>
        <v>-0.62501622448886962</v>
      </c>
      <c r="AY273" s="54">
        <f>(AQ273-MAX(AQ$3:AQ273))/MAX(AQ$3:AQ273)</f>
        <v>-0.6274634232041858</v>
      </c>
    </row>
    <row r="274" spans="1:51">
      <c r="A274" s="49">
        <f>Data!F400</f>
        <v>1903.6249999999704</v>
      </c>
      <c r="B274" s="53">
        <f t="shared" si="117"/>
        <v>0.49</v>
      </c>
      <c r="C274" s="50">
        <f>1/Data!N400</f>
        <v>6.1353010112307337E-2</v>
      </c>
      <c r="D274" s="50">
        <f>Data!H400/100</f>
        <v>3.3583333333333333E-2</v>
      </c>
      <c r="E274">
        <f>Data!K401/Data!K400</f>
        <v>0.968934596678795</v>
      </c>
      <c r="F274">
        <f>Data!T401/Data!T400</f>
        <v>0.99057612771417991</v>
      </c>
      <c r="G274" s="49">
        <f>Data!E403</f>
        <v>8.0873811569999994</v>
      </c>
      <c r="H274" s="52">
        <v>0</v>
      </c>
      <c r="I274" s="52">
        <v>1</v>
      </c>
      <c r="J274" s="52">
        <v>0.6</v>
      </c>
      <c r="K274" s="54">
        <f t="shared" si="127"/>
        <v>0.66261227030770231</v>
      </c>
      <c r="L274" s="54">
        <f t="shared" si="140"/>
        <v>0.85</v>
      </c>
      <c r="M274" s="53">
        <f t="shared" si="141"/>
        <v>0.85</v>
      </c>
      <c r="N274" s="54" cm="1">
        <f t="array" ref="N274">stock_min(C274,O274)</f>
        <v>0.85</v>
      </c>
      <c r="O274" s="54" cm="1">
        <f t="array" ref="O274">stock_max(C274,D274)</f>
        <v>0.85</v>
      </c>
      <c r="P274" s="49">
        <f t="shared" si="118"/>
        <v>1903.6249999999704</v>
      </c>
      <c r="Q274" s="49">
        <f t="shared" si="132"/>
        <v>0.47475963304181928</v>
      </c>
      <c r="R274" s="49">
        <f t="shared" si="133"/>
        <v>0.52562791858202318</v>
      </c>
      <c r="S274" s="59">
        <f t="shared" si="114"/>
        <v>0.49796039545752041</v>
      </c>
      <c r="T274" s="59">
        <f t="shared" si="115"/>
        <v>0.50176017353132929</v>
      </c>
      <c r="U274" s="59">
        <f t="shared" si="116"/>
        <v>0.45697146550213791</v>
      </c>
      <c r="V274" s="59"/>
      <c r="W274" s="49">
        <f t="shared" si="134"/>
        <v>0.19918415818300816</v>
      </c>
      <c r="X274" s="49">
        <f t="shared" si="135"/>
        <v>0.29877623727451225</v>
      </c>
      <c r="Y274" s="49">
        <f t="shared" si="136"/>
        <v>0.16928772579774851</v>
      </c>
      <c r="Z274" s="49">
        <f t="shared" si="137"/>
        <v>0.33247244773358076</v>
      </c>
      <c r="AA274" s="49">
        <f t="shared" si="138"/>
        <v>6.8545719825320692E-2</v>
      </c>
      <c r="AB274" s="49">
        <f t="shared" si="139"/>
        <v>0.3884257456768172</v>
      </c>
      <c r="AC274" s="80">
        <f t="shared" si="119"/>
        <v>0.85</v>
      </c>
      <c r="AD274" s="80">
        <f t="shared" si="128"/>
        <v>0.85</v>
      </c>
      <c r="AE274" s="80">
        <f t="shared" si="129"/>
        <v>0.85</v>
      </c>
      <c r="AF274" s="54">
        <f>(Q274-MAX(Q$2:Q273))/MAX(Q$2:Q273)</f>
        <v>-7.9639905635125477E-2</v>
      </c>
      <c r="AG274" s="54">
        <f>(R274-MAX(R$2:R273))/MAX(R$2:R273)</f>
        <v>-0.24955231486608759</v>
      </c>
      <c r="AH274" s="54">
        <f>(S274-MAX(S$2:S273))/MAX(S$2:S273)</f>
        <v>-0.16515397937847445</v>
      </c>
      <c r="AI274" s="54">
        <f>(T274-MAX(T$2:T273))/MAX(T$2:T273)</f>
        <v>-0.17743231532148498</v>
      </c>
      <c r="AJ274" s="54">
        <f>(U274-MAX(U$2:U273))/MAX(U$2:U273)</f>
        <v>-0.21544085658391088</v>
      </c>
      <c r="AK274" s="54">
        <f t="shared" si="130"/>
        <v>1.0268731729881249</v>
      </c>
      <c r="AL274" s="71">
        <f t="shared" si="120"/>
        <v>1903.6249999999704</v>
      </c>
      <c r="AM274" s="49">
        <f t="shared" si="121"/>
        <v>1.0268731729881249</v>
      </c>
      <c r="AN274" s="49">
        <f t="shared" si="122"/>
        <v>1.8435002927815725</v>
      </c>
      <c r="AO274" s="49">
        <f t="shared" si="123"/>
        <v>1.5079373837859882</v>
      </c>
      <c r="AP274" s="49">
        <f t="shared" si="124"/>
        <v>1.5606818568848919</v>
      </c>
      <c r="AQ274" s="49">
        <f t="shared" si="125"/>
        <v>1.7186309378425924</v>
      </c>
      <c r="AS274" s="49">
        <f t="shared" si="131"/>
        <v>-0.1248693549389801</v>
      </c>
      <c r="AT274" s="49">
        <f t="shared" si="126"/>
        <v>0.15794908095770044</v>
      </c>
      <c r="AU274" s="54">
        <f>(AM274-MAX(AM$3:AM274))/MAX(AM$3:AM274)</f>
        <v>-0.62608671678866279</v>
      </c>
      <c r="AV274" s="54">
        <f>(AN274-MAX(AN$3:AN274))/MAX(AN$3:AN274)</f>
        <v>-0.61736024965904912</v>
      </c>
      <c r="AW274" s="54">
        <f>(AO274-MAX(AO$3:AO274))/MAX(AO$3:AO274)</f>
        <v>-0.61441456973633768</v>
      </c>
      <c r="AX274" s="54">
        <f>(AP274-MAX(AP$3:AP274))/MAX(AP$3:AP274)</f>
        <v>-0.61448209937704035</v>
      </c>
      <c r="AY274" s="54">
        <f>(AQ274-MAX(AQ$3:AQ274))/MAX(AQ$3:AQ274)</f>
        <v>-0.61496791686917174</v>
      </c>
    </row>
    <row r="275" spans="1:51">
      <c r="A275" s="49">
        <f>Data!F401</f>
        <v>1903.7083333333037</v>
      </c>
      <c r="B275" s="53">
        <f t="shared" si="117"/>
        <v>0.44999999999999996</v>
      </c>
      <c r="C275" s="50">
        <f>1/Data!N401</f>
        <v>6.3879970597405175E-2</v>
      </c>
      <c r="D275" s="50">
        <f>Data!H401/100</f>
        <v>3.3666666666666664E-2</v>
      </c>
      <c r="E275">
        <f>Data!K402/Data!K401</f>
        <v>0.98331275331358625</v>
      </c>
      <c r="F275">
        <f>Data!T402/Data!T401</f>
        <v>1.0137588638147483</v>
      </c>
      <c r="G275" s="49">
        <f>Data!E404</f>
        <v>8.0873811569999994</v>
      </c>
      <c r="H275" s="52">
        <v>0</v>
      </c>
      <c r="I275" s="52">
        <v>1</v>
      </c>
      <c r="J275" s="52">
        <v>0.6</v>
      </c>
      <c r="K275" s="54">
        <f t="shared" si="127"/>
        <v>0.66261227030770231</v>
      </c>
      <c r="L275" s="54">
        <f t="shared" si="140"/>
        <v>0.85</v>
      </c>
      <c r="M275" s="53">
        <f t="shared" si="141"/>
        <v>0.85</v>
      </c>
      <c r="N275" s="54" cm="1">
        <f t="array" ref="N275">stock_min(C275,O275)</f>
        <v>0.85</v>
      </c>
      <c r="O275" s="54" cm="1">
        <f t="array" ref="O275">stock_max(C275,D275)</f>
        <v>0.85</v>
      </c>
      <c r="P275" s="49">
        <f t="shared" si="118"/>
        <v>1903.7083333333037</v>
      </c>
      <c r="Q275" s="49">
        <f t="shared" si="132"/>
        <v>0.48129178617758156</v>
      </c>
      <c r="R275" s="49">
        <f t="shared" si="133"/>
        <v>0.5168566358393788</v>
      </c>
      <c r="S275" s="59">
        <f t="shared" si="114"/>
        <v>0.49571519038857742</v>
      </c>
      <c r="T275" s="59">
        <f t="shared" si="115"/>
        <v>0.49854133054432292</v>
      </c>
      <c r="U275" s="59">
        <f t="shared" si="116"/>
        <v>0.4514328204888351</v>
      </c>
      <c r="V275" s="59"/>
      <c r="W275" s="49">
        <f t="shared" si="134"/>
        <v>0.19828607615543098</v>
      </c>
      <c r="X275" s="49">
        <f t="shared" si="135"/>
        <v>0.29742911423314644</v>
      </c>
      <c r="Y275" s="49">
        <f t="shared" si="136"/>
        <v>0.16820172767012645</v>
      </c>
      <c r="Z275" s="49">
        <f t="shared" si="137"/>
        <v>0.33033960287419645</v>
      </c>
      <c r="AA275" s="49">
        <f t="shared" si="138"/>
        <v>6.7714923073325273E-2</v>
      </c>
      <c r="AB275" s="49">
        <f t="shared" si="139"/>
        <v>0.38371789741550982</v>
      </c>
      <c r="AC275" s="80">
        <f t="shared" si="119"/>
        <v>0.85</v>
      </c>
      <c r="AD275" s="80">
        <f t="shared" si="128"/>
        <v>0.85</v>
      </c>
      <c r="AE275" s="80">
        <f t="shared" si="129"/>
        <v>0.85</v>
      </c>
      <c r="AF275" s="54">
        <f>(Q275-MAX(Q$2:Q274))/MAX(Q$2:Q274)</f>
        <v>-6.6976796436230265E-2</v>
      </c>
      <c r="AG275" s="54">
        <f>(R275-MAX(R$2:R274))/MAX(R$2:R274)</f>
        <v>-0.26207522051316529</v>
      </c>
      <c r="AH275" s="54">
        <f>(S275-MAX(S$2:S274))/MAX(S$2:S274)</f>
        <v>-0.16891813519163737</v>
      </c>
      <c r="AI275" s="54">
        <f>(T275-MAX(T$2:T274))/MAX(T$2:T274)</f>
        <v>-0.18270917140300932</v>
      </c>
      <c r="AJ275" s="54">
        <f>(U275-MAX(U$2:U274))/MAX(U$2:U274)</f>
        <v>-0.22494997239390518</v>
      </c>
      <c r="AK275" s="54">
        <f t="shared" si="130"/>
        <v>1.0126177349589147</v>
      </c>
      <c r="AL275" s="71">
        <f t="shared" si="120"/>
        <v>1903.7083333333037</v>
      </c>
      <c r="AM275" s="49">
        <f t="shared" si="121"/>
        <v>1.0126177349589147</v>
      </c>
      <c r="AN275" s="49">
        <f t="shared" si="122"/>
        <v>1.8465420072786505</v>
      </c>
      <c r="AO275" s="49">
        <f t="shared" si="123"/>
        <v>1.5008847914342229</v>
      </c>
      <c r="AP275" s="49">
        <f t="shared" si="124"/>
        <v>1.5549122389485899</v>
      </c>
      <c r="AQ275" s="49">
        <f t="shared" si="125"/>
        <v>1.717357571982483</v>
      </c>
      <c r="AS275" s="49">
        <f t="shared" si="131"/>
        <v>-0.12918443529616752</v>
      </c>
      <c r="AT275" s="49">
        <f t="shared" si="126"/>
        <v>0.16244533303389308</v>
      </c>
      <c r="AU275" s="54">
        <f>(AM275-MAX(AM$3:AM275))/MAX(AM$3:AM275)</f>
        <v>-0.63127752104505108</v>
      </c>
      <c r="AV275" s="54">
        <f>(AN275-MAX(AN$3:AN275))/MAX(AN$3:AN275)</f>
        <v>-0.61672890672933678</v>
      </c>
      <c r="AW275" s="54">
        <f>(AO275-MAX(AO$3:AO275))/MAX(AO$3:AO275)</f>
        <v>-0.61621794491999538</v>
      </c>
      <c r="AX275" s="54">
        <f>(AP275-MAX(AP$3:AP275))/MAX(AP$3:AP275)</f>
        <v>-0.61590730399794846</v>
      </c>
      <c r="AY275" s="54">
        <f>(AQ275-MAX(AQ$3:AQ275))/MAX(AQ$3:AQ275)</f>
        <v>-0.61525319435307468</v>
      </c>
    </row>
    <row r="276" spans="1:51">
      <c r="A276" s="49">
        <f>Data!F402</f>
        <v>1903.791666666637</v>
      </c>
      <c r="B276" s="53">
        <f t="shared" si="117"/>
        <v>0.42400000000000004</v>
      </c>
      <c r="C276" s="50">
        <f>1/Data!N402</f>
        <v>6.5561114721337355E-2</v>
      </c>
      <c r="D276" s="50">
        <f>Data!H402/100</f>
        <v>3.3749999999999995E-2</v>
      </c>
      <c r="E276">
        <f>Data!K403/Data!K402</f>
        <v>1.0196867193892183</v>
      </c>
      <c r="F276">
        <f>Data!T403/Data!T402</f>
        <v>1.0138992511685845</v>
      </c>
      <c r="G276" s="49">
        <f>Data!E405</f>
        <v>8.2776793390000005</v>
      </c>
      <c r="H276" s="52">
        <v>0</v>
      </c>
      <c r="I276" s="52">
        <v>1</v>
      </c>
      <c r="J276" s="52">
        <v>0.6</v>
      </c>
      <c r="K276" s="54">
        <f t="shared" si="127"/>
        <v>0.66261227030770231</v>
      </c>
      <c r="L276" s="54">
        <f t="shared" si="140"/>
        <v>0.85</v>
      </c>
      <c r="M276" s="53">
        <f t="shared" si="141"/>
        <v>0.85</v>
      </c>
      <c r="N276" s="54" cm="1">
        <f t="array" ref="N276">stock_min(C276,O276)</f>
        <v>0.85</v>
      </c>
      <c r="O276" s="54" cm="1">
        <f t="array" ref="O276">stock_max(C276,D276)</f>
        <v>0.85</v>
      </c>
      <c r="P276" s="49">
        <f t="shared" si="118"/>
        <v>1903.791666666637</v>
      </c>
      <c r="Q276" s="49">
        <f t="shared" si="132"/>
        <v>0.48798138159904042</v>
      </c>
      <c r="R276" s="49">
        <f t="shared" si="133"/>
        <v>0.52703184739360398</v>
      </c>
      <c r="S276" s="59">
        <f t="shared" si="114"/>
        <v>0.50432662187438659</v>
      </c>
      <c r="T276" s="59">
        <f t="shared" si="115"/>
        <v>0.50738251166912995</v>
      </c>
      <c r="U276" s="59">
        <f t="shared" si="116"/>
        <v>0.45992815378353258</v>
      </c>
      <c r="V276" s="59"/>
      <c r="W276" s="49">
        <f t="shared" si="134"/>
        <v>0.20173064874975466</v>
      </c>
      <c r="X276" s="49">
        <f t="shared" si="135"/>
        <v>0.30259597312463193</v>
      </c>
      <c r="Y276" s="49">
        <f t="shared" si="136"/>
        <v>0.17118463369762349</v>
      </c>
      <c r="Z276" s="49">
        <f t="shared" si="137"/>
        <v>0.33619787797150646</v>
      </c>
      <c r="AA276" s="49">
        <f t="shared" si="138"/>
        <v>6.8989223067529901E-2</v>
      </c>
      <c r="AB276" s="49">
        <f t="shared" si="139"/>
        <v>0.39093893071600266</v>
      </c>
      <c r="AC276" s="80">
        <f t="shared" si="119"/>
        <v>0.85</v>
      </c>
      <c r="AD276" s="80">
        <f t="shared" si="128"/>
        <v>0.85</v>
      </c>
      <c r="AE276" s="80">
        <f t="shared" si="129"/>
        <v>0.85</v>
      </c>
      <c r="AF276" s="54">
        <f>(Q276-MAX(Q$2:Q275))/MAX(Q$2:Q275)</f>
        <v>-5.4008472583780109E-2</v>
      </c>
      <c r="AG276" s="54">
        <f>(R276-MAX(R$2:R275))/MAX(R$2:R275)</f>
        <v>-0.24754790244905725</v>
      </c>
      <c r="AH276" s="54">
        <f>(S276-MAX(S$2:S275))/MAX(S$2:S275)</f>
        <v>-0.15448080368221617</v>
      </c>
      <c r="AI276" s="54">
        <f>(T276-MAX(T$2:T275))/MAX(T$2:T275)</f>
        <v>-0.16821525524287825</v>
      </c>
      <c r="AJ276" s="54">
        <f>(U276-MAX(U$2:U275))/MAX(U$2:U275)</f>
        <v>-0.21036461659844391</v>
      </c>
      <c r="AK276" s="54">
        <f t="shared" si="130"/>
        <v>1.0042082626767999</v>
      </c>
      <c r="AL276" s="71">
        <f t="shared" si="120"/>
        <v>1903.791666666637</v>
      </c>
      <c r="AM276" s="49">
        <f t="shared" si="121"/>
        <v>1.0042082626767999</v>
      </c>
      <c r="AN276" s="49">
        <f t="shared" si="122"/>
        <v>1.8749436062552711</v>
      </c>
      <c r="AO276" s="49">
        <f t="shared" si="123"/>
        <v>1.5097986098059761</v>
      </c>
      <c r="AP276" s="49">
        <f t="shared" si="124"/>
        <v>1.5664494212122537</v>
      </c>
      <c r="AQ276" s="49">
        <f t="shared" si="125"/>
        <v>1.7377001407063455</v>
      </c>
      <c r="AS276" s="49">
        <f t="shared" si="131"/>
        <v>-0.13724346554892564</v>
      </c>
      <c r="AT276" s="49">
        <f t="shared" si="126"/>
        <v>0.17125071949409176</v>
      </c>
      <c r="AU276" s="54">
        <f>(AM276-MAX(AM$3:AM276))/MAX(AM$3:AM276)</f>
        <v>-0.63433964543761878</v>
      </c>
      <c r="AV276" s="54">
        <f>(AN276-MAX(AN$3:AN276))/MAX(AN$3:AN276)</f>
        <v>-0.61083382725240309</v>
      </c>
      <c r="AW276" s="54">
        <f>(AO276-MAX(AO$3:AO276))/MAX(AO$3:AO276)</f>
        <v>-0.61393864703327861</v>
      </c>
      <c r="AX276" s="54">
        <f>(AP276-MAX(AP$3:AP276))/MAX(AP$3:AP276)</f>
        <v>-0.61305740203633396</v>
      </c>
      <c r="AY276" s="54">
        <f>(AQ276-MAX(AQ$3:AQ276))/MAX(AQ$3:AQ276)</f>
        <v>-0.61069576352862265</v>
      </c>
    </row>
    <row r="277" spans="1:51">
      <c r="A277" s="49">
        <f>Data!F403</f>
        <v>1903.8749999999702</v>
      </c>
      <c r="B277" s="53">
        <f t="shared" si="117"/>
        <v>0.43400000000000005</v>
      </c>
      <c r="C277" s="50">
        <f>1/Data!N403</f>
        <v>6.4901865800400027E-2</v>
      </c>
      <c r="D277" s="50">
        <f>Data!H403/100</f>
        <v>3.3833333333333333E-2</v>
      </c>
      <c r="E277">
        <f>Data!K404/Data!K403</f>
        <v>1.0508227176220808</v>
      </c>
      <c r="F277">
        <f>Data!T404/Data!T403</f>
        <v>1.0021185082619586</v>
      </c>
      <c r="G277" s="49">
        <f>Data!E406</f>
        <v>8.4679289260000008</v>
      </c>
      <c r="H277" s="52">
        <v>0</v>
      </c>
      <c r="I277" s="52">
        <v>1</v>
      </c>
      <c r="J277" s="52">
        <v>0.6</v>
      </c>
      <c r="K277" s="54">
        <f t="shared" si="127"/>
        <v>0.66261227030770231</v>
      </c>
      <c r="L277" s="54">
        <f t="shared" si="140"/>
        <v>0.85</v>
      </c>
      <c r="M277" s="53">
        <f t="shared" si="141"/>
        <v>0.85</v>
      </c>
      <c r="N277" s="54" cm="1">
        <f t="array" ref="N277">stock_min(C277,O277)</f>
        <v>0.85</v>
      </c>
      <c r="O277" s="54" cm="1">
        <f t="array" ref="O277">stock_max(C277,D277)</f>
        <v>0.85</v>
      </c>
      <c r="P277" s="49">
        <f t="shared" si="118"/>
        <v>1903.8749999999702</v>
      </c>
      <c r="Q277" s="49">
        <f t="shared" si="132"/>
        <v>0.48901517418763996</v>
      </c>
      <c r="R277" s="49">
        <f t="shared" si="133"/>
        <v>0.55381703815153271</v>
      </c>
      <c r="S277" s="59">
        <f t="shared" si="114"/>
        <v>0.52013273961614515</v>
      </c>
      <c r="T277" s="59">
        <f t="shared" si="115"/>
        <v>0.52483165754722738</v>
      </c>
      <c r="U277" s="59">
        <f t="shared" si="116"/>
        <v>0.47994288690584486</v>
      </c>
      <c r="V277" s="59"/>
      <c r="W277" s="49">
        <f t="shared" si="134"/>
        <v>0.20805309584645806</v>
      </c>
      <c r="X277" s="49">
        <f t="shared" si="135"/>
        <v>0.31207964376968705</v>
      </c>
      <c r="Y277" s="49">
        <f t="shared" si="136"/>
        <v>0.17707176141050451</v>
      </c>
      <c r="Z277" s="49">
        <f t="shared" si="137"/>
        <v>0.34775989613672287</v>
      </c>
      <c r="AA277" s="49">
        <f t="shared" si="138"/>
        <v>7.199143303587674E-2</v>
      </c>
      <c r="AB277" s="49">
        <f t="shared" si="139"/>
        <v>0.40795145386996812</v>
      </c>
      <c r="AC277" s="80">
        <f t="shared" si="119"/>
        <v>0.85</v>
      </c>
      <c r="AD277" s="80">
        <f t="shared" si="128"/>
        <v>0.85</v>
      </c>
      <c r="AE277" s="80">
        <f t="shared" si="129"/>
        <v>0.85</v>
      </c>
      <c r="AF277" s="54">
        <f>(Q277-MAX(Q$2:Q276))/MAX(Q$2:Q276)</f>
        <v>-5.2004381717206019E-2</v>
      </c>
      <c r="AG277" s="54">
        <f>(R277-MAX(R$2:R276))/MAX(R$2:R276)</f>
        <v>-0.20930624197108327</v>
      </c>
      <c r="AH277" s="54">
        <f>(S277-MAX(S$2:S276))/MAX(S$2:S276)</f>
        <v>-0.12798135790589418</v>
      </c>
      <c r="AI277" s="54">
        <f>(T277-MAX(T$2:T276))/MAX(T$2:T276)</f>
        <v>-0.13960974950186097</v>
      </c>
      <c r="AJ277" s="54">
        <f>(U277-MAX(U$2:U276))/MAX(U$2:U276)</f>
        <v>-0.17600198553812557</v>
      </c>
      <c r="AK277" s="54">
        <f t="shared" si="130"/>
        <v>1.0075573919155836</v>
      </c>
      <c r="AL277" s="71">
        <f t="shared" si="120"/>
        <v>1903.8749999999702</v>
      </c>
      <c r="AM277" s="49">
        <f t="shared" si="121"/>
        <v>1.0075573919155836</v>
      </c>
      <c r="AN277" s="49">
        <f t="shared" si="122"/>
        <v>1.8542018869565633</v>
      </c>
      <c r="AO277" s="49">
        <f t="shared" si="123"/>
        <v>1.5015450051401933</v>
      </c>
      <c r="AP277" s="49">
        <f t="shared" si="124"/>
        <v>1.5564922292630043</v>
      </c>
      <c r="AQ277" s="49">
        <f t="shared" si="125"/>
        <v>1.7220806327679572</v>
      </c>
      <c r="AS277" s="49">
        <f t="shared" si="131"/>
        <v>-0.1321212541886061</v>
      </c>
      <c r="AT277" s="49">
        <f t="shared" si="126"/>
        <v>0.16558840350495285</v>
      </c>
      <c r="AU277" s="54">
        <f>(AM277-MAX(AM$3:AM277))/MAX(AM$3:AM277)</f>
        <v>-0.63312013367850972</v>
      </c>
      <c r="AV277" s="54">
        <f>(AN277-MAX(AN$3:AN277))/MAX(AN$3:AN277)</f>
        <v>-0.61513901034631213</v>
      </c>
      <c r="AW277" s="54">
        <f>(AO277-MAX(AO$3:AO277))/MAX(AO$3:AO277)</f>
        <v>-0.61604912571793857</v>
      </c>
      <c r="AX277" s="54">
        <f>(AP277-MAX(AP$3:AP277))/MAX(AP$3:AP277)</f>
        <v>-0.61551701654357027</v>
      </c>
      <c r="AY277" s="54">
        <f>(AQ277-MAX(AQ$3:AQ277))/MAX(AQ$3:AQ277)</f>
        <v>-0.61419506727474604</v>
      </c>
    </row>
    <row r="278" spans="1:51">
      <c r="A278" s="49">
        <f>Data!F404</f>
        <v>1903.9583333333035</v>
      </c>
      <c r="B278" s="53">
        <f t="shared" si="117"/>
        <v>0.47499999999999998</v>
      </c>
      <c r="C278" s="50">
        <f>1/Data!N404</f>
        <v>6.2332892760512536E-2</v>
      </c>
      <c r="D278" s="50">
        <f>Data!H404/100</f>
        <v>3.3916666666666664E-2</v>
      </c>
      <c r="E278">
        <f>Data!K405/Data!K404</f>
        <v>0.99766496794997184</v>
      </c>
      <c r="F278">
        <f>Data!T405/Data!T404</f>
        <v>0.97908754319642977</v>
      </c>
      <c r="G278" s="49">
        <f>Data!E407</f>
        <v>8.3728446279999993</v>
      </c>
      <c r="H278" s="52">
        <v>0</v>
      </c>
      <c r="I278" s="52">
        <v>1</v>
      </c>
      <c r="J278" s="52">
        <v>0.6</v>
      </c>
      <c r="K278" s="54">
        <f t="shared" si="127"/>
        <v>0.66261227030770231</v>
      </c>
      <c r="L278" s="54">
        <f t="shared" si="140"/>
        <v>0.85</v>
      </c>
      <c r="M278" s="53">
        <f t="shared" si="141"/>
        <v>0.85</v>
      </c>
      <c r="N278" s="54" cm="1">
        <f t="array" ref="N278">stock_min(C278,O278)</f>
        <v>0.85</v>
      </c>
      <c r="O278" s="54" cm="1">
        <f t="array" ref="O278">stock_max(C278,D278)</f>
        <v>0.85</v>
      </c>
      <c r="P278" s="49">
        <f t="shared" si="118"/>
        <v>1903.9583333333035</v>
      </c>
      <c r="Q278" s="49">
        <f t="shared" si="132"/>
        <v>0.47878866548115057</v>
      </c>
      <c r="R278" s="49">
        <f t="shared" si="133"/>
        <v>0.55252385761759726</v>
      </c>
      <c r="S278" s="59">
        <f t="shared" si="114"/>
        <v>0.51505312226604338</v>
      </c>
      <c r="T278" s="59">
        <f t="shared" si="115"/>
        <v>0.52031662148240443</v>
      </c>
      <c r="U278" s="59">
        <f t="shared" si="116"/>
        <v>0.47748478945261297</v>
      </c>
      <c r="V278" s="59"/>
      <c r="W278" s="49">
        <f t="shared" si="134"/>
        <v>0.20602124890641738</v>
      </c>
      <c r="X278" s="49">
        <f t="shared" si="135"/>
        <v>0.30903187335962601</v>
      </c>
      <c r="Y278" s="49">
        <f t="shared" si="136"/>
        <v>0.17554844364311503</v>
      </c>
      <c r="Z278" s="49">
        <f t="shared" si="137"/>
        <v>0.34476817783928937</v>
      </c>
      <c r="AA278" s="49">
        <f t="shared" si="138"/>
        <v>7.1622718417891959E-2</v>
      </c>
      <c r="AB278" s="49">
        <f t="shared" si="139"/>
        <v>0.40586207103472099</v>
      </c>
      <c r="AC278" s="80">
        <f t="shared" si="119"/>
        <v>0.85</v>
      </c>
      <c r="AD278" s="80">
        <f t="shared" si="128"/>
        <v>0.85</v>
      </c>
      <c r="AE278" s="80">
        <f t="shared" si="129"/>
        <v>0.85</v>
      </c>
      <c r="AF278" s="54">
        <f>(Q278-MAX(Q$2:Q277))/MAX(Q$2:Q277)</f>
        <v>-7.1829299134518798E-2</v>
      </c>
      <c r="AG278" s="54">
        <f>(R278-MAX(R$2:R277))/MAX(R$2:R277)</f>
        <v>-0.21115253723783795</v>
      </c>
      <c r="AH278" s="54">
        <f>(S278-MAX(S$2:S277))/MAX(S$2:S277)</f>
        <v>-0.13649749366628172</v>
      </c>
      <c r="AI278" s="54">
        <f>(T278-MAX(T$2:T277))/MAX(T$2:T277)</f>
        <v>-0.14701153816105897</v>
      </c>
      <c r="AJ278" s="54">
        <f>(U278-MAX(U$2:U277))/MAX(U$2:U277)</f>
        <v>-0.18022221147766374</v>
      </c>
      <c r="AK278" s="54">
        <f t="shared" si="130"/>
        <v>1.0346783914233617</v>
      </c>
      <c r="AL278" s="71">
        <f t="shared" si="120"/>
        <v>1903.9583333333035</v>
      </c>
      <c r="AM278" s="49">
        <f t="shared" si="121"/>
        <v>1.0346783914233617</v>
      </c>
      <c r="AN278" s="49">
        <f t="shared" si="122"/>
        <v>1.9290376110921736</v>
      </c>
      <c r="AO278" s="49">
        <f t="shared" si="123"/>
        <v>1.5541645457723106</v>
      </c>
      <c r="AP278" s="49">
        <f t="shared" si="124"/>
        <v>1.6123408068790444</v>
      </c>
      <c r="AQ278" s="49">
        <f t="shared" si="125"/>
        <v>1.7881666865973542</v>
      </c>
      <c r="AS278" s="49">
        <f t="shared" si="131"/>
        <v>-0.14087092449481942</v>
      </c>
      <c r="AT278" s="49">
        <f t="shared" si="126"/>
        <v>0.17582587971830987</v>
      </c>
      <c r="AU278" s="54">
        <f>(AM278-MAX(AM$3:AM278))/MAX(AM$3:AM278)</f>
        <v>-0.62324461814583965</v>
      </c>
      <c r="AV278" s="54">
        <f>(AN278-MAX(AN$3:AN278))/MAX(AN$3:AN278)</f>
        <v>-0.59960599258007785</v>
      </c>
      <c r="AW278" s="54">
        <f>(AO278-MAX(AO$3:AO278))/MAX(AO$3:AO278)</f>
        <v>-0.60259410534834557</v>
      </c>
      <c r="AX278" s="54">
        <f>(AP278-MAX(AP$3:AP278))/MAX(AP$3:AP278)</f>
        <v>-0.60172136286801015</v>
      </c>
      <c r="AY278" s="54">
        <f>(AQ278-MAX(AQ$3:AQ278))/MAX(AQ$3:AQ278)</f>
        <v>-0.5993895320015532</v>
      </c>
    </row>
    <row r="279" spans="1:51">
      <c r="A279" s="49">
        <f>Data!F405</f>
        <v>1904.0416666666367</v>
      </c>
      <c r="B279" s="53">
        <f t="shared" si="117"/>
        <v>0.46299999999999997</v>
      </c>
      <c r="C279" s="50">
        <f>1/Data!N405</f>
        <v>6.304441248216941E-2</v>
      </c>
      <c r="D279" s="50">
        <f>Data!H405/100</f>
        <v>3.4000000000000002E-2</v>
      </c>
      <c r="E279">
        <f>Data!K406/Data!K405</f>
        <v>0.95537868351372413</v>
      </c>
      <c r="F279">
        <f>Data!T406/Data!T405</f>
        <v>0.97975483897693783</v>
      </c>
      <c r="G279" s="49">
        <f>Data!E408</f>
        <v>8.2776793390000005</v>
      </c>
      <c r="H279" s="52">
        <v>0</v>
      </c>
      <c r="I279" s="52">
        <v>1</v>
      </c>
      <c r="J279" s="52">
        <v>0.6</v>
      </c>
      <c r="K279" s="54">
        <f t="shared" si="127"/>
        <v>0.66261227030770231</v>
      </c>
      <c r="L279" s="54">
        <f t="shared" si="140"/>
        <v>0.85</v>
      </c>
      <c r="M279" s="53">
        <f t="shared" si="141"/>
        <v>0.85</v>
      </c>
      <c r="N279" s="54" cm="1">
        <f t="array" ref="N279">stock_min(C279,O279)</f>
        <v>0.85</v>
      </c>
      <c r="O279" s="54" cm="1">
        <f t="array" ref="O279">stock_max(C279,D279)</f>
        <v>0.85</v>
      </c>
      <c r="P279" s="49">
        <f t="shared" si="118"/>
        <v>1904.0416666666367</v>
      </c>
      <c r="Q279" s="49">
        <f t="shared" si="132"/>
        <v>0.46909551185246762</v>
      </c>
      <c r="R279" s="49">
        <f t="shared" si="133"/>
        <v>0.52786951570062446</v>
      </c>
      <c r="S279" s="59">
        <f t="shared" si="114"/>
        <v>0.49709277988223399</v>
      </c>
      <c r="T279" s="59">
        <f t="shared" si="115"/>
        <v>0.50137860499573805</v>
      </c>
      <c r="U279" s="59">
        <f t="shared" si="116"/>
        <v>0.45792467606391762</v>
      </c>
      <c r="V279" s="59"/>
      <c r="W279" s="49">
        <f t="shared" si="134"/>
        <v>0.19883711195289361</v>
      </c>
      <c r="X279" s="49">
        <f t="shared" si="135"/>
        <v>0.29825566792934038</v>
      </c>
      <c r="Y279" s="49">
        <f t="shared" si="136"/>
        <v>0.16915898925580336</v>
      </c>
      <c r="Z279" s="49">
        <f t="shared" si="137"/>
        <v>0.33221961573993469</v>
      </c>
      <c r="AA279" s="49">
        <f t="shared" si="138"/>
        <v>6.868870140958766E-2</v>
      </c>
      <c r="AB279" s="49">
        <f t="shared" si="139"/>
        <v>0.38923597465432996</v>
      </c>
      <c r="AC279" s="80">
        <f t="shared" si="119"/>
        <v>0.85</v>
      </c>
      <c r="AD279" s="80">
        <f t="shared" si="128"/>
        <v>0.85</v>
      </c>
      <c r="AE279" s="80">
        <f t="shared" si="129"/>
        <v>0.85</v>
      </c>
      <c r="AF279" s="54">
        <f>(Q279-MAX(Q$2:Q278))/MAX(Q$2:Q278)</f>
        <v>-9.0620264430428948E-2</v>
      </c>
      <c r="AG279" s="54">
        <f>(R279-MAX(R$2:R278))/MAX(R$2:R278)</f>
        <v>-0.24635194953314404</v>
      </c>
      <c r="AH279" s="54">
        <f>(S279-MAX(S$2:S278))/MAX(S$2:S278)</f>
        <v>-0.16660856375318486</v>
      </c>
      <c r="AI279" s="54">
        <f>(T279-MAX(T$2:T278))/MAX(T$2:T278)</f>
        <v>-0.17805784513318468</v>
      </c>
      <c r="AJ279" s="54">
        <f>(U279-MAX(U$2:U278))/MAX(U$2:U278)</f>
        <v>-0.21380432100499175</v>
      </c>
      <c r="AK279" s="54">
        <f t="shared" si="130"/>
        <v>1.0672364302992492</v>
      </c>
      <c r="AL279" s="71">
        <f t="shared" si="120"/>
        <v>1904.0416666666367</v>
      </c>
      <c r="AM279" s="49">
        <f t="shared" si="121"/>
        <v>1.0672364302992492</v>
      </c>
      <c r="AN279" s="49">
        <f t="shared" si="122"/>
        <v>2.0502945078549852</v>
      </c>
      <c r="AO279" s="49">
        <f t="shared" si="123"/>
        <v>1.632046361245689</v>
      </c>
      <c r="AP279" s="49">
        <f t="shared" si="124"/>
        <v>1.6963275887127907</v>
      </c>
      <c r="AQ279" s="49">
        <f t="shared" si="125"/>
        <v>1.8919665975119535</v>
      </c>
      <c r="AS279" s="49">
        <f t="shared" si="131"/>
        <v>-0.15832791034303173</v>
      </c>
      <c r="AT279" s="49">
        <f t="shared" si="126"/>
        <v>0.19563900879916285</v>
      </c>
      <c r="AU279" s="54">
        <f>(AM279-MAX(AM$3:AM279))/MAX(AM$3:AM279)</f>
        <v>-0.61138932429725235</v>
      </c>
      <c r="AV279" s="54">
        <f>(AN279-MAX(AN$3:AN279))/MAX(AN$3:AN279)</f>
        <v>-0.5744377249719218</v>
      </c>
      <c r="AW279" s="54">
        <f>(AO279-MAX(AO$3:AO279))/MAX(AO$3:AO279)</f>
        <v>-0.58267942344449808</v>
      </c>
      <c r="AX279" s="54">
        <f>(AP279-MAX(AP$3:AP279))/MAX(AP$3:AP279)</f>
        <v>-0.5809750412075203</v>
      </c>
      <c r="AY279" s="54">
        <f>(AQ279-MAX(AQ$3:AQ279))/MAX(AQ$3:AQ279)</f>
        <v>-0.57613480345674273</v>
      </c>
    </row>
    <row r="280" spans="1:51">
      <c r="A280" s="49">
        <f>Data!F406</f>
        <v>1904.12499999997</v>
      </c>
      <c r="B280" s="53">
        <f t="shared" si="117"/>
        <v>0.40700000000000003</v>
      </c>
      <c r="C280" s="50">
        <f>1/Data!N406</f>
        <v>6.6571255055977746E-2</v>
      </c>
      <c r="D280" s="50">
        <f>Data!H406/100</f>
        <v>3.4066666666666669E-2</v>
      </c>
      <c r="E280">
        <f>Data!K407/Data!K406</f>
        <v>1.012652882245255</v>
      </c>
      <c r="F280">
        <f>Data!T407/Data!T406</f>
        <v>1.0136608610540685</v>
      </c>
      <c r="G280" s="49">
        <f>Data!E409</f>
        <v>8.0873811569999994</v>
      </c>
      <c r="H280" s="52">
        <v>0</v>
      </c>
      <c r="I280" s="52">
        <v>1</v>
      </c>
      <c r="J280" s="52">
        <v>0.6</v>
      </c>
      <c r="K280" s="54">
        <f t="shared" si="127"/>
        <v>0.66261227030770231</v>
      </c>
      <c r="L280" s="54">
        <f t="shared" si="140"/>
        <v>0.85</v>
      </c>
      <c r="M280" s="53">
        <f t="shared" si="141"/>
        <v>0.85</v>
      </c>
      <c r="N280" s="54" cm="1">
        <f t="array" ref="N280">stock_min(C280,O280)</f>
        <v>0.85</v>
      </c>
      <c r="O280" s="54" cm="1">
        <f t="array" ref="O280">stock_max(C280,D280)</f>
        <v>0.85</v>
      </c>
      <c r="P280" s="49">
        <f t="shared" si="118"/>
        <v>1904.12499999997</v>
      </c>
      <c r="Q280" s="49">
        <f t="shared" si="132"/>
        <v>0.47550376046097131</v>
      </c>
      <c r="R280" s="49">
        <f t="shared" si="133"/>
        <v>0.53454858652364423</v>
      </c>
      <c r="S280" s="59">
        <f t="shared" si="114"/>
        <v>0.50358285988630458</v>
      </c>
      <c r="T280" s="59">
        <f t="shared" si="115"/>
        <v>0.50789299812152944</v>
      </c>
      <c r="U280" s="59">
        <f t="shared" si="116"/>
        <v>0.46378797982277664</v>
      </c>
      <c r="V280" s="59"/>
      <c r="W280" s="49">
        <f t="shared" si="134"/>
        <v>0.20143314395452183</v>
      </c>
      <c r="X280" s="49">
        <f t="shared" si="135"/>
        <v>0.30214971593178275</v>
      </c>
      <c r="Y280" s="49">
        <f t="shared" si="136"/>
        <v>0.17135686556283722</v>
      </c>
      <c r="Z280" s="49">
        <f t="shared" si="137"/>
        <v>0.33653613255869219</v>
      </c>
      <c r="AA280" s="49">
        <f t="shared" si="138"/>
        <v>6.9568196973416513E-2</v>
      </c>
      <c r="AB280" s="49">
        <f t="shared" si="139"/>
        <v>0.39421978284936016</v>
      </c>
      <c r="AC280" s="80">
        <f t="shared" si="119"/>
        <v>0.85</v>
      </c>
      <c r="AD280" s="80">
        <f t="shared" si="128"/>
        <v>0.85</v>
      </c>
      <c r="AE280" s="80">
        <f t="shared" si="129"/>
        <v>0.85</v>
      </c>
      <c r="AF280" s="54">
        <f>(Q280-MAX(Q$2:Q279))/MAX(Q$2:Q279)</f>
        <v>-7.8197354217427489E-2</v>
      </c>
      <c r="AG280" s="54">
        <f>(R280-MAX(R$2:R279))/MAX(R$2:R279)</f>
        <v>-0.23681612949622094</v>
      </c>
      <c r="AH280" s="54">
        <f>(S280-MAX(S$2:S279))/MAX(S$2:S279)</f>
        <v>-0.15572774368327655</v>
      </c>
      <c r="AI280" s="54">
        <f>(T280-MAX(T$2:T279))/MAX(T$2:T279)</f>
        <v>-0.16737838200869004</v>
      </c>
      <c r="AJ280" s="54">
        <f>(U280-MAX(U$2:U279))/MAX(U$2:U279)</f>
        <v>-0.20373780936933855</v>
      </c>
      <c r="AK280" s="54">
        <f t="shared" si="130"/>
        <v>1.0640199623827249</v>
      </c>
      <c r="AL280" s="71">
        <f t="shared" si="120"/>
        <v>1904.12499999997</v>
      </c>
      <c r="AM280" s="49">
        <f t="shared" si="121"/>
        <v>1.0640199623827249</v>
      </c>
      <c r="AN280" s="49">
        <f t="shared" si="122"/>
        <v>2.0077215599293581</v>
      </c>
      <c r="AO280" s="49">
        <f t="shared" si="123"/>
        <v>1.6097528071610707</v>
      </c>
      <c r="AP280" s="49">
        <f t="shared" si="124"/>
        <v>1.6712701738878148</v>
      </c>
      <c r="AQ280" s="49">
        <f t="shared" si="125"/>
        <v>1.8577229778824191</v>
      </c>
      <c r="AS280" s="49">
        <f t="shared" si="131"/>
        <v>-0.14999858204693894</v>
      </c>
      <c r="AT280" s="49">
        <f t="shared" si="126"/>
        <v>0.18645280399460429</v>
      </c>
      <c r="AU280" s="54">
        <f>(AM280-MAX(AM$3:AM280))/MAX(AM$3:AM280)</f>
        <v>-0.61256053035331459</v>
      </c>
      <c r="AV280" s="54">
        <f>(AN280-MAX(AN$3:AN280))/MAX(AN$3:AN280)</f>
        <v>-0.58327423138818102</v>
      </c>
      <c r="AW280" s="54">
        <f>(AO280-MAX(AO$3:AO280))/MAX(AO$3:AO280)</f>
        <v>-0.58837997158147826</v>
      </c>
      <c r="AX280" s="54">
        <f>(AP280-MAX(AP$3:AP280))/MAX(AP$3:AP280)</f>
        <v>-0.58716469601496757</v>
      </c>
      <c r="AY280" s="54">
        <f>(AQ280-MAX(AQ$3:AQ280))/MAX(AQ$3:AQ280)</f>
        <v>-0.58380654490488071</v>
      </c>
    </row>
    <row r="281" spans="1:51">
      <c r="A281" s="49">
        <f>Data!F407</f>
        <v>1904.2083333333032</v>
      </c>
      <c r="B281" s="53">
        <f t="shared" si="117"/>
        <v>0.41200000000000003</v>
      </c>
      <c r="C281" s="50">
        <f>1/Data!N407</f>
        <v>6.6304510650377152E-2</v>
      </c>
      <c r="D281" s="50">
        <f>Data!H407/100</f>
        <v>3.4133333333333335E-2</v>
      </c>
      <c r="E281">
        <f>Data!K408/Data!K407</f>
        <v>1.0408516095689659</v>
      </c>
      <c r="F281">
        <f>Data!T408/Data!T407</f>
        <v>1.0138073210203298</v>
      </c>
      <c r="G281" s="49">
        <f>Data!E410</f>
        <v>8.0873811569999994</v>
      </c>
      <c r="H281" s="52">
        <v>0</v>
      </c>
      <c r="I281" s="52">
        <v>1</v>
      </c>
      <c r="J281" s="52">
        <v>0.6</v>
      </c>
      <c r="K281" s="54">
        <f t="shared" si="127"/>
        <v>0.66261227030770231</v>
      </c>
      <c r="L281" s="54">
        <f t="shared" si="140"/>
        <v>0.85</v>
      </c>
      <c r="M281" s="53">
        <f t="shared" si="141"/>
        <v>0.85</v>
      </c>
      <c r="N281" s="54" cm="1">
        <f t="array" ref="N281">stock_min(C281,O281)</f>
        <v>0.85</v>
      </c>
      <c r="O281" s="54" cm="1">
        <f t="array" ref="O281">stock_max(C281,D281)</f>
        <v>0.85</v>
      </c>
      <c r="P281" s="49">
        <f t="shared" si="118"/>
        <v>1904.2083333333032</v>
      </c>
      <c r="Q281" s="49">
        <f t="shared" si="132"/>
        <v>0.48206919352802996</v>
      </c>
      <c r="R281" s="49">
        <f t="shared" si="133"/>
        <v>0.5563857566759508</v>
      </c>
      <c r="S281" s="59">
        <f t="shared" si="114"/>
        <v>0.51870741419563815</v>
      </c>
      <c r="T281" s="59">
        <f t="shared" si="115"/>
        <v>0.52400702006653044</v>
      </c>
      <c r="U281" s="59">
        <f t="shared" si="116"/>
        <v>0.48085304290451875</v>
      </c>
      <c r="V281" s="59"/>
      <c r="W281" s="49">
        <f t="shared" si="134"/>
        <v>0.20748296567825528</v>
      </c>
      <c r="X281" s="49">
        <f t="shared" si="135"/>
        <v>0.3112244485173829</v>
      </c>
      <c r="Y281" s="49">
        <f t="shared" si="136"/>
        <v>0.17679353884307297</v>
      </c>
      <c r="Z281" s="49">
        <f t="shared" si="137"/>
        <v>0.34721348122345747</v>
      </c>
      <c r="AA281" s="49">
        <f t="shared" si="138"/>
        <v>7.212795643567782E-2</v>
      </c>
      <c r="AB281" s="49">
        <f t="shared" si="139"/>
        <v>0.40872508646884093</v>
      </c>
      <c r="AC281" s="80">
        <f t="shared" si="119"/>
        <v>0.85</v>
      </c>
      <c r="AD281" s="80">
        <f t="shared" si="128"/>
        <v>0.85</v>
      </c>
      <c r="AE281" s="80">
        <f t="shared" si="129"/>
        <v>0.85</v>
      </c>
      <c r="AF281" s="54">
        <f>(Q281-MAX(Q$2:Q280))/MAX(Q$2:Q280)</f>
        <v>-6.5469729169718133E-2</v>
      </c>
      <c r="AG281" s="54">
        <f>(R281-MAX(R$2:R280))/MAX(R$2:R280)</f>
        <v>-0.20563883998906823</v>
      </c>
      <c r="AH281" s="54">
        <f>(S281-MAX(S$2:S280))/MAX(S$2:S280)</f>
        <v>-0.13037096010369081</v>
      </c>
      <c r="AI281" s="54">
        <f>(T281-MAX(T$2:T280))/MAX(T$2:T280)</f>
        <v>-0.14096163069725773</v>
      </c>
      <c r="AJ281" s="54">
        <f>(U281-MAX(U$2:U280))/MAX(U$2:U280)</f>
        <v>-0.17443936890973294</v>
      </c>
      <c r="AK281" s="54">
        <f t="shared" si="130"/>
        <v>1.0606826647772365</v>
      </c>
      <c r="AL281" s="71">
        <f t="shared" si="120"/>
        <v>1904.2083333333032</v>
      </c>
      <c r="AM281" s="49">
        <f t="shared" si="121"/>
        <v>1.0606826647772365</v>
      </c>
      <c r="AN281" s="49">
        <f t="shared" si="122"/>
        <v>1.9056392578063208</v>
      </c>
      <c r="AO281" s="49">
        <f t="shared" si="123"/>
        <v>1.558140690550772</v>
      </c>
      <c r="AP281" s="49">
        <f t="shared" si="124"/>
        <v>1.6127285711266808</v>
      </c>
      <c r="AQ281" s="49">
        <f t="shared" si="125"/>
        <v>1.7762669064712595</v>
      </c>
      <c r="AS281" s="49">
        <f t="shared" si="131"/>
        <v>-0.12937235133506131</v>
      </c>
      <c r="AT281" s="49">
        <f t="shared" si="126"/>
        <v>0.16353833534457873</v>
      </c>
      <c r="AU281" s="54">
        <f>(AM281-MAX(AM$3:AM281))/MAX(AM$3:AM281)</f>
        <v>-0.61377573388335749</v>
      </c>
      <c r="AV281" s="54">
        <f>(AN281-MAX(AN$3:AN281))/MAX(AN$3:AN281)</f>
        <v>-0.60446259070200115</v>
      </c>
      <c r="AW281" s="54">
        <f>(AO281-MAX(AO$3:AO281))/MAX(AO$3:AO281)</f>
        <v>-0.60157738972627883</v>
      </c>
      <c r="AX281" s="54">
        <f>(AP281-MAX(AP$3:AP281))/MAX(AP$3:AP281)</f>
        <v>-0.60162557777380532</v>
      </c>
      <c r="AY281" s="54">
        <f>(AQ281-MAX(AQ$3:AQ281))/MAX(AQ$3:AQ281)</f>
        <v>-0.60205548955524457</v>
      </c>
    </row>
    <row r="282" spans="1:51">
      <c r="A282" s="49">
        <f>Data!F408</f>
        <v>1904.2916666666365</v>
      </c>
      <c r="B282" s="53">
        <f t="shared" si="117"/>
        <v>0.44499999999999995</v>
      </c>
      <c r="C282" s="50">
        <f>1/Data!N408</f>
        <v>6.4244682351925653E-2</v>
      </c>
      <c r="D282" s="50">
        <f>Data!H408/100</f>
        <v>3.4200000000000001E-2</v>
      </c>
      <c r="E282">
        <f>Data!K409/Data!K408</f>
        <v>1.0062312113707155</v>
      </c>
      <c r="F282">
        <f>Data!T409/Data!T408</f>
        <v>1.0258743228106608</v>
      </c>
      <c r="G282" s="49">
        <f>Data!E411</f>
        <v>8.0873811569999994</v>
      </c>
      <c r="H282" s="52">
        <v>0</v>
      </c>
      <c r="I282" s="52">
        <v>1</v>
      </c>
      <c r="J282" s="52">
        <v>0.6</v>
      </c>
      <c r="K282" s="54">
        <f t="shared" si="127"/>
        <v>0.66261227030770231</v>
      </c>
      <c r="L282" s="54">
        <f t="shared" si="140"/>
        <v>0.85</v>
      </c>
      <c r="M282" s="53">
        <f t="shared" si="141"/>
        <v>0.85</v>
      </c>
      <c r="N282" s="54" cm="1">
        <f t="array" ref="N282">stock_min(C282,O282)</f>
        <v>0.85</v>
      </c>
      <c r="O282" s="54" cm="1">
        <f t="array" ref="O282">stock_max(C282,D282)</f>
        <v>0.85</v>
      </c>
      <c r="P282" s="49">
        <f t="shared" si="118"/>
        <v>1904.2916666666365</v>
      </c>
      <c r="Q282" s="49">
        <f t="shared" si="132"/>
        <v>0.49454240745844913</v>
      </c>
      <c r="R282" s="49">
        <f t="shared" si="133"/>
        <v>0.55985271392945413</v>
      </c>
      <c r="S282" s="59">
        <f t="shared" si="114"/>
        <v>0.52601520074975683</v>
      </c>
      <c r="T282" s="59">
        <f t="shared" si="115"/>
        <v>0.53074499375366058</v>
      </c>
      <c r="U282" s="59">
        <f t="shared" si="116"/>
        <v>0.48526615733931006</v>
      </c>
      <c r="V282" s="59"/>
      <c r="W282" s="49">
        <f t="shared" si="134"/>
        <v>0.21040608029990274</v>
      </c>
      <c r="X282" s="49">
        <f t="shared" si="135"/>
        <v>0.31560912044985406</v>
      </c>
      <c r="Y282" s="49">
        <f t="shared" si="136"/>
        <v>0.17906684848810026</v>
      </c>
      <c r="Z282" s="49">
        <f t="shared" si="137"/>
        <v>0.35167814526556029</v>
      </c>
      <c r="AA282" s="49">
        <f t="shared" si="138"/>
        <v>7.2789923600896519E-2</v>
      </c>
      <c r="AB282" s="49">
        <f t="shared" si="139"/>
        <v>0.41247623373841352</v>
      </c>
      <c r="AC282" s="80">
        <f t="shared" si="119"/>
        <v>0.85</v>
      </c>
      <c r="AD282" s="80">
        <f t="shared" si="128"/>
        <v>0.85</v>
      </c>
      <c r="AE282" s="80">
        <f t="shared" si="129"/>
        <v>0.85</v>
      </c>
      <c r="AF282" s="54">
        <f>(Q282-MAX(Q$2:Q281))/MAX(Q$2:Q281)</f>
        <v>-4.1289391265921141E-2</v>
      </c>
      <c r="AG282" s="54">
        <f>(R282-MAX(R$2:R281))/MAX(R$2:R281)</f>
        <v>-0.20068900769635337</v>
      </c>
      <c r="AH282" s="54">
        <f>(S282-MAX(S$2:S281))/MAX(S$2:S281)</f>
        <v>-0.11811922968514607</v>
      </c>
      <c r="AI282" s="54">
        <f>(T282-MAX(T$2:T281))/MAX(T$2:T281)</f>
        <v>-0.12991563759613065</v>
      </c>
      <c r="AJ282" s="54">
        <f>(U282-MAX(U$2:U281))/MAX(U$2:U281)</f>
        <v>-0.16686263919652755</v>
      </c>
      <c r="AK282" s="54">
        <f t="shared" si="130"/>
        <v>1.0387946255083267</v>
      </c>
      <c r="AL282" s="71">
        <f t="shared" si="120"/>
        <v>1904.2916666666365</v>
      </c>
      <c r="AM282" s="49">
        <f t="shared" si="121"/>
        <v>1.0387946255083267</v>
      </c>
      <c r="AN282" s="49">
        <f t="shared" si="122"/>
        <v>1.897148854446153</v>
      </c>
      <c r="AO282" s="49">
        <f t="shared" si="123"/>
        <v>1.5409967996856608</v>
      </c>
      <c r="AP282" s="49">
        <f t="shared" si="124"/>
        <v>1.5966260764587448</v>
      </c>
      <c r="AQ282" s="49">
        <f t="shared" si="125"/>
        <v>1.7639704787465311</v>
      </c>
      <c r="AS282" s="49">
        <f t="shared" si="131"/>
        <v>-0.13317837569962188</v>
      </c>
      <c r="AT282" s="49">
        <f t="shared" si="126"/>
        <v>0.16734440228778635</v>
      </c>
      <c r="AU282" s="54">
        <f>(AM282-MAX(AM$3:AM282))/MAX(AM$3:AM282)</f>
        <v>-0.62174578202696729</v>
      </c>
      <c r="AV282" s="54">
        <f>(AN282-MAX(AN$3:AN282))/MAX(AN$3:AN282)</f>
        <v>-0.60622487185527762</v>
      </c>
      <c r="AW282" s="54">
        <f>(AO282-MAX(AO$3:AO282))/MAX(AO$3:AO282)</f>
        <v>-0.60596114903001086</v>
      </c>
      <c r="AX282" s="54">
        <f>(AP282-MAX(AP$3:AP282))/MAX(AP$3:AP282)</f>
        <v>-0.6056031981400507</v>
      </c>
      <c r="AY282" s="54">
        <f>(AQ282-MAX(AQ$3:AQ282))/MAX(AQ$3:AQ282)</f>
        <v>-0.60481030973081018</v>
      </c>
    </row>
    <row r="283" spans="1:51">
      <c r="A283" s="49">
        <f>Data!F409</f>
        <v>1904.3749999999698</v>
      </c>
      <c r="B283" s="53">
        <f t="shared" si="117"/>
        <v>0.44299999999999995</v>
      </c>
      <c r="C283" s="50">
        <f>1/Data!N409</f>
        <v>6.4408832658969739E-2</v>
      </c>
      <c r="D283" s="50">
        <f>Data!H409/100</f>
        <v>3.4266666666666667E-2</v>
      </c>
      <c r="E283">
        <f>Data!K410/Data!K409</f>
        <v>1.0057692307692307</v>
      </c>
      <c r="F283">
        <f>Data!T410/Data!T409</f>
        <v>1.0022959055113485</v>
      </c>
      <c r="G283" s="49">
        <f>Data!E412</f>
        <v>8.18251405</v>
      </c>
      <c r="H283" s="52">
        <v>0</v>
      </c>
      <c r="I283" s="52">
        <v>1</v>
      </c>
      <c r="J283" s="52">
        <v>0.6</v>
      </c>
      <c r="K283" s="54">
        <f t="shared" si="127"/>
        <v>0.66261227030770231</v>
      </c>
      <c r="L283" s="54">
        <f t="shared" si="140"/>
        <v>0.85</v>
      </c>
      <c r="M283" s="53">
        <f t="shared" si="141"/>
        <v>0.85</v>
      </c>
      <c r="N283" s="54" cm="1">
        <f t="array" ref="N283">stock_min(C283,O283)</f>
        <v>0.85</v>
      </c>
      <c r="O283" s="54" cm="1">
        <f t="array" ref="O283">stock_max(C283,D283)</f>
        <v>0.85</v>
      </c>
      <c r="P283" s="49">
        <f t="shared" si="118"/>
        <v>1904.3749999999698</v>
      </c>
      <c r="Q283" s="49">
        <f t="shared" si="132"/>
        <v>0.49567783009732852</v>
      </c>
      <c r="R283" s="49">
        <f t="shared" si="133"/>
        <v>0.56308263343289322</v>
      </c>
      <c r="S283" s="59">
        <f t="shared" si="114"/>
        <v>0.52831909507788777</v>
      </c>
      <c r="T283" s="59">
        <f t="shared" si="115"/>
        <v>0.53318502669453627</v>
      </c>
      <c r="U283" s="59">
        <f t="shared" si="116"/>
        <v>0.48781294670533604</v>
      </c>
      <c r="V283" s="59"/>
      <c r="W283" s="49">
        <f t="shared" si="134"/>
        <v>0.21132763803115512</v>
      </c>
      <c r="X283" s="49">
        <f t="shared" si="135"/>
        <v>0.31699145704673265</v>
      </c>
      <c r="Y283" s="49">
        <f t="shared" si="136"/>
        <v>0.17989008566239673</v>
      </c>
      <c r="Z283" s="49">
        <f t="shared" si="137"/>
        <v>0.35329494103213954</v>
      </c>
      <c r="AA283" s="49">
        <f t="shared" si="138"/>
        <v>7.3171942005800419E-2</v>
      </c>
      <c r="AB283" s="49">
        <f t="shared" si="139"/>
        <v>0.41464100469953563</v>
      </c>
      <c r="AC283" s="80">
        <f t="shared" si="119"/>
        <v>0.85</v>
      </c>
      <c r="AD283" s="80">
        <f t="shared" si="128"/>
        <v>0.85</v>
      </c>
      <c r="AE283" s="80">
        <f t="shared" si="129"/>
        <v>0.85</v>
      </c>
      <c r="AF283" s="54">
        <f>(Q283-MAX(Q$2:Q282))/MAX(Q$2:Q282)</f>
        <v>-3.908828229554033E-2</v>
      </c>
      <c r="AG283" s="54">
        <f>(R283-MAX(R$2:R282))/MAX(R$2:R282)</f>
        <v>-0.19607759812537087</v>
      </c>
      <c r="AH283" s="54">
        <f>(S283-MAX(S$2:S282))/MAX(S$2:S282)</f>
        <v>-0.11425667951184279</v>
      </c>
      <c r="AI283" s="54">
        <f>(T283-MAX(T$2:T282))/MAX(T$2:T282)</f>
        <v>-0.12591553485264315</v>
      </c>
      <c r="AJ283" s="54">
        <f>(U283-MAX(U$2:U282))/MAX(U$2:U282)</f>
        <v>-0.16249014105536913</v>
      </c>
      <c r="AK283" s="54">
        <f t="shared" si="130"/>
        <v>1.0412777165667888</v>
      </c>
      <c r="AL283" s="71">
        <f t="shared" si="120"/>
        <v>1904.3749999999698</v>
      </c>
      <c r="AM283" s="49">
        <f t="shared" si="121"/>
        <v>1.0412777165667888</v>
      </c>
      <c r="AN283" s="49">
        <f t="shared" si="122"/>
        <v>1.931919988082242</v>
      </c>
      <c r="AO283" s="49">
        <f t="shared" si="123"/>
        <v>1.5594367231310384</v>
      </c>
      <c r="AP283" s="49">
        <f t="shared" si="124"/>
        <v>1.6173234917563923</v>
      </c>
      <c r="AQ283" s="49">
        <f t="shared" si="125"/>
        <v>1.792096035026044</v>
      </c>
      <c r="AS283" s="49">
        <f t="shared" si="131"/>
        <v>-0.13982395305619799</v>
      </c>
      <c r="AT283" s="49">
        <f t="shared" si="126"/>
        <v>0.17477254326965164</v>
      </c>
      <c r="AU283" s="54">
        <f>(AM283-MAX(AM$3:AM283))/MAX(AM$3:AM283)</f>
        <v>-0.62084161902553203</v>
      </c>
      <c r="AV283" s="54">
        <f>(AN283-MAX(AN$3:AN283))/MAX(AN$3:AN283)</f>
        <v>-0.59900772198788599</v>
      </c>
      <c r="AW283" s="54">
        <f>(AO283-MAX(AO$3:AO283))/MAX(AO$3:AO283)</f>
        <v>-0.60124598917512129</v>
      </c>
      <c r="AX283" s="54">
        <f>(AP283-MAX(AP$3:AP283))/MAX(AP$3:AP283)</f>
        <v>-0.60049054557817816</v>
      </c>
      <c r="AY283" s="54">
        <f>(AQ283-MAX(AQ$3:AQ283))/MAX(AQ$3:AQ283)</f>
        <v>-0.59850922362496572</v>
      </c>
    </row>
    <row r="284" spans="1:51">
      <c r="A284" s="49">
        <f>Data!F410</f>
        <v>1904.458333333303</v>
      </c>
      <c r="B284" s="53">
        <f t="shared" si="117"/>
        <v>0.43899999999999995</v>
      </c>
      <c r="C284" s="50">
        <f>1/Data!N410</f>
        <v>6.4622720504753123E-2</v>
      </c>
      <c r="D284" s="50">
        <f>Data!H410/100</f>
        <v>3.4333333333333334E-2</v>
      </c>
      <c r="E284">
        <f>Data!K411/Data!K410</f>
        <v>1.0456566820276498</v>
      </c>
      <c r="F284">
        <f>Data!T411/Data!T410</f>
        <v>1.0023016366146833</v>
      </c>
      <c r="G284" s="49">
        <f>Data!E413</f>
        <v>8.2776793390000005</v>
      </c>
      <c r="H284" s="52">
        <v>0</v>
      </c>
      <c r="I284" s="52">
        <v>1</v>
      </c>
      <c r="J284" s="52">
        <v>0.6</v>
      </c>
      <c r="K284" s="54">
        <f t="shared" si="127"/>
        <v>0.66261227030770231</v>
      </c>
      <c r="L284" s="54">
        <f t="shared" si="140"/>
        <v>0.85</v>
      </c>
      <c r="M284" s="53">
        <f t="shared" si="141"/>
        <v>0.85</v>
      </c>
      <c r="N284" s="54" cm="1">
        <f t="array" ref="N284">stock_min(C284,O284)</f>
        <v>0.85</v>
      </c>
      <c r="O284" s="54" cm="1">
        <f t="array" ref="O284">stock_max(C284,D284)</f>
        <v>0.85</v>
      </c>
      <c r="P284" s="49">
        <f t="shared" si="118"/>
        <v>1904.458333333303</v>
      </c>
      <c r="Q284" s="49">
        <f t="shared" si="132"/>
        <v>0.49681870034016729</v>
      </c>
      <c r="R284" s="49">
        <f t="shared" si="133"/>
        <v>0.58879111818283059</v>
      </c>
      <c r="S284" s="59">
        <f t="shared" si="114"/>
        <v>0.54327827266713891</v>
      </c>
      <c r="T284" s="59">
        <f t="shared" si="115"/>
        <v>0.54972934308699706</v>
      </c>
      <c r="U284" s="59">
        <f t="shared" si="116"/>
        <v>0.50691249443341602</v>
      </c>
      <c r="V284" s="59"/>
      <c r="W284" s="49">
        <f t="shared" si="134"/>
        <v>0.21731130906685558</v>
      </c>
      <c r="X284" s="49">
        <f t="shared" si="135"/>
        <v>0.32596696360028332</v>
      </c>
      <c r="Y284" s="49">
        <f t="shared" si="136"/>
        <v>0.18547193500936013</v>
      </c>
      <c r="Z284" s="49">
        <f t="shared" si="137"/>
        <v>0.3642574080776369</v>
      </c>
      <c r="AA284" s="49">
        <f t="shared" si="138"/>
        <v>7.6036874165012411E-2</v>
      </c>
      <c r="AB284" s="49">
        <f t="shared" si="139"/>
        <v>0.43087562026840359</v>
      </c>
      <c r="AC284" s="80">
        <f t="shared" si="119"/>
        <v>0.85</v>
      </c>
      <c r="AD284" s="80">
        <f t="shared" si="128"/>
        <v>0.85</v>
      </c>
      <c r="AE284" s="80">
        <f t="shared" si="129"/>
        <v>0.85</v>
      </c>
      <c r="AF284" s="54">
        <f>(Q284-MAX(Q$2:Q283))/MAX(Q$2:Q283)</f>
        <v>-3.6876612702593549E-2</v>
      </c>
      <c r="AG284" s="54">
        <f>(R284-MAX(R$2:R283))/MAX(R$2:R283)</f>
        <v>-0.15937316864807635</v>
      </c>
      <c r="AH284" s="54">
        <f>(S284-MAX(S$2:S283))/MAX(S$2:S283)</f>
        <v>-8.917715512379859E-2</v>
      </c>
      <c r="AI284" s="54">
        <f>(T284-MAX(T$2:T283))/MAX(T$2:T283)</f>
        <v>-9.8793374212116439E-2</v>
      </c>
      <c r="AJ284" s="54">
        <f>(U284-MAX(U$2:U283))/MAX(U$2:U283)</f>
        <v>-0.129698761425765</v>
      </c>
      <c r="AK284" s="54">
        <f t="shared" si="130"/>
        <v>1.0376436608406938</v>
      </c>
      <c r="AL284" s="71">
        <f t="shared" si="120"/>
        <v>1904.458333333303</v>
      </c>
      <c r="AM284" s="49">
        <f t="shared" si="121"/>
        <v>1.0376436608406938</v>
      </c>
      <c r="AN284" s="49">
        <f t="shared" si="122"/>
        <v>1.9315032680964845</v>
      </c>
      <c r="AO284" s="49">
        <f t="shared" si="123"/>
        <v>1.5571095935682833</v>
      </c>
      <c r="AP284" s="49">
        <f t="shared" si="124"/>
        <v>1.615237744950639</v>
      </c>
      <c r="AQ284" s="49">
        <f t="shared" si="125"/>
        <v>1.7908605119676315</v>
      </c>
      <c r="AS284" s="49">
        <f t="shared" si="131"/>
        <v>-0.14064275612885302</v>
      </c>
      <c r="AT284" s="49">
        <f t="shared" si="126"/>
        <v>0.17562276701699253</v>
      </c>
      <c r="AU284" s="54">
        <f>(AM284-MAX(AM$3:AM284))/MAX(AM$3:AM284)</f>
        <v>-0.62216488049896512</v>
      </c>
      <c r="AV284" s="54">
        <f>(AN284-MAX(AN$3:AN284))/MAX(AN$3:AN284)</f>
        <v>-0.59909421702774934</v>
      </c>
      <c r="AW284" s="54">
        <f>(AO284-MAX(AO$3:AO284))/MAX(AO$3:AO284)</f>
        <v>-0.60184104521881554</v>
      </c>
      <c r="AX284" s="54">
        <f>(AP284-MAX(AP$3:AP284))/MAX(AP$3:AP284)</f>
        <v>-0.6010057644398813</v>
      </c>
      <c r="AY284" s="54">
        <f>(AQ284-MAX(AQ$3:AQ284))/MAX(AQ$3:AQ284)</f>
        <v>-0.59878602302759609</v>
      </c>
    </row>
    <row r="285" spans="1:51">
      <c r="A285" s="49">
        <f>Data!F411</f>
        <v>1904.5416666666363</v>
      </c>
      <c r="B285" s="53">
        <f t="shared" si="117"/>
        <v>0.47399999999999998</v>
      </c>
      <c r="C285" s="50">
        <f>1/Data!N411</f>
        <v>6.2358128905470676E-2</v>
      </c>
      <c r="D285" s="50">
        <f>Data!H411/100</f>
        <v>3.44E-2</v>
      </c>
      <c r="E285">
        <f>Data!K412/Data!K411</f>
        <v>1.0258300318664313</v>
      </c>
      <c r="F285">
        <f>Data!T412/Data!T411</f>
        <v>0.99065417658389798</v>
      </c>
      <c r="G285" s="49">
        <f>Data!E414</f>
        <v>8.2776793390000005</v>
      </c>
      <c r="H285" s="52">
        <v>0</v>
      </c>
      <c r="I285" s="52">
        <v>1</v>
      </c>
      <c r="J285" s="52">
        <v>0.6</v>
      </c>
      <c r="K285" s="54">
        <f t="shared" si="127"/>
        <v>0.66261227030770231</v>
      </c>
      <c r="L285" s="54">
        <f t="shared" si="140"/>
        <v>0.85</v>
      </c>
      <c r="M285" s="53">
        <f t="shared" si="141"/>
        <v>0.85</v>
      </c>
      <c r="N285" s="54" cm="1">
        <f t="array" ref="N285">stock_min(C285,O285)</f>
        <v>0.85</v>
      </c>
      <c r="O285" s="54" cm="1">
        <f t="array" ref="O285">stock_max(C285,D285)</f>
        <v>0.85</v>
      </c>
      <c r="P285" s="49">
        <f t="shared" si="118"/>
        <v>1904.5416666666363</v>
      </c>
      <c r="Q285" s="49">
        <f t="shared" si="132"/>
        <v>0.49217552049697078</v>
      </c>
      <c r="R285" s="49">
        <f t="shared" si="133"/>
        <v>0.60399961152816484</v>
      </c>
      <c r="S285" s="59">
        <f t="shared" si="114"/>
        <v>0.54966705660347726</v>
      </c>
      <c r="T285" s="59">
        <f t="shared" si="115"/>
        <v>0.55740473559198578</v>
      </c>
      <c r="U285" s="59">
        <f t="shared" si="116"/>
        <v>0.51733139823635865</v>
      </c>
      <c r="V285" s="59"/>
      <c r="W285" s="49">
        <f t="shared" si="134"/>
        <v>0.2198668226413909</v>
      </c>
      <c r="X285" s="49">
        <f t="shared" si="135"/>
        <v>0.32980023396208635</v>
      </c>
      <c r="Y285" s="49">
        <f t="shared" si="136"/>
        <v>0.18806151826111556</v>
      </c>
      <c r="Z285" s="49">
        <f t="shared" si="137"/>
        <v>0.36934321733087022</v>
      </c>
      <c r="AA285" s="49">
        <f t="shared" si="138"/>
        <v>7.7599709735453812E-2</v>
      </c>
      <c r="AB285" s="49">
        <f t="shared" si="139"/>
        <v>0.43973168850090483</v>
      </c>
      <c r="AC285" s="80">
        <f t="shared" si="119"/>
        <v>0.85</v>
      </c>
      <c r="AD285" s="80">
        <f t="shared" si="128"/>
        <v>0.85</v>
      </c>
      <c r="AE285" s="80">
        <f t="shared" si="129"/>
        <v>0.85</v>
      </c>
      <c r="AF285" s="54">
        <f>(Q285-MAX(Q$2:Q284))/MAX(Q$2:Q284)</f>
        <v>-4.5877793808193151E-2</v>
      </c>
      <c r="AG285" s="54">
        <f>(R285-MAX(R$2:R284))/MAX(R$2:R284)</f>
        <v>-0.13765975080647896</v>
      </c>
      <c r="AH285" s="54">
        <f>(S285-MAX(S$2:S284))/MAX(S$2:S284)</f>
        <v>-7.8466161047728952E-2</v>
      </c>
      <c r="AI285" s="54">
        <f>(T285-MAX(T$2:T284))/MAX(T$2:T284)</f>
        <v>-8.6210610224704845E-2</v>
      </c>
      <c r="AJ285" s="54">
        <f>(U285-MAX(U$2:U284))/MAX(U$2:U284)</f>
        <v>-0.11181089126304242</v>
      </c>
      <c r="AK285" s="54">
        <f t="shared" si="130"/>
        <v>1.0585103221816108</v>
      </c>
      <c r="AL285" s="71">
        <f t="shared" si="120"/>
        <v>1904.5416666666363</v>
      </c>
      <c r="AM285" s="49">
        <f t="shared" si="121"/>
        <v>1.0585103221816108</v>
      </c>
      <c r="AN285" s="49">
        <f t="shared" si="122"/>
        <v>1.9684594795421886</v>
      </c>
      <c r="AO285" s="49">
        <f t="shared" si="123"/>
        <v>1.587497761191657</v>
      </c>
      <c r="AP285" s="49">
        <f t="shared" si="124"/>
        <v>1.6466625218636752</v>
      </c>
      <c r="AQ285" s="49">
        <f t="shared" si="125"/>
        <v>1.8253803206228465</v>
      </c>
      <c r="AS285" s="49">
        <f t="shared" si="131"/>
        <v>-0.14307915891934209</v>
      </c>
      <c r="AT285" s="49">
        <f t="shared" si="126"/>
        <v>0.17871779875917126</v>
      </c>
      <c r="AU285" s="54">
        <f>(AM285-MAX(AM$3:AM285))/MAX(AM$3:AM285)</f>
        <v>-0.61456674466595163</v>
      </c>
      <c r="AV285" s="54">
        <f>(AN285-MAX(AN$3:AN285))/MAX(AN$3:AN285)</f>
        <v>-0.59142352905633877</v>
      </c>
      <c r="AW285" s="54">
        <f>(AO285-MAX(AO$3:AO285))/MAX(AO$3:AO285)</f>
        <v>-0.59407067304423322</v>
      </c>
      <c r="AX285" s="54">
        <f>(AP285-MAX(AP$3:AP285))/MAX(AP$3:AP285)</f>
        <v>-0.59324325091438967</v>
      </c>
      <c r="AY285" s="54">
        <f>(AQ285-MAX(AQ$3:AQ285))/MAX(AQ$3:AQ285)</f>
        <v>-0.59105240579591767</v>
      </c>
    </row>
    <row r="286" spans="1:51">
      <c r="A286" s="49">
        <f>Data!F412</f>
        <v>1904.6249999999695</v>
      </c>
      <c r="B286" s="53">
        <f t="shared" si="117"/>
        <v>0.49099999999999999</v>
      </c>
      <c r="C286" s="50">
        <f>1/Data!N412</f>
        <v>6.1332189199567864E-2</v>
      </c>
      <c r="D286" s="50">
        <f>Data!H412/100</f>
        <v>3.4466666666666666E-2</v>
      </c>
      <c r="E286">
        <f>Data!K413/Data!K412</f>
        <v>1.035977870404013</v>
      </c>
      <c r="F286">
        <f>Data!T413/Data!T412</f>
        <v>0.9907898912071168</v>
      </c>
      <c r="G286" s="49">
        <f>Data!E415</f>
        <v>8.4679289260000008</v>
      </c>
      <c r="H286" s="52">
        <v>0</v>
      </c>
      <c r="I286" s="52">
        <v>1</v>
      </c>
      <c r="J286" s="52">
        <v>0.6</v>
      </c>
      <c r="K286" s="54">
        <f t="shared" si="127"/>
        <v>0.66261227030770231</v>
      </c>
      <c r="L286" s="54">
        <f t="shared" si="140"/>
        <v>0.85</v>
      </c>
      <c r="M286" s="53">
        <f t="shared" si="141"/>
        <v>0.85</v>
      </c>
      <c r="N286" s="54" cm="1">
        <f t="array" ref="N286">stock_min(C286,O286)</f>
        <v>0.85</v>
      </c>
      <c r="O286" s="54" cm="1">
        <f t="array" ref="O286">stock_max(C286,D286)</f>
        <v>0.85</v>
      </c>
      <c r="P286" s="49">
        <f t="shared" si="118"/>
        <v>1904.6249999999695</v>
      </c>
      <c r="Q286" s="49">
        <f t="shared" si="132"/>
        <v>0.48764253040799976</v>
      </c>
      <c r="R286" s="49">
        <f t="shared" si="133"/>
        <v>0.62573023127579941</v>
      </c>
      <c r="S286" s="59">
        <f t="shared" si="114"/>
        <v>0.5595075693237056</v>
      </c>
      <c r="T286" s="59">
        <f t="shared" si="115"/>
        <v>0.5689608509567774</v>
      </c>
      <c r="U286" s="59">
        <f t="shared" si="116"/>
        <v>0.53243730616882234</v>
      </c>
      <c r="V286" s="59"/>
      <c r="W286" s="49">
        <f t="shared" si="134"/>
        <v>0.22380302772948224</v>
      </c>
      <c r="X286" s="49">
        <f t="shared" si="135"/>
        <v>0.33570454159422336</v>
      </c>
      <c r="Y286" s="49">
        <f t="shared" si="136"/>
        <v>0.19196040978810489</v>
      </c>
      <c r="Z286" s="49">
        <f t="shared" si="137"/>
        <v>0.37700044116867254</v>
      </c>
      <c r="AA286" s="49">
        <f t="shared" si="138"/>
        <v>7.9865595925323357E-2</v>
      </c>
      <c r="AB286" s="49">
        <f t="shared" si="139"/>
        <v>0.45257171024349896</v>
      </c>
      <c r="AC286" s="80">
        <f t="shared" si="119"/>
        <v>0.85</v>
      </c>
      <c r="AD286" s="80">
        <f t="shared" si="128"/>
        <v>0.85</v>
      </c>
      <c r="AE286" s="80">
        <f t="shared" si="129"/>
        <v>0.85</v>
      </c>
      <c r="AF286" s="54">
        <f>(Q286-MAX(Q$2:Q285))/MAX(Q$2:Q285)</f>
        <v>-5.466536312892542E-2</v>
      </c>
      <c r="AG286" s="54">
        <f>(R286-MAX(R$2:R285))/MAX(R$2:R285)</f>
        <v>-0.1066345850768301</v>
      </c>
      <c r="AH286" s="54">
        <f>(S286-MAX(S$2:S285))/MAX(S$2:S285)</f>
        <v>-6.1968236794515998E-2</v>
      </c>
      <c r="AI286" s="54">
        <f>(T286-MAX(T$2:T285))/MAX(T$2:T285)</f>
        <v>-6.7265927962271502E-2</v>
      </c>
      <c r="AJ286" s="54">
        <f>(U286-MAX(U$2:U285))/MAX(U$2:U285)</f>
        <v>-8.5876059259925641E-2</v>
      </c>
      <c r="AK286" s="54">
        <f t="shared" si="130"/>
        <v>1.0670445276128879</v>
      </c>
      <c r="AL286" s="71">
        <f t="shared" si="120"/>
        <v>1904.6249999999695</v>
      </c>
      <c r="AM286" s="49">
        <f t="shared" si="121"/>
        <v>1.0670445276128879</v>
      </c>
      <c r="AN286" s="49">
        <f t="shared" si="122"/>
        <v>1.8799694734891483</v>
      </c>
      <c r="AO286" s="49">
        <f t="shared" si="123"/>
        <v>1.5489021466241277</v>
      </c>
      <c r="AP286" s="49">
        <f t="shared" si="124"/>
        <v>1.6012285465863465</v>
      </c>
      <c r="AQ286" s="49">
        <f t="shared" si="125"/>
        <v>1.7572968041839045</v>
      </c>
      <c r="AS286" s="49">
        <f t="shared" si="131"/>
        <v>-0.12267266930524379</v>
      </c>
      <c r="AT286" s="49">
        <f t="shared" si="126"/>
        <v>0.15606825759755805</v>
      </c>
      <c r="AU286" s="54">
        <f>(AM286-MAX(AM$3:AM286))/MAX(AM$3:AM286)</f>
        <v>-0.61145920144021593</v>
      </c>
      <c r="AV286" s="54">
        <f>(AN286-MAX(AN$3:AN286))/MAX(AN$3:AN286)</f>
        <v>-0.60979065053518322</v>
      </c>
      <c r="AW286" s="54">
        <f>(AO286-MAX(AO$3:AO286))/MAX(AO$3:AO286)</f>
        <v>-0.60393972119525607</v>
      </c>
      <c r="AX286" s="54">
        <f>(AP286-MAX(AP$3:AP286))/MAX(AP$3:AP286)</f>
        <v>-0.60446630107583132</v>
      </c>
      <c r="AY286" s="54">
        <f>(AQ286-MAX(AQ$3:AQ286))/MAX(AQ$3:AQ286)</f>
        <v>-0.60630544097883188</v>
      </c>
    </row>
    <row r="287" spans="1:51">
      <c r="A287" s="49">
        <f>Data!F413</f>
        <v>1904.7083333333028</v>
      </c>
      <c r="B287" s="53">
        <f t="shared" si="117"/>
        <v>0.52100000000000002</v>
      </c>
      <c r="C287" s="50">
        <f>1/Data!N413</f>
        <v>5.9727879604336086E-2</v>
      </c>
      <c r="D287" s="50">
        <f>Data!H413/100</f>
        <v>3.4533333333333333E-2</v>
      </c>
      <c r="E287">
        <f>Data!K414/Data!K413</f>
        <v>1.0623485883424408</v>
      </c>
      <c r="F287">
        <f>Data!T414/Data!T413</f>
        <v>1.0023188294678009</v>
      </c>
      <c r="G287" s="49">
        <f>Data!E416</f>
        <v>8.4679289260000008</v>
      </c>
      <c r="H287" s="52">
        <v>0</v>
      </c>
      <c r="I287" s="52">
        <v>1</v>
      </c>
      <c r="J287" s="52">
        <v>0.6</v>
      </c>
      <c r="K287" s="54">
        <f t="shared" si="127"/>
        <v>0.66261227030770231</v>
      </c>
      <c r="L287" s="54">
        <f t="shared" si="140"/>
        <v>0.85</v>
      </c>
      <c r="M287" s="53">
        <f t="shared" si="141"/>
        <v>0.85</v>
      </c>
      <c r="N287" s="54" cm="1">
        <f t="array" ref="N287">stock_min(C287,O287)</f>
        <v>0.85</v>
      </c>
      <c r="O287" s="54" cm="1">
        <f t="array" ref="O287">stock_max(C287,D287)</f>
        <v>0.85</v>
      </c>
      <c r="P287" s="49">
        <f t="shared" si="118"/>
        <v>1904.7083333333028</v>
      </c>
      <c r="Q287" s="49">
        <f t="shared" si="132"/>
        <v>0.48877329027726285</v>
      </c>
      <c r="R287" s="49">
        <f t="shared" si="133"/>
        <v>0.66474362787903452</v>
      </c>
      <c r="S287" s="59">
        <f t="shared" si="114"/>
        <v>0.58095723464793381</v>
      </c>
      <c r="T287" s="59">
        <f t="shared" si="115"/>
        <v>0.59291141972298933</v>
      </c>
      <c r="U287" s="59">
        <f t="shared" si="116"/>
        <v>0.56083970812352379</v>
      </c>
      <c r="V287" s="59"/>
      <c r="W287" s="49">
        <f t="shared" si="134"/>
        <v>0.23238289385917354</v>
      </c>
      <c r="X287" s="49">
        <f t="shared" si="135"/>
        <v>0.34857434078876026</v>
      </c>
      <c r="Y287" s="49">
        <f t="shared" si="136"/>
        <v>0.20004103780897639</v>
      </c>
      <c r="Z287" s="49">
        <f t="shared" si="137"/>
        <v>0.39287038191401297</v>
      </c>
      <c r="AA287" s="49">
        <f t="shared" si="138"/>
        <v>8.4125956218528586E-2</v>
      </c>
      <c r="AB287" s="49">
        <f t="shared" si="139"/>
        <v>0.47671375190499521</v>
      </c>
      <c r="AC287" s="80">
        <f t="shared" si="119"/>
        <v>0.85</v>
      </c>
      <c r="AD287" s="80">
        <f t="shared" si="128"/>
        <v>0.85</v>
      </c>
      <c r="AE287" s="80">
        <f t="shared" si="129"/>
        <v>0.85</v>
      </c>
      <c r="AF287" s="54">
        <f>(Q287-MAX(Q$2:Q286))/MAX(Q$2:Q286)</f>
        <v>-5.247329331601587E-2</v>
      </c>
      <c r="AG287" s="54">
        <f>(R287-MAX(R$2:R286))/MAX(R$2:R286)</f>
        <v>-5.0934512582411537E-2</v>
      </c>
      <c r="AH287" s="54">
        <f>(S287-MAX(S$2:S286))/MAX(S$2:S286)</f>
        <v>-2.6007208763074788E-2</v>
      </c>
      <c r="AI287" s="54">
        <f>(T287-MAX(T$2:T286))/MAX(T$2:T286)</f>
        <v>-2.8002222040569038E-2</v>
      </c>
      <c r="AJ287" s="54">
        <f>(U287-MAX(U$2:U286))/MAX(U$2:U286)</f>
        <v>-3.7112917946377319E-2</v>
      </c>
      <c r="AK287" s="54">
        <f t="shared" si="130"/>
        <v>1.06329794454686</v>
      </c>
      <c r="AL287" s="71">
        <f t="shared" si="120"/>
        <v>1904.7083333333028</v>
      </c>
      <c r="AM287" s="49">
        <f t="shared" si="121"/>
        <v>1.06329794454686</v>
      </c>
      <c r="AN287" s="49">
        <f t="shared" si="122"/>
        <v>1.7451878611082912</v>
      </c>
      <c r="AO287" s="49">
        <f t="shared" si="123"/>
        <v>1.4786336881648956</v>
      </c>
      <c r="AP287" s="49">
        <f t="shared" si="124"/>
        <v>1.5218593630592669</v>
      </c>
      <c r="AQ287" s="49">
        <f t="shared" si="125"/>
        <v>1.648411905986974</v>
      </c>
      <c r="AS287" s="49">
        <f t="shared" si="131"/>
        <v>-9.6775955121317203E-2</v>
      </c>
      <c r="AT287" s="49">
        <f t="shared" si="126"/>
        <v>0.12655254292770701</v>
      </c>
      <c r="AU287" s="54">
        <f>(AM287-MAX(AM$3:AM287))/MAX(AM$3:AM287)</f>
        <v>-0.61282343726981314</v>
      </c>
      <c r="AV287" s="54">
        <f>(AN287-MAX(AN$3:AN287))/MAX(AN$3:AN287)</f>
        <v>-0.63776612887597928</v>
      </c>
      <c r="AW287" s="54">
        <f>(AO287-MAX(AO$3:AO287))/MAX(AO$3:AO287)</f>
        <v>-0.62190763821906581</v>
      </c>
      <c r="AX287" s="54">
        <f>(AP287-MAX(AP$3:AP287))/MAX(AP$3:AP287)</f>
        <v>-0.6240719887260946</v>
      </c>
      <c r="AY287" s="54">
        <f>(AQ287-MAX(AQ$3:AQ287))/MAX(AQ$3:AQ287)</f>
        <v>-0.63069938051007302</v>
      </c>
    </row>
    <row r="288" spans="1:51">
      <c r="A288" s="49">
        <f>Data!F414</f>
        <v>1904.791666666636</v>
      </c>
      <c r="B288" s="53">
        <f t="shared" si="117"/>
        <v>0.57699999999999996</v>
      </c>
      <c r="C288" s="50">
        <f>1/Data!N414</f>
        <v>5.6711212321297659E-2</v>
      </c>
      <c r="D288" s="50">
        <f>Data!H414/100</f>
        <v>3.4599999999999999E-2</v>
      </c>
      <c r="E288">
        <f>Data!K415/Data!K414</f>
        <v>1.0338020335150695</v>
      </c>
      <c r="F288">
        <f>Data!T415/Data!T414</f>
        <v>0.97980526005795188</v>
      </c>
      <c r="G288" s="49">
        <f>Data!E417</f>
        <v>8.4679289260000008</v>
      </c>
      <c r="H288" s="52">
        <v>0</v>
      </c>
      <c r="I288" s="52">
        <v>1</v>
      </c>
      <c r="J288" s="52">
        <v>0.6</v>
      </c>
      <c r="K288" s="54">
        <f t="shared" si="127"/>
        <v>0.66261227030770231</v>
      </c>
      <c r="L288" s="54">
        <f t="shared" si="140"/>
        <v>0.85</v>
      </c>
      <c r="M288" s="53">
        <f t="shared" si="141"/>
        <v>0.85</v>
      </c>
      <c r="N288" s="54" cm="1">
        <f t="array" ref="N288">stock_min(C288,O288)</f>
        <v>0.85</v>
      </c>
      <c r="O288" s="54" cm="1">
        <f t="array" ref="O288">stock_max(C288,D288)</f>
        <v>0.85</v>
      </c>
      <c r="P288" s="49">
        <f t="shared" si="118"/>
        <v>1904.791666666636</v>
      </c>
      <c r="Q288" s="49">
        <f t="shared" si="132"/>
        <v>0.47890264078949435</v>
      </c>
      <c r="R288" s="49">
        <f t="shared" si="133"/>
        <v>0.68721331426753052</v>
      </c>
      <c r="S288" s="59">
        <f t="shared" si="114"/>
        <v>0.58804684408930219</v>
      </c>
      <c r="T288" s="59">
        <f t="shared" si="115"/>
        <v>0.60215146080323534</v>
      </c>
      <c r="U288" s="59">
        <f t="shared" si="116"/>
        <v>0.57525470053430161</v>
      </c>
      <c r="V288" s="59"/>
      <c r="W288" s="49">
        <f t="shared" si="134"/>
        <v>0.23521873763572088</v>
      </c>
      <c r="X288" s="49">
        <f t="shared" si="135"/>
        <v>0.35282810645358131</v>
      </c>
      <c r="Y288" s="49">
        <f t="shared" si="136"/>
        <v>0.20315851429130416</v>
      </c>
      <c r="Z288" s="49">
        <f t="shared" si="137"/>
        <v>0.39899294651193118</v>
      </c>
      <c r="AA288" s="49">
        <f t="shared" si="138"/>
        <v>8.6288205080145258E-2</v>
      </c>
      <c r="AB288" s="49">
        <f t="shared" si="139"/>
        <v>0.48896649545415638</v>
      </c>
      <c r="AC288" s="80">
        <f t="shared" si="119"/>
        <v>0.85</v>
      </c>
      <c r="AD288" s="80">
        <f t="shared" si="128"/>
        <v>0.85</v>
      </c>
      <c r="AE288" s="80">
        <f t="shared" si="129"/>
        <v>0.85</v>
      </c>
      <c r="AF288" s="54">
        <f>(Q288-MAX(Q$2:Q287))/MAX(Q$2:Q287)</f>
        <v>-7.1608348745644201E-2</v>
      </c>
      <c r="AG288" s="54">
        <f>(R288-MAX(R$2:R287))/MAX(R$2:R287)</f>
        <v>-1.8854169168726457E-2</v>
      </c>
      <c r="AH288" s="54">
        <f>(S288-MAX(S$2:S287))/MAX(S$2:S287)</f>
        <v>-1.4121259029162461E-2</v>
      </c>
      <c r="AI288" s="54">
        <f>(T288-MAX(T$2:T287))/MAX(T$2:T287)</f>
        <v>-1.2854429133410865E-2</v>
      </c>
      <c r="AJ288" s="54">
        <f>(U288-MAX(U$2:U287))/MAX(U$2:U287)</f>
        <v>-1.2364295872738547E-2</v>
      </c>
      <c r="AK288" s="54">
        <f t="shared" si="130"/>
        <v>1.0902355040342837</v>
      </c>
      <c r="AL288" s="71">
        <f t="shared" si="120"/>
        <v>1904.791666666636</v>
      </c>
      <c r="AM288" s="49">
        <f t="shared" si="121"/>
        <v>1.0902355040342837</v>
      </c>
      <c r="AN288" s="49">
        <f t="shared" si="122"/>
        <v>1.7908724831027967</v>
      </c>
      <c r="AO288" s="49">
        <f t="shared" si="123"/>
        <v>1.5168576650117831</v>
      </c>
      <c r="AP288" s="49">
        <f t="shared" si="124"/>
        <v>1.5612799600971952</v>
      </c>
      <c r="AQ288" s="49">
        <f t="shared" si="125"/>
        <v>1.6913639423377265</v>
      </c>
      <c r="AS288" s="49">
        <f t="shared" si="131"/>
        <v>-9.9508540765070208E-2</v>
      </c>
      <c r="AT288" s="49">
        <f t="shared" si="126"/>
        <v>0.1300839822405313</v>
      </c>
      <c r="AU288" s="54">
        <f>(AM288-MAX(AM$3:AM288))/MAX(AM$3:AM288)</f>
        <v>-0.60301471738638912</v>
      </c>
      <c r="AV288" s="54">
        <f>(AN288-MAX(AN$3:AN288))/MAX(AN$3:AN288)</f>
        <v>-0.6282837586139044</v>
      </c>
      <c r="AW288" s="54">
        <f>(AO288-MAX(AO$3:AO288))/MAX(AO$3:AO288)</f>
        <v>-0.61213361927280741</v>
      </c>
      <c r="AX288" s="54">
        <f>(AP288-MAX(AP$3:AP288))/MAX(AP$3:AP288)</f>
        <v>-0.61433435658516644</v>
      </c>
      <c r="AY288" s="54">
        <f>(AQ288-MAX(AQ$3:AQ288))/MAX(AQ$3:AQ288)</f>
        <v>-0.621076656010768</v>
      </c>
    </row>
    <row r="289" spans="1:51">
      <c r="A289" s="49">
        <f>Data!F415</f>
        <v>1904.8749999999693</v>
      </c>
      <c r="B289" s="53">
        <f t="shared" si="117"/>
        <v>0.61</v>
      </c>
      <c r="C289" s="50">
        <f>1/Data!N415</f>
        <v>5.5321361105804073E-2</v>
      </c>
      <c r="D289" s="50">
        <f>Data!H415/100</f>
        <v>3.4666666666666665E-2</v>
      </c>
      <c r="E289">
        <f>Data!K416/Data!K415</f>
        <v>1.0129538963688292</v>
      </c>
      <c r="F289">
        <f>Data!T416/Data!T415</f>
        <v>1.0023302909895195</v>
      </c>
      <c r="G289" s="49">
        <f>Data!E418</f>
        <v>8.4679289260000008</v>
      </c>
      <c r="H289" s="52">
        <v>0</v>
      </c>
      <c r="I289" s="52">
        <v>1</v>
      </c>
      <c r="J289" s="52">
        <v>0.6</v>
      </c>
      <c r="K289" s="54">
        <f t="shared" si="127"/>
        <v>0.66261227030770231</v>
      </c>
      <c r="L289" s="54">
        <f t="shared" si="140"/>
        <v>0.85</v>
      </c>
      <c r="M289" s="53">
        <f t="shared" si="141"/>
        <v>0.85</v>
      </c>
      <c r="N289" s="54" cm="1">
        <f t="array" ref="N289">stock_min(C289,O289)</f>
        <v>0.85</v>
      </c>
      <c r="O289" s="54" cm="1">
        <f t="array" ref="O289">stock_max(C289,D289)</f>
        <v>0.85</v>
      </c>
      <c r="P289" s="49">
        <f t="shared" si="118"/>
        <v>1904.8749999999693</v>
      </c>
      <c r="Q289" s="49">
        <f t="shared" si="132"/>
        <v>0.48001862329818323</v>
      </c>
      <c r="R289" s="49">
        <f t="shared" si="133"/>
        <v>0.69611540432383168</v>
      </c>
      <c r="S289" s="59">
        <f t="shared" si="114"/>
        <v>0.59316547092119076</v>
      </c>
      <c r="T289" s="59">
        <f t="shared" si="115"/>
        <v>0.6077933925395419</v>
      </c>
      <c r="U289" s="59">
        <f t="shared" si="116"/>
        <v>0.58178979847104439</v>
      </c>
      <c r="V289" s="59"/>
      <c r="W289" s="49">
        <f t="shared" si="134"/>
        <v>0.23726618836847632</v>
      </c>
      <c r="X289" s="49">
        <f t="shared" si="135"/>
        <v>0.35589928255271447</v>
      </c>
      <c r="Y289" s="49">
        <f t="shared" si="136"/>
        <v>0.20506203283089555</v>
      </c>
      <c r="Z289" s="49">
        <f t="shared" si="137"/>
        <v>0.40273135970864637</v>
      </c>
      <c r="AA289" s="49">
        <f t="shared" si="138"/>
        <v>8.7268469770656679E-2</v>
      </c>
      <c r="AB289" s="49">
        <f t="shared" si="139"/>
        <v>0.49452132870038773</v>
      </c>
      <c r="AC289" s="80">
        <f t="shared" si="119"/>
        <v>0.85</v>
      </c>
      <c r="AD289" s="80">
        <f t="shared" si="128"/>
        <v>0.85</v>
      </c>
      <c r="AE289" s="80">
        <f t="shared" si="129"/>
        <v>0.85</v>
      </c>
      <c r="AF289" s="54">
        <f>(Q289-MAX(Q$2:Q288))/MAX(Q$2:Q288)</f>
        <v>-6.9444926045980987E-2</v>
      </c>
      <c r="AG289" s="54">
        <f>(R289-MAX(R$2:R288))/MAX(R$2:R288)</f>
        <v>-6.1445077534294339E-3</v>
      </c>
      <c r="AH289" s="54">
        <f>(S289-MAX(S$2:S288))/MAX(S$2:S288)</f>
        <v>-5.5397226647644184E-3</v>
      </c>
      <c r="AI289" s="54">
        <f>(T289-MAX(T$2:T288))/MAX(T$2:T288)</f>
        <v>-3.6052480101144159E-3</v>
      </c>
      <c r="AJ289" s="54">
        <f>(U289-MAX(U$2:U288))/MAX(U$2:U288)</f>
        <v>-1.1444031081930916E-3</v>
      </c>
      <c r="AK289" s="54">
        <f t="shared" si="130"/>
        <v>1.0864040583898908</v>
      </c>
      <c r="AL289" s="71">
        <f t="shared" si="120"/>
        <v>1904.8749999999693</v>
      </c>
      <c r="AM289" s="49">
        <f t="shared" si="121"/>
        <v>1.0864040583898908</v>
      </c>
      <c r="AN289" s="49">
        <f t="shared" si="122"/>
        <v>1.8609245525929736</v>
      </c>
      <c r="AO289" s="49">
        <f t="shared" si="123"/>
        <v>1.5504890162656451</v>
      </c>
      <c r="AP289" s="49">
        <f t="shared" si="124"/>
        <v>1.6000519571352576</v>
      </c>
      <c r="AQ289" s="49">
        <f t="shared" si="125"/>
        <v>1.7468046343286989</v>
      </c>
      <c r="AS289" s="49">
        <f t="shared" si="131"/>
        <v>-0.1141199182642747</v>
      </c>
      <c r="AT289" s="49">
        <f t="shared" si="126"/>
        <v>0.14675267719344132</v>
      </c>
      <c r="AU289" s="54">
        <f>(AM289-MAX(AM$3:AM289))/MAX(AM$3:AM289)</f>
        <v>-0.60440985405762171</v>
      </c>
      <c r="AV289" s="54">
        <f>(AN289-MAX(AN$3:AN289))/MAX(AN$3:AN289)</f>
        <v>-0.61374364354826261</v>
      </c>
      <c r="AW289" s="54">
        <f>(AO289-MAX(AO$3:AO289))/MAX(AO$3:AO289)</f>
        <v>-0.60353395248093411</v>
      </c>
      <c r="AX289" s="54">
        <f>(AP289-MAX(AP$3:AP289))/MAX(AP$3:AP289)</f>
        <v>-0.60475694089654675</v>
      </c>
      <c r="AY289" s="54">
        <f>(AQ289-MAX(AQ$3:AQ289))/MAX(AQ$3:AQ289)</f>
        <v>-0.60865604571133103</v>
      </c>
    </row>
    <row r="290" spans="1:51">
      <c r="A290" s="49">
        <f>Data!F416</f>
        <v>1904.9583333333026</v>
      </c>
      <c r="B290" s="53">
        <f t="shared" si="117"/>
        <v>0.61799999999999999</v>
      </c>
      <c r="C290" s="50">
        <f>1/Data!N416</f>
        <v>5.5067052312068099E-2</v>
      </c>
      <c r="D290" s="50">
        <f>Data!H416/100</f>
        <v>3.4733333333333331E-2</v>
      </c>
      <c r="E290">
        <f>Data!K417/Data!K416</f>
        <v>1.0249666666666664</v>
      </c>
      <c r="F290">
        <f>Data!T417/Data!T416</f>
        <v>1.0023360216363848</v>
      </c>
      <c r="G290" s="49">
        <f>Data!E419</f>
        <v>8.3728446279999993</v>
      </c>
      <c r="H290" s="52">
        <v>0</v>
      </c>
      <c r="I290" s="52">
        <v>1</v>
      </c>
      <c r="J290" s="52">
        <v>0.6</v>
      </c>
      <c r="K290" s="54">
        <f t="shared" si="127"/>
        <v>0.66261227030770231</v>
      </c>
      <c r="L290" s="54">
        <f t="shared" si="140"/>
        <v>0.85</v>
      </c>
      <c r="M290" s="53">
        <f t="shared" si="141"/>
        <v>0.85</v>
      </c>
      <c r="N290" s="54" cm="1">
        <f t="array" ref="N290">stock_min(C290,O290)</f>
        <v>0.84843673936321673</v>
      </c>
      <c r="O290" s="54" cm="1">
        <f t="array" ref="O290">stock_max(C290,D290)</f>
        <v>0.85</v>
      </c>
      <c r="P290" s="49">
        <f t="shared" si="118"/>
        <v>1904.9583333333026</v>
      </c>
      <c r="Q290" s="49">
        <f t="shared" si="132"/>
        <v>0.48113995718807545</v>
      </c>
      <c r="R290" s="49">
        <f t="shared" si="133"/>
        <v>0.71349508558511643</v>
      </c>
      <c r="S290" s="59">
        <f t="shared" si="114"/>
        <v>0.60260534862520143</v>
      </c>
      <c r="T290" s="59">
        <f t="shared" si="115"/>
        <v>0.61832728149909499</v>
      </c>
      <c r="U290" s="59">
        <f t="shared" si="116"/>
        <v>0.59434020867782233</v>
      </c>
      <c r="V290" s="59"/>
      <c r="W290" s="49">
        <f t="shared" si="134"/>
        <v>0.24104213945008057</v>
      </c>
      <c r="X290" s="49">
        <f t="shared" si="135"/>
        <v>0.36156320917512086</v>
      </c>
      <c r="Y290" s="49">
        <f t="shared" si="136"/>
        <v>0.20861603771178994</v>
      </c>
      <c r="Z290" s="49">
        <f t="shared" si="137"/>
        <v>0.40971124378730506</v>
      </c>
      <c r="AA290" s="49">
        <f t="shared" si="138"/>
        <v>8.9151031301673359E-2</v>
      </c>
      <c r="AB290" s="49">
        <f t="shared" si="139"/>
        <v>0.50518917737614899</v>
      </c>
      <c r="AC290" s="80">
        <f t="shared" si="119"/>
        <v>0.85</v>
      </c>
      <c r="AD290" s="80">
        <f t="shared" si="128"/>
        <v>0.84843673936321673</v>
      </c>
      <c r="AE290" s="80">
        <f t="shared" si="129"/>
        <v>0.85</v>
      </c>
      <c r="AF290" s="54">
        <f>(Q290-MAX(Q$2:Q289))/MAX(Q$2:Q289)</f>
        <v>-6.72711292593767E-2</v>
      </c>
      <c r="AG290" s="54">
        <f>(R290-MAX(R$2:R289))/MAX(R$2:R289)</f>
        <v>1.8668751036326262E-2</v>
      </c>
      <c r="AH290" s="54">
        <f>(S290-MAX(S$2:S289))/MAX(S$2:S289)</f>
        <v>1.028652457946941E-2</v>
      </c>
      <c r="AI290" s="54">
        <f>(T290-MAX(T$2:T289))/MAX(T$2:T289)</f>
        <v>1.3663632840149278E-2</v>
      </c>
      <c r="AJ290" s="54">
        <f>(U290-MAX(U$2:U289))/MAX(U$2:U289)</f>
        <v>2.040297966007338E-2</v>
      </c>
      <c r="AK290" s="54">
        <f t="shared" si="130"/>
        <v>1.0888600598910929</v>
      </c>
      <c r="AL290" s="71">
        <f t="shared" si="120"/>
        <v>1904.9583333333026</v>
      </c>
      <c r="AM290" s="49">
        <f t="shared" si="121"/>
        <v>1.0888600598910929</v>
      </c>
      <c r="AN290" s="49">
        <f t="shared" si="122"/>
        <v>1.8989023007746093</v>
      </c>
      <c r="AO290" s="49">
        <f t="shared" si="123"/>
        <v>1.571026931294053</v>
      </c>
      <c r="AP290" s="49">
        <f t="shared" si="124"/>
        <v>1.6230536021329809</v>
      </c>
      <c r="AQ290" s="49">
        <f t="shared" si="125"/>
        <v>1.7777879828005685</v>
      </c>
      <c r="AS290" s="49">
        <f t="shared" si="131"/>
        <v>-0.12111431797404082</v>
      </c>
      <c r="AT290" s="49">
        <f t="shared" si="126"/>
        <v>0.1547343806675876</v>
      </c>
      <c r="AU290" s="54">
        <f>(AM290-MAX(AM$3:AM290))/MAX(AM$3:AM290)</f>
        <v>-0.60351555512271615</v>
      </c>
      <c r="AV290" s="54">
        <f>(AN290-MAX(AN$3:AN290))/MAX(AN$3:AN290)</f>
        <v>-0.60586092384399504</v>
      </c>
      <c r="AW290" s="54">
        <f>(AO290-MAX(AO$3:AO290))/MAX(AO$3:AO290)</f>
        <v>-0.5982823280513675</v>
      </c>
      <c r="AX290" s="54">
        <f>(AP290-MAX(AP$3:AP290))/MAX(AP$3:AP290)</f>
        <v>-0.59907510007083464</v>
      </c>
      <c r="AY290" s="54">
        <f>(AQ290-MAX(AQ$3:AQ290))/MAX(AQ$3:AQ290)</f>
        <v>-0.60171471645801988</v>
      </c>
    </row>
    <row r="291" spans="1:51">
      <c r="A291" s="49">
        <f>Data!F417</f>
        <v>1905.0416666666358</v>
      </c>
      <c r="B291" s="53">
        <f t="shared" si="117"/>
        <v>0.63500000000000001</v>
      </c>
      <c r="C291" s="50">
        <f>1/Data!N417</f>
        <v>5.417161514847544E-2</v>
      </c>
      <c r="D291" s="50">
        <f>Data!H417/100</f>
        <v>3.4799999999999998E-2</v>
      </c>
      <c r="E291">
        <f>Data!K418/Data!K417</f>
        <v>1.0469879398971929</v>
      </c>
      <c r="F291">
        <f>Data!T418/Data!T417</f>
        <v>1.003249082644516</v>
      </c>
      <c r="G291" s="49">
        <f>Data!E420</f>
        <v>8.3728446279999993</v>
      </c>
      <c r="H291" s="52">
        <v>0</v>
      </c>
      <c r="I291" s="52">
        <v>1</v>
      </c>
      <c r="J291" s="52">
        <v>0.6</v>
      </c>
      <c r="K291" s="54">
        <f t="shared" si="127"/>
        <v>0.66261227030770231</v>
      </c>
      <c r="L291" s="54">
        <f t="shared" si="140"/>
        <v>0.85</v>
      </c>
      <c r="M291" s="53">
        <f t="shared" si="141"/>
        <v>0.85</v>
      </c>
      <c r="N291" s="54" cm="1">
        <f t="array" ref="N291">stock_min(C291,O291)</f>
        <v>0.81776204389237062</v>
      </c>
      <c r="O291" s="54" cm="1">
        <f t="array" ref="O291">stock_max(C291,D291)</f>
        <v>0.85</v>
      </c>
      <c r="P291" s="49">
        <f t="shared" si="118"/>
        <v>1905.0416666666358</v>
      </c>
      <c r="Q291" s="49">
        <f t="shared" si="132"/>
        <v>0.48270322067255839</v>
      </c>
      <c r="R291" s="49">
        <f t="shared" si="133"/>
        <v>0.74702074978353239</v>
      </c>
      <c r="S291" s="59">
        <f t="shared" si="114"/>
        <v>0.6203776247988424</v>
      </c>
      <c r="T291" s="59">
        <f t="shared" si="115"/>
        <v>0.63825657954487403</v>
      </c>
      <c r="U291" s="59">
        <f t="shared" si="116"/>
        <v>0.61836766644962804</v>
      </c>
      <c r="V291" s="59"/>
      <c r="W291" s="49">
        <f t="shared" si="134"/>
        <v>0.24815104991953696</v>
      </c>
      <c r="X291" s="49">
        <f t="shared" si="135"/>
        <v>0.37222657487930544</v>
      </c>
      <c r="Y291" s="49">
        <f t="shared" si="136"/>
        <v>0.21533993833381646</v>
      </c>
      <c r="Z291" s="49">
        <f t="shared" si="137"/>
        <v>0.42291664121105754</v>
      </c>
      <c r="AA291" s="49">
        <f t="shared" si="138"/>
        <v>9.2755149967444217E-2</v>
      </c>
      <c r="AB291" s="49">
        <f t="shared" si="139"/>
        <v>0.52561251648218377</v>
      </c>
      <c r="AC291" s="80">
        <f t="shared" si="119"/>
        <v>0.84999999999999987</v>
      </c>
      <c r="AD291" s="80">
        <f t="shared" si="128"/>
        <v>0.81776204389237062</v>
      </c>
      <c r="AE291" s="80">
        <f t="shared" si="129"/>
        <v>0.85</v>
      </c>
      <c r="AF291" s="54">
        <f>(Q291-MAX(Q$2:Q290))/MAX(Q$2:Q290)</f>
        <v>-6.4240616073414358E-2</v>
      </c>
      <c r="AG291" s="54">
        <f>(R291-MAX(R$2:R290))/MAX(R$2:R290)</f>
        <v>4.698793989719291E-2</v>
      </c>
      <c r="AH291" s="54">
        <f>(S291-MAX(S$2:S290))/MAX(S$2:S290)</f>
        <v>2.9492396996122043E-2</v>
      </c>
      <c r="AI291" s="54">
        <f>(T291-MAX(T$2:T290))/MAX(T$2:T290)</f>
        <v>3.2230986149376625E-2</v>
      </c>
      <c r="AJ291" s="54">
        <f>(U291-MAX(U$2:U290))/MAX(U$2:U290)</f>
        <v>4.0427111309291233E-2</v>
      </c>
      <c r="AK291" s="54">
        <f t="shared" si="130"/>
        <v>1.0965035886590313</v>
      </c>
      <c r="AL291" s="71">
        <f t="shared" si="120"/>
        <v>1905.0416666666358</v>
      </c>
      <c r="AM291" s="49">
        <f t="shared" si="121"/>
        <v>1.0965035886590313</v>
      </c>
      <c r="AN291" s="49">
        <f t="shared" si="122"/>
        <v>1.8477657445593267</v>
      </c>
      <c r="AO291" s="49">
        <f t="shared" si="123"/>
        <v>1.5495101664391144</v>
      </c>
      <c r="AP291" s="49">
        <f t="shared" si="124"/>
        <v>1.5974141312835199</v>
      </c>
      <c r="AQ291" s="49">
        <f t="shared" si="125"/>
        <v>1.7386426726369217</v>
      </c>
      <c r="AS291" s="49">
        <f t="shared" si="131"/>
        <v>-0.109123071922405</v>
      </c>
      <c r="AT291" s="49">
        <f t="shared" si="126"/>
        <v>0.14122854135340179</v>
      </c>
      <c r="AU291" s="54">
        <f>(AM291-MAX(AM$3:AM291))/MAX(AM$3:AM291)</f>
        <v>-0.60073233221640188</v>
      </c>
      <c r="AV291" s="54">
        <f>(AN291-MAX(AN$3:AN291))/MAX(AN$3:AN291)</f>
        <v>-0.61647490594105669</v>
      </c>
      <c r="AW291" s="54">
        <f>(AO291-MAX(AO$3:AO291))/MAX(AO$3:AO291)</f>
        <v>-0.60378424817330478</v>
      </c>
      <c r="AX291" s="54">
        <f>(AP291-MAX(AP$3:AP291))/MAX(AP$3:AP291)</f>
        <v>-0.60540853371162617</v>
      </c>
      <c r="AY291" s="54">
        <f>(AQ291-MAX(AQ$3:AQ291))/MAX(AQ$3:AQ291)</f>
        <v>-0.61048460415481154</v>
      </c>
    </row>
    <row r="292" spans="1:51">
      <c r="A292" s="49">
        <f>Data!F418</f>
        <v>1905.1249999999691</v>
      </c>
      <c r="B292" s="53">
        <f t="shared" si="117"/>
        <v>0.66700000000000004</v>
      </c>
      <c r="C292" s="50">
        <f>1/Data!N418</f>
        <v>5.2167572072834172E-2</v>
      </c>
      <c r="D292" s="50">
        <f>Data!H418/100</f>
        <v>3.4758333333333329E-2</v>
      </c>
      <c r="E292">
        <f>Data!K419/Data!K418</f>
        <v>1.0431048136906684</v>
      </c>
      <c r="F292">
        <f>Data!T419/Data!T418</f>
        <v>1.0146388092813625</v>
      </c>
      <c r="G292" s="49">
        <f>Data!E421</f>
        <v>8.2776793390000005</v>
      </c>
      <c r="H292" s="52">
        <v>0</v>
      </c>
      <c r="I292" s="52">
        <v>1</v>
      </c>
      <c r="J292" s="52">
        <v>0.6</v>
      </c>
      <c r="K292" s="54">
        <f t="shared" si="127"/>
        <v>0.66261227030770231</v>
      </c>
      <c r="L292" s="54">
        <f t="shared" si="140"/>
        <v>0.84999999999999987</v>
      </c>
      <c r="M292" s="53">
        <f t="shared" si="141"/>
        <v>0.85</v>
      </c>
      <c r="N292" s="54" cm="1">
        <f t="array" ref="N292">stock_min(C292,O292)</f>
        <v>0.74911020146815077</v>
      </c>
      <c r="O292" s="54" cm="1">
        <f t="array" ref="O292">stock_max(C292,D292)</f>
        <v>0.85</v>
      </c>
      <c r="P292" s="49">
        <f t="shared" si="118"/>
        <v>1905.1249999999691</v>
      </c>
      <c r="Q292" s="49">
        <f t="shared" si="132"/>
        <v>0.4897694210594834</v>
      </c>
      <c r="R292" s="49">
        <f t="shared" si="133"/>
        <v>0.77922094002601494</v>
      </c>
      <c r="S292" s="59">
        <f t="shared" si="114"/>
        <v>0.64005501785247243</v>
      </c>
      <c r="T292" s="59">
        <f t="shared" si="115"/>
        <v>0.65963864285888896</v>
      </c>
      <c r="U292" s="59">
        <f t="shared" si="116"/>
        <v>0.64238192099631342</v>
      </c>
      <c r="V292" s="59"/>
      <c r="W292" s="49">
        <f t="shared" si="134"/>
        <v>0.25602200714098899</v>
      </c>
      <c r="X292" s="49">
        <f t="shared" si="135"/>
        <v>0.38403301071148344</v>
      </c>
      <c r="Y292" s="49">
        <f t="shared" si="136"/>
        <v>0.22255398413146893</v>
      </c>
      <c r="Z292" s="49">
        <f t="shared" si="137"/>
        <v>0.43708465872742003</v>
      </c>
      <c r="AA292" s="49">
        <f t="shared" si="138"/>
        <v>9.6357288149447023E-2</v>
      </c>
      <c r="AB292" s="49">
        <f t="shared" si="139"/>
        <v>0.54602463284686642</v>
      </c>
      <c r="AC292" s="80">
        <f t="shared" si="119"/>
        <v>0.85</v>
      </c>
      <c r="AD292" s="80">
        <f t="shared" si="128"/>
        <v>0.74911020146815077</v>
      </c>
      <c r="AE292" s="80">
        <f t="shared" si="129"/>
        <v>0.85</v>
      </c>
      <c r="AF292" s="54">
        <f>(Q292-MAX(Q$2:Q291))/MAX(Q$2:Q291)</f>
        <v>-5.0542212918867811E-2</v>
      </c>
      <c r="AG292" s="54">
        <f>(R292-MAX(R$2:R291))/MAX(R$2:R291)</f>
        <v>4.3104813690668362E-2</v>
      </c>
      <c r="AH292" s="54">
        <f>(S292-MAX(S$2:S291))/MAX(S$2:S291)</f>
        <v>3.1718411926946001E-2</v>
      </c>
      <c r="AI292" s="54">
        <f>(T292-MAX(T$2:T291))/MAX(T$2:T291)</f>
        <v>3.3500733089601657E-2</v>
      </c>
      <c r="AJ292" s="54">
        <f>(U292-MAX(U$2:U291))/MAX(U$2:U291)</f>
        <v>3.8834913029272312E-2</v>
      </c>
      <c r="AK292" s="54">
        <f t="shared" si="130"/>
        <v>1.0792076263495305</v>
      </c>
      <c r="AL292" s="71">
        <f t="shared" si="120"/>
        <v>1905.1249999999691</v>
      </c>
      <c r="AM292" s="49">
        <f t="shared" si="121"/>
        <v>1.0792076263495305</v>
      </c>
      <c r="AN292" s="49">
        <f t="shared" si="122"/>
        <v>1.7226909347916426</v>
      </c>
      <c r="AO292" s="49">
        <f t="shared" si="123"/>
        <v>1.4762692733198823</v>
      </c>
      <c r="AP292" s="49">
        <f t="shared" si="124"/>
        <v>1.5167549393039543</v>
      </c>
      <c r="AQ292" s="49">
        <f t="shared" si="125"/>
        <v>1.6341785300866469</v>
      </c>
      <c r="AS292" s="49">
        <f t="shared" si="131"/>
        <v>-8.8512404704995662E-2</v>
      </c>
      <c r="AT292" s="49">
        <f t="shared" si="126"/>
        <v>0.1174235907826926</v>
      </c>
      <c r="AU292" s="54">
        <f>(AM292-MAX(AM$3:AM292))/MAX(AM$3:AM292)</f>
        <v>-0.60703027652302533</v>
      </c>
      <c r="AV292" s="54">
        <f>(AN292-MAX(AN$3:AN292))/MAX(AN$3:AN292)</f>
        <v>-0.64243562543258292</v>
      </c>
      <c r="AW292" s="54">
        <f>(AO292-MAX(AO$3:AO292))/MAX(AO$3:AO292)</f>
        <v>-0.62251222825386365</v>
      </c>
      <c r="AX292" s="54">
        <f>(AP292-MAX(AP$3:AP292))/MAX(AP$3:AP292)</f>
        <v>-0.62533287781848523</v>
      </c>
      <c r="AY292" s="54">
        <f>(AQ292-MAX(AQ$3:AQ292))/MAX(AQ$3:AQ292)</f>
        <v>-0.6338881432934117</v>
      </c>
    </row>
    <row r="293" spans="1:51">
      <c r="A293" s="49">
        <f>Data!F419</f>
        <v>1905.2083333333023</v>
      </c>
      <c r="B293" s="53">
        <f t="shared" si="117"/>
        <v>0.69500000000000006</v>
      </c>
      <c r="C293" s="50">
        <f>1/Data!N419</f>
        <v>5.0424813741203008E-2</v>
      </c>
      <c r="D293" s="50">
        <f>Data!H419/100</f>
        <v>3.4716666666666667E-2</v>
      </c>
      <c r="E293">
        <f>Data!K420/Data!K419</f>
        <v>0.99076151012891311</v>
      </c>
      <c r="F293">
        <f>Data!T420/Data!T419</f>
        <v>1.0032422750346768</v>
      </c>
      <c r="G293" s="49">
        <f>Data!E422</f>
        <v>8.2776793390000005</v>
      </c>
      <c r="H293" s="52">
        <v>0</v>
      </c>
      <c r="I293" s="52">
        <v>1</v>
      </c>
      <c r="J293" s="52">
        <v>0.6</v>
      </c>
      <c r="K293" s="54">
        <f t="shared" si="127"/>
        <v>0.66261227030770231</v>
      </c>
      <c r="L293" s="54">
        <f t="shared" si="140"/>
        <v>0.85</v>
      </c>
      <c r="M293" s="53">
        <f t="shared" si="141"/>
        <v>0.85</v>
      </c>
      <c r="N293" s="54" cm="1">
        <f t="array" ref="N293">stock_min(C293,O293)</f>
        <v>0.68940910431066849</v>
      </c>
      <c r="O293" s="54" cm="1">
        <f t="array" ref="O293">stock_max(C293,D293)</f>
        <v>0.85</v>
      </c>
      <c r="P293" s="49">
        <f t="shared" si="118"/>
        <v>1905.2083333333023</v>
      </c>
      <c r="Q293" s="49">
        <f t="shared" si="132"/>
        <v>0.49135738822613267</v>
      </c>
      <c r="R293" s="49">
        <f t="shared" si="133"/>
        <v>0.7720221152642458</v>
      </c>
      <c r="S293" s="59">
        <f t="shared" si="114"/>
        <v>0.63733722653493241</v>
      </c>
      <c r="T293" s="59">
        <f t="shared" si="115"/>
        <v>0.65632222189304557</v>
      </c>
      <c r="U293" s="59">
        <f t="shared" si="116"/>
        <v>0.63764989478616985</v>
      </c>
      <c r="V293" s="59"/>
      <c r="W293" s="49">
        <f t="shared" si="134"/>
        <v>0.25493489061397295</v>
      </c>
      <c r="X293" s="49">
        <f t="shared" si="135"/>
        <v>0.38240233592095946</v>
      </c>
      <c r="Y293" s="49">
        <f t="shared" si="136"/>
        <v>0.22143506439109908</v>
      </c>
      <c r="Z293" s="49">
        <f t="shared" si="137"/>
        <v>0.43488715750194651</v>
      </c>
      <c r="AA293" s="49">
        <f t="shared" si="138"/>
        <v>9.5647484217925488E-2</v>
      </c>
      <c r="AB293" s="49">
        <f t="shared" si="139"/>
        <v>0.54200241056824439</v>
      </c>
      <c r="AC293" s="80">
        <f t="shared" si="119"/>
        <v>0.85</v>
      </c>
      <c r="AD293" s="80">
        <f t="shared" si="128"/>
        <v>0.68940910431066849</v>
      </c>
      <c r="AE293" s="80">
        <f t="shared" si="129"/>
        <v>0.85</v>
      </c>
      <c r="AF293" s="54">
        <f>(Q293-MAX(Q$2:Q292))/MAX(Q$2:Q292)</f>
        <v>-4.7463809639335178E-2</v>
      </c>
      <c r="AG293" s="54">
        <f>(R293-MAX(R$2:R292))/MAX(R$2:R292)</f>
        <v>-9.2384898710868857E-3</v>
      </c>
      <c r="AH293" s="54">
        <f>(S293-MAX(S$2:S292))/MAX(S$2:S292)</f>
        <v>-4.2461839087814925E-3</v>
      </c>
      <c r="AI293" s="54">
        <f>(T293-MAX(T$2:T292))/MAX(T$2:T292)</f>
        <v>-5.0276329347079297E-3</v>
      </c>
      <c r="AJ293" s="54">
        <f>(U293-MAX(U$2:U292))/MAX(U$2:U292)</f>
        <v>-7.3663751352222853E-3</v>
      </c>
      <c r="AK293" s="54">
        <f t="shared" si="130"/>
        <v>1.0867655971474472</v>
      </c>
      <c r="AL293" s="71">
        <f t="shared" si="120"/>
        <v>1905.2083333333023</v>
      </c>
      <c r="AM293" s="49">
        <f t="shared" si="121"/>
        <v>1.0867655971474472</v>
      </c>
      <c r="AN293" s="49">
        <f t="shared" si="122"/>
        <v>1.738297036307431</v>
      </c>
      <c r="AO293" s="49">
        <f t="shared" si="123"/>
        <v>1.4884198616758115</v>
      </c>
      <c r="AP293" s="49">
        <f t="shared" si="124"/>
        <v>1.5294346269193921</v>
      </c>
      <c r="AQ293" s="49">
        <f t="shared" si="125"/>
        <v>1.6484734473744858</v>
      </c>
      <c r="AS293" s="49">
        <f t="shared" si="131"/>
        <v>-8.9823588932945286E-2</v>
      </c>
      <c r="AT293" s="49">
        <f t="shared" si="126"/>
        <v>0.11903882045509362</v>
      </c>
      <c r="AU293" s="54">
        <f>(AM293-MAX(AM$3:AM293))/MAX(AM$3:AM293)</f>
        <v>-0.60427820766992546</v>
      </c>
      <c r="AV293" s="54">
        <f>(AN293-MAX(AN$3:AN293))/MAX(AN$3:AN293)</f>
        <v>-0.63919639904830783</v>
      </c>
      <c r="AW293" s="54">
        <f>(AO293-MAX(AO$3:AO293))/MAX(AO$3:AO293)</f>
        <v>-0.61940527574406201</v>
      </c>
      <c r="AX293" s="54">
        <f>(AP293-MAX(AP$3:AP293))/MAX(AP$3:AP293)</f>
        <v>-0.62220075545254994</v>
      </c>
      <c r="AY293" s="54">
        <f>(AQ293-MAX(AQ$3:AQ293))/MAX(AQ$3:AQ293)</f>
        <v>-0.63068559313541861</v>
      </c>
    </row>
    <row r="294" spans="1:51">
      <c r="A294" s="49">
        <f>Data!F420</f>
        <v>1905.2916666666356</v>
      </c>
      <c r="B294" s="53">
        <f t="shared" si="117"/>
        <v>0.67999999999999994</v>
      </c>
      <c r="C294" s="50">
        <f>1/Data!N420</f>
        <v>5.1326988653611946E-2</v>
      </c>
      <c r="D294" s="50">
        <f>Data!H420/100</f>
        <v>3.4674999999999997E-2</v>
      </c>
      <c r="E294">
        <f>Data!K421/Data!K420</f>
        <v>0.96471489615828898</v>
      </c>
      <c r="F294">
        <f>Data!T421/Data!T420</f>
        <v>1.0147727218948648</v>
      </c>
      <c r="G294" s="49">
        <f>Data!E423</f>
        <v>8.2776793390000005</v>
      </c>
      <c r="H294" s="52">
        <v>0</v>
      </c>
      <c r="I294" s="52">
        <v>1</v>
      </c>
      <c r="J294" s="52">
        <v>0.6</v>
      </c>
      <c r="K294" s="54">
        <f t="shared" si="127"/>
        <v>0.66261227030770231</v>
      </c>
      <c r="L294" s="54">
        <f t="shared" si="140"/>
        <v>0.85</v>
      </c>
      <c r="M294" s="53">
        <f t="shared" si="141"/>
        <v>0.85</v>
      </c>
      <c r="N294" s="54" cm="1">
        <f t="array" ref="N294">stock_min(C294,O294)</f>
        <v>0.72031461261964735</v>
      </c>
      <c r="O294" s="54" cm="1">
        <f t="array" ref="O294">stock_max(C294,D294)</f>
        <v>0.85</v>
      </c>
      <c r="P294" s="49">
        <f t="shared" si="118"/>
        <v>1905.2916666666356</v>
      </c>
      <c r="Q294" s="49">
        <f t="shared" si="132"/>
        <v>0.49861607427338445</v>
      </c>
      <c r="R294" s="49">
        <f t="shared" si="133"/>
        <v>0.74478123475904945</v>
      </c>
      <c r="S294" s="59">
        <f t="shared" si="114"/>
        <v>0.62761020264298639</v>
      </c>
      <c r="T294" s="59">
        <f t="shared" si="115"/>
        <v>0.64424838200518408</v>
      </c>
      <c r="U294" s="59">
        <f t="shared" si="116"/>
        <v>0.61993825713110662</v>
      </c>
      <c r="V294" s="59"/>
      <c r="W294" s="49">
        <f t="shared" si="134"/>
        <v>0.25104408105719456</v>
      </c>
      <c r="X294" s="49">
        <f t="shared" si="135"/>
        <v>0.37656612158579184</v>
      </c>
      <c r="Y294" s="49">
        <f t="shared" si="136"/>
        <v>0.21736149896266518</v>
      </c>
      <c r="Z294" s="49">
        <f t="shared" si="137"/>
        <v>0.42688688304251887</v>
      </c>
      <c r="AA294" s="49">
        <f t="shared" si="138"/>
        <v>9.2990738569666012E-2</v>
      </c>
      <c r="AB294" s="49">
        <f t="shared" si="139"/>
        <v>0.52694751856144062</v>
      </c>
      <c r="AC294" s="80">
        <f t="shared" si="119"/>
        <v>0.85</v>
      </c>
      <c r="AD294" s="80">
        <f t="shared" si="128"/>
        <v>0.72031461261964735</v>
      </c>
      <c r="AE294" s="80">
        <f t="shared" si="129"/>
        <v>0.85</v>
      </c>
      <c r="AF294" s="54">
        <f>(Q294-MAX(Q$2:Q293))/MAX(Q$2:Q293)</f>
        <v>-3.3392257404343081E-2</v>
      </c>
      <c r="AG294" s="54">
        <f>(R294-MAX(R$2:R293))/MAX(R$2:R293)</f>
        <v>-4.4197612638356067E-2</v>
      </c>
      <c r="AH294" s="54">
        <f>(S294-MAX(S$2:S293))/MAX(S$2:S293)</f>
        <v>-1.9443352309370485E-2</v>
      </c>
      <c r="AI294" s="54">
        <f>(T294-MAX(T$2:T293))/MAX(T$2:T293)</f>
        <v>-2.3331351218302085E-2</v>
      </c>
      <c r="AJ294" s="54">
        <f>(U294-MAX(U$2:U293))/MAX(U$2:U293)</f>
        <v>-3.493819351328787E-2</v>
      </c>
      <c r="AK294" s="54">
        <f t="shared" si="130"/>
        <v>1.0694573162166385</v>
      </c>
      <c r="AL294" s="71">
        <f t="shared" si="120"/>
        <v>1905.2916666666356</v>
      </c>
      <c r="AM294" s="49">
        <f t="shared" si="121"/>
        <v>1.0694573162166385</v>
      </c>
      <c r="AN294" s="49">
        <f t="shared" si="122"/>
        <v>1.8572582334857592</v>
      </c>
      <c r="AO294" s="49">
        <f t="shared" si="123"/>
        <v>1.5385223096205982</v>
      </c>
      <c r="AP294" s="49">
        <f t="shared" si="124"/>
        <v>1.5890994687808495</v>
      </c>
      <c r="AQ294" s="49">
        <f t="shared" si="125"/>
        <v>1.7395143269328492</v>
      </c>
      <c r="AS294" s="49">
        <f t="shared" si="131"/>
        <v>-0.11774390655291</v>
      </c>
      <c r="AT294" s="49">
        <f t="shared" si="126"/>
        <v>0.15041485815199973</v>
      </c>
      <c r="AU294" s="54">
        <f>(AM294-MAX(AM$3:AM294))/MAX(AM$3:AM294)</f>
        <v>-0.61058063753159031</v>
      </c>
      <c r="AV294" s="54">
        <f>(AN294-MAX(AN$3:AN294))/MAX(AN$3:AN294)</f>
        <v>-0.61450463036955472</v>
      </c>
      <c r="AW294" s="54">
        <f>(AO294-MAX(AO$3:AO294))/MAX(AO$3:AO294)</f>
        <v>-0.60659388572496886</v>
      </c>
      <c r="AX294" s="54">
        <f>(AP294-MAX(AP$3:AP294))/MAX(AP$3:AP294)</f>
        <v>-0.60746241241744769</v>
      </c>
      <c r="AY294" s="54">
        <f>(AQ294-MAX(AQ$3:AQ294))/MAX(AQ$3:AQ294)</f>
        <v>-0.61028932379418199</v>
      </c>
    </row>
    <row r="295" spans="1:51">
      <c r="A295" s="49">
        <f>Data!F421</f>
        <v>1905.3749999999688</v>
      </c>
      <c r="B295" s="53">
        <f t="shared" si="117"/>
        <v>0.64200000000000002</v>
      </c>
      <c r="C295" s="50">
        <f>1/Data!N421</f>
        <v>5.3678341901328745E-2</v>
      </c>
      <c r="D295" s="50">
        <f>Data!H421/100</f>
        <v>3.4633333333333328E-2</v>
      </c>
      <c r="E295">
        <f>Data!K422/Data!K421</f>
        <v>1.0149019607843139</v>
      </c>
      <c r="F295">
        <f>Data!T422/Data!T421</f>
        <v>1.0032354674990727</v>
      </c>
      <c r="G295" s="49">
        <f>Data!E424</f>
        <v>8.3728446279999993</v>
      </c>
      <c r="H295" s="52">
        <v>0</v>
      </c>
      <c r="I295" s="52">
        <v>1</v>
      </c>
      <c r="J295" s="52">
        <v>0.6</v>
      </c>
      <c r="K295" s="54">
        <f t="shared" si="127"/>
        <v>0.66261227030770231</v>
      </c>
      <c r="L295" s="54">
        <f t="shared" si="140"/>
        <v>0.85</v>
      </c>
      <c r="M295" s="53">
        <f t="shared" si="141"/>
        <v>0.85</v>
      </c>
      <c r="N295" s="54" cm="1">
        <f t="array" ref="N295">stock_min(C295,O295)</f>
        <v>0.80086414501643854</v>
      </c>
      <c r="O295" s="54" cm="1">
        <f t="array" ref="O295">stock_max(C295,D295)</f>
        <v>0.85</v>
      </c>
      <c r="P295" s="49">
        <f t="shared" si="118"/>
        <v>1905.3749999999688</v>
      </c>
      <c r="Q295" s="49">
        <f t="shared" si="132"/>
        <v>0.5002293303762112</v>
      </c>
      <c r="R295" s="49">
        <f t="shared" si="133"/>
        <v>0.75587993551232169</v>
      </c>
      <c r="S295" s="59">
        <f t="shared" si="114"/>
        <v>0.63403402118465424</v>
      </c>
      <c r="T295" s="59">
        <f t="shared" si="115"/>
        <v>0.6513130996610651</v>
      </c>
      <c r="U295" s="59">
        <f t="shared" si="116"/>
        <v>0.62809167690045764</v>
      </c>
      <c r="V295" s="59"/>
      <c r="W295" s="49">
        <f t="shared" si="134"/>
        <v>0.25361360847386172</v>
      </c>
      <c r="X295" s="49">
        <f t="shared" si="135"/>
        <v>0.38042041271079252</v>
      </c>
      <c r="Y295" s="49">
        <f t="shared" si="136"/>
        <v>0.21974504801349998</v>
      </c>
      <c r="Z295" s="49">
        <f t="shared" si="137"/>
        <v>0.43156805164756512</v>
      </c>
      <c r="AA295" s="49">
        <f t="shared" si="138"/>
        <v>9.4213751535068654E-2</v>
      </c>
      <c r="AB295" s="49">
        <f t="shared" si="139"/>
        <v>0.53387792536538903</v>
      </c>
      <c r="AC295" s="80">
        <f t="shared" si="119"/>
        <v>0.85000000000000009</v>
      </c>
      <c r="AD295" s="80">
        <f t="shared" si="128"/>
        <v>0.80086414501643854</v>
      </c>
      <c r="AE295" s="80">
        <f t="shared" si="129"/>
        <v>0.85</v>
      </c>
      <c r="AF295" s="54">
        <f>(Q295-MAX(Q$2:Q294))/MAX(Q$2:Q294)</f>
        <v>-3.0264829468822804E-2</v>
      </c>
      <c r="AG295" s="54">
        <f>(R295-MAX(R$2:R294))/MAX(R$2:R294)</f>
        <v>-2.9954282944339244E-2</v>
      </c>
      <c r="AH295" s="54">
        <f>(S295-MAX(S$2:S294))/MAX(S$2:S294)</f>
        <v>-9.4069986171188523E-3</v>
      </c>
      <c r="AI295" s="54">
        <f>(T295-MAX(T$2:T294))/MAX(T$2:T294)</f>
        <v>-1.2621369727129333E-2</v>
      </c>
      <c r="AJ295" s="54">
        <f>(U295-MAX(U$2:U294))/MAX(U$2:U294)</f>
        <v>-2.2245713381366761E-2</v>
      </c>
      <c r="AK295" s="54">
        <f t="shared" si="130"/>
        <v>1.0584677206244959</v>
      </c>
      <c r="AL295" s="71">
        <f t="shared" si="120"/>
        <v>1905.3749999999688</v>
      </c>
      <c r="AM295" s="49">
        <f t="shared" si="121"/>
        <v>1.0584677206244959</v>
      </c>
      <c r="AN295" s="49">
        <f t="shared" si="122"/>
        <v>1.8496400118024861</v>
      </c>
      <c r="AO295" s="49">
        <f t="shared" si="123"/>
        <v>1.5284382933734577</v>
      </c>
      <c r="AP295" s="49">
        <f t="shared" si="124"/>
        <v>1.5792963657399888</v>
      </c>
      <c r="AQ295" s="49">
        <f t="shared" si="125"/>
        <v>1.7307838790709333</v>
      </c>
      <c r="AS295" s="49">
        <f t="shared" si="131"/>
        <v>-0.11885613273155271</v>
      </c>
      <c r="AT295" s="49">
        <f t="shared" si="126"/>
        <v>0.15148751333094457</v>
      </c>
      <c r="AU295" s="54">
        <f>(AM295-MAX(AM$3:AM295))/MAX(AM$3:AM295)</f>
        <v>-0.61458225708609238</v>
      </c>
      <c r="AV295" s="54">
        <f>(AN295-MAX(AN$3:AN295))/MAX(AN$3:AN295)</f>
        <v>-0.61608588015527155</v>
      </c>
      <c r="AW295" s="54">
        <f>(AO295-MAX(AO$3:AO295))/MAX(AO$3:AO295)</f>
        <v>-0.60917240774136538</v>
      </c>
      <c r="AX295" s="54">
        <f>(AP295-MAX(AP$3:AP295))/MAX(AP$3:AP295)</f>
        <v>-0.60988396405350409</v>
      </c>
      <c r="AY295" s="54">
        <f>(AQ295-MAX(AQ$3:AQ295))/MAX(AQ$3:AQ295)</f>
        <v>-0.61224524257402113</v>
      </c>
    </row>
    <row r="296" spans="1:51">
      <c r="A296" s="49">
        <f>Data!F422</f>
        <v>1905.4583333333021</v>
      </c>
      <c r="B296" s="53">
        <f t="shared" si="117"/>
        <v>0.65</v>
      </c>
      <c r="C296" s="50">
        <f>1/Data!N422</f>
        <v>5.3373577334632542E-2</v>
      </c>
      <c r="D296" s="50">
        <f>Data!H422/100</f>
        <v>3.4591666666666666E-2</v>
      </c>
      <c r="E296">
        <f>Data!K423/Data!K422</f>
        <v>1.0345125968992248</v>
      </c>
      <c r="F296">
        <f>Data!T423/Data!T422</f>
        <v>1.003232063759123</v>
      </c>
      <c r="G296" s="49">
        <f>Data!E425</f>
        <v>8.2776793390000005</v>
      </c>
      <c r="H296" s="52">
        <v>0</v>
      </c>
      <c r="I296" s="52">
        <v>1</v>
      </c>
      <c r="J296" s="52">
        <v>0.6</v>
      </c>
      <c r="K296" s="54">
        <f t="shared" si="127"/>
        <v>0.66261227030770231</v>
      </c>
      <c r="L296" s="54">
        <f t="shared" si="140"/>
        <v>0.85</v>
      </c>
      <c r="M296" s="53">
        <f t="shared" si="141"/>
        <v>0.85</v>
      </c>
      <c r="N296" s="54" cm="1">
        <f t="array" ref="N296">stock_min(C296,O296)</f>
        <v>0.79042392580976384</v>
      </c>
      <c r="O296" s="54" cm="1">
        <f t="array" ref="O296">stock_max(C296,D296)</f>
        <v>0.85</v>
      </c>
      <c r="P296" s="49">
        <f t="shared" si="118"/>
        <v>1905.4583333333021</v>
      </c>
      <c r="Q296" s="49">
        <f t="shared" si="132"/>
        <v>0.50184610346617053</v>
      </c>
      <c r="R296" s="49">
        <f t="shared" si="133"/>
        <v>0.78196731503087047</v>
      </c>
      <c r="S296" s="59">
        <f t="shared" si="114"/>
        <v>0.64798301289354732</v>
      </c>
      <c r="T296" s="59">
        <f t="shared" si="115"/>
        <v>0.6669178638680926</v>
      </c>
      <c r="U296" s="59">
        <f t="shared" si="116"/>
        <v>0.6468216953839353</v>
      </c>
      <c r="V296" s="59"/>
      <c r="W296" s="49">
        <f t="shared" si="134"/>
        <v>0.25919320515741895</v>
      </c>
      <c r="X296" s="49">
        <f t="shared" si="135"/>
        <v>0.38878980773612837</v>
      </c>
      <c r="Y296" s="49">
        <f t="shared" si="136"/>
        <v>0.2250099039816926</v>
      </c>
      <c r="Z296" s="49">
        <f t="shared" si="137"/>
        <v>0.44190795988639997</v>
      </c>
      <c r="AA296" s="49">
        <f t="shared" si="138"/>
        <v>9.7023254307590304E-2</v>
      </c>
      <c r="AB296" s="49">
        <f t="shared" si="139"/>
        <v>0.54979844107634501</v>
      </c>
      <c r="AC296" s="80">
        <f t="shared" si="119"/>
        <v>0.85</v>
      </c>
      <c r="AD296" s="80">
        <f t="shared" si="128"/>
        <v>0.79042392580976384</v>
      </c>
      <c r="AE296" s="80">
        <f t="shared" si="129"/>
        <v>0.85</v>
      </c>
      <c r="AF296" s="54">
        <f>(Q296-MAX(Q$2:Q295))/MAX(Q$2:Q295)</f>
        <v>-2.7130583568201992E-2</v>
      </c>
      <c r="AG296" s="54">
        <f>(R296-MAX(R$2:R295))/MAX(R$2:R295)</f>
        <v>3.5245138622222319E-3</v>
      </c>
      <c r="AH296" s="54">
        <f>(S296-MAX(S$2:S295))/MAX(S$2:S295)</f>
        <v>1.2386427447557682E-2</v>
      </c>
      <c r="AI296" s="54">
        <f>(T296-MAX(T$2:T295))/MAX(T$2:T295)</f>
        <v>1.1035164613242381E-2</v>
      </c>
      <c r="AJ296" s="54">
        <f>(U296-MAX(U$2:U295))/MAX(U$2:U295)</f>
        <v>6.9114248743737073E-3</v>
      </c>
      <c r="AK296" s="54">
        <f t="shared" si="130"/>
        <v>1.0477193209283331</v>
      </c>
      <c r="AL296" s="71">
        <f t="shared" si="120"/>
        <v>1905.4583333333021</v>
      </c>
      <c r="AM296" s="49">
        <f t="shared" si="121"/>
        <v>1.0477193209283331</v>
      </c>
      <c r="AN296" s="49">
        <f t="shared" si="122"/>
        <v>1.8247350057237781</v>
      </c>
      <c r="AO296" s="49">
        <f t="shared" si="123"/>
        <v>1.509844752966313</v>
      </c>
      <c r="AP296" s="49">
        <f t="shared" si="124"/>
        <v>1.5597595188637634</v>
      </c>
      <c r="AQ296" s="49">
        <f t="shared" si="125"/>
        <v>1.7083164197800178</v>
      </c>
      <c r="AS296" s="49">
        <f t="shared" si="131"/>
        <v>-0.11641858594376031</v>
      </c>
      <c r="AT296" s="49">
        <f t="shared" si="126"/>
        <v>0.1485569009162544</v>
      </c>
      <c r="AU296" s="54">
        <f>(AM296-MAX(AM$3:AM296))/MAX(AM$3:AM296)</f>
        <v>-0.61849605045939193</v>
      </c>
      <c r="AV296" s="54">
        <f>(AN296-MAX(AN$3:AN296))/MAX(AN$3:AN296)</f>
        <v>-0.62125520144342694</v>
      </c>
      <c r="AW296" s="54">
        <f>(AO296-MAX(AO$3:AO296))/MAX(AO$3:AO296)</f>
        <v>-0.61392684804843789</v>
      </c>
      <c r="AX296" s="54">
        <f>(AP296-MAX(AP$3:AP296))/MAX(AP$3:AP296)</f>
        <v>-0.61470993429163334</v>
      </c>
      <c r="AY296" s="54">
        <f>(AQ296-MAX(AQ$3:AQ296))/MAX(AQ$3:AQ296)</f>
        <v>-0.61727872152692387</v>
      </c>
    </row>
    <row r="297" spans="1:51">
      <c r="A297" s="49">
        <f>Data!F423</f>
        <v>1905.5416666666354</v>
      </c>
      <c r="B297" s="53">
        <f t="shared" si="117"/>
        <v>0.66900000000000004</v>
      </c>
      <c r="C297" s="50">
        <f>1/Data!N423</f>
        <v>5.2067378723625685E-2</v>
      </c>
      <c r="D297" s="50">
        <f>Data!H423/100</f>
        <v>3.4549999999999997E-2</v>
      </c>
      <c r="E297">
        <f>Data!K424/Data!K423</f>
        <v>1.0284181237834442</v>
      </c>
      <c r="F297">
        <f>Data!T424/Data!T423</f>
        <v>0.99182601856912611</v>
      </c>
      <c r="G297" s="49">
        <f>Data!E426</f>
        <v>8.2776793390000005</v>
      </c>
      <c r="H297" s="52">
        <v>0</v>
      </c>
      <c r="I297" s="52">
        <v>1</v>
      </c>
      <c r="J297" s="52">
        <v>0.6</v>
      </c>
      <c r="K297" s="54">
        <f t="shared" si="127"/>
        <v>0.66261227030770231</v>
      </c>
      <c r="L297" s="54">
        <f t="shared" si="140"/>
        <v>0.85</v>
      </c>
      <c r="M297" s="53">
        <f t="shared" si="141"/>
        <v>0.85</v>
      </c>
      <c r="N297" s="54" cm="1">
        <f t="array" ref="N297">stock_min(C297,O297)</f>
        <v>0.74567791096231173</v>
      </c>
      <c r="O297" s="54" cm="1">
        <f t="array" ref="O297">stock_max(C297,D297)</f>
        <v>0.85</v>
      </c>
      <c r="P297" s="49">
        <f t="shared" si="118"/>
        <v>1905.5416666666354</v>
      </c>
      <c r="Q297" s="49">
        <f t="shared" si="132"/>
        <v>0.49774402273528162</v>
      </c>
      <c r="R297" s="49">
        <f t="shared" si="133"/>
        <v>0.80418935898402522</v>
      </c>
      <c r="S297" s="59">
        <f t="shared" si="114"/>
        <v>0.65691304932956873</v>
      </c>
      <c r="T297" s="59">
        <f t="shared" si="115"/>
        <v>0.67763683219612447</v>
      </c>
      <c r="U297" s="59">
        <f t="shared" si="116"/>
        <v>0.66165286925931432</v>
      </c>
      <c r="V297" s="59"/>
      <c r="W297" s="49">
        <f t="shared" si="134"/>
        <v>0.26276521973182748</v>
      </c>
      <c r="X297" s="49">
        <f t="shared" si="135"/>
        <v>0.39414782959774125</v>
      </c>
      <c r="Y297" s="49">
        <f t="shared" si="136"/>
        <v>0.22862635237053094</v>
      </c>
      <c r="Z297" s="49">
        <f t="shared" si="137"/>
        <v>0.44901047982559356</v>
      </c>
      <c r="AA297" s="49">
        <f t="shared" si="138"/>
        <v>9.9247930388897163E-2</v>
      </c>
      <c r="AB297" s="49">
        <f t="shared" si="139"/>
        <v>0.5624049388704172</v>
      </c>
      <c r="AC297" s="80">
        <f t="shared" si="119"/>
        <v>0.85000000000000009</v>
      </c>
      <c r="AD297" s="80">
        <f t="shared" si="128"/>
        <v>0.74567791096231173</v>
      </c>
      <c r="AE297" s="80">
        <f t="shared" si="129"/>
        <v>0.85</v>
      </c>
      <c r="AF297" s="54">
        <f>(Q297-MAX(Q$2:Q296))/MAX(Q$2:Q296)</f>
        <v>-3.5082800112780664E-2</v>
      </c>
      <c r="AG297" s="54">
        <f>(R297-MAX(R$2:R296))/MAX(R$2:R296)</f>
        <v>2.8418123783444153E-2</v>
      </c>
      <c r="AH297" s="54">
        <f>(S297-MAX(S$2:S296))/MAX(S$2:S296)</f>
        <v>1.3781281697717081E-2</v>
      </c>
      <c r="AI297" s="54">
        <f>(T297-MAX(T$2:T296))/MAX(T$2:T296)</f>
        <v>1.6072396480523637E-2</v>
      </c>
      <c r="AJ297" s="54">
        <f>(U297-MAX(U$2:U296))/MAX(U$2:U296)</f>
        <v>2.2929308001296479E-2</v>
      </c>
      <c r="AK297" s="54">
        <f t="shared" si="130"/>
        <v>1.0609828974595412</v>
      </c>
      <c r="AL297" s="71">
        <f t="shared" si="120"/>
        <v>1905.5416666666354</v>
      </c>
      <c r="AM297" s="49">
        <f t="shared" si="121"/>
        <v>1.0609828974595412</v>
      </c>
      <c r="AN297" s="49">
        <f t="shared" si="122"/>
        <v>1.8060595142621456</v>
      </c>
      <c r="AO297" s="49">
        <f t="shared" si="123"/>
        <v>1.5079192259874779</v>
      </c>
      <c r="AP297" s="49">
        <f t="shared" si="124"/>
        <v>1.5555563374746773</v>
      </c>
      <c r="AQ297" s="49">
        <f t="shared" si="125"/>
        <v>1.6965206074649224</v>
      </c>
      <c r="AS297" s="49">
        <f t="shared" si="131"/>
        <v>-0.10953890679722322</v>
      </c>
      <c r="AT297" s="49">
        <f t="shared" si="126"/>
        <v>0.14096426999024514</v>
      </c>
      <c r="AU297" s="54">
        <f>(AM297-MAX(AM$3:AM297))/MAX(AM$3:AM297)</f>
        <v>-0.6136664107547366</v>
      </c>
      <c r="AV297" s="54">
        <f>(AN297-MAX(AN$3:AN297))/MAX(AN$3:AN297)</f>
        <v>-0.62513151511603904</v>
      </c>
      <c r="AW297" s="54">
        <f>(AO297-MAX(AO$3:AO297))/MAX(AO$3:AO297)</f>
        <v>-0.61441921275575373</v>
      </c>
      <c r="AX297" s="54">
        <f>(AP297-MAX(AP$3:AP297))/MAX(AP$3:AP297)</f>
        <v>-0.61574819949469795</v>
      </c>
      <c r="AY297" s="54">
        <f>(AQ297-MAX(AQ$3:AQ297))/MAX(AQ$3:AQ297)</f>
        <v>-0.6199213867367116</v>
      </c>
    </row>
    <row r="298" spans="1:51">
      <c r="A298" s="49">
        <f>Data!F424</f>
        <v>1905.6249999999686</v>
      </c>
      <c r="B298" s="53">
        <f t="shared" si="117"/>
        <v>0.68199999999999994</v>
      </c>
      <c r="C298" s="50">
        <f>1/Data!N424</f>
        <v>5.1089983256291951E-2</v>
      </c>
      <c r="D298" s="50">
        <f>Data!H424/100</f>
        <v>3.4508333333333335E-2</v>
      </c>
      <c r="E298">
        <f>Data!K425/Data!K424</f>
        <v>1.0177726578888022</v>
      </c>
      <c r="F298">
        <f>Data!T425/Data!T424</f>
        <v>1.0147589504467123</v>
      </c>
      <c r="G298" s="49">
        <f>Data!E427</f>
        <v>8.3728446279999993</v>
      </c>
      <c r="H298" s="52">
        <v>0</v>
      </c>
      <c r="I298" s="52">
        <v>1</v>
      </c>
      <c r="J298" s="52">
        <v>0.6</v>
      </c>
      <c r="K298" s="54">
        <f t="shared" si="127"/>
        <v>0.66261227030770231</v>
      </c>
      <c r="L298" s="54">
        <f t="shared" si="140"/>
        <v>0.85</v>
      </c>
      <c r="M298" s="53">
        <f t="shared" si="141"/>
        <v>0.85</v>
      </c>
      <c r="N298" s="54" cm="1">
        <f t="array" ref="N298">stock_min(C298,O298)</f>
        <v>0.71219559692169609</v>
      </c>
      <c r="O298" s="54" cm="1">
        <f t="array" ref="O298">stock_max(C298,D298)</f>
        <v>0.85</v>
      </c>
      <c r="P298" s="49">
        <f t="shared" si="118"/>
        <v>1905.6249999999686</v>
      </c>
      <c r="Q298" s="49">
        <f t="shared" si="132"/>
        <v>0.50509020210197886</v>
      </c>
      <c r="R298" s="49">
        <f t="shared" si="133"/>
        <v>0.81848194133906349</v>
      </c>
      <c r="S298" s="59">
        <f t="shared" si="114"/>
        <v>0.66779624271976479</v>
      </c>
      <c r="T298" s="59">
        <f t="shared" si="115"/>
        <v>0.68899122684800096</v>
      </c>
      <c r="U298" s="59">
        <f t="shared" si="116"/>
        <v>0.67311309511937956</v>
      </c>
      <c r="V298" s="59"/>
      <c r="W298" s="49">
        <f t="shared" si="134"/>
        <v>0.26711849708790592</v>
      </c>
      <c r="X298" s="49">
        <f t="shared" si="135"/>
        <v>0.40067774563185887</v>
      </c>
      <c r="Y298" s="49">
        <f t="shared" si="136"/>
        <v>0.23245718580415792</v>
      </c>
      <c r="Z298" s="49">
        <f t="shared" si="137"/>
        <v>0.45653404104384304</v>
      </c>
      <c r="AA298" s="49">
        <f t="shared" si="138"/>
        <v>0.10096696426790695</v>
      </c>
      <c r="AB298" s="49">
        <f t="shared" si="139"/>
        <v>0.57214613085147259</v>
      </c>
      <c r="AC298" s="80">
        <f t="shared" si="119"/>
        <v>0.85</v>
      </c>
      <c r="AD298" s="80">
        <f t="shared" si="128"/>
        <v>0.71219559692169609</v>
      </c>
      <c r="AE298" s="80">
        <f t="shared" si="129"/>
        <v>0.85</v>
      </c>
      <c r="AF298" s="54">
        <f>(Q298-MAX(Q$2:Q297))/MAX(Q$2:Q297)</f>
        <v>-2.0841634974464854E-2</v>
      </c>
      <c r="AG298" s="54">
        <f>(R298-MAX(R$2:R297))/MAX(R$2:R297)</f>
        <v>1.7772657888802269E-2</v>
      </c>
      <c r="AH298" s="54">
        <f>(S298-MAX(S$2:S297))/MAX(S$2:S297)</f>
        <v>1.6567174911966215E-2</v>
      </c>
      <c r="AI298" s="54">
        <f>(T298-MAX(T$2:T297))/MAX(T$2:T297)</f>
        <v>1.6755869976958767E-2</v>
      </c>
      <c r="AJ298" s="54">
        <f>(U298-MAX(U$2:U297))/MAX(U$2:U297)</f>
        <v>1.732060177248888E-2</v>
      </c>
      <c r="AK298" s="54">
        <f t="shared" si="130"/>
        <v>1.0501211169146045</v>
      </c>
      <c r="AL298" s="71">
        <f t="shared" si="120"/>
        <v>1905.6249999999686</v>
      </c>
      <c r="AM298" s="49">
        <f t="shared" si="121"/>
        <v>1.0501211169146045</v>
      </c>
      <c r="AN298" s="49">
        <f t="shared" si="122"/>
        <v>1.8232551694407728</v>
      </c>
      <c r="AO298" s="49">
        <f t="shared" si="123"/>
        <v>1.5103797343898671</v>
      </c>
      <c r="AP298" s="49">
        <f t="shared" si="124"/>
        <v>1.5600174972538934</v>
      </c>
      <c r="AQ298" s="49">
        <f t="shared" si="125"/>
        <v>1.7076578732267471</v>
      </c>
      <c r="AS298" s="49">
        <f t="shared" si="131"/>
        <v>-0.1155972962140257</v>
      </c>
      <c r="AT298" s="49">
        <f t="shared" si="126"/>
        <v>0.14764037597285373</v>
      </c>
      <c r="AU298" s="54">
        <f>(AM298-MAX(AM$3:AM298))/MAX(AM$3:AM298)</f>
        <v>-0.61762148927067451</v>
      </c>
      <c r="AV298" s="54">
        <f>(AN298-MAX(AN$3:AN298))/MAX(AN$3:AN298)</f>
        <v>-0.62156235853371422</v>
      </c>
      <c r="AW298" s="54">
        <f>(AO298-MAX(AO$3:AO298))/MAX(AO$3:AO298)</f>
        <v>-0.61379005122610153</v>
      </c>
      <c r="AX298" s="54">
        <f>(AP298-MAX(AP$3:AP298))/MAX(AP$3:AP298)</f>
        <v>-0.614646208755945</v>
      </c>
      <c r="AY298" s="54">
        <f>(AQ298-MAX(AQ$3:AQ298))/MAX(AQ$3:AQ298)</f>
        <v>-0.61742625846790478</v>
      </c>
    </row>
    <row r="299" spans="1:51">
      <c r="A299" s="49">
        <f>Data!F425</f>
        <v>1905.7083333333019</v>
      </c>
      <c r="B299" s="53">
        <f t="shared" si="117"/>
        <v>0.69199999999999995</v>
      </c>
      <c r="C299" s="50">
        <f>1/Data!N425</f>
        <v>5.0649600321081754E-2</v>
      </c>
      <c r="D299" s="50">
        <f>Data!H425/100</f>
        <v>3.4466666666666666E-2</v>
      </c>
      <c r="E299">
        <f>Data!K426/Data!K425</f>
        <v>1.0170341278439867</v>
      </c>
      <c r="F299">
        <f>Data!T426/Data!T425</f>
        <v>1.0032218526507541</v>
      </c>
      <c r="G299" s="49">
        <f>Data!E428</f>
        <v>8.4679289260000008</v>
      </c>
      <c r="H299" s="52">
        <v>0</v>
      </c>
      <c r="I299" s="52">
        <v>1</v>
      </c>
      <c r="J299" s="52">
        <v>0.6</v>
      </c>
      <c r="K299" s="54">
        <f t="shared" si="127"/>
        <v>0.66261227030770231</v>
      </c>
      <c r="L299" s="54">
        <f t="shared" si="140"/>
        <v>0.85</v>
      </c>
      <c r="M299" s="53">
        <f t="shared" si="141"/>
        <v>0.85</v>
      </c>
      <c r="N299" s="54" cm="1">
        <f t="array" ref="N299">stock_min(C299,O299)</f>
        <v>0.6971095440110362</v>
      </c>
      <c r="O299" s="54" cm="1">
        <f t="array" ref="O299">stock_max(C299,D299)</f>
        <v>0.85</v>
      </c>
      <c r="P299" s="49">
        <f t="shared" si="118"/>
        <v>1905.7083333333019</v>
      </c>
      <c r="Q299" s="49">
        <f t="shared" si="132"/>
        <v>0.50671752830849104</v>
      </c>
      <c r="R299" s="49">
        <f t="shared" si="133"/>
        <v>0.83242406736582752</v>
      </c>
      <c r="S299" s="59">
        <f t="shared" si="114"/>
        <v>0.67548205510100634</v>
      </c>
      <c r="T299" s="59">
        <f t="shared" si="115"/>
        <v>0.6975168288685436</v>
      </c>
      <c r="U299" s="59">
        <f t="shared" si="116"/>
        <v>0.68318440613921094</v>
      </c>
      <c r="V299" s="59"/>
      <c r="W299" s="49">
        <f t="shared" si="134"/>
        <v>0.27019282204040257</v>
      </c>
      <c r="X299" s="49">
        <f t="shared" si="135"/>
        <v>0.40528923306060377</v>
      </c>
      <c r="Y299" s="49">
        <f t="shared" si="136"/>
        <v>0.23533361931412886</v>
      </c>
      <c r="Z299" s="49">
        <f t="shared" si="137"/>
        <v>0.46218320955441478</v>
      </c>
      <c r="AA299" s="49">
        <f t="shared" si="138"/>
        <v>0.10247766092088166</v>
      </c>
      <c r="AB299" s="49">
        <f t="shared" si="139"/>
        <v>0.58070674521832932</v>
      </c>
      <c r="AC299" s="80">
        <f t="shared" si="119"/>
        <v>0.85</v>
      </c>
      <c r="AD299" s="80">
        <f t="shared" si="128"/>
        <v>0.6971095440110362</v>
      </c>
      <c r="AE299" s="80">
        <f t="shared" si="129"/>
        <v>0.85</v>
      </c>
      <c r="AF299" s="54">
        <f>(Q299-MAX(Q$2:Q298))/MAX(Q$2:Q298)</f>
        <v>-1.7686931000599291E-2</v>
      </c>
      <c r="AG299" s="54">
        <f>(R299-MAX(R$2:R298))/MAX(R$2:R298)</f>
        <v>1.7034127843986707E-2</v>
      </c>
      <c r="AH299" s="54">
        <f>(S299-MAX(S$2:S298))/MAX(S$2:S298)</f>
        <v>1.1509217766693607E-2</v>
      </c>
      <c r="AI299" s="54">
        <f>(T299-MAX(T$2:T298))/MAX(T$2:T298)</f>
        <v>1.237403567465669E-2</v>
      </c>
      <c r="AJ299" s="54">
        <f>(U299-MAX(U$2:U298))/MAX(U$2:U298)</f>
        <v>1.4962286565001674E-2</v>
      </c>
      <c r="AK299" s="54">
        <f t="shared" si="130"/>
        <v>1.0513111710013419</v>
      </c>
      <c r="AL299" s="71">
        <f t="shared" si="120"/>
        <v>1905.7083333333019</v>
      </c>
      <c r="AM299" s="49">
        <f t="shared" si="121"/>
        <v>1.0513111710013419</v>
      </c>
      <c r="AN299" s="49">
        <f t="shared" si="122"/>
        <v>1.8595838745151192</v>
      </c>
      <c r="AO299" s="49">
        <f t="shared" si="123"/>
        <v>1.5292141710459648</v>
      </c>
      <c r="AP299" s="49">
        <f t="shared" si="124"/>
        <v>1.5812997837677301</v>
      </c>
      <c r="AQ299" s="49">
        <f t="shared" si="125"/>
        <v>1.7369254305717081</v>
      </c>
      <c r="AS299" s="49">
        <f t="shared" si="131"/>
        <v>-0.12265844394341108</v>
      </c>
      <c r="AT299" s="49">
        <f t="shared" si="126"/>
        <v>0.15562564680397806</v>
      </c>
      <c r="AU299" s="54">
        <f>(AM299-MAX(AM$3:AM299))/MAX(AM$3:AM299)</f>
        <v>-0.61718815724635434</v>
      </c>
      <c r="AV299" s="54">
        <f>(AN299-MAX(AN$3:AN299))/MAX(AN$3:AN299)</f>
        <v>-0.6140219167478963</v>
      </c>
      <c r="AW299" s="54">
        <f>(AO299-MAX(AO$3:AO299))/MAX(AO$3:AO299)</f>
        <v>-0.60897401281502261</v>
      </c>
      <c r="AX299" s="54">
        <f>(AP299-MAX(AP$3:AP299))/MAX(AP$3:AP299)</f>
        <v>-0.60938908195519703</v>
      </c>
      <c r="AY299" s="54">
        <f>(AQ299-MAX(AQ$3:AQ299))/MAX(AQ$3:AQ299)</f>
        <v>-0.61086932508299352</v>
      </c>
    </row>
    <row r="300" spans="1:51">
      <c r="A300" s="49">
        <f>Data!F426</f>
        <v>1905.7916666666351</v>
      </c>
      <c r="B300" s="53">
        <f t="shared" si="117"/>
        <v>0.69900000000000007</v>
      </c>
      <c r="C300" s="50">
        <f>1/Data!N426</f>
        <v>5.0257835728314992E-2</v>
      </c>
      <c r="D300" s="50">
        <f>Data!H426/100</f>
        <v>3.4425000000000004E-2</v>
      </c>
      <c r="E300">
        <f>Data!K427/Data!K426</f>
        <v>0.98624256783107245</v>
      </c>
      <c r="F300">
        <f>Data!T427/Data!T426</f>
        <v>0.99181592357477943</v>
      </c>
      <c r="G300" s="49">
        <f>Data!E429</f>
        <v>8.4679289260000008</v>
      </c>
      <c r="H300" s="52">
        <v>0</v>
      </c>
      <c r="I300" s="52">
        <v>1</v>
      </c>
      <c r="J300" s="52">
        <v>0.6</v>
      </c>
      <c r="K300" s="54">
        <f t="shared" si="127"/>
        <v>0.66261227030770231</v>
      </c>
      <c r="L300" s="54">
        <f t="shared" si="140"/>
        <v>0.85</v>
      </c>
      <c r="M300" s="53">
        <f t="shared" si="141"/>
        <v>0.85</v>
      </c>
      <c r="N300" s="54" cm="1">
        <f t="array" ref="N300">stock_min(C300,O300)</f>
        <v>0.68368899361622681</v>
      </c>
      <c r="O300" s="54" cm="1">
        <f t="array" ref="O300">stock_max(C300,D300)</f>
        <v>0.85</v>
      </c>
      <c r="P300" s="49">
        <f t="shared" si="118"/>
        <v>1905.7916666666351</v>
      </c>
      <c r="Q300" s="49">
        <f t="shared" si="132"/>
        <v>0.50257051333081548</v>
      </c>
      <c r="R300" s="49">
        <f t="shared" si="133"/>
        <v>0.82097204972325932</v>
      </c>
      <c r="S300" s="59">
        <f t="shared" si="114"/>
        <v>0.66769503726325374</v>
      </c>
      <c r="T300" s="59">
        <f t="shared" si="115"/>
        <v>0.68923238638759099</v>
      </c>
      <c r="U300" s="59">
        <f t="shared" si="116"/>
        <v>0.67435668747297672</v>
      </c>
      <c r="V300" s="59"/>
      <c r="W300" s="49">
        <f t="shared" si="134"/>
        <v>0.26707801490530153</v>
      </c>
      <c r="X300" s="49">
        <f t="shared" si="135"/>
        <v>0.40061702235795221</v>
      </c>
      <c r="Y300" s="49">
        <f t="shared" si="136"/>
        <v>0.23253855007371382</v>
      </c>
      <c r="Z300" s="49">
        <f t="shared" si="137"/>
        <v>0.45669383631387717</v>
      </c>
      <c r="AA300" s="49">
        <f t="shared" si="138"/>
        <v>0.10115350312094652</v>
      </c>
      <c r="AB300" s="49">
        <f t="shared" si="139"/>
        <v>0.57320318435203022</v>
      </c>
      <c r="AC300" s="80">
        <f t="shared" si="119"/>
        <v>0.85</v>
      </c>
      <c r="AD300" s="80">
        <f t="shared" si="128"/>
        <v>0.68368899361622681</v>
      </c>
      <c r="AE300" s="80">
        <f t="shared" si="129"/>
        <v>0.85</v>
      </c>
      <c r="AF300" s="54">
        <f>(Q300-MAX(Q$2:Q299))/MAX(Q$2:Q299)</f>
        <v>-2.572625623078335E-2</v>
      </c>
      <c r="AG300" s="54">
        <f>(R300-MAX(R$2:R299))/MAX(R$2:R299)</f>
        <v>-1.3757432168927613E-2</v>
      </c>
      <c r="AH300" s="54">
        <f>(S300-MAX(S$2:S299))/MAX(S$2:S299)</f>
        <v>-1.1528089871444751E-2</v>
      </c>
      <c r="AI300" s="54">
        <f>(T300-MAX(T$2:T299))/MAX(T$2:T299)</f>
        <v>-1.1877050327790626E-2</v>
      </c>
      <c r="AJ300" s="54">
        <f>(U300-MAX(U$2:U299))/MAX(U$2:U299)</f>
        <v>-1.2921428807371542E-2</v>
      </c>
      <c r="AK300" s="54">
        <f t="shared" si="130"/>
        <v>1.046850842615586</v>
      </c>
      <c r="AL300" s="71">
        <f t="shared" si="120"/>
        <v>1905.7916666666351</v>
      </c>
      <c r="AM300" s="49">
        <f t="shared" si="121"/>
        <v>1.046850842615586</v>
      </c>
      <c r="AN300" s="49">
        <f t="shared" si="122"/>
        <v>1.9195376707455831</v>
      </c>
      <c r="AO300" s="49">
        <f t="shared" si="123"/>
        <v>1.5561250364354051</v>
      </c>
      <c r="AP300" s="49">
        <f t="shared" si="124"/>
        <v>1.6127447101568713</v>
      </c>
      <c r="AQ300" s="49">
        <f t="shared" si="125"/>
        <v>1.783373789825033</v>
      </c>
      <c r="AS300" s="49">
        <f t="shared" si="131"/>
        <v>-0.1361638809205501</v>
      </c>
      <c r="AT300" s="49">
        <f t="shared" si="126"/>
        <v>0.17062907966816176</v>
      </c>
      <c r="AU300" s="54">
        <f>(AM300-MAX(AM$3:AM300))/MAX(AM$3:AM300)</f>
        <v>-0.61881228773762575</v>
      </c>
      <c r="AV300" s="54">
        <f>(AN300-MAX(AN$3:AN300))/MAX(AN$3:AN300)</f>
        <v>-0.601577814779785</v>
      </c>
      <c r="AW300" s="54">
        <f>(AO300-MAX(AO$3:AO300))/MAX(AO$3:AO300)</f>
        <v>-0.60209280029152734</v>
      </c>
      <c r="AX300" s="54">
        <f>(AP300-MAX(AP$3:AP300))/MAX(AP$3:AP300)</f>
        <v>-0.6016215911284748</v>
      </c>
      <c r="AY300" s="54">
        <f>(AQ300-MAX(AQ$3:AQ300))/MAX(AQ$3:AQ300)</f>
        <v>-0.60046330472834619</v>
      </c>
    </row>
    <row r="301" spans="1:51">
      <c r="A301" s="49">
        <f>Data!F427</f>
        <v>1905.8749999999684</v>
      </c>
      <c r="B301" s="53">
        <f t="shared" si="117"/>
        <v>0.67900000000000005</v>
      </c>
      <c r="C301" s="50">
        <f>1/Data!N427</f>
        <v>5.1431001546514213E-2</v>
      </c>
      <c r="D301" s="50">
        <f>Data!H427/100</f>
        <v>3.4383333333333342E-2</v>
      </c>
      <c r="E301">
        <f>Data!K428/Data!K427</f>
        <v>1.0161191071932918</v>
      </c>
      <c r="F301">
        <f>Data!T428/Data!T427</f>
        <v>0.9919501895318763</v>
      </c>
      <c r="G301" s="49">
        <f>Data!E430</f>
        <v>8.4679289260000008</v>
      </c>
      <c r="H301" s="52">
        <v>0</v>
      </c>
      <c r="I301" s="52">
        <v>1</v>
      </c>
      <c r="J301" s="52">
        <v>0.6</v>
      </c>
      <c r="K301" s="54">
        <f t="shared" si="127"/>
        <v>0.66261227030770231</v>
      </c>
      <c r="L301" s="54">
        <f t="shared" si="140"/>
        <v>0.85</v>
      </c>
      <c r="M301" s="53">
        <f t="shared" si="141"/>
        <v>0.85</v>
      </c>
      <c r="N301" s="54" cm="1">
        <f t="array" ref="N301">stock_min(C301,O301)</f>
        <v>0.72387774797357618</v>
      </c>
      <c r="O301" s="54" cm="1">
        <f t="array" ref="O301">stock_max(C301,D301)</f>
        <v>0.85</v>
      </c>
      <c r="P301" s="49">
        <f t="shared" si="118"/>
        <v>1905.8749999999684</v>
      </c>
      <c r="Q301" s="49">
        <f t="shared" si="132"/>
        <v>0.49852491595163478</v>
      </c>
      <c r="R301" s="49">
        <f t="shared" si="133"/>
        <v>0.83420538619544504</v>
      </c>
      <c r="S301" s="59">
        <f t="shared" si="114"/>
        <v>0.67200269858990858</v>
      </c>
      <c r="T301" s="59">
        <f t="shared" si="115"/>
        <v>0.69472199203502438</v>
      </c>
      <c r="U301" s="59">
        <f t="shared" si="116"/>
        <v>0.68278194451677288</v>
      </c>
      <c r="V301" s="59"/>
      <c r="W301" s="49">
        <f t="shared" si="134"/>
        <v>0.26880107943596343</v>
      </c>
      <c r="X301" s="49">
        <f t="shared" si="135"/>
        <v>0.40320161915394515</v>
      </c>
      <c r="Y301" s="49">
        <f t="shared" si="136"/>
        <v>0.2343906756600074</v>
      </c>
      <c r="Z301" s="49">
        <f t="shared" si="137"/>
        <v>0.46033131637501701</v>
      </c>
      <c r="AA301" s="49">
        <f t="shared" si="138"/>
        <v>0.10241729167751594</v>
      </c>
      <c r="AB301" s="49">
        <f t="shared" si="139"/>
        <v>0.58036465283925698</v>
      </c>
      <c r="AC301" s="80">
        <f t="shared" si="119"/>
        <v>0.85000000000000009</v>
      </c>
      <c r="AD301" s="80">
        <f t="shared" si="128"/>
        <v>0.72387774797357618</v>
      </c>
      <c r="AE301" s="80">
        <f t="shared" si="129"/>
        <v>0.85</v>
      </c>
      <c r="AF301" s="54">
        <f>(Q301-MAX(Q$2:Q300))/MAX(Q$2:Q300)</f>
        <v>-3.3568975212194853E-2</v>
      </c>
      <c r="AG301" s="54">
        <f>(R301-MAX(R$2:R300))/MAX(R$2:R300)</f>
        <v>2.1399175005288222E-3</v>
      </c>
      <c r="AH301" s="54">
        <f>(S301-MAX(S$2:S300))/MAX(S$2:S300)</f>
        <v>-5.1509236771323085E-3</v>
      </c>
      <c r="AI301" s="54">
        <f>(T301-MAX(T$2:T300))/MAX(T$2:T300)</f>
        <v>-4.0068378537228746E-3</v>
      </c>
      <c r="AJ301" s="54">
        <f>(U301-MAX(U$2:U300))/MAX(U$2:U300)</f>
        <v>-5.890966169916611E-4</v>
      </c>
      <c r="AK301" s="54">
        <f t="shared" si="130"/>
        <v>1.0658429869161563</v>
      </c>
      <c r="AL301" s="71">
        <f t="shared" si="120"/>
        <v>1905.8749999999684</v>
      </c>
      <c r="AM301" s="49">
        <f t="shared" si="121"/>
        <v>1.0658429869161563</v>
      </c>
      <c r="AN301" s="49">
        <f t="shared" si="122"/>
        <v>1.9383773892429685</v>
      </c>
      <c r="AO301" s="49">
        <f t="shared" si="123"/>
        <v>1.5765067005013988</v>
      </c>
      <c r="AP301" s="49">
        <f t="shared" si="124"/>
        <v>1.6330324869431372</v>
      </c>
      <c r="AQ301" s="49">
        <f t="shared" si="125"/>
        <v>1.8030595431906762</v>
      </c>
      <c r="AS301" s="49">
        <f t="shared" si="131"/>
        <v>-0.13531784605229236</v>
      </c>
      <c r="AT301" s="49">
        <f t="shared" si="126"/>
        <v>0.170027056247539</v>
      </c>
      <c r="AU301" s="54">
        <f>(AM301-MAX(AM$3:AM301))/MAX(AM$3:AM301)</f>
        <v>-0.61189671606095497</v>
      </c>
      <c r="AV301" s="54">
        <f>(AN301-MAX(AN$3:AN301))/MAX(AN$3:AN301)</f>
        <v>-0.59766741389156142</v>
      </c>
      <c r="AW301" s="54">
        <f>(AO301-MAX(AO$3:AO301))/MAX(AO$3:AO301)</f>
        <v>-0.59688112983831243</v>
      </c>
      <c r="AX301" s="54">
        <f>(AP301-MAX(AP$3:AP301))/MAX(AP$3:AP301)</f>
        <v>-0.59661012701716654</v>
      </c>
      <c r="AY301" s="54">
        <f>(AQ301-MAX(AQ$3:AQ301))/MAX(AQ$3:AQ301)</f>
        <v>-0.59605302299800089</v>
      </c>
    </row>
    <row r="302" spans="1:51">
      <c r="A302" s="49">
        <f>Data!F428</f>
        <v>1905.9583333333017</v>
      </c>
      <c r="B302" s="53">
        <f t="shared" si="117"/>
        <v>0.68199999999999994</v>
      </c>
      <c r="C302" s="50">
        <f>1/Data!N428</f>
        <v>5.1077842567515533E-2</v>
      </c>
      <c r="D302" s="50">
        <f>Data!H428/100</f>
        <v>3.4341666666666673E-2</v>
      </c>
      <c r="E302">
        <f>Data!K429/Data!K428</f>
        <v>1.0375244584206849</v>
      </c>
      <c r="F302">
        <f>Data!T429/Data!T428</f>
        <v>1.0032116417097265</v>
      </c>
      <c r="G302" s="49">
        <f>Data!E431</f>
        <v>8.4679289260000008</v>
      </c>
      <c r="H302" s="52">
        <v>0</v>
      </c>
      <c r="I302" s="52">
        <v>1</v>
      </c>
      <c r="J302" s="52">
        <v>0.6</v>
      </c>
      <c r="K302" s="54">
        <f t="shared" si="127"/>
        <v>0.66261227030770231</v>
      </c>
      <c r="L302" s="54">
        <f t="shared" si="140"/>
        <v>0.85</v>
      </c>
      <c r="M302" s="53">
        <f t="shared" si="141"/>
        <v>0.85</v>
      </c>
      <c r="N302" s="54" cm="1">
        <f t="array" ref="N302">stock_min(C302,O302)</f>
        <v>0.71177969735200575</v>
      </c>
      <c r="O302" s="54" cm="1">
        <f t="array" ref="O302">stock_max(C302,D302)</f>
        <v>0.85</v>
      </c>
      <c r="P302" s="49">
        <f t="shared" si="118"/>
        <v>1905.9583333333017</v>
      </c>
      <c r="Q302" s="49">
        <f t="shared" si="132"/>
        <v>0.50012599936504298</v>
      </c>
      <c r="R302" s="49">
        <f t="shared" si="133"/>
        <v>0.86550849152404741</v>
      </c>
      <c r="S302" s="59">
        <f t="shared" si="114"/>
        <v>0.68799591374133962</v>
      </c>
      <c r="T302" s="59">
        <f t="shared" si="115"/>
        <v>0.71274845424639854</v>
      </c>
      <c r="U302" s="59">
        <f t="shared" si="116"/>
        <v>0.70488874144682356</v>
      </c>
      <c r="V302" s="59"/>
      <c r="W302" s="49">
        <f t="shared" si="134"/>
        <v>0.27519836549653587</v>
      </c>
      <c r="X302" s="49">
        <f t="shared" si="135"/>
        <v>0.41279754824480375</v>
      </c>
      <c r="Y302" s="49">
        <f t="shared" si="136"/>
        <v>0.24047258281988693</v>
      </c>
      <c r="Z302" s="49">
        <f t="shared" si="137"/>
        <v>0.47227587142651162</v>
      </c>
      <c r="AA302" s="49">
        <f t="shared" si="138"/>
        <v>0.10573331121702355</v>
      </c>
      <c r="AB302" s="49">
        <f t="shared" si="139"/>
        <v>0.5991554302298</v>
      </c>
      <c r="AC302" s="80">
        <f t="shared" si="119"/>
        <v>0.85</v>
      </c>
      <c r="AD302" s="80">
        <f t="shared" si="128"/>
        <v>0.71177969735200575</v>
      </c>
      <c r="AE302" s="80">
        <f t="shared" si="129"/>
        <v>0.85</v>
      </c>
      <c r="AF302" s="54">
        <f>(Q302-MAX(Q$2:Q301))/MAX(Q$2:Q301)</f>
        <v>-3.0465145023412552E-2</v>
      </c>
      <c r="AG302" s="54">
        <f>(R302-MAX(R$2:R301))/MAX(R$2:R301)</f>
        <v>3.75244584206849E-2</v>
      </c>
      <c r="AH302" s="54">
        <f>(S302-MAX(S$2:S301))/MAX(S$2:S301)</f>
        <v>1.8525819517828716E-2</v>
      </c>
      <c r="AI302" s="54">
        <f>(T302-MAX(T$2:T301))/MAX(T$2:T301)</f>
        <v>2.1836928870321987E-2</v>
      </c>
      <c r="AJ302" s="54">
        <f>(U302-MAX(U$2:U301))/MAX(U$2:U301)</f>
        <v>3.176936580017603E-2</v>
      </c>
      <c r="AK302" s="54">
        <f t="shared" si="130"/>
        <v>1.0670246614756236</v>
      </c>
      <c r="AL302" s="71">
        <f t="shared" si="120"/>
        <v>1905.9583333333017</v>
      </c>
      <c r="AM302" s="49">
        <f t="shared" si="121"/>
        <v>1.0670246614756236</v>
      </c>
      <c r="AN302" s="49">
        <f t="shared" si="122"/>
        <v>1.9043511941494056</v>
      </c>
      <c r="AO302" s="49">
        <f t="shared" si="123"/>
        <v>1.5603648170319246</v>
      </c>
      <c r="AP302" s="49">
        <f t="shared" si="124"/>
        <v>1.61442089354853</v>
      </c>
      <c r="AQ302" s="49">
        <f t="shared" si="125"/>
        <v>1.7763135906941565</v>
      </c>
      <c r="AS302" s="49">
        <f t="shared" si="131"/>
        <v>-0.12803760345524906</v>
      </c>
      <c r="AT302" s="49">
        <f t="shared" si="126"/>
        <v>0.16189269714562649</v>
      </c>
      <c r="AU302" s="54">
        <f>(AM302-MAX(AM$3:AM302))/MAX(AM$3:AM302)</f>
        <v>-0.61146643525720978</v>
      </c>
      <c r="AV302" s="54">
        <f>(AN302-MAX(AN$3:AN302))/MAX(AN$3:AN302)</f>
        <v>-0.60472994317166728</v>
      </c>
      <c r="AW302" s="54">
        <f>(AO302-MAX(AO$3:AO302))/MAX(AO$3:AO302)</f>
        <v>-0.60100867196954888</v>
      </c>
      <c r="AX302" s="54">
        <f>(AP302-MAX(AP$3:AP302))/MAX(AP$3:AP302)</f>
        <v>-0.60120754216688743</v>
      </c>
      <c r="AY302" s="54">
        <f>(AQ302-MAX(AQ$3:AQ302))/MAX(AQ$3:AQ302)</f>
        <v>-0.60204503069337045</v>
      </c>
    </row>
    <row r="303" spans="1:51">
      <c r="A303" s="49">
        <f>Data!F429</f>
        <v>1906.0416666666349</v>
      </c>
      <c r="B303" s="53">
        <f t="shared" si="117"/>
        <v>0.70700000000000007</v>
      </c>
      <c r="C303" s="50">
        <f>1/Data!N429</f>
        <v>4.9671171231598032E-2</v>
      </c>
      <c r="D303" s="50">
        <f>Data!H429/100</f>
        <v>3.4300000000000004E-2</v>
      </c>
      <c r="E303">
        <f>Data!K430/Data!K429</f>
        <v>0.99579280648429613</v>
      </c>
      <c r="F303">
        <f>Data!T430/Data!T429</f>
        <v>1.0011806993806183</v>
      </c>
      <c r="G303" s="49">
        <f>Data!E432</f>
        <v>8.4679289260000008</v>
      </c>
      <c r="H303" s="52">
        <v>0</v>
      </c>
      <c r="I303" s="52">
        <v>1</v>
      </c>
      <c r="J303" s="52">
        <v>0.6</v>
      </c>
      <c r="K303" s="54">
        <f t="shared" si="127"/>
        <v>0.66261227030770231</v>
      </c>
      <c r="L303" s="54">
        <f t="shared" si="140"/>
        <v>0.85</v>
      </c>
      <c r="M303" s="53">
        <f t="shared" si="141"/>
        <v>0.85</v>
      </c>
      <c r="N303" s="54" cm="1">
        <f t="array" ref="N303">stock_min(C303,O303)</f>
        <v>0.66359182151746376</v>
      </c>
      <c r="O303" s="54" cm="1">
        <f t="array" ref="O303">stock_max(C303,D303)</f>
        <v>0.85</v>
      </c>
      <c r="P303" s="49">
        <f t="shared" si="118"/>
        <v>1906.0416666666349</v>
      </c>
      <c r="Q303" s="49">
        <f t="shared" si="132"/>
        <v>0.50071649782272443</v>
      </c>
      <c r="R303" s="49">
        <f t="shared" si="133"/>
        <v>0.86186712981072078</v>
      </c>
      <c r="S303" s="59">
        <f t="shared" si="114"/>
        <v>0.68658412111275458</v>
      </c>
      <c r="T303" s="59">
        <f t="shared" si="115"/>
        <v>0.71104542409210059</v>
      </c>
      <c r="U303" s="59">
        <f t="shared" si="116"/>
        <v>0.70249281786092665</v>
      </c>
      <c r="V303" s="59"/>
      <c r="W303" s="49">
        <f t="shared" si="134"/>
        <v>0.27463364844510185</v>
      </c>
      <c r="X303" s="49">
        <f t="shared" si="135"/>
        <v>0.41195047266765272</v>
      </c>
      <c r="Y303" s="49">
        <f t="shared" si="136"/>
        <v>0.23989800134253081</v>
      </c>
      <c r="Z303" s="49">
        <f t="shared" si="137"/>
        <v>0.47114742274956978</v>
      </c>
      <c r="AA303" s="49">
        <f t="shared" si="138"/>
        <v>0.10537392267913902</v>
      </c>
      <c r="AB303" s="49">
        <f t="shared" si="139"/>
        <v>0.59711889518178762</v>
      </c>
      <c r="AC303" s="80">
        <f t="shared" si="119"/>
        <v>0.85</v>
      </c>
      <c r="AD303" s="80">
        <f t="shared" si="128"/>
        <v>0.66359182151746376</v>
      </c>
      <c r="AE303" s="80">
        <f t="shared" si="129"/>
        <v>0.85</v>
      </c>
      <c r="AF303" s="54">
        <f>(Q303-MAX(Q$2:Q302))/MAX(Q$2:Q302)</f>
        <v>-2.9320415820653787E-2</v>
      </c>
      <c r="AG303" s="54">
        <f>(R303-MAX(R$2:R302))/MAX(R$2:R302)</f>
        <v>-4.2071935157038925E-3</v>
      </c>
      <c r="AH303" s="54">
        <f>(S303-MAX(S$2:S302))/MAX(S$2:S302)</f>
        <v>-2.0520363571749651E-3</v>
      </c>
      <c r="AI303" s="54">
        <f>(T303-MAX(T$2:T302))/MAX(T$2:T302)</f>
        <v>-2.3893845635885682E-3</v>
      </c>
      <c r="AJ303" s="54">
        <f>(U303-MAX(U$2:U302))/MAX(U$2:U302)</f>
        <v>-3.3990095812555347E-3</v>
      </c>
      <c r="AK303" s="54">
        <f t="shared" si="130"/>
        <v>1.0715437380445487</v>
      </c>
      <c r="AL303" s="71">
        <f t="shared" si="120"/>
        <v>1906.0416666666349</v>
      </c>
      <c r="AM303" s="49">
        <f t="shared" si="121"/>
        <v>1.0715437380445487</v>
      </c>
      <c r="AN303" s="49">
        <f t="shared" si="122"/>
        <v>1.9231684246168106</v>
      </c>
      <c r="AO303" s="49">
        <f t="shared" si="123"/>
        <v>1.5722477368042362</v>
      </c>
      <c r="AP303" s="49">
        <f t="shared" si="124"/>
        <v>1.6272869899430931</v>
      </c>
      <c r="AQ303" s="49">
        <f t="shared" si="125"/>
        <v>1.7923543956860395</v>
      </c>
      <c r="AS303" s="49">
        <f t="shared" si="131"/>
        <v>-0.1308140289307711</v>
      </c>
      <c r="AT303" s="49">
        <f t="shared" si="126"/>
        <v>0.16506740574294643</v>
      </c>
      <c r="AU303" s="54">
        <f>(AM303-MAX(AM$3:AM303))/MAX(AM$3:AM303)</f>
        <v>-0.60982091290701224</v>
      </c>
      <c r="AV303" s="54">
        <f>(AN303-MAX(AN$3:AN303))/MAX(AN$3:AN303)</f>
        <v>-0.60082420993346308</v>
      </c>
      <c r="AW303" s="54">
        <f>(AO303-MAX(AO$3:AO303))/MAX(AO$3:AO303)</f>
        <v>-0.597970163353434</v>
      </c>
      <c r="AX303" s="54">
        <f>(AP303-MAX(AP$3:AP303))/MAX(AP$3:AP303)</f>
        <v>-0.59802937331116379</v>
      </c>
      <c r="AY303" s="54">
        <f>(AQ303-MAX(AQ$3:AQ303))/MAX(AQ$3:AQ303)</f>
        <v>-0.59845134200481875</v>
      </c>
    </row>
    <row r="304" spans="1:51">
      <c r="A304" s="49">
        <f>Data!F430</f>
        <v>1906.1249999999682</v>
      </c>
      <c r="B304" s="53">
        <f t="shared" si="117"/>
        <v>0.69799999999999995</v>
      </c>
      <c r="C304" s="50">
        <f>1/Data!N430</f>
        <v>5.0335352836093958E-2</v>
      </c>
      <c r="D304" s="50">
        <f>Data!H430/100</f>
        <v>3.4500000000000003E-2</v>
      </c>
      <c r="E304">
        <f>Data!K431/Data!K430</f>
        <v>0.97846513605442176</v>
      </c>
      <c r="F304">
        <f>Data!T431/Data!T430</f>
        <v>1.0011989435794537</v>
      </c>
      <c r="G304" s="49">
        <f>Data!E433</f>
        <v>8.5630942149999996</v>
      </c>
      <c r="H304" s="52">
        <v>0</v>
      </c>
      <c r="I304" s="52">
        <v>1</v>
      </c>
      <c r="J304" s="52">
        <v>0.6</v>
      </c>
      <c r="K304" s="54">
        <f t="shared" si="127"/>
        <v>0.66261227030770231</v>
      </c>
      <c r="L304" s="54">
        <f t="shared" si="140"/>
        <v>0.85</v>
      </c>
      <c r="M304" s="53">
        <f t="shared" si="141"/>
        <v>0.85</v>
      </c>
      <c r="N304" s="54" cm="1">
        <f t="array" ref="N304">stock_min(C304,O304)</f>
        <v>0.68634447160125955</v>
      </c>
      <c r="O304" s="54" cm="1">
        <f t="array" ref="O304">stock_max(C304,D304)</f>
        <v>0.85</v>
      </c>
      <c r="P304" s="49">
        <f t="shared" si="118"/>
        <v>1906.1249999999682</v>
      </c>
      <c r="Q304" s="49">
        <f t="shared" si="132"/>
        <v>0.50131682865291549</v>
      </c>
      <c r="R304" s="49">
        <f t="shared" si="133"/>
        <v>0.84330693843108084</v>
      </c>
      <c r="S304" s="59">
        <f t="shared" si="114"/>
        <v>0.6780420939810452</v>
      </c>
      <c r="T304" s="59">
        <f t="shared" si="115"/>
        <v>0.70118695261331221</v>
      </c>
      <c r="U304" s="59">
        <f t="shared" si="116"/>
        <v>0.68976028108189091</v>
      </c>
      <c r="V304" s="59"/>
      <c r="W304" s="49">
        <f t="shared" si="134"/>
        <v>0.2712168375924181</v>
      </c>
      <c r="X304" s="49">
        <f t="shared" si="135"/>
        <v>0.4068252563886271</v>
      </c>
      <c r="Y304" s="49">
        <f t="shared" si="136"/>
        <v>0.23657187403206612</v>
      </c>
      <c r="Z304" s="49">
        <f t="shared" si="137"/>
        <v>0.46461507858124607</v>
      </c>
      <c r="AA304" s="49">
        <f t="shared" si="138"/>
        <v>0.10346404216228365</v>
      </c>
      <c r="AB304" s="49">
        <f t="shared" si="139"/>
        <v>0.58629623891960725</v>
      </c>
      <c r="AC304" s="80">
        <f t="shared" si="119"/>
        <v>0.85</v>
      </c>
      <c r="AD304" s="80">
        <f t="shared" si="128"/>
        <v>0.68634447160125955</v>
      </c>
      <c r="AE304" s="80">
        <f t="shared" si="129"/>
        <v>0.85</v>
      </c>
      <c r="AF304" s="54">
        <f>(Q304-MAX(Q$2:Q303))/MAX(Q$2:Q303)</f>
        <v>-2.8156625765495238E-2</v>
      </c>
      <c r="AG304" s="54">
        <f>(R304-MAX(R$2:R303))/MAX(R$2:R303)</f>
        <v>-2.565145612132878E-2</v>
      </c>
      <c r="AH304" s="54">
        <f>(S304-MAX(S$2:S303))/MAX(S$2:S303)</f>
        <v>-1.4467847208808674E-2</v>
      </c>
      <c r="AI304" s="54">
        <f>(T304-MAX(T$2:T303))/MAX(T$2:T303)</f>
        <v>-1.6221012566502883E-2</v>
      </c>
      <c r="AJ304" s="54">
        <f>(U304-MAX(U$2:U303))/MAX(U$2:U303)</f>
        <v>-2.1462196053636265E-2</v>
      </c>
      <c r="AK304" s="54">
        <f t="shared" si="130"/>
        <v>1.0820855955817568</v>
      </c>
      <c r="AL304" s="71">
        <f t="shared" si="120"/>
        <v>1906.1249999999682</v>
      </c>
      <c r="AM304" s="49">
        <f t="shared" si="121"/>
        <v>1.0820855955817568</v>
      </c>
      <c r="AN304" s="49">
        <f t="shared" si="122"/>
        <v>1.8504686041785403</v>
      </c>
      <c r="AO304" s="49">
        <f t="shared" si="123"/>
        <v>1.5431881075960563</v>
      </c>
      <c r="AP304" s="49">
        <f t="shared" si="124"/>
        <v>1.5923273472775259</v>
      </c>
      <c r="AQ304" s="49">
        <f t="shared" si="125"/>
        <v>1.7376598883430989</v>
      </c>
      <c r="AS304" s="49">
        <f t="shared" si="131"/>
        <v>-0.11280871583544139</v>
      </c>
      <c r="AT304" s="49">
        <f t="shared" si="126"/>
        <v>0.14533254106557303</v>
      </c>
      <c r="AU304" s="54">
        <f>(AM304-MAX(AM$3:AM304))/MAX(AM$3:AM304)</f>
        <v>-0.60598232731867374</v>
      </c>
      <c r="AV304" s="54">
        <f>(AN304-MAX(AN$3:AN304))/MAX(AN$3:AN304)</f>
        <v>-0.61591389624989901</v>
      </c>
      <c r="AW304" s="54">
        <f>(AO304-MAX(AO$3:AO304))/MAX(AO$3:AO304)</f>
        <v>-0.60540082310895127</v>
      </c>
      <c r="AX304" s="54">
        <f>(AP304-MAX(AP$3:AP304))/MAX(AP$3:AP304)</f>
        <v>-0.60666506545271237</v>
      </c>
      <c r="AY304" s="54">
        <f>(AQ304-MAX(AQ$3:AQ304))/MAX(AQ$3:AQ304)</f>
        <v>-0.6107047814340556</v>
      </c>
    </row>
    <row r="305" spans="1:51">
      <c r="A305" s="49">
        <f>Data!F431</f>
        <v>1906.2083333333014</v>
      </c>
      <c r="B305" s="53">
        <f t="shared" si="117"/>
        <v>0.67199999999999993</v>
      </c>
      <c r="C305" s="50">
        <f>1/Data!N431</f>
        <v>5.1922554545926154E-2</v>
      </c>
      <c r="D305" s="50">
        <f>Data!H431/100</f>
        <v>3.4700000000000009E-2</v>
      </c>
      <c r="E305">
        <f>Data!K432/Data!K431</f>
        <v>0.98948134588563452</v>
      </c>
      <c r="F305">
        <f>Data!T432/Data!T431</f>
        <v>1.0012171857262209</v>
      </c>
      <c r="G305" s="49">
        <f>Data!E434</f>
        <v>8.5630942149999996</v>
      </c>
      <c r="H305" s="52">
        <v>0</v>
      </c>
      <c r="I305" s="52">
        <v>1</v>
      </c>
      <c r="J305" s="52">
        <v>0.6</v>
      </c>
      <c r="K305" s="54">
        <f t="shared" si="127"/>
        <v>0.66261227030770231</v>
      </c>
      <c r="L305" s="54">
        <f t="shared" si="140"/>
        <v>0.85</v>
      </c>
      <c r="M305" s="53">
        <f t="shared" si="141"/>
        <v>0.85</v>
      </c>
      <c r="N305" s="54" cm="1">
        <f t="array" ref="N305">stock_min(C305,O305)</f>
        <v>0.74071671689044083</v>
      </c>
      <c r="O305" s="54" cm="1">
        <f t="array" ref="O305">stock_max(C305,D305)</f>
        <v>0.85</v>
      </c>
      <c r="P305" s="49">
        <f t="shared" si="118"/>
        <v>1906.2083333333014</v>
      </c>
      <c r="Q305" s="49">
        <f t="shared" si="132"/>
        <v>0.50192702434106617</v>
      </c>
      <c r="R305" s="49">
        <f t="shared" si="133"/>
        <v>0.83443648443347984</v>
      </c>
      <c r="S305" s="59">
        <f t="shared" si="114"/>
        <v>0.67409296108753347</v>
      </c>
      <c r="T305" s="59">
        <f t="shared" si="115"/>
        <v>0.69658777921369452</v>
      </c>
      <c r="U305" s="59">
        <f t="shared" si="116"/>
        <v>0.68371916869143923</v>
      </c>
      <c r="V305" s="59"/>
      <c r="W305" s="49">
        <f t="shared" si="134"/>
        <v>0.26963718443501339</v>
      </c>
      <c r="X305" s="49">
        <f t="shared" si="135"/>
        <v>0.40445577665252008</v>
      </c>
      <c r="Y305" s="49">
        <f t="shared" si="136"/>
        <v>0.23502016936030792</v>
      </c>
      <c r="Z305" s="49">
        <f t="shared" si="137"/>
        <v>0.46156760985338663</v>
      </c>
      <c r="AA305" s="49">
        <f t="shared" si="138"/>
        <v>0.10255787530371589</v>
      </c>
      <c r="AB305" s="49">
        <f t="shared" si="139"/>
        <v>0.58116129338772338</v>
      </c>
      <c r="AC305" s="80">
        <f t="shared" si="119"/>
        <v>0.85000000000000009</v>
      </c>
      <c r="AD305" s="80">
        <f t="shared" si="128"/>
        <v>0.74071671689044083</v>
      </c>
      <c r="AE305" s="80">
        <f t="shared" si="129"/>
        <v>0.85</v>
      </c>
      <c r="AF305" s="54">
        <f>(Q305-MAX(Q$2:Q304))/MAX(Q$2:Q304)</f>
        <v>-2.697371188225459E-2</v>
      </c>
      <c r="AG305" s="54">
        <f>(R305-MAX(R$2:R304))/MAX(R$2:R304)</f>
        <v>-3.5900291441224128E-2</v>
      </c>
      <c r="AH305" s="54">
        <f>(S305-MAX(S$2:S304))/MAX(S$2:S304)</f>
        <v>-2.0207900041442874E-2</v>
      </c>
      <c r="AI305" s="54">
        <f>(T305-MAX(T$2:T304))/MAX(T$2:T304)</f>
        <v>-2.2673742659731173E-2</v>
      </c>
      <c r="AJ305" s="54">
        <f>(U305-MAX(U$2:U304))/MAX(U$2:U304)</f>
        <v>-3.00325023094178E-2</v>
      </c>
      <c r="AK305" s="54">
        <f t="shared" si="130"/>
        <v>1.0805142878683387</v>
      </c>
      <c r="AL305" s="71">
        <f t="shared" si="120"/>
        <v>1906.2083333333014</v>
      </c>
      <c r="AM305" s="49">
        <f t="shared" si="121"/>
        <v>1.0805142878683387</v>
      </c>
      <c r="AN305" s="49">
        <f t="shared" si="122"/>
        <v>1.8159949937712483</v>
      </c>
      <c r="AO305" s="49">
        <f t="shared" si="123"/>
        <v>1.5251174096612934</v>
      </c>
      <c r="AP305" s="49">
        <f t="shared" si="124"/>
        <v>1.5719633852791952</v>
      </c>
      <c r="AQ305" s="49">
        <f t="shared" si="125"/>
        <v>1.7098102366097614</v>
      </c>
      <c r="AS305" s="49">
        <f t="shared" si="131"/>
        <v>-0.1061847571614869</v>
      </c>
      <c r="AT305" s="49">
        <f t="shared" si="126"/>
        <v>0.13784685133056618</v>
      </c>
      <c r="AU305" s="54">
        <f>(AM305-MAX(AM$3:AM305))/MAX(AM$3:AM305)</f>
        <v>-0.60655448446671745</v>
      </c>
      <c r="AV305" s="54">
        <f>(AN305-MAX(AN$3:AN305))/MAX(AN$3:AN305)</f>
        <v>-0.62306929173925596</v>
      </c>
      <c r="AW305" s="54">
        <f>(AO305-MAX(AO$3:AO305))/MAX(AO$3:AO305)</f>
        <v>-0.61002157057052442</v>
      </c>
      <c r="AX305" s="54">
        <f>(AP305-MAX(AP$3:AP305))/MAX(AP$3:AP305)</f>
        <v>-0.61169534875057296</v>
      </c>
      <c r="AY305" s="54">
        <f>(AQ305-MAX(AQ$3:AQ305))/MAX(AQ$3:AQ305)</f>
        <v>-0.61694405548949405</v>
      </c>
    </row>
    <row r="306" spans="1:51">
      <c r="A306" s="49">
        <f>Data!F432</f>
        <v>1906.2916666666347</v>
      </c>
      <c r="B306" s="53">
        <f t="shared" si="117"/>
        <v>0.65600000000000003</v>
      </c>
      <c r="C306" s="50">
        <f>1/Data!N432</f>
        <v>5.2976750369354855E-2</v>
      </c>
      <c r="D306" s="50">
        <f>Data!H432/100</f>
        <v>3.49E-2</v>
      </c>
      <c r="E306">
        <f>Data!K433/Data!K432</f>
        <v>0.96580906124474331</v>
      </c>
      <c r="F306">
        <f>Data!T433/Data!T432</f>
        <v>0.99010827292069348</v>
      </c>
      <c r="G306" s="49">
        <f>Data!E435</f>
        <v>8.2776793390000005</v>
      </c>
      <c r="H306" s="52">
        <v>0</v>
      </c>
      <c r="I306" s="52">
        <v>1</v>
      </c>
      <c r="J306" s="52">
        <v>0.6</v>
      </c>
      <c r="K306" s="54">
        <f t="shared" si="127"/>
        <v>0.66261227030770231</v>
      </c>
      <c r="L306" s="54">
        <f t="shared" si="140"/>
        <v>0.85</v>
      </c>
      <c r="M306" s="53">
        <f t="shared" si="141"/>
        <v>0.85</v>
      </c>
      <c r="N306" s="54" cm="1">
        <f t="array" ref="N306">stock_min(C306,O306)</f>
        <v>0.77682995539013711</v>
      </c>
      <c r="O306" s="54" cm="1">
        <f t="array" ref="O306">stock_max(C306,D306)</f>
        <v>0.85</v>
      </c>
      <c r="P306" s="49">
        <f t="shared" si="118"/>
        <v>1906.2916666666347</v>
      </c>
      <c r="Q306" s="49">
        <f t="shared" si="132"/>
        <v>0.49696209920255591</v>
      </c>
      <c r="R306" s="49">
        <f t="shared" si="133"/>
        <v>0.80590631769906307</v>
      </c>
      <c r="S306" s="59">
        <f t="shared" si="114"/>
        <v>0.65759706095993353</v>
      </c>
      <c r="T306" s="59">
        <f t="shared" si="115"/>
        <v>0.67848159396034258</v>
      </c>
      <c r="U306" s="59">
        <f t="shared" si="116"/>
        <v>0.66283424398995594</v>
      </c>
      <c r="V306" s="59"/>
      <c r="W306" s="49">
        <f t="shared" si="134"/>
        <v>0.26303882438397341</v>
      </c>
      <c r="X306" s="49">
        <f t="shared" si="135"/>
        <v>0.39455823657596012</v>
      </c>
      <c r="Y306" s="49">
        <f t="shared" si="136"/>
        <v>0.22891136462429135</v>
      </c>
      <c r="Z306" s="49">
        <f t="shared" si="137"/>
        <v>0.44957022933605123</v>
      </c>
      <c r="AA306" s="49">
        <f t="shared" si="138"/>
        <v>9.9425136598493405E-2</v>
      </c>
      <c r="AB306" s="49">
        <f t="shared" si="139"/>
        <v>0.56340910739146255</v>
      </c>
      <c r="AC306" s="80">
        <f t="shared" si="119"/>
        <v>0.85</v>
      </c>
      <c r="AD306" s="80">
        <f t="shared" si="128"/>
        <v>0.77682995539013711</v>
      </c>
      <c r="AE306" s="80">
        <f t="shared" si="129"/>
        <v>0.85</v>
      </c>
      <c r="AF306" s="54">
        <f>(Q306-MAX(Q$2:Q305))/MAX(Q$2:Q305)</f>
        <v>-3.6598622365306005E-2</v>
      </c>
      <c r="AG306" s="54">
        <f>(R306-MAX(R$2:R305))/MAX(R$2:R305)</f>
        <v>-6.8863765530518012E-2</v>
      </c>
      <c r="AH306" s="54">
        <f>(S306-MAX(S$2:S305))/MAX(S$2:S305)</f>
        <v>-4.4184641469883643E-2</v>
      </c>
      <c r="AI306" s="54">
        <f>(T306-MAX(T$2:T305))/MAX(T$2:T305)</f>
        <v>-4.8077074151338453E-2</v>
      </c>
      <c r="AJ306" s="54">
        <f>(U306-MAX(U$2:U305))/MAX(U$2:U305)</f>
        <v>-5.9661184785769761E-2</v>
      </c>
      <c r="AK306" s="54">
        <f t="shared" si="130"/>
        <v>1.1033218865195336</v>
      </c>
      <c r="AL306" s="71">
        <f t="shared" si="120"/>
        <v>1906.2916666666347</v>
      </c>
      <c r="AM306" s="49">
        <f t="shared" si="121"/>
        <v>1.1033218865195336</v>
      </c>
      <c r="AN306" s="49">
        <f t="shared" si="122"/>
        <v>1.912773791788257</v>
      </c>
      <c r="AO306" s="49">
        <f t="shared" si="123"/>
        <v>1.5864672382963092</v>
      </c>
      <c r="AP306" s="49">
        <f t="shared" si="124"/>
        <v>1.6383856531187098</v>
      </c>
      <c r="AQ306" s="49">
        <f t="shared" si="125"/>
        <v>1.7924999625227185</v>
      </c>
      <c r="AS306" s="49">
        <f t="shared" si="131"/>
        <v>-0.12027382926553853</v>
      </c>
      <c r="AT306" s="49">
        <f t="shared" si="126"/>
        <v>0.15411430940400872</v>
      </c>
      <c r="AU306" s="54">
        <f>(AM306-MAX(AM$3:AM306))/MAX(AM$3:AM306)</f>
        <v>-0.59824959899676333</v>
      </c>
      <c r="AV306" s="54">
        <f>(AN306-MAX(AN$3:AN306))/MAX(AN$3:AN306)</f>
        <v>-0.60298173587798165</v>
      </c>
      <c r="AW306" s="54">
        <f>(AO306-MAX(AO$3:AO306))/MAX(AO$3:AO306)</f>
        <v>-0.59433418174046415</v>
      </c>
      <c r="AX306" s="54">
        <f>(AP306-MAX(AP$3:AP306))/MAX(AP$3:AP306)</f>
        <v>-0.59528779384811714</v>
      </c>
      <c r="AY306" s="54">
        <f>(AQ306-MAX(AQ$3:AQ306))/MAX(AQ$3:AQ306)</f>
        <v>-0.59841873005706003</v>
      </c>
    </row>
    <row r="307" spans="1:51">
      <c r="A307" s="49">
        <f>Data!F433</f>
        <v>1906.3749999999679</v>
      </c>
      <c r="B307" s="53">
        <f t="shared" si="117"/>
        <v>0.60699999999999998</v>
      </c>
      <c r="C307" s="50">
        <f>1/Data!N433</f>
        <v>5.5389250988290069E-2</v>
      </c>
      <c r="D307" s="50">
        <f>Data!H433/100</f>
        <v>3.5099999999999999E-2</v>
      </c>
      <c r="E307">
        <f>Data!K434/Data!K433</f>
        <v>1.0163852578068266</v>
      </c>
      <c r="F307">
        <f>Data!T434/Data!T433</f>
        <v>1.0012536638757978</v>
      </c>
      <c r="G307" s="49">
        <f>Data!E436</f>
        <v>8.4679289260000008</v>
      </c>
      <c r="H307" s="52">
        <v>0</v>
      </c>
      <c r="I307" s="52">
        <v>1</v>
      </c>
      <c r="J307" s="52">
        <v>0.6</v>
      </c>
      <c r="K307" s="54">
        <f t="shared" si="127"/>
        <v>0.66261227030770231</v>
      </c>
      <c r="L307" s="54">
        <f t="shared" si="140"/>
        <v>0.85</v>
      </c>
      <c r="M307" s="53">
        <f t="shared" si="141"/>
        <v>0.85</v>
      </c>
      <c r="N307" s="54" cm="1">
        <f t="array" ref="N307">stock_min(C307,O307)</f>
        <v>0.85</v>
      </c>
      <c r="O307" s="54" cm="1">
        <f t="array" ref="O307">stock_max(C307,D307)</f>
        <v>0.85</v>
      </c>
      <c r="P307" s="49">
        <f t="shared" si="118"/>
        <v>1906.3749999999679</v>
      </c>
      <c r="Q307" s="49">
        <f t="shared" si="132"/>
        <v>0.49758512263396681</v>
      </c>
      <c r="R307" s="49">
        <f t="shared" si="133"/>
        <v>0.81911130048271252</v>
      </c>
      <c r="S307" s="59">
        <f t="shared" si="114"/>
        <v>0.6643917616581001</v>
      </c>
      <c r="T307" s="59">
        <f t="shared" si="115"/>
        <v>0.686134895978877</v>
      </c>
      <c r="U307" s="59">
        <f t="shared" si="116"/>
        <v>0.67219049316737889</v>
      </c>
      <c r="V307" s="59"/>
      <c r="W307" s="49">
        <f t="shared" si="134"/>
        <v>0.26575670466324003</v>
      </c>
      <c r="X307" s="49">
        <f t="shared" si="135"/>
        <v>0.39863505699486007</v>
      </c>
      <c r="Y307" s="49">
        <f t="shared" si="136"/>
        <v>0.23149349481697415</v>
      </c>
      <c r="Z307" s="49">
        <f t="shared" si="137"/>
        <v>0.45464140116190288</v>
      </c>
      <c r="AA307" s="49">
        <f t="shared" si="138"/>
        <v>0.10082857397510685</v>
      </c>
      <c r="AB307" s="49">
        <f t="shared" si="139"/>
        <v>0.57136191919227208</v>
      </c>
      <c r="AC307" s="80">
        <f t="shared" si="119"/>
        <v>0.85000000000000009</v>
      </c>
      <c r="AD307" s="80">
        <f t="shared" si="128"/>
        <v>0.85</v>
      </c>
      <c r="AE307" s="80">
        <f t="shared" si="129"/>
        <v>0.85</v>
      </c>
      <c r="AF307" s="54">
        <f>(Q307-MAX(Q$2:Q306))/MAX(Q$2:Q306)</f>
        <v>-3.5390840860271514E-2</v>
      </c>
      <c r="AG307" s="54">
        <f>(R307-MAX(R$2:R306))/MAX(R$2:R306)</f>
        <v>-5.360685827545781E-2</v>
      </c>
      <c r="AH307" s="54">
        <f>(S307-MAX(S$2:S306))/MAX(S$2:S306)</f>
        <v>-3.4308564355970551E-2</v>
      </c>
      <c r="AI307" s="54">
        <f>(T307-MAX(T$2:T306))/MAX(T$2:T306)</f>
        <v>-3.7339341964144311E-2</v>
      </c>
      <c r="AJ307" s="54">
        <f>(U307-MAX(U$2:U306))/MAX(U$2:U306)</f>
        <v>-4.6387814639129707E-2</v>
      </c>
      <c r="AK307" s="54">
        <f t="shared" si="130"/>
        <v>1.1140825984522373</v>
      </c>
      <c r="AL307" s="71">
        <f t="shared" si="120"/>
        <v>1906.3749999999679</v>
      </c>
      <c r="AM307" s="49">
        <f t="shared" si="121"/>
        <v>1.1140825984522373</v>
      </c>
      <c r="AN307" s="49">
        <f t="shared" si="122"/>
        <v>1.9914143982665202</v>
      </c>
      <c r="AO307" s="49">
        <f t="shared" si="123"/>
        <v>1.6319702271257837</v>
      </c>
      <c r="AP307" s="49">
        <f t="shared" si="124"/>
        <v>1.6885819922811522</v>
      </c>
      <c r="AQ307" s="49">
        <f t="shared" si="125"/>
        <v>1.8578706263641498</v>
      </c>
      <c r="AS307" s="49">
        <f t="shared" si="131"/>
        <v>-0.13354377190237043</v>
      </c>
      <c r="AT307" s="49">
        <f t="shared" si="126"/>
        <v>0.16928863408299755</v>
      </c>
      <c r="AU307" s="54">
        <f>(AM307-MAX(AM$3:AM307))/MAX(AM$3:AM307)</f>
        <v>-0.594331322393295</v>
      </c>
      <c r="AV307" s="54">
        <f>(AN307-MAX(AN$3:AN307))/MAX(AN$3:AN307)</f>
        <v>-0.58665897089262831</v>
      </c>
      <c r="AW307" s="54">
        <f>(AO307-MAX(AO$3:AO307))/MAX(AO$3:AO307)</f>
        <v>-0.5826988912338753</v>
      </c>
      <c r="AX307" s="54">
        <f>(AP307-MAX(AP$3:AP307))/MAX(AP$3:AP307)</f>
        <v>-0.58288834984388649</v>
      </c>
      <c r="AY307" s="54">
        <f>(AQ307-MAX(AQ$3:AQ307))/MAX(AQ$3:AQ307)</f>
        <v>-0.58377346659746754</v>
      </c>
    </row>
    <row r="308" spans="1:51">
      <c r="A308" s="49">
        <f>Data!F434</f>
        <v>1906.4583333333012</v>
      </c>
      <c r="B308" s="53">
        <f t="shared" si="117"/>
        <v>0.61899999999999999</v>
      </c>
      <c r="C308" s="50">
        <f>1/Data!N434</f>
        <v>5.5027698152940743E-2</v>
      </c>
      <c r="D308" s="50">
        <f>Data!H434/100</f>
        <v>3.5300000000000005E-2</v>
      </c>
      <c r="E308">
        <f>Data!K435/Data!K434</f>
        <v>1.0112209433080726</v>
      </c>
      <c r="F308">
        <f>Data!T435/Data!T434</f>
        <v>1.03579581455262</v>
      </c>
      <c r="G308" s="49">
        <f>Data!E437</f>
        <v>8.5630942149999996</v>
      </c>
      <c r="H308" s="52">
        <v>0</v>
      </c>
      <c r="I308" s="52">
        <v>1</v>
      </c>
      <c r="J308" s="52">
        <v>0.6</v>
      </c>
      <c r="K308" s="54">
        <f t="shared" si="127"/>
        <v>0.66261227030770231</v>
      </c>
      <c r="L308" s="54">
        <f t="shared" si="140"/>
        <v>0.85</v>
      </c>
      <c r="M308" s="53">
        <f t="shared" si="141"/>
        <v>0.85</v>
      </c>
      <c r="N308" s="54" cm="1">
        <f t="array" ref="N308">stock_min(C308,O308)</f>
        <v>0.84708859691858174</v>
      </c>
      <c r="O308" s="54" cm="1">
        <f t="array" ref="O308">stock_max(C308,D308)</f>
        <v>0.85</v>
      </c>
      <c r="P308" s="49">
        <f t="shared" si="118"/>
        <v>1906.4583333333012</v>
      </c>
      <c r="Q308" s="49">
        <f t="shared" si="132"/>
        <v>0.51539658740791494</v>
      </c>
      <c r="R308" s="49">
        <f t="shared" si="133"/>
        <v>0.82830250194843058</v>
      </c>
      <c r="S308" s="59">
        <f t="shared" si="114"/>
        <v>0.6783778007494905</v>
      </c>
      <c r="T308" s="59">
        <f t="shared" si="115"/>
        <v>0.69952289957742375</v>
      </c>
      <c r="U308" s="59">
        <f t="shared" si="116"/>
        <v>0.68221095380664498</v>
      </c>
      <c r="V308" s="59"/>
      <c r="W308" s="49">
        <f t="shared" si="134"/>
        <v>0.27135112029979619</v>
      </c>
      <c r="X308" s="49">
        <f t="shared" si="135"/>
        <v>0.40702668044969431</v>
      </c>
      <c r="Y308" s="49">
        <f t="shared" si="136"/>
        <v>0.23601044295620013</v>
      </c>
      <c r="Z308" s="49">
        <f t="shared" si="137"/>
        <v>0.46351245662122359</v>
      </c>
      <c r="AA308" s="49">
        <f t="shared" si="138"/>
        <v>0.10233164307099676</v>
      </c>
      <c r="AB308" s="49">
        <f t="shared" si="139"/>
        <v>0.57987931073564825</v>
      </c>
      <c r="AC308" s="80">
        <f t="shared" si="119"/>
        <v>0.85</v>
      </c>
      <c r="AD308" s="80">
        <f t="shared" si="128"/>
        <v>0.84708859691858174</v>
      </c>
      <c r="AE308" s="80">
        <f t="shared" si="129"/>
        <v>0.85</v>
      </c>
      <c r="AF308" s="54">
        <f>(Q308-MAX(Q$2:Q307))/MAX(Q$2:Q307)</f>
        <v>-8.6187028394713614E-4</v>
      </c>
      <c r="AG308" s="54">
        <f>(R308-MAX(R$2:R307))/MAX(R$2:R307)</f>
        <v>-4.2987434485018093E-2</v>
      </c>
      <c r="AH308" s="54">
        <f>(S308-MAX(S$2:S307))/MAX(S$2:S307)</f>
        <v>-1.3979898426351934E-2</v>
      </c>
      <c r="AI308" s="54">
        <f>(T308-MAX(T$2:T307))/MAX(T$2:T307)</f>
        <v>-1.8555711471810069E-2</v>
      </c>
      <c r="AJ308" s="54">
        <f>(U308-MAX(U$2:U307))/MAX(U$2:U307)</f>
        <v>-3.217215186843693E-2</v>
      </c>
      <c r="AK308" s="54">
        <f t="shared" si="130"/>
        <v>1.093659572641428</v>
      </c>
      <c r="AL308" s="71">
        <f t="shared" si="120"/>
        <v>1906.4583333333012</v>
      </c>
      <c r="AM308" s="49">
        <f t="shared" si="121"/>
        <v>1.093659572641428</v>
      </c>
      <c r="AN308" s="49">
        <f t="shared" si="122"/>
        <v>2.0846503082399082</v>
      </c>
      <c r="AO308" s="49">
        <f t="shared" si="123"/>
        <v>1.6652336156855836</v>
      </c>
      <c r="AP308" s="49">
        <f t="shared" si="124"/>
        <v>1.7299300185288062</v>
      </c>
      <c r="AQ308" s="49">
        <f t="shared" si="125"/>
        <v>1.9263242521560766</v>
      </c>
      <c r="AS308" s="49">
        <f t="shared" si="131"/>
        <v>-0.15832605608383155</v>
      </c>
      <c r="AT308" s="49">
        <f t="shared" si="126"/>
        <v>0.19639423362727038</v>
      </c>
      <c r="AU308" s="54">
        <f>(AM308-MAX(AM$3:AM308))/MAX(AM$3:AM308)</f>
        <v>-0.60176791810433894</v>
      </c>
      <c r="AV308" s="54">
        <f>(AN308-MAX(AN$3:AN308))/MAX(AN$3:AN308)</f>
        <v>-0.56730678231163323</v>
      </c>
      <c r="AW308" s="54">
        <f>(AO308-MAX(AO$3:AO308))/MAX(AO$3:AO308)</f>
        <v>-0.57419331392823425</v>
      </c>
      <c r="AX308" s="54">
        <f>(AP308-MAX(AP$3:AP308))/MAX(AP$3:AP308)</f>
        <v>-0.57267460627816358</v>
      </c>
      <c r="AY308" s="54">
        <f>(AQ308-MAX(AQ$3:AQ308))/MAX(AQ$3:AQ308)</f>
        <v>-0.56843751426694011</v>
      </c>
    </row>
    <row r="309" spans="1:51">
      <c r="A309" s="49">
        <f>Data!F435</f>
        <v>1906.5416666666345</v>
      </c>
      <c r="B309" s="53">
        <f t="shared" si="117"/>
        <v>0.62</v>
      </c>
      <c r="C309" s="50">
        <f>1/Data!N435</f>
        <v>5.4959549337877535E-2</v>
      </c>
      <c r="D309" s="50">
        <f>Data!H435/100</f>
        <v>3.5499999999999997E-2</v>
      </c>
      <c r="E309">
        <f>Data!K436/Data!K435</f>
        <v>1.0532099068845102</v>
      </c>
      <c r="F309">
        <f>Data!T436/Data!T435</f>
        <v>0.97879407417998809</v>
      </c>
      <c r="G309" s="49">
        <f>Data!E438</f>
        <v>8.7534247930000006</v>
      </c>
      <c r="H309" s="52">
        <v>0</v>
      </c>
      <c r="I309" s="52">
        <v>1</v>
      </c>
      <c r="J309" s="52">
        <v>0.6</v>
      </c>
      <c r="K309" s="54">
        <f t="shared" si="127"/>
        <v>0.66261227030770231</v>
      </c>
      <c r="L309" s="54">
        <f t="shared" si="140"/>
        <v>0.85</v>
      </c>
      <c r="M309" s="53">
        <f t="shared" si="141"/>
        <v>0.85</v>
      </c>
      <c r="N309" s="54" cm="1">
        <f t="array" ref="N309">stock_min(C309,O309)</f>
        <v>0.84475404544611921</v>
      </c>
      <c r="O309" s="54" cm="1">
        <f t="array" ref="O309">stock_max(C309,D309)</f>
        <v>0.85</v>
      </c>
      <c r="P309" s="49">
        <f t="shared" si="118"/>
        <v>1906.5416666666345</v>
      </c>
      <c r="Q309" s="49">
        <f t="shared" si="132"/>
        <v>0.50446712560745544</v>
      </c>
      <c r="R309" s="49">
        <f t="shared" si="133"/>
        <v>0.87237640094931346</v>
      </c>
      <c r="S309" s="59">
        <f t="shared" si="114"/>
        <v>0.69428140078747536</v>
      </c>
      <c r="T309" s="59">
        <f t="shared" si="115"/>
        <v>0.71918153428797227</v>
      </c>
      <c r="U309" s="59">
        <f t="shared" si="116"/>
        <v>0.71089624070313939</v>
      </c>
      <c r="V309" s="59"/>
      <c r="W309" s="49">
        <f t="shared" si="134"/>
        <v>0.27771256031499014</v>
      </c>
      <c r="X309" s="49">
        <f t="shared" si="135"/>
        <v>0.41656884047248521</v>
      </c>
      <c r="Y309" s="49">
        <f t="shared" si="136"/>
        <v>0.24264302509004232</v>
      </c>
      <c r="Z309" s="49">
        <f t="shared" si="137"/>
        <v>0.47653850919792995</v>
      </c>
      <c r="AA309" s="49">
        <f t="shared" si="138"/>
        <v>0.10663443610547091</v>
      </c>
      <c r="AB309" s="49">
        <f t="shared" si="139"/>
        <v>0.60426180459766843</v>
      </c>
      <c r="AC309" s="80">
        <f t="shared" si="119"/>
        <v>0.84999999999999987</v>
      </c>
      <c r="AD309" s="80">
        <f t="shared" si="128"/>
        <v>0.84475404544611921</v>
      </c>
      <c r="AE309" s="80">
        <f t="shared" si="129"/>
        <v>0.85</v>
      </c>
      <c r="AF309" s="54">
        <f>(Q309-MAX(Q$2:Q308))/MAX(Q$2:Q308)</f>
        <v>-2.2049519346651145E-2</v>
      </c>
      <c r="AG309" s="54">
        <f>(R309-MAX(R$2:R308))/MAX(R$2:R308)</f>
        <v>7.9351150133403752E-3</v>
      </c>
      <c r="AH309" s="54">
        <f>(S309-MAX(S$2:S308))/MAX(S$2:S308)</f>
        <v>9.1359365958368841E-3</v>
      </c>
      <c r="AI309" s="54">
        <f>(T309-MAX(T$2:T308))/MAX(T$2:T308)</f>
        <v>9.0257369247829979E-3</v>
      </c>
      <c r="AJ309" s="54">
        <f>(U309-MAX(U$2:U308))/MAX(U$2:U308)</f>
        <v>8.522620525879163E-3</v>
      </c>
      <c r="AK309" s="54">
        <f t="shared" si="130"/>
        <v>1.1297295643252609</v>
      </c>
      <c r="AL309" s="71">
        <f t="shared" si="120"/>
        <v>1906.5416666666345</v>
      </c>
      <c r="AM309" s="49">
        <f t="shared" si="121"/>
        <v>1.1297295643252609</v>
      </c>
      <c r="AN309" s="49">
        <f t="shared" si="122"/>
        <v>2.0782526744012935</v>
      </c>
      <c r="AO309" s="49">
        <f t="shared" si="123"/>
        <v>1.683088169173828</v>
      </c>
      <c r="AP309" s="49">
        <f t="shared" si="124"/>
        <v>1.7446526558960833</v>
      </c>
      <c r="AQ309" s="49">
        <f t="shared" si="125"/>
        <v>1.9301967888910578</v>
      </c>
      <c r="AS309" s="49">
        <f t="shared" si="131"/>
        <v>-0.14805588551023563</v>
      </c>
      <c r="AT309" s="49">
        <f t="shared" si="126"/>
        <v>0.18554413299497452</v>
      </c>
      <c r="AU309" s="54">
        <f>(AM309-MAX(AM$3:AM309))/MAX(AM$3:AM309)</f>
        <v>-0.58863382387470653</v>
      </c>
      <c r="AV309" s="54">
        <f>(AN309-MAX(AN$3:AN309))/MAX(AN$3:AN309)</f>
        <v>-0.56863468501084391</v>
      </c>
      <c r="AW309" s="54">
        <f>(AO309-MAX(AO$3:AO309))/MAX(AO$3:AO309)</f>
        <v>-0.56962783543890505</v>
      </c>
      <c r="AX309" s="54">
        <f>(AP309-MAX(AP$3:AP309))/MAX(AP$3:AP309)</f>
        <v>-0.56903783673129715</v>
      </c>
      <c r="AY309" s="54">
        <f>(AQ309-MAX(AQ$3:AQ309))/MAX(AQ$3:AQ309)</f>
        <v>-0.56756993365190578</v>
      </c>
    </row>
    <row r="310" spans="1:51">
      <c r="A310" s="49">
        <f>Data!F436</f>
        <v>1906.6249999999677</v>
      </c>
      <c r="B310" s="53">
        <f t="shared" si="117"/>
        <v>0.65999999999999992</v>
      </c>
      <c r="C310" s="50">
        <f>1/Data!N436</f>
        <v>5.2722451704911286E-2</v>
      </c>
      <c r="D310" s="50">
        <f>Data!H436/100</f>
        <v>3.5700000000000003E-2</v>
      </c>
      <c r="E310">
        <f>Data!K437/Data!K436</f>
        <v>1.0226159430639286</v>
      </c>
      <c r="F310">
        <f>Data!T437/Data!T436</f>
        <v>0.99018040227012238</v>
      </c>
      <c r="G310" s="49">
        <f>Data!E439</f>
        <v>8.8485090910000004</v>
      </c>
      <c r="H310" s="52">
        <v>0</v>
      </c>
      <c r="I310" s="52">
        <v>1</v>
      </c>
      <c r="J310" s="52">
        <v>0.6</v>
      </c>
      <c r="K310" s="54">
        <f t="shared" si="127"/>
        <v>0.66261227030770231</v>
      </c>
      <c r="L310" s="54">
        <f t="shared" si="140"/>
        <v>0.84999999999999987</v>
      </c>
      <c r="M310" s="53">
        <f t="shared" si="141"/>
        <v>0.85</v>
      </c>
      <c r="N310" s="54" cm="1">
        <f t="array" ref="N310">stock_min(C310,O310)</f>
        <v>0.76811852994610907</v>
      </c>
      <c r="O310" s="54" cm="1">
        <f t="array" ref="O310">stock_max(C310,D310)</f>
        <v>0.85</v>
      </c>
      <c r="P310" s="49">
        <f t="shared" si="118"/>
        <v>1906.6249999999677</v>
      </c>
      <c r="Q310" s="49">
        <f t="shared" si="132"/>
        <v>0.49951346136604258</v>
      </c>
      <c r="R310" s="49">
        <f t="shared" si="133"/>
        <v>0.89210601596349803</v>
      </c>
      <c r="S310" s="59">
        <f t="shared" si="114"/>
        <v>0.70097547233898028</v>
      </c>
      <c r="T310" s="59">
        <f t="shared" si="115"/>
        <v>0.72757624518141717</v>
      </c>
      <c r="U310" s="59">
        <f t="shared" si="116"/>
        <v>0.72351508400491893</v>
      </c>
      <c r="V310" s="59"/>
      <c r="W310" s="49">
        <f t="shared" si="134"/>
        <v>0.28039018893559214</v>
      </c>
      <c r="X310" s="49">
        <f t="shared" si="135"/>
        <v>0.42058528340338813</v>
      </c>
      <c r="Y310" s="49">
        <f t="shared" si="136"/>
        <v>0.24547529753980488</v>
      </c>
      <c r="Z310" s="49">
        <f t="shared" si="137"/>
        <v>0.48210094764161227</v>
      </c>
      <c r="AA310" s="49">
        <f t="shared" si="138"/>
        <v>0.10852726260073786</v>
      </c>
      <c r="AB310" s="49">
        <f t="shared" si="139"/>
        <v>0.61498782140418107</v>
      </c>
      <c r="AC310" s="80">
        <f t="shared" si="119"/>
        <v>0.85</v>
      </c>
      <c r="AD310" s="80">
        <f t="shared" si="128"/>
        <v>0.76811852994610907</v>
      </c>
      <c r="AE310" s="80">
        <f t="shared" si="129"/>
        <v>0.85</v>
      </c>
      <c r="AF310" s="54">
        <f>(Q310-MAX(Q$2:Q309))/MAX(Q$2:Q309)</f>
        <v>-3.1652599666407502E-2</v>
      </c>
      <c r="AG310" s="54">
        <f>(R310-MAX(R$2:R309))/MAX(R$2:R309)</f>
        <v>2.2615943063928549E-2</v>
      </c>
      <c r="AH310" s="54">
        <f>(S310-MAX(S$2:S309))/MAX(S$2:S309)</f>
        <v>9.6417267464061381E-3</v>
      </c>
      <c r="AI310" s="54">
        <f>(T310-MAX(T$2:T309))/MAX(T$2:T309)</f>
        <v>1.16725895941643E-2</v>
      </c>
      <c r="AJ310" s="54">
        <f>(U310-MAX(U$2:U309))/MAX(U$2:U309)</f>
        <v>1.7750611944857636E-2</v>
      </c>
      <c r="AK310" s="54">
        <f t="shared" si="130"/>
        <v>1.140400503943594</v>
      </c>
      <c r="AL310" s="71">
        <f t="shared" si="120"/>
        <v>1906.6249999999677</v>
      </c>
      <c r="AM310" s="49">
        <f t="shared" si="121"/>
        <v>1.140400503943594</v>
      </c>
      <c r="AN310" s="49">
        <f t="shared" si="122"/>
        <v>2.0600475158088249</v>
      </c>
      <c r="AO310" s="49">
        <f t="shared" si="123"/>
        <v>1.680364860952235</v>
      </c>
      <c r="AP310" s="49">
        <f t="shared" si="124"/>
        <v>1.7398582714237658</v>
      </c>
      <c r="AQ310" s="49">
        <f t="shared" si="125"/>
        <v>1.9184167911628052</v>
      </c>
      <c r="AS310" s="49">
        <f t="shared" si="131"/>
        <v>-0.14163072464601978</v>
      </c>
      <c r="AT310" s="49">
        <f t="shared" si="126"/>
        <v>0.17855851973903936</v>
      </c>
      <c r="AU310" s="54">
        <f>(AM310-MAX(AM$3:AM310))/MAX(AM$3:AM310)</f>
        <v>-0.58474823588526648</v>
      </c>
      <c r="AV310" s="54">
        <f>(AN310-MAX(AN$3:AN310))/MAX(AN$3:AN310)</f>
        <v>-0.57241337567122286</v>
      </c>
      <c r="AW310" s="54">
        <f>(AO310-MAX(AO$3:AO310))/MAX(AO$3:AO310)</f>
        <v>-0.57032419590032368</v>
      </c>
      <c r="AX310" s="54">
        <f>(AP310-MAX(AP$3:AP310))/MAX(AP$3:AP310)</f>
        <v>-0.57022214026400853</v>
      </c>
      <c r="AY310" s="54">
        <f>(AQ310-MAX(AQ$3:AQ310))/MAX(AQ$3:AQ310)</f>
        <v>-0.57020905585360382</v>
      </c>
    </row>
    <row r="311" spans="1:51">
      <c r="A311" s="49">
        <f>Data!F437</f>
        <v>1906.708333333301</v>
      </c>
      <c r="B311" s="53">
        <f t="shared" si="117"/>
        <v>0.66799999999999993</v>
      </c>
      <c r="C311" s="50">
        <f>1/Data!N437</f>
        <v>5.2080637937888641E-2</v>
      </c>
      <c r="D311" s="50">
        <f>Data!H437/100</f>
        <v>3.5900000000000001E-2</v>
      </c>
      <c r="E311">
        <f>Data!K438/Data!K437</f>
        <v>0.9521525376750174</v>
      </c>
      <c r="F311">
        <f>Data!T438/Data!T437</f>
        <v>0.9795541952550012</v>
      </c>
      <c r="G311" s="49">
        <f>Data!E440</f>
        <v>8.9436743799999991</v>
      </c>
      <c r="H311" s="52">
        <v>0</v>
      </c>
      <c r="I311" s="52">
        <v>1</v>
      </c>
      <c r="J311" s="52">
        <v>0.6</v>
      </c>
      <c r="K311" s="54">
        <f t="shared" si="127"/>
        <v>0.66261227030770231</v>
      </c>
      <c r="L311" s="54">
        <f t="shared" si="140"/>
        <v>0.85</v>
      </c>
      <c r="M311" s="53">
        <f t="shared" si="141"/>
        <v>0.85</v>
      </c>
      <c r="N311" s="54" cm="1">
        <f t="array" ref="N311">stock_min(C311,O311)</f>
        <v>0.74613212749054592</v>
      </c>
      <c r="O311" s="54" cm="1">
        <f t="array" ref="O311">stock_max(C311,D311)</f>
        <v>0.85</v>
      </c>
      <c r="P311" s="49">
        <f t="shared" si="118"/>
        <v>1906.708333333301</v>
      </c>
      <c r="Q311" s="49">
        <f t="shared" si="132"/>
        <v>0.48930050666745395</v>
      </c>
      <c r="R311" s="49">
        <f t="shared" si="133"/>
        <v>0.84942100697479428</v>
      </c>
      <c r="S311" s="59">
        <f t="shared" si="114"/>
        <v>0.67511873078150408</v>
      </c>
      <c r="T311" s="59">
        <f t="shared" si="115"/>
        <v>0.69948999824907732</v>
      </c>
      <c r="U311" s="59">
        <f t="shared" si="116"/>
        <v>0.69187055016931542</v>
      </c>
      <c r="V311" s="59"/>
      <c r="W311" s="49">
        <f t="shared" si="134"/>
        <v>0.27004749231260167</v>
      </c>
      <c r="X311" s="49">
        <f t="shared" si="135"/>
        <v>0.40507123846890242</v>
      </c>
      <c r="Y311" s="49">
        <f t="shared" si="136"/>
        <v>0.23599934245172549</v>
      </c>
      <c r="Z311" s="49">
        <f t="shared" si="137"/>
        <v>0.46349065579735182</v>
      </c>
      <c r="AA311" s="49">
        <f t="shared" si="138"/>
        <v>0.10378058252539733</v>
      </c>
      <c r="AB311" s="49">
        <f t="shared" si="139"/>
        <v>0.58808996764391808</v>
      </c>
      <c r="AC311" s="80">
        <f t="shared" si="119"/>
        <v>0.85</v>
      </c>
      <c r="AD311" s="80">
        <f t="shared" si="128"/>
        <v>0.74613212749054592</v>
      </c>
      <c r="AE311" s="80">
        <f t="shared" si="129"/>
        <v>0.85</v>
      </c>
      <c r="AF311" s="54">
        <f>(Q311-MAX(Q$2:Q310))/MAX(Q$2:Q310)</f>
        <v>-5.1451241538955354E-2</v>
      </c>
      <c r="AG311" s="54">
        <f>(R311-MAX(R$2:R310))/MAX(R$2:R310)</f>
        <v>-4.7847462324982548E-2</v>
      </c>
      <c r="AH311" s="54">
        <f>(S311-MAX(S$2:S310))/MAX(S$2:S310)</f>
        <v>-3.6886799292989089E-2</v>
      </c>
      <c r="AI311" s="54">
        <f>(T311-MAX(T$2:T310))/MAX(T$2:T310)</f>
        <v>-3.8602479284266217E-2</v>
      </c>
      <c r="AJ311" s="54">
        <f>(U311-MAX(U$2:U310))/MAX(U$2:U310)</f>
        <v>-4.373721368798493E-2</v>
      </c>
      <c r="AK311" s="54">
        <f t="shared" si="130"/>
        <v>1.1636744930129106</v>
      </c>
      <c r="AL311" s="71">
        <f t="shared" si="120"/>
        <v>1906.708333333301</v>
      </c>
      <c r="AM311" s="49">
        <f t="shared" si="121"/>
        <v>1.1636744930129106</v>
      </c>
      <c r="AN311" s="49">
        <f t="shared" si="122"/>
        <v>2.1119084097052516</v>
      </c>
      <c r="AO311" s="49">
        <f t="shared" si="123"/>
        <v>1.7194092588928527</v>
      </c>
      <c r="AP311" s="49">
        <f t="shared" si="124"/>
        <v>1.7808080148111265</v>
      </c>
      <c r="AQ311" s="49">
        <f t="shared" si="125"/>
        <v>1.9653073057509234</v>
      </c>
      <c r="AS311" s="49">
        <f t="shared" si="131"/>
        <v>-0.14660110395432824</v>
      </c>
      <c r="AT311" s="49">
        <f t="shared" si="126"/>
        <v>0.18449929093979689</v>
      </c>
      <c r="AU311" s="54">
        <f>(AM311-MAX(AM$3:AM311))/MAX(AM$3:AM311)</f>
        <v>-0.57627352460129222</v>
      </c>
      <c r="AV311" s="54">
        <f>(AN311-MAX(AN$3:AN311))/MAX(AN$3:AN311)</f>
        <v>-0.56164904893328382</v>
      </c>
      <c r="AW311" s="54">
        <f>(AO311-MAX(AO$3:AO311))/MAX(AO$3:AO311)</f>
        <v>-0.56034039210237008</v>
      </c>
      <c r="AX311" s="54">
        <f>(AP311-MAX(AP$3:AP311))/MAX(AP$3:AP311)</f>
        <v>-0.56010678008851789</v>
      </c>
      <c r="AY311" s="54">
        <f>(AQ311-MAX(AQ$3:AQ311))/MAX(AQ$3:AQ311)</f>
        <v>-0.55970397758845669</v>
      </c>
    </row>
    <row r="312" spans="1:51">
      <c r="A312" s="49">
        <f>Data!F438</f>
        <v>1906.7916666666342</v>
      </c>
      <c r="B312" s="53">
        <f t="shared" si="117"/>
        <v>0.61099999999999999</v>
      </c>
      <c r="C312" s="50">
        <f>1/Data!N438</f>
        <v>5.5262721742976376E-2</v>
      </c>
      <c r="D312" s="50">
        <f>Data!H438/100</f>
        <v>3.61E-2</v>
      </c>
      <c r="E312">
        <f>Data!K439/Data!K438</f>
        <v>1.0129281828205658</v>
      </c>
      <c r="F312">
        <f>Data!T439/Data!T438</f>
        <v>0.99058457359113061</v>
      </c>
      <c r="G312" s="49">
        <f>Data!E441</f>
        <v>8.8485090910000004</v>
      </c>
      <c r="H312" s="52">
        <v>0</v>
      </c>
      <c r="I312" s="52">
        <v>1</v>
      </c>
      <c r="J312" s="52">
        <v>0.6</v>
      </c>
      <c r="K312" s="54">
        <f t="shared" si="127"/>
        <v>0.66261227030770231</v>
      </c>
      <c r="L312" s="54">
        <f t="shared" si="140"/>
        <v>0.85</v>
      </c>
      <c r="M312" s="53">
        <f t="shared" si="141"/>
        <v>0.85</v>
      </c>
      <c r="N312" s="54" cm="1">
        <f t="array" ref="N312">stock_min(C312,O312)</f>
        <v>0.85</v>
      </c>
      <c r="O312" s="54" cm="1">
        <f t="array" ref="O312">stock_max(C312,D312)</f>
        <v>0.85</v>
      </c>
      <c r="P312" s="49">
        <f t="shared" si="118"/>
        <v>1906.7916666666342</v>
      </c>
      <c r="Q312" s="49">
        <f t="shared" si="132"/>
        <v>0.48469353375510404</v>
      </c>
      <c r="R312" s="49">
        <f t="shared" si="133"/>
        <v>0.86040247704459361</v>
      </c>
      <c r="S312" s="59">
        <f t="shared" si="114"/>
        <v>0.67781295351701409</v>
      </c>
      <c r="T312" s="59">
        <f t="shared" si="115"/>
        <v>0.70326005574145367</v>
      </c>
      <c r="U312" s="59">
        <f t="shared" si="116"/>
        <v>0.69849634634851909</v>
      </c>
      <c r="V312" s="59"/>
      <c r="W312" s="49">
        <f t="shared" si="134"/>
        <v>0.27112518140680564</v>
      </c>
      <c r="X312" s="49">
        <f t="shared" si="135"/>
        <v>0.40668777211020846</v>
      </c>
      <c r="Y312" s="49">
        <f t="shared" si="136"/>
        <v>0.23727131358988779</v>
      </c>
      <c r="Z312" s="49">
        <f t="shared" si="137"/>
        <v>0.46598874215156588</v>
      </c>
      <c r="AA312" s="49">
        <f t="shared" si="138"/>
        <v>0.10477445195227789</v>
      </c>
      <c r="AB312" s="49">
        <f t="shared" si="139"/>
        <v>0.59372189439624123</v>
      </c>
      <c r="AC312" s="80">
        <f t="shared" si="119"/>
        <v>0.85</v>
      </c>
      <c r="AD312" s="80">
        <f t="shared" si="128"/>
        <v>0.85</v>
      </c>
      <c r="AE312" s="80">
        <f t="shared" si="129"/>
        <v>0.85</v>
      </c>
      <c r="AF312" s="54">
        <f>(Q312-MAX(Q$2:Q311))/MAX(Q$2:Q311)</f>
        <v>-6.0382232569469722E-2</v>
      </c>
      <c r="AG312" s="54">
        <f>(R312-MAX(R$2:R311))/MAX(R$2:R311)</f>
        <v>-3.5537860244854162E-2</v>
      </c>
      <c r="AH312" s="54">
        <f>(S312-MAX(S$2:S311))/MAX(S$2:S311)</f>
        <v>-3.3043265757471706E-2</v>
      </c>
      <c r="AI312" s="54">
        <f>(T312-MAX(T$2:T311))/MAX(T$2:T311)</f>
        <v>-3.3420812734066642E-2</v>
      </c>
      <c r="AJ312" s="54">
        <f>(U312-MAX(U$2:U311))/MAX(U$2:U311)</f>
        <v>-3.4579427864740608E-2</v>
      </c>
      <c r="AK312" s="54">
        <f t="shared" si="130"/>
        <v>1.1742152868526305</v>
      </c>
      <c r="AL312" s="71">
        <f t="shared" si="120"/>
        <v>1906.7916666666342</v>
      </c>
      <c r="AM312" s="49">
        <f t="shared" si="121"/>
        <v>1.1742152868526305</v>
      </c>
      <c r="AN312" s="49">
        <f t="shared" si="122"/>
        <v>2.1092996486383386</v>
      </c>
      <c r="AO312" s="49">
        <f t="shared" si="123"/>
        <v>1.7242702743748239</v>
      </c>
      <c r="AP312" s="49">
        <f t="shared" si="124"/>
        <v>1.7847017227124136</v>
      </c>
      <c r="AQ312" s="49">
        <f t="shared" si="125"/>
        <v>1.9658570232046781</v>
      </c>
      <c r="AS312" s="49">
        <f t="shared" si="131"/>
        <v>-0.14344262543366049</v>
      </c>
      <c r="AT312" s="49">
        <f t="shared" si="126"/>
        <v>0.18115530049226458</v>
      </c>
      <c r="AU312" s="54">
        <f>(AM312-MAX(AM$3:AM312))/MAX(AM$3:AM312)</f>
        <v>-0.57243532633500149</v>
      </c>
      <c r="AV312" s="54">
        <f>(AN312-MAX(AN$3:AN312))/MAX(AN$3:AN312)</f>
        <v>-0.56219052738449504</v>
      </c>
      <c r="AW312" s="54">
        <f>(AO312-MAX(AO$3:AO312))/MAX(AO$3:AO312)</f>
        <v>-0.55909741161373172</v>
      </c>
      <c r="AX312" s="54">
        <f>(AP312-MAX(AP$3:AP312))/MAX(AP$3:AP312)</f>
        <v>-0.55914496068303099</v>
      </c>
      <c r="AY312" s="54">
        <f>(AQ312-MAX(AQ$3:AQ312))/MAX(AQ$3:AQ312)</f>
        <v>-0.55958082208619497</v>
      </c>
    </row>
    <row r="313" spans="1:51">
      <c r="A313" s="49">
        <f>Data!F439</f>
        <v>1906.8749999999675</v>
      </c>
      <c r="B313" s="53">
        <f t="shared" si="117"/>
        <v>0.61499999999999999</v>
      </c>
      <c r="C313" s="50">
        <f>1/Data!N439</f>
        <v>5.5121165086755422E-2</v>
      </c>
      <c r="D313" s="50">
        <f>Data!H439/100</f>
        <v>3.6300000000000006E-2</v>
      </c>
      <c r="E313">
        <f>Data!K440/Data!K439</f>
        <v>0.98371359472144737</v>
      </c>
      <c r="F313">
        <f>Data!T440/Data!T439</f>
        <v>0.99070803223278159</v>
      </c>
      <c r="G313" s="49">
        <f>Data!E442</f>
        <v>9.0388396689999997</v>
      </c>
      <c r="H313" s="52">
        <v>0</v>
      </c>
      <c r="I313" s="52">
        <v>1</v>
      </c>
      <c r="J313" s="52">
        <v>0.6</v>
      </c>
      <c r="K313" s="54">
        <f t="shared" si="127"/>
        <v>0.66261227030770231</v>
      </c>
      <c r="L313" s="54">
        <f t="shared" si="140"/>
        <v>0.85</v>
      </c>
      <c r="M313" s="53">
        <f t="shared" si="141"/>
        <v>0.85</v>
      </c>
      <c r="N313" s="54" cm="1">
        <f t="array" ref="N313">stock_min(C313,O313)</f>
        <v>0.85</v>
      </c>
      <c r="O313" s="54" cm="1">
        <f t="array" ref="O313">stock_max(C313,D313)</f>
        <v>0.85</v>
      </c>
      <c r="P313" s="49">
        <f t="shared" si="118"/>
        <v>1906.8749999999675</v>
      </c>
      <c r="Q313" s="49">
        <f t="shared" si="132"/>
        <v>0.48018977706247246</v>
      </c>
      <c r="R313" s="49">
        <f t="shared" si="133"/>
        <v>0.8463896136007748</v>
      </c>
      <c r="S313" s="59">
        <f t="shared" si="114"/>
        <v>0.66867018519208232</v>
      </c>
      <c r="T313" s="59">
        <f t="shared" si="115"/>
        <v>0.69346605683356755</v>
      </c>
      <c r="U313" s="59">
        <f t="shared" si="116"/>
        <v>0.6878531901232634</v>
      </c>
      <c r="V313" s="59"/>
      <c r="W313" s="49">
        <f t="shared" si="134"/>
        <v>0.26746807407683293</v>
      </c>
      <c r="X313" s="49">
        <f t="shared" si="135"/>
        <v>0.40120211111524939</v>
      </c>
      <c r="Y313" s="49">
        <f t="shared" si="136"/>
        <v>0.23396693853374723</v>
      </c>
      <c r="Z313" s="49">
        <f t="shared" si="137"/>
        <v>0.45949911829982032</v>
      </c>
      <c r="AA313" s="49">
        <f t="shared" si="138"/>
        <v>0.10317797851848953</v>
      </c>
      <c r="AB313" s="49">
        <f t="shared" si="139"/>
        <v>0.58467521160477387</v>
      </c>
      <c r="AC313" s="80">
        <f t="shared" si="119"/>
        <v>0.85</v>
      </c>
      <c r="AD313" s="80">
        <f t="shared" si="128"/>
        <v>0.85</v>
      </c>
      <c r="AE313" s="80">
        <f t="shared" si="129"/>
        <v>0.85</v>
      </c>
      <c r="AF313" s="54">
        <f>(Q313-MAX(Q$2:Q312))/MAX(Q$2:Q312)</f>
        <v>-6.9113130577939885E-2</v>
      </c>
      <c r="AG313" s="54">
        <f>(R313-MAX(R$2:R312))/MAX(R$2:R312)</f>
        <v>-5.1245481528726503E-2</v>
      </c>
      <c r="AH313" s="54">
        <f>(S313-MAX(S$2:S312))/MAX(S$2:S312)</f>
        <v>-4.6086187636641934E-2</v>
      </c>
      <c r="AI313" s="54">
        <f>(T313-MAX(T$2:T312))/MAX(T$2:T312)</f>
        <v>-4.6881943402844926E-2</v>
      </c>
      <c r="AJ313" s="54">
        <f>(U313-MAX(U$2:U312))/MAX(U$2:U312)</f>
        <v>-4.9289772487194024E-2</v>
      </c>
      <c r="AK313" s="54">
        <f t="shared" si="130"/>
        <v>1.1914109682376639</v>
      </c>
      <c r="AL313" s="71">
        <f t="shared" si="120"/>
        <v>1906.8749999999675</v>
      </c>
      <c r="AM313" s="49">
        <f t="shared" si="121"/>
        <v>1.1914109682376639</v>
      </c>
      <c r="AN313" s="49">
        <f t="shared" si="122"/>
        <v>2.2023379939923715</v>
      </c>
      <c r="AO313" s="49">
        <f t="shared" si="123"/>
        <v>1.7799173213576236</v>
      </c>
      <c r="AP313" s="49">
        <f t="shared" si="124"/>
        <v>1.8455976144591784</v>
      </c>
      <c r="AQ313" s="49">
        <f t="shared" si="125"/>
        <v>2.0438274823829552</v>
      </c>
      <c r="AS313" s="49">
        <f t="shared" si="131"/>
        <v>-0.15851051160941632</v>
      </c>
      <c r="AT313" s="49">
        <f t="shared" si="126"/>
        <v>0.19822986792377684</v>
      </c>
      <c r="AU313" s="54">
        <f>(AM313-MAX(AM$3:AM313))/MAX(AM$3:AM313)</f>
        <v>-0.56617389712167032</v>
      </c>
      <c r="AV313" s="54">
        <f>(AN313-MAX(AN$3:AN313))/MAX(AN$3:AN313)</f>
        <v>-0.54287934561913342</v>
      </c>
      <c r="AW313" s="54">
        <f>(AO313-MAX(AO$3:AO313))/MAX(AO$3:AO313)</f>
        <v>-0.54486824614275342</v>
      </c>
      <c r="AX313" s="54">
        <f>(AP313-MAX(AP$3:AP313))/MAX(AP$3:AP313)</f>
        <v>-0.54410252507117951</v>
      </c>
      <c r="AY313" s="54">
        <f>(AQ313-MAX(AQ$3:AQ313))/MAX(AQ$3:AQ313)</f>
        <v>-0.54211277373500855</v>
      </c>
    </row>
    <row r="314" spans="1:51">
      <c r="A314" s="49">
        <f>Data!F440</f>
        <v>1906.9583333333007</v>
      </c>
      <c r="B314" s="53">
        <f t="shared" si="117"/>
        <v>0.58000000000000007</v>
      </c>
      <c r="C314" s="50">
        <f>1/Data!N440</f>
        <v>5.6625129802498494E-2</v>
      </c>
      <c r="D314" s="50">
        <f>Data!H440/100</f>
        <v>3.6499999999999998E-2</v>
      </c>
      <c r="E314">
        <f>Data!K441/Data!K440</f>
        <v>0.98544584642172173</v>
      </c>
      <c r="F314">
        <f>Data!T441/Data!T440</f>
        <v>1.0121510805600227</v>
      </c>
      <c r="G314" s="49">
        <f>Data!E443</f>
        <v>8.9436743799999991</v>
      </c>
      <c r="H314" s="52">
        <v>0</v>
      </c>
      <c r="I314" s="52">
        <v>1</v>
      </c>
      <c r="J314" s="52">
        <v>0.6</v>
      </c>
      <c r="K314" s="54">
        <f t="shared" si="127"/>
        <v>0.66261227030770231</v>
      </c>
      <c r="L314" s="54">
        <f t="shared" si="140"/>
        <v>0.85</v>
      </c>
      <c r="M314" s="53">
        <f t="shared" si="141"/>
        <v>0.85</v>
      </c>
      <c r="N314" s="54" cm="1">
        <f t="array" ref="N314">stock_min(C314,O314)</f>
        <v>0.85</v>
      </c>
      <c r="O314" s="54" cm="1">
        <f t="array" ref="O314">stock_max(C314,D314)</f>
        <v>0.85</v>
      </c>
      <c r="P314" s="49">
        <f t="shared" si="118"/>
        <v>1906.9583333333007</v>
      </c>
      <c r="Q314" s="49">
        <f t="shared" si="132"/>
        <v>0.48602460172765788</v>
      </c>
      <c r="R314" s="49">
        <f t="shared" si="133"/>
        <v>0.83407112917736947</v>
      </c>
      <c r="S314" s="59">
        <f t="shared" si="114"/>
        <v>0.66608105416632324</v>
      </c>
      <c r="T314" s="59">
        <f t="shared" si="115"/>
        <v>0.6896213872152539</v>
      </c>
      <c r="U314" s="59">
        <f t="shared" si="116"/>
        <v>0.68059746122915366</v>
      </c>
      <c r="V314" s="59"/>
      <c r="W314" s="49">
        <f t="shared" si="134"/>
        <v>0.26643242166652931</v>
      </c>
      <c r="X314" s="49">
        <f t="shared" si="135"/>
        <v>0.39964863249979393</v>
      </c>
      <c r="Y314" s="49">
        <f t="shared" si="136"/>
        <v>0.23266979417980743</v>
      </c>
      <c r="Z314" s="49">
        <f t="shared" si="137"/>
        <v>0.45695159303544647</v>
      </c>
      <c r="AA314" s="49">
        <f t="shared" si="138"/>
        <v>0.10208961918437306</v>
      </c>
      <c r="AB314" s="49">
        <f t="shared" si="139"/>
        <v>0.57850784204478056</v>
      </c>
      <c r="AC314" s="80">
        <f t="shared" si="119"/>
        <v>0.85</v>
      </c>
      <c r="AD314" s="80">
        <f t="shared" si="128"/>
        <v>0.85</v>
      </c>
      <c r="AE314" s="80">
        <f t="shared" si="129"/>
        <v>0.85</v>
      </c>
      <c r="AF314" s="54">
        <f>(Q314-MAX(Q$2:Q313))/MAX(Q$2:Q313)</f>
        <v>-5.7801849235325137E-2</v>
      </c>
      <c r="AG314" s="54">
        <f>(R314-MAX(R$2:R313))/MAX(R$2:R313)</f>
        <v>-6.5053800498642927E-2</v>
      </c>
      <c r="AH314" s="54">
        <f>(S314-MAX(S$2:S313))/MAX(S$2:S313)</f>
        <v>-4.9779799079450057E-2</v>
      </c>
      <c r="AI314" s="54">
        <f>(T314-MAX(T$2:T313))/MAX(T$2:T313)</f>
        <v>-5.2166158828755374E-2</v>
      </c>
      <c r="AJ314" s="54">
        <f>(U314-MAX(U$2:U313))/MAX(U$2:U313)</f>
        <v>-5.9318214263344222E-2</v>
      </c>
      <c r="AK314" s="54">
        <f t="shared" si="130"/>
        <v>1.1967465735908822</v>
      </c>
      <c r="AL314" s="71">
        <f t="shared" si="120"/>
        <v>1906.9583333333007</v>
      </c>
      <c r="AM314" s="49">
        <f t="shared" si="121"/>
        <v>1.1967465735908822</v>
      </c>
      <c r="AN314" s="49">
        <f t="shared" si="122"/>
        <v>2.2550536686856208</v>
      </c>
      <c r="AO314" s="49">
        <f t="shared" si="123"/>
        <v>1.8084456606287793</v>
      </c>
      <c r="AP314" s="49">
        <f t="shared" si="124"/>
        <v>1.877442630140258</v>
      </c>
      <c r="AQ314" s="49">
        <f t="shared" si="125"/>
        <v>2.0866468902371449</v>
      </c>
      <c r="AS314" s="49">
        <f t="shared" si="131"/>
        <v>-0.16840677844847596</v>
      </c>
      <c r="AT314" s="49">
        <f t="shared" si="126"/>
        <v>0.20920426009688686</v>
      </c>
      <c r="AU314" s="54">
        <f>(AM314-MAX(AM$3:AM314))/MAX(AM$3:AM314)</f>
        <v>-0.56423105377156468</v>
      </c>
      <c r="AV314" s="54">
        <f>(AN314-MAX(AN$3:AN314))/MAX(AN$3:AN314)</f>
        <v>-0.53193759926701079</v>
      </c>
      <c r="AW314" s="54">
        <f>(AO314-MAX(AO$3:AO314))/MAX(AO$3:AO314)</f>
        <v>-0.53757343928216739</v>
      </c>
      <c r="AX314" s="54">
        <f>(AP314-MAX(AP$3:AP314))/MAX(AP$3:AP314)</f>
        <v>-0.53623620463148436</v>
      </c>
      <c r="AY314" s="54">
        <f>(AQ314-MAX(AQ$3:AQ314))/MAX(AQ$3:AQ314)</f>
        <v>-0.53251976255296662</v>
      </c>
    </row>
    <row r="315" spans="1:51">
      <c r="A315" s="49">
        <f>Data!F441</f>
        <v>1907.041666666634</v>
      </c>
      <c r="B315" s="53">
        <f t="shared" si="117"/>
        <v>0.55200000000000005</v>
      </c>
      <c r="C315" s="50">
        <f>1/Data!N441</f>
        <v>5.8075672397000365E-2</v>
      </c>
      <c r="D315" s="50">
        <f>Data!H441/100</f>
        <v>3.6699999999999997E-2</v>
      </c>
      <c r="E315">
        <f>Data!K442/Data!K441</f>
        <v>0.95169356342465772</v>
      </c>
      <c r="F315">
        <f>Data!T442/Data!T441</f>
        <v>0.98058349567053504</v>
      </c>
      <c r="G315" s="49">
        <f>Data!E444</f>
        <v>8.9436743799999991</v>
      </c>
      <c r="H315" s="52">
        <v>0</v>
      </c>
      <c r="I315" s="52">
        <v>1</v>
      </c>
      <c r="J315" s="52">
        <v>0.6</v>
      </c>
      <c r="K315" s="54">
        <f t="shared" si="127"/>
        <v>0.66261227030770231</v>
      </c>
      <c r="L315" s="54">
        <f t="shared" si="140"/>
        <v>0.85</v>
      </c>
      <c r="M315" s="53">
        <f t="shared" si="141"/>
        <v>0.85</v>
      </c>
      <c r="N315" s="54" cm="1">
        <f t="array" ref="N315">stock_min(C315,O315)</f>
        <v>0.85</v>
      </c>
      <c r="O315" s="54" cm="1">
        <f t="array" ref="O315">stock_max(C315,D315)</f>
        <v>0.85</v>
      </c>
      <c r="P315" s="49">
        <f t="shared" si="118"/>
        <v>1907.041666666634</v>
      </c>
      <c r="Q315" s="49">
        <f t="shared" si="132"/>
        <v>0.47658770294398634</v>
      </c>
      <c r="R315" s="49">
        <f t="shared" si="133"/>
        <v>0.7937801250764388</v>
      </c>
      <c r="S315" s="59">
        <f t="shared" si="114"/>
        <v>0.64160226657925168</v>
      </c>
      <c r="T315" s="59">
        <f t="shared" si="115"/>
        <v>0.66303005000225745</v>
      </c>
      <c r="U315" s="59">
        <f t="shared" si="116"/>
        <v>0.65066958531619257</v>
      </c>
      <c r="V315" s="59"/>
      <c r="W315" s="49">
        <f t="shared" si="134"/>
        <v>0.25664090663170069</v>
      </c>
      <c r="X315" s="49">
        <f t="shared" si="135"/>
        <v>0.38496135994755099</v>
      </c>
      <c r="Y315" s="49">
        <f t="shared" si="136"/>
        <v>0.22369820328803225</v>
      </c>
      <c r="Z315" s="49">
        <f t="shared" si="137"/>
        <v>0.4393318467142252</v>
      </c>
      <c r="AA315" s="49">
        <f t="shared" si="138"/>
        <v>9.7600437797428899E-2</v>
      </c>
      <c r="AB315" s="49">
        <f t="shared" si="139"/>
        <v>0.55306914751876368</v>
      </c>
      <c r="AC315" s="80">
        <f t="shared" si="119"/>
        <v>0.85</v>
      </c>
      <c r="AD315" s="80">
        <f t="shared" si="128"/>
        <v>0.85</v>
      </c>
      <c r="AE315" s="80">
        <f t="shared" si="129"/>
        <v>0.85</v>
      </c>
      <c r="AF315" s="54">
        <f>(Q315-MAX(Q$2:Q314))/MAX(Q$2:Q314)</f>
        <v>-7.6096043708861305E-2</v>
      </c>
      <c r="AG315" s="54">
        <f>(R315-MAX(R$2:R314))/MAX(R$2:R314)</f>
        <v>-0.11021771978621249</v>
      </c>
      <c r="AH315" s="54">
        <f>(S315-MAX(S$2:S314))/MAX(S$2:S314)</f>
        <v>-8.4700832058524134E-2</v>
      </c>
      <c r="AI315" s="54">
        <f>(T315-MAX(T$2:T314))/MAX(T$2:T314)</f>
        <v>-8.8713994727886519E-2</v>
      </c>
      <c r="AJ315" s="54">
        <f>(U315-MAX(U$2:U314))/MAX(U$2:U314)</f>
        <v>-0.1006827643253822</v>
      </c>
      <c r="AK315" s="54">
        <f t="shared" si="130"/>
        <v>1.2309600315852915</v>
      </c>
      <c r="AL315" s="71">
        <f t="shared" si="120"/>
        <v>1907.041666666634</v>
      </c>
      <c r="AM315" s="49">
        <f t="shared" si="121"/>
        <v>1.2309600315852915</v>
      </c>
      <c r="AN315" s="49">
        <f t="shared" si="122"/>
        <v>2.4397976539886894</v>
      </c>
      <c r="AO315" s="49">
        <f t="shared" si="123"/>
        <v>1.9173253574177358</v>
      </c>
      <c r="AP315" s="49">
        <f t="shared" si="124"/>
        <v>1.996794155576032</v>
      </c>
      <c r="AQ315" s="49">
        <f t="shared" si="125"/>
        <v>2.2404715300514395</v>
      </c>
      <c r="AS315" s="49">
        <f t="shared" si="131"/>
        <v>-0.19932612393724991</v>
      </c>
      <c r="AT315" s="49">
        <f t="shared" si="126"/>
        <v>0.24367737447540749</v>
      </c>
      <c r="AU315" s="54">
        <f>(AM315-MAX(AM$3:AM315))/MAX(AM$3:AM315)</f>
        <v>-0.55177297545652171</v>
      </c>
      <c r="AV315" s="54">
        <f>(AN315-MAX(AN$3:AN315))/MAX(AN$3:AN315)</f>
        <v>-0.49359185411570572</v>
      </c>
      <c r="AW315" s="54">
        <f>(AO315-MAX(AO$3:AO315))/MAX(AO$3:AO315)</f>
        <v>-0.50973247905082042</v>
      </c>
      <c r="AX315" s="54">
        <f>(AP315-MAX(AP$3:AP315))/MAX(AP$3:AP315)</f>
        <v>-0.50675412324560387</v>
      </c>
      <c r="AY315" s="54">
        <f>(AQ315-MAX(AQ$3:AQ315))/MAX(AQ$3:AQ315)</f>
        <v>-0.49805778459108041</v>
      </c>
    </row>
    <row r="316" spans="1:51">
      <c r="A316" s="49">
        <f>Data!F442</f>
        <v>1907.1249999999673</v>
      </c>
      <c r="B316" s="53">
        <f t="shared" si="117"/>
        <v>0.48699999999999999</v>
      </c>
      <c r="C316" s="50">
        <f>1/Data!N442</f>
        <v>6.1663415187224166E-2</v>
      </c>
      <c r="D316" s="50">
        <f>Data!H442/100</f>
        <v>3.6866666666666666E-2</v>
      </c>
      <c r="E316">
        <f>Data!K443/Data!K442</f>
        <v>0.91505167453842107</v>
      </c>
      <c r="F316">
        <f>Data!T443/Data!T442</f>
        <v>1.0123492237134648</v>
      </c>
      <c r="G316" s="49">
        <f>Data!E445</f>
        <v>9.1340049590000003</v>
      </c>
      <c r="H316" s="52">
        <v>0</v>
      </c>
      <c r="I316" s="52">
        <v>1</v>
      </c>
      <c r="J316" s="52">
        <v>0.6</v>
      </c>
      <c r="K316" s="54">
        <f t="shared" si="127"/>
        <v>0.66261227030770231</v>
      </c>
      <c r="L316" s="54">
        <f t="shared" si="140"/>
        <v>0.85</v>
      </c>
      <c r="M316" s="53">
        <f t="shared" si="141"/>
        <v>0.85</v>
      </c>
      <c r="N316" s="54" cm="1">
        <f t="array" ref="N316">stock_min(C316,O316)</f>
        <v>0.85</v>
      </c>
      <c r="O316" s="54" cm="1">
        <f t="array" ref="O316">stock_max(C316,D316)</f>
        <v>0.85</v>
      </c>
      <c r="P316" s="49">
        <f t="shared" si="118"/>
        <v>1907.1249999999673</v>
      </c>
      <c r="Q316" s="49">
        <f t="shared" si="132"/>
        <v>0.48247319110672793</v>
      </c>
      <c r="R316" s="49">
        <f t="shared" si="133"/>
        <v>0.72634983266651265</v>
      </c>
      <c r="S316" s="59">
        <f t="shared" si="114"/>
        <v>0.61206975965431631</v>
      </c>
      <c r="T316" s="59">
        <f t="shared" si="115"/>
        <v>0.62847204445864502</v>
      </c>
      <c r="U316" s="59">
        <f t="shared" si="116"/>
        <v>0.60489257701090327</v>
      </c>
      <c r="V316" s="59"/>
      <c r="W316" s="49">
        <f t="shared" si="134"/>
        <v>0.24482790386172654</v>
      </c>
      <c r="X316" s="49">
        <f t="shared" si="135"/>
        <v>0.36724185579258978</v>
      </c>
      <c r="Y316" s="49">
        <f t="shared" si="136"/>
        <v>0.21203875625497903</v>
      </c>
      <c r="Z316" s="49">
        <f t="shared" si="137"/>
        <v>0.41643328820366599</v>
      </c>
      <c r="AA316" s="49">
        <f t="shared" si="138"/>
        <v>9.0733886551635501E-2</v>
      </c>
      <c r="AB316" s="49">
        <f t="shared" si="139"/>
        <v>0.51415869045926776</v>
      </c>
      <c r="AC316" s="80">
        <f t="shared" si="119"/>
        <v>0.85</v>
      </c>
      <c r="AD316" s="80">
        <f t="shared" si="128"/>
        <v>0.85</v>
      </c>
      <c r="AE316" s="80">
        <f t="shared" si="129"/>
        <v>0.85</v>
      </c>
      <c r="AF316" s="54">
        <f>(Q316-MAX(Q$2:Q315))/MAX(Q$2:Q315)</f>
        <v>-6.4686547062866834E-2</v>
      </c>
      <c r="AG316" s="54">
        <f>(R316-MAX(R$2:R315))/MAX(R$2:R315)</f>
        <v>-0.18580323451575914</v>
      </c>
      <c r="AH316" s="54">
        <f>(S316-MAX(S$2:S315))/MAX(S$2:S315)</f>
        <v>-0.12683141735046416</v>
      </c>
      <c r="AI316" s="54">
        <f>(T316-MAX(T$2:T315))/MAX(T$2:T315)</f>
        <v>-0.13621142990733714</v>
      </c>
      <c r="AJ316" s="54">
        <f>(U316-MAX(U$2:U315))/MAX(U$2:U315)</f>
        <v>-0.16395305311037467</v>
      </c>
      <c r="AK316" s="54">
        <f t="shared" si="130"/>
        <v>1.2264616742190184</v>
      </c>
      <c r="AL316" s="71">
        <f t="shared" si="120"/>
        <v>1907.1249999999673</v>
      </c>
      <c r="AM316" s="49">
        <f t="shared" si="121"/>
        <v>1.2264616742190184</v>
      </c>
      <c r="AN316" s="49">
        <f t="shared" si="122"/>
        <v>2.7345493784514718</v>
      </c>
      <c r="AO316" s="49">
        <f t="shared" si="123"/>
        <v>2.0476604426876008</v>
      </c>
      <c r="AP316" s="49">
        <f t="shared" si="124"/>
        <v>2.1484727029494706</v>
      </c>
      <c r="AQ316" s="49">
        <f t="shared" si="125"/>
        <v>2.4655927309055383</v>
      </c>
      <c r="AS316" s="49">
        <f t="shared" si="131"/>
        <v>-0.26895664754593351</v>
      </c>
      <c r="AT316" s="49">
        <f t="shared" si="126"/>
        <v>0.31712002795606775</v>
      </c>
      <c r="AU316" s="54">
        <f>(AM316-MAX(AM$3:AM316))/MAX(AM$3:AM316)</f>
        <v>-0.5534109533647249</v>
      </c>
      <c r="AV316" s="54">
        <f>(AN316-MAX(AN$3:AN316))/MAX(AN$3:AN316)</f>
        <v>-0.4324127337745694</v>
      </c>
      <c r="AW316" s="54">
        <f>(AO316-MAX(AO$3:AO316))/MAX(AO$3:AO316)</f>
        <v>-0.47640529287412675</v>
      </c>
      <c r="AX316" s="54">
        <f>(AP316-MAX(AP$3:AP316))/MAX(AP$3:AP316)</f>
        <v>-0.46928665676933989</v>
      </c>
      <c r="AY316" s="54">
        <f>(AQ316-MAX(AQ$3:AQ316))/MAX(AQ$3:AQ316)</f>
        <v>-0.44762293961466226</v>
      </c>
    </row>
    <row r="317" spans="1:51">
      <c r="A317" s="49">
        <f>Data!F443</f>
        <v>1907.2083333333005</v>
      </c>
      <c r="B317" s="53">
        <f t="shared" si="117"/>
        <v>0.38700000000000001</v>
      </c>
      <c r="C317" s="50">
        <f>1/Data!N443</f>
        <v>6.8084896595838135E-2</v>
      </c>
      <c r="D317" s="50">
        <f>Data!H443/100</f>
        <v>3.7033333333333335E-2</v>
      </c>
      <c r="E317">
        <f>Data!K444/Data!K443</f>
        <v>1.0089151696606788</v>
      </c>
      <c r="F317">
        <f>Data!T444/Data!T443</f>
        <v>1.0017056865901681</v>
      </c>
      <c r="G317" s="49">
        <f>Data!E446</f>
        <v>9.229089256</v>
      </c>
      <c r="H317" s="52">
        <v>0</v>
      </c>
      <c r="I317" s="52">
        <v>1</v>
      </c>
      <c r="J317" s="52">
        <v>0.6</v>
      </c>
      <c r="K317" s="54">
        <f t="shared" si="127"/>
        <v>0.66261227030770231</v>
      </c>
      <c r="L317" s="54">
        <f t="shared" si="140"/>
        <v>0.85</v>
      </c>
      <c r="M317" s="53">
        <f t="shared" si="141"/>
        <v>0.85</v>
      </c>
      <c r="N317" s="54" cm="1">
        <f t="array" ref="N317">stock_min(C317,O317)</f>
        <v>0.85</v>
      </c>
      <c r="O317" s="54" cm="1">
        <f t="array" ref="O317">stock_max(C317,D317)</f>
        <v>0.85</v>
      </c>
      <c r="P317" s="49">
        <f t="shared" si="118"/>
        <v>1907.2083333333005</v>
      </c>
      <c r="Q317" s="49">
        <f t="shared" si="132"/>
        <v>0.48329613915891428</v>
      </c>
      <c r="R317" s="49">
        <f t="shared" si="133"/>
        <v>0.73282536465774029</v>
      </c>
      <c r="S317" s="59">
        <f t="shared" si="114"/>
        <v>0.61576138277772574</v>
      </c>
      <c r="T317" s="59">
        <f t="shared" si="115"/>
        <v>0.63254628953847514</v>
      </c>
      <c r="U317" s="59">
        <f t="shared" si="116"/>
        <v>0.60963115254242506</v>
      </c>
      <c r="V317" s="59"/>
      <c r="W317" s="49">
        <f t="shared" si="134"/>
        <v>0.24630455311109031</v>
      </c>
      <c r="X317" s="49">
        <f t="shared" si="135"/>
        <v>0.36945682966663546</v>
      </c>
      <c r="Y317" s="49">
        <f t="shared" si="136"/>
        <v>0.21341335655267291</v>
      </c>
      <c r="Z317" s="49">
        <f t="shared" si="137"/>
        <v>0.41913293298580223</v>
      </c>
      <c r="AA317" s="49">
        <f t="shared" si="138"/>
        <v>9.1444672881363778E-2</v>
      </c>
      <c r="AB317" s="49">
        <f t="shared" si="139"/>
        <v>0.51818647966106124</v>
      </c>
      <c r="AC317" s="80">
        <f t="shared" si="119"/>
        <v>0.84999999999999987</v>
      </c>
      <c r="AD317" s="80">
        <f t="shared" si="128"/>
        <v>0.85</v>
      </c>
      <c r="AE317" s="80">
        <f t="shared" si="129"/>
        <v>0.85</v>
      </c>
      <c r="AF317" s="54">
        <f>(Q317-MAX(Q$2:Q316))/MAX(Q$2:Q316)</f>
        <v>-6.3091195448588142E-2</v>
      </c>
      <c r="AG317" s="54">
        <f>(R317-MAX(R$2:R316))/MAX(R$2:R316)</f>
        <v>-0.1785445322142912</v>
      </c>
      <c r="AH317" s="54">
        <f>(S317-MAX(S$2:S316))/MAX(S$2:S316)</f>
        <v>-0.12156500893949453</v>
      </c>
      <c r="AI317" s="54">
        <f>(T317-MAX(T$2:T316))/MAX(T$2:T316)</f>
        <v>-0.13061167990613387</v>
      </c>
      <c r="AJ317" s="54">
        <f>(U317-MAX(U$2:U316))/MAX(U$2:U316)</f>
        <v>-0.15740367268102404</v>
      </c>
      <c r="AK317" s="54">
        <f t="shared" si="130"/>
        <v>1.2278654556498951</v>
      </c>
      <c r="AL317" s="71">
        <f t="shared" si="120"/>
        <v>1907.2083333333005</v>
      </c>
      <c r="AM317" s="49">
        <f t="shared" si="121"/>
        <v>1.2278654556498951</v>
      </c>
      <c r="AN317" s="49">
        <f t="shared" si="122"/>
        <v>2.7884975070568809</v>
      </c>
      <c r="AO317" s="49">
        <f t="shared" si="123"/>
        <v>2.0729015424134372</v>
      </c>
      <c r="AP317" s="49">
        <f t="shared" si="124"/>
        <v>2.1774516638778545</v>
      </c>
      <c r="AQ317" s="49">
        <f t="shared" si="125"/>
        <v>2.5074035819036986</v>
      </c>
      <c r="AS317" s="49">
        <f t="shared" si="131"/>
        <v>-0.28109392515318232</v>
      </c>
      <c r="AT317" s="49">
        <f t="shared" si="126"/>
        <v>0.32995191802584412</v>
      </c>
      <c r="AU317" s="54">
        <f>(AM317-MAX(AM$3:AM317))/MAX(AM$3:AM317)</f>
        <v>-0.55289979722827354</v>
      </c>
      <c r="AV317" s="54">
        <f>(AN317-MAX(AN$3:AN317))/MAX(AN$3:AN317)</f>
        <v>-0.42121517739675707</v>
      </c>
      <c r="AW317" s="54">
        <f>(AO317-MAX(AO$3:AO317))/MAX(AO$3:AO317)</f>
        <v>-0.46995104589891157</v>
      </c>
      <c r="AX317" s="54">
        <f>(AP317-MAX(AP$3:AP317))/MAX(AP$3:AP317)</f>
        <v>-0.46212830599460586</v>
      </c>
      <c r="AY317" s="54">
        <f>(AQ317-MAX(AQ$3:AQ317))/MAX(AQ$3:AQ317)</f>
        <v>-0.43825587964685853</v>
      </c>
    </row>
    <row r="318" spans="1:51">
      <c r="A318" s="49">
        <f>Data!F444</f>
        <v>1907.2916666666338</v>
      </c>
      <c r="B318" s="53">
        <f t="shared" si="117"/>
        <v>0.38600000000000001</v>
      </c>
      <c r="C318" s="50">
        <f>1/Data!N444</f>
        <v>6.8167673828238004E-2</v>
      </c>
      <c r="D318" s="50">
        <f>Data!H444/100</f>
        <v>3.7199999999999997E-2</v>
      </c>
      <c r="E318">
        <f>Data!K445/Data!K444</f>
        <v>0.94937032172470093</v>
      </c>
      <c r="F318">
        <f>Data!T445/Data!T444</f>
        <v>0.98084721563206112</v>
      </c>
      <c r="G318" s="49">
        <f>Data!E447</f>
        <v>9.229089256</v>
      </c>
      <c r="H318" s="52">
        <v>0</v>
      </c>
      <c r="I318" s="52">
        <v>1</v>
      </c>
      <c r="J318" s="52">
        <v>0.6</v>
      </c>
      <c r="K318" s="54">
        <f t="shared" si="127"/>
        <v>0.66261227030770231</v>
      </c>
      <c r="L318" s="54">
        <f t="shared" si="140"/>
        <v>0.85</v>
      </c>
      <c r="M318" s="53">
        <f t="shared" si="141"/>
        <v>0.85</v>
      </c>
      <c r="N318" s="54" cm="1">
        <f t="array" ref="N318">stock_min(C318,O318)</f>
        <v>0.85</v>
      </c>
      <c r="O318" s="54" cm="1">
        <f t="array" ref="O318">stock_max(C318,D318)</f>
        <v>0.85</v>
      </c>
      <c r="P318" s="49">
        <f t="shared" si="118"/>
        <v>1907.2916666666338</v>
      </c>
      <c r="Q318" s="49">
        <f t="shared" si="132"/>
        <v>0.47403967241974621</v>
      </c>
      <c r="R318" s="49">
        <f t="shared" si="133"/>
        <v>0.69572265221314022</v>
      </c>
      <c r="S318" s="59">
        <f t="shared" si="114"/>
        <v>0.59233848436051384</v>
      </c>
      <c r="T318" s="59">
        <f t="shared" si="115"/>
        <v>0.60723826398753011</v>
      </c>
      <c r="U318" s="59">
        <f t="shared" si="116"/>
        <v>0.58164411768928226</v>
      </c>
      <c r="V318" s="59"/>
      <c r="W318" s="49">
        <f t="shared" si="134"/>
        <v>0.23693539374420555</v>
      </c>
      <c r="X318" s="49">
        <f t="shared" si="135"/>
        <v>0.35540309061630831</v>
      </c>
      <c r="Y318" s="49">
        <f t="shared" si="136"/>
        <v>0.20487473926904493</v>
      </c>
      <c r="Z318" s="49">
        <f t="shared" si="137"/>
        <v>0.40236352471848519</v>
      </c>
      <c r="AA318" s="49">
        <f t="shared" si="138"/>
        <v>8.7246617653392353E-2</v>
      </c>
      <c r="AB318" s="49">
        <f t="shared" si="139"/>
        <v>0.49439750003588989</v>
      </c>
      <c r="AC318" s="80">
        <f t="shared" si="119"/>
        <v>0.85</v>
      </c>
      <c r="AD318" s="80">
        <f t="shared" si="128"/>
        <v>0.85</v>
      </c>
      <c r="AE318" s="80">
        <f t="shared" si="129"/>
        <v>0.85</v>
      </c>
      <c r="AF318" s="54">
        <f>(Q318-MAX(Q$2:Q317))/MAX(Q$2:Q317)</f>
        <v>-8.1035607754584751E-2</v>
      </c>
      <c r="AG318" s="54">
        <f>(R318-MAX(R$2:R317))/MAX(R$2:R317)</f>
        <v>-0.22013455826576686</v>
      </c>
      <c r="AH318" s="54">
        <f>(S318-MAX(S$2:S317))/MAX(S$2:S317)</f>
        <v>-0.15497972791540324</v>
      </c>
      <c r="AI318" s="54">
        <f>(T318-MAX(T$2:T317))/MAX(T$2:T317)</f>
        <v>-0.16539569837643811</v>
      </c>
      <c r="AJ318" s="54">
        <f>(U318-MAX(U$2:U317))/MAX(U$2:U317)</f>
        <v>-0.19608570636886977</v>
      </c>
      <c r="AK318" s="54">
        <f t="shared" si="130"/>
        <v>1.2481963606877704</v>
      </c>
      <c r="AL318" s="71">
        <f t="shared" si="120"/>
        <v>1907.2916666666338</v>
      </c>
      <c r="AM318" s="49">
        <f t="shared" si="121"/>
        <v>1.2481963606877704</v>
      </c>
      <c r="AN318" s="49">
        <f t="shared" si="122"/>
        <v>3.033415037204938</v>
      </c>
      <c r="AO318" s="49">
        <f t="shared" si="123"/>
        <v>2.194709929024488</v>
      </c>
      <c r="AP318" s="49">
        <f t="shared" si="124"/>
        <v>2.3152018987533576</v>
      </c>
      <c r="AQ318" s="49">
        <f t="shared" si="125"/>
        <v>2.7000738269388411</v>
      </c>
      <c r="AS318" s="49">
        <f t="shared" si="131"/>
        <v>-0.33334121026609687</v>
      </c>
      <c r="AT318" s="49">
        <f t="shared" si="126"/>
        <v>0.38487192818548355</v>
      </c>
      <c r="AU318" s="54">
        <f>(AM318-MAX(AM$3:AM318))/MAX(AM$3:AM318)</f>
        <v>-0.54549674527079695</v>
      </c>
      <c r="AV318" s="54">
        <f>(AN318-MAX(AN$3:AN318))/MAX(AN$3:AN318)</f>
        <v>-0.37037971891761989</v>
      </c>
      <c r="AW318" s="54">
        <f>(AO318-MAX(AO$3:AO318))/MAX(AO$3:AO318)</f>
        <v>-0.43880416959876778</v>
      </c>
      <c r="AX318" s="54">
        <f>(AP318-MAX(AP$3:AP318))/MAX(AP$3:AP318)</f>
        <v>-0.42810139581733175</v>
      </c>
      <c r="AY318" s="54">
        <f>(AQ318-MAX(AQ$3:AQ318))/MAX(AQ$3:AQ318)</f>
        <v>-0.39509115814106976</v>
      </c>
    </row>
    <row r="319" spans="1:51">
      <c r="A319" s="49">
        <f>Data!F445</f>
        <v>1907.374999999967</v>
      </c>
      <c r="B319" s="53">
        <f t="shared" si="117"/>
        <v>0.34099999999999997</v>
      </c>
      <c r="C319" s="50">
        <f>1/Data!N445</f>
        <v>7.2515752696793792E-2</v>
      </c>
      <c r="D319" s="50">
        <f>Data!H445/100</f>
        <v>3.7366666666666666E-2</v>
      </c>
      <c r="E319">
        <f>Data!K446/Data!K445</f>
        <v>0.96220573370818197</v>
      </c>
      <c r="F319">
        <f>Data!T446/Data!T445</f>
        <v>0.99141506094482867</v>
      </c>
      <c r="G319" s="49">
        <f>Data!E448</f>
        <v>9.229089256</v>
      </c>
      <c r="H319" s="52">
        <v>0</v>
      </c>
      <c r="I319" s="52">
        <v>1</v>
      </c>
      <c r="J319" s="52">
        <v>0.6</v>
      </c>
      <c r="K319" s="54">
        <f t="shared" si="127"/>
        <v>0.66261227030770231</v>
      </c>
      <c r="L319" s="54">
        <f t="shared" si="140"/>
        <v>0.85</v>
      </c>
      <c r="M319" s="53">
        <f t="shared" si="141"/>
        <v>0.85</v>
      </c>
      <c r="N319" s="54" cm="1">
        <f t="array" ref="N319">stock_min(C319,O319)</f>
        <v>0.85</v>
      </c>
      <c r="O319" s="54" cm="1">
        <f t="array" ref="O319">stock_max(C319,D319)</f>
        <v>0.85</v>
      </c>
      <c r="P319" s="49">
        <f t="shared" si="118"/>
        <v>1907.374999999967</v>
      </c>
      <c r="Q319" s="49">
        <f t="shared" si="132"/>
        <v>0.4699700707222893</v>
      </c>
      <c r="R319" s="49">
        <f t="shared" si="133"/>
        <v>0.66942832503014693</v>
      </c>
      <c r="S319" s="59">
        <f t="shared" si="114"/>
        <v>0.57687220939751893</v>
      </c>
      <c r="T319" s="59">
        <f t="shared" si="115"/>
        <v>0.59027239263763631</v>
      </c>
      <c r="U319" s="59">
        <f t="shared" si="116"/>
        <v>0.56220972002359249</v>
      </c>
      <c r="V319" s="59"/>
      <c r="W319" s="49">
        <f t="shared" si="134"/>
        <v>0.23074888375900759</v>
      </c>
      <c r="X319" s="49">
        <f t="shared" si="135"/>
        <v>0.34612332563851134</v>
      </c>
      <c r="Y319" s="49">
        <f t="shared" si="136"/>
        <v>0.19915066245205265</v>
      </c>
      <c r="Z319" s="49">
        <f t="shared" si="137"/>
        <v>0.39112173018558366</v>
      </c>
      <c r="AA319" s="49">
        <f t="shared" si="138"/>
        <v>8.4331458003538889E-2</v>
      </c>
      <c r="AB319" s="49">
        <f t="shared" si="139"/>
        <v>0.47787826202005362</v>
      </c>
      <c r="AC319" s="80">
        <f t="shared" si="119"/>
        <v>0.85</v>
      </c>
      <c r="AD319" s="80">
        <f t="shared" si="128"/>
        <v>0.85</v>
      </c>
      <c r="AE319" s="80">
        <f t="shared" si="129"/>
        <v>0.85</v>
      </c>
      <c r="AF319" s="54">
        <f>(Q319-MAX(Q$2:Q318))/MAX(Q$2:Q318)</f>
        <v>-8.8924861055884208E-2</v>
      </c>
      <c r="AG319" s="54">
        <f>(R319-MAX(R$2:R318))/MAX(R$2:R318)</f>
        <v>-0.24960900044245674</v>
      </c>
      <c r="AH319" s="54">
        <f>(S319-MAX(S$2:S318))/MAX(S$2:S318)</f>
        <v>-0.17704365964098531</v>
      </c>
      <c r="AI319" s="54">
        <f>(T319-MAX(T$2:T318))/MAX(T$2:T318)</f>
        <v>-0.18871403987295501</v>
      </c>
      <c r="AJ319" s="54">
        <f>(U319-MAX(U$2:U318))/MAX(U$2:U318)</f>
        <v>-0.22294678790723013</v>
      </c>
      <c r="AK319" s="54">
        <f t="shared" si="130"/>
        <v>1.2482463943936195</v>
      </c>
      <c r="AL319" s="71">
        <f t="shared" si="120"/>
        <v>1907.374999999967</v>
      </c>
      <c r="AM319" s="49">
        <f t="shared" si="121"/>
        <v>1.2482463943936195</v>
      </c>
      <c r="AN319" s="49">
        <f t="shared" si="122"/>
        <v>3.169921742408254</v>
      </c>
      <c r="AO319" s="49">
        <f t="shared" si="123"/>
        <v>2.253293312137127</v>
      </c>
      <c r="AP319" s="49">
        <f t="shared" si="124"/>
        <v>2.3835691311456366</v>
      </c>
      <c r="AQ319" s="49">
        <f t="shared" si="125"/>
        <v>2.8029024402223492</v>
      </c>
      <c r="AS319" s="49">
        <f t="shared" si="131"/>
        <v>-0.36701930218590473</v>
      </c>
      <c r="AT319" s="49">
        <f t="shared" si="126"/>
        <v>0.41933330907671262</v>
      </c>
      <c r="AU319" s="54">
        <f>(AM319-MAX(AM$3:AM319))/MAX(AM$3:AM319)</f>
        <v>-0.54547852659714047</v>
      </c>
      <c r="AV319" s="54">
        <f>(AN319-MAX(AN$3:AN319))/MAX(AN$3:AN319)</f>
        <v>-0.34204617766276563</v>
      </c>
      <c r="AW319" s="54">
        <f>(AO319-MAX(AO$3:AO319))/MAX(AO$3:AO319)</f>
        <v>-0.4238241716050356</v>
      </c>
      <c r="AX319" s="54">
        <f>(AP319-MAX(AP$3:AP319))/MAX(AP$3:AP319)</f>
        <v>-0.41121339792910017</v>
      </c>
      <c r="AY319" s="54">
        <f>(AQ319-MAX(AQ$3:AQ319))/MAX(AQ$3:AQ319)</f>
        <v>-0.37205403347036881</v>
      </c>
    </row>
    <row r="320" spans="1:51">
      <c r="A320" s="49">
        <f>Data!F446</f>
        <v>1907.4583333333003</v>
      </c>
      <c r="B320" s="53">
        <f t="shared" si="117"/>
        <v>0.30800000000000005</v>
      </c>
      <c r="C320" s="50">
        <f>1/Data!N446</f>
        <v>7.6078778327024948E-2</v>
      </c>
      <c r="D320" s="50">
        <f>Data!H446/100</f>
        <v>3.7533333333333328E-2</v>
      </c>
      <c r="E320">
        <f>Data!K447/Data!K446</f>
        <v>1.042764668367347</v>
      </c>
      <c r="F320">
        <f>Data!T447/Data!T446</f>
        <v>1.0017505794612918</v>
      </c>
      <c r="G320" s="49">
        <f>Data!E449</f>
        <v>9.229089256</v>
      </c>
      <c r="H320" s="52">
        <v>0</v>
      </c>
      <c r="I320" s="52">
        <v>1</v>
      </c>
      <c r="J320" s="52">
        <v>0.6</v>
      </c>
      <c r="K320" s="54">
        <f t="shared" si="127"/>
        <v>0.66261227030770231</v>
      </c>
      <c r="L320" s="54">
        <f t="shared" si="140"/>
        <v>0.85</v>
      </c>
      <c r="M320" s="53">
        <f t="shared" si="141"/>
        <v>0.85</v>
      </c>
      <c r="N320" s="54" cm="1">
        <f t="array" ref="N320">stock_min(C320,O320)</f>
        <v>0.85</v>
      </c>
      <c r="O320" s="54" cm="1">
        <f t="array" ref="O320">stock_max(C320,D320)</f>
        <v>0.85</v>
      </c>
      <c r="P320" s="49">
        <f t="shared" si="118"/>
        <v>1907.4583333333003</v>
      </c>
      <c r="Q320" s="49">
        <f t="shared" si="132"/>
        <v>0.4707927906755176</v>
      </c>
      <c r="R320" s="49">
        <f t="shared" si="133"/>
        <v>0.69805620534576973</v>
      </c>
      <c r="S320" s="59">
        <f t="shared" si="114"/>
        <v>0.5920780028892777</v>
      </c>
      <c r="T320" s="59">
        <f t="shared" si="115"/>
        <v>0.60734721277967707</v>
      </c>
      <c r="U320" s="59">
        <f t="shared" si="116"/>
        <v>0.58279365433716601</v>
      </c>
      <c r="V320" s="59"/>
      <c r="W320" s="49">
        <f t="shared" si="134"/>
        <v>0.2368312011557111</v>
      </c>
      <c r="X320" s="49">
        <f t="shared" si="135"/>
        <v>0.3552468017335666</v>
      </c>
      <c r="Y320" s="49">
        <f t="shared" si="136"/>
        <v>0.20491149725468011</v>
      </c>
      <c r="Z320" s="49">
        <f t="shared" si="137"/>
        <v>0.40243571552499696</v>
      </c>
      <c r="AA320" s="49">
        <f t="shared" si="138"/>
        <v>8.7419048150574913E-2</v>
      </c>
      <c r="AB320" s="49">
        <f t="shared" si="139"/>
        <v>0.49537460618659107</v>
      </c>
      <c r="AC320" s="80">
        <f t="shared" si="119"/>
        <v>0.85</v>
      </c>
      <c r="AD320" s="80">
        <f t="shared" si="128"/>
        <v>0.85</v>
      </c>
      <c r="AE320" s="80">
        <f t="shared" si="129"/>
        <v>0.85</v>
      </c>
      <c r="AF320" s="54">
        <f>(Q320-MAX(Q$2:Q319))/MAX(Q$2:Q319)</f>
        <v>-8.7329951629955049E-2</v>
      </c>
      <c r="AG320" s="54">
        <f>(R320-MAX(R$2:R319))/MAX(R$2:R319)</f>
        <v>-0.21751877820053639</v>
      </c>
      <c r="AH320" s="54">
        <f>(S320-MAX(S$2:S319))/MAX(S$2:S319)</f>
        <v>-0.15535132646844102</v>
      </c>
      <c r="AI320" s="54">
        <f>(T320-MAX(T$2:T319))/MAX(T$2:T319)</f>
        <v>-0.16524595628017191</v>
      </c>
      <c r="AJ320" s="54">
        <f>(U320-MAX(U$2:U319))/MAX(U$2:U319)</f>
        <v>-0.19449688441712737</v>
      </c>
      <c r="AK320" s="54">
        <f t="shared" si="130"/>
        <v>1.2712861716832851</v>
      </c>
      <c r="AL320" s="71">
        <f t="shared" si="120"/>
        <v>1907.4583333333003</v>
      </c>
      <c r="AM320" s="49">
        <f t="shared" si="121"/>
        <v>1.2712861716832851</v>
      </c>
      <c r="AN320" s="49">
        <f t="shared" si="122"/>
        <v>3.1739275340930839</v>
      </c>
      <c r="AO320" s="49">
        <f t="shared" si="123"/>
        <v>2.2712664771438194</v>
      </c>
      <c r="AP320" s="49">
        <f t="shared" si="124"/>
        <v>2.4000432219951038</v>
      </c>
      <c r="AQ320" s="49">
        <f t="shared" si="125"/>
        <v>2.8134302961564632</v>
      </c>
      <c r="AS320" s="49">
        <f t="shared" si="131"/>
        <v>-0.3604972379366207</v>
      </c>
      <c r="AT320" s="49">
        <f t="shared" si="126"/>
        <v>0.41338707416135945</v>
      </c>
      <c r="AU320" s="54">
        <f>(AM320-MAX(AM$3:AM320))/MAX(AM$3:AM320)</f>
        <v>-0.53708909838200058</v>
      </c>
      <c r="AV320" s="54">
        <f>(AN320-MAX(AN$3:AN320))/MAX(AN$3:AN320)</f>
        <v>-0.34121472939221043</v>
      </c>
      <c r="AW320" s="54">
        <f>(AO320-MAX(AO$3:AO320))/MAX(AO$3:AO320)</f>
        <v>-0.4192283636909791</v>
      </c>
      <c r="AX320" s="54">
        <f>(AP320-MAX(AP$3:AP320))/MAX(AP$3:AP320)</f>
        <v>-0.40714398628639986</v>
      </c>
      <c r="AY320" s="54">
        <f>(AQ320-MAX(AQ$3:AQ320))/MAX(AQ$3:AQ320)</f>
        <v>-0.36969543383623121</v>
      </c>
    </row>
    <row r="321" spans="1:51">
      <c r="A321" s="49">
        <f>Data!F447</f>
        <v>1907.5416666666335</v>
      </c>
      <c r="B321" s="53">
        <f t="shared" si="117"/>
        <v>0.32799999999999996</v>
      </c>
      <c r="C321" s="50">
        <f>1/Data!N447</f>
        <v>7.3610560057144461E-2</v>
      </c>
      <c r="D321" s="50">
        <f>Data!H447/100</f>
        <v>3.7699999999999997E-2</v>
      </c>
      <c r="E321">
        <f>Data!K448/Data!K447</f>
        <v>0.92942977067977062</v>
      </c>
      <c r="F321">
        <f>Data!T448/Data!T447</f>
        <v>1.0017655414272453</v>
      </c>
      <c r="G321" s="49">
        <f>Data!E450</f>
        <v>9.3242545450000005</v>
      </c>
      <c r="H321" s="52">
        <v>0</v>
      </c>
      <c r="I321" s="52">
        <v>1</v>
      </c>
      <c r="J321" s="52">
        <v>0.6</v>
      </c>
      <c r="K321" s="54">
        <f t="shared" si="127"/>
        <v>0.66261227030770231</v>
      </c>
      <c r="L321" s="54">
        <f t="shared" si="140"/>
        <v>0.85</v>
      </c>
      <c r="M321" s="53">
        <f t="shared" si="141"/>
        <v>0.85</v>
      </c>
      <c r="N321" s="54" cm="1">
        <f t="array" ref="N321">stock_min(C321,O321)</f>
        <v>0.85</v>
      </c>
      <c r="O321" s="54" cm="1">
        <f t="array" ref="O321">stock_max(C321,D321)</f>
        <v>0.85</v>
      </c>
      <c r="P321" s="49">
        <f t="shared" si="118"/>
        <v>1907.5416666666335</v>
      </c>
      <c r="Q321" s="49">
        <f t="shared" si="132"/>
        <v>0.47162399485110362</v>
      </c>
      <c r="R321" s="49">
        <f t="shared" si="133"/>
        <v>0.64879421885610966</v>
      </c>
      <c r="S321" s="59">
        <f t="shared" si="114"/>
        <v>0.5674262899225665</v>
      </c>
      <c r="T321" s="59">
        <f t="shared" si="115"/>
        <v>0.57930901178574945</v>
      </c>
      <c r="U321" s="59">
        <f t="shared" si="116"/>
        <v>0.54798929673020014</v>
      </c>
      <c r="V321" s="59"/>
      <c r="W321" s="49">
        <f t="shared" si="134"/>
        <v>0.22697051596902662</v>
      </c>
      <c r="X321" s="49">
        <f t="shared" si="135"/>
        <v>0.34045577395353988</v>
      </c>
      <c r="Y321" s="49">
        <f t="shared" si="136"/>
        <v>0.19545175227668254</v>
      </c>
      <c r="Z321" s="49">
        <f t="shared" si="137"/>
        <v>0.38385725950906691</v>
      </c>
      <c r="AA321" s="49">
        <f t="shared" si="138"/>
        <v>8.2198394509530037E-2</v>
      </c>
      <c r="AB321" s="49">
        <f t="shared" si="139"/>
        <v>0.4657909022206701</v>
      </c>
      <c r="AC321" s="80">
        <f t="shared" si="119"/>
        <v>0.85</v>
      </c>
      <c r="AD321" s="80">
        <f t="shared" si="128"/>
        <v>0.85</v>
      </c>
      <c r="AE321" s="80">
        <f t="shared" si="129"/>
        <v>0.85</v>
      </c>
      <c r="AF321" s="54">
        <f>(Q321-MAX(Q$2:Q320))/MAX(Q$2:Q320)</f>
        <v>-8.5718594850151819E-2</v>
      </c>
      <c r="AG321" s="54">
        <f>(R321-MAX(R$2:R320))/MAX(R$2:R320)</f>
        <v>-0.27273865746169779</v>
      </c>
      <c r="AH321" s="54">
        <f>(S321-MAX(S$2:S320))/MAX(S$2:S320)</f>
        <v>-0.19051905193029575</v>
      </c>
      <c r="AI321" s="54">
        <f>(T321-MAX(T$2:T320))/MAX(T$2:T320)</f>
        <v>-0.2037823999582313</v>
      </c>
      <c r="AJ321" s="54">
        <f>(U321-MAX(U$2:U320))/MAX(U$2:U320)</f>
        <v>-0.24260142069619306</v>
      </c>
      <c r="AK321" s="54">
        <f t="shared" si="130"/>
        <v>1.2800608976312169</v>
      </c>
      <c r="AL321" s="71">
        <f t="shared" si="120"/>
        <v>1907.5416666666335</v>
      </c>
      <c r="AM321" s="49">
        <f t="shared" si="121"/>
        <v>1.2800608976312169</v>
      </c>
      <c r="AN321" s="49">
        <f t="shared" si="122"/>
        <v>3.6315487703475884</v>
      </c>
      <c r="AO321" s="49">
        <f t="shared" si="123"/>
        <v>2.4683736517239763</v>
      </c>
      <c r="AP321" s="49">
        <f t="shared" si="124"/>
        <v>2.6293377568039258</v>
      </c>
      <c r="AQ321" s="49">
        <f t="shared" si="125"/>
        <v>3.1573524339462051</v>
      </c>
      <c r="AS321" s="49">
        <f t="shared" si="131"/>
        <v>-0.47419633640138326</v>
      </c>
      <c r="AT321" s="49">
        <f t="shared" si="126"/>
        <v>0.52801467714227934</v>
      </c>
      <c r="AU321" s="54">
        <f>(AM321-MAX(AM$3:AM321))/MAX(AM$3:AM321)</f>
        <v>-0.5338939748995909</v>
      </c>
      <c r="AV321" s="54">
        <f>(AN321-MAX(AN$3:AN321))/MAX(AN$3:AN321)</f>
        <v>-0.24623016319670721</v>
      </c>
      <c r="AW321" s="54">
        <f>(AO321-MAX(AO$3:AO321))/MAX(AO$3:AO321)</f>
        <v>-0.36882729562558852</v>
      </c>
      <c r="AX321" s="54">
        <f>(AP321-MAX(AP$3:AP321))/MAX(AP$3:AP321)</f>
        <v>-0.35050390471317316</v>
      </c>
      <c r="AY321" s="54">
        <f>(AQ321-MAX(AQ$3:AQ321))/MAX(AQ$3:AQ321)</f>
        <v>-0.29264511766176443</v>
      </c>
    </row>
    <row r="322" spans="1:51">
      <c r="A322" s="49">
        <f>Data!F448</f>
        <v>1907.6249999999668</v>
      </c>
      <c r="B322" s="53">
        <f t="shared" si="117"/>
        <v>0.28200000000000003</v>
      </c>
      <c r="C322" s="50">
        <f>1/Data!N448</f>
        <v>7.9913874551379799E-2</v>
      </c>
      <c r="D322" s="50">
        <f>Data!H448/100</f>
        <v>3.7866666666666667E-2</v>
      </c>
      <c r="E322">
        <f>Data!K449/Data!K448</f>
        <v>0.99413457281983175</v>
      </c>
      <c r="F322">
        <f>Data!T449/Data!T448</f>
        <v>1.0017805022333937</v>
      </c>
      <c r="G322" s="49">
        <f>Data!E451</f>
        <v>8.9436743799999991</v>
      </c>
      <c r="H322" s="52">
        <v>0</v>
      </c>
      <c r="I322" s="52">
        <v>1</v>
      </c>
      <c r="J322" s="52">
        <v>0.6</v>
      </c>
      <c r="K322" s="54">
        <f t="shared" si="127"/>
        <v>0.66261227030770231</v>
      </c>
      <c r="L322" s="54">
        <f t="shared" si="140"/>
        <v>0.85</v>
      </c>
      <c r="M322" s="53">
        <f t="shared" si="141"/>
        <v>0.85</v>
      </c>
      <c r="N322" s="54" cm="1">
        <f t="array" ref="N322">stock_min(C322,O322)</f>
        <v>0.85</v>
      </c>
      <c r="O322" s="54" cm="1">
        <f t="array" ref="O322">stock_max(C322,D322)</f>
        <v>0.85</v>
      </c>
      <c r="P322" s="49">
        <f t="shared" si="118"/>
        <v>1907.6249999999668</v>
      </c>
      <c r="Q322" s="49">
        <f t="shared" si="132"/>
        <v>0.47246372242725804</v>
      </c>
      <c r="R322" s="49">
        <f t="shared" si="133"/>
        <v>0.64498876361049506</v>
      </c>
      <c r="S322" s="59">
        <f t="shared" ref="S322:S385" si="142">SUM(W322:X322)</f>
        <v>0.56583349288297158</v>
      </c>
      <c r="T322" s="59">
        <f t="shared" ref="T322:T385" si="143">SUM(Y322:Z322)</f>
        <v>0.57740552726396943</v>
      </c>
      <c r="U322" s="59">
        <f t="shared" ref="U322:U385" si="144">SUM(AA322:AB322)</f>
        <v>0.54540358853704551</v>
      </c>
      <c r="V322" s="59"/>
      <c r="W322" s="49">
        <f t="shared" si="134"/>
        <v>0.22633339715318865</v>
      </c>
      <c r="X322" s="49">
        <f t="shared" si="135"/>
        <v>0.33950009572978296</v>
      </c>
      <c r="Y322" s="49">
        <f t="shared" si="136"/>
        <v>0.19480953995537476</v>
      </c>
      <c r="Z322" s="49">
        <f t="shared" si="137"/>
        <v>0.38259598730859468</v>
      </c>
      <c r="AA322" s="49">
        <f t="shared" si="138"/>
        <v>8.1810538280556844E-2</v>
      </c>
      <c r="AB322" s="49">
        <f t="shared" si="139"/>
        <v>0.46359305025648867</v>
      </c>
      <c r="AC322" s="80">
        <f t="shared" si="119"/>
        <v>0.85</v>
      </c>
      <c r="AD322" s="80">
        <f t="shared" si="128"/>
        <v>0.85</v>
      </c>
      <c r="AE322" s="80">
        <f t="shared" si="129"/>
        <v>0.85</v>
      </c>
      <c r="AF322" s="54">
        <f>(Q322-MAX(Q$2:Q321))/MAX(Q$2:Q321)</f>
        <v>-8.4090714766332259E-2</v>
      </c>
      <c r="AG322" s="54">
        <f>(R322-MAX(R$2:R321))/MAX(R$2:R321)</f>
        <v>-0.27700435590730754</v>
      </c>
      <c r="AH322" s="54">
        <f>(S322-MAX(S$2:S321))/MAX(S$2:S321)</f>
        <v>-0.19279130980870646</v>
      </c>
      <c r="AI322" s="54">
        <f>(T322-MAX(T$2:T321))/MAX(T$2:T321)</f>
        <v>-0.20639859933855248</v>
      </c>
      <c r="AJ322" s="54">
        <f>(U322-MAX(U$2:U321))/MAX(U$2:U321)</f>
        <v>-0.24617523449816908</v>
      </c>
      <c r="AK322" s="54">
        <f t="shared" si="130"/>
        <v>1.2740188145376232</v>
      </c>
      <c r="AL322" s="71">
        <f t="shared" si="120"/>
        <v>1907.6249999999668</v>
      </c>
      <c r="AM322" s="49">
        <f t="shared" si="121"/>
        <v>1.2740188145376232</v>
      </c>
      <c r="AN322" s="49">
        <f t="shared" si="122"/>
        <v>3.8521954013790278</v>
      </c>
      <c r="AO322" s="49">
        <f t="shared" si="123"/>
        <v>2.5534002623556082</v>
      </c>
      <c r="AP322" s="49">
        <f t="shared" si="124"/>
        <v>2.7307102018194929</v>
      </c>
      <c r="AQ322" s="49">
        <f t="shared" si="125"/>
        <v>3.3179744488612357</v>
      </c>
      <c r="AS322" s="49">
        <f t="shared" si="131"/>
        <v>-0.53422095251779211</v>
      </c>
      <c r="AT322" s="49">
        <f t="shared" si="126"/>
        <v>0.58726424704174285</v>
      </c>
      <c r="AU322" s="54">
        <f>(AM322-MAX(AM$3:AM322))/MAX(AM$3:AM322)</f>
        <v>-0.53609406658217629</v>
      </c>
      <c r="AV322" s="54">
        <f>(AN322-MAX(AN$3:AN322))/MAX(AN$3:AN322)</f>
        <v>-0.20043240979138927</v>
      </c>
      <c r="AW322" s="54">
        <f>(AO322-MAX(AO$3:AO322))/MAX(AO$3:AO322)</f>
        <v>-0.34708566192330231</v>
      </c>
      <c r="AX322" s="54">
        <f>(AP322-MAX(AP$3:AP322))/MAX(AP$3:AP322)</f>
        <v>-0.32546299582388616</v>
      </c>
      <c r="AY322" s="54">
        <f>(AQ322-MAX(AQ$3:AQ322))/MAX(AQ$3:AQ322)</f>
        <v>-0.25666029530249795</v>
      </c>
    </row>
    <row r="323" spans="1:51">
      <c r="A323" s="49">
        <f>Data!F449</f>
        <v>1907.7083333333001</v>
      </c>
      <c r="B323" s="53">
        <f t="shared" ref="B323:B386" si="145">1-_xlfn.PERCENTRANK.INC(C$3:C$1712,C323,3)</f>
        <v>0.27</v>
      </c>
      <c r="C323" s="50">
        <f>1/Data!N449</f>
        <v>8.111241026021726E-2</v>
      </c>
      <c r="D323" s="50">
        <f>Data!H449/100</f>
        <v>3.8033333333333336E-2</v>
      </c>
      <c r="E323">
        <f>Data!K450/Data!K449</f>
        <v>0.88697591645127472</v>
      </c>
      <c r="F323">
        <f>Data!T450/Data!T449</f>
        <v>0.99157092819982895</v>
      </c>
      <c r="G323" s="49">
        <f>Data!E452</f>
        <v>8.7534247930000006</v>
      </c>
      <c r="H323" s="52">
        <v>0</v>
      </c>
      <c r="I323" s="52">
        <v>1</v>
      </c>
      <c r="J323" s="52">
        <v>0.6</v>
      </c>
      <c r="K323" s="54">
        <f t="shared" si="127"/>
        <v>0.66261227030770231</v>
      </c>
      <c r="L323" s="54">
        <f t="shared" si="140"/>
        <v>0.85</v>
      </c>
      <c r="M323" s="53">
        <f t="shared" si="141"/>
        <v>0.85</v>
      </c>
      <c r="N323" s="54" cm="1">
        <f t="array" ref="N323">stock_min(C323,O323)</f>
        <v>0.85</v>
      </c>
      <c r="O323" s="54" cm="1">
        <f t="array" ref="O323">stock_max(C323,D323)</f>
        <v>0.85</v>
      </c>
      <c r="P323" s="49">
        <f t="shared" ref="P323:P386" si="146">A323</f>
        <v>1907.7083333333001</v>
      </c>
      <c r="Q323" s="49">
        <f t="shared" si="132"/>
        <v>0.46848129178794257</v>
      </c>
      <c r="R323" s="49">
        <f t="shared" si="133"/>
        <v>0.57208949970419343</v>
      </c>
      <c r="S323" s="59">
        <f t="shared" si="142"/>
        <v>0.52555402524302752</v>
      </c>
      <c r="T323" s="59">
        <f t="shared" si="143"/>
        <v>0.5325209028293536</v>
      </c>
      <c r="U323" s="59">
        <f t="shared" si="144"/>
        <v>0.4923168219910703</v>
      </c>
      <c r="V323" s="59"/>
      <c r="W323" s="49">
        <f t="shared" si="134"/>
        <v>0.21022161009721102</v>
      </c>
      <c r="X323" s="49">
        <f t="shared" si="135"/>
        <v>0.3153324151458165</v>
      </c>
      <c r="Y323" s="49">
        <f t="shared" si="136"/>
        <v>0.17966601841928828</v>
      </c>
      <c r="Z323" s="49">
        <f t="shared" si="137"/>
        <v>0.35285488441006535</v>
      </c>
      <c r="AA323" s="49">
        <f t="shared" si="138"/>
        <v>7.3847523298660553E-2</v>
      </c>
      <c r="AB323" s="49">
        <f t="shared" si="139"/>
        <v>0.41846929869240973</v>
      </c>
      <c r="AC323" s="80">
        <f t="shared" ref="AC323:AC386" si="147">AB323/SUM(AA323:AB323)</f>
        <v>0.85</v>
      </c>
      <c r="AD323" s="80">
        <f t="shared" si="128"/>
        <v>0.85</v>
      </c>
      <c r="AE323" s="80">
        <f t="shared" si="129"/>
        <v>0.85</v>
      </c>
      <c r="AF323" s="54">
        <f>(Q323-MAX(Q$2:Q322))/MAX(Q$2:Q322)</f>
        <v>-9.1810979894010242E-2</v>
      </c>
      <c r="AG323" s="54">
        <f>(R323-MAX(R$2:R322))/MAX(R$2:R322)</f>
        <v>-0.35872027599060446</v>
      </c>
      <c r="AH323" s="54">
        <f>(S323-MAX(S$2:S322))/MAX(S$2:S322)</f>
        <v>-0.25025333127650695</v>
      </c>
      <c r="AI323" s="54">
        <f>(T323-MAX(T$2:T322))/MAX(T$2:T322)</f>
        <v>-0.2680892121531917</v>
      </c>
      <c r="AJ323" s="54">
        <f>(U323-MAX(U$2:U322))/MAX(U$2:U322)</f>
        <v>-0.31954864124474397</v>
      </c>
      <c r="AK323" s="54">
        <f t="shared" si="130"/>
        <v>1.281103014282768</v>
      </c>
      <c r="AL323" s="71">
        <f t="shared" ref="AL323:AL386" si="148">P323</f>
        <v>1907.7083333333001</v>
      </c>
      <c r="AM323" s="49">
        <f t="shared" ref="AM323:AM386" si="149">(Q563/Q323)</f>
        <v>1.281103014282768</v>
      </c>
      <c r="AN323" s="49">
        <f t="shared" ref="AN323:AN386" si="150">(R563/R323)</f>
        <v>4.2679047639054515</v>
      </c>
      <c r="AO323" s="49">
        <f t="shared" ref="AO323:AO386" si="151">(S563/S323)</f>
        <v>2.7173460587201088</v>
      </c>
      <c r="AP323" s="49">
        <f t="shared" ref="AP323:AP386" si="152">(T563/T323)</f>
        <v>2.9240082237465383</v>
      </c>
      <c r="AQ323" s="49">
        <f t="shared" ref="AQ323:AQ386" si="153">(U563/U323)</f>
        <v>3.620074657452641</v>
      </c>
      <c r="AS323" s="49">
        <f t="shared" si="131"/>
        <v>-0.64783010645281047</v>
      </c>
      <c r="AT323" s="49">
        <f t="shared" ref="AT323:AT386" si="154">AQ323-AP323</f>
        <v>0.69606643370610266</v>
      </c>
      <c r="AU323" s="54">
        <f>(AM323-MAX(AM$3:AM323))/MAX(AM$3:AM323)</f>
        <v>-0.53351451103889147</v>
      </c>
      <c r="AV323" s="54">
        <f>(AN323-MAX(AN$3:AN323))/MAX(AN$3:AN323)</f>
        <v>-0.11414713643702605</v>
      </c>
      <c r="AW323" s="54">
        <f>(AO323-MAX(AO$3:AO323))/MAX(AO$3:AO323)</f>
        <v>-0.30516408672340234</v>
      </c>
      <c r="AX323" s="54">
        <f>(AP323-MAX(AP$3:AP323))/MAX(AP$3:AP323)</f>
        <v>-0.27771473292254995</v>
      </c>
      <c r="AY323" s="54">
        <f>(AQ323-MAX(AQ$3:AQ323))/MAX(AQ$3:AQ323)</f>
        <v>-0.18897952099139334</v>
      </c>
    </row>
    <row r="324" spans="1:51">
      <c r="A324" s="49">
        <f>Data!F450</f>
        <v>1907.7916666666333</v>
      </c>
      <c r="B324" s="53">
        <f t="shared" si="145"/>
        <v>0.17400000000000004</v>
      </c>
      <c r="C324" s="50">
        <f>1/Data!N450</f>
        <v>9.2320417017820039E-2</v>
      </c>
      <c r="D324" s="50">
        <f>Data!H450/100</f>
        <v>3.8199999999999998E-2</v>
      </c>
      <c r="E324">
        <f>Data!K451/Data!K450</f>
        <v>0.98703260295216744</v>
      </c>
      <c r="F324">
        <f>Data!T451/Data!T450</f>
        <v>1.0444404579700592</v>
      </c>
      <c r="G324" s="49">
        <f>Data!E453</f>
        <v>8.6582595040000001</v>
      </c>
      <c r="H324" s="52">
        <v>0</v>
      </c>
      <c r="I324" s="52">
        <v>1</v>
      </c>
      <c r="J324" s="52">
        <v>0.6</v>
      </c>
      <c r="K324" s="54">
        <f t="shared" ref="K324:K387" si="155">AVERAGE(M$3:M$1712)</f>
        <v>0.66261227030770231</v>
      </c>
      <c r="L324" s="54">
        <f t="shared" si="140"/>
        <v>0.85</v>
      </c>
      <c r="M324" s="53">
        <f t="shared" si="141"/>
        <v>0.85</v>
      </c>
      <c r="N324" s="54" cm="1">
        <f t="array" ref="N324">stock_min(C324,O324)</f>
        <v>0.85</v>
      </c>
      <c r="O324" s="54" cm="1">
        <f t="array" ref="O324">stock_max(C324,D324)</f>
        <v>0.85</v>
      </c>
      <c r="P324" s="49">
        <f t="shared" si="146"/>
        <v>1907.7916666666333</v>
      </c>
      <c r="Q324" s="49">
        <f t="shared" si="132"/>
        <v>0.48930081494540367</v>
      </c>
      <c r="R324" s="49">
        <f t="shared" si="133"/>
        <v>0.56467098801463322</v>
      </c>
      <c r="S324" s="59">
        <f t="shared" si="142"/>
        <v>0.53080732924170304</v>
      </c>
      <c r="T324" s="59">
        <f t="shared" si="143"/>
        <v>0.53592973358315155</v>
      </c>
      <c r="U324" s="59">
        <f t="shared" si="144"/>
        <v>0.49017218219794478</v>
      </c>
      <c r="V324" s="59"/>
      <c r="W324" s="49">
        <f t="shared" si="134"/>
        <v>0.21232293169668123</v>
      </c>
      <c r="X324" s="49">
        <f t="shared" si="135"/>
        <v>0.31848439754502184</v>
      </c>
      <c r="Y324" s="49">
        <f t="shared" si="136"/>
        <v>0.18081611608821746</v>
      </c>
      <c r="Z324" s="49">
        <f t="shared" si="137"/>
        <v>0.35511361749493409</v>
      </c>
      <c r="AA324" s="49">
        <f t="shared" si="138"/>
        <v>7.3525827329691734E-2</v>
      </c>
      <c r="AB324" s="49">
        <f t="shared" si="139"/>
        <v>0.41664635486825308</v>
      </c>
      <c r="AC324" s="80">
        <f t="shared" si="147"/>
        <v>0.85</v>
      </c>
      <c r="AD324" s="80">
        <f t="shared" ref="AD324:AD387" si="156">N324</f>
        <v>0.85</v>
      </c>
      <c r="AE324" s="80">
        <f t="shared" ref="AE324:AE387" si="157">O324</f>
        <v>0.85</v>
      </c>
      <c r="AF324" s="54">
        <f>(Q324-MAX(Q$2:Q323))/MAX(Q$2:Q323)</f>
        <v>-5.1450643917120745E-2</v>
      </c>
      <c r="AG324" s="54">
        <f>(R324-MAX(R$2:R323))/MAX(R$2:R323)</f>
        <v>-0.36703600479055881</v>
      </c>
      <c r="AH324" s="54">
        <f>(S324-MAX(S$2:S323))/MAX(S$2:S323)</f>
        <v>-0.24275905479184398</v>
      </c>
      <c r="AI324" s="54">
        <f>(T324-MAX(T$2:T323))/MAX(T$2:T323)</f>
        <v>-0.26340402516918293</v>
      </c>
      <c r="AJ324" s="54">
        <f>(U324-MAX(U$2:U323))/MAX(U$2:U323)</f>
        <v>-0.32251283624293825</v>
      </c>
      <c r="AK324" s="54">
        <f t="shared" ref="AK324:AK387" si="158">Q564/Q324</f>
        <v>1.2371955632502527</v>
      </c>
      <c r="AL324" s="71">
        <f t="shared" si="148"/>
        <v>1907.7916666666333</v>
      </c>
      <c r="AM324" s="49">
        <f t="shared" si="149"/>
        <v>1.2371955632502527</v>
      </c>
      <c r="AN324" s="49">
        <f t="shared" si="150"/>
        <v>4.4646313670570992</v>
      </c>
      <c r="AO324" s="49">
        <f t="shared" si="151"/>
        <v>2.7522668136233701</v>
      </c>
      <c r="AP324" s="49">
        <f t="shared" si="152"/>
        <v>2.976507367149074</v>
      </c>
      <c r="AQ324" s="49">
        <f t="shared" si="153"/>
        <v>3.7411605797670355</v>
      </c>
      <c r="AS324" s="49">
        <f t="shared" ref="AS324:AS387" si="159">AQ324-AN324</f>
        <v>-0.72347078729006364</v>
      </c>
      <c r="AT324" s="49">
        <f t="shared" si="154"/>
        <v>0.76465321261796149</v>
      </c>
      <c r="AU324" s="54">
        <f>(AM324-MAX(AM$3:AM324))/MAX(AM$3:AM324)</f>
        <v>-0.54950244373094426</v>
      </c>
      <c r="AV324" s="54">
        <f>(AN324-MAX(AN$3:AN324))/MAX(AN$3:AN324)</f>
        <v>-7.3314260733062811E-2</v>
      </c>
      <c r="AW324" s="54">
        <f>(AO324-MAX(AO$3:AO324))/MAX(AO$3:AO324)</f>
        <v>-0.29623471442367239</v>
      </c>
      <c r="AX324" s="54">
        <f>(AP324-MAX(AP$3:AP324))/MAX(AP$3:AP324)</f>
        <v>-0.26474645277002296</v>
      </c>
      <c r="AY324" s="54">
        <f>(AQ324-MAX(AQ$3:AQ324))/MAX(AQ$3:AQ324)</f>
        <v>-0.16185213495407821</v>
      </c>
    </row>
    <row r="325" spans="1:51">
      <c r="A325" s="49">
        <f>Data!F451</f>
        <v>1907.8749999999666</v>
      </c>
      <c r="B325" s="53">
        <f t="shared" si="145"/>
        <v>0.16200000000000003</v>
      </c>
      <c r="C325" s="50">
        <f>1/Data!N451</f>
        <v>9.4418207457235656E-2</v>
      </c>
      <c r="D325" s="50">
        <f>Data!H451/100</f>
        <v>3.8366666666666667E-2</v>
      </c>
      <c r="E325">
        <f>Data!K452/Data!K451</f>
        <v>1.0800412739227456</v>
      </c>
      <c r="F325">
        <f>Data!T452/Data!T451</f>
        <v>1.0235993540494768</v>
      </c>
      <c r="G325" s="49">
        <f>Data!E454</f>
        <v>8.5630942149999996</v>
      </c>
      <c r="H325" s="52">
        <v>0</v>
      </c>
      <c r="I325" s="52">
        <v>1</v>
      </c>
      <c r="J325" s="52">
        <v>0.6</v>
      </c>
      <c r="K325" s="54">
        <f t="shared" si="155"/>
        <v>0.66261227030770231</v>
      </c>
      <c r="L325" s="54">
        <f t="shared" si="140"/>
        <v>0.85</v>
      </c>
      <c r="M325" s="53">
        <f t="shared" si="141"/>
        <v>0.85</v>
      </c>
      <c r="N325" s="54" cm="1">
        <f t="array" ref="N325">stock_min(C325,O325)</f>
        <v>0.85</v>
      </c>
      <c r="O325" s="54" cm="1">
        <f t="array" ref="O325">stock_max(C325,D325)</f>
        <v>0.85</v>
      </c>
      <c r="P325" s="49">
        <f t="shared" si="146"/>
        <v>1907.8749999999666</v>
      </c>
      <c r="Q325" s="49">
        <f t="shared" ref="Q325:Q388" si="160">Q324*F325</f>
        <v>0.50084799811399772</v>
      </c>
      <c r="R325" s="49">
        <f t="shared" ref="R325:R388" si="161">R324*E325</f>
        <v>0.60986797324253994</v>
      </c>
      <c r="S325" s="59">
        <f t="shared" si="142"/>
        <v>0.56130991018365761</v>
      </c>
      <c r="T325" s="59">
        <f t="shared" si="143"/>
        <v>0.56862062345617781</v>
      </c>
      <c r="U325" s="59">
        <f t="shared" si="144"/>
        <v>0.52525624924780223</v>
      </c>
      <c r="V325" s="59"/>
      <c r="W325" s="49">
        <f t="shared" ref="W325:W388" si="162">(W324*$F325+X324*$E325)*(1-$J325)</f>
        <v>0.22452396407346306</v>
      </c>
      <c r="X325" s="49">
        <f t="shared" ref="X325:X388" si="163">(W324*$F325+X324*$E325)*($J325)</f>
        <v>0.33678594611019458</v>
      </c>
      <c r="Y325" s="49">
        <f t="shared" ref="Y325:Y388" si="164">(Y324*$F325+Z324*$E325)*(1-$K325)</f>
        <v>0.1918456212040987</v>
      </c>
      <c r="Z325" s="49">
        <f t="shared" ref="Z325:Z388" si="165">(Y324*$F325+Z324*$E325)*($K325)</f>
        <v>0.37677500225207911</v>
      </c>
      <c r="AA325" s="49">
        <f t="shared" ref="AA325:AA388" si="166">(AA324*$F325+AB324*$E325)*(1-$M325)</f>
        <v>7.878843738717034E-2</v>
      </c>
      <c r="AB325" s="49">
        <f t="shared" ref="AB325:AB388" si="167">(AA324*$F325+AB324*$E325)*($M325)</f>
        <v>0.44646781186063189</v>
      </c>
      <c r="AC325" s="80">
        <f t="shared" si="147"/>
        <v>0.85</v>
      </c>
      <c r="AD325" s="80">
        <f t="shared" si="156"/>
        <v>0.85</v>
      </c>
      <c r="AE325" s="80">
        <f t="shared" si="157"/>
        <v>0.85</v>
      </c>
      <c r="AF325" s="54">
        <f>(Q325-MAX(Q$2:Q324))/MAX(Q$2:Q324)</f>
        <v>-2.9065491829517766E-2</v>
      </c>
      <c r="AG325" s="54">
        <f>(R325-MAX(R$2:R324))/MAX(R$2:R324)</f>
        <v>-0.31637276026676442</v>
      </c>
      <c r="AH325" s="54">
        <f>(S325-MAX(S$2:S324))/MAX(S$2:S324)</f>
        <v>-0.19924457797259801</v>
      </c>
      <c r="AI325" s="54">
        <f>(T325-MAX(T$2:T324))/MAX(T$2:T324)</f>
        <v>-0.21847280306080449</v>
      </c>
      <c r="AJ325" s="54">
        <f>(U325-MAX(U$2:U324))/MAX(U$2:U324)</f>
        <v>-0.27402170202130688</v>
      </c>
      <c r="AK325" s="54">
        <f t="shared" si="158"/>
        <v>1.2121123980972832</v>
      </c>
      <c r="AL325" s="71">
        <f t="shared" si="148"/>
        <v>1907.8749999999666</v>
      </c>
      <c r="AM325" s="49">
        <f t="shared" si="149"/>
        <v>1.2121123980972832</v>
      </c>
      <c r="AN325" s="49">
        <f t="shared" si="150"/>
        <v>4.2462308556807749</v>
      </c>
      <c r="AO325" s="49">
        <f t="shared" si="151"/>
        <v>2.6481558112058958</v>
      </c>
      <c r="AP325" s="49">
        <f t="shared" si="152"/>
        <v>2.8586539376187661</v>
      </c>
      <c r="AQ325" s="49">
        <f t="shared" si="153"/>
        <v>3.573505213948061</v>
      </c>
      <c r="AS325" s="49">
        <f t="shared" si="159"/>
        <v>-0.67272564173271387</v>
      </c>
      <c r="AT325" s="49">
        <f t="shared" si="154"/>
        <v>0.7148512763292949</v>
      </c>
      <c r="AU325" s="54">
        <f>(AM325-MAX(AM$3:AM325))/MAX(AM$3:AM325)</f>
        <v>-0.55863592669884288</v>
      </c>
      <c r="AV325" s="54">
        <f>(AN325-MAX(AN$3:AN325))/MAX(AN$3:AN325)</f>
        <v>-0.11864580609521719</v>
      </c>
      <c r="AW325" s="54">
        <f>(AO325-MAX(AO$3:AO325))/MAX(AO$3:AO325)</f>
        <v>-0.32285630103195317</v>
      </c>
      <c r="AX325" s="54">
        <f>(AP325-MAX(AP$3:AP325))/MAX(AP$3:AP325)</f>
        <v>-0.29385847616755728</v>
      </c>
      <c r="AY325" s="54">
        <f>(AQ325-MAX(AQ$3:AQ325))/MAX(AQ$3:AQ325)</f>
        <v>-0.19941266835770366</v>
      </c>
    </row>
    <row r="326" spans="1:51">
      <c r="A326" s="49">
        <f>Data!F452</f>
        <v>1907.9583333332998</v>
      </c>
      <c r="B326" s="53">
        <f t="shared" si="145"/>
        <v>0.20399999999999996</v>
      </c>
      <c r="C326" s="50">
        <f>1/Data!N452</f>
        <v>8.8235505085019469E-2</v>
      </c>
      <c r="D326" s="50">
        <f>Data!H452/100</f>
        <v>3.8533333333333329E-2</v>
      </c>
      <c r="E326">
        <f>Data!K453/Data!K452</f>
        <v>1.0596776063245203</v>
      </c>
      <c r="F326">
        <f>Data!T453/Data!T452</f>
        <v>1.0128518339323735</v>
      </c>
      <c r="G326" s="49">
        <f>Data!E455</f>
        <v>8.5630942149999996</v>
      </c>
      <c r="H326" s="52">
        <v>0</v>
      </c>
      <c r="I326" s="52">
        <v>1</v>
      </c>
      <c r="J326" s="52">
        <v>0.6</v>
      </c>
      <c r="K326" s="54">
        <f t="shared" si="155"/>
        <v>0.66261227030770231</v>
      </c>
      <c r="L326" s="54">
        <f t="shared" si="140"/>
        <v>0.85</v>
      </c>
      <c r="M326" s="53">
        <f t="shared" si="141"/>
        <v>0.85</v>
      </c>
      <c r="N326" s="54" cm="1">
        <f t="array" ref="N326">stock_min(C326,O326)</f>
        <v>0.85</v>
      </c>
      <c r="O326" s="54" cm="1">
        <f t="array" ref="O326">stock_max(C326,D326)</f>
        <v>0.85</v>
      </c>
      <c r="P326" s="49">
        <f t="shared" si="146"/>
        <v>1907.9583333332998</v>
      </c>
      <c r="Q326" s="49">
        <f t="shared" si="160"/>
        <v>0.50728481341112053</v>
      </c>
      <c r="R326" s="49">
        <f t="shared" si="161"/>
        <v>0.64626343405964137</v>
      </c>
      <c r="S326" s="59">
        <f t="shared" si="142"/>
        <v>0.58429403399136337</v>
      </c>
      <c r="T326" s="59">
        <f t="shared" si="143"/>
        <v>0.59357122177786581</v>
      </c>
      <c r="U326" s="59">
        <f t="shared" si="144"/>
        <v>0.55291295547368213</v>
      </c>
      <c r="V326" s="59"/>
      <c r="W326" s="49">
        <f t="shared" si="162"/>
        <v>0.23371761359654536</v>
      </c>
      <c r="X326" s="49">
        <f t="shared" si="163"/>
        <v>0.35057642039481801</v>
      </c>
      <c r="Y326" s="49">
        <f t="shared" si="164"/>
        <v>0.20026364692631748</v>
      </c>
      <c r="Z326" s="49">
        <f t="shared" si="165"/>
        <v>0.39330757485154832</v>
      </c>
      <c r="AA326" s="49">
        <f t="shared" si="166"/>
        <v>8.2936943321052337E-2</v>
      </c>
      <c r="AB326" s="49">
        <f t="shared" si="167"/>
        <v>0.4699760121526298</v>
      </c>
      <c r="AC326" s="80">
        <f t="shared" si="147"/>
        <v>0.85</v>
      </c>
      <c r="AD326" s="80">
        <f t="shared" si="156"/>
        <v>0.85</v>
      </c>
      <c r="AE326" s="80">
        <f t="shared" si="157"/>
        <v>0.85</v>
      </c>
      <c r="AF326" s="54">
        <f>(Q326-MAX(Q$2:Q325))/MAX(Q$2:Q325)</f>
        <v>-1.6587202771299995E-2</v>
      </c>
      <c r="AG326" s="54">
        <f>(R326-MAX(R$2:R325))/MAX(R$2:R325)</f>
        <v>-0.27557552298124588</v>
      </c>
      <c r="AH326" s="54">
        <f>(S326-MAX(S$2:S325))/MAX(S$2:S325)</f>
        <v>-0.16645580758807446</v>
      </c>
      <c r="AI326" s="54">
        <f>(T326-MAX(T$2:T325))/MAX(T$2:T325)</f>
        <v>-0.18418004201076951</v>
      </c>
      <c r="AJ326" s="54">
        <f>(U326-MAX(U$2:U325))/MAX(U$2:U325)</f>
        <v>-0.23579622913580739</v>
      </c>
      <c r="AK326" s="54">
        <f t="shared" si="158"/>
        <v>1.2001380849757868</v>
      </c>
      <c r="AL326" s="71">
        <f t="shared" si="148"/>
        <v>1907.9583333332998</v>
      </c>
      <c r="AM326" s="49">
        <f t="shared" si="149"/>
        <v>1.2001380849757868</v>
      </c>
      <c r="AN326" s="49">
        <f t="shared" si="150"/>
        <v>4.0380164992296832</v>
      </c>
      <c r="AO326" s="49">
        <f t="shared" si="151"/>
        <v>2.5586604657898167</v>
      </c>
      <c r="AP326" s="49">
        <f t="shared" si="152"/>
        <v>2.7551222422777788</v>
      </c>
      <c r="AQ326" s="49">
        <f t="shared" si="153"/>
        <v>3.4184731647912288</v>
      </c>
      <c r="AS326" s="49">
        <f t="shared" si="159"/>
        <v>-0.61954333443845444</v>
      </c>
      <c r="AT326" s="49">
        <f t="shared" si="154"/>
        <v>0.66335092251344996</v>
      </c>
      <c r="AU326" s="54">
        <f>(AM326-MAX(AM$3:AM326))/MAX(AM$3:AM326)</f>
        <v>-0.56299610948600298</v>
      </c>
      <c r="AV326" s="54">
        <f>(AN326-MAX(AN$3:AN326))/MAX(AN$3:AN326)</f>
        <v>-0.16186309750645719</v>
      </c>
      <c r="AW326" s="54">
        <f>(AO326-MAX(AO$3:AO326))/MAX(AO$3:AO326)</f>
        <v>-0.34574060752896052</v>
      </c>
      <c r="AX326" s="54">
        <f>(AP326-MAX(AP$3:AP326))/MAX(AP$3:AP326)</f>
        <v>-0.31943276067641924</v>
      </c>
      <c r="AY326" s="54">
        <f>(AQ326-MAX(AQ$3:AQ326))/MAX(AQ$3:AQ326)</f>
        <v>-0.2341451472887697</v>
      </c>
    </row>
    <row r="327" spans="1:51">
      <c r="A327" s="49">
        <f>Data!F453</f>
        <v>1908.0416666666331</v>
      </c>
      <c r="B327" s="53">
        <f t="shared" si="145"/>
        <v>0.248</v>
      </c>
      <c r="C327" s="50">
        <f>1/Data!N453</f>
        <v>8.4012655265276903E-2</v>
      </c>
      <c r="D327" s="50">
        <f>Data!H453/100</f>
        <v>3.8699999999999998E-2</v>
      </c>
      <c r="E327">
        <f>Data!K454/Data!K453</f>
        <v>0.97954134495406575</v>
      </c>
      <c r="F327">
        <f>Data!T454/Data!T453</f>
        <v>1.0151368964348062</v>
      </c>
      <c r="G327" s="49">
        <f>Data!E456</f>
        <v>8.6582595040000001</v>
      </c>
      <c r="H327" s="52">
        <v>0</v>
      </c>
      <c r="I327" s="52">
        <v>1</v>
      </c>
      <c r="J327" s="52">
        <v>0.6</v>
      </c>
      <c r="K327" s="54">
        <f t="shared" si="155"/>
        <v>0.66261227030770231</v>
      </c>
      <c r="L327" s="54">
        <f t="shared" si="140"/>
        <v>0.85</v>
      </c>
      <c r="M327" s="53">
        <f t="shared" si="141"/>
        <v>0.85</v>
      </c>
      <c r="N327" s="54" cm="1">
        <f t="array" ref="N327">stock_min(C327,O327)</f>
        <v>0.85</v>
      </c>
      <c r="O327" s="54" cm="1">
        <f t="array" ref="O327">stock_max(C327,D327)</f>
        <v>0.85</v>
      </c>
      <c r="P327" s="49">
        <f t="shared" si="146"/>
        <v>1908.0416666666331</v>
      </c>
      <c r="Q327" s="49">
        <f t="shared" si="160"/>
        <v>0.51496353109467463</v>
      </c>
      <c r="R327" s="49">
        <f t="shared" si="161"/>
        <v>0.63304175339341429</v>
      </c>
      <c r="S327" s="59">
        <f t="shared" si="142"/>
        <v>0.58065947125126827</v>
      </c>
      <c r="T327" s="59">
        <f t="shared" si="143"/>
        <v>0.58855604786020521</v>
      </c>
      <c r="U327" s="59">
        <f t="shared" si="144"/>
        <v>0.54455328628285782</v>
      </c>
      <c r="V327" s="59"/>
      <c r="W327" s="49">
        <f t="shared" si="162"/>
        <v>0.23226378850050733</v>
      </c>
      <c r="X327" s="49">
        <f t="shared" si="163"/>
        <v>0.34839568275076094</v>
      </c>
      <c r="Y327" s="49">
        <f t="shared" si="164"/>
        <v>0.19857158878422593</v>
      </c>
      <c r="Z327" s="49">
        <f t="shared" si="165"/>
        <v>0.38998445907597928</v>
      </c>
      <c r="AA327" s="49">
        <f t="shared" si="166"/>
        <v>8.1682992942428687E-2</v>
      </c>
      <c r="AB327" s="49">
        <f t="shared" si="167"/>
        <v>0.46287029334042912</v>
      </c>
      <c r="AC327" s="80">
        <f t="shared" si="147"/>
        <v>0.85</v>
      </c>
      <c r="AD327" s="80">
        <f t="shared" si="156"/>
        <v>0.85</v>
      </c>
      <c r="AE327" s="80">
        <f t="shared" si="157"/>
        <v>0.85</v>
      </c>
      <c r="AF327" s="54">
        <f>(Q327-MAX(Q$2:Q326))/MAX(Q$2:Q326)</f>
        <v>-1.7013851069861208E-3</v>
      </c>
      <c r="AG327" s="54">
        <f>(R327-MAX(R$2:R326))/MAX(R$2:R326)</f>
        <v>-0.29039627346340391</v>
      </c>
      <c r="AH327" s="54">
        <f>(S327-MAX(S$2:S326))/MAX(S$2:S326)</f>
        <v>-0.17164081460118358</v>
      </c>
      <c r="AI327" s="54">
        <f>(T327-MAX(T$2:T326))/MAX(T$2:T326)</f>
        <v>-0.19107302944799692</v>
      </c>
      <c r="AJ327" s="54">
        <f>(U327-MAX(U$2:U326))/MAX(U$2:U326)</f>
        <v>-0.24735047226858425</v>
      </c>
      <c r="AK327" s="54">
        <f t="shared" si="158"/>
        <v>1.1971213178488149</v>
      </c>
      <c r="AL327" s="71">
        <f t="shared" si="148"/>
        <v>1908.0416666666331</v>
      </c>
      <c r="AM327" s="49">
        <f t="shared" si="149"/>
        <v>1.1971213178488149</v>
      </c>
      <c r="AN327" s="49">
        <f t="shared" si="150"/>
        <v>4.1361374147670604</v>
      </c>
      <c r="AO327" s="49">
        <f t="shared" si="151"/>
        <v>2.5928022146565017</v>
      </c>
      <c r="AP327" s="49">
        <f t="shared" si="152"/>
        <v>2.7965530337931228</v>
      </c>
      <c r="AQ327" s="49">
        <f t="shared" si="153"/>
        <v>3.4873683317213149</v>
      </c>
      <c r="AS327" s="49">
        <f t="shared" si="159"/>
        <v>-0.64876908304574554</v>
      </c>
      <c r="AT327" s="49">
        <f t="shared" si="154"/>
        <v>0.69081529792819207</v>
      </c>
      <c r="AU327" s="54">
        <f>(AM327-MAX(AM$3:AM327))/MAX(AM$3:AM327)</f>
        <v>-0.56409459889131841</v>
      </c>
      <c r="AV327" s="54">
        <f>(AN327-MAX(AN$3:AN327))/MAX(AN$3:AN327)</f>
        <v>-0.14149696967265157</v>
      </c>
      <c r="AW327" s="54">
        <f>(AO327-MAX(AO$3:AO327))/MAX(AO$3:AO327)</f>
        <v>-0.33701043009038389</v>
      </c>
      <c r="AX327" s="54">
        <f>(AP327-MAX(AP$3:AP327))/MAX(AP$3:AP327)</f>
        <v>-0.30919857252610428</v>
      </c>
      <c r="AY327" s="54">
        <f>(AQ327-MAX(AQ$3:AQ327))/MAX(AQ$3:AQ327)</f>
        <v>-0.21871027464878537</v>
      </c>
    </row>
    <row r="328" spans="1:51">
      <c r="A328" s="49">
        <f>Data!F454</f>
        <v>1908.1249999999663</v>
      </c>
      <c r="B328" s="53">
        <f t="shared" si="145"/>
        <v>0.22299999999999998</v>
      </c>
      <c r="C328" s="50">
        <f>1/Data!N454</f>
        <v>8.6543773448564815E-2</v>
      </c>
      <c r="D328" s="50">
        <f>Data!H454/100</f>
        <v>3.8608333333333335E-2</v>
      </c>
      <c r="E328">
        <f>Data!K455/Data!K454</f>
        <v>1.0463383838383837</v>
      </c>
      <c r="F328">
        <f>Data!T455/Data!T454</f>
        <v>1.0039719343302449</v>
      </c>
      <c r="G328" s="49">
        <f>Data!E457</f>
        <v>8.6582595040000001</v>
      </c>
      <c r="H328" s="52">
        <v>0</v>
      </c>
      <c r="I328" s="52">
        <v>1</v>
      </c>
      <c r="J328" s="52">
        <v>0.6</v>
      </c>
      <c r="K328" s="54">
        <f t="shared" si="155"/>
        <v>0.66261227030770231</v>
      </c>
      <c r="L328" s="54">
        <f t="shared" ref="L328:L391" si="168">MAX(N327,MIN(O327,AB327/SUM(AA327:AB327)))</f>
        <v>0.85</v>
      </c>
      <c r="M328" s="53">
        <f t="shared" ref="M328:M391" si="169">(3*L328+2*L327+L326)/6</f>
        <v>0.85</v>
      </c>
      <c r="N328" s="54" cm="1">
        <f t="array" ref="N328">stock_min(C328,O328)</f>
        <v>0.85</v>
      </c>
      <c r="O328" s="54" cm="1">
        <f t="array" ref="O328">stock_max(C328,D328)</f>
        <v>0.85</v>
      </c>
      <c r="P328" s="49">
        <f t="shared" si="146"/>
        <v>1908.1249999999663</v>
      </c>
      <c r="Q328" s="49">
        <f t="shared" si="160"/>
        <v>0.51700893242265367</v>
      </c>
      <c r="R328" s="49">
        <f t="shared" si="161"/>
        <v>0.66237588514788182</v>
      </c>
      <c r="S328" s="59">
        <f t="shared" si="142"/>
        <v>0.59772610064142673</v>
      </c>
      <c r="T328" s="59">
        <f t="shared" si="143"/>
        <v>0.60741601072637574</v>
      </c>
      <c r="U328" s="59">
        <f t="shared" si="144"/>
        <v>0.56632638708691707</v>
      </c>
      <c r="V328" s="59"/>
      <c r="W328" s="49">
        <f t="shared" si="162"/>
        <v>0.2390904402565707</v>
      </c>
      <c r="X328" s="49">
        <f t="shared" si="163"/>
        <v>0.358635660384856</v>
      </c>
      <c r="Y328" s="49">
        <f t="shared" si="164"/>
        <v>0.20493470883772424</v>
      </c>
      <c r="Z328" s="49">
        <f t="shared" si="165"/>
        <v>0.4024813018886515</v>
      </c>
      <c r="AA328" s="49">
        <f t="shared" si="166"/>
        <v>8.494895806303758E-2</v>
      </c>
      <c r="AB328" s="49">
        <f t="shared" si="167"/>
        <v>0.48137742902387948</v>
      </c>
      <c r="AC328" s="80">
        <f t="shared" si="147"/>
        <v>0.85</v>
      </c>
      <c r="AD328" s="80">
        <f t="shared" si="156"/>
        <v>0.85</v>
      </c>
      <c r="AE328" s="80">
        <f t="shared" si="157"/>
        <v>0.85</v>
      </c>
      <c r="AF328" s="54">
        <f>(Q328-MAX(Q$2:Q327))/MAX(Q$2:Q327)</f>
        <v>2.2637914333432959E-3</v>
      </c>
      <c r="AG328" s="54">
        <f>(R328-MAX(R$2:R327))/MAX(R$2:R327)</f>
        <v>-0.25751438361000362</v>
      </c>
      <c r="AH328" s="54">
        <f>(S328-MAX(S$2:S327))/MAX(S$2:S327)</f>
        <v>-0.14729384375324311</v>
      </c>
      <c r="AI328" s="54">
        <f>(T328-MAX(T$2:T327))/MAX(T$2:T327)</f>
        <v>-0.1651513985659058</v>
      </c>
      <c r="AJ328" s="54">
        <f>(U328-MAX(U$2:U327))/MAX(U$2:U327)</f>
        <v>-0.21725697278888131</v>
      </c>
      <c r="AK328" s="54">
        <f t="shared" si="158"/>
        <v>1.1934580738631839</v>
      </c>
      <c r="AL328" s="71">
        <f t="shared" si="148"/>
        <v>1908.1249999999663</v>
      </c>
      <c r="AM328" s="49">
        <f t="shared" si="149"/>
        <v>1.1934580738631839</v>
      </c>
      <c r="AN328" s="49">
        <f t="shared" si="150"/>
        <v>4.1802436603763375</v>
      </c>
      <c r="AO328" s="49">
        <f t="shared" si="151"/>
        <v>2.6065692649914993</v>
      </c>
      <c r="AP328" s="49">
        <f t="shared" si="152"/>
        <v>2.8137780592916055</v>
      </c>
      <c r="AQ328" s="49">
        <f t="shared" si="153"/>
        <v>3.5176260005908055</v>
      </c>
      <c r="AS328" s="49">
        <f t="shared" si="159"/>
        <v>-0.662617659785532</v>
      </c>
      <c r="AT328" s="49">
        <f t="shared" si="154"/>
        <v>0.70384794129920003</v>
      </c>
      <c r="AU328" s="54">
        <f>(AM328-MAX(AM$3:AM328))/MAX(AM$3:AM328)</f>
        <v>-0.56542848862756079</v>
      </c>
      <c r="AV328" s="54">
        <f>(AN328-MAX(AN$3:AN328))/MAX(AN$3:AN328)</f>
        <v>-0.13234220963572974</v>
      </c>
      <c r="AW328" s="54">
        <f>(AO328-MAX(AO$3:AO328))/MAX(AO$3:AO328)</f>
        <v>-0.33349014199091803</v>
      </c>
      <c r="AX328" s="54">
        <f>(AP328-MAX(AP$3:AP328))/MAX(AP$3:AP328)</f>
        <v>-0.30494366583960858</v>
      </c>
      <c r="AY328" s="54">
        <f>(AQ328-MAX(AQ$3:AQ328))/MAX(AQ$3:AQ328)</f>
        <v>-0.21193152243446337</v>
      </c>
    </row>
    <row r="329" spans="1:51">
      <c r="A329" s="49">
        <f>Data!F455</f>
        <v>1908.2083333332996</v>
      </c>
      <c r="B329" s="53">
        <f t="shared" si="145"/>
        <v>0.252</v>
      </c>
      <c r="C329" s="50">
        <f>1/Data!N455</f>
        <v>8.3439978912806453E-2</v>
      </c>
      <c r="D329" s="50">
        <f>Data!H455/100</f>
        <v>3.8516666666666664E-2</v>
      </c>
      <c r="E329">
        <f>Data!K456/Data!K455</f>
        <v>1.0473931134778613</v>
      </c>
      <c r="F329">
        <f>Data!T456/Data!T455</f>
        <v>0.99292976996705795</v>
      </c>
      <c r="G329" s="49">
        <f>Data!E458</f>
        <v>8.6582595040000001</v>
      </c>
      <c r="H329" s="52">
        <v>0</v>
      </c>
      <c r="I329" s="52">
        <v>1</v>
      </c>
      <c r="J329" s="52">
        <v>0.6</v>
      </c>
      <c r="K329" s="54">
        <f t="shared" si="155"/>
        <v>0.66261227030770231</v>
      </c>
      <c r="L329" s="54">
        <f t="shared" si="168"/>
        <v>0.85</v>
      </c>
      <c r="M329" s="53">
        <f t="shared" si="169"/>
        <v>0.85</v>
      </c>
      <c r="N329" s="54" cm="1">
        <f t="array" ref="N329">stock_min(C329,O329)</f>
        <v>0.85</v>
      </c>
      <c r="O329" s="54" cm="1">
        <f t="array" ref="O329">stock_max(C329,D329)</f>
        <v>0.85</v>
      </c>
      <c r="P329" s="49">
        <f t="shared" si="146"/>
        <v>1908.2083333332996</v>
      </c>
      <c r="Q329" s="49">
        <f t="shared" si="160"/>
        <v>0.51335356034133972</v>
      </c>
      <c r="R329" s="49">
        <f t="shared" si="161"/>
        <v>0.6937679406376942</v>
      </c>
      <c r="S329" s="59">
        <f t="shared" si="142"/>
        <v>0.61303253677996261</v>
      </c>
      <c r="T329" s="59">
        <f t="shared" si="143"/>
        <v>0.62504191720628532</v>
      </c>
      <c r="U329" s="59">
        <f t="shared" si="144"/>
        <v>0.58853975353176247</v>
      </c>
      <c r="V329" s="59"/>
      <c r="W329" s="49">
        <f t="shared" si="162"/>
        <v>0.24521301471198506</v>
      </c>
      <c r="X329" s="49">
        <f t="shared" si="163"/>
        <v>0.36781952206797758</v>
      </c>
      <c r="Y329" s="49">
        <f t="shared" si="164"/>
        <v>0.21088147340874971</v>
      </c>
      <c r="Z329" s="49">
        <f t="shared" si="165"/>
        <v>0.41416044379753564</v>
      </c>
      <c r="AA329" s="49">
        <f t="shared" si="166"/>
        <v>8.8280963029764389E-2</v>
      </c>
      <c r="AB329" s="49">
        <f t="shared" si="167"/>
        <v>0.50025879050199806</v>
      </c>
      <c r="AC329" s="80">
        <f t="shared" si="147"/>
        <v>0.85</v>
      </c>
      <c r="AD329" s="80">
        <f t="shared" si="156"/>
        <v>0.85</v>
      </c>
      <c r="AE329" s="80">
        <f t="shared" si="157"/>
        <v>0.85</v>
      </c>
      <c r="AF329" s="54">
        <f>(Q329-MAX(Q$2:Q328))/MAX(Q$2:Q328)</f>
        <v>-7.0702300329420365E-3</v>
      </c>
      <c r="AG329" s="54">
        <f>(R329-MAX(R$2:R328))/MAX(R$2:R328)</f>
        <v>-0.2223256785367527</v>
      </c>
      <c r="AH329" s="54">
        <f>(S329-MAX(S$2:S328))/MAX(S$2:S328)</f>
        <v>-0.12545793544754716</v>
      </c>
      <c r="AI329" s="54">
        <f>(T329-MAX(T$2:T328))/MAX(T$2:T328)</f>
        <v>-0.14092588736121459</v>
      </c>
      <c r="AJ329" s="54">
        <f>(U329-MAX(U$2:U328))/MAX(U$2:U328)</f>
        <v>-0.18655496403201294</v>
      </c>
      <c r="AK329" s="54">
        <f t="shared" si="158"/>
        <v>1.2030625717712904</v>
      </c>
      <c r="AL329" s="71">
        <f t="shared" si="148"/>
        <v>1908.2083333332996</v>
      </c>
      <c r="AM329" s="49">
        <f t="shared" si="149"/>
        <v>1.2030625717712904</v>
      </c>
      <c r="AN329" s="49">
        <f t="shared" si="150"/>
        <v>4.2571060700308641</v>
      </c>
      <c r="AO329" s="49">
        <f t="shared" si="151"/>
        <v>2.6440597109581079</v>
      </c>
      <c r="AP329" s="49">
        <f t="shared" si="152"/>
        <v>2.8560438270704158</v>
      </c>
      <c r="AQ329" s="49">
        <f t="shared" si="153"/>
        <v>3.5770922979557649</v>
      </c>
      <c r="AS329" s="49">
        <f t="shared" si="159"/>
        <v>-0.68001377207509917</v>
      </c>
      <c r="AT329" s="49">
        <f t="shared" si="154"/>
        <v>0.72104847088534907</v>
      </c>
      <c r="AU329" s="54">
        <f>(AM329-MAX(AM$3:AM329))/MAX(AM$3:AM329)</f>
        <v>-0.56193122193398626</v>
      </c>
      <c r="AV329" s="54">
        <f>(AN329-MAX(AN$3:AN329))/MAX(AN$3:AN329)</f>
        <v>-0.11638852991244876</v>
      </c>
      <c r="AW329" s="54">
        <f>(AO329-MAX(AO$3:AO329))/MAX(AO$3:AO329)</f>
        <v>-0.3239036897321928</v>
      </c>
      <c r="AX329" s="54">
        <f>(AP329-MAX(AP$3:AP329))/MAX(AP$3:AP329)</f>
        <v>-0.29450322277914553</v>
      </c>
      <c r="AY329" s="54">
        <f>(AQ329-MAX(AQ$3:AQ329))/MAX(AQ$3:AQ329)</f>
        <v>-0.19860903891205592</v>
      </c>
    </row>
    <row r="330" spans="1:51">
      <c r="A330" s="49">
        <f>Data!F456</f>
        <v>1908.2916666666329</v>
      </c>
      <c r="B330" s="53">
        <f t="shared" si="145"/>
        <v>0.28000000000000003</v>
      </c>
      <c r="C330" s="50">
        <f>1/Data!N456</f>
        <v>8.0328452384654817E-2</v>
      </c>
      <c r="D330" s="50">
        <f>Data!H456/100</f>
        <v>3.8425000000000001E-2</v>
      </c>
      <c r="E330">
        <f>Data!K457/Data!K456</f>
        <v>1.0587396408839782</v>
      </c>
      <c r="F330">
        <f>Data!T457/Data!T456</f>
        <v>1.0039573030673983</v>
      </c>
      <c r="G330" s="49">
        <f>Data!E459</f>
        <v>8.7534247930000006</v>
      </c>
      <c r="H330" s="52">
        <v>0</v>
      </c>
      <c r="I330" s="52">
        <v>1</v>
      </c>
      <c r="J330" s="52">
        <v>0.6</v>
      </c>
      <c r="K330" s="54">
        <f t="shared" si="155"/>
        <v>0.66261227030770231</v>
      </c>
      <c r="L330" s="54">
        <f t="shared" si="168"/>
        <v>0.85</v>
      </c>
      <c r="M330" s="53">
        <f t="shared" si="169"/>
        <v>0.85</v>
      </c>
      <c r="N330" s="54" cm="1">
        <f t="array" ref="N330">stock_min(C330,O330)</f>
        <v>0.85</v>
      </c>
      <c r="O330" s="54" cm="1">
        <f t="array" ref="O330">stock_max(C330,D330)</f>
        <v>0.85</v>
      </c>
      <c r="P330" s="49">
        <f t="shared" si="146"/>
        <v>1908.2916666666329</v>
      </c>
      <c r="Q330" s="49">
        <f t="shared" si="160"/>
        <v>0.51538505596033835</v>
      </c>
      <c r="R330" s="49">
        <f t="shared" si="161"/>
        <v>0.73451962032756946</v>
      </c>
      <c r="S330" s="59">
        <f t="shared" si="142"/>
        <v>0.63560850563163784</v>
      </c>
      <c r="T330" s="59">
        <f t="shared" si="143"/>
        <v>0.65020407484487952</v>
      </c>
      <c r="U330" s="59">
        <f t="shared" si="144"/>
        <v>0.61827412976069362</v>
      </c>
      <c r="V330" s="59"/>
      <c r="W330" s="49">
        <f t="shared" si="162"/>
        <v>0.25424340225265513</v>
      </c>
      <c r="X330" s="49">
        <f t="shared" si="163"/>
        <v>0.38136510337898272</v>
      </c>
      <c r="Y330" s="49">
        <f t="shared" si="164"/>
        <v>0.2193708766485947</v>
      </c>
      <c r="Z330" s="49">
        <f t="shared" si="165"/>
        <v>0.43083319819628479</v>
      </c>
      <c r="AA330" s="49">
        <f t="shared" si="166"/>
        <v>9.2741119464104058E-2</v>
      </c>
      <c r="AB330" s="49">
        <f t="shared" si="167"/>
        <v>0.52553301029658961</v>
      </c>
      <c r="AC330" s="80">
        <f t="shared" si="147"/>
        <v>0.85000000000000009</v>
      </c>
      <c r="AD330" s="80">
        <f t="shared" si="156"/>
        <v>0.85</v>
      </c>
      <c r="AE330" s="80">
        <f t="shared" si="157"/>
        <v>0.85</v>
      </c>
      <c r="AF330" s="54">
        <f>(Q330-MAX(Q$2:Q329))/MAX(Q$2:Q329)</f>
        <v>-3.1409060085403045E-3</v>
      </c>
      <c r="AG330" s="54">
        <f>(R330-MAX(R$2:R329))/MAX(R$2:R329)</f>
        <v>-0.17664536816931015</v>
      </c>
      <c r="AH330" s="54">
        <f>(S330-MAX(S$2:S329))/MAX(S$2:S329)</f>
        <v>-9.3251432163851858E-2</v>
      </c>
      <c r="AI330" s="54">
        <f>(T330-MAX(T$2:T329))/MAX(T$2:T329)</f>
        <v>-0.10634235360068046</v>
      </c>
      <c r="AJ330" s="54">
        <f>(U330-MAX(U$2:U329))/MAX(U$2:U329)</f>
        <v>-0.14545785785374146</v>
      </c>
      <c r="AK330" s="54">
        <f t="shared" si="158"/>
        <v>1.1924748311300235</v>
      </c>
      <c r="AL330" s="71">
        <f t="shared" si="148"/>
        <v>1908.2916666666329</v>
      </c>
      <c r="AM330" s="49">
        <f t="shared" si="149"/>
        <v>1.1924748311300235</v>
      </c>
      <c r="AN330" s="49">
        <f t="shared" si="150"/>
        <v>4.1349705321083023</v>
      </c>
      <c r="AO330" s="49">
        <f t="shared" si="151"/>
        <v>2.5885705361461224</v>
      </c>
      <c r="AP330" s="49">
        <f t="shared" si="152"/>
        <v>2.7926007964488622</v>
      </c>
      <c r="AQ330" s="49">
        <f t="shared" si="153"/>
        <v>3.4846649856218121</v>
      </c>
      <c r="AS330" s="49">
        <f t="shared" si="159"/>
        <v>-0.65030554648649019</v>
      </c>
      <c r="AT330" s="49">
        <f t="shared" si="154"/>
        <v>0.69206418917294998</v>
      </c>
      <c r="AU330" s="54">
        <f>(AM330-MAX(AM$3:AM330))/MAX(AM$3:AM330)</f>
        <v>-0.56578651484561837</v>
      </c>
      <c r="AV330" s="54">
        <f>(AN330-MAX(AN$3:AN330))/MAX(AN$3:AN330)</f>
        <v>-0.1417391696283406</v>
      </c>
      <c r="AW330" s="54">
        <f>(AO330-MAX(AO$3:AO330))/MAX(AO$3:AO330)</f>
        <v>-0.33809248667755165</v>
      </c>
      <c r="AX330" s="54">
        <f>(AP330-MAX(AP$3:AP330))/MAX(AP$3:AP330)</f>
        <v>-0.31017484980965276</v>
      </c>
      <c r="AY330" s="54">
        <f>(AQ330-MAX(AQ$3:AQ330))/MAX(AQ$3:AQ330)</f>
        <v>-0.21931591659156441</v>
      </c>
    </row>
    <row r="331" spans="1:51">
      <c r="A331" s="49">
        <f>Data!F457</f>
        <v>1908.3749999999661</v>
      </c>
      <c r="B331" s="53">
        <f t="shared" si="145"/>
        <v>0.30600000000000005</v>
      </c>
      <c r="C331" s="50">
        <f>1/Data!N457</f>
        <v>7.6461652287613938E-2</v>
      </c>
      <c r="D331" s="50">
        <f>Data!H457/100</f>
        <v>3.833333333333333E-2</v>
      </c>
      <c r="E331">
        <f>Data!K458/Data!K457</f>
        <v>1.0058977719528177</v>
      </c>
      <c r="F331">
        <f>Data!T458/Data!T457</f>
        <v>1.0039499877243483</v>
      </c>
      <c r="G331" s="49">
        <f>Data!E460</f>
        <v>8.7534247930000006</v>
      </c>
      <c r="H331" s="52">
        <v>0</v>
      </c>
      <c r="I331" s="52">
        <v>1</v>
      </c>
      <c r="J331" s="52">
        <v>0.6</v>
      </c>
      <c r="K331" s="54">
        <f t="shared" si="155"/>
        <v>0.66261227030770231</v>
      </c>
      <c r="L331" s="54">
        <f t="shared" si="168"/>
        <v>0.85</v>
      </c>
      <c r="M331" s="53">
        <f t="shared" si="169"/>
        <v>0.85</v>
      </c>
      <c r="N331" s="54" cm="1">
        <f t="array" ref="N331">stock_min(C331,O331)</f>
        <v>0.85</v>
      </c>
      <c r="O331" s="54" cm="1">
        <f t="array" ref="O331">stock_max(C331,D331)</f>
        <v>0.85</v>
      </c>
      <c r="P331" s="49">
        <f t="shared" si="146"/>
        <v>1908.3749999999661</v>
      </c>
      <c r="Q331" s="49">
        <f t="shared" si="160"/>
        <v>0.51742082060469419</v>
      </c>
      <c r="R331" s="49">
        <f t="shared" si="161"/>
        <v>0.73885164954313176</v>
      </c>
      <c r="S331" s="59">
        <f t="shared" si="142"/>
        <v>0.63886196836002429</v>
      </c>
      <c r="T331" s="59">
        <f t="shared" si="143"/>
        <v>0.65361154306738578</v>
      </c>
      <c r="U331" s="59">
        <f t="shared" si="144"/>
        <v>0.62173992989252636</v>
      </c>
      <c r="V331" s="59"/>
      <c r="W331" s="49">
        <f t="shared" si="162"/>
        <v>0.25554478734400971</v>
      </c>
      <c r="X331" s="49">
        <f t="shared" si="163"/>
        <v>0.38331718101601459</v>
      </c>
      <c r="Y331" s="49">
        <f t="shared" si="164"/>
        <v>0.22052051461618474</v>
      </c>
      <c r="Z331" s="49">
        <f t="shared" si="165"/>
        <v>0.43309102845120101</v>
      </c>
      <c r="AA331" s="49">
        <f t="shared" si="166"/>
        <v>9.3260989483878967E-2</v>
      </c>
      <c r="AB331" s="49">
        <f t="shared" si="167"/>
        <v>0.5284789404086474</v>
      </c>
      <c r="AC331" s="80">
        <f t="shared" si="147"/>
        <v>0.85</v>
      </c>
      <c r="AD331" s="80">
        <f t="shared" si="156"/>
        <v>0.85</v>
      </c>
      <c r="AE331" s="80">
        <f t="shared" si="157"/>
        <v>0.85</v>
      </c>
      <c r="AF331" s="54">
        <f>(Q331-MAX(Q$2:Q330))/MAX(Q$2:Q330)</f>
        <v>7.9667517563082059E-4</v>
      </c>
      <c r="AG331" s="54">
        <f>(R331-MAX(R$2:R330))/MAX(R$2:R330)</f>
        <v>-0.17178941031447648</v>
      </c>
      <c r="AH331" s="54">
        <f>(S331-MAX(S$2:S330))/MAX(S$2:S330)</f>
        <v>-8.8610096116057704E-2</v>
      </c>
      <c r="AI331" s="54">
        <f>(T331-MAX(T$2:T330))/MAX(T$2:T330)</f>
        <v>-0.10165903931565096</v>
      </c>
      <c r="AJ331" s="54">
        <f>(U331-MAX(U$2:U330))/MAX(U$2:U330)</f>
        <v>-0.14066763273134558</v>
      </c>
      <c r="AK331" s="54">
        <f t="shared" si="158"/>
        <v>1.1958785268091252</v>
      </c>
      <c r="AL331" s="71">
        <f t="shared" si="148"/>
        <v>1908.3749999999661</v>
      </c>
      <c r="AM331" s="49">
        <f t="shared" si="149"/>
        <v>1.1958785268091252</v>
      </c>
      <c r="AN331" s="49">
        <f t="shared" si="150"/>
        <v>3.9461170539837775</v>
      </c>
      <c r="AO331" s="49">
        <f t="shared" si="151"/>
        <v>2.5205320192049863</v>
      </c>
      <c r="AP331" s="49">
        <f t="shared" si="152"/>
        <v>2.7107189069995092</v>
      </c>
      <c r="AQ331" s="49">
        <f t="shared" si="153"/>
        <v>3.3508355064977065</v>
      </c>
      <c r="AS331" s="49">
        <f t="shared" si="159"/>
        <v>-0.59528154748607109</v>
      </c>
      <c r="AT331" s="49">
        <f t="shared" si="154"/>
        <v>0.64011659949819721</v>
      </c>
      <c r="AU331" s="54">
        <f>(AM331-MAX(AM$3:AM331))/MAX(AM$3:AM331)</f>
        <v>-0.56454713391727862</v>
      </c>
      <c r="AV331" s="54">
        <f>(AN331-MAX(AN$3:AN331))/MAX(AN$3:AN331)</f>
        <v>-0.18093788741728889</v>
      </c>
      <c r="AW331" s="54">
        <f>(AO331-MAX(AO$3:AO331))/MAX(AO$3:AO331)</f>
        <v>-0.3554901990171595</v>
      </c>
      <c r="AX331" s="54">
        <f>(AP331-MAX(AP$3:AP331))/MAX(AP$3:AP331)</f>
        <v>-0.3304012232888468</v>
      </c>
      <c r="AY331" s="54">
        <f>(AQ331-MAX(AQ$3:AQ331))/MAX(AQ$3:AQ331)</f>
        <v>-0.24929829500501968</v>
      </c>
    </row>
    <row r="332" spans="1:51">
      <c r="A332" s="49">
        <f>Data!F458</f>
        <v>1908.4583333332994</v>
      </c>
      <c r="B332" s="53">
        <f t="shared" si="145"/>
        <v>0.30500000000000005</v>
      </c>
      <c r="C332" s="50">
        <f>1/Data!N458</f>
        <v>7.6618464720613552E-2</v>
      </c>
      <c r="D332" s="50">
        <f>Data!H458/100</f>
        <v>3.824166666666666E-2</v>
      </c>
      <c r="E332">
        <f>Data!K459/Data!K458</f>
        <v>1.0298747379119784</v>
      </c>
      <c r="F332">
        <f>Data!T459/Data!T458</f>
        <v>0.99302803095238612</v>
      </c>
      <c r="G332" s="49">
        <f>Data!E461</f>
        <v>8.7534247930000006</v>
      </c>
      <c r="H332" s="52">
        <v>0</v>
      </c>
      <c r="I332" s="52">
        <v>1</v>
      </c>
      <c r="J332" s="52">
        <v>0.6</v>
      </c>
      <c r="K332" s="54">
        <f t="shared" si="155"/>
        <v>0.66261227030770231</v>
      </c>
      <c r="L332" s="54">
        <f t="shared" si="168"/>
        <v>0.85</v>
      </c>
      <c r="M332" s="53">
        <f t="shared" si="169"/>
        <v>0.85</v>
      </c>
      <c r="N332" s="54" cm="1">
        <f t="array" ref="N332">stock_min(C332,O332)</f>
        <v>0.85</v>
      </c>
      <c r="O332" s="54" cm="1">
        <f t="array" ref="O332">stock_max(C332,D332)</f>
        <v>0.85</v>
      </c>
      <c r="P332" s="49">
        <f t="shared" si="146"/>
        <v>1908.4583333332994</v>
      </c>
      <c r="Q332" s="49">
        <f t="shared" si="160"/>
        <v>0.51381337865884724</v>
      </c>
      <c r="R332" s="49">
        <f t="shared" si="161"/>
        <v>0.76092464892906575</v>
      </c>
      <c r="S332" s="59">
        <f t="shared" si="142"/>
        <v>0.64853181833239459</v>
      </c>
      <c r="T332" s="59">
        <f t="shared" si="143"/>
        <v>0.66501256183212665</v>
      </c>
      <c r="U332" s="59">
        <f t="shared" si="144"/>
        <v>0.63687788699720327</v>
      </c>
      <c r="V332" s="59"/>
      <c r="W332" s="49">
        <f t="shared" si="162"/>
        <v>0.25941272733295784</v>
      </c>
      <c r="X332" s="49">
        <f t="shared" si="163"/>
        <v>0.38911909099943676</v>
      </c>
      <c r="Y332" s="49">
        <f t="shared" si="164"/>
        <v>0.22436707845339995</v>
      </c>
      <c r="Z332" s="49">
        <f t="shared" si="165"/>
        <v>0.44064548337872672</v>
      </c>
      <c r="AA332" s="49">
        <f t="shared" si="166"/>
        <v>9.5531683049580499E-2</v>
      </c>
      <c r="AB332" s="49">
        <f t="shared" si="167"/>
        <v>0.54134620394762278</v>
      </c>
      <c r="AC332" s="80">
        <f t="shared" si="147"/>
        <v>0.85</v>
      </c>
      <c r="AD332" s="80">
        <f t="shared" si="156"/>
        <v>0.85</v>
      </c>
      <c r="AE332" s="80">
        <f t="shared" si="157"/>
        <v>0.85</v>
      </c>
      <c r="AF332" s="54">
        <f>(Q332-MAX(Q$2:Q331))/MAX(Q$2:Q331)</f>
        <v>-6.9719690476139637E-3</v>
      </c>
      <c r="AG332" s="54">
        <f>(R332-MAX(R$2:R331))/MAX(R$2:R331)</f>
        <v>-0.14704683601169638</v>
      </c>
      <c r="AH332" s="54">
        <f>(S332-MAX(S$2:S331))/MAX(S$2:S331)</f>
        <v>-7.4815248287638789E-2</v>
      </c>
      <c r="AI332" s="54">
        <f>(T332-MAX(T$2:T331))/MAX(T$2:T331)</f>
        <v>-8.5989178128940441E-2</v>
      </c>
      <c r="AJ332" s="54">
        <f>(U332-MAX(U$2:U331))/MAX(U$2:U331)</f>
        <v>-0.11974483866756072</v>
      </c>
      <c r="AK332" s="54">
        <f t="shared" si="158"/>
        <v>1.2054581852910133</v>
      </c>
      <c r="AL332" s="71">
        <f t="shared" si="148"/>
        <v>1908.4583333332994</v>
      </c>
      <c r="AM332" s="49">
        <f t="shared" si="149"/>
        <v>1.2054581852910133</v>
      </c>
      <c r="AN332" s="49">
        <f t="shared" si="150"/>
        <v>3.8735616880773178</v>
      </c>
      <c r="AO332" s="49">
        <f t="shared" si="151"/>
        <v>2.500222472990894</v>
      </c>
      <c r="AP332" s="49">
        <f t="shared" si="152"/>
        <v>2.6844406999460091</v>
      </c>
      <c r="AQ332" s="49">
        <f t="shared" si="153"/>
        <v>3.3020874722009537</v>
      </c>
      <c r="AS332" s="49">
        <f t="shared" si="159"/>
        <v>-0.57147421587636416</v>
      </c>
      <c r="AT332" s="49">
        <f t="shared" si="154"/>
        <v>0.61764677225494458</v>
      </c>
      <c r="AU332" s="54">
        <f>(AM332-MAX(AM$3:AM332))/MAX(AM$3:AM332)</f>
        <v>-0.5610589119544992</v>
      </c>
      <c r="AV332" s="54">
        <f>(AN332-MAX(AN$3:AN332))/MAX(AN$3:AN332)</f>
        <v>-0.19599759052938029</v>
      </c>
      <c r="AW332" s="54">
        <f>(AO332-MAX(AO$3:AO332))/MAX(AO$3:AO332)</f>
        <v>-0.3606834286562835</v>
      </c>
      <c r="AX332" s="54">
        <f>(AP332-MAX(AP$3:AP332))/MAX(AP$3:AP332)</f>
        <v>-0.33689243683804615</v>
      </c>
      <c r="AY332" s="54">
        <f>(AQ332-MAX(AQ$3:AQ332))/MAX(AQ$3:AQ332)</f>
        <v>-0.26021952118600145</v>
      </c>
    </row>
    <row r="333" spans="1:51">
      <c r="A333" s="49">
        <f>Data!F459</f>
        <v>1908.5416666666326</v>
      </c>
      <c r="B333" s="53">
        <f t="shared" si="145"/>
        <v>0.31599999999999995</v>
      </c>
      <c r="C333" s="50">
        <f>1/Data!N459</f>
        <v>7.4931697295466268E-2</v>
      </c>
      <c r="D333" s="50">
        <f>Data!H459/100</f>
        <v>3.8149999999999996E-2</v>
      </c>
      <c r="E333">
        <f>Data!K460/Data!K459</f>
        <v>1.0472779882154881</v>
      </c>
      <c r="F333">
        <f>Data!T460/Data!T459</f>
        <v>1.0039353576156511</v>
      </c>
      <c r="G333" s="49">
        <f>Data!E462</f>
        <v>8.8485090910000004</v>
      </c>
      <c r="H333" s="52">
        <v>0</v>
      </c>
      <c r="I333" s="52">
        <v>1</v>
      </c>
      <c r="J333" s="52">
        <v>0.6</v>
      </c>
      <c r="K333" s="54">
        <f t="shared" si="155"/>
        <v>0.66261227030770231</v>
      </c>
      <c r="L333" s="54">
        <f t="shared" si="168"/>
        <v>0.85</v>
      </c>
      <c r="M333" s="53">
        <f t="shared" si="169"/>
        <v>0.85</v>
      </c>
      <c r="N333" s="54" cm="1">
        <f t="array" ref="N333">stock_min(C333,O333)</f>
        <v>0.85</v>
      </c>
      <c r="O333" s="54" cm="1">
        <f t="array" ref="O333">stock_max(C333,D333)</f>
        <v>0.85</v>
      </c>
      <c r="P333" s="49">
        <f t="shared" si="146"/>
        <v>1908.5416666666326</v>
      </c>
      <c r="Q333" s="49">
        <f t="shared" si="160"/>
        <v>0.51583541805157573</v>
      </c>
      <c r="R333" s="49">
        <f t="shared" si="161"/>
        <v>0.79689963551400855</v>
      </c>
      <c r="S333" s="59">
        <f t="shared" si="142"/>
        <v>0.66794946798319399</v>
      </c>
      <c r="T333" s="59">
        <f t="shared" si="143"/>
        <v>0.68672835849340719</v>
      </c>
      <c r="U333" s="59">
        <f t="shared" si="144"/>
        <v>0.66284759778436331</v>
      </c>
      <c r="V333" s="59"/>
      <c r="W333" s="49">
        <f t="shared" si="162"/>
        <v>0.26717978719327762</v>
      </c>
      <c r="X333" s="49">
        <f t="shared" si="163"/>
        <v>0.40076968078991637</v>
      </c>
      <c r="Y333" s="49">
        <f t="shared" si="164"/>
        <v>0.23169372178740896</v>
      </c>
      <c r="Z333" s="49">
        <f t="shared" si="165"/>
        <v>0.4550346367059982</v>
      </c>
      <c r="AA333" s="49">
        <f t="shared" si="166"/>
        <v>9.9427139667654513E-2</v>
      </c>
      <c r="AB333" s="49">
        <f t="shared" si="167"/>
        <v>0.56342045811670882</v>
      </c>
      <c r="AC333" s="80">
        <f t="shared" si="147"/>
        <v>0.85</v>
      </c>
      <c r="AD333" s="80">
        <f t="shared" si="156"/>
        <v>0.85</v>
      </c>
      <c r="AE333" s="80">
        <f t="shared" si="157"/>
        <v>0.85</v>
      </c>
      <c r="AF333" s="54">
        <f>(Q333-MAX(Q$2:Q332))/MAX(Q$2:Q332)</f>
        <v>-3.0640486234505236E-3</v>
      </c>
      <c r="AG333" s="54">
        <f>(R333-MAX(R$2:R332))/MAX(R$2:R332)</f>
        <v>-0.10672092637629406</v>
      </c>
      <c r="AH333" s="54">
        <f>(S333-MAX(S$2:S332))/MAX(S$2:S332)</f>
        <v>-4.7114350871060792E-2</v>
      </c>
      <c r="AI333" s="54">
        <f>(T333-MAX(T$2:T332))/MAX(T$2:T332)</f>
        <v>-5.6142413882444425E-2</v>
      </c>
      <c r="AJ333" s="54">
        <f>(U333-MAX(U$2:U332))/MAX(U$2:U332)</f>
        <v>-8.3851031667147885E-2</v>
      </c>
      <c r="AK333" s="54">
        <f t="shared" si="158"/>
        <v>1.2019377924861052</v>
      </c>
      <c r="AL333" s="71">
        <f t="shared" si="148"/>
        <v>1908.5416666666326</v>
      </c>
      <c r="AM333" s="49">
        <f t="shared" si="149"/>
        <v>1.2019377924861052</v>
      </c>
      <c r="AN333" s="49">
        <f t="shared" si="150"/>
        <v>3.8316255306464257</v>
      </c>
      <c r="AO333" s="49">
        <f t="shared" si="151"/>
        <v>2.4808613738459102</v>
      </c>
      <c r="AP333" s="49">
        <f t="shared" si="152"/>
        <v>2.6623394597252341</v>
      </c>
      <c r="AQ333" s="49">
        <f t="shared" si="153"/>
        <v>3.2701155089565965</v>
      </c>
      <c r="AS333" s="49">
        <f t="shared" si="159"/>
        <v>-0.56151002168982922</v>
      </c>
      <c r="AT333" s="49">
        <f t="shared" si="154"/>
        <v>0.60777604923136241</v>
      </c>
      <c r="AU333" s="54">
        <f>(AM333-MAX(AM$3:AM333))/MAX(AM$3:AM333)</f>
        <v>-0.56234078557482803</v>
      </c>
      <c r="AV333" s="54">
        <f>(AN333-MAX(AN$3:AN333))/MAX(AN$3:AN333)</f>
        <v>-0.20470192373314866</v>
      </c>
      <c r="AW333" s="54">
        <f>(AO333-MAX(AO$3:AO333))/MAX(AO$3:AO333)</f>
        <v>-0.36563413670587946</v>
      </c>
      <c r="AX333" s="54">
        <f>(AP333-MAX(AP$3:AP333))/MAX(AP$3:AP333)</f>
        <v>-0.34235186067480655</v>
      </c>
      <c r="AY333" s="54">
        <f>(AQ333-MAX(AQ$3:AQ333))/MAX(AQ$3:AQ333)</f>
        <v>-0.26738233394509808</v>
      </c>
    </row>
    <row r="334" spans="1:51">
      <c r="A334" s="49">
        <f>Data!F460</f>
        <v>1908.6249999999659</v>
      </c>
      <c r="B334" s="53">
        <f t="shared" si="145"/>
        <v>0.34599999999999997</v>
      </c>
      <c r="C334" s="50">
        <f>1/Data!N460</f>
        <v>7.2024144765325537E-2</v>
      </c>
      <c r="D334" s="50">
        <f>Data!H460/100</f>
        <v>3.8058333333333333E-2</v>
      </c>
      <c r="E334">
        <f>Data!K461/Data!K460</f>
        <v>0.99324051654560153</v>
      </c>
      <c r="F334">
        <f>Data!T461/Data!T460</f>
        <v>1.0039280428502675</v>
      </c>
      <c r="G334" s="49">
        <f>Data!E463</f>
        <v>8.9436743799999991</v>
      </c>
      <c r="H334" s="52">
        <v>0</v>
      </c>
      <c r="I334" s="52">
        <v>1</v>
      </c>
      <c r="J334" s="52">
        <v>0.6</v>
      </c>
      <c r="K334" s="54">
        <f t="shared" si="155"/>
        <v>0.66261227030770231</v>
      </c>
      <c r="L334" s="54">
        <f t="shared" si="168"/>
        <v>0.85</v>
      </c>
      <c r="M334" s="53">
        <f t="shared" si="169"/>
        <v>0.85</v>
      </c>
      <c r="N334" s="54" cm="1">
        <f t="array" ref="N334">stock_min(C334,O334)</f>
        <v>0.85</v>
      </c>
      <c r="O334" s="54" cm="1">
        <f t="array" ref="O334">stock_max(C334,D334)</f>
        <v>0.85</v>
      </c>
      <c r="P334" s="49">
        <f t="shared" si="146"/>
        <v>1908.6249999999659</v>
      </c>
      <c r="Q334" s="49">
        <f t="shared" si="160"/>
        <v>0.51786164167736792</v>
      </c>
      <c r="R334" s="49">
        <f t="shared" si="161"/>
        <v>0.79151300561293547</v>
      </c>
      <c r="S334" s="59">
        <f t="shared" si="142"/>
        <v>0.66628996560969056</v>
      </c>
      <c r="T334" s="59">
        <f t="shared" si="143"/>
        <v>0.68456266226273366</v>
      </c>
      <c r="U334" s="59">
        <f t="shared" si="144"/>
        <v>0.65942972058494798</v>
      </c>
      <c r="V334" s="59"/>
      <c r="W334" s="49">
        <f t="shared" si="162"/>
        <v>0.26651598624387624</v>
      </c>
      <c r="X334" s="49">
        <f t="shared" si="163"/>
        <v>0.39977397936581432</v>
      </c>
      <c r="Y334" s="49">
        <f t="shared" si="164"/>
        <v>0.23096304245293886</v>
      </c>
      <c r="Z334" s="49">
        <f t="shared" si="165"/>
        <v>0.4535996198097948</v>
      </c>
      <c r="AA334" s="49">
        <f t="shared" si="166"/>
        <v>9.8914458087742213E-2</v>
      </c>
      <c r="AB334" s="49">
        <f t="shared" si="167"/>
        <v>0.56051526249720574</v>
      </c>
      <c r="AC334" s="80">
        <f t="shared" si="147"/>
        <v>0.85</v>
      </c>
      <c r="AD334" s="80">
        <f t="shared" si="156"/>
        <v>0.85</v>
      </c>
      <c r="AE334" s="80">
        <f t="shared" si="157"/>
        <v>0.85</v>
      </c>
      <c r="AF334" s="54">
        <f>(Q334-MAX(Q$2:Q333))/MAX(Q$2:Q333)</f>
        <v>8.5195851252866414E-4</v>
      </c>
      <c r="AG334" s="54">
        <f>(R334-MAX(R$2:R333))/MAX(R$2:R333)</f>
        <v>-0.11275903149461385</v>
      </c>
      <c r="AH334" s="54">
        <f>(S334-MAX(S$2:S333))/MAX(S$2:S333)</f>
        <v>-4.9481769474119877E-2</v>
      </c>
      <c r="AI334" s="54">
        <f>(T334-MAX(T$2:T333))/MAX(T$2:T333)</f>
        <v>-5.9119003958077697E-2</v>
      </c>
      <c r="AJ334" s="54">
        <f>(U334-MAX(U$2:U333))/MAX(U$2:U333)</f>
        <v>-8.8575020530650417E-2</v>
      </c>
      <c r="AK334" s="54">
        <f t="shared" si="158"/>
        <v>1.1846062016728081</v>
      </c>
      <c r="AL334" s="71">
        <f t="shared" si="148"/>
        <v>1908.6249999999659</v>
      </c>
      <c r="AM334" s="49">
        <f t="shared" si="149"/>
        <v>1.1846062016728081</v>
      </c>
      <c r="AN334" s="49">
        <f t="shared" si="150"/>
        <v>4.0943958104617382</v>
      </c>
      <c r="AO334" s="49">
        <f t="shared" si="151"/>
        <v>2.5681040567405349</v>
      </c>
      <c r="AP334" s="49">
        <f t="shared" si="152"/>
        <v>2.7698381592038039</v>
      </c>
      <c r="AQ334" s="49">
        <f t="shared" si="153"/>
        <v>3.4532935855956213</v>
      </c>
      <c r="AS334" s="49">
        <f t="shared" si="159"/>
        <v>-0.6411022248661169</v>
      </c>
      <c r="AT334" s="49">
        <f t="shared" si="154"/>
        <v>0.68345542639181733</v>
      </c>
      <c r="AU334" s="54">
        <f>(AM334-MAX(AM$3:AM334))/MAX(AM$3:AM334)</f>
        <v>-0.56865170321757597</v>
      </c>
      <c r="AV334" s="54">
        <f>(AN334-MAX(AN$3:AN334))/MAX(AN$3:AN334)</f>
        <v>-0.15016092113105892</v>
      </c>
      <c r="AW334" s="54">
        <f>(AO334-MAX(AO$3:AO334))/MAX(AO$3:AO334)</f>
        <v>-0.34332584474164607</v>
      </c>
      <c r="AX334" s="54">
        <f>(AP334-MAX(AP$3:AP334))/MAX(AP$3:AP334)</f>
        <v>-0.31579765120549425</v>
      </c>
      <c r="AY334" s="54">
        <f>(AQ334-MAX(AQ$3:AQ334))/MAX(AQ$3:AQ334)</f>
        <v>-0.22634418265895967</v>
      </c>
    </row>
    <row r="335" spans="1:51">
      <c r="A335" s="49">
        <f>Data!F461</f>
        <v>1908.7083333332992</v>
      </c>
      <c r="B335" s="53">
        <f t="shared" si="145"/>
        <v>0.33399999999999996</v>
      </c>
      <c r="C335" s="50">
        <f>1/Data!N461</f>
        <v>7.2985017225179277E-2</v>
      </c>
      <c r="D335" s="50">
        <f>Data!H461/100</f>
        <v>3.7966666666666662E-2</v>
      </c>
      <c r="E335">
        <f>Data!K462/Data!K461</f>
        <v>1.0054663057415716</v>
      </c>
      <c r="F335">
        <f>Data!T462/Data!T461</f>
        <v>0.99313279816267075</v>
      </c>
      <c r="G335" s="49">
        <f>Data!E464</f>
        <v>9.0388396689999997</v>
      </c>
      <c r="H335" s="52">
        <v>0</v>
      </c>
      <c r="I335" s="52">
        <v>1</v>
      </c>
      <c r="J335" s="52">
        <v>0.6</v>
      </c>
      <c r="K335" s="54">
        <f t="shared" si="155"/>
        <v>0.66261227030770231</v>
      </c>
      <c r="L335" s="54">
        <f t="shared" si="168"/>
        <v>0.85</v>
      </c>
      <c r="M335" s="53">
        <f t="shared" si="169"/>
        <v>0.85</v>
      </c>
      <c r="N335" s="54" cm="1">
        <f t="array" ref="N335">stock_min(C335,O335)</f>
        <v>0.85</v>
      </c>
      <c r="O335" s="54" cm="1">
        <f t="array" ref="O335">stock_max(C335,D335)</f>
        <v>0.85</v>
      </c>
      <c r="P335" s="49">
        <f t="shared" si="146"/>
        <v>1908.7083333332992</v>
      </c>
      <c r="Q335" s="49">
        <f t="shared" si="160"/>
        <v>0.51430538126015879</v>
      </c>
      <c r="R335" s="49">
        <f t="shared" si="161"/>
        <v>0.79583965770004605</v>
      </c>
      <c r="S335" s="59">
        <f t="shared" si="142"/>
        <v>0.66664503333801717</v>
      </c>
      <c r="T335" s="59">
        <f t="shared" si="143"/>
        <v>0.68545610663938661</v>
      </c>
      <c r="U335" s="59">
        <f t="shared" si="144"/>
        <v>0.6618144028342563</v>
      </c>
      <c r="V335" s="59"/>
      <c r="W335" s="49">
        <f t="shared" si="162"/>
        <v>0.26665801333520689</v>
      </c>
      <c r="X335" s="49">
        <f t="shared" si="163"/>
        <v>0.39998702000281028</v>
      </c>
      <c r="Y335" s="49">
        <f t="shared" si="164"/>
        <v>0.23126447962278415</v>
      </c>
      <c r="Z335" s="49">
        <f t="shared" si="165"/>
        <v>0.45419162701660248</v>
      </c>
      <c r="AA335" s="49">
        <f t="shared" si="166"/>
        <v>9.9272160425138464E-2</v>
      </c>
      <c r="AB335" s="49">
        <f t="shared" si="167"/>
        <v>0.56254224240911788</v>
      </c>
      <c r="AC335" s="80">
        <f t="shared" si="147"/>
        <v>0.85000000000000009</v>
      </c>
      <c r="AD335" s="80">
        <f t="shared" si="156"/>
        <v>0.85</v>
      </c>
      <c r="AE335" s="80">
        <f t="shared" si="157"/>
        <v>0.85</v>
      </c>
      <c r="AF335" s="54">
        <f>(Q335-MAX(Q$2:Q334))/MAX(Q$2:Q334)</f>
        <v>-6.8672018373291946E-3</v>
      </c>
      <c r="AG335" s="54">
        <f>(R335-MAX(R$2:R334))/MAX(R$2:R334)</f>
        <v>-0.10790910109431531</v>
      </c>
      <c r="AH335" s="54">
        <f>(S335-MAX(S$2:S334))/MAX(S$2:S334)</f>
        <v>-4.8975235733157679E-2</v>
      </c>
      <c r="AI335" s="54">
        <f>(T335-MAX(T$2:T334))/MAX(T$2:T334)</f>
        <v>-5.7891030419125536E-2</v>
      </c>
      <c r="AJ335" s="54">
        <f>(U335-MAX(U$2:U334))/MAX(U$2:U334)</f>
        <v>-8.5279052966148183E-2</v>
      </c>
      <c r="AK335" s="54">
        <f t="shared" si="158"/>
        <v>1.2009859319666754</v>
      </c>
      <c r="AL335" s="71">
        <f t="shared" si="148"/>
        <v>1908.7083333332992</v>
      </c>
      <c r="AM335" s="49">
        <f t="shared" si="149"/>
        <v>1.2009859319666754</v>
      </c>
      <c r="AN335" s="49">
        <f t="shared" si="150"/>
        <v>4.1924944927607584</v>
      </c>
      <c r="AO335" s="49">
        <f t="shared" si="151"/>
        <v>2.6193027825627979</v>
      </c>
      <c r="AP335" s="49">
        <f t="shared" si="152"/>
        <v>2.826810155918281</v>
      </c>
      <c r="AQ335" s="49">
        <f t="shared" si="153"/>
        <v>3.5308383877717651</v>
      </c>
      <c r="AS335" s="49">
        <f t="shared" si="159"/>
        <v>-0.6616561049889933</v>
      </c>
      <c r="AT335" s="49">
        <f t="shared" si="154"/>
        <v>0.70402823185348407</v>
      </c>
      <c r="AU335" s="54">
        <f>(AM335-MAX(AM$3:AM335))/MAX(AM$3:AM335)</f>
        <v>-0.5626873846499052</v>
      </c>
      <c r="AV335" s="54">
        <f>(AN335-MAX(AN$3:AN335))/MAX(AN$3:AN335)</f>
        <v>-0.12979940806233231</v>
      </c>
      <c r="AW335" s="54">
        <f>(AO335-MAX(AO$3:AO335))/MAX(AO$3:AO335)</f>
        <v>-0.33023413222267961</v>
      </c>
      <c r="AX335" s="54">
        <f>(AP335-MAX(AP$3:AP335))/MAX(AP$3:AP335)</f>
        <v>-0.30172449179073513</v>
      </c>
      <c r="AY335" s="54">
        <f>(AQ335-MAX(AQ$3:AQ335))/MAX(AQ$3:AQ335)</f>
        <v>-0.20897149602774576</v>
      </c>
    </row>
    <row r="336" spans="1:51">
      <c r="A336" s="49">
        <f>Data!F462</f>
        <v>1908.7916666666324</v>
      </c>
      <c r="B336" s="53">
        <f t="shared" si="145"/>
        <v>0.33299999999999996</v>
      </c>
      <c r="C336" s="50">
        <f>1/Data!N462</f>
        <v>7.3041695397494985E-2</v>
      </c>
      <c r="D336" s="50">
        <f>Data!H462/100</f>
        <v>3.7874999999999999E-2</v>
      </c>
      <c r="E336">
        <f>Data!K463/Data!K462</f>
        <v>1.0603742428286473</v>
      </c>
      <c r="F336">
        <f>Data!T463/Data!T462</f>
        <v>0.99323125955018077</v>
      </c>
      <c r="G336" s="49">
        <f>Data!E465</f>
        <v>8.9436743799999991</v>
      </c>
      <c r="H336" s="52">
        <v>0</v>
      </c>
      <c r="I336" s="52">
        <v>1</v>
      </c>
      <c r="J336" s="52">
        <v>0.6</v>
      </c>
      <c r="K336" s="54">
        <f t="shared" si="155"/>
        <v>0.66261227030770231</v>
      </c>
      <c r="L336" s="54">
        <f t="shared" si="168"/>
        <v>0.85</v>
      </c>
      <c r="M336" s="53">
        <f t="shared" si="169"/>
        <v>0.85</v>
      </c>
      <c r="N336" s="54" cm="1">
        <f t="array" ref="N336">stock_min(C336,O336)</f>
        <v>0.85</v>
      </c>
      <c r="O336" s="54" cm="1">
        <f t="array" ref="O336">stock_max(C336,D336)</f>
        <v>0.85</v>
      </c>
      <c r="P336" s="49">
        <f t="shared" si="146"/>
        <v>1908.7916666666324</v>
      </c>
      <c r="Q336" s="49">
        <f t="shared" si="160"/>
        <v>0.51082418162246346</v>
      </c>
      <c r="R336" s="49">
        <f t="shared" si="161"/>
        <v>0.84388787444669622</v>
      </c>
      <c r="S336" s="59">
        <f t="shared" si="142"/>
        <v>0.68898900793084339</v>
      </c>
      <c r="T336" s="59">
        <f t="shared" si="143"/>
        <v>0.71131221298179625</v>
      </c>
      <c r="U336" s="59">
        <f t="shared" si="144"/>
        <v>0.69510551729102565</v>
      </c>
      <c r="V336" s="59"/>
      <c r="W336" s="49">
        <f t="shared" si="162"/>
        <v>0.27559560317233739</v>
      </c>
      <c r="X336" s="49">
        <f t="shared" si="163"/>
        <v>0.413393404758506</v>
      </c>
      <c r="Y336" s="49">
        <f t="shared" si="164"/>
        <v>0.23998801264033237</v>
      </c>
      <c r="Z336" s="49">
        <f t="shared" si="165"/>
        <v>0.47132420034146388</v>
      </c>
      <c r="AA336" s="49">
        <f t="shared" si="166"/>
        <v>0.10426582759365387</v>
      </c>
      <c r="AB336" s="49">
        <f t="shared" si="167"/>
        <v>0.59083968969737177</v>
      </c>
      <c r="AC336" s="80">
        <f t="shared" si="147"/>
        <v>0.85</v>
      </c>
      <c r="AD336" s="80">
        <f t="shared" si="156"/>
        <v>0.85</v>
      </c>
      <c r="AE336" s="80">
        <f t="shared" si="157"/>
        <v>0.85</v>
      </c>
      <c r="AF336" s="54">
        <f>(Q336-MAX(Q$2:Q335))/MAX(Q$2:Q335)</f>
        <v>-1.3589459980295008E-2</v>
      </c>
      <c r="AG336" s="54">
        <f>(R336-MAX(R$2:R335))/MAX(R$2:R335)</f>
        <v>-5.4049788538557214E-2</v>
      </c>
      <c r="AH336" s="54">
        <f>(S336-MAX(S$2:S335))/MAX(S$2:S335)</f>
        <v>-1.7099691617084755E-2</v>
      </c>
      <c r="AI336" s="54">
        <f>(T336-MAX(T$2:T335))/MAX(T$2:T335)</f>
        <v>-2.2353715239240072E-2</v>
      </c>
      <c r="AJ336" s="54">
        <f>(U336-MAX(U$2:U335))/MAX(U$2:U335)</f>
        <v>-3.9266032377149623E-2</v>
      </c>
      <c r="AK336" s="54">
        <f t="shared" si="158"/>
        <v>1.2104591102873092</v>
      </c>
      <c r="AL336" s="71">
        <f t="shared" si="148"/>
        <v>1908.7916666666324</v>
      </c>
      <c r="AM336" s="49">
        <f t="shared" si="149"/>
        <v>1.2104591102873092</v>
      </c>
      <c r="AN336" s="49">
        <f t="shared" si="150"/>
        <v>4.233897852285093</v>
      </c>
      <c r="AO336" s="49">
        <f t="shared" si="151"/>
        <v>2.6431685095099322</v>
      </c>
      <c r="AP336" s="49">
        <f t="shared" si="152"/>
        <v>2.8529120683335218</v>
      </c>
      <c r="AQ336" s="49">
        <f t="shared" si="153"/>
        <v>3.5647119410135839</v>
      </c>
      <c r="AS336" s="49">
        <f t="shared" si="159"/>
        <v>-0.66918591127150906</v>
      </c>
      <c r="AT336" s="49">
        <f t="shared" si="154"/>
        <v>0.71179987268006206</v>
      </c>
      <c r="AU336" s="54">
        <f>(AM336-MAX(AM$3:AM336))/MAX(AM$3:AM336)</f>
        <v>-0.55923793509616204</v>
      </c>
      <c r="AV336" s="54">
        <f>(AN336-MAX(AN$3:AN336))/MAX(AN$3:AN336)</f>
        <v>-0.12120566320983549</v>
      </c>
      <c r="AW336" s="54">
        <f>(AO336-MAX(AO$3:AO336))/MAX(AO$3:AO336)</f>
        <v>-0.3241315733946985</v>
      </c>
      <c r="AX336" s="54">
        <f>(AP336-MAX(AP$3:AP336))/MAX(AP$3:AP336)</f>
        <v>-0.29527682634746971</v>
      </c>
      <c r="AY336" s="54">
        <f>(AQ336-MAX(AQ$3:AQ336))/MAX(AQ$3:AQ336)</f>
        <v>-0.20138266210153194</v>
      </c>
    </row>
    <row r="337" spans="1:51">
      <c r="A337" s="49">
        <f>Data!F463</f>
        <v>1908.8749999999657</v>
      </c>
      <c r="B337" s="53">
        <f t="shared" si="145"/>
        <v>0.376</v>
      </c>
      <c r="C337" s="50">
        <f>1/Data!N463</f>
        <v>6.9275997493187857E-2</v>
      </c>
      <c r="D337" s="50">
        <f>Data!H463/100</f>
        <v>3.7783333333333328E-2</v>
      </c>
      <c r="E337">
        <f>Data!K464/Data!K463</f>
        <v>1.0156183650229613</v>
      </c>
      <c r="F337">
        <f>Data!T464/Data!T463</f>
        <v>0.99333648927410512</v>
      </c>
      <c r="G337" s="49">
        <f>Data!E466</f>
        <v>9.0388396689999997</v>
      </c>
      <c r="H337" s="52">
        <v>0</v>
      </c>
      <c r="I337" s="52">
        <v>1</v>
      </c>
      <c r="J337" s="52">
        <v>0.6</v>
      </c>
      <c r="K337" s="54">
        <f t="shared" si="155"/>
        <v>0.66261227030770231</v>
      </c>
      <c r="L337" s="54">
        <f t="shared" si="168"/>
        <v>0.85</v>
      </c>
      <c r="M337" s="53">
        <f t="shared" si="169"/>
        <v>0.85</v>
      </c>
      <c r="N337" s="54" cm="1">
        <f t="array" ref="N337">stock_min(C337,O337)</f>
        <v>0.85</v>
      </c>
      <c r="O337" s="54" cm="1">
        <f t="array" ref="O337">stock_max(C337,D337)</f>
        <v>0.85</v>
      </c>
      <c r="P337" s="49">
        <f t="shared" si="146"/>
        <v>1908.8749999999657</v>
      </c>
      <c r="Q337" s="49">
        <f t="shared" si="160"/>
        <v>0.50742029920917575</v>
      </c>
      <c r="R337" s="49">
        <f t="shared" si="161"/>
        <v>0.85706802330825571</v>
      </c>
      <c r="S337" s="59">
        <f t="shared" si="142"/>
        <v>0.69360910276669818</v>
      </c>
      <c r="T337" s="59">
        <f t="shared" si="143"/>
        <v>0.71707436369056954</v>
      </c>
      <c r="U337" s="59">
        <f t="shared" si="144"/>
        <v>0.70363869077425778</v>
      </c>
      <c r="V337" s="59"/>
      <c r="W337" s="49">
        <f t="shared" si="162"/>
        <v>0.2774436411066793</v>
      </c>
      <c r="X337" s="49">
        <f t="shared" si="163"/>
        <v>0.41616546166001889</v>
      </c>
      <c r="Y337" s="49">
        <f t="shared" si="164"/>
        <v>0.24193209158611023</v>
      </c>
      <c r="Z337" s="49">
        <f t="shared" si="165"/>
        <v>0.47514227210445931</v>
      </c>
      <c r="AA337" s="49">
        <f t="shared" si="166"/>
        <v>0.10554580361613869</v>
      </c>
      <c r="AB337" s="49">
        <f t="shared" si="167"/>
        <v>0.59809288715811915</v>
      </c>
      <c r="AC337" s="80">
        <f t="shared" si="147"/>
        <v>0.85000000000000009</v>
      </c>
      <c r="AD337" s="80">
        <f t="shared" si="156"/>
        <v>0.85</v>
      </c>
      <c r="AE337" s="80">
        <f t="shared" si="157"/>
        <v>0.85</v>
      </c>
      <c r="AF337" s="54">
        <f>(Q337-MAX(Q$2:Q336))/MAX(Q$2:Q336)</f>
        <v>-2.0162417193851971E-2</v>
      </c>
      <c r="AG337" s="54">
        <f>(R337-MAX(R$2:R336))/MAX(R$2:R336)</f>
        <v>-3.9275592842404908E-2</v>
      </c>
      <c r="AH337" s="54">
        <f>(S337-MAX(S$2:S336))/MAX(S$2:S336)</f>
        <v>-1.0508740837539375E-2</v>
      </c>
      <c r="AI337" s="54">
        <f>(T337-MAX(T$2:T336))/MAX(T$2:T336)</f>
        <v>-1.4434063179494054E-2</v>
      </c>
      <c r="AJ337" s="54">
        <f>(U337-MAX(U$2:U336))/MAX(U$2:U336)</f>
        <v>-2.7471981814999751E-2</v>
      </c>
      <c r="AK337" s="54">
        <f t="shared" si="158"/>
        <v>1.2270369697045753</v>
      </c>
      <c r="AL337" s="71">
        <f t="shared" si="148"/>
        <v>1908.8749999999657</v>
      </c>
      <c r="AM337" s="49">
        <f t="shared" si="149"/>
        <v>1.2270369697045753</v>
      </c>
      <c r="AN337" s="49">
        <f t="shared" si="150"/>
        <v>4.2224125665390462</v>
      </c>
      <c r="AO337" s="49">
        <f t="shared" si="151"/>
        <v>2.6531158782582374</v>
      </c>
      <c r="AP337" s="49">
        <f t="shared" si="152"/>
        <v>2.8607351936189716</v>
      </c>
      <c r="AQ337" s="49">
        <f t="shared" si="153"/>
        <v>3.5636513837441868</v>
      </c>
      <c r="AS337" s="49">
        <f t="shared" si="159"/>
        <v>-0.6587611827948594</v>
      </c>
      <c r="AT337" s="49">
        <f t="shared" si="154"/>
        <v>0.70291619012521522</v>
      </c>
      <c r="AU337" s="54">
        <f>(AM337-MAX(AM$3:AM337))/MAX(AM$3:AM337)</f>
        <v>-0.5532014721654106</v>
      </c>
      <c r="AV337" s="54">
        <f>(AN337-MAX(AN$3:AN337))/MAX(AN$3:AN337)</f>
        <v>-0.12358956674794169</v>
      </c>
      <c r="AW337" s="54">
        <f>(AO337-MAX(AO$3:AO337))/MAX(AO$3:AO337)</f>
        <v>-0.32158799267307958</v>
      </c>
      <c r="AX337" s="54">
        <f>(AP337-MAX(AP$3:AP337))/MAX(AP$3:AP337)</f>
        <v>-0.29334436661965768</v>
      </c>
      <c r="AY337" s="54">
        <f>(AQ337-MAX(AQ$3:AQ337))/MAX(AQ$3:AQ337)</f>
        <v>-0.20162026318604875</v>
      </c>
    </row>
    <row r="338" spans="1:51">
      <c r="A338" s="49">
        <f>Data!F464</f>
        <v>1908.9583333332989</v>
      </c>
      <c r="B338" s="53">
        <f t="shared" si="145"/>
        <v>0.38100000000000001</v>
      </c>
      <c r="C338" s="50">
        <f>1/Data!N464</f>
        <v>6.8575427534730518E-2</v>
      </c>
      <c r="D338" s="50">
        <f>Data!H464/100</f>
        <v>3.7691666666666672E-2</v>
      </c>
      <c r="E338">
        <f>Data!K465/Data!K464</f>
        <v>1.017759578804539</v>
      </c>
      <c r="F338">
        <f>Data!T465/Data!T464</f>
        <v>1.0145807844148007</v>
      </c>
      <c r="G338" s="49">
        <f>Data!E467</f>
        <v>9.0388396689999997</v>
      </c>
      <c r="H338" s="52">
        <v>0</v>
      </c>
      <c r="I338" s="52">
        <v>1</v>
      </c>
      <c r="J338" s="52">
        <v>0.6</v>
      </c>
      <c r="K338" s="54">
        <f t="shared" si="155"/>
        <v>0.66261227030770231</v>
      </c>
      <c r="L338" s="54">
        <f t="shared" si="168"/>
        <v>0.85</v>
      </c>
      <c r="M338" s="53">
        <f t="shared" si="169"/>
        <v>0.85</v>
      </c>
      <c r="N338" s="54" cm="1">
        <f t="array" ref="N338">stock_min(C338,O338)</f>
        <v>0.85</v>
      </c>
      <c r="O338" s="54" cm="1">
        <f t="array" ref="O338">stock_max(C338,D338)</f>
        <v>0.85</v>
      </c>
      <c r="P338" s="49">
        <f t="shared" si="146"/>
        <v>1908.9583333332989</v>
      </c>
      <c r="Q338" s="49">
        <f t="shared" si="160"/>
        <v>0.51481888519963837</v>
      </c>
      <c r="R338" s="49">
        <f t="shared" si="161"/>
        <v>0.87228919040904918</v>
      </c>
      <c r="S338" s="59">
        <f t="shared" si="142"/>
        <v>0.70504537199701045</v>
      </c>
      <c r="T338" s="59">
        <f t="shared" si="143"/>
        <v>0.72904024998581529</v>
      </c>
      <c r="U338" s="59">
        <f t="shared" si="144"/>
        <v>0.71579950914459056</v>
      </c>
      <c r="V338" s="59"/>
      <c r="W338" s="49">
        <f t="shared" si="162"/>
        <v>0.28201814879880421</v>
      </c>
      <c r="X338" s="49">
        <f t="shared" si="163"/>
        <v>0.42302722319820624</v>
      </c>
      <c r="Y338" s="49">
        <f t="shared" si="164"/>
        <v>0.24596923479701938</v>
      </c>
      <c r="Z338" s="49">
        <f t="shared" si="165"/>
        <v>0.48307101518879592</v>
      </c>
      <c r="AA338" s="49">
        <f t="shared" si="166"/>
        <v>0.1073699263716886</v>
      </c>
      <c r="AB338" s="49">
        <f t="shared" si="167"/>
        <v>0.60842958277290193</v>
      </c>
      <c r="AC338" s="80">
        <f t="shared" si="147"/>
        <v>0.85</v>
      </c>
      <c r="AD338" s="80">
        <f t="shared" si="156"/>
        <v>0.85</v>
      </c>
      <c r="AE338" s="80">
        <f t="shared" si="157"/>
        <v>0.85</v>
      </c>
      <c r="AF338" s="54">
        <f>(Q338-MAX(Q$2:Q337))/MAX(Q$2:Q337)</f>
        <v>-5.875616637436183E-3</v>
      </c>
      <c r="AG338" s="54">
        <f>(R338-MAX(R$2:R337))/MAX(R$2:R337)</f>
        <v>-2.2213532024045555E-2</v>
      </c>
      <c r="AH338" s="54">
        <f>(S338-MAX(S$2:S337))/MAX(S$2:S337)</f>
        <v>5.8060514506305533E-3</v>
      </c>
      <c r="AI338" s="54">
        <f>(T338-MAX(T$2:T337))/MAX(T$2:T337)</f>
        <v>2.0121668541186097E-3</v>
      </c>
      <c r="AJ338" s="54">
        <f>(U338-MAX(U$2:U337))/MAX(U$2:U337)</f>
        <v>-1.0664013827631423E-2</v>
      </c>
      <c r="AK338" s="54">
        <f t="shared" si="158"/>
        <v>1.2107419363016902</v>
      </c>
      <c r="AL338" s="71">
        <f t="shared" si="148"/>
        <v>1908.9583333332989</v>
      </c>
      <c r="AM338" s="49">
        <f t="shared" si="149"/>
        <v>1.2107419363016902</v>
      </c>
      <c r="AN338" s="49">
        <f t="shared" si="150"/>
        <v>4.4680269431897814</v>
      </c>
      <c r="AO338" s="49">
        <f t="shared" si="151"/>
        <v>2.7317625984558846</v>
      </c>
      <c r="AP338" s="49">
        <f t="shared" si="152"/>
        <v>2.9583236402318795</v>
      </c>
      <c r="AQ338" s="49">
        <f t="shared" si="153"/>
        <v>3.7328545898971246</v>
      </c>
      <c r="AS338" s="49">
        <f t="shared" si="159"/>
        <v>-0.73517235329265684</v>
      </c>
      <c r="AT338" s="49">
        <f t="shared" si="154"/>
        <v>0.77453094966524505</v>
      </c>
      <c r="AU338" s="54">
        <f>(AM338-MAX(AM$3:AM338))/MAX(AM$3:AM338)</f>
        <v>-0.55913495022286264</v>
      </c>
      <c r="AV338" s="54">
        <f>(AN338-MAX(AN$3:AN338))/MAX(AN$3:AN338)</f>
        <v>-7.2609469739125507E-2</v>
      </c>
      <c r="AW338" s="54">
        <f>(AO338-MAX(AO$3:AO338))/MAX(AO$3:AO338)</f>
        <v>-0.30147772166825942</v>
      </c>
      <c r="AX338" s="54">
        <f>(AP338-MAX(AP$3:AP338))/MAX(AP$3:AP338)</f>
        <v>-0.26923817681723539</v>
      </c>
      <c r="AY338" s="54">
        <f>(AQ338-MAX(AQ$3:AQ338))/MAX(AQ$3:AQ338)</f>
        <v>-0.16371296063320273</v>
      </c>
    </row>
    <row r="339" spans="1:51">
      <c r="A339" s="49">
        <f>Data!F465</f>
        <v>1909.0416666666322</v>
      </c>
      <c r="B339" s="53">
        <f t="shared" si="145"/>
        <v>0.39200000000000002</v>
      </c>
      <c r="C339" s="50">
        <f>1/Data!N465</f>
        <v>6.7730402179418336E-2</v>
      </c>
      <c r="D339" s="50">
        <f>Data!H465/100</f>
        <v>3.7599999999999995E-2</v>
      </c>
      <c r="E339">
        <f>Data!K466/Data!K465</f>
        <v>0.96477750217004166</v>
      </c>
      <c r="F339">
        <f>Data!T466/Data!T465</f>
        <v>0.99154995458189721</v>
      </c>
      <c r="G339" s="49">
        <f>Data!E468</f>
        <v>9.229089256</v>
      </c>
      <c r="H339" s="52">
        <v>0</v>
      </c>
      <c r="I339" s="52">
        <v>1</v>
      </c>
      <c r="J339" s="52">
        <v>0.6</v>
      </c>
      <c r="K339" s="54">
        <f t="shared" si="155"/>
        <v>0.66261227030770231</v>
      </c>
      <c r="L339" s="54">
        <f t="shared" si="168"/>
        <v>0.85</v>
      </c>
      <c r="M339" s="53">
        <f t="shared" si="169"/>
        <v>0.85</v>
      </c>
      <c r="N339" s="54" cm="1">
        <f t="array" ref="N339">stock_min(C339,O339)</f>
        <v>0.85</v>
      </c>
      <c r="O339" s="54" cm="1">
        <f t="array" ref="O339">stock_max(C339,D339)</f>
        <v>0.85</v>
      </c>
      <c r="P339" s="49">
        <f t="shared" si="146"/>
        <v>1909.0416666666322</v>
      </c>
      <c r="Q339" s="49">
        <f t="shared" si="160"/>
        <v>0.51046864223760435</v>
      </c>
      <c r="R339" s="49">
        <f t="shared" si="161"/>
        <v>0.84156498629277032</v>
      </c>
      <c r="S339" s="59">
        <f t="shared" si="142"/>
        <v>0.68776223037981921</v>
      </c>
      <c r="T339" s="59">
        <f t="shared" si="143"/>
        <v>0.70994683099612133</v>
      </c>
      <c r="U339" s="59">
        <f t="shared" si="144"/>
        <v>0.69346181873131041</v>
      </c>
      <c r="V339" s="59"/>
      <c r="W339" s="49">
        <f t="shared" si="162"/>
        <v>0.27510489215192768</v>
      </c>
      <c r="X339" s="49">
        <f t="shared" si="163"/>
        <v>0.41265733822789152</v>
      </c>
      <c r="Y339" s="49">
        <f t="shared" si="164"/>
        <v>0.23952734951202273</v>
      </c>
      <c r="Z339" s="49">
        <f t="shared" si="165"/>
        <v>0.47041948148409857</v>
      </c>
      <c r="AA339" s="49">
        <f t="shared" si="166"/>
        <v>0.10401927280969658</v>
      </c>
      <c r="AB339" s="49">
        <f t="shared" si="167"/>
        <v>0.58944254592161383</v>
      </c>
      <c r="AC339" s="80">
        <f t="shared" si="147"/>
        <v>0.85</v>
      </c>
      <c r="AD339" s="80">
        <f t="shared" si="156"/>
        <v>0.85</v>
      </c>
      <c r="AE339" s="80">
        <f t="shared" si="157"/>
        <v>0.85</v>
      </c>
      <c r="AF339" s="54">
        <f>(Q339-MAX(Q$2:Q338))/MAX(Q$2:Q338)</f>
        <v>-1.4276012828093319E-2</v>
      </c>
      <c r="AG339" s="54">
        <f>(R339-MAX(R$2:R338))/MAX(R$2:R338)</f>
        <v>-5.6653613770491239E-2</v>
      </c>
      <c r="AH339" s="54">
        <f>(S339-MAX(S$2:S338))/MAX(S$2:S338)</f>
        <v>-2.4513516865216058E-2</v>
      </c>
      <c r="AI339" s="54">
        <f>(T339-MAX(T$2:T338))/MAX(T$2:T338)</f>
        <v>-2.6189800892427353E-2</v>
      </c>
      <c r="AJ339" s="54">
        <f>(U339-MAX(U$2:U338))/MAX(U$2:U338)</f>
        <v>-4.1537855862317029E-2</v>
      </c>
      <c r="AK339" s="54">
        <f t="shared" si="158"/>
        <v>1.2273537018607512</v>
      </c>
      <c r="AL339" s="71">
        <f t="shared" si="148"/>
        <v>1909.0416666666322</v>
      </c>
      <c r="AM339" s="49">
        <f t="shared" si="149"/>
        <v>1.2273537018607512</v>
      </c>
      <c r="AN339" s="49">
        <f t="shared" si="150"/>
        <v>4.6688710737366526</v>
      </c>
      <c r="AO339" s="49">
        <f t="shared" si="151"/>
        <v>2.8198708518916851</v>
      </c>
      <c r="AP339" s="49">
        <f t="shared" si="152"/>
        <v>3.0595647977910092</v>
      </c>
      <c r="AQ339" s="49">
        <f t="shared" si="153"/>
        <v>3.8827537457556924</v>
      </c>
      <c r="AS339" s="49">
        <f t="shared" si="159"/>
        <v>-0.78611732798096012</v>
      </c>
      <c r="AT339" s="49">
        <f t="shared" si="154"/>
        <v>0.82318894796468323</v>
      </c>
      <c r="AU339" s="54">
        <f>(AM339-MAX(AM$3:AM339))/MAX(AM$3:AM339)</f>
        <v>-0.55308614111623178</v>
      </c>
      <c r="AV339" s="54">
        <f>(AN339-MAX(AN$3:AN339))/MAX(AN$3:AN339)</f>
        <v>-3.0921953729055731E-2</v>
      </c>
      <c r="AW339" s="54">
        <f>(AO339-MAX(AO$3:AO339))/MAX(AO$3:AO339)</f>
        <v>-0.27894809996372549</v>
      </c>
      <c r="AX339" s="54">
        <f>(AP339-MAX(AP$3:AP339))/MAX(AP$3:AP339)</f>
        <v>-0.24422969840976672</v>
      </c>
      <c r="AY339" s="54">
        <f>(AQ339-MAX(AQ$3:AQ339))/MAX(AQ$3:AQ339)</f>
        <v>-0.1301304252738496</v>
      </c>
    </row>
    <row r="340" spans="1:51">
      <c r="A340" s="49">
        <f>Data!F466</f>
        <v>1909.1249999999654</v>
      </c>
      <c r="B340" s="53">
        <f t="shared" si="145"/>
        <v>0.36399999999999999</v>
      </c>
      <c r="C340" s="50">
        <f>1/Data!N466</f>
        <v>7.0585789620897552E-2</v>
      </c>
      <c r="D340" s="50">
        <f>Data!H466/100</f>
        <v>3.7725000000000002E-2</v>
      </c>
      <c r="E340">
        <f>Data!K467/Data!K466</f>
        <v>1.0175189393939394</v>
      </c>
      <c r="F340">
        <f>Data!T467/Data!T466</f>
        <v>1.0021115756288155</v>
      </c>
      <c r="G340" s="49">
        <f>Data!E469</f>
        <v>9.3242545450000005</v>
      </c>
      <c r="H340" s="52">
        <v>0</v>
      </c>
      <c r="I340" s="52">
        <v>1</v>
      </c>
      <c r="J340" s="52">
        <v>0.6</v>
      </c>
      <c r="K340" s="54">
        <f t="shared" si="155"/>
        <v>0.66261227030770231</v>
      </c>
      <c r="L340" s="54">
        <f t="shared" si="168"/>
        <v>0.85</v>
      </c>
      <c r="M340" s="53">
        <f t="shared" si="169"/>
        <v>0.85</v>
      </c>
      <c r="N340" s="54" cm="1">
        <f t="array" ref="N340">stock_min(C340,O340)</f>
        <v>0.85</v>
      </c>
      <c r="O340" s="54" cm="1">
        <f t="array" ref="O340">stock_max(C340,D340)</f>
        <v>0.85</v>
      </c>
      <c r="P340" s="49">
        <f t="shared" si="146"/>
        <v>1909.1249999999654</v>
      </c>
      <c r="Q340" s="49">
        <f t="shared" si="160"/>
        <v>0.51154653538182782</v>
      </c>
      <c r="R340" s="49">
        <f t="shared" si="161"/>
        <v>0.85630831228369486</v>
      </c>
      <c r="S340" s="59">
        <f t="shared" si="142"/>
        <v>0.69557245406433399</v>
      </c>
      <c r="T340" s="59">
        <f t="shared" si="143"/>
        <v>0.71869386149563397</v>
      </c>
      <c r="U340" s="59">
        <f t="shared" si="144"/>
        <v>0.7040078715309126</v>
      </c>
      <c r="V340" s="59"/>
      <c r="W340" s="49">
        <f t="shared" si="162"/>
        <v>0.27822898162573362</v>
      </c>
      <c r="X340" s="49">
        <f t="shared" si="163"/>
        <v>0.41734347243860037</v>
      </c>
      <c r="Y340" s="49">
        <f t="shared" si="164"/>
        <v>0.24247849027380258</v>
      </c>
      <c r="Z340" s="49">
        <f t="shared" si="165"/>
        <v>0.47621537122183139</v>
      </c>
      <c r="AA340" s="49">
        <f t="shared" si="166"/>
        <v>0.10560118072963691</v>
      </c>
      <c r="AB340" s="49">
        <f t="shared" si="167"/>
        <v>0.59840669080127573</v>
      </c>
      <c r="AC340" s="80">
        <f t="shared" si="147"/>
        <v>0.85</v>
      </c>
      <c r="AD340" s="80">
        <f t="shared" si="156"/>
        <v>0.85</v>
      </c>
      <c r="AE340" s="80">
        <f t="shared" si="157"/>
        <v>0.85</v>
      </c>
      <c r="AF340" s="54">
        <f>(Q340-MAX(Q$2:Q339))/MAX(Q$2:Q339)</f>
        <v>-1.2194582080042279E-2</v>
      </c>
      <c r="AG340" s="54">
        <f>(R340-MAX(R$2:R339))/MAX(R$2:R339)</f>
        <v>-4.0127185602644666E-2</v>
      </c>
      <c r="AH340" s="54">
        <f>(S340-MAX(S$2:S339))/MAX(S$2:S339)</f>
        <v>-1.3435898325018193E-2</v>
      </c>
      <c r="AI340" s="54">
        <f>(T340-MAX(T$2:T339))/MAX(T$2:T339)</f>
        <v>-1.4191793238278176E-2</v>
      </c>
      <c r="AJ340" s="54">
        <f>(U340-MAX(U$2:U339))/MAX(U$2:U339)</f>
        <v>-2.6961721884258195E-2</v>
      </c>
      <c r="AK340" s="54">
        <f t="shared" si="158"/>
        <v>1.2382987250641635</v>
      </c>
      <c r="AL340" s="71">
        <f t="shared" si="148"/>
        <v>1909.1249999999654</v>
      </c>
      <c r="AM340" s="49">
        <f t="shared" si="149"/>
        <v>1.2382987250641635</v>
      </c>
      <c r="AN340" s="49">
        <f t="shared" si="150"/>
        <v>4.710285810031233</v>
      </c>
      <c r="AO340" s="49">
        <f t="shared" si="151"/>
        <v>2.8449369565448945</v>
      </c>
      <c r="AP340" s="49">
        <f t="shared" si="152"/>
        <v>3.0867525631642674</v>
      </c>
      <c r="AQ340" s="49">
        <f t="shared" si="153"/>
        <v>3.9172224350747613</v>
      </c>
      <c r="AS340" s="49">
        <f t="shared" si="159"/>
        <v>-0.79306337495647172</v>
      </c>
      <c r="AT340" s="49">
        <f t="shared" si="154"/>
        <v>0.83046987191049393</v>
      </c>
      <c r="AU340" s="54">
        <f>(AM340-MAX(AM$3:AM340))/MAX(AM$3:AM340)</f>
        <v>-0.54910075161686123</v>
      </c>
      <c r="AV340" s="54">
        <f>(AN340-MAX(AN$3:AN340))/MAX(AN$3:AN340)</f>
        <v>-2.232584749666458E-2</v>
      </c>
      <c r="AW340" s="54">
        <f>(AO340-MAX(AO$3:AO340))/MAX(AO$3:AO340)</f>
        <v>-0.27253859990645157</v>
      </c>
      <c r="AX340" s="54">
        <f>(AP340-MAX(AP$3:AP340))/MAX(AP$3:AP340)</f>
        <v>-0.2375138067736271</v>
      </c>
      <c r="AY340" s="54">
        <f>(AQ340-MAX(AQ$3:AQ340))/MAX(AQ$3:AQ340)</f>
        <v>-0.12240826052103171</v>
      </c>
    </row>
    <row r="341" spans="1:51">
      <c r="A341" s="49">
        <f>Data!F467</f>
        <v>1909.2083333332987</v>
      </c>
      <c r="B341" s="53">
        <f t="shared" si="145"/>
        <v>0.37</v>
      </c>
      <c r="C341" s="50">
        <f>1/Data!N467</f>
        <v>6.9754180225311616E-2</v>
      </c>
      <c r="D341" s="50">
        <f>Data!H467/100</f>
        <v>3.7849999999999995E-2</v>
      </c>
      <c r="E341">
        <f>Data!K468/Data!K467</f>
        <v>1.0270861042124122</v>
      </c>
      <c r="F341">
        <f>Data!T468/Data!T467</f>
        <v>0.98146471631256427</v>
      </c>
      <c r="G341" s="49">
        <f>Data!E470</f>
        <v>9.4194198349999994</v>
      </c>
      <c r="H341" s="52">
        <v>0</v>
      </c>
      <c r="I341" s="52">
        <v>1</v>
      </c>
      <c r="J341" s="52">
        <v>0.6</v>
      </c>
      <c r="K341" s="54">
        <f t="shared" si="155"/>
        <v>0.66261227030770231</v>
      </c>
      <c r="L341" s="54">
        <f t="shared" si="168"/>
        <v>0.85</v>
      </c>
      <c r="M341" s="53">
        <f t="shared" si="169"/>
        <v>0.85</v>
      </c>
      <c r="N341" s="54" cm="1">
        <f t="array" ref="N341">stock_min(C341,O341)</f>
        <v>0.85</v>
      </c>
      <c r="O341" s="54" cm="1">
        <f t="array" ref="O341">stock_max(C341,D341)</f>
        <v>0.85</v>
      </c>
      <c r="P341" s="49">
        <f t="shared" si="146"/>
        <v>1909.2083333332987</v>
      </c>
      <c r="Q341" s="49">
        <f t="shared" si="160"/>
        <v>0.50206487522920074</v>
      </c>
      <c r="R341" s="49">
        <f t="shared" si="161"/>
        <v>0.87950236846816587</v>
      </c>
      <c r="S341" s="59">
        <f t="shared" si="142"/>
        <v>0.70171960974667658</v>
      </c>
      <c r="T341" s="59">
        <f t="shared" si="143"/>
        <v>0.72709827306277508</v>
      </c>
      <c r="U341" s="59">
        <f t="shared" si="144"/>
        <v>0.71825902967680866</v>
      </c>
      <c r="V341" s="59"/>
      <c r="W341" s="49">
        <f t="shared" si="162"/>
        <v>0.28068784389867063</v>
      </c>
      <c r="X341" s="49">
        <f t="shared" si="163"/>
        <v>0.42103176584800595</v>
      </c>
      <c r="Y341" s="49">
        <f t="shared" si="164"/>
        <v>0.24531403561184001</v>
      </c>
      <c r="Z341" s="49">
        <f t="shared" si="165"/>
        <v>0.48178423745093507</v>
      </c>
      <c r="AA341" s="49">
        <f t="shared" si="166"/>
        <v>0.10773885445152132</v>
      </c>
      <c r="AB341" s="49">
        <f t="shared" si="167"/>
        <v>0.61052017522528734</v>
      </c>
      <c r="AC341" s="80">
        <f t="shared" si="147"/>
        <v>0.85</v>
      </c>
      <c r="AD341" s="80">
        <f t="shared" si="156"/>
        <v>0.85</v>
      </c>
      <c r="AE341" s="80">
        <f t="shared" si="157"/>
        <v>0.85</v>
      </c>
      <c r="AF341" s="54">
        <f>(Q341-MAX(Q$2:Q340))/MAX(Q$2:Q340)</f>
        <v>-3.0503835729174752E-2</v>
      </c>
      <c r="AG341" s="54">
        <f>(R341-MAX(R$2:R340))/MAX(R$2:R340)</f>
        <v>-1.4127970521216459E-2</v>
      </c>
      <c r="AH341" s="54">
        <f>(S341-MAX(S$2:S340))/MAX(S$2:S340)</f>
        <v>-4.7170896830565634E-3</v>
      </c>
      <c r="AI341" s="54">
        <f>(T341-MAX(T$2:T340))/MAX(T$2:T340)</f>
        <v>-2.6637444545455427E-3</v>
      </c>
      <c r="AJ341" s="54">
        <f>(U341-MAX(U$2:U340))/MAX(U$2:U340)</f>
        <v>-7.2646091896468841E-3</v>
      </c>
      <c r="AK341" s="54">
        <f t="shared" si="158"/>
        <v>1.2756436158434257</v>
      </c>
      <c r="AL341" s="71">
        <f t="shared" si="148"/>
        <v>1909.2083333332987</v>
      </c>
      <c r="AM341" s="49">
        <f t="shared" si="149"/>
        <v>1.2756436158434257</v>
      </c>
      <c r="AN341" s="49">
        <f t="shared" si="150"/>
        <v>4.5994468420913055</v>
      </c>
      <c r="AO341" s="49">
        <f t="shared" si="151"/>
        <v>2.8374315266155765</v>
      </c>
      <c r="AP341" s="49">
        <f t="shared" si="152"/>
        <v>3.0683606507412056</v>
      </c>
      <c r="AQ341" s="49">
        <f t="shared" si="153"/>
        <v>3.8553932332242575</v>
      </c>
      <c r="AS341" s="49">
        <f t="shared" si="159"/>
        <v>-0.74405360886704797</v>
      </c>
      <c r="AT341" s="49">
        <f t="shared" si="154"/>
        <v>0.78703258248305197</v>
      </c>
      <c r="AU341" s="54">
        <f>(AM341-MAX(AM$3:AM341))/MAX(AM$3:AM341)</f>
        <v>-0.53550243091888328</v>
      </c>
      <c r="AV341" s="54">
        <f>(AN341-MAX(AN$3:AN341))/MAX(AN$3:AN341)</f>
        <v>-4.5331753807962165E-2</v>
      </c>
      <c r="AW341" s="54">
        <f>(AO341-MAX(AO$3:AO341))/MAX(AO$3:AO341)</f>
        <v>-0.27445776741282635</v>
      </c>
      <c r="AX341" s="54">
        <f>(AP341-MAX(AP$3:AP341))/MAX(AP$3:AP341)</f>
        <v>-0.24205695657350529</v>
      </c>
      <c r="AY341" s="54">
        <f>(AQ341-MAX(AQ$3:AQ341))/MAX(AQ$3:AQ341)</f>
        <v>-0.13626011542636701</v>
      </c>
    </row>
    <row r="342" spans="1:51">
      <c r="A342" s="49">
        <f>Data!F468</f>
        <v>1909.291666666632</v>
      </c>
      <c r="B342" s="53">
        <f t="shared" si="145"/>
        <v>0.38400000000000001</v>
      </c>
      <c r="C342" s="50">
        <f>1/Data!N468</f>
        <v>6.8281764358543717E-2</v>
      </c>
      <c r="D342" s="50">
        <f>Data!H468/100</f>
        <v>3.7975000000000002E-2</v>
      </c>
      <c r="E342">
        <f>Data!K469/Data!K468</f>
        <v>1.0264039483302998</v>
      </c>
      <c r="F342">
        <f>Data!T469/Data!T468</f>
        <v>0.99190562973421204</v>
      </c>
      <c r="G342" s="49">
        <f>Data!E471</f>
        <v>9.4194198349999994</v>
      </c>
      <c r="H342" s="52">
        <v>0</v>
      </c>
      <c r="I342" s="52">
        <v>1</v>
      </c>
      <c r="J342" s="52">
        <v>0.6</v>
      </c>
      <c r="K342" s="54">
        <f t="shared" si="155"/>
        <v>0.66261227030770231</v>
      </c>
      <c r="L342" s="54">
        <f t="shared" si="168"/>
        <v>0.85</v>
      </c>
      <c r="M342" s="53">
        <f t="shared" si="169"/>
        <v>0.85</v>
      </c>
      <c r="N342" s="54" cm="1">
        <f t="array" ref="N342">stock_min(C342,O342)</f>
        <v>0.85</v>
      </c>
      <c r="O342" s="54" cm="1">
        <f t="array" ref="O342">stock_max(C342,D342)</f>
        <v>0.85</v>
      </c>
      <c r="P342" s="49">
        <f t="shared" si="146"/>
        <v>1909.291666666632</v>
      </c>
      <c r="Q342" s="49">
        <f t="shared" si="160"/>
        <v>0.49800097623164896</v>
      </c>
      <c r="R342" s="49">
        <f t="shared" si="161"/>
        <v>0.90272470356157564</v>
      </c>
      <c r="S342" s="59">
        <f t="shared" si="142"/>
        <v>0.71056451939992071</v>
      </c>
      <c r="T342" s="59">
        <f t="shared" si="143"/>
        <v>0.73783361653914548</v>
      </c>
      <c r="U342" s="59">
        <f t="shared" si="144"/>
        <v>0.73350709465812036</v>
      </c>
      <c r="V342" s="59"/>
      <c r="W342" s="49">
        <f t="shared" si="162"/>
        <v>0.28422580775996831</v>
      </c>
      <c r="X342" s="49">
        <f t="shared" si="163"/>
        <v>0.42633871163995241</v>
      </c>
      <c r="Y342" s="49">
        <f t="shared" si="164"/>
        <v>0.24893600877479963</v>
      </c>
      <c r="Z342" s="49">
        <f t="shared" si="165"/>
        <v>0.48889760776434582</v>
      </c>
      <c r="AA342" s="49">
        <f t="shared" si="166"/>
        <v>0.11002606419871808</v>
      </c>
      <c r="AB342" s="49">
        <f t="shared" si="167"/>
        <v>0.62348103045940229</v>
      </c>
      <c r="AC342" s="80">
        <f t="shared" si="147"/>
        <v>0.85</v>
      </c>
      <c r="AD342" s="80">
        <f t="shared" si="156"/>
        <v>0.85</v>
      </c>
      <c r="AE342" s="80">
        <f t="shared" si="157"/>
        <v>0.85</v>
      </c>
      <c r="AF342" s="54">
        <f>(Q342-MAX(Q$2:Q341))/MAX(Q$2:Q341)</f>
        <v>-3.8351296654043979E-2</v>
      </c>
      <c r="AG342" s="54">
        <f>(R342-MAX(R$2:R341))/MAX(R$2:R341)</f>
        <v>1.1902943605429159E-2</v>
      </c>
      <c r="AH342" s="54">
        <f>(S342-MAX(S$2:S341))/MAX(S$2:S341)</f>
        <v>7.8280740816403308E-3</v>
      </c>
      <c r="AI342" s="54">
        <f>(T342-MAX(T$2:T341))/MAX(T$2:T341)</f>
        <v>1.2061565261316194E-2</v>
      </c>
      <c r="AJ342" s="54">
        <f>(U342-MAX(U$2:U341))/MAX(U$2:U341)</f>
        <v>1.3810369505901691E-2</v>
      </c>
      <c r="AK342" s="54">
        <f t="shared" si="158"/>
        <v>1.2850056236323566</v>
      </c>
      <c r="AL342" s="71">
        <f t="shared" si="148"/>
        <v>1909.291666666632</v>
      </c>
      <c r="AM342" s="49">
        <f t="shared" si="149"/>
        <v>1.2850056236323566</v>
      </c>
      <c r="AN342" s="49">
        <f t="shared" si="150"/>
        <v>4.5349465852225173</v>
      </c>
      <c r="AO342" s="49">
        <f t="shared" si="151"/>
        <v>2.8213911242969321</v>
      </c>
      <c r="AP342" s="49">
        <f t="shared" si="152"/>
        <v>3.0469484497830566</v>
      </c>
      <c r="AQ342" s="49">
        <f t="shared" si="153"/>
        <v>3.8133266032355015</v>
      </c>
      <c r="AS342" s="49">
        <f t="shared" si="159"/>
        <v>-0.72161998198701571</v>
      </c>
      <c r="AT342" s="49">
        <f t="shared" si="154"/>
        <v>0.76637815345244498</v>
      </c>
      <c r="AU342" s="54">
        <f>(AM342-MAX(AM$3:AM342))/MAX(AM$3:AM342)</f>
        <v>-0.53209346166942584</v>
      </c>
      <c r="AV342" s="54">
        <f>(AN342-MAX(AN$3:AN342))/MAX(AN$3:AN342)</f>
        <v>-5.8719526124483626E-2</v>
      </c>
      <c r="AW342" s="54">
        <f>(AO342-MAX(AO$3:AO342))/MAX(AO$3:AO342)</f>
        <v>-0.27855936042069263</v>
      </c>
      <c r="AX342" s="54">
        <f>(AP342-MAX(AP$3:AP342))/MAX(AP$3:AP342)</f>
        <v>-0.24734617469613984</v>
      </c>
      <c r="AY342" s="54">
        <f>(AQ342-MAX(AQ$3:AQ342))/MAX(AQ$3:AQ342)</f>
        <v>-0.14568447863211537</v>
      </c>
    </row>
    <row r="343" spans="1:51">
      <c r="A343" s="49">
        <f>Data!F469</f>
        <v>1909.3749999999652</v>
      </c>
      <c r="B343" s="53">
        <f t="shared" si="145"/>
        <v>0.40200000000000002</v>
      </c>
      <c r="C343" s="50">
        <f>1/Data!N469</f>
        <v>6.6873932225413879E-2</v>
      </c>
      <c r="D343" s="50">
        <f>Data!H469/100</f>
        <v>3.8099999999999995E-2</v>
      </c>
      <c r="E343">
        <f>Data!K470/Data!K469</f>
        <v>1.0109694770783562</v>
      </c>
      <c r="F343">
        <f>Data!T470/Data!T469</f>
        <v>0.99201987139320402</v>
      </c>
      <c r="G343" s="49">
        <f>Data!E472</f>
        <v>9.5145851239999999</v>
      </c>
      <c r="H343" s="52">
        <v>0</v>
      </c>
      <c r="I343" s="52">
        <v>1</v>
      </c>
      <c r="J343" s="52">
        <v>0.6</v>
      </c>
      <c r="K343" s="54">
        <f t="shared" si="155"/>
        <v>0.66261227030770231</v>
      </c>
      <c r="L343" s="54">
        <f t="shared" si="168"/>
        <v>0.85</v>
      </c>
      <c r="M343" s="53">
        <f t="shared" si="169"/>
        <v>0.85</v>
      </c>
      <c r="N343" s="54" cm="1">
        <f t="array" ref="N343">stock_min(C343,O343)</f>
        <v>0.85</v>
      </c>
      <c r="O343" s="54" cm="1">
        <f t="array" ref="O343">stock_max(C343,D343)</f>
        <v>0.85</v>
      </c>
      <c r="P343" s="49">
        <f t="shared" si="146"/>
        <v>1909.3749999999652</v>
      </c>
      <c r="Q343" s="49">
        <f t="shared" si="160"/>
        <v>0.49402686439501048</v>
      </c>
      <c r="R343" s="49">
        <f t="shared" si="161"/>
        <v>0.91262712150536018</v>
      </c>
      <c r="S343" s="59">
        <f t="shared" si="142"/>
        <v>0.71297307362557605</v>
      </c>
      <c r="T343" s="59">
        <f t="shared" si="143"/>
        <v>0.74121002627629418</v>
      </c>
      <c r="U343" s="59">
        <f t="shared" si="144"/>
        <v>0.73946833338812923</v>
      </c>
      <c r="V343" s="59"/>
      <c r="W343" s="49">
        <f t="shared" si="162"/>
        <v>0.28518922945023045</v>
      </c>
      <c r="X343" s="49">
        <f t="shared" si="163"/>
        <v>0.4277838441753456</v>
      </c>
      <c r="Y343" s="49">
        <f t="shared" si="164"/>
        <v>0.2500751679905272</v>
      </c>
      <c r="Z343" s="49">
        <f t="shared" si="165"/>
        <v>0.49113485828576697</v>
      </c>
      <c r="AA343" s="49">
        <f t="shared" si="166"/>
        <v>0.1109202500082194</v>
      </c>
      <c r="AB343" s="49">
        <f t="shared" si="167"/>
        <v>0.62854808337990986</v>
      </c>
      <c r="AC343" s="80">
        <f t="shared" si="147"/>
        <v>0.85</v>
      </c>
      <c r="AD343" s="80">
        <f t="shared" si="156"/>
        <v>0.85</v>
      </c>
      <c r="AE343" s="80">
        <f t="shared" si="157"/>
        <v>0.85</v>
      </c>
      <c r="AF343" s="54">
        <f>(Q343-MAX(Q$2:Q342))/MAX(Q$2:Q342)</f>
        <v>-4.6025376981303254E-2</v>
      </c>
      <c r="AG343" s="54">
        <f>(R343-MAX(R$2:R342))/MAX(R$2:R342)</f>
        <v>1.0969477078356143E-2</v>
      </c>
      <c r="AH343" s="54">
        <f>(S343-MAX(S$2:S342))/MAX(S$2:S342)</f>
        <v>3.3896348042953012E-3</v>
      </c>
      <c r="AI343" s="54">
        <f>(T343-MAX(T$2:T342))/MAX(T$2:T342)</f>
        <v>4.5761126376783427E-3</v>
      </c>
      <c r="AJ343" s="54">
        <f>(U343-MAX(U$2:U342))/MAX(U$2:U342)</f>
        <v>8.1270362255832507E-3</v>
      </c>
      <c r="AK343" s="54">
        <f t="shared" si="158"/>
        <v>1.2943077194138981</v>
      </c>
      <c r="AL343" s="71">
        <f t="shared" si="148"/>
        <v>1909.3749999999652</v>
      </c>
      <c r="AM343" s="49">
        <f t="shared" si="149"/>
        <v>1.2943077194138981</v>
      </c>
      <c r="AN343" s="49">
        <f t="shared" si="150"/>
        <v>4.557845381613757</v>
      </c>
      <c r="AO343" s="49">
        <f t="shared" si="151"/>
        <v>2.8380805049974231</v>
      </c>
      <c r="AP343" s="49">
        <f t="shared" si="152"/>
        <v>3.0645564616872418</v>
      </c>
      <c r="AQ343" s="49">
        <f t="shared" si="153"/>
        <v>3.8338140531462113</v>
      </c>
      <c r="AS343" s="49">
        <f t="shared" si="159"/>
        <v>-0.7240313284675457</v>
      </c>
      <c r="AT343" s="49">
        <f t="shared" si="154"/>
        <v>0.76925759145896944</v>
      </c>
      <c r="AU343" s="54">
        <f>(AM343-MAX(AM$3:AM343))/MAX(AM$3:AM343)</f>
        <v>-0.52870630805988983</v>
      </c>
      <c r="AV343" s="54">
        <f>(AN343-MAX(AN$3:AN343))/MAX(AN$3:AN343)</f>
        <v>-5.3966616798371357E-2</v>
      </c>
      <c r="AW343" s="54">
        <f>(AO343-MAX(AO$3:AO343))/MAX(AO$3:AO343)</f>
        <v>-0.27429182112666967</v>
      </c>
      <c r="AX343" s="54">
        <f>(AP343-MAX(AP$3:AP343))/MAX(AP$3:AP343)</f>
        <v>-0.24299666313265261</v>
      </c>
      <c r="AY343" s="54">
        <f>(AQ343-MAX(AQ$3:AQ343))/MAX(AQ$3:AQ343)</f>
        <v>-0.14109458946890657</v>
      </c>
    </row>
    <row r="344" spans="1:51">
      <c r="A344" s="49">
        <f>Data!F470</f>
        <v>1909.4583333332985</v>
      </c>
      <c r="B344" s="53">
        <f t="shared" si="145"/>
        <v>0.40800000000000003</v>
      </c>
      <c r="C344" s="50">
        <f>1/Data!N470</f>
        <v>6.6487395920568237E-2</v>
      </c>
      <c r="D344" s="50">
        <f>Data!H470/100</f>
        <v>3.8224999999999995E-2</v>
      </c>
      <c r="E344">
        <f>Data!K471/Data!K470</f>
        <v>1.0178852040816324</v>
      </c>
      <c r="F344">
        <f>Data!T471/Data!T470</f>
        <v>1.0021556517645591</v>
      </c>
      <c r="G344" s="49">
        <f>Data!E473</f>
        <v>9.6096694209999995</v>
      </c>
      <c r="H344" s="52">
        <v>0</v>
      </c>
      <c r="I344" s="52">
        <v>1</v>
      </c>
      <c r="J344" s="52">
        <v>0.6</v>
      </c>
      <c r="K344" s="54">
        <f t="shared" si="155"/>
        <v>0.66261227030770231</v>
      </c>
      <c r="L344" s="54">
        <f t="shared" si="168"/>
        <v>0.85</v>
      </c>
      <c r="M344" s="53">
        <f t="shared" si="169"/>
        <v>0.85</v>
      </c>
      <c r="N344" s="54" cm="1">
        <f t="array" ref="N344">stock_min(C344,O344)</f>
        <v>0.85</v>
      </c>
      <c r="O344" s="54" cm="1">
        <f t="array" ref="O344">stock_max(C344,D344)</f>
        <v>0.85</v>
      </c>
      <c r="P344" s="49">
        <f t="shared" si="146"/>
        <v>1909.4583333332985</v>
      </c>
      <c r="Q344" s="49">
        <f t="shared" si="160"/>
        <v>0.49509181427698318</v>
      </c>
      <c r="R344" s="49">
        <f t="shared" si="161"/>
        <v>0.92894964382391632</v>
      </c>
      <c r="S344" s="59">
        <f t="shared" si="142"/>
        <v>0.72123884364717505</v>
      </c>
      <c r="T344" s="59">
        <f t="shared" si="143"/>
        <v>0.75053314842549002</v>
      </c>
      <c r="U344" s="59">
        <f t="shared" si="144"/>
        <v>0.75094914956715342</v>
      </c>
      <c r="V344" s="59"/>
      <c r="W344" s="49">
        <f t="shared" si="162"/>
        <v>0.28849553745887002</v>
      </c>
      <c r="X344" s="49">
        <f t="shared" si="163"/>
        <v>0.43274330618830503</v>
      </c>
      <c r="Y344" s="49">
        <f t="shared" si="164"/>
        <v>0.25322067500608836</v>
      </c>
      <c r="Z344" s="49">
        <f t="shared" si="165"/>
        <v>0.49731247341940166</v>
      </c>
      <c r="AA344" s="49">
        <f t="shared" si="166"/>
        <v>0.11264237243507302</v>
      </c>
      <c r="AB344" s="49">
        <f t="shared" si="167"/>
        <v>0.63830677713208039</v>
      </c>
      <c r="AC344" s="80">
        <f t="shared" si="147"/>
        <v>0.85</v>
      </c>
      <c r="AD344" s="80">
        <f t="shared" si="156"/>
        <v>0.85</v>
      </c>
      <c r="AE344" s="80">
        <f t="shared" si="157"/>
        <v>0.85</v>
      </c>
      <c r="AF344" s="54">
        <f>(Q344-MAX(Q$2:Q343))/MAX(Q$2:Q343)</f>
        <v>-4.3968939901848407E-2</v>
      </c>
      <c r="AG344" s="54">
        <f>(R344-MAX(R$2:R343))/MAX(R$2:R343)</f>
        <v>1.7885204081632439E-2</v>
      </c>
      <c r="AH344" s="54">
        <f>(S344-MAX(S$2:S343))/MAX(S$2:S343)</f>
        <v>1.1593383154803188E-2</v>
      </c>
      <c r="AI344" s="54">
        <f>(T344-MAX(T$2:T343))/MAX(T$2:T343)</f>
        <v>1.2578246136298949E-2</v>
      </c>
      <c r="AJ344" s="54">
        <f>(U344-MAX(U$2:U343))/MAX(U$2:U343)</f>
        <v>1.5525771234071471E-2</v>
      </c>
      <c r="AK344" s="54">
        <f t="shared" si="158"/>
        <v>1.2830520578148445</v>
      </c>
      <c r="AL344" s="71">
        <f t="shared" si="148"/>
        <v>1909.4583333332985</v>
      </c>
      <c r="AM344" s="49">
        <f t="shared" si="149"/>
        <v>1.2830520578148445</v>
      </c>
      <c r="AN344" s="49">
        <f t="shared" si="150"/>
        <v>4.8333318361152804</v>
      </c>
      <c r="AO344" s="49">
        <f t="shared" si="151"/>
        <v>2.9318644625528445</v>
      </c>
      <c r="AP344" s="49">
        <f t="shared" si="152"/>
        <v>3.1790356178967349</v>
      </c>
      <c r="AQ344" s="49">
        <f t="shared" si="153"/>
        <v>4.0263022422374561</v>
      </c>
      <c r="AS344" s="49">
        <f t="shared" si="159"/>
        <v>-0.80702959387782425</v>
      </c>
      <c r="AT344" s="49">
        <f t="shared" si="154"/>
        <v>0.8472666243407212</v>
      </c>
      <c r="AU344" s="54">
        <f>(AM344-MAX(AM$3:AM344))/MAX(AM$3:AM344)</f>
        <v>-0.53280480969955291</v>
      </c>
      <c r="AV344" s="54">
        <f>(AN344-MAX(AN$3:AN344))/MAX(AN$3:AN344)</f>
        <v>0</v>
      </c>
      <c r="AW344" s="54">
        <f>(AO344-MAX(AO$3:AO344))/MAX(AO$3:AO344)</f>
        <v>-0.25031089989302752</v>
      </c>
      <c r="AX344" s="54">
        <f>(AP344-MAX(AP$3:AP344))/MAX(AP$3:AP344)</f>
        <v>-0.21471814898687899</v>
      </c>
      <c r="AY344" s="54">
        <f>(AQ344-MAX(AQ$3:AQ344))/MAX(AQ$3:AQ344)</f>
        <v>-9.7970654718308695E-2</v>
      </c>
    </row>
    <row r="345" spans="1:51">
      <c r="A345" s="49">
        <f>Data!F471</f>
        <v>1909.5416666666317</v>
      </c>
      <c r="B345" s="53">
        <f t="shared" si="145"/>
        <v>0.42200000000000004</v>
      </c>
      <c r="C345" s="50">
        <f>1/Data!N471</f>
        <v>6.5653401651203383E-2</v>
      </c>
      <c r="D345" s="50">
        <f>Data!H471/100</f>
        <v>3.8350000000000002E-2</v>
      </c>
      <c r="E345">
        <f>Data!K472/Data!K471</f>
        <v>1.0174428450896706</v>
      </c>
      <c r="F345">
        <f>Data!T472/Data!T471</f>
        <v>0.99214295551283915</v>
      </c>
      <c r="G345" s="49">
        <f>Data!E474</f>
        <v>9.8000000000000007</v>
      </c>
      <c r="H345" s="52">
        <v>0</v>
      </c>
      <c r="I345" s="52">
        <v>1</v>
      </c>
      <c r="J345" s="52">
        <v>0.6</v>
      </c>
      <c r="K345" s="54">
        <f t="shared" si="155"/>
        <v>0.66261227030770231</v>
      </c>
      <c r="L345" s="54">
        <f t="shared" si="168"/>
        <v>0.85</v>
      </c>
      <c r="M345" s="53">
        <f t="shared" si="169"/>
        <v>0.85</v>
      </c>
      <c r="N345" s="54" cm="1">
        <f t="array" ref="N345">stock_min(C345,O345)</f>
        <v>0.85</v>
      </c>
      <c r="O345" s="54" cm="1">
        <f t="array" ref="O345">stock_max(C345,D345)</f>
        <v>0.85</v>
      </c>
      <c r="P345" s="49">
        <f t="shared" si="146"/>
        <v>1909.5416666666317</v>
      </c>
      <c r="Q345" s="49">
        <f t="shared" si="160"/>
        <v>0.49120185586697973</v>
      </c>
      <c r="R345" s="49">
        <f t="shared" si="161"/>
        <v>0.94515316855724163</v>
      </c>
      <c r="S345" s="59">
        <f t="shared" si="142"/>
        <v>0.72652039582844785</v>
      </c>
      <c r="T345" s="59">
        <f t="shared" si="143"/>
        <v>0.7572181267519138</v>
      </c>
      <c r="U345" s="59">
        <f t="shared" si="144"/>
        <v>0.76119799966899349</v>
      </c>
      <c r="V345" s="59"/>
      <c r="W345" s="49">
        <f t="shared" si="162"/>
        <v>0.29060815833137915</v>
      </c>
      <c r="X345" s="49">
        <f t="shared" si="163"/>
        <v>0.4359122374970687</v>
      </c>
      <c r="Y345" s="49">
        <f t="shared" si="164"/>
        <v>0.25547610466668269</v>
      </c>
      <c r="Z345" s="49">
        <f t="shared" si="165"/>
        <v>0.50174202208523111</v>
      </c>
      <c r="AA345" s="49">
        <f t="shared" si="166"/>
        <v>0.11417969995034905</v>
      </c>
      <c r="AB345" s="49">
        <f t="shared" si="167"/>
        <v>0.64701829971864444</v>
      </c>
      <c r="AC345" s="80">
        <f t="shared" si="147"/>
        <v>0.85</v>
      </c>
      <c r="AD345" s="80">
        <f t="shared" si="156"/>
        <v>0.85</v>
      </c>
      <c r="AE345" s="80">
        <f t="shared" si="157"/>
        <v>0.85</v>
      </c>
      <c r="AF345" s="54">
        <f>(Q345-MAX(Q$2:Q344))/MAX(Q$2:Q344)</f>
        <v>-5.1480518472147158E-2</v>
      </c>
      <c r="AG345" s="54">
        <f>(R345-MAX(R$2:R344))/MAX(R$2:R344)</f>
        <v>1.7442845089670669E-2</v>
      </c>
      <c r="AH345" s="54">
        <f>(S345-MAX(S$2:S344))/MAX(S$2:S344)</f>
        <v>7.3228892589380489E-3</v>
      </c>
      <c r="AI345" s="54">
        <f>(T345-MAX(T$2:T344))/MAX(T$2:T344)</f>
        <v>8.9069727838775713E-3</v>
      </c>
      <c r="AJ345" s="54">
        <f>(U345-MAX(U$2:U344))/MAX(U$2:U344)</f>
        <v>1.3647861653145887E-2</v>
      </c>
      <c r="AK345" s="54">
        <f t="shared" si="158"/>
        <v>1.2997318765962644</v>
      </c>
      <c r="AL345" s="71">
        <f t="shared" si="148"/>
        <v>1909.5416666666317</v>
      </c>
      <c r="AM345" s="49">
        <f t="shared" si="149"/>
        <v>1.2997318765962644</v>
      </c>
      <c r="AN345" s="49">
        <f t="shared" si="150"/>
        <v>5.033613486551598</v>
      </c>
      <c r="AO345" s="49">
        <f t="shared" si="151"/>
        <v>3.020506505726726</v>
      </c>
      <c r="AP345" s="49">
        <f t="shared" si="152"/>
        <v>3.2807728924715081</v>
      </c>
      <c r="AQ345" s="49">
        <f t="shared" si="153"/>
        <v>4.1763322074079801</v>
      </c>
      <c r="AS345" s="49">
        <f t="shared" si="159"/>
        <v>-0.85728127914361796</v>
      </c>
      <c r="AT345" s="49">
        <f t="shared" si="154"/>
        <v>0.89555931493647201</v>
      </c>
      <c r="AU345" s="54">
        <f>(AM345-MAX(AM$3:AM345))/MAX(AM$3:AM345)</f>
        <v>-0.5267312205086091</v>
      </c>
      <c r="AV345" s="54">
        <f>(AN345-MAX(AN$3:AN345))/MAX(AN$3:AN345)</f>
        <v>0</v>
      </c>
      <c r="AW345" s="54">
        <f>(AO345-MAX(AO$3:AO345))/MAX(AO$3:AO345)</f>
        <v>-0.22764478608474881</v>
      </c>
      <c r="AX345" s="54">
        <f>(AP345-MAX(AP$3:AP345))/MAX(AP$3:AP345)</f>
        <v>-0.18958712030467592</v>
      </c>
      <c r="AY345" s="54">
        <f>(AQ345-MAX(AQ$3:AQ345))/MAX(AQ$3:AQ345)</f>
        <v>-6.4358813601235076E-2</v>
      </c>
    </row>
    <row r="346" spans="1:51">
      <c r="A346" s="49">
        <f>Data!F472</f>
        <v>1909.624999999965</v>
      </c>
      <c r="B346" s="53">
        <f t="shared" si="145"/>
        <v>0.43600000000000005</v>
      </c>
      <c r="C346" s="50">
        <f>1/Data!N472</f>
        <v>6.4861019316364607E-2</v>
      </c>
      <c r="D346" s="50">
        <f>Data!H472/100</f>
        <v>3.8474999999999995E-2</v>
      </c>
      <c r="E346">
        <f>Data!K473/Data!K472</f>
        <v>0.99456309540930377</v>
      </c>
      <c r="F346">
        <f>Data!T473/Data!T472</f>
        <v>0.9922614913888167</v>
      </c>
      <c r="G346" s="49">
        <f>Data!E475</f>
        <v>9.8951652889999995</v>
      </c>
      <c r="H346" s="52">
        <v>0</v>
      </c>
      <c r="I346" s="52">
        <v>1</v>
      </c>
      <c r="J346" s="52">
        <v>0.6</v>
      </c>
      <c r="K346" s="54">
        <f t="shared" si="155"/>
        <v>0.66261227030770231</v>
      </c>
      <c r="L346" s="54">
        <f t="shared" si="168"/>
        <v>0.85</v>
      </c>
      <c r="M346" s="53">
        <f t="shared" si="169"/>
        <v>0.85</v>
      </c>
      <c r="N346" s="54" cm="1">
        <f t="array" ref="N346">stock_min(C346,O346)</f>
        <v>0.85</v>
      </c>
      <c r="O346" s="54" cm="1">
        <f t="array" ref="O346">stock_max(C346,D346)</f>
        <v>0.85</v>
      </c>
      <c r="P346" s="49">
        <f t="shared" si="146"/>
        <v>1909.624999999965</v>
      </c>
      <c r="Q346" s="49">
        <f t="shared" si="160"/>
        <v>0.48740068607552389</v>
      </c>
      <c r="R346" s="49">
        <f t="shared" si="161"/>
        <v>0.94001446095620167</v>
      </c>
      <c r="S346" s="59">
        <f t="shared" si="142"/>
        <v>0.72190150884753179</v>
      </c>
      <c r="T346" s="59">
        <f t="shared" si="143"/>
        <v>0.75251319921277871</v>
      </c>
      <c r="U346" s="59">
        <f t="shared" si="144"/>
        <v>0.75679664231370047</v>
      </c>
      <c r="V346" s="59"/>
      <c r="W346" s="49">
        <f t="shared" si="162"/>
        <v>0.28876060353901273</v>
      </c>
      <c r="X346" s="49">
        <f t="shared" si="163"/>
        <v>0.43314090530851906</v>
      </c>
      <c r="Y346" s="49">
        <f t="shared" si="164"/>
        <v>0.25388871984588712</v>
      </c>
      <c r="Z346" s="49">
        <f t="shared" si="165"/>
        <v>0.49862447936689158</v>
      </c>
      <c r="AA346" s="49">
        <f t="shared" si="166"/>
        <v>0.1135194963470551</v>
      </c>
      <c r="AB346" s="49">
        <f t="shared" si="167"/>
        <v>0.64327714596664543</v>
      </c>
      <c r="AC346" s="80">
        <f t="shared" si="147"/>
        <v>0.85</v>
      </c>
      <c r="AD346" s="80">
        <f t="shared" si="156"/>
        <v>0.85</v>
      </c>
      <c r="AE346" s="80">
        <f t="shared" si="157"/>
        <v>0.85</v>
      </c>
      <c r="AF346" s="54">
        <f>(Q346-MAX(Q$2:Q345))/MAX(Q$2:Q345)</f>
        <v>-5.8820644647825562E-2</v>
      </c>
      <c r="AG346" s="54">
        <f>(R346-MAX(R$2:R345))/MAX(R$2:R345)</f>
        <v>-5.4369045906962361E-3</v>
      </c>
      <c r="AH346" s="54">
        <f>(S346-MAX(S$2:S345))/MAX(S$2:S345)</f>
        <v>-6.357546198891173E-3</v>
      </c>
      <c r="AI346" s="54">
        <f>(T346-MAX(T$2:T345))/MAX(T$2:T345)</f>
        <v>-6.2134375458190311E-3</v>
      </c>
      <c r="AJ346" s="54">
        <f>(U346-MAX(U$2:U345))/MAX(U$2:U345)</f>
        <v>-5.7821451937694786E-3</v>
      </c>
      <c r="AK346" s="54">
        <f t="shared" si="158"/>
        <v>1.31644651105292</v>
      </c>
      <c r="AL346" s="71">
        <f t="shared" si="148"/>
        <v>1909.624999999965</v>
      </c>
      <c r="AM346" s="49">
        <f t="shared" si="149"/>
        <v>1.31644651105292</v>
      </c>
      <c r="AN346" s="49">
        <f t="shared" si="150"/>
        <v>5.2760742783177372</v>
      </c>
      <c r="AO346" s="49">
        <f t="shared" si="151"/>
        <v>3.1233990215978427</v>
      </c>
      <c r="AP346" s="49">
        <f t="shared" si="152"/>
        <v>3.3997797796470843</v>
      </c>
      <c r="AQ346" s="49">
        <f t="shared" si="153"/>
        <v>4.3554238475368807</v>
      </c>
      <c r="AS346" s="49">
        <f t="shared" si="159"/>
        <v>-0.92065043078085651</v>
      </c>
      <c r="AT346" s="49">
        <f t="shared" si="154"/>
        <v>0.95564406788979639</v>
      </c>
      <c r="AU346" s="54">
        <f>(AM346-MAX(AM$3:AM346))/MAX(AM$3:AM346)</f>
        <v>-0.52064495395518562</v>
      </c>
      <c r="AV346" s="54">
        <f>(AN346-MAX(AN$3:AN346))/MAX(AN$3:AN346)</f>
        <v>0</v>
      </c>
      <c r="AW346" s="54">
        <f>(AO346-MAX(AO$3:AO346))/MAX(AO$3:AO346)</f>
        <v>-0.2013347712063685</v>
      </c>
      <c r="AX346" s="54">
        <f>(AP346-MAX(AP$3:AP346))/MAX(AP$3:AP346)</f>
        <v>-0.16019017107943392</v>
      </c>
      <c r="AY346" s="54">
        <f>(AQ346-MAX(AQ$3:AQ346))/MAX(AQ$3:AQ346)</f>
        <v>-2.4236163792132847E-2</v>
      </c>
    </row>
    <row r="347" spans="1:51">
      <c r="A347" s="49">
        <f>Data!F473</f>
        <v>1909.7083333332982</v>
      </c>
      <c r="B347" s="53">
        <f t="shared" si="145"/>
        <v>0.42400000000000004</v>
      </c>
      <c r="C347" s="50">
        <f>1/Data!N473</f>
        <v>6.5554656744947523E-2</v>
      </c>
      <c r="D347" s="50">
        <f>Data!H473/100</f>
        <v>3.8600000000000002E-2</v>
      </c>
      <c r="E347">
        <f>Data!K474/Data!K473</f>
        <v>0.98790237851742002</v>
      </c>
      <c r="F347">
        <f>Data!T474/Data!T473</f>
        <v>0.9827247082098397</v>
      </c>
      <c r="G347" s="49">
        <f>Data!E476</f>
        <v>9.9903305790000001</v>
      </c>
      <c r="H347" s="52">
        <v>0</v>
      </c>
      <c r="I347" s="52">
        <v>1</v>
      </c>
      <c r="J347" s="52">
        <v>0.6</v>
      </c>
      <c r="K347" s="54">
        <f t="shared" si="155"/>
        <v>0.66261227030770231</v>
      </c>
      <c r="L347" s="54">
        <f t="shared" si="168"/>
        <v>0.85</v>
      </c>
      <c r="M347" s="53">
        <f t="shared" si="169"/>
        <v>0.85</v>
      </c>
      <c r="N347" s="54" cm="1">
        <f t="array" ref="N347">stock_min(C347,O347)</f>
        <v>0.85</v>
      </c>
      <c r="O347" s="54" cm="1">
        <f t="array" ref="O347">stock_max(C347,D347)</f>
        <v>0.85</v>
      </c>
      <c r="P347" s="49">
        <f t="shared" si="146"/>
        <v>1909.7083333332982</v>
      </c>
      <c r="Q347" s="49">
        <f t="shared" si="160"/>
        <v>0.47898069700484491</v>
      </c>
      <c r="R347" s="49">
        <f t="shared" si="161"/>
        <v>0.9286425218194021</v>
      </c>
      <c r="S347" s="59">
        <f t="shared" si="142"/>
        <v>0.71167311044284809</v>
      </c>
      <c r="T347" s="59">
        <f t="shared" si="143"/>
        <v>0.74209502728188159</v>
      </c>
      <c r="U347" s="59">
        <f t="shared" si="144"/>
        <v>0.74705343647013434</v>
      </c>
      <c r="V347" s="59"/>
      <c r="W347" s="49">
        <f t="shared" si="162"/>
        <v>0.28466924417713924</v>
      </c>
      <c r="X347" s="49">
        <f t="shared" si="163"/>
        <v>0.42700386626570885</v>
      </c>
      <c r="Y347" s="49">
        <f t="shared" si="164"/>
        <v>0.25037375647057775</v>
      </c>
      <c r="Z347" s="49">
        <f t="shared" si="165"/>
        <v>0.49172127081130385</v>
      </c>
      <c r="AA347" s="49">
        <f t="shared" si="166"/>
        <v>0.11205801547052016</v>
      </c>
      <c r="AB347" s="49">
        <f t="shared" si="167"/>
        <v>0.63499542099961415</v>
      </c>
      <c r="AC347" s="80">
        <f t="shared" si="147"/>
        <v>0.85</v>
      </c>
      <c r="AD347" s="80">
        <f t="shared" si="156"/>
        <v>0.85</v>
      </c>
      <c r="AE347" s="80">
        <f t="shared" si="157"/>
        <v>0.85</v>
      </c>
      <c r="AF347" s="54">
        <f>(Q347-MAX(Q$2:Q346))/MAX(Q$2:Q346)</f>
        <v>-7.5079792638409318E-2</v>
      </c>
      <c r="AG347" s="54">
        <f>(R347-MAX(R$2:R346))/MAX(R$2:R346)</f>
        <v>-1.7468752459501056E-2</v>
      </c>
      <c r="AH347" s="54">
        <f>(S347-MAX(S$2:S346))/MAX(S$2:S346)</f>
        <v>-2.0436157705757827E-2</v>
      </c>
      <c r="AI347" s="54">
        <f>(T347-MAX(T$2:T346))/MAX(T$2:T346)</f>
        <v>-1.9971919498154019E-2</v>
      </c>
      <c r="AJ347" s="54">
        <f>(U347-MAX(U$2:U346))/MAX(U$2:U346)</f>
        <v>-1.8581976312352248E-2</v>
      </c>
      <c r="AK347" s="54">
        <f t="shared" si="158"/>
        <v>1.346290457517948</v>
      </c>
      <c r="AL347" s="71">
        <f t="shared" si="148"/>
        <v>1909.7083333332982</v>
      </c>
      <c r="AM347" s="49">
        <f t="shared" si="149"/>
        <v>1.346290457517948</v>
      </c>
      <c r="AN347" s="49">
        <f t="shared" si="150"/>
        <v>4.7894103865632838</v>
      </c>
      <c r="AO347" s="49">
        <f t="shared" si="151"/>
        <v>2.9784087279710638</v>
      </c>
      <c r="AP347" s="49">
        <f t="shared" si="152"/>
        <v>3.2175329705082443</v>
      </c>
      <c r="AQ347" s="49">
        <f t="shared" si="153"/>
        <v>4.0623765584368368</v>
      </c>
      <c r="AS347" s="49">
        <f t="shared" si="159"/>
        <v>-0.72703382812644701</v>
      </c>
      <c r="AT347" s="49">
        <f t="shared" si="154"/>
        <v>0.84484358792859249</v>
      </c>
      <c r="AU347" s="54">
        <f>(AM347-MAX(AM$3:AM347))/MAX(AM$3:AM347)</f>
        <v>-0.50977793717038644</v>
      </c>
      <c r="AV347" s="54">
        <f>(AN347-MAX(AN$3:AN347))/MAX(AN$3:AN347)</f>
        <v>-9.2239772619278779E-2</v>
      </c>
      <c r="AW347" s="54">
        <f>(AO347-MAX(AO$3:AO347))/MAX(AO$3:AO347)</f>
        <v>-0.23840935092915005</v>
      </c>
      <c r="AX347" s="54">
        <f>(AP347-MAX(AP$3:AP347))/MAX(AP$3:AP347)</f>
        <v>-0.20520857565977296</v>
      </c>
      <c r="AY347" s="54">
        <f>(AQ347-MAX(AQ$3:AQ347))/MAX(AQ$3:AQ347)</f>
        <v>-8.9888774654399442E-2</v>
      </c>
    </row>
    <row r="348" spans="1:51">
      <c r="A348" s="49">
        <f>Data!F474</f>
        <v>1909.7916666666315</v>
      </c>
      <c r="B348" s="53">
        <f t="shared" si="145"/>
        <v>0.40400000000000003</v>
      </c>
      <c r="C348" s="50">
        <f>1/Data!N474</f>
        <v>6.6716280023167734E-2</v>
      </c>
      <c r="D348" s="50">
        <f>Data!H474/100</f>
        <v>3.8724999999999996E-2</v>
      </c>
      <c r="E348">
        <f>Data!K475/Data!K474</f>
        <v>0.98906520337030213</v>
      </c>
      <c r="F348">
        <f>Data!T475/Data!T474</f>
        <v>0.99256121248382256</v>
      </c>
      <c r="G348" s="49">
        <f>Data!E477</f>
        <v>9.8951652889999995</v>
      </c>
      <c r="H348" s="52">
        <v>0</v>
      </c>
      <c r="I348" s="52">
        <v>1</v>
      </c>
      <c r="J348" s="52">
        <v>0.6</v>
      </c>
      <c r="K348" s="54">
        <f t="shared" si="155"/>
        <v>0.66261227030770231</v>
      </c>
      <c r="L348" s="54">
        <f t="shared" si="168"/>
        <v>0.85</v>
      </c>
      <c r="M348" s="53">
        <f t="shared" si="169"/>
        <v>0.85</v>
      </c>
      <c r="N348" s="54" cm="1">
        <f t="array" ref="N348">stock_min(C348,O348)</f>
        <v>0.85</v>
      </c>
      <c r="O348" s="54" cm="1">
        <f t="array" ref="O348">stock_max(C348,D348)</f>
        <v>0.85</v>
      </c>
      <c r="P348" s="49">
        <f t="shared" si="146"/>
        <v>1909.7916666666315</v>
      </c>
      <c r="Q348" s="49">
        <f t="shared" si="160"/>
        <v>0.47541766137547531</v>
      </c>
      <c r="R348" s="49">
        <f t="shared" si="161"/>
        <v>0.91848800470161718</v>
      </c>
      <c r="S348" s="59">
        <f t="shared" si="142"/>
        <v>0.70488631598531326</v>
      </c>
      <c r="T348" s="59">
        <f t="shared" si="143"/>
        <v>0.73485567801305163</v>
      </c>
      <c r="U348" s="59">
        <f t="shared" si="144"/>
        <v>0.73927631491414458</v>
      </c>
      <c r="V348" s="59"/>
      <c r="W348" s="49">
        <f t="shared" si="162"/>
        <v>0.28195452639412533</v>
      </c>
      <c r="X348" s="49">
        <f t="shared" si="163"/>
        <v>0.42293178959118793</v>
      </c>
      <c r="Y348" s="49">
        <f t="shared" si="164"/>
        <v>0.2479312888563176</v>
      </c>
      <c r="Z348" s="49">
        <f t="shared" si="165"/>
        <v>0.48692438915673403</v>
      </c>
      <c r="AA348" s="49">
        <f t="shared" si="166"/>
        <v>0.11089144723712169</v>
      </c>
      <c r="AB348" s="49">
        <f t="shared" si="167"/>
        <v>0.62838486767702284</v>
      </c>
      <c r="AC348" s="80">
        <f t="shared" si="147"/>
        <v>0.85</v>
      </c>
      <c r="AD348" s="80">
        <f t="shared" si="156"/>
        <v>0.85</v>
      </c>
      <c r="AE348" s="80">
        <f t="shared" si="157"/>
        <v>0.85</v>
      </c>
      <c r="AF348" s="54">
        <f>(Q348-MAX(Q$2:Q347))/MAX(Q$2:Q347)</f>
        <v>-8.196007753039096E-2</v>
      </c>
      <c r="AG348" s="54">
        <f>(R348-MAX(R$2:R347))/MAX(R$2:R347)</f>
        <v>-2.8212531833679739E-2</v>
      </c>
      <c r="AH348" s="54">
        <f>(S348-MAX(S$2:S347))/MAX(S$2:S347)</f>
        <v>-2.9777663459076533E-2</v>
      </c>
      <c r="AI348" s="54">
        <f>(T348-MAX(T$2:T347))/MAX(T$2:T347)</f>
        <v>-2.953237376234754E-2</v>
      </c>
      <c r="AJ348" s="54">
        <f>(U348-MAX(U$2:U347))/MAX(U$2:U347)</f>
        <v>-2.8798925856848723E-2</v>
      </c>
      <c r="AK348" s="54">
        <f t="shared" si="158"/>
        <v>1.3631408577296096</v>
      </c>
      <c r="AL348" s="71">
        <f t="shared" si="148"/>
        <v>1909.7916666666315</v>
      </c>
      <c r="AM348" s="49">
        <f t="shared" si="149"/>
        <v>1.3631408577296096</v>
      </c>
      <c r="AN348" s="49">
        <f t="shared" si="150"/>
        <v>3.574246884884051</v>
      </c>
      <c r="AO348" s="49">
        <f t="shared" si="151"/>
        <v>2.5405847757752928</v>
      </c>
      <c r="AP348" s="49">
        <f t="shared" si="152"/>
        <v>2.690873447097121</v>
      </c>
      <c r="AQ348" s="49">
        <f t="shared" si="153"/>
        <v>3.4302861612315083</v>
      </c>
      <c r="AS348" s="49">
        <f t="shared" si="159"/>
        <v>-0.14396072365254264</v>
      </c>
      <c r="AT348" s="49">
        <f t="shared" si="154"/>
        <v>0.73941271413438736</v>
      </c>
      <c r="AU348" s="54">
        <f>(AM348-MAX(AM$3:AM348))/MAX(AM$3:AM348)</f>
        <v>-0.50364223450300327</v>
      </c>
      <c r="AV348" s="54">
        <f>(AN348-MAX(AN$3:AN348))/MAX(AN$3:AN348)</f>
        <v>-0.32255561685843243</v>
      </c>
      <c r="AW348" s="54">
        <f>(AO348-MAX(AO$3:AO348))/MAX(AO$3:AO348)</f>
        <v>-0.35036263148466601</v>
      </c>
      <c r="AX348" s="54">
        <f>(AP348-MAX(AP$3:AP348))/MAX(AP$3:AP348)</f>
        <v>-0.3353034267742751</v>
      </c>
      <c r="AY348" s="54">
        <f>(AQ348-MAX(AQ$3:AQ348))/MAX(AQ$3:AQ348)</f>
        <v>-0.23149863224748485</v>
      </c>
    </row>
    <row r="349" spans="1:51">
      <c r="A349" s="49">
        <f>Data!F475</f>
        <v>1909.8749999999648</v>
      </c>
      <c r="B349" s="53">
        <f t="shared" si="145"/>
        <v>0.39</v>
      </c>
      <c r="C349" s="50">
        <f>1/Data!N475</f>
        <v>6.7816696892004202E-2</v>
      </c>
      <c r="D349" s="50">
        <f>Data!H475/100</f>
        <v>3.8849999999999996E-2</v>
      </c>
      <c r="E349">
        <f>Data!K476/Data!K475</f>
        <v>1.0057173152454555</v>
      </c>
      <c r="F349">
        <f>Data!T476/Data!T475</f>
        <v>0.99266393723356239</v>
      </c>
      <c r="G349" s="49">
        <f>Data!E478</f>
        <v>9.8951652889999995</v>
      </c>
      <c r="H349" s="52">
        <v>0</v>
      </c>
      <c r="I349" s="52">
        <v>1</v>
      </c>
      <c r="J349" s="52">
        <v>0.6</v>
      </c>
      <c r="K349" s="54">
        <f t="shared" si="155"/>
        <v>0.66261227030770231</v>
      </c>
      <c r="L349" s="54">
        <f t="shared" si="168"/>
        <v>0.85</v>
      </c>
      <c r="M349" s="53">
        <f t="shared" si="169"/>
        <v>0.85</v>
      </c>
      <c r="N349" s="54" cm="1">
        <f t="array" ref="N349">stock_min(C349,O349)</f>
        <v>0.85</v>
      </c>
      <c r="O349" s="54" cm="1">
        <f t="array" ref="O349">stock_max(C349,D349)</f>
        <v>0.85</v>
      </c>
      <c r="P349" s="49">
        <f t="shared" si="146"/>
        <v>1909.8749999999648</v>
      </c>
      <c r="Q349" s="49">
        <f t="shared" si="160"/>
        <v>0.47192996757135186</v>
      </c>
      <c r="R349" s="49">
        <f t="shared" si="161"/>
        <v>0.92373929017366574</v>
      </c>
      <c r="S349" s="59">
        <f t="shared" si="142"/>
        <v>0.70523591425082222</v>
      </c>
      <c r="T349" s="59">
        <f t="shared" si="143"/>
        <v>0.73582073874974774</v>
      </c>
      <c r="U349" s="59">
        <f t="shared" si="144"/>
        <v>0.74205548268093524</v>
      </c>
      <c r="V349" s="59"/>
      <c r="W349" s="49">
        <f t="shared" si="162"/>
        <v>0.28209436570032892</v>
      </c>
      <c r="X349" s="49">
        <f t="shared" si="163"/>
        <v>0.4231415485504933</v>
      </c>
      <c r="Y349" s="49">
        <f t="shared" si="164"/>
        <v>0.24825688850728669</v>
      </c>
      <c r="Z349" s="49">
        <f t="shared" si="165"/>
        <v>0.48756385024246107</v>
      </c>
      <c r="AA349" s="49">
        <f t="shared" si="166"/>
        <v>0.11130832240214031</v>
      </c>
      <c r="AB349" s="49">
        <f t="shared" si="167"/>
        <v>0.63074716027879496</v>
      </c>
      <c r="AC349" s="80">
        <f t="shared" si="147"/>
        <v>0.85</v>
      </c>
      <c r="AD349" s="80">
        <f t="shared" si="156"/>
        <v>0.85</v>
      </c>
      <c r="AE349" s="80">
        <f t="shared" si="157"/>
        <v>0.85</v>
      </c>
      <c r="AF349" s="54">
        <f>(Q349-MAX(Q$2:Q348))/MAX(Q$2:Q348)</f>
        <v>-8.8694876023723487E-2</v>
      </c>
      <c r="AG349" s="54">
        <f>(R349-MAX(R$2:R348))/MAX(R$2:R348)</f>
        <v>-2.2656516526589832E-2</v>
      </c>
      <c r="AH349" s="54">
        <f>(S349-MAX(S$2:S348))/MAX(S$2:S348)</f>
        <v>-2.9296468068670034E-2</v>
      </c>
      <c r="AI349" s="54">
        <f>(T349-MAX(T$2:T348))/MAX(T$2:T348)</f>
        <v>-2.8257891941850535E-2</v>
      </c>
      <c r="AJ349" s="54">
        <f>(U349-MAX(U$2:U348))/MAX(U$2:U348)</f>
        <v>-2.5147881361199526E-2</v>
      </c>
      <c r="AK349" s="54">
        <f t="shared" si="158"/>
        <v>1.3880568647876126</v>
      </c>
      <c r="AL349" s="71">
        <f t="shared" si="148"/>
        <v>1909.8749999999648</v>
      </c>
      <c r="AM349" s="49">
        <f t="shared" si="149"/>
        <v>1.3880568647876126</v>
      </c>
      <c r="AN349" s="49">
        <f t="shared" si="150"/>
        <v>3.7310582662183958</v>
      </c>
      <c r="AO349" s="49">
        <f t="shared" si="151"/>
        <v>2.6262406767426767</v>
      </c>
      <c r="AP349" s="49">
        <f t="shared" si="152"/>
        <v>2.7858935488185446</v>
      </c>
      <c r="AQ349" s="49">
        <f t="shared" si="153"/>
        <v>3.5198109271677955</v>
      </c>
      <c r="AS349" s="49">
        <f t="shared" si="159"/>
        <v>-0.21124733905060022</v>
      </c>
      <c r="AT349" s="49">
        <f t="shared" si="154"/>
        <v>0.73391737834925097</v>
      </c>
      <c r="AU349" s="54">
        <f>(AM349-MAX(AM$3:AM349))/MAX(AM$3:AM349)</f>
        <v>-0.49456961847928865</v>
      </c>
      <c r="AV349" s="54">
        <f>(AN349-MAX(AN$3:AN349))/MAX(AN$3:AN349)</f>
        <v>-0.29283439364162361</v>
      </c>
      <c r="AW349" s="54">
        <f>(AO349-MAX(AO$3:AO349))/MAX(AO$3:AO349)</f>
        <v>-0.32846008580587427</v>
      </c>
      <c r="AX349" s="54">
        <f>(AP349-MAX(AP$3:AP349))/MAX(AP$3:AP349)</f>
        <v>-0.31183166667722345</v>
      </c>
      <c r="AY349" s="54">
        <f>(AQ349-MAX(AQ$3:AQ349))/MAX(AQ$3:AQ349)</f>
        <v>-0.21144202418739794</v>
      </c>
    </row>
    <row r="350" spans="1:51">
      <c r="A350" s="49">
        <f>Data!F476</f>
        <v>1909.958333333298</v>
      </c>
      <c r="B350" s="53">
        <f t="shared" si="145"/>
        <v>0.39</v>
      </c>
      <c r="C350" s="50">
        <f>1/Data!N476</f>
        <v>6.7793675557011532E-2</v>
      </c>
      <c r="D350" s="50">
        <f>Data!H476/100</f>
        <v>3.8975000000000003E-2</v>
      </c>
      <c r="E350">
        <f>Data!K477/Data!K476</f>
        <v>0.99166723790140099</v>
      </c>
      <c r="F350">
        <f>Data!T477/Data!T476</f>
        <v>1.0118604709507595</v>
      </c>
      <c r="G350" s="49">
        <f>Data!E479</f>
        <v>10.08541488</v>
      </c>
      <c r="H350" s="52">
        <v>0</v>
      </c>
      <c r="I350" s="52">
        <v>1</v>
      </c>
      <c r="J350" s="52">
        <v>0.6</v>
      </c>
      <c r="K350" s="54">
        <f t="shared" si="155"/>
        <v>0.66261227030770231</v>
      </c>
      <c r="L350" s="54">
        <f t="shared" si="168"/>
        <v>0.85</v>
      </c>
      <c r="M350" s="53">
        <f t="shared" si="169"/>
        <v>0.85</v>
      </c>
      <c r="N350" s="54" cm="1">
        <f t="array" ref="N350">stock_min(C350,O350)</f>
        <v>0.85</v>
      </c>
      <c r="O350" s="54" cm="1">
        <f t="array" ref="O350">stock_max(C350,D350)</f>
        <v>0.85</v>
      </c>
      <c r="P350" s="49">
        <f t="shared" si="146"/>
        <v>1909.958333333298</v>
      </c>
      <c r="Q350" s="49">
        <f t="shared" si="160"/>
        <v>0.47752727924252475</v>
      </c>
      <c r="R350" s="49">
        <f t="shared" si="161"/>
        <v>0.91604199042751988</v>
      </c>
      <c r="S350" s="59">
        <f t="shared" si="142"/>
        <v>0.70505574842247976</v>
      </c>
      <c r="T350" s="59">
        <f t="shared" si="143"/>
        <v>0.73470242879226699</v>
      </c>
      <c r="U350" s="59">
        <f t="shared" si="144"/>
        <v>0.73811978577439352</v>
      </c>
      <c r="V350" s="59"/>
      <c r="W350" s="49">
        <f t="shared" si="162"/>
        <v>0.28202229936899192</v>
      </c>
      <c r="X350" s="49">
        <f t="shared" si="163"/>
        <v>0.42303344905348783</v>
      </c>
      <c r="Y350" s="49">
        <f t="shared" si="164"/>
        <v>0.24787958444963998</v>
      </c>
      <c r="Z350" s="49">
        <f t="shared" si="165"/>
        <v>0.48682284434262701</v>
      </c>
      <c r="AA350" s="49">
        <f t="shared" si="166"/>
        <v>0.11071796786615905</v>
      </c>
      <c r="AB350" s="49">
        <f t="shared" si="167"/>
        <v>0.62740181790823446</v>
      </c>
      <c r="AC350" s="80">
        <f t="shared" si="147"/>
        <v>0.85</v>
      </c>
      <c r="AD350" s="80">
        <f t="shared" si="156"/>
        <v>0.85</v>
      </c>
      <c r="AE350" s="80">
        <f t="shared" si="157"/>
        <v>0.85</v>
      </c>
      <c r="AF350" s="54">
        <f>(Q350-MAX(Q$2:Q349))/MAX(Q$2:Q349)</f>
        <v>-7.7886368073524573E-2</v>
      </c>
      <c r="AG350" s="54">
        <f>(R350-MAX(R$2:R349))/MAX(R$2:R349)</f>
        <v>-3.0800487262989774E-2</v>
      </c>
      <c r="AH350" s="54">
        <f>(S350-MAX(S$2:S349))/MAX(S$2:S349)</f>
        <v>-2.9544452611673835E-2</v>
      </c>
      <c r="AI350" s="54">
        <f>(T350-MAX(T$2:T349))/MAX(T$2:T349)</f>
        <v>-2.9734758273983568E-2</v>
      </c>
      <c r="AJ350" s="54">
        <f>(U350-MAX(U$2:U349))/MAX(U$2:U349)</f>
        <v>-3.0318279744081713E-2</v>
      </c>
      <c r="AK350" s="54">
        <f t="shared" si="158"/>
        <v>1.3866342460388132</v>
      </c>
      <c r="AL350" s="71">
        <f t="shared" si="148"/>
        <v>1909.958333333298</v>
      </c>
      <c r="AM350" s="49">
        <f t="shared" si="149"/>
        <v>1.3866342460388132</v>
      </c>
      <c r="AN350" s="49">
        <f t="shared" si="150"/>
        <v>3.853539336870647</v>
      </c>
      <c r="AO350" s="49">
        <f t="shared" si="151"/>
        <v>2.6764606957332466</v>
      </c>
      <c r="AP350" s="49">
        <f t="shared" si="152"/>
        <v>2.8451021964513599</v>
      </c>
      <c r="AQ350" s="49">
        <f t="shared" si="153"/>
        <v>3.5989284570537547</v>
      </c>
      <c r="AS350" s="49">
        <f t="shared" si="159"/>
        <v>-0.25461087981689223</v>
      </c>
      <c r="AT350" s="49">
        <f t="shared" si="154"/>
        <v>0.75382626060239488</v>
      </c>
      <c r="AU350" s="54">
        <f>(AM350-MAX(AM$3:AM350))/MAX(AM$3:AM350)</f>
        <v>-0.49508763381079612</v>
      </c>
      <c r="AV350" s="54">
        <f>(AN350-MAX(AN$3:AN350))/MAX(AN$3:AN350)</f>
        <v>-0.26961996105571545</v>
      </c>
      <c r="AW350" s="54">
        <f>(AO350-MAX(AO$3:AO350))/MAX(AO$3:AO350)</f>
        <v>-0.31561863241494459</v>
      </c>
      <c r="AX350" s="54">
        <f>(AP350-MAX(AP$3:AP350))/MAX(AP$3:AP350)</f>
        <v>-0.29720601223430704</v>
      </c>
      <c r="AY350" s="54">
        <f>(AQ350-MAX(AQ$3:AQ350))/MAX(AQ$3:AQ350)</f>
        <v>-0.19371699278397367</v>
      </c>
    </row>
    <row r="351" spans="1:51">
      <c r="A351" s="49">
        <f>Data!F477</f>
        <v>1910.0416666666313</v>
      </c>
      <c r="B351" s="53">
        <f t="shared" si="145"/>
        <v>0.38</v>
      </c>
      <c r="C351" s="50">
        <f>1/Data!N477</f>
        <v>6.8738514032224002E-2</v>
      </c>
      <c r="D351" s="50">
        <f>Data!H477/100</f>
        <v>3.9100000000000003E-2</v>
      </c>
      <c r="E351">
        <f>Data!K478/Data!K477</f>
        <v>0.96796461640211628</v>
      </c>
      <c r="F351">
        <f>Data!T478/Data!T477</f>
        <v>1.0027795864958251</v>
      </c>
      <c r="G351" s="49">
        <f>Data!E480</f>
        <v>10.180580170000001</v>
      </c>
      <c r="H351" s="52">
        <v>0</v>
      </c>
      <c r="I351" s="52">
        <v>1</v>
      </c>
      <c r="J351" s="52">
        <v>0.6</v>
      </c>
      <c r="K351" s="54">
        <f t="shared" si="155"/>
        <v>0.66261227030770231</v>
      </c>
      <c r="L351" s="54">
        <f t="shared" si="168"/>
        <v>0.85</v>
      </c>
      <c r="M351" s="53">
        <f t="shared" si="169"/>
        <v>0.85</v>
      </c>
      <c r="N351" s="54" cm="1">
        <f t="array" ref="N351">stock_min(C351,O351)</f>
        <v>0.85</v>
      </c>
      <c r="O351" s="54" cm="1">
        <f t="array" ref="O351">stock_max(C351,D351)</f>
        <v>0.85</v>
      </c>
      <c r="P351" s="49">
        <f t="shared" si="146"/>
        <v>1910.0416666666313</v>
      </c>
      <c r="Q351" s="49">
        <f t="shared" si="160"/>
        <v>0.47885460761929538</v>
      </c>
      <c r="R351" s="49">
        <f t="shared" si="161"/>
        <v>0.88669623387240537</v>
      </c>
      <c r="S351" s="59">
        <f t="shared" si="142"/>
        <v>0.69228761498216307</v>
      </c>
      <c r="T351" s="59">
        <f t="shared" si="143"/>
        <v>0.71979587497506503</v>
      </c>
      <c r="U351" s="59">
        <f t="shared" si="144"/>
        <v>0.71832847803601962</v>
      </c>
      <c r="V351" s="59"/>
      <c r="W351" s="49">
        <f t="shared" si="162"/>
        <v>0.27691504599286526</v>
      </c>
      <c r="X351" s="49">
        <f t="shared" si="163"/>
        <v>0.41537256898929781</v>
      </c>
      <c r="Y351" s="49">
        <f t="shared" si="164"/>
        <v>0.24285029609971814</v>
      </c>
      <c r="Z351" s="49">
        <f t="shared" si="165"/>
        <v>0.47694557887534689</v>
      </c>
      <c r="AA351" s="49">
        <f t="shared" si="166"/>
        <v>0.10774927170540297</v>
      </c>
      <c r="AB351" s="49">
        <f t="shared" si="167"/>
        <v>0.61057920633061669</v>
      </c>
      <c r="AC351" s="80">
        <f t="shared" si="147"/>
        <v>0.85</v>
      </c>
      <c r="AD351" s="80">
        <f t="shared" si="156"/>
        <v>0.85</v>
      </c>
      <c r="AE351" s="80">
        <f t="shared" si="157"/>
        <v>0.85</v>
      </c>
      <c r="AF351" s="54">
        <f>(Q351-MAX(Q$2:Q350))/MAX(Q$2:Q350)</f>
        <v>-7.532327347460549E-2</v>
      </c>
      <c r="AG351" s="54">
        <f>(R351-MAX(R$2:R350))/MAX(R$2:R350)</f>
        <v>-6.1849165436401871E-2</v>
      </c>
      <c r="AH351" s="54">
        <f>(S351-MAX(S$2:S350))/MAX(S$2:S350)</f>
        <v>-4.7118815993113725E-2</v>
      </c>
      <c r="AI351" s="54">
        <f>(T351-MAX(T$2:T350))/MAX(T$2:T350)</f>
        <v>-4.942070250929078E-2</v>
      </c>
      <c r="AJ351" s="54">
        <f>(U351-MAX(U$2:U350))/MAX(U$2:U350)</f>
        <v>-5.6318489606666924E-2</v>
      </c>
      <c r="AK351" s="54">
        <f t="shared" si="158"/>
        <v>1.3942484541388087</v>
      </c>
      <c r="AL351" s="71">
        <f t="shared" si="148"/>
        <v>1910.0416666666313</v>
      </c>
      <c r="AM351" s="49">
        <f t="shared" si="149"/>
        <v>1.3942484541388087</v>
      </c>
      <c r="AN351" s="49">
        <f t="shared" si="150"/>
        <v>4.2702860335983637</v>
      </c>
      <c r="AO351" s="49">
        <f t="shared" si="151"/>
        <v>2.8536712375195226</v>
      </c>
      <c r="AP351" s="49">
        <f t="shared" si="152"/>
        <v>3.051930596255811</v>
      </c>
      <c r="AQ351" s="49">
        <f t="shared" si="153"/>
        <v>3.8526467454945905</v>
      </c>
      <c r="AS351" s="49">
        <f t="shared" si="159"/>
        <v>-0.41763928810377315</v>
      </c>
      <c r="AT351" s="49">
        <f t="shared" si="154"/>
        <v>0.80071614923877954</v>
      </c>
      <c r="AU351" s="54">
        <f>(AM351-MAX(AM$3:AM351))/MAX(AM$3:AM351)</f>
        <v>-0.49231508738090068</v>
      </c>
      <c r="AV351" s="54">
        <f>(AN351-MAX(AN$3:AN351))/MAX(AN$3:AN351)</f>
        <v>-0.19063193421152261</v>
      </c>
      <c r="AW351" s="54">
        <f>(AO351-MAX(AO$3:AO351))/MAX(AO$3:AO351)</f>
        <v>-0.27030521042764571</v>
      </c>
      <c r="AX351" s="54">
        <f>(AP351-MAX(AP$3:AP351))/MAX(AP$3:AP351)</f>
        <v>-0.24611549040241321</v>
      </c>
      <c r="AY351" s="54">
        <f>(AQ351-MAX(AQ$3:AQ351))/MAX(AQ$3:AQ351)</f>
        <v>-0.13687542256914104</v>
      </c>
    </row>
    <row r="352" spans="1:51">
      <c r="A352" s="49">
        <f>Data!F478</f>
        <v>1910.1249999999645</v>
      </c>
      <c r="B352" s="53">
        <f t="shared" si="145"/>
        <v>0.35699999999999998</v>
      </c>
      <c r="C352" s="50">
        <f>1/Data!N478</f>
        <v>7.141817547740037E-2</v>
      </c>
      <c r="D352" s="50">
        <f>Data!H478/100</f>
        <v>3.9158333333333337E-2</v>
      </c>
      <c r="E352">
        <f>Data!K479/Data!K478</f>
        <v>1.0091259688605729</v>
      </c>
      <c r="F352">
        <f>Data!T479/Data!T478</f>
        <v>0.98386821616383768</v>
      </c>
      <c r="G352" s="49">
        <f>Data!E481</f>
        <v>9.9903305790000001</v>
      </c>
      <c r="H352" s="52">
        <v>0</v>
      </c>
      <c r="I352" s="52">
        <v>1</v>
      </c>
      <c r="J352" s="52">
        <v>0.6</v>
      </c>
      <c r="K352" s="54">
        <f t="shared" si="155"/>
        <v>0.66261227030770231</v>
      </c>
      <c r="L352" s="54">
        <f t="shared" si="168"/>
        <v>0.85</v>
      </c>
      <c r="M352" s="53">
        <f t="shared" si="169"/>
        <v>0.85</v>
      </c>
      <c r="N352" s="54" cm="1">
        <f t="array" ref="N352">stock_min(C352,O352)</f>
        <v>0.85</v>
      </c>
      <c r="O352" s="54" cm="1">
        <f t="array" ref="O352">stock_max(C352,D352)</f>
        <v>0.85</v>
      </c>
      <c r="P352" s="49">
        <f t="shared" si="146"/>
        <v>1910.1249999999645</v>
      </c>
      <c r="Q352" s="49">
        <f t="shared" si="160"/>
        <v>0.47112982860023056</v>
      </c>
      <c r="R352" s="49">
        <f t="shared" si="161"/>
        <v>0.89478819609151228</v>
      </c>
      <c r="S352" s="59">
        <f t="shared" si="142"/>
        <v>0.69161115844935783</v>
      </c>
      <c r="T352" s="59">
        <f t="shared" si="143"/>
        <v>0.72023085699484068</v>
      </c>
      <c r="U352" s="59">
        <f t="shared" si="144"/>
        <v>0.72216241690025074</v>
      </c>
      <c r="V352" s="59"/>
      <c r="W352" s="49">
        <f t="shared" si="162"/>
        <v>0.27664446337974313</v>
      </c>
      <c r="X352" s="49">
        <f t="shared" si="163"/>
        <v>0.4149666950696147</v>
      </c>
      <c r="Y352" s="49">
        <f t="shared" si="164"/>
        <v>0.24299705369582722</v>
      </c>
      <c r="Z352" s="49">
        <f t="shared" si="165"/>
        <v>0.47723380329901344</v>
      </c>
      <c r="AA352" s="49">
        <f t="shared" si="166"/>
        <v>0.10832436253503763</v>
      </c>
      <c r="AB352" s="49">
        <f t="shared" si="167"/>
        <v>0.6138380543652131</v>
      </c>
      <c r="AC352" s="80">
        <f t="shared" si="147"/>
        <v>0.85</v>
      </c>
      <c r="AD352" s="80">
        <f t="shared" si="156"/>
        <v>0.85</v>
      </c>
      <c r="AE352" s="80">
        <f t="shared" si="157"/>
        <v>0.85</v>
      </c>
      <c r="AF352" s="54">
        <f>(Q352-MAX(Q$2:Q351))/MAX(Q$2:Q351)</f>
        <v>-9.0239958545243387E-2</v>
      </c>
      <c r="AG352" s="54">
        <f>(R352-MAX(R$2:R351))/MAX(R$2:R351)</f>
        <v>-5.3287630133653917E-2</v>
      </c>
      <c r="AH352" s="54">
        <f>(S352-MAX(S$2:S351))/MAX(S$2:S351)</f>
        <v>-4.8049906898048167E-2</v>
      </c>
      <c r="AI352" s="54">
        <f>(T352-MAX(T$2:T351))/MAX(T$2:T351)</f>
        <v>-4.8846255062236769E-2</v>
      </c>
      <c r="AJ352" s="54">
        <f>(U352-MAX(U$2:U351))/MAX(U$2:U351)</f>
        <v>-5.1281772660618327E-2</v>
      </c>
      <c r="AK352" s="54">
        <f t="shared" si="158"/>
        <v>1.4289055960570873</v>
      </c>
      <c r="AL352" s="71">
        <f t="shared" si="148"/>
        <v>1910.1249999999645</v>
      </c>
      <c r="AM352" s="49">
        <f t="shared" si="149"/>
        <v>1.4289055960570873</v>
      </c>
      <c r="AN352" s="49">
        <f t="shared" si="150"/>
        <v>4.4321866611693244</v>
      </c>
      <c r="AO352" s="49">
        <f t="shared" si="151"/>
        <v>2.9471862974056293</v>
      </c>
      <c r="AP352" s="49">
        <f t="shared" si="152"/>
        <v>3.1544205760175577</v>
      </c>
      <c r="AQ352" s="49">
        <f t="shared" si="153"/>
        <v>3.944245063934162</v>
      </c>
      <c r="AS352" s="49">
        <f t="shared" si="159"/>
        <v>-0.48794159723516239</v>
      </c>
      <c r="AT352" s="49">
        <f t="shared" si="154"/>
        <v>0.78982448791660431</v>
      </c>
      <c r="AU352" s="54">
        <f>(AM352-MAX(AM$3:AM352))/MAX(AM$3:AM352)</f>
        <v>-0.47969545132236407</v>
      </c>
      <c r="AV352" s="54">
        <f>(AN352-MAX(AN$3:AN352))/MAX(AN$3:AN352)</f>
        <v>-0.15994612142145281</v>
      </c>
      <c r="AW352" s="54">
        <f>(AO352-MAX(AO$3:AO352))/MAX(AO$3:AO352)</f>
        <v>-0.24639304736966419</v>
      </c>
      <c r="AX352" s="54">
        <f>(AP352-MAX(AP$3:AP352))/MAX(AP$3:AP352)</f>
        <v>-0.22079852932009289</v>
      </c>
      <c r="AY352" s="54">
        <f>(AQ352-MAX(AQ$3:AQ352))/MAX(AQ$3:AQ352)</f>
        <v>-0.11635426786192876</v>
      </c>
    </row>
    <row r="353" spans="1:51">
      <c r="A353" s="49">
        <f>Data!F479</f>
        <v>1910.2083333332978</v>
      </c>
      <c r="B353" s="53">
        <f t="shared" si="145"/>
        <v>0.36</v>
      </c>
      <c r="C353" s="50">
        <f>1/Data!N479</f>
        <v>7.1174341940581476E-2</v>
      </c>
      <c r="D353" s="50">
        <f>Data!H479/100</f>
        <v>3.9216666666666671E-2</v>
      </c>
      <c r="E353">
        <f>Data!K480/Data!K479</f>
        <v>0.97051099881246838</v>
      </c>
      <c r="F353">
        <f>Data!T480/Data!T479</f>
        <v>0.99341576548035437</v>
      </c>
      <c r="G353" s="49">
        <f>Data!E482</f>
        <v>9.8951652889999995</v>
      </c>
      <c r="H353" s="52">
        <v>0</v>
      </c>
      <c r="I353" s="52">
        <v>1</v>
      </c>
      <c r="J353" s="52">
        <v>0.6</v>
      </c>
      <c r="K353" s="54">
        <f t="shared" si="155"/>
        <v>0.66261227030770231</v>
      </c>
      <c r="L353" s="54">
        <f t="shared" si="168"/>
        <v>0.85</v>
      </c>
      <c r="M353" s="53">
        <f t="shared" si="169"/>
        <v>0.85</v>
      </c>
      <c r="N353" s="54" cm="1">
        <f t="array" ref="N353">stock_min(C353,O353)</f>
        <v>0.85</v>
      </c>
      <c r="O353" s="54" cm="1">
        <f t="array" ref="O353">stock_max(C353,D353)</f>
        <v>0.85</v>
      </c>
      <c r="P353" s="49">
        <f t="shared" si="146"/>
        <v>1910.2083333332978</v>
      </c>
      <c r="Q353" s="49">
        <f t="shared" si="160"/>
        <v>0.46802779931952621</v>
      </c>
      <c r="R353" s="49">
        <f t="shared" si="161"/>
        <v>0.86840178591438044</v>
      </c>
      <c r="S353" s="59">
        <f t="shared" si="142"/>
        <v>0.67755271306021014</v>
      </c>
      <c r="T353" s="59">
        <f t="shared" si="143"/>
        <v>0.7045577592135096</v>
      </c>
      <c r="U353" s="59">
        <f t="shared" si="144"/>
        <v>0.7033477127790011</v>
      </c>
      <c r="V353" s="59"/>
      <c r="W353" s="49">
        <f t="shared" si="162"/>
        <v>0.27102108522408408</v>
      </c>
      <c r="X353" s="49">
        <f t="shared" si="163"/>
        <v>0.40653162783612606</v>
      </c>
      <c r="Y353" s="49">
        <f t="shared" si="164"/>
        <v>0.23770914281813854</v>
      </c>
      <c r="Z353" s="49">
        <f t="shared" si="165"/>
        <v>0.46684861639537106</v>
      </c>
      <c r="AA353" s="49">
        <f t="shared" si="166"/>
        <v>0.10550215691685018</v>
      </c>
      <c r="AB353" s="49">
        <f t="shared" si="167"/>
        <v>0.59784555586215093</v>
      </c>
      <c r="AC353" s="80">
        <f t="shared" si="147"/>
        <v>0.85</v>
      </c>
      <c r="AD353" s="80">
        <f t="shared" si="156"/>
        <v>0.85</v>
      </c>
      <c r="AE353" s="80">
        <f t="shared" si="157"/>
        <v>0.85</v>
      </c>
      <c r="AF353" s="54">
        <f>(Q353-MAX(Q$2:Q352))/MAX(Q$2:Q352)</f>
        <v>-9.6230032014784E-2</v>
      </c>
      <c r="AG353" s="54">
        <f>(R353-MAX(R$2:R352))/MAX(R$2:R352)</f>
        <v>-8.1205232332893423E-2</v>
      </c>
      <c r="AH353" s="54">
        <f>(S353-MAX(S$2:S352))/MAX(S$2:S352)</f>
        <v>-6.7400286419213445E-2</v>
      </c>
      <c r="AI353" s="54">
        <f>(T353-MAX(T$2:T352))/MAX(T$2:T352)</f>
        <v>-6.9544515216891034E-2</v>
      </c>
      <c r="AJ353" s="54">
        <f>(U353-MAX(U$2:U352))/MAX(U$2:U352)</f>
        <v>-7.5999000148645357E-2</v>
      </c>
      <c r="AK353" s="54">
        <f t="shared" si="158"/>
        <v>1.4333421962506094</v>
      </c>
      <c r="AL353" s="71">
        <f t="shared" si="148"/>
        <v>1910.2083333332978</v>
      </c>
      <c r="AM353" s="49">
        <f t="shared" si="149"/>
        <v>1.4333421962506094</v>
      </c>
      <c r="AN353" s="49">
        <f t="shared" si="150"/>
        <v>4.8436299627621455</v>
      </c>
      <c r="AO353" s="49">
        <f t="shared" si="151"/>
        <v>3.1135165017368269</v>
      </c>
      <c r="AP353" s="49">
        <f t="shared" si="152"/>
        <v>3.350274437177601</v>
      </c>
      <c r="AQ353" s="49">
        <f t="shared" si="153"/>
        <v>4.1752384968148153</v>
      </c>
      <c r="AS353" s="49">
        <f t="shared" si="159"/>
        <v>-0.66839146594733023</v>
      </c>
      <c r="AT353" s="49">
        <f t="shared" si="154"/>
        <v>0.82496405963721431</v>
      </c>
      <c r="AU353" s="54">
        <f>(AM353-MAX(AM$3:AM353))/MAX(AM$3:AM353)</f>
        <v>-0.47807996093047017</v>
      </c>
      <c r="AV353" s="54">
        <f>(AN353-MAX(AN$3:AN353))/MAX(AN$3:AN353)</f>
        <v>-8.1963272831988163E-2</v>
      </c>
      <c r="AW353" s="54">
        <f>(AO353-MAX(AO$3:AO353))/MAX(AO$3:AO353)</f>
        <v>-0.2038617698163053</v>
      </c>
      <c r="AX353" s="54">
        <f>(AP353-MAX(AP$3:AP353))/MAX(AP$3:AP353)</f>
        <v>-0.17241892584726967</v>
      </c>
      <c r="AY353" s="54">
        <f>(AQ353-MAX(AQ$3:AQ353))/MAX(AQ$3:AQ353)</f>
        <v>-6.4603842163654127E-2</v>
      </c>
    </row>
    <row r="354" spans="1:51">
      <c r="A354" s="49">
        <f>Data!F480</f>
        <v>1910.291666666631</v>
      </c>
      <c r="B354" s="53">
        <f t="shared" si="145"/>
        <v>0.32599999999999996</v>
      </c>
      <c r="C354" s="50">
        <f>1/Data!N480</f>
        <v>7.3746945620136659E-2</v>
      </c>
      <c r="D354" s="50">
        <f>Data!H480/100</f>
        <v>3.9274999999999997E-2</v>
      </c>
      <c r="E354">
        <f>Data!K481/Data!K480</f>
        <v>1.0062223325601798</v>
      </c>
      <c r="F354">
        <f>Data!T481/Data!T480</f>
        <v>1.0218911512589419</v>
      </c>
      <c r="G354" s="49">
        <f>Data!E483</f>
        <v>9.8951652889999995</v>
      </c>
      <c r="H354" s="52">
        <v>0</v>
      </c>
      <c r="I354" s="52">
        <v>1</v>
      </c>
      <c r="J354" s="52">
        <v>0.6</v>
      </c>
      <c r="K354" s="54">
        <f t="shared" si="155"/>
        <v>0.66261227030770231</v>
      </c>
      <c r="L354" s="54">
        <f t="shared" si="168"/>
        <v>0.85</v>
      </c>
      <c r="M354" s="53">
        <f t="shared" si="169"/>
        <v>0.85</v>
      </c>
      <c r="N354" s="54" cm="1">
        <f t="array" ref="N354">stock_min(C354,O354)</f>
        <v>0.85</v>
      </c>
      <c r="O354" s="54" cm="1">
        <f t="array" ref="O354">stock_max(C354,D354)</f>
        <v>0.85</v>
      </c>
      <c r="P354" s="49">
        <f t="shared" si="146"/>
        <v>1910.291666666631</v>
      </c>
      <c r="Q354" s="49">
        <f t="shared" si="160"/>
        <v>0.47827346666781967</v>
      </c>
      <c r="R354" s="49">
        <f t="shared" si="161"/>
        <v>0.87380527062219382</v>
      </c>
      <c r="S354" s="59">
        <f t="shared" si="142"/>
        <v>0.68601525161584087</v>
      </c>
      <c r="T354" s="59">
        <f t="shared" si="143"/>
        <v>0.71266637336104677</v>
      </c>
      <c r="U354" s="59">
        <f t="shared" si="144"/>
        <v>0.70937727032241238</v>
      </c>
      <c r="V354" s="59"/>
      <c r="W354" s="49">
        <f t="shared" si="162"/>
        <v>0.27440610064633636</v>
      </c>
      <c r="X354" s="49">
        <f t="shared" si="163"/>
        <v>0.41160915096950451</v>
      </c>
      <c r="Y354" s="49">
        <f t="shared" si="164"/>
        <v>0.24044488973632694</v>
      </c>
      <c r="Z354" s="49">
        <f t="shared" si="165"/>
        <v>0.47222148362471983</v>
      </c>
      <c r="AA354" s="49">
        <f t="shared" si="166"/>
        <v>0.10640659054836188</v>
      </c>
      <c r="AB354" s="49">
        <f t="shared" si="167"/>
        <v>0.6029706797740505</v>
      </c>
      <c r="AC354" s="80">
        <f t="shared" si="147"/>
        <v>0.85</v>
      </c>
      <c r="AD354" s="80">
        <f t="shared" si="156"/>
        <v>0.85</v>
      </c>
      <c r="AE354" s="80">
        <f t="shared" si="157"/>
        <v>0.85</v>
      </c>
      <c r="AF354" s="54">
        <f>(Q354-MAX(Q$2:Q353))/MAX(Q$2:Q353)</f>
        <v>-7.6445466942330537E-2</v>
      </c>
      <c r="AG354" s="54">
        <f>(R354-MAX(R$2:R353))/MAX(R$2:R353)</f>
        <v>-7.5488185733915511E-2</v>
      </c>
      <c r="AH354" s="54">
        <f>(S354-MAX(S$2:S353))/MAX(S$2:S353)</f>
        <v>-5.5752246523539301E-2</v>
      </c>
      <c r="AI354" s="54">
        <f>(T354-MAX(T$2:T353))/MAX(T$2:T353)</f>
        <v>-5.8836089386781747E-2</v>
      </c>
      <c r="AJ354" s="54">
        <f>(U354-MAX(U$2:U353))/MAX(U$2:U353)</f>
        <v>-6.8077858020009666E-2</v>
      </c>
      <c r="AK354" s="54">
        <f t="shared" si="158"/>
        <v>1.4143230285037822</v>
      </c>
      <c r="AL354" s="71">
        <f t="shared" si="148"/>
        <v>1910.291666666631</v>
      </c>
      <c r="AM354" s="49">
        <f t="shared" si="149"/>
        <v>1.4143230285037822</v>
      </c>
      <c r="AN354" s="49">
        <f t="shared" si="150"/>
        <v>4.5685167373352735</v>
      </c>
      <c r="AO354" s="49">
        <f t="shared" si="151"/>
        <v>2.9913877196680536</v>
      </c>
      <c r="AP354" s="49">
        <f t="shared" si="152"/>
        <v>3.2096909345336608</v>
      </c>
      <c r="AQ354" s="49">
        <f t="shared" si="153"/>
        <v>4.0431769069458312</v>
      </c>
      <c r="AS354" s="49">
        <f t="shared" si="159"/>
        <v>-0.52533983038944232</v>
      </c>
      <c r="AT354" s="49">
        <f t="shared" si="154"/>
        <v>0.83348597241217037</v>
      </c>
      <c r="AU354" s="54">
        <f>(AM354-MAX(AM$3:AM354))/MAX(AM$3:AM354)</f>
        <v>-0.48500537260080268</v>
      </c>
      <c r="AV354" s="54">
        <f>(AN354-MAX(AN$3:AN354))/MAX(AN$3:AN354)</f>
        <v>-0.13410681951355444</v>
      </c>
      <c r="AW354" s="54">
        <f>(AO354-MAX(AO$3:AO354))/MAX(AO$3:AO354)</f>
        <v>-0.23509057247609025</v>
      </c>
      <c r="AX354" s="54">
        <f>(AP354-MAX(AP$3:AP354))/MAX(AP$3:AP354)</f>
        <v>-0.20714570668503232</v>
      </c>
      <c r="AY354" s="54">
        <f>(AQ354-MAX(AQ$3:AQ354))/MAX(AQ$3:AQ354)</f>
        <v>-9.4190152946965047E-2</v>
      </c>
    </row>
    <row r="355" spans="1:51">
      <c r="A355" s="49">
        <f>Data!F481</f>
        <v>1910.3749999999643</v>
      </c>
      <c r="B355" s="53">
        <f t="shared" si="145"/>
        <v>0.32699999999999996</v>
      </c>
      <c r="C355" s="50">
        <f>1/Data!N481</f>
        <v>7.3698526650713747E-2</v>
      </c>
      <c r="D355" s="50">
        <f>Data!H481/100</f>
        <v>3.9333333333333338E-2</v>
      </c>
      <c r="E355">
        <f>Data!K482/Data!K481</f>
        <v>0.96504176045364232</v>
      </c>
      <c r="F355">
        <f>Data!T482/Data!T481</f>
        <v>1.0124438281956352</v>
      </c>
      <c r="G355" s="49">
        <f>Data!E484</f>
        <v>9.8000000000000007</v>
      </c>
      <c r="H355" s="52">
        <v>0</v>
      </c>
      <c r="I355" s="52">
        <v>1</v>
      </c>
      <c r="J355" s="52">
        <v>0.6</v>
      </c>
      <c r="K355" s="54">
        <f t="shared" si="155"/>
        <v>0.66261227030770231</v>
      </c>
      <c r="L355" s="54">
        <f t="shared" si="168"/>
        <v>0.85</v>
      </c>
      <c r="M355" s="53">
        <f t="shared" si="169"/>
        <v>0.85</v>
      </c>
      <c r="N355" s="54" cm="1">
        <f t="array" ref="N355">stock_min(C355,O355)</f>
        <v>0.85</v>
      </c>
      <c r="O355" s="54" cm="1">
        <f t="array" ref="O355">stock_max(C355,D355)</f>
        <v>0.85</v>
      </c>
      <c r="P355" s="49">
        <f t="shared" si="146"/>
        <v>1910.3749999999643</v>
      </c>
      <c r="Q355" s="49">
        <f t="shared" si="160"/>
        <v>0.48422501951756486</v>
      </c>
      <c r="R355" s="49">
        <f t="shared" si="161"/>
        <v>0.84325857665491322</v>
      </c>
      <c r="S355" s="59">
        <f t="shared" si="142"/>
        <v>0.67504078268905321</v>
      </c>
      <c r="T355" s="59">
        <f t="shared" si="143"/>
        <v>0.69915039651595468</v>
      </c>
      <c r="U355" s="59">
        <f t="shared" si="144"/>
        <v>0.68962258219110817</v>
      </c>
      <c r="V355" s="59"/>
      <c r="W355" s="49">
        <f t="shared" si="162"/>
        <v>0.27001631307562129</v>
      </c>
      <c r="X355" s="49">
        <f t="shared" si="163"/>
        <v>0.40502446961343191</v>
      </c>
      <c r="Y355" s="49">
        <f t="shared" si="164"/>
        <v>0.23588476499398767</v>
      </c>
      <c r="Z355" s="49">
        <f t="shared" si="165"/>
        <v>0.46326563152196704</v>
      </c>
      <c r="AA355" s="49">
        <f t="shared" si="166"/>
        <v>0.10344338732866624</v>
      </c>
      <c r="AB355" s="49">
        <f t="shared" si="167"/>
        <v>0.58617919486244197</v>
      </c>
      <c r="AC355" s="80">
        <f t="shared" si="147"/>
        <v>0.85</v>
      </c>
      <c r="AD355" s="80">
        <f t="shared" si="156"/>
        <v>0.85</v>
      </c>
      <c r="AE355" s="80">
        <f t="shared" si="157"/>
        <v>0.85</v>
      </c>
      <c r="AF355" s="54">
        <f>(Q355-MAX(Q$2:Q354))/MAX(Q$2:Q354)</f>
        <v>-6.495291300366085E-2</v>
      </c>
      <c r="AG355" s="54">
        <f>(R355-MAX(R$2:R354))/MAX(R$2:R354)</f>
        <v>-0.10780749120046709</v>
      </c>
      <c r="AH355" s="54">
        <f>(S355-MAX(S$2:S354))/MAX(S$2:S354)</f>
        <v>-7.0857767290473217E-2</v>
      </c>
      <c r="AI355" s="54">
        <f>(T355-MAX(T$2:T354))/MAX(T$2:T354)</f>
        <v>-7.6685605091151979E-2</v>
      </c>
      <c r="AJ355" s="54">
        <f>(U355-MAX(U$2:U354))/MAX(U$2:U354)</f>
        <v>-9.4029960022241052E-2</v>
      </c>
      <c r="AK355" s="54">
        <f t="shared" si="158"/>
        <v>1.4086327488052881</v>
      </c>
      <c r="AL355" s="71">
        <f t="shared" si="148"/>
        <v>1910.3749999999643</v>
      </c>
      <c r="AM355" s="49">
        <f t="shared" si="149"/>
        <v>1.4086327488052881</v>
      </c>
      <c r="AN355" s="49">
        <f t="shared" si="150"/>
        <v>4.2969596280274889</v>
      </c>
      <c r="AO355" s="49">
        <f t="shared" si="151"/>
        <v>2.8818035887516742</v>
      </c>
      <c r="AP355" s="49">
        <f t="shared" si="152"/>
        <v>3.0808374928937501</v>
      </c>
      <c r="AQ355" s="49">
        <f t="shared" si="153"/>
        <v>3.9694786625930654</v>
      </c>
      <c r="AS355" s="49">
        <f t="shared" si="159"/>
        <v>-0.32748096543442351</v>
      </c>
      <c r="AT355" s="49">
        <f t="shared" si="154"/>
        <v>0.88864116969931528</v>
      </c>
      <c r="AU355" s="54">
        <f>(AM355-MAX(AM$3:AM355))/MAX(AM$3:AM355)</f>
        <v>-0.48707736281383296</v>
      </c>
      <c r="AV355" s="54">
        <f>(AN355-MAX(AN$3:AN355))/MAX(AN$3:AN355)</f>
        <v>-0.18557635822413715</v>
      </c>
      <c r="AW355" s="54">
        <f>(AO355-MAX(AO$3:AO355))/MAX(AO$3:AO355)</f>
        <v>-0.26311165924255409</v>
      </c>
      <c r="AX355" s="54">
        <f>(AP355-MAX(AP$3:AP355))/MAX(AP$3:AP355)</f>
        <v>-0.23897494086874543</v>
      </c>
      <c r="AY355" s="54">
        <f>(AQ355-MAX(AQ$3:AQ355))/MAX(AQ$3:AQ355)</f>
        <v>-0.11070107912745789</v>
      </c>
    </row>
    <row r="356" spans="1:51">
      <c r="A356" s="49">
        <f>Data!F482</f>
        <v>1910.4583333332976</v>
      </c>
      <c r="B356" s="53">
        <f t="shared" si="145"/>
        <v>0.30200000000000005</v>
      </c>
      <c r="C356" s="50">
        <f>1/Data!N482</f>
        <v>7.6806937139744874E-2</v>
      </c>
      <c r="D356" s="50">
        <f>Data!H482/100</f>
        <v>3.9391666666666665E-2</v>
      </c>
      <c r="E356">
        <f>Data!K483/Data!K482</f>
        <v>0.95364010989010994</v>
      </c>
      <c r="F356">
        <f>Data!T483/Data!T482</f>
        <v>1.0028045428615282</v>
      </c>
      <c r="G356" s="49">
        <f>Data!E485</f>
        <v>9.7048347110000002</v>
      </c>
      <c r="H356" s="52">
        <v>0</v>
      </c>
      <c r="I356" s="52">
        <v>1</v>
      </c>
      <c r="J356" s="52">
        <v>0.6</v>
      </c>
      <c r="K356" s="54">
        <f t="shared" si="155"/>
        <v>0.66261227030770231</v>
      </c>
      <c r="L356" s="54">
        <f t="shared" si="168"/>
        <v>0.85</v>
      </c>
      <c r="M356" s="53">
        <f t="shared" si="169"/>
        <v>0.85</v>
      </c>
      <c r="N356" s="54" cm="1">
        <f t="array" ref="N356">stock_min(C356,O356)</f>
        <v>0.85</v>
      </c>
      <c r="O356" s="54" cm="1">
        <f t="array" ref="O356">stock_max(C356,D356)</f>
        <v>0.85</v>
      </c>
      <c r="P356" s="49">
        <f t="shared" si="146"/>
        <v>1910.4583333332976</v>
      </c>
      <c r="Q356" s="49">
        <f t="shared" si="160"/>
        <v>0.4855830493394262</v>
      </c>
      <c r="R356" s="49">
        <f t="shared" si="161"/>
        <v>0.80416520170696915</v>
      </c>
      <c r="S356" s="59">
        <f t="shared" si="142"/>
        <v>0.65702116510929032</v>
      </c>
      <c r="T356" s="59">
        <f t="shared" si="143"/>
        <v>0.6783350016807147</v>
      </c>
      <c r="U356" s="59">
        <f t="shared" si="144"/>
        <v>0.66273749054608655</v>
      </c>
      <c r="V356" s="59"/>
      <c r="W356" s="49">
        <f t="shared" si="162"/>
        <v>0.26280846604371616</v>
      </c>
      <c r="X356" s="49">
        <f t="shared" si="163"/>
        <v>0.39421269906557416</v>
      </c>
      <c r="Y356" s="49">
        <f t="shared" si="164"/>
        <v>0.22886190618787727</v>
      </c>
      <c r="Z356" s="49">
        <f t="shared" si="165"/>
        <v>0.44947309549283743</v>
      </c>
      <c r="AA356" s="49">
        <f t="shared" si="166"/>
        <v>9.9410623581912994E-2</v>
      </c>
      <c r="AB356" s="49">
        <f t="shared" si="167"/>
        <v>0.56332686696417356</v>
      </c>
      <c r="AC356" s="80">
        <f t="shared" si="147"/>
        <v>0.85</v>
      </c>
      <c r="AD356" s="80">
        <f t="shared" si="156"/>
        <v>0.85</v>
      </c>
      <c r="AE356" s="80">
        <f t="shared" si="157"/>
        <v>0.85</v>
      </c>
      <c r="AF356" s="54">
        <f>(Q356-MAX(Q$2:Q355))/MAX(Q$2:Q355)</f>
        <v>-6.2330533370632525E-2</v>
      </c>
      <c r="AG356" s="54">
        <f>(R356-MAX(R$2:R355))/MAX(R$2:R355)</f>
        <v>-0.14916943786528053</v>
      </c>
      <c r="AH356" s="54">
        <f>(S356-MAX(S$2:S355))/MAX(S$2:S355)</f>
        <v>-9.5660398686960302E-2</v>
      </c>
      <c r="AI356" s="54">
        <f>(T356-MAX(T$2:T355))/MAX(T$2:T355)</f>
        <v>-0.10417490322051344</v>
      </c>
      <c r="AJ356" s="54">
        <f>(U356-MAX(U$2:U355))/MAX(U$2:U355)</f>
        <v>-0.12934940602277256</v>
      </c>
      <c r="AK356" s="54">
        <f t="shared" si="158"/>
        <v>1.4250394877086758</v>
      </c>
      <c r="AL356" s="71">
        <f t="shared" si="148"/>
        <v>1910.4583333332976</v>
      </c>
      <c r="AM356" s="49">
        <f t="shared" si="149"/>
        <v>1.4250394877086758</v>
      </c>
      <c r="AN356" s="49">
        <f t="shared" si="150"/>
        <v>4.479893835978543</v>
      </c>
      <c r="AO356" s="49">
        <f t="shared" si="151"/>
        <v>2.9677613401431047</v>
      </c>
      <c r="AP356" s="49">
        <f t="shared" si="152"/>
        <v>3.1787732061118774</v>
      </c>
      <c r="AQ356" s="49">
        <f t="shared" si="153"/>
        <v>4.1455491914856202</v>
      </c>
      <c r="AS356" s="49">
        <f t="shared" si="159"/>
        <v>-0.33434464449292278</v>
      </c>
      <c r="AT356" s="49">
        <f t="shared" si="154"/>
        <v>0.96677598537374276</v>
      </c>
      <c r="AU356" s="54">
        <f>(AM356-MAX(AM$3:AM356))/MAX(AM$3:AM356)</f>
        <v>-0.48110320965497172</v>
      </c>
      <c r="AV356" s="54">
        <f>(AN356-MAX(AN$3:AN356))/MAX(AN$3:AN356)</f>
        <v>-0.15090394872019397</v>
      </c>
      <c r="AW356" s="54">
        <f>(AO356-MAX(AO$3:AO356))/MAX(AO$3:AO356)</f>
        <v>-0.24113192924106913</v>
      </c>
      <c r="AX356" s="54">
        <f>(AP356-MAX(AP$3:AP356))/MAX(AP$3:AP356)</f>
        <v>-0.21478296965481378</v>
      </c>
      <c r="AY356" s="54">
        <f>(AQ356-MAX(AQ$3:AQ356))/MAX(AQ$3:AQ356)</f>
        <v>-7.1255261514894849E-2</v>
      </c>
    </row>
    <row r="357" spans="1:51">
      <c r="A357" s="49">
        <f>Data!F483</f>
        <v>1910.5416666666308</v>
      </c>
      <c r="B357" s="53">
        <f t="shared" si="145"/>
        <v>0.27100000000000002</v>
      </c>
      <c r="C357" s="50">
        <f>1/Data!N483</f>
        <v>8.1020329454261797E-2</v>
      </c>
      <c r="D357" s="50">
        <f>Data!H483/100</f>
        <v>3.9450000000000006E-2</v>
      </c>
      <c r="E357">
        <f>Data!K484/Data!K483</f>
        <v>1.0387321366810947</v>
      </c>
      <c r="F357">
        <f>Data!T484/Data!T483</f>
        <v>1.0125475604273411</v>
      </c>
      <c r="G357" s="49">
        <f>Data!E486</f>
        <v>9.4194198349999994</v>
      </c>
      <c r="H357" s="52">
        <v>0</v>
      </c>
      <c r="I357" s="52">
        <v>1</v>
      </c>
      <c r="J357" s="52">
        <v>0.6</v>
      </c>
      <c r="K357" s="54">
        <f t="shared" si="155"/>
        <v>0.66261227030770231</v>
      </c>
      <c r="L357" s="54">
        <f t="shared" si="168"/>
        <v>0.85</v>
      </c>
      <c r="M357" s="53">
        <f t="shared" si="169"/>
        <v>0.85</v>
      </c>
      <c r="N357" s="54" cm="1">
        <f t="array" ref="N357">stock_min(C357,O357)</f>
        <v>0.85</v>
      </c>
      <c r="O357" s="54" cm="1">
        <f t="array" ref="O357">stock_max(C357,D357)</f>
        <v>0.85</v>
      </c>
      <c r="P357" s="49">
        <f t="shared" si="146"/>
        <v>1910.5416666666308</v>
      </c>
      <c r="Q357" s="49">
        <f t="shared" si="160"/>
        <v>0.49167593199350518</v>
      </c>
      <c r="R357" s="49">
        <f t="shared" si="161"/>
        <v>0.83531223821366352</v>
      </c>
      <c r="S357" s="59">
        <f t="shared" si="142"/>
        <v>0.67558747035942179</v>
      </c>
      <c r="T357" s="59">
        <f t="shared" si="143"/>
        <v>0.69861571364722685</v>
      </c>
      <c r="U357" s="59">
        <f t="shared" si="144"/>
        <v>0.6858037045599894</v>
      </c>
      <c r="V357" s="59"/>
      <c r="W357" s="49">
        <f t="shared" si="162"/>
        <v>0.27023498814376873</v>
      </c>
      <c r="X357" s="49">
        <f t="shared" si="163"/>
        <v>0.40535248221565306</v>
      </c>
      <c r="Y357" s="49">
        <f t="shared" si="164"/>
        <v>0.23570436955480223</v>
      </c>
      <c r="Z357" s="49">
        <f t="shared" si="165"/>
        <v>0.46291134409242463</v>
      </c>
      <c r="AA357" s="49">
        <f t="shared" si="166"/>
        <v>0.10287055568399843</v>
      </c>
      <c r="AB357" s="49">
        <f t="shared" si="167"/>
        <v>0.58293314887599101</v>
      </c>
      <c r="AC357" s="80">
        <f t="shared" si="147"/>
        <v>0.85</v>
      </c>
      <c r="AD357" s="80">
        <f t="shared" si="156"/>
        <v>0.85</v>
      </c>
      <c r="AE357" s="80">
        <f t="shared" si="157"/>
        <v>0.85</v>
      </c>
      <c r="AF357" s="54">
        <f>(Q357-MAX(Q$2:Q356))/MAX(Q$2:Q356)</f>
        <v>-5.0565069077227888E-2</v>
      </c>
      <c r="AG357" s="54">
        <f>(R357-MAX(R$2:R356))/MAX(R$2:R356)</f>
        <v>-0.116214952240226</v>
      </c>
      <c r="AH357" s="54">
        <f>(S357-MAX(S$2:S356))/MAX(S$2:S356)</f>
        <v>-7.0105293342725056E-2</v>
      </c>
      <c r="AI357" s="54">
        <f>(T357-MAX(T$2:T356))/MAX(T$2:T356)</f>
        <v>-7.7391719815348217E-2</v>
      </c>
      <c r="AJ357" s="54">
        <f>(U357-MAX(U$2:U356))/MAX(U$2:U356)</f>
        <v>-9.9046890745626295E-2</v>
      </c>
      <c r="AK357" s="54">
        <f t="shared" si="158"/>
        <v>1.4193233973415529</v>
      </c>
      <c r="AL357" s="71">
        <f t="shared" si="148"/>
        <v>1910.5416666666308</v>
      </c>
      <c r="AM357" s="49">
        <f t="shared" si="149"/>
        <v>1.4193233973415529</v>
      </c>
      <c r="AN357" s="49">
        <f t="shared" si="150"/>
        <v>4.3001275625655744</v>
      </c>
      <c r="AO357" s="49">
        <f t="shared" si="151"/>
        <v>2.8908915425133266</v>
      </c>
      <c r="AP357" s="49">
        <f t="shared" si="152"/>
        <v>3.0892987633414029</v>
      </c>
      <c r="AQ357" s="49">
        <f t="shared" si="153"/>
        <v>4.0155873652033671</v>
      </c>
      <c r="AS357" s="49">
        <f t="shared" si="159"/>
        <v>-0.28454019736220726</v>
      </c>
      <c r="AT357" s="49">
        <f t="shared" si="154"/>
        <v>0.92628860186196427</v>
      </c>
      <c r="AU357" s="54">
        <f>(AM357-MAX(AM$3:AM357))/MAX(AM$3:AM357)</f>
        <v>-0.48318459825536159</v>
      </c>
      <c r="AV357" s="54">
        <f>(AN357-MAX(AN$3:AN357))/MAX(AN$3:AN357)</f>
        <v>-0.18497592419478615</v>
      </c>
      <c r="AW357" s="54">
        <f>(AO357-MAX(AO$3:AO357))/MAX(AO$3:AO357)</f>
        <v>-0.26078783426209967</v>
      </c>
      <c r="AX357" s="54">
        <f>(AP357-MAX(AP$3:AP357))/MAX(AP$3:AP357)</f>
        <v>-0.23688484723102413</v>
      </c>
      <c r="AY357" s="54">
        <f>(AQ357-MAX(AQ$3:AQ357))/MAX(AQ$3:AQ357)</f>
        <v>-0.10037115347233719</v>
      </c>
    </row>
    <row r="358" spans="1:51">
      <c r="A358" s="49">
        <f>Data!F484</f>
        <v>1910.6249999999641</v>
      </c>
      <c r="B358" s="53">
        <f t="shared" si="145"/>
        <v>0.29000000000000004</v>
      </c>
      <c r="C358" s="50">
        <f>1/Data!N484</f>
        <v>7.8461802492118926E-2</v>
      </c>
      <c r="D358" s="50">
        <f>Data!H484/100</f>
        <v>3.950833333333334E-2</v>
      </c>
      <c r="E358">
        <f>Data!K485/Data!K484</f>
        <v>1.0210498046356047</v>
      </c>
      <c r="F358">
        <f>Data!T485/Data!T484</f>
        <v>1.0126480912121769</v>
      </c>
      <c r="G358" s="49">
        <f>Data!E487</f>
        <v>9.229089256</v>
      </c>
      <c r="H358" s="52">
        <v>0</v>
      </c>
      <c r="I358" s="52">
        <v>1</v>
      </c>
      <c r="J358" s="52">
        <v>0.6</v>
      </c>
      <c r="K358" s="54">
        <f t="shared" si="155"/>
        <v>0.66261227030770231</v>
      </c>
      <c r="L358" s="54">
        <f t="shared" si="168"/>
        <v>0.85</v>
      </c>
      <c r="M358" s="53">
        <f t="shared" si="169"/>
        <v>0.85</v>
      </c>
      <c r="N358" s="54" cm="1">
        <f t="array" ref="N358">stock_min(C358,O358)</f>
        <v>0.85</v>
      </c>
      <c r="O358" s="54" cm="1">
        <f t="array" ref="O358">stock_max(C358,D358)</f>
        <v>0.85</v>
      </c>
      <c r="P358" s="49">
        <f t="shared" si="146"/>
        <v>1910.6249999999641</v>
      </c>
      <c r="Q358" s="49">
        <f t="shared" si="160"/>
        <v>0.49789469402819114</v>
      </c>
      <c r="R358" s="49">
        <f t="shared" si="161"/>
        <v>0.85289539763779076</v>
      </c>
      <c r="S358" s="59">
        <f t="shared" si="142"/>
        <v>0.68753801769738265</v>
      </c>
      <c r="T358" s="59">
        <f t="shared" si="143"/>
        <v>0.71134111736921535</v>
      </c>
      <c r="U358" s="59">
        <f t="shared" si="144"/>
        <v>0.69937544963078546</v>
      </c>
      <c r="V358" s="59"/>
      <c r="W358" s="49">
        <f t="shared" si="162"/>
        <v>0.27501520707895305</v>
      </c>
      <c r="X358" s="49">
        <f t="shared" si="163"/>
        <v>0.4125228106184296</v>
      </c>
      <c r="Y358" s="49">
        <f t="shared" si="164"/>
        <v>0.23999776462598182</v>
      </c>
      <c r="Z358" s="49">
        <f t="shared" si="165"/>
        <v>0.47134335274323352</v>
      </c>
      <c r="AA358" s="49">
        <f t="shared" si="166"/>
        <v>0.10490631744461784</v>
      </c>
      <c r="AB358" s="49">
        <f t="shared" si="167"/>
        <v>0.59446913218616759</v>
      </c>
      <c r="AC358" s="80">
        <f t="shared" si="147"/>
        <v>0.85</v>
      </c>
      <c r="AD358" s="80">
        <f t="shared" si="156"/>
        <v>0.85</v>
      </c>
      <c r="AE358" s="80">
        <f t="shared" si="157"/>
        <v>0.85</v>
      </c>
      <c r="AF358" s="54">
        <f>(Q358-MAX(Q$2:Q357))/MAX(Q$2:Q357)</f>
        <v>-3.8556529470889743E-2</v>
      </c>
      <c r="AG358" s="54">
        <f>(R358-MAX(R$2:R357))/MAX(R$2:R357)</f>
        <v>-9.7611449645014253E-2</v>
      </c>
      <c r="AH358" s="54">
        <f>(S358-MAX(S$2:S357))/MAX(S$2:S357)</f>
        <v>-5.3656274971625229E-2</v>
      </c>
      <c r="AI358" s="54">
        <f>(T358-MAX(T$2:T357))/MAX(T$2:T357)</f>
        <v>-6.0586253500675986E-2</v>
      </c>
      <c r="AJ358" s="54">
        <f>(U358-MAX(U$2:U357))/MAX(U$2:U357)</f>
        <v>-8.1217436284766284E-2</v>
      </c>
      <c r="AK358" s="54">
        <f t="shared" si="158"/>
        <v>1.396516126907303</v>
      </c>
      <c r="AL358" s="71">
        <f t="shared" si="148"/>
        <v>1910.6249999999641</v>
      </c>
      <c r="AM358" s="49">
        <f t="shared" si="149"/>
        <v>1.396516126907303</v>
      </c>
      <c r="AN358" s="49">
        <f t="shared" si="150"/>
        <v>4.2004947293173771</v>
      </c>
      <c r="AO358" s="49">
        <f t="shared" si="151"/>
        <v>2.8320805222369012</v>
      </c>
      <c r="AP358" s="49">
        <f t="shared" si="152"/>
        <v>3.0250809732349966</v>
      </c>
      <c r="AQ358" s="49">
        <f t="shared" si="153"/>
        <v>3.9255353137877713</v>
      </c>
      <c r="AS358" s="49">
        <f t="shared" si="159"/>
        <v>-0.27495941552960579</v>
      </c>
      <c r="AT358" s="49">
        <f t="shared" si="154"/>
        <v>0.90045434055277473</v>
      </c>
      <c r="AU358" s="54">
        <f>(AM358-MAX(AM$3:AM358))/MAX(AM$3:AM358)</f>
        <v>-0.49148936421233325</v>
      </c>
      <c r="AV358" s="54">
        <f>(AN358-MAX(AN$3:AN358))/MAX(AN$3:AN358)</f>
        <v>-0.20385981930173014</v>
      </c>
      <c r="AW358" s="54">
        <f>(AO358-MAX(AO$3:AO358))/MAX(AO$3:AO358)</f>
        <v>-0.27582603996039989</v>
      </c>
      <c r="AX358" s="54">
        <f>(AP358-MAX(AP$3:AP358))/MAX(AP$3:AP358)</f>
        <v>-0.25274785448984022</v>
      </c>
      <c r="AY358" s="54">
        <f>(AQ358-MAX(AQ$3:AQ358))/MAX(AQ$3:AQ358)</f>
        <v>-0.12054589150555126</v>
      </c>
    </row>
    <row r="359" spans="1:51">
      <c r="A359" s="49">
        <f>Data!F485</f>
        <v>1910.7083333332973</v>
      </c>
      <c r="B359" s="53">
        <f t="shared" si="145"/>
        <v>0.29700000000000004</v>
      </c>
      <c r="C359" s="50">
        <f>1/Data!N485</f>
        <v>7.7296710784348757E-2</v>
      </c>
      <c r="D359" s="50">
        <f>Data!H485/100</f>
        <v>3.9566666666666667E-2</v>
      </c>
      <c r="E359">
        <f>Data!K486/Data!K485</f>
        <v>1.0821915306872381</v>
      </c>
      <c r="F359">
        <f>Data!T486/Data!T485</f>
        <v>1.0332056346471072</v>
      </c>
      <c r="G359" s="49">
        <f>Data!E488</f>
        <v>9.229089256</v>
      </c>
      <c r="H359" s="52">
        <v>0</v>
      </c>
      <c r="I359" s="52">
        <v>1</v>
      </c>
      <c r="J359" s="52">
        <v>0.6</v>
      </c>
      <c r="K359" s="54">
        <f t="shared" si="155"/>
        <v>0.66261227030770231</v>
      </c>
      <c r="L359" s="54">
        <f t="shared" si="168"/>
        <v>0.85</v>
      </c>
      <c r="M359" s="53">
        <f t="shared" si="169"/>
        <v>0.85</v>
      </c>
      <c r="N359" s="54" cm="1">
        <f t="array" ref="N359">stock_min(C359,O359)</f>
        <v>0.85</v>
      </c>
      <c r="O359" s="54" cm="1">
        <f t="array" ref="O359">stock_max(C359,D359)</f>
        <v>0.85</v>
      </c>
      <c r="P359" s="49">
        <f t="shared" si="146"/>
        <v>1910.7083333332973</v>
      </c>
      <c r="Q359" s="49">
        <f t="shared" si="160"/>
        <v>0.51442760333082449</v>
      </c>
      <c r="R359" s="49">
        <f t="shared" si="161"/>
        <v>0.92299617588574134</v>
      </c>
      <c r="S359" s="59">
        <f t="shared" si="142"/>
        <v>0.73057595343417536</v>
      </c>
      <c r="T359" s="59">
        <f t="shared" si="143"/>
        <v>0.75805082709872929</v>
      </c>
      <c r="U359" s="59">
        <f t="shared" si="144"/>
        <v>0.75171925840072007</v>
      </c>
      <c r="V359" s="59"/>
      <c r="W359" s="49">
        <f t="shared" si="162"/>
        <v>0.29223038137367013</v>
      </c>
      <c r="X359" s="49">
        <f t="shared" si="163"/>
        <v>0.43834557206050523</v>
      </c>
      <c r="Y359" s="49">
        <f t="shared" si="164"/>
        <v>0.25575704754620876</v>
      </c>
      <c r="Z359" s="49">
        <f t="shared" si="165"/>
        <v>0.50229377955252053</v>
      </c>
      <c r="AA359" s="49">
        <f t="shared" si="166"/>
        <v>0.11275788876010803</v>
      </c>
      <c r="AB359" s="49">
        <f t="shared" si="167"/>
        <v>0.63896136964061201</v>
      </c>
      <c r="AC359" s="80">
        <f t="shared" si="147"/>
        <v>0.85</v>
      </c>
      <c r="AD359" s="80">
        <f t="shared" si="156"/>
        <v>0.85</v>
      </c>
      <c r="AE359" s="80">
        <f t="shared" si="157"/>
        <v>0.85</v>
      </c>
      <c r="AF359" s="54">
        <f>(Q359-MAX(Q$2:Q358))/MAX(Q$2:Q358)</f>
        <v>-6.63118885465332E-3</v>
      </c>
      <c r="AG359" s="54">
        <f>(R359-MAX(R$2:R358))/MAX(R$2:R358)</f>
        <v>-2.3442753416700188E-2</v>
      </c>
      <c r="AH359" s="54">
        <f>(S359-MAX(S$2:S358))/MAX(S$2:S358)</f>
        <v>5.5821662117317124E-3</v>
      </c>
      <c r="AI359" s="54">
        <f>(T359-MAX(T$2:T358))/MAX(T$2:T358)</f>
        <v>1.0996835883833789E-3</v>
      </c>
      <c r="AJ359" s="54">
        <f>(U359-MAX(U$2:U358))/MAX(U$2:U358)</f>
        <v>-1.245239907671229E-2</v>
      </c>
      <c r="AK359" s="54">
        <f t="shared" si="158"/>
        <v>1.3631139200885685</v>
      </c>
      <c r="AL359" s="71">
        <f t="shared" si="148"/>
        <v>1910.7083333332973</v>
      </c>
      <c r="AM359" s="49">
        <f t="shared" si="149"/>
        <v>1.3631139200885685</v>
      </c>
      <c r="AN359" s="49">
        <f t="shared" si="150"/>
        <v>3.3828614567452164</v>
      </c>
      <c r="AO359" s="49">
        <f t="shared" si="151"/>
        <v>2.4688738623300086</v>
      </c>
      <c r="AP359" s="49">
        <f t="shared" si="152"/>
        <v>2.6051912114084783</v>
      </c>
      <c r="AQ359" s="49">
        <f t="shared" si="153"/>
        <v>3.4113152874865533</v>
      </c>
      <c r="AS359" s="49">
        <f t="shared" si="159"/>
        <v>2.8453830741336894E-2</v>
      </c>
      <c r="AT359" s="49">
        <f t="shared" si="154"/>
        <v>0.80612407607807501</v>
      </c>
      <c r="AU359" s="54">
        <f>(AM359-MAX(AM$3:AM359))/MAX(AM$3:AM359)</f>
        <v>-0.50365204325258273</v>
      </c>
      <c r="AV359" s="54">
        <f>(AN359-MAX(AN$3:AN359))/MAX(AN$3:AN359)</f>
        <v>-0.35882982719799139</v>
      </c>
      <c r="AW359" s="54">
        <f>(AO359-MAX(AO$3:AO359))/MAX(AO$3:AO359)</f>
        <v>-0.3686993898359826</v>
      </c>
      <c r="AX359" s="54">
        <f>(AP359-MAX(AP$3:AP359))/MAX(AP$3:AP359)</f>
        <v>-0.35646855756479945</v>
      </c>
      <c r="AY359" s="54">
        <f>(AQ359-MAX(AQ$3:AQ359))/MAX(AQ$3:AQ359)</f>
        <v>-0.2357487565039475</v>
      </c>
    </row>
    <row r="360" spans="1:51">
      <c r="A360" s="49">
        <f>Data!F486</f>
        <v>1910.7916666666306</v>
      </c>
      <c r="B360" s="53">
        <f t="shared" si="145"/>
        <v>0.35199999999999998</v>
      </c>
      <c r="C360" s="50">
        <f>1/Data!N486</f>
        <v>7.1844929956053655E-2</v>
      </c>
      <c r="D360" s="50">
        <f>Data!H486/100</f>
        <v>3.9625E-2</v>
      </c>
      <c r="E360">
        <f>Data!K487/Data!K486</f>
        <v>1.0237940944477157</v>
      </c>
      <c r="F360">
        <f>Data!T487/Data!T486</f>
        <v>1.0235056559640909</v>
      </c>
      <c r="G360" s="49">
        <f>Data!E489</f>
        <v>9.229089256</v>
      </c>
      <c r="H360" s="52">
        <v>0</v>
      </c>
      <c r="I360" s="52">
        <v>1</v>
      </c>
      <c r="J360" s="52">
        <v>0.6</v>
      </c>
      <c r="K360" s="54">
        <f t="shared" si="155"/>
        <v>0.66261227030770231</v>
      </c>
      <c r="L360" s="54">
        <f t="shared" si="168"/>
        <v>0.85</v>
      </c>
      <c r="M360" s="53">
        <f t="shared" si="169"/>
        <v>0.85</v>
      </c>
      <c r="N360" s="54" cm="1">
        <f t="array" ref="N360">stock_min(C360,O360)</f>
        <v>0.85</v>
      </c>
      <c r="O360" s="54" cm="1">
        <f t="array" ref="O360">stock_max(C360,D360)</f>
        <v>0.85</v>
      </c>
      <c r="P360" s="49">
        <f t="shared" si="146"/>
        <v>1910.7916666666306</v>
      </c>
      <c r="Q360" s="49">
        <f t="shared" si="160"/>
        <v>0.52651956159315072</v>
      </c>
      <c r="R360" s="49">
        <f t="shared" si="161"/>
        <v>0.94495803406964707</v>
      </c>
      <c r="S360" s="59">
        <f t="shared" si="142"/>
        <v>0.7478750561833456</v>
      </c>
      <c r="T360" s="59">
        <f t="shared" si="143"/>
        <v>0.77601418989991489</v>
      </c>
      <c r="U360" s="59">
        <f t="shared" si="144"/>
        <v>0.76957321371882292</v>
      </c>
      <c r="V360" s="59"/>
      <c r="W360" s="49">
        <f t="shared" si="162"/>
        <v>0.29915002247333827</v>
      </c>
      <c r="X360" s="49">
        <f t="shared" si="163"/>
        <v>0.44872503371000733</v>
      </c>
      <c r="Y360" s="49">
        <f t="shared" si="164"/>
        <v>0.26181766573933984</v>
      </c>
      <c r="Z360" s="49">
        <f t="shared" si="165"/>
        <v>0.51419652416057504</v>
      </c>
      <c r="AA360" s="49">
        <f t="shared" si="166"/>
        <v>0.11543598205782346</v>
      </c>
      <c r="AB360" s="49">
        <f t="shared" si="167"/>
        <v>0.65413723166099946</v>
      </c>
      <c r="AC360" s="80">
        <f t="shared" si="147"/>
        <v>0.85</v>
      </c>
      <c r="AD360" s="80">
        <f t="shared" si="156"/>
        <v>0.85</v>
      </c>
      <c r="AE360" s="80">
        <f t="shared" si="157"/>
        <v>0.85</v>
      </c>
      <c r="AF360" s="54">
        <f>(Q360-MAX(Q$2:Q359))/MAX(Q$2:Q359)</f>
        <v>1.6718596665587278E-2</v>
      </c>
      <c r="AG360" s="54">
        <f>(R360-MAX(R$2:R359))/MAX(R$2:R359)</f>
        <v>-2.064580578959817E-4</v>
      </c>
      <c r="AH360" s="54">
        <f>(S360-MAX(S$2:S359))/MAX(S$2:S359)</f>
        <v>2.3678719054265832E-2</v>
      </c>
      <c r="AI360" s="54">
        <f>(T360-MAX(T$2:T359))/MAX(T$2:T359)</f>
        <v>2.3696778842569662E-2</v>
      </c>
      <c r="AJ360" s="54">
        <f>(U360-MAX(U$2:U359))/MAX(U$2:U359)</f>
        <v>1.1002674801393849E-2</v>
      </c>
      <c r="AK360" s="54">
        <f t="shared" si="158"/>
        <v>1.3431742457260583</v>
      </c>
      <c r="AL360" s="71">
        <f t="shared" si="148"/>
        <v>1910.7916666666306</v>
      </c>
      <c r="AM360" s="49">
        <f t="shared" si="149"/>
        <v>1.3431742457260583</v>
      </c>
      <c r="AN360" s="49">
        <f t="shared" si="150"/>
        <v>3.098359169400724</v>
      </c>
      <c r="AO360" s="49">
        <f t="shared" si="151"/>
        <v>2.3298353883702583</v>
      </c>
      <c r="AP360" s="49">
        <f t="shared" si="152"/>
        <v>2.4471444225108194</v>
      </c>
      <c r="AQ360" s="49">
        <f t="shared" si="153"/>
        <v>3.2288224912619761</v>
      </c>
      <c r="AS360" s="49">
        <f t="shared" si="159"/>
        <v>0.13046332186125209</v>
      </c>
      <c r="AT360" s="49">
        <f t="shared" si="154"/>
        <v>0.78167806875115664</v>
      </c>
      <c r="AU360" s="54">
        <f>(AM360-MAX(AM$3:AM360))/MAX(AM$3:AM360)</f>
        <v>-0.51091263716347002</v>
      </c>
      <c r="AV360" s="54">
        <f>(AN360-MAX(AN$3:AN360))/MAX(AN$3:AN360)</f>
        <v>-0.41275292841619587</v>
      </c>
      <c r="AW360" s="54">
        <f>(AO360-MAX(AO$3:AO360))/MAX(AO$3:AO360)</f>
        <v>-0.40425206621460741</v>
      </c>
      <c r="AX360" s="54">
        <f>(AP360-MAX(AP$3:AP360))/MAX(AP$3:AP360)</f>
        <v>-0.3955090999964524</v>
      </c>
      <c r="AY360" s="54">
        <f>(AQ360-MAX(AQ$3:AQ360))/MAX(AQ$3:AQ360)</f>
        <v>-0.27663338155027861</v>
      </c>
    </row>
    <row r="361" spans="1:51">
      <c r="A361" s="49">
        <f>Data!F487</f>
        <v>1910.8749999999638</v>
      </c>
      <c r="B361" s="53">
        <f t="shared" si="145"/>
        <v>0.36399999999999999</v>
      </c>
      <c r="C361" s="50">
        <f>1/Data!N487</f>
        <v>7.0598917280172271E-2</v>
      </c>
      <c r="D361" s="50">
        <f>Data!H487/100</f>
        <v>3.9683333333333334E-2</v>
      </c>
      <c r="E361">
        <f>Data!K488/Data!K487</f>
        <v>0.97627998567848207</v>
      </c>
      <c r="F361">
        <f>Data!T488/Data!T487</f>
        <v>1.0028294979986456</v>
      </c>
      <c r="G361" s="49">
        <f>Data!E490</f>
        <v>8.9436743799999991</v>
      </c>
      <c r="H361" s="52">
        <v>0</v>
      </c>
      <c r="I361" s="52">
        <v>1</v>
      </c>
      <c r="J361" s="52">
        <v>0.6</v>
      </c>
      <c r="K361" s="54">
        <f t="shared" si="155"/>
        <v>0.66261227030770231</v>
      </c>
      <c r="L361" s="54">
        <f t="shared" si="168"/>
        <v>0.85</v>
      </c>
      <c r="M361" s="53">
        <f t="shared" si="169"/>
        <v>0.85</v>
      </c>
      <c r="N361" s="54" cm="1">
        <f t="array" ref="N361">stock_min(C361,O361)</f>
        <v>0.85</v>
      </c>
      <c r="O361" s="54" cm="1">
        <f t="array" ref="O361">stock_max(C361,D361)</f>
        <v>0.85</v>
      </c>
      <c r="P361" s="49">
        <f t="shared" si="146"/>
        <v>1910.8749999999638</v>
      </c>
      <c r="Q361" s="49">
        <f t="shared" si="160"/>
        <v>0.52800934763892626</v>
      </c>
      <c r="R361" s="49">
        <f t="shared" si="161"/>
        <v>0.92254361596828161</v>
      </c>
      <c r="S361" s="59">
        <f t="shared" si="142"/>
        <v>0.73807773634720375</v>
      </c>
      <c r="T361" s="59">
        <f t="shared" si="143"/>
        <v>0.76455825354397078</v>
      </c>
      <c r="U361" s="59">
        <f t="shared" si="144"/>
        <v>0.75438369509579017</v>
      </c>
      <c r="V361" s="59"/>
      <c r="W361" s="49">
        <f t="shared" si="162"/>
        <v>0.29523109453888152</v>
      </c>
      <c r="X361" s="49">
        <f t="shared" si="163"/>
        <v>0.44284664180832223</v>
      </c>
      <c r="Y361" s="49">
        <f t="shared" si="164"/>
        <v>0.25795257338070843</v>
      </c>
      <c r="Z361" s="49">
        <f t="shared" si="165"/>
        <v>0.50660568016326235</v>
      </c>
      <c r="AA361" s="49">
        <f t="shared" si="166"/>
        <v>0.11315755426436855</v>
      </c>
      <c r="AB361" s="49">
        <f t="shared" si="167"/>
        <v>0.6412261408314216</v>
      </c>
      <c r="AC361" s="80">
        <f t="shared" si="147"/>
        <v>0.85</v>
      </c>
      <c r="AD361" s="80">
        <f t="shared" si="156"/>
        <v>0.85</v>
      </c>
      <c r="AE361" s="80">
        <f t="shared" si="157"/>
        <v>0.85</v>
      </c>
      <c r="AF361" s="54">
        <f>(Q361-MAX(Q$2:Q360))/MAX(Q$2:Q360)</f>
        <v>2.829497998645532E-3</v>
      </c>
      <c r="AG361" s="54">
        <f>(R361-MAX(R$2:R360))/MAX(R$2:R360)</f>
        <v>-2.3921575191323832E-2</v>
      </c>
      <c r="AH361" s="54">
        <f>(S361-MAX(S$2:S360))/MAX(S$2:S360)</f>
        <v>-1.3100209393452458E-2</v>
      </c>
      <c r="AI361" s="54">
        <f>(T361-MAX(T$2:T360))/MAX(T$2:T360)</f>
        <v>-1.4762534635380336E-2</v>
      </c>
      <c r="AJ361" s="54">
        <f>(U361-MAX(U$2:U360))/MAX(U$2:U360)</f>
        <v>-1.9737587473493468E-2</v>
      </c>
      <c r="AK361" s="54">
        <f t="shared" si="158"/>
        <v>1.3676504603233379</v>
      </c>
      <c r="AL361" s="71">
        <f t="shared" si="148"/>
        <v>1910.8749999999638</v>
      </c>
      <c r="AM361" s="49">
        <f t="shared" si="149"/>
        <v>1.3676504603233379</v>
      </c>
      <c r="AN361" s="49">
        <f t="shared" si="150"/>
        <v>3.032751797028943</v>
      </c>
      <c r="AO361" s="49">
        <f t="shared" si="151"/>
        <v>2.3178099641403902</v>
      </c>
      <c r="AP361" s="49">
        <f t="shared" si="152"/>
        <v>2.4284352989715075</v>
      </c>
      <c r="AQ361" s="49">
        <f t="shared" si="153"/>
        <v>3.2391088066871689</v>
      </c>
      <c r="AS361" s="49">
        <f t="shared" si="159"/>
        <v>0.2063570096582259</v>
      </c>
      <c r="AT361" s="49">
        <f t="shared" si="154"/>
        <v>0.81067350771566149</v>
      </c>
      <c r="AU361" s="54">
        <f>(AM361-MAX(AM$3:AM361))/MAX(AM$3:AM361)</f>
        <v>-0.50200016189252439</v>
      </c>
      <c r="AV361" s="54">
        <f>(AN361-MAX(AN$3:AN361))/MAX(AN$3:AN361)</f>
        <v>-0.42518781255749716</v>
      </c>
      <c r="AW361" s="54">
        <f>(AO361-MAX(AO$3:AO361))/MAX(AO$3:AO361)</f>
        <v>-0.40732701377253255</v>
      </c>
      <c r="AX361" s="54">
        <f>(AP361-MAX(AP$3:AP361))/MAX(AP$3:AP361)</f>
        <v>-0.40013060693430302</v>
      </c>
      <c r="AY361" s="54">
        <f>(AQ361-MAX(AQ$3:AQ361))/MAX(AQ$3:AQ361)</f>
        <v>-0.27432889524743426</v>
      </c>
    </row>
    <row r="362" spans="1:51">
      <c r="A362" s="49">
        <f>Data!F488</f>
        <v>1910.9583333332971</v>
      </c>
      <c r="B362" s="53">
        <f t="shared" si="145"/>
        <v>0.33799999999999997</v>
      </c>
      <c r="C362" s="50">
        <f>1/Data!N488</f>
        <v>7.2772373510116256E-2</v>
      </c>
      <c r="D362" s="50">
        <f>Data!H488/100</f>
        <v>3.9741666666666668E-2</v>
      </c>
      <c r="E362">
        <f>Data!K489/Data!K488</f>
        <v>1.028637200736648</v>
      </c>
      <c r="F362">
        <f>Data!T489/Data!T488</f>
        <v>1.0028344888788736</v>
      </c>
      <c r="G362" s="49">
        <f>Data!E491</f>
        <v>9.0388396689999997</v>
      </c>
      <c r="H362" s="52">
        <v>0</v>
      </c>
      <c r="I362" s="52">
        <v>1</v>
      </c>
      <c r="J362" s="52">
        <v>0.6</v>
      </c>
      <c r="K362" s="54">
        <f t="shared" si="155"/>
        <v>0.66261227030770231</v>
      </c>
      <c r="L362" s="54">
        <f t="shared" si="168"/>
        <v>0.85</v>
      </c>
      <c r="M362" s="53">
        <f t="shared" si="169"/>
        <v>0.85</v>
      </c>
      <c r="N362" s="54" cm="1">
        <f t="array" ref="N362">stock_min(C362,O362)</f>
        <v>0.85</v>
      </c>
      <c r="O362" s="54" cm="1">
        <f t="array" ref="O362">stock_max(C362,D362)</f>
        <v>0.85</v>
      </c>
      <c r="P362" s="49">
        <f t="shared" si="146"/>
        <v>1910.9583333332971</v>
      </c>
      <c r="Q362" s="49">
        <f t="shared" si="160"/>
        <v>0.52950598426275008</v>
      </c>
      <c r="R362" s="49">
        <f t="shared" si="161"/>
        <v>0.9489626826870784</v>
      </c>
      <c r="S362" s="59">
        <f t="shared" si="142"/>
        <v>0.75159645377838724</v>
      </c>
      <c r="T362" s="59">
        <f t="shared" si="143"/>
        <v>0.77979718580165658</v>
      </c>
      <c r="U362" s="59">
        <f t="shared" si="144"/>
        <v>0.7730673606374886</v>
      </c>
      <c r="V362" s="59"/>
      <c r="W362" s="49">
        <f t="shared" si="162"/>
        <v>0.30063858151135492</v>
      </c>
      <c r="X362" s="49">
        <f t="shared" si="163"/>
        <v>0.45095787226703232</v>
      </c>
      <c r="Y362" s="49">
        <f t="shared" si="164"/>
        <v>0.26309400213806372</v>
      </c>
      <c r="Z362" s="49">
        <f t="shared" si="165"/>
        <v>0.5167031836635928</v>
      </c>
      <c r="AA362" s="49">
        <f t="shared" si="166"/>
        <v>0.11596010409562331</v>
      </c>
      <c r="AB362" s="49">
        <f t="shared" si="167"/>
        <v>0.6571072565418653</v>
      </c>
      <c r="AC362" s="80">
        <f t="shared" si="147"/>
        <v>0.85</v>
      </c>
      <c r="AD362" s="80">
        <f t="shared" si="156"/>
        <v>0.85</v>
      </c>
      <c r="AE362" s="80">
        <f t="shared" si="157"/>
        <v>0.85</v>
      </c>
      <c r="AF362" s="54">
        <f>(Q362-MAX(Q$2:Q361))/MAX(Q$2:Q361)</f>
        <v>2.8344888788735634E-3</v>
      </c>
      <c r="AG362" s="54">
        <f>(R362-MAX(R$2:R361))/MAX(R$2:R361)</f>
        <v>4.0305785946334154E-3</v>
      </c>
      <c r="AH362" s="54">
        <f>(S362-MAX(S$2:S361))/MAX(S$2:S361)</f>
        <v>4.9759616452956304E-3</v>
      </c>
      <c r="AI362" s="54">
        <f>(T362-MAX(T$2:T361))/MAX(T$2:T361)</f>
        <v>4.8749055764426138E-3</v>
      </c>
      <c r="AJ362" s="54">
        <f>(U362-MAX(U$2:U361))/MAX(U$2:U361)</f>
        <v>4.5403697223047098E-3</v>
      </c>
      <c r="AK362" s="54">
        <f t="shared" si="158"/>
        <v>1.3842930182981401</v>
      </c>
      <c r="AL362" s="71">
        <f t="shared" si="148"/>
        <v>1910.9583333332971</v>
      </c>
      <c r="AM362" s="49">
        <f t="shared" si="149"/>
        <v>1.3842930182981401</v>
      </c>
      <c r="AN362" s="49">
        <f t="shared" si="150"/>
        <v>3.0913788775985691</v>
      </c>
      <c r="AO362" s="49">
        <f t="shared" si="151"/>
        <v>2.3560766251508429</v>
      </c>
      <c r="AP362" s="49">
        <f t="shared" si="152"/>
        <v>2.4696100342670979</v>
      </c>
      <c r="AQ362" s="49">
        <f t="shared" si="153"/>
        <v>3.2837452140023871</v>
      </c>
      <c r="AS362" s="49">
        <f t="shared" si="159"/>
        <v>0.19236633640381795</v>
      </c>
      <c r="AT362" s="49">
        <f t="shared" si="154"/>
        <v>0.81413517973528915</v>
      </c>
      <c r="AU362" s="54">
        <f>(AM362-MAX(AM$3:AM362))/MAX(AM$3:AM362)</f>
        <v>-0.49594014040488033</v>
      </c>
      <c r="AV362" s="54">
        <f>(AN362-MAX(AN$3:AN362))/MAX(AN$3:AN362)</f>
        <v>-0.41407593704608586</v>
      </c>
      <c r="AW362" s="54">
        <f>(AO362-MAX(AO$3:AO362))/MAX(AO$3:AO362)</f>
        <v>-0.39754208032030691</v>
      </c>
      <c r="AX362" s="54">
        <f>(AP362-MAX(AP$3:AP362))/MAX(AP$3:AP362)</f>
        <v>-0.38995966950728272</v>
      </c>
      <c r="AY362" s="54">
        <f>(AQ362-MAX(AQ$3:AQ362))/MAX(AQ$3:AQ362)</f>
        <v>-0.26432881407024511</v>
      </c>
    </row>
    <row r="363" spans="1:51">
      <c r="A363" s="49">
        <f>Data!F489</f>
        <v>1911.0416666666304</v>
      </c>
      <c r="B363" s="53">
        <f t="shared" si="145"/>
        <v>0.35899999999999999</v>
      </c>
      <c r="C363" s="50">
        <f>1/Data!N489</f>
        <v>7.1178353174049996E-2</v>
      </c>
      <c r="D363" s="50">
        <f>Data!H489/100</f>
        <v>3.9800000000000002E-2</v>
      </c>
      <c r="E363">
        <f>Data!K490/Data!K489</f>
        <v>1.0540832046894135</v>
      </c>
      <c r="F363">
        <f>Data!T490/Data!T489</f>
        <v>1.0351239270548358</v>
      </c>
      <c r="G363" s="49">
        <f>Data!E492</f>
        <v>8.7534247930000006</v>
      </c>
      <c r="H363" s="52">
        <v>0</v>
      </c>
      <c r="I363" s="52">
        <v>1</v>
      </c>
      <c r="J363" s="52">
        <v>0.6</v>
      </c>
      <c r="K363" s="54">
        <f t="shared" si="155"/>
        <v>0.66261227030770231</v>
      </c>
      <c r="L363" s="54">
        <f t="shared" si="168"/>
        <v>0.85</v>
      </c>
      <c r="M363" s="53">
        <f t="shared" si="169"/>
        <v>0.85</v>
      </c>
      <c r="N363" s="54" cm="1">
        <f t="array" ref="N363">stock_min(C363,O363)</f>
        <v>0.85</v>
      </c>
      <c r="O363" s="54" cm="1">
        <f t="array" ref="O363">stock_max(C363,D363)</f>
        <v>0.85</v>
      </c>
      <c r="P363" s="49">
        <f t="shared" si="146"/>
        <v>1911.0416666666304</v>
      </c>
      <c r="Q363" s="49">
        <f t="shared" si="160"/>
        <v>0.54810431382909397</v>
      </c>
      <c r="R363" s="49">
        <f t="shared" si="161"/>
        <v>1.0002856256974586</v>
      </c>
      <c r="S363" s="59">
        <f t="shared" si="142"/>
        <v>0.78654530829738167</v>
      </c>
      <c r="T363" s="59">
        <f t="shared" si="143"/>
        <v>0.81698304438706848</v>
      </c>
      <c r="U363" s="59">
        <f t="shared" si="144"/>
        <v>0.81267880113346713</v>
      </c>
      <c r="V363" s="59"/>
      <c r="W363" s="49">
        <f t="shared" si="162"/>
        <v>0.31461812331895267</v>
      </c>
      <c r="X363" s="49">
        <f t="shared" si="163"/>
        <v>0.471927184978429</v>
      </c>
      <c r="Y363" s="49">
        <f t="shared" si="164"/>
        <v>0.27564005454285473</v>
      </c>
      <c r="Z363" s="49">
        <f t="shared" si="165"/>
        <v>0.54134298984421381</v>
      </c>
      <c r="AA363" s="49">
        <f t="shared" si="166"/>
        <v>0.12190182017002009</v>
      </c>
      <c r="AB363" s="49">
        <f t="shared" si="167"/>
        <v>0.69077698096344708</v>
      </c>
      <c r="AC363" s="80">
        <f t="shared" si="147"/>
        <v>0.85</v>
      </c>
      <c r="AD363" s="80">
        <f t="shared" si="156"/>
        <v>0.85</v>
      </c>
      <c r="AE363" s="80">
        <f t="shared" si="157"/>
        <v>0.85</v>
      </c>
      <c r="AF363" s="54">
        <f>(Q363-MAX(Q$2:Q362))/MAX(Q$2:Q362)</f>
        <v>3.5123927054835836E-2</v>
      </c>
      <c r="AG363" s="54">
        <f>(R363-MAX(R$2:R362))/MAX(R$2:R362)</f>
        <v>5.4083204689413494E-2</v>
      </c>
      <c r="AH363" s="54">
        <f>(S363-MAX(S$2:S362))/MAX(S$2:S362)</f>
        <v>4.6499493635582416E-2</v>
      </c>
      <c r="AI363" s="54">
        <f>(T363-MAX(T$2:T362))/MAX(T$2:T362)</f>
        <v>4.7686577051677406E-2</v>
      </c>
      <c r="AJ363" s="54">
        <f>(U363-MAX(U$2:U362))/MAX(U$2:U362)</f>
        <v>5.1239313044226902E-2</v>
      </c>
      <c r="AK363" s="54">
        <f t="shared" si="158"/>
        <v>1.3548953849050416</v>
      </c>
      <c r="AL363" s="71">
        <f t="shared" si="148"/>
        <v>1911.0416666666304</v>
      </c>
      <c r="AM363" s="49">
        <f t="shared" si="149"/>
        <v>1.3548953849050416</v>
      </c>
      <c r="AN363" s="49">
        <f t="shared" si="150"/>
        <v>3.2116465503864626</v>
      </c>
      <c r="AO363" s="49">
        <f t="shared" si="151"/>
        <v>2.3916755229233138</v>
      </c>
      <c r="AP363" s="49">
        <f t="shared" si="152"/>
        <v>2.5161788705265233</v>
      </c>
      <c r="AQ363" s="49">
        <f t="shared" si="153"/>
        <v>3.3705147218667406</v>
      </c>
      <c r="AS363" s="49">
        <f t="shared" si="159"/>
        <v>0.15886817148027799</v>
      </c>
      <c r="AT363" s="49">
        <f t="shared" si="154"/>
        <v>0.85433585134021728</v>
      </c>
      <c r="AU363" s="54">
        <f>(AM363-MAX(AM$3:AM363))/MAX(AM$3:AM363)</f>
        <v>-0.50664464209973947</v>
      </c>
      <c r="AV363" s="54">
        <f>(AN363-MAX(AN$3:AN363))/MAX(AN$3:AN363)</f>
        <v>-0.3912810205146528</v>
      </c>
      <c r="AW363" s="54">
        <f>(AO363-MAX(AO$3:AO363))/MAX(AO$3:AO363)</f>
        <v>-0.38843930426202833</v>
      </c>
      <c r="AX363" s="54">
        <f>(AP363-MAX(AP$3:AP363))/MAX(AP$3:AP363)</f>
        <v>-0.37845628724523583</v>
      </c>
      <c r="AY363" s="54">
        <f>(AQ363-MAX(AQ$3:AQ363))/MAX(AQ$3:AQ363)</f>
        <v>-0.24488947800942254</v>
      </c>
    </row>
    <row r="364" spans="1:51">
      <c r="A364" s="49">
        <f>Data!F490</f>
        <v>1911.1249999999636</v>
      </c>
      <c r="B364" s="53">
        <f t="shared" si="145"/>
        <v>0.38800000000000001</v>
      </c>
      <c r="C364" s="50">
        <f>1/Data!N490</f>
        <v>6.7927913814062171E-2</v>
      </c>
      <c r="D364" s="50">
        <f>Data!H490/100</f>
        <v>3.9824999999999999E-2</v>
      </c>
      <c r="E364">
        <f>Data!K491/Data!K490</f>
        <v>0.98203911130823751</v>
      </c>
      <c r="F364">
        <f>Data!T491/Data!T490</f>
        <v>0.99255296007917537</v>
      </c>
      <c r="G364" s="49">
        <f>Data!E493</f>
        <v>8.7534247930000006</v>
      </c>
      <c r="H364" s="52">
        <v>0</v>
      </c>
      <c r="I364" s="52">
        <v>1</v>
      </c>
      <c r="J364" s="52">
        <v>0.6</v>
      </c>
      <c r="K364" s="54">
        <f t="shared" si="155"/>
        <v>0.66261227030770231</v>
      </c>
      <c r="L364" s="54">
        <f t="shared" si="168"/>
        <v>0.85</v>
      </c>
      <c r="M364" s="53">
        <f t="shared" si="169"/>
        <v>0.85</v>
      </c>
      <c r="N364" s="54" cm="1">
        <f t="array" ref="N364">stock_min(C364,O364)</f>
        <v>0.85</v>
      </c>
      <c r="O364" s="54" cm="1">
        <f t="array" ref="O364">stock_max(C364,D364)</f>
        <v>0.85</v>
      </c>
      <c r="P364" s="49">
        <f t="shared" si="146"/>
        <v>1911.1249999999636</v>
      </c>
      <c r="Q364" s="49">
        <f t="shared" si="160"/>
        <v>0.5440225591232325</v>
      </c>
      <c r="R364" s="49">
        <f t="shared" si="161"/>
        <v>0.98231960691433651</v>
      </c>
      <c r="S364" s="59">
        <f t="shared" si="142"/>
        <v>0.7757261029331961</v>
      </c>
      <c r="T364" s="59">
        <f t="shared" si="143"/>
        <v>0.80520734071245181</v>
      </c>
      <c r="U364" s="59">
        <f t="shared" si="144"/>
        <v>0.79936402494632364</v>
      </c>
      <c r="V364" s="59"/>
      <c r="W364" s="49">
        <f t="shared" si="162"/>
        <v>0.31029044117327848</v>
      </c>
      <c r="X364" s="49">
        <f t="shared" si="163"/>
        <v>0.46543566175991763</v>
      </c>
      <c r="Y364" s="49">
        <f t="shared" si="164"/>
        <v>0.27166707661454653</v>
      </c>
      <c r="Z364" s="49">
        <f t="shared" si="165"/>
        <v>0.53354026409790523</v>
      </c>
      <c r="AA364" s="49">
        <f t="shared" si="166"/>
        <v>0.11990460374194856</v>
      </c>
      <c r="AB364" s="49">
        <f t="shared" si="167"/>
        <v>0.67945942120437508</v>
      </c>
      <c r="AC364" s="80">
        <f t="shared" si="147"/>
        <v>0.85</v>
      </c>
      <c r="AD364" s="80">
        <f t="shared" si="156"/>
        <v>0.85</v>
      </c>
      <c r="AE364" s="80">
        <f t="shared" si="157"/>
        <v>0.85</v>
      </c>
      <c r="AF364" s="54">
        <f>(Q364-MAX(Q$2:Q363))/MAX(Q$2:Q363)</f>
        <v>-7.4470399208246656E-3</v>
      </c>
      <c r="AG364" s="54">
        <f>(R364-MAX(R$2:R363))/MAX(R$2:R363)</f>
        <v>-1.7960888691762534E-2</v>
      </c>
      <c r="AH364" s="54">
        <f>(S364-MAX(S$2:S363))/MAX(S$2:S363)</f>
        <v>-1.3755349183387387E-2</v>
      </c>
      <c r="AI364" s="54">
        <f>(T364-MAX(T$2:T363))/MAX(T$2:T363)</f>
        <v>-1.4413645124607506E-2</v>
      </c>
      <c r="AJ364" s="54">
        <f>(U364-MAX(U$2:U363))/MAX(U$2:U363)</f>
        <v>-1.6383811376121764E-2</v>
      </c>
      <c r="AK364" s="54">
        <f t="shared" si="158"/>
        <v>1.3743943795220646</v>
      </c>
      <c r="AL364" s="71">
        <f t="shared" si="148"/>
        <v>1911.1249999999636</v>
      </c>
      <c r="AM364" s="49">
        <f t="shared" si="149"/>
        <v>1.3743943795220646</v>
      </c>
      <c r="AN364" s="49">
        <f t="shared" si="150"/>
        <v>3.3694872518262433</v>
      </c>
      <c r="AO364" s="49">
        <f t="shared" si="151"/>
        <v>2.4757560565477035</v>
      </c>
      <c r="AP364" s="49">
        <f t="shared" si="152"/>
        <v>2.6101269748180633</v>
      </c>
      <c r="AQ364" s="49">
        <f t="shared" si="153"/>
        <v>3.5183347655992532</v>
      </c>
      <c r="AS364" s="49">
        <f t="shared" si="159"/>
        <v>0.14884751377300987</v>
      </c>
      <c r="AT364" s="49">
        <f t="shared" si="154"/>
        <v>0.90820779078118985</v>
      </c>
      <c r="AU364" s="54">
        <f>(AM364-MAX(AM$3:AM364))/MAX(AM$3:AM364)</f>
        <v>-0.49954451202685501</v>
      </c>
      <c r="AV364" s="54">
        <f>(AN364-MAX(AN$3:AN364))/MAX(AN$3:AN364)</f>
        <v>-0.36136470525570469</v>
      </c>
      <c r="AW364" s="54">
        <f>(AO364-MAX(AO$3:AO364))/MAX(AO$3:AO364)</f>
        <v>-0.36693958611527017</v>
      </c>
      <c r="AX364" s="54">
        <f>(AP364-MAX(AP$3:AP364))/MAX(AP$3:AP364)</f>
        <v>-0.35524933076387227</v>
      </c>
      <c r="AY364" s="54">
        <f>(AQ364-MAX(AQ$3:AQ364))/MAX(AQ$3:AQ364)</f>
        <v>-0.21177273484275655</v>
      </c>
    </row>
    <row r="365" spans="1:51">
      <c r="A365" s="49">
        <f>Data!F491</f>
        <v>1911.2083333332969</v>
      </c>
      <c r="B365" s="53">
        <f t="shared" si="145"/>
        <v>0.373</v>
      </c>
      <c r="C365" s="50">
        <f>1/Data!N491</f>
        <v>6.9586404469259427E-2</v>
      </c>
      <c r="D365" s="50">
        <f>Data!H491/100</f>
        <v>3.9849999999999997E-2</v>
      </c>
      <c r="E365">
        <f>Data!K492/Data!K491</f>
        <v>1.0325137519212864</v>
      </c>
      <c r="F365">
        <f>Data!T492/Data!T491</f>
        <v>1.0358240329597634</v>
      </c>
      <c r="G365" s="49">
        <f>Data!E494</f>
        <v>8.7534247930000006</v>
      </c>
      <c r="H365" s="52">
        <v>0</v>
      </c>
      <c r="I365" s="52">
        <v>1</v>
      </c>
      <c r="J365" s="52">
        <v>0.6</v>
      </c>
      <c r="K365" s="54">
        <f t="shared" si="155"/>
        <v>0.66261227030770231</v>
      </c>
      <c r="L365" s="54">
        <f t="shared" si="168"/>
        <v>0.85</v>
      </c>
      <c r="M365" s="53">
        <f t="shared" si="169"/>
        <v>0.85</v>
      </c>
      <c r="N365" s="54" cm="1">
        <f t="array" ref="N365">stock_min(C365,O365)</f>
        <v>0.85</v>
      </c>
      <c r="O365" s="54" cm="1">
        <f t="array" ref="O365">stock_max(C365,D365)</f>
        <v>0.85</v>
      </c>
      <c r="P365" s="49">
        <f t="shared" si="146"/>
        <v>1911.2083333332969</v>
      </c>
      <c r="Q365" s="49">
        <f t="shared" si="160"/>
        <v>0.56351164121211805</v>
      </c>
      <c r="R365" s="49">
        <f t="shared" si="161"/>
        <v>1.0142585029209648</v>
      </c>
      <c r="S365" s="59">
        <f t="shared" si="142"/>
        <v>0.80197501756666889</v>
      </c>
      <c r="T365" s="59">
        <f t="shared" si="143"/>
        <v>0.83228694680607074</v>
      </c>
      <c r="U365" s="59">
        <f t="shared" si="144"/>
        <v>0.82575126648442243</v>
      </c>
      <c r="V365" s="59"/>
      <c r="W365" s="49">
        <f t="shared" si="162"/>
        <v>0.3207900070266676</v>
      </c>
      <c r="X365" s="49">
        <f t="shared" si="163"/>
        <v>0.48118501054000129</v>
      </c>
      <c r="Y365" s="49">
        <f t="shared" si="164"/>
        <v>0.28080340343543436</v>
      </c>
      <c r="Z365" s="49">
        <f t="shared" si="165"/>
        <v>0.55148354337063643</v>
      </c>
      <c r="AA365" s="49">
        <f t="shared" si="166"/>
        <v>0.12386268997266338</v>
      </c>
      <c r="AB365" s="49">
        <f t="shared" si="167"/>
        <v>0.70188857651175907</v>
      </c>
      <c r="AC365" s="80">
        <f t="shared" si="147"/>
        <v>0.85</v>
      </c>
      <c r="AD365" s="80">
        <f t="shared" si="156"/>
        <v>0.85</v>
      </c>
      <c r="AE365" s="80">
        <f t="shared" si="157"/>
        <v>0.85</v>
      </c>
      <c r="AF365" s="54">
        <f>(Q365-MAX(Q$2:Q364))/MAX(Q$2:Q364)</f>
        <v>2.8110210035362515E-2</v>
      </c>
      <c r="AG365" s="54">
        <f>(R365-MAX(R$2:R364))/MAX(R$2:R364)</f>
        <v>1.3968887350313999E-2</v>
      </c>
      <c r="AH365" s="54">
        <f>(S365-MAX(S$2:S364))/MAX(S$2:S364)</f>
        <v>1.9617063513718731E-2</v>
      </c>
      <c r="AI365" s="54">
        <f>(T365-MAX(T$2:T364))/MAX(T$2:T364)</f>
        <v>1.873221546535745E-2</v>
      </c>
      <c r="AJ365" s="54">
        <f>(U365-MAX(U$2:U364))/MAX(U$2:U364)</f>
        <v>1.6085648269307314E-2</v>
      </c>
      <c r="AK365" s="54">
        <f t="shared" si="158"/>
        <v>1.3360236862747363</v>
      </c>
      <c r="AL365" s="71">
        <f t="shared" si="148"/>
        <v>1911.2083333332969</v>
      </c>
      <c r="AM365" s="49">
        <f t="shared" si="149"/>
        <v>1.3360236862747363</v>
      </c>
      <c r="AN365" s="49">
        <f t="shared" si="150"/>
        <v>2.9860127721235972</v>
      </c>
      <c r="AO365" s="49">
        <f t="shared" si="151"/>
        <v>2.279215496518789</v>
      </c>
      <c r="AP365" s="49">
        <f t="shared" si="152"/>
        <v>2.3888708547921209</v>
      </c>
      <c r="AQ365" s="49">
        <f t="shared" si="153"/>
        <v>3.1633720315016305</v>
      </c>
      <c r="AS365" s="49">
        <f t="shared" si="159"/>
        <v>0.17735925937803332</v>
      </c>
      <c r="AT365" s="49">
        <f t="shared" si="154"/>
        <v>0.77450117670950958</v>
      </c>
      <c r="AU365" s="54">
        <f>(AM365-MAX(AM$3:AM365))/MAX(AM$3:AM365)</f>
        <v>-0.51351635613439361</v>
      </c>
      <c r="AV365" s="54">
        <f>(AN365-MAX(AN$3:AN365))/MAX(AN$3:AN365)</f>
        <v>-0.43404648710220972</v>
      </c>
      <c r="AW365" s="54">
        <f>(AO365-MAX(AO$3:AO365))/MAX(AO$3:AO365)</f>
        <v>-0.41719576864503866</v>
      </c>
      <c r="AX365" s="54">
        <f>(AP365-MAX(AP$3:AP365))/MAX(AP$3:AP365)</f>
        <v>-0.40990377203650769</v>
      </c>
      <c r="AY365" s="54">
        <f>(AQ365-MAX(AQ$3:AQ365))/MAX(AQ$3:AQ365)</f>
        <v>-0.29129652202360828</v>
      </c>
    </row>
    <row r="366" spans="1:51">
      <c r="A366" s="49">
        <f>Data!F492</f>
        <v>1911.2916666666301</v>
      </c>
      <c r="B366" s="53">
        <f t="shared" si="145"/>
        <v>0.39100000000000001</v>
      </c>
      <c r="C366" s="50">
        <f>1/Data!N492</f>
        <v>6.7783120545760175E-2</v>
      </c>
      <c r="D366" s="50">
        <f>Data!H492/100</f>
        <v>3.9875000000000001E-2</v>
      </c>
      <c r="E366">
        <f>Data!K493/Data!K492</f>
        <v>1.0257722701149425</v>
      </c>
      <c r="F366">
        <f>Data!T493/Data!T492</f>
        <v>1.0031184476683683</v>
      </c>
      <c r="G366" s="49">
        <f>Data!E495</f>
        <v>8.8485090910000004</v>
      </c>
      <c r="H366" s="52">
        <v>0</v>
      </c>
      <c r="I366" s="52">
        <v>1</v>
      </c>
      <c r="J366" s="52">
        <v>0.6</v>
      </c>
      <c r="K366" s="54">
        <f t="shared" si="155"/>
        <v>0.66261227030770231</v>
      </c>
      <c r="L366" s="54">
        <f t="shared" si="168"/>
        <v>0.85</v>
      </c>
      <c r="M366" s="53">
        <f t="shared" si="169"/>
        <v>0.85</v>
      </c>
      <c r="N366" s="54" cm="1">
        <f t="array" ref="N366">stock_min(C366,O366)</f>
        <v>0.85</v>
      </c>
      <c r="O366" s="54" cm="1">
        <f t="array" ref="O366">stock_max(C366,D366)</f>
        <v>0.85</v>
      </c>
      <c r="P366" s="49">
        <f t="shared" si="146"/>
        <v>1911.2916666666301</v>
      </c>
      <c r="Q366" s="49">
        <f t="shared" si="160"/>
        <v>0.56526892277575436</v>
      </c>
      <c r="R366" s="49">
        <f t="shared" si="161"/>
        <v>1.0403982470246211</v>
      </c>
      <c r="S366" s="59">
        <f t="shared" si="142"/>
        <v>0.81537661448301546</v>
      </c>
      <c r="T366" s="59">
        <f t="shared" si="143"/>
        <v>0.84737560036847759</v>
      </c>
      <c r="U366" s="59">
        <f t="shared" si="144"/>
        <v>0.8442267877856191</v>
      </c>
      <c r="V366" s="59"/>
      <c r="W366" s="49">
        <f t="shared" si="162"/>
        <v>0.32615064579320618</v>
      </c>
      <c r="X366" s="49">
        <f t="shared" si="163"/>
        <v>0.48922596868980928</v>
      </c>
      <c r="Y366" s="49">
        <f t="shared" si="164"/>
        <v>0.28589413000496838</v>
      </c>
      <c r="Z366" s="49">
        <f t="shared" si="165"/>
        <v>0.56148147036350915</v>
      </c>
      <c r="AA366" s="49">
        <f t="shared" si="166"/>
        <v>0.12663401816784289</v>
      </c>
      <c r="AB366" s="49">
        <f t="shared" si="167"/>
        <v>0.71759276961777618</v>
      </c>
      <c r="AC366" s="80">
        <f t="shared" si="147"/>
        <v>0.85</v>
      </c>
      <c r="AD366" s="80">
        <f t="shared" si="156"/>
        <v>0.85</v>
      </c>
      <c r="AE366" s="80">
        <f t="shared" si="157"/>
        <v>0.85</v>
      </c>
      <c r="AF366" s="54">
        <f>(Q366-MAX(Q$2:Q365))/MAX(Q$2:Q365)</f>
        <v>3.1184476683682647E-3</v>
      </c>
      <c r="AG366" s="54">
        <f>(R366-MAX(R$2:R365))/MAX(R$2:R365)</f>
        <v>2.577227011494258E-2</v>
      </c>
      <c r="AH366" s="54">
        <f>(S366-MAX(S$2:S365))/MAX(S$2:S365)</f>
        <v>1.6710741136312868E-2</v>
      </c>
      <c r="AI366" s="54">
        <f>(T366-MAX(T$2:T365))/MAX(T$2:T365)</f>
        <v>1.8129148390840524E-2</v>
      </c>
      <c r="AJ366" s="54">
        <f>(U366-MAX(U$2:U365))/MAX(U$2:U365)</f>
        <v>2.2374196747956435E-2</v>
      </c>
      <c r="AK366" s="54">
        <f t="shared" si="158"/>
        <v>1.3499251971874642</v>
      </c>
      <c r="AL366" s="71">
        <f t="shared" si="148"/>
        <v>1911.2916666666301</v>
      </c>
      <c r="AM366" s="49">
        <f t="shared" si="149"/>
        <v>1.3499251971874642</v>
      </c>
      <c r="AN366" s="49">
        <f t="shared" si="150"/>
        <v>2.6787024023883674</v>
      </c>
      <c r="AO366" s="49">
        <f t="shared" si="151"/>
        <v>2.146579019404431</v>
      </c>
      <c r="AP366" s="49">
        <f t="shared" si="152"/>
        <v>2.2330043270615492</v>
      </c>
      <c r="AQ366" s="49">
        <f t="shared" si="153"/>
        <v>2.8905675236924182</v>
      </c>
      <c r="AS366" s="49">
        <f t="shared" si="159"/>
        <v>0.21186512130405077</v>
      </c>
      <c r="AT366" s="49">
        <f t="shared" si="154"/>
        <v>0.65756319663086904</v>
      </c>
      <c r="AU366" s="54">
        <f>(AM366-MAX(AM$3:AM366))/MAX(AM$3:AM366)</f>
        <v>-0.50845442665399765</v>
      </c>
      <c r="AV366" s="54">
        <f>(AN366-MAX(AN$3:AN366))/MAX(AN$3:AN366)</f>
        <v>-0.49229251502454874</v>
      </c>
      <c r="AW366" s="54">
        <f>(AO366-MAX(AO$3:AO366))/MAX(AO$3:AO366)</f>
        <v>-0.45111142963116785</v>
      </c>
      <c r="AX366" s="54">
        <f>(AP366-MAX(AP$3:AP366))/MAX(AP$3:AP366)</f>
        <v>-0.4484057487737898</v>
      </c>
      <c r="AY366" s="54">
        <f>(AQ366-MAX(AQ$3:AQ366))/MAX(AQ$3:AQ366)</f>
        <v>-0.35241405785775126</v>
      </c>
    </row>
    <row r="367" spans="1:51">
      <c r="A367" s="49">
        <f>Data!F493</f>
        <v>1911.3749999999634</v>
      </c>
      <c r="B367" s="53">
        <f t="shared" si="145"/>
        <v>0.40800000000000003</v>
      </c>
      <c r="C367" s="50">
        <f>1/Data!N493</f>
        <v>6.6455512729505256E-2</v>
      </c>
      <c r="D367" s="50">
        <f>Data!H493/100</f>
        <v>3.9900000000000005E-2</v>
      </c>
      <c r="E367">
        <f>Data!K494/Data!K493</f>
        <v>1.0241736990154711</v>
      </c>
      <c r="F367">
        <f>Data!T494/Data!T493</f>
        <v>1.0031205548149882</v>
      </c>
      <c r="G367" s="49">
        <f>Data!E496</f>
        <v>9.1340049590000003</v>
      </c>
      <c r="H367" s="52">
        <v>0</v>
      </c>
      <c r="I367" s="52">
        <v>1</v>
      </c>
      <c r="J367" s="52">
        <v>0.6</v>
      </c>
      <c r="K367" s="54">
        <f t="shared" si="155"/>
        <v>0.66261227030770231</v>
      </c>
      <c r="L367" s="54">
        <f t="shared" si="168"/>
        <v>0.85</v>
      </c>
      <c r="M367" s="53">
        <f t="shared" si="169"/>
        <v>0.85</v>
      </c>
      <c r="N367" s="54" cm="1">
        <f t="array" ref="N367">stock_min(C367,O367)</f>
        <v>0.85</v>
      </c>
      <c r="O367" s="54" cm="1">
        <f t="array" ref="O367">stock_max(C367,D367)</f>
        <v>0.85</v>
      </c>
      <c r="P367" s="49">
        <f t="shared" si="146"/>
        <v>1911.3749999999634</v>
      </c>
      <c r="Q367" s="49">
        <f t="shared" si="160"/>
        <v>0.56703287543448544</v>
      </c>
      <c r="R367" s="49">
        <f t="shared" si="161"/>
        <v>1.065548521104418</v>
      </c>
      <c r="S367" s="59">
        <f t="shared" si="142"/>
        <v>0.82822078676881672</v>
      </c>
      <c r="T367" s="59">
        <f t="shared" si="143"/>
        <v>0.86184083273977297</v>
      </c>
      <c r="U367" s="59">
        <f t="shared" si="144"/>
        <v>0.86196882780917239</v>
      </c>
      <c r="V367" s="59"/>
      <c r="W367" s="49">
        <f t="shared" si="162"/>
        <v>0.33128831470752673</v>
      </c>
      <c r="X367" s="49">
        <f t="shared" si="163"/>
        <v>0.49693247206128999</v>
      </c>
      <c r="Y367" s="49">
        <f t="shared" si="164"/>
        <v>0.29077452191419129</v>
      </c>
      <c r="Z367" s="49">
        <f t="shared" si="165"/>
        <v>0.57106631082558168</v>
      </c>
      <c r="AA367" s="49">
        <f t="shared" si="166"/>
        <v>0.12929532417137587</v>
      </c>
      <c r="AB367" s="49">
        <f t="shared" si="167"/>
        <v>0.73267350363779649</v>
      </c>
      <c r="AC367" s="80">
        <f t="shared" si="147"/>
        <v>0.85</v>
      </c>
      <c r="AD367" s="80">
        <f t="shared" si="156"/>
        <v>0.85</v>
      </c>
      <c r="AE367" s="80">
        <f t="shared" si="157"/>
        <v>0.85</v>
      </c>
      <c r="AF367" s="54">
        <f>(Q367-MAX(Q$2:Q366))/MAX(Q$2:Q366)</f>
        <v>3.1205548149882169E-3</v>
      </c>
      <c r="AG367" s="54">
        <f>(R367-MAX(R$2:R366))/MAX(R$2:R366)</f>
        <v>2.4173699015471024E-2</v>
      </c>
      <c r="AH367" s="54">
        <f>(S367-MAX(S$2:S366))/MAX(S$2:S366)</f>
        <v>1.5752441335277964E-2</v>
      </c>
      <c r="AI367" s="54">
        <f>(T367-MAX(T$2:T366))/MAX(T$2:T366)</f>
        <v>1.7070626490785473E-2</v>
      </c>
      <c r="AJ367" s="54">
        <f>(U367-MAX(U$2:U366))/MAX(U$2:U366)</f>
        <v>2.1015727385398548E-2</v>
      </c>
      <c r="AK367" s="54">
        <f t="shared" si="158"/>
        <v>1.3642381071403888</v>
      </c>
      <c r="AL367" s="71">
        <f t="shared" si="148"/>
        <v>1911.3749999999634</v>
      </c>
      <c r="AM367" s="49">
        <f t="shared" si="149"/>
        <v>1.3642381071403888</v>
      </c>
      <c r="AN367" s="49">
        <f t="shared" si="150"/>
        <v>2.5789187519431502</v>
      </c>
      <c r="AO367" s="49">
        <f t="shared" si="151"/>
        <v>2.1071948974082235</v>
      </c>
      <c r="AP367" s="49">
        <f t="shared" si="152"/>
        <v>2.1853810234592057</v>
      </c>
      <c r="AQ367" s="49">
        <f t="shared" si="153"/>
        <v>2.803276643049617</v>
      </c>
      <c r="AS367" s="49">
        <f t="shared" si="159"/>
        <v>0.22435789110646676</v>
      </c>
      <c r="AT367" s="49">
        <f t="shared" si="154"/>
        <v>0.61789561959041128</v>
      </c>
      <c r="AU367" s="54">
        <f>(AM367-MAX(AM$3:AM367))/MAX(AM$3:AM367)</f>
        <v>-0.50324269526049659</v>
      </c>
      <c r="AV367" s="54">
        <f>(AN367-MAX(AN$3:AN367))/MAX(AN$3:AN367)</f>
        <v>-0.51120499524782437</v>
      </c>
      <c r="AW367" s="54">
        <f>(AO367-MAX(AO$3:AO367))/MAX(AO$3:AO367)</f>
        <v>-0.46118210218610955</v>
      </c>
      <c r="AX367" s="54">
        <f>(AP367-MAX(AP$3:AP367))/MAX(AP$3:AP367)</f>
        <v>-0.46016960438889315</v>
      </c>
      <c r="AY367" s="54">
        <f>(AQ367-MAX(AQ$3:AQ367))/MAX(AQ$3:AQ367)</f>
        <v>-0.37197019924457675</v>
      </c>
    </row>
    <row r="368" spans="1:51">
      <c r="A368" s="49">
        <f>Data!F494</f>
        <v>1911.4583333332967</v>
      </c>
      <c r="B368" s="53">
        <f t="shared" si="145"/>
        <v>0.42900000000000005</v>
      </c>
      <c r="C368" s="50">
        <f>1/Data!N494</f>
        <v>6.5238569652770528E-2</v>
      </c>
      <c r="D368" s="50">
        <f>Data!H494/100</f>
        <v>3.9924999999999995E-2</v>
      </c>
      <c r="E368">
        <f>Data!K495/Data!K494</f>
        <v>0.98916895010437922</v>
      </c>
      <c r="F368">
        <f>Data!T495/Data!T494</f>
        <v>0.99234330770279067</v>
      </c>
      <c r="G368" s="49">
        <f>Data!E497</f>
        <v>9.229089256</v>
      </c>
      <c r="H368" s="52">
        <v>0</v>
      </c>
      <c r="I368" s="52">
        <v>1</v>
      </c>
      <c r="J368" s="52">
        <v>0.6</v>
      </c>
      <c r="K368" s="54">
        <f t="shared" si="155"/>
        <v>0.66261227030770231</v>
      </c>
      <c r="L368" s="54">
        <f t="shared" si="168"/>
        <v>0.85</v>
      </c>
      <c r="M368" s="53">
        <f t="shared" si="169"/>
        <v>0.85</v>
      </c>
      <c r="N368" s="54" cm="1">
        <f t="array" ref="N368">stock_min(C368,O368)</f>
        <v>0.85</v>
      </c>
      <c r="O368" s="54" cm="1">
        <f t="array" ref="O368">stock_max(C368,D368)</f>
        <v>0.85</v>
      </c>
      <c r="P368" s="49">
        <f t="shared" si="146"/>
        <v>1911.4583333332967</v>
      </c>
      <c r="Q368" s="49">
        <f t="shared" si="160"/>
        <v>0.56269127918488171</v>
      </c>
      <c r="R368" s="49">
        <f t="shared" si="161"/>
        <v>1.0540075119061312</v>
      </c>
      <c r="S368" s="59">
        <f t="shared" si="142"/>
        <v>0.82030191368179017</v>
      </c>
      <c r="T368" s="59">
        <f t="shared" si="143"/>
        <v>0.85342921399134797</v>
      </c>
      <c r="U368" s="59">
        <f t="shared" si="144"/>
        <v>0.85304323002142401</v>
      </c>
      <c r="V368" s="59"/>
      <c r="W368" s="49">
        <f t="shared" si="162"/>
        <v>0.32812076547271607</v>
      </c>
      <c r="X368" s="49">
        <f t="shared" si="163"/>
        <v>0.4921811482090741</v>
      </c>
      <c r="Y368" s="49">
        <f t="shared" si="164"/>
        <v>0.28793654496162296</v>
      </c>
      <c r="Z368" s="49">
        <f t="shared" si="165"/>
        <v>0.56549266902972495</v>
      </c>
      <c r="AA368" s="49">
        <f t="shared" si="166"/>
        <v>0.12795648450321362</v>
      </c>
      <c r="AB368" s="49">
        <f t="shared" si="167"/>
        <v>0.7250867455182104</v>
      </c>
      <c r="AC368" s="80">
        <f t="shared" si="147"/>
        <v>0.85</v>
      </c>
      <c r="AD368" s="80">
        <f t="shared" si="156"/>
        <v>0.85</v>
      </c>
      <c r="AE368" s="80">
        <f t="shared" si="157"/>
        <v>0.85</v>
      </c>
      <c r="AF368" s="54">
        <f>(Q368-MAX(Q$2:Q367))/MAX(Q$2:Q367)</f>
        <v>-7.6566922972094139E-3</v>
      </c>
      <c r="AG368" s="54">
        <f>(R368-MAX(R$2:R367))/MAX(R$2:R367)</f>
        <v>-1.0831049895620722E-2</v>
      </c>
      <c r="AH368" s="54">
        <f>(S368-MAX(S$2:S367))/MAX(S$2:S367)</f>
        <v>-9.5613068562561444E-3</v>
      </c>
      <c r="AI368" s="54">
        <f>(T368-MAX(T$2:T367))/MAX(T$2:T367)</f>
        <v>-9.7600605922611577E-3</v>
      </c>
      <c r="AJ368" s="54">
        <f>(U368-MAX(U$2:U367))/MAX(U$2:U367)</f>
        <v>-1.0354896255859005E-2</v>
      </c>
      <c r="AK368" s="54">
        <f t="shared" si="158"/>
        <v>1.3754948540335064</v>
      </c>
      <c r="AL368" s="71">
        <f t="shared" si="148"/>
        <v>1911.4583333332967</v>
      </c>
      <c r="AM368" s="49">
        <f t="shared" si="149"/>
        <v>1.3754948540335064</v>
      </c>
      <c r="AN368" s="49">
        <f t="shared" si="150"/>
        <v>2.7075131203064666</v>
      </c>
      <c r="AO368" s="49">
        <f t="shared" si="151"/>
        <v>2.1771257840795166</v>
      </c>
      <c r="AP368" s="49">
        <f t="shared" si="152"/>
        <v>2.2636053203542641</v>
      </c>
      <c r="AQ368" s="49">
        <f t="shared" si="153"/>
        <v>2.9255129669616444</v>
      </c>
      <c r="AS368" s="49">
        <f t="shared" si="159"/>
        <v>0.2179998466551778</v>
      </c>
      <c r="AT368" s="49">
        <f t="shared" si="154"/>
        <v>0.66190764660738033</v>
      </c>
      <c r="AU368" s="54">
        <f>(AM368-MAX(AM$3:AM368))/MAX(AM$3:AM368)</f>
        <v>-0.49914379843486756</v>
      </c>
      <c r="AV368" s="54">
        <f>(AN368-MAX(AN$3:AN368))/MAX(AN$3:AN368)</f>
        <v>-0.48683187963575253</v>
      </c>
      <c r="AW368" s="54">
        <f>(AO368-MAX(AO$3:AO368))/MAX(AO$3:AO368)</f>
        <v>-0.44330050357611261</v>
      </c>
      <c r="AX368" s="54">
        <f>(AP368-MAX(AP$3:AP368))/MAX(AP$3:AP368)</f>
        <v>-0.44084672536415531</v>
      </c>
      <c r="AY368" s="54">
        <f>(AQ368-MAX(AQ$3:AQ368))/MAX(AQ$3:AQ368)</f>
        <v>-0.34458508392180509</v>
      </c>
    </row>
    <row r="369" spans="1:51">
      <c r="A369" s="49">
        <f>Data!F495</f>
        <v>1911.5416666666299</v>
      </c>
      <c r="B369" s="53">
        <f t="shared" si="145"/>
        <v>0.41300000000000003</v>
      </c>
      <c r="C369" s="50">
        <f>1/Data!N495</f>
        <v>6.6299321667253289E-2</v>
      </c>
      <c r="D369" s="50">
        <f>Data!H495/100</f>
        <v>3.9949999999999999E-2</v>
      </c>
      <c r="E369">
        <f>Data!K496/Data!K495</f>
        <v>0.92640929556385432</v>
      </c>
      <c r="F369">
        <f>Data!T496/Data!T495</f>
        <v>0.97177072692665578</v>
      </c>
      <c r="G369" s="49">
        <f>Data!E498</f>
        <v>9.229089256</v>
      </c>
      <c r="H369" s="52">
        <v>0</v>
      </c>
      <c r="I369" s="52">
        <v>1</v>
      </c>
      <c r="J369" s="52">
        <v>0.6</v>
      </c>
      <c r="K369" s="54">
        <f t="shared" si="155"/>
        <v>0.66261227030770231</v>
      </c>
      <c r="L369" s="54">
        <f t="shared" si="168"/>
        <v>0.85</v>
      </c>
      <c r="M369" s="53">
        <f t="shared" si="169"/>
        <v>0.85</v>
      </c>
      <c r="N369" s="54" cm="1">
        <f t="array" ref="N369">stock_min(C369,O369)</f>
        <v>0.85</v>
      </c>
      <c r="O369" s="54" cm="1">
        <f t="array" ref="O369">stock_max(C369,D369)</f>
        <v>0.85</v>
      </c>
      <c r="P369" s="49">
        <f t="shared" si="146"/>
        <v>1911.5416666666299</v>
      </c>
      <c r="Q369" s="49">
        <f t="shared" si="160"/>
        <v>0.54680691340878229</v>
      </c>
      <c r="R369" s="49">
        <f t="shared" si="161"/>
        <v>0.97644235662396983</v>
      </c>
      <c r="S369" s="59">
        <f t="shared" si="142"/>
        <v>0.77481934558532939</v>
      </c>
      <c r="T369" s="59">
        <f t="shared" si="143"/>
        <v>0.80368597076845738</v>
      </c>
      <c r="U369" s="59">
        <f t="shared" si="144"/>
        <v>0.79607146709888021</v>
      </c>
      <c r="V369" s="59"/>
      <c r="W369" s="49">
        <f t="shared" si="162"/>
        <v>0.30992773823413178</v>
      </c>
      <c r="X369" s="49">
        <f t="shared" si="163"/>
        <v>0.46489160735119761</v>
      </c>
      <c r="Y369" s="49">
        <f t="shared" si="164"/>
        <v>0.27115378506312016</v>
      </c>
      <c r="Z369" s="49">
        <f t="shared" si="165"/>
        <v>0.53253218570533722</v>
      </c>
      <c r="AA369" s="49">
        <f t="shared" si="166"/>
        <v>0.11941072006483205</v>
      </c>
      <c r="AB369" s="49">
        <f t="shared" si="167"/>
        <v>0.67666074703404822</v>
      </c>
      <c r="AC369" s="80">
        <f t="shared" si="147"/>
        <v>0.85000000000000009</v>
      </c>
      <c r="AD369" s="80">
        <f t="shared" si="156"/>
        <v>0.85</v>
      </c>
      <c r="AE369" s="80">
        <f t="shared" si="157"/>
        <v>0.85</v>
      </c>
      <c r="AF369" s="54">
        <f>(Q369-MAX(Q$2:Q368))/MAX(Q$2:Q368)</f>
        <v>-3.5669822512857177E-2</v>
      </c>
      <c r="AG369" s="54">
        <f>(R369-MAX(R$2:R368))/MAX(R$2:R368)</f>
        <v>-8.3624689740164584E-2</v>
      </c>
      <c r="AH369" s="54">
        <f>(S369-MAX(S$2:S368))/MAX(S$2:S368)</f>
        <v>-6.4477301266278653E-2</v>
      </c>
      <c r="AI369" s="54">
        <f>(T369-MAX(T$2:T368))/MAX(T$2:T368)</f>
        <v>-6.7477496728070505E-2</v>
      </c>
      <c r="AJ369" s="54">
        <f>(U369-MAX(U$2:U368))/MAX(U$2:U368)</f>
        <v>-7.6449818815119502E-2</v>
      </c>
      <c r="AK369" s="54">
        <f t="shared" si="158"/>
        <v>1.4162421421496423</v>
      </c>
      <c r="AL369" s="71">
        <f t="shared" si="148"/>
        <v>1911.5416666666299</v>
      </c>
      <c r="AM369" s="49">
        <f t="shared" si="149"/>
        <v>1.4162421421496423</v>
      </c>
      <c r="AN369" s="49">
        <f t="shared" si="150"/>
        <v>2.8497328002315165</v>
      </c>
      <c r="AO369" s="49">
        <f t="shared" si="151"/>
        <v>2.2709646473929768</v>
      </c>
      <c r="AP369" s="49">
        <f t="shared" si="152"/>
        <v>2.3644570814770303</v>
      </c>
      <c r="AQ369" s="49">
        <f t="shared" si="153"/>
        <v>3.0687175085485987</v>
      </c>
      <c r="AS369" s="49">
        <f t="shared" si="159"/>
        <v>0.21898470831708217</v>
      </c>
      <c r="AT369" s="49">
        <f t="shared" si="154"/>
        <v>0.70426042707156844</v>
      </c>
      <c r="AU369" s="54">
        <f>(AM369-MAX(AM$3:AM369))/MAX(AM$3:AM369)</f>
        <v>-0.4843065695713194</v>
      </c>
      <c r="AV369" s="54">
        <f>(AN369-MAX(AN$3:AN369))/MAX(AN$3:AN369)</f>
        <v>-0.45987629250357209</v>
      </c>
      <c r="AW369" s="54">
        <f>(AO369-MAX(AO$3:AO369))/MAX(AO$3:AO369)</f>
        <v>-0.41930554272745396</v>
      </c>
      <c r="AX369" s="54">
        <f>(AP369-MAX(AP$3:AP369))/MAX(AP$3:AP369)</f>
        <v>-0.41593443523233975</v>
      </c>
      <c r="AY369" s="54">
        <f>(AQ369-MAX(AQ$3:AQ369))/MAX(AQ$3:AQ369)</f>
        <v>-0.31250237102113088</v>
      </c>
    </row>
    <row r="370" spans="1:51">
      <c r="A370" s="49">
        <f>Data!F496</f>
        <v>1911.6249999999632</v>
      </c>
      <c r="B370" s="53">
        <f t="shared" si="145"/>
        <v>0.34799999999999998</v>
      </c>
      <c r="C370" s="50">
        <f>1/Data!N496</f>
        <v>7.194352951450847E-2</v>
      </c>
      <c r="D370" s="50">
        <f>Data!H496/100</f>
        <v>3.9975000000000004E-2</v>
      </c>
      <c r="E370">
        <f>Data!K497/Data!K496</f>
        <v>0.93996062841416494</v>
      </c>
      <c r="F370">
        <f>Data!T497/Data!T496</f>
        <v>0.99279198714542438</v>
      </c>
      <c r="G370" s="49">
        <f>Data!E499</f>
        <v>9.1340049590000003</v>
      </c>
      <c r="H370" s="52">
        <v>0</v>
      </c>
      <c r="I370" s="52">
        <v>1</v>
      </c>
      <c r="J370" s="52">
        <v>0.6</v>
      </c>
      <c r="K370" s="54">
        <f t="shared" si="155"/>
        <v>0.66261227030770231</v>
      </c>
      <c r="L370" s="54">
        <f t="shared" si="168"/>
        <v>0.85</v>
      </c>
      <c r="M370" s="53">
        <f t="shared" si="169"/>
        <v>0.85</v>
      </c>
      <c r="N370" s="54" cm="1">
        <f t="array" ref="N370">stock_min(C370,O370)</f>
        <v>0.85</v>
      </c>
      <c r="O370" s="54" cm="1">
        <f t="array" ref="O370">stock_max(C370,D370)</f>
        <v>0.85</v>
      </c>
      <c r="P370" s="49">
        <f t="shared" si="146"/>
        <v>1911.6249999999632</v>
      </c>
      <c r="Q370" s="49">
        <f t="shared" si="160"/>
        <v>0.54286552214796102</v>
      </c>
      <c r="R370" s="49">
        <f t="shared" si="161"/>
        <v>0.91781737114247486</v>
      </c>
      <c r="S370" s="59">
        <f t="shared" si="142"/>
        <v>0.74467358250325355</v>
      </c>
      <c r="T370" s="59">
        <f t="shared" si="143"/>
        <v>0.76975859302117589</v>
      </c>
      <c r="U370" s="59">
        <f t="shared" si="144"/>
        <v>0.75458446706495286</v>
      </c>
      <c r="V370" s="59"/>
      <c r="W370" s="49">
        <f t="shared" si="162"/>
        <v>0.29786943300130142</v>
      </c>
      <c r="X370" s="49">
        <f t="shared" si="163"/>
        <v>0.44680414950195213</v>
      </c>
      <c r="Y370" s="49">
        <f t="shared" si="164"/>
        <v>0.25970710411055187</v>
      </c>
      <c r="Z370" s="49">
        <f t="shared" si="165"/>
        <v>0.51005148891062402</v>
      </c>
      <c r="AA370" s="49">
        <f t="shared" si="166"/>
        <v>0.11318767005974295</v>
      </c>
      <c r="AB370" s="49">
        <f t="shared" si="167"/>
        <v>0.64139679700520991</v>
      </c>
      <c r="AC370" s="80">
        <f t="shared" si="147"/>
        <v>0.85</v>
      </c>
      <c r="AD370" s="80">
        <f t="shared" si="156"/>
        <v>0.85</v>
      </c>
      <c r="AE370" s="80">
        <f t="shared" si="157"/>
        <v>0.85</v>
      </c>
      <c r="AF370" s="54">
        <f>(Q370-MAX(Q$2:Q369))/MAX(Q$2:Q369)</f>
        <v>-4.26207268282396E-2</v>
      </c>
      <c r="AG370" s="54">
        <f>(R370-MAX(R$2:R369))/MAX(R$2:R369)</f>
        <v>-0.13864328750493971</v>
      </c>
      <c r="AH370" s="54">
        <f>(S370-MAX(S$2:S369))/MAX(S$2:S369)</f>
        <v>-0.10087552208332089</v>
      </c>
      <c r="AI370" s="54">
        <f>(T370-MAX(T$2:T369))/MAX(T$2:T369)</f>
        <v>-0.10684367254434868</v>
      </c>
      <c r="AJ370" s="54">
        <f>(U370-MAX(U$2:U369))/MAX(U$2:U369)</f>
        <v>-0.12458032968216909</v>
      </c>
      <c r="AK370" s="54">
        <f t="shared" si="158"/>
        <v>1.4368747340410342</v>
      </c>
      <c r="AL370" s="71">
        <f t="shared" si="148"/>
        <v>1911.6249999999632</v>
      </c>
      <c r="AM370" s="49">
        <f t="shared" si="149"/>
        <v>1.4368747340410342</v>
      </c>
      <c r="AN370" s="49">
        <f t="shared" si="150"/>
        <v>2.6132030045864476</v>
      </c>
      <c r="AO370" s="49">
        <f t="shared" si="151"/>
        <v>2.1740267430976945</v>
      </c>
      <c r="AP370" s="49">
        <f t="shared" si="152"/>
        <v>2.2488851088333623</v>
      </c>
      <c r="AQ370" s="49">
        <f t="shared" si="153"/>
        <v>2.8610514234840774</v>
      </c>
      <c r="AS370" s="49">
        <f t="shared" si="159"/>
        <v>0.24784841889762976</v>
      </c>
      <c r="AT370" s="49">
        <f t="shared" si="154"/>
        <v>0.61216631465071503</v>
      </c>
      <c r="AU370" s="54">
        <f>(AM370-MAX(AM$3:AM370))/MAX(AM$3:AM370)</f>
        <v>-0.47679366498075498</v>
      </c>
      <c r="AV370" s="54">
        <f>(AN370-MAX(AN$3:AN370))/MAX(AN$3:AN370)</f>
        <v>-0.50470693422086155</v>
      </c>
      <c r="AW370" s="54">
        <f>(AO370-MAX(AO$3:AO370))/MAX(AO$3:AO370)</f>
        <v>-0.44409294035978097</v>
      </c>
      <c r="AX370" s="54">
        <f>(AP370-MAX(AP$3:AP370))/MAX(AP$3:AP370)</f>
        <v>-0.44448289568114163</v>
      </c>
      <c r="AY370" s="54">
        <f>(AQ370-MAX(AQ$3:AQ370))/MAX(AQ$3:AQ370)</f>
        <v>-0.35902667334073668</v>
      </c>
    </row>
    <row r="371" spans="1:51">
      <c r="A371" s="49">
        <f>Data!F497</f>
        <v>1911.7083333332964</v>
      </c>
      <c r="B371" s="53">
        <f t="shared" si="145"/>
        <v>0.29900000000000004</v>
      </c>
      <c r="C371" s="50">
        <f>1/Data!N497</f>
        <v>7.6935185436760034E-2</v>
      </c>
      <c r="D371" s="50">
        <f>Data!H497/100</f>
        <v>0.04</v>
      </c>
      <c r="E371">
        <f>Data!K498/Data!K497</f>
        <v>1.0102845059592465</v>
      </c>
      <c r="F371">
        <f>Data!T498/Data!T497</f>
        <v>1.0031289833629267</v>
      </c>
      <c r="G371" s="49">
        <f>Data!E500</f>
        <v>9.0388396689999997</v>
      </c>
      <c r="H371" s="52">
        <v>0</v>
      </c>
      <c r="I371" s="52">
        <v>1</v>
      </c>
      <c r="J371" s="52">
        <v>0.6</v>
      </c>
      <c r="K371" s="54">
        <f t="shared" si="155"/>
        <v>0.66261227030770231</v>
      </c>
      <c r="L371" s="54">
        <f t="shared" si="168"/>
        <v>0.85</v>
      </c>
      <c r="M371" s="53">
        <f t="shared" si="169"/>
        <v>0.85</v>
      </c>
      <c r="N371" s="54" cm="1">
        <f t="array" ref="N371">stock_min(C371,O371)</f>
        <v>0.85</v>
      </c>
      <c r="O371" s="54" cm="1">
        <f t="array" ref="O371">stock_max(C371,D371)</f>
        <v>0.85</v>
      </c>
      <c r="P371" s="49">
        <f t="shared" si="146"/>
        <v>1911.7083333332964</v>
      </c>
      <c r="Q371" s="49">
        <f t="shared" si="160"/>
        <v>0.54456413933506853</v>
      </c>
      <c r="R371" s="49">
        <f t="shared" si="161"/>
        <v>0.92725666936548956</v>
      </c>
      <c r="S371" s="59">
        <f t="shared" si="142"/>
        <v>0.75020077094160786</v>
      </c>
      <c r="T371" s="59">
        <f t="shared" si="143"/>
        <v>0.7758168398063956</v>
      </c>
      <c r="U371" s="59">
        <f t="shared" si="144"/>
        <v>0.76153507858249991</v>
      </c>
      <c r="V371" s="59"/>
      <c r="W371" s="49">
        <f t="shared" si="162"/>
        <v>0.30008030837664318</v>
      </c>
      <c r="X371" s="49">
        <f t="shared" si="163"/>
        <v>0.45012046256496469</v>
      </c>
      <c r="Y371" s="49">
        <f t="shared" si="164"/>
        <v>0.2617510822393328</v>
      </c>
      <c r="Z371" s="49">
        <f t="shared" si="165"/>
        <v>0.51406575756706274</v>
      </c>
      <c r="AA371" s="49">
        <f t="shared" si="166"/>
        <v>0.114230261787375</v>
      </c>
      <c r="AB371" s="49">
        <f t="shared" si="167"/>
        <v>0.64730481679512486</v>
      </c>
      <c r="AC371" s="80">
        <f t="shared" si="147"/>
        <v>0.84999999999999987</v>
      </c>
      <c r="AD371" s="80">
        <f t="shared" si="156"/>
        <v>0.85</v>
      </c>
      <c r="AE371" s="80">
        <f t="shared" si="157"/>
        <v>0.85</v>
      </c>
      <c r="AF371" s="54">
        <f>(Q371-MAX(Q$2:Q370))/MAX(Q$2:Q370)</f>
        <v>-3.9625103010474269E-2</v>
      </c>
      <c r="AG371" s="54">
        <f>(R371-MAX(R$2:R370))/MAX(R$2:R370)</f>
        <v>-0.12978465926224733</v>
      </c>
      <c r="AH371" s="54">
        <f>(S371-MAX(S$2:S370))/MAX(S$2:S370)</f>
        <v>-9.4201953239537284E-2</v>
      </c>
      <c r="AI371" s="54">
        <f>(T371-MAX(T$2:T370))/MAX(T$2:T370)</f>
        <v>-9.9814246048088709E-2</v>
      </c>
      <c r="AJ371" s="54">
        <f>(U371-MAX(U$2:U370))/MAX(U$2:U370)</f>
        <v>-0.11651668365077707</v>
      </c>
      <c r="AK371" s="54">
        <f t="shared" si="158"/>
        <v>1.4428882663402018</v>
      </c>
      <c r="AL371" s="71">
        <f t="shared" si="148"/>
        <v>1911.7083333332964</v>
      </c>
      <c r="AM371" s="49">
        <f t="shared" si="149"/>
        <v>1.4428882663402018</v>
      </c>
      <c r="AN371" s="49">
        <f t="shared" si="150"/>
        <v>2.2717100282883269</v>
      </c>
      <c r="AO371" s="49">
        <f t="shared" si="151"/>
        <v>2.0067054885963174</v>
      </c>
      <c r="AP371" s="49">
        <f t="shared" si="152"/>
        <v>2.0568480657022241</v>
      </c>
      <c r="AQ371" s="49">
        <f t="shared" si="153"/>
        <v>2.5446991924012359</v>
      </c>
      <c r="AS371" s="49">
        <f t="shared" si="159"/>
        <v>0.27298916411290897</v>
      </c>
      <c r="AT371" s="49">
        <f t="shared" si="154"/>
        <v>0.48785112669901176</v>
      </c>
      <c r="AU371" s="54">
        <f>(AM371-MAX(AM$3:AM371))/MAX(AM$3:AM371)</f>
        <v>-0.47460396944207794</v>
      </c>
      <c r="AV371" s="54">
        <f>(AN371-MAX(AN$3:AN371))/MAX(AN$3:AN371)</f>
        <v>-0.56943175769453802</v>
      </c>
      <c r="AW371" s="54">
        <f>(AO371-MAX(AO$3:AO371))/MAX(AO$3:AO371)</f>
        <v>-0.48687763328064143</v>
      </c>
      <c r="AX371" s="54">
        <f>(AP371-MAX(AP$3:AP371))/MAX(AP$3:AP371)</f>
        <v>-0.49191967299944012</v>
      </c>
      <c r="AY371" s="54">
        <f>(AQ371-MAX(AQ$3:AQ371))/MAX(AQ$3:AQ371)</f>
        <v>-0.42990038790904017</v>
      </c>
    </row>
    <row r="372" spans="1:51">
      <c r="A372" s="49">
        <f>Data!F498</f>
        <v>1911.7916666666297</v>
      </c>
      <c r="B372" s="53">
        <f t="shared" si="145"/>
        <v>0.30500000000000005</v>
      </c>
      <c r="C372" s="50">
        <f>1/Data!N498</f>
        <v>7.6531747429652519E-2</v>
      </c>
      <c r="D372" s="50">
        <f>Data!H498/100</f>
        <v>4.0024999999999998E-2</v>
      </c>
      <c r="E372">
        <f>Data!K499/Data!K498</f>
        <v>1.0555037154738967</v>
      </c>
      <c r="F372">
        <f>Data!T499/Data!T498</f>
        <v>1.0135736088561285</v>
      </c>
      <c r="G372" s="49">
        <f>Data!E501</f>
        <v>9.1340049590000003</v>
      </c>
      <c r="H372" s="52">
        <v>0</v>
      </c>
      <c r="I372" s="52">
        <v>1</v>
      </c>
      <c r="J372" s="52">
        <v>0.6</v>
      </c>
      <c r="K372" s="54">
        <f t="shared" si="155"/>
        <v>0.66261227030770231</v>
      </c>
      <c r="L372" s="54">
        <f t="shared" si="168"/>
        <v>0.85</v>
      </c>
      <c r="M372" s="53">
        <f t="shared" si="169"/>
        <v>0.85</v>
      </c>
      <c r="N372" s="54" cm="1">
        <f t="array" ref="N372">stock_min(C372,O372)</f>
        <v>0.85</v>
      </c>
      <c r="O372" s="54" cm="1">
        <f t="array" ref="O372">stock_max(C372,D372)</f>
        <v>0.85</v>
      </c>
      <c r="P372" s="49">
        <f t="shared" si="146"/>
        <v>1911.7916666666297</v>
      </c>
      <c r="Q372" s="49">
        <f t="shared" si="160"/>
        <v>0.55195583995947695</v>
      </c>
      <c r="R372" s="49">
        <f t="shared" si="161"/>
        <v>0.9787228597132247</v>
      </c>
      <c r="S372" s="59">
        <f t="shared" si="142"/>
        <v>0.77925730175612329</v>
      </c>
      <c r="T372" s="59">
        <f t="shared" si="143"/>
        <v>0.80790230615725589</v>
      </c>
      <c r="U372" s="59">
        <f t="shared" si="144"/>
        <v>0.79901341785181423</v>
      </c>
      <c r="V372" s="59"/>
      <c r="W372" s="49">
        <f t="shared" si="162"/>
        <v>0.31170292070244932</v>
      </c>
      <c r="X372" s="49">
        <f t="shared" si="163"/>
        <v>0.46755438105367397</v>
      </c>
      <c r="Y372" s="49">
        <f t="shared" si="164"/>
        <v>0.27257632488756817</v>
      </c>
      <c r="Z372" s="49">
        <f t="shared" si="165"/>
        <v>0.53532598126968767</v>
      </c>
      <c r="AA372" s="49">
        <f t="shared" si="166"/>
        <v>0.11985201267777215</v>
      </c>
      <c r="AB372" s="49">
        <f t="shared" si="167"/>
        <v>0.67916140517404211</v>
      </c>
      <c r="AC372" s="80">
        <f t="shared" si="147"/>
        <v>0.85</v>
      </c>
      <c r="AD372" s="80">
        <f t="shared" si="156"/>
        <v>0.85</v>
      </c>
      <c r="AE372" s="80">
        <f t="shared" si="157"/>
        <v>0.85</v>
      </c>
      <c r="AF372" s="54">
        <f>(Q372-MAX(Q$2:Q371))/MAX(Q$2:Q371)</f>
        <v>-2.658934980349386E-2</v>
      </c>
      <c r="AG372" s="54">
        <f>(R372-MAX(R$2:R371))/MAX(R$2:R371)</f>
        <v>-8.1484474588919123E-2</v>
      </c>
      <c r="AH372" s="54">
        <f>(S372-MAX(S$2:S371))/MAX(S$2:S371)</f>
        <v>-5.9118879645266291E-2</v>
      </c>
      <c r="AI372" s="54">
        <f>(T372-MAX(T$2:T371))/MAX(T$2:T371)</f>
        <v>-6.2585253022936604E-2</v>
      </c>
      <c r="AJ372" s="54">
        <f>(U372-MAX(U$2:U371))/MAX(U$2:U371)</f>
        <v>-7.303675948162662E-2</v>
      </c>
      <c r="AK372" s="54">
        <f t="shared" si="158"/>
        <v>1.4438548350108262</v>
      </c>
      <c r="AL372" s="71">
        <f t="shared" si="148"/>
        <v>1911.7916666666297</v>
      </c>
      <c r="AM372" s="49">
        <f t="shared" si="149"/>
        <v>1.4438548350108262</v>
      </c>
      <c r="AN372" s="49">
        <f t="shared" si="150"/>
        <v>2.2261104032220014</v>
      </c>
      <c r="AO372" s="49">
        <f t="shared" si="151"/>
        <v>1.9826717931145155</v>
      </c>
      <c r="AP372" s="49">
        <f t="shared" si="152"/>
        <v>2.0295717898802574</v>
      </c>
      <c r="AQ372" s="49">
        <f t="shared" si="153"/>
        <v>2.5012685450682186</v>
      </c>
      <c r="AS372" s="49">
        <f t="shared" si="159"/>
        <v>0.27515814184621723</v>
      </c>
      <c r="AT372" s="49">
        <f t="shared" si="154"/>
        <v>0.47169675518796117</v>
      </c>
      <c r="AU372" s="54">
        <f>(AM372-MAX(AM$3:AM372))/MAX(AM$3:AM372)</f>
        <v>-0.47425201471720119</v>
      </c>
      <c r="AV372" s="54">
        <f>(AN372-MAX(AN$3:AN372))/MAX(AN$3:AN372)</f>
        <v>-0.57807447625021102</v>
      </c>
      <c r="AW372" s="54">
        <f>(AO372-MAX(AO$3:AO372))/MAX(AO$3:AO372)</f>
        <v>-0.49302314231358924</v>
      </c>
      <c r="AX372" s="54">
        <f>(AP372-MAX(AP$3:AP372))/MAX(AP$3:AP372)</f>
        <v>-0.49865742838841232</v>
      </c>
      <c r="AY372" s="54">
        <f>(AQ372-MAX(AQ$3:AQ372))/MAX(AQ$3:AQ372)</f>
        <v>-0.43963033763014986</v>
      </c>
    </row>
    <row r="373" spans="1:51">
      <c r="A373" s="49">
        <f>Data!F499</f>
        <v>1911.8749999999629</v>
      </c>
      <c r="B373" s="53">
        <f t="shared" si="145"/>
        <v>0.33599999999999997</v>
      </c>
      <c r="C373" s="50">
        <f>1/Data!N499</f>
        <v>7.2843835650854311E-2</v>
      </c>
      <c r="D373" s="50">
        <f>Data!H499/100</f>
        <v>4.0050000000000002E-2</v>
      </c>
      <c r="E373">
        <f>Data!K500/Data!K499</f>
        <v>1.0193487908305032</v>
      </c>
      <c r="F373">
        <f>Data!T500/Data!T499</f>
        <v>1.0136946706739745</v>
      </c>
      <c r="G373" s="49">
        <f>Data!E502</f>
        <v>9.229089256</v>
      </c>
      <c r="H373" s="52">
        <v>0</v>
      </c>
      <c r="I373" s="52">
        <v>1</v>
      </c>
      <c r="J373" s="52">
        <v>0.6</v>
      </c>
      <c r="K373" s="54">
        <f t="shared" si="155"/>
        <v>0.66261227030770231</v>
      </c>
      <c r="L373" s="54">
        <f t="shared" si="168"/>
        <v>0.85</v>
      </c>
      <c r="M373" s="53">
        <f t="shared" si="169"/>
        <v>0.85</v>
      </c>
      <c r="N373" s="54" cm="1">
        <f t="array" ref="N373">stock_min(C373,O373)</f>
        <v>0.85</v>
      </c>
      <c r="O373" s="54" cm="1">
        <f t="array" ref="O373">stock_max(C373,D373)</f>
        <v>0.85</v>
      </c>
      <c r="P373" s="49">
        <f t="shared" si="146"/>
        <v>1911.8749999999629</v>
      </c>
      <c r="Q373" s="49">
        <f t="shared" si="160"/>
        <v>0.55951469341429894</v>
      </c>
      <c r="R373" s="49">
        <f t="shared" si="161"/>
        <v>0.99765996360684783</v>
      </c>
      <c r="S373" s="59">
        <f t="shared" si="142"/>
        <v>0.7925725825241523</v>
      </c>
      <c r="T373" s="59">
        <f t="shared" si="143"/>
        <v>0.82199305959783442</v>
      </c>
      <c r="U373" s="59">
        <f t="shared" si="144"/>
        <v>0.81379570366391263</v>
      </c>
      <c r="V373" s="59"/>
      <c r="W373" s="49">
        <f t="shared" si="162"/>
        <v>0.31702903300966095</v>
      </c>
      <c r="X373" s="49">
        <f t="shared" si="163"/>
        <v>0.47554354951449135</v>
      </c>
      <c r="Y373" s="49">
        <f t="shared" si="164"/>
        <v>0.27733037220053891</v>
      </c>
      <c r="Z373" s="49">
        <f t="shared" si="165"/>
        <v>0.54466268739729551</v>
      </c>
      <c r="AA373" s="49">
        <f t="shared" si="166"/>
        <v>0.12206935554958691</v>
      </c>
      <c r="AB373" s="49">
        <f t="shared" si="167"/>
        <v>0.69172634811432576</v>
      </c>
      <c r="AC373" s="80">
        <f t="shared" si="147"/>
        <v>0.85000000000000009</v>
      </c>
      <c r="AD373" s="80">
        <f t="shared" si="156"/>
        <v>0.85</v>
      </c>
      <c r="AE373" s="80">
        <f t="shared" si="157"/>
        <v>0.85</v>
      </c>
      <c r="AF373" s="54">
        <f>(Q373-MAX(Q$2:Q372))/MAX(Q$2:Q372)</f>
        <v>-1.3258811518513354E-2</v>
      </c>
      <c r="AG373" s="54">
        <f>(R373-MAX(R$2:R372))/MAX(R$2:R372)</f>
        <v>-6.3712309813170359E-2</v>
      </c>
      <c r="AH373" s="54">
        <f>(S373-MAX(S$2:S372))/MAX(S$2:S372)</f>
        <v>-4.3041909614150976E-2</v>
      </c>
      <c r="AI373" s="54">
        <f>(T373-MAX(T$2:T372))/MAX(T$2:T372)</f>
        <v>-4.6235652371289203E-2</v>
      </c>
      <c r="AJ373" s="54">
        <f>(U373-MAX(U$2:U372))/MAX(U$2:U372)</f>
        <v>-5.5887315864657464E-2</v>
      </c>
      <c r="AK373" s="54">
        <f t="shared" si="158"/>
        <v>1.4350586247128758</v>
      </c>
      <c r="AL373" s="71">
        <f t="shared" si="148"/>
        <v>1911.8749999999629</v>
      </c>
      <c r="AM373" s="49">
        <f t="shared" si="149"/>
        <v>1.4350586247128758</v>
      </c>
      <c r="AN373" s="49">
        <f t="shared" si="150"/>
        <v>1.8006002851498402</v>
      </c>
      <c r="AO373" s="49">
        <f t="shared" si="151"/>
        <v>1.7499639583423965</v>
      </c>
      <c r="AP373" s="49">
        <f t="shared" si="152"/>
        <v>1.7678779512239653</v>
      </c>
      <c r="AQ373" s="49">
        <f t="shared" si="153"/>
        <v>2.0922657382538516</v>
      </c>
      <c r="AS373" s="49">
        <f t="shared" si="159"/>
        <v>0.29166545310401149</v>
      </c>
      <c r="AT373" s="49">
        <f t="shared" si="154"/>
        <v>0.32438778702988635</v>
      </c>
      <c r="AU373" s="54">
        <f>(AM373-MAX(AM$3:AM373))/MAX(AM$3:AM373)</f>
        <v>-0.47745496125319181</v>
      </c>
      <c r="AV373" s="54">
        <f>(AN373-MAX(AN$3:AN373))/MAX(AN$3:AN373)</f>
        <v>-0.65872347693255817</v>
      </c>
      <c r="AW373" s="54">
        <f>(AO373-MAX(AO$3:AO373))/MAX(AO$3:AO373)</f>
        <v>-0.55252743709474927</v>
      </c>
      <c r="AX373" s="54">
        <f>(AP373-MAX(AP$3:AP373))/MAX(AP$3:AP373)</f>
        <v>-0.56330075004918201</v>
      </c>
      <c r="AY373" s="54">
        <f>(AQ373-MAX(AQ$3:AQ373))/MAX(AQ$3:AQ373)</f>
        <v>-0.53126094851149241</v>
      </c>
    </row>
    <row r="374" spans="1:51">
      <c r="A374" s="49">
        <f>Data!F500</f>
        <v>1911.9583333332962</v>
      </c>
      <c r="B374" s="53">
        <f t="shared" si="145"/>
        <v>0.35399999999999998</v>
      </c>
      <c r="C374" s="50">
        <f>1/Data!N500</f>
        <v>7.1791330871889922E-2</v>
      </c>
      <c r="D374" s="50">
        <f>Data!H500/100</f>
        <v>4.0075E-2</v>
      </c>
      <c r="E374">
        <f>Data!K501/Data!K500</f>
        <v>0.9949292199967269</v>
      </c>
      <c r="F374">
        <f>Data!T501/Data!T500</f>
        <v>0.99268384750161598</v>
      </c>
      <c r="G374" s="49">
        <f>Data!E503</f>
        <v>9.4194198349999994</v>
      </c>
      <c r="H374" s="52">
        <v>0</v>
      </c>
      <c r="I374" s="52">
        <v>1</v>
      </c>
      <c r="J374" s="52">
        <v>0.6</v>
      </c>
      <c r="K374" s="54">
        <f t="shared" si="155"/>
        <v>0.66261227030770231</v>
      </c>
      <c r="L374" s="54">
        <f t="shared" si="168"/>
        <v>0.85</v>
      </c>
      <c r="M374" s="53">
        <f t="shared" si="169"/>
        <v>0.85</v>
      </c>
      <c r="N374" s="54" cm="1">
        <f t="array" ref="N374">stock_min(C374,O374)</f>
        <v>0.85</v>
      </c>
      <c r="O374" s="54" cm="1">
        <f t="array" ref="O374">stock_max(C374,D374)</f>
        <v>0.85</v>
      </c>
      <c r="P374" s="49">
        <f t="shared" si="146"/>
        <v>1911.9583333332962</v>
      </c>
      <c r="Q374" s="49">
        <f t="shared" si="160"/>
        <v>0.5554211985921933</v>
      </c>
      <c r="R374" s="49">
        <f t="shared" si="161"/>
        <v>0.99260104941332405</v>
      </c>
      <c r="S374" s="59">
        <f t="shared" si="142"/>
        <v>0.78784177305067482</v>
      </c>
      <c r="T374" s="59">
        <f t="shared" si="143"/>
        <v>0.81720220363859863</v>
      </c>
      <c r="U374" s="59">
        <f t="shared" si="144"/>
        <v>0.8093950335095772</v>
      </c>
      <c r="V374" s="59"/>
      <c r="W374" s="49">
        <f t="shared" si="162"/>
        <v>0.31513670922026993</v>
      </c>
      <c r="X374" s="49">
        <f t="shared" si="163"/>
        <v>0.47270506383040489</v>
      </c>
      <c r="Y374" s="49">
        <f t="shared" si="164"/>
        <v>0.27571399618516951</v>
      </c>
      <c r="Z374" s="49">
        <f t="shared" si="165"/>
        <v>0.54148820745342907</v>
      </c>
      <c r="AA374" s="49">
        <f t="shared" si="166"/>
        <v>0.1214092550264366</v>
      </c>
      <c r="AB374" s="49">
        <f t="shared" si="167"/>
        <v>0.68798577848314058</v>
      </c>
      <c r="AC374" s="80">
        <f t="shared" si="147"/>
        <v>0.85</v>
      </c>
      <c r="AD374" s="80">
        <f t="shared" si="156"/>
        <v>0.85</v>
      </c>
      <c r="AE374" s="80">
        <f t="shared" si="157"/>
        <v>0.85</v>
      </c>
      <c r="AF374" s="54">
        <f>(Q374-MAX(Q$2:Q373))/MAX(Q$2:Q373)</f>
        <v>-2.0477960529880677E-2</v>
      </c>
      <c r="AG374" s="54">
        <f>(R374-MAX(R$2:R373))/MAX(R$2:R373)</f>
        <v>-6.8460018709880499E-2</v>
      </c>
      <c r="AH374" s="54">
        <f>(S374-MAX(S$2:S373))/MAX(S$2:S373)</f>
        <v>-4.8753924512900434E-2</v>
      </c>
      <c r="AI374" s="54">
        <f>(T374-MAX(T$2:T373))/MAX(T$2:T373)</f>
        <v>-5.1794516348534006E-2</v>
      </c>
      <c r="AJ374" s="54">
        <f>(U374-MAX(U$2:U373))/MAX(U$2:U373)</f>
        <v>-6.0992686282193814E-2</v>
      </c>
      <c r="AK374" s="54">
        <f t="shared" si="158"/>
        <v>1.4769843891551173</v>
      </c>
      <c r="AL374" s="71">
        <f t="shared" si="148"/>
        <v>1911.9583333332962</v>
      </c>
      <c r="AM374" s="49">
        <f t="shared" si="149"/>
        <v>1.4769843891551173</v>
      </c>
      <c r="AN374" s="49">
        <f t="shared" si="150"/>
        <v>1.8315677353798119</v>
      </c>
      <c r="AO374" s="49">
        <f t="shared" si="151"/>
        <v>1.7884608453408612</v>
      </c>
      <c r="AP374" s="49">
        <f t="shared" si="152"/>
        <v>1.8054395449572047</v>
      </c>
      <c r="AQ374" s="49">
        <f t="shared" si="153"/>
        <v>2.1320135336892534</v>
      </c>
      <c r="AS374" s="49">
        <f t="shared" si="159"/>
        <v>0.30044579830944151</v>
      </c>
      <c r="AT374" s="49">
        <f t="shared" si="154"/>
        <v>0.32657398873204868</v>
      </c>
      <c r="AU374" s="54">
        <f>(AM374-MAX(AM$3:AM374))/MAX(AM$3:AM374)</f>
        <v>-0.46218861615224238</v>
      </c>
      <c r="AV374" s="54">
        <f>(AN374-MAX(AN$3:AN374))/MAX(AN$3:AN374)</f>
        <v>-0.65285406558684722</v>
      </c>
      <c r="AW374" s="54">
        <f>(AO374-MAX(AO$3:AO374))/MAX(AO$3:AO374)</f>
        <v>-0.54268363396557295</v>
      </c>
      <c r="AX374" s="54">
        <f>(AP374-MAX(AP$3:AP374))/MAX(AP$3:AP374)</f>
        <v>-0.55402232684190889</v>
      </c>
      <c r="AY374" s="54">
        <f>(AQ374-MAX(AQ$3:AQ374))/MAX(AQ$3:AQ374)</f>
        <v>-0.52235608351728835</v>
      </c>
    </row>
    <row r="375" spans="1:51">
      <c r="A375" s="49">
        <f>Data!F501</f>
        <v>1912.0416666666295</v>
      </c>
      <c r="B375" s="53">
        <f t="shared" si="145"/>
        <v>0.34199999999999997</v>
      </c>
      <c r="C375" s="50">
        <f>1/Data!N501</f>
        <v>7.249028153177467E-2</v>
      </c>
      <c r="D375" s="50">
        <f>Data!H501/100</f>
        <v>4.0099999999999997E-2</v>
      </c>
      <c r="E375">
        <f>Data!K502/Data!K501</f>
        <v>0.98528148907193369</v>
      </c>
      <c r="F375">
        <f>Data!T502/Data!T501</f>
        <v>0.99004440380201431</v>
      </c>
      <c r="G375" s="49">
        <f>Data!E504</f>
        <v>9.7048347110000002</v>
      </c>
      <c r="H375" s="52">
        <v>0</v>
      </c>
      <c r="I375" s="52">
        <v>1</v>
      </c>
      <c r="J375" s="52">
        <v>0.6</v>
      </c>
      <c r="K375" s="54">
        <f t="shared" si="155"/>
        <v>0.66261227030770231</v>
      </c>
      <c r="L375" s="54">
        <f t="shared" si="168"/>
        <v>0.85</v>
      </c>
      <c r="M375" s="53">
        <f t="shared" si="169"/>
        <v>0.85</v>
      </c>
      <c r="N375" s="54" cm="1">
        <f t="array" ref="N375">stock_min(C375,O375)</f>
        <v>0.85</v>
      </c>
      <c r="O375" s="54" cm="1">
        <f t="array" ref="O375">stock_max(C375,D375)</f>
        <v>0.85</v>
      </c>
      <c r="P375" s="49">
        <f t="shared" si="146"/>
        <v>1912.0416666666295</v>
      </c>
      <c r="Q375" s="49">
        <f t="shared" si="160"/>
        <v>0.54989164941920821</v>
      </c>
      <c r="R375" s="49">
        <f t="shared" si="161"/>
        <v>0.97799144002032401</v>
      </c>
      <c r="S375" s="59">
        <f t="shared" si="142"/>
        <v>0.77774688457877572</v>
      </c>
      <c r="T375" s="59">
        <f t="shared" si="143"/>
        <v>0.80648740632762372</v>
      </c>
      <c r="U375" s="59">
        <f t="shared" si="144"/>
        <v>0.7980602057928774</v>
      </c>
      <c r="V375" s="59"/>
      <c r="W375" s="49">
        <f t="shared" si="162"/>
        <v>0.31109875383151031</v>
      </c>
      <c r="X375" s="49">
        <f t="shared" si="163"/>
        <v>0.46664813074726541</v>
      </c>
      <c r="Y375" s="49">
        <f t="shared" si="164"/>
        <v>0.27209895504630655</v>
      </c>
      <c r="Z375" s="49">
        <f t="shared" si="165"/>
        <v>0.53438845128131718</v>
      </c>
      <c r="AA375" s="49">
        <f t="shared" si="166"/>
        <v>0.11970903086893163</v>
      </c>
      <c r="AB375" s="49">
        <f t="shared" si="167"/>
        <v>0.67835117492394581</v>
      </c>
      <c r="AC375" s="80">
        <f t="shared" si="147"/>
        <v>0.85</v>
      </c>
      <c r="AD375" s="80">
        <f t="shared" si="156"/>
        <v>0.85</v>
      </c>
      <c r="AE375" s="80">
        <f t="shared" si="157"/>
        <v>0.85</v>
      </c>
      <c r="AF375" s="54">
        <f>(Q375-MAX(Q$2:Q374))/MAX(Q$2:Q374)</f>
        <v>-3.0229686421872584E-2</v>
      </c>
      <c r="AG375" s="54">
        <f>(R375-MAX(R$2:R374))/MAX(R$2:R374)</f>
        <v>-8.2170900104429748E-2</v>
      </c>
      <c r="AH375" s="54">
        <f>(S375-MAX(S$2:S374))/MAX(S$2:S374)</f>
        <v>-6.0942568692289902E-2</v>
      </c>
      <c r="AI375" s="54">
        <f>(T375-MAX(T$2:T374))/MAX(T$2:T374)</f>
        <v>-6.4226971279814998E-2</v>
      </c>
      <c r="AJ375" s="54">
        <f>(U375-MAX(U$2:U374))/MAX(U$2:U374)</f>
        <v>-7.4142613925759562E-2</v>
      </c>
      <c r="AK375" s="54">
        <f t="shared" si="158"/>
        <v>1.5215138846479876</v>
      </c>
      <c r="AL375" s="71">
        <f t="shared" si="148"/>
        <v>1912.0416666666295</v>
      </c>
      <c r="AM375" s="49">
        <f t="shared" si="149"/>
        <v>1.5215138846479876</v>
      </c>
      <c r="AN375" s="49">
        <f t="shared" si="150"/>
        <v>1.8839086998961101</v>
      </c>
      <c r="AO375" s="49">
        <f t="shared" si="151"/>
        <v>1.8406976268261179</v>
      </c>
      <c r="AP375" s="49">
        <f t="shared" si="152"/>
        <v>1.85799433130537</v>
      </c>
      <c r="AQ375" s="49">
        <f t="shared" si="153"/>
        <v>2.1934451046776315</v>
      </c>
      <c r="AS375" s="49">
        <f t="shared" si="159"/>
        <v>0.30953640478152145</v>
      </c>
      <c r="AT375" s="49">
        <f t="shared" si="154"/>
        <v>0.33545077337226159</v>
      </c>
      <c r="AU375" s="54">
        <f>(AM375-MAX(AM$3:AM375))/MAX(AM$3:AM375)</f>
        <v>-0.44597417964979402</v>
      </c>
      <c r="AV375" s="54">
        <f>(AN375-MAX(AN$3:AN375))/MAX(AN$3:AN375)</f>
        <v>-0.6429336282019158</v>
      </c>
      <c r="AW375" s="54">
        <f>(AO375-MAX(AO$3:AO375))/MAX(AO$3:AO375)</f>
        <v>-0.52932648659250925</v>
      </c>
      <c r="AX375" s="54">
        <f>(AP375-MAX(AP$3:AP375))/MAX(AP$3:AP375)</f>
        <v>-0.54104030183069141</v>
      </c>
      <c r="AY375" s="54">
        <f>(AQ375-MAX(AQ$3:AQ375))/MAX(AQ$3:AQ375)</f>
        <v>-0.50859331151846321</v>
      </c>
    </row>
    <row r="376" spans="1:51">
      <c r="A376" s="49">
        <f>Data!F502</f>
        <v>1912.1249999999627</v>
      </c>
      <c r="B376" s="53">
        <f t="shared" si="145"/>
        <v>0.32399999999999995</v>
      </c>
      <c r="C376" s="50">
        <f>1/Data!N502</f>
        <v>7.3900903074959487E-2</v>
      </c>
      <c r="D376" s="50">
        <f>Data!H502/100</f>
        <v>4.0466666666666672E-2</v>
      </c>
      <c r="E376">
        <f>Data!K503/Data!K502</f>
        <v>1.0122413519997349</v>
      </c>
      <c r="F376">
        <f>Data!T503/Data!T502</f>
        <v>0.98017234870507941</v>
      </c>
      <c r="G376" s="49">
        <f>Data!E505</f>
        <v>9.7048347110000002</v>
      </c>
      <c r="H376" s="52">
        <v>0</v>
      </c>
      <c r="I376" s="52">
        <v>1</v>
      </c>
      <c r="J376" s="52">
        <v>0.6</v>
      </c>
      <c r="K376" s="54">
        <f t="shared" si="155"/>
        <v>0.66261227030770231</v>
      </c>
      <c r="L376" s="54">
        <f t="shared" si="168"/>
        <v>0.85</v>
      </c>
      <c r="M376" s="53">
        <f t="shared" si="169"/>
        <v>0.85</v>
      </c>
      <c r="N376" s="54" cm="1">
        <f t="array" ref="N376">stock_min(C376,O376)</f>
        <v>0.85</v>
      </c>
      <c r="O376" s="54" cm="1">
        <f t="array" ref="O376">stock_max(C376,D376)</f>
        <v>0.85</v>
      </c>
      <c r="P376" s="49">
        <f t="shared" si="146"/>
        <v>1912.1249999999627</v>
      </c>
      <c r="Q376" s="49">
        <f t="shared" si="160"/>
        <v>0.53898858954453543</v>
      </c>
      <c r="R376" s="49">
        <f t="shared" si="161"/>
        <v>0.98996337749034036</v>
      </c>
      <c r="S376" s="59">
        <f t="shared" si="142"/>
        <v>0.77729093099801583</v>
      </c>
      <c r="T376" s="59">
        <f t="shared" si="143"/>
        <v>0.807633960265981</v>
      </c>
      <c r="U376" s="59">
        <f t="shared" si="144"/>
        <v>0.80399059238363302</v>
      </c>
      <c r="V376" s="59"/>
      <c r="W376" s="49">
        <f t="shared" si="162"/>
        <v>0.31091637239920633</v>
      </c>
      <c r="X376" s="49">
        <f t="shared" si="163"/>
        <v>0.4663745585988095</v>
      </c>
      <c r="Y376" s="49">
        <f t="shared" si="164"/>
        <v>0.27248578827653869</v>
      </c>
      <c r="Z376" s="49">
        <f t="shared" si="165"/>
        <v>0.53514817198944231</v>
      </c>
      <c r="AA376" s="49">
        <f t="shared" si="166"/>
        <v>0.12059858885754499</v>
      </c>
      <c r="AB376" s="49">
        <f t="shared" si="167"/>
        <v>0.68339200352608809</v>
      </c>
      <c r="AC376" s="80">
        <f t="shared" si="147"/>
        <v>0.85</v>
      </c>
      <c r="AD376" s="80">
        <f t="shared" si="156"/>
        <v>0.85</v>
      </c>
      <c r="AE376" s="80">
        <f t="shared" si="157"/>
        <v>0.85</v>
      </c>
      <c r="AF376" s="54">
        <f>(Q376-MAX(Q$2:Q375))/MAX(Q$2:Q375)</f>
        <v>-4.9457954035665469E-2</v>
      </c>
      <c r="AG376" s="54">
        <f>(R376-MAX(R$2:R375))/MAX(R$2:R375)</f>
        <v>-7.0935431017008291E-2</v>
      </c>
      <c r="AH376" s="54">
        <f>(S376-MAX(S$2:S375))/MAX(S$2:S375)</f>
        <v>-6.1493090471076366E-2</v>
      </c>
      <c r="AI376" s="54">
        <f>(T376-MAX(T$2:T375))/MAX(T$2:T375)</f>
        <v>-6.2896616654225482E-2</v>
      </c>
      <c r="AJ376" s="54">
        <f>(U376-MAX(U$2:U375))/MAX(U$2:U375)</f>
        <v>-6.7262566295929818E-2</v>
      </c>
      <c r="AK376" s="54">
        <f t="shared" si="158"/>
        <v>1.5721457931386968</v>
      </c>
      <c r="AL376" s="71">
        <f t="shared" si="148"/>
        <v>1912.1249999999627</v>
      </c>
      <c r="AM376" s="49">
        <f t="shared" si="149"/>
        <v>1.5721457931386968</v>
      </c>
      <c r="AN376" s="49">
        <f t="shared" si="150"/>
        <v>1.8952972568732434</v>
      </c>
      <c r="AO376" s="49">
        <f t="shared" si="151"/>
        <v>1.8714894002020208</v>
      </c>
      <c r="AP376" s="49">
        <f t="shared" si="152"/>
        <v>1.8859348687521236</v>
      </c>
      <c r="AQ376" s="49">
        <f t="shared" si="153"/>
        <v>2.2154222650731001</v>
      </c>
      <c r="AS376" s="49">
        <f t="shared" si="159"/>
        <v>0.32012500819985679</v>
      </c>
      <c r="AT376" s="49">
        <f t="shared" si="154"/>
        <v>0.32948739632097657</v>
      </c>
      <c r="AU376" s="54">
        <f>(AM376-MAX(AM$3:AM376))/MAX(AM$3:AM376)</f>
        <v>-0.42753768365688921</v>
      </c>
      <c r="AV376" s="54">
        <f>(AN376-MAX(AN$3:AN376))/MAX(AN$3:AN376)</f>
        <v>-0.64077509964898482</v>
      </c>
      <c r="AW376" s="54">
        <f>(AO376-MAX(AO$3:AO376))/MAX(AO$3:AO376)</f>
        <v>-0.5214529108635757</v>
      </c>
      <c r="AX376" s="54">
        <f>(AP376-MAX(AP$3:AP376))/MAX(AP$3:AP376)</f>
        <v>-0.53413846127220022</v>
      </c>
      <c r="AY376" s="54">
        <f>(AQ376-MAX(AQ$3:AQ376))/MAX(AQ$3:AQ376)</f>
        <v>-0.50366967627948056</v>
      </c>
    </row>
    <row r="377" spans="1:51">
      <c r="A377" s="49">
        <f>Data!F503</f>
        <v>1912.208333333296</v>
      </c>
      <c r="B377" s="53">
        <f t="shared" si="145"/>
        <v>0.33099999999999996</v>
      </c>
      <c r="C377" s="50">
        <f>1/Data!N503</f>
        <v>7.3315023681653185E-2</v>
      </c>
      <c r="D377" s="50">
        <f>Data!H503/100</f>
        <v>4.0833333333333333E-2</v>
      </c>
      <c r="E377">
        <f>Data!K504/Data!K503</f>
        <v>1.0049724802791042</v>
      </c>
      <c r="F377">
        <f>Data!T504/Data!T503</f>
        <v>0.97100001998182839</v>
      </c>
      <c r="G377" s="49">
        <f>Data!E506</f>
        <v>9.6096694209999995</v>
      </c>
      <c r="H377" s="52">
        <v>0</v>
      </c>
      <c r="I377" s="52">
        <v>1</v>
      </c>
      <c r="J377" s="52">
        <v>0.6</v>
      </c>
      <c r="K377" s="54">
        <f t="shared" si="155"/>
        <v>0.66261227030770231</v>
      </c>
      <c r="L377" s="54">
        <f t="shared" si="168"/>
        <v>0.85</v>
      </c>
      <c r="M377" s="53">
        <f t="shared" si="169"/>
        <v>0.85</v>
      </c>
      <c r="N377" s="54" cm="1">
        <f t="array" ref="N377">stock_min(C377,O377)</f>
        <v>0.85</v>
      </c>
      <c r="O377" s="54" cm="1">
        <f t="array" ref="O377">stock_max(C377,D377)</f>
        <v>0.85</v>
      </c>
      <c r="P377" s="49">
        <f t="shared" si="146"/>
        <v>1912.208333333296</v>
      </c>
      <c r="Q377" s="49">
        <f t="shared" si="160"/>
        <v>0.52335793121772145</v>
      </c>
      <c r="R377" s="49">
        <f t="shared" si="161"/>
        <v>0.99488595086194653</v>
      </c>
      <c r="S377" s="59">
        <f t="shared" si="142"/>
        <v>0.77059340070642501</v>
      </c>
      <c r="T377" s="59">
        <f t="shared" si="143"/>
        <v>0.80239289158234184</v>
      </c>
      <c r="U377" s="59">
        <f t="shared" si="144"/>
        <v>0.80389138897697565</v>
      </c>
      <c r="V377" s="59"/>
      <c r="W377" s="49">
        <f t="shared" si="162"/>
        <v>0.30823736028257004</v>
      </c>
      <c r="X377" s="49">
        <f t="shared" si="163"/>
        <v>0.46235604042385497</v>
      </c>
      <c r="Y377" s="49">
        <f t="shared" si="164"/>
        <v>0.27071751601220428</v>
      </c>
      <c r="Z377" s="49">
        <f t="shared" si="165"/>
        <v>0.53167537557013755</v>
      </c>
      <c r="AA377" s="49">
        <f t="shared" si="166"/>
        <v>0.12058370834654636</v>
      </c>
      <c r="AB377" s="49">
        <f t="shared" si="167"/>
        <v>0.68330768063042924</v>
      </c>
      <c r="AC377" s="80">
        <f t="shared" si="147"/>
        <v>0.84999999999999987</v>
      </c>
      <c r="AD377" s="80">
        <f t="shared" si="156"/>
        <v>0.85</v>
      </c>
      <c r="AE377" s="80">
        <f t="shared" si="157"/>
        <v>0.85</v>
      </c>
      <c r="AF377" s="54">
        <f>(Q377-MAX(Q$2:Q376))/MAX(Q$2:Q376)</f>
        <v>-7.7023654375063061E-2</v>
      </c>
      <c r="AG377" s="54">
        <f>(R377-MAX(R$2:R376))/MAX(R$2:R376)</f>
        <v>-6.6315675769725857E-2</v>
      </c>
      <c r="AH377" s="54">
        <f>(S377-MAX(S$2:S376))/MAX(S$2:S376)</f>
        <v>-6.9579738860716833E-2</v>
      </c>
      <c r="AI377" s="54">
        <f>(T377-MAX(T$2:T376))/MAX(T$2:T376)</f>
        <v>-6.8977865632622024E-2</v>
      </c>
      <c r="AJ377" s="54">
        <f>(U377-MAX(U$2:U376))/MAX(U$2:U376)</f>
        <v>-6.7377655616398066E-2</v>
      </c>
      <c r="AK377" s="54">
        <f t="shared" si="158"/>
        <v>1.6398555333652149</v>
      </c>
      <c r="AL377" s="71">
        <f t="shared" si="148"/>
        <v>1912.208333333296</v>
      </c>
      <c r="AM377" s="49">
        <f t="shared" si="149"/>
        <v>1.6398555333652149</v>
      </c>
      <c r="AN377" s="49">
        <f t="shared" si="150"/>
        <v>1.4578316098857418</v>
      </c>
      <c r="AO377" s="49">
        <f t="shared" si="151"/>
        <v>1.6403324234030168</v>
      </c>
      <c r="AP377" s="49">
        <f t="shared" si="152"/>
        <v>1.6209521338971546</v>
      </c>
      <c r="AQ377" s="49">
        <f t="shared" si="153"/>
        <v>1.7924535317962649</v>
      </c>
      <c r="AS377" s="49">
        <f t="shared" si="159"/>
        <v>0.33462192191052309</v>
      </c>
      <c r="AT377" s="49">
        <f t="shared" si="154"/>
        <v>0.17150139789911023</v>
      </c>
      <c r="AU377" s="54">
        <f>(AM377-MAX(AM$3:AM377))/MAX(AM$3:AM377)</f>
        <v>-0.40288267080869894</v>
      </c>
      <c r="AV377" s="54">
        <f>(AN377-MAX(AN$3:AN377))/MAX(AN$3:AN377)</f>
        <v>-0.72369008983122818</v>
      </c>
      <c r="AW377" s="54">
        <f>(AO377-MAX(AO$3:AO377))/MAX(AO$3:AO377)</f>
        <v>-0.58056064525352125</v>
      </c>
      <c r="AX377" s="54">
        <f>(AP377-MAX(AP$3:AP377))/MAX(AP$3:AP377)</f>
        <v>-0.59959420242275063</v>
      </c>
      <c r="AY377" s="54">
        <f>(AQ377-MAX(AQ$3:AQ377))/MAX(AQ$3:AQ377)</f>
        <v>-0.59842913212706483</v>
      </c>
    </row>
    <row r="378" spans="1:51">
      <c r="A378" s="49">
        <f>Data!F504</f>
        <v>1912.2916666666292</v>
      </c>
      <c r="B378" s="53">
        <f t="shared" si="145"/>
        <v>0.33199999999999996</v>
      </c>
      <c r="C378" s="50">
        <f>1/Data!N504</f>
        <v>7.3236505105924471E-2</v>
      </c>
      <c r="D378" s="50">
        <f>Data!H504/100</f>
        <v>4.1200000000000001E-2</v>
      </c>
      <c r="E378">
        <f>Data!K505/Data!K504</f>
        <v>1.0030778588807785</v>
      </c>
      <c r="F378">
        <f>Data!T505/Data!T504</f>
        <v>1.0004576155364637</v>
      </c>
      <c r="G378" s="49">
        <f>Data!E507</f>
        <v>9.6096694209999995</v>
      </c>
      <c r="H378" s="52">
        <v>0</v>
      </c>
      <c r="I378" s="52">
        <v>1</v>
      </c>
      <c r="J378" s="52">
        <v>0.6</v>
      </c>
      <c r="K378" s="54">
        <f t="shared" si="155"/>
        <v>0.66261227030770231</v>
      </c>
      <c r="L378" s="54">
        <f t="shared" si="168"/>
        <v>0.85</v>
      </c>
      <c r="M378" s="53">
        <f t="shared" si="169"/>
        <v>0.85</v>
      </c>
      <c r="N378" s="54" cm="1">
        <f t="array" ref="N378">stock_min(C378,O378)</f>
        <v>0.85</v>
      </c>
      <c r="O378" s="54" cm="1">
        <f t="array" ref="O378">stock_max(C378,D378)</f>
        <v>0.85</v>
      </c>
      <c r="P378" s="49">
        <f t="shared" si="146"/>
        <v>1912.2916666666292</v>
      </c>
      <c r="Q378" s="49">
        <f t="shared" si="160"/>
        <v>0.52359742793817821</v>
      </c>
      <c r="R378" s="49">
        <f t="shared" si="161"/>
        <v>0.99794806942116876</v>
      </c>
      <c r="S378" s="59">
        <f t="shared" si="142"/>
        <v>0.77215752155650907</v>
      </c>
      <c r="T378" s="59">
        <f t="shared" si="143"/>
        <v>0.80415319790005158</v>
      </c>
      <c r="U378" s="59">
        <f t="shared" si="144"/>
        <v>0.80604969456849196</v>
      </c>
      <c r="V378" s="59"/>
      <c r="W378" s="49">
        <f t="shared" si="162"/>
        <v>0.30886300862260363</v>
      </c>
      <c r="X378" s="49">
        <f t="shared" si="163"/>
        <v>0.46329451293390544</v>
      </c>
      <c r="Y378" s="49">
        <f t="shared" si="164"/>
        <v>0.2713114217642994</v>
      </c>
      <c r="Z378" s="49">
        <f t="shared" si="165"/>
        <v>0.53284177613575223</v>
      </c>
      <c r="AA378" s="49">
        <f t="shared" si="166"/>
        <v>0.12090745418527381</v>
      </c>
      <c r="AB378" s="49">
        <f t="shared" si="167"/>
        <v>0.68514224038321814</v>
      </c>
      <c r="AC378" s="80">
        <f t="shared" si="147"/>
        <v>0.85</v>
      </c>
      <c r="AD378" s="80">
        <f t="shared" si="156"/>
        <v>0.85</v>
      </c>
      <c r="AE378" s="80">
        <f t="shared" si="157"/>
        <v>0.85</v>
      </c>
      <c r="AF378" s="54">
        <f>(Q378-MAX(Q$2:Q377))/MAX(Q$2:Q377)</f>
        <v>-7.6601286059516549E-2</v>
      </c>
      <c r="AG378" s="54">
        <f>(R378-MAX(R$2:R377))/MAX(R$2:R377)</f>
        <v>-6.3441927180550015E-2</v>
      </c>
      <c r="AH378" s="54">
        <f>(S378-MAX(S$2:S377))/MAX(S$2:S377)</f>
        <v>-6.7691207595779318E-2</v>
      </c>
      <c r="AI378" s="54">
        <f>(T378-MAX(T$2:T377))/MAX(T$2:T377)</f>
        <v>-6.6935369790189297E-2</v>
      </c>
      <c r="AJ378" s="54">
        <f>(U378-MAX(U$2:U377))/MAX(U$2:U377)</f>
        <v>-6.4873730274919092E-2</v>
      </c>
      <c r="AK378" s="54">
        <f t="shared" si="158"/>
        <v>1.6722854603998603</v>
      </c>
      <c r="AL378" s="71">
        <f t="shared" si="148"/>
        <v>1912.2916666666292</v>
      </c>
      <c r="AM378" s="49">
        <f t="shared" si="149"/>
        <v>1.6722854603998603</v>
      </c>
      <c r="AN378" s="49">
        <f t="shared" si="150"/>
        <v>1.3072121672993031</v>
      </c>
      <c r="AO378" s="49">
        <f t="shared" si="151"/>
        <v>1.5514964717001185</v>
      </c>
      <c r="AP378" s="49">
        <f t="shared" si="152"/>
        <v>1.5206814174270384</v>
      </c>
      <c r="AQ378" s="49">
        <f t="shared" si="153"/>
        <v>1.6402842085189397</v>
      </c>
      <c r="AS378" s="49">
        <f t="shared" si="159"/>
        <v>0.33307204121963663</v>
      </c>
      <c r="AT378" s="49">
        <f t="shared" si="154"/>
        <v>0.11960279109190131</v>
      </c>
      <c r="AU378" s="54">
        <f>(AM378-MAX(AM$3:AM378))/MAX(AM$3:AM378)</f>
        <v>-0.3910740260696971</v>
      </c>
      <c r="AV378" s="54">
        <f>(AN378-MAX(AN$3:AN378))/MAX(AN$3:AN378)</f>
        <v>-0.75223772480396078</v>
      </c>
      <c r="AW378" s="54">
        <f>(AO378-MAX(AO$3:AO378))/MAX(AO$3:AO378)</f>
        <v>-0.60327634222380433</v>
      </c>
      <c r="AX378" s="54">
        <f>(AP378-MAX(AP$3:AP378))/MAX(AP$3:AP378)</f>
        <v>-0.62436296354917042</v>
      </c>
      <c r="AY378" s="54">
        <f>(AQ378-MAX(AQ$3:AQ378))/MAX(AQ$3:AQ378)</f>
        <v>-0.63252026259607952</v>
      </c>
    </row>
    <row r="379" spans="1:51">
      <c r="A379" s="49">
        <f>Data!F505</f>
        <v>1912.3749999999625</v>
      </c>
      <c r="B379" s="53">
        <f t="shared" si="145"/>
        <v>0.33099999999999996</v>
      </c>
      <c r="C379" s="50">
        <f>1/Data!N505</f>
        <v>7.3284229215157051E-2</v>
      </c>
      <c r="D379" s="50">
        <f>Data!H505/100</f>
        <v>4.1566666666666661E-2</v>
      </c>
      <c r="E379">
        <f>Data!K506/Data!K505</f>
        <v>1.0140758665515788</v>
      </c>
      <c r="F379">
        <f>Data!T506/Data!T505</f>
        <v>1.010401193935937</v>
      </c>
      <c r="G379" s="49">
        <f>Data!E508</f>
        <v>9.7048347110000002</v>
      </c>
      <c r="H379" s="52">
        <v>0</v>
      </c>
      <c r="I379" s="52">
        <v>1</v>
      </c>
      <c r="J379" s="52">
        <v>0.6</v>
      </c>
      <c r="K379" s="54">
        <f t="shared" si="155"/>
        <v>0.66261227030770231</v>
      </c>
      <c r="L379" s="54">
        <f t="shared" si="168"/>
        <v>0.85</v>
      </c>
      <c r="M379" s="53">
        <f t="shared" si="169"/>
        <v>0.85</v>
      </c>
      <c r="N379" s="54" cm="1">
        <f t="array" ref="N379">stock_min(C379,O379)</f>
        <v>0.85</v>
      </c>
      <c r="O379" s="54" cm="1">
        <f t="array" ref="O379">stock_max(C379,D379)</f>
        <v>0.85</v>
      </c>
      <c r="P379" s="49">
        <f t="shared" si="146"/>
        <v>1912.3749999999625</v>
      </c>
      <c r="Q379" s="49">
        <f t="shared" si="160"/>
        <v>0.52904346633052102</v>
      </c>
      <c r="R379" s="49">
        <f t="shared" si="161"/>
        <v>1.0119950532717468</v>
      </c>
      <c r="S379" s="59">
        <f t="shared" si="142"/>
        <v>0.78189133734696603</v>
      </c>
      <c r="T379" s="59">
        <f t="shared" si="143"/>
        <v>0.81447537034884987</v>
      </c>
      <c r="U379" s="59">
        <f t="shared" si="144"/>
        <v>0.81695124719225731</v>
      </c>
      <c r="V379" s="59"/>
      <c r="W379" s="49">
        <f t="shared" si="162"/>
        <v>0.31275653493878641</v>
      </c>
      <c r="X379" s="49">
        <f t="shared" si="163"/>
        <v>0.46913480240817962</v>
      </c>
      <c r="Y379" s="49">
        <f t="shared" si="164"/>
        <v>0.27479399609229183</v>
      </c>
      <c r="Z379" s="49">
        <f t="shared" si="165"/>
        <v>0.53968137425655804</v>
      </c>
      <c r="AA379" s="49">
        <f t="shared" si="166"/>
        <v>0.12254268707883861</v>
      </c>
      <c r="AB379" s="49">
        <f t="shared" si="167"/>
        <v>0.69440856011341867</v>
      </c>
      <c r="AC379" s="80">
        <f t="shared" si="147"/>
        <v>0.85</v>
      </c>
      <c r="AD379" s="80">
        <f t="shared" si="156"/>
        <v>0.85</v>
      </c>
      <c r="AE379" s="80">
        <f t="shared" si="157"/>
        <v>0.85</v>
      </c>
      <c r="AF379" s="54">
        <f>(Q379-MAX(Q$2:Q378))/MAX(Q$2:Q378)</f>
        <v>-6.6996836955626735E-2</v>
      </c>
      <c r="AG379" s="54">
        <f>(R379-MAX(R$2:R378))/MAX(R$2:R378)</f>
        <v>-5.0259060729739666E-2</v>
      </c>
      <c r="AH379" s="54">
        <f>(S379-MAX(S$2:S378))/MAX(S$2:S378)</f>
        <v>-5.5938525284541955E-2</v>
      </c>
      <c r="AI379" s="54">
        <f>(T379-MAX(T$2:T378))/MAX(T$2:T378)</f>
        <v>-5.495848025713674E-2</v>
      </c>
      <c r="AJ379" s="54">
        <f>(U379-MAX(U$2:U378))/MAX(U$2:U378)</f>
        <v>-5.2226460127722071E-2</v>
      </c>
      <c r="AK379" s="54">
        <f t="shared" si="158"/>
        <v>1.676478626290296</v>
      </c>
      <c r="AL379" s="71">
        <f t="shared" si="148"/>
        <v>1912.3749999999625</v>
      </c>
      <c r="AM379" s="49">
        <f t="shared" si="149"/>
        <v>1.676478626290296</v>
      </c>
      <c r="AN379" s="49">
        <f t="shared" si="150"/>
        <v>1.1371113956239933</v>
      </c>
      <c r="AO379" s="49">
        <f t="shared" si="151"/>
        <v>1.4317404317267812</v>
      </c>
      <c r="AP379" s="49">
        <f t="shared" si="152"/>
        <v>1.3906876249954603</v>
      </c>
      <c r="AQ379" s="49">
        <f t="shared" si="153"/>
        <v>1.4593751189253519</v>
      </c>
      <c r="AS379" s="49">
        <f t="shared" si="159"/>
        <v>0.32226372330135855</v>
      </c>
      <c r="AT379" s="49">
        <f t="shared" si="154"/>
        <v>6.8687493929891597E-2</v>
      </c>
      <c r="AU379" s="54">
        <f>(AM379-MAX(AM$3:AM379))/MAX(AM$3:AM379)</f>
        <v>-0.38954717692572716</v>
      </c>
      <c r="AV379" s="54">
        <f>(AN379-MAX(AN$3:AN379))/MAX(AN$3:AN379)</f>
        <v>-0.78447775075930926</v>
      </c>
      <c r="AW379" s="54">
        <f>(AO379-MAX(AO$3:AO379))/MAX(AO$3:AO379)</f>
        <v>-0.63389842553860132</v>
      </c>
      <c r="AX379" s="54">
        <f>(AP379-MAX(AP$3:AP379))/MAX(AP$3:AP379)</f>
        <v>-0.65647388592015754</v>
      </c>
      <c r="AY379" s="54">
        <f>(AQ379-MAX(AQ$3:AQ379))/MAX(AQ$3:AQ379)</f>
        <v>-0.67305008321653237</v>
      </c>
    </row>
    <row r="380" spans="1:51">
      <c r="A380" s="49">
        <f>Data!F506</f>
        <v>1912.4583333332957</v>
      </c>
      <c r="B380" s="53">
        <f t="shared" si="145"/>
        <v>0.33999999999999997</v>
      </c>
      <c r="C380" s="50">
        <f>1/Data!N506</f>
        <v>7.2540422292427978E-2</v>
      </c>
      <c r="D380" s="50">
        <f>Data!H506/100</f>
        <v>4.1933333333333336E-2</v>
      </c>
      <c r="E380">
        <f>Data!K507/Data!K506</f>
        <v>1.0051826722338204</v>
      </c>
      <c r="F380">
        <f>Data!T507/Data!T506</f>
        <v>1.000528838599537</v>
      </c>
      <c r="G380" s="49">
        <f>Data!E509</f>
        <v>9.8000000000000007</v>
      </c>
      <c r="H380" s="52">
        <v>0</v>
      </c>
      <c r="I380" s="52">
        <v>1</v>
      </c>
      <c r="J380" s="52">
        <v>0.6</v>
      </c>
      <c r="K380" s="54">
        <f t="shared" si="155"/>
        <v>0.66261227030770231</v>
      </c>
      <c r="L380" s="54">
        <f t="shared" si="168"/>
        <v>0.85</v>
      </c>
      <c r="M380" s="53">
        <f t="shared" si="169"/>
        <v>0.85</v>
      </c>
      <c r="N380" s="54" cm="1">
        <f t="array" ref="N380">stock_min(C380,O380)</f>
        <v>0.85</v>
      </c>
      <c r="O380" s="54" cm="1">
        <f t="array" ref="O380">stock_max(C380,D380)</f>
        <v>0.85</v>
      </c>
      <c r="P380" s="49">
        <f t="shared" si="146"/>
        <v>1912.4583333332957</v>
      </c>
      <c r="Q380" s="49">
        <f t="shared" si="160"/>
        <v>0.52932324493634941</v>
      </c>
      <c r="R380" s="49">
        <f t="shared" si="161"/>
        <v>1.0172398919351018</v>
      </c>
      <c r="S380" s="59">
        <f t="shared" si="142"/>
        <v>0.78448810698925886</v>
      </c>
      <c r="T380" s="59">
        <f t="shared" si="143"/>
        <v>0.81741768369437395</v>
      </c>
      <c r="U380" s="59">
        <f t="shared" si="144"/>
        <v>0.82061494445870253</v>
      </c>
      <c r="V380" s="59"/>
      <c r="W380" s="49">
        <f t="shared" si="162"/>
        <v>0.31379524279570359</v>
      </c>
      <c r="X380" s="49">
        <f t="shared" si="163"/>
        <v>0.47069286419355527</v>
      </c>
      <c r="Y380" s="49">
        <f t="shared" si="164"/>
        <v>0.27578669651198151</v>
      </c>
      <c r="Z380" s="49">
        <f t="shared" si="165"/>
        <v>0.54163098718239244</v>
      </c>
      <c r="AA380" s="49">
        <f t="shared" si="166"/>
        <v>0.1230922416688054</v>
      </c>
      <c r="AB380" s="49">
        <f t="shared" si="167"/>
        <v>0.69752270278989714</v>
      </c>
      <c r="AC380" s="80">
        <f t="shared" si="147"/>
        <v>0.85</v>
      </c>
      <c r="AD380" s="80">
        <f t="shared" si="156"/>
        <v>0.85</v>
      </c>
      <c r="AE380" s="80">
        <f t="shared" si="157"/>
        <v>0.85</v>
      </c>
      <c r="AF380" s="54">
        <f>(Q380-MAX(Q$2:Q379))/MAX(Q$2:Q379)</f>
        <v>-6.6503428869518821E-2</v>
      </c>
      <c r="AG380" s="54">
        <f>(R380-MAX(R$2:R379))/MAX(R$2:R379)</f>
        <v>-4.5336864734461239E-2</v>
      </c>
      <c r="AH380" s="54">
        <f>(S380-MAX(S$2:S379))/MAX(S$2:S379)</f>
        <v>-5.2803166110059335E-2</v>
      </c>
      <c r="AI380" s="54">
        <f>(T380-MAX(T$2:T379))/MAX(T$2:T379)</f>
        <v>-5.154449331923483E-2</v>
      </c>
      <c r="AJ380" s="54">
        <f>(U380-MAX(U$2:U379))/MAX(U$2:U379)</f>
        <v>-4.7976077575307648E-2</v>
      </c>
      <c r="AK380" s="54">
        <f t="shared" si="158"/>
        <v>1.6848402360077179</v>
      </c>
      <c r="AL380" s="71">
        <f t="shared" si="148"/>
        <v>1912.4583333332957</v>
      </c>
      <c r="AM380" s="49">
        <f t="shared" si="149"/>
        <v>1.6848402360077179</v>
      </c>
      <c r="AN380" s="49">
        <f t="shared" si="150"/>
        <v>1.2006827362587458</v>
      </c>
      <c r="AO380" s="49">
        <f t="shared" si="151"/>
        <v>1.4827036904313309</v>
      </c>
      <c r="AP380" s="49">
        <f t="shared" si="152"/>
        <v>1.4446178472856155</v>
      </c>
      <c r="AQ380" s="49">
        <f t="shared" si="153"/>
        <v>1.5298604736210151</v>
      </c>
      <c r="AS380" s="49">
        <f t="shared" si="159"/>
        <v>0.3291777373622693</v>
      </c>
      <c r="AT380" s="49">
        <f t="shared" si="154"/>
        <v>8.5242626335399585E-2</v>
      </c>
      <c r="AU380" s="54">
        <f>(AM380-MAX(AM$3:AM380))/MAX(AM$3:AM380)</f>
        <v>-0.38650248063351111</v>
      </c>
      <c r="AV380" s="54">
        <f>(AN380-MAX(AN$3:AN380))/MAX(AN$3:AN380)</f>
        <v>-0.77242876560836049</v>
      </c>
      <c r="AW380" s="54">
        <f>(AO380-MAX(AO$3:AO380))/MAX(AO$3:AO380)</f>
        <v>-0.62086692287375267</v>
      </c>
      <c r="AX380" s="54">
        <f>(AP380-MAX(AP$3:AP380))/MAX(AP$3:AP380)</f>
        <v>-0.64315210224867381</v>
      </c>
      <c r="AY380" s="54">
        <f>(AQ380-MAX(AQ$3:AQ380))/MAX(AQ$3:AQ380)</f>
        <v>-0.65725895415495827</v>
      </c>
    </row>
    <row r="381" spans="1:51">
      <c r="A381" s="49">
        <f>Data!F507</f>
        <v>1912.541666666629</v>
      </c>
      <c r="B381" s="53">
        <f t="shared" si="145"/>
        <v>0.34299999999999997</v>
      </c>
      <c r="C381" s="50">
        <f>1/Data!N507</f>
        <v>7.244866600768321E-2</v>
      </c>
      <c r="D381" s="50">
        <f>Data!H507/100</f>
        <v>4.2300000000000004E-2</v>
      </c>
      <c r="E381">
        <f>Data!K508/Data!K507</f>
        <v>1.0170113577258884</v>
      </c>
      <c r="F381">
        <f>Data!T508/Data!T507</f>
        <v>0.99075293027663591</v>
      </c>
      <c r="G381" s="49">
        <f>Data!E510</f>
        <v>9.8000000000000007</v>
      </c>
      <c r="H381" s="52">
        <v>0</v>
      </c>
      <c r="I381" s="52">
        <v>1</v>
      </c>
      <c r="J381" s="52">
        <v>0.6</v>
      </c>
      <c r="K381" s="54">
        <f t="shared" si="155"/>
        <v>0.66261227030770231</v>
      </c>
      <c r="L381" s="54">
        <f t="shared" si="168"/>
        <v>0.85</v>
      </c>
      <c r="M381" s="53">
        <f t="shared" si="169"/>
        <v>0.85</v>
      </c>
      <c r="N381" s="54" cm="1">
        <f t="array" ref="N381">stock_min(C381,O381)</f>
        <v>0.85</v>
      </c>
      <c r="O381" s="54" cm="1">
        <f t="array" ref="O381">stock_max(C381,D381)</f>
        <v>0.85</v>
      </c>
      <c r="P381" s="49">
        <f t="shared" si="146"/>
        <v>1912.541666666629</v>
      </c>
      <c r="Q381" s="49">
        <f t="shared" si="160"/>
        <v>0.52442855598422566</v>
      </c>
      <c r="R381" s="49">
        <f t="shared" si="161"/>
        <v>1.0345445236298538</v>
      </c>
      <c r="S381" s="59">
        <f t="shared" si="142"/>
        <v>0.78959354519208658</v>
      </c>
      <c r="T381" s="59">
        <f t="shared" si="143"/>
        <v>0.8240813433613372</v>
      </c>
      <c r="U381" s="59">
        <f t="shared" si="144"/>
        <v>0.83134251013667337</v>
      </c>
      <c r="V381" s="59"/>
      <c r="W381" s="49">
        <f t="shared" si="162"/>
        <v>0.31583741807683463</v>
      </c>
      <c r="X381" s="49">
        <f t="shared" si="163"/>
        <v>0.47375612711525195</v>
      </c>
      <c r="Y381" s="49">
        <f t="shared" si="164"/>
        <v>0.27803493351846037</v>
      </c>
      <c r="Z381" s="49">
        <f t="shared" si="165"/>
        <v>0.54604640984287678</v>
      </c>
      <c r="AA381" s="49">
        <f t="shared" si="166"/>
        <v>0.12470137652050102</v>
      </c>
      <c r="AB381" s="49">
        <f t="shared" si="167"/>
        <v>0.70664113361617231</v>
      </c>
      <c r="AC381" s="80">
        <f t="shared" si="147"/>
        <v>0.85</v>
      </c>
      <c r="AD381" s="80">
        <f t="shared" si="156"/>
        <v>0.85</v>
      </c>
      <c r="AE381" s="80">
        <f t="shared" si="157"/>
        <v>0.85</v>
      </c>
      <c r="AF381" s="54">
        <f>(Q381-MAX(Q$2:Q380))/MAX(Q$2:Q380)</f>
        <v>-7.513553674928368E-2</v>
      </c>
      <c r="AG381" s="54">
        <f>(R381-MAX(R$2:R380))/MAX(R$2:R380)</f>
        <v>-2.9096748632741001E-2</v>
      </c>
      <c r="AH381" s="54">
        <f>(S381-MAX(S$2:S380))/MAX(S$2:S380)</f>
        <v>-4.6638821669072961E-2</v>
      </c>
      <c r="AI381" s="54">
        <f>(T381-MAX(T$2:T380))/MAX(T$2:T380)</f>
        <v>-4.3812601984056822E-2</v>
      </c>
      <c r="AJ381" s="54">
        <f>(U381-MAX(U$2:U380))/MAX(U$2:U380)</f>
        <v>-3.5530655731879024E-2</v>
      </c>
      <c r="AK381" s="54">
        <f t="shared" si="158"/>
        <v>1.7225797394970856</v>
      </c>
      <c r="AL381" s="71">
        <f t="shared" si="148"/>
        <v>1912.541666666629</v>
      </c>
      <c r="AM381" s="49">
        <f t="shared" si="149"/>
        <v>1.7225797394970856</v>
      </c>
      <c r="AN381" s="49">
        <f t="shared" si="150"/>
        <v>1.7995796410961746</v>
      </c>
      <c r="AO381" s="49">
        <f t="shared" si="151"/>
        <v>1.944151943772835</v>
      </c>
      <c r="AP381" s="49">
        <f t="shared" si="152"/>
        <v>1.9370017631749883</v>
      </c>
      <c r="AQ381" s="49">
        <f t="shared" si="153"/>
        <v>2.1860355488530101</v>
      </c>
      <c r="AS381" s="49">
        <f t="shared" si="159"/>
        <v>0.38645590775683547</v>
      </c>
      <c r="AT381" s="49">
        <f t="shared" si="154"/>
        <v>0.24903378567802181</v>
      </c>
      <c r="AU381" s="54">
        <f>(AM381-MAX(AM$3:AM381))/MAX(AM$3:AM381)</f>
        <v>-0.37276047039537008</v>
      </c>
      <c r="AV381" s="54">
        <f>(AN381-MAX(AN$3:AN381))/MAX(AN$3:AN381)</f>
        <v>-0.65891692456043927</v>
      </c>
      <c r="AW381" s="54">
        <f>(AO381-MAX(AO$3:AO381))/MAX(AO$3:AO381)</f>
        <v>-0.50287281700287412</v>
      </c>
      <c r="AX381" s="54">
        <f>(AP381-MAX(AP$3:AP381))/MAX(AP$3:AP381)</f>
        <v>-0.52152397367347025</v>
      </c>
      <c r="AY381" s="54">
        <f>(AQ381-MAX(AQ$3:AQ381))/MAX(AQ$3:AQ381)</f>
        <v>-0.51025330532598157</v>
      </c>
    </row>
    <row r="382" spans="1:51">
      <c r="A382" s="49">
        <f>Data!F508</f>
        <v>1912.6249999999623</v>
      </c>
      <c r="B382" s="53">
        <f t="shared" si="145"/>
        <v>0.35599999999999998</v>
      </c>
      <c r="C382" s="50">
        <f>1/Data!N508</f>
        <v>7.1506402248142323E-2</v>
      </c>
      <c r="D382" s="50">
        <f>Data!H508/100</f>
        <v>4.2666666666666665E-2</v>
      </c>
      <c r="E382">
        <f>Data!K509/Data!K508</f>
        <v>0.99935344815094151</v>
      </c>
      <c r="F382">
        <f>Data!T509/Data!T508</f>
        <v>0.99088344351147351</v>
      </c>
      <c r="G382" s="49">
        <f>Data!E511</f>
        <v>9.8000000000000007</v>
      </c>
      <c r="H382" s="52">
        <v>0</v>
      </c>
      <c r="I382" s="52">
        <v>1</v>
      </c>
      <c r="J382" s="52">
        <v>0.6</v>
      </c>
      <c r="K382" s="54">
        <f t="shared" si="155"/>
        <v>0.66261227030770231</v>
      </c>
      <c r="L382" s="54">
        <f t="shared" si="168"/>
        <v>0.85</v>
      </c>
      <c r="M382" s="53">
        <f t="shared" si="169"/>
        <v>0.85</v>
      </c>
      <c r="N382" s="54" cm="1">
        <f t="array" ref="N382">stock_min(C382,O382)</f>
        <v>0.85</v>
      </c>
      <c r="O382" s="54" cm="1">
        <f t="array" ref="O382">stock_max(C382,D382)</f>
        <v>0.85</v>
      </c>
      <c r="P382" s="49">
        <f t="shared" si="146"/>
        <v>1912.6249999999623</v>
      </c>
      <c r="Q382" s="49">
        <f t="shared" si="160"/>
        <v>0.51964757342939905</v>
      </c>
      <c r="R382" s="49">
        <f t="shared" si="161"/>
        <v>1.0338756369551676</v>
      </c>
      <c r="S382" s="59">
        <f t="shared" si="142"/>
        <v>0.78640788762900959</v>
      </c>
      <c r="T382" s="59">
        <f t="shared" si="143"/>
        <v>0.82119357486817668</v>
      </c>
      <c r="U382" s="59">
        <f t="shared" si="144"/>
        <v>0.82974878286186682</v>
      </c>
      <c r="V382" s="59"/>
      <c r="W382" s="49">
        <f t="shared" si="162"/>
        <v>0.31456315505160387</v>
      </c>
      <c r="X382" s="49">
        <f t="shared" si="163"/>
        <v>0.47184473257740572</v>
      </c>
      <c r="Y382" s="49">
        <f t="shared" si="164"/>
        <v>0.27706063586267604</v>
      </c>
      <c r="Z382" s="49">
        <f t="shared" si="165"/>
        <v>0.54413293900550064</v>
      </c>
      <c r="AA382" s="49">
        <f t="shared" si="166"/>
        <v>0.12446231742928004</v>
      </c>
      <c r="AB382" s="49">
        <f t="shared" si="167"/>
        <v>0.70528646543258677</v>
      </c>
      <c r="AC382" s="80">
        <f t="shared" si="147"/>
        <v>0.85</v>
      </c>
      <c r="AD382" s="80">
        <f t="shared" si="156"/>
        <v>0.85</v>
      </c>
      <c r="AE382" s="80">
        <f t="shared" si="157"/>
        <v>0.85</v>
      </c>
      <c r="AF382" s="54">
        <f>(Q382-MAX(Q$2:Q381))/MAX(Q$2:Q381)</f>
        <v>-8.3567115872739656E-2</v>
      </c>
      <c r="AG382" s="54">
        <f>(R382-MAX(R$2:R381))/MAX(R$2:R381)</f>
        <v>-2.9724487925169418E-2</v>
      </c>
      <c r="AH382" s="54">
        <f>(S382-MAX(S$2:S381))/MAX(S$2:S381)</f>
        <v>-5.0485208543164059E-2</v>
      </c>
      <c r="AI382" s="54">
        <f>(T382-MAX(T$2:T381))/MAX(T$2:T381)</f>
        <v>-4.7163300144853378E-2</v>
      </c>
      <c r="AJ382" s="54">
        <f>(U382-MAX(U$2:U381))/MAX(U$2:U381)</f>
        <v>-3.7379594142862238E-2</v>
      </c>
      <c r="AK382" s="54">
        <f t="shared" si="158"/>
        <v>1.7609908145569568</v>
      </c>
      <c r="AL382" s="71">
        <f t="shared" si="148"/>
        <v>1912.6249999999623</v>
      </c>
      <c r="AM382" s="49">
        <f t="shared" si="149"/>
        <v>1.7609908145569568</v>
      </c>
      <c r="AN382" s="49">
        <f t="shared" si="150"/>
        <v>2.0017040238205537</v>
      </c>
      <c r="AO382" s="49">
        <f t="shared" si="151"/>
        <v>2.0928673085228131</v>
      </c>
      <c r="AP382" s="49">
        <f t="shared" si="152"/>
        <v>2.0960631339177564</v>
      </c>
      <c r="AQ382" s="49">
        <f t="shared" si="153"/>
        <v>2.4022609319074086</v>
      </c>
      <c r="AS382" s="49">
        <f t="shared" si="159"/>
        <v>0.40055690808685496</v>
      </c>
      <c r="AT382" s="49">
        <f t="shared" si="154"/>
        <v>0.30619779798965219</v>
      </c>
      <c r="AU382" s="54">
        <f>(AM382-MAX(AM$3:AM382))/MAX(AM$3:AM382)</f>
        <v>-0.35877392213886045</v>
      </c>
      <c r="AV382" s="54">
        <f>(AN382-MAX(AN$3:AN382))/MAX(AN$3:AN382)</f>
        <v>-0.6206073079663329</v>
      </c>
      <c r="AW382" s="54">
        <f>(AO382-MAX(AO$3:AO382))/MAX(AO$3:AO382)</f>
        <v>-0.46484572216424913</v>
      </c>
      <c r="AX382" s="54">
        <f>(AP382-MAX(AP$3:AP382))/MAX(AP$3:AP382)</f>
        <v>-0.48223281036017435</v>
      </c>
      <c r="AY382" s="54">
        <f>(AQ382-MAX(AQ$3:AQ382))/MAX(AQ$3:AQ382)</f>
        <v>-0.46181142764879668</v>
      </c>
    </row>
    <row r="383" spans="1:51">
      <c r="A383" s="49">
        <f>Data!F509</f>
        <v>1912.7083333332955</v>
      </c>
      <c r="B383" s="53">
        <f t="shared" si="145"/>
        <v>0.35299999999999998</v>
      </c>
      <c r="C383" s="50">
        <f>1/Data!N509</f>
        <v>7.1806659127363184E-2</v>
      </c>
      <c r="D383" s="50">
        <f>Data!H509/100</f>
        <v>4.303333333333334E-2</v>
      </c>
      <c r="E383">
        <f>Data!K510/Data!K509</f>
        <v>1.002014029749831</v>
      </c>
      <c r="F383">
        <f>Data!T510/Data!T509</f>
        <v>1.0006355836603511</v>
      </c>
      <c r="G383" s="49">
        <f>Data!E512</f>
        <v>9.7048347110000002</v>
      </c>
      <c r="H383" s="52">
        <v>0</v>
      </c>
      <c r="I383" s="52">
        <v>1</v>
      </c>
      <c r="J383" s="52">
        <v>0.6</v>
      </c>
      <c r="K383" s="54">
        <f t="shared" si="155"/>
        <v>0.66261227030770231</v>
      </c>
      <c r="L383" s="54">
        <f t="shared" si="168"/>
        <v>0.85</v>
      </c>
      <c r="M383" s="53">
        <f t="shared" si="169"/>
        <v>0.85</v>
      </c>
      <c r="N383" s="54" cm="1">
        <f t="array" ref="N383">stock_min(C383,O383)</f>
        <v>0.85</v>
      </c>
      <c r="O383" s="54" cm="1">
        <f t="array" ref="O383">stock_max(C383,D383)</f>
        <v>0.85</v>
      </c>
      <c r="P383" s="49">
        <f t="shared" si="146"/>
        <v>1912.7083333332955</v>
      </c>
      <c r="Q383" s="49">
        <f t="shared" si="160"/>
        <v>0.5199778529362119</v>
      </c>
      <c r="R383" s="49">
        <f t="shared" si="161"/>
        <v>1.0359578932456208</v>
      </c>
      <c r="S383" s="59">
        <f t="shared" si="142"/>
        <v>0.78755812815922077</v>
      </c>
      <c r="T383" s="59">
        <f t="shared" si="143"/>
        <v>0.82246557000827758</v>
      </c>
      <c r="U383" s="59">
        <f t="shared" si="144"/>
        <v>0.83124835700068866</v>
      </c>
      <c r="V383" s="59"/>
      <c r="W383" s="49">
        <f t="shared" si="162"/>
        <v>0.31502325126368835</v>
      </c>
      <c r="X383" s="49">
        <f t="shared" si="163"/>
        <v>0.47253487689553242</v>
      </c>
      <c r="Y383" s="49">
        <f t="shared" si="164"/>
        <v>0.27748979141517427</v>
      </c>
      <c r="Z383" s="49">
        <f t="shared" si="165"/>
        <v>0.54497577859310331</v>
      </c>
      <c r="AA383" s="49">
        <f t="shared" si="166"/>
        <v>0.12468725355010332</v>
      </c>
      <c r="AB383" s="49">
        <f t="shared" si="167"/>
        <v>0.70656110345058531</v>
      </c>
      <c r="AC383" s="80">
        <f t="shared" si="147"/>
        <v>0.85</v>
      </c>
      <c r="AD383" s="80">
        <f t="shared" si="156"/>
        <v>0.85</v>
      </c>
      <c r="AE383" s="80">
        <f t="shared" si="157"/>
        <v>0.85</v>
      </c>
      <c r="AF383" s="54">
        <f>(Q383-MAX(Q$2:Q382))/MAX(Q$2:Q382)</f>
        <v>-8.2984646105779866E-2</v>
      </c>
      <c r="AG383" s="54">
        <f>(R383-MAX(R$2:R382))/MAX(R$2:R382)</f>
        <v>-2.7770324178318161E-2</v>
      </c>
      <c r="AH383" s="54">
        <f>(S383-MAX(S$2:S382))/MAX(S$2:S382)</f>
        <v>-4.9096399485740287E-2</v>
      </c>
      <c r="AI383" s="54">
        <f>(T383-MAX(T$2:T382))/MAX(T$2:T382)</f>
        <v>-4.5687395207676916E-2</v>
      </c>
      <c r="AJ383" s="54">
        <f>(U383-MAX(U$2:U382))/MAX(U$2:U382)</f>
        <v>-3.5639886057787694E-2</v>
      </c>
      <c r="AK383" s="54">
        <f t="shared" si="158"/>
        <v>1.7827735762915582</v>
      </c>
      <c r="AL383" s="71">
        <f t="shared" si="148"/>
        <v>1912.7083333332955</v>
      </c>
      <c r="AM383" s="49">
        <f t="shared" si="149"/>
        <v>1.7827735762915582</v>
      </c>
      <c r="AN383" s="49">
        <f t="shared" si="150"/>
        <v>1.7461539841478995</v>
      </c>
      <c r="AO383" s="49">
        <f t="shared" si="151"/>
        <v>1.9428125612898763</v>
      </c>
      <c r="AP383" s="49">
        <f t="shared" si="152"/>
        <v>1.9274076995528695</v>
      </c>
      <c r="AQ383" s="49">
        <f t="shared" si="153"/>
        <v>2.1459746769863672</v>
      </c>
      <c r="AS383" s="49">
        <f t="shared" si="159"/>
        <v>0.39982069283846777</v>
      </c>
      <c r="AT383" s="49">
        <f t="shared" si="154"/>
        <v>0.21856697743349773</v>
      </c>
      <c r="AU383" s="54">
        <f>(AM383-MAX(AM$3:AM383))/MAX(AM$3:AM383)</f>
        <v>-0.35084220849413245</v>
      </c>
      <c r="AV383" s="54">
        <f>(AN383-MAX(AN$3:AN383))/MAX(AN$3:AN383)</f>
        <v>-0.66904294897367211</v>
      </c>
      <c r="AW383" s="54">
        <f>(AO383-MAX(AO$3:AO383))/MAX(AO$3:AO383)</f>
        <v>-0.50321530229207267</v>
      </c>
      <c r="AX383" s="54">
        <f>(AP383-MAX(AP$3:AP383))/MAX(AP$3:AP383)</f>
        <v>-0.52389388862425013</v>
      </c>
      <c r="AY383" s="54">
        <f>(AQ383-MAX(AQ$3:AQ383))/MAX(AQ$3:AQ383)</f>
        <v>-0.51922831014360304</v>
      </c>
    </row>
    <row r="384" spans="1:51">
      <c r="A384" s="49">
        <f>Data!F510</f>
        <v>1912.7916666666288</v>
      </c>
      <c r="B384" s="53">
        <f t="shared" si="145"/>
        <v>0.34899999999999998</v>
      </c>
      <c r="C384" s="50">
        <f>1/Data!N510</f>
        <v>7.1916097324201844E-2</v>
      </c>
      <c r="D384" s="50">
        <f>Data!H510/100</f>
        <v>4.3400000000000001E-2</v>
      </c>
      <c r="E384">
        <f>Data!K511/Data!K510</f>
        <v>0.99287940379403794</v>
      </c>
      <c r="F384">
        <f>Data!T511/Data!T510</f>
        <v>1.000671141601426</v>
      </c>
      <c r="G384" s="49">
        <f>Data!E513</f>
        <v>9.8000000000000007</v>
      </c>
      <c r="H384" s="52">
        <v>0</v>
      </c>
      <c r="I384" s="52">
        <v>1</v>
      </c>
      <c r="J384" s="52">
        <v>0.6</v>
      </c>
      <c r="K384" s="54">
        <f t="shared" si="155"/>
        <v>0.66261227030770231</v>
      </c>
      <c r="L384" s="54">
        <f t="shared" si="168"/>
        <v>0.85</v>
      </c>
      <c r="M384" s="53">
        <f t="shared" si="169"/>
        <v>0.85</v>
      </c>
      <c r="N384" s="54" cm="1">
        <f t="array" ref="N384">stock_min(C384,O384)</f>
        <v>0.85</v>
      </c>
      <c r="O384" s="54" cm="1">
        <f t="array" ref="O384">stock_max(C384,D384)</f>
        <v>0.85</v>
      </c>
      <c r="P384" s="49">
        <f t="shared" si="146"/>
        <v>1912.7916666666288</v>
      </c>
      <c r="Q384" s="49">
        <f t="shared" si="160"/>
        <v>0.5203268317051376</v>
      </c>
      <c r="R384" s="49">
        <f t="shared" si="161"/>
        <v>1.0285812554014395</v>
      </c>
      <c r="S384" s="59">
        <f t="shared" si="142"/>
        <v>0.78440482331695316</v>
      </c>
      <c r="T384" s="59">
        <f t="shared" si="143"/>
        <v>0.81877125248987603</v>
      </c>
      <c r="U384" s="59">
        <f t="shared" si="144"/>
        <v>0.826300903491203</v>
      </c>
      <c r="V384" s="59"/>
      <c r="W384" s="49">
        <f t="shared" si="162"/>
        <v>0.31376192932678126</v>
      </c>
      <c r="X384" s="49">
        <f t="shared" si="163"/>
        <v>0.4706428939901719</v>
      </c>
      <c r="Y384" s="49">
        <f t="shared" si="164"/>
        <v>0.27624337401487831</v>
      </c>
      <c r="Z384" s="49">
        <f t="shared" si="165"/>
        <v>0.54252787847499773</v>
      </c>
      <c r="AA384" s="49">
        <f t="shared" si="166"/>
        <v>0.12394513552368047</v>
      </c>
      <c r="AB384" s="49">
        <f t="shared" si="167"/>
        <v>0.70235576796752253</v>
      </c>
      <c r="AC384" s="80">
        <f t="shared" si="147"/>
        <v>0.85</v>
      </c>
      <c r="AD384" s="80">
        <f t="shared" si="156"/>
        <v>0.85</v>
      </c>
      <c r="AE384" s="80">
        <f t="shared" si="157"/>
        <v>0.85</v>
      </c>
      <c r="AF384" s="54">
        <f>(Q384-MAX(Q$2:Q383))/MAX(Q$2:Q383)</f>
        <v>-8.2369198952635003E-2</v>
      </c>
      <c r="AG384" s="54">
        <f>(R384-MAX(R$2:R383))/MAX(R$2:R383)</f>
        <v>-3.4693179119297833E-2</v>
      </c>
      <c r="AH384" s="54">
        <f>(S384-MAX(S$2:S383))/MAX(S$2:S383)</f>
        <v>-5.2903723441674516E-2</v>
      </c>
      <c r="AI384" s="54">
        <f>(T384-MAX(T$2:T383))/MAX(T$2:T383)</f>
        <v>-4.9973937894053695E-2</v>
      </c>
      <c r="AJ384" s="54">
        <f>(U384-MAX(U$2:U383))/MAX(U$2:U383)</f>
        <v>-4.1379598852344761E-2</v>
      </c>
      <c r="AK384" s="54">
        <f t="shared" si="158"/>
        <v>1.80482432145687</v>
      </c>
      <c r="AL384" s="71">
        <f t="shared" si="148"/>
        <v>1912.7916666666288</v>
      </c>
      <c r="AM384" s="49">
        <f t="shared" si="149"/>
        <v>1.80482432145687</v>
      </c>
      <c r="AN384" s="49">
        <f t="shared" si="150"/>
        <v>1.7655023721884344</v>
      </c>
      <c r="AO384" s="49">
        <f t="shared" si="151"/>
        <v>1.9653458403071025</v>
      </c>
      <c r="AP384" s="49">
        <f t="shared" si="152"/>
        <v>1.9496065307914794</v>
      </c>
      <c r="AQ384" s="49">
        <f t="shared" si="153"/>
        <v>2.1701707411873277</v>
      </c>
      <c r="AS384" s="49">
        <f t="shared" si="159"/>
        <v>0.40466836899889325</v>
      </c>
      <c r="AT384" s="49">
        <f t="shared" si="154"/>
        <v>0.22056421039584828</v>
      </c>
      <c r="AU384" s="54">
        <f>(AM384-MAX(AM$3:AM384))/MAX(AM$3:AM384)</f>
        <v>-0.34281291457653429</v>
      </c>
      <c r="AV384" s="54">
        <f>(AN384-MAX(AN$3:AN384))/MAX(AN$3:AN384)</f>
        <v>-0.66537575495404888</v>
      </c>
      <c r="AW384" s="54">
        <f>(AO384-MAX(AO$3:AO384))/MAX(AO$3:AO384)</f>
        <v>-0.49745345556121301</v>
      </c>
      <c r="AX384" s="54">
        <f>(AP384-MAX(AP$3:AP384))/MAX(AP$3:AP384)</f>
        <v>-0.51841035796254686</v>
      </c>
      <c r="AY384" s="54">
        <f>(AQ384-MAX(AQ$3:AQ384))/MAX(AQ$3:AQ384)</f>
        <v>-0.5138075645968263</v>
      </c>
    </row>
    <row r="385" spans="1:51">
      <c r="A385" s="49">
        <f>Data!F511</f>
        <v>1912.874999999962</v>
      </c>
      <c r="B385" s="53">
        <f t="shared" si="145"/>
        <v>0.33799999999999997</v>
      </c>
      <c r="C385" s="50">
        <f>1/Data!N511</f>
        <v>7.2729700478492476E-2</v>
      </c>
      <c r="D385" s="50">
        <f>Data!H511/100</f>
        <v>4.3766666666666669E-2</v>
      </c>
      <c r="E385">
        <f>Data!K512/Data!K511</f>
        <v>0.97763332057770091</v>
      </c>
      <c r="F385">
        <f>Data!T512/Data!T511</f>
        <v>1.0105195844884822</v>
      </c>
      <c r="G385" s="49">
        <f>Data!E514</f>
        <v>9.8000000000000007</v>
      </c>
      <c r="H385" s="52">
        <v>0</v>
      </c>
      <c r="I385" s="52">
        <v>1</v>
      </c>
      <c r="J385" s="52">
        <v>0.6</v>
      </c>
      <c r="K385" s="54">
        <f t="shared" si="155"/>
        <v>0.66261227030770231</v>
      </c>
      <c r="L385" s="54">
        <f t="shared" si="168"/>
        <v>0.85</v>
      </c>
      <c r="M385" s="53">
        <f t="shared" si="169"/>
        <v>0.85</v>
      </c>
      <c r="N385" s="54" cm="1">
        <f t="array" ref="N385">stock_min(C385,O385)</f>
        <v>0.85</v>
      </c>
      <c r="O385" s="54" cm="1">
        <f t="array" ref="O385">stock_max(C385,D385)</f>
        <v>0.85</v>
      </c>
      <c r="P385" s="49">
        <f t="shared" si="146"/>
        <v>1912.874999999962</v>
      </c>
      <c r="Q385" s="49">
        <f t="shared" si="160"/>
        <v>0.52580045377288409</v>
      </c>
      <c r="R385" s="49">
        <f t="shared" si="161"/>
        <v>1.0055753082020895</v>
      </c>
      <c r="S385" s="59">
        <f t="shared" si="142"/>
        <v>0.77717874970951417</v>
      </c>
      <c r="T385" s="59">
        <f t="shared" si="143"/>
        <v>0.80954267086669862</v>
      </c>
      <c r="U385" s="59">
        <f t="shared" si="144"/>
        <v>0.81189538851374843</v>
      </c>
      <c r="V385" s="59"/>
      <c r="W385" s="49">
        <f t="shared" si="162"/>
        <v>0.31087149988380569</v>
      </c>
      <c r="X385" s="49">
        <f t="shared" si="163"/>
        <v>0.46630724982570848</v>
      </c>
      <c r="Y385" s="49">
        <f t="shared" si="164"/>
        <v>0.27312976381275444</v>
      </c>
      <c r="Z385" s="49">
        <f t="shared" si="165"/>
        <v>0.53641290705394418</v>
      </c>
      <c r="AA385" s="49">
        <f t="shared" si="166"/>
        <v>0.12178430827706228</v>
      </c>
      <c r="AB385" s="49">
        <f t="shared" si="167"/>
        <v>0.6901110802366861</v>
      </c>
      <c r="AC385" s="80">
        <f t="shared" si="147"/>
        <v>0.85</v>
      </c>
      <c r="AD385" s="80">
        <f t="shared" si="156"/>
        <v>0.85</v>
      </c>
      <c r="AE385" s="80">
        <f t="shared" si="157"/>
        <v>0.85</v>
      </c>
      <c r="AF385" s="54">
        <f>(Q385-MAX(Q$2:Q384))/MAX(Q$2:Q384)</f>
        <v>-7.2716104211783594E-2</v>
      </c>
      <c r="AG385" s="54">
        <f>(R385-MAX(R$2:R384))/MAX(R$2:R384)</f>
        <v>-5.6283887326095246E-2</v>
      </c>
      <c r="AH385" s="54">
        <f>(S385-MAX(S$2:S384))/MAX(S$2:S384)</f>
        <v>-6.1628539001581516E-2</v>
      </c>
      <c r="AI385" s="54">
        <f>(T385-MAX(T$2:T384))/MAX(T$2:T384)</f>
        <v>-6.06819262749708E-2</v>
      </c>
      <c r="AJ385" s="54">
        <f>(U385-MAX(U$2:U384))/MAX(U$2:U384)</f>
        <v>-5.8091937527130051E-2</v>
      </c>
      <c r="AK385" s="54">
        <f t="shared" si="158"/>
        <v>1.8094049711600146</v>
      </c>
      <c r="AL385" s="71">
        <f t="shared" si="148"/>
        <v>1912.874999999962</v>
      </c>
      <c r="AM385" s="49">
        <f t="shared" si="149"/>
        <v>1.8094049711600146</v>
      </c>
      <c r="AN385" s="49">
        <f t="shared" si="150"/>
        <v>1.7710688532491894</v>
      </c>
      <c r="AO385" s="49">
        <f t="shared" si="151"/>
        <v>1.9710493771431767</v>
      </c>
      <c r="AP385" s="49">
        <f t="shared" si="152"/>
        <v>1.9553400890966908</v>
      </c>
      <c r="AQ385" s="49">
        <f t="shared" si="153"/>
        <v>2.1768072430434495</v>
      </c>
      <c r="AS385" s="49">
        <f t="shared" si="159"/>
        <v>0.40573838979426013</v>
      </c>
      <c r="AT385" s="49">
        <f t="shared" si="154"/>
        <v>0.22146715394675875</v>
      </c>
      <c r="AU385" s="54">
        <f>(AM385-MAX(AM$3:AM385))/MAX(AM$3:AM385)</f>
        <v>-0.34114497172361136</v>
      </c>
      <c r="AV385" s="54">
        <f>(AN385-MAX(AN$3:AN385))/MAX(AN$3:AN385)</f>
        <v>-0.66432071274517956</v>
      </c>
      <c r="AW385" s="54">
        <f>(AO385-MAX(AO$3:AO385))/MAX(AO$3:AO385)</f>
        <v>-0.49599503909869336</v>
      </c>
      <c r="AX385" s="54">
        <f>(AP385-MAX(AP$3:AP385))/MAX(AP$3:AP385)</f>
        <v>-0.51699406075170062</v>
      </c>
      <c r="AY385" s="54">
        <f>(AQ385-MAX(AQ$3:AQ385))/MAX(AQ$3:AQ385)</f>
        <v>-0.51232076130584636</v>
      </c>
    </row>
    <row r="386" spans="1:51">
      <c r="A386" s="49">
        <f>Data!F512</f>
        <v>1912.9583333332953</v>
      </c>
      <c r="B386" s="53">
        <f t="shared" si="145"/>
        <v>0.31799999999999995</v>
      </c>
      <c r="C386" s="50">
        <f>1/Data!N512</f>
        <v>7.4688179915290934E-2</v>
      </c>
      <c r="D386" s="50">
        <f>Data!H512/100</f>
        <v>4.413333333333333E-2</v>
      </c>
      <c r="E386">
        <f>Data!K513/Data!K512</f>
        <v>0.98606627432161353</v>
      </c>
      <c r="F386">
        <f>Data!T513/Data!T512</f>
        <v>0.99102427075461219</v>
      </c>
      <c r="G386" s="49">
        <f>Data!E515</f>
        <v>9.8000000000000007</v>
      </c>
      <c r="H386" s="52">
        <v>0</v>
      </c>
      <c r="I386" s="52">
        <v>1</v>
      </c>
      <c r="J386" s="52">
        <v>0.6</v>
      </c>
      <c r="K386" s="54">
        <f t="shared" si="155"/>
        <v>0.66261227030770231</v>
      </c>
      <c r="L386" s="54">
        <f t="shared" si="168"/>
        <v>0.85</v>
      </c>
      <c r="M386" s="53">
        <f t="shared" si="169"/>
        <v>0.85</v>
      </c>
      <c r="N386" s="54" cm="1">
        <f t="array" ref="N386">stock_min(C386,O386)</f>
        <v>0.85</v>
      </c>
      <c r="O386" s="54" cm="1">
        <f t="array" ref="O386">stock_max(C386,D386)</f>
        <v>0.85</v>
      </c>
      <c r="P386" s="49">
        <f t="shared" si="146"/>
        <v>1912.9583333332953</v>
      </c>
      <c r="Q386" s="49">
        <f t="shared" si="160"/>
        <v>0.52108101126271666</v>
      </c>
      <c r="R386" s="49">
        <f t="shared" si="161"/>
        <v>0.99156389770864273</v>
      </c>
      <c r="S386" s="59">
        <f t="shared" ref="S386:S449" si="170">SUM(W386:X386)</f>
        <v>0.76789105399553526</v>
      </c>
      <c r="T386" s="59">
        <f t="shared" ref="T386:T449" si="171">SUM(Y386:Z386)</f>
        <v>0.79961690176062317</v>
      </c>
      <c r="U386" s="59">
        <f t="shared" ref="U386:U449" si="172">SUM(AA386:AB386)</f>
        <v>0.80118646705668373</v>
      </c>
      <c r="V386" s="59"/>
      <c r="W386" s="49">
        <f t="shared" si="162"/>
        <v>0.3071564215982141</v>
      </c>
      <c r="X386" s="49">
        <f t="shared" si="163"/>
        <v>0.46073463239732115</v>
      </c>
      <c r="Y386" s="49">
        <f t="shared" si="164"/>
        <v>0.26978093110860568</v>
      </c>
      <c r="Z386" s="49">
        <f t="shared" si="165"/>
        <v>0.52983597065201748</v>
      </c>
      <c r="AA386" s="49">
        <f t="shared" si="166"/>
        <v>0.12017797005850257</v>
      </c>
      <c r="AB386" s="49">
        <f t="shared" si="167"/>
        <v>0.68100849699818111</v>
      </c>
      <c r="AC386" s="80">
        <f t="shared" si="147"/>
        <v>0.85</v>
      </c>
      <c r="AD386" s="80">
        <f t="shared" si="156"/>
        <v>0.85</v>
      </c>
      <c r="AE386" s="80">
        <f t="shared" si="157"/>
        <v>0.85</v>
      </c>
      <c r="AF386" s="54">
        <f>(Q386-MAX(Q$2:Q385))/MAX(Q$2:Q385)</f>
        <v>-8.1039153393986971E-2</v>
      </c>
      <c r="AG386" s="54">
        <f>(R386-MAX(R$2:R385))/MAX(R$2:R385)</f>
        <v>-6.9433368758366643E-2</v>
      </c>
      <c r="AH386" s="54">
        <f>(S386-MAX(S$2:S385))/MAX(S$2:S385)</f>
        <v>-7.2842572580977066E-2</v>
      </c>
      <c r="AI386" s="54">
        <f>(T386-MAX(T$2:T385))/MAX(T$2:T385)</f>
        <v>-7.2198866212153462E-2</v>
      </c>
      <c r="AJ386" s="54">
        <f>(U386-MAX(U$2:U385))/MAX(U$2:U385)</f>
        <v>-7.0515729561794555E-2</v>
      </c>
      <c r="AK386" s="54">
        <f t="shared" si="158"/>
        <v>1.8640886074227063</v>
      </c>
      <c r="AL386" s="71">
        <f t="shared" si="148"/>
        <v>1912.9583333332953</v>
      </c>
      <c r="AM386" s="49">
        <f t="shared" si="149"/>
        <v>1.8640886074227063</v>
      </c>
      <c r="AN386" s="49">
        <f t="shared" si="150"/>
        <v>1.9071823227146119</v>
      </c>
      <c r="AO386" s="49">
        <f t="shared" si="151"/>
        <v>2.0856558646437748</v>
      </c>
      <c r="AP386" s="49">
        <f t="shared" si="152"/>
        <v>2.0747497241445885</v>
      </c>
      <c r="AQ386" s="49">
        <f t="shared" si="153"/>
        <v>2.3288119257950988</v>
      </c>
      <c r="AS386" s="49">
        <f t="shared" si="159"/>
        <v>0.42162960308048691</v>
      </c>
      <c r="AT386" s="49">
        <f t="shared" si="154"/>
        <v>0.2540622016505103</v>
      </c>
      <c r="AU386" s="54">
        <f>(AM386-MAX(AM$3:AM386))/MAX(AM$3:AM386)</f>
        <v>-0.32123312816710037</v>
      </c>
      <c r="AV386" s="54">
        <f>(AN386-MAX(AN$3:AN386))/MAX(AN$3:AN386)</f>
        <v>-0.63852246535795321</v>
      </c>
      <c r="AW386" s="54">
        <f>(AO386-MAX(AO$3:AO386))/MAX(AO$3:AO386)</f>
        <v>-0.46668971629876677</v>
      </c>
      <c r="AX386" s="54">
        <f>(AP386-MAX(AP$3:AP386))/MAX(AP$3:AP386)</f>
        <v>-0.48749762519390927</v>
      </c>
      <c r="AY386" s="54">
        <f>(AQ386-MAX(AQ$3:AQ386))/MAX(AQ$3:AQ386)</f>
        <v>-0.47826651594297803</v>
      </c>
    </row>
    <row r="387" spans="1:51">
      <c r="A387" s="49">
        <f>Data!F513</f>
        <v>1913.0416666666285</v>
      </c>
      <c r="B387" s="53">
        <f t="shared" ref="B387:B450" si="173">1-_xlfn.PERCENTRANK.INC(C$3:C$1712,C387,3)</f>
        <v>0.30900000000000005</v>
      </c>
      <c r="C387" s="50">
        <f>1/Data!N513</f>
        <v>7.6056681380687635E-2</v>
      </c>
      <c r="D387" s="50">
        <f>Data!H513/100</f>
        <v>4.4500000000000005E-2</v>
      </c>
      <c r="E387">
        <f>Data!K514/Data!K513</f>
        <v>0.96881720430107521</v>
      </c>
      <c r="F387">
        <f>Data!T514/Data!T513</f>
        <v>1.0056452933353177</v>
      </c>
      <c r="G387" s="49">
        <f>Data!E516</f>
        <v>9.8000000000000007</v>
      </c>
      <c r="H387" s="52">
        <v>0</v>
      </c>
      <c r="I387" s="52">
        <v>1</v>
      </c>
      <c r="J387" s="52">
        <v>0.6</v>
      </c>
      <c r="K387" s="54">
        <f t="shared" si="155"/>
        <v>0.66261227030770231</v>
      </c>
      <c r="L387" s="54">
        <f t="shared" si="168"/>
        <v>0.85</v>
      </c>
      <c r="M387" s="53">
        <f t="shared" si="169"/>
        <v>0.85</v>
      </c>
      <c r="N387" s="54" cm="1">
        <f t="array" ref="N387">stock_min(C387,O387)</f>
        <v>0.85</v>
      </c>
      <c r="O387" s="54" cm="1">
        <f t="array" ref="O387">stock_max(C387,D387)</f>
        <v>0.85</v>
      </c>
      <c r="P387" s="49">
        <f t="shared" ref="P387:P450" si="174">A387</f>
        <v>1913.0416666666285</v>
      </c>
      <c r="Q387" s="49">
        <f t="shared" si="160"/>
        <v>0.52402266642275874</v>
      </c>
      <c r="R387" s="49">
        <f t="shared" si="161"/>
        <v>0.96064416326396451</v>
      </c>
      <c r="S387" s="59">
        <f t="shared" si="170"/>
        <v>0.75525804818181885</v>
      </c>
      <c r="T387" s="59">
        <f t="shared" si="171"/>
        <v>0.78461812742622294</v>
      </c>
      <c r="U387" s="59">
        <f t="shared" si="172"/>
        <v>0.78062915811898081</v>
      </c>
      <c r="V387" s="59"/>
      <c r="W387" s="49">
        <f t="shared" si="162"/>
        <v>0.30210321927272754</v>
      </c>
      <c r="X387" s="49">
        <f t="shared" si="163"/>
        <v>0.45315482890909131</v>
      </c>
      <c r="Y387" s="49">
        <f t="shared" si="164"/>
        <v>0.26472052868775531</v>
      </c>
      <c r="Z387" s="49">
        <f t="shared" si="165"/>
        <v>0.51989759873846764</v>
      </c>
      <c r="AA387" s="49">
        <f t="shared" si="166"/>
        <v>0.11709437371784714</v>
      </c>
      <c r="AB387" s="49">
        <f t="shared" si="167"/>
        <v>0.66353478440113367</v>
      </c>
      <c r="AC387" s="80">
        <f t="shared" ref="AC387:AC450" si="175">AB387/SUM(AA387:AB387)</f>
        <v>0.85</v>
      </c>
      <c r="AD387" s="80">
        <f t="shared" si="156"/>
        <v>0.85</v>
      </c>
      <c r="AE387" s="80">
        <f t="shared" si="157"/>
        <v>0.85</v>
      </c>
      <c r="AF387" s="54">
        <f>(Q387-MAX(Q$2:Q386))/MAX(Q$2:Q386)</f>
        <v>-7.5851349851224034E-2</v>
      </c>
      <c r="AG387" s="54">
        <f>(R387-MAX(R$2:R386))/MAX(R$2:R386)</f>
        <v>-9.8451037904611224E-2</v>
      </c>
      <c r="AH387" s="54">
        <f>(S387-MAX(S$2:S386))/MAX(S$2:S386)</f>
        <v>-8.8095758706626295E-2</v>
      </c>
      <c r="AI387" s="54">
        <f>(T387-MAX(T$2:T386))/MAX(T$2:T386)</f>
        <v>-8.9602049914554116E-2</v>
      </c>
      <c r="AJ387" s="54">
        <f>(U387-MAX(U$2:U386))/MAX(U$2:U386)</f>
        <v>-9.4364978252089435E-2</v>
      </c>
      <c r="AK387" s="54">
        <f t="shared" si="158"/>
        <v>1.8905277653647867</v>
      </c>
      <c r="AL387" s="71">
        <f t="shared" ref="AL387:AL450" si="176">P387</f>
        <v>1913.0416666666285</v>
      </c>
      <c r="AM387" s="49">
        <f t="shared" ref="AM387:AM450" si="177">(Q627/Q387)</f>
        <v>1.8905277653647867</v>
      </c>
      <c r="AN387" s="49">
        <f t="shared" ref="AN387:AN450" si="178">(R627/R387)</f>
        <v>1.7741825513473157</v>
      </c>
      <c r="AO387" s="49">
        <f t="shared" ref="AO387:AO450" si="179">(S627/S387)</f>
        <v>2.0117939512461658</v>
      </c>
      <c r="AP387" s="49">
        <f t="shared" ref="AP387:AP450" si="180">(T627/T387)</f>
        <v>1.9902687007268842</v>
      </c>
      <c r="AQ387" s="49">
        <f t="shared" ref="AQ387:AQ450" si="181">(U627/U387)</f>
        <v>2.1966660949755625</v>
      </c>
      <c r="AS387" s="49">
        <f t="shared" si="159"/>
        <v>0.4224835436282468</v>
      </c>
      <c r="AT387" s="49">
        <f t="shared" ref="AT387:AT450" si="182">AQ387-AP387</f>
        <v>0.20639739424867831</v>
      </c>
      <c r="AU387" s="54">
        <f>(AM387-MAX(AM$3:AM387))/MAX(AM$3:AM387)</f>
        <v>-0.31160589024569374</v>
      </c>
      <c r="AV387" s="54">
        <f>(AN387-MAX(AN$3:AN387))/MAX(AN$3:AN387)</f>
        <v>-0.66373055841188622</v>
      </c>
      <c r="AW387" s="54">
        <f>(AO387-MAX(AO$3:AO387))/MAX(AO$3:AO387)</f>
        <v>-0.48557649367012506</v>
      </c>
      <c r="AX387" s="54">
        <f>(AP387-MAX(AP$3:AP387))/MAX(AP$3:AP387)</f>
        <v>-0.50836603386207946</v>
      </c>
      <c r="AY387" s="54">
        <f>(AQ387-MAX(AQ$3:AQ387))/MAX(AQ$3:AQ387)</f>
        <v>-0.50787169957907063</v>
      </c>
    </row>
    <row r="388" spans="1:51">
      <c r="A388" s="49">
        <f>Data!F514</f>
        <v>1913.1249999999618</v>
      </c>
      <c r="B388" s="53">
        <f t="shared" si="173"/>
        <v>0.28800000000000003</v>
      </c>
      <c r="C388" s="50">
        <f>1/Data!N514</f>
        <v>7.8845944424394965E-2</v>
      </c>
      <c r="D388" s="50">
        <f>Data!H514/100</f>
        <v>4.425833333333333E-2</v>
      </c>
      <c r="E388">
        <f>Data!K515/Data!K514</f>
        <v>0.98550724637681164</v>
      </c>
      <c r="F388">
        <f>Data!T515/Data!T514</f>
        <v>1.0056273197322048</v>
      </c>
      <c r="G388" s="49">
        <f>Data!E517</f>
        <v>9.6999999999999993</v>
      </c>
      <c r="H388" s="52">
        <v>0</v>
      </c>
      <c r="I388" s="52">
        <v>1</v>
      </c>
      <c r="J388" s="52">
        <v>0.6</v>
      </c>
      <c r="K388" s="54">
        <f t="shared" ref="K388:K451" si="183">AVERAGE(M$3:M$1712)</f>
        <v>0.66261227030770231</v>
      </c>
      <c r="L388" s="54">
        <f t="shared" si="168"/>
        <v>0.85</v>
      </c>
      <c r="M388" s="53">
        <f t="shared" si="169"/>
        <v>0.85</v>
      </c>
      <c r="N388" s="54" cm="1">
        <f t="array" ref="N388">stock_min(C388,O388)</f>
        <v>0.85</v>
      </c>
      <c r="O388" s="54" cm="1">
        <f t="array" ref="O388">stock_max(C388,D388)</f>
        <v>0.85</v>
      </c>
      <c r="P388" s="49">
        <f t="shared" si="174"/>
        <v>1913.1249999999618</v>
      </c>
      <c r="Q388" s="49">
        <f t="shared" si="160"/>
        <v>0.52697150951364213</v>
      </c>
      <c r="R388" s="49">
        <f t="shared" si="161"/>
        <v>0.94672178408622598</v>
      </c>
      <c r="S388" s="59">
        <f t="shared" si="170"/>
        <v>0.75039061830025733</v>
      </c>
      <c r="T388" s="59">
        <f t="shared" si="171"/>
        <v>0.77857304667302341</v>
      </c>
      <c r="U388" s="59">
        <f t="shared" si="172"/>
        <v>0.77167163944799233</v>
      </c>
      <c r="V388" s="59"/>
      <c r="W388" s="49">
        <f t="shared" si="162"/>
        <v>0.30015624732010293</v>
      </c>
      <c r="X388" s="49">
        <f t="shared" si="163"/>
        <v>0.4502343709801544</v>
      </c>
      <c r="Y388" s="49">
        <f t="shared" si="164"/>
        <v>0.2626809926166267</v>
      </c>
      <c r="Z388" s="49">
        <f t="shared" si="165"/>
        <v>0.51589205405639671</v>
      </c>
      <c r="AA388" s="49">
        <f t="shared" si="166"/>
        <v>0.11575074591719886</v>
      </c>
      <c r="AB388" s="49">
        <f t="shared" si="167"/>
        <v>0.65592089353079341</v>
      </c>
      <c r="AC388" s="80">
        <f t="shared" si="175"/>
        <v>0.84999999999999987</v>
      </c>
      <c r="AD388" s="80">
        <f t="shared" ref="AD388:AD451" si="184">N388</f>
        <v>0.85</v>
      </c>
      <c r="AE388" s="80">
        <f t="shared" ref="AE388:AE451" si="185">O388</f>
        <v>0.85</v>
      </c>
      <c r="AF388" s="54">
        <f>(Q388-MAX(Q$2:Q387))/MAX(Q$2:Q387)</f>
        <v>-7.065086991675136E-2</v>
      </c>
      <c r="AG388" s="54">
        <f>(R388-MAX(R$2:R387))/MAX(R$2:R387)</f>
        <v>-0.11151696489150084</v>
      </c>
      <c r="AH388" s="54">
        <f>(S388-MAX(S$2:S387))/MAX(S$2:S387)</f>
        <v>-9.3972730112464944E-2</v>
      </c>
      <c r="AI388" s="54">
        <f>(T388-MAX(T$2:T387))/MAX(T$2:T387)</f>
        <v>-9.6616199770952024E-2</v>
      </c>
      <c r="AJ388" s="54">
        <f>(U388-MAX(U$2:U387))/MAX(U$2:U387)</f>
        <v>-0.10475690703419564</v>
      </c>
      <c r="AK388" s="54">
        <f t="shared" ref="AK388:AK451" si="186">Q628/Q388</f>
        <v>1.9026076648399657</v>
      </c>
      <c r="AL388" s="71">
        <f t="shared" si="176"/>
        <v>1913.1249999999618</v>
      </c>
      <c r="AM388" s="49">
        <f t="shared" si="177"/>
        <v>1.9026076648399657</v>
      </c>
      <c r="AN388" s="49">
        <f t="shared" si="178"/>
        <v>1.8204889230082733</v>
      </c>
      <c r="AO388" s="49">
        <f t="shared" si="179"/>
        <v>2.0482479662652553</v>
      </c>
      <c r="AP388" s="49">
        <f t="shared" si="180"/>
        <v>2.0288017304634236</v>
      </c>
      <c r="AQ388" s="49">
        <f t="shared" si="181"/>
        <v>2.2473923947667558</v>
      </c>
      <c r="AS388" s="49">
        <f t="shared" ref="AS388:AS451" si="187">AQ388-AN388</f>
        <v>0.42690347175848253</v>
      </c>
      <c r="AT388" s="49">
        <f t="shared" si="182"/>
        <v>0.21859066430333218</v>
      </c>
      <c r="AU388" s="54">
        <f>(AM388-MAX(AM$3:AM388))/MAX(AM$3:AM388)</f>
        <v>-0.30720726050986824</v>
      </c>
      <c r="AV388" s="54">
        <f>(AN388-MAX(AN$3:AN388))/MAX(AN$3:AN388)</f>
        <v>-0.65495388673930277</v>
      </c>
      <c r="AW388" s="54">
        <f>(AO388-MAX(AO$3:AO388))/MAX(AO$3:AO388)</f>
        <v>-0.47625506081945668</v>
      </c>
      <c r="AX388" s="54">
        <f>(AP388-MAX(AP$3:AP388))/MAX(AP$3:AP388)</f>
        <v>-0.4988476476111342</v>
      </c>
      <c r="AY388" s="54">
        <f>(AQ388-MAX(AQ$3:AQ388))/MAX(AQ$3:AQ388)</f>
        <v>-0.49650727429842273</v>
      </c>
    </row>
    <row r="389" spans="1:51">
      <c r="A389" s="49">
        <f>Data!F515</f>
        <v>1913.2083333332951</v>
      </c>
      <c r="B389" s="53">
        <f t="shared" si="173"/>
        <v>0.27800000000000002</v>
      </c>
      <c r="C389" s="50">
        <f>1/Data!N515</f>
        <v>8.0363542064892726E-2</v>
      </c>
      <c r="D389" s="50">
        <f>Data!H515/100</f>
        <v>4.4016666666666676E-2</v>
      </c>
      <c r="E389">
        <f>Data!K516/Data!K515</f>
        <v>1.0034090909090907</v>
      </c>
      <c r="F389">
        <f>Data!T516/Data!T515</f>
        <v>1.0056093495067409</v>
      </c>
      <c r="G389" s="49">
        <f>Data!E518</f>
        <v>9.8000000000000007</v>
      </c>
      <c r="H389" s="52">
        <v>0</v>
      </c>
      <c r="I389" s="52">
        <v>1</v>
      </c>
      <c r="J389" s="52">
        <v>0.6</v>
      </c>
      <c r="K389" s="54">
        <f t="shared" si="183"/>
        <v>0.66261227030770231</v>
      </c>
      <c r="L389" s="54">
        <f t="shared" si="168"/>
        <v>0.85</v>
      </c>
      <c r="M389" s="53">
        <f t="shared" si="169"/>
        <v>0.85</v>
      </c>
      <c r="N389" s="54" cm="1">
        <f t="array" ref="N389">stock_min(C389,O389)</f>
        <v>0.85</v>
      </c>
      <c r="O389" s="54" cm="1">
        <f t="array" ref="O389">stock_max(C389,D389)</f>
        <v>0.85</v>
      </c>
      <c r="P389" s="49">
        <f t="shared" si="174"/>
        <v>1913.2083333332951</v>
      </c>
      <c r="Q389" s="49">
        <f t="shared" ref="Q389:Q452" si="188">Q388*F389</f>
        <v>0.52992747689059894</v>
      </c>
      <c r="R389" s="49">
        <f t="shared" ref="R389:R452" si="189">R388*E389</f>
        <v>0.9499492447137925</v>
      </c>
      <c r="S389" s="59">
        <f t="shared" si="170"/>
        <v>0.7536091894991761</v>
      </c>
      <c r="T389" s="59">
        <f t="shared" si="171"/>
        <v>0.78180523908094335</v>
      </c>
      <c r="U389" s="59">
        <f t="shared" si="172"/>
        <v>0.77455701979272629</v>
      </c>
      <c r="V389" s="59"/>
      <c r="W389" s="49">
        <f t="shared" ref="W389:W452" si="190">(W388*$F389+X388*$E389)*(1-$J389)</f>
        <v>0.30144367579967046</v>
      </c>
      <c r="X389" s="49">
        <f t="shared" ref="X389:X452" si="191">(W388*$F389+X388*$E389)*($J389)</f>
        <v>0.45216551369950564</v>
      </c>
      <c r="Y389" s="49">
        <f t="shared" ref="Y389:Y452" si="192">(Y388*$F389+Z388*$E389)*(1-$K389)</f>
        <v>0.2637714946750635</v>
      </c>
      <c r="Z389" s="49">
        <f t="shared" ref="Z389:Z452" si="193">(Y388*$F389+Z388*$E389)*($K389)</f>
        <v>0.5180337444058799</v>
      </c>
      <c r="AA389" s="49">
        <f t="shared" ref="AA389:AA452" si="194">(AA388*$F389+AB388*$E389)*(1-$M389)</f>
        <v>0.11618355296890896</v>
      </c>
      <c r="AB389" s="49">
        <f t="shared" ref="AB389:AB452" si="195">(AA388*$F389+AB388*$E389)*($M389)</f>
        <v>0.65837346682381737</v>
      </c>
      <c r="AC389" s="80">
        <f t="shared" si="175"/>
        <v>0.85</v>
      </c>
      <c r="AD389" s="80">
        <f t="shared" si="184"/>
        <v>0.85</v>
      </c>
      <c r="AE389" s="80">
        <f t="shared" si="185"/>
        <v>0.85</v>
      </c>
      <c r="AF389" s="54">
        <f>(Q389-MAX(Q$2:Q388))/MAX(Q$2:Q388)</f>
        <v>-6.5437825832328891E-2</v>
      </c>
      <c r="AG389" s="54">
        <f>(R389-MAX(R$2:R388))/MAX(R$2:R388)</f>
        <v>-0.10848804545363111</v>
      </c>
      <c r="AH389" s="54">
        <f>(S389-MAX(S$2:S388))/MAX(S$2:S388)</f>
        <v>-9.0086603067192919E-2</v>
      </c>
      <c r="AI389" s="54">
        <f>(T389-MAX(T$2:T388))/MAX(T$2:T388)</f>
        <v>-9.2865864111355959E-2</v>
      </c>
      <c r="AJ389" s="54">
        <f>(U389-MAX(U$2:U388))/MAX(U$2:U388)</f>
        <v>-0.10140947699769699</v>
      </c>
      <c r="AK389" s="54">
        <f t="shared" si="186"/>
        <v>1.8996987408386667</v>
      </c>
      <c r="AL389" s="71">
        <f t="shared" si="176"/>
        <v>1913.2083333332951</v>
      </c>
      <c r="AM389" s="49">
        <f t="shared" si="177"/>
        <v>1.8996987408386667</v>
      </c>
      <c r="AN389" s="49">
        <f t="shared" si="178"/>
        <v>2.0181581555789228</v>
      </c>
      <c r="AO389" s="49">
        <f t="shared" si="179"/>
        <v>2.1803163689633389</v>
      </c>
      <c r="AP389" s="49">
        <f t="shared" si="180"/>
        <v>2.1736112374021941</v>
      </c>
      <c r="AQ389" s="49">
        <f t="shared" si="181"/>
        <v>2.4542269810259922</v>
      </c>
      <c r="AS389" s="49">
        <f t="shared" si="187"/>
        <v>0.43606882544706949</v>
      </c>
      <c r="AT389" s="49">
        <f t="shared" si="182"/>
        <v>0.28061574362379815</v>
      </c>
      <c r="AU389" s="54">
        <f>(AM389-MAX(AM$3:AM389))/MAX(AM$3:AM389)</f>
        <v>-0.30826648121262828</v>
      </c>
      <c r="AV389" s="54">
        <f>(AN389-MAX(AN$3:AN389))/MAX(AN$3:AN389)</f>
        <v>-0.61748867640612382</v>
      </c>
      <c r="AW389" s="54">
        <f>(AO389-MAX(AO$3:AO389))/MAX(AO$3:AO389)</f>
        <v>-0.44248465866209336</v>
      </c>
      <c r="AX389" s="54">
        <f>(AP389-MAX(AP$3:AP389))/MAX(AP$3:AP389)</f>
        <v>-0.4630769638814532</v>
      </c>
      <c r="AY389" s="54">
        <f>(AQ389-MAX(AQ$3:AQ389))/MAX(AQ$3:AQ389)</f>
        <v>-0.45016925613678832</v>
      </c>
    </row>
    <row r="390" spans="1:51">
      <c r="A390" s="49">
        <f>Data!F516</f>
        <v>1913.2916666666283</v>
      </c>
      <c r="B390" s="53">
        <f t="shared" si="173"/>
        <v>0.27700000000000002</v>
      </c>
      <c r="C390" s="50">
        <f>1/Data!N516</f>
        <v>8.0430676792874939E-2</v>
      </c>
      <c r="D390" s="50">
        <f>Data!H516/100</f>
        <v>4.3775000000000001E-2</v>
      </c>
      <c r="E390">
        <f>Data!K517/Data!K516</f>
        <v>0.98732158145971904</v>
      </c>
      <c r="F390">
        <f>Data!T517/Data!T516</f>
        <v>1.0159583041357678</v>
      </c>
      <c r="G390" s="49">
        <f>Data!E519</f>
        <v>9.9</v>
      </c>
      <c r="H390" s="52">
        <v>0</v>
      </c>
      <c r="I390" s="52">
        <v>1</v>
      </c>
      <c r="J390" s="52">
        <v>0.6</v>
      </c>
      <c r="K390" s="54">
        <f t="shared" si="183"/>
        <v>0.66261227030770231</v>
      </c>
      <c r="L390" s="54">
        <f t="shared" si="168"/>
        <v>0.85</v>
      </c>
      <c r="M390" s="53">
        <f t="shared" si="169"/>
        <v>0.85</v>
      </c>
      <c r="N390" s="54" cm="1">
        <f t="array" ref="N390">stock_min(C390,O390)</f>
        <v>0.85</v>
      </c>
      <c r="O390" s="54" cm="1">
        <f t="array" ref="O390">stock_max(C390,D390)</f>
        <v>0.85</v>
      </c>
      <c r="P390" s="49">
        <f t="shared" si="174"/>
        <v>1913.2916666666283</v>
      </c>
      <c r="Q390" s="49">
        <f t="shared" si="188"/>
        <v>0.53838422073671921</v>
      </c>
      <c r="R390" s="49">
        <f t="shared" si="189"/>
        <v>0.93790539059728728</v>
      </c>
      <c r="S390" s="59">
        <f t="shared" si="170"/>
        <v>0.75268697572522758</v>
      </c>
      <c r="T390" s="59">
        <f t="shared" si="171"/>
        <v>0.77944673618574734</v>
      </c>
      <c r="U390" s="59">
        <f t="shared" si="172"/>
        <v>0.76806397789837022</v>
      </c>
      <c r="V390" s="59"/>
      <c r="W390" s="49">
        <f t="shared" si="190"/>
        <v>0.30107479029009104</v>
      </c>
      <c r="X390" s="49">
        <f t="shared" si="191"/>
        <v>0.45161218543513654</v>
      </c>
      <c r="Y390" s="49">
        <f t="shared" si="192"/>
        <v>0.26297576473778062</v>
      </c>
      <c r="Z390" s="49">
        <f t="shared" si="193"/>
        <v>0.51647097144796672</v>
      </c>
      <c r="AA390" s="49">
        <f t="shared" si="194"/>
        <v>0.11520959668475556</v>
      </c>
      <c r="AB390" s="49">
        <f t="shared" si="195"/>
        <v>0.65285438121361472</v>
      </c>
      <c r="AC390" s="80">
        <f t="shared" si="175"/>
        <v>0.85000000000000009</v>
      </c>
      <c r="AD390" s="80">
        <f t="shared" si="184"/>
        <v>0.85</v>
      </c>
      <c r="AE390" s="80">
        <f t="shared" si="185"/>
        <v>0.85</v>
      </c>
      <c r="AF390" s="54">
        <f>(Q390-MAX(Q$2:Q389))/MAX(Q$2:Q389)</f>
        <v>-5.0523798423176738E-2</v>
      </c>
      <c r="AG390" s="54">
        <f>(R390-MAX(R$2:R389))/MAX(R$2:R389)</f>
        <v>-0.11979100714703388</v>
      </c>
      <c r="AH390" s="54">
        <f>(S390-MAX(S$2:S389))/MAX(S$2:S389)</f>
        <v>-9.1200090906041309E-2</v>
      </c>
      <c r="AI390" s="54">
        <f>(T390-MAX(T$2:T389))/MAX(T$2:T389)</f>
        <v>-9.5602451663953564E-2</v>
      </c>
      <c r="AJ390" s="54">
        <f>(U390-MAX(U$2:U389))/MAX(U$2:U389)</f>
        <v>-0.1089422806036686</v>
      </c>
      <c r="AK390" s="54">
        <f t="shared" si="186"/>
        <v>1.8774499667960116</v>
      </c>
      <c r="AL390" s="71">
        <f t="shared" si="176"/>
        <v>1913.2916666666283</v>
      </c>
      <c r="AM390" s="49">
        <f t="shared" si="177"/>
        <v>1.8774499667960116</v>
      </c>
      <c r="AN390" s="49">
        <f t="shared" si="178"/>
        <v>2.6432286892244128</v>
      </c>
      <c r="AO390" s="49">
        <f t="shared" si="179"/>
        <v>2.5704564989023697</v>
      </c>
      <c r="AP390" s="49">
        <f t="shared" si="180"/>
        <v>2.6066185115027753</v>
      </c>
      <c r="AQ390" s="49">
        <f t="shared" si="181"/>
        <v>3.0931223325425834</v>
      </c>
      <c r="AS390" s="49">
        <f t="shared" si="187"/>
        <v>0.44989364331817061</v>
      </c>
      <c r="AT390" s="49">
        <f t="shared" si="182"/>
        <v>0.48650382103980805</v>
      </c>
      <c r="AU390" s="54">
        <f>(AM390-MAX(AM$3:AM390))/MAX(AM$3:AM390)</f>
        <v>-0.31636788299091056</v>
      </c>
      <c r="AV390" s="54">
        <f>(AN390-MAX(AN$3:AN390))/MAX(AN$3:AN390)</f>
        <v>-0.4990160202848396</v>
      </c>
      <c r="AW390" s="54">
        <f>(AO390-MAX(AO$3:AO390))/MAX(AO$3:AO390)</f>
        <v>-0.34272431616831495</v>
      </c>
      <c r="AX390" s="54">
        <f>(AP390-MAX(AP$3:AP390))/MAX(AP$3:AP390)</f>
        <v>-0.35611598747917633</v>
      </c>
      <c r="AY390" s="54">
        <f>(AQ390-MAX(AQ$3:AQ390))/MAX(AQ$3:AQ390)</f>
        <v>-0.30703485614406206</v>
      </c>
    </row>
    <row r="391" spans="1:51">
      <c r="A391" s="49">
        <f>Data!F517</f>
        <v>1913.3749999999616</v>
      </c>
      <c r="B391" s="53">
        <f t="shared" si="173"/>
        <v>0.26500000000000001</v>
      </c>
      <c r="C391" s="50">
        <f>1/Data!N517</f>
        <v>8.1823679216167122E-2</v>
      </c>
      <c r="D391" s="50">
        <f>Data!H517/100</f>
        <v>4.3533333333333334E-2</v>
      </c>
      <c r="E391">
        <f>Data!K518/Data!K517</f>
        <v>0.94464733261725697</v>
      </c>
      <c r="F391">
        <f>Data!T518/Data!T517</f>
        <v>0.99531246595576983</v>
      </c>
      <c r="G391" s="49">
        <f>Data!E520</f>
        <v>9.9</v>
      </c>
      <c r="H391" s="52">
        <v>0</v>
      </c>
      <c r="I391" s="52">
        <v>1</v>
      </c>
      <c r="J391" s="52">
        <v>0.6</v>
      </c>
      <c r="K391" s="54">
        <f t="shared" si="183"/>
        <v>0.66261227030770231</v>
      </c>
      <c r="L391" s="54">
        <f t="shared" si="168"/>
        <v>0.85</v>
      </c>
      <c r="M391" s="53">
        <f t="shared" si="169"/>
        <v>0.85</v>
      </c>
      <c r="N391" s="54" cm="1">
        <f t="array" ref="N391">stock_min(C391,O391)</f>
        <v>0.85</v>
      </c>
      <c r="O391" s="54" cm="1">
        <f t="array" ref="O391">stock_max(C391,D391)</f>
        <v>0.85</v>
      </c>
      <c r="P391" s="49">
        <f t="shared" si="174"/>
        <v>1913.3749999999616</v>
      </c>
      <c r="Q391" s="49">
        <f t="shared" si="188"/>
        <v>0.53586052637313952</v>
      </c>
      <c r="R391" s="49">
        <f t="shared" si="189"/>
        <v>0.88598982547507399</v>
      </c>
      <c r="S391" s="59">
        <f t="shared" si="170"/>
        <v>0.72627773830949849</v>
      </c>
      <c r="T391" s="59">
        <f t="shared" si="171"/>
        <v>0.74962598244032996</v>
      </c>
      <c r="U391" s="59">
        <f t="shared" si="172"/>
        <v>0.73138669757900465</v>
      </c>
      <c r="V391" s="59"/>
      <c r="W391" s="49">
        <f t="shared" si="190"/>
        <v>0.29051109532379943</v>
      </c>
      <c r="X391" s="49">
        <f t="shared" si="191"/>
        <v>0.43576664298569906</v>
      </c>
      <c r="Y391" s="49">
        <f t="shared" si="192"/>
        <v>0.25291460833390111</v>
      </c>
      <c r="Z391" s="49">
        <f t="shared" si="193"/>
        <v>0.49671137410642885</v>
      </c>
      <c r="AA391" s="49">
        <f t="shared" si="194"/>
        <v>0.10970800463685071</v>
      </c>
      <c r="AB391" s="49">
        <f t="shared" si="195"/>
        <v>0.62167869294215394</v>
      </c>
      <c r="AC391" s="80">
        <f t="shared" si="175"/>
        <v>0.85</v>
      </c>
      <c r="AD391" s="80">
        <f t="shared" si="184"/>
        <v>0.85</v>
      </c>
      <c r="AE391" s="80">
        <f t="shared" si="185"/>
        <v>0.85</v>
      </c>
      <c r="AF391" s="54">
        <f>(Q391-MAX(Q$2:Q390))/MAX(Q$2:Q390)</f>
        <v>-5.4974500442254423E-2</v>
      </c>
      <c r="AG391" s="54">
        <f>(R391-MAX(R$2:R390))/MAX(R$2:R390)</f>
        <v>-0.16851292275572333</v>
      </c>
      <c r="AH391" s="54">
        <f>(S391-MAX(S$2:S390))/MAX(S$2:S390)</f>
        <v>-0.12308680256267686</v>
      </c>
      <c r="AI391" s="54">
        <f>(T391-MAX(T$2:T390))/MAX(T$2:T390)</f>
        <v>-0.13020368267156068</v>
      </c>
      <c r="AJ391" s="54">
        <f>(U391-MAX(U$2:U390))/MAX(U$2:U390)</f>
        <v>-0.15149286843941037</v>
      </c>
      <c r="AK391" s="54">
        <f t="shared" si="186"/>
        <v>1.8790139360690803</v>
      </c>
      <c r="AL391" s="71">
        <f t="shared" si="176"/>
        <v>1913.3749999999616</v>
      </c>
      <c r="AM391" s="49">
        <f t="shared" si="177"/>
        <v>1.8790139360690803</v>
      </c>
      <c r="AN391" s="49">
        <f t="shared" si="178"/>
        <v>3.2640578632651636</v>
      </c>
      <c r="AO391" s="49">
        <f t="shared" si="179"/>
        <v>2.9259738959834221</v>
      </c>
      <c r="AP391" s="49">
        <f t="shared" si="180"/>
        <v>3.005837702656184</v>
      </c>
      <c r="AQ391" s="49">
        <f t="shared" si="181"/>
        <v>3.7061213036496836</v>
      </c>
      <c r="AS391" s="49">
        <f t="shared" si="187"/>
        <v>0.44206344038452006</v>
      </c>
      <c r="AT391" s="49">
        <f t="shared" si="182"/>
        <v>0.70028360099349962</v>
      </c>
      <c r="AU391" s="54">
        <f>(AM391-MAX(AM$3:AM391))/MAX(AM$3:AM391)</f>
        <v>-0.31579839797453502</v>
      </c>
      <c r="AV391" s="54">
        <f>(AN391-MAX(AN$3:AN391))/MAX(AN$3:AN391)</f>
        <v>-0.38134724966269806</v>
      </c>
      <c r="AW391" s="54">
        <f>(AO391-MAX(AO$3:AO391))/MAX(AO$3:AO391)</f>
        <v>-0.25181714058285304</v>
      </c>
      <c r="AX391" s="54">
        <f>(AP391-MAX(AP$3:AP391))/MAX(AP$3:AP391)</f>
        <v>-0.25750130583672198</v>
      </c>
      <c r="AY391" s="54">
        <f>(AQ391-MAX(AQ$3:AQ391))/MAX(AQ$3:AQ391)</f>
        <v>-0.16970213065577081</v>
      </c>
    </row>
    <row r="392" spans="1:51">
      <c r="A392" s="49">
        <f>Data!F518</f>
        <v>1913.4583333332948</v>
      </c>
      <c r="B392" s="53">
        <f t="shared" si="173"/>
        <v>0.21599999999999997</v>
      </c>
      <c r="C392" s="50">
        <f>1/Data!N518</f>
        <v>8.7017336621456734E-2</v>
      </c>
      <c r="D392" s="50">
        <f>Data!H518/100</f>
        <v>4.3291666666666673E-2</v>
      </c>
      <c r="E392">
        <f>Data!K519/Data!K518</f>
        <v>1.0081853012887496</v>
      </c>
      <c r="F392">
        <f>Data!T519/Data!T518</f>
        <v>0.99539833330691652</v>
      </c>
      <c r="G392" s="49">
        <f>Data!E521</f>
        <v>10</v>
      </c>
      <c r="H392" s="52">
        <v>0</v>
      </c>
      <c r="I392" s="52">
        <v>1</v>
      </c>
      <c r="J392" s="52">
        <v>0.6</v>
      </c>
      <c r="K392" s="54">
        <f t="shared" si="183"/>
        <v>0.66261227030770231</v>
      </c>
      <c r="L392" s="54">
        <f t="shared" ref="L392:L455" si="196">MAX(N391,MIN(O391,AB391/SUM(AA391:AB391)))</f>
        <v>0.85</v>
      </c>
      <c r="M392" s="53">
        <f t="shared" ref="M392:M455" si="197">(3*L392+2*L391+L390)/6</f>
        <v>0.85</v>
      </c>
      <c r="N392" s="54" cm="1">
        <f t="array" ref="N392">stock_min(C392,O392)</f>
        <v>0.85</v>
      </c>
      <c r="O392" s="54" cm="1">
        <f t="array" ref="O392">stock_max(C392,D392)</f>
        <v>0.85</v>
      </c>
      <c r="P392" s="49">
        <f t="shared" si="174"/>
        <v>1913.4583333332948</v>
      </c>
      <c r="Q392" s="49">
        <f t="shared" si="188"/>
        <v>0.53339467483679004</v>
      </c>
      <c r="R392" s="49">
        <f t="shared" si="189"/>
        <v>0.89324191913535411</v>
      </c>
      <c r="S392" s="59">
        <f t="shared" si="170"/>
        <v>0.72850778434260066</v>
      </c>
      <c r="T392" s="59">
        <f t="shared" si="171"/>
        <v>0.75252788596157549</v>
      </c>
      <c r="U392" s="59">
        <f t="shared" si="172"/>
        <v>0.73597048531463016</v>
      </c>
      <c r="V392" s="59"/>
      <c r="W392" s="49">
        <f t="shared" si="190"/>
        <v>0.29140311373704025</v>
      </c>
      <c r="X392" s="49">
        <f t="shared" si="191"/>
        <v>0.43710467060556041</v>
      </c>
      <c r="Y392" s="49">
        <f t="shared" si="192"/>
        <v>0.25389367497472026</v>
      </c>
      <c r="Z392" s="49">
        <f t="shared" si="193"/>
        <v>0.49863421098685523</v>
      </c>
      <c r="AA392" s="49">
        <f t="shared" si="194"/>
        <v>0.11039557279719454</v>
      </c>
      <c r="AB392" s="49">
        <f t="shared" si="195"/>
        <v>0.62557491251743558</v>
      </c>
      <c r="AC392" s="80">
        <f t="shared" si="175"/>
        <v>0.84999999999999987</v>
      </c>
      <c r="AD392" s="80">
        <f t="shared" si="184"/>
        <v>0.85</v>
      </c>
      <c r="AE392" s="80">
        <f t="shared" si="185"/>
        <v>0.85</v>
      </c>
      <c r="AF392" s="54">
        <f>(Q392-MAX(Q$2:Q391))/MAX(Q$2:Q391)</f>
        <v>-5.9323192807683923E-2</v>
      </c>
      <c r="AG392" s="54">
        <f>(R392-MAX(R$2:R391))/MAX(R$2:R391)</f>
        <v>-0.16170695051077713</v>
      </c>
      <c r="AH392" s="54">
        <f>(S392-MAX(S$2:S391))/MAX(S$2:S391)</f>
        <v>-0.1203942282289628</v>
      </c>
      <c r="AI392" s="54">
        <f>(T392-MAX(T$2:T391))/MAX(T$2:T391)</f>
        <v>-0.12683658353793012</v>
      </c>
      <c r="AJ392" s="54">
        <f>(U392-MAX(U$2:U391))/MAX(U$2:U391)</f>
        <v>-0.14617505695047764</v>
      </c>
      <c r="AK392" s="54">
        <f t="shared" si="186"/>
        <v>1.8374456111472979</v>
      </c>
      <c r="AL392" s="71">
        <f t="shared" si="176"/>
        <v>1913.4583333332948</v>
      </c>
      <c r="AM392" s="49">
        <f t="shared" si="177"/>
        <v>1.8374456111472979</v>
      </c>
      <c r="AN392" s="49">
        <f t="shared" si="178"/>
        <v>3.4041611378298007</v>
      </c>
      <c r="AO392" s="49">
        <f t="shared" si="179"/>
        <v>2.9760193474888621</v>
      </c>
      <c r="AP392" s="49">
        <f t="shared" si="180"/>
        <v>3.0694494121835665</v>
      </c>
      <c r="AQ392" s="49">
        <f t="shared" si="181"/>
        <v>3.8294299056136425</v>
      </c>
      <c r="AS392" s="49">
        <f t="shared" si="187"/>
        <v>0.42526876778384182</v>
      </c>
      <c r="AT392" s="49">
        <f t="shared" si="182"/>
        <v>0.75998049343007601</v>
      </c>
      <c r="AU392" s="54">
        <f>(AM392-MAX(AM$3:AM392))/MAX(AM$3:AM392)</f>
        <v>-0.33093458933482783</v>
      </c>
      <c r="AV392" s="54">
        <f>(AN392-MAX(AN$3:AN392))/MAX(AN$3:AN392)</f>
        <v>-0.35479279512433082</v>
      </c>
      <c r="AW392" s="54">
        <f>(AO392-MAX(AO$3:AO392))/MAX(AO$3:AO392)</f>
        <v>-0.2390203247740853</v>
      </c>
      <c r="AX392" s="54">
        <f>(AP392-MAX(AP$3:AP392))/MAX(AP$3:AP392)</f>
        <v>-0.24178801193005567</v>
      </c>
      <c r="AY392" s="54">
        <f>(AQ392-MAX(AQ$3:AQ392))/MAX(AQ$3:AQ392)</f>
        <v>-0.14207678839250842</v>
      </c>
    </row>
    <row r="393" spans="1:51">
      <c r="A393" s="49">
        <f>Data!F519</f>
        <v>1913.5416666666281</v>
      </c>
      <c r="B393" s="53">
        <f t="shared" si="173"/>
        <v>0.21999999999999997</v>
      </c>
      <c r="C393" s="50">
        <f>1/Data!N519</f>
        <v>8.6700019389040081E-2</v>
      </c>
      <c r="D393" s="50">
        <f>Data!H519/100</f>
        <v>4.3049999999999998E-2</v>
      </c>
      <c r="E393">
        <f>Data!K520/Data!K519</f>
        <v>1.031591737545565</v>
      </c>
      <c r="F393">
        <f>Data!T520/Data!T519</f>
        <v>1.0055375025029212</v>
      </c>
      <c r="G393" s="49">
        <f>Data!E522</f>
        <v>10</v>
      </c>
      <c r="H393" s="52">
        <v>0</v>
      </c>
      <c r="I393" s="52">
        <v>1</v>
      </c>
      <c r="J393" s="52">
        <v>0.6</v>
      </c>
      <c r="K393" s="54">
        <f t="shared" si="183"/>
        <v>0.66261227030770231</v>
      </c>
      <c r="L393" s="54">
        <f t="shared" si="196"/>
        <v>0.85</v>
      </c>
      <c r="M393" s="53">
        <f t="shared" si="197"/>
        <v>0.85</v>
      </c>
      <c r="N393" s="54" cm="1">
        <f t="array" ref="N393">stock_min(C393,O393)</f>
        <v>0.85</v>
      </c>
      <c r="O393" s="54" cm="1">
        <f t="array" ref="O393">stock_max(C393,D393)</f>
        <v>0.85</v>
      </c>
      <c r="P393" s="49">
        <f t="shared" si="174"/>
        <v>1913.5416666666281</v>
      </c>
      <c r="Q393" s="49">
        <f t="shared" si="188"/>
        <v>0.53634834918374363</v>
      </c>
      <c r="R393" s="49">
        <f t="shared" si="189"/>
        <v>0.92146098340937499</v>
      </c>
      <c r="S393" s="59">
        <f t="shared" si="170"/>
        <v>0.74393032584799001</v>
      </c>
      <c r="T393" s="59">
        <f t="shared" si="171"/>
        <v>0.76968654394696046</v>
      </c>
      <c r="U393" s="59">
        <f t="shared" si="172"/>
        <v>0.75634479952664657</v>
      </c>
      <c r="V393" s="59"/>
      <c r="W393" s="49">
        <f t="shared" si="190"/>
        <v>0.29757213033919599</v>
      </c>
      <c r="X393" s="49">
        <f t="shared" si="191"/>
        <v>0.44635819550879402</v>
      </c>
      <c r="Y393" s="49">
        <f t="shared" si="192"/>
        <v>0.25968279563697588</v>
      </c>
      <c r="Z393" s="49">
        <f t="shared" si="193"/>
        <v>0.51000374830998452</v>
      </c>
      <c r="AA393" s="49">
        <f t="shared" si="194"/>
        <v>0.113451719928997</v>
      </c>
      <c r="AB393" s="49">
        <f t="shared" si="195"/>
        <v>0.64289307959764952</v>
      </c>
      <c r="AC393" s="80">
        <f t="shared" si="175"/>
        <v>0.84999999999999987</v>
      </c>
      <c r="AD393" s="80">
        <f t="shared" si="184"/>
        <v>0.85</v>
      </c>
      <c r="AE393" s="80">
        <f t="shared" si="185"/>
        <v>0.85</v>
      </c>
      <c r="AF393" s="54">
        <f>(Q393-MAX(Q$2:Q392))/MAX(Q$2:Q392)</f>
        <v>-5.4114192633416498E-2</v>
      </c>
      <c r="AG393" s="54">
        <f>(R393-MAX(R$2:R392))/MAX(R$2:R392)</f>
        <v>-0.13522381650504231</v>
      </c>
      <c r="AH393" s="54">
        <f>(S393-MAX(S$2:S392))/MAX(S$2:S392)</f>
        <v>-0.10177293575264358</v>
      </c>
      <c r="AI393" s="54">
        <f>(T393-MAX(T$2:T392))/MAX(T$2:T392)</f>
        <v>-0.10692727159359119</v>
      </c>
      <c r="AJ393" s="54">
        <f>(U393-MAX(U$2:U392))/MAX(U$2:U392)</f>
        <v>-0.12253810680252288</v>
      </c>
      <c r="AK393" s="54">
        <f t="shared" si="186"/>
        <v>1.8207792167428287</v>
      </c>
      <c r="AL393" s="71">
        <f t="shared" si="176"/>
        <v>1913.5416666666281</v>
      </c>
      <c r="AM393" s="49">
        <f t="shared" si="177"/>
        <v>1.8207792167428287</v>
      </c>
      <c r="AN393" s="49">
        <f t="shared" si="178"/>
        <v>3.1227825526278608</v>
      </c>
      <c r="AO393" s="49">
        <f t="shared" si="179"/>
        <v>2.8162871212604803</v>
      </c>
      <c r="AP393" s="49">
        <f t="shared" si="180"/>
        <v>2.8906570165534062</v>
      </c>
      <c r="AQ393" s="49">
        <f t="shared" si="181"/>
        <v>3.5542582324275491</v>
      </c>
      <c r="AS393" s="49">
        <f t="shared" si="187"/>
        <v>0.43147567979968837</v>
      </c>
      <c r="AT393" s="49">
        <f t="shared" si="182"/>
        <v>0.66360121587414289</v>
      </c>
      <c r="AU393" s="54">
        <f>(AM393-MAX(AM$3:AM393))/MAX(AM$3:AM393)</f>
        <v>-0.33700329033413051</v>
      </c>
      <c r="AV393" s="54">
        <f>(AN393-MAX(AN$3:AN393))/MAX(AN$3:AN393)</f>
        <v>-0.40812384589408168</v>
      </c>
      <c r="AW393" s="54">
        <f>(AO393-MAX(AO$3:AO393))/MAX(AO$3:AO393)</f>
        <v>-0.27986447376826157</v>
      </c>
      <c r="AX393" s="54">
        <f>(AP393-MAX(AP$3:AP393))/MAX(AP$3:AP393)</f>
        <v>-0.2859531111183477</v>
      </c>
      <c r="AY393" s="54">
        <f>(AQ393-MAX(AQ$3:AQ393))/MAX(AQ$3:AQ393)</f>
        <v>-0.20372465019490132</v>
      </c>
    </row>
    <row r="394" spans="1:51">
      <c r="A394" s="49">
        <f>Data!F520</f>
        <v>1913.6249999999613</v>
      </c>
      <c r="B394" s="53">
        <f t="shared" si="173"/>
        <v>0.245</v>
      </c>
      <c r="C394" s="50">
        <f>1/Data!N520</f>
        <v>8.4410691299733401E-2</v>
      </c>
      <c r="D394" s="50">
        <f>Data!H520/100</f>
        <v>4.2808333333333337E-2</v>
      </c>
      <c r="E394">
        <f>Data!K521/Data!K520</f>
        <v>1.004059171597633</v>
      </c>
      <c r="F394">
        <f>Data!T521/Data!T520</f>
        <v>0.9954643537643949</v>
      </c>
      <c r="G394" s="49">
        <f>Data!E523</f>
        <v>10.1</v>
      </c>
      <c r="H394" s="52">
        <v>0</v>
      </c>
      <c r="I394" s="52">
        <v>1</v>
      </c>
      <c r="J394" s="52">
        <v>0.6</v>
      </c>
      <c r="K394" s="54">
        <f t="shared" si="183"/>
        <v>0.66261227030770231</v>
      </c>
      <c r="L394" s="54">
        <f t="shared" si="196"/>
        <v>0.85</v>
      </c>
      <c r="M394" s="53">
        <f t="shared" si="197"/>
        <v>0.85</v>
      </c>
      <c r="N394" s="54" cm="1">
        <f t="array" ref="N394">stock_min(C394,O394)</f>
        <v>0.85</v>
      </c>
      <c r="O394" s="54" cm="1">
        <f t="array" ref="O394">stock_max(C394,D394)</f>
        <v>0.85</v>
      </c>
      <c r="P394" s="49">
        <f t="shared" si="174"/>
        <v>1913.6249999999613</v>
      </c>
      <c r="Q394" s="49">
        <f t="shared" si="188"/>
        <v>0.53391566281279534</v>
      </c>
      <c r="R394" s="49">
        <f t="shared" si="189"/>
        <v>0.92520135166155737</v>
      </c>
      <c r="S394" s="59">
        <f t="shared" si="170"/>
        <v>0.74439248844477612</v>
      </c>
      <c r="T394" s="59">
        <f t="shared" si="171"/>
        <v>0.77057890738230439</v>
      </c>
      <c r="U394" s="59">
        <f t="shared" si="172"/>
        <v>0.75843983598924525</v>
      </c>
      <c r="V394" s="59"/>
      <c r="W394" s="49">
        <f t="shared" si="190"/>
        <v>0.29775699537791045</v>
      </c>
      <c r="X394" s="49">
        <f t="shared" si="191"/>
        <v>0.44663549306686567</v>
      </c>
      <c r="Y394" s="49">
        <f t="shared" si="192"/>
        <v>0.25998386811048702</v>
      </c>
      <c r="Z394" s="49">
        <f t="shared" si="193"/>
        <v>0.51059503927181737</v>
      </c>
      <c r="AA394" s="49">
        <f t="shared" si="194"/>
        <v>0.1137659753983868</v>
      </c>
      <c r="AB394" s="49">
        <f t="shared" si="195"/>
        <v>0.64467386059085841</v>
      </c>
      <c r="AC394" s="80">
        <f t="shared" si="175"/>
        <v>0.85</v>
      </c>
      <c r="AD394" s="80">
        <f t="shared" si="184"/>
        <v>0.85</v>
      </c>
      <c r="AE394" s="80">
        <f t="shared" si="185"/>
        <v>0.85</v>
      </c>
      <c r="AF394" s="54">
        <f>(Q394-MAX(Q$2:Q393))/MAX(Q$2:Q393)</f>
        <v>-5.8404396034911092E-2</v>
      </c>
      <c r="AG394" s="54">
        <f>(R394-MAX(R$2:R393))/MAX(R$2:R393)</f>
        <v>-0.13171354158269002</v>
      </c>
      <c r="AH394" s="54">
        <f>(S394-MAX(S$2:S393))/MAX(S$2:S393)</f>
        <v>-0.10121491716126148</v>
      </c>
      <c r="AI394" s="54">
        <f>(T394-MAX(T$2:T393))/MAX(T$2:T393)</f>
        <v>-0.10589185600240004</v>
      </c>
      <c r="AJ394" s="54">
        <f>(U394-MAX(U$2:U393))/MAX(U$2:U393)</f>
        <v>-0.12010758217679651</v>
      </c>
      <c r="AK394" s="54">
        <f t="shared" si="186"/>
        <v>1.8364115062525699</v>
      </c>
      <c r="AL394" s="71">
        <f t="shared" si="176"/>
        <v>1913.6249999999613</v>
      </c>
      <c r="AM394" s="49">
        <f t="shared" si="177"/>
        <v>1.8364115062525699</v>
      </c>
      <c r="AN394" s="49">
        <f t="shared" si="178"/>
        <v>3.0949763144934015</v>
      </c>
      <c r="AO394" s="49">
        <f t="shared" si="179"/>
        <v>2.8108110034724065</v>
      </c>
      <c r="AP394" s="49">
        <f t="shared" si="180"/>
        <v>2.8818779921586533</v>
      </c>
      <c r="AQ394" s="49">
        <f t="shared" si="181"/>
        <v>3.5318665608488953</v>
      </c>
      <c r="AS394" s="49">
        <f t="shared" si="187"/>
        <v>0.43689024635549378</v>
      </c>
      <c r="AT394" s="49">
        <f t="shared" si="182"/>
        <v>0.64998856869024202</v>
      </c>
      <c r="AU394" s="54">
        <f>(AM394-MAX(AM$3:AM394))/MAX(AM$3:AM394)</f>
        <v>-0.33131113589047256</v>
      </c>
      <c r="AV394" s="54">
        <f>(AN394-MAX(AN$3:AN394))/MAX(AN$3:AN394)</f>
        <v>-0.41339409734765398</v>
      </c>
      <c r="AW394" s="54">
        <f>(AO394-MAX(AO$3:AO394))/MAX(AO$3:AO394)</f>
        <v>-0.28126473829926452</v>
      </c>
      <c r="AX394" s="54">
        <f>(AP394-MAX(AP$3:AP394))/MAX(AP$3:AP394)</f>
        <v>-0.28812169598351572</v>
      </c>
      <c r="AY394" s="54">
        <f>(AQ394-MAX(AQ$3:AQ394))/MAX(AQ$3:AQ394)</f>
        <v>-0.20874115010938155</v>
      </c>
    </row>
    <row r="395" spans="1:51">
      <c r="A395" s="49">
        <f>Data!F521</f>
        <v>1913.7083333332946</v>
      </c>
      <c r="B395" s="53">
        <f t="shared" si="173"/>
        <v>0.24399999999999999</v>
      </c>
      <c r="C395" s="50">
        <f>1/Data!N521</f>
        <v>8.4435805833701444E-2</v>
      </c>
      <c r="D395" s="50">
        <f>Data!H521/100</f>
        <v>4.2566666666666669E-2</v>
      </c>
      <c r="E395">
        <f>Data!K522/Data!K521</f>
        <v>0.97303634232121916</v>
      </c>
      <c r="F395">
        <f>Data!T522/Data!T521</f>
        <v>1.005501599425245</v>
      </c>
      <c r="G395" s="49">
        <f>Data!E524</f>
        <v>10</v>
      </c>
      <c r="H395" s="52">
        <v>0</v>
      </c>
      <c r="I395" s="52">
        <v>1</v>
      </c>
      <c r="J395" s="52">
        <v>0.6</v>
      </c>
      <c r="K395" s="54">
        <f t="shared" si="183"/>
        <v>0.66261227030770231</v>
      </c>
      <c r="L395" s="54">
        <f t="shared" si="196"/>
        <v>0.85</v>
      </c>
      <c r="M395" s="53">
        <f t="shared" si="197"/>
        <v>0.85</v>
      </c>
      <c r="N395" s="54" cm="1">
        <f t="array" ref="N395">stock_min(C395,O395)</f>
        <v>0.85</v>
      </c>
      <c r="O395" s="54" cm="1">
        <f t="array" ref="O395">stock_max(C395,D395)</f>
        <v>0.85</v>
      </c>
      <c r="P395" s="49">
        <f t="shared" si="174"/>
        <v>1913.7083333332946</v>
      </c>
      <c r="Q395" s="49">
        <f t="shared" si="188"/>
        <v>0.53685305291645546</v>
      </c>
      <c r="R395" s="49">
        <f t="shared" si="189"/>
        <v>0.90025453913140985</v>
      </c>
      <c r="S395" s="59">
        <f t="shared" si="170"/>
        <v>0.73398770161716143</v>
      </c>
      <c r="T395" s="59">
        <f t="shared" si="171"/>
        <v>0.75824172463026507</v>
      </c>
      <c r="U395" s="59">
        <f t="shared" si="172"/>
        <v>0.74168296552267943</v>
      </c>
      <c r="V395" s="59"/>
      <c r="W395" s="49">
        <f t="shared" si="190"/>
        <v>0.29359508064686457</v>
      </c>
      <c r="X395" s="49">
        <f t="shared" si="191"/>
        <v>0.44039262097029686</v>
      </c>
      <c r="Y395" s="49">
        <f t="shared" si="192"/>
        <v>0.2558214540309775</v>
      </c>
      <c r="Z395" s="49">
        <f t="shared" si="193"/>
        <v>0.50242027059928762</v>
      </c>
      <c r="AA395" s="49">
        <f t="shared" si="194"/>
        <v>0.11125244482840194</v>
      </c>
      <c r="AB395" s="49">
        <f t="shared" si="195"/>
        <v>0.63043052069427752</v>
      </c>
      <c r="AC395" s="80">
        <f t="shared" si="175"/>
        <v>0.85</v>
      </c>
      <c r="AD395" s="80">
        <f t="shared" si="184"/>
        <v>0.85</v>
      </c>
      <c r="AE395" s="80">
        <f t="shared" si="185"/>
        <v>0.85</v>
      </c>
      <c r="AF395" s="54">
        <f>(Q395-MAX(Q$2:Q394))/MAX(Q$2:Q394)</f>
        <v>-5.3224114201323641E-2</v>
      </c>
      <c r="AG395" s="54">
        <f>(R395-MAX(R$2:R394))/MAX(R$2:R394)</f>
        <v>-0.15512572041457531</v>
      </c>
      <c r="AH395" s="54">
        <f>(S395-MAX(S$2:S394))/MAX(S$2:S394)</f>
        <v>-0.11377773494347082</v>
      </c>
      <c r="AI395" s="54">
        <f>(T395-MAX(T$2:T394))/MAX(T$2:T394)</f>
        <v>-0.12020677620967275</v>
      </c>
      <c r="AJ395" s="54">
        <f>(U395-MAX(U$2:U394))/MAX(U$2:U394)</f>
        <v>-0.13954781008985923</v>
      </c>
      <c r="AK395" s="54">
        <f t="shared" si="186"/>
        <v>1.8336667020322219</v>
      </c>
      <c r="AL395" s="71">
        <f t="shared" si="176"/>
        <v>1913.7083333332946</v>
      </c>
      <c r="AM395" s="49">
        <f t="shared" si="177"/>
        <v>1.8336667020322219</v>
      </c>
      <c r="AN395" s="49">
        <f t="shared" si="178"/>
        <v>2.8823583778406952</v>
      </c>
      <c r="AO395" s="49">
        <f t="shared" si="179"/>
        <v>2.6947653463772765</v>
      </c>
      <c r="AP395" s="49">
        <f t="shared" si="180"/>
        <v>2.7506702052385612</v>
      </c>
      <c r="AQ395" s="49">
        <f t="shared" si="181"/>
        <v>3.3258427766745529</v>
      </c>
      <c r="AS395" s="49">
        <f t="shared" si="187"/>
        <v>0.44348439883385771</v>
      </c>
      <c r="AT395" s="49">
        <f t="shared" si="182"/>
        <v>0.57517257143599165</v>
      </c>
      <c r="AU395" s="54">
        <f>(AM395-MAX(AM$3:AM395))/MAX(AM$3:AM395)</f>
        <v>-0.33231059598427959</v>
      </c>
      <c r="AV395" s="54">
        <f>(AN395-MAX(AN$3:AN395))/MAX(AN$3:AN395)</f>
        <v>-0.45369260821708374</v>
      </c>
      <c r="AW395" s="54">
        <f>(AO395-MAX(AO$3:AO395))/MAX(AO$3:AO395)</f>
        <v>-0.31093806233935983</v>
      </c>
      <c r="AX395" s="54">
        <f>(AP395-MAX(AP$3:AP395))/MAX(AP$3:AP395)</f>
        <v>-0.32053249792606003</v>
      </c>
      <c r="AY395" s="54">
        <f>(AQ395-MAX(AQ$3:AQ395))/MAX(AQ$3:AQ395)</f>
        <v>-0.25489752088594941</v>
      </c>
    </row>
    <row r="396" spans="1:51">
      <c r="A396" s="49">
        <f>Data!F522</f>
        <v>1913.7916666666279</v>
      </c>
      <c r="B396" s="53">
        <f t="shared" si="173"/>
        <v>0.21499999999999997</v>
      </c>
      <c r="C396" s="50">
        <f>1/Data!N522</f>
        <v>8.7172632243182419E-2</v>
      </c>
      <c r="D396" s="50">
        <f>Data!H522/100</f>
        <v>4.2325000000000002E-2</v>
      </c>
      <c r="E396">
        <f>Data!K523/Data!K522</f>
        <v>0.96972166950351224</v>
      </c>
      <c r="F396">
        <f>Data!T523/Data!T522</f>
        <v>0.99552836932069444</v>
      </c>
      <c r="G396" s="49">
        <f>Data!E525</f>
        <v>10</v>
      </c>
      <c r="H396" s="52">
        <v>0</v>
      </c>
      <c r="I396" s="52">
        <v>1</v>
      </c>
      <c r="J396" s="52">
        <v>0.6</v>
      </c>
      <c r="K396" s="54">
        <f t="shared" si="183"/>
        <v>0.66261227030770231</v>
      </c>
      <c r="L396" s="54">
        <f t="shared" si="196"/>
        <v>0.85</v>
      </c>
      <c r="M396" s="53">
        <f t="shared" si="197"/>
        <v>0.85</v>
      </c>
      <c r="N396" s="54" cm="1">
        <f t="array" ref="N396">stock_min(C396,O396)</f>
        <v>0.85</v>
      </c>
      <c r="O396" s="54" cm="1">
        <f t="array" ref="O396">stock_max(C396,D396)</f>
        <v>0.85</v>
      </c>
      <c r="P396" s="49">
        <f t="shared" si="174"/>
        <v>1913.7916666666279</v>
      </c>
      <c r="Q396" s="49">
        <f t="shared" si="188"/>
        <v>0.53445244433475536</v>
      </c>
      <c r="R396" s="49">
        <f t="shared" si="189"/>
        <v>0.87299633466462578</v>
      </c>
      <c r="S396" s="59">
        <f t="shared" si="170"/>
        <v>0.71934049952129464</v>
      </c>
      <c r="T396" s="59">
        <f t="shared" si="171"/>
        <v>0.74188533856665562</v>
      </c>
      <c r="U396" s="59">
        <f t="shared" si="172"/>
        <v>0.72209710201658273</v>
      </c>
      <c r="V396" s="59"/>
      <c r="W396" s="49">
        <f t="shared" si="190"/>
        <v>0.28773619980851789</v>
      </c>
      <c r="X396" s="49">
        <f t="shared" si="191"/>
        <v>0.43160429971277675</v>
      </c>
      <c r="Y396" s="49">
        <f t="shared" si="192"/>
        <v>0.25030301007100558</v>
      </c>
      <c r="Z396" s="49">
        <f t="shared" si="193"/>
        <v>0.49158232849565003</v>
      </c>
      <c r="AA396" s="49">
        <f t="shared" si="194"/>
        <v>0.10831456530248743</v>
      </c>
      <c r="AB396" s="49">
        <f t="shared" si="195"/>
        <v>0.61378253671409533</v>
      </c>
      <c r="AC396" s="80">
        <f t="shared" si="175"/>
        <v>0.85</v>
      </c>
      <c r="AD396" s="80">
        <f t="shared" si="184"/>
        <v>0.85</v>
      </c>
      <c r="AE396" s="80">
        <f t="shared" si="185"/>
        <v>0.85</v>
      </c>
      <c r="AF396" s="54">
        <f>(Q396-MAX(Q$2:Q395))/MAX(Q$2:Q395)</f>
        <v>-5.7457746298687752E-2</v>
      </c>
      <c r="AG396" s="54">
        <f>(R396-MAX(R$2:R395))/MAX(R$2:R395)</f>
        <v>-0.18070710307984478</v>
      </c>
      <c r="AH396" s="54">
        <f>(S396-MAX(S$2:S395))/MAX(S$2:S395)</f>
        <v>-0.13146287679195148</v>
      </c>
      <c r="AI396" s="54">
        <f>(T396-MAX(T$2:T395))/MAX(T$2:T395)</f>
        <v>-0.13918520638176482</v>
      </c>
      <c r="AJ396" s="54">
        <f>(U396-MAX(U$2:U395))/MAX(U$2:U395)</f>
        <v>-0.162270051166578</v>
      </c>
      <c r="AK396" s="54">
        <f t="shared" si="186"/>
        <v>1.8492458207048046</v>
      </c>
      <c r="AL396" s="71">
        <f t="shared" si="176"/>
        <v>1913.7916666666279</v>
      </c>
      <c r="AM396" s="49">
        <f t="shared" si="177"/>
        <v>1.8492458207048046</v>
      </c>
      <c r="AN396" s="49">
        <f t="shared" si="178"/>
        <v>3.0554837846967318</v>
      </c>
      <c r="AO396" s="49">
        <f t="shared" si="179"/>
        <v>2.800159913107882</v>
      </c>
      <c r="AP396" s="49">
        <f t="shared" si="180"/>
        <v>2.8671925694561065</v>
      </c>
      <c r="AQ396" s="49">
        <f t="shared" si="181"/>
        <v>3.4993000388492015</v>
      </c>
      <c r="AS396" s="49">
        <f t="shared" si="187"/>
        <v>0.44381625415246972</v>
      </c>
      <c r="AT396" s="49">
        <f t="shared" si="182"/>
        <v>0.63210746939309503</v>
      </c>
      <c r="AU396" s="54">
        <f>(AM396-MAX(AM$3:AM396))/MAX(AM$3:AM396)</f>
        <v>-0.32663780253165348</v>
      </c>
      <c r="AV396" s="54">
        <f>(AN396-MAX(AN$3:AN396))/MAX(AN$3:AN396)</f>
        <v>-0.42087930845602783</v>
      </c>
      <c r="AW396" s="54">
        <f>(AO396-MAX(AO$3:AO396))/MAX(AO$3:AO396)</f>
        <v>-0.28398826336412569</v>
      </c>
      <c r="AX396" s="54">
        <f>(AP396-MAX(AP$3:AP396))/MAX(AP$3:AP396)</f>
        <v>-0.29174927280519214</v>
      </c>
      <c r="AY396" s="54">
        <f>(AQ396-MAX(AQ$3:AQ396))/MAX(AQ$3:AQ396)</f>
        <v>-0.21603716435523734</v>
      </c>
    </row>
    <row r="397" spans="1:51">
      <c r="A397" s="49">
        <f>Data!F523</f>
        <v>1913.8749999999611</v>
      </c>
      <c r="B397" s="53">
        <f t="shared" si="173"/>
        <v>0.18700000000000006</v>
      </c>
      <c r="C397" s="50">
        <f>1/Data!N523</f>
        <v>9.0313531910675246E-2</v>
      </c>
      <c r="D397" s="50">
        <f>Data!H523/100</f>
        <v>4.2083333333333341E-2</v>
      </c>
      <c r="E397">
        <f>Data!K524/Data!K523</f>
        <v>1.0137639751552792</v>
      </c>
      <c r="F397">
        <f>Data!T524/Data!T523</f>
        <v>1.0155203671293762</v>
      </c>
      <c r="G397" s="49">
        <f>Data!E526</f>
        <v>9.9</v>
      </c>
      <c r="H397" s="52">
        <v>0</v>
      </c>
      <c r="I397" s="52">
        <v>1</v>
      </c>
      <c r="J397" s="52">
        <v>0.6</v>
      </c>
      <c r="K397" s="54">
        <f t="shared" si="183"/>
        <v>0.66261227030770231</v>
      </c>
      <c r="L397" s="54">
        <f t="shared" si="196"/>
        <v>0.85</v>
      </c>
      <c r="M397" s="53">
        <f t="shared" si="197"/>
        <v>0.85</v>
      </c>
      <c r="N397" s="54" cm="1">
        <f t="array" ref="N397">stock_min(C397,O397)</f>
        <v>0.85</v>
      </c>
      <c r="O397" s="54" cm="1">
        <f t="array" ref="O397">stock_max(C397,D397)</f>
        <v>0.85</v>
      </c>
      <c r="P397" s="49">
        <f t="shared" si="174"/>
        <v>1913.8749999999611</v>
      </c>
      <c r="Q397" s="49">
        <f t="shared" si="188"/>
        <v>0.54274734248402323</v>
      </c>
      <c r="R397" s="49">
        <f t="shared" si="189"/>
        <v>0.88501223452559952</v>
      </c>
      <c r="S397" s="59">
        <f t="shared" si="170"/>
        <v>0.72974686183689275</v>
      </c>
      <c r="T397" s="59">
        <f t="shared" si="171"/>
        <v>0.75253626013273389</v>
      </c>
      <c r="U397" s="59">
        <f t="shared" si="172"/>
        <v>0.73222627142161323</v>
      </c>
      <c r="V397" s="59"/>
      <c r="W397" s="49">
        <f t="shared" si="190"/>
        <v>0.29189874473475713</v>
      </c>
      <c r="X397" s="49">
        <f t="shared" si="191"/>
        <v>0.43784811710213561</v>
      </c>
      <c r="Y397" s="49">
        <f t="shared" si="192"/>
        <v>0.25389650031731542</v>
      </c>
      <c r="Z397" s="49">
        <f t="shared" si="193"/>
        <v>0.49863975981541847</v>
      </c>
      <c r="AA397" s="49">
        <f t="shared" si="194"/>
        <v>0.109833940713242</v>
      </c>
      <c r="AB397" s="49">
        <f t="shared" si="195"/>
        <v>0.62239233070837119</v>
      </c>
      <c r="AC397" s="80">
        <f t="shared" si="175"/>
        <v>0.85</v>
      </c>
      <c r="AD397" s="80">
        <f t="shared" si="184"/>
        <v>0.85</v>
      </c>
      <c r="AE397" s="80">
        <f t="shared" si="185"/>
        <v>0.85</v>
      </c>
      <c r="AF397" s="54">
        <f>(Q397-MAX(Q$2:Q396))/MAX(Q$2:Q396)</f>
        <v>-4.2829144486293796E-2</v>
      </c>
      <c r="AG397" s="54">
        <f>(R397-MAX(R$2:R396))/MAX(R$2:R396)</f>
        <v>-0.16943037600173902</v>
      </c>
      <c r="AH397" s="54">
        <f>(S397-MAX(S$2:S396))/MAX(S$2:S396)</f>
        <v>-0.11889815675371504</v>
      </c>
      <c r="AI397" s="54">
        <f>(T397-MAX(T$2:T396))/MAX(T$2:T396)</f>
        <v>-0.12682686692804082</v>
      </c>
      <c r="AJ397" s="54">
        <f>(U397-MAX(U$2:U396))/MAX(U$2:U396)</f>
        <v>-0.15051884964021264</v>
      </c>
      <c r="AK397" s="54">
        <f t="shared" si="186"/>
        <v>1.8282207117309413</v>
      </c>
      <c r="AL397" s="71">
        <f t="shared" si="176"/>
        <v>1913.8749999999611</v>
      </c>
      <c r="AM397" s="49">
        <f t="shared" si="177"/>
        <v>1.8282207117309413</v>
      </c>
      <c r="AN397" s="49">
        <f t="shared" si="178"/>
        <v>3.0838532798754459</v>
      </c>
      <c r="AO397" s="49">
        <f t="shared" si="179"/>
        <v>2.8030005696126814</v>
      </c>
      <c r="AP397" s="49">
        <f t="shared" si="180"/>
        <v>2.8738108080327578</v>
      </c>
      <c r="AQ397" s="49">
        <f t="shared" si="181"/>
        <v>3.52093294951993</v>
      </c>
      <c r="AS397" s="49">
        <f t="shared" si="187"/>
        <v>0.43707966964448408</v>
      </c>
      <c r="AT397" s="49">
        <f t="shared" si="182"/>
        <v>0.64712214148717218</v>
      </c>
      <c r="AU397" s="54">
        <f>(AM397-MAX(AM$3:AM397))/MAX(AM$3:AM397)</f>
        <v>-0.33429363358566461</v>
      </c>
      <c r="AV397" s="54">
        <f>(AN397-MAX(AN$3:AN397))/MAX(AN$3:AN397)</f>
        <v>-0.4155023001573957</v>
      </c>
      <c r="AW397" s="54">
        <f>(AO397-MAX(AO$3:AO397))/MAX(AO$3:AO397)</f>
        <v>-0.28326189649212452</v>
      </c>
      <c r="AX397" s="54">
        <f>(AP397-MAX(AP$3:AP397))/MAX(AP$3:AP397)</f>
        <v>-0.29011444285529758</v>
      </c>
      <c r="AY397" s="54">
        <f>(AQ397-MAX(AQ$3:AQ397))/MAX(AQ$3:AQ397)</f>
        <v>-0.21119065282310492</v>
      </c>
    </row>
    <row r="398" spans="1:51">
      <c r="A398" s="49">
        <f>Data!F524</f>
        <v>1913.9583333332944</v>
      </c>
      <c r="B398" s="53">
        <f t="shared" si="173"/>
        <v>0.19499999999999995</v>
      </c>
      <c r="C398" s="50">
        <f>1/Data!N524</f>
        <v>8.9493139646687814E-2</v>
      </c>
      <c r="D398" s="50">
        <f>Data!H524/100</f>
        <v>4.1841666666666673E-2</v>
      </c>
      <c r="E398">
        <f>Data!K525/Data!K524</f>
        <v>1.0459680762852404</v>
      </c>
      <c r="F398">
        <f>Data!T525/Data!T524</f>
        <v>1.0054477704769613</v>
      </c>
      <c r="G398" s="49">
        <f>Data!E527</f>
        <v>9.9</v>
      </c>
      <c r="H398" s="52">
        <v>0</v>
      </c>
      <c r="I398" s="52">
        <v>1</v>
      </c>
      <c r="J398" s="52">
        <v>0.6</v>
      </c>
      <c r="K398" s="54">
        <f t="shared" si="183"/>
        <v>0.66261227030770231</v>
      </c>
      <c r="L398" s="54">
        <f t="shared" si="196"/>
        <v>0.85</v>
      </c>
      <c r="M398" s="53">
        <f t="shared" si="197"/>
        <v>0.85</v>
      </c>
      <c r="N398" s="54" cm="1">
        <f t="array" ref="N398">stock_min(C398,O398)</f>
        <v>0.85</v>
      </c>
      <c r="O398" s="54" cm="1">
        <f t="array" ref="O398">stock_max(C398,D398)</f>
        <v>0.85</v>
      </c>
      <c r="P398" s="49">
        <f t="shared" si="174"/>
        <v>1913.9583333332944</v>
      </c>
      <c r="Q398" s="49">
        <f t="shared" si="188"/>
        <v>0.54570410543285686</v>
      </c>
      <c r="R398" s="49">
        <f t="shared" si="189"/>
        <v>0.92569454443564325</v>
      </c>
      <c r="S398" s="59">
        <f t="shared" si="170"/>
        <v>0.75146409484902066</v>
      </c>
      <c r="T398" s="59">
        <f t="shared" si="171"/>
        <v>0.77684094050941543</v>
      </c>
      <c r="U398" s="59">
        <f t="shared" si="172"/>
        <v>0.76143479965854999</v>
      </c>
      <c r="V398" s="59"/>
      <c r="W398" s="49">
        <f t="shared" si="190"/>
        <v>0.3005856379396083</v>
      </c>
      <c r="X398" s="49">
        <f t="shared" si="191"/>
        <v>0.45087845690941236</v>
      </c>
      <c r="Y398" s="49">
        <f t="shared" si="192"/>
        <v>0.26209660125050094</v>
      </c>
      <c r="Z398" s="49">
        <f t="shared" si="193"/>
        <v>0.5147443392589145</v>
      </c>
      <c r="AA398" s="49">
        <f t="shared" si="194"/>
        <v>0.11421521994878253</v>
      </c>
      <c r="AB398" s="49">
        <f t="shared" si="195"/>
        <v>0.64721957970976751</v>
      </c>
      <c r="AC398" s="80">
        <f t="shared" si="175"/>
        <v>0.85</v>
      </c>
      <c r="AD398" s="80">
        <f t="shared" si="184"/>
        <v>0.85</v>
      </c>
      <c r="AE398" s="80">
        <f t="shared" si="185"/>
        <v>0.85</v>
      </c>
      <c r="AF398" s="54">
        <f>(Q398-MAX(Q$2:Q397))/MAX(Q$2:Q397)</f>
        <v>-3.7614697358218506E-2</v>
      </c>
      <c r="AG398" s="54">
        <f>(R398-MAX(R$2:R397))/MAX(R$2:R397)</f>
        <v>-0.13125068816558361</v>
      </c>
      <c r="AH398" s="54">
        <f>(S398-MAX(S$2:S397))/MAX(S$2:S397)</f>
        <v>-9.2676606462935032E-2</v>
      </c>
      <c r="AI398" s="54">
        <f>(T398-MAX(T$2:T397))/MAX(T$2:T397)</f>
        <v>-9.86259747755798E-2</v>
      </c>
      <c r="AJ398" s="54">
        <f>(U398-MAX(U$2:U397))/MAX(U$2:U397)</f>
        <v>-0.11663302071624242</v>
      </c>
      <c r="AK398" s="54">
        <f t="shared" si="186"/>
        <v>1.8255194122812575</v>
      </c>
      <c r="AL398" s="71">
        <f t="shared" si="176"/>
        <v>1913.9583333332944</v>
      </c>
      <c r="AM398" s="49">
        <f t="shared" si="177"/>
        <v>1.8255194122812575</v>
      </c>
      <c r="AN398" s="49">
        <f t="shared" si="178"/>
        <v>3.1277474179759714</v>
      </c>
      <c r="AO398" s="49">
        <f t="shared" si="179"/>
        <v>2.8256977884847871</v>
      </c>
      <c r="AP398" s="49">
        <f t="shared" si="180"/>
        <v>2.8998782100955798</v>
      </c>
      <c r="AQ398" s="49">
        <f t="shared" si="181"/>
        <v>3.5630254484399231</v>
      </c>
      <c r="AS398" s="49">
        <f t="shared" si="187"/>
        <v>0.43527803046395164</v>
      </c>
      <c r="AT398" s="49">
        <f t="shared" si="182"/>
        <v>0.6631472383443433</v>
      </c>
      <c r="AU398" s="54">
        <f>(AM398-MAX(AM$3:AM398))/MAX(AM$3:AM398)</f>
        <v>-0.33527725237398004</v>
      </c>
      <c r="AV398" s="54">
        <f>(AN398-MAX(AN$3:AN398))/MAX(AN$3:AN398)</f>
        <v>-0.40718283083511747</v>
      </c>
      <c r="AW398" s="54">
        <f>(AO398-MAX(AO$3:AO398))/MAX(AO$3:AO398)</f>
        <v>-0.27745812970532568</v>
      </c>
      <c r="AX398" s="54">
        <f>(AP398-MAX(AP$3:AP398))/MAX(AP$3:AP398)</f>
        <v>-0.28367530212099545</v>
      </c>
      <c r="AY398" s="54">
        <f>(AQ398-MAX(AQ$3:AQ398))/MAX(AQ$3:AQ398)</f>
        <v>-0.20176049409240512</v>
      </c>
    </row>
    <row r="399" spans="1:51">
      <c r="A399" s="49">
        <f>Data!F525</f>
        <v>1914.0416666666276</v>
      </c>
      <c r="B399" s="53">
        <f t="shared" si="173"/>
        <v>0.22899999999999998</v>
      </c>
      <c r="C399" s="50">
        <f>1/Data!N525</f>
        <v>8.5939505374518096E-2</v>
      </c>
      <c r="D399" s="50">
        <f>Data!H525/100</f>
        <v>4.1599999999999998E-2</v>
      </c>
      <c r="E399">
        <f>Data!K526/Data!K525</f>
        <v>1.0281026111372589</v>
      </c>
      <c r="F399">
        <f>Data!T526/Data!T525</f>
        <v>1.0130564427173991</v>
      </c>
      <c r="G399" s="49">
        <f>Data!E528</f>
        <v>9.8000000000000007</v>
      </c>
      <c r="H399" s="52">
        <v>0</v>
      </c>
      <c r="I399" s="52">
        <v>1</v>
      </c>
      <c r="J399" s="52">
        <v>0.6</v>
      </c>
      <c r="K399" s="54">
        <f t="shared" si="183"/>
        <v>0.66261227030770231</v>
      </c>
      <c r="L399" s="54">
        <f t="shared" si="196"/>
        <v>0.85</v>
      </c>
      <c r="M399" s="53">
        <f t="shared" si="197"/>
        <v>0.85</v>
      </c>
      <c r="N399" s="54" cm="1">
        <f t="array" ref="N399">stock_min(C399,O399)</f>
        <v>0.85</v>
      </c>
      <c r="O399" s="54" cm="1">
        <f t="array" ref="O399">stock_max(C399,D399)</f>
        <v>0.85</v>
      </c>
      <c r="P399" s="49">
        <f t="shared" si="174"/>
        <v>1914.0416666666276</v>
      </c>
      <c r="Q399" s="49">
        <f t="shared" si="188"/>
        <v>0.55282905982609054</v>
      </c>
      <c r="R399" s="49">
        <f t="shared" si="189"/>
        <v>0.95170897824980016</v>
      </c>
      <c r="S399" s="59">
        <f t="shared" si="170"/>
        <v>0.76805953595714449</v>
      </c>
      <c r="T399" s="59">
        <f t="shared" si="171"/>
        <v>0.79472864977136615</v>
      </c>
      <c r="U399" s="59">
        <f t="shared" si="172"/>
        <v>0.78111460430427015</v>
      </c>
      <c r="V399" s="59"/>
      <c r="W399" s="49">
        <f t="shared" si="190"/>
        <v>0.30722381438285784</v>
      </c>
      <c r="X399" s="49">
        <f t="shared" si="191"/>
        <v>0.46083572157428665</v>
      </c>
      <c r="Y399" s="49">
        <f t="shared" si="192"/>
        <v>0.26813169486778637</v>
      </c>
      <c r="Z399" s="49">
        <f t="shared" si="193"/>
        <v>0.52659695490357972</v>
      </c>
      <c r="AA399" s="49">
        <f t="shared" si="194"/>
        <v>0.11716719064564055</v>
      </c>
      <c r="AB399" s="49">
        <f t="shared" si="195"/>
        <v>0.66394741365862964</v>
      </c>
      <c r="AC399" s="80">
        <f t="shared" si="175"/>
        <v>0.85</v>
      </c>
      <c r="AD399" s="80">
        <f t="shared" si="184"/>
        <v>0.85</v>
      </c>
      <c r="AE399" s="80">
        <f t="shared" si="185"/>
        <v>0.85</v>
      </c>
      <c r="AF399" s="54">
        <f>(Q399-MAX(Q$2:Q398))/MAX(Q$2:Q398)</f>
        <v>-2.5049368782209168E-2</v>
      </c>
      <c r="AG399" s="54">
        <f>(R399-MAX(R$2:R398))/MAX(R$2:R398)</f>
        <v>-0.10683656407933972</v>
      </c>
      <c r="AH399" s="54">
        <f>(S399-MAX(S$2:S398))/MAX(S$2:S398)</f>
        <v>-7.2639146194799845E-2</v>
      </c>
      <c r="AI399" s="54">
        <f>(T399-MAX(T$2:T398))/MAX(T$2:T398)</f>
        <v>-7.7870739490328716E-2</v>
      </c>
      <c r="AJ399" s="54">
        <f>(U399-MAX(U$2:U398))/MAX(U$2:U398)</f>
        <v>-9.3801795257962867E-2</v>
      </c>
      <c r="AK399" s="54">
        <f t="shared" si="186"/>
        <v>1.7972886382851254</v>
      </c>
      <c r="AL399" s="71">
        <f t="shared" si="176"/>
        <v>1914.0416666666276</v>
      </c>
      <c r="AM399" s="49">
        <f t="shared" si="177"/>
        <v>1.7972886382851254</v>
      </c>
      <c r="AN399" s="49">
        <f t="shared" si="178"/>
        <v>3.2533679785891976</v>
      </c>
      <c r="AO399" s="49">
        <f t="shared" si="179"/>
        <v>2.8768674767431603</v>
      </c>
      <c r="AP399" s="49">
        <f t="shared" si="180"/>
        <v>2.9624518963490698</v>
      </c>
      <c r="AQ399" s="49">
        <f t="shared" si="181"/>
        <v>3.6767683663411099</v>
      </c>
      <c r="AS399" s="49">
        <f t="shared" si="187"/>
        <v>0.42340038775191235</v>
      </c>
      <c r="AT399" s="49">
        <f t="shared" si="182"/>
        <v>0.71431646999204013</v>
      </c>
      <c r="AU399" s="54">
        <f>(AM399-MAX(AM$3:AM399))/MAX(AM$3:AM399)</f>
        <v>-0.34555686788070733</v>
      </c>
      <c r="AV399" s="54">
        <f>(AN399-MAX(AN$3:AN399))/MAX(AN$3:AN399)</f>
        <v>-0.38337335545880041</v>
      </c>
      <c r="AW399" s="54">
        <f>(AO399-MAX(AO$3:AO399))/MAX(AO$3:AO399)</f>
        <v>-0.26437384220392735</v>
      </c>
      <c r="AX399" s="54">
        <f>(AP399-MAX(AP$3:AP399))/MAX(AP$3:AP399)</f>
        <v>-0.26821841957170062</v>
      </c>
      <c r="AY399" s="54">
        <f>(AQ399-MAX(AQ$3:AQ399))/MAX(AQ$3:AQ399)</f>
        <v>-0.17627819207132753</v>
      </c>
    </row>
    <row r="400" spans="1:51">
      <c r="A400" s="49">
        <f>Data!F526</f>
        <v>1914.1249999999609</v>
      </c>
      <c r="B400" s="53">
        <f t="shared" si="173"/>
        <v>0.249</v>
      </c>
      <c r="C400" s="50">
        <f>1/Data!N526</f>
        <v>8.3961407483035891E-2</v>
      </c>
      <c r="D400" s="50">
        <f>Data!H526/100</f>
        <v>4.1666666666666671E-2</v>
      </c>
      <c r="E400">
        <f>Data!K527/Data!K526</f>
        <v>0.98570165094339612</v>
      </c>
      <c r="F400">
        <f>Data!T527/Data!T526</f>
        <v>1.0029316012375709</v>
      </c>
      <c r="G400" s="49">
        <f>Data!E529</f>
        <v>9.9</v>
      </c>
      <c r="H400" s="52">
        <v>0</v>
      </c>
      <c r="I400" s="52">
        <v>1</v>
      </c>
      <c r="J400" s="52">
        <v>0.6</v>
      </c>
      <c r="K400" s="54">
        <f t="shared" si="183"/>
        <v>0.66261227030770231</v>
      </c>
      <c r="L400" s="54">
        <f t="shared" si="196"/>
        <v>0.85</v>
      </c>
      <c r="M400" s="53">
        <f t="shared" si="197"/>
        <v>0.85</v>
      </c>
      <c r="N400" s="54" cm="1">
        <f t="array" ref="N400">stock_min(C400,O400)</f>
        <v>0.85</v>
      </c>
      <c r="O400" s="54" cm="1">
        <f t="array" ref="O400">stock_max(C400,D400)</f>
        <v>0.85</v>
      </c>
      <c r="P400" s="49">
        <f t="shared" si="174"/>
        <v>1914.1249999999609</v>
      </c>
      <c r="Q400" s="49">
        <f t="shared" si="188"/>
        <v>0.5544497341820418</v>
      </c>
      <c r="R400" s="49">
        <f t="shared" si="189"/>
        <v>0.93810111107848071</v>
      </c>
      <c r="S400" s="59">
        <f t="shared" si="170"/>
        <v>0.76237100366677946</v>
      </c>
      <c r="T400" s="59">
        <f t="shared" si="171"/>
        <v>0.78798523790651642</v>
      </c>
      <c r="U400" s="59">
        <f t="shared" si="172"/>
        <v>0.7719647399096492</v>
      </c>
      <c r="V400" s="59"/>
      <c r="W400" s="49">
        <f t="shared" si="190"/>
        <v>0.30494840146671182</v>
      </c>
      <c r="X400" s="49">
        <f t="shared" si="191"/>
        <v>0.45742260220006764</v>
      </c>
      <c r="Y400" s="49">
        <f t="shared" si="192"/>
        <v>0.26585655044832462</v>
      </c>
      <c r="Z400" s="49">
        <f t="shared" si="193"/>
        <v>0.52212868745819174</v>
      </c>
      <c r="AA400" s="49">
        <f t="shared" si="194"/>
        <v>0.11579471098644739</v>
      </c>
      <c r="AB400" s="49">
        <f t="shared" si="195"/>
        <v>0.65617002892320175</v>
      </c>
      <c r="AC400" s="80">
        <f t="shared" si="175"/>
        <v>0.84999999999999987</v>
      </c>
      <c r="AD400" s="80">
        <f t="shared" si="184"/>
        <v>0.85</v>
      </c>
      <c r="AE400" s="80">
        <f t="shared" si="185"/>
        <v>0.85</v>
      </c>
      <c r="AF400" s="54">
        <f>(Q400-MAX(Q$2:Q399))/MAX(Q$2:Q399)</f>
        <v>-2.2191202305160678E-2</v>
      </c>
      <c r="AG400" s="54">
        <f>(R400-MAX(R$2:R399))/MAX(R$2:R399)</f>
        <v>-0.11960732665072897</v>
      </c>
      <c r="AH400" s="54">
        <f>(S400-MAX(S$2:S399))/MAX(S$2:S399)</f>
        <v>-7.9507522817605966E-2</v>
      </c>
      <c r="AI400" s="54">
        <f>(T400-MAX(T$2:T399))/MAX(T$2:T399)</f>
        <v>-8.5695167863503563E-2</v>
      </c>
      <c r="AJ400" s="54">
        <f>(U400-MAX(U$2:U399))/MAX(U$2:U399)</f>
        <v>-0.10441687100017591</v>
      </c>
      <c r="AK400" s="54">
        <f t="shared" si="186"/>
        <v>1.8008629238046854</v>
      </c>
      <c r="AL400" s="71">
        <f t="shared" si="176"/>
        <v>1914.1249999999609</v>
      </c>
      <c r="AM400" s="49">
        <f t="shared" si="177"/>
        <v>1.8008629238046854</v>
      </c>
      <c r="AN400" s="49">
        <f t="shared" si="178"/>
        <v>3.1422021578761994</v>
      </c>
      <c r="AO400" s="49">
        <f t="shared" si="179"/>
        <v>2.82060873822283</v>
      </c>
      <c r="AP400" s="49">
        <f t="shared" si="180"/>
        <v>2.897782557760169</v>
      </c>
      <c r="AQ400" s="49">
        <f t="shared" si="181"/>
        <v>3.5713724831709608</v>
      </c>
      <c r="AS400" s="49">
        <f t="shared" si="187"/>
        <v>0.4291703252947614</v>
      </c>
      <c r="AT400" s="49">
        <f t="shared" si="182"/>
        <v>0.67358992541079177</v>
      </c>
      <c r="AU400" s="54">
        <f>(AM400-MAX(AM$3:AM400))/MAX(AM$3:AM400)</f>
        <v>-0.34425537041353294</v>
      </c>
      <c r="AV400" s="54">
        <f>(AN400-MAX(AN$3:AN400))/MAX(AN$3:AN400)</f>
        <v>-0.40444315373094358</v>
      </c>
      <c r="AW400" s="54">
        <f>(AO400-MAX(AO$3:AO400))/MAX(AO$3:AO400)</f>
        <v>-0.27875941957053446</v>
      </c>
      <c r="AX400" s="54">
        <f>(AP400-MAX(AP$3:AP400))/MAX(AP$3:AP400)</f>
        <v>-0.28419296783564391</v>
      </c>
      <c r="AY400" s="54">
        <f>(AQ400-MAX(AQ$3:AQ400))/MAX(AQ$3:AQ400)</f>
        <v>-0.19989047296123008</v>
      </c>
    </row>
    <row r="401" spans="1:51">
      <c r="A401" s="49">
        <f>Data!F527</f>
        <v>1914.2083333332941</v>
      </c>
      <c r="B401" s="53">
        <f t="shared" si="173"/>
        <v>0.23199999999999998</v>
      </c>
      <c r="C401" s="50">
        <f>1/Data!N527</f>
        <v>8.5575950829087213E-2</v>
      </c>
      <c r="D401" s="50">
        <f>Data!H527/100</f>
        <v>4.1733333333333338E-2</v>
      </c>
      <c r="E401">
        <f>Data!K528/Data!K527</f>
        <v>0.99057471546310838</v>
      </c>
      <c r="F401">
        <f>Data!T528/Data!T527</f>
        <v>1.0131713784404766</v>
      </c>
      <c r="G401" s="49">
        <f>Data!E530</f>
        <v>9.9</v>
      </c>
      <c r="H401" s="52">
        <v>0</v>
      </c>
      <c r="I401" s="52">
        <v>1</v>
      </c>
      <c r="J401" s="52">
        <v>0.6</v>
      </c>
      <c r="K401" s="54">
        <f t="shared" si="183"/>
        <v>0.66261227030770231</v>
      </c>
      <c r="L401" s="54">
        <f t="shared" si="196"/>
        <v>0.85</v>
      </c>
      <c r="M401" s="53">
        <f t="shared" si="197"/>
        <v>0.85</v>
      </c>
      <c r="N401" s="54" cm="1">
        <f t="array" ref="N401">stock_min(C401,O401)</f>
        <v>0.85</v>
      </c>
      <c r="O401" s="54" cm="1">
        <f t="array" ref="O401">stock_max(C401,D401)</f>
        <v>0.85</v>
      </c>
      <c r="P401" s="49">
        <f t="shared" si="174"/>
        <v>1914.2083333332941</v>
      </c>
      <c r="Q401" s="49">
        <f t="shared" si="188"/>
        <v>0.56175260145717509</v>
      </c>
      <c r="R401" s="49">
        <f t="shared" si="189"/>
        <v>0.92925924118219183</v>
      </c>
      <c r="S401" s="59">
        <f t="shared" si="170"/>
        <v>0.76207625628797482</v>
      </c>
      <c r="T401" s="59">
        <f t="shared" si="171"/>
        <v>0.78656572369918365</v>
      </c>
      <c r="U401" s="59">
        <f t="shared" si="172"/>
        <v>0.76730532664227569</v>
      </c>
      <c r="V401" s="59"/>
      <c r="W401" s="49">
        <f t="shared" si="190"/>
        <v>0.30483050251518995</v>
      </c>
      <c r="X401" s="49">
        <f t="shared" si="191"/>
        <v>0.45724575377278487</v>
      </c>
      <c r="Y401" s="49">
        <f t="shared" si="192"/>
        <v>0.26537762377264668</v>
      </c>
      <c r="Z401" s="49">
        <f t="shared" si="193"/>
        <v>0.52118809992653692</v>
      </c>
      <c r="AA401" s="49">
        <f t="shared" si="194"/>
        <v>0.11509579899634137</v>
      </c>
      <c r="AB401" s="49">
        <f t="shared" si="195"/>
        <v>0.65220952764593432</v>
      </c>
      <c r="AC401" s="80">
        <f t="shared" si="175"/>
        <v>0.85</v>
      </c>
      <c r="AD401" s="80">
        <f t="shared" si="184"/>
        <v>0.85</v>
      </c>
      <c r="AE401" s="80">
        <f t="shared" si="185"/>
        <v>0.85</v>
      </c>
      <c r="AF401" s="54">
        <f>(Q401-MAX(Q$2:Q400))/MAX(Q$2:Q400)</f>
        <v>-9.3121125882945823E-3</v>
      </c>
      <c r="AG401" s="54">
        <f>(R401-MAX(R$2:R400))/MAX(R$2:R400)</f>
        <v>-0.12790527810124055</v>
      </c>
      <c r="AH401" s="54">
        <f>(S401-MAX(S$2:S400))/MAX(S$2:S400)</f>
        <v>-7.9863403017080975E-2</v>
      </c>
      <c r="AI401" s="54">
        <f>(T401-MAX(T$2:T400))/MAX(T$2:T400)</f>
        <v>-8.734224021539036E-2</v>
      </c>
      <c r="AJ401" s="54">
        <f>(U401-MAX(U$2:U400))/MAX(U$2:U400)</f>
        <v>-0.10982241829730512</v>
      </c>
      <c r="AK401" s="54">
        <f t="shared" si="186"/>
        <v>1.7861721261451033</v>
      </c>
      <c r="AL401" s="71">
        <f t="shared" si="176"/>
        <v>1914.2083333332941</v>
      </c>
      <c r="AM401" s="49">
        <f t="shared" si="177"/>
        <v>1.7861721261451033</v>
      </c>
      <c r="AN401" s="49">
        <f t="shared" si="178"/>
        <v>3.2361746554605473</v>
      </c>
      <c r="AO401" s="49">
        <f t="shared" si="179"/>
        <v>2.8614352914241468</v>
      </c>
      <c r="AP401" s="49">
        <f t="shared" si="180"/>
        <v>2.9466726099396632</v>
      </c>
      <c r="AQ401" s="49">
        <f t="shared" si="181"/>
        <v>3.6573947342552664</v>
      </c>
      <c r="AS401" s="49">
        <f t="shared" si="187"/>
        <v>0.42122007879471912</v>
      </c>
      <c r="AT401" s="49">
        <f t="shared" si="182"/>
        <v>0.71072212431560322</v>
      </c>
      <c r="AU401" s="54">
        <f>(AM401-MAX(AM$3:AM401))/MAX(AM$3:AM401)</f>
        <v>-0.34960470130500348</v>
      </c>
      <c r="AV401" s="54">
        <f>(AN401-MAX(AN$3:AN401))/MAX(AN$3:AN401)</f>
        <v>-0.38663208955193229</v>
      </c>
      <c r="AW401" s="54">
        <f>(AO401-MAX(AO$3:AO401))/MAX(AO$3:AO401)</f>
        <v>-0.26831991176896502</v>
      </c>
      <c r="AX401" s="54">
        <f>(AP401-MAX(AP$3:AP401))/MAX(AP$3:AP401)</f>
        <v>-0.27211620139254195</v>
      </c>
      <c r="AY401" s="54">
        <f>(AQ401-MAX(AQ$3:AQ401))/MAX(AQ$3:AQ401)</f>
        <v>-0.18061854796483107</v>
      </c>
    </row>
    <row r="402" spans="1:51">
      <c r="A402" s="49">
        <f>Data!F528</f>
        <v>1914.2916666666274</v>
      </c>
      <c r="B402" s="53">
        <f t="shared" si="173"/>
        <v>0.21799999999999997</v>
      </c>
      <c r="C402" s="50">
        <f>1/Data!N528</f>
        <v>8.6785497436755135E-2</v>
      </c>
      <c r="D402" s="50">
        <f>Data!H528/100</f>
        <v>4.1799999999999997E-2</v>
      </c>
      <c r="E402">
        <f>Data!K529/Data!K528</f>
        <v>1.0006168001857658</v>
      </c>
      <c r="F402">
        <f>Data!T529/Data!T528</f>
        <v>0.99281230906829887</v>
      </c>
      <c r="G402" s="49">
        <f>Data!E531</f>
        <v>10</v>
      </c>
      <c r="H402" s="52">
        <v>0</v>
      </c>
      <c r="I402" s="52">
        <v>1</v>
      </c>
      <c r="J402" s="52">
        <v>0.6</v>
      </c>
      <c r="K402" s="54">
        <f t="shared" si="183"/>
        <v>0.66261227030770231</v>
      </c>
      <c r="L402" s="54">
        <f t="shared" si="196"/>
        <v>0.85</v>
      </c>
      <c r="M402" s="53">
        <f t="shared" si="197"/>
        <v>0.85</v>
      </c>
      <c r="N402" s="54" cm="1">
        <f t="array" ref="N402">stock_min(C402,O402)</f>
        <v>0.85</v>
      </c>
      <c r="O402" s="54" cm="1">
        <f t="array" ref="O402">stock_max(C402,D402)</f>
        <v>0.85</v>
      </c>
      <c r="P402" s="49">
        <f t="shared" si="174"/>
        <v>1914.2916666666274</v>
      </c>
      <c r="Q402" s="49">
        <f t="shared" si="188"/>
        <v>0.55771489737782187</v>
      </c>
      <c r="R402" s="49">
        <f t="shared" si="189"/>
        <v>0.92983240845477766</v>
      </c>
      <c r="S402" s="59">
        <f t="shared" si="170"/>
        <v>0.76016725811520813</v>
      </c>
      <c r="T402" s="59">
        <f t="shared" si="171"/>
        <v>0.78497974027617001</v>
      </c>
      <c r="U402" s="59">
        <f t="shared" si="172"/>
        <v>0.76688033656936294</v>
      </c>
      <c r="V402" s="59"/>
      <c r="W402" s="49">
        <f t="shared" si="190"/>
        <v>0.30406690324608326</v>
      </c>
      <c r="X402" s="49">
        <f t="shared" si="191"/>
        <v>0.45610035486912487</v>
      </c>
      <c r="Y402" s="49">
        <f t="shared" si="192"/>
        <v>0.26484253242622652</v>
      </c>
      <c r="Z402" s="49">
        <f t="shared" si="193"/>
        <v>0.52013720784994355</v>
      </c>
      <c r="AA402" s="49">
        <f t="shared" si="194"/>
        <v>0.11503205048540446</v>
      </c>
      <c r="AB402" s="49">
        <f t="shared" si="195"/>
        <v>0.65184828608395851</v>
      </c>
      <c r="AC402" s="80">
        <f t="shared" si="175"/>
        <v>0.85</v>
      </c>
      <c r="AD402" s="80">
        <f t="shared" si="184"/>
        <v>0.85</v>
      </c>
      <c r="AE402" s="80">
        <f t="shared" si="185"/>
        <v>0.85</v>
      </c>
      <c r="AF402" s="54">
        <f>(Q402-MAX(Q$2:Q401))/MAX(Q$2:Q401)</f>
        <v>-1.6432870932789785E-2</v>
      </c>
      <c r="AG402" s="54">
        <f>(R402-MAX(R$2:R401))/MAX(R$2:R401)</f>
        <v>-0.12736736991476796</v>
      </c>
      <c r="AH402" s="54">
        <f>(S402-MAX(S$2:S401))/MAX(S$2:S401)</f>
        <v>-8.2168341752335824E-2</v>
      </c>
      <c r="AI402" s="54">
        <f>(T402-MAX(T$2:T401))/MAX(T$2:T401)</f>
        <v>-8.9182467972958812E-2</v>
      </c>
      <c r="AJ402" s="54">
        <f>(U402-MAX(U$2:U401))/MAX(U$2:U401)</f>
        <v>-0.11031546405395148</v>
      </c>
      <c r="AK402" s="54">
        <f t="shared" si="186"/>
        <v>1.8078947367956459</v>
      </c>
      <c r="AL402" s="71">
        <f t="shared" si="176"/>
        <v>1914.2916666666274</v>
      </c>
      <c r="AM402" s="49">
        <f t="shared" si="177"/>
        <v>1.8078947367956459</v>
      </c>
      <c r="AN402" s="49">
        <f t="shared" si="178"/>
        <v>2.9163940035859306</v>
      </c>
      <c r="AO402" s="49">
        <f t="shared" si="179"/>
        <v>2.7051081850404008</v>
      </c>
      <c r="AP402" s="49">
        <f t="shared" si="180"/>
        <v>2.7652563090603453</v>
      </c>
      <c r="AQ402" s="49">
        <f t="shared" si="181"/>
        <v>3.3564697910231303</v>
      </c>
      <c r="AS402" s="49">
        <f t="shared" si="187"/>
        <v>0.44007578743719966</v>
      </c>
      <c r="AT402" s="49">
        <f t="shared" si="182"/>
        <v>0.591213481962785</v>
      </c>
      <c r="AU402" s="54">
        <f>(AM402-MAX(AM$3:AM402))/MAX(AM$3:AM402)</f>
        <v>-0.34169489035470818</v>
      </c>
      <c r="AV402" s="54">
        <f>(AN402-MAX(AN$3:AN402))/MAX(AN$3:AN402)</f>
        <v>-0.44724167065445192</v>
      </c>
      <c r="AW402" s="54">
        <f>(AO402-MAX(AO$3:AO402))/MAX(AO$3:AO402)</f>
        <v>-0.3082933584286075</v>
      </c>
      <c r="AX402" s="54">
        <f>(AP402-MAX(AP$3:AP402))/MAX(AP$3:AP402)</f>
        <v>-0.31692945474410966</v>
      </c>
      <c r="AY402" s="54">
        <f>(AQ402-MAX(AQ$3:AQ402))/MAX(AQ$3:AQ402)</f>
        <v>-0.24803602265788099</v>
      </c>
    </row>
    <row r="403" spans="1:51">
      <c r="A403" s="49">
        <f>Data!F529</f>
        <v>1914.3749999999607</v>
      </c>
      <c r="B403" s="53">
        <f t="shared" si="173"/>
        <v>0.21599999999999997</v>
      </c>
      <c r="C403" s="50">
        <f>1/Data!N529</f>
        <v>8.7115536423311907E-2</v>
      </c>
      <c r="D403" s="50">
        <f>Data!H529/100</f>
        <v>4.1866666666666663E-2</v>
      </c>
      <c r="E403">
        <f>Data!K530/Data!K529</f>
        <v>0.99969400244798046</v>
      </c>
      <c r="F403">
        <f>Data!T530/Data!T529</f>
        <v>1.0029487696470247</v>
      </c>
      <c r="G403" s="49">
        <f>Data!E532</f>
        <v>10.199999999999999</v>
      </c>
      <c r="H403" s="52">
        <v>0</v>
      </c>
      <c r="I403" s="52">
        <v>1</v>
      </c>
      <c r="J403" s="52">
        <v>0.6</v>
      </c>
      <c r="K403" s="54">
        <f t="shared" si="183"/>
        <v>0.66261227030770231</v>
      </c>
      <c r="L403" s="54">
        <f t="shared" si="196"/>
        <v>0.85</v>
      </c>
      <c r="M403" s="53">
        <f t="shared" si="197"/>
        <v>0.85</v>
      </c>
      <c r="N403" s="54" cm="1">
        <f t="array" ref="N403">stock_min(C403,O403)</f>
        <v>0.85</v>
      </c>
      <c r="O403" s="54" cm="1">
        <f t="array" ref="O403">stock_max(C403,D403)</f>
        <v>0.85</v>
      </c>
      <c r="P403" s="49">
        <f t="shared" si="174"/>
        <v>1914.3749999999607</v>
      </c>
      <c r="Q403" s="49">
        <f t="shared" si="188"/>
        <v>0.55935947013890308</v>
      </c>
      <c r="R403" s="49">
        <f t="shared" si="189"/>
        <v>0.92954788201400207</v>
      </c>
      <c r="S403" s="59">
        <f t="shared" si="170"/>
        <v>0.76092431577809982</v>
      </c>
      <c r="T403" s="59">
        <f t="shared" si="171"/>
        <v>0.78560153918471332</v>
      </c>
      <c r="U403" s="59">
        <f t="shared" si="172"/>
        <v>0.76702007560843954</v>
      </c>
      <c r="V403" s="59"/>
      <c r="W403" s="49">
        <f t="shared" si="190"/>
        <v>0.30436972631123993</v>
      </c>
      <c r="X403" s="49">
        <f t="shared" si="191"/>
        <v>0.45655458946685989</v>
      </c>
      <c r="Y403" s="49">
        <f t="shared" si="192"/>
        <v>0.26505231974830507</v>
      </c>
      <c r="Z403" s="49">
        <f t="shared" si="193"/>
        <v>0.52054921943640819</v>
      </c>
      <c r="AA403" s="49">
        <f t="shared" si="194"/>
        <v>0.11505301134126594</v>
      </c>
      <c r="AB403" s="49">
        <f t="shared" si="195"/>
        <v>0.65196706426717355</v>
      </c>
      <c r="AC403" s="80">
        <f t="shared" si="175"/>
        <v>0.84999999999999987</v>
      </c>
      <c r="AD403" s="80">
        <f t="shared" si="184"/>
        <v>0.85</v>
      </c>
      <c r="AE403" s="80">
        <f t="shared" si="185"/>
        <v>0.85</v>
      </c>
      <c r="AF403" s="54">
        <f>(Q403-MAX(Q$2:Q402))/MAX(Q$2:Q402)</f>
        <v>-1.3532558036785184E-2</v>
      </c>
      <c r="AG403" s="54">
        <f>(R403-MAX(R$2:R402))/MAX(R$2:R402)</f>
        <v>-0.12763439336338642</v>
      </c>
      <c r="AH403" s="54">
        <f>(S403-MAX(S$2:S402))/MAX(S$2:S402)</f>
        <v>-8.1254264642722035E-2</v>
      </c>
      <c r="AI403" s="54">
        <f>(T403-MAX(T$2:T402))/MAX(T$2:T402)</f>
        <v>-8.8460990311513346E-2</v>
      </c>
      <c r="AJ403" s="54">
        <f>(U403-MAX(U$2:U402))/MAX(U$2:U402)</f>
        <v>-0.11015334793725644</v>
      </c>
      <c r="AK403" s="54">
        <f t="shared" si="186"/>
        <v>1.7978342221737529</v>
      </c>
      <c r="AL403" s="71">
        <f t="shared" si="176"/>
        <v>1914.3749999999607</v>
      </c>
      <c r="AM403" s="49">
        <f t="shared" si="177"/>
        <v>1.7978342221737529</v>
      </c>
      <c r="AN403" s="49">
        <f t="shared" si="178"/>
        <v>2.9448321434832399</v>
      </c>
      <c r="AO403" s="49">
        <f t="shared" si="179"/>
        <v>2.7148812523623946</v>
      </c>
      <c r="AP403" s="49">
        <f t="shared" si="180"/>
        <v>2.7779007177958399</v>
      </c>
      <c r="AQ403" s="49">
        <f t="shared" si="181"/>
        <v>3.3814667354904815</v>
      </c>
      <c r="AS403" s="49">
        <f t="shared" si="187"/>
        <v>0.43663459200724164</v>
      </c>
      <c r="AT403" s="49">
        <f t="shared" si="182"/>
        <v>0.60356601769464158</v>
      </c>
      <c r="AU403" s="54">
        <f>(AM403-MAX(AM$3:AM403))/MAX(AM$3:AM403)</f>
        <v>-0.34535820550600504</v>
      </c>
      <c r="AV403" s="54">
        <f>(AN403-MAX(AN$3:AN403))/MAX(AN$3:AN403)</f>
        <v>-0.44185165178868707</v>
      </c>
      <c r="AW403" s="54">
        <f>(AO403-MAX(AO$3:AO403))/MAX(AO$3:AO403)</f>
        <v>-0.30579434725687998</v>
      </c>
      <c r="AX403" s="54">
        <f>(AP403-MAX(AP$3:AP403))/MAX(AP$3:AP403)</f>
        <v>-0.31380604692795405</v>
      </c>
      <c r="AY403" s="54">
        <f>(AQ403-MAX(AQ$3:AQ403))/MAX(AQ$3:AQ403)</f>
        <v>-0.2424358525525693</v>
      </c>
    </row>
    <row r="404" spans="1:51">
      <c r="A404" s="49">
        <f>Data!F530</f>
        <v>1914.4583333332939</v>
      </c>
      <c r="B404" s="53">
        <f t="shared" si="173"/>
        <v>0.21199999999999997</v>
      </c>
      <c r="C404" s="50">
        <f>1/Data!N530</f>
        <v>8.7498899502472124E-2</v>
      </c>
      <c r="D404" s="50">
        <f>Data!H530/100</f>
        <v>4.1933333333333336E-2</v>
      </c>
      <c r="E404">
        <f>Data!K531/Data!K530</f>
        <v>0.93971863468634698</v>
      </c>
      <c r="F404">
        <f>Data!T531/Data!T530</f>
        <v>0.99292494738304049</v>
      </c>
      <c r="G404" s="49">
        <f>Data!E533</f>
        <v>10.199999999999999</v>
      </c>
      <c r="H404" s="52">
        <v>0</v>
      </c>
      <c r="I404" s="52">
        <v>1</v>
      </c>
      <c r="J404" s="52">
        <v>0.6</v>
      </c>
      <c r="K404" s="54">
        <f t="shared" si="183"/>
        <v>0.66261227030770231</v>
      </c>
      <c r="L404" s="54">
        <f t="shared" si="196"/>
        <v>0.85</v>
      </c>
      <c r="M404" s="53">
        <f t="shared" si="197"/>
        <v>0.85</v>
      </c>
      <c r="N404" s="54" cm="1">
        <f t="array" ref="N404">stock_min(C404,O404)</f>
        <v>0.85</v>
      </c>
      <c r="O404" s="54" cm="1">
        <f t="array" ref="O404">stock_max(C404,D404)</f>
        <v>0.85</v>
      </c>
      <c r="P404" s="49">
        <f t="shared" si="174"/>
        <v>1914.4583333332939</v>
      </c>
      <c r="Q404" s="49">
        <f t="shared" si="188"/>
        <v>0.55540197245587575</v>
      </c>
      <c r="R404" s="49">
        <f t="shared" si="189"/>
        <v>0.87351346656178352</v>
      </c>
      <c r="S404" s="59">
        <f t="shared" si="170"/>
        <v>0.73124914995616153</v>
      </c>
      <c r="T404" s="59">
        <f t="shared" si="171"/>
        <v>0.75234686241566373</v>
      </c>
      <c r="U404" s="59">
        <f t="shared" si="172"/>
        <v>0.72690460472590102</v>
      </c>
      <c r="V404" s="59"/>
      <c r="W404" s="49">
        <f t="shared" si="190"/>
        <v>0.29249965998246463</v>
      </c>
      <c r="X404" s="49">
        <f t="shared" si="191"/>
        <v>0.43874948997369689</v>
      </c>
      <c r="Y404" s="49">
        <f t="shared" si="192"/>
        <v>0.25383259985154422</v>
      </c>
      <c r="Z404" s="49">
        <f t="shared" si="193"/>
        <v>0.49851426256411951</v>
      </c>
      <c r="AA404" s="49">
        <f t="shared" si="194"/>
        <v>0.10903569070888516</v>
      </c>
      <c r="AB404" s="49">
        <f t="shared" si="195"/>
        <v>0.61786891401701582</v>
      </c>
      <c r="AC404" s="80">
        <f t="shared" si="175"/>
        <v>0.85</v>
      </c>
      <c r="AD404" s="80">
        <f t="shared" si="184"/>
        <v>0.85</v>
      </c>
      <c r="AE404" s="80">
        <f t="shared" si="185"/>
        <v>0.85</v>
      </c>
      <c r="AF404" s="54">
        <f>(Q404-MAX(Q$2:Q403))/MAX(Q$2:Q403)</f>
        <v>-2.0511867093592383E-2</v>
      </c>
      <c r="AG404" s="54">
        <f>(R404-MAX(R$2:R403))/MAX(R$2:R403)</f>
        <v>-0.18022178318411469</v>
      </c>
      <c r="AH404" s="54">
        <f>(S404-MAX(S$2:S403))/MAX(S$2:S403)</f>
        <v>-0.11708428279248577</v>
      </c>
      <c r="AI404" s="54">
        <f>(T404-MAX(T$2:T403))/MAX(T$2:T403)</f>
        <v>-0.12704662643568457</v>
      </c>
      <c r="AJ404" s="54">
        <f>(U404-MAX(U$2:U403))/MAX(U$2:U403)</f>
        <v>-0.15669270016011841</v>
      </c>
      <c r="AK404" s="54">
        <f t="shared" si="186"/>
        <v>1.8194203880830495</v>
      </c>
      <c r="AL404" s="71">
        <f t="shared" si="176"/>
        <v>1914.4583333332939</v>
      </c>
      <c r="AM404" s="49">
        <f t="shared" si="177"/>
        <v>1.8194203880830495</v>
      </c>
      <c r="AN404" s="49">
        <f t="shared" si="178"/>
        <v>2.9972755262254358</v>
      </c>
      <c r="AO404" s="49">
        <f t="shared" si="179"/>
        <v>2.7567196905443692</v>
      </c>
      <c r="AP404" s="49">
        <f t="shared" si="180"/>
        <v>2.8217334338395768</v>
      </c>
      <c r="AQ404" s="49">
        <f t="shared" si="181"/>
        <v>3.438602724383208</v>
      </c>
      <c r="AS404" s="49">
        <f t="shared" si="187"/>
        <v>0.44132719815777222</v>
      </c>
      <c r="AT404" s="49">
        <f t="shared" si="182"/>
        <v>0.61686929054363127</v>
      </c>
      <c r="AU404" s="54">
        <f>(AM404-MAX(AM$3:AM404))/MAX(AM$3:AM404)</f>
        <v>-0.33749807790757658</v>
      </c>
      <c r="AV404" s="54">
        <f>(AN404-MAX(AN$3:AN404))/MAX(AN$3:AN404)</f>
        <v>-0.43191180257964273</v>
      </c>
      <c r="AW404" s="54">
        <f>(AO404-MAX(AO$3:AO404))/MAX(AO$3:AO404)</f>
        <v>-0.29509609654606278</v>
      </c>
      <c r="AX404" s="54">
        <f>(AP404-MAX(AP$3:AP404))/MAX(AP$3:AP404)</f>
        <v>-0.30297853804570651</v>
      </c>
      <c r="AY404" s="54">
        <f>(AQ404-MAX(AQ$3:AQ404))/MAX(AQ$3:AQ404)</f>
        <v>-0.2296354377917818</v>
      </c>
    </row>
    <row r="405" spans="1:51">
      <c r="A405" s="49">
        <f>Data!F531</f>
        <v>1914.5416666666272</v>
      </c>
      <c r="B405" s="53">
        <f t="shared" si="173"/>
        <v>0.16600000000000004</v>
      </c>
      <c r="C405" s="50">
        <f>1/Data!N531</f>
        <v>9.3507361403096623E-2</v>
      </c>
      <c r="D405" s="50">
        <f>Data!H531/100</f>
        <v>4.2000000000000003E-2</v>
      </c>
      <c r="E405">
        <f>Data!K532/Data!K531</f>
        <v>0.98507284858387811</v>
      </c>
      <c r="F405">
        <f>Data!T532/Data!T531</f>
        <v>0.98329432832666663</v>
      </c>
      <c r="G405" s="49">
        <f>Data!E534</f>
        <v>10.1</v>
      </c>
      <c r="H405" s="52">
        <v>0</v>
      </c>
      <c r="I405" s="52">
        <v>1</v>
      </c>
      <c r="J405" s="52">
        <v>0.6</v>
      </c>
      <c r="K405" s="54">
        <f t="shared" si="183"/>
        <v>0.66261227030770231</v>
      </c>
      <c r="L405" s="54">
        <f t="shared" si="196"/>
        <v>0.85</v>
      </c>
      <c r="M405" s="53">
        <f t="shared" si="197"/>
        <v>0.85</v>
      </c>
      <c r="N405" s="54" cm="1">
        <f t="array" ref="N405">stock_min(C405,O405)</f>
        <v>0.85</v>
      </c>
      <c r="O405" s="54" cm="1">
        <f t="array" ref="O405">stock_max(C405,D405)</f>
        <v>0.85</v>
      </c>
      <c r="P405" s="49">
        <f t="shared" si="174"/>
        <v>1914.5416666666272</v>
      </c>
      <c r="Q405" s="49">
        <f t="shared" si="188"/>
        <v>0.54612360945730609</v>
      </c>
      <c r="R405" s="49">
        <f t="shared" si="189"/>
        <v>0.86047439878239429</v>
      </c>
      <c r="S405" s="59">
        <f t="shared" si="170"/>
        <v>0.71981346660134915</v>
      </c>
      <c r="T405" s="59">
        <f t="shared" si="171"/>
        <v>0.74066502046216431</v>
      </c>
      <c r="U405" s="59">
        <f t="shared" si="172"/>
        <v>0.71586006744139641</v>
      </c>
      <c r="V405" s="59"/>
      <c r="W405" s="49">
        <f t="shared" si="190"/>
        <v>0.28792538664053968</v>
      </c>
      <c r="X405" s="49">
        <f t="shared" si="191"/>
        <v>0.43188807996080947</v>
      </c>
      <c r="Y405" s="49">
        <f t="shared" si="192"/>
        <v>0.24989128971622884</v>
      </c>
      <c r="Z405" s="49">
        <f t="shared" si="193"/>
        <v>0.4907737307459355</v>
      </c>
      <c r="AA405" s="49">
        <f t="shared" si="194"/>
        <v>0.10737901011620948</v>
      </c>
      <c r="AB405" s="49">
        <f t="shared" si="195"/>
        <v>0.60848105732518698</v>
      </c>
      <c r="AC405" s="80">
        <f t="shared" si="175"/>
        <v>0.85000000000000009</v>
      </c>
      <c r="AD405" s="80">
        <f t="shared" si="184"/>
        <v>0.85</v>
      </c>
      <c r="AE405" s="80">
        <f t="shared" si="185"/>
        <v>0.85</v>
      </c>
      <c r="AF405" s="54">
        <f>(Q405-MAX(Q$2:Q404))/MAX(Q$2:Q404)</f>
        <v>-3.6874874249853244E-2</v>
      </c>
      <c r="AG405" s="54">
        <f>(R405-MAX(R$2:R404))/MAX(R$2:R404)</f>
        <v>-0.19245873675416378</v>
      </c>
      <c r="AH405" s="54">
        <f>(S405-MAX(S$2:S404))/MAX(S$2:S404)</f>
        <v>-0.13089181278630183</v>
      </c>
      <c r="AI405" s="54">
        <f>(T405-MAX(T$2:T404))/MAX(T$2:T404)</f>
        <v>-0.14060115008985294</v>
      </c>
      <c r="AJ405" s="54">
        <f>(U405-MAX(U$2:U404))/MAX(U$2:U404)</f>
        <v>-0.1695058517825222</v>
      </c>
      <c r="AK405" s="54">
        <f t="shared" si="186"/>
        <v>1.8592628346848763</v>
      </c>
      <c r="AL405" s="71">
        <f t="shared" si="176"/>
        <v>1914.5416666666272</v>
      </c>
      <c r="AM405" s="49">
        <f t="shared" si="177"/>
        <v>1.8592628346848763</v>
      </c>
      <c r="AN405" s="49">
        <f t="shared" si="178"/>
        <v>2.9357742644039195</v>
      </c>
      <c r="AO405" s="49">
        <f t="shared" si="179"/>
        <v>2.74687694647614</v>
      </c>
      <c r="AP405" s="49">
        <f t="shared" si="180"/>
        <v>2.8041680077546478</v>
      </c>
      <c r="AQ405" s="49">
        <f t="shared" si="181"/>
        <v>3.389890791490342</v>
      </c>
      <c r="AS405" s="49">
        <f t="shared" si="187"/>
        <v>0.45411652708642247</v>
      </c>
      <c r="AT405" s="49">
        <f t="shared" si="182"/>
        <v>0.5857227837356942</v>
      </c>
      <c r="AU405" s="54">
        <f>(AM405-MAX(AM$3:AM405))/MAX(AM$3:AM405)</f>
        <v>-0.32299032718242088</v>
      </c>
      <c r="AV405" s="54">
        <f>(AN405-MAX(AN$3:AN405))/MAX(AN$3:AN405)</f>
        <v>-0.44356843563241427</v>
      </c>
      <c r="AW405" s="54">
        <f>(AO405-MAX(AO$3:AO405))/MAX(AO$3:AO405)</f>
        <v>-0.29761292433170639</v>
      </c>
      <c r="AX405" s="54">
        <f>(AP405-MAX(AP$3:AP405))/MAX(AP$3:AP405)</f>
        <v>-0.30731753010737245</v>
      </c>
      <c r="AY405" s="54">
        <f>(AQ405-MAX(AQ$3:AQ405))/MAX(AQ$3:AQ405)</f>
        <v>-0.24054857602413168</v>
      </c>
    </row>
    <row r="406" spans="1:51">
      <c r="A406" s="49">
        <f>Data!F532</f>
        <v>1914.6249999999604</v>
      </c>
      <c r="B406" s="53">
        <f t="shared" si="173"/>
        <v>0.15500000000000003</v>
      </c>
      <c r="C406" s="50">
        <f>1/Data!N532</f>
        <v>9.5310292647924622E-2</v>
      </c>
      <c r="D406" s="50">
        <f>Data!H532/100</f>
        <v>4.2066666666666669E-2</v>
      </c>
      <c r="E406">
        <f>Data!K533/Data!K532</f>
        <v>1.0047200520833333</v>
      </c>
      <c r="F406">
        <f>Data!T533/Data!T532</f>
        <v>1.0029659374083562</v>
      </c>
      <c r="G406" s="49">
        <f>Data!E535</f>
        <v>10.199999999999999</v>
      </c>
      <c r="H406" s="52">
        <v>0</v>
      </c>
      <c r="I406" s="52">
        <v>1</v>
      </c>
      <c r="J406" s="52">
        <v>0.6</v>
      </c>
      <c r="K406" s="54">
        <f t="shared" si="183"/>
        <v>0.66261227030770231</v>
      </c>
      <c r="L406" s="54">
        <f t="shared" si="196"/>
        <v>0.85</v>
      </c>
      <c r="M406" s="53">
        <f t="shared" si="197"/>
        <v>0.85</v>
      </c>
      <c r="N406" s="54" cm="1">
        <f t="array" ref="N406">stock_min(C406,O406)</f>
        <v>0.85</v>
      </c>
      <c r="O406" s="54" cm="1">
        <f t="array" ref="O406">stock_max(C406,D406)</f>
        <v>0.85</v>
      </c>
      <c r="P406" s="49">
        <f t="shared" si="174"/>
        <v>1914.6249999999604</v>
      </c>
      <c r="Q406" s="49">
        <f t="shared" si="188"/>
        <v>0.54774337790018202</v>
      </c>
      <c r="R406" s="49">
        <f t="shared" si="189"/>
        <v>0.86453588276102211</v>
      </c>
      <c r="S406" s="59">
        <f t="shared" si="170"/>
        <v>0.7227059695079876</v>
      </c>
      <c r="T406" s="59">
        <f t="shared" si="171"/>
        <v>0.74372265995660869</v>
      </c>
      <c r="U406" s="59">
        <f t="shared" si="172"/>
        <v>0.71905060914666885</v>
      </c>
      <c r="V406" s="59"/>
      <c r="W406" s="49">
        <f t="shared" si="190"/>
        <v>0.28908238780319506</v>
      </c>
      <c r="X406" s="49">
        <f t="shared" si="191"/>
        <v>0.43362358170479254</v>
      </c>
      <c r="Y406" s="49">
        <f t="shared" si="192"/>
        <v>0.25092289976347693</v>
      </c>
      <c r="Z406" s="49">
        <f t="shared" si="193"/>
        <v>0.49279976019313176</v>
      </c>
      <c r="AA406" s="49">
        <f t="shared" si="194"/>
        <v>0.10785759137200035</v>
      </c>
      <c r="AB406" s="49">
        <f t="shared" si="195"/>
        <v>0.6111930177746685</v>
      </c>
      <c r="AC406" s="80">
        <f t="shared" si="175"/>
        <v>0.85</v>
      </c>
      <c r="AD406" s="80">
        <f t="shared" si="184"/>
        <v>0.85</v>
      </c>
      <c r="AE406" s="80">
        <f t="shared" si="185"/>
        <v>0.85</v>
      </c>
      <c r="AF406" s="54">
        <f>(Q406-MAX(Q$2:Q405))/MAX(Q$2:Q405)</f>
        <v>-3.4018305410463134E-2</v>
      </c>
      <c r="AG406" s="54">
        <f>(R406-MAX(R$2:R405))/MAX(R$2:R405)</f>
        <v>-0.18864709993220266</v>
      </c>
      <c r="AH406" s="54">
        <f>(S406-MAX(S$2:S405))/MAX(S$2:S405)</f>
        <v>-0.12739938304673548</v>
      </c>
      <c r="AI406" s="54">
        <f>(T406-MAX(T$2:T405))/MAX(T$2:T405)</f>
        <v>-0.13705334940753411</v>
      </c>
      <c r="AJ406" s="54">
        <f>(U406-MAX(U$2:U405))/MAX(U$2:U405)</f>
        <v>-0.16580439344396292</v>
      </c>
      <c r="AK406" s="54">
        <f t="shared" si="186"/>
        <v>1.8352836287258414</v>
      </c>
      <c r="AL406" s="71">
        <f t="shared" si="176"/>
        <v>1914.6249999999604</v>
      </c>
      <c r="AM406" s="49">
        <f t="shared" si="177"/>
        <v>1.8352836287258414</v>
      </c>
      <c r="AN406" s="49">
        <f t="shared" si="178"/>
        <v>2.8212076872857024</v>
      </c>
      <c r="AO406" s="49">
        <f t="shared" si="179"/>
        <v>2.668359098576464</v>
      </c>
      <c r="AP406" s="49">
        <f t="shared" si="180"/>
        <v>2.7194273526789448</v>
      </c>
      <c r="AQ406" s="49">
        <f t="shared" si="181"/>
        <v>3.2708681390695373</v>
      </c>
      <c r="AS406" s="49">
        <f t="shared" si="187"/>
        <v>0.44966045178383496</v>
      </c>
      <c r="AT406" s="49">
        <f t="shared" si="182"/>
        <v>0.55144078639059257</v>
      </c>
      <c r="AU406" s="54">
        <f>(AM406-MAX(AM$3:AM406))/MAX(AM$3:AM406)</f>
        <v>-0.33172182768783653</v>
      </c>
      <c r="AV406" s="54">
        <f>(AN406-MAX(AN$3:AN406))/MAX(AN$3:AN406)</f>
        <v>-0.46528279579391418</v>
      </c>
      <c r="AW406" s="54">
        <f>(AO406-MAX(AO$3:AO406))/MAX(AO$3:AO406)</f>
        <v>-0.31769024219072839</v>
      </c>
      <c r="AX406" s="54">
        <f>(AP406-MAX(AP$3:AP406))/MAX(AP$3:AP406)</f>
        <v>-0.32825007269962536</v>
      </c>
      <c r="AY406" s="54">
        <f>(AQ406-MAX(AQ$3:AQ406))/MAX(AQ$3:AQ406)</f>
        <v>-0.26721371907041397</v>
      </c>
    </row>
    <row r="407" spans="1:51">
      <c r="A407" s="49">
        <f>Data!F533</f>
        <v>1914.7083333332937</v>
      </c>
      <c r="B407" s="53">
        <f t="shared" si="173"/>
        <v>0.15600000000000003</v>
      </c>
      <c r="C407" s="50">
        <f>1/Data!N533</f>
        <v>9.5233584777777755E-2</v>
      </c>
      <c r="D407" s="50">
        <f>Data!H533/100</f>
        <v>4.2133333333333328E-2</v>
      </c>
      <c r="E407">
        <f>Data!K534/Data!K533</f>
        <v>1.0146129847359735</v>
      </c>
      <c r="F407">
        <f>Data!T534/Data!T533</f>
        <v>1.0129020723253839</v>
      </c>
      <c r="G407" s="49">
        <f>Data!E536</f>
        <v>10.1</v>
      </c>
      <c r="H407" s="52">
        <v>0</v>
      </c>
      <c r="I407" s="52">
        <v>1</v>
      </c>
      <c r="J407" s="52">
        <v>0.6</v>
      </c>
      <c r="K407" s="54">
        <f t="shared" si="183"/>
        <v>0.66261227030770231</v>
      </c>
      <c r="L407" s="54">
        <f t="shared" si="196"/>
        <v>0.85</v>
      </c>
      <c r="M407" s="53">
        <f t="shared" si="197"/>
        <v>0.85</v>
      </c>
      <c r="N407" s="54" cm="1">
        <f t="array" ref="N407">stock_min(C407,O407)</f>
        <v>0.85</v>
      </c>
      <c r="O407" s="54" cm="1">
        <f t="array" ref="O407">stock_max(C407,D407)</f>
        <v>0.85</v>
      </c>
      <c r="P407" s="49">
        <f t="shared" si="174"/>
        <v>1914.7083333332937</v>
      </c>
      <c r="Q407" s="49">
        <f t="shared" si="188"/>
        <v>0.55481040257760028</v>
      </c>
      <c r="R407" s="49">
        <f t="shared" si="189"/>
        <v>0.87716933241951034</v>
      </c>
      <c r="S407" s="59">
        <f t="shared" si="170"/>
        <v>0.73277226616402946</v>
      </c>
      <c r="T407" s="59">
        <f t="shared" si="171"/>
        <v>0.75416136073104578</v>
      </c>
      <c r="U407" s="59">
        <f t="shared" si="172"/>
        <v>0.72937354983086689</v>
      </c>
      <c r="V407" s="59"/>
      <c r="W407" s="49">
        <f t="shared" si="190"/>
        <v>0.29310890646561177</v>
      </c>
      <c r="X407" s="49">
        <f t="shared" si="191"/>
        <v>0.43966335969841769</v>
      </c>
      <c r="Y407" s="49">
        <f t="shared" si="192"/>
        <v>0.25444478931870146</v>
      </c>
      <c r="Z407" s="49">
        <f t="shared" si="193"/>
        <v>0.49971657141234432</v>
      </c>
      <c r="AA407" s="49">
        <f t="shared" si="194"/>
        <v>0.10940603247463004</v>
      </c>
      <c r="AB407" s="49">
        <f t="shared" si="195"/>
        <v>0.61996751735623679</v>
      </c>
      <c r="AC407" s="80">
        <f t="shared" si="175"/>
        <v>0.84999999999999987</v>
      </c>
      <c r="AD407" s="80">
        <f t="shared" si="184"/>
        <v>0.85</v>
      </c>
      <c r="AE407" s="80">
        <f t="shared" si="185"/>
        <v>0.85</v>
      </c>
      <c r="AF407" s="54">
        <f>(Q407-MAX(Q$2:Q406))/MAX(Q$2:Q406)</f>
        <v>-2.1555139721871969E-2</v>
      </c>
      <c r="AG407" s="54">
        <f>(R407-MAX(R$2:R406))/MAX(R$2:R406)</f>
        <v>-0.17679081238802405</v>
      </c>
      <c r="AH407" s="54">
        <f>(S407-MAX(S$2:S406))/MAX(S$2:S406)</f>
        <v>-0.11524526084060968</v>
      </c>
      <c r="AI407" s="54">
        <f>(T407-MAX(T$2:T406))/MAX(T$2:T406)</f>
        <v>-0.12494125123593473</v>
      </c>
      <c r="AJ407" s="54">
        <f>(U407-MAX(U$2:U406))/MAX(U$2:U406)</f>
        <v>-0.15382839112096083</v>
      </c>
      <c r="AK407" s="54">
        <f t="shared" si="186"/>
        <v>1.8340661702852403</v>
      </c>
      <c r="AL407" s="71">
        <f t="shared" si="176"/>
        <v>1914.7083333332937</v>
      </c>
      <c r="AM407" s="49">
        <f t="shared" si="177"/>
        <v>1.8340661702852403</v>
      </c>
      <c r="AN407" s="49">
        <f t="shared" si="178"/>
        <v>2.8350379343245313</v>
      </c>
      <c r="AO407" s="49">
        <f t="shared" si="179"/>
        <v>2.6755056447395074</v>
      </c>
      <c r="AP407" s="49">
        <f t="shared" si="180"/>
        <v>2.7276579051833831</v>
      </c>
      <c r="AQ407" s="49">
        <f t="shared" si="181"/>
        <v>3.2841759915266859</v>
      </c>
      <c r="AS407" s="49">
        <f t="shared" si="187"/>
        <v>0.44913805720215461</v>
      </c>
      <c r="AT407" s="49">
        <f t="shared" si="182"/>
        <v>0.5565180863433028</v>
      </c>
      <c r="AU407" s="54">
        <f>(AM407-MAX(AM$3:AM407))/MAX(AM$3:AM407)</f>
        <v>-0.33216513840494666</v>
      </c>
      <c r="AV407" s="54">
        <f>(AN407-MAX(AN$3:AN407))/MAX(AN$3:AN407)</f>
        <v>-0.46266148185683315</v>
      </c>
      <c r="AW407" s="54">
        <f>(AO407-MAX(AO$3:AO407))/MAX(AO$3:AO407)</f>
        <v>-0.31586284265358205</v>
      </c>
      <c r="AX407" s="54">
        <f>(AP407-MAX(AP$3:AP407))/MAX(AP$3:AP407)</f>
        <v>-0.32621697075224232</v>
      </c>
      <c r="AY407" s="54">
        <f>(AQ407-MAX(AQ$3:AQ407))/MAX(AQ$3:AQ407)</f>
        <v>-0.26423230517825758</v>
      </c>
    </row>
    <row r="408" spans="1:51">
      <c r="A408" s="49">
        <f>Data!F534</f>
        <v>1914.791666666627</v>
      </c>
      <c r="B408" s="53">
        <f t="shared" si="173"/>
        <v>0.16300000000000003</v>
      </c>
      <c r="C408" s="50">
        <f>1/Data!N534</f>
        <v>9.4226200376235511E-2</v>
      </c>
      <c r="D408" s="50">
        <f>Data!H534/100</f>
        <v>4.2200000000000008E-2</v>
      </c>
      <c r="E408">
        <f>Data!K535/Data!K534</f>
        <v>0.99476241234340967</v>
      </c>
      <c r="F408">
        <f>Data!T535/Data!T534</f>
        <v>0.99314427063256361</v>
      </c>
      <c r="G408" s="49">
        <f>Data!E537</f>
        <v>10.1</v>
      </c>
      <c r="H408" s="52">
        <v>0</v>
      </c>
      <c r="I408" s="52">
        <v>1</v>
      </c>
      <c r="J408" s="52">
        <v>0.6</v>
      </c>
      <c r="K408" s="54">
        <f t="shared" si="183"/>
        <v>0.66261227030770231</v>
      </c>
      <c r="L408" s="54">
        <f t="shared" si="196"/>
        <v>0.85</v>
      </c>
      <c r="M408" s="53">
        <f t="shared" si="197"/>
        <v>0.85</v>
      </c>
      <c r="N408" s="54" cm="1">
        <f t="array" ref="N408">stock_min(C408,O408)</f>
        <v>0.85</v>
      </c>
      <c r="O408" s="54" cm="1">
        <f t="array" ref="O408">stock_max(C408,D408)</f>
        <v>0.85</v>
      </c>
      <c r="P408" s="49">
        <f t="shared" si="174"/>
        <v>1914.791666666627</v>
      </c>
      <c r="Q408" s="49">
        <f t="shared" si="188"/>
        <v>0.55100677260728981</v>
      </c>
      <c r="R408" s="49">
        <f t="shared" si="189"/>
        <v>0.87257508115129034</v>
      </c>
      <c r="S408" s="59">
        <f t="shared" si="170"/>
        <v>0.72846001544030448</v>
      </c>
      <c r="T408" s="59">
        <f t="shared" si="171"/>
        <v>0.74979964677029942</v>
      </c>
      <c r="U408" s="59">
        <f t="shared" si="172"/>
        <v>0.72537635746466378</v>
      </c>
      <c r="V408" s="59"/>
      <c r="W408" s="49">
        <f t="shared" si="190"/>
        <v>0.29138400617612181</v>
      </c>
      <c r="X408" s="49">
        <f t="shared" si="191"/>
        <v>0.43707600926418266</v>
      </c>
      <c r="Y408" s="49">
        <f t="shared" si="192"/>
        <v>0.25297320054791805</v>
      </c>
      <c r="Z408" s="49">
        <f t="shared" si="193"/>
        <v>0.49682644622238137</v>
      </c>
      <c r="AA408" s="49">
        <f t="shared" si="194"/>
        <v>0.10880645361969958</v>
      </c>
      <c r="AB408" s="49">
        <f t="shared" si="195"/>
        <v>0.61656990384496424</v>
      </c>
      <c r="AC408" s="80">
        <f t="shared" si="175"/>
        <v>0.85000000000000009</v>
      </c>
      <c r="AD408" s="80">
        <f t="shared" si="184"/>
        <v>0.85</v>
      </c>
      <c r="AE408" s="80">
        <f t="shared" si="185"/>
        <v>0.85</v>
      </c>
      <c r="AF408" s="54">
        <f>(Q408-MAX(Q$2:Q407))/MAX(Q$2:Q407)</f>
        <v>-2.826309288489795E-2</v>
      </c>
      <c r="AG408" s="54">
        <f>(R408-MAX(R$2:R407))/MAX(R$2:R407)</f>
        <v>-0.1811024426678523</v>
      </c>
      <c r="AH408" s="54">
        <f>(S408-MAX(S$2:S407))/MAX(S$2:S407)</f>
        <v>-0.12045190476046179</v>
      </c>
      <c r="AI408" s="54">
        <f>(T408-MAX(T$2:T407))/MAX(T$2:T407)</f>
        <v>-0.13000217872399605</v>
      </c>
      <c r="AJ408" s="54">
        <f>(U408-MAX(U$2:U407))/MAX(U$2:U407)</f>
        <v>-0.15846567293121211</v>
      </c>
      <c r="AK408" s="54">
        <f t="shared" si="186"/>
        <v>1.8555310397851597</v>
      </c>
      <c r="AL408" s="71">
        <f t="shared" si="176"/>
        <v>1914.791666666627</v>
      </c>
      <c r="AM408" s="49">
        <f t="shared" si="177"/>
        <v>1.8555310397851597</v>
      </c>
      <c r="AN408" s="49">
        <f t="shared" si="178"/>
        <v>2.9414927974060685</v>
      </c>
      <c r="AO408" s="49">
        <f t="shared" si="179"/>
        <v>2.7483363816938824</v>
      </c>
      <c r="AP408" s="49">
        <f t="shared" si="180"/>
        <v>2.8063205582784589</v>
      </c>
      <c r="AQ408" s="49">
        <f t="shared" si="181"/>
        <v>3.3947809087291283</v>
      </c>
      <c r="AS408" s="49">
        <f t="shared" si="187"/>
        <v>0.45328811132305979</v>
      </c>
      <c r="AT408" s="49">
        <f t="shared" si="182"/>
        <v>0.58846035045066936</v>
      </c>
      <c r="AU408" s="54">
        <f>(AM408-MAX(AM$3:AM408))/MAX(AM$3:AM408)</f>
        <v>-0.3243491782264733</v>
      </c>
      <c r="AV408" s="54">
        <f>(AN408-MAX(AN$3:AN408))/MAX(AN$3:AN408)</f>
        <v>-0.44248457428011118</v>
      </c>
      <c r="AW408" s="54">
        <f>(AO408-MAX(AO$3:AO408))/MAX(AO$3:AO408)</f>
        <v>-0.29723974109318069</v>
      </c>
      <c r="AX408" s="54">
        <f>(AP408-MAX(AP$3:AP408))/MAX(AP$3:AP408)</f>
        <v>-0.30678580946535711</v>
      </c>
      <c r="AY408" s="54">
        <f>(AQ408-MAX(AQ$3:AQ408))/MAX(AQ$3:AQ408)</f>
        <v>-0.23945302258927534</v>
      </c>
    </row>
    <row r="409" spans="1:51">
      <c r="A409" s="49">
        <f>Data!F535</f>
        <v>1914.8749999999602</v>
      </c>
      <c r="B409" s="53">
        <f t="shared" si="173"/>
        <v>0.15700000000000003</v>
      </c>
      <c r="C409" s="50">
        <f>1/Data!N535</f>
        <v>9.5084894067449799E-2</v>
      </c>
      <c r="D409" s="50">
        <f>Data!H535/100</f>
        <v>4.2266666666666668E-2</v>
      </c>
      <c r="E409">
        <f>Data!K536/Data!K535</f>
        <v>0.97110922029702951</v>
      </c>
      <c r="F409">
        <f>Data!T536/Data!T535</f>
        <v>1.0129136303098802</v>
      </c>
      <c r="G409" s="49">
        <f>Data!E538</f>
        <v>10</v>
      </c>
      <c r="H409" s="52">
        <v>0</v>
      </c>
      <c r="I409" s="52">
        <v>1</v>
      </c>
      <c r="J409" s="52">
        <v>0.6</v>
      </c>
      <c r="K409" s="54">
        <f t="shared" si="183"/>
        <v>0.66261227030770231</v>
      </c>
      <c r="L409" s="54">
        <f t="shared" si="196"/>
        <v>0.85</v>
      </c>
      <c r="M409" s="53">
        <f t="shared" si="197"/>
        <v>0.85</v>
      </c>
      <c r="N409" s="54" cm="1">
        <f t="array" ref="N409">stock_min(C409,O409)</f>
        <v>0.85</v>
      </c>
      <c r="O409" s="54" cm="1">
        <f t="array" ref="O409">stock_max(C409,D409)</f>
        <v>0.85</v>
      </c>
      <c r="P409" s="49">
        <f t="shared" si="174"/>
        <v>1914.8749999999602</v>
      </c>
      <c r="Q409" s="49">
        <f t="shared" si="188"/>
        <v>0.55812227036698059</v>
      </c>
      <c r="R409" s="49">
        <f t="shared" si="189"/>
        <v>0.84736570670744682</v>
      </c>
      <c r="S409" s="59">
        <f t="shared" si="170"/>
        <v>0.71959537407716978</v>
      </c>
      <c r="T409" s="59">
        <f t="shared" si="171"/>
        <v>0.73871274575206192</v>
      </c>
      <c r="U409" s="59">
        <f t="shared" si="172"/>
        <v>0.70896825851857126</v>
      </c>
      <c r="V409" s="59"/>
      <c r="W409" s="49">
        <f t="shared" si="190"/>
        <v>0.2878381496308679</v>
      </c>
      <c r="X409" s="49">
        <f t="shared" si="191"/>
        <v>0.43175722444630188</v>
      </c>
      <c r="Y409" s="49">
        <f t="shared" si="192"/>
        <v>0.24923261618405168</v>
      </c>
      <c r="Z409" s="49">
        <f t="shared" si="193"/>
        <v>0.48948012956801024</v>
      </c>
      <c r="AA409" s="49">
        <f t="shared" si="194"/>
        <v>0.10634523877778571</v>
      </c>
      <c r="AB409" s="49">
        <f t="shared" si="195"/>
        <v>0.60262301974078558</v>
      </c>
      <c r="AC409" s="80">
        <f t="shared" si="175"/>
        <v>0.85</v>
      </c>
      <c r="AD409" s="80">
        <f t="shared" si="184"/>
        <v>0.85</v>
      </c>
      <c r="AE409" s="80">
        <f t="shared" si="185"/>
        <v>0.85</v>
      </c>
      <c r="AF409" s="54">
        <f>(Q409-MAX(Q$2:Q408))/MAX(Q$2:Q408)</f>
        <v>-1.5714441707947099E-2</v>
      </c>
      <c r="AG409" s="54">
        <f>(R409-MAX(R$2:R408))/MAX(R$2:R408)</f>
        <v>-0.20476103159603601</v>
      </c>
      <c r="AH409" s="54">
        <f>(S409-MAX(S$2:S408))/MAX(S$2:S408)</f>
        <v>-0.13115513933842837</v>
      </c>
      <c r="AI409" s="54">
        <f>(T409-MAX(T$2:T408))/MAX(T$2:T408)</f>
        <v>-0.14286638821264663</v>
      </c>
      <c r="AJ409" s="54">
        <f>(U409-MAX(U$2:U408))/MAX(U$2:U408)</f>
        <v>-0.17750127887974307</v>
      </c>
      <c r="AK409" s="54">
        <f t="shared" si="186"/>
        <v>1.8543076127504419</v>
      </c>
      <c r="AL409" s="71">
        <f t="shared" si="176"/>
        <v>1914.8749999999602</v>
      </c>
      <c r="AM409" s="49">
        <f t="shared" si="177"/>
        <v>1.8543076127504419</v>
      </c>
      <c r="AN409" s="49">
        <f t="shared" si="178"/>
        <v>3.083947964071664</v>
      </c>
      <c r="AO409" s="49">
        <f t="shared" si="179"/>
        <v>2.8261016964598236</v>
      </c>
      <c r="AP409" s="49">
        <f t="shared" si="180"/>
        <v>2.8944443696598112</v>
      </c>
      <c r="AQ409" s="49">
        <f t="shared" si="181"/>
        <v>3.5332829198109614</v>
      </c>
      <c r="AS409" s="49">
        <f t="shared" si="187"/>
        <v>0.44933495573929738</v>
      </c>
      <c r="AT409" s="49">
        <f t="shared" si="182"/>
        <v>0.63883855015115021</v>
      </c>
      <c r="AU409" s="54">
        <f>(AM409-MAX(AM$3:AM409))/MAX(AM$3:AM409)</f>
        <v>-0.32479466227587123</v>
      </c>
      <c r="AV409" s="54">
        <f>(AN409-MAX(AN$3:AN409))/MAX(AN$3:AN409)</f>
        <v>-0.41548435420151575</v>
      </c>
      <c r="AW409" s="54">
        <f>(AO409-MAX(AO$3:AO409))/MAX(AO$3:AO409)</f>
        <v>-0.27735484887150863</v>
      </c>
      <c r="AX409" s="54">
        <f>(AP409-MAX(AP$3:AP409))/MAX(AP$3:AP409)</f>
        <v>-0.28501756335628586</v>
      </c>
      <c r="AY409" s="54">
        <f>(AQ409-MAX(AQ$3:AQ409))/MAX(AQ$3:AQ409)</f>
        <v>-0.20842383728228331</v>
      </c>
    </row>
    <row r="410" spans="1:51">
      <c r="A410" s="49">
        <f>Data!F536</f>
        <v>1914.9583333332935</v>
      </c>
      <c r="B410" s="53">
        <f t="shared" si="173"/>
        <v>0.14300000000000002</v>
      </c>
      <c r="C410" s="50">
        <f>1/Data!N536</f>
        <v>9.8306976982469887E-2</v>
      </c>
      <c r="D410" s="50">
        <f>Data!H536/100</f>
        <v>4.2333333333333334E-2</v>
      </c>
      <c r="E410">
        <f>Data!K537/Data!K536</f>
        <v>1.0224580498866214</v>
      </c>
      <c r="F410">
        <f>Data!T537/Data!T536</f>
        <v>1.0029888267502722</v>
      </c>
      <c r="G410" s="49">
        <f>Data!E539</f>
        <v>9.9</v>
      </c>
      <c r="H410" s="52">
        <v>0</v>
      </c>
      <c r="I410" s="52">
        <v>1</v>
      </c>
      <c r="J410" s="52">
        <v>0.6</v>
      </c>
      <c r="K410" s="54">
        <f t="shared" si="183"/>
        <v>0.66261227030770231</v>
      </c>
      <c r="L410" s="54">
        <f t="shared" si="196"/>
        <v>0.85</v>
      </c>
      <c r="M410" s="53">
        <f t="shared" si="197"/>
        <v>0.85</v>
      </c>
      <c r="N410" s="54" cm="1">
        <f t="array" ref="N410">stock_min(C410,O410)</f>
        <v>0.85</v>
      </c>
      <c r="O410" s="54" cm="1">
        <f t="array" ref="O410">stock_max(C410,D410)</f>
        <v>0.85</v>
      </c>
      <c r="P410" s="49">
        <f t="shared" si="174"/>
        <v>1914.9583333332935</v>
      </c>
      <c r="Q410" s="49">
        <f t="shared" si="188"/>
        <v>0.55979040113857614</v>
      </c>
      <c r="R410" s="49">
        <f t="shared" si="189"/>
        <v>0.86639588802089484</v>
      </c>
      <c r="S410" s="59">
        <f t="shared" si="170"/>
        <v>0.73015209772405965</v>
      </c>
      <c r="T410" s="59">
        <f t="shared" si="171"/>
        <v>0.75045042803070139</v>
      </c>
      <c r="U410" s="59">
        <f t="shared" si="172"/>
        <v>0.72281984385315945</v>
      </c>
      <c r="V410" s="59"/>
      <c r="W410" s="49">
        <f t="shared" si="190"/>
        <v>0.29206083908962388</v>
      </c>
      <c r="X410" s="49">
        <f t="shared" si="191"/>
        <v>0.43809125863443577</v>
      </c>
      <c r="Y410" s="49">
        <f t="shared" si="192"/>
        <v>0.25319276615989139</v>
      </c>
      <c r="Z410" s="49">
        <f t="shared" si="193"/>
        <v>0.49725766187081</v>
      </c>
      <c r="AA410" s="49">
        <f t="shared" si="194"/>
        <v>0.10842297657797394</v>
      </c>
      <c r="AB410" s="49">
        <f t="shared" si="195"/>
        <v>0.6143968672751855</v>
      </c>
      <c r="AC410" s="80">
        <f t="shared" si="175"/>
        <v>0.85</v>
      </c>
      <c r="AD410" s="80">
        <f t="shared" si="184"/>
        <v>0.85</v>
      </c>
      <c r="AE410" s="80">
        <f t="shared" si="185"/>
        <v>0.85</v>
      </c>
      <c r="AF410" s="54">
        <f>(Q410-MAX(Q$2:Q409))/MAX(Q$2:Q409)</f>
        <v>-1.2772582701417082E-2</v>
      </c>
      <c r="AG410" s="54">
        <f>(R410-MAX(R$2:R409))/MAX(R$2:R409)</f>
        <v>-0.18690151517183445</v>
      </c>
      <c r="AH410" s="54">
        <f>(S410-MAX(S$2:S409))/MAX(S$2:S409)</f>
        <v>-0.11840887189919229</v>
      </c>
      <c r="AI410" s="54">
        <f>(T410-MAX(T$2:T409))/MAX(T$2:T409)</f>
        <v>-0.12924707263516855</v>
      </c>
      <c r="AJ410" s="54">
        <f>(U410-MAX(U$2:U409))/MAX(U$2:U409)</f>
        <v>-0.16143157323876978</v>
      </c>
      <c r="AK410" s="54">
        <f t="shared" si="186"/>
        <v>1.8302061860615044</v>
      </c>
      <c r="AL410" s="71">
        <f t="shared" si="176"/>
        <v>1914.9583333332935</v>
      </c>
      <c r="AM410" s="49">
        <f t="shared" si="177"/>
        <v>1.8302061860615044</v>
      </c>
      <c r="AN410" s="49">
        <f t="shared" si="178"/>
        <v>2.9838887932696951</v>
      </c>
      <c r="AO410" s="49">
        <f t="shared" si="179"/>
        <v>2.7561396716177269</v>
      </c>
      <c r="AP410" s="49">
        <f t="shared" si="180"/>
        <v>2.8192840774515999</v>
      </c>
      <c r="AQ410" s="49">
        <f t="shared" si="181"/>
        <v>3.428784796961251</v>
      </c>
      <c r="AS410" s="49">
        <f t="shared" si="187"/>
        <v>0.44489600369155591</v>
      </c>
      <c r="AT410" s="49">
        <f t="shared" si="182"/>
        <v>0.60950071950965112</v>
      </c>
      <c r="AU410" s="54">
        <f>(AM410-MAX(AM$3:AM410))/MAX(AM$3:AM410)</f>
        <v>-0.3335706667722339</v>
      </c>
      <c r="AV410" s="54">
        <f>(AN410-MAX(AN$3:AN410))/MAX(AN$3:AN410)</f>
        <v>-0.43444905513705157</v>
      </c>
      <c r="AW410" s="54">
        <f>(AO410-MAX(AO$3:AO410))/MAX(AO$3:AO410)</f>
        <v>-0.29524440963239856</v>
      </c>
      <c r="AX410" s="54">
        <f>(AP410-MAX(AP$3:AP410))/MAX(AP$3:AP410)</f>
        <v>-0.30358357534296521</v>
      </c>
      <c r="AY410" s="54">
        <f>(AQ410-MAX(AQ$3:AQ410))/MAX(AQ$3:AQ410)</f>
        <v>-0.23183498916960624</v>
      </c>
    </row>
    <row r="411" spans="1:51">
      <c r="A411" s="49">
        <f>Data!F537</f>
        <v>1915.0416666666267</v>
      </c>
      <c r="B411" s="53">
        <f t="shared" si="173"/>
        <v>0.15000000000000002</v>
      </c>
      <c r="C411" s="50">
        <f>1/Data!N537</f>
        <v>9.6526641344943862E-2</v>
      </c>
      <c r="D411" s="50">
        <f>Data!H537/100</f>
        <v>4.24E-2</v>
      </c>
      <c r="E411">
        <f>Data!K538/Data!K537</f>
        <v>1.0012423908199641</v>
      </c>
      <c r="F411">
        <f>Data!T538/Data!T537</f>
        <v>1.0148624252617964</v>
      </c>
      <c r="G411" s="49">
        <f>Data!E540</f>
        <v>10</v>
      </c>
      <c r="H411" s="52">
        <v>0</v>
      </c>
      <c r="I411" s="52">
        <v>1</v>
      </c>
      <c r="J411" s="52">
        <v>0.6</v>
      </c>
      <c r="K411" s="54">
        <f t="shared" si="183"/>
        <v>0.66261227030770231</v>
      </c>
      <c r="L411" s="54">
        <f t="shared" si="196"/>
        <v>0.85</v>
      </c>
      <c r="M411" s="53">
        <f t="shared" si="197"/>
        <v>0.85</v>
      </c>
      <c r="N411" s="54" cm="1">
        <f t="array" ref="N411">stock_min(C411,O411)</f>
        <v>0.85</v>
      </c>
      <c r="O411" s="54" cm="1">
        <f t="array" ref="O411">stock_max(C411,D411)</f>
        <v>0.85</v>
      </c>
      <c r="P411" s="49">
        <f t="shared" si="174"/>
        <v>1915.0416666666267</v>
      </c>
      <c r="Q411" s="49">
        <f t="shared" si="188"/>
        <v>0.56811024413776923</v>
      </c>
      <c r="R411" s="49">
        <f t="shared" si="189"/>
        <v>0.86747229031862672</v>
      </c>
      <c r="S411" s="59">
        <f t="shared" si="170"/>
        <v>0.73503711067496069</v>
      </c>
      <c r="T411" s="59">
        <f t="shared" si="171"/>
        <v>0.7548312749488455</v>
      </c>
      <c r="U411" s="59">
        <f t="shared" si="172"/>
        <v>0.72519459326692848</v>
      </c>
      <c r="V411" s="59"/>
      <c r="W411" s="49">
        <f t="shared" si="190"/>
        <v>0.29401484426998431</v>
      </c>
      <c r="X411" s="49">
        <f t="shared" si="191"/>
        <v>0.44102226640497638</v>
      </c>
      <c r="Y411" s="49">
        <f t="shared" si="192"/>
        <v>0.25467081015573351</v>
      </c>
      <c r="Z411" s="49">
        <f t="shared" si="193"/>
        <v>0.50016046479311194</v>
      </c>
      <c r="AA411" s="49">
        <f t="shared" si="194"/>
        <v>0.10877918899003929</v>
      </c>
      <c r="AB411" s="49">
        <f t="shared" si="195"/>
        <v>0.61641540427688923</v>
      </c>
      <c r="AC411" s="80">
        <f t="shared" si="175"/>
        <v>0.85000000000000009</v>
      </c>
      <c r="AD411" s="80">
        <f t="shared" si="184"/>
        <v>0.85</v>
      </c>
      <c r="AE411" s="80">
        <f t="shared" si="185"/>
        <v>0.85</v>
      </c>
      <c r="AF411" s="54">
        <f>(Q411-MAX(Q$2:Q410))/MAX(Q$2:Q410)</f>
        <v>1.9000110045793385E-3</v>
      </c>
      <c r="AG411" s="54">
        <f>(R411-MAX(R$2:R410))/MAX(R$2:R410)</f>
        <v>-0.18589132907855718</v>
      </c>
      <c r="AH411" s="54">
        <f>(S411-MAX(S$2:S410))/MAX(S$2:S410)</f>
        <v>-0.1125106705633393</v>
      </c>
      <c r="AI411" s="54">
        <f>(T411-MAX(T$2:T410))/MAX(T$2:T410)</f>
        <v>-0.12416394504162265</v>
      </c>
      <c r="AJ411" s="54">
        <f>(U411-MAX(U$2:U410))/MAX(U$2:U410)</f>
        <v>-0.15867654389530172</v>
      </c>
      <c r="AK411" s="54">
        <f t="shared" si="186"/>
        <v>1.7962105771746215</v>
      </c>
      <c r="AL411" s="71">
        <f t="shared" si="176"/>
        <v>1915.0416666666267</v>
      </c>
      <c r="AM411" s="49">
        <f t="shared" si="177"/>
        <v>1.7962105771746215</v>
      </c>
      <c r="AN411" s="49">
        <f t="shared" si="178"/>
        <v>2.8809578893874264</v>
      </c>
      <c r="AO411" s="49">
        <f t="shared" si="179"/>
        <v>2.6787595768438006</v>
      </c>
      <c r="AP411" s="49">
        <f t="shared" si="180"/>
        <v>2.7373109292191313</v>
      </c>
      <c r="AQ411" s="49">
        <f t="shared" si="181"/>
        <v>3.3187898009291592</v>
      </c>
      <c r="AS411" s="49">
        <f t="shared" si="187"/>
        <v>0.43783191154173284</v>
      </c>
      <c r="AT411" s="49">
        <f t="shared" si="182"/>
        <v>0.58147887171002788</v>
      </c>
      <c r="AU411" s="54">
        <f>(AM411-MAX(AM$3:AM411))/MAX(AM$3:AM411)</f>
        <v>-0.345949420125653</v>
      </c>
      <c r="AV411" s="54">
        <f>(AN411-MAX(AN$3:AN411))/MAX(AN$3:AN411)</f>
        <v>-0.45395804960008779</v>
      </c>
      <c r="AW411" s="54">
        <f>(AO411-MAX(AO$3:AO411))/MAX(AO$3:AO411)</f>
        <v>-0.31503079960990304</v>
      </c>
      <c r="AX411" s="54">
        <f>(AP411-MAX(AP$3:AP411))/MAX(AP$3:AP411)</f>
        <v>-0.32383249146550763</v>
      </c>
      <c r="AY411" s="54">
        <f>(AQ411-MAX(AQ$3:AQ411))/MAX(AQ$3:AQ411)</f>
        <v>-0.25647762856568723</v>
      </c>
    </row>
    <row r="412" spans="1:51" s="88" customFormat="1">
      <c r="A412" s="85">
        <f>Data!F538</f>
        <v>1915.12499999996</v>
      </c>
      <c r="B412" s="86">
        <f t="shared" si="173"/>
        <v>0.14900000000000002</v>
      </c>
      <c r="C412" s="87">
        <f>1/Data!N538</f>
        <v>9.6807424636220815E-2</v>
      </c>
      <c r="D412" s="87">
        <f>Data!H538/100</f>
        <v>4.224166666666667E-2</v>
      </c>
      <c r="E412" s="88">
        <f>Data!K539/Data!K538</f>
        <v>1.0409252871990002</v>
      </c>
      <c r="F412" s="88">
        <f>Data!T539/Data!T538</f>
        <v>1.0149515448174353</v>
      </c>
      <c r="G412" s="85">
        <f>Data!E541</f>
        <v>10.1</v>
      </c>
      <c r="H412" s="89">
        <v>0</v>
      </c>
      <c r="I412" s="89">
        <v>1</v>
      </c>
      <c r="J412" s="89">
        <v>0.6</v>
      </c>
      <c r="K412" s="90">
        <f t="shared" si="183"/>
        <v>0.66261227030770231</v>
      </c>
      <c r="L412" s="90">
        <f t="shared" si="196"/>
        <v>0.85</v>
      </c>
      <c r="M412" s="86">
        <f t="shared" si="197"/>
        <v>0.85</v>
      </c>
      <c r="N412" s="90" cm="1">
        <f t="array" ref="N412">stock_min(C412,O412)</f>
        <v>0.85</v>
      </c>
      <c r="O412" s="90" cm="1">
        <f t="array" ref="O412">stock_max(C412,D412)</f>
        <v>0.85</v>
      </c>
      <c r="P412" s="85">
        <f t="shared" si="174"/>
        <v>1915.12499999996</v>
      </c>
      <c r="Q412" s="85">
        <f t="shared" si="188"/>
        <v>0.57660436991423925</v>
      </c>
      <c r="R412" s="85">
        <f t="shared" si="189"/>
        <v>0.90297384293709104</v>
      </c>
      <c r="S412" s="91">
        <f t="shared" si="170"/>
        <v>0.75748204970983224</v>
      </c>
      <c r="T412" s="91">
        <f t="shared" si="171"/>
        <v>0.77910820764782496</v>
      </c>
      <c r="U412" s="91">
        <f t="shared" si="172"/>
        <v>0.75204798764023695</v>
      </c>
      <c r="V412" s="91"/>
      <c r="W412" s="85">
        <f t="shared" si="190"/>
        <v>0.3029928198839329</v>
      </c>
      <c r="X412" s="85">
        <f t="shared" si="191"/>
        <v>0.45448922982589934</v>
      </c>
      <c r="Y412" s="85">
        <f t="shared" si="192"/>
        <v>0.26286154936293493</v>
      </c>
      <c r="Z412" s="85">
        <f t="shared" si="193"/>
        <v>0.51624665828489003</v>
      </c>
      <c r="AA412" s="85">
        <f t="shared" si="194"/>
        <v>0.11280719814603556</v>
      </c>
      <c r="AB412" s="85">
        <f t="shared" si="195"/>
        <v>0.63924078949420138</v>
      </c>
      <c r="AC412" s="92">
        <f t="shared" si="175"/>
        <v>0.85</v>
      </c>
      <c r="AD412" s="92">
        <f t="shared" si="184"/>
        <v>0.85</v>
      </c>
      <c r="AE412" s="92">
        <f t="shared" si="185"/>
        <v>0.85</v>
      </c>
      <c r="AF412" s="90">
        <f>(Q412-MAX(Q$2:Q411))/MAX(Q$2:Q411)</f>
        <v>1.4951544817435391E-2</v>
      </c>
      <c r="AG412" s="90">
        <f>(R412-MAX(R$2:R411))/MAX(R$2:R411)</f>
        <v>-0.15257369790990075</v>
      </c>
      <c r="AH412" s="90">
        <f>(S412-MAX(S$2:S411))/MAX(S$2:S411)</f>
        <v>-8.5410482553766126E-2</v>
      </c>
      <c r="AI412" s="90">
        <f>(T412-MAX(T$2:T411))/MAX(T$2:T411)</f>
        <v>-9.5995248715407017E-2</v>
      </c>
      <c r="AJ412" s="90">
        <f>(U412-MAX(U$2:U411))/MAX(U$2:U411)</f>
        <v>-0.12752298763322603</v>
      </c>
      <c r="AK412" s="90">
        <f t="shared" si="186"/>
        <v>1.7756363938775659</v>
      </c>
      <c r="AL412" s="93">
        <f t="shared" si="176"/>
        <v>1915.12499999996</v>
      </c>
      <c r="AM412" s="85">
        <f t="shared" si="177"/>
        <v>1.7756363938775659</v>
      </c>
      <c r="AN412" s="85">
        <f t="shared" si="178"/>
        <v>2.603569738718182</v>
      </c>
      <c r="AO412" s="85">
        <f t="shared" si="179"/>
        <v>2.5103598915202538</v>
      </c>
      <c r="AP412" s="85">
        <f t="shared" si="180"/>
        <v>2.5507899228973501</v>
      </c>
      <c r="AQ412" s="97">
        <f t="shared" si="181"/>
        <v>3.0405761958713509</v>
      </c>
      <c r="AS412" s="85">
        <f t="shared" si="187"/>
        <v>0.43700645715316888</v>
      </c>
      <c r="AT412" s="49">
        <f t="shared" si="182"/>
        <v>0.48978627297400079</v>
      </c>
      <c r="AU412" s="90">
        <f>(AM412-MAX(AM$3:AM412))/MAX(AM$3:AM412)</f>
        <v>-0.35344105651109675</v>
      </c>
      <c r="AV412" s="90">
        <f>(AN412-MAX(AN$3:AN412))/MAX(AN$3:AN412)</f>
        <v>-0.506532773919111</v>
      </c>
      <c r="AW412" s="90">
        <f>(AO412-MAX(AO$3:AO412))/MAX(AO$3:AO412)</f>
        <v>-0.35809125146946152</v>
      </c>
      <c r="AX412" s="90">
        <f>(AP412-MAX(AP$3:AP412))/MAX(AP$3:AP412)</f>
        <v>-0.36990670349151339</v>
      </c>
      <c r="AY412" s="90">
        <f>(AQ412-MAX(AQ$3:AQ412))/MAX(AQ$3:AQ412)</f>
        <v>-0.31880698709871547</v>
      </c>
    </row>
    <row r="413" spans="1:51">
      <c r="A413" s="49">
        <f>Data!F539</f>
        <v>1915.2083333332932</v>
      </c>
      <c r="B413" s="53">
        <f t="shared" si="173"/>
        <v>0.16600000000000004</v>
      </c>
      <c r="C413" s="50">
        <f>1/Data!N539</f>
        <v>9.3396728142353308E-2</v>
      </c>
      <c r="D413" s="50">
        <f>Data!H539/100</f>
        <v>4.2083333333333341E-2</v>
      </c>
      <c r="E413">
        <f>Data!K540/Data!K539</f>
        <v>1.0691574966974902</v>
      </c>
      <c r="F413">
        <f>Data!T540/Data!T539</f>
        <v>0.99474187949210624</v>
      </c>
      <c r="G413" s="49">
        <f>Data!E542</f>
        <v>10.1</v>
      </c>
      <c r="H413" s="52">
        <v>0</v>
      </c>
      <c r="I413" s="52">
        <v>1</v>
      </c>
      <c r="J413" s="52">
        <v>0.6</v>
      </c>
      <c r="K413" s="54">
        <f t="shared" si="183"/>
        <v>0.66261227030770231</v>
      </c>
      <c r="L413" s="54">
        <f t="shared" si="196"/>
        <v>0.85</v>
      </c>
      <c r="M413" s="53">
        <f t="shared" si="197"/>
        <v>0.85</v>
      </c>
      <c r="N413" s="54" cm="1">
        <f t="array" ref="N413">stock_min(C413,O413)</f>
        <v>0.85</v>
      </c>
      <c r="O413" s="54" cm="1">
        <f t="array" ref="O413">stock_max(C413,D413)</f>
        <v>0.85</v>
      </c>
      <c r="P413" s="49">
        <f t="shared" si="174"/>
        <v>1915.2083333332932</v>
      </c>
      <c r="Q413" s="49">
        <f t="shared" si="188"/>
        <v>0.57357251465185199</v>
      </c>
      <c r="R413" s="49">
        <f t="shared" si="189"/>
        <v>0.96542125349793295</v>
      </c>
      <c r="S413" s="59">
        <f t="shared" si="170"/>
        <v>0.78732021436058541</v>
      </c>
      <c r="T413" s="59">
        <f t="shared" si="171"/>
        <v>0.8134283765098107</v>
      </c>
      <c r="U413" s="59">
        <f t="shared" si="172"/>
        <v>0.79566312658657345</v>
      </c>
      <c r="V413" s="59"/>
      <c r="W413" s="49">
        <f t="shared" si="190"/>
        <v>0.3149280857442342</v>
      </c>
      <c r="X413" s="49">
        <f t="shared" si="191"/>
        <v>0.47239212861635121</v>
      </c>
      <c r="Y413" s="49">
        <f t="shared" si="192"/>
        <v>0.27444075321793654</v>
      </c>
      <c r="Z413" s="49">
        <f t="shared" si="193"/>
        <v>0.53898762329187411</v>
      </c>
      <c r="AA413" s="49">
        <f t="shared" si="194"/>
        <v>0.11934946898798604</v>
      </c>
      <c r="AB413" s="49">
        <f t="shared" si="195"/>
        <v>0.67631365759858741</v>
      </c>
      <c r="AC413" s="80">
        <f t="shared" si="175"/>
        <v>0.85</v>
      </c>
      <c r="AD413" s="80">
        <f t="shared" si="184"/>
        <v>0.85</v>
      </c>
      <c r="AE413" s="80">
        <f t="shared" si="185"/>
        <v>0.85</v>
      </c>
      <c r="AF413" s="54">
        <f>(Q413-MAX(Q$2:Q412))/MAX(Q$2:Q412)</f>
        <v>-5.258120507893811E-3</v>
      </c>
      <c r="AG413" s="54">
        <f>(R413-MAX(R$2:R412))/MAX(R$2:R412)</f>
        <v>-9.3967816221738359E-2</v>
      </c>
      <c r="AH413" s="54">
        <f>(S413-MAX(S$2:S412))/MAX(S$2:S412)</f>
        <v>-4.9383658393553437E-2</v>
      </c>
      <c r="AI413" s="54">
        <f>(T413-MAX(T$2:T412))/MAX(T$2:T412)</f>
        <v>-5.6173314596919405E-2</v>
      </c>
      <c r="AJ413" s="54">
        <f>(U413-MAX(U$2:U412))/MAX(U$2:U412)</f>
        <v>-7.6923548837752251E-2</v>
      </c>
      <c r="AK413" s="54">
        <f t="shared" si="186"/>
        <v>1.7779651673292785</v>
      </c>
      <c r="AL413" s="71">
        <f t="shared" si="176"/>
        <v>1915.2083333332932</v>
      </c>
      <c r="AM413" s="49">
        <f t="shared" si="177"/>
        <v>1.7779651673292785</v>
      </c>
      <c r="AN413" s="49">
        <f t="shared" si="178"/>
        <v>2.6093118318782227</v>
      </c>
      <c r="AO413" s="49">
        <f t="shared" si="179"/>
        <v>2.5150373151709169</v>
      </c>
      <c r="AP413" s="49">
        <f t="shared" si="180"/>
        <v>2.5556826045790419</v>
      </c>
      <c r="AQ413" s="60">
        <f t="shared" si="181"/>
        <v>3.0468987488204329</v>
      </c>
      <c r="AS413" s="49">
        <f t="shared" si="187"/>
        <v>0.43758691694221019</v>
      </c>
      <c r="AT413" s="49">
        <f t="shared" si="182"/>
        <v>0.49121614424139093</v>
      </c>
      <c r="AU413" s="54">
        <f>(AM413-MAX(AM$3:AM413))/MAX(AM$3:AM413)</f>
        <v>-0.35259308487244601</v>
      </c>
      <c r="AV413" s="54">
        <f>(AN413-MAX(AN$3:AN413))/MAX(AN$3:AN413)</f>
        <v>-0.50544444709557901</v>
      </c>
      <c r="AW413" s="54">
        <f>(AO413-MAX(AO$3:AO413))/MAX(AO$3:AO413)</f>
        <v>-0.35689521612326025</v>
      </c>
      <c r="AX413" s="54">
        <f>(AP413-MAX(AP$3:AP413))/MAX(AP$3:AP413)</f>
        <v>-0.36869811869120878</v>
      </c>
      <c r="AY413" s="54">
        <f>(AQ413-MAX(AQ$3:AQ413))/MAX(AQ$3:AQ413)</f>
        <v>-0.31739051909555832</v>
      </c>
    </row>
    <row r="414" spans="1:51">
      <c r="A414" s="49">
        <f>Data!F540</f>
        <v>1915.2916666666265</v>
      </c>
      <c r="B414" s="53">
        <f t="shared" si="173"/>
        <v>0.20999999999999996</v>
      </c>
      <c r="C414" s="50">
        <f>1/Data!N540</f>
        <v>8.7710651906507772E-2</v>
      </c>
      <c r="D414" s="50">
        <f>Data!H540/100</f>
        <v>4.1924999999999997E-2</v>
      </c>
      <c r="E414">
        <f>Data!K541/Data!K540</f>
        <v>0.97128834505072126</v>
      </c>
      <c r="F414">
        <f>Data!T541/Data!T540</f>
        <v>0.9948292337871637</v>
      </c>
      <c r="G414" s="49">
        <f>Data!E543</f>
        <v>10.1</v>
      </c>
      <c r="H414" s="52">
        <v>0</v>
      </c>
      <c r="I414" s="52">
        <v>1</v>
      </c>
      <c r="J414" s="52">
        <v>0.6</v>
      </c>
      <c r="K414" s="54">
        <f t="shared" si="183"/>
        <v>0.66261227030770231</v>
      </c>
      <c r="L414" s="54">
        <f t="shared" si="196"/>
        <v>0.85</v>
      </c>
      <c r="M414" s="53">
        <f t="shared" si="197"/>
        <v>0.85</v>
      </c>
      <c r="N414" s="54" cm="1">
        <f t="array" ref="N414">stock_min(C414,O414)</f>
        <v>0.85</v>
      </c>
      <c r="O414" s="54" cm="1">
        <f t="array" ref="O414">stock_max(C414,D414)</f>
        <v>0.85</v>
      </c>
      <c r="P414" s="49">
        <f t="shared" si="174"/>
        <v>1915.2916666666265</v>
      </c>
      <c r="Q414" s="49">
        <f t="shared" si="188"/>
        <v>0.5706067052724787</v>
      </c>
      <c r="R414" s="49">
        <f t="shared" si="189"/>
        <v>0.93770241158680012</v>
      </c>
      <c r="S414" s="59">
        <f t="shared" si="170"/>
        <v>0.77212863505775786</v>
      </c>
      <c r="T414" s="59">
        <f t="shared" si="171"/>
        <v>0.79653408087375777</v>
      </c>
      <c r="U414" s="59">
        <f t="shared" si="172"/>
        <v>0.77562791401035514</v>
      </c>
      <c r="V414" s="59"/>
      <c r="W414" s="49">
        <f t="shared" si="190"/>
        <v>0.30885145402310316</v>
      </c>
      <c r="X414" s="49">
        <f t="shared" si="191"/>
        <v>0.46327718103465471</v>
      </c>
      <c r="Y414" s="49">
        <f t="shared" si="192"/>
        <v>0.26874082516853814</v>
      </c>
      <c r="Z414" s="49">
        <f t="shared" si="193"/>
        <v>0.52779325570521962</v>
      </c>
      <c r="AA414" s="49">
        <f t="shared" si="194"/>
        <v>0.11634418710155328</v>
      </c>
      <c r="AB414" s="49">
        <f t="shared" si="195"/>
        <v>0.65928372690880188</v>
      </c>
      <c r="AC414" s="80">
        <f t="shared" si="175"/>
        <v>0.85</v>
      </c>
      <c r="AD414" s="80">
        <f t="shared" si="184"/>
        <v>0.85</v>
      </c>
      <c r="AE414" s="80">
        <f t="shared" si="185"/>
        <v>0.85</v>
      </c>
      <c r="AF414" s="54">
        <f>(Q414-MAX(Q$2:Q413))/MAX(Q$2:Q413)</f>
        <v>-1.0401698208864781E-2</v>
      </c>
      <c r="AG414" s="54">
        <f>(R414-MAX(R$2:R413))/MAX(R$2:R413)</f>
        <v>-0.11998149965532133</v>
      </c>
      <c r="AH414" s="54">
        <f>(S414-MAX(S$2:S413))/MAX(S$2:S413)</f>
        <v>-6.7726085371382971E-2</v>
      </c>
      <c r="AI414" s="54">
        <f>(T414-MAX(T$2:T413))/MAX(T$2:T413)</f>
        <v>-7.5775885041796498E-2</v>
      </c>
      <c r="AJ414" s="54">
        <f>(U414-MAX(U$2:U413))/MAX(U$2:U413)</f>
        <v>-0.10016709539052136</v>
      </c>
      <c r="AK414" s="54">
        <f t="shared" si="186"/>
        <v>1.7931180269544431</v>
      </c>
      <c r="AL414" s="71">
        <f t="shared" si="176"/>
        <v>1915.2916666666265</v>
      </c>
      <c r="AM414" s="49">
        <f t="shared" si="177"/>
        <v>1.7931180269544431</v>
      </c>
      <c r="AN414" s="49">
        <f t="shared" si="178"/>
        <v>2.9084158145398602</v>
      </c>
      <c r="AO414" s="49">
        <f t="shared" si="179"/>
        <v>2.6950521820739408</v>
      </c>
      <c r="AP414" s="49">
        <f t="shared" si="180"/>
        <v>2.7556904278575662</v>
      </c>
      <c r="AQ414" s="49">
        <f t="shared" si="181"/>
        <v>3.3466731189014038</v>
      </c>
      <c r="AS414" s="49">
        <f t="shared" si="187"/>
        <v>0.43825730436154364</v>
      </c>
      <c r="AT414" s="49">
        <f t="shared" si="182"/>
        <v>0.5909826910438376</v>
      </c>
      <c r="AU414" s="54">
        <f>(AM414-MAX(AM$3:AM414))/MAX(AM$3:AM414)</f>
        <v>-0.34707550427775719</v>
      </c>
      <c r="AV414" s="54">
        <f>(AN414-MAX(AN$3:AN414))/MAX(AN$3:AN414)</f>
        <v>-0.44875381559882033</v>
      </c>
      <c r="AW414" s="54">
        <f>(AO414-MAX(AO$3:AO414))/MAX(AO$3:AO414)</f>
        <v>-0.31086471734062016</v>
      </c>
      <c r="AX414" s="54">
        <f>(AP414-MAX(AP$3:AP414))/MAX(AP$3:AP414)</f>
        <v>-0.3192924081049342</v>
      </c>
      <c r="AY414" s="54">
        <f>(AQ414-MAX(AQ$3:AQ414))/MAX(AQ$3:AQ414)</f>
        <v>-0.25023081212182086</v>
      </c>
    </row>
    <row r="415" spans="1:51">
      <c r="A415" s="49">
        <f>Data!F541</f>
        <v>1915.3749999999598</v>
      </c>
      <c r="B415" s="53">
        <f t="shared" si="173"/>
        <v>0.18400000000000005</v>
      </c>
      <c r="C415" s="50">
        <f>1/Data!N541</f>
        <v>9.0687073483050606E-2</v>
      </c>
      <c r="D415" s="50">
        <f>Data!H541/100</f>
        <v>4.1766666666666667E-2</v>
      </c>
      <c r="E415">
        <f>Data!K542/Data!K541</f>
        <v>1.0157756813417189</v>
      </c>
      <c r="F415">
        <f>Data!T542/Data!T541</f>
        <v>1.0047652759512427</v>
      </c>
      <c r="G415" s="49">
        <f>Data!E544</f>
        <v>10.1</v>
      </c>
      <c r="H415" s="52">
        <v>0</v>
      </c>
      <c r="I415" s="52">
        <v>1</v>
      </c>
      <c r="J415" s="52">
        <v>0.6</v>
      </c>
      <c r="K415" s="54">
        <f t="shared" si="183"/>
        <v>0.66261227030770231</v>
      </c>
      <c r="L415" s="54">
        <f t="shared" si="196"/>
        <v>0.85</v>
      </c>
      <c r="M415" s="53">
        <f t="shared" si="197"/>
        <v>0.85</v>
      </c>
      <c r="N415" s="54" cm="1">
        <f t="array" ref="N415">stock_min(C415,O415)</f>
        <v>0.85</v>
      </c>
      <c r="O415" s="54" cm="1">
        <f t="array" ref="O415">stock_max(C415,D415)</f>
        <v>0.85</v>
      </c>
      <c r="P415" s="49">
        <f t="shared" si="174"/>
        <v>1915.3749999999598</v>
      </c>
      <c r="Q415" s="49">
        <f t="shared" si="188"/>
        <v>0.57332580368273145</v>
      </c>
      <c r="R415" s="49">
        <f t="shared" si="189"/>
        <v>0.95249530602535482</v>
      </c>
      <c r="S415" s="59">
        <f t="shared" si="170"/>
        <v>0.780908910645013</v>
      </c>
      <c r="T415" s="59">
        <f t="shared" si="171"/>
        <v>0.80614100328136451</v>
      </c>
      <c r="U415" s="59">
        <f t="shared" si="172"/>
        <v>0.78658297615671113</v>
      </c>
      <c r="V415" s="59"/>
      <c r="W415" s="49">
        <f t="shared" si="190"/>
        <v>0.31236356425800521</v>
      </c>
      <c r="X415" s="49">
        <f t="shared" si="191"/>
        <v>0.46854534638700779</v>
      </c>
      <c r="Y415" s="49">
        <f t="shared" si="192"/>
        <v>0.27198208290897069</v>
      </c>
      <c r="Z415" s="49">
        <f t="shared" si="193"/>
        <v>0.53415892037239388</v>
      </c>
      <c r="AA415" s="49">
        <f t="shared" si="194"/>
        <v>0.11798744642350668</v>
      </c>
      <c r="AB415" s="49">
        <f t="shared" si="195"/>
        <v>0.66859552973320446</v>
      </c>
      <c r="AC415" s="80">
        <f t="shared" si="175"/>
        <v>0.85</v>
      </c>
      <c r="AD415" s="80">
        <f t="shared" si="184"/>
        <v>0.85</v>
      </c>
      <c r="AE415" s="80">
        <f t="shared" si="185"/>
        <v>0.85</v>
      </c>
      <c r="AF415" s="54">
        <f>(Q415-MAX(Q$2:Q414))/MAX(Q$2:Q414)</f>
        <v>-5.6859892199489061E-3</v>
      </c>
      <c r="AG415" s="54">
        <f>(R415-MAX(R$2:R414))/MAX(R$2:R414)</f>
        <v>-0.10609860821906633</v>
      </c>
      <c r="AH415" s="54">
        <f>(S415-MAX(S$2:S414))/MAX(S$2:S414)</f>
        <v>-5.7124714665016008E-2</v>
      </c>
      <c r="AI415" s="54">
        <f>(T415-MAX(T$2:T414))/MAX(T$2:T414)</f>
        <v>-6.4628905178859913E-2</v>
      </c>
      <c r="AJ415" s="54">
        <f>(U415-MAX(U$2:U414))/MAX(U$2:U414)</f>
        <v>-8.7457746986124893E-2</v>
      </c>
      <c r="AK415" s="54">
        <f t="shared" si="186"/>
        <v>1.803569908212165</v>
      </c>
      <c r="AL415" s="71">
        <f t="shared" si="176"/>
        <v>1915.3749999999598</v>
      </c>
      <c r="AM415" s="49">
        <f t="shared" si="177"/>
        <v>1.803569908212165</v>
      </c>
      <c r="AN415" s="49">
        <f t="shared" si="178"/>
        <v>3.0044417567606572</v>
      </c>
      <c r="AO415" s="49">
        <f t="shared" si="179"/>
        <v>2.7549161308954448</v>
      </c>
      <c r="AP415" s="49">
        <f t="shared" si="180"/>
        <v>2.8215787360485178</v>
      </c>
      <c r="AQ415" s="49">
        <f t="shared" si="181"/>
        <v>3.4436465228527613</v>
      </c>
      <c r="AS415" s="49">
        <f t="shared" si="187"/>
        <v>0.43920476609210413</v>
      </c>
      <c r="AT415" s="49">
        <f t="shared" si="182"/>
        <v>0.62206778680424346</v>
      </c>
      <c r="AU415" s="54">
        <f>(AM415-MAX(AM$3:AM415))/MAX(AM$3:AM415)</f>
        <v>-0.34326968157285825</v>
      </c>
      <c r="AV415" s="54">
        <f>(AN415-MAX(AN$3:AN415))/MAX(AN$3:AN415)</f>
        <v>-0.4305535520780015</v>
      </c>
      <c r="AW415" s="54">
        <f>(AO415-MAX(AO$3:AO415))/MAX(AO$3:AO415)</f>
        <v>-0.29555727373466106</v>
      </c>
      <c r="AX415" s="54">
        <f>(AP415-MAX(AP$3:AP415))/MAX(AP$3:AP415)</f>
        <v>-0.30301675132240796</v>
      </c>
      <c r="AY415" s="54">
        <f>(AQ415-MAX(AQ$3:AQ415))/MAX(AQ$3:AQ415)</f>
        <v>-0.22850545450749274</v>
      </c>
    </row>
    <row r="416" spans="1:51">
      <c r="A416" s="49">
        <f>Data!F542</f>
        <v>1915.458333333293</v>
      </c>
      <c r="B416" s="53">
        <f t="shared" si="173"/>
        <v>0.19399999999999995</v>
      </c>
      <c r="C416" s="50">
        <f>1/Data!N542</f>
        <v>8.9651828426404845E-2</v>
      </c>
      <c r="D416" s="50">
        <f>Data!H542/100</f>
        <v>4.1608333333333331E-2</v>
      </c>
      <c r="E416">
        <f>Data!K543/Data!K542</f>
        <v>1.0006820066334994</v>
      </c>
      <c r="F416">
        <f>Data!T543/Data!T542</f>
        <v>1.0047530267445139</v>
      </c>
      <c r="G416" s="49">
        <f>Data!E545</f>
        <v>10.1</v>
      </c>
      <c r="H416" s="52">
        <v>0</v>
      </c>
      <c r="I416" s="52">
        <v>1</v>
      </c>
      <c r="J416" s="52">
        <v>0.6</v>
      </c>
      <c r="K416" s="54">
        <f t="shared" si="183"/>
        <v>0.66261227030770231</v>
      </c>
      <c r="L416" s="54">
        <f t="shared" si="196"/>
        <v>0.85</v>
      </c>
      <c r="M416" s="53">
        <f t="shared" si="197"/>
        <v>0.85</v>
      </c>
      <c r="N416" s="54" cm="1">
        <f t="array" ref="N416">stock_min(C416,O416)</f>
        <v>0.85</v>
      </c>
      <c r="O416" s="54" cm="1">
        <f t="array" ref="O416">stock_max(C416,D416)</f>
        <v>0.85</v>
      </c>
      <c r="P416" s="49">
        <f t="shared" si="174"/>
        <v>1915.458333333293</v>
      </c>
      <c r="Q416" s="49">
        <f t="shared" si="188"/>
        <v>0.57605083656095546</v>
      </c>
      <c r="R416" s="49">
        <f t="shared" si="189"/>
        <v>0.95314491414244118</v>
      </c>
      <c r="S416" s="59">
        <f t="shared" si="170"/>
        <v>0.78271313405427412</v>
      </c>
      <c r="T416" s="59">
        <f t="shared" si="171"/>
        <v>0.80779804132249633</v>
      </c>
      <c r="U416" s="59">
        <f t="shared" si="172"/>
        <v>0.78759976023148504</v>
      </c>
      <c r="V416" s="59"/>
      <c r="W416" s="49">
        <f t="shared" si="190"/>
        <v>0.31308525362170969</v>
      </c>
      <c r="X416" s="49">
        <f t="shared" si="191"/>
        <v>0.46962788043256443</v>
      </c>
      <c r="Y416" s="49">
        <f t="shared" si="192"/>
        <v>0.27254114721168193</v>
      </c>
      <c r="Z416" s="49">
        <f t="shared" si="193"/>
        <v>0.53525689411081445</v>
      </c>
      <c r="AA416" s="49">
        <f t="shared" si="194"/>
        <v>0.11813996403472277</v>
      </c>
      <c r="AB416" s="49">
        <f t="shared" si="195"/>
        <v>0.66945979619676221</v>
      </c>
      <c r="AC416" s="80">
        <f t="shared" si="175"/>
        <v>0.84999999999999987</v>
      </c>
      <c r="AD416" s="80">
        <f t="shared" si="184"/>
        <v>0.85</v>
      </c>
      <c r="AE416" s="80">
        <f t="shared" si="185"/>
        <v>0.85</v>
      </c>
      <c r="AF416" s="54">
        <f>(Q416-MAX(Q$2:Q415))/MAX(Q$2:Q415)</f>
        <v>-9.5998813426633476E-4</v>
      </c>
      <c r="AG416" s="54">
        <f>(R416-MAX(R$2:R415))/MAX(R$2:R415)</f>
        <v>-0.10548896154017737</v>
      </c>
      <c r="AH416" s="54">
        <f>(S416-MAX(S$2:S415))/MAX(S$2:S415)</f>
        <v>-5.4946281766344106E-2</v>
      </c>
      <c r="AI416" s="54">
        <f>(T416-MAX(T$2:T415))/MAX(T$2:T415)</f>
        <v>-6.2706232246476187E-2</v>
      </c>
      <c r="AJ416" s="54">
        <f>(U416-MAX(U$2:U415))/MAX(U$2:U415)</f>
        <v>-8.6278140436595471E-2</v>
      </c>
      <c r="AK416" s="54">
        <f t="shared" si="186"/>
        <v>1.8009427002431146</v>
      </c>
      <c r="AL416" s="71">
        <f t="shared" si="176"/>
        <v>1915.458333333293</v>
      </c>
      <c r="AM416" s="49">
        <f t="shared" si="177"/>
        <v>1.8009427002431146</v>
      </c>
      <c r="AN416" s="49">
        <f t="shared" si="178"/>
        <v>3.1705123509991329</v>
      </c>
      <c r="AO416" s="49">
        <f t="shared" si="179"/>
        <v>2.8445254123145278</v>
      </c>
      <c r="AP416" s="49">
        <f t="shared" si="180"/>
        <v>2.9233895391417577</v>
      </c>
      <c r="AQ416" s="49">
        <f t="shared" si="181"/>
        <v>3.6045883116307471</v>
      </c>
      <c r="AS416" s="49">
        <f t="shared" si="187"/>
        <v>0.43407596063161424</v>
      </c>
      <c r="AT416" s="49">
        <f t="shared" si="182"/>
        <v>0.68119877248898941</v>
      </c>
      <c r="AU416" s="54">
        <f>(AM416-MAX(AM$3:AM416))/MAX(AM$3:AM416)</f>
        <v>-0.34422632157790195</v>
      </c>
      <c r="AV416" s="54">
        <f>(AN416-MAX(AN$3:AN416))/MAX(AN$3:AN416)</f>
        <v>-0.39907738523915504</v>
      </c>
      <c r="AW416" s="54">
        <f>(AO416-MAX(AO$3:AO416))/MAX(AO$3:AO416)</f>
        <v>-0.27264383336033682</v>
      </c>
      <c r="AX416" s="54">
        <f>(AP416-MAX(AP$3:AP416))/MAX(AP$3:AP416)</f>
        <v>-0.27786755970715732</v>
      </c>
      <c r="AY416" s="54">
        <f>(AQ416-MAX(AQ$3:AQ416))/MAX(AQ$3:AQ416)</f>
        <v>-0.19244899187114678</v>
      </c>
    </row>
    <row r="417" spans="1:51">
      <c r="A417" s="49">
        <f>Data!F543</f>
        <v>1915.5416666666263</v>
      </c>
      <c r="B417" s="53">
        <f t="shared" si="173"/>
        <v>0.19099999999999995</v>
      </c>
      <c r="C417" s="50">
        <f>1/Data!N543</f>
        <v>8.9979606531095296E-2</v>
      </c>
      <c r="D417" s="50">
        <f>Data!H543/100</f>
        <v>4.1449999999999994E-2</v>
      </c>
      <c r="E417">
        <f>Data!K544/Data!K543</f>
        <v>1.0468861839367458</v>
      </c>
      <c r="F417">
        <f>Data!T544/Data!T543</f>
        <v>1.0047407785059888</v>
      </c>
      <c r="G417" s="49">
        <f>Data!E546</f>
        <v>10.199999999999999</v>
      </c>
      <c r="H417" s="52">
        <v>0</v>
      </c>
      <c r="I417" s="52">
        <v>1</v>
      </c>
      <c r="J417" s="52">
        <v>0.6</v>
      </c>
      <c r="K417" s="54">
        <f t="shared" si="183"/>
        <v>0.66261227030770231</v>
      </c>
      <c r="L417" s="54">
        <f t="shared" si="196"/>
        <v>0.85</v>
      </c>
      <c r="M417" s="53">
        <f t="shared" si="197"/>
        <v>0.85</v>
      </c>
      <c r="N417" s="54" cm="1">
        <f t="array" ref="N417">stock_min(C417,O417)</f>
        <v>0.85</v>
      </c>
      <c r="O417" s="54" cm="1">
        <f t="array" ref="O417">stock_max(C417,D417)</f>
        <v>0.85</v>
      </c>
      <c r="P417" s="49">
        <f t="shared" si="174"/>
        <v>1915.5416666666263</v>
      </c>
      <c r="Q417" s="49">
        <f t="shared" si="188"/>
        <v>0.57878176598528053</v>
      </c>
      <c r="R417" s="49">
        <f t="shared" si="189"/>
        <v>0.99783424190529746</v>
      </c>
      <c r="S417" s="59">
        <f t="shared" si="170"/>
        <v>0.80621646107897127</v>
      </c>
      <c r="T417" s="59">
        <f t="shared" si="171"/>
        <v>0.83418625172588601</v>
      </c>
      <c r="U417" s="59">
        <f t="shared" si="172"/>
        <v>0.8195482507764168</v>
      </c>
      <c r="V417" s="59"/>
      <c r="W417" s="49">
        <f t="shared" si="190"/>
        <v>0.32248658443158851</v>
      </c>
      <c r="X417" s="49">
        <f t="shared" si="191"/>
        <v>0.48372987664738276</v>
      </c>
      <c r="Y417" s="49">
        <f t="shared" si="192"/>
        <v>0.28144420561032424</v>
      </c>
      <c r="Z417" s="49">
        <f t="shared" si="193"/>
        <v>0.55274204611556177</v>
      </c>
      <c r="AA417" s="49">
        <f t="shared" si="194"/>
        <v>0.12293223761646253</v>
      </c>
      <c r="AB417" s="49">
        <f t="shared" si="195"/>
        <v>0.69661601315995425</v>
      </c>
      <c r="AC417" s="80">
        <f t="shared" si="175"/>
        <v>0.85</v>
      </c>
      <c r="AD417" s="80">
        <f t="shared" si="184"/>
        <v>0.85</v>
      </c>
      <c r="AE417" s="80">
        <f t="shared" si="185"/>
        <v>0.85</v>
      </c>
      <c r="AF417" s="54">
        <f>(Q417-MAX(Q$2:Q416))/MAX(Q$2:Q416)</f>
        <v>3.7762392806095714E-3</v>
      </c>
      <c r="AG417" s="54">
        <f>(R417-MAX(R$2:R416))/MAX(R$2:R416)</f>
        <v>-6.3548752457500621E-2</v>
      </c>
      <c r="AH417" s="54">
        <f>(S417-MAX(S$2:S416))/MAX(S$2:S416)</f>
        <v>-2.6568188146656079E-2</v>
      </c>
      <c r="AI417" s="54">
        <f>(T417-MAX(T$2:T416))/MAX(T$2:T416)</f>
        <v>-3.2087805501131404E-2</v>
      </c>
      <c r="AJ417" s="54">
        <f>(U417-MAX(U$2:U416))/MAX(U$2:U416)</f>
        <v>-4.9213585995417114E-2</v>
      </c>
      <c r="AK417" s="54">
        <f t="shared" si="186"/>
        <v>1.7983248252375694</v>
      </c>
      <c r="AL417" s="71">
        <f t="shared" si="176"/>
        <v>1915.5416666666263</v>
      </c>
      <c r="AM417" s="49">
        <f t="shared" si="177"/>
        <v>1.7983248252375694</v>
      </c>
      <c r="AN417" s="49">
        <f t="shared" si="178"/>
        <v>3.2436883703764074</v>
      </c>
      <c r="AO417" s="49">
        <f t="shared" si="179"/>
        <v>2.8829480937356995</v>
      </c>
      <c r="AP417" s="49">
        <f t="shared" si="180"/>
        <v>2.9673182233792157</v>
      </c>
      <c r="AQ417" s="49">
        <f t="shared" si="181"/>
        <v>3.6749744275965921</v>
      </c>
      <c r="AS417" s="49">
        <f t="shared" si="187"/>
        <v>0.43128605722018465</v>
      </c>
      <c r="AT417" s="49">
        <f t="shared" si="182"/>
        <v>0.70765620421737641</v>
      </c>
      <c r="AU417" s="54">
        <f>(AM417-MAX(AM$3:AM417))/MAX(AM$3:AM417)</f>
        <v>-0.34517956318953341</v>
      </c>
      <c r="AV417" s="54">
        <f>(AN417-MAX(AN$3:AN417))/MAX(AN$3:AN417)</f>
        <v>-0.38520797864683415</v>
      </c>
      <c r="AW417" s="54">
        <f>(AO417-MAX(AO$3:AO417))/MAX(AO$3:AO417)</f>
        <v>-0.26281900488472104</v>
      </c>
      <c r="AX417" s="54">
        <f>(AP417-MAX(AP$3:AP417))/MAX(AP$3:AP417)</f>
        <v>-0.26701634486817888</v>
      </c>
      <c r="AY417" s="54">
        <f>(AQ417-MAX(AQ$3:AQ417))/MAX(AQ$3:AQ417)</f>
        <v>-0.17668009567762352</v>
      </c>
    </row>
    <row r="418" spans="1:51">
      <c r="A418" s="49">
        <f>Data!F544</f>
        <v>1915.6249999999595</v>
      </c>
      <c r="B418" s="53">
        <f t="shared" si="173"/>
        <v>0.22499999999999998</v>
      </c>
      <c r="C418" s="50">
        <f>1/Data!N544</f>
        <v>8.6319769758992457E-2</v>
      </c>
      <c r="D418" s="50">
        <f>Data!H544/100</f>
        <v>4.1291666666666664E-2</v>
      </c>
      <c r="E418">
        <f>Data!K545/Data!K544</f>
        <v>1.0413922155688624</v>
      </c>
      <c r="F418">
        <f>Data!T545/Data!T544</f>
        <v>1.0047285312368082</v>
      </c>
      <c r="G418" s="49">
        <f>Data!E547</f>
        <v>10.3</v>
      </c>
      <c r="H418" s="52">
        <v>0</v>
      </c>
      <c r="I418" s="52">
        <v>1</v>
      </c>
      <c r="J418" s="52">
        <v>0.6</v>
      </c>
      <c r="K418" s="54">
        <f t="shared" si="183"/>
        <v>0.66261227030770231</v>
      </c>
      <c r="L418" s="54">
        <f t="shared" si="196"/>
        <v>0.85</v>
      </c>
      <c r="M418" s="53">
        <f t="shared" si="197"/>
        <v>0.85</v>
      </c>
      <c r="N418" s="54" cm="1">
        <f t="array" ref="N418">stock_min(C418,O418)</f>
        <v>0.85</v>
      </c>
      <c r="O418" s="54" cm="1">
        <f t="array" ref="O418">stock_max(C418,D418)</f>
        <v>0.85</v>
      </c>
      <c r="P418" s="49">
        <f t="shared" si="174"/>
        <v>1915.6249999999595</v>
      </c>
      <c r="Q418" s="49">
        <f t="shared" si="188"/>
        <v>0.58151855364503691</v>
      </c>
      <c r="R418" s="49">
        <f t="shared" si="189"/>
        <v>1.039136811948234</v>
      </c>
      <c r="S418" s="59">
        <f t="shared" si="170"/>
        <v>0.8277640002981953</v>
      </c>
      <c r="T418" s="59">
        <f t="shared" si="171"/>
        <v>0.85839628737032247</v>
      </c>
      <c r="U418" s="59">
        <f t="shared" si="172"/>
        <v>0.84896401988743531</v>
      </c>
      <c r="V418" s="59"/>
      <c r="W418" s="49">
        <f t="shared" si="190"/>
        <v>0.33110560011927814</v>
      </c>
      <c r="X418" s="49">
        <f t="shared" si="191"/>
        <v>0.49665840017891716</v>
      </c>
      <c r="Y418" s="49">
        <f t="shared" si="192"/>
        <v>0.28961237457217026</v>
      </c>
      <c r="Z418" s="49">
        <f t="shared" si="193"/>
        <v>0.56878391279815221</v>
      </c>
      <c r="AA418" s="49">
        <f t="shared" si="194"/>
        <v>0.12734460298311531</v>
      </c>
      <c r="AB418" s="49">
        <f t="shared" si="195"/>
        <v>0.72161941690431997</v>
      </c>
      <c r="AC418" s="80">
        <f t="shared" si="175"/>
        <v>0.85</v>
      </c>
      <c r="AD418" s="80">
        <f t="shared" si="184"/>
        <v>0.85</v>
      </c>
      <c r="AE418" s="80">
        <f t="shared" si="185"/>
        <v>0.85</v>
      </c>
      <c r="AF418" s="54">
        <f>(Q418-MAX(Q$2:Q417))/MAX(Q$2:Q417)</f>
        <v>4.7285312368081419E-3</v>
      </c>
      <c r="AG418" s="54">
        <f>(R418-MAX(R$2:R417))/MAX(R$2:R417)</f>
        <v>-2.4786960549491255E-2</v>
      </c>
      <c r="AH418" s="54">
        <f>(S418-MAX(S$2:S417))/MAX(S$2:S417)</f>
        <v>-5.5152741626239988E-4</v>
      </c>
      <c r="AI418" s="54">
        <f>(T418-MAX(T$2:T417))/MAX(T$2:T417)</f>
        <v>-3.9967302993759966E-3</v>
      </c>
      <c r="AJ418" s="54">
        <f>(U418-MAX(U$2:U417))/MAX(U$2:U417)</f>
        <v>-1.5087329729534213E-2</v>
      </c>
      <c r="AK418" s="54">
        <f t="shared" si="186"/>
        <v>1.7957162527667314</v>
      </c>
      <c r="AL418" s="71">
        <f t="shared" si="176"/>
        <v>1915.6249999999595</v>
      </c>
      <c r="AM418" s="49">
        <f t="shared" si="177"/>
        <v>1.7957162527667314</v>
      </c>
      <c r="AN418" s="49">
        <f t="shared" si="178"/>
        <v>3.1905531077528329</v>
      </c>
      <c r="AO418" s="49">
        <f t="shared" si="179"/>
        <v>2.8525708854586709</v>
      </c>
      <c r="AP418" s="49">
        <f t="shared" si="180"/>
        <v>2.9333048635071828</v>
      </c>
      <c r="AQ418" s="49">
        <f t="shared" si="181"/>
        <v>3.6227570259085309</v>
      </c>
      <c r="AS418" s="49">
        <f t="shared" si="187"/>
        <v>0.43220391815569803</v>
      </c>
      <c r="AT418" s="49">
        <f t="shared" si="182"/>
        <v>0.6894521624013481</v>
      </c>
      <c r="AU418" s="54">
        <f>(AM418-MAX(AM$3:AM418))/MAX(AM$3:AM418)</f>
        <v>-0.34612941748773018</v>
      </c>
      <c r="AV418" s="54">
        <f>(AN418-MAX(AN$3:AN418))/MAX(AN$3:AN418)</f>
        <v>-0.39527896321237305</v>
      </c>
      <c r="AW418" s="54">
        <f>(AO418-MAX(AO$3:AO418))/MAX(AO$3:AO418)</f>
        <v>-0.27058657471199005</v>
      </c>
      <c r="AX418" s="54">
        <f>(AP418-MAX(AP$3:AP418))/MAX(AP$3:AP418)</f>
        <v>-0.2754182872840229</v>
      </c>
      <c r="AY418" s="54">
        <f>(AQ418-MAX(AQ$3:AQ418))/MAX(AQ$3:AQ418)</f>
        <v>-0.18837857875792455</v>
      </c>
    </row>
    <row r="419" spans="1:51">
      <c r="A419" s="49">
        <f>Data!F545</f>
        <v>1915.7083333332928</v>
      </c>
      <c r="B419" s="53">
        <f t="shared" si="173"/>
        <v>0.25600000000000001</v>
      </c>
      <c r="C419" s="50">
        <f>1/Data!N545</f>
        <v>8.3253058252058351E-2</v>
      </c>
      <c r="D419" s="50">
        <f>Data!H545/100</f>
        <v>4.1133333333333334E-2</v>
      </c>
      <c r="E419">
        <f>Data!K546/Data!K545</f>
        <v>1.0491609590333442</v>
      </c>
      <c r="F419">
        <f>Data!T546/Data!T545</f>
        <v>0.9948661252818588</v>
      </c>
      <c r="G419" s="49">
        <f>Data!E548</f>
        <v>10.3</v>
      </c>
      <c r="H419" s="52">
        <v>0</v>
      </c>
      <c r="I419" s="52">
        <v>1</v>
      </c>
      <c r="J419" s="52">
        <v>0.6</v>
      </c>
      <c r="K419" s="54">
        <f t="shared" si="183"/>
        <v>0.66261227030770231</v>
      </c>
      <c r="L419" s="54">
        <f t="shared" si="196"/>
        <v>0.85</v>
      </c>
      <c r="M419" s="53">
        <f t="shared" si="197"/>
        <v>0.85</v>
      </c>
      <c r="N419" s="54" cm="1">
        <f t="array" ref="N419">stock_min(C419,O419)</f>
        <v>0.85</v>
      </c>
      <c r="O419" s="54" cm="1">
        <f t="array" ref="O419">stock_max(C419,D419)</f>
        <v>0.85</v>
      </c>
      <c r="P419" s="49">
        <f t="shared" si="174"/>
        <v>1915.7083333332928</v>
      </c>
      <c r="Q419" s="49">
        <f t="shared" si="188"/>
        <v>0.57853311024434861</v>
      </c>
      <c r="R419" s="49">
        <f t="shared" si="189"/>
        <v>1.090221774190461</v>
      </c>
      <c r="S419" s="59">
        <f t="shared" si="170"/>
        <v>0.85048034889347002</v>
      </c>
      <c r="T419" s="59">
        <f t="shared" si="171"/>
        <v>0.88487141635834066</v>
      </c>
      <c r="U419" s="59">
        <f t="shared" si="172"/>
        <v>0.88378575124178749</v>
      </c>
      <c r="V419" s="59"/>
      <c r="W419" s="49">
        <f t="shared" si="190"/>
        <v>0.34019213955738803</v>
      </c>
      <c r="X419" s="49">
        <f t="shared" si="191"/>
        <v>0.51028820933608199</v>
      </c>
      <c r="Y419" s="49">
        <f t="shared" si="192"/>
        <v>0.29854475823474846</v>
      </c>
      <c r="Z419" s="49">
        <f t="shared" si="193"/>
        <v>0.58632665812359219</v>
      </c>
      <c r="AA419" s="49">
        <f t="shared" si="194"/>
        <v>0.13256786268626813</v>
      </c>
      <c r="AB419" s="49">
        <f t="shared" si="195"/>
        <v>0.7512178885555193</v>
      </c>
      <c r="AC419" s="80">
        <f t="shared" si="175"/>
        <v>0.85</v>
      </c>
      <c r="AD419" s="80">
        <f t="shared" si="184"/>
        <v>0.85</v>
      </c>
      <c r="AE419" s="80">
        <f t="shared" si="185"/>
        <v>0.85</v>
      </c>
      <c r="AF419" s="54">
        <f>(Q419-MAX(Q$2:Q418))/MAX(Q$2:Q418)</f>
        <v>-5.1338747181412002E-3</v>
      </c>
      <c r="AG419" s="54">
        <f>(R419-MAX(R$2:R418))/MAX(R$2:R418)</f>
        <v>2.3155447731718178E-2</v>
      </c>
      <c r="AH419" s="54">
        <f>(S419-MAX(S$2:S418))/MAX(S$2:S418)</f>
        <v>2.6876362535521177E-2</v>
      </c>
      <c r="AI419" s="54">
        <f>(T419-MAX(T$2:T418))/MAX(T$2:T418)</f>
        <v>2.6722548693073608E-2</v>
      </c>
      <c r="AJ419" s="54">
        <f>(U419-MAX(U$2:U418))/MAX(U$2:U418)</f>
        <v>2.5310571251243735E-2</v>
      </c>
      <c r="AK419" s="54">
        <f t="shared" si="186"/>
        <v>1.810870585727038</v>
      </c>
      <c r="AL419" s="71">
        <f t="shared" si="176"/>
        <v>1915.7083333332928</v>
      </c>
      <c r="AM419" s="49">
        <f t="shared" si="177"/>
        <v>1.810870585727038</v>
      </c>
      <c r="AN419" s="49">
        <f t="shared" si="178"/>
        <v>3.1320740865084868</v>
      </c>
      <c r="AO419" s="49">
        <f t="shared" si="179"/>
        <v>2.8298612570085346</v>
      </c>
      <c r="AP419" s="49">
        <f t="shared" si="180"/>
        <v>2.9051075604741152</v>
      </c>
      <c r="AQ419" s="49">
        <f t="shared" si="181"/>
        <v>3.5702574369362847</v>
      </c>
      <c r="AS419" s="49">
        <f t="shared" si="187"/>
        <v>0.43818335042779788</v>
      </c>
      <c r="AT419" s="49">
        <f t="shared" si="182"/>
        <v>0.6651498764621695</v>
      </c>
      <c r="AU419" s="54">
        <f>(AM419-MAX(AM$3:AM419))/MAX(AM$3:AM419)</f>
        <v>-0.34061130041045062</v>
      </c>
      <c r="AV419" s="54">
        <f>(AN419-MAX(AN$3:AN419))/MAX(AN$3:AN419)</f>
        <v>-0.406362776320287</v>
      </c>
      <c r="AW419" s="54">
        <f>(AO419-MAX(AO$3:AO419))/MAX(AO$3:AO419)</f>
        <v>-0.27639351467596168</v>
      </c>
      <c r="AX419" s="54">
        <f>(AP419-MAX(AP$3:AP419))/MAX(AP$3:AP419)</f>
        <v>-0.28238355379274954</v>
      </c>
      <c r="AY419" s="54">
        <f>(AQ419-MAX(AQ$3:AQ419))/MAX(AQ$3:AQ419)</f>
        <v>-0.20014028143672713</v>
      </c>
    </row>
    <row r="420" spans="1:51">
      <c r="A420" s="49">
        <f>Data!F546</f>
        <v>1915.791666666626</v>
      </c>
      <c r="B420" s="53">
        <f t="shared" si="173"/>
        <v>0.28400000000000003</v>
      </c>
      <c r="C420" s="50">
        <f>1/Data!N546</f>
        <v>7.9687141059952643E-2</v>
      </c>
      <c r="D420" s="50">
        <f>Data!H546/100</f>
        <v>4.0975000000000004E-2</v>
      </c>
      <c r="E420">
        <f>Data!K547/Data!K546</f>
        <v>1.0288375007966688</v>
      </c>
      <c r="F420">
        <f>Data!T547/Data!T546</f>
        <v>0.99494963145948867</v>
      </c>
      <c r="G420" s="49">
        <f>Data!E549</f>
        <v>10.4</v>
      </c>
      <c r="H420" s="52">
        <v>0</v>
      </c>
      <c r="I420" s="52">
        <v>1</v>
      </c>
      <c r="J420" s="52">
        <v>0.6</v>
      </c>
      <c r="K420" s="54">
        <f t="shared" si="183"/>
        <v>0.66261227030770231</v>
      </c>
      <c r="L420" s="54">
        <f t="shared" si="196"/>
        <v>0.85</v>
      </c>
      <c r="M420" s="53">
        <f t="shared" si="197"/>
        <v>0.85</v>
      </c>
      <c r="N420" s="54" cm="1">
        <f t="array" ref="N420">stock_min(C420,O420)</f>
        <v>0.85</v>
      </c>
      <c r="O420" s="54" cm="1">
        <f t="array" ref="O420">stock_max(C420,D420)</f>
        <v>0.85</v>
      </c>
      <c r="P420" s="49">
        <f t="shared" si="174"/>
        <v>1915.791666666626</v>
      </c>
      <c r="Q420" s="49">
        <f t="shared" si="188"/>
        <v>0.57561130482472633</v>
      </c>
      <c r="R420" s="49">
        <f t="shared" si="189"/>
        <v>1.121661045472224</v>
      </c>
      <c r="S420" s="59">
        <f t="shared" si="170"/>
        <v>0.86347768985738005</v>
      </c>
      <c r="T420" s="59">
        <f t="shared" si="171"/>
        <v>0.90027185077416449</v>
      </c>
      <c r="U420" s="59">
        <f t="shared" si="172"/>
        <v>0.90477948113828555</v>
      </c>
      <c r="V420" s="59"/>
      <c r="W420" s="49">
        <f t="shared" si="190"/>
        <v>0.34539107594295204</v>
      </c>
      <c r="X420" s="49">
        <f t="shared" si="191"/>
        <v>0.51808661391442801</v>
      </c>
      <c r="Y420" s="49">
        <f t="shared" si="192"/>
        <v>0.30374067583857839</v>
      </c>
      <c r="Z420" s="49">
        <f t="shared" si="193"/>
        <v>0.59653117493558616</v>
      </c>
      <c r="AA420" s="49">
        <f t="shared" si="194"/>
        <v>0.13571692217074285</v>
      </c>
      <c r="AB420" s="49">
        <f t="shared" si="195"/>
        <v>0.76906255896754272</v>
      </c>
      <c r="AC420" s="80">
        <f t="shared" si="175"/>
        <v>0.85</v>
      </c>
      <c r="AD420" s="80">
        <f t="shared" si="184"/>
        <v>0.85</v>
      </c>
      <c r="AE420" s="80">
        <f t="shared" si="185"/>
        <v>0.85</v>
      </c>
      <c r="AF420" s="54">
        <f>(Q420-MAX(Q$2:Q419))/MAX(Q$2:Q419)</f>
        <v>-1.015831529928519E-2</v>
      </c>
      <c r="AG420" s="54">
        <f>(R420-MAX(R$2:R419))/MAX(R$2:R419)</f>
        <v>2.8837500796668761E-2</v>
      </c>
      <c r="AH420" s="54">
        <f>(S420-MAX(S$2:S419))/MAX(S$2:S419)</f>
        <v>1.5282353061796681E-2</v>
      </c>
      <c r="AI420" s="54">
        <f>(T420-MAX(T$2:T419))/MAX(T$2:T419)</f>
        <v>1.7404149496888285E-2</v>
      </c>
      <c r="AJ420" s="54">
        <f>(U420-MAX(U$2:U419))/MAX(U$2:U419)</f>
        <v>2.3754320396091745E-2</v>
      </c>
      <c r="AK420" s="54">
        <f t="shared" si="186"/>
        <v>1.8127511125334566</v>
      </c>
      <c r="AL420" s="71">
        <f t="shared" si="176"/>
        <v>1915.791666666626</v>
      </c>
      <c r="AM420" s="49">
        <f t="shared" si="177"/>
        <v>1.8127511125334566</v>
      </c>
      <c r="AN420" s="49">
        <f t="shared" si="178"/>
        <v>3.3159110208848168</v>
      </c>
      <c r="AO420" s="49">
        <f t="shared" si="179"/>
        <v>2.9320029019897382</v>
      </c>
      <c r="AP420" s="49">
        <f t="shared" si="180"/>
        <v>3.0203580772508571</v>
      </c>
      <c r="AQ420" s="49">
        <f t="shared" si="181"/>
        <v>3.7498050204106566</v>
      </c>
      <c r="AS420" s="49">
        <f t="shared" si="187"/>
        <v>0.43389399952583974</v>
      </c>
      <c r="AT420" s="49">
        <f t="shared" si="182"/>
        <v>0.72944694315979941</v>
      </c>
      <c r="AU420" s="54">
        <f>(AM420-MAX(AM$3:AM420))/MAX(AM$3:AM420)</f>
        <v>-0.33992654792995808</v>
      </c>
      <c r="AV420" s="54">
        <f>(AN420-MAX(AN$3:AN420))/MAX(AN$3:AN420)</f>
        <v>-0.3715192686896579</v>
      </c>
      <c r="AW420" s="54">
        <f>(AO420-MAX(AO$3:AO420))/MAX(AO$3:AO420)</f>
        <v>-0.2502755003927471</v>
      </c>
      <c r="AX420" s="54">
        <f>(AP420-MAX(AP$3:AP420))/MAX(AP$3:AP420)</f>
        <v>-0.25391449901552227</v>
      </c>
      <c r="AY420" s="54">
        <f>(AQ420-MAX(AQ$3:AQ420))/MAX(AQ$3:AQ420)</f>
        <v>-0.1599154847313769</v>
      </c>
    </row>
    <row r="421" spans="1:51">
      <c r="A421" s="49">
        <f>Data!F547</f>
        <v>1915.8749999999593</v>
      </c>
      <c r="B421" s="53">
        <f t="shared" si="173"/>
        <v>0.29200000000000004</v>
      </c>
      <c r="C421" s="50">
        <f>1/Data!N547</f>
        <v>7.7774320126014013E-2</v>
      </c>
      <c r="D421" s="50">
        <f>Data!H547/100</f>
        <v>4.0816666666666668E-2</v>
      </c>
      <c r="E421">
        <f>Data!K548/Data!K547</f>
        <v>1.0059020436927411</v>
      </c>
      <c r="F421">
        <f>Data!T548/Data!T547</f>
        <v>1.0046917952567669</v>
      </c>
      <c r="G421" s="49">
        <f>Data!E550</f>
        <v>10.4</v>
      </c>
      <c r="H421" s="52">
        <v>0</v>
      </c>
      <c r="I421" s="52">
        <v>1</v>
      </c>
      <c r="J421" s="52">
        <v>0.6</v>
      </c>
      <c r="K421" s="54">
        <f t="shared" si="183"/>
        <v>0.66261227030770231</v>
      </c>
      <c r="L421" s="54">
        <f t="shared" si="196"/>
        <v>0.85</v>
      </c>
      <c r="M421" s="53">
        <f t="shared" si="197"/>
        <v>0.85</v>
      </c>
      <c r="N421" s="54" cm="1">
        <f t="array" ref="N421">stock_min(C421,O421)</f>
        <v>0.85</v>
      </c>
      <c r="O421" s="54" cm="1">
        <f t="array" ref="O421">stock_max(C421,D421)</f>
        <v>0.85</v>
      </c>
      <c r="P421" s="49">
        <f t="shared" si="174"/>
        <v>1915.8749999999593</v>
      </c>
      <c r="Q421" s="49">
        <f t="shared" si="188"/>
        <v>0.57831195521444434</v>
      </c>
      <c r="R421" s="49">
        <f t="shared" si="189"/>
        <v>1.1282811379710467</v>
      </c>
      <c r="S421" s="59">
        <f t="shared" si="170"/>
        <v>0.86815596390116601</v>
      </c>
      <c r="T421" s="59">
        <f t="shared" si="171"/>
        <v>0.90521769289490317</v>
      </c>
      <c r="U421" s="59">
        <f t="shared" si="172"/>
        <v>0.90995527797546694</v>
      </c>
      <c r="V421" s="59"/>
      <c r="W421" s="49">
        <f t="shared" si="190"/>
        <v>0.3472623855604664</v>
      </c>
      <c r="X421" s="49">
        <f t="shared" si="191"/>
        <v>0.5208935783406996</v>
      </c>
      <c r="Y421" s="49">
        <f t="shared" si="192"/>
        <v>0.30540934228311095</v>
      </c>
      <c r="Z421" s="49">
        <f t="shared" si="193"/>
        <v>0.59980835061179227</v>
      </c>
      <c r="AA421" s="49">
        <f t="shared" si="194"/>
        <v>0.13649329169632007</v>
      </c>
      <c r="AB421" s="49">
        <f t="shared" si="195"/>
        <v>0.77346198627914686</v>
      </c>
      <c r="AC421" s="80">
        <f t="shared" si="175"/>
        <v>0.85</v>
      </c>
      <c r="AD421" s="80">
        <f t="shared" si="184"/>
        <v>0.85</v>
      </c>
      <c r="AE421" s="80">
        <f t="shared" si="185"/>
        <v>0.85</v>
      </c>
      <c r="AF421" s="54">
        <f>(Q421-MAX(Q$2:Q420))/MAX(Q$2:Q420)</f>
        <v>-5.5141807780563048E-3</v>
      </c>
      <c r="AG421" s="54">
        <f>(R421-MAX(R$2:R420))/MAX(R$2:R420)</f>
        <v>5.9020436927410503E-3</v>
      </c>
      <c r="AH421" s="54">
        <f>(S421-MAX(S$2:S420))/MAX(S$2:S420)</f>
        <v>5.4179443183513679E-3</v>
      </c>
      <c r="AI421" s="54">
        <f>(T421-MAX(T$2:T420))/MAX(T$2:T420)</f>
        <v>5.4937207205641618E-3</v>
      </c>
      <c r="AJ421" s="54">
        <f>(U421-MAX(U$2:U420))/MAX(U$2:U420)</f>
        <v>5.7205064273449487E-3</v>
      </c>
      <c r="AK421" s="54">
        <f t="shared" si="186"/>
        <v>1.8101382326613884</v>
      </c>
      <c r="AL421" s="71">
        <f t="shared" si="176"/>
        <v>1915.8749999999593</v>
      </c>
      <c r="AM421" s="49">
        <f t="shared" si="177"/>
        <v>1.8101382326613884</v>
      </c>
      <c r="AN421" s="49">
        <f t="shared" si="178"/>
        <v>3.3063563609983189</v>
      </c>
      <c r="AO421" s="49">
        <f t="shared" si="179"/>
        <v>2.9252421525180137</v>
      </c>
      <c r="AP421" s="49">
        <f t="shared" si="180"/>
        <v>3.0131213468331248</v>
      </c>
      <c r="AQ421" s="49">
        <f t="shared" si="181"/>
        <v>3.7398092813183959</v>
      </c>
      <c r="AS421" s="49">
        <f t="shared" si="187"/>
        <v>0.43345292032007698</v>
      </c>
      <c r="AT421" s="49">
        <f t="shared" si="182"/>
        <v>0.72668793448527103</v>
      </c>
      <c r="AU421" s="54">
        <f>(AM421-MAX(AM$3:AM421))/MAX(AM$3:AM421)</f>
        <v>-0.34087797067358555</v>
      </c>
      <c r="AV421" s="54">
        <f>(AN421-MAX(AN$3:AN421))/MAX(AN$3:AN421)</f>
        <v>-0.37333020981415332</v>
      </c>
      <c r="AW421" s="54">
        <f>(AO421-MAX(AO$3:AO421))/MAX(AO$3:AO421)</f>
        <v>-0.25200425022147988</v>
      </c>
      <c r="AX421" s="54">
        <f>(AP421-MAX(AP$3:AP421))/MAX(AP$3:AP421)</f>
        <v>-0.255702108133749</v>
      </c>
      <c r="AY421" s="54">
        <f>(AQ421-MAX(AQ$3:AQ421))/MAX(AQ$3:AQ421)</f>
        <v>-0.16215487200201259</v>
      </c>
    </row>
    <row r="422" spans="1:51">
      <c r="A422" s="49">
        <f>Data!F548</f>
        <v>1915.9583333332926</v>
      </c>
      <c r="B422" s="53">
        <f t="shared" si="173"/>
        <v>0.29400000000000004</v>
      </c>
      <c r="C422" s="50">
        <f>1/Data!N548</f>
        <v>7.7649128515896962E-2</v>
      </c>
      <c r="D422" s="50">
        <f>Data!H548/100</f>
        <v>4.0658333333333331E-2</v>
      </c>
      <c r="E422">
        <f>Data!K549/Data!K548</f>
        <v>0.97855153900248848</v>
      </c>
      <c r="F422">
        <f>Data!T549/Data!T548</f>
        <v>0.99501917156990105</v>
      </c>
      <c r="G422" s="49">
        <f>Data!E551</f>
        <v>10.5</v>
      </c>
      <c r="H422" s="52">
        <v>0</v>
      </c>
      <c r="I422" s="52">
        <v>1</v>
      </c>
      <c r="J422" s="52">
        <v>0.6</v>
      </c>
      <c r="K422" s="54">
        <f t="shared" si="183"/>
        <v>0.66261227030770231</v>
      </c>
      <c r="L422" s="54">
        <f t="shared" si="196"/>
        <v>0.85</v>
      </c>
      <c r="M422" s="53">
        <f t="shared" si="197"/>
        <v>0.85</v>
      </c>
      <c r="N422" s="54" cm="1">
        <f t="array" ref="N422">stock_min(C422,O422)</f>
        <v>0.85</v>
      </c>
      <c r="O422" s="54" cm="1">
        <f t="array" ref="O422">stock_max(C422,D422)</f>
        <v>0.85</v>
      </c>
      <c r="P422" s="49">
        <f t="shared" si="174"/>
        <v>1915.9583333332926</v>
      </c>
      <c r="Q422" s="49">
        <f t="shared" si="188"/>
        <v>0.57543148258644616</v>
      </c>
      <c r="R422" s="49">
        <f t="shared" si="189"/>
        <v>1.1040812439890468</v>
      </c>
      <c r="S422" s="59">
        <f t="shared" si="170"/>
        <v>0.85525394393956777</v>
      </c>
      <c r="T422" s="59">
        <f t="shared" si="171"/>
        <v>0.89083153534596304</v>
      </c>
      <c r="U422" s="59">
        <f t="shared" si="172"/>
        <v>0.89268585906190201</v>
      </c>
      <c r="V422" s="59"/>
      <c r="W422" s="49">
        <f t="shared" si="190"/>
        <v>0.34210157757582715</v>
      </c>
      <c r="X422" s="49">
        <f t="shared" si="191"/>
        <v>0.51315236636374062</v>
      </c>
      <c r="Y422" s="49">
        <f t="shared" si="192"/>
        <v>0.30055562924867829</v>
      </c>
      <c r="Z422" s="49">
        <f t="shared" si="193"/>
        <v>0.59027590609728475</v>
      </c>
      <c r="AA422" s="49">
        <f t="shared" si="194"/>
        <v>0.13390287885928531</v>
      </c>
      <c r="AB422" s="49">
        <f t="shared" si="195"/>
        <v>0.7587829802026167</v>
      </c>
      <c r="AC422" s="80">
        <f t="shared" si="175"/>
        <v>0.85</v>
      </c>
      <c r="AD422" s="80">
        <f t="shared" si="184"/>
        <v>0.85</v>
      </c>
      <c r="AE422" s="80">
        <f t="shared" si="185"/>
        <v>0.85</v>
      </c>
      <c r="AF422" s="54">
        <f>(Q422-MAX(Q$2:Q421))/MAX(Q$2:Q421)</f>
        <v>-1.046754401976714E-2</v>
      </c>
      <c r="AG422" s="54">
        <f>(R422-MAX(R$2:R421))/MAX(R$2:R421)</f>
        <v>-2.1448460997511461E-2</v>
      </c>
      <c r="AH422" s="54">
        <f>(S422-MAX(S$2:S421))/MAX(S$2:S421)</f>
        <v>-1.4861407970546459E-2</v>
      </c>
      <c r="AI422" s="54">
        <f>(T422-MAX(T$2:T421))/MAX(T$2:T421)</f>
        <v>-1.5892483832185077E-2</v>
      </c>
      <c r="AJ422" s="54">
        <f>(U422-MAX(U$2:U421))/MAX(U$2:U421)</f>
        <v>-1.8978316112399671E-2</v>
      </c>
      <c r="AK422" s="54">
        <f t="shared" si="186"/>
        <v>1.8250835289773215</v>
      </c>
      <c r="AL422" s="71">
        <f t="shared" si="176"/>
        <v>1915.9583333332926</v>
      </c>
      <c r="AM422" s="49">
        <f t="shared" si="177"/>
        <v>1.8250835289773215</v>
      </c>
      <c r="AN422" s="49">
        <f t="shared" si="178"/>
        <v>3.5757525001353558</v>
      </c>
      <c r="AO422" s="49">
        <f t="shared" si="179"/>
        <v>3.0770498526680869</v>
      </c>
      <c r="AP422" s="49">
        <f t="shared" si="180"/>
        <v>3.1833632905149787</v>
      </c>
      <c r="AQ422" s="49">
        <f t="shared" si="181"/>
        <v>4.0028609900816043</v>
      </c>
      <c r="AS422" s="49">
        <f t="shared" si="187"/>
        <v>0.4271084899462485</v>
      </c>
      <c r="AT422" s="49">
        <f t="shared" si="182"/>
        <v>0.81949769956662566</v>
      </c>
      <c r="AU422" s="54">
        <f>(AM422-MAX(AM$3:AM422))/MAX(AM$3:AM422)</f>
        <v>-0.33543596969327416</v>
      </c>
      <c r="AV422" s="54">
        <f>(AN422-MAX(AN$3:AN422))/MAX(AN$3:AN422)</f>
        <v>-0.32227025028247414</v>
      </c>
      <c r="AW422" s="54">
        <f>(AO422-MAX(AO$3:AO422))/MAX(AO$3:AO422)</f>
        <v>-0.21318643324240927</v>
      </c>
      <c r="AX422" s="54">
        <f>(AP422-MAX(AP$3:AP422))/MAX(AP$3:AP422)</f>
        <v>-0.21364913209851782</v>
      </c>
      <c r="AY422" s="54">
        <f>(AQ422-MAX(AQ$3:AQ422))/MAX(AQ$3:AQ422)</f>
        <v>-0.10322229656300431</v>
      </c>
    </row>
    <row r="423" spans="1:51">
      <c r="A423" s="49">
        <f>Data!F549</f>
        <v>1916.0416666666258</v>
      </c>
      <c r="B423" s="53">
        <f t="shared" si="173"/>
        <v>0.28400000000000003</v>
      </c>
      <c r="C423" s="50">
        <f>1/Data!N549</f>
        <v>7.9722160664486924E-2</v>
      </c>
      <c r="D423" s="50">
        <f>Data!H549/100</f>
        <v>4.0500000000000001E-2</v>
      </c>
      <c r="E423">
        <f>Data!K550/Data!K549</f>
        <v>0.99010092890317969</v>
      </c>
      <c r="F423">
        <f>Data!T550/Data!T549</f>
        <v>1.0021524623582816</v>
      </c>
      <c r="G423" s="49">
        <f>Data!E552</f>
        <v>10.6</v>
      </c>
      <c r="H423" s="52">
        <v>0</v>
      </c>
      <c r="I423" s="52">
        <v>1</v>
      </c>
      <c r="J423" s="52">
        <v>0.6</v>
      </c>
      <c r="K423" s="54">
        <f t="shared" si="183"/>
        <v>0.66261227030770231</v>
      </c>
      <c r="L423" s="54">
        <f t="shared" si="196"/>
        <v>0.85</v>
      </c>
      <c r="M423" s="53">
        <f t="shared" si="197"/>
        <v>0.85</v>
      </c>
      <c r="N423" s="54" cm="1">
        <f t="array" ref="N423">stock_min(C423,O423)</f>
        <v>0.85</v>
      </c>
      <c r="O423" s="54" cm="1">
        <f t="array" ref="O423">stock_max(C423,D423)</f>
        <v>0.85</v>
      </c>
      <c r="P423" s="49">
        <f t="shared" si="174"/>
        <v>1916.0416666666258</v>
      </c>
      <c r="Q423" s="49">
        <f t="shared" si="188"/>
        <v>0.57667007719248364</v>
      </c>
      <c r="R423" s="49">
        <f t="shared" si="189"/>
        <v>1.0931518652581333</v>
      </c>
      <c r="S423" s="59">
        <f t="shared" si="170"/>
        <v>0.85091057294987227</v>
      </c>
      <c r="T423" s="59">
        <f t="shared" si="171"/>
        <v>0.88563528686329351</v>
      </c>
      <c r="U423" s="59">
        <f t="shared" si="172"/>
        <v>0.88546283330022924</v>
      </c>
      <c r="V423" s="59"/>
      <c r="W423" s="49">
        <f t="shared" si="190"/>
        <v>0.34036422917994891</v>
      </c>
      <c r="X423" s="49">
        <f t="shared" si="191"/>
        <v>0.51054634376992336</v>
      </c>
      <c r="Y423" s="49">
        <f t="shared" si="192"/>
        <v>0.29880247877019339</v>
      </c>
      <c r="Z423" s="49">
        <f t="shared" si="193"/>
        <v>0.58683280809310012</v>
      </c>
      <c r="AA423" s="49">
        <f t="shared" si="194"/>
        <v>0.13281942499503441</v>
      </c>
      <c r="AB423" s="49">
        <f t="shared" si="195"/>
        <v>0.75264340830519483</v>
      </c>
      <c r="AC423" s="80">
        <f t="shared" si="175"/>
        <v>0.85</v>
      </c>
      <c r="AD423" s="80">
        <f t="shared" si="184"/>
        <v>0.85</v>
      </c>
      <c r="AE423" s="80">
        <f t="shared" si="185"/>
        <v>0.85</v>
      </c>
      <c r="AF423" s="54">
        <f>(Q423-MAX(Q$2:Q422))/MAX(Q$2:Q422)</f>
        <v>-8.3376126559717781E-3</v>
      </c>
      <c r="AG423" s="54">
        <f>(R423-MAX(R$2:R422))/MAX(R$2:R422)</f>
        <v>-3.1135212254000115E-2</v>
      </c>
      <c r="AH423" s="54">
        <f>(S423-MAX(S$2:S422))/MAX(S$2:S422)</f>
        <v>-1.9864392653365467E-2</v>
      </c>
      <c r="AI423" s="54">
        <f>(T423-MAX(T$2:T422))/MAX(T$2:T422)</f>
        <v>-2.1632814057118963E-2</v>
      </c>
      <c r="AJ423" s="54">
        <f>(U423-MAX(U$2:U422))/MAX(U$2:U422)</f>
        <v>-2.6916097162192662E-2</v>
      </c>
      <c r="AK423" s="54">
        <f t="shared" si="186"/>
        <v>1.8247886648369791</v>
      </c>
      <c r="AL423" s="71">
        <f t="shared" si="176"/>
        <v>1916.0416666666258</v>
      </c>
      <c r="AM423" s="49">
        <f t="shared" si="177"/>
        <v>1.8247886648369791</v>
      </c>
      <c r="AN423" s="49">
        <f t="shared" si="178"/>
        <v>3.8295667678565568</v>
      </c>
      <c r="AO423" s="49">
        <f t="shared" si="179"/>
        <v>3.2072637883535853</v>
      </c>
      <c r="AP423" s="49">
        <f t="shared" si="180"/>
        <v>3.3323009932058327</v>
      </c>
      <c r="AQ423" s="49">
        <f t="shared" si="181"/>
        <v>4.2438344433998116</v>
      </c>
      <c r="AS423" s="49">
        <f t="shared" si="187"/>
        <v>0.41426767554325483</v>
      </c>
      <c r="AT423" s="49">
        <f t="shared" si="182"/>
        <v>0.91153345019397891</v>
      </c>
      <c r="AU423" s="54">
        <f>(AM423-MAX(AM$3:AM423))/MAX(AM$3:AM423)</f>
        <v>-0.33554333798540303</v>
      </c>
      <c r="AV423" s="54">
        <f>(AN423-MAX(AN$3:AN423))/MAX(AN$3:AN423)</f>
        <v>-0.27416359856904737</v>
      </c>
      <c r="AW423" s="54">
        <f>(AO423-MAX(AO$3:AO423))/MAX(AO$3:AO423)</f>
        <v>-0.17989022548372985</v>
      </c>
      <c r="AX423" s="54">
        <f>(AP423-MAX(AP$3:AP423))/MAX(AP$3:AP423)</f>
        <v>-0.17685870603462372</v>
      </c>
      <c r="AY423" s="54">
        <f>(AQ423-MAX(AQ$3:AQ423))/MAX(AQ$3:AQ423)</f>
        <v>-4.9236005110105646E-2</v>
      </c>
    </row>
    <row r="424" spans="1:51">
      <c r="A424" s="49">
        <f>Data!F550</f>
        <v>1916.1249999999591</v>
      </c>
      <c r="B424" s="53">
        <f t="shared" si="173"/>
        <v>0.27200000000000002</v>
      </c>
      <c r="C424" s="50">
        <f>1/Data!N550</f>
        <v>8.0941168846847558E-2</v>
      </c>
      <c r="D424" s="50">
        <f>Data!H550/100</f>
        <v>4.0649999999999992E-2</v>
      </c>
      <c r="E424">
        <f>Data!K551/Data!K550</f>
        <v>0.99139579020013824</v>
      </c>
      <c r="F424">
        <f>Data!T551/Data!T550</f>
        <v>0.99262137880508083</v>
      </c>
      <c r="G424" s="49">
        <f>Data!E553</f>
        <v>10.7</v>
      </c>
      <c r="H424" s="52">
        <v>0</v>
      </c>
      <c r="I424" s="52">
        <v>1</v>
      </c>
      <c r="J424" s="52">
        <v>0.6</v>
      </c>
      <c r="K424" s="54">
        <f t="shared" si="183"/>
        <v>0.66261227030770231</v>
      </c>
      <c r="L424" s="54">
        <f t="shared" si="196"/>
        <v>0.85</v>
      </c>
      <c r="M424" s="53">
        <f t="shared" si="197"/>
        <v>0.85</v>
      </c>
      <c r="N424" s="54" cm="1">
        <f t="array" ref="N424">stock_min(C424,O424)</f>
        <v>0.85</v>
      </c>
      <c r="O424" s="54" cm="1">
        <f t="array" ref="O424">stock_max(C424,D424)</f>
        <v>0.85</v>
      </c>
      <c r="P424" s="49">
        <f t="shared" si="174"/>
        <v>1916.1249999999591</v>
      </c>
      <c r="Q424" s="49">
        <f t="shared" si="188"/>
        <v>0.5724150471384355</v>
      </c>
      <c r="R424" s="49">
        <f t="shared" si="189"/>
        <v>1.083746157266342</v>
      </c>
      <c r="S424" s="59">
        <f t="shared" si="170"/>
        <v>0.84400630638010399</v>
      </c>
      <c r="T424" s="59">
        <f t="shared" si="171"/>
        <v>0.87838130396207026</v>
      </c>
      <c r="U424" s="59">
        <f t="shared" si="172"/>
        <v>0.87800690728632302</v>
      </c>
      <c r="V424" s="59"/>
      <c r="W424" s="49">
        <f t="shared" si="190"/>
        <v>0.3376025225520416</v>
      </c>
      <c r="X424" s="49">
        <f t="shared" si="191"/>
        <v>0.50640378382806239</v>
      </c>
      <c r="Y424" s="49">
        <f t="shared" si="192"/>
        <v>0.29635507394792293</v>
      </c>
      <c r="Z424" s="49">
        <f t="shared" si="193"/>
        <v>0.58202623001414733</v>
      </c>
      <c r="AA424" s="49">
        <f t="shared" si="194"/>
        <v>0.13170103609294848</v>
      </c>
      <c r="AB424" s="49">
        <f t="shared" si="195"/>
        <v>0.74630587119337455</v>
      </c>
      <c r="AC424" s="80">
        <f t="shared" si="175"/>
        <v>0.85</v>
      </c>
      <c r="AD424" s="80">
        <f t="shared" si="184"/>
        <v>0.85</v>
      </c>
      <c r="AE424" s="80">
        <f t="shared" si="185"/>
        <v>0.85</v>
      </c>
      <c r="AF424" s="54">
        <f>(Q424-MAX(Q$2:Q423))/MAX(Q$2:Q423)</f>
        <v>-1.5654713765432593E-2</v>
      </c>
      <c r="AG424" s="54">
        <f>(R424-MAX(R$2:R423))/MAX(R$2:R423)</f>
        <v>-3.9471528155465327E-2</v>
      </c>
      <c r="AH424" s="54">
        <f>(S424-MAX(S$2:S423))/MAX(S$2:S423)</f>
        <v>-2.7817187838625849E-2</v>
      </c>
      <c r="AI424" s="54">
        <f>(T424-MAX(T$2:T423))/MAX(T$2:T423)</f>
        <v>-2.9646337166709186E-2</v>
      </c>
      <c r="AJ424" s="54">
        <f>(U424-MAX(U$2:U423))/MAX(U$2:U423)</f>
        <v>-3.5109825133631749E-2</v>
      </c>
      <c r="AK424" s="54">
        <f t="shared" si="186"/>
        <v>1.855461768051154</v>
      </c>
      <c r="AL424" s="71">
        <f t="shared" si="176"/>
        <v>1916.1249999999591</v>
      </c>
      <c r="AM424" s="49">
        <f t="shared" si="177"/>
        <v>1.855461768051154</v>
      </c>
      <c r="AN424" s="49">
        <f t="shared" si="178"/>
        <v>3.9850423929098002</v>
      </c>
      <c r="AO424" s="49">
        <f t="shared" si="179"/>
        <v>3.3069322238521659</v>
      </c>
      <c r="AP424" s="49">
        <f t="shared" si="180"/>
        <v>3.4408202113990392</v>
      </c>
      <c r="AQ424" s="49">
        <f t="shared" si="181"/>
        <v>4.4009690244174084</v>
      </c>
      <c r="AS424" s="49">
        <f t="shared" si="187"/>
        <v>0.41592663150760822</v>
      </c>
      <c r="AT424" s="49">
        <f t="shared" si="182"/>
        <v>0.9601488130183693</v>
      </c>
      <c r="AU424" s="54">
        <f>(AM424-MAX(AM$3:AM424))/MAX(AM$3:AM424)</f>
        <v>-0.32437440200500522</v>
      </c>
      <c r="AV424" s="54">
        <f>(AN424-MAX(AN$3:AN424))/MAX(AN$3:AN424)</f>
        <v>-0.2446955477320496</v>
      </c>
      <c r="AW424" s="54">
        <f>(AO424-MAX(AO$3:AO424))/MAX(AO$3:AO424)</f>
        <v>-0.15440462044558292</v>
      </c>
      <c r="AX424" s="54">
        <f>(AP424-MAX(AP$3:AP424))/MAX(AP$3:AP424)</f>
        <v>-0.1500524091647451</v>
      </c>
      <c r="AY424" s="54">
        <f>(AQ424-MAX(AQ$3:AQ424))/MAX(AQ$3:AQ424)</f>
        <v>-1.4032487165151418E-2</v>
      </c>
    </row>
    <row r="425" spans="1:51">
      <c r="A425" s="49">
        <f>Data!F551</f>
        <v>1916.2083333332923</v>
      </c>
      <c r="B425" s="53">
        <f t="shared" si="173"/>
        <v>0.26300000000000001</v>
      </c>
      <c r="C425" s="50">
        <f>1/Data!N551</f>
        <v>8.2121677287064168E-2</v>
      </c>
      <c r="D425" s="50">
        <f>Data!H551/100</f>
        <v>4.0800000000000003E-2</v>
      </c>
      <c r="E425">
        <f>Data!K552/Data!K551</f>
        <v>0.98402437707043056</v>
      </c>
      <c r="F425">
        <f>Data!T552/Data!T551</f>
        <v>0.99272464664970061</v>
      </c>
      <c r="G425" s="49">
        <f>Data!E554</f>
        <v>10.8</v>
      </c>
      <c r="H425" s="52">
        <v>0</v>
      </c>
      <c r="I425" s="52">
        <v>1</v>
      </c>
      <c r="J425" s="52">
        <v>0.6</v>
      </c>
      <c r="K425" s="54">
        <f t="shared" si="183"/>
        <v>0.66261227030770231</v>
      </c>
      <c r="L425" s="54">
        <f t="shared" si="196"/>
        <v>0.85</v>
      </c>
      <c r="M425" s="53">
        <f t="shared" si="197"/>
        <v>0.85</v>
      </c>
      <c r="N425" s="54" cm="1">
        <f t="array" ref="N425">stock_min(C425,O425)</f>
        <v>0.85</v>
      </c>
      <c r="O425" s="54" cm="1">
        <f t="array" ref="O425">stock_max(C425,D425)</f>
        <v>0.85</v>
      </c>
      <c r="P425" s="49">
        <f t="shared" si="174"/>
        <v>1916.2083333332923</v>
      </c>
      <c r="Q425" s="49">
        <f t="shared" si="188"/>
        <v>0.56825052540747512</v>
      </c>
      <c r="R425" s="49">
        <f t="shared" si="189"/>
        <v>1.0664326373064852</v>
      </c>
      <c r="S425" s="59">
        <f t="shared" si="170"/>
        <v>0.83346001283604121</v>
      </c>
      <c r="T425" s="59">
        <f t="shared" si="171"/>
        <v>0.86692698449612016</v>
      </c>
      <c r="U425" s="59">
        <f t="shared" si="172"/>
        <v>0.86512603452383718</v>
      </c>
      <c r="V425" s="59"/>
      <c r="W425" s="49">
        <f t="shared" si="190"/>
        <v>0.33338400513441652</v>
      </c>
      <c r="X425" s="49">
        <f t="shared" si="191"/>
        <v>0.50007600770162475</v>
      </c>
      <c r="Y425" s="49">
        <f t="shared" si="192"/>
        <v>0.29249052710813572</v>
      </c>
      <c r="Z425" s="49">
        <f t="shared" si="193"/>
        <v>0.57443645738798443</v>
      </c>
      <c r="AA425" s="49">
        <f t="shared" si="194"/>
        <v>0.12976890517857559</v>
      </c>
      <c r="AB425" s="49">
        <f t="shared" si="195"/>
        <v>0.73535712934526154</v>
      </c>
      <c r="AC425" s="80">
        <f t="shared" si="175"/>
        <v>0.85</v>
      </c>
      <c r="AD425" s="80">
        <f t="shared" si="184"/>
        <v>0.85</v>
      </c>
      <c r="AE425" s="80">
        <f t="shared" si="185"/>
        <v>0.85</v>
      </c>
      <c r="AF425" s="54">
        <f>(Q425-MAX(Q$2:Q424))/MAX(Q$2:Q424)</f>
        <v>-2.2816173541490629E-2</v>
      </c>
      <c r="AG425" s="54">
        <f>(R425-MAX(R$2:R424))/MAX(R$2:R424)</f>
        <v>-5.4816568834769097E-2</v>
      </c>
      <c r="AH425" s="54">
        <f>(S425-MAX(S$2:S424))/MAX(S$2:S424)</f>
        <v>-3.9965112845869601E-2</v>
      </c>
      <c r="AI425" s="54">
        <f>(T425-MAX(T$2:T424))/MAX(T$2:T424)</f>
        <v>-4.2299999988211247E-2</v>
      </c>
      <c r="AJ425" s="54">
        <f>(U425-MAX(U$2:U424))/MAX(U$2:U424)</f>
        <v>-4.9265326040384132E-2</v>
      </c>
      <c r="AK425" s="54">
        <f t="shared" si="186"/>
        <v>1.8727881856082278</v>
      </c>
      <c r="AL425" s="71">
        <f t="shared" si="176"/>
        <v>1916.2083333332923</v>
      </c>
      <c r="AM425" s="49">
        <f t="shared" si="177"/>
        <v>1.8727881856082278</v>
      </c>
      <c r="AN425" s="49">
        <f t="shared" si="178"/>
        <v>4.0669238034370272</v>
      </c>
      <c r="AO425" s="49">
        <f t="shared" si="179"/>
        <v>3.3599748726162626</v>
      </c>
      <c r="AP425" s="49">
        <f t="shared" si="180"/>
        <v>3.4984308133199735</v>
      </c>
      <c r="AQ425" s="49">
        <f t="shared" si="181"/>
        <v>4.4839413687888223</v>
      </c>
      <c r="AS425" s="49">
        <f t="shared" si="187"/>
        <v>0.41701756535179513</v>
      </c>
      <c r="AT425" s="49">
        <f t="shared" si="182"/>
        <v>0.9855105554688488</v>
      </c>
      <c r="AU425" s="54">
        <f>(AM425-MAX(AM$3:AM425))/MAX(AM$3:AM425)</f>
        <v>-0.31806536808974201</v>
      </c>
      <c r="AV425" s="54">
        <f>(AN425-MAX(AN$3:AN425))/MAX(AN$3:AN425)</f>
        <v>-0.22917616604636667</v>
      </c>
      <c r="AW425" s="54">
        <f>(AO425-MAX(AO$3:AO425))/MAX(AO$3:AO425)</f>
        <v>-0.14084140968766776</v>
      </c>
      <c r="AX425" s="54">
        <f>(AP425-MAX(AP$3:AP425))/MAX(AP$3:AP425)</f>
        <v>-0.13582150220045547</v>
      </c>
      <c r="AY425" s="54">
        <f>(AQ425-MAX(AQ$3:AQ425))/MAX(AQ$3:AQ425)</f>
        <v>0</v>
      </c>
    </row>
    <row r="426" spans="1:51">
      <c r="A426" s="49">
        <f>Data!F552</f>
        <v>1916.2916666666256</v>
      </c>
      <c r="B426" s="53">
        <f t="shared" si="173"/>
        <v>0.249</v>
      </c>
      <c r="C426" s="50">
        <f>1/Data!N552</f>
        <v>8.3987866337299391E-2</v>
      </c>
      <c r="D426" s="50">
        <f>Data!H552/100</f>
        <v>4.095E-2</v>
      </c>
      <c r="E426">
        <f>Data!K553/Data!K552</f>
        <v>1.0169059959401952</v>
      </c>
      <c r="F426">
        <f>Data!T553/Data!T552</f>
        <v>0.99282623300489226</v>
      </c>
      <c r="G426" s="49">
        <f>Data!E555</f>
        <v>10.8</v>
      </c>
      <c r="H426" s="52">
        <v>0</v>
      </c>
      <c r="I426" s="52">
        <v>1</v>
      </c>
      <c r="J426" s="52">
        <v>0.6</v>
      </c>
      <c r="K426" s="54">
        <f t="shared" si="183"/>
        <v>0.66261227030770231</v>
      </c>
      <c r="L426" s="54">
        <f t="shared" si="196"/>
        <v>0.85</v>
      </c>
      <c r="M426" s="53">
        <f t="shared" si="197"/>
        <v>0.85</v>
      </c>
      <c r="N426" s="54" cm="1">
        <f t="array" ref="N426">stock_min(C426,O426)</f>
        <v>0.85</v>
      </c>
      <c r="O426" s="54" cm="1">
        <f t="array" ref="O426">stock_max(C426,D426)</f>
        <v>0.85</v>
      </c>
      <c r="P426" s="49">
        <f t="shared" si="174"/>
        <v>1916.2916666666256</v>
      </c>
      <c r="Q426" s="49">
        <f t="shared" si="188"/>
        <v>0.5641740285433543</v>
      </c>
      <c r="R426" s="49">
        <f t="shared" si="189"/>
        <v>1.0844617431432801</v>
      </c>
      <c r="S426" s="59">
        <f t="shared" si="170"/>
        <v>0.8395226766193038</v>
      </c>
      <c r="T426" s="59">
        <f t="shared" si="171"/>
        <v>0.87454014602287145</v>
      </c>
      <c r="U426" s="59">
        <f t="shared" si="172"/>
        <v>0.8766270472781803</v>
      </c>
      <c r="V426" s="59"/>
      <c r="W426" s="49">
        <f t="shared" si="190"/>
        <v>0.33580907064772153</v>
      </c>
      <c r="X426" s="49">
        <f t="shared" si="191"/>
        <v>0.50371360597158221</v>
      </c>
      <c r="Y426" s="49">
        <f t="shared" si="192"/>
        <v>0.29505911439142712</v>
      </c>
      <c r="Z426" s="49">
        <f t="shared" si="193"/>
        <v>0.57948103163144438</v>
      </c>
      <c r="AA426" s="49">
        <f t="shared" si="194"/>
        <v>0.13149405709172707</v>
      </c>
      <c r="AB426" s="49">
        <f t="shared" si="195"/>
        <v>0.74513299018645329</v>
      </c>
      <c r="AC426" s="80">
        <f t="shared" si="175"/>
        <v>0.85000000000000009</v>
      </c>
      <c r="AD426" s="80">
        <f t="shared" si="184"/>
        <v>0.85</v>
      </c>
      <c r="AE426" s="80">
        <f t="shared" si="185"/>
        <v>0.85</v>
      </c>
      <c r="AF426" s="54">
        <f>(Q426-MAX(Q$2:Q425))/MAX(Q$2:Q425)</f>
        <v>-2.982626262389184E-2</v>
      </c>
      <c r="AG426" s="54">
        <f>(R426-MAX(R$2:R425))/MAX(R$2:R425)</f>
        <v>-3.8837301584750059E-2</v>
      </c>
      <c r="AH426" s="54">
        <f>(S426-MAX(S$2:S425))/MAX(S$2:S425)</f>
        <v>-3.2981731938112817E-2</v>
      </c>
      <c r="AI426" s="54">
        <f>(T426-MAX(T$2:T425))/MAX(T$2:T425)</f>
        <v>-3.3889689864461614E-2</v>
      </c>
      <c r="AJ426" s="54">
        <f>(U426-MAX(U$2:U425))/MAX(U$2:U425)</f>
        <v>-3.6626229336718219E-2</v>
      </c>
      <c r="AK426" s="54">
        <f t="shared" si="186"/>
        <v>1.8900869633651058</v>
      </c>
      <c r="AL426" s="71">
        <f t="shared" si="176"/>
        <v>1916.2916666666256</v>
      </c>
      <c r="AM426" s="49">
        <f t="shared" si="177"/>
        <v>1.8900869633651058</v>
      </c>
      <c r="AN426" s="49">
        <f t="shared" si="178"/>
        <v>3.7989277915406299</v>
      </c>
      <c r="AO426" s="49">
        <f t="shared" si="179"/>
        <v>3.2380944658819772</v>
      </c>
      <c r="AP426" s="49">
        <f t="shared" si="180"/>
        <v>3.3551758741688595</v>
      </c>
      <c r="AQ426" s="49">
        <f t="shared" si="181"/>
        <v>4.2379786771220909</v>
      </c>
      <c r="AS426" s="49">
        <f t="shared" si="187"/>
        <v>0.43905088558146099</v>
      </c>
      <c r="AT426" s="49">
        <f t="shared" si="182"/>
        <v>0.88280280295323132</v>
      </c>
      <c r="AU426" s="54">
        <f>(AM426-MAX(AM$3:AM426))/MAX(AM$3:AM426)</f>
        <v>-0.31176639859987265</v>
      </c>
      <c r="AV426" s="54">
        <f>(AN426-MAX(AN$3:AN426))/MAX(AN$3:AN426)</f>
        <v>-0.27997075265742688</v>
      </c>
      <c r="AW426" s="54">
        <f>(AO426-MAX(AO$3:AO426))/MAX(AO$3:AO426)</f>
        <v>-0.17200670181230371</v>
      </c>
      <c r="AX426" s="54">
        <f>(AP426-MAX(AP$3:AP426))/MAX(AP$3:AP426)</f>
        <v>-0.1712081783201104</v>
      </c>
      <c r="AY426" s="54">
        <f>(AQ426-MAX(AQ$3:AQ426))/MAX(AQ$3:AQ426)</f>
        <v>-5.4854127526910448E-2</v>
      </c>
    </row>
    <row r="427" spans="1:51">
      <c r="A427" s="49">
        <f>Data!F553</f>
        <v>1916.3749999999588</v>
      </c>
      <c r="B427" s="53">
        <f t="shared" si="173"/>
        <v>0.25700000000000001</v>
      </c>
      <c r="C427" s="50">
        <f>1/Data!N553</f>
        <v>8.3151393428690448E-2</v>
      </c>
      <c r="D427" s="50">
        <f>Data!H553/100</f>
        <v>4.1099999999999998E-2</v>
      </c>
      <c r="E427">
        <f>Data!K554/Data!K553</f>
        <v>1.0047682188661149</v>
      </c>
      <c r="F427">
        <f>Data!T554/Data!T553</f>
        <v>0.99292618455665549</v>
      </c>
      <c r="G427" s="49">
        <f>Data!E556</f>
        <v>10.9</v>
      </c>
      <c r="H427" s="52">
        <v>0</v>
      </c>
      <c r="I427" s="52">
        <v>1</v>
      </c>
      <c r="J427" s="52">
        <v>0.6</v>
      </c>
      <c r="K427" s="54">
        <f t="shared" si="183"/>
        <v>0.66261227030770231</v>
      </c>
      <c r="L427" s="54">
        <f t="shared" si="196"/>
        <v>0.85</v>
      </c>
      <c r="M427" s="53">
        <f t="shared" si="197"/>
        <v>0.85</v>
      </c>
      <c r="N427" s="54" cm="1">
        <f t="array" ref="N427">stock_min(C427,O427)</f>
        <v>0.85</v>
      </c>
      <c r="O427" s="54" cm="1">
        <f t="array" ref="O427">stock_max(C427,D427)</f>
        <v>0.85</v>
      </c>
      <c r="P427" s="49">
        <f t="shared" si="174"/>
        <v>1916.3749999999588</v>
      </c>
      <c r="Q427" s="49">
        <f t="shared" si="188"/>
        <v>0.56018316558751047</v>
      </c>
      <c r="R427" s="49">
        <f t="shared" si="189"/>
        <v>1.0896326940865158</v>
      </c>
      <c r="S427" s="59">
        <f t="shared" si="170"/>
        <v>0.83954904194845303</v>
      </c>
      <c r="T427" s="59">
        <f t="shared" si="171"/>
        <v>0.87521604469037051</v>
      </c>
      <c r="U427" s="59">
        <f t="shared" si="172"/>
        <v>0.87924983976798854</v>
      </c>
      <c r="V427" s="59"/>
      <c r="W427" s="49">
        <f t="shared" si="190"/>
        <v>0.33581961677938127</v>
      </c>
      <c r="X427" s="49">
        <f t="shared" si="191"/>
        <v>0.50372942516907182</v>
      </c>
      <c r="Y427" s="49">
        <f t="shared" si="192"/>
        <v>0.29528715430835667</v>
      </c>
      <c r="Z427" s="49">
        <f t="shared" si="193"/>
        <v>0.5799288903820139</v>
      </c>
      <c r="AA427" s="49">
        <f t="shared" si="194"/>
        <v>0.13188747596519831</v>
      </c>
      <c r="AB427" s="49">
        <f t="shared" si="195"/>
        <v>0.7473623638027902</v>
      </c>
      <c r="AC427" s="80">
        <f t="shared" si="175"/>
        <v>0.85</v>
      </c>
      <c r="AD427" s="80">
        <f t="shared" si="184"/>
        <v>0.85</v>
      </c>
      <c r="AE427" s="80">
        <f t="shared" si="185"/>
        <v>0.85</v>
      </c>
      <c r="AF427" s="54">
        <f>(Q427-MAX(Q$2:Q426))/MAX(Q$2:Q426)</f>
        <v>-3.6689092590070159E-2</v>
      </c>
      <c r="AG427" s="54">
        <f>(R427-MAX(R$2:R426))/MAX(R$2:R426)</f>
        <v>-3.4254267472760586E-2</v>
      </c>
      <c r="AH427" s="54">
        <f>(S427-MAX(S$2:S426))/MAX(S$2:S426)</f>
        <v>-3.2951362591767772E-2</v>
      </c>
      <c r="AI427" s="54">
        <f>(T427-MAX(T$2:T426))/MAX(T$2:T426)</f>
        <v>-3.3143020115511471E-2</v>
      </c>
      <c r="AJ427" s="54">
        <f>(U427-MAX(U$2:U426))/MAX(U$2:U426)</f>
        <v>-3.3743898135075424E-2</v>
      </c>
      <c r="AK427" s="54">
        <f t="shared" si="186"/>
        <v>1.8935360917808233</v>
      </c>
      <c r="AL427" s="71">
        <f t="shared" si="176"/>
        <v>1916.3749999999588</v>
      </c>
      <c r="AM427" s="49">
        <f t="shared" si="177"/>
        <v>1.8935360917808233</v>
      </c>
      <c r="AN427" s="49">
        <f t="shared" si="178"/>
        <v>3.9255484105907965</v>
      </c>
      <c r="AO427" s="49">
        <f t="shared" si="179"/>
        <v>3.305504637591171</v>
      </c>
      <c r="AP427" s="49">
        <f t="shared" si="180"/>
        <v>3.431621219689438</v>
      </c>
      <c r="AQ427" s="49">
        <f t="shared" si="181"/>
        <v>4.3594060144716096</v>
      </c>
      <c r="AS427" s="49">
        <f t="shared" si="187"/>
        <v>0.43385760388081307</v>
      </c>
      <c r="AT427" s="49">
        <f t="shared" si="182"/>
        <v>0.92778479478217157</v>
      </c>
      <c r="AU427" s="54">
        <f>(AM427-MAX(AM$3:AM427))/MAX(AM$3:AM427)</f>
        <v>-0.31051047433963946</v>
      </c>
      <c r="AV427" s="54">
        <f>(AN427-MAX(AN$3:AN427))/MAX(AN$3:AN427)</f>
        <v>-0.25597173134521384</v>
      </c>
      <c r="AW427" s="54">
        <f>(AO427-MAX(AO$3:AO427))/MAX(AO$3:AO427)</f>
        <v>-0.15476965978249635</v>
      </c>
      <c r="AX427" s="54">
        <f>(AP427-MAX(AP$3:AP427))/MAX(AP$3:AP427)</f>
        <v>-0.15232473389004944</v>
      </c>
      <c r="AY427" s="54">
        <f>(AQ427-MAX(AQ$3:AQ427))/MAX(AQ$3:AQ427)</f>
        <v>-2.7773635753594064E-2</v>
      </c>
    </row>
    <row r="428" spans="1:51">
      <c r="A428" s="49">
        <f>Data!F554</f>
        <v>1916.4583333332921</v>
      </c>
      <c r="B428" s="53">
        <f t="shared" si="173"/>
        <v>0.254</v>
      </c>
      <c r="C428" s="50">
        <f>1/Data!N554</f>
        <v>8.3361389839035224E-2</v>
      </c>
      <c r="D428" s="50">
        <f>Data!H554/100</f>
        <v>4.1250000000000002E-2</v>
      </c>
      <c r="E428">
        <f>Data!K555/Data!K554</f>
        <v>0.99061431623931651</v>
      </c>
      <c r="F428">
        <f>Data!T555/Data!T554</f>
        <v>1.0022192180025706</v>
      </c>
      <c r="G428" s="49">
        <f>Data!E557</f>
        <v>11.1</v>
      </c>
      <c r="H428" s="52">
        <v>0</v>
      </c>
      <c r="I428" s="52">
        <v>1</v>
      </c>
      <c r="J428" s="52">
        <v>0.6</v>
      </c>
      <c r="K428" s="54">
        <f t="shared" si="183"/>
        <v>0.66261227030770231</v>
      </c>
      <c r="L428" s="54">
        <f t="shared" si="196"/>
        <v>0.85</v>
      </c>
      <c r="M428" s="53">
        <f t="shared" si="197"/>
        <v>0.85</v>
      </c>
      <c r="N428" s="54" cm="1">
        <f t="array" ref="N428">stock_min(C428,O428)</f>
        <v>0.85</v>
      </c>
      <c r="O428" s="54" cm="1">
        <f t="array" ref="O428">stock_max(C428,D428)</f>
        <v>0.85</v>
      </c>
      <c r="P428" s="49">
        <f t="shared" si="174"/>
        <v>1916.4583333332921</v>
      </c>
      <c r="Q428" s="49">
        <f t="shared" si="188"/>
        <v>0.56142633415331933</v>
      </c>
      <c r="R428" s="49">
        <f t="shared" si="189"/>
        <v>1.0794057462045181</v>
      </c>
      <c r="S428" s="59">
        <f t="shared" si="170"/>
        <v>0.83556645380203842</v>
      </c>
      <c r="T428" s="59">
        <f t="shared" si="171"/>
        <v>0.87042832209032972</v>
      </c>
      <c r="U428" s="59">
        <f t="shared" si="172"/>
        <v>0.87252802002767416</v>
      </c>
      <c r="V428" s="59"/>
      <c r="W428" s="49">
        <f t="shared" si="190"/>
        <v>0.33422658152081541</v>
      </c>
      <c r="X428" s="49">
        <f t="shared" si="191"/>
        <v>0.50133987228122301</v>
      </c>
      <c r="Y428" s="49">
        <f t="shared" si="192"/>
        <v>0.29367183544993242</v>
      </c>
      <c r="Z428" s="49">
        <f t="shared" si="193"/>
        <v>0.57675648664039736</v>
      </c>
      <c r="AA428" s="49">
        <f t="shared" si="194"/>
        <v>0.13087920300415115</v>
      </c>
      <c r="AB428" s="49">
        <f t="shared" si="195"/>
        <v>0.74164881702352303</v>
      </c>
      <c r="AC428" s="80">
        <f t="shared" si="175"/>
        <v>0.85</v>
      </c>
      <c r="AD428" s="80">
        <f t="shared" si="184"/>
        <v>0.85</v>
      </c>
      <c r="AE428" s="80">
        <f t="shared" si="185"/>
        <v>0.85</v>
      </c>
      <c r="AF428" s="54">
        <f>(Q428-MAX(Q$2:Q427))/MAX(Q$2:Q427)</f>
        <v>-3.4551295682273303E-2</v>
      </c>
      <c r="AG428" s="54">
        <f>(R428-MAX(R$2:R427))/MAX(R$2:R427)</f>
        <v>-4.3318451511490892E-2</v>
      </c>
      <c r="AH428" s="54">
        <f>(S428-MAX(S$2:S427))/MAX(S$2:S427)</f>
        <v>-3.7538773508716795E-2</v>
      </c>
      <c r="AI428" s="54">
        <f>(T428-MAX(T$2:T427))/MAX(T$2:T427)</f>
        <v>-3.8432049083482217E-2</v>
      </c>
      <c r="AJ428" s="54">
        <f>(U428-MAX(U$2:U427))/MAX(U$2:U427)</f>
        <v>-4.1130876267967367E-2</v>
      </c>
      <c r="AK428" s="54">
        <f t="shared" si="186"/>
        <v>1.8795043933324258</v>
      </c>
      <c r="AL428" s="71">
        <f t="shared" si="176"/>
        <v>1916.4583333332921</v>
      </c>
      <c r="AM428" s="49">
        <f t="shared" si="177"/>
        <v>1.8795043933324258</v>
      </c>
      <c r="AN428" s="49">
        <f t="shared" si="178"/>
        <v>4.1799546640449297</v>
      </c>
      <c r="AO428" s="49">
        <f t="shared" si="179"/>
        <v>3.4235722057815687</v>
      </c>
      <c r="AP428" s="49">
        <f t="shared" si="180"/>
        <v>3.5697574264775809</v>
      </c>
      <c r="AQ428" s="49">
        <f t="shared" si="181"/>
        <v>4.5942359904052275</v>
      </c>
      <c r="AS428" s="49">
        <f t="shared" si="187"/>
        <v>0.4142813263602978</v>
      </c>
      <c r="AT428" s="49">
        <f t="shared" si="182"/>
        <v>1.0244785639276466</v>
      </c>
      <c r="AU428" s="54">
        <f>(AM428-MAX(AM$3:AM428))/MAX(AM$3:AM428)</f>
        <v>-0.31561980874809853</v>
      </c>
      <c r="AV428" s="54">
        <f>(AN428-MAX(AN$3:AN428))/MAX(AN$3:AN428)</f>
        <v>-0.20775287769873901</v>
      </c>
      <c r="AW428" s="54">
        <f>(AO428-MAX(AO$3:AO428))/MAX(AO$3:AO428)</f>
        <v>-0.12457932524315456</v>
      </c>
      <c r="AX428" s="54">
        <f>(AP428-MAX(AP$3:AP428))/MAX(AP$3:AP428)</f>
        <v>-0.11820248135917273</v>
      </c>
      <c r="AY428" s="54">
        <f>(AQ428-MAX(AQ$3:AQ428))/MAX(AQ$3:AQ428)</f>
        <v>0</v>
      </c>
    </row>
    <row r="429" spans="1:51">
      <c r="A429" s="49">
        <f>Data!F555</f>
        <v>1916.5416666666254</v>
      </c>
      <c r="B429" s="53">
        <f t="shared" si="173"/>
        <v>0.24199999999999999</v>
      </c>
      <c r="C429" s="50">
        <f>1/Data!N555</f>
        <v>8.4809259870069181E-2</v>
      </c>
      <c r="D429" s="50">
        <f>Data!H555/100</f>
        <v>4.1400000000000006E-2</v>
      </c>
      <c r="E429">
        <f>Data!K556/Data!K555</f>
        <v>1.0029623187253371</v>
      </c>
      <c r="F429">
        <f>Data!T556/Data!T555</f>
        <v>0.99303777246761116</v>
      </c>
      <c r="G429" s="49">
        <f>Data!E558</f>
        <v>11.3</v>
      </c>
      <c r="H429" s="52">
        <v>0</v>
      </c>
      <c r="I429" s="52">
        <v>1</v>
      </c>
      <c r="J429" s="52">
        <v>0.6</v>
      </c>
      <c r="K429" s="54">
        <f t="shared" si="183"/>
        <v>0.66261227030770231</v>
      </c>
      <c r="L429" s="54">
        <f t="shared" si="196"/>
        <v>0.85</v>
      </c>
      <c r="M429" s="53">
        <f t="shared" si="197"/>
        <v>0.85</v>
      </c>
      <c r="N429" s="54" cm="1">
        <f t="array" ref="N429">stock_min(C429,O429)</f>
        <v>0.85</v>
      </c>
      <c r="O429" s="54" cm="1">
        <f t="array" ref="O429">stock_max(C429,D429)</f>
        <v>0.85</v>
      </c>
      <c r="P429" s="49">
        <f t="shared" si="174"/>
        <v>1916.5416666666254</v>
      </c>
      <c r="Q429" s="49">
        <f t="shared" si="188"/>
        <v>0.55751755627226895</v>
      </c>
      <c r="R429" s="49">
        <f t="shared" si="189"/>
        <v>1.0826032900587363</v>
      </c>
      <c r="S429" s="59">
        <f t="shared" si="170"/>
        <v>0.83472462078553478</v>
      </c>
      <c r="T429" s="59">
        <f t="shared" si="171"/>
        <v>0.87009224849240763</v>
      </c>
      <c r="U429" s="59">
        <f t="shared" si="172"/>
        <v>0.87381380941539444</v>
      </c>
      <c r="V429" s="59"/>
      <c r="W429" s="49">
        <f t="shared" si="190"/>
        <v>0.33388984831421392</v>
      </c>
      <c r="X429" s="49">
        <f t="shared" si="191"/>
        <v>0.5008347724713208</v>
      </c>
      <c r="Y429" s="49">
        <f t="shared" si="192"/>
        <v>0.29355844834171996</v>
      </c>
      <c r="Z429" s="49">
        <f t="shared" si="193"/>
        <v>0.57653380015068767</v>
      </c>
      <c r="AA429" s="49">
        <f t="shared" si="194"/>
        <v>0.1310720714123092</v>
      </c>
      <c r="AB429" s="49">
        <f t="shared" si="195"/>
        <v>0.74274173800308529</v>
      </c>
      <c r="AC429" s="80">
        <f t="shared" si="175"/>
        <v>0.85</v>
      </c>
      <c r="AD429" s="80">
        <f t="shared" si="184"/>
        <v>0.85</v>
      </c>
      <c r="AE429" s="80">
        <f t="shared" si="185"/>
        <v>0.85</v>
      </c>
      <c r="AF429" s="54">
        <f>(Q429-MAX(Q$2:Q428))/MAX(Q$2:Q428)</f>
        <v>-4.1272969232583306E-2</v>
      </c>
      <c r="AG429" s="54">
        <f>(R429-MAX(R$2:R428))/MAX(R$2:R428)</f>
        <v>-4.0484455846218792E-2</v>
      </c>
      <c r="AH429" s="54">
        <f>(S429-MAX(S$2:S428))/MAX(S$2:S428)</f>
        <v>-3.8508452980502907E-2</v>
      </c>
      <c r="AI429" s="54">
        <f>(T429-MAX(T$2:T428))/MAX(T$2:T428)</f>
        <v>-3.8803311820125516E-2</v>
      </c>
      <c r="AJ429" s="54">
        <f>(U429-MAX(U$2:U428))/MAX(U$2:U428)</f>
        <v>-3.9717851453625941E-2</v>
      </c>
      <c r="AK429" s="54">
        <f t="shared" si="186"/>
        <v>1.8829268731868998</v>
      </c>
      <c r="AL429" s="71">
        <f t="shared" si="176"/>
        <v>1916.5416666666254</v>
      </c>
      <c r="AM429" s="49">
        <f t="shared" si="177"/>
        <v>1.8829268731868998</v>
      </c>
      <c r="AN429" s="49">
        <f t="shared" si="178"/>
        <v>4.2333527297182902</v>
      </c>
      <c r="AO429" s="49">
        <f t="shared" si="179"/>
        <v>3.4523965394063425</v>
      </c>
      <c r="AP429" s="49">
        <f t="shared" si="180"/>
        <v>3.6022544078331173</v>
      </c>
      <c r="AQ429" s="49">
        <f t="shared" si="181"/>
        <v>4.6454413172668056</v>
      </c>
      <c r="AS429" s="49">
        <f t="shared" si="187"/>
        <v>0.41208858754851541</v>
      </c>
      <c r="AT429" s="49">
        <f t="shared" si="182"/>
        <v>1.0431869094336883</v>
      </c>
      <c r="AU429" s="54">
        <f>(AM429-MAX(AM$3:AM429))/MAX(AM$3:AM429)</f>
        <v>-0.31437358797539378</v>
      </c>
      <c r="AV429" s="54">
        <f>(AN429-MAX(AN$3:AN429))/MAX(AN$3:AN429)</f>
        <v>-0.19763208279393596</v>
      </c>
      <c r="AW429" s="54">
        <f>(AO429-MAX(AO$3:AO429))/MAX(AO$3:AO429)</f>
        <v>-0.11720883147976822</v>
      </c>
      <c r="AX429" s="54">
        <f>(AP429-MAX(AP$3:AP429))/MAX(AP$3:AP429)</f>
        <v>-0.11017511308196601</v>
      </c>
      <c r="AY429" s="54">
        <f>(AQ429-MAX(AQ$3:AQ429))/MAX(AQ$3:AQ429)</f>
        <v>0</v>
      </c>
    </row>
    <row r="430" spans="1:51">
      <c r="A430" s="49">
        <f>Data!F556</f>
        <v>1916.6249999999586</v>
      </c>
      <c r="B430" s="53">
        <f t="shared" si="173"/>
        <v>0.23599999999999999</v>
      </c>
      <c r="C430" s="50">
        <f>1/Data!N556</f>
        <v>8.5236358350094424E-2</v>
      </c>
      <c r="D430" s="50">
        <f>Data!H556/100</f>
        <v>4.1550000000000004E-2</v>
      </c>
      <c r="E430">
        <f>Data!K557/Data!K556</f>
        <v>1.0267475136426749</v>
      </c>
      <c r="F430">
        <f>Data!T557/Data!T556</f>
        <v>0.98418742954331073</v>
      </c>
      <c r="G430" s="49">
        <f>Data!E559</f>
        <v>11.5</v>
      </c>
      <c r="H430" s="52">
        <v>0</v>
      </c>
      <c r="I430" s="52">
        <v>1</v>
      </c>
      <c r="J430" s="52">
        <v>0.6</v>
      </c>
      <c r="K430" s="54">
        <f t="shared" si="183"/>
        <v>0.66261227030770231</v>
      </c>
      <c r="L430" s="54">
        <f t="shared" si="196"/>
        <v>0.85</v>
      </c>
      <c r="M430" s="53">
        <f t="shared" si="197"/>
        <v>0.85</v>
      </c>
      <c r="N430" s="54" cm="1">
        <f t="array" ref="N430">stock_min(C430,O430)</f>
        <v>0.85</v>
      </c>
      <c r="O430" s="54" cm="1">
        <f t="array" ref="O430">stock_max(C430,D430)</f>
        <v>0.85</v>
      </c>
      <c r="P430" s="49">
        <f t="shared" si="174"/>
        <v>1916.6249999999586</v>
      </c>
      <c r="Q430" s="49">
        <f t="shared" si="188"/>
        <v>0.54870177063287251</v>
      </c>
      <c r="R430" s="49">
        <f t="shared" si="189"/>
        <v>1.1115602363291872</v>
      </c>
      <c r="S430" s="59">
        <f t="shared" si="170"/>
        <v>0.84284104894369549</v>
      </c>
      <c r="T430" s="59">
        <f t="shared" si="171"/>
        <v>0.88087118052984148</v>
      </c>
      <c r="U430" s="59">
        <f t="shared" si="172"/>
        <v>0.89160771782150472</v>
      </c>
      <c r="V430" s="59"/>
      <c r="W430" s="49">
        <f t="shared" si="190"/>
        <v>0.33713641957747825</v>
      </c>
      <c r="X430" s="49">
        <f t="shared" si="191"/>
        <v>0.5057046293662173</v>
      </c>
      <c r="Y430" s="49">
        <f t="shared" si="192"/>
        <v>0.2971951277503373</v>
      </c>
      <c r="Z430" s="49">
        <f t="shared" si="193"/>
        <v>0.58367605277950418</v>
      </c>
      <c r="AA430" s="49">
        <f t="shared" si="194"/>
        <v>0.13374115767322572</v>
      </c>
      <c r="AB430" s="49">
        <f t="shared" si="195"/>
        <v>0.75786656014827902</v>
      </c>
      <c r="AC430" s="80">
        <f t="shared" si="175"/>
        <v>0.85</v>
      </c>
      <c r="AD430" s="80">
        <f t="shared" si="184"/>
        <v>0.85</v>
      </c>
      <c r="AE430" s="80">
        <f t="shared" si="185"/>
        <v>0.85</v>
      </c>
      <c r="AF430" s="54">
        <f>(Q430-MAX(Q$2:Q429))/MAX(Q$2:Q429)</f>
        <v>-5.6432907955325524E-2</v>
      </c>
      <c r="AG430" s="54">
        <f>(R430-MAX(R$2:R429))/MAX(R$2:R429)</f>
        <v>-1.4819800738606823E-2</v>
      </c>
      <c r="AH430" s="54">
        <f>(S430-MAX(S$2:S429))/MAX(S$2:S429)</f>
        <v>-2.9159409150073472E-2</v>
      </c>
      <c r="AI430" s="54">
        <f>(T430-MAX(T$2:T429))/MAX(T$2:T429)</f>
        <v>-2.6895753978472391E-2</v>
      </c>
      <c r="AJ430" s="54">
        <f>(U430-MAX(U$2:U429))/MAX(U$2:U429)</f>
        <v>-2.0163144934752367E-2</v>
      </c>
      <c r="AK430" s="54">
        <f t="shared" si="186"/>
        <v>1.9170156854120552</v>
      </c>
      <c r="AL430" s="71">
        <f t="shared" si="176"/>
        <v>1916.6249999999586</v>
      </c>
      <c r="AM430" s="49">
        <f t="shared" si="177"/>
        <v>1.9170156854120552</v>
      </c>
      <c r="AN430" s="49">
        <f t="shared" si="178"/>
        <v>4.1830419884307446</v>
      </c>
      <c r="AO430" s="49">
        <f t="shared" si="179"/>
        <v>3.4517325583198502</v>
      </c>
      <c r="AP430" s="49">
        <f t="shared" si="180"/>
        <v>3.5948753803811524</v>
      </c>
      <c r="AQ430" s="49">
        <f t="shared" si="181"/>
        <v>4.6103887914687647</v>
      </c>
      <c r="AS430" s="49">
        <f t="shared" si="187"/>
        <v>0.42734680303802008</v>
      </c>
      <c r="AT430" s="49">
        <f t="shared" si="182"/>
        <v>1.0155134110876123</v>
      </c>
      <c r="AU430" s="54">
        <f>(AM430-MAX(AM$3:AM430))/MAX(AM$3:AM430)</f>
        <v>-0.30196089667604664</v>
      </c>
      <c r="AV430" s="54">
        <f>(AN430-MAX(AN$3:AN430))/MAX(AN$3:AN430)</f>
        <v>-0.20716772210331791</v>
      </c>
      <c r="AW430" s="54">
        <f>(AO430-MAX(AO$3:AO430))/MAX(AO$3:AO430)</f>
        <v>-0.11737861401561814</v>
      </c>
      <c r="AX430" s="54">
        <f>(AP430-MAX(AP$3:AP430))/MAX(AP$3:AP430)</f>
        <v>-0.11199787225570229</v>
      </c>
      <c r="AY430" s="54">
        <f>(AQ430-MAX(AQ$3:AQ430))/MAX(AQ$3:AQ430)</f>
        <v>-7.5455749850402787E-3</v>
      </c>
    </row>
    <row r="431" spans="1:51">
      <c r="A431" s="49">
        <f>Data!F557</f>
        <v>1916.7083333332919</v>
      </c>
      <c r="B431" s="53">
        <f t="shared" si="173"/>
        <v>0.25</v>
      </c>
      <c r="C431" s="50">
        <f>1/Data!N557</f>
        <v>8.3720173435257561E-2</v>
      </c>
      <c r="D431" s="50">
        <f>Data!H557/100</f>
        <v>4.1700000000000001E-2</v>
      </c>
      <c r="E431">
        <f>Data!K558/Data!K557</f>
        <v>1.0172961996270018</v>
      </c>
      <c r="F431">
        <f>Data!T558/Data!T557</f>
        <v>0.98452015952584915</v>
      </c>
      <c r="G431" s="49">
        <f>Data!E560</f>
        <v>11.6</v>
      </c>
      <c r="H431" s="52">
        <v>0</v>
      </c>
      <c r="I431" s="52">
        <v>1</v>
      </c>
      <c r="J431" s="52">
        <v>0.6</v>
      </c>
      <c r="K431" s="54">
        <f t="shared" si="183"/>
        <v>0.66261227030770231</v>
      </c>
      <c r="L431" s="54">
        <f t="shared" si="196"/>
        <v>0.85</v>
      </c>
      <c r="M431" s="53">
        <f t="shared" si="197"/>
        <v>0.85</v>
      </c>
      <c r="N431" s="54" cm="1">
        <f t="array" ref="N431">stock_min(C431,O431)</f>
        <v>0.85</v>
      </c>
      <c r="O431" s="54" cm="1">
        <f t="array" ref="O431">stock_max(C431,D431)</f>
        <v>0.85</v>
      </c>
      <c r="P431" s="49">
        <f t="shared" si="174"/>
        <v>1916.7083333332919</v>
      </c>
      <c r="Q431" s="49">
        <f t="shared" si="188"/>
        <v>0.54020795475559158</v>
      </c>
      <c r="R431" s="49">
        <f t="shared" si="189"/>
        <v>1.1307860040741742</v>
      </c>
      <c r="S431" s="59">
        <f t="shared" si="170"/>
        <v>0.84636899917242681</v>
      </c>
      <c r="T431" s="59">
        <f t="shared" si="171"/>
        <v>0.88636602488894622</v>
      </c>
      <c r="U431" s="59">
        <f t="shared" si="172"/>
        <v>0.90264563735084868</v>
      </c>
      <c r="V431" s="59"/>
      <c r="W431" s="49">
        <f t="shared" si="190"/>
        <v>0.33854759966897074</v>
      </c>
      <c r="X431" s="49">
        <f t="shared" si="191"/>
        <v>0.50782139950345606</v>
      </c>
      <c r="Y431" s="49">
        <f t="shared" si="192"/>
        <v>0.29904902081366819</v>
      </c>
      <c r="Z431" s="49">
        <f t="shared" si="193"/>
        <v>0.58731700407527798</v>
      </c>
      <c r="AA431" s="49">
        <f t="shared" si="194"/>
        <v>0.13539684560262732</v>
      </c>
      <c r="AB431" s="49">
        <f t="shared" si="195"/>
        <v>0.76724879174822136</v>
      </c>
      <c r="AC431" s="80">
        <f t="shared" si="175"/>
        <v>0.85</v>
      </c>
      <c r="AD431" s="80">
        <f t="shared" si="184"/>
        <v>0.85</v>
      </c>
      <c r="AE431" s="80">
        <f t="shared" si="185"/>
        <v>0.85</v>
      </c>
      <c r="AF431" s="54">
        <f>(Q431-MAX(Q$2:Q430))/MAX(Q$2:Q430)</f>
        <v>-7.1039176016835417E-2</v>
      </c>
      <c r="AG431" s="54">
        <f>(R431-MAX(R$2:R430))/MAX(R$2:R430)</f>
        <v>2.2200726563876842E-3</v>
      </c>
      <c r="AH431" s="54">
        <f>(S431-MAX(S$2:S430))/MAX(S$2:S430)</f>
        <v>-2.5095680539746319E-2</v>
      </c>
      <c r="AI431" s="54">
        <f>(T431-MAX(T$2:T430))/MAX(T$2:T430)</f>
        <v>-2.0825562904840004E-2</v>
      </c>
      <c r="AJ431" s="54">
        <f>(U431-MAX(U$2:U430))/MAX(U$2:U430)</f>
        <v>-8.032966895781141E-3</v>
      </c>
      <c r="AK431" s="54">
        <f t="shared" si="186"/>
        <v>1.9510661471914426</v>
      </c>
      <c r="AL431" s="71">
        <f t="shared" si="176"/>
        <v>1916.7083333332919</v>
      </c>
      <c r="AM431" s="49">
        <f t="shared" si="177"/>
        <v>1.9510661471914426</v>
      </c>
      <c r="AN431" s="49">
        <f t="shared" si="178"/>
        <v>4.3409307800643111</v>
      </c>
      <c r="AO431" s="49">
        <f t="shared" si="179"/>
        <v>3.554968374335846</v>
      </c>
      <c r="AP431" s="49">
        <f t="shared" si="180"/>
        <v>3.7068505305814137</v>
      </c>
      <c r="AQ431" s="49">
        <f t="shared" si="181"/>
        <v>4.7709688320986423</v>
      </c>
      <c r="AS431" s="49">
        <f t="shared" si="187"/>
        <v>0.43003805203433121</v>
      </c>
      <c r="AT431" s="49">
        <f t="shared" si="182"/>
        <v>1.0641183015172286</v>
      </c>
      <c r="AU431" s="54">
        <f>(AM431-MAX(AM$3:AM431))/MAX(AM$3:AM431)</f>
        <v>-0.28956216984813282</v>
      </c>
      <c r="AV431" s="54">
        <f>(AN431-MAX(AN$3:AN431))/MAX(AN$3:AN431)</f>
        <v>-0.17724229207622039</v>
      </c>
      <c r="AW431" s="54">
        <f>(AO431-MAX(AO$3:AO431))/MAX(AO$3:AO431)</f>
        <v>-9.0980815960365807E-2</v>
      </c>
      <c r="AX431" s="54">
        <f>(AP431-MAX(AP$3:AP431))/MAX(AP$3:AP431)</f>
        <v>-8.4337894895992901E-2</v>
      </c>
      <c r="AY431" s="54">
        <f>(AQ431-MAX(AQ$3:AQ431))/MAX(AQ$3:AQ431)</f>
        <v>0</v>
      </c>
    </row>
    <row r="432" spans="1:51">
      <c r="A432" s="49">
        <f>Data!F558</f>
        <v>1916.7916666666251</v>
      </c>
      <c r="B432" s="53">
        <f t="shared" si="173"/>
        <v>0.25800000000000001</v>
      </c>
      <c r="C432" s="50">
        <f>1/Data!N558</f>
        <v>8.3016888427812893E-2</v>
      </c>
      <c r="D432" s="50">
        <f>Data!H558/100</f>
        <v>4.1850000000000005E-2</v>
      </c>
      <c r="E432">
        <f>Data!K559/Data!K558</f>
        <v>1.0097600708663708</v>
      </c>
      <c r="F432">
        <f>Data!T559/Data!T558</f>
        <v>0.98484177972892395</v>
      </c>
      <c r="G432" s="49">
        <f>Data!E561</f>
        <v>11.7</v>
      </c>
      <c r="H432" s="52">
        <v>0</v>
      </c>
      <c r="I432" s="52">
        <v>1</v>
      </c>
      <c r="J432" s="52">
        <v>0.6</v>
      </c>
      <c r="K432" s="54">
        <f t="shared" si="183"/>
        <v>0.66261227030770231</v>
      </c>
      <c r="L432" s="54">
        <f t="shared" si="196"/>
        <v>0.85</v>
      </c>
      <c r="M432" s="53">
        <f t="shared" si="197"/>
        <v>0.85</v>
      </c>
      <c r="N432" s="54" cm="1">
        <f t="array" ref="N432">stock_min(C432,O432)</f>
        <v>0.85</v>
      </c>
      <c r="O432" s="54" cm="1">
        <f t="array" ref="O432">stock_max(C432,D432)</f>
        <v>0.85</v>
      </c>
      <c r="P432" s="49">
        <f t="shared" si="174"/>
        <v>1916.7916666666251</v>
      </c>
      <c r="Q432" s="49">
        <f t="shared" si="188"/>
        <v>0.53201936358521884</v>
      </c>
      <c r="R432" s="49">
        <f t="shared" si="189"/>
        <v>1.1418225556086383</v>
      </c>
      <c r="S432" s="59">
        <f t="shared" si="170"/>
        <v>0.84619359293101382</v>
      </c>
      <c r="T432" s="59">
        <f t="shared" si="171"/>
        <v>0.88756522954040218</v>
      </c>
      <c r="U432" s="59">
        <f t="shared" si="172"/>
        <v>0.9080816647207951</v>
      </c>
      <c r="V432" s="59"/>
      <c r="W432" s="49">
        <f t="shared" si="190"/>
        <v>0.33847743717240553</v>
      </c>
      <c r="X432" s="49">
        <f t="shared" si="191"/>
        <v>0.50771615575860829</v>
      </c>
      <c r="Y432" s="49">
        <f t="shared" si="192"/>
        <v>0.29945361774845936</v>
      </c>
      <c r="Z432" s="49">
        <f t="shared" si="193"/>
        <v>0.58811161179194282</v>
      </c>
      <c r="AA432" s="49">
        <f t="shared" si="194"/>
        <v>0.13621224970811929</v>
      </c>
      <c r="AB432" s="49">
        <f t="shared" si="195"/>
        <v>0.77186941501267581</v>
      </c>
      <c r="AC432" s="80">
        <f t="shared" si="175"/>
        <v>0.85</v>
      </c>
      <c r="AD432" s="80">
        <f t="shared" si="184"/>
        <v>0.85</v>
      </c>
      <c r="AE432" s="80">
        <f t="shared" si="185"/>
        <v>0.85</v>
      </c>
      <c r="AF432" s="54">
        <f>(Q432-MAX(Q$2:Q431))/MAX(Q$2:Q431)</f>
        <v>-8.5120568809972527E-2</v>
      </c>
      <c r="AG432" s="54">
        <f>(R432-MAX(R$2:R431))/MAX(R$2:R431)</f>
        <v>9.7600708663707521E-3</v>
      </c>
      <c r="AH432" s="54">
        <f>(S432-MAX(S$2:S431))/MAX(S$2:S431)</f>
        <v>-2.5297725159269268E-2</v>
      </c>
      <c r="AI432" s="54">
        <f>(T432-MAX(T$2:T431))/MAX(T$2:T431)</f>
        <v>-1.9500793558340737E-2</v>
      </c>
      <c r="AJ432" s="54">
        <f>(U432-MAX(U$2:U431))/MAX(U$2:U431)</f>
        <v>-2.0590168550265273E-3</v>
      </c>
      <c r="AK432" s="54">
        <f t="shared" si="186"/>
        <v>1.985077121687941</v>
      </c>
      <c r="AL432" s="71">
        <f t="shared" si="176"/>
        <v>1916.7916666666251</v>
      </c>
      <c r="AM432" s="49">
        <f t="shared" si="177"/>
        <v>1.985077121687941</v>
      </c>
      <c r="AN432" s="49">
        <f t="shared" si="178"/>
        <v>4.4330944432815604</v>
      </c>
      <c r="AO432" s="49">
        <f t="shared" si="179"/>
        <v>3.6251232300275835</v>
      </c>
      <c r="AP432" s="49">
        <f t="shared" si="180"/>
        <v>3.7808785827509048</v>
      </c>
      <c r="AQ432" s="49">
        <f t="shared" si="181"/>
        <v>4.869601047550665</v>
      </c>
      <c r="AS432" s="49">
        <f t="shared" si="187"/>
        <v>0.43650660426910459</v>
      </c>
      <c r="AT432" s="49">
        <f t="shared" si="182"/>
        <v>1.0887224647997602</v>
      </c>
      <c r="AU432" s="54">
        <f>(AM432-MAX(AM$3:AM432))/MAX(AM$3:AM432)</f>
        <v>-0.27717782144588876</v>
      </c>
      <c r="AV432" s="54">
        <f>(AN432-MAX(AN$3:AN432))/MAX(AN$3:AN432)</f>
        <v>-0.1597740650658464</v>
      </c>
      <c r="AW432" s="54">
        <f>(AO432-MAX(AO$3:AO432))/MAX(AO$3:AO432)</f>
        <v>-7.3041947604262442E-2</v>
      </c>
      <c r="AX432" s="54">
        <f>(AP432-MAX(AP$3:AP432))/MAX(AP$3:AP432)</f>
        <v>-6.6051567587393917E-2</v>
      </c>
      <c r="AY432" s="54">
        <f>(AQ432-MAX(AQ$3:AQ432))/MAX(AQ$3:AQ432)</f>
        <v>0</v>
      </c>
    </row>
    <row r="433" spans="1:51">
      <c r="A433" s="49">
        <f>Data!F559</f>
        <v>1916.8749999999584</v>
      </c>
      <c r="B433" s="53">
        <f t="shared" si="173"/>
        <v>0.25900000000000001</v>
      </c>
      <c r="C433" s="50">
        <f>1/Data!N559</f>
        <v>8.296531025674081E-2</v>
      </c>
      <c r="D433" s="50">
        <f>Data!H559/100</f>
        <v>4.2000000000000003E-2</v>
      </c>
      <c r="E433">
        <f>Data!K560/Data!K559</f>
        <v>0.95610005966654288</v>
      </c>
      <c r="F433">
        <f>Data!T560/Data!T559</f>
        <v>0.99364555691124001</v>
      </c>
      <c r="G433" s="49">
        <f>Data!E562</f>
        <v>12</v>
      </c>
      <c r="H433" s="52">
        <v>0</v>
      </c>
      <c r="I433" s="52">
        <v>1</v>
      </c>
      <c r="J433" s="52">
        <v>0.6</v>
      </c>
      <c r="K433" s="54">
        <f t="shared" si="183"/>
        <v>0.66261227030770231</v>
      </c>
      <c r="L433" s="54">
        <f t="shared" si="196"/>
        <v>0.85</v>
      </c>
      <c r="M433" s="53">
        <f t="shared" si="197"/>
        <v>0.85</v>
      </c>
      <c r="N433" s="54" cm="1">
        <f t="array" ref="N433">stock_min(C433,O433)</f>
        <v>0.85</v>
      </c>
      <c r="O433" s="54" cm="1">
        <f t="array" ref="O433">stock_max(C433,D433)</f>
        <v>0.85</v>
      </c>
      <c r="P433" s="49">
        <f t="shared" si="174"/>
        <v>1916.8749999999584</v>
      </c>
      <c r="Q433" s="49">
        <f t="shared" si="188"/>
        <v>0.52863867681719823</v>
      </c>
      <c r="R433" s="49">
        <f t="shared" si="189"/>
        <v>1.0916966135460235</v>
      </c>
      <c r="S433" s="59">
        <f t="shared" si="170"/>
        <v>0.82175404837553723</v>
      </c>
      <c r="T433" s="59">
        <f t="shared" si="171"/>
        <v>0.85984430390161659</v>
      </c>
      <c r="U433" s="59">
        <f t="shared" si="172"/>
        <v>0.87333109046775581</v>
      </c>
      <c r="V433" s="59"/>
      <c r="W433" s="49">
        <f t="shared" si="190"/>
        <v>0.32870161935021491</v>
      </c>
      <c r="X433" s="49">
        <f t="shared" si="191"/>
        <v>0.49305242902532231</v>
      </c>
      <c r="Y433" s="49">
        <f t="shared" si="192"/>
        <v>0.29010091758222051</v>
      </c>
      <c r="Z433" s="49">
        <f t="shared" si="193"/>
        <v>0.56974338631939614</v>
      </c>
      <c r="AA433" s="49">
        <f t="shared" si="194"/>
        <v>0.1309996635701634</v>
      </c>
      <c r="AB433" s="49">
        <f t="shared" si="195"/>
        <v>0.74233142689759246</v>
      </c>
      <c r="AC433" s="80">
        <f t="shared" si="175"/>
        <v>0.85</v>
      </c>
      <c r="AD433" s="80">
        <f t="shared" si="184"/>
        <v>0.85</v>
      </c>
      <c r="AE433" s="80">
        <f t="shared" si="185"/>
        <v>0.85</v>
      </c>
      <c r="AF433" s="54">
        <f>(Q433-MAX(Q$2:Q432))/MAX(Q$2:Q432)</f>
        <v>-9.093411808854672E-2</v>
      </c>
      <c r="AG433" s="54">
        <f>(R433-MAX(R$2:R432))/MAX(R$2:R432)</f>
        <v>-4.3899940333457149E-2</v>
      </c>
      <c r="AH433" s="54">
        <f>(S433-MAX(S$2:S432))/MAX(S$2:S432)</f>
        <v>-5.3448824237889284E-2</v>
      </c>
      <c r="AI433" s="54">
        <f>(T433-MAX(T$2:T432))/MAX(T$2:T432)</f>
        <v>-5.0124284301361399E-2</v>
      </c>
      <c r="AJ433" s="54">
        <f>(U433-MAX(U$2:U432))/MAX(U$2:U432)</f>
        <v>-4.0248337906446587E-2</v>
      </c>
      <c r="AK433" s="54">
        <f t="shared" si="186"/>
        <v>2.0017906580970006</v>
      </c>
      <c r="AL433" s="71">
        <f t="shared" si="176"/>
        <v>1916.8749999999584</v>
      </c>
      <c r="AM433" s="49">
        <f t="shared" si="177"/>
        <v>2.0017906580970006</v>
      </c>
      <c r="AN433" s="49">
        <f t="shared" si="178"/>
        <v>4.5725417325599853</v>
      </c>
      <c r="AO433" s="49">
        <f t="shared" si="179"/>
        <v>3.7049762342759265</v>
      </c>
      <c r="AP433" s="49">
        <f t="shared" si="180"/>
        <v>3.8696694445240478</v>
      </c>
      <c r="AQ433" s="49">
        <f t="shared" si="181"/>
        <v>5.0053940091068299</v>
      </c>
      <c r="AS433" s="49">
        <f t="shared" si="187"/>
        <v>0.43285227654684455</v>
      </c>
      <c r="AT433" s="49">
        <f t="shared" si="182"/>
        <v>1.135724564582782</v>
      </c>
      <c r="AU433" s="54">
        <f>(AM433-MAX(AM$3:AM433))/MAX(AM$3:AM433)</f>
        <v>-0.27109195472234943</v>
      </c>
      <c r="AV433" s="54">
        <f>(AN433-MAX(AN$3:AN433))/MAX(AN$3:AN433)</f>
        <v>-0.13334394260690194</v>
      </c>
      <c r="AW433" s="54">
        <f>(AO433-MAX(AO$3:AO433))/MAX(AO$3:AO433)</f>
        <v>-5.2623225094950855E-2</v>
      </c>
      <c r="AX433" s="54">
        <f>(AP433-MAX(AP$3:AP433))/MAX(AP$3:AP433)</f>
        <v>-4.4118547430672665E-2</v>
      </c>
      <c r="AY433" s="54">
        <f>(AQ433-MAX(AQ$3:AQ433))/MAX(AQ$3:AQ433)</f>
        <v>0</v>
      </c>
    </row>
    <row r="434" spans="1:51">
      <c r="A434" s="49">
        <f>Data!F560</f>
        <v>1916.9583333332916</v>
      </c>
      <c r="B434" s="53">
        <f t="shared" si="173"/>
        <v>0.21099999999999997</v>
      </c>
      <c r="C434" s="50">
        <f>1/Data!N560</f>
        <v>8.7615088637464825E-2</v>
      </c>
      <c r="D434" s="50">
        <f>Data!H560/100</f>
        <v>4.215E-2</v>
      </c>
      <c r="E434">
        <f>Data!K561/Data!K560</f>
        <v>0.97299645328216744</v>
      </c>
      <c r="F434">
        <f>Data!T561/Data!T560</f>
        <v>0.99373263694557745</v>
      </c>
      <c r="G434" s="49">
        <f>Data!E563</f>
        <v>12</v>
      </c>
      <c r="H434" s="52">
        <v>0</v>
      </c>
      <c r="I434" s="52">
        <v>1</v>
      </c>
      <c r="J434" s="52">
        <v>0.6</v>
      </c>
      <c r="K434" s="54">
        <f t="shared" si="183"/>
        <v>0.66261227030770231</v>
      </c>
      <c r="L434" s="54">
        <f t="shared" si="196"/>
        <v>0.85</v>
      </c>
      <c r="M434" s="53">
        <f t="shared" si="197"/>
        <v>0.85</v>
      </c>
      <c r="N434" s="54" cm="1">
        <f t="array" ref="N434">stock_min(C434,O434)</f>
        <v>0.85</v>
      </c>
      <c r="O434" s="54" cm="1">
        <f t="array" ref="O434">stock_max(C434,D434)</f>
        <v>0.85</v>
      </c>
      <c r="P434" s="49">
        <f t="shared" si="174"/>
        <v>1916.9583333332916</v>
      </c>
      <c r="Q434" s="49">
        <f t="shared" si="188"/>
        <v>0.52532550630497532</v>
      </c>
      <c r="R434" s="49">
        <f t="shared" si="189"/>
        <v>1.0622169330404339</v>
      </c>
      <c r="S434" s="59">
        <f t="shared" si="170"/>
        <v>0.80637979168896678</v>
      </c>
      <c r="T434" s="59">
        <f t="shared" si="171"/>
        <v>0.84264104397905593</v>
      </c>
      <c r="U434" s="59">
        <f t="shared" si="172"/>
        <v>0.85246448664980989</v>
      </c>
      <c r="V434" s="59"/>
      <c r="W434" s="49">
        <f t="shared" si="190"/>
        <v>0.32255191667558675</v>
      </c>
      <c r="X434" s="49">
        <f t="shared" si="191"/>
        <v>0.48382787501338004</v>
      </c>
      <c r="Y434" s="49">
        <f t="shared" si="192"/>
        <v>0.28429674877364125</v>
      </c>
      <c r="Z434" s="49">
        <f t="shared" si="193"/>
        <v>0.55834429520541473</v>
      </c>
      <c r="AA434" s="49">
        <f t="shared" si="194"/>
        <v>0.12786967299747151</v>
      </c>
      <c r="AB434" s="49">
        <f t="shared" si="195"/>
        <v>0.72459481365233835</v>
      </c>
      <c r="AC434" s="80">
        <f t="shared" si="175"/>
        <v>0.85</v>
      </c>
      <c r="AD434" s="80">
        <f t="shared" si="184"/>
        <v>0.85</v>
      </c>
      <c r="AE434" s="80">
        <f t="shared" si="185"/>
        <v>0.85</v>
      </c>
      <c r="AF434" s="54">
        <f>(Q434-MAX(Q$2:Q433))/MAX(Q$2:Q433)</f>
        <v>-9.6631564010874582E-2</v>
      </c>
      <c r="AG434" s="54">
        <f>(R434-MAX(R$2:R433))/MAX(R$2:R433)</f>
        <v>-6.9718032961585172E-2</v>
      </c>
      <c r="AH434" s="54">
        <f>(S434-MAX(S$2:S433))/MAX(S$2:S433)</f>
        <v>-7.1157919522432778E-2</v>
      </c>
      <c r="AI434" s="54">
        <f>(T434-MAX(T$2:T433))/MAX(T$2:T433)</f>
        <v>-6.9128839843735204E-2</v>
      </c>
      <c r="AJ434" s="54">
        <f>(U434-MAX(U$2:U433))/MAX(U$2:U433)</f>
        <v>-6.3179798740842119E-2</v>
      </c>
      <c r="AK434" s="54">
        <f t="shared" si="186"/>
        <v>2.0041568660874058</v>
      </c>
      <c r="AL434" s="71">
        <f t="shared" si="176"/>
        <v>1916.9583333332916</v>
      </c>
      <c r="AM434" s="49">
        <f t="shared" si="177"/>
        <v>2.0041568660874058</v>
      </c>
      <c r="AN434" s="49">
        <f t="shared" si="178"/>
        <v>4.8277139668016833</v>
      </c>
      <c r="AO434" s="49">
        <f t="shared" si="179"/>
        <v>3.8297561101936561</v>
      </c>
      <c r="AP434" s="49">
        <f t="shared" si="180"/>
        <v>4.0133027546876576</v>
      </c>
      <c r="AQ434" s="49">
        <f t="shared" si="181"/>
        <v>5.2429694903210944</v>
      </c>
      <c r="AS434" s="49">
        <f t="shared" si="187"/>
        <v>0.41525552351941108</v>
      </c>
      <c r="AT434" s="49">
        <f t="shared" si="182"/>
        <v>1.2296667356334368</v>
      </c>
      <c r="AU434" s="54">
        <f>(AM434-MAX(AM$3:AM434))/MAX(AM$3:AM434)</f>
        <v>-0.27023035211968455</v>
      </c>
      <c r="AV434" s="54">
        <f>(AN434-MAX(AN$3:AN434))/MAX(AN$3:AN434)</f>
        <v>-8.4979908899048412E-2</v>
      </c>
      <c r="AW434" s="54">
        <f>(AO434-MAX(AO$3:AO434))/MAX(AO$3:AO434)</f>
        <v>-2.0716527468564134E-2</v>
      </c>
      <c r="AX434" s="54">
        <f>(AP434-MAX(AP$3:AP434))/MAX(AP$3:AP434)</f>
        <v>-8.6384065233350554E-3</v>
      </c>
      <c r="AY434" s="54">
        <f>(AQ434-MAX(AQ$3:AQ434))/MAX(AQ$3:AQ434)</f>
        <v>0</v>
      </c>
    </row>
    <row r="435" spans="1:51">
      <c r="A435" s="49">
        <f>Data!F561</f>
        <v>1917.0416666666249</v>
      </c>
      <c r="B435" s="53">
        <f t="shared" si="173"/>
        <v>0.18200000000000005</v>
      </c>
      <c r="C435" s="50">
        <f>1/Data!N561</f>
        <v>9.0972263476423454E-2</v>
      </c>
      <c r="D435" s="50">
        <f>Data!H561/100</f>
        <v>4.2300000000000004E-2</v>
      </c>
      <c r="E435">
        <f>Data!K562/Data!K561</f>
        <v>0.92492300156739793</v>
      </c>
      <c r="F435">
        <f>Data!T562/Data!T561</f>
        <v>0.97620549442855986</v>
      </c>
      <c r="G435" s="49">
        <f>Data!E564</f>
        <v>12.6</v>
      </c>
      <c r="H435" s="52">
        <v>0</v>
      </c>
      <c r="I435" s="52">
        <v>1</v>
      </c>
      <c r="J435" s="52">
        <v>0.6</v>
      </c>
      <c r="K435" s="54">
        <f t="shared" si="183"/>
        <v>0.66261227030770231</v>
      </c>
      <c r="L435" s="54">
        <f t="shared" si="196"/>
        <v>0.85</v>
      </c>
      <c r="M435" s="53">
        <f t="shared" si="197"/>
        <v>0.85</v>
      </c>
      <c r="N435" s="54" cm="1">
        <f t="array" ref="N435">stock_min(C435,O435)</f>
        <v>0.85</v>
      </c>
      <c r="O435" s="54" cm="1">
        <f t="array" ref="O435">stock_max(C435,D435)</f>
        <v>0.85</v>
      </c>
      <c r="P435" s="49">
        <f t="shared" si="174"/>
        <v>1917.0416666666249</v>
      </c>
      <c r="Q435" s="49">
        <f t="shared" si="188"/>
        <v>0.51282564561838195</v>
      </c>
      <c r="R435" s="49">
        <f t="shared" si="189"/>
        <v>0.98246887402347383</v>
      </c>
      <c r="S435" s="59">
        <f t="shared" si="170"/>
        <v>0.76238048369652212</v>
      </c>
      <c r="T435" s="59">
        <f t="shared" si="171"/>
        <v>0.79395752963042998</v>
      </c>
      <c r="U435" s="59">
        <f t="shared" si="172"/>
        <v>0.79502148731440503</v>
      </c>
      <c r="V435" s="59"/>
      <c r="W435" s="49">
        <f t="shared" si="190"/>
        <v>0.30495219347860886</v>
      </c>
      <c r="X435" s="49">
        <f t="shared" si="191"/>
        <v>0.45742829021791326</v>
      </c>
      <c r="Y435" s="49">
        <f t="shared" si="192"/>
        <v>0.26787152839411593</v>
      </c>
      <c r="Z435" s="49">
        <f t="shared" si="193"/>
        <v>0.52608600123631399</v>
      </c>
      <c r="AA435" s="49">
        <f t="shared" si="194"/>
        <v>0.11925322309716077</v>
      </c>
      <c r="AB435" s="49">
        <f t="shared" si="195"/>
        <v>0.67576826421724423</v>
      </c>
      <c r="AC435" s="80">
        <f t="shared" si="175"/>
        <v>0.85</v>
      </c>
      <c r="AD435" s="80">
        <f t="shared" si="184"/>
        <v>0.85</v>
      </c>
      <c r="AE435" s="80">
        <f t="shared" si="185"/>
        <v>0.85</v>
      </c>
      <c r="AF435" s="54">
        <f>(Q435-MAX(Q$2:Q434))/MAX(Q$2:Q434)</f>
        <v>-0.11812676929408102</v>
      </c>
      <c r="AG435" s="54">
        <f>(R435-MAX(R$2:R434))/MAX(R$2:R434)</f>
        <v>-0.13956081074280621</v>
      </c>
      <c r="AH435" s="54">
        <f>(S435-MAX(S$2:S434))/MAX(S$2:S434)</f>
        <v>-0.12183925999808688</v>
      </c>
      <c r="AI435" s="54">
        <f>(T435-MAX(T$2:T434))/MAX(T$2:T434)</f>
        <v>-0.12290984161904867</v>
      </c>
      <c r="AJ435" s="54">
        <f>(U435-MAX(U$2:U434))/MAX(U$2:U434)</f>
        <v>-0.12630707622991622</v>
      </c>
      <c r="AK435" s="54">
        <f t="shared" si="186"/>
        <v>2.0593791343628527</v>
      </c>
      <c r="AL435" s="71">
        <f t="shared" si="176"/>
        <v>1917.0416666666249</v>
      </c>
      <c r="AM435" s="49">
        <f t="shared" si="177"/>
        <v>2.0593791343628527</v>
      </c>
      <c r="AN435" s="49">
        <f t="shared" si="178"/>
        <v>5.3921861104558442</v>
      </c>
      <c r="AO435" s="49">
        <f t="shared" si="179"/>
        <v>4.1361829062594655</v>
      </c>
      <c r="AP435" s="49">
        <f t="shared" si="180"/>
        <v>4.3571774959737084</v>
      </c>
      <c r="AQ435" s="49">
        <f t="shared" si="181"/>
        <v>5.782425447723881</v>
      </c>
      <c r="AS435" s="49">
        <f t="shared" si="187"/>
        <v>0.39023933726803683</v>
      </c>
      <c r="AT435" s="49">
        <f t="shared" si="182"/>
        <v>1.4252479517501726</v>
      </c>
      <c r="AU435" s="54">
        <f>(AM435-MAX(AM$3:AM435))/MAX(AM$3:AM435)</f>
        <v>-0.25012237756118627</v>
      </c>
      <c r="AV435" s="54">
        <f>(AN435-MAX(AN$3:AN435))/MAX(AN$3:AN435)</f>
        <v>0</v>
      </c>
      <c r="AW435" s="54">
        <f>(AO435-MAX(AO$3:AO435))/MAX(AO$3:AO435)</f>
        <v>0</v>
      </c>
      <c r="AX435" s="54">
        <f>(AP435-MAX(AP$3:AP435))/MAX(AP$3:AP435)</f>
        <v>0</v>
      </c>
      <c r="AY435" s="54">
        <f>(AQ435-MAX(AQ$3:AQ435))/MAX(AQ$3:AQ435)</f>
        <v>0</v>
      </c>
    </row>
    <row r="436" spans="1:51">
      <c r="A436" s="49">
        <f>Data!F562</f>
        <v>1917.1249999999582</v>
      </c>
      <c r="B436" s="53">
        <f t="shared" si="173"/>
        <v>0.13700000000000001</v>
      </c>
      <c r="C436" s="50">
        <f>1/Data!N562</f>
        <v>9.9372090232476659E-2</v>
      </c>
      <c r="D436" s="50">
        <f>Data!H562/100</f>
        <v>4.2583333333333327E-2</v>
      </c>
      <c r="E436">
        <f>Data!K563/Data!K562</f>
        <v>1.0364756367663346</v>
      </c>
      <c r="F436">
        <f>Data!T563/Data!T562</f>
        <v>1.0012630192103369</v>
      </c>
      <c r="G436" s="49">
        <f>Data!E565</f>
        <v>12.8</v>
      </c>
      <c r="H436" s="52">
        <v>0</v>
      </c>
      <c r="I436" s="52">
        <v>1</v>
      </c>
      <c r="J436" s="52">
        <v>0.6</v>
      </c>
      <c r="K436" s="54">
        <f t="shared" si="183"/>
        <v>0.66261227030770231</v>
      </c>
      <c r="L436" s="54">
        <f t="shared" si="196"/>
        <v>0.85</v>
      </c>
      <c r="M436" s="53">
        <f t="shared" si="197"/>
        <v>0.85</v>
      </c>
      <c r="N436" s="54" cm="1">
        <f t="array" ref="N436">stock_min(C436,O436)</f>
        <v>0.85</v>
      </c>
      <c r="O436" s="54" cm="1">
        <f t="array" ref="O436">stock_max(C436,D436)</f>
        <v>0.85</v>
      </c>
      <c r="P436" s="49">
        <f t="shared" si="174"/>
        <v>1917.1249999999582</v>
      </c>
      <c r="Q436" s="49">
        <f t="shared" si="188"/>
        <v>0.51347335426035134</v>
      </c>
      <c r="R436" s="49">
        <f t="shared" si="189"/>
        <v>1.0183050518065837</v>
      </c>
      <c r="S436" s="59">
        <f t="shared" si="170"/>
        <v>0.77945063233575407</v>
      </c>
      <c r="T436" s="59">
        <f t="shared" si="171"/>
        <v>0.81348517840564327</v>
      </c>
      <c r="U436" s="59">
        <f t="shared" si="172"/>
        <v>0.81982118416987593</v>
      </c>
      <c r="V436" s="59"/>
      <c r="W436" s="49">
        <f t="shared" si="190"/>
        <v>0.31178025293430167</v>
      </c>
      <c r="X436" s="49">
        <f t="shared" si="191"/>
        <v>0.4676703794014524</v>
      </c>
      <c r="Y436" s="49">
        <f t="shared" si="192"/>
        <v>0.27445991748061371</v>
      </c>
      <c r="Z436" s="49">
        <f t="shared" si="193"/>
        <v>0.53902526092502956</v>
      </c>
      <c r="AA436" s="49">
        <f t="shared" si="194"/>
        <v>0.12297317762548141</v>
      </c>
      <c r="AB436" s="49">
        <f t="shared" si="195"/>
        <v>0.69684800654439449</v>
      </c>
      <c r="AC436" s="80">
        <f t="shared" si="175"/>
        <v>0.85</v>
      </c>
      <c r="AD436" s="80">
        <f t="shared" si="184"/>
        <v>0.85</v>
      </c>
      <c r="AE436" s="80">
        <f t="shared" si="185"/>
        <v>0.85</v>
      </c>
      <c r="AF436" s="54">
        <f>(Q436-MAX(Q$2:Q435))/MAX(Q$2:Q435)</f>
        <v>-0.11701294646261766</v>
      </c>
      <c r="AG436" s="54">
        <f>(R436-MAX(R$2:R435))/MAX(R$2:R435)</f>
        <v>-0.10817574341594147</v>
      </c>
      <c r="AH436" s="54">
        <f>(S436-MAX(S$2:S435))/MAX(S$2:S435)</f>
        <v>-0.10217672313947321</v>
      </c>
      <c r="AI436" s="54">
        <f>(T436-MAX(T$2:T435))/MAX(T$2:T435)</f>
        <v>-0.10133751826690174</v>
      </c>
      <c r="AJ436" s="54">
        <f>(U436-MAX(U$2:U435))/MAX(U$2:U435)</f>
        <v>-9.9053322715076428E-2</v>
      </c>
      <c r="AK436" s="54">
        <f t="shared" si="186"/>
        <v>2.0486195699471281</v>
      </c>
      <c r="AL436" s="71">
        <f t="shared" si="176"/>
        <v>1917.1249999999582</v>
      </c>
      <c r="AM436" s="49">
        <f t="shared" si="177"/>
        <v>2.0486195699471281</v>
      </c>
      <c r="AN436" s="49">
        <f t="shared" si="178"/>
        <v>5.1779104915151324</v>
      </c>
      <c r="AO436" s="49">
        <f t="shared" si="179"/>
        <v>4.0277402322602862</v>
      </c>
      <c r="AP436" s="49">
        <f t="shared" si="180"/>
        <v>4.2336127020863756</v>
      </c>
      <c r="AQ436" s="49">
        <f t="shared" si="181"/>
        <v>5.5817093036003058</v>
      </c>
      <c r="AS436" s="49">
        <f t="shared" si="187"/>
        <v>0.40379881208517343</v>
      </c>
      <c r="AT436" s="49">
        <f t="shared" si="182"/>
        <v>1.3480966015139302</v>
      </c>
      <c r="AU436" s="54">
        <f>(AM436-MAX(AM$3:AM436))/MAX(AM$3:AM436)</f>
        <v>-0.25404023632158251</v>
      </c>
      <c r="AV436" s="54">
        <f>(AN436-MAX(AN$3:AN436))/MAX(AN$3:AN436)</f>
        <v>-3.9738171967991918E-2</v>
      </c>
      <c r="AW436" s="54">
        <f>(AO436-MAX(AO$3:AO436))/MAX(AO$3:AO436)</f>
        <v>-2.6218055742909308E-2</v>
      </c>
      <c r="AX436" s="54">
        <f>(AP436-MAX(AP$3:AP436))/MAX(AP$3:AP436)</f>
        <v>-2.8358907572967593E-2</v>
      </c>
      <c r="AY436" s="54">
        <f>(AQ436-MAX(AQ$3:AQ436))/MAX(AQ$3:AQ436)</f>
        <v>-3.4711410624858552E-2</v>
      </c>
    </row>
    <row r="437" spans="1:51">
      <c r="A437" s="49">
        <f>Data!F563</f>
        <v>1917.2083333332914</v>
      </c>
      <c r="B437" s="53">
        <f t="shared" si="173"/>
        <v>0.14700000000000002</v>
      </c>
      <c r="C437" s="50">
        <f>1/Data!N563</f>
        <v>9.6832070263189379E-2</v>
      </c>
      <c r="D437" s="50">
        <f>Data!H563/100</f>
        <v>4.2866666666666671E-2</v>
      </c>
      <c r="E437">
        <f>Data!K564/Data!K563</f>
        <v>0.94320239373945081</v>
      </c>
      <c r="F437">
        <f>Data!T564/Data!T563</f>
        <v>0.95360916989391986</v>
      </c>
      <c r="G437" s="49">
        <f>Data!E566</f>
        <v>13</v>
      </c>
      <c r="H437" s="52">
        <v>0</v>
      </c>
      <c r="I437" s="52">
        <v>1</v>
      </c>
      <c r="J437" s="52">
        <v>0.6</v>
      </c>
      <c r="K437" s="54">
        <f t="shared" si="183"/>
        <v>0.66261227030770231</v>
      </c>
      <c r="L437" s="54">
        <f t="shared" si="196"/>
        <v>0.85</v>
      </c>
      <c r="M437" s="53">
        <f t="shared" si="197"/>
        <v>0.85</v>
      </c>
      <c r="N437" s="54" cm="1">
        <f t="array" ref="N437">stock_min(C437,O437)</f>
        <v>0.85</v>
      </c>
      <c r="O437" s="54" cm="1">
        <f t="array" ref="O437">stock_max(C437,D437)</f>
        <v>0.85</v>
      </c>
      <c r="P437" s="49">
        <f t="shared" si="174"/>
        <v>1917.2083333332914</v>
      </c>
      <c r="Q437" s="49">
        <f t="shared" si="188"/>
        <v>0.48965289911886029</v>
      </c>
      <c r="R437" s="49">
        <f t="shared" si="189"/>
        <v>0.96046776242094523</v>
      </c>
      <c r="S437" s="59">
        <f t="shared" si="170"/>
        <v>0.73842432952248283</v>
      </c>
      <c r="T437" s="59">
        <f t="shared" si="171"/>
        <v>0.77013741046836182</v>
      </c>
      <c r="U437" s="59">
        <f t="shared" si="172"/>
        <v>0.77453705767989023</v>
      </c>
      <c r="V437" s="59"/>
      <c r="W437" s="49">
        <f t="shared" si="190"/>
        <v>0.29536973180899312</v>
      </c>
      <c r="X437" s="49">
        <f t="shared" si="191"/>
        <v>0.44305459771348971</v>
      </c>
      <c r="Y437" s="49">
        <f t="shared" si="192"/>
        <v>0.25983491246902574</v>
      </c>
      <c r="Z437" s="49">
        <f t="shared" si="193"/>
        <v>0.51030249799933602</v>
      </c>
      <c r="AA437" s="49">
        <f t="shared" si="194"/>
        <v>0.11618055865198355</v>
      </c>
      <c r="AB437" s="49">
        <f t="shared" si="195"/>
        <v>0.65835649902790672</v>
      </c>
      <c r="AC437" s="80">
        <f t="shared" si="175"/>
        <v>0.85</v>
      </c>
      <c r="AD437" s="80">
        <f t="shared" si="184"/>
        <v>0.85</v>
      </c>
      <c r="AE437" s="80">
        <f t="shared" si="185"/>
        <v>0.85</v>
      </c>
      <c r="AF437" s="54">
        <f>(Q437-MAX(Q$2:Q436))/MAX(Q$2:Q436)</f>
        <v>-0.15797544884913867</v>
      </c>
      <c r="AG437" s="54">
        <f>(R437-MAX(R$2:R436))/MAX(R$2:R436)</f>
        <v>-0.15882922639500982</v>
      </c>
      <c r="AH437" s="54">
        <f>(S437-MAX(S$2:S436))/MAX(S$2:S436)</f>
        <v>-0.14943355776272971</v>
      </c>
      <c r="AI437" s="54">
        <f>(T437-MAX(T$2:T436))/MAX(T$2:T436)</f>
        <v>-0.14922408552858935</v>
      </c>
      <c r="AJ437" s="54">
        <f>(U437-MAX(U$2:U436))/MAX(U$2:U436)</f>
        <v>-0.14881854479361312</v>
      </c>
      <c r="AK437" s="54">
        <f t="shared" si="186"/>
        <v>2.1398443988414706</v>
      </c>
      <c r="AL437" s="71">
        <f t="shared" si="176"/>
        <v>1917.2083333332914</v>
      </c>
      <c r="AM437" s="49">
        <f t="shared" si="177"/>
        <v>2.1398443988414706</v>
      </c>
      <c r="AN437" s="49">
        <f t="shared" si="178"/>
        <v>5.1454587015743503</v>
      </c>
      <c r="AO437" s="49">
        <f t="shared" si="179"/>
        <v>4.0848756240386033</v>
      </c>
      <c r="AP437" s="49">
        <f t="shared" si="180"/>
        <v>4.280164872948979</v>
      </c>
      <c r="AQ437" s="49">
        <f t="shared" si="181"/>
        <v>5.589655299169662</v>
      </c>
      <c r="AS437" s="49">
        <f t="shared" si="187"/>
        <v>0.44419659759531172</v>
      </c>
      <c r="AT437" s="49">
        <f t="shared" si="182"/>
        <v>1.309490426220683</v>
      </c>
      <c r="AU437" s="54">
        <f>(AM437-MAX(AM$3:AM437))/MAX(AM$3:AM437)</f>
        <v>-0.22082272107282211</v>
      </c>
      <c r="AV437" s="54">
        <f>(AN437-MAX(AN$3:AN437))/MAX(AN$3:AN437)</f>
        <v>-4.5756471276662984E-2</v>
      </c>
      <c r="AW437" s="54">
        <f>(AO437-MAX(AO$3:AO437))/MAX(AO$3:AO437)</f>
        <v>-1.2404500328845875E-2</v>
      </c>
      <c r="AX437" s="54">
        <f>(AP437-MAX(AP$3:AP437))/MAX(AP$3:AP437)</f>
        <v>-1.7674887721671584E-2</v>
      </c>
      <c r="AY437" s="54">
        <f>(AQ437-MAX(AQ$3:AQ437))/MAX(AQ$3:AQ437)</f>
        <v>-3.3337247543779154E-2</v>
      </c>
    </row>
    <row r="438" spans="1:51">
      <c r="A438" s="49">
        <f>Data!F564</f>
        <v>1917.2916666666247</v>
      </c>
      <c r="B438" s="53">
        <f t="shared" si="173"/>
        <v>0.11499999999999999</v>
      </c>
      <c r="C438" s="50">
        <f>1/Data!N564</f>
        <v>0.10368570328041417</v>
      </c>
      <c r="D438" s="50">
        <f>Data!H564/100</f>
        <v>4.3150000000000015E-2</v>
      </c>
      <c r="E438">
        <f>Data!K565/Data!K564</f>
        <v>0.95659172232824408</v>
      </c>
      <c r="F438">
        <f>Data!T565/Data!T564</f>
        <v>0.98567066596211472</v>
      </c>
      <c r="G438" s="49">
        <f>Data!E567</f>
        <v>12.8</v>
      </c>
      <c r="H438" s="52">
        <v>0</v>
      </c>
      <c r="I438" s="52">
        <v>1</v>
      </c>
      <c r="J438" s="52">
        <v>0.6</v>
      </c>
      <c r="K438" s="54">
        <f t="shared" si="183"/>
        <v>0.66261227030770231</v>
      </c>
      <c r="L438" s="54">
        <f t="shared" si="196"/>
        <v>0.85</v>
      </c>
      <c r="M438" s="53">
        <f t="shared" si="197"/>
        <v>0.85</v>
      </c>
      <c r="N438" s="54" cm="1">
        <f t="array" ref="N438">stock_min(C438,O438)</f>
        <v>0.85</v>
      </c>
      <c r="O438" s="54" cm="1">
        <f t="array" ref="O438">stock_max(C438,D438)</f>
        <v>0.85</v>
      </c>
      <c r="P438" s="49">
        <f t="shared" si="174"/>
        <v>1917.2916666666247</v>
      </c>
      <c r="Q438" s="49">
        <f t="shared" si="188"/>
        <v>0.4826364991647672</v>
      </c>
      <c r="R438" s="49">
        <f t="shared" si="189"/>
        <v>0.91877551109500677</v>
      </c>
      <c r="S438" s="59">
        <f t="shared" si="170"/>
        <v>0.71495964096941589</v>
      </c>
      <c r="T438" s="59">
        <f t="shared" si="171"/>
        <v>0.74426279668314255</v>
      </c>
      <c r="U438" s="59">
        <f t="shared" si="172"/>
        <v>0.74429414592944942</v>
      </c>
      <c r="V438" s="59"/>
      <c r="W438" s="49">
        <f t="shared" si="190"/>
        <v>0.28598385638776636</v>
      </c>
      <c r="X438" s="49">
        <f t="shared" si="191"/>
        <v>0.42897578458164953</v>
      </c>
      <c r="Y438" s="49">
        <f t="shared" si="192"/>
        <v>0.25110513526736561</v>
      </c>
      <c r="Z438" s="49">
        <f t="shared" si="193"/>
        <v>0.49315766141577694</v>
      </c>
      <c r="AA438" s="49">
        <f t="shared" si="194"/>
        <v>0.11164412188941743</v>
      </c>
      <c r="AB438" s="49">
        <f t="shared" si="195"/>
        <v>0.63265002404003201</v>
      </c>
      <c r="AC438" s="80">
        <f t="shared" si="175"/>
        <v>0.85</v>
      </c>
      <c r="AD438" s="80">
        <f t="shared" si="184"/>
        <v>0.85</v>
      </c>
      <c r="AE438" s="80">
        <f t="shared" si="185"/>
        <v>0.85</v>
      </c>
      <c r="AF438" s="54">
        <f>(Q438-MAX(Q$2:Q437))/MAX(Q$2:Q437)</f>
        <v>-0.17004109991067975</v>
      </c>
      <c r="AG438" s="54">
        <f>(R438-MAX(R$2:R437))/MAX(R$2:R437)</f>
        <v>-0.19534300090502094</v>
      </c>
      <c r="AH438" s="54">
        <f>(S438-MAX(S$2:S437))/MAX(S$2:S437)</f>
        <v>-0.17646175261337091</v>
      </c>
      <c r="AI438" s="54">
        <f>(T438-MAX(T$2:T437))/MAX(T$2:T437)</f>
        <v>-0.17780794329927849</v>
      </c>
      <c r="AJ438" s="54">
        <f>(U438-MAX(U$2:U437))/MAX(U$2:U437)</f>
        <v>-0.18205414711653978</v>
      </c>
      <c r="AK438" s="54">
        <f t="shared" si="186"/>
        <v>2.1625166935291804</v>
      </c>
      <c r="AL438" s="71">
        <f t="shared" si="176"/>
        <v>1917.2916666666247</v>
      </c>
      <c r="AM438" s="49">
        <f t="shared" si="177"/>
        <v>2.1625166935291804</v>
      </c>
      <c r="AN438" s="49">
        <f t="shared" si="178"/>
        <v>5.1241322670104816</v>
      </c>
      <c r="AO438" s="49">
        <f t="shared" si="179"/>
        <v>4.0924634442640988</v>
      </c>
      <c r="AP438" s="49">
        <f t="shared" si="180"/>
        <v>4.284134905401733</v>
      </c>
      <c r="AQ438" s="49">
        <f t="shared" si="181"/>
        <v>5.579164419743841</v>
      </c>
      <c r="AS438" s="49">
        <f t="shared" si="187"/>
        <v>0.4550321527333594</v>
      </c>
      <c r="AT438" s="49">
        <f t="shared" si="182"/>
        <v>1.295029514342108</v>
      </c>
      <c r="AU438" s="54">
        <f>(AM438-MAX(AM$3:AM438))/MAX(AM$3:AM438)</f>
        <v>-0.21256710356560091</v>
      </c>
      <c r="AV438" s="54">
        <f>(AN438-MAX(AN$3:AN438))/MAX(AN$3:AN438)</f>
        <v>-4.9711534052132675E-2</v>
      </c>
      <c r="AW438" s="54">
        <f>(AO438-MAX(AO$3:AO438))/MAX(AO$3:AO438)</f>
        <v>-1.0570002097635511E-2</v>
      </c>
      <c r="AX438" s="54">
        <f>(AP438-MAX(AP$3:AP438))/MAX(AP$3:AP438)</f>
        <v>-1.6763739976044374E-2</v>
      </c>
      <c r="AY438" s="54">
        <f>(AQ438-MAX(AQ$3:AQ438))/MAX(AQ$3:AQ438)</f>
        <v>-3.5151517268596867E-2</v>
      </c>
    </row>
    <row r="439" spans="1:51">
      <c r="A439" s="49">
        <f>Data!F565</f>
        <v>1917.3749999999579</v>
      </c>
      <c r="B439" s="53">
        <f t="shared" si="173"/>
        <v>9.5999999999999974E-2</v>
      </c>
      <c r="C439" s="50">
        <f>1/Data!N565</f>
        <v>0.10942129599027908</v>
      </c>
      <c r="D439" s="50">
        <f>Data!H565/100</f>
        <v>4.3433333333333338E-2</v>
      </c>
      <c r="E439">
        <f>Data!K566/Data!K565</f>
        <v>1.0104068993459514</v>
      </c>
      <c r="F439">
        <f>Data!T566/Data!T565</f>
        <v>0.98593755600886435</v>
      </c>
      <c r="G439" s="49">
        <f>Data!E568</f>
        <v>13</v>
      </c>
      <c r="H439" s="52">
        <v>0</v>
      </c>
      <c r="I439" s="52">
        <v>1</v>
      </c>
      <c r="J439" s="52">
        <v>0.6</v>
      </c>
      <c r="K439" s="54">
        <f t="shared" si="183"/>
        <v>0.66261227030770231</v>
      </c>
      <c r="L439" s="54">
        <f t="shared" si="196"/>
        <v>0.85</v>
      </c>
      <c r="M439" s="53">
        <f t="shared" si="197"/>
        <v>0.85</v>
      </c>
      <c r="N439" s="54" cm="1">
        <f t="array" ref="N439">stock_min(C439,O439)</f>
        <v>0.85</v>
      </c>
      <c r="O439" s="54" cm="1">
        <f t="array" ref="O439">stock_max(C439,D439)</f>
        <v>0.85</v>
      </c>
      <c r="P439" s="49">
        <f t="shared" si="174"/>
        <v>1917.3749999999579</v>
      </c>
      <c r="Q439" s="49">
        <f t="shared" si="188"/>
        <v>0.47584945042718485</v>
      </c>
      <c r="R439" s="49">
        <f t="shared" si="189"/>
        <v>0.92833711536049757</v>
      </c>
      <c r="S439" s="59">
        <f t="shared" si="170"/>
        <v>0.71540231681858568</v>
      </c>
      <c r="T439" s="59">
        <f t="shared" si="171"/>
        <v>0.74586388692659744</v>
      </c>
      <c r="U439" s="59">
        <f t="shared" si="172"/>
        <v>0.74930808183983832</v>
      </c>
      <c r="V439" s="59"/>
      <c r="W439" s="49">
        <f t="shared" si="190"/>
        <v>0.28616092672743426</v>
      </c>
      <c r="X439" s="49">
        <f t="shared" si="191"/>
        <v>0.42924139009115142</v>
      </c>
      <c r="Y439" s="49">
        <f t="shared" si="192"/>
        <v>0.25164532346963736</v>
      </c>
      <c r="Z439" s="49">
        <f t="shared" si="193"/>
        <v>0.49421856345696008</v>
      </c>
      <c r="AA439" s="49">
        <f t="shared" si="194"/>
        <v>0.11239621227597577</v>
      </c>
      <c r="AB439" s="49">
        <f t="shared" si="195"/>
        <v>0.63691186956386259</v>
      </c>
      <c r="AC439" s="80">
        <f t="shared" si="175"/>
        <v>0.85</v>
      </c>
      <c r="AD439" s="80">
        <f t="shared" si="184"/>
        <v>0.85</v>
      </c>
      <c r="AE439" s="80">
        <f t="shared" si="185"/>
        <v>0.85</v>
      </c>
      <c r="AF439" s="54">
        <f>(Q439-MAX(Q$2:Q438))/MAX(Q$2:Q438)</f>
        <v>-0.18171235045813042</v>
      </c>
      <c r="AG439" s="54">
        <f>(R439-MAX(R$2:R438))/MAX(R$2:R438)</f>
        <v>-0.18696901650742417</v>
      </c>
      <c r="AH439" s="54">
        <f>(S439-MAX(S$2:S438))/MAX(S$2:S438)</f>
        <v>-0.17595184901588759</v>
      </c>
      <c r="AI439" s="54">
        <f>(T439-MAX(T$2:T438))/MAX(T$2:T438)</f>
        <v>-0.1760392082689958</v>
      </c>
      <c r="AJ439" s="54">
        <f>(U439-MAX(U$2:U438))/MAX(U$2:U438)</f>
        <v>-0.17654405664094602</v>
      </c>
      <c r="AK439" s="54">
        <f t="shared" si="186"/>
        <v>2.200098839195836</v>
      </c>
      <c r="AL439" s="71">
        <f t="shared" si="176"/>
        <v>1917.3749999999579</v>
      </c>
      <c r="AM439" s="49">
        <f t="shared" si="177"/>
        <v>2.200098839195836</v>
      </c>
      <c r="AN439" s="49">
        <f t="shared" si="178"/>
        <v>4.9028301502535347</v>
      </c>
      <c r="AO439" s="49">
        <f t="shared" si="179"/>
        <v>4.0134099840199182</v>
      </c>
      <c r="AP439" s="49">
        <f t="shared" si="180"/>
        <v>4.1852389764992406</v>
      </c>
      <c r="AQ439" s="49">
        <f t="shared" si="181"/>
        <v>5.3878501705225608</v>
      </c>
      <c r="AS439" s="49">
        <f t="shared" si="187"/>
        <v>0.48502002026902602</v>
      </c>
      <c r="AT439" s="49">
        <f t="shared" si="182"/>
        <v>1.2026111940233202</v>
      </c>
      <c r="AU439" s="54">
        <f>(AM439-MAX(AM$3:AM439))/MAX(AM$3:AM439)</f>
        <v>-0.19888239171802746</v>
      </c>
      <c r="AV439" s="54">
        <f>(AN439-MAX(AN$3:AN439))/MAX(AN$3:AN439)</f>
        <v>-9.0752794910660142E-2</v>
      </c>
      <c r="AW439" s="54">
        <f>(AO439-MAX(AO$3:AO439))/MAX(AO$3:AO439)</f>
        <v>-2.9682662740506391E-2</v>
      </c>
      <c r="AX439" s="54">
        <f>(AP439-MAX(AP$3:AP439))/MAX(AP$3:AP439)</f>
        <v>-3.9460985840799288E-2</v>
      </c>
      <c r="AY439" s="54">
        <f>(AQ439-MAX(AQ$3:AQ439))/MAX(AQ$3:AQ439)</f>
        <v>-6.823698476849982E-2</v>
      </c>
    </row>
    <row r="440" spans="1:51">
      <c r="A440" s="49">
        <f>Data!F566</f>
        <v>1917.4583333332912</v>
      </c>
      <c r="B440" s="53">
        <f t="shared" si="173"/>
        <v>9.5999999999999974E-2</v>
      </c>
      <c r="C440" s="50">
        <f>1/Data!N566</f>
        <v>0.1093108792343756</v>
      </c>
      <c r="D440" s="50">
        <f>Data!H566/100</f>
        <v>4.3716666666666668E-2</v>
      </c>
      <c r="E440">
        <f>Data!K567/Data!K566</f>
        <v>0.99349059158370179</v>
      </c>
      <c r="F440">
        <f>Data!T567/Data!T566</f>
        <v>1.0170158203350512</v>
      </c>
      <c r="G440" s="49">
        <f>Data!E569</f>
        <v>13.3</v>
      </c>
      <c r="H440" s="52">
        <v>0</v>
      </c>
      <c r="I440" s="52">
        <v>1</v>
      </c>
      <c r="J440" s="52">
        <v>0.6</v>
      </c>
      <c r="K440" s="54">
        <f t="shared" si="183"/>
        <v>0.66261227030770231</v>
      </c>
      <c r="L440" s="54">
        <f t="shared" si="196"/>
        <v>0.85</v>
      </c>
      <c r="M440" s="53">
        <f t="shared" si="197"/>
        <v>0.85</v>
      </c>
      <c r="N440" s="54" cm="1">
        <f t="array" ref="N440">stock_min(C440,O440)</f>
        <v>0.85</v>
      </c>
      <c r="O440" s="54" cm="1">
        <f t="array" ref="O440">stock_max(C440,D440)</f>
        <v>0.85</v>
      </c>
      <c r="P440" s="49">
        <f t="shared" si="174"/>
        <v>1917.4583333332912</v>
      </c>
      <c r="Q440" s="49">
        <f t="shared" si="188"/>
        <v>0.48394641918218667</v>
      </c>
      <c r="R440" s="49">
        <f t="shared" si="189"/>
        <v>0.9222941899286079</v>
      </c>
      <c r="S440" s="59">
        <f t="shared" si="170"/>
        <v>0.71747747221740865</v>
      </c>
      <c r="T440" s="59">
        <f t="shared" si="171"/>
        <v>0.74692876806245512</v>
      </c>
      <c r="U440" s="59">
        <f t="shared" si="172"/>
        <v>0.74707467611008749</v>
      </c>
      <c r="V440" s="59"/>
      <c r="W440" s="49">
        <f t="shared" si="190"/>
        <v>0.28699098888696345</v>
      </c>
      <c r="X440" s="49">
        <f t="shared" si="191"/>
        <v>0.4304864833304452</v>
      </c>
      <c r="Y440" s="49">
        <f t="shared" si="192"/>
        <v>0.25200460129845653</v>
      </c>
      <c r="Z440" s="49">
        <f t="shared" si="193"/>
        <v>0.49492416676399859</v>
      </c>
      <c r="AA440" s="49">
        <f t="shared" si="194"/>
        <v>0.11206120141651314</v>
      </c>
      <c r="AB440" s="49">
        <f t="shared" si="195"/>
        <v>0.63501347469357439</v>
      </c>
      <c r="AC440" s="80">
        <f t="shared" si="175"/>
        <v>0.85</v>
      </c>
      <c r="AD440" s="80">
        <f t="shared" si="184"/>
        <v>0.85</v>
      </c>
      <c r="AE440" s="80">
        <f t="shared" si="185"/>
        <v>0.85</v>
      </c>
      <c r="AF440" s="54">
        <f>(Q440-MAX(Q$2:Q439))/MAX(Q$2:Q439)</f>
        <v>-0.16778851483113463</v>
      </c>
      <c r="AG440" s="54">
        <f>(R440-MAX(R$2:R439))/MAX(R$2:R439)</f>
        <v>-0.19226136723408199</v>
      </c>
      <c r="AH440" s="54">
        <f>(S440-MAX(S$2:S439))/MAX(S$2:S439)</f>
        <v>-0.17356154648372735</v>
      </c>
      <c r="AI440" s="54">
        <f>(T440-MAX(T$2:T439))/MAX(T$2:T439)</f>
        <v>-0.17486282700268163</v>
      </c>
      <c r="AJ440" s="54">
        <f>(U440-MAX(U$2:U439))/MAX(U$2:U439)</f>
        <v>-0.17899846927397109</v>
      </c>
      <c r="AK440" s="54">
        <f t="shared" si="186"/>
        <v>2.1549523843511595</v>
      </c>
      <c r="AL440" s="71">
        <f t="shared" si="176"/>
        <v>1917.4583333332912</v>
      </c>
      <c r="AM440" s="49">
        <f t="shared" si="177"/>
        <v>2.1549523843511595</v>
      </c>
      <c r="AN440" s="49">
        <f t="shared" si="178"/>
        <v>5.2136683490522913</v>
      </c>
      <c r="AO440" s="49">
        <f t="shared" si="179"/>
        <v>4.1312409936367809</v>
      </c>
      <c r="AP440" s="49">
        <f t="shared" si="180"/>
        <v>4.3302385235784557</v>
      </c>
      <c r="AQ440" s="49">
        <f t="shared" si="181"/>
        <v>5.6602560476825765</v>
      </c>
      <c r="AS440" s="49">
        <f t="shared" si="187"/>
        <v>0.44658769863028525</v>
      </c>
      <c r="AT440" s="49">
        <f t="shared" si="182"/>
        <v>1.3300175241041208</v>
      </c>
      <c r="AU440" s="54">
        <f>(AM440-MAX(AM$3:AM440))/MAX(AM$3:AM440)</f>
        <v>-0.21532148040042368</v>
      </c>
      <c r="AV440" s="54">
        <f>(AN440-MAX(AN$3:AN440))/MAX(AN$3:AN440)</f>
        <v>-3.3106750721640314E-2</v>
      </c>
      <c r="AW440" s="54">
        <f>(AO440-MAX(AO$3:AO440))/MAX(AO$3:AO440)</f>
        <v>-1.1948003109837834E-3</v>
      </c>
      <c r="AX440" s="54">
        <f>(AP440-MAX(AP$3:AP440))/MAX(AP$3:AP440)</f>
        <v>-6.1826658244117632E-3</v>
      </c>
      <c r="AY440" s="54">
        <f>(AQ440-MAX(AQ$3:AQ440))/MAX(AQ$3:AQ440)</f>
        <v>-2.1127708631227347E-2</v>
      </c>
    </row>
    <row r="441" spans="1:51">
      <c r="A441" s="49">
        <f>Data!F567</f>
        <v>1917.5416666666245</v>
      </c>
      <c r="B441" s="53">
        <f t="shared" si="173"/>
        <v>8.6999999999999966E-2</v>
      </c>
      <c r="C441" s="50">
        <f>1/Data!N567</f>
        <v>0.11106825878970393</v>
      </c>
      <c r="D441" s="50">
        <f>Data!H567/100</f>
        <v>4.4000000000000004E-2</v>
      </c>
      <c r="E441">
        <f>Data!K568/Data!K567</f>
        <v>0.96152807677722363</v>
      </c>
      <c r="F441">
        <f>Data!T568/Data!T567</f>
        <v>0.98598991796464241</v>
      </c>
      <c r="G441" s="49">
        <f>Data!E570</f>
        <v>13.5</v>
      </c>
      <c r="H441" s="52">
        <v>0</v>
      </c>
      <c r="I441" s="52">
        <v>1</v>
      </c>
      <c r="J441" s="52">
        <v>0.6</v>
      </c>
      <c r="K441" s="54">
        <f t="shared" si="183"/>
        <v>0.66261227030770231</v>
      </c>
      <c r="L441" s="54">
        <f t="shared" si="196"/>
        <v>0.85</v>
      </c>
      <c r="M441" s="53">
        <f t="shared" si="197"/>
        <v>0.85</v>
      </c>
      <c r="N441" s="54" cm="1">
        <f t="array" ref="N441">stock_min(C441,O441)</f>
        <v>0.85</v>
      </c>
      <c r="O441" s="54" cm="1">
        <f t="array" ref="O441">stock_max(C441,D441)</f>
        <v>0.85</v>
      </c>
      <c r="P441" s="49">
        <f t="shared" si="174"/>
        <v>1917.5416666666245</v>
      </c>
      <c r="Q441" s="49">
        <f t="shared" si="188"/>
        <v>0.47716629014872669</v>
      </c>
      <c r="R441" s="49">
        <f t="shared" si="189"/>
        <v>0.88681175866486173</v>
      </c>
      <c r="S441" s="59">
        <f t="shared" si="170"/>
        <v>0.69689506198456197</v>
      </c>
      <c r="T441" s="59">
        <f t="shared" si="171"/>
        <v>0.72435747838013498</v>
      </c>
      <c r="U441" s="59">
        <f t="shared" si="172"/>
        <v>0.7210744998414218</v>
      </c>
      <c r="V441" s="59"/>
      <c r="W441" s="49">
        <f t="shared" si="190"/>
        <v>0.27875802479382478</v>
      </c>
      <c r="X441" s="49">
        <f t="shared" si="191"/>
        <v>0.41813703719073719</v>
      </c>
      <c r="Y441" s="49">
        <f t="shared" si="192"/>
        <v>0.24438932511631134</v>
      </c>
      <c r="Z441" s="49">
        <f t="shared" si="193"/>
        <v>0.47996815326382364</v>
      </c>
      <c r="AA441" s="49">
        <f t="shared" si="194"/>
        <v>0.10816117497621329</v>
      </c>
      <c r="AB441" s="49">
        <f t="shared" si="195"/>
        <v>0.61291332486520855</v>
      </c>
      <c r="AC441" s="80">
        <f t="shared" si="175"/>
        <v>0.85</v>
      </c>
      <c r="AD441" s="80">
        <f t="shared" si="184"/>
        <v>0.85</v>
      </c>
      <c r="AE441" s="80">
        <f t="shared" si="185"/>
        <v>0.85</v>
      </c>
      <c r="AF441" s="54">
        <f>(Q441-MAX(Q$2:Q440))/MAX(Q$2:Q440)</f>
        <v>-0.17944786600911719</v>
      </c>
      <c r="AG441" s="54">
        <f>(R441-MAX(R$2:R440))/MAX(R$2:R440)</f>
        <v>-0.22333662589792277</v>
      </c>
      <c r="AH441" s="54">
        <f>(S441-MAX(S$2:S440))/MAX(S$2:S440)</f>
        <v>-0.19726974073531905</v>
      </c>
      <c r="AI441" s="54">
        <f>(T441-MAX(T$2:T440))/MAX(T$2:T440)</f>
        <v>-0.1997974806881799</v>
      </c>
      <c r="AJ441" s="54">
        <f>(U441-MAX(U$2:U440))/MAX(U$2:U440)</f>
        <v>-0.20757149577095754</v>
      </c>
      <c r="AK441" s="54">
        <f t="shared" si="186"/>
        <v>2.1922520359753559</v>
      </c>
      <c r="AL441" s="71">
        <f t="shared" si="176"/>
        <v>1917.5416666666245</v>
      </c>
      <c r="AM441" s="49">
        <f t="shared" si="177"/>
        <v>2.1922520359753559</v>
      </c>
      <c r="AN441" s="49">
        <f t="shared" si="178"/>
        <v>5.4995373078990077</v>
      </c>
      <c r="AO441" s="49">
        <f t="shared" si="179"/>
        <v>4.2948180454869229</v>
      </c>
      <c r="AP441" s="49">
        <f t="shared" si="180"/>
        <v>4.5119339044248949</v>
      </c>
      <c r="AQ441" s="49">
        <f t="shared" si="181"/>
        <v>5.9380679190228625</v>
      </c>
      <c r="AS441" s="49">
        <f t="shared" si="187"/>
        <v>0.43853061112385472</v>
      </c>
      <c r="AT441" s="49">
        <f t="shared" si="182"/>
        <v>1.4261340145979675</v>
      </c>
      <c r="AU441" s="54">
        <f>(AM441-MAX(AM$3:AM441))/MAX(AM$3:AM441)</f>
        <v>-0.20173963254587501</v>
      </c>
      <c r="AV441" s="54">
        <f>(AN441-MAX(AN$3:AN441))/MAX(AN$3:AN441)</f>
        <v>0</v>
      </c>
      <c r="AW441" s="54">
        <f>(AO441-MAX(AO$3:AO441))/MAX(AO$3:AO441)</f>
        <v>0</v>
      </c>
      <c r="AX441" s="54">
        <f>(AP441-MAX(AP$3:AP441))/MAX(AP$3:AP441)</f>
        <v>0</v>
      </c>
      <c r="AY441" s="54">
        <f>(AQ441-MAX(AQ$3:AQ441))/MAX(AQ$3:AQ441)</f>
        <v>0</v>
      </c>
    </row>
    <row r="442" spans="1:51">
      <c r="A442" s="49">
        <f>Data!F568</f>
        <v>1917.6249999999577</v>
      </c>
      <c r="B442" s="53">
        <f t="shared" si="173"/>
        <v>6.9999999999999951E-2</v>
      </c>
      <c r="C442" s="50">
        <f>1/Data!N568</f>
        <v>0.11664962946865443</v>
      </c>
      <c r="D442" s="50">
        <f>Data!H568/100</f>
        <v>4.4283333333333334E-2</v>
      </c>
      <c r="E442">
        <f>Data!K569/Data!K568</f>
        <v>0.93674066467458217</v>
      </c>
      <c r="F442">
        <f>Data!T569/Data!T568</f>
        <v>0.97883411280775023</v>
      </c>
      <c r="G442" s="49">
        <f>Data!E571</f>
        <v>13.5</v>
      </c>
      <c r="H442" s="52">
        <v>0</v>
      </c>
      <c r="I442" s="52">
        <v>1</v>
      </c>
      <c r="J442" s="52">
        <v>0.6</v>
      </c>
      <c r="K442" s="54">
        <f t="shared" si="183"/>
        <v>0.66261227030770231</v>
      </c>
      <c r="L442" s="54">
        <f t="shared" si="196"/>
        <v>0.85</v>
      </c>
      <c r="M442" s="53">
        <f t="shared" si="197"/>
        <v>0.85</v>
      </c>
      <c r="N442" s="54" cm="1">
        <f t="array" ref="N442">stock_min(C442,O442)</f>
        <v>0.85</v>
      </c>
      <c r="O442" s="54" cm="1">
        <f t="array" ref="O442">stock_max(C442,D442)</f>
        <v>0.85</v>
      </c>
      <c r="P442" s="49">
        <f t="shared" si="174"/>
        <v>1917.6249999999577</v>
      </c>
      <c r="Q442" s="49">
        <f t="shared" si="188"/>
        <v>0.4670666422794944</v>
      </c>
      <c r="R442" s="49">
        <f t="shared" si="189"/>
        <v>0.83071263625295777</v>
      </c>
      <c r="S442" s="59">
        <f t="shared" si="170"/>
        <v>0.664543830030216</v>
      </c>
      <c r="T442" s="59">
        <f t="shared" si="171"/>
        <v>0.68882229514089532</v>
      </c>
      <c r="U442" s="59">
        <f t="shared" si="172"/>
        <v>0.68001268307022911</v>
      </c>
      <c r="V442" s="59"/>
      <c r="W442" s="49">
        <f t="shared" si="190"/>
        <v>0.26581753201208641</v>
      </c>
      <c r="X442" s="49">
        <f t="shared" si="191"/>
        <v>0.39872629801812959</v>
      </c>
      <c r="Y442" s="49">
        <f t="shared" si="192"/>
        <v>0.23240019031902448</v>
      </c>
      <c r="Z442" s="49">
        <f t="shared" si="193"/>
        <v>0.45642210482187084</v>
      </c>
      <c r="AA442" s="49">
        <f t="shared" si="194"/>
        <v>0.10200190246053438</v>
      </c>
      <c r="AB442" s="49">
        <f t="shared" si="195"/>
        <v>0.57801078060969469</v>
      </c>
      <c r="AC442" s="80">
        <f t="shared" si="175"/>
        <v>0.84999999999999987</v>
      </c>
      <c r="AD442" s="80">
        <f t="shared" si="184"/>
        <v>0.85</v>
      </c>
      <c r="AE442" s="80">
        <f t="shared" si="185"/>
        <v>0.85</v>
      </c>
      <c r="AF442" s="54">
        <f>(Q442-MAX(Q$2:Q441))/MAX(Q$2:Q441)</f>
        <v>-0.19681557991252807</v>
      </c>
      <c r="AG442" s="54">
        <f>(R442-MAX(R$2:R441))/MAX(R$2:R441)</f>
        <v>-0.27246783471521646</v>
      </c>
      <c r="AH442" s="54">
        <f>(S442-MAX(S$2:S441))/MAX(S$2:S441)</f>
        <v>-0.23453404956869012</v>
      </c>
      <c r="AI442" s="54">
        <f>(T442-MAX(T$2:T441))/MAX(T$2:T441)</f>
        <v>-0.23905343372373922</v>
      </c>
      <c r="AJ442" s="54">
        <f>(U442-MAX(U$2:U441))/MAX(U$2:U441)</f>
        <v>-0.25269658902010045</v>
      </c>
      <c r="AK442" s="54">
        <f t="shared" si="186"/>
        <v>2.2310966416614431</v>
      </c>
      <c r="AL442" s="71">
        <f t="shared" si="176"/>
        <v>1917.6249999999577</v>
      </c>
      <c r="AM442" s="49">
        <f t="shared" si="177"/>
        <v>2.2310966416614431</v>
      </c>
      <c r="AN442" s="49">
        <f t="shared" si="178"/>
        <v>5.0275707085367172</v>
      </c>
      <c r="AO442" s="49">
        <f t="shared" si="179"/>
        <v>4.1088220562201041</v>
      </c>
      <c r="AP442" s="49">
        <f t="shared" si="180"/>
        <v>4.2869591237740421</v>
      </c>
      <c r="AQ442" s="49">
        <f t="shared" si="181"/>
        <v>5.5241885207853088</v>
      </c>
      <c r="AS442" s="49">
        <f t="shared" si="187"/>
        <v>0.49661781224859158</v>
      </c>
      <c r="AT442" s="49">
        <f t="shared" si="182"/>
        <v>1.2372293970112667</v>
      </c>
      <c r="AU442" s="54">
        <f>(AM442-MAX(AM$3:AM442))/MAX(AM$3:AM442)</f>
        <v>-0.18759522364592354</v>
      </c>
      <c r="AV442" s="54">
        <f>(AN442-MAX(AN$3:AN442))/MAX(AN$3:AN442)</f>
        <v>-8.581932859777186E-2</v>
      </c>
      <c r="AW442" s="54">
        <f>(AO442-MAX(AO$3:AO442))/MAX(AO$3:AO442)</f>
        <v>-4.3307070822771403E-2</v>
      </c>
      <c r="AX442" s="54">
        <f>(AP442-MAX(AP$3:AP442))/MAX(AP$3:AP442)</f>
        <v>-4.9862162304775345E-2</v>
      </c>
      <c r="AY442" s="54">
        <f>(AQ442-MAX(AQ$3:AQ442))/MAX(AQ$3:AQ442)</f>
        <v>-6.9699337205570311E-2</v>
      </c>
    </row>
    <row r="443" spans="1:51">
      <c r="A443" s="49">
        <f>Data!F569</f>
        <v>1917.708333333291</v>
      </c>
      <c r="B443" s="53">
        <f t="shared" si="173"/>
        <v>5.1000000000000045E-2</v>
      </c>
      <c r="C443" s="50">
        <f>1/Data!N569</f>
        <v>0.12577313905347789</v>
      </c>
      <c r="D443" s="50">
        <f>Data!H569/100</f>
        <v>4.4566666666666671E-2</v>
      </c>
      <c r="E443">
        <f>Data!K570/Data!K569</f>
        <v>0.93855773733503634</v>
      </c>
      <c r="F443">
        <f>Data!T570/Data!T569</f>
        <v>0.98661288483183995</v>
      </c>
      <c r="G443" s="49">
        <f>Data!E572</f>
        <v>13.7</v>
      </c>
      <c r="H443" s="52">
        <v>0</v>
      </c>
      <c r="I443" s="52">
        <v>1</v>
      </c>
      <c r="J443" s="52">
        <v>0.6</v>
      </c>
      <c r="K443" s="54">
        <f t="shared" si="183"/>
        <v>0.66261227030770231</v>
      </c>
      <c r="L443" s="54">
        <f t="shared" si="196"/>
        <v>0.85</v>
      </c>
      <c r="M443" s="53">
        <f t="shared" si="197"/>
        <v>0.85</v>
      </c>
      <c r="N443" s="54" cm="1">
        <f t="array" ref="N443">stock_min(C443,O443)</f>
        <v>0.85</v>
      </c>
      <c r="O443" s="54" cm="1">
        <f t="array" ref="O443">stock_max(C443,D443)</f>
        <v>0.85</v>
      </c>
      <c r="P443" s="49">
        <f t="shared" si="174"/>
        <v>1917.708333333291</v>
      </c>
      <c r="Q443" s="49">
        <f t="shared" si="188"/>
        <v>0.46081396734809299</v>
      </c>
      <c r="R443" s="49">
        <f t="shared" si="189"/>
        <v>0.77967177225719908</v>
      </c>
      <c r="S443" s="59">
        <f t="shared" si="170"/>
        <v>0.63648665418119565</v>
      </c>
      <c r="T443" s="59">
        <f t="shared" si="171"/>
        <v>0.65766752017743124</v>
      </c>
      <c r="U443" s="59">
        <f t="shared" si="172"/>
        <v>0.64313288164921689</v>
      </c>
      <c r="V443" s="59"/>
      <c r="W443" s="49">
        <f t="shared" si="190"/>
        <v>0.2545946616724783</v>
      </c>
      <c r="X443" s="49">
        <f t="shared" si="191"/>
        <v>0.38189199250871736</v>
      </c>
      <c r="Y443" s="49">
        <f t="shared" si="192"/>
        <v>0.22188895152502691</v>
      </c>
      <c r="Z443" s="49">
        <f t="shared" si="193"/>
        <v>0.43577856865240433</v>
      </c>
      <c r="AA443" s="49">
        <f t="shared" si="194"/>
        <v>9.6469932247382553E-2</v>
      </c>
      <c r="AB443" s="49">
        <f t="shared" si="195"/>
        <v>0.54666294940183435</v>
      </c>
      <c r="AC443" s="80">
        <f t="shared" si="175"/>
        <v>0.85</v>
      </c>
      <c r="AD443" s="80">
        <f t="shared" si="184"/>
        <v>0.85</v>
      </c>
      <c r="AE443" s="80">
        <f t="shared" si="185"/>
        <v>0.85</v>
      </c>
      <c r="AF443" s="54">
        <f>(Q443-MAX(Q$2:Q442))/MAX(Q$2:Q442)</f>
        <v>-0.20756790224551092</v>
      </c>
      <c r="AG443" s="54">
        <f>(R443-MAX(R$2:R442))/MAX(R$2:R442)</f>
        <v>-0.31716905711185395</v>
      </c>
      <c r="AH443" s="54">
        <f>(S443-MAX(S$2:S442))/MAX(S$2:S442)</f>
        <v>-0.26685217789547366</v>
      </c>
      <c r="AI443" s="54">
        <f>(T443-MAX(T$2:T442))/MAX(T$2:T442)</f>
        <v>-0.27347032063171661</v>
      </c>
      <c r="AJ443" s="54">
        <f>(U443-MAX(U$2:U442))/MAX(U$2:U442)</f>
        <v>-0.29322583514202527</v>
      </c>
      <c r="AK443" s="54">
        <f t="shared" si="186"/>
        <v>2.2682453143210366</v>
      </c>
      <c r="AL443" s="71">
        <f t="shared" si="176"/>
        <v>1917.708333333291</v>
      </c>
      <c r="AM443" s="49">
        <f t="shared" si="177"/>
        <v>2.2682453143210366</v>
      </c>
      <c r="AN443" s="49">
        <f t="shared" si="178"/>
        <v>4.6018400464254752</v>
      </c>
      <c r="AO443" s="49">
        <f t="shared" si="179"/>
        <v>3.9324419057940467</v>
      </c>
      <c r="AP443" s="49">
        <f t="shared" si="180"/>
        <v>4.0753905208435004</v>
      </c>
      <c r="AQ443" s="49">
        <f t="shared" si="181"/>
        <v>5.1439956020533195</v>
      </c>
      <c r="AS443" s="49">
        <f t="shared" si="187"/>
        <v>0.54215555562784434</v>
      </c>
      <c r="AT443" s="49">
        <f t="shared" si="182"/>
        <v>1.0686050812098191</v>
      </c>
      <c r="AU443" s="54">
        <f>(AM443-MAX(AM$3:AM443))/MAX(AM$3:AM443)</f>
        <v>-0.17406835146104421</v>
      </c>
      <c r="AV443" s="54">
        <f>(AN443-MAX(AN$3:AN443))/MAX(AN$3:AN443)</f>
        <v>-0.16323141588369014</v>
      </c>
      <c r="AW443" s="54">
        <f>(AO443-MAX(AO$3:AO443))/MAX(AO$3:AO443)</f>
        <v>-8.4375201895611845E-2</v>
      </c>
      <c r="AX443" s="54">
        <f>(AP443-MAX(AP$3:AP443))/MAX(AP$3:AP443)</f>
        <v>-9.675305375224412E-2</v>
      </c>
      <c r="AY443" s="54">
        <f>(AQ443-MAX(AQ$3:AQ443))/MAX(AQ$3:AQ443)</f>
        <v>-0.1337257046901901</v>
      </c>
    </row>
    <row r="444" spans="1:51">
      <c r="A444" s="49">
        <f>Data!F570</f>
        <v>1917.7916666666242</v>
      </c>
      <c r="B444" s="53">
        <f t="shared" si="173"/>
        <v>4.0000000000000036E-2</v>
      </c>
      <c r="C444" s="50">
        <f>1/Data!N570</f>
        <v>0.13537050216057206</v>
      </c>
      <c r="D444" s="50">
        <f>Data!H570/100</f>
        <v>4.4850000000000001E-2</v>
      </c>
      <c r="E444">
        <f>Data!K571/Data!K570</f>
        <v>0.92403645833333314</v>
      </c>
      <c r="F444">
        <f>Data!T571/Data!T570</f>
        <v>1.001475739884802</v>
      </c>
      <c r="G444" s="49">
        <f>Data!E573</f>
        <v>14</v>
      </c>
      <c r="H444" s="52">
        <v>0</v>
      </c>
      <c r="I444" s="52">
        <v>1</v>
      </c>
      <c r="J444" s="52">
        <v>0.6</v>
      </c>
      <c r="K444" s="54">
        <f t="shared" si="183"/>
        <v>0.66261227030770231</v>
      </c>
      <c r="L444" s="54">
        <f t="shared" si="196"/>
        <v>0.85</v>
      </c>
      <c r="M444" s="53">
        <f t="shared" si="197"/>
        <v>0.85</v>
      </c>
      <c r="N444" s="54" cm="1">
        <f t="array" ref="N444">stock_min(C444,O444)</f>
        <v>0.85</v>
      </c>
      <c r="O444" s="54" cm="1">
        <f t="array" ref="O444">stock_max(C444,D444)</f>
        <v>0.85</v>
      </c>
      <c r="P444" s="49">
        <f t="shared" si="174"/>
        <v>1917.7916666666242</v>
      </c>
      <c r="Q444" s="49">
        <f t="shared" si="188"/>
        <v>0.46149400889918241</v>
      </c>
      <c r="R444" s="49">
        <f t="shared" si="189"/>
        <v>0.72044514309901531</v>
      </c>
      <c r="S444" s="59">
        <f t="shared" si="170"/>
        <v>0.60785250139278102</v>
      </c>
      <c r="T444" s="59">
        <f t="shared" si="171"/>
        <v>0.62489168709592624</v>
      </c>
      <c r="U444" s="59">
        <f t="shared" si="172"/>
        <v>0.60174879244140922</v>
      </c>
      <c r="V444" s="59"/>
      <c r="W444" s="49">
        <f t="shared" si="190"/>
        <v>0.24314100055711241</v>
      </c>
      <c r="X444" s="49">
        <f t="shared" si="191"/>
        <v>0.36471150083566861</v>
      </c>
      <c r="Y444" s="49">
        <f t="shared" si="192"/>
        <v>0.21083078761288424</v>
      </c>
      <c r="Z444" s="49">
        <f t="shared" si="193"/>
        <v>0.41406089948304203</v>
      </c>
      <c r="AA444" s="49">
        <f t="shared" si="194"/>
        <v>9.0262318866211402E-2</v>
      </c>
      <c r="AB444" s="49">
        <f t="shared" si="195"/>
        <v>0.51148647357519783</v>
      </c>
      <c r="AC444" s="80">
        <f t="shared" si="175"/>
        <v>0.85</v>
      </c>
      <c r="AD444" s="80">
        <f t="shared" si="184"/>
        <v>0.85</v>
      </c>
      <c r="AE444" s="80">
        <f t="shared" si="185"/>
        <v>0.85</v>
      </c>
      <c r="AF444" s="54">
        <f>(Q444-MAX(Q$2:Q443))/MAX(Q$2:Q443)</f>
        <v>-0.20639847859285732</v>
      </c>
      <c r="AG444" s="54">
        <f>(R444-MAX(R$2:R443))/MAX(R$2:R443)</f>
        <v>-0.36903931389322708</v>
      </c>
      <c r="AH444" s="54">
        <f>(S444-MAX(S$2:S443))/MAX(S$2:S443)</f>
        <v>-0.29983490678181746</v>
      </c>
      <c r="AI444" s="54">
        <f>(T444-MAX(T$2:T443))/MAX(T$2:T443)</f>
        <v>-0.30967800121370709</v>
      </c>
      <c r="AJ444" s="54">
        <f>(U444-MAX(U$2:U443))/MAX(U$2:U443)</f>
        <v>-0.33870509133127658</v>
      </c>
      <c r="AK444" s="54">
        <f t="shared" si="186"/>
        <v>2.2874385615486519</v>
      </c>
      <c r="AL444" s="71">
        <f t="shared" si="176"/>
        <v>1917.7916666666242</v>
      </c>
      <c r="AM444" s="49">
        <f t="shared" si="177"/>
        <v>2.2874385615486519</v>
      </c>
      <c r="AN444" s="49">
        <f t="shared" si="178"/>
        <v>4.6003642622708378</v>
      </c>
      <c r="AO444" s="49">
        <f t="shared" si="179"/>
        <v>3.9456674299140406</v>
      </c>
      <c r="AP444" s="49">
        <f t="shared" si="180"/>
        <v>4.086811394475701</v>
      </c>
      <c r="AQ444" s="49">
        <f t="shared" si="181"/>
        <v>5.1495991822533203</v>
      </c>
      <c r="AS444" s="49">
        <f t="shared" si="187"/>
        <v>0.54923491998248242</v>
      </c>
      <c r="AT444" s="49">
        <f t="shared" si="182"/>
        <v>1.0627877877776193</v>
      </c>
      <c r="AU444" s="54">
        <f>(AM444-MAX(AM$3:AM444))/MAX(AM$3:AM444)</f>
        <v>-0.16707955257609416</v>
      </c>
      <c r="AV444" s="54">
        <f>(AN444-MAX(AN$3:AN444))/MAX(AN$3:AN444)</f>
        <v>-0.16349976285035545</v>
      </c>
      <c r="AW444" s="54">
        <f>(AO444-MAX(AO$3:AO444))/MAX(AO$3:AO444)</f>
        <v>-8.1295787592160385E-2</v>
      </c>
      <c r="AX444" s="54">
        <f>(AP444-MAX(AP$3:AP444))/MAX(AP$3:AP444)</f>
        <v>-9.4221794679277646E-2</v>
      </c>
      <c r="AY444" s="54">
        <f>(AQ444-MAX(AQ$3:AQ444))/MAX(AQ$3:AQ444)</f>
        <v>-0.13278203407604144</v>
      </c>
    </row>
    <row r="445" spans="1:51">
      <c r="A445" s="49">
        <f>Data!F571</f>
        <v>1917.8749999999575</v>
      </c>
      <c r="B445" s="53">
        <f t="shared" si="173"/>
        <v>3.1000000000000028E-2</v>
      </c>
      <c r="C445" s="50">
        <f>1/Data!N571</f>
        <v>0.1480820354475535</v>
      </c>
      <c r="D445" s="50">
        <f>Data!H571/100</f>
        <v>4.5133333333333338E-2</v>
      </c>
      <c r="E445">
        <f>Data!K572/Data!K571</f>
        <v>0.95985660666887873</v>
      </c>
      <c r="F445">
        <f>Data!T572/Data!T571</f>
        <v>0.98688183394306239</v>
      </c>
      <c r="G445" s="49">
        <f>Data!E574</f>
        <v>14.1</v>
      </c>
      <c r="H445" s="52">
        <v>0</v>
      </c>
      <c r="I445" s="52">
        <v>1</v>
      </c>
      <c r="J445" s="52">
        <v>0.6</v>
      </c>
      <c r="K445" s="54">
        <f t="shared" si="183"/>
        <v>0.66261227030770231</v>
      </c>
      <c r="L445" s="54">
        <f t="shared" si="196"/>
        <v>0.85</v>
      </c>
      <c r="M445" s="53">
        <f t="shared" si="197"/>
        <v>0.85</v>
      </c>
      <c r="N445" s="54" cm="1">
        <f t="array" ref="N445">stock_min(C445,O445)</f>
        <v>0.85</v>
      </c>
      <c r="O445" s="54" cm="1">
        <f t="array" ref="O445">stock_max(C445,D445)</f>
        <v>0.85</v>
      </c>
      <c r="P445" s="49">
        <f t="shared" si="174"/>
        <v>1917.8749999999575</v>
      </c>
      <c r="Q445" s="49">
        <f t="shared" si="188"/>
        <v>0.4554400538561611</v>
      </c>
      <c r="R445" s="49">
        <f t="shared" si="189"/>
        <v>0.69152403034609555</v>
      </c>
      <c r="S445" s="59">
        <f t="shared" si="170"/>
        <v>0.59002218014179308</v>
      </c>
      <c r="T445" s="59">
        <f t="shared" si="171"/>
        <v>0.60550416426311982</v>
      </c>
      <c r="U445" s="59">
        <f t="shared" si="172"/>
        <v>0.58003191366156071</v>
      </c>
      <c r="V445" s="59"/>
      <c r="W445" s="49">
        <f t="shared" si="190"/>
        <v>0.23600887205671725</v>
      </c>
      <c r="X445" s="49">
        <f t="shared" si="191"/>
        <v>0.35401330808507586</v>
      </c>
      <c r="Y445" s="49">
        <f t="shared" si="192"/>
        <v>0.20428967529996608</v>
      </c>
      <c r="Z445" s="49">
        <f t="shared" si="193"/>
        <v>0.4012144889631537</v>
      </c>
      <c r="AA445" s="49">
        <f t="shared" si="194"/>
        <v>8.7004787049234117E-2</v>
      </c>
      <c r="AB445" s="49">
        <f t="shared" si="195"/>
        <v>0.49302712661232656</v>
      </c>
      <c r="AC445" s="80">
        <f t="shared" si="175"/>
        <v>0.85</v>
      </c>
      <c r="AD445" s="80">
        <f t="shared" si="184"/>
        <v>0.85</v>
      </c>
      <c r="AE445" s="80">
        <f t="shared" si="185"/>
        <v>0.85</v>
      </c>
      <c r="AF445" s="54">
        <f>(Q445-MAX(Q$2:Q444))/MAX(Q$2:Q444)</f>
        <v>-0.21680907513371453</v>
      </c>
      <c r="AG445" s="54">
        <f>(R445-MAX(R$2:R444))/MAX(R$2:R444)</f>
        <v>-0.39436821689208545</v>
      </c>
      <c r="AH445" s="54">
        <f>(S445-MAX(S$2:S444))/MAX(S$2:S444)</f>
        <v>-0.32037306120612757</v>
      </c>
      <c r="AI445" s="54">
        <f>(T445-MAX(T$2:T444))/MAX(T$2:T444)</f>
        <v>-0.3310955265062196</v>
      </c>
      <c r="AJ445" s="54">
        <f>(U445-MAX(U$2:U444))/MAX(U$2:U444)</f>
        <v>-0.36257096617752815</v>
      </c>
      <c r="AK445" s="54">
        <f t="shared" si="186"/>
        <v>2.3409997198711485</v>
      </c>
      <c r="AL445" s="71">
        <f t="shared" si="176"/>
        <v>1917.8749999999575</v>
      </c>
      <c r="AM445" s="49">
        <f t="shared" si="177"/>
        <v>2.3409997198711485</v>
      </c>
      <c r="AN445" s="49">
        <f t="shared" si="178"/>
        <v>4.7772100816614014</v>
      </c>
      <c r="AO445" s="49">
        <f t="shared" si="179"/>
        <v>4.0732338159025785</v>
      </c>
      <c r="AP445" s="49">
        <f t="shared" si="180"/>
        <v>4.2228135287461388</v>
      </c>
      <c r="AQ445" s="49">
        <f t="shared" si="181"/>
        <v>5.3356749570695952</v>
      </c>
      <c r="AS445" s="49">
        <f t="shared" si="187"/>
        <v>0.55846487540819378</v>
      </c>
      <c r="AT445" s="49">
        <f t="shared" si="182"/>
        <v>1.1128614283234564</v>
      </c>
      <c r="AU445" s="54">
        <f>(AM445-MAX(AM$3:AM445))/MAX(AM$3:AM445)</f>
        <v>-0.14757643467625731</v>
      </c>
      <c r="AV445" s="54">
        <f>(AN445-MAX(AN$3:AN445))/MAX(AN$3:AN445)</f>
        <v>-0.13134327231494999</v>
      </c>
      <c r="AW445" s="54">
        <f>(AO445-MAX(AO$3:AO445))/MAX(AO$3:AO445)</f>
        <v>-5.1593391672829864E-2</v>
      </c>
      <c r="AX445" s="54">
        <f>(AP445-MAX(AP$3:AP445))/MAX(AP$3:AP445)</f>
        <v>-6.4079036130208628E-2</v>
      </c>
      <c r="AY445" s="54">
        <f>(AQ445-MAX(AQ$3:AQ445))/MAX(AQ$3:AQ445)</f>
        <v>-0.10144595349330292</v>
      </c>
    </row>
    <row r="446" spans="1:51">
      <c r="A446" s="49">
        <f>Data!F572</f>
        <v>1917.9583333332907</v>
      </c>
      <c r="B446" s="53">
        <f t="shared" si="173"/>
        <v>2.300000000000002E-2</v>
      </c>
      <c r="C446" s="50">
        <f>1/Data!N572</f>
        <v>0.15594313563084064</v>
      </c>
      <c r="D446" s="50">
        <f>Data!H572/100</f>
        <v>4.5416666666666668E-2</v>
      </c>
      <c r="E446">
        <f>Data!K573/Data!K572</f>
        <v>1.0457282913165267</v>
      </c>
      <c r="F446">
        <f>Data!T573/Data!T572</f>
        <v>0.98006753300282901</v>
      </c>
      <c r="G446" s="49">
        <f>Data!E575</f>
        <v>14</v>
      </c>
      <c r="H446" s="52">
        <v>0</v>
      </c>
      <c r="I446" s="52">
        <v>1</v>
      </c>
      <c r="J446" s="52">
        <v>0.6</v>
      </c>
      <c r="K446" s="54">
        <f t="shared" si="183"/>
        <v>0.66261227030770231</v>
      </c>
      <c r="L446" s="54">
        <f t="shared" si="196"/>
        <v>0.85</v>
      </c>
      <c r="M446" s="53">
        <f t="shared" si="197"/>
        <v>0.85</v>
      </c>
      <c r="N446" s="54" cm="1">
        <f t="array" ref="N446">stock_min(C446,O446)</f>
        <v>0.85</v>
      </c>
      <c r="O446" s="54" cm="1">
        <f t="array" ref="O446">stock_max(C446,D446)</f>
        <v>0.85</v>
      </c>
      <c r="P446" s="49">
        <f t="shared" si="174"/>
        <v>1917.9583333332907</v>
      </c>
      <c r="Q446" s="49">
        <f t="shared" si="188"/>
        <v>0.44636201001348341</v>
      </c>
      <c r="R446" s="49">
        <f t="shared" si="189"/>
        <v>0.72314624265814043</v>
      </c>
      <c r="S446" s="59">
        <f t="shared" si="170"/>
        <v>0.60150636477052466</v>
      </c>
      <c r="T446" s="59">
        <f t="shared" si="171"/>
        <v>0.61977902008405894</v>
      </c>
      <c r="U446" s="59">
        <f t="shared" si="172"/>
        <v>0.60084298168778449</v>
      </c>
      <c r="V446" s="59"/>
      <c r="W446" s="49">
        <f t="shared" si="190"/>
        <v>0.24060254590820987</v>
      </c>
      <c r="X446" s="49">
        <f t="shared" si="191"/>
        <v>0.36090381886231476</v>
      </c>
      <c r="Y446" s="49">
        <f t="shared" si="192"/>
        <v>0.20910583649707762</v>
      </c>
      <c r="Z446" s="49">
        <f t="shared" si="193"/>
        <v>0.41067318358698135</v>
      </c>
      <c r="AA446" s="49">
        <f t="shared" si="194"/>
        <v>9.0126447253167694E-2</v>
      </c>
      <c r="AB446" s="49">
        <f t="shared" si="195"/>
        <v>0.51071653443461684</v>
      </c>
      <c r="AC446" s="80">
        <f t="shared" si="175"/>
        <v>0.85000000000000009</v>
      </c>
      <c r="AD446" s="80">
        <f t="shared" si="184"/>
        <v>0.85</v>
      </c>
      <c r="AE446" s="80">
        <f t="shared" si="185"/>
        <v>0.85</v>
      </c>
      <c r="AF446" s="54">
        <f>(Q446-MAX(Q$2:Q445))/MAX(Q$2:Q445)</f>
        <v>-0.23242000239609556</v>
      </c>
      <c r="AG446" s="54">
        <f>(R446-MAX(R$2:R445))/MAX(R$2:R445)</f>
        <v>-0.36667371028357926</v>
      </c>
      <c r="AH446" s="54">
        <f>(S446-MAX(S$2:S445))/MAX(S$2:S445)</f>
        <v>-0.3071448106310512</v>
      </c>
      <c r="AI446" s="54">
        <f>(T446-MAX(T$2:T445))/MAX(T$2:T445)</f>
        <v>-0.31532599843249415</v>
      </c>
      <c r="AJ446" s="54">
        <f>(U446-MAX(U$2:U445))/MAX(U$2:U445)</f>
        <v>-0.33970053668507472</v>
      </c>
      <c r="AK446" s="54">
        <f t="shared" si="186"/>
        <v>2.429560107642299</v>
      </c>
      <c r="AL446" s="71">
        <f t="shared" si="176"/>
        <v>1917.9583333332907</v>
      </c>
      <c r="AM446" s="49">
        <f t="shared" si="177"/>
        <v>2.429560107642299</v>
      </c>
      <c r="AN446" s="49">
        <f t="shared" si="178"/>
        <v>4.7823555355632932</v>
      </c>
      <c r="AO446" s="49">
        <f t="shared" si="179"/>
        <v>4.1351884946198156</v>
      </c>
      <c r="AP446" s="49">
        <f t="shared" si="180"/>
        <v>4.2774991719828446</v>
      </c>
      <c r="AQ446" s="49">
        <f t="shared" si="181"/>
        <v>5.3692524359213101</v>
      </c>
      <c r="AS446" s="49">
        <f t="shared" si="187"/>
        <v>0.58689690035801689</v>
      </c>
      <c r="AT446" s="49">
        <f t="shared" si="182"/>
        <v>1.0917532639384655</v>
      </c>
      <c r="AU446" s="54">
        <f>(AM446-MAX(AM$3:AM446))/MAX(AM$3:AM446)</f>
        <v>-0.11532911706679924</v>
      </c>
      <c r="AV446" s="54">
        <f>(AN446-MAX(AN$3:AN446))/MAX(AN$3:AN446)</f>
        <v>-0.13040765653241837</v>
      </c>
      <c r="AW446" s="54">
        <f>(AO446-MAX(AO$3:AO446))/MAX(AO$3:AO446)</f>
        <v>-3.7167942664031853E-2</v>
      </c>
      <c r="AX446" s="54">
        <f>(AP446-MAX(AP$3:AP446))/MAX(AP$3:AP446)</f>
        <v>-5.1958813539386757E-2</v>
      </c>
      <c r="AY446" s="54">
        <f>(AQ446-MAX(AQ$3:AQ446))/MAX(AQ$3:AQ446)</f>
        <v>-9.5791340021444835E-2</v>
      </c>
    </row>
    <row r="447" spans="1:51">
      <c r="A447" s="49">
        <f>Data!F573</f>
        <v>1918.041666666624</v>
      </c>
      <c r="B447" s="53">
        <f t="shared" si="173"/>
        <v>2.9000000000000026E-2</v>
      </c>
      <c r="C447" s="50">
        <f>1/Data!N573</f>
        <v>0.15058775843266678</v>
      </c>
      <c r="D447" s="50">
        <f>Data!H573/100</f>
        <v>4.5700000000000005E-2</v>
      </c>
      <c r="E447">
        <f>Data!K574/Data!K573</f>
        <v>1.0308935252128808</v>
      </c>
      <c r="F447">
        <f>Data!T574/Data!T573</f>
        <v>0.9971503964387195</v>
      </c>
      <c r="G447" s="49">
        <f>Data!E576</f>
        <v>14.2</v>
      </c>
      <c r="H447" s="52">
        <v>0</v>
      </c>
      <c r="I447" s="52">
        <v>1</v>
      </c>
      <c r="J447" s="52">
        <v>0.6</v>
      </c>
      <c r="K447" s="54">
        <f t="shared" si="183"/>
        <v>0.66261227030770231</v>
      </c>
      <c r="L447" s="54">
        <f t="shared" si="196"/>
        <v>0.85</v>
      </c>
      <c r="M447" s="53">
        <f t="shared" si="197"/>
        <v>0.85</v>
      </c>
      <c r="N447" s="54" cm="1">
        <f t="array" ref="N447">stock_min(C447,O447)</f>
        <v>0.85</v>
      </c>
      <c r="O447" s="54" cm="1">
        <f t="array" ref="O447">stock_max(C447,D447)</f>
        <v>0.85</v>
      </c>
      <c r="P447" s="49">
        <f t="shared" si="174"/>
        <v>1918.041666666624</v>
      </c>
      <c r="Q447" s="49">
        <f t="shared" si="188"/>
        <v>0.44509005524012868</v>
      </c>
      <c r="R447" s="49">
        <f t="shared" si="189"/>
        <v>0.74548677933829965</v>
      </c>
      <c r="S447" s="59">
        <f t="shared" si="170"/>
        <v>0.61197033412629931</v>
      </c>
      <c r="T447" s="59">
        <f t="shared" si="171"/>
        <v>0.63187029369909076</v>
      </c>
      <c r="U447" s="59">
        <f t="shared" si="172"/>
        <v>0.61636399117591723</v>
      </c>
      <c r="V447" s="59"/>
      <c r="W447" s="49">
        <f t="shared" si="190"/>
        <v>0.24478813365051974</v>
      </c>
      <c r="X447" s="49">
        <f t="shared" si="191"/>
        <v>0.3671822004757796</v>
      </c>
      <c r="Y447" s="49">
        <f t="shared" si="192"/>
        <v>0.21318528385114158</v>
      </c>
      <c r="Z447" s="49">
        <f t="shared" si="193"/>
        <v>0.41868500984794915</v>
      </c>
      <c r="AA447" s="49">
        <f t="shared" si="194"/>
        <v>9.2454598676387598E-2</v>
      </c>
      <c r="AB447" s="49">
        <f t="shared" si="195"/>
        <v>0.52390939249952961</v>
      </c>
      <c r="AC447" s="80">
        <f t="shared" si="175"/>
        <v>0.85</v>
      </c>
      <c r="AD447" s="80">
        <f t="shared" si="184"/>
        <v>0.85</v>
      </c>
      <c r="AE447" s="80">
        <f t="shared" si="185"/>
        <v>0.85</v>
      </c>
      <c r="AF447" s="54">
        <f>(Q447-MAX(Q$2:Q446))/MAX(Q$2:Q446)</f>
        <v>-0.2346073010908353</v>
      </c>
      <c r="AG447" s="54">
        <f>(R447-MAX(R$2:R446))/MAX(R$2:R446)</f>
        <v>-0.34710802858424478</v>
      </c>
      <c r="AH447" s="54">
        <f>(S447-MAX(S$2:S446))/MAX(S$2:S446)</f>
        <v>-0.29509171212009527</v>
      </c>
      <c r="AI447" s="54">
        <f>(T447-MAX(T$2:T446))/MAX(T$2:T446)</f>
        <v>-0.30196868813030192</v>
      </c>
      <c r="AJ447" s="54">
        <f>(U447-MAX(U$2:U446))/MAX(U$2:U446)</f>
        <v>-0.32264364404012519</v>
      </c>
      <c r="AK447" s="54">
        <f t="shared" si="186"/>
        <v>2.4625992839995692</v>
      </c>
      <c r="AL447" s="71">
        <f t="shared" si="176"/>
        <v>1918.041666666624</v>
      </c>
      <c r="AM447" s="49">
        <f t="shared" si="177"/>
        <v>2.4625992839995692</v>
      </c>
      <c r="AN447" s="49">
        <f t="shared" si="178"/>
        <v>4.5874882488013577</v>
      </c>
      <c r="AO447" s="49">
        <f t="shared" si="179"/>
        <v>4.0547949053965411</v>
      </c>
      <c r="AP447" s="49">
        <f t="shared" si="180"/>
        <v>4.179914067627136</v>
      </c>
      <c r="AQ447" s="49">
        <f t="shared" si="181"/>
        <v>5.1930165914839703</v>
      </c>
      <c r="AS447" s="49">
        <f t="shared" si="187"/>
        <v>0.60552834268261257</v>
      </c>
      <c r="AT447" s="49">
        <f t="shared" si="182"/>
        <v>1.0131025238568343</v>
      </c>
      <c r="AU447" s="54">
        <f>(AM447-MAX(AM$3:AM447))/MAX(AM$3:AM447)</f>
        <v>-0.10329862758541893</v>
      </c>
      <c r="AV447" s="54">
        <f>(AN447-MAX(AN$3:AN447))/MAX(AN$3:AN447)</f>
        <v>-0.16584105317144957</v>
      </c>
      <c r="AW447" s="54">
        <f>(AO447-MAX(AO$3:AO447))/MAX(AO$3:AO447)</f>
        <v>-5.5886684266543668E-2</v>
      </c>
      <c r="AX447" s="54">
        <f>(AP447-MAX(AP$3:AP447))/MAX(AP$3:AP447)</f>
        <v>-7.3587034701936574E-2</v>
      </c>
      <c r="AY447" s="54">
        <f>(AQ447-MAX(AQ$3:AQ447))/MAX(AQ$3:AQ447)</f>
        <v>-0.1254703276720846</v>
      </c>
    </row>
    <row r="448" spans="1:51">
      <c r="A448" s="49">
        <f>Data!F574</f>
        <v>1918.1249999999573</v>
      </c>
      <c r="B448" s="53">
        <f t="shared" si="173"/>
        <v>3.2000000000000028E-2</v>
      </c>
      <c r="C448" s="50">
        <f>1/Data!N574</f>
        <v>0.14739819591826236</v>
      </c>
      <c r="D448" s="50">
        <f>Data!H574/100</f>
        <v>4.5641666666666671E-2</v>
      </c>
      <c r="E448">
        <f>Data!K575/Data!K574</f>
        <v>0.99426552586041139</v>
      </c>
      <c r="F448">
        <f>Data!T575/Data!T574</f>
        <v>1.011441507146257</v>
      </c>
      <c r="G448" s="49">
        <f>Data!E577</f>
        <v>14.5</v>
      </c>
      <c r="H448" s="52">
        <v>0</v>
      </c>
      <c r="I448" s="52">
        <v>1</v>
      </c>
      <c r="J448" s="52">
        <v>0.6</v>
      </c>
      <c r="K448" s="54">
        <f t="shared" si="183"/>
        <v>0.66261227030770231</v>
      </c>
      <c r="L448" s="54">
        <f t="shared" si="196"/>
        <v>0.85</v>
      </c>
      <c r="M448" s="53">
        <f t="shared" si="197"/>
        <v>0.85</v>
      </c>
      <c r="N448" s="54" cm="1">
        <f t="array" ref="N448">stock_min(C448,O448)</f>
        <v>0.85</v>
      </c>
      <c r="O448" s="54" cm="1">
        <f t="array" ref="O448">stock_max(C448,D448)</f>
        <v>0.85</v>
      </c>
      <c r="P448" s="49">
        <f t="shared" si="174"/>
        <v>1918.1249999999573</v>
      </c>
      <c r="Q448" s="49">
        <f t="shared" si="188"/>
        <v>0.45018255628788656</v>
      </c>
      <c r="R448" s="49">
        <f t="shared" si="189"/>
        <v>0.74121180468077896</v>
      </c>
      <c r="S448" s="59">
        <f t="shared" si="170"/>
        <v>0.61266548247363506</v>
      </c>
      <c r="T448" s="59">
        <f t="shared" si="171"/>
        <v>0.63190851628614397</v>
      </c>
      <c r="U448" s="59">
        <f t="shared" si="172"/>
        <v>0.61441746626460136</v>
      </c>
      <c r="V448" s="59"/>
      <c r="W448" s="49">
        <f t="shared" si="190"/>
        <v>0.24506619298945403</v>
      </c>
      <c r="X448" s="49">
        <f t="shared" si="191"/>
        <v>0.36759928948418102</v>
      </c>
      <c r="Y448" s="49">
        <f t="shared" si="192"/>
        <v>0.21319817968301044</v>
      </c>
      <c r="Z448" s="49">
        <f t="shared" si="193"/>
        <v>0.41871033660313356</v>
      </c>
      <c r="AA448" s="49">
        <f t="shared" si="194"/>
        <v>9.2162619939690216E-2</v>
      </c>
      <c r="AB448" s="49">
        <f t="shared" si="195"/>
        <v>0.52225484632491115</v>
      </c>
      <c r="AC448" s="80">
        <f t="shared" si="175"/>
        <v>0.85</v>
      </c>
      <c r="AD448" s="80">
        <f t="shared" si="184"/>
        <v>0.85</v>
      </c>
      <c r="AE448" s="80">
        <f t="shared" si="185"/>
        <v>0.85</v>
      </c>
      <c r="AF448" s="54">
        <f>(Q448-MAX(Q$2:Q447))/MAX(Q$2:Q447)</f>
        <v>-0.2258500550565731</v>
      </c>
      <c r="AG448" s="54">
        <f>(R448-MAX(R$2:R447))/MAX(R$2:R447)</f>
        <v>-0.35085202071027349</v>
      </c>
      <c r="AH448" s="54">
        <f>(S448-MAX(S$2:S447))/MAX(S$2:S447)</f>
        <v>-0.29429099384337915</v>
      </c>
      <c r="AI448" s="54">
        <f>(T448-MAX(T$2:T447))/MAX(T$2:T447)</f>
        <v>-0.30192646338441675</v>
      </c>
      <c r="AJ448" s="54">
        <f>(U448-MAX(U$2:U447))/MAX(U$2:U447)</f>
        <v>-0.32478278753259066</v>
      </c>
      <c r="AK448" s="54">
        <f t="shared" si="186"/>
        <v>2.4434587146212956</v>
      </c>
      <c r="AL448" s="71">
        <f t="shared" si="176"/>
        <v>1918.1249999999573</v>
      </c>
      <c r="AM448" s="49">
        <f t="shared" si="177"/>
        <v>2.4434587146212956</v>
      </c>
      <c r="AN448" s="49">
        <f t="shared" si="178"/>
        <v>4.3360233810955604</v>
      </c>
      <c r="AO448" s="49">
        <f t="shared" si="179"/>
        <v>3.90961490715347</v>
      </c>
      <c r="AP448" s="49">
        <f t="shared" si="180"/>
        <v>4.0178878059191012</v>
      </c>
      <c r="AQ448" s="49">
        <f t="shared" si="181"/>
        <v>4.9455403034896488</v>
      </c>
      <c r="AS448" s="49">
        <f t="shared" si="187"/>
        <v>0.60951692239408839</v>
      </c>
      <c r="AT448" s="49">
        <f t="shared" si="182"/>
        <v>0.92765249757054757</v>
      </c>
      <c r="AU448" s="54">
        <f>(AM448-MAX(AM$3:AM448))/MAX(AM$3:AM448)</f>
        <v>-0.11026824499000898</v>
      </c>
      <c r="AV448" s="54">
        <f>(AN448-MAX(AN$3:AN448))/MAX(AN$3:AN448)</f>
        <v>-0.21156578484016966</v>
      </c>
      <c r="AW448" s="54">
        <f>(AO448-MAX(AO$3:AO448))/MAX(AO$3:AO448)</f>
        <v>-8.9690211378857299E-2</v>
      </c>
      <c r="AX448" s="54">
        <f>(AP448-MAX(AP$3:AP448))/MAX(AP$3:AP448)</f>
        <v>-0.10949763648383196</v>
      </c>
      <c r="AY448" s="54">
        <f>(AQ448-MAX(AQ$3:AQ448))/MAX(AQ$3:AQ448)</f>
        <v>-0.16714655828600539</v>
      </c>
    </row>
    <row r="449" spans="1:51">
      <c r="A449" s="49">
        <f>Data!F575</f>
        <v>1918.2083333332905</v>
      </c>
      <c r="B449" s="53">
        <f t="shared" si="173"/>
        <v>3.0000000000000027E-2</v>
      </c>
      <c r="C449" s="50">
        <f>1/Data!N575</f>
        <v>0.14955829989097338</v>
      </c>
      <c r="D449" s="50">
        <f>Data!H575/100</f>
        <v>4.5583333333333337E-2</v>
      </c>
      <c r="E449">
        <f>Data!K576/Data!K575</f>
        <v>0.9837712170458649</v>
      </c>
      <c r="F449">
        <f>Data!T576/Data!T575</f>
        <v>0.99011887171421165</v>
      </c>
      <c r="G449" s="49">
        <f>Data!E578</f>
        <v>14.7</v>
      </c>
      <c r="H449" s="52">
        <v>0</v>
      </c>
      <c r="I449" s="52">
        <v>1</v>
      </c>
      <c r="J449" s="52">
        <v>0.6</v>
      </c>
      <c r="K449" s="54">
        <f t="shared" si="183"/>
        <v>0.66261227030770231</v>
      </c>
      <c r="L449" s="54">
        <f t="shared" si="196"/>
        <v>0.85</v>
      </c>
      <c r="M449" s="53">
        <f t="shared" si="197"/>
        <v>0.85</v>
      </c>
      <c r="N449" s="54" cm="1">
        <f t="array" ref="N449">stock_min(C449,O449)</f>
        <v>0.85</v>
      </c>
      <c r="O449" s="54" cm="1">
        <f t="array" ref="O449">stock_max(C449,D449)</f>
        <v>0.85</v>
      </c>
      <c r="P449" s="49">
        <f t="shared" si="174"/>
        <v>1918.2083333332905</v>
      </c>
      <c r="Q449" s="49">
        <f t="shared" si="188"/>
        <v>0.44573424469718181</v>
      </c>
      <c r="R449" s="49">
        <f t="shared" si="189"/>
        <v>0.72918283917957183</v>
      </c>
      <c r="S449" s="59">
        <f t="shared" si="170"/>
        <v>0.6042782628990635</v>
      </c>
      <c r="T449" s="59">
        <f t="shared" si="171"/>
        <v>0.62300671854901457</v>
      </c>
      <c r="U449" s="59">
        <f t="shared" si="172"/>
        <v>0.60503123504607081</v>
      </c>
      <c r="V449" s="59"/>
      <c r="W449" s="49">
        <f t="shared" si="190"/>
        <v>0.24171130515962541</v>
      </c>
      <c r="X449" s="49">
        <f t="shared" si="191"/>
        <v>0.36256695773943809</v>
      </c>
      <c r="Y449" s="49">
        <f t="shared" si="192"/>
        <v>0.21019482235430031</v>
      </c>
      <c r="Z449" s="49">
        <f t="shared" si="193"/>
        <v>0.41281189619471426</v>
      </c>
      <c r="AA449" s="49">
        <f t="shared" si="194"/>
        <v>9.0754685256910633E-2</v>
      </c>
      <c r="AB449" s="49">
        <f t="shared" si="195"/>
        <v>0.51427654978916015</v>
      </c>
      <c r="AC449" s="80">
        <f t="shared" si="175"/>
        <v>0.85</v>
      </c>
      <c r="AD449" s="80">
        <f t="shared" si="184"/>
        <v>0.85</v>
      </c>
      <c r="AE449" s="80">
        <f t="shared" si="185"/>
        <v>0.85</v>
      </c>
      <c r="AF449" s="54">
        <f>(Q449-MAX(Q$2:Q448))/MAX(Q$2:Q448)</f>
        <v>-0.2334995299749951</v>
      </c>
      <c r="AG449" s="54">
        <f>(R449-MAX(R$2:R448))/MAX(R$2:R448)</f>
        <v>-0.36138690237128185</v>
      </c>
      <c r="AH449" s="54">
        <f>(S449-MAX(S$2:S448))/MAX(S$2:S448)</f>
        <v>-0.30395195330610353</v>
      </c>
      <c r="AI449" s="54">
        <f>(T449-MAX(T$2:T448))/MAX(T$2:T448)</f>
        <v>-0.31176033849202905</v>
      </c>
      <c r="AJ449" s="54">
        <f>(U449-MAX(U$2:U448))/MAX(U$2:U448)</f>
        <v>-0.3350978342669903</v>
      </c>
      <c r="AK449" s="54">
        <f t="shared" si="186"/>
        <v>2.4592062728296957</v>
      </c>
      <c r="AL449" s="71">
        <f t="shared" si="176"/>
        <v>1918.2083333332905</v>
      </c>
      <c r="AM449" s="49">
        <f t="shared" si="177"/>
        <v>2.4592062728296957</v>
      </c>
      <c r="AN449" s="49">
        <f t="shared" si="178"/>
        <v>4.2253471531567177</v>
      </c>
      <c r="AO449" s="49">
        <f t="shared" si="179"/>
        <v>3.860011272291028</v>
      </c>
      <c r="AP449" s="49">
        <f t="shared" si="180"/>
        <v>3.9588543654855637</v>
      </c>
      <c r="AQ449" s="49">
        <f t="shared" si="181"/>
        <v>4.8431522544891656</v>
      </c>
      <c r="AS449" s="49">
        <f t="shared" si="187"/>
        <v>0.61780510133244793</v>
      </c>
      <c r="AT449" s="49">
        <f t="shared" si="182"/>
        <v>0.88429788900360196</v>
      </c>
      <c r="AU449" s="54">
        <f>(AM449-MAX(AM$3:AM449))/MAX(AM$3:AM449)</f>
        <v>-0.10453411798469416</v>
      </c>
      <c r="AV449" s="54">
        <f>(AN449-MAX(AN$3:AN449))/MAX(AN$3:AN449)</f>
        <v>-0.23169042837697737</v>
      </c>
      <c r="AW449" s="54">
        <f>(AO449-MAX(AO$3:AO449))/MAX(AO$3:AO449)</f>
        <v>-0.10123985896277915</v>
      </c>
      <c r="AX449" s="54">
        <f>(AP449-MAX(AP$3:AP449))/MAX(AP$3:AP449)</f>
        <v>-0.12258148072535395</v>
      </c>
      <c r="AY449" s="54">
        <f>(AQ449-MAX(AQ$3:AQ449))/MAX(AQ$3:AQ449)</f>
        <v>-0.18438921202401309</v>
      </c>
    </row>
    <row r="450" spans="1:51">
      <c r="A450" s="49">
        <f>Data!F576</f>
        <v>1918.2916666666238</v>
      </c>
      <c r="B450" s="53">
        <f t="shared" si="173"/>
        <v>2.6000000000000023E-2</v>
      </c>
      <c r="C450" s="50">
        <f>1/Data!N576</f>
        <v>0.15335711615674055</v>
      </c>
      <c r="D450" s="50">
        <f>Data!H576/100</f>
        <v>4.5525000000000003E-2</v>
      </c>
      <c r="E450">
        <f>Data!K577/Data!K576</f>
        <v>1.0177945701213194</v>
      </c>
      <c r="F450">
        <f>Data!T577/Data!T576</f>
        <v>0.98348092495175199</v>
      </c>
      <c r="G450" s="49">
        <f>Data!E579</f>
        <v>15.1</v>
      </c>
      <c r="H450" s="52">
        <v>0</v>
      </c>
      <c r="I450" s="52">
        <v>1</v>
      </c>
      <c r="J450" s="52">
        <v>0.6</v>
      </c>
      <c r="K450" s="54">
        <f t="shared" si="183"/>
        <v>0.66261227030770231</v>
      </c>
      <c r="L450" s="54">
        <f t="shared" si="196"/>
        <v>0.85</v>
      </c>
      <c r="M450" s="53">
        <f t="shared" si="197"/>
        <v>0.85</v>
      </c>
      <c r="N450" s="54" cm="1">
        <f t="array" ref="N450">stock_min(C450,O450)</f>
        <v>0.85</v>
      </c>
      <c r="O450" s="54" cm="1">
        <f t="array" ref="O450">stock_max(C450,D450)</f>
        <v>0.85</v>
      </c>
      <c r="P450" s="49">
        <f t="shared" si="174"/>
        <v>1918.2916666666238</v>
      </c>
      <c r="Q450" s="49">
        <f t="shared" si="188"/>
        <v>0.43837112725745492</v>
      </c>
      <c r="R450" s="49">
        <f t="shared" si="189"/>
        <v>0.74215833434261547</v>
      </c>
      <c r="S450" s="59">
        <f t="shared" ref="S450:S513" si="198">SUM(W450:X450)</f>
        <v>0.60673713886228953</v>
      </c>
      <c r="T450" s="59">
        <f t="shared" ref="T450:T513" si="199">SUM(Y450:Z450)</f>
        <v>0.62688030473754242</v>
      </c>
      <c r="U450" s="59">
        <f t="shared" ref="U450:U513" si="200">SUM(AA450:AB450)</f>
        <v>0.61268338171630521</v>
      </c>
      <c r="V450" s="59"/>
      <c r="W450" s="49">
        <f t="shared" si="190"/>
        <v>0.24269485554491582</v>
      </c>
      <c r="X450" s="49">
        <f t="shared" si="191"/>
        <v>0.3640422833173737</v>
      </c>
      <c r="Y450" s="49">
        <f t="shared" si="192"/>
        <v>0.21150172280421517</v>
      </c>
      <c r="Z450" s="49">
        <f t="shared" si="193"/>
        <v>0.41537858193332727</v>
      </c>
      <c r="AA450" s="49">
        <f t="shared" si="194"/>
        <v>9.1902507257445795E-2</v>
      </c>
      <c r="AB450" s="49">
        <f t="shared" si="195"/>
        <v>0.52078087445885946</v>
      </c>
      <c r="AC450" s="80">
        <f t="shared" si="175"/>
        <v>0.85000000000000009</v>
      </c>
      <c r="AD450" s="80">
        <f t="shared" si="184"/>
        <v>0.85</v>
      </c>
      <c r="AE450" s="80">
        <f t="shared" si="185"/>
        <v>0.85</v>
      </c>
      <c r="AF450" s="54">
        <f>(Q450-MAX(Q$2:Q449))/MAX(Q$2:Q449)</f>
        <v>-0.24616140876385553</v>
      </c>
      <c r="AG450" s="54">
        <f>(R450-MAX(R$2:R449))/MAX(R$2:R449)</f>
        <v>-0.35002305682513463</v>
      </c>
      <c r="AH450" s="54">
        <f>(S450-MAX(S$2:S449))/MAX(S$2:S449)</f>
        <v>-0.30111965580949157</v>
      </c>
      <c r="AI450" s="54">
        <f>(T450-MAX(T$2:T449))/MAX(T$2:T449)</f>
        <v>-0.30748116209177545</v>
      </c>
      <c r="AJ450" s="54">
        <f>(U450-MAX(U$2:U449))/MAX(U$2:U449)</f>
        <v>-0.32668846860315304</v>
      </c>
      <c r="AK450" s="54">
        <f t="shared" si="186"/>
        <v>2.5271979779076554</v>
      </c>
      <c r="AL450" s="71">
        <f t="shared" si="176"/>
        <v>1918.2916666666238</v>
      </c>
      <c r="AM450" s="49">
        <f t="shared" si="177"/>
        <v>2.5271979779076554</v>
      </c>
      <c r="AN450" s="49">
        <f t="shared" si="178"/>
        <v>4.2455020848633334</v>
      </c>
      <c r="AO450" s="49">
        <f t="shared" si="179"/>
        <v>3.9130227067396328</v>
      </c>
      <c r="AP450" s="49">
        <f t="shared" si="180"/>
        <v>4.0076048412324097</v>
      </c>
      <c r="AQ450" s="49">
        <f t="shared" si="181"/>
        <v>4.8823955365931404</v>
      </c>
      <c r="AS450" s="49">
        <f t="shared" si="187"/>
        <v>0.63689345172980705</v>
      </c>
      <c r="AT450" s="49">
        <f t="shared" si="182"/>
        <v>0.87479069536073073</v>
      </c>
      <c r="AU450" s="54">
        <f>(AM450-MAX(AM$3:AM450))/MAX(AM$3:AM450)</f>
        <v>-7.9776433836750343E-2</v>
      </c>
      <c r="AV450" s="54">
        <f>(AN450-MAX(AN$3:AN450))/MAX(AN$3:AN450)</f>
        <v>-0.22802558703156692</v>
      </c>
      <c r="AW450" s="54">
        <f>(AO450-MAX(AO$3:AO450))/MAX(AO$3:AO450)</f>
        <v>-8.8896743634689704E-2</v>
      </c>
      <c r="AX450" s="54">
        <f>(AP450-MAX(AP$3:AP450))/MAX(AP$3:AP450)</f>
        <v>-0.1117766957308229</v>
      </c>
      <c r="AY450" s="54">
        <f>(AQ450-MAX(AQ$3:AQ450))/MAX(AQ$3:AQ450)</f>
        <v>-0.17778044926832665</v>
      </c>
    </row>
    <row r="451" spans="1:51">
      <c r="A451" s="49">
        <f>Data!F577</f>
        <v>1918.374999999957</v>
      </c>
      <c r="B451" s="53">
        <f t="shared" ref="B451:B514" si="201">1-_xlfn.PERCENTRANK.INC(C$3:C$1712,C451,3)</f>
        <v>2.7000000000000024E-2</v>
      </c>
      <c r="C451" s="50">
        <f>1/Data!N577</f>
        <v>0.15192112085156434</v>
      </c>
      <c r="D451" s="50">
        <f>Data!H577/100</f>
        <v>4.5466666666666669E-2</v>
      </c>
      <c r="E451">
        <f>Data!K578/Data!K577</f>
        <v>0.99468080242849821</v>
      </c>
      <c r="F451">
        <f>Data!T578/Data!T577</f>
        <v>0.99059063585111062</v>
      </c>
      <c r="G451" s="49">
        <f>Data!E580</f>
        <v>15.4</v>
      </c>
      <c r="H451" s="52">
        <v>0</v>
      </c>
      <c r="I451" s="52">
        <v>1</v>
      </c>
      <c r="J451" s="52">
        <v>0.6</v>
      </c>
      <c r="K451" s="54">
        <f t="shared" si="183"/>
        <v>0.66261227030770231</v>
      </c>
      <c r="L451" s="54">
        <f t="shared" si="196"/>
        <v>0.85</v>
      </c>
      <c r="M451" s="53">
        <f t="shared" si="197"/>
        <v>0.85</v>
      </c>
      <c r="N451" s="54" cm="1">
        <f t="array" ref="N451">stock_min(C451,O451)</f>
        <v>0.85</v>
      </c>
      <c r="O451" s="54" cm="1">
        <f t="array" ref="O451">stock_max(C451,D451)</f>
        <v>0.85</v>
      </c>
      <c r="P451" s="49">
        <f t="shared" ref="P451:P514" si="202">A451</f>
        <v>1918.374999999957</v>
      </c>
      <c r="Q451" s="49">
        <f t="shared" si="188"/>
        <v>0.43424633368873039</v>
      </c>
      <c r="R451" s="49">
        <f t="shared" si="189"/>
        <v>0.73821064753291044</v>
      </c>
      <c r="S451" s="59">
        <f t="shared" si="198"/>
        <v>0.60251712176005956</v>
      </c>
      <c r="T451" s="59">
        <f t="shared" si="199"/>
        <v>0.62268072726528656</v>
      </c>
      <c r="U451" s="59">
        <f t="shared" si="200"/>
        <v>0.6090485011966178</v>
      </c>
      <c r="V451" s="59"/>
      <c r="W451" s="49">
        <f t="shared" si="190"/>
        <v>0.24100684870402383</v>
      </c>
      <c r="X451" s="49">
        <f t="shared" si="191"/>
        <v>0.36151027305603572</v>
      </c>
      <c r="Y451" s="49">
        <f t="shared" si="192"/>
        <v>0.21008483689518384</v>
      </c>
      <c r="Z451" s="49">
        <f t="shared" si="193"/>
        <v>0.41259589037010269</v>
      </c>
      <c r="AA451" s="49">
        <f t="shared" si="194"/>
        <v>9.1357275179492686E-2</v>
      </c>
      <c r="AB451" s="49">
        <f t="shared" si="195"/>
        <v>0.51769122601712514</v>
      </c>
      <c r="AC451" s="80">
        <f t="shared" ref="AC451:AC514" si="203">AB451/SUM(AA451:AB451)</f>
        <v>0.85</v>
      </c>
      <c r="AD451" s="80">
        <f t="shared" si="184"/>
        <v>0.85</v>
      </c>
      <c r="AE451" s="80">
        <f t="shared" si="185"/>
        <v>0.85</v>
      </c>
      <c r="AF451" s="54">
        <f>(Q451-MAX(Q$2:Q450))/MAX(Q$2:Q450)</f>
        <v>-0.25325455057828222</v>
      </c>
      <c r="AG451" s="54">
        <f>(R451-MAX(R$2:R450))/MAX(R$2:R450)</f>
        <v>-0.3534804126028025</v>
      </c>
      <c r="AH451" s="54">
        <f>(S451-MAX(S$2:S450))/MAX(S$2:S450)</f>
        <v>-0.30598055324924051</v>
      </c>
      <c r="AI451" s="54">
        <f>(T451-MAX(T$2:T450))/MAX(T$2:T450)</f>
        <v>-0.31212046322919085</v>
      </c>
      <c r="AJ451" s="54">
        <f>(U451-MAX(U$2:U450))/MAX(U$2:U450)</f>
        <v>-0.33068303911410668</v>
      </c>
      <c r="AK451" s="54">
        <f t="shared" si="186"/>
        <v>2.5602392935305098</v>
      </c>
      <c r="AL451" s="71">
        <f t="shared" ref="AL451:AL514" si="204">P451</f>
        <v>1918.374999999957</v>
      </c>
      <c r="AM451" s="49">
        <f t="shared" ref="AM451:AM514" si="205">(Q691/Q451)</f>
        <v>2.5602392935305098</v>
      </c>
      <c r="AN451" s="49">
        <f t="shared" ref="AN451:AN514" si="206">(R691/R451)</f>
        <v>4.392944318344524</v>
      </c>
      <c r="AO451" s="49">
        <f t="shared" ref="AO451:AO514" si="207">(S691/S451)</f>
        <v>4.0151077896409868</v>
      </c>
      <c r="AP451" s="49">
        <f t="shared" ref="AP451:AP514" si="208">(T691/T451)</f>
        <v>4.1175852616804853</v>
      </c>
      <c r="AQ451" s="49">
        <f t="shared" ref="AQ451:AQ514" si="209">(U691/U451)</f>
        <v>5.036152873821333</v>
      </c>
      <c r="AS451" s="49">
        <f t="shared" si="187"/>
        <v>0.643208555476809</v>
      </c>
      <c r="AT451" s="49">
        <f t="shared" ref="AT451:AT514" si="210">AQ451-AP451</f>
        <v>0.9185676121408477</v>
      </c>
      <c r="AU451" s="54">
        <f>(AM451-MAX(AM$3:AM451))/MAX(AM$3:AM451)</f>
        <v>-6.7745165388853695E-2</v>
      </c>
      <c r="AV451" s="54">
        <f>(AN451-MAX(AN$3:AN451))/MAX(AN$3:AN451)</f>
        <v>-0.20121565280866077</v>
      </c>
      <c r="AW451" s="54">
        <f>(AO451-MAX(AO$3:AO451))/MAX(AO$3:AO451)</f>
        <v>-6.5127382087783903E-2</v>
      </c>
      <c r="AX451" s="54">
        <f>(AP451-MAX(AP$3:AP451))/MAX(AP$3:AP451)</f>
        <v>-8.7401245474289485E-2</v>
      </c>
      <c r="AY451" s="54">
        <f>(AQ451-MAX(AQ$3:AQ451))/MAX(AQ$3:AQ451)</f>
        <v>-0.15188695338296904</v>
      </c>
    </row>
    <row r="452" spans="1:51">
      <c r="A452" s="49">
        <f>Data!F578</f>
        <v>1918.4583333332903</v>
      </c>
      <c r="B452" s="53">
        <f t="shared" si="201"/>
        <v>2.6000000000000023E-2</v>
      </c>
      <c r="C452" s="50">
        <f>1/Data!N578</f>
        <v>0.15393398339919087</v>
      </c>
      <c r="D452" s="50">
        <f>Data!H578/100</f>
        <v>4.5408333333333335E-2</v>
      </c>
      <c r="E452">
        <f>Data!K579/Data!K578</f>
        <v>0.98810169340859599</v>
      </c>
      <c r="F452">
        <f>Data!T579/Data!T578</f>
        <v>0.97764659068966475</v>
      </c>
      <c r="G452" s="49">
        <f>Data!E581</f>
        <v>15.7</v>
      </c>
      <c r="H452" s="52">
        <v>0</v>
      </c>
      <c r="I452" s="52">
        <v>1</v>
      </c>
      <c r="J452" s="52">
        <v>0.6</v>
      </c>
      <c r="K452" s="54">
        <f t="shared" ref="K452:K515" si="211">AVERAGE(M$3:M$1712)</f>
        <v>0.66261227030770231</v>
      </c>
      <c r="L452" s="54">
        <f t="shared" si="196"/>
        <v>0.85</v>
      </c>
      <c r="M452" s="53">
        <f t="shared" si="197"/>
        <v>0.85</v>
      </c>
      <c r="N452" s="54" cm="1">
        <f t="array" ref="N452">stock_min(C452,O452)</f>
        <v>0.85</v>
      </c>
      <c r="O452" s="54" cm="1">
        <f t="array" ref="O452">stock_max(C452,D452)</f>
        <v>0.85</v>
      </c>
      <c r="P452" s="49">
        <f t="shared" si="202"/>
        <v>1918.4583333332903</v>
      </c>
      <c r="Q452" s="49">
        <f t="shared" si="188"/>
        <v>0.42453944765027379</v>
      </c>
      <c r="R452" s="49">
        <f t="shared" si="189"/>
        <v>0.72942719091952501</v>
      </c>
      <c r="S452" s="59">
        <f t="shared" si="198"/>
        <v>0.59282843695962162</v>
      </c>
      <c r="T452" s="59">
        <f t="shared" si="199"/>
        <v>0.6130754225142967</v>
      </c>
      <c r="U452" s="59">
        <f t="shared" si="200"/>
        <v>0.60084670570422216</v>
      </c>
      <c r="V452" s="59"/>
      <c r="W452" s="49">
        <f t="shared" si="190"/>
        <v>0.23713137478384866</v>
      </c>
      <c r="X452" s="49">
        <f t="shared" si="191"/>
        <v>0.35569706217577296</v>
      </c>
      <c r="Y452" s="49">
        <f t="shared" si="192"/>
        <v>0.20684412493224474</v>
      </c>
      <c r="Z452" s="49">
        <f t="shared" si="193"/>
        <v>0.40623129758205195</v>
      </c>
      <c r="AA452" s="49">
        <f t="shared" si="194"/>
        <v>9.0127005855633324E-2</v>
      </c>
      <c r="AB452" s="49">
        <f t="shared" si="195"/>
        <v>0.51071969984858878</v>
      </c>
      <c r="AC452" s="80">
        <f t="shared" si="203"/>
        <v>0.84999999999999987</v>
      </c>
      <c r="AD452" s="80">
        <f t="shared" ref="AD452:AD515" si="212">N452</f>
        <v>0.85</v>
      </c>
      <c r="AE452" s="80">
        <f t="shared" ref="AE452:AE515" si="213">O452</f>
        <v>0.85</v>
      </c>
      <c r="AF452" s="54">
        <f>(Q452-MAX(Q$2:Q451))/MAX(Q$2:Q451)</f>
        <v>-0.26994685725983608</v>
      </c>
      <c r="AG452" s="54">
        <f>(R452-MAX(R$2:R451))/MAX(R$2:R451)</f>
        <v>-0.36117290087100234</v>
      </c>
      <c r="AH452" s="54">
        <f>(S452-MAX(S$2:S451))/MAX(S$2:S451)</f>
        <v>-0.31714062724896358</v>
      </c>
      <c r="AI452" s="54">
        <f>(T452-MAX(T$2:T451))/MAX(T$2:T451)</f>
        <v>-0.32273150720942057</v>
      </c>
      <c r="AJ452" s="54">
        <f>(U452-MAX(U$2:U451))/MAX(U$2:U451)</f>
        <v>-0.33969644415819145</v>
      </c>
      <c r="AK452" s="54">
        <f t="shared" ref="AK452:AK515" si="214">Q692/Q452</f>
        <v>2.6280200562948544</v>
      </c>
      <c r="AL452" s="71">
        <f t="shared" si="204"/>
        <v>1918.4583333332903</v>
      </c>
      <c r="AM452" s="49">
        <f t="shared" si="205"/>
        <v>2.6280200562948544</v>
      </c>
      <c r="AN452" s="49">
        <f t="shared" si="206"/>
        <v>5.3556699722836454</v>
      </c>
      <c r="AO452" s="49">
        <f t="shared" si="207"/>
        <v>4.5875527697318272</v>
      </c>
      <c r="AP452" s="49">
        <f t="shared" si="208"/>
        <v>4.7541755277576287</v>
      </c>
      <c r="AQ452" s="49">
        <f t="shared" si="209"/>
        <v>5.9955969696395552</v>
      </c>
      <c r="AS452" s="49">
        <f t="shared" ref="AS452:AS515" si="215">AQ452-AN452</f>
        <v>0.63992699735590985</v>
      </c>
      <c r="AT452" s="49">
        <f t="shared" si="210"/>
        <v>1.2414214418819265</v>
      </c>
      <c r="AU452" s="54">
        <f>(AM452-MAX(AM$3:AM452))/MAX(AM$3:AM452)</f>
        <v>-4.3064291245423429E-2</v>
      </c>
      <c r="AV452" s="54">
        <f>(AN452-MAX(AN$3:AN452))/MAX(AN$3:AN452)</f>
        <v>-2.6159898107923574E-2</v>
      </c>
      <c r="AW452" s="54">
        <f>(AO452-MAX(AO$3:AO452))/MAX(AO$3:AO452)</f>
        <v>0</v>
      </c>
      <c r="AX452" s="54">
        <f>(AP452-MAX(AP$3:AP452))/MAX(AP$3:AP452)</f>
        <v>0</v>
      </c>
      <c r="AY452" s="54">
        <f>(AQ452-MAX(AQ$3:AQ452))/MAX(AQ$3:AQ452)</f>
        <v>0</v>
      </c>
    </row>
    <row r="453" spans="1:51">
      <c r="A453" s="49">
        <f>Data!F579</f>
        <v>1918.5416666666235</v>
      </c>
      <c r="B453" s="53">
        <f t="shared" si="201"/>
        <v>2.200000000000002E-2</v>
      </c>
      <c r="C453" s="50">
        <f>1/Data!N579</f>
        <v>0.15695324633782498</v>
      </c>
      <c r="D453" s="50">
        <f>Data!H579/100</f>
        <v>4.5350000000000001E-2</v>
      </c>
      <c r="E453">
        <f>Data!K580/Data!K579</f>
        <v>0.99629570385229504</v>
      </c>
      <c r="F453">
        <f>Data!T580/Data!T579</f>
        <v>0.98468127888007762</v>
      </c>
      <c r="G453" s="49">
        <f>Data!E582</f>
        <v>16</v>
      </c>
      <c r="H453" s="52">
        <v>0</v>
      </c>
      <c r="I453" s="52">
        <v>1</v>
      </c>
      <c r="J453" s="52">
        <v>0.6</v>
      </c>
      <c r="K453" s="54">
        <f t="shared" si="211"/>
        <v>0.66261227030770231</v>
      </c>
      <c r="L453" s="54">
        <f t="shared" si="196"/>
        <v>0.85</v>
      </c>
      <c r="M453" s="53">
        <f t="shared" si="197"/>
        <v>0.85</v>
      </c>
      <c r="N453" s="54" cm="1">
        <f t="array" ref="N453">stock_min(C453,O453)</f>
        <v>0.85</v>
      </c>
      <c r="O453" s="54" cm="1">
        <f t="array" ref="O453">stock_max(C453,D453)</f>
        <v>0.85</v>
      </c>
      <c r="P453" s="49">
        <f t="shared" si="202"/>
        <v>1918.5416666666235</v>
      </c>
      <c r="Q453" s="49">
        <f t="shared" ref="Q453:Q516" si="216">Q452*F453</f>
        <v>0.41803604624731339</v>
      </c>
      <c r="R453" s="49">
        <f t="shared" ref="R453:R516" si="217">R452*E453</f>
        <v>0.72672517658617053</v>
      </c>
      <c r="S453" s="59">
        <f t="shared" si="198"/>
        <v>0.58787828030335643</v>
      </c>
      <c r="T453" s="59">
        <f t="shared" si="199"/>
        <v>0.60840203401845483</v>
      </c>
      <c r="U453" s="59">
        <f t="shared" si="200"/>
        <v>0.5975742182194399</v>
      </c>
      <c r="V453" s="59"/>
      <c r="W453" s="49">
        <f t="shared" ref="W453:W516" si="218">(W452*$F453+X452*$E453)*(1-$J453)</f>
        <v>0.23515131212134258</v>
      </c>
      <c r="X453" s="49">
        <f t="shared" ref="X453:X516" si="219">(W452*$F453+X452*$E453)*($J453)</f>
        <v>0.35272696818201382</v>
      </c>
      <c r="Y453" s="49">
        <f t="shared" ref="Y453:Y516" si="220">(Y452*$F453+Z452*$E453)*(1-$K453)</f>
        <v>0.20526738099766254</v>
      </c>
      <c r="Z453" s="49">
        <f t="shared" ref="Z453:Z516" si="221">(Y452*$F453+Z452*$E453)*($K453)</f>
        <v>0.40313465302079227</v>
      </c>
      <c r="AA453" s="49">
        <f t="shared" ref="AA453:AA516" si="222">(AA452*$F453+AB452*$E453)*(1-$M453)</f>
        <v>8.9636132732915999E-2</v>
      </c>
      <c r="AB453" s="49">
        <f t="shared" ref="AB453:AB516" si="223">(AA452*$F453+AB452*$E453)*($M453)</f>
        <v>0.50793808548652386</v>
      </c>
      <c r="AC453" s="80">
        <f t="shared" si="203"/>
        <v>0.84999999999999987</v>
      </c>
      <c r="AD453" s="80">
        <f t="shared" si="212"/>
        <v>0.85</v>
      </c>
      <c r="AE453" s="80">
        <f t="shared" si="213"/>
        <v>0.85</v>
      </c>
      <c r="AF453" s="54">
        <f>(Q453-MAX(Q$2:Q452))/MAX(Q$2:Q452)</f>
        <v>-0.2811303377561955</v>
      </c>
      <c r="AG453" s="54">
        <f>(R453-MAX(R$2:R452))/MAX(R$2:R452)</f>
        <v>-0.36353930563335546</v>
      </c>
      <c r="AH453" s="54">
        <f>(S453-MAX(S$2:S452))/MAX(S$2:S452)</f>
        <v>-0.32284254817342634</v>
      </c>
      <c r="AI453" s="54">
        <f>(T453-MAX(T$2:T452))/MAX(T$2:T452)</f>
        <v>-0.32789423053279737</v>
      </c>
      <c r="AJ453" s="54">
        <f>(U453-MAX(U$2:U452))/MAX(U$2:U452)</f>
        <v>-0.34329276099264416</v>
      </c>
      <c r="AK453" s="54">
        <f t="shared" si="214"/>
        <v>2.6782893646917025</v>
      </c>
      <c r="AL453" s="71">
        <f t="shared" si="204"/>
        <v>1918.5416666666235</v>
      </c>
      <c r="AM453" s="49">
        <f t="shared" si="205"/>
        <v>2.6782893646917025</v>
      </c>
      <c r="AN453" s="49">
        <f t="shared" si="206"/>
        <v>5.4314563933278261</v>
      </c>
      <c r="AO453" s="49">
        <f t="shared" si="207"/>
        <v>4.6615394644341031</v>
      </c>
      <c r="AP453" s="49">
        <f t="shared" si="208"/>
        <v>4.8293724116900183</v>
      </c>
      <c r="AQ453" s="49">
        <f t="shared" si="209"/>
        <v>6.0848708412614574</v>
      </c>
      <c r="AS453" s="49">
        <f t="shared" si="215"/>
        <v>0.65341444793363124</v>
      </c>
      <c r="AT453" s="49">
        <f t="shared" si="210"/>
        <v>1.2554984295714391</v>
      </c>
      <c r="AU453" s="54">
        <f>(AM453-MAX(AM$3:AM453))/MAX(AM$3:AM453)</f>
        <v>-2.4759828102489501E-2</v>
      </c>
      <c r="AV453" s="54">
        <f>(AN453-MAX(AN$3:AN453))/MAX(AN$3:AN453)</f>
        <v>-1.2379389530351344E-2</v>
      </c>
      <c r="AW453" s="54">
        <f>(AO453-MAX(AO$3:AO453))/MAX(AO$3:AO453)</f>
        <v>0</v>
      </c>
      <c r="AX453" s="54">
        <f>(AP453-MAX(AP$3:AP453))/MAX(AP$3:AP453)</f>
        <v>0</v>
      </c>
      <c r="AY453" s="54">
        <f>(AQ453-MAX(AQ$3:AQ453))/MAX(AQ$3:AQ453)</f>
        <v>0</v>
      </c>
    </row>
    <row r="454" spans="1:51">
      <c r="A454" s="49">
        <f>Data!F580</f>
        <v>1918.6249999999568</v>
      </c>
      <c r="B454" s="53">
        <f t="shared" si="201"/>
        <v>2.0000000000000018E-2</v>
      </c>
      <c r="C454" s="50">
        <f>1/Data!N580</f>
        <v>0.15865275228111836</v>
      </c>
      <c r="D454" s="50">
        <f>Data!H580/100</f>
        <v>4.5291666666666668E-2</v>
      </c>
      <c r="E454">
        <f>Data!K581/Data!K580</f>
        <v>0.98218577214594238</v>
      </c>
      <c r="F454">
        <f>Data!T581/Data!T580</f>
        <v>0.98505045269868863</v>
      </c>
      <c r="G454" s="49">
        <f>Data!E583</f>
        <v>16.3</v>
      </c>
      <c r="H454" s="52">
        <v>0</v>
      </c>
      <c r="I454" s="52">
        <v>1</v>
      </c>
      <c r="J454" s="52">
        <v>0.6</v>
      </c>
      <c r="K454" s="54">
        <f t="shared" si="211"/>
        <v>0.66261227030770231</v>
      </c>
      <c r="L454" s="54">
        <f t="shared" si="196"/>
        <v>0.85</v>
      </c>
      <c r="M454" s="53">
        <f t="shared" si="197"/>
        <v>0.85</v>
      </c>
      <c r="N454" s="54" cm="1">
        <f t="array" ref="N454">stock_min(C454,O454)</f>
        <v>0.85</v>
      </c>
      <c r="O454" s="54" cm="1">
        <f t="array" ref="O454">stock_max(C454,D454)</f>
        <v>0.85</v>
      </c>
      <c r="P454" s="49">
        <f t="shared" si="202"/>
        <v>1918.6249999999568</v>
      </c>
      <c r="Q454" s="49">
        <f t="shared" si="216"/>
        <v>0.41178659660028599</v>
      </c>
      <c r="R454" s="49">
        <f t="shared" si="217"/>
        <v>0.71377912870318427</v>
      </c>
      <c r="S454" s="59">
        <f t="shared" si="198"/>
        <v>0.5780793160583676</v>
      </c>
      <c r="T454" s="59">
        <f t="shared" si="199"/>
        <v>0.59815184703203506</v>
      </c>
      <c r="U454" s="59">
        <f t="shared" si="200"/>
        <v>0.58718567382263176</v>
      </c>
      <c r="V454" s="59"/>
      <c r="W454" s="49">
        <f t="shared" si="218"/>
        <v>0.23123172642334705</v>
      </c>
      <c r="X454" s="49">
        <f t="shared" si="219"/>
        <v>0.34684758963502055</v>
      </c>
      <c r="Y454" s="49">
        <f t="shared" si="220"/>
        <v>0.20180909368139283</v>
      </c>
      <c r="Z454" s="49">
        <f t="shared" si="221"/>
        <v>0.39634275335064223</v>
      </c>
      <c r="AA454" s="49">
        <f t="shared" si="222"/>
        <v>8.8077851073394775E-2</v>
      </c>
      <c r="AB454" s="49">
        <f t="shared" si="223"/>
        <v>0.49910782274923698</v>
      </c>
      <c r="AC454" s="80">
        <f t="shared" si="203"/>
        <v>0.85</v>
      </c>
      <c r="AD454" s="80">
        <f t="shared" si="212"/>
        <v>0.85</v>
      </c>
      <c r="AE454" s="80">
        <f t="shared" si="213"/>
        <v>0.85</v>
      </c>
      <c r="AF454" s="54">
        <f>(Q454-MAX(Q$2:Q453))/MAX(Q$2:Q453)</f>
        <v>-0.291877113775387</v>
      </c>
      <c r="AG454" s="54">
        <f>(R454-MAX(R$2:R453))/MAX(R$2:R453)</f>
        <v>-0.37487736146295458</v>
      </c>
      <c r="AH454" s="54">
        <f>(S454-MAX(S$2:S453))/MAX(S$2:S453)</f>
        <v>-0.33412964939998013</v>
      </c>
      <c r="AI454" s="54">
        <f>(T454-MAX(T$2:T453))/MAX(T$2:T453)</f>
        <v>-0.33921768020338378</v>
      </c>
      <c r="AJ454" s="54">
        <f>(U454-MAX(U$2:U453))/MAX(U$2:U453)</f>
        <v>-0.35470930491326552</v>
      </c>
      <c r="AK454" s="54">
        <f t="shared" si="214"/>
        <v>2.7284626967227896</v>
      </c>
      <c r="AL454" s="71">
        <f t="shared" si="204"/>
        <v>1918.6249999999568</v>
      </c>
      <c r="AM454" s="49">
        <f t="shared" si="205"/>
        <v>2.7284626967227896</v>
      </c>
      <c r="AN454" s="49">
        <f t="shared" si="206"/>
        <v>5.3031095279678659</v>
      </c>
      <c r="AO454" s="49">
        <f t="shared" si="207"/>
        <v>4.6305159328333509</v>
      </c>
      <c r="AP454" s="49">
        <f t="shared" si="208"/>
        <v>4.784412310283904</v>
      </c>
      <c r="AQ454" s="49">
        <f t="shared" si="209"/>
        <v>5.9798460115560399</v>
      </c>
      <c r="AS454" s="49">
        <f t="shared" si="215"/>
        <v>0.67673648358817395</v>
      </c>
      <c r="AT454" s="49">
        <f t="shared" si="210"/>
        <v>1.1954337012721359</v>
      </c>
      <c r="AU454" s="54">
        <f>(AM454-MAX(AM$3:AM454))/MAX(AM$3:AM454)</f>
        <v>-6.4903126424597779E-3</v>
      </c>
      <c r="AV454" s="54">
        <f>(AN454-MAX(AN$3:AN454))/MAX(AN$3:AN454)</f>
        <v>-3.5717146540493828E-2</v>
      </c>
      <c r="AW454" s="54">
        <f>(AO454-MAX(AO$3:AO454))/MAX(AO$3:AO454)</f>
        <v>-6.6552116178465676E-3</v>
      </c>
      <c r="AX454" s="54">
        <f>(AP454-MAX(AP$3:AP454))/MAX(AP$3:AP454)</f>
        <v>-9.3097192706206502E-3</v>
      </c>
      <c r="AY454" s="54">
        <f>(AQ454-MAX(AQ$3:AQ454))/MAX(AQ$3:AQ454)</f>
        <v>-1.7259993259552037E-2</v>
      </c>
    </row>
    <row r="455" spans="1:51">
      <c r="A455" s="49">
        <f>Data!F581</f>
        <v>1918.7083333332901</v>
      </c>
      <c r="B455" s="53">
        <f t="shared" si="201"/>
        <v>1.7000000000000015E-2</v>
      </c>
      <c r="C455" s="50">
        <f>1/Data!N581</f>
        <v>0.16262355871367326</v>
      </c>
      <c r="D455" s="50">
        <f>Data!H581/100</f>
        <v>4.5233333333333334E-2</v>
      </c>
      <c r="E455">
        <f>Data!K582/Data!K581</f>
        <v>1.02929307581786</v>
      </c>
      <c r="F455">
        <f>Data!T582/Data!T581</f>
        <v>0.98540560495037699</v>
      </c>
      <c r="G455" s="49">
        <f>Data!E584</f>
        <v>16.5</v>
      </c>
      <c r="H455" s="52">
        <v>0</v>
      </c>
      <c r="I455" s="52">
        <v>1</v>
      </c>
      <c r="J455" s="52">
        <v>0.6</v>
      </c>
      <c r="K455" s="54">
        <f t="shared" si="211"/>
        <v>0.66261227030770231</v>
      </c>
      <c r="L455" s="54">
        <f t="shared" si="196"/>
        <v>0.85</v>
      </c>
      <c r="M455" s="53">
        <f t="shared" si="197"/>
        <v>0.85</v>
      </c>
      <c r="N455" s="54" cm="1">
        <f t="array" ref="N455">stock_min(C455,O455)</f>
        <v>0.85</v>
      </c>
      <c r="O455" s="54" cm="1">
        <f t="array" ref="O455">stock_max(C455,D455)</f>
        <v>0.85</v>
      </c>
      <c r="P455" s="49">
        <f t="shared" si="202"/>
        <v>1918.7083333332901</v>
      </c>
      <c r="Q455" s="49">
        <f t="shared" si="216"/>
        <v>0.40577682033336165</v>
      </c>
      <c r="R455" s="49">
        <f t="shared" si="217"/>
        <v>0.73468791483749274</v>
      </c>
      <c r="S455" s="59">
        <f t="shared" si="198"/>
        <v>0.58486486163535956</v>
      </c>
      <c r="T455" s="59">
        <f t="shared" si="199"/>
        <v>0.60681666371800214</v>
      </c>
      <c r="U455" s="59">
        <f t="shared" si="200"/>
        <v>0.60052063416202517</v>
      </c>
      <c r="V455" s="59"/>
      <c r="W455" s="49">
        <f t="shared" si="218"/>
        <v>0.23394594465414384</v>
      </c>
      <c r="X455" s="49">
        <f t="shared" si="219"/>
        <v>0.35091891698121574</v>
      </c>
      <c r="Y455" s="49">
        <f t="shared" si="220"/>
        <v>0.20473249651127121</v>
      </c>
      <c r="Z455" s="49">
        <f t="shared" si="221"/>
        <v>0.4020841672067309</v>
      </c>
      <c r="AA455" s="49">
        <f t="shared" si="222"/>
        <v>9.0078095124303786E-2</v>
      </c>
      <c r="AB455" s="49">
        <f t="shared" si="223"/>
        <v>0.51044253903772141</v>
      </c>
      <c r="AC455" s="80">
        <f t="shared" si="203"/>
        <v>0.85</v>
      </c>
      <c r="AD455" s="80">
        <f t="shared" si="212"/>
        <v>0.85</v>
      </c>
      <c r="AE455" s="80">
        <f t="shared" si="213"/>
        <v>0.85</v>
      </c>
      <c r="AF455" s="54">
        <f>(Q455-MAX(Q$2:Q454))/MAX(Q$2:Q454)</f>
        <v>-0.30221173892062825</v>
      </c>
      <c r="AG455" s="54">
        <f>(R455-MAX(R$2:R454))/MAX(R$2:R454)</f>
        <v>-0.35656559661682818</v>
      </c>
      <c r="AH455" s="54">
        <f>(S455-MAX(S$2:S454))/MAX(S$2:S454)</f>
        <v>-0.32631360498038037</v>
      </c>
      <c r="AI455" s="54">
        <f>(T455-MAX(T$2:T454))/MAX(T$2:T454)</f>
        <v>-0.32964559963759538</v>
      </c>
      <c r="AJ455" s="54">
        <f>(U455-MAX(U$2:U454))/MAX(U$2:U454)</f>
        <v>-0.3400547821447818</v>
      </c>
      <c r="AK455" s="54">
        <f t="shared" si="214"/>
        <v>2.7983856474933968</v>
      </c>
      <c r="AL455" s="71">
        <f t="shared" si="204"/>
        <v>1918.7083333332901</v>
      </c>
      <c r="AM455" s="49">
        <f t="shared" si="205"/>
        <v>2.7983856474933968</v>
      </c>
      <c r="AN455" s="49">
        <f t="shared" si="206"/>
        <v>5.7899531910164406</v>
      </c>
      <c r="AO455" s="49">
        <f t="shared" si="207"/>
        <v>4.9362313930501847</v>
      </c>
      <c r="AP455" s="49">
        <f t="shared" si="208"/>
        <v>5.1198780928795609</v>
      </c>
      <c r="AQ455" s="49">
        <f t="shared" si="209"/>
        <v>6.4716230449983438</v>
      </c>
      <c r="AS455" s="49">
        <f t="shared" si="215"/>
        <v>0.68166985398190327</v>
      </c>
      <c r="AT455" s="49">
        <f t="shared" si="210"/>
        <v>1.351744952118783</v>
      </c>
      <c r="AU455" s="54">
        <f>(AM455-MAX(AM$3:AM455))/MAX(AM$3:AM455)</f>
        <v>0</v>
      </c>
      <c r="AV455" s="54">
        <f>(AN455-MAX(AN$3:AN455))/MAX(AN$3:AN455)</f>
        <v>0</v>
      </c>
      <c r="AW455" s="54">
        <f>(AO455-MAX(AO$3:AO455))/MAX(AO$3:AO455)</f>
        <v>0</v>
      </c>
      <c r="AX455" s="54">
        <f>(AP455-MAX(AP$3:AP455))/MAX(AP$3:AP455)</f>
        <v>0</v>
      </c>
      <c r="AY455" s="54">
        <f>(AQ455-MAX(AQ$3:AQ455))/MAX(AQ$3:AQ455)</f>
        <v>0</v>
      </c>
    </row>
    <row r="456" spans="1:51">
      <c r="A456" s="49">
        <f>Data!F582</f>
        <v>1918.7916666666233</v>
      </c>
      <c r="B456" s="53">
        <f t="shared" si="201"/>
        <v>1.9000000000000017E-2</v>
      </c>
      <c r="C456" s="50">
        <f>1/Data!N582</f>
        <v>0.15896948802131142</v>
      </c>
      <c r="D456" s="50">
        <f>Data!H582/100</f>
        <v>4.5175E-2</v>
      </c>
      <c r="E456">
        <f>Data!K583/Data!K582</f>
        <v>1.0126081685113202</v>
      </c>
      <c r="F456">
        <f>Data!T583/Data!T582</f>
        <v>0.9857475098347086</v>
      </c>
      <c r="G456" s="49">
        <f>Data!E585</f>
        <v>16.5</v>
      </c>
      <c r="H456" s="52">
        <v>0</v>
      </c>
      <c r="I456" s="52">
        <v>1</v>
      </c>
      <c r="J456" s="52">
        <v>0.6</v>
      </c>
      <c r="K456" s="54">
        <f t="shared" si="211"/>
        <v>0.66261227030770231</v>
      </c>
      <c r="L456" s="54">
        <f t="shared" ref="L456:L519" si="224">MAX(N455,MIN(O455,AB455/SUM(AA455:AB455)))</f>
        <v>0.85</v>
      </c>
      <c r="M456" s="53">
        <f t="shared" ref="M456:M519" si="225">(3*L456+2*L455+L454)/6</f>
        <v>0.85</v>
      </c>
      <c r="N456" s="54" cm="1">
        <f t="array" ref="N456">stock_min(C456,O456)</f>
        <v>0.85</v>
      </c>
      <c r="O456" s="54" cm="1">
        <f t="array" ref="O456">stock_max(C456,D456)</f>
        <v>0.85</v>
      </c>
      <c r="P456" s="49">
        <f t="shared" si="202"/>
        <v>1918.7916666666233</v>
      </c>
      <c r="Q456" s="49">
        <f t="shared" si="216"/>
        <v>0.39999349019225722</v>
      </c>
      <c r="R456" s="49">
        <f t="shared" si="217"/>
        <v>0.74395098387099434</v>
      </c>
      <c r="S456" s="59">
        <f t="shared" si="198"/>
        <v>0.58595499419907571</v>
      </c>
      <c r="T456" s="59">
        <f t="shared" si="199"/>
        <v>0.60896826076083599</v>
      </c>
      <c r="U456" s="59">
        <f t="shared" si="200"/>
        <v>0.60567254254469161</v>
      </c>
      <c r="V456" s="59"/>
      <c r="W456" s="49">
        <f t="shared" si="218"/>
        <v>0.23438199767963031</v>
      </c>
      <c r="X456" s="49">
        <f t="shared" si="219"/>
        <v>0.3515729965194454</v>
      </c>
      <c r="Y456" s="49">
        <f t="shared" si="220"/>
        <v>0.20545841895276559</v>
      </c>
      <c r="Z456" s="49">
        <f t="shared" si="221"/>
        <v>0.40350984180807042</v>
      </c>
      <c r="AA456" s="49">
        <f t="shared" si="222"/>
        <v>9.085088138170376E-2</v>
      </c>
      <c r="AB456" s="49">
        <f t="shared" si="223"/>
        <v>0.51482166116298789</v>
      </c>
      <c r="AC456" s="80">
        <f t="shared" si="203"/>
        <v>0.85000000000000009</v>
      </c>
      <c r="AD456" s="80">
        <f t="shared" si="212"/>
        <v>0.85</v>
      </c>
      <c r="AE456" s="80">
        <f t="shared" si="213"/>
        <v>0.85</v>
      </c>
      <c r="AF456" s="54">
        <f>(Q456-MAX(Q$2:Q455))/MAX(Q$2:Q455)</f>
        <v>-0.31215695924911779</v>
      </c>
      <c r="AG456" s="54">
        <f>(R456-MAX(R$2:R455))/MAX(R$2:R455)</f>
        <v>-0.34845306723299235</v>
      </c>
      <c r="AH456" s="54">
        <f>(S456-MAX(S$2:S455))/MAX(S$2:S455)</f>
        <v>-0.32505791751286878</v>
      </c>
      <c r="AI456" s="54">
        <f>(T456-MAX(T$2:T455))/MAX(T$2:T455)</f>
        <v>-0.32726871608823283</v>
      </c>
      <c r="AJ456" s="54">
        <f>(U456-MAX(U$2:U455))/MAX(U$2:U455)</f>
        <v>-0.3343930661161339</v>
      </c>
      <c r="AK456" s="54">
        <f t="shared" si="214"/>
        <v>2.8487206822693572</v>
      </c>
      <c r="AL456" s="71">
        <f t="shared" si="204"/>
        <v>1918.7916666666233</v>
      </c>
      <c r="AM456" s="49">
        <f t="shared" si="205"/>
        <v>2.8487206822693572</v>
      </c>
      <c r="AN456" s="49">
        <f t="shared" si="206"/>
        <v>5.7426709365273272</v>
      </c>
      <c r="AO456" s="49">
        <f t="shared" si="207"/>
        <v>4.9467299006147281</v>
      </c>
      <c r="AP456" s="49">
        <f t="shared" si="208"/>
        <v>5.1224436291147724</v>
      </c>
      <c r="AQ456" s="49">
        <f t="shared" si="209"/>
        <v>6.4435876434349266</v>
      </c>
      <c r="AS456" s="49">
        <f t="shared" si="215"/>
        <v>0.70091670690759944</v>
      </c>
      <c r="AT456" s="49">
        <f t="shared" si="210"/>
        <v>1.3211440143201543</v>
      </c>
      <c r="AU456" s="54">
        <f>(AM456-MAX(AM$3:AM456))/MAX(AM$3:AM456)</f>
        <v>0</v>
      </c>
      <c r="AV456" s="54">
        <f>(AN456-MAX(AN$3:AN456))/MAX(AN$3:AN456)</f>
        <v>-8.1662585049004279E-3</v>
      </c>
      <c r="AW456" s="54">
        <f>(AO456-MAX(AO$3:AO456))/MAX(AO$3:AO456)</f>
        <v>0</v>
      </c>
      <c r="AX456" s="54">
        <f>(AP456-MAX(AP$3:AP456))/MAX(AP$3:AP456)</f>
        <v>0</v>
      </c>
      <c r="AY456" s="54">
        <f>(AQ456-MAX(AQ$3:AQ456))/MAX(AQ$3:AQ456)</f>
        <v>-4.3320510741250056E-3</v>
      </c>
    </row>
    <row r="457" spans="1:51">
      <c r="A457" s="49">
        <f>Data!F583</f>
        <v>1918.8749999999566</v>
      </c>
      <c r="B457" s="53">
        <f t="shared" si="201"/>
        <v>2.0000000000000018E-2</v>
      </c>
      <c r="C457" s="50">
        <f>1/Data!N583</f>
        <v>0.15789488238742672</v>
      </c>
      <c r="D457" s="50">
        <f>Data!H583/100</f>
        <v>4.5116666666666666E-2</v>
      </c>
      <c r="E457">
        <f>Data!K584/Data!K583</f>
        <v>0.9740901571546734</v>
      </c>
      <c r="F457">
        <f>Data!T584/Data!T583</f>
        <v>0.99205310913401767</v>
      </c>
      <c r="G457" s="49">
        <f>Data!E586</f>
        <v>16.2</v>
      </c>
      <c r="H457" s="52">
        <v>0</v>
      </c>
      <c r="I457" s="52">
        <v>1</v>
      </c>
      <c r="J457" s="52">
        <v>0.6</v>
      </c>
      <c r="K457" s="54">
        <f t="shared" si="211"/>
        <v>0.66261227030770231</v>
      </c>
      <c r="L457" s="54">
        <f t="shared" si="224"/>
        <v>0.85</v>
      </c>
      <c r="M457" s="53">
        <f t="shared" si="225"/>
        <v>0.85</v>
      </c>
      <c r="N457" s="54" cm="1">
        <f t="array" ref="N457">stock_min(C457,O457)</f>
        <v>0.85</v>
      </c>
      <c r="O457" s="54" cm="1">
        <f t="array" ref="O457">stock_max(C457,D457)</f>
        <v>0.85</v>
      </c>
      <c r="P457" s="49">
        <f t="shared" si="202"/>
        <v>1918.8749999999566</v>
      </c>
      <c r="Q457" s="49">
        <f t="shared" si="216"/>
        <v>0.39681478557859595</v>
      </c>
      <c r="R457" s="49">
        <f t="shared" si="217"/>
        <v>0.72467533079427082</v>
      </c>
      <c r="S457" s="59">
        <f t="shared" si="198"/>
        <v>0.5749831849540854</v>
      </c>
      <c r="T457" s="59">
        <f t="shared" si="199"/>
        <v>0.59688062854013135</v>
      </c>
      <c r="U457" s="59">
        <f t="shared" si="200"/>
        <v>0.59161161217116998</v>
      </c>
      <c r="V457" s="59"/>
      <c r="W457" s="49">
        <f t="shared" si="218"/>
        <v>0.22999327398163416</v>
      </c>
      <c r="X457" s="49">
        <f t="shared" si="219"/>
        <v>0.34498991097245124</v>
      </c>
      <c r="Y457" s="49">
        <f t="shared" si="220"/>
        <v>0.20138020016046659</v>
      </c>
      <c r="Z457" s="49">
        <f t="shared" si="221"/>
        <v>0.39550042837966476</v>
      </c>
      <c r="AA457" s="49">
        <f t="shared" si="222"/>
        <v>8.8741741825675513E-2</v>
      </c>
      <c r="AB457" s="49">
        <f t="shared" si="223"/>
        <v>0.50286987034549446</v>
      </c>
      <c r="AC457" s="80">
        <f t="shared" si="203"/>
        <v>0.85</v>
      </c>
      <c r="AD457" s="80">
        <f t="shared" si="212"/>
        <v>0.85</v>
      </c>
      <c r="AE457" s="80">
        <f t="shared" si="213"/>
        <v>0.85</v>
      </c>
      <c r="AF457" s="54">
        <f>(Q457-MAX(Q$2:Q456))/MAX(Q$2:Q456)</f>
        <v>-0.31762317282689051</v>
      </c>
      <c r="AG457" s="54">
        <f>(R457-MAX(R$2:R456))/MAX(R$2:R456)</f>
        <v>-0.36533454586734004</v>
      </c>
      <c r="AH457" s="54">
        <f>(S457-MAX(S$2:S456))/MAX(S$2:S456)</f>
        <v>-0.33769597991318578</v>
      </c>
      <c r="AI457" s="54">
        <f>(T457-MAX(T$2:T456))/MAX(T$2:T456)</f>
        <v>-0.34062200371791684</v>
      </c>
      <c r="AJ457" s="54">
        <f>(U457-MAX(U$2:U456))/MAX(U$2:U456)</f>
        <v>-0.34984539736125331</v>
      </c>
      <c r="AK457" s="54">
        <f t="shared" si="214"/>
        <v>2.881492120764471</v>
      </c>
      <c r="AL457" s="71">
        <f t="shared" si="204"/>
        <v>1918.8749999999566</v>
      </c>
      <c r="AM457" s="49">
        <f t="shared" si="205"/>
        <v>2.881492120764471</v>
      </c>
      <c r="AN457" s="49">
        <f t="shared" si="206"/>
        <v>5.7431858931450881</v>
      </c>
      <c r="AO457" s="49">
        <f t="shared" si="207"/>
        <v>4.9700068168701295</v>
      </c>
      <c r="AP457" s="49">
        <f t="shared" si="208"/>
        <v>5.142869179671135</v>
      </c>
      <c r="AQ457" s="49">
        <f t="shared" si="209"/>
        <v>6.4553702035119116</v>
      </c>
      <c r="AS457" s="49">
        <f t="shared" si="215"/>
        <v>0.7121843103668235</v>
      </c>
      <c r="AT457" s="49">
        <f t="shared" si="210"/>
        <v>1.3125010238407766</v>
      </c>
      <c r="AU457" s="54">
        <f>(AM457-MAX(AM$3:AM457))/MAX(AM$3:AM457)</f>
        <v>0</v>
      </c>
      <c r="AV457" s="54">
        <f>(AN457-MAX(AN$3:AN457))/MAX(AN$3:AN457)</f>
        <v>-8.0773188190736232E-3</v>
      </c>
      <c r="AW457" s="54">
        <f>(AO457-MAX(AO$3:AO457))/MAX(AO$3:AO457)</f>
        <v>0</v>
      </c>
      <c r="AX457" s="54">
        <f>(AP457-MAX(AP$3:AP457))/MAX(AP$3:AP457)</f>
        <v>0</v>
      </c>
      <c r="AY457" s="54">
        <f>(AQ457-MAX(AQ$3:AQ457))/MAX(AQ$3:AQ457)</f>
        <v>-2.5114011390069157E-3</v>
      </c>
    </row>
    <row r="458" spans="1:51">
      <c r="A458" s="49">
        <f>Data!F584</f>
        <v>1918.9583333332898</v>
      </c>
      <c r="B458" s="53">
        <f t="shared" si="201"/>
        <v>1.6000000000000014E-2</v>
      </c>
      <c r="C458" s="50">
        <f>1/Data!N584</f>
        <v>0.1630103337076948</v>
      </c>
      <c r="D458" s="50">
        <f>Data!H584/100</f>
        <v>4.5058333333333332E-2</v>
      </c>
      <c r="E458">
        <f>Data!K585/Data!K584</f>
        <v>0.999648734177215</v>
      </c>
      <c r="F458">
        <f>Data!T585/Data!T584</f>
        <v>1.0042208042449028</v>
      </c>
      <c r="G458" s="49">
        <f>Data!E587</f>
        <v>16.399999999999999</v>
      </c>
      <c r="H458" s="52">
        <v>0</v>
      </c>
      <c r="I458" s="52">
        <v>1</v>
      </c>
      <c r="J458" s="52">
        <v>0.6</v>
      </c>
      <c r="K458" s="54">
        <f t="shared" si="211"/>
        <v>0.66261227030770231</v>
      </c>
      <c r="L458" s="54">
        <f t="shared" si="224"/>
        <v>0.85</v>
      </c>
      <c r="M458" s="53">
        <f t="shared" si="225"/>
        <v>0.85</v>
      </c>
      <c r="N458" s="54" cm="1">
        <f t="array" ref="N458">stock_min(C458,O458)</f>
        <v>0.85</v>
      </c>
      <c r="O458" s="54" cm="1">
        <f t="array" ref="O458">stock_max(C458,D458)</f>
        <v>0.85</v>
      </c>
      <c r="P458" s="49">
        <f t="shared" si="202"/>
        <v>1918.9583333332898</v>
      </c>
      <c r="Q458" s="49">
        <f t="shared" si="216"/>
        <v>0.39848966311000628</v>
      </c>
      <c r="R458" s="49">
        <f t="shared" si="217"/>
        <v>0.72442077711794739</v>
      </c>
      <c r="S458" s="59">
        <f t="shared" si="198"/>
        <v>0.5758327583762759</v>
      </c>
      <c r="T458" s="59">
        <f t="shared" si="199"/>
        <v>0.59759168916042138</v>
      </c>
      <c r="U458" s="59">
        <f t="shared" si="200"/>
        <v>0.59180953269300729</v>
      </c>
      <c r="V458" s="59"/>
      <c r="W458" s="49">
        <f t="shared" si="218"/>
        <v>0.23033310335051038</v>
      </c>
      <c r="X458" s="49">
        <f t="shared" si="219"/>
        <v>0.34549965502576552</v>
      </c>
      <c r="Y458" s="49">
        <f t="shared" si="220"/>
        <v>0.20162010328881982</v>
      </c>
      <c r="Z458" s="49">
        <f t="shared" si="221"/>
        <v>0.39597158587160153</v>
      </c>
      <c r="AA458" s="49">
        <f t="shared" si="222"/>
        <v>8.8771429903951093E-2</v>
      </c>
      <c r="AB458" s="49">
        <f t="shared" si="223"/>
        <v>0.50303810278905614</v>
      </c>
      <c r="AC458" s="80">
        <f t="shared" si="203"/>
        <v>0.84999999999999987</v>
      </c>
      <c r="AD458" s="80">
        <f t="shared" si="212"/>
        <v>0.85</v>
      </c>
      <c r="AE458" s="80">
        <f t="shared" si="213"/>
        <v>0.85</v>
      </c>
      <c r="AF458" s="54">
        <f>(Q458-MAX(Q$2:Q457))/MAX(Q$2:Q457)</f>
        <v>-0.31474299381813498</v>
      </c>
      <c r="AG458" s="54">
        <f>(R458-MAX(R$2:R457))/MAX(R$2:R457)</f>
        <v>-0.36555748215027917</v>
      </c>
      <c r="AH458" s="54">
        <f>(S458-MAX(S$2:S457))/MAX(S$2:S457)</f>
        <v>-0.3367173845253561</v>
      </c>
      <c r="AI458" s="54">
        <f>(T458-MAX(T$2:T457))/MAX(T$2:T457)</f>
        <v>-0.33983649032608726</v>
      </c>
      <c r="AJ458" s="54">
        <f>(U458-MAX(U$2:U457))/MAX(U$2:U457)</f>
        <v>-0.34962789159297242</v>
      </c>
      <c r="AK458" s="54">
        <f t="shared" si="214"/>
        <v>2.8792886844373782</v>
      </c>
      <c r="AL458" s="71">
        <f t="shared" si="204"/>
        <v>1918.9583333332898</v>
      </c>
      <c r="AM458" s="49">
        <f t="shared" si="205"/>
        <v>2.8792886844373782</v>
      </c>
      <c r="AN458" s="49">
        <f t="shared" si="206"/>
        <v>5.6785513582928022</v>
      </c>
      <c r="AO458" s="49">
        <f t="shared" si="207"/>
        <v>4.9349838914921609</v>
      </c>
      <c r="AP458" s="49">
        <f t="shared" si="208"/>
        <v>5.1032464142287699</v>
      </c>
      <c r="AQ458" s="49">
        <f t="shared" si="209"/>
        <v>6.3929170989223172</v>
      </c>
      <c r="AS458" s="49">
        <f t="shared" si="215"/>
        <v>0.71436574062951497</v>
      </c>
      <c r="AT458" s="49">
        <f t="shared" si="210"/>
        <v>1.2896706846935473</v>
      </c>
      <c r="AU458" s="54">
        <f>(AM458-MAX(AM$3:AM458))/MAX(AM$3:AM458)</f>
        <v>-7.6468587618704845E-4</v>
      </c>
      <c r="AV458" s="54">
        <f>(AN458-MAX(AN$3:AN458))/MAX(AN$3:AN458)</f>
        <v>-1.924054116646174E-2</v>
      </c>
      <c r="AW458" s="54">
        <f>(AO458-MAX(AO$3:AO458))/MAX(AO$3:AO458)</f>
        <v>-7.0468566077388868E-3</v>
      </c>
      <c r="AX458" s="54">
        <f>(AP458-MAX(AP$3:AP458))/MAX(AP$3:AP458)</f>
        <v>-7.70440858168957E-3</v>
      </c>
      <c r="AY458" s="54">
        <f>(AQ458-MAX(AQ$3:AQ458))/MAX(AQ$3:AQ458)</f>
        <v>-1.2161701250021863E-2</v>
      </c>
    </row>
    <row r="459" spans="1:51">
      <c r="A459" s="49">
        <f>Data!F585</f>
        <v>1919.0416666666231</v>
      </c>
      <c r="B459" s="53">
        <f t="shared" si="201"/>
        <v>1.5000000000000013E-2</v>
      </c>
      <c r="C459" s="50">
        <f>1/Data!N585</f>
        <v>0.16397561798133631</v>
      </c>
      <c r="D459" s="50">
        <f>Data!H585/100</f>
        <v>4.4999999999999998E-2</v>
      </c>
      <c r="E459">
        <f>Data!K586/Data!K585</f>
        <v>1.0285015137217897</v>
      </c>
      <c r="F459">
        <f>Data!T586/Data!T585</f>
        <v>1.0191573062650592</v>
      </c>
      <c r="G459" s="49">
        <f>Data!E588</f>
        <v>16.7</v>
      </c>
      <c r="H459" s="52">
        <v>0</v>
      </c>
      <c r="I459" s="52">
        <v>1</v>
      </c>
      <c r="J459" s="52">
        <v>0.6</v>
      </c>
      <c r="K459" s="54">
        <f t="shared" si="211"/>
        <v>0.66261227030770231</v>
      </c>
      <c r="L459" s="54">
        <f t="shared" si="224"/>
        <v>0.85</v>
      </c>
      <c r="M459" s="53">
        <f t="shared" si="225"/>
        <v>0.85</v>
      </c>
      <c r="N459" s="54" cm="1">
        <f t="array" ref="N459">stock_min(C459,O459)</f>
        <v>0.85</v>
      </c>
      <c r="O459" s="54" cm="1">
        <f t="array" ref="O459">stock_max(C459,D459)</f>
        <v>0.85</v>
      </c>
      <c r="P459" s="49">
        <f t="shared" si="202"/>
        <v>1919.0416666666231</v>
      </c>
      <c r="Q459" s="49">
        <f t="shared" si="216"/>
        <v>0.40612365162966491</v>
      </c>
      <c r="R459" s="49">
        <f t="shared" si="217"/>
        <v>0.74506786583732409</v>
      </c>
      <c r="S459" s="59">
        <f t="shared" si="198"/>
        <v>0.5900925833387336</v>
      </c>
      <c r="T459" s="59">
        <f t="shared" si="199"/>
        <v>0.61273997681647641</v>
      </c>
      <c r="U459" s="59">
        <f t="shared" si="200"/>
        <v>0.60784750155248979</v>
      </c>
      <c r="V459" s="59"/>
      <c r="W459" s="49">
        <f t="shared" si="218"/>
        <v>0.23603703333549345</v>
      </c>
      <c r="X459" s="49">
        <f t="shared" si="219"/>
        <v>0.35405555000324013</v>
      </c>
      <c r="Y459" s="49">
        <f t="shared" si="220"/>
        <v>0.20673094966982208</v>
      </c>
      <c r="Z459" s="49">
        <f t="shared" si="221"/>
        <v>0.40600902714665432</v>
      </c>
      <c r="AA459" s="49">
        <f t="shared" si="222"/>
        <v>9.1177125232873482E-2</v>
      </c>
      <c r="AB459" s="49">
        <f t="shared" si="223"/>
        <v>0.51667037631961632</v>
      </c>
      <c r="AC459" s="80">
        <f t="shared" si="203"/>
        <v>0.85</v>
      </c>
      <c r="AD459" s="80">
        <f t="shared" si="212"/>
        <v>0.85</v>
      </c>
      <c r="AE459" s="80">
        <f t="shared" si="213"/>
        <v>0.85</v>
      </c>
      <c r="AF459" s="54">
        <f>(Q459-MAX(Q$2:Q458))/MAX(Q$2:Q458)</f>
        <v>-0.30161531548043147</v>
      </c>
      <c r="AG459" s="54">
        <f>(R459-MAX(R$2:R458))/MAX(R$2:R458)</f>
        <v>-0.34747491002209857</v>
      </c>
      <c r="AH459" s="54">
        <f>(S459-MAX(S$2:S458))/MAX(S$2:S458)</f>
        <v>-0.3202919661035562</v>
      </c>
      <c r="AI459" s="54">
        <f>(T459-MAX(T$2:T458))/MAX(T$2:T458)</f>
        <v>-0.32310207630064935</v>
      </c>
      <c r="AJ459" s="54">
        <f>(U459-MAX(U$2:U458))/MAX(U$2:U458)</f>
        <v>-0.33200288380669429</v>
      </c>
      <c r="AK459" s="54">
        <f t="shared" si="214"/>
        <v>2.854231203048422</v>
      </c>
      <c r="AL459" s="71">
        <f t="shared" si="204"/>
        <v>1919.0416666666231</v>
      </c>
      <c r="AM459" s="49">
        <f t="shared" si="205"/>
        <v>2.854231203048422</v>
      </c>
      <c r="AN459" s="49">
        <f t="shared" si="206"/>
        <v>5.5355768744411646</v>
      </c>
      <c r="AO459" s="49">
        <f t="shared" si="207"/>
        <v>4.8430751873108369</v>
      </c>
      <c r="AP459" s="49">
        <f t="shared" si="208"/>
        <v>5.0029524162939971</v>
      </c>
      <c r="AQ459" s="49">
        <f t="shared" si="209"/>
        <v>6.2476329573338667</v>
      </c>
      <c r="AS459" s="49">
        <f t="shared" si="215"/>
        <v>0.71205608289270206</v>
      </c>
      <c r="AT459" s="49">
        <f t="shared" si="210"/>
        <v>1.2446805410398696</v>
      </c>
      <c r="AU459" s="54">
        <f>(AM459-MAX(AM$3:AM459))/MAX(AM$3:AM459)</f>
        <v>-9.4606948669415641E-3</v>
      </c>
      <c r="AV459" s="54">
        <f>(AN459-MAX(AN$3:AN459))/MAX(AN$3:AN459)</f>
        <v>-4.393408861576989E-2</v>
      </c>
      <c r="AW459" s="54">
        <f>(AO459-MAX(AO$3:AO459))/MAX(AO$3:AO459)</f>
        <v>-2.5539528261498044E-2</v>
      </c>
      <c r="AX459" s="54">
        <f>(AP459-MAX(AP$3:AP459))/MAX(AP$3:AP459)</f>
        <v>-2.720597364797931E-2</v>
      </c>
      <c r="AY459" s="54">
        <f>(AQ459-MAX(AQ$3:AQ459))/MAX(AQ$3:AQ459)</f>
        <v>-3.4611114724549669E-2</v>
      </c>
    </row>
    <row r="460" spans="1:51">
      <c r="A460" s="49">
        <f>Data!F586</f>
        <v>1919.1249999999563</v>
      </c>
      <c r="B460" s="53">
        <f t="shared" si="201"/>
        <v>1.8000000000000016E-2</v>
      </c>
      <c r="C460" s="50">
        <f>1/Data!N586</f>
        <v>0.1602643009266693</v>
      </c>
      <c r="D460" s="50">
        <f>Data!H586/100</f>
        <v>4.5391666666666663E-2</v>
      </c>
      <c r="E460">
        <f>Data!K587/Data!K586</f>
        <v>1.0237402500928563</v>
      </c>
      <c r="F460">
        <f>Data!T587/Data!T586</f>
        <v>0.98846220967455367</v>
      </c>
      <c r="G460" s="49">
        <f>Data!E589</f>
        <v>16.899999999999999</v>
      </c>
      <c r="H460" s="52">
        <v>0</v>
      </c>
      <c r="I460" s="52">
        <v>1</v>
      </c>
      <c r="J460" s="52">
        <v>0.6</v>
      </c>
      <c r="K460" s="54">
        <f t="shared" si="211"/>
        <v>0.66261227030770231</v>
      </c>
      <c r="L460" s="54">
        <f t="shared" si="224"/>
        <v>0.85</v>
      </c>
      <c r="M460" s="53">
        <f t="shared" si="225"/>
        <v>0.85</v>
      </c>
      <c r="N460" s="54" cm="1">
        <f t="array" ref="N460">stock_min(C460,O460)</f>
        <v>0.85</v>
      </c>
      <c r="O460" s="54" cm="1">
        <f t="array" ref="O460">stock_max(C460,D460)</f>
        <v>0.85</v>
      </c>
      <c r="P460" s="49">
        <f t="shared" si="202"/>
        <v>1919.1249999999563</v>
      </c>
      <c r="Q460" s="49">
        <f t="shared" si="216"/>
        <v>0.40143788209095721</v>
      </c>
      <c r="R460" s="49">
        <f t="shared" si="217"/>
        <v>0.76275596330845286</v>
      </c>
      <c r="S460" s="59">
        <f t="shared" si="198"/>
        <v>0.59577460484290901</v>
      </c>
      <c r="T460" s="59">
        <f t="shared" si="199"/>
        <v>0.61999351430982452</v>
      </c>
      <c r="U460" s="59">
        <f t="shared" si="200"/>
        <v>0.61906140294847378</v>
      </c>
      <c r="V460" s="59"/>
      <c r="W460" s="49">
        <f t="shared" si="218"/>
        <v>0.23830984193716362</v>
      </c>
      <c r="X460" s="49">
        <f t="shared" si="219"/>
        <v>0.35746476290574541</v>
      </c>
      <c r="Y460" s="49">
        <f t="shared" si="220"/>
        <v>0.20917820421694078</v>
      </c>
      <c r="Z460" s="49">
        <f t="shared" si="221"/>
        <v>0.41081531009288375</v>
      </c>
      <c r="AA460" s="49">
        <f t="shared" si="222"/>
        <v>9.2859210442271078E-2</v>
      </c>
      <c r="AB460" s="49">
        <f t="shared" si="223"/>
        <v>0.5262021925062027</v>
      </c>
      <c r="AC460" s="80">
        <f t="shared" si="203"/>
        <v>0.85</v>
      </c>
      <c r="AD460" s="80">
        <f t="shared" si="212"/>
        <v>0.85</v>
      </c>
      <c r="AE460" s="80">
        <f t="shared" si="213"/>
        <v>0.85</v>
      </c>
      <c r="AF460" s="54">
        <f>(Q460-MAX(Q$2:Q459))/MAX(Q$2:Q459)</f>
        <v>-0.30967313153692122</v>
      </c>
      <c r="AG460" s="54">
        <f>(R460-MAX(R$2:R459))/MAX(R$2:R459)</f>
        <v>-0.33198380119415966</v>
      </c>
      <c r="AH460" s="54">
        <f>(S460-MAX(S$2:S459))/MAX(S$2:S459)</f>
        <v>-0.31374703438570845</v>
      </c>
      <c r="AI460" s="54">
        <f>(T460-MAX(T$2:T459))/MAX(T$2:T459)</f>
        <v>-0.31508904523609826</v>
      </c>
      <c r="AJ460" s="54">
        <f>(U460-MAX(U$2:U459))/MAX(U$2:U459)</f>
        <v>-0.319679309596615</v>
      </c>
      <c r="AK460" s="54">
        <f t="shared" si="214"/>
        <v>2.8963882857537988</v>
      </c>
      <c r="AL460" s="71">
        <f t="shared" si="204"/>
        <v>1919.1249999999563</v>
      </c>
      <c r="AM460" s="49">
        <f t="shared" si="205"/>
        <v>2.8963882857537988</v>
      </c>
      <c r="AN460" s="49">
        <f t="shared" si="206"/>
        <v>5.4217439012811415</v>
      </c>
      <c r="AO460" s="49">
        <f t="shared" si="207"/>
        <v>4.8104976173609106</v>
      </c>
      <c r="AP460" s="49">
        <f t="shared" si="208"/>
        <v>4.9583357733308011</v>
      </c>
      <c r="AQ460" s="49">
        <f t="shared" si="209"/>
        <v>6.1512953944465298</v>
      </c>
      <c r="AS460" s="49">
        <f t="shared" si="215"/>
        <v>0.72955149316538837</v>
      </c>
      <c r="AT460" s="49">
        <f t="shared" si="210"/>
        <v>1.1929596211157287</v>
      </c>
      <c r="AU460" s="54">
        <f>(AM460-MAX(AM$3:AM460))/MAX(AM$3:AM460)</f>
        <v>0</v>
      </c>
      <c r="AV460" s="54">
        <f>(AN460-MAX(AN$3:AN460))/MAX(AN$3:AN460)</f>
        <v>-6.3594519262539853E-2</v>
      </c>
      <c r="AW460" s="54">
        <f>(AO460-MAX(AO$3:AO460))/MAX(AO$3:AO460)</f>
        <v>-3.2094362319138633E-2</v>
      </c>
      <c r="AX460" s="54">
        <f>(AP460-MAX(AP$3:AP460))/MAX(AP$3:AP460)</f>
        <v>-3.5881411697144129E-2</v>
      </c>
      <c r="AY460" s="54">
        <f>(AQ460-MAX(AQ$3:AQ460))/MAX(AQ$3:AQ460)</f>
        <v>-4.9497266500925501E-2</v>
      </c>
    </row>
    <row r="461" spans="1:51">
      <c r="A461" s="49">
        <f>Data!F587</f>
        <v>1919.2083333332896</v>
      </c>
      <c r="B461" s="53">
        <f t="shared" si="201"/>
        <v>2.1000000000000019E-2</v>
      </c>
      <c r="C461" s="50">
        <f>1/Data!N587</f>
        <v>0.15732982328933526</v>
      </c>
      <c r="D461" s="50">
        <f>Data!H587/100</f>
        <v>4.5783333333333329E-2</v>
      </c>
      <c r="E461">
        <f>Data!K588/Data!K587</f>
        <v>1.0203004581969066</v>
      </c>
      <c r="F461">
        <f>Data!T588/Data!T587</f>
        <v>0.98272699276470432</v>
      </c>
      <c r="G461" s="49">
        <f>Data!E590</f>
        <v>16.899999999999999</v>
      </c>
      <c r="H461" s="52">
        <v>0</v>
      </c>
      <c r="I461" s="52">
        <v>1</v>
      </c>
      <c r="J461" s="52">
        <v>0.6</v>
      </c>
      <c r="K461" s="54">
        <f t="shared" si="211"/>
        <v>0.66261227030770231</v>
      </c>
      <c r="L461" s="54">
        <f t="shared" si="224"/>
        <v>0.85</v>
      </c>
      <c r="M461" s="53">
        <f t="shared" si="225"/>
        <v>0.85</v>
      </c>
      <c r="N461" s="54" cm="1">
        <f t="array" ref="N461">stock_min(C461,O461)</f>
        <v>0.85</v>
      </c>
      <c r="O461" s="54" cm="1">
        <f t="array" ref="O461">stock_max(C461,D461)</f>
        <v>0.85</v>
      </c>
      <c r="P461" s="49">
        <f t="shared" si="202"/>
        <v>1919.2083333332896</v>
      </c>
      <c r="Q461" s="49">
        <f t="shared" si="216"/>
        <v>0.39450384264907834</v>
      </c>
      <c r="R461" s="49">
        <f t="shared" si="217"/>
        <v>0.77824025885603731</v>
      </c>
      <c r="S461" s="59">
        <f t="shared" si="198"/>
        <v>0.59891497569512142</v>
      </c>
      <c r="T461" s="59">
        <f t="shared" si="199"/>
        <v>0.62472011670410899</v>
      </c>
      <c r="U461" s="59">
        <f t="shared" si="200"/>
        <v>0.62813959074673353</v>
      </c>
      <c r="V461" s="59"/>
      <c r="W461" s="49">
        <f t="shared" si="218"/>
        <v>0.23956599027804859</v>
      </c>
      <c r="X461" s="49">
        <f t="shared" si="219"/>
        <v>0.35934898541707283</v>
      </c>
      <c r="Y461" s="49">
        <f t="shared" si="220"/>
        <v>0.21077290186790659</v>
      </c>
      <c r="Z461" s="49">
        <f t="shared" si="221"/>
        <v>0.41394721483620239</v>
      </c>
      <c r="AA461" s="49">
        <f t="shared" si="222"/>
        <v>9.422093861201003E-2</v>
      </c>
      <c r="AB461" s="49">
        <f t="shared" si="223"/>
        <v>0.53391865213472345</v>
      </c>
      <c r="AC461" s="80">
        <f t="shared" si="203"/>
        <v>0.84999999999999987</v>
      </c>
      <c r="AD461" s="80">
        <f t="shared" si="212"/>
        <v>0.85</v>
      </c>
      <c r="AE461" s="80">
        <f t="shared" si="213"/>
        <v>0.85</v>
      </c>
      <c r="AF461" s="54">
        <f>(Q461-MAX(Q$2:Q460))/MAX(Q$2:Q460)</f>
        <v>-0.321597152530603</v>
      </c>
      <c r="AG461" s="54">
        <f>(R461-MAX(R$2:R460))/MAX(R$2:R460)</f>
        <v>-0.31842276627544525</v>
      </c>
      <c r="AH461" s="54">
        <f>(S461-MAX(S$2:S460))/MAX(S$2:S460)</f>
        <v>-0.31012974557725431</v>
      </c>
      <c r="AI461" s="54">
        <f>(T461-MAX(T$2:T460))/MAX(T$2:T460)</f>
        <v>-0.3098675361655357</v>
      </c>
      <c r="AJ461" s="54">
        <f>(U461-MAX(U$2:U460))/MAX(U$2:U460)</f>
        <v>-0.3097027887521428</v>
      </c>
      <c r="AK461" s="54">
        <f t="shared" si="214"/>
        <v>2.9777147437963385</v>
      </c>
      <c r="AL461" s="71">
        <f t="shared" si="204"/>
        <v>1919.2083333332896</v>
      </c>
      <c r="AM461" s="49">
        <f t="shared" si="205"/>
        <v>2.9777147437963385</v>
      </c>
      <c r="AN461" s="49">
        <f t="shared" si="206"/>
        <v>4.6973089015761413</v>
      </c>
      <c r="AO461" s="49">
        <f t="shared" si="207"/>
        <v>4.4718915330285824</v>
      </c>
      <c r="AP461" s="49">
        <f t="shared" si="208"/>
        <v>4.5596331788474727</v>
      </c>
      <c r="AQ461" s="49">
        <f t="shared" si="209"/>
        <v>5.4738793743915126</v>
      </c>
      <c r="AS461" s="49">
        <f t="shared" si="215"/>
        <v>0.77657047281537128</v>
      </c>
      <c r="AT461" s="49">
        <f t="shared" si="210"/>
        <v>0.91424619554403996</v>
      </c>
      <c r="AU461" s="54">
        <f>(AM461-MAX(AM$3:AM461))/MAX(AM$3:AM461)</f>
        <v>0</v>
      </c>
      <c r="AV461" s="54">
        <f>(AN461-MAX(AN$3:AN461))/MAX(AN$3:AN461)</f>
        <v>-0.18871383815945544</v>
      </c>
      <c r="AW461" s="54">
        <f>(AO461-MAX(AO$3:AO461))/MAX(AO$3:AO461)</f>
        <v>-0.10022426571946555</v>
      </c>
      <c r="AX461" s="54">
        <f>(AP461-MAX(AP$3:AP461))/MAX(AP$3:AP461)</f>
        <v>-0.11340673473264545</v>
      </c>
      <c r="AY461" s="54">
        <f>(AQ461-MAX(AQ$3:AQ461))/MAX(AQ$3:AQ461)</f>
        <v>-0.15417209310080984</v>
      </c>
    </row>
    <row r="462" spans="1:51">
      <c r="A462" s="49">
        <f>Data!F588</f>
        <v>1919.2916666666229</v>
      </c>
      <c r="B462" s="53">
        <f t="shared" si="201"/>
        <v>2.300000000000002E-2</v>
      </c>
      <c r="C462" s="50">
        <f>1/Data!N588</f>
        <v>0.15489132342231432</v>
      </c>
      <c r="D462" s="50">
        <f>Data!H588/100</f>
        <v>4.6174999999999994E-2</v>
      </c>
      <c r="E462">
        <f>Data!K589/Data!K588</f>
        <v>1.061908084199044</v>
      </c>
      <c r="F462">
        <f>Data!T589/Data!T588</f>
        <v>0.98889885109974385</v>
      </c>
      <c r="G462" s="49">
        <f>Data!E591</f>
        <v>17.399999999999999</v>
      </c>
      <c r="H462" s="52">
        <v>0</v>
      </c>
      <c r="I462" s="52">
        <v>1</v>
      </c>
      <c r="J462" s="52">
        <v>0.6</v>
      </c>
      <c r="K462" s="54">
        <f t="shared" si="211"/>
        <v>0.66261227030770231</v>
      </c>
      <c r="L462" s="54">
        <f t="shared" si="224"/>
        <v>0.85</v>
      </c>
      <c r="M462" s="53">
        <f t="shared" si="225"/>
        <v>0.85</v>
      </c>
      <c r="N462" s="54" cm="1">
        <f t="array" ref="N462">stock_min(C462,O462)</f>
        <v>0.85</v>
      </c>
      <c r="O462" s="54" cm="1">
        <f t="array" ref="O462">stock_max(C462,D462)</f>
        <v>0.85</v>
      </c>
      <c r="P462" s="49">
        <f t="shared" si="202"/>
        <v>1919.2916666666229</v>
      </c>
      <c r="Q462" s="49">
        <f t="shared" si="216"/>
        <v>0.39012439675010768</v>
      </c>
      <c r="R462" s="49">
        <f t="shared" si="217"/>
        <v>0.82641962232838273</v>
      </c>
      <c r="S462" s="59">
        <f t="shared" si="198"/>
        <v>0.61850212521164871</v>
      </c>
      <c r="T462" s="59">
        <f t="shared" si="199"/>
        <v>0.64800697436637367</v>
      </c>
      <c r="U462" s="59">
        <f t="shared" si="200"/>
        <v>0.66014751094947632</v>
      </c>
      <c r="V462" s="59"/>
      <c r="W462" s="49">
        <f t="shared" si="218"/>
        <v>0.24740085008465951</v>
      </c>
      <c r="X462" s="49">
        <f t="shared" si="219"/>
        <v>0.37110127512698921</v>
      </c>
      <c r="Y462" s="49">
        <f t="shared" si="220"/>
        <v>0.21862960190624575</v>
      </c>
      <c r="Z462" s="49">
        <f t="shared" si="221"/>
        <v>0.42937737246012792</v>
      </c>
      <c r="AA462" s="49">
        <f t="shared" si="222"/>
        <v>9.9022126642421465E-2</v>
      </c>
      <c r="AB462" s="49">
        <f t="shared" si="223"/>
        <v>0.56112538430705483</v>
      </c>
      <c r="AC462" s="80">
        <f t="shared" si="203"/>
        <v>0.85</v>
      </c>
      <c r="AD462" s="80">
        <f t="shared" si="212"/>
        <v>0.85</v>
      </c>
      <c r="AE462" s="80">
        <f t="shared" si="213"/>
        <v>0.85</v>
      </c>
      <c r="AF462" s="54">
        <f>(Q462-MAX(Q$2:Q461))/MAX(Q$2:Q461)</f>
        <v>-0.32912820355471856</v>
      </c>
      <c r="AG462" s="54">
        <f>(R462-MAX(R$2:R461))/MAX(R$2:R461)</f>
        <v>-0.27622762550187396</v>
      </c>
      <c r="AH462" s="54">
        <f>(S462-MAX(S$2:S461))/MAX(S$2:S461)</f>
        <v>-0.2875679590654045</v>
      </c>
      <c r="AI462" s="54">
        <f>(T462-MAX(T$2:T461))/MAX(T$2:T461)</f>
        <v>-0.28414238977804862</v>
      </c>
      <c r="AJ462" s="54">
        <f>(U462-MAX(U$2:U461))/MAX(U$2:U461)</f>
        <v>-0.27452752137641384</v>
      </c>
      <c r="AK462" s="54">
        <f t="shared" si="214"/>
        <v>3.0203027391936237</v>
      </c>
      <c r="AL462" s="71">
        <f t="shared" si="204"/>
        <v>1919.2916666666229</v>
      </c>
      <c r="AM462" s="49">
        <f t="shared" si="205"/>
        <v>3.0203027391936237</v>
      </c>
      <c r="AN462" s="49">
        <f t="shared" si="206"/>
        <v>4.6047651835944343</v>
      </c>
      <c r="AO462" s="49">
        <f t="shared" si="207"/>
        <v>4.4420330965983537</v>
      </c>
      <c r="AP462" s="49">
        <f t="shared" si="208"/>
        <v>4.5196722555414208</v>
      </c>
      <c r="AQ462" s="49">
        <f t="shared" si="209"/>
        <v>5.3923072732632953</v>
      </c>
      <c r="AS462" s="49">
        <f t="shared" si="215"/>
        <v>0.78754208966886097</v>
      </c>
      <c r="AT462" s="49">
        <f t="shared" si="210"/>
        <v>0.87263501772187446</v>
      </c>
      <c r="AU462" s="54">
        <f>(AM462-MAX(AM$3:AM462))/MAX(AM$3:AM462)</f>
        <v>0</v>
      </c>
      <c r="AV462" s="54">
        <f>(AN462-MAX(AN$3:AN462))/MAX(AN$3:AN462)</f>
        <v>-0.20469733835861004</v>
      </c>
      <c r="AW462" s="54">
        <f>(AO462-MAX(AO$3:AO462))/MAX(AO$3:AO462)</f>
        <v>-0.10623199116742221</v>
      </c>
      <c r="AX462" s="54">
        <f>(AP462-MAX(AP$3:AP462))/MAX(AP$3:AP462)</f>
        <v>-0.12117689607838032</v>
      </c>
      <c r="AY462" s="54">
        <f>(AQ462-MAX(AQ$3:AQ462))/MAX(AQ$3:AQ462)</f>
        <v>-0.16677667475846081</v>
      </c>
    </row>
    <row r="463" spans="1:51">
      <c r="A463" s="49">
        <f>Data!F589</f>
        <v>1919.3749999999561</v>
      </c>
      <c r="B463" s="53">
        <f t="shared" si="201"/>
        <v>3.3000000000000029E-2</v>
      </c>
      <c r="C463" s="50">
        <f>1/Data!N589</f>
        <v>0.14643427571262513</v>
      </c>
      <c r="D463" s="50">
        <f>Data!H589/100</f>
        <v>4.6566666666666666E-2</v>
      </c>
      <c r="E463">
        <f>Data!K590/Data!K589</f>
        <v>1.0318654775176515</v>
      </c>
      <c r="F463">
        <f>Data!T590/Data!T589</f>
        <v>1.0007801820698572</v>
      </c>
      <c r="G463" s="49">
        <f>Data!E592</f>
        <v>17.7</v>
      </c>
      <c r="H463" s="52">
        <v>0</v>
      </c>
      <c r="I463" s="52">
        <v>1</v>
      </c>
      <c r="J463" s="52">
        <v>0.6</v>
      </c>
      <c r="K463" s="54">
        <f t="shared" si="211"/>
        <v>0.66261227030770231</v>
      </c>
      <c r="L463" s="54">
        <f t="shared" si="224"/>
        <v>0.85</v>
      </c>
      <c r="M463" s="53">
        <f t="shared" si="225"/>
        <v>0.85</v>
      </c>
      <c r="N463" s="54" cm="1">
        <f t="array" ref="N463">stock_min(C463,O463)</f>
        <v>0.85</v>
      </c>
      <c r="O463" s="54" cm="1">
        <f t="array" ref="O463">stock_max(C463,D463)</f>
        <v>0.85</v>
      </c>
      <c r="P463" s="49">
        <f t="shared" si="202"/>
        <v>1919.3749999999561</v>
      </c>
      <c r="Q463" s="49">
        <f t="shared" si="216"/>
        <v>0.39042876480946598</v>
      </c>
      <c r="R463" s="49">
        <f t="shared" si="217"/>
        <v>0.85275387822383386</v>
      </c>
      <c r="S463" s="59">
        <f t="shared" si="198"/>
        <v>0.63052046225828307</v>
      </c>
      <c r="T463" s="59">
        <f t="shared" si="199"/>
        <v>0.66185986027043742</v>
      </c>
      <c r="U463" s="59">
        <f t="shared" si="200"/>
        <v>0.67810529455542179</v>
      </c>
      <c r="V463" s="59"/>
      <c r="W463" s="49">
        <f t="shared" si="218"/>
        <v>0.25220818490331326</v>
      </c>
      <c r="X463" s="49">
        <f t="shared" si="219"/>
        <v>0.37831227735496981</v>
      </c>
      <c r="Y463" s="49">
        <f t="shared" si="220"/>
        <v>0.22330339563110427</v>
      </c>
      <c r="Z463" s="49">
        <f t="shared" si="221"/>
        <v>0.43855646463933318</v>
      </c>
      <c r="AA463" s="49">
        <f t="shared" si="222"/>
        <v>0.10171579418331328</v>
      </c>
      <c r="AB463" s="49">
        <f t="shared" si="223"/>
        <v>0.57638950037210845</v>
      </c>
      <c r="AC463" s="80">
        <f t="shared" si="203"/>
        <v>0.84999999999999987</v>
      </c>
      <c r="AD463" s="80">
        <f t="shared" si="212"/>
        <v>0.85</v>
      </c>
      <c r="AE463" s="80">
        <f t="shared" si="213"/>
        <v>0.85</v>
      </c>
      <c r="AF463" s="54">
        <f>(Q463-MAX(Q$2:Q462))/MAX(Q$2:Q462)</f>
        <v>-0.32860480140795906</v>
      </c>
      <c r="AG463" s="54">
        <f>(R463-MAX(R$2:R462))/MAX(R$2:R462)</f>
        <v>-0.25316427317440665</v>
      </c>
      <c r="AH463" s="54">
        <f>(S463-MAX(S$2:S462))/MAX(S$2:S462)</f>
        <v>-0.27372443607371938</v>
      </c>
      <c r="AI463" s="54">
        <f>(T463-MAX(T$2:T462))/MAX(T$2:T462)</f>
        <v>-0.26883901467524662</v>
      </c>
      <c r="AJ463" s="54">
        <f>(U463-MAX(U$2:U462))/MAX(U$2:U462)</f>
        <v>-0.25479272336974784</v>
      </c>
      <c r="AK463" s="54">
        <f t="shared" si="214"/>
        <v>3.0271003271335917</v>
      </c>
      <c r="AL463" s="71">
        <f t="shared" si="204"/>
        <v>1919.3749999999561</v>
      </c>
      <c r="AM463" s="49">
        <f t="shared" si="205"/>
        <v>3.0271003271335917</v>
      </c>
      <c r="AN463" s="49">
        <f t="shared" si="206"/>
        <v>4.5595901148218836</v>
      </c>
      <c r="AO463" s="49">
        <f t="shared" si="207"/>
        <v>4.4194928139564391</v>
      </c>
      <c r="AP463" s="49">
        <f t="shared" si="208"/>
        <v>4.4933529031599999</v>
      </c>
      <c r="AQ463" s="49">
        <f t="shared" si="209"/>
        <v>5.3489106806895652</v>
      </c>
      <c r="AS463" s="49">
        <f t="shared" si="215"/>
        <v>0.78932056586768162</v>
      </c>
      <c r="AT463" s="49">
        <f t="shared" si="210"/>
        <v>0.8555577775295653</v>
      </c>
      <c r="AU463" s="54">
        <f>(AM463-MAX(AM$3:AM463))/MAX(AM$3:AM463)</f>
        <v>0</v>
      </c>
      <c r="AV463" s="54">
        <f>(AN463-MAX(AN$3:AN463))/MAX(AN$3:AN463)</f>
        <v>-0.21249965856434908</v>
      </c>
      <c r="AW463" s="54">
        <f>(AO463-MAX(AO$3:AO463))/MAX(AO$3:AO463)</f>
        <v>-0.11076725308404657</v>
      </c>
      <c r="AX463" s="54">
        <f>(AP463-MAX(AP$3:AP463))/MAX(AP$3:AP463)</f>
        <v>-0.1262945359525301</v>
      </c>
      <c r="AY463" s="54">
        <f>(AQ463-MAX(AQ$3:AQ463))/MAX(AQ$3:AQ463)</f>
        <v>-0.17348234847770957</v>
      </c>
    </row>
    <row r="464" spans="1:51">
      <c r="A464" s="49">
        <f>Data!F590</f>
        <v>1919.4583333332894</v>
      </c>
      <c r="B464" s="53">
        <f t="shared" si="201"/>
        <v>3.400000000000003E-2</v>
      </c>
      <c r="C464" s="50">
        <f>1/Data!N590</f>
        <v>0.14241737398177029</v>
      </c>
      <c r="D464" s="50">
        <f>Data!H590/100</f>
        <v>4.6958333333333331E-2</v>
      </c>
      <c r="E464">
        <f>Data!K591/Data!K590</f>
        <v>1.0077061154999771</v>
      </c>
      <c r="F464">
        <f>Data!T591/Data!T590</f>
        <v>0.97205924956336065</v>
      </c>
      <c r="G464" s="49">
        <f>Data!E593</f>
        <v>17.8</v>
      </c>
      <c r="H464" s="52">
        <v>0</v>
      </c>
      <c r="I464" s="52">
        <v>1</v>
      </c>
      <c r="J464" s="52">
        <v>0.6</v>
      </c>
      <c r="K464" s="54">
        <f t="shared" si="211"/>
        <v>0.66261227030770231</v>
      </c>
      <c r="L464" s="54">
        <f t="shared" si="224"/>
        <v>0.85</v>
      </c>
      <c r="M464" s="53">
        <f t="shared" si="225"/>
        <v>0.85</v>
      </c>
      <c r="N464" s="54" cm="1">
        <f t="array" ref="N464">stock_min(C464,O464)</f>
        <v>0.85</v>
      </c>
      <c r="O464" s="54" cm="1">
        <f t="array" ref="O464">stock_max(C464,D464)</f>
        <v>0.85</v>
      </c>
      <c r="P464" s="49">
        <f t="shared" si="202"/>
        <v>1919.4583333332894</v>
      </c>
      <c r="Q464" s="49">
        <f t="shared" si="216"/>
        <v>0.37951989212863935</v>
      </c>
      <c r="R464" s="49">
        <f t="shared" si="217"/>
        <v>0.85932529810248015</v>
      </c>
      <c r="S464" s="59">
        <f t="shared" si="198"/>
        <v>0.62638889441017853</v>
      </c>
      <c r="T464" s="59">
        <f t="shared" si="199"/>
        <v>0.65900016259122696</v>
      </c>
      <c r="U464" s="59">
        <f t="shared" si="200"/>
        <v>0.67970500299752279</v>
      </c>
      <c r="V464" s="59"/>
      <c r="W464" s="49">
        <f t="shared" si="218"/>
        <v>0.2505555577640714</v>
      </c>
      <c r="X464" s="49">
        <f t="shared" si="219"/>
        <v>0.37583333664610713</v>
      </c>
      <c r="Y464" s="49">
        <f t="shared" si="220"/>
        <v>0.2223385687235091</v>
      </c>
      <c r="Z464" s="49">
        <f t="shared" si="221"/>
        <v>0.43666159386771786</v>
      </c>
      <c r="AA464" s="49">
        <f t="shared" si="222"/>
        <v>0.10195575044962843</v>
      </c>
      <c r="AB464" s="49">
        <f t="shared" si="223"/>
        <v>0.57774925254789433</v>
      </c>
      <c r="AC464" s="80">
        <f t="shared" si="203"/>
        <v>0.85</v>
      </c>
      <c r="AD464" s="80">
        <f t="shared" si="212"/>
        <v>0.85</v>
      </c>
      <c r="AE464" s="80">
        <f t="shared" si="213"/>
        <v>0.85</v>
      </c>
      <c r="AF464" s="54">
        <f>(Q464-MAX(Q$2:Q463))/MAX(Q$2:Q463)</f>
        <v>-0.34736408709617717</v>
      </c>
      <c r="AG464" s="54">
        <f>(R464-MAX(R$2:R463))/MAX(R$2:R463)</f>
        <v>-0.24740907080397928</v>
      </c>
      <c r="AH464" s="54">
        <f>(S464-MAX(S$2:S463))/MAX(S$2:S463)</f>
        <v>-0.27848345175742073</v>
      </c>
      <c r="AI464" s="54">
        <f>(T464-MAX(T$2:T463))/MAX(T$2:T463)</f>
        <v>-0.27199814170254222</v>
      </c>
      <c r="AJ464" s="54">
        <f>(U464-MAX(U$2:U463))/MAX(U$2:U463)</f>
        <v>-0.25303471560736623</v>
      </c>
      <c r="AK464" s="54">
        <f t="shared" si="214"/>
        <v>3.1235243133241144</v>
      </c>
      <c r="AL464" s="71">
        <f t="shared" si="204"/>
        <v>1919.4583333332894</v>
      </c>
      <c r="AM464" s="49">
        <f t="shared" si="205"/>
        <v>3.1235243133241144</v>
      </c>
      <c r="AN464" s="49">
        <f t="shared" si="206"/>
        <v>4.6533777861348993</v>
      </c>
      <c r="AO464" s="49">
        <f t="shared" si="207"/>
        <v>4.5299175918822865</v>
      </c>
      <c r="AP464" s="49">
        <f t="shared" si="208"/>
        <v>4.6024792623313164</v>
      </c>
      <c r="AQ464" s="49">
        <f t="shared" si="209"/>
        <v>5.4677142328494623</v>
      </c>
      <c r="AS464" s="49">
        <f t="shared" si="215"/>
        <v>0.81433644671456307</v>
      </c>
      <c r="AT464" s="49">
        <f t="shared" si="210"/>
        <v>0.86523497051814591</v>
      </c>
      <c r="AU464" s="54">
        <f>(AM464-MAX(AM$3:AM464))/MAX(AM$3:AM464)</f>
        <v>0</v>
      </c>
      <c r="AV464" s="54">
        <f>(AN464-MAX(AN$3:AN464))/MAX(AN$3:AN464)</f>
        <v>-0.19630131149333396</v>
      </c>
      <c r="AW464" s="54">
        <f>(AO464-MAX(AO$3:AO464))/MAX(AO$3:AO464)</f>
        <v>-8.8549018382431496E-2</v>
      </c>
      <c r="AX464" s="54">
        <f>(AP464-MAX(AP$3:AP464))/MAX(AP$3:AP464)</f>
        <v>-0.1050755713320272</v>
      </c>
      <c r="AY464" s="54">
        <f>(AQ464-MAX(AQ$3:AQ464))/MAX(AQ$3:AQ464)</f>
        <v>-0.15512473535132151</v>
      </c>
    </row>
    <row r="465" spans="1:51">
      <c r="A465" s="49">
        <f>Data!F591</f>
        <v>1919.5416666666226</v>
      </c>
      <c r="B465" s="53">
        <f t="shared" si="201"/>
        <v>3.5000000000000031E-2</v>
      </c>
      <c r="C465" s="50">
        <f>1/Data!N591</f>
        <v>0.14178691164163845</v>
      </c>
      <c r="D465" s="50">
        <f>Data!H591/100</f>
        <v>4.7349999999999996E-2</v>
      </c>
      <c r="E465">
        <f>Data!K592/Data!K591</f>
        <v>0.92157398991249151</v>
      </c>
      <c r="F465">
        <f>Data!T592/Data!T591</f>
        <v>0.98389293060301164</v>
      </c>
      <c r="G465" s="49">
        <f>Data!E594</f>
        <v>18.100000000000001</v>
      </c>
      <c r="H465" s="52">
        <v>0</v>
      </c>
      <c r="I465" s="52">
        <v>1</v>
      </c>
      <c r="J465" s="52">
        <v>0.6</v>
      </c>
      <c r="K465" s="54">
        <f t="shared" si="211"/>
        <v>0.66261227030770231</v>
      </c>
      <c r="L465" s="54">
        <f t="shared" si="224"/>
        <v>0.85</v>
      </c>
      <c r="M465" s="53">
        <f t="shared" si="225"/>
        <v>0.85</v>
      </c>
      <c r="N465" s="54" cm="1">
        <f t="array" ref="N465">stock_min(C465,O465)</f>
        <v>0.85</v>
      </c>
      <c r="O465" s="54" cm="1">
        <f t="array" ref="O465">stock_max(C465,D465)</f>
        <v>0.85</v>
      </c>
      <c r="P465" s="49">
        <f t="shared" si="202"/>
        <v>1919.5416666666226</v>
      </c>
      <c r="Q465" s="49">
        <f t="shared" si="216"/>
        <v>0.37340693888858584</v>
      </c>
      <c r="R465" s="49">
        <f t="shared" si="217"/>
        <v>0.79193184360504376</v>
      </c>
      <c r="S465" s="59">
        <f t="shared" si="198"/>
        <v>0.59287806960244194</v>
      </c>
      <c r="T465" s="59">
        <f t="shared" si="199"/>
        <v>0.62117331326967318</v>
      </c>
      <c r="U465" s="59">
        <f t="shared" si="200"/>
        <v>0.63275222594123692</v>
      </c>
      <c r="V465" s="59"/>
      <c r="W465" s="49">
        <f t="shared" si="218"/>
        <v>0.23715122784097678</v>
      </c>
      <c r="X465" s="49">
        <f t="shared" si="219"/>
        <v>0.35572684176146513</v>
      </c>
      <c r="Y465" s="49">
        <f t="shared" si="220"/>
        <v>0.20957625390949744</v>
      </c>
      <c r="Z465" s="49">
        <f t="shared" si="221"/>
        <v>0.41159705936017571</v>
      </c>
      <c r="AA465" s="49">
        <f t="shared" si="222"/>
        <v>9.4912833891185558E-2</v>
      </c>
      <c r="AB465" s="49">
        <f t="shared" si="223"/>
        <v>0.53783939205005138</v>
      </c>
      <c r="AC465" s="80">
        <f t="shared" si="203"/>
        <v>0.85</v>
      </c>
      <c r="AD465" s="80">
        <f t="shared" si="212"/>
        <v>0.85</v>
      </c>
      <c r="AE465" s="80">
        <f t="shared" si="213"/>
        <v>0.85</v>
      </c>
      <c r="AF465" s="54">
        <f>(Q465-MAX(Q$2:Q464))/MAX(Q$2:Q464)</f>
        <v>-0.35787613903628585</v>
      </c>
      <c r="AG465" s="54">
        <f>(R465-MAX(R$2:R464))/MAX(R$2:R464)</f>
        <v>-0.30643177460887383</v>
      </c>
      <c r="AH465" s="54">
        <f>(S465-MAX(S$2:S464))/MAX(S$2:S464)</f>
        <v>-0.31708345705733432</v>
      </c>
      <c r="AI465" s="54">
        <f>(T465-MAX(T$2:T464))/MAX(T$2:T464)</f>
        <v>-0.31378571348605738</v>
      </c>
      <c r="AJ465" s="54">
        <f>(U465-MAX(U$2:U464))/MAX(U$2:U464)</f>
        <v>-0.30463370974777026</v>
      </c>
      <c r="AK465" s="54">
        <f t="shared" si="214"/>
        <v>3.1842242216628667</v>
      </c>
      <c r="AL465" s="71">
        <f t="shared" si="204"/>
        <v>1919.5416666666226</v>
      </c>
      <c r="AM465" s="49">
        <f t="shared" si="205"/>
        <v>3.1842242216628667</v>
      </c>
      <c r="AN465" s="49">
        <f t="shared" si="206"/>
        <v>4.9958395871368646</v>
      </c>
      <c r="AO465" s="49">
        <f t="shared" si="207"/>
        <v>4.7612783919287986</v>
      </c>
      <c r="AP465" s="49">
        <f t="shared" si="208"/>
        <v>4.853408446544651</v>
      </c>
      <c r="AQ465" s="49">
        <f t="shared" si="209"/>
        <v>5.8231582880929791</v>
      </c>
      <c r="AS465" s="49">
        <f t="shared" si="215"/>
        <v>0.82731870095611448</v>
      </c>
      <c r="AT465" s="49">
        <f t="shared" si="210"/>
        <v>0.96974984154832811</v>
      </c>
      <c r="AU465" s="54">
        <f>(AM465-MAX(AM$3:AM465))/MAX(AM$3:AM465)</f>
        <v>0</v>
      </c>
      <c r="AV465" s="54">
        <f>(AN465-MAX(AN$3:AN465))/MAX(AN$3:AN465)</f>
        <v>-0.13715371742757862</v>
      </c>
      <c r="AW465" s="54">
        <f>(AO465-MAX(AO$3:AO465))/MAX(AO$3:AO465)</f>
        <v>-4.1997613410272527E-2</v>
      </c>
      <c r="AX465" s="54">
        <f>(AP465-MAX(AP$3:AP465))/MAX(AP$3:AP465)</f>
        <v>-5.6283899709265756E-2</v>
      </c>
      <c r="AY465" s="54">
        <f>(AQ465-MAX(AQ$3:AQ465))/MAX(AQ$3:AQ465)</f>
        <v>-0.10020125591315721</v>
      </c>
    </row>
    <row r="466" spans="1:51">
      <c r="A466" s="49">
        <f>Data!F592</f>
        <v>1919.6249999999559</v>
      </c>
      <c r="B466" s="53">
        <f t="shared" si="201"/>
        <v>2.5000000000000022E-2</v>
      </c>
      <c r="C466" s="50">
        <f>1/Data!N592</f>
        <v>0.15434168321378847</v>
      </c>
      <c r="D466" s="50">
        <f>Data!H592/100</f>
        <v>4.7741666666666661E-2</v>
      </c>
      <c r="E466">
        <f>Data!K593/Data!K592</f>
        <v>1.0151216700657435</v>
      </c>
      <c r="F466">
        <f>Data!T593/Data!T592</f>
        <v>0.9952717862531415</v>
      </c>
      <c r="G466" s="49">
        <f>Data!E595</f>
        <v>18.5</v>
      </c>
      <c r="H466" s="52">
        <v>0</v>
      </c>
      <c r="I466" s="52">
        <v>1</v>
      </c>
      <c r="J466" s="52">
        <v>0.6</v>
      </c>
      <c r="K466" s="54">
        <f t="shared" si="211"/>
        <v>0.66261227030770231</v>
      </c>
      <c r="L466" s="54">
        <f t="shared" si="224"/>
        <v>0.85</v>
      </c>
      <c r="M466" s="53">
        <f t="shared" si="225"/>
        <v>0.85</v>
      </c>
      <c r="N466" s="54" cm="1">
        <f t="array" ref="N466">stock_min(C466,O466)</f>
        <v>0.85</v>
      </c>
      <c r="O466" s="54" cm="1">
        <f t="array" ref="O466">stock_max(C466,D466)</f>
        <v>0.85</v>
      </c>
      <c r="P466" s="49">
        <f t="shared" si="202"/>
        <v>1919.6249999999559</v>
      </c>
      <c r="Q466" s="49">
        <f t="shared" si="216"/>
        <v>0.37164139106696048</v>
      </c>
      <c r="R466" s="49">
        <f t="shared" si="217"/>
        <v>0.80390717565859526</v>
      </c>
      <c r="S466" s="59">
        <f t="shared" si="198"/>
        <v>0.59713595184152568</v>
      </c>
      <c r="T466" s="59">
        <f t="shared" si="199"/>
        <v>0.62640642687659798</v>
      </c>
      <c r="U466" s="59">
        <f t="shared" si="200"/>
        <v>0.64043648761022021</v>
      </c>
      <c r="V466" s="59"/>
      <c r="W466" s="49">
        <f t="shared" si="218"/>
        <v>0.23885438073661028</v>
      </c>
      <c r="X466" s="49">
        <f t="shared" si="219"/>
        <v>0.35828157110491538</v>
      </c>
      <c r="Y466" s="49">
        <f t="shared" si="220"/>
        <v>0.21134184222855967</v>
      </c>
      <c r="Z466" s="49">
        <f t="shared" si="221"/>
        <v>0.4150645846480383</v>
      </c>
      <c r="AA466" s="49">
        <f t="shared" si="222"/>
        <v>9.6065473141533048E-2</v>
      </c>
      <c r="AB466" s="49">
        <f t="shared" si="223"/>
        <v>0.54437101446868719</v>
      </c>
      <c r="AC466" s="80">
        <f t="shared" si="203"/>
        <v>0.85</v>
      </c>
      <c r="AD466" s="80">
        <f t="shared" si="212"/>
        <v>0.85</v>
      </c>
      <c r="AE466" s="80">
        <f t="shared" si="213"/>
        <v>0.85</v>
      </c>
      <c r="AF466" s="54">
        <f>(Q466-MAX(Q$2:Q465))/MAX(Q$2:Q465)</f>
        <v>-0.3609122379028803</v>
      </c>
      <c r="AG466" s="54">
        <f>(R466-MAX(R$2:R465))/MAX(R$2:R465)</f>
        <v>-0.29594386473642598</v>
      </c>
      <c r="AH466" s="54">
        <f>(S466-MAX(S$2:S465))/MAX(S$2:S465)</f>
        <v>-0.31217894402496349</v>
      </c>
      <c r="AI466" s="54">
        <f>(T466-MAX(T$2:T465))/MAX(T$2:T465)</f>
        <v>-0.30800465811341088</v>
      </c>
      <c r="AJ466" s="54">
        <f>(U466-MAX(U$2:U465))/MAX(U$2:U465)</f>
        <v>-0.29618905114204214</v>
      </c>
      <c r="AK466" s="54">
        <f t="shared" si="214"/>
        <v>3.1406843574284049</v>
      </c>
      <c r="AL466" s="71">
        <f t="shared" si="204"/>
        <v>1919.6249999999559</v>
      </c>
      <c r="AM466" s="49">
        <f t="shared" si="205"/>
        <v>3.1406843574284049</v>
      </c>
      <c r="AN466" s="49">
        <f t="shared" si="206"/>
        <v>5.3495794330635489</v>
      </c>
      <c r="AO466" s="49">
        <f t="shared" si="207"/>
        <v>4.9394181843385692</v>
      </c>
      <c r="AP466" s="49">
        <f t="shared" si="208"/>
        <v>5.0605323039845054</v>
      </c>
      <c r="AQ466" s="49">
        <f t="shared" si="209"/>
        <v>6.162916594523014</v>
      </c>
      <c r="AS466" s="49">
        <f t="shared" si="215"/>
        <v>0.81333716145946511</v>
      </c>
      <c r="AT466" s="49">
        <f t="shared" si="210"/>
        <v>1.1023842905385086</v>
      </c>
      <c r="AU466" s="54">
        <f>(AM466-MAX(AM$3:AM466))/MAX(AM$3:AM466)</f>
        <v>-1.3673617560676792E-2</v>
      </c>
      <c r="AV466" s="54">
        <f>(AN466-MAX(AN$3:AN466))/MAX(AN$3:AN466)</f>
        <v>-7.6058258750030236E-2</v>
      </c>
      <c r="AW466" s="54">
        <f>(AO466-MAX(AO$3:AO466))/MAX(AO$3:AO466)</f>
        <v>-6.1546459911746253E-3</v>
      </c>
      <c r="AX466" s="54">
        <f>(AP466-MAX(AP$3:AP466))/MAX(AP$3:AP466)</f>
        <v>-1.6009910579116601E-2</v>
      </c>
      <c r="AY466" s="54">
        <f>(AQ466-MAX(AQ$3:AQ466))/MAX(AQ$3:AQ466)</f>
        <v>-4.7701550032942137E-2</v>
      </c>
    </row>
    <row r="467" spans="1:51">
      <c r="A467" s="49">
        <f>Data!F593</f>
        <v>1919.7083333332891</v>
      </c>
      <c r="B467" s="53">
        <f t="shared" si="201"/>
        <v>2.7000000000000024E-2</v>
      </c>
      <c r="C467" s="50">
        <f>1/Data!N593</f>
        <v>0.15247431494090169</v>
      </c>
      <c r="D467" s="50">
        <f>Data!H593/100</f>
        <v>4.8133333333333327E-2</v>
      </c>
      <c r="E467">
        <f>Data!K594/Data!K593</f>
        <v>1.0385152470244849</v>
      </c>
      <c r="F467">
        <f>Data!T594/Data!T593</f>
        <v>0.98434291647009731</v>
      </c>
      <c r="G467" s="49">
        <f>Data!E596</f>
        <v>18.899999999999999</v>
      </c>
      <c r="H467" s="52">
        <v>0</v>
      </c>
      <c r="I467" s="52">
        <v>1</v>
      </c>
      <c r="J467" s="52">
        <v>0.6</v>
      </c>
      <c r="K467" s="54">
        <f t="shared" si="211"/>
        <v>0.66261227030770231</v>
      </c>
      <c r="L467" s="54">
        <f t="shared" si="224"/>
        <v>0.85</v>
      </c>
      <c r="M467" s="53">
        <f t="shared" si="225"/>
        <v>0.85</v>
      </c>
      <c r="N467" s="54" cm="1">
        <f t="array" ref="N467">stock_min(C467,O467)</f>
        <v>0.85</v>
      </c>
      <c r="O467" s="54" cm="1">
        <f t="array" ref="O467">stock_max(C467,D467)</f>
        <v>0.85</v>
      </c>
      <c r="P467" s="49">
        <f t="shared" si="202"/>
        <v>1919.7083333332891</v>
      </c>
      <c r="Q467" s="49">
        <f t="shared" si="216"/>
        <v>0.36582257076385583</v>
      </c>
      <c r="R467" s="49">
        <f t="shared" si="217"/>
        <v>0.83486985911384204</v>
      </c>
      <c r="S467" s="59">
        <f t="shared" si="198"/>
        <v>0.60719549206627577</v>
      </c>
      <c r="T467" s="59">
        <f t="shared" si="199"/>
        <v>0.63908374500829634</v>
      </c>
      <c r="U467" s="59">
        <f t="shared" si="200"/>
        <v>0.65989896656813463</v>
      </c>
      <c r="V467" s="59"/>
      <c r="W467" s="49">
        <f t="shared" si="218"/>
        <v>0.24287819682651032</v>
      </c>
      <c r="X467" s="49">
        <f t="shared" si="219"/>
        <v>0.36431729523976547</v>
      </c>
      <c r="Y467" s="49">
        <f t="shared" si="220"/>
        <v>0.2156190138116004</v>
      </c>
      <c r="Z467" s="49">
        <f t="shared" si="221"/>
        <v>0.42346473119669598</v>
      </c>
      <c r="AA467" s="49">
        <f t="shared" si="222"/>
        <v>9.8984844985220213E-2</v>
      </c>
      <c r="AB467" s="49">
        <f t="shared" si="223"/>
        <v>0.56091412158291443</v>
      </c>
      <c r="AC467" s="80">
        <f t="shared" si="203"/>
        <v>0.85</v>
      </c>
      <c r="AD467" s="80">
        <f t="shared" si="212"/>
        <v>0.85</v>
      </c>
      <c r="AE467" s="80">
        <f t="shared" si="213"/>
        <v>0.85</v>
      </c>
      <c r="AF467" s="54">
        <f>(Q467-MAX(Q$2:Q466))/MAX(Q$2:Q466)</f>
        <v>-0.37091848837697355</v>
      </c>
      <c r="AG467" s="54">
        <f>(R467-MAX(R$2:R466))/MAX(R$2:R466)</f>
        <v>-0.26882696876764522</v>
      </c>
      <c r="AH467" s="54">
        <f>(S467-MAX(S$2:S466))/MAX(S$2:S466)</f>
        <v>-0.30059169398806196</v>
      </c>
      <c r="AI467" s="54">
        <f>(T467-MAX(T$2:T466))/MAX(T$2:T466)</f>
        <v>-0.29399994053972306</v>
      </c>
      <c r="AJ467" s="54">
        <f>(U467-MAX(U$2:U466))/MAX(U$2:U466)</f>
        <v>-0.27480066049364021</v>
      </c>
      <c r="AK467" s="54">
        <f t="shared" si="214"/>
        <v>3.2230503906919652</v>
      </c>
      <c r="AL467" s="71">
        <f t="shared" si="204"/>
        <v>1919.7083333332891</v>
      </c>
      <c r="AM467" s="49">
        <f t="shared" si="205"/>
        <v>3.2230503906919652</v>
      </c>
      <c r="AN467" s="49">
        <f t="shared" si="206"/>
        <v>5.2604247720513584</v>
      </c>
      <c r="AO467" s="49">
        <f t="shared" si="207"/>
        <v>4.9391334593905167</v>
      </c>
      <c r="AP467" s="49">
        <f t="shared" si="208"/>
        <v>5.0468491772216044</v>
      </c>
      <c r="AQ467" s="49">
        <f t="shared" si="209"/>
        <v>6.0980854337604509</v>
      </c>
      <c r="AS467" s="49">
        <f t="shared" si="215"/>
        <v>0.83766066170909248</v>
      </c>
      <c r="AT467" s="49">
        <f t="shared" si="210"/>
        <v>1.0512362565388464</v>
      </c>
      <c r="AU467" s="54">
        <f>(AM467-MAX(AM$3:AM467))/MAX(AM$3:AM467)</f>
        <v>0</v>
      </c>
      <c r="AV467" s="54">
        <f>(AN467-MAX(AN$3:AN467))/MAX(AN$3:AN467)</f>
        <v>-9.1456424861376492E-2</v>
      </c>
      <c r="AW467" s="54">
        <f>(AO467-MAX(AO$3:AO467))/MAX(AO$3:AO467)</f>
        <v>-6.2119346345394511E-3</v>
      </c>
      <c r="AX467" s="54">
        <f>(AP467-MAX(AP$3:AP467))/MAX(AP$3:AP467)</f>
        <v>-1.8670512333675702E-2</v>
      </c>
      <c r="AY467" s="54">
        <f>(AQ467-MAX(AQ$3:AQ467))/MAX(AQ$3:AQ467)</f>
        <v>-5.7719309150211569E-2</v>
      </c>
    </row>
    <row r="468" spans="1:51">
      <c r="A468" s="49">
        <f>Data!F594</f>
        <v>1919.7916666666224</v>
      </c>
      <c r="B468" s="53">
        <f t="shared" si="201"/>
        <v>3.2000000000000028E-2</v>
      </c>
      <c r="C468" s="50">
        <f>1/Data!N594</f>
        <v>0.14717344134089921</v>
      </c>
      <c r="D468" s="50">
        <f>Data!H594/100</f>
        <v>4.8524999999999992E-2</v>
      </c>
      <c r="E468">
        <f>Data!K595/Data!K594</f>
        <v>0.95404203411436772</v>
      </c>
      <c r="F468">
        <f>Data!T595/Data!T594</f>
        <v>0.9793285076926852</v>
      </c>
      <c r="G468" s="49">
        <f>Data!E597</f>
        <v>19.3</v>
      </c>
      <c r="H468" s="52">
        <v>0</v>
      </c>
      <c r="I468" s="52">
        <v>1</v>
      </c>
      <c r="J468" s="52">
        <v>0.6</v>
      </c>
      <c r="K468" s="54">
        <f t="shared" si="211"/>
        <v>0.66261227030770231</v>
      </c>
      <c r="L468" s="54">
        <f t="shared" si="224"/>
        <v>0.85</v>
      </c>
      <c r="M468" s="53">
        <f t="shared" si="225"/>
        <v>0.85</v>
      </c>
      <c r="N468" s="54" cm="1">
        <f t="array" ref="N468">stock_min(C468,O468)</f>
        <v>0.85</v>
      </c>
      <c r="O468" s="54" cm="1">
        <f t="array" ref="O468">stock_max(C468,D468)</f>
        <v>0.85</v>
      </c>
      <c r="P468" s="49">
        <f t="shared" si="202"/>
        <v>1919.7916666666224</v>
      </c>
      <c r="Q468" s="49">
        <f t="shared" si="216"/>
        <v>0.35826047230646868</v>
      </c>
      <c r="R468" s="49">
        <f t="shared" si="217"/>
        <v>0.79650093860974547</v>
      </c>
      <c r="S468" s="59">
        <f t="shared" si="198"/>
        <v>0.58543155546278713</v>
      </c>
      <c r="T468" s="59">
        <f t="shared" si="199"/>
        <v>0.61516500055287282</v>
      </c>
      <c r="U468" s="59">
        <f t="shared" si="200"/>
        <v>0.63207433004200486</v>
      </c>
      <c r="V468" s="59"/>
      <c r="W468" s="49">
        <f t="shared" si="218"/>
        <v>0.23417262218511486</v>
      </c>
      <c r="X468" s="49">
        <f t="shared" si="219"/>
        <v>0.35125893327767227</v>
      </c>
      <c r="Y468" s="49">
        <f t="shared" si="220"/>
        <v>0.20754912292269481</v>
      </c>
      <c r="Z468" s="49">
        <f t="shared" si="221"/>
        <v>0.40761587763017798</v>
      </c>
      <c r="AA468" s="49">
        <f t="shared" si="222"/>
        <v>9.4811149506300749E-2</v>
      </c>
      <c r="AB468" s="49">
        <f t="shared" si="223"/>
        <v>0.5372631805357041</v>
      </c>
      <c r="AC468" s="80">
        <f t="shared" si="203"/>
        <v>0.85</v>
      </c>
      <c r="AD468" s="80">
        <f t="shared" si="212"/>
        <v>0.85</v>
      </c>
      <c r="AE468" s="80">
        <f t="shared" si="213"/>
        <v>0.85</v>
      </c>
      <c r="AF468" s="54">
        <f>(Q468-MAX(Q$2:Q467))/MAX(Q$2:Q467)</f>
        <v>-0.38392254200516285</v>
      </c>
      <c r="AG468" s="54">
        <f>(R468-MAX(R$2:R467))/MAX(R$2:R467)</f>
        <v>-0.30243019399351612</v>
      </c>
      <c r="AH468" s="54">
        <f>(S468-MAX(S$2:S467))/MAX(S$2:S467)</f>
        <v>-0.32566084919571575</v>
      </c>
      <c r="AI468" s="54">
        <f>(T468-MAX(T$2:T467))/MAX(T$2:T467)</f>
        <v>-0.32042313646614262</v>
      </c>
      <c r="AJ468" s="54">
        <f>(U468-MAX(U$2:U467))/MAX(U$2:U467)</f>
        <v>-0.30537868690834052</v>
      </c>
      <c r="AK468" s="54">
        <f t="shared" si="214"/>
        <v>3.3009019542310378</v>
      </c>
      <c r="AL468" s="71">
        <f t="shared" si="204"/>
        <v>1919.7916666666224</v>
      </c>
      <c r="AM468" s="49">
        <f t="shared" si="205"/>
        <v>3.3009019542310378</v>
      </c>
      <c r="AN468" s="49">
        <f t="shared" si="206"/>
        <v>5.4368919928956334</v>
      </c>
      <c r="AO468" s="49">
        <f t="shared" si="207"/>
        <v>5.0859761204949683</v>
      </c>
      <c r="AP468" s="49">
        <f t="shared" si="208"/>
        <v>5.1998819439984025</v>
      </c>
      <c r="AQ468" s="49">
        <f t="shared" si="209"/>
        <v>6.2938696204348332</v>
      </c>
      <c r="AS468" s="49">
        <f t="shared" si="215"/>
        <v>0.85697762753919982</v>
      </c>
      <c r="AT468" s="49">
        <f t="shared" si="210"/>
        <v>1.0939876764364307</v>
      </c>
      <c r="AU468" s="54">
        <f>(AM468-MAX(AM$3:AM468))/MAX(AM$3:AM468)</f>
        <v>0</v>
      </c>
      <c r="AV468" s="54">
        <f>(AN468-MAX(AN$3:AN468))/MAX(AN$3:AN468)</f>
        <v>-6.0978247400792267E-2</v>
      </c>
      <c r="AW468" s="54">
        <f>(AO468-MAX(AO$3:AO468))/MAX(AO$3:AO468)</f>
        <v>0</v>
      </c>
      <c r="AX468" s="54">
        <f>(AP468-MAX(AP$3:AP468))/MAX(AP$3:AP468)</f>
        <v>0</v>
      </c>
      <c r="AY468" s="54">
        <f>(AQ468-MAX(AQ$3:AQ468))/MAX(AQ$3:AQ468)</f>
        <v>-2.7466591197843185E-2</v>
      </c>
    </row>
    <row r="469" spans="1:51">
      <c r="A469" s="49">
        <f>Data!F595</f>
        <v>1919.8749999999557</v>
      </c>
      <c r="B469" s="53">
        <f t="shared" si="201"/>
        <v>2.4000000000000021E-2</v>
      </c>
      <c r="C469" s="50">
        <f>1/Data!N595</f>
        <v>0.15463066481317245</v>
      </c>
      <c r="D469" s="50">
        <f>Data!H595/100</f>
        <v>4.8916666666666664E-2</v>
      </c>
      <c r="E469">
        <f>Data!K596/Data!K595</f>
        <v>0.95478224740103601</v>
      </c>
      <c r="F469">
        <f>Data!T596/Data!T595</f>
        <v>0.97982389234873013</v>
      </c>
      <c r="G469" s="49">
        <f>Data!E598</f>
        <v>19.5</v>
      </c>
      <c r="H469" s="52">
        <v>0</v>
      </c>
      <c r="I469" s="52">
        <v>1</v>
      </c>
      <c r="J469" s="52">
        <v>0.6</v>
      </c>
      <c r="K469" s="54">
        <f t="shared" si="211"/>
        <v>0.66261227030770231</v>
      </c>
      <c r="L469" s="54">
        <f t="shared" si="224"/>
        <v>0.85</v>
      </c>
      <c r="M469" s="53">
        <f t="shared" si="225"/>
        <v>0.85</v>
      </c>
      <c r="N469" s="54" cm="1">
        <f t="array" ref="N469">stock_min(C469,O469)</f>
        <v>0.85</v>
      </c>
      <c r="O469" s="54" cm="1">
        <f t="array" ref="O469">stock_max(C469,D469)</f>
        <v>0.85</v>
      </c>
      <c r="P469" s="49">
        <f t="shared" si="202"/>
        <v>1919.8749999999557</v>
      </c>
      <c r="Q469" s="49">
        <f t="shared" si="216"/>
        <v>0.35103217045001855</v>
      </c>
      <c r="R469" s="49">
        <f t="shared" si="217"/>
        <v>0.7604849562228474</v>
      </c>
      <c r="S469" s="59">
        <f t="shared" si="198"/>
        <v>0.5648237238854743</v>
      </c>
      <c r="T469" s="59">
        <f t="shared" si="199"/>
        <v>0.59254599319576684</v>
      </c>
      <c r="U469" s="59">
        <f t="shared" si="200"/>
        <v>0.6058675765050292</v>
      </c>
      <c r="V469" s="59"/>
      <c r="W469" s="49">
        <f t="shared" si="218"/>
        <v>0.22592948955418973</v>
      </c>
      <c r="X469" s="49">
        <f t="shared" si="219"/>
        <v>0.33889423433128457</v>
      </c>
      <c r="Y469" s="49">
        <f t="shared" si="220"/>
        <v>0.19991774738258744</v>
      </c>
      <c r="Z469" s="49">
        <f t="shared" si="221"/>
        <v>0.3926282458131794</v>
      </c>
      <c r="AA469" s="49">
        <f t="shared" si="222"/>
        <v>9.0880136475754381E-2</v>
      </c>
      <c r="AB469" s="49">
        <f t="shared" si="223"/>
        <v>0.51498744002927477</v>
      </c>
      <c r="AC469" s="80">
        <f t="shared" si="203"/>
        <v>0.84999999999999987</v>
      </c>
      <c r="AD469" s="80">
        <f t="shared" si="212"/>
        <v>0.85</v>
      </c>
      <c r="AE469" s="80">
        <f t="shared" si="213"/>
        <v>0.85</v>
      </c>
      <c r="AF469" s="54">
        <f>(Q469-MAX(Q$2:Q468))/MAX(Q$2:Q468)</f>
        <v>-0.39635258711918742</v>
      </c>
      <c r="AG469" s="54">
        <f>(R469-MAX(R$2:R468))/MAX(R$2:R468)</f>
        <v>-0.33397273290202462</v>
      </c>
      <c r="AH469" s="54">
        <f>(S469-MAX(S$2:S468))/MAX(S$2:S468)</f>
        <v>-0.34939832544907118</v>
      </c>
      <c r="AI469" s="54">
        <f>(T469-MAX(T$2:T468))/MAX(T$2:T468)</f>
        <v>-0.34541050418403374</v>
      </c>
      <c r="AJ469" s="54">
        <f>(U469-MAX(U$2:U468))/MAX(U$2:U468)</f>
        <v>-0.33417873254935521</v>
      </c>
      <c r="AK469" s="54">
        <f t="shared" si="214"/>
        <v>3.3788919514937144</v>
      </c>
      <c r="AL469" s="71">
        <f t="shared" si="204"/>
        <v>1919.8749999999557</v>
      </c>
      <c r="AM469" s="49">
        <f t="shared" si="205"/>
        <v>3.3788919514937144</v>
      </c>
      <c r="AN469" s="49">
        <f t="shared" si="206"/>
        <v>5.5827685864399346</v>
      </c>
      <c r="AO469" s="49">
        <f t="shared" si="207"/>
        <v>5.2158176271512673</v>
      </c>
      <c r="AP469" s="49">
        <f t="shared" si="208"/>
        <v>5.3336814900146496</v>
      </c>
      <c r="AQ469" s="49">
        <f t="shared" si="209"/>
        <v>6.4596476694387226</v>
      </c>
      <c r="AS469" s="49">
        <f t="shared" si="215"/>
        <v>0.87687908299878803</v>
      </c>
      <c r="AT469" s="49">
        <f t="shared" si="210"/>
        <v>1.125966179424073</v>
      </c>
      <c r="AU469" s="54">
        <f>(AM469-MAX(AM$3:AM469))/MAX(AM$3:AM469)</f>
        <v>0</v>
      </c>
      <c r="AV469" s="54">
        <f>(AN469-MAX(AN$3:AN469))/MAX(AN$3:AN469)</f>
        <v>-3.5783467973103639E-2</v>
      </c>
      <c r="AW469" s="54">
        <f>(AO469-MAX(AO$3:AO469))/MAX(AO$3:AO469)</f>
        <v>0</v>
      </c>
      <c r="AX469" s="54">
        <f>(AP469-MAX(AP$3:AP469))/MAX(AP$3:AP469)</f>
        <v>0</v>
      </c>
      <c r="AY469" s="54">
        <f>(AQ469-MAX(AQ$3:AQ469))/MAX(AQ$3:AQ469)</f>
        <v>-1.850443926717353E-3</v>
      </c>
    </row>
    <row r="470" spans="1:51">
      <c r="A470" s="49">
        <f>Data!F596</f>
        <v>1919.9583333332889</v>
      </c>
      <c r="B470" s="53">
        <f t="shared" si="201"/>
        <v>1.7000000000000015E-2</v>
      </c>
      <c r="C470" s="50">
        <f>1/Data!N596</f>
        <v>0.16231876817483404</v>
      </c>
      <c r="D470" s="50">
        <f>Data!H596/100</f>
        <v>4.9308333333333329E-2</v>
      </c>
      <c r="E470">
        <f>Data!K597/Data!K596</f>
        <v>0.97422728513673607</v>
      </c>
      <c r="F470">
        <f>Data!T597/Data!T596</f>
        <v>0.98030031061635137</v>
      </c>
      <c r="G470" s="49">
        <f>Data!E599</f>
        <v>19.7</v>
      </c>
      <c r="H470" s="52">
        <v>0</v>
      </c>
      <c r="I470" s="52">
        <v>1</v>
      </c>
      <c r="J470" s="52">
        <v>0.6</v>
      </c>
      <c r="K470" s="54">
        <f t="shared" si="211"/>
        <v>0.66261227030770231</v>
      </c>
      <c r="L470" s="54">
        <f t="shared" si="224"/>
        <v>0.85</v>
      </c>
      <c r="M470" s="53">
        <f t="shared" si="225"/>
        <v>0.85</v>
      </c>
      <c r="N470" s="54" cm="1">
        <f t="array" ref="N470">stock_min(C470,O470)</f>
        <v>0.85</v>
      </c>
      <c r="O470" s="54" cm="1">
        <f t="array" ref="O470">stock_max(C470,D470)</f>
        <v>0.85</v>
      </c>
      <c r="P470" s="49">
        <f t="shared" si="202"/>
        <v>1919.9583333332889</v>
      </c>
      <c r="Q470" s="49">
        <f t="shared" si="216"/>
        <v>0.34411694572848517</v>
      </c>
      <c r="R470" s="49">
        <f t="shared" si="217"/>
        <v>0.74088519428831423</v>
      </c>
      <c r="S470" s="59">
        <f t="shared" si="198"/>
        <v>0.55163875864842615</v>
      </c>
      <c r="T470" s="59">
        <f t="shared" si="199"/>
        <v>0.57848857984344448</v>
      </c>
      <c r="U470" s="59">
        <f t="shared" si="200"/>
        <v>0.59080464159527646</v>
      </c>
      <c r="V470" s="59"/>
      <c r="W470" s="49">
        <f t="shared" si="218"/>
        <v>0.22065550345937046</v>
      </c>
      <c r="X470" s="49">
        <f t="shared" si="219"/>
        <v>0.33098325518905569</v>
      </c>
      <c r="Y470" s="49">
        <f t="shared" si="220"/>
        <v>0.19517494860630122</v>
      </c>
      <c r="Z470" s="49">
        <f t="shared" si="221"/>
        <v>0.38331363123714329</v>
      </c>
      <c r="AA470" s="49">
        <f t="shared" si="222"/>
        <v>8.8620696239291488E-2</v>
      </c>
      <c r="AB470" s="49">
        <f t="shared" si="223"/>
        <v>0.50218394535598498</v>
      </c>
      <c r="AC470" s="80">
        <f t="shared" si="203"/>
        <v>0.85</v>
      </c>
      <c r="AD470" s="80">
        <f t="shared" si="212"/>
        <v>0.85</v>
      </c>
      <c r="AE470" s="80">
        <f t="shared" si="213"/>
        <v>0.85</v>
      </c>
      <c r="AF470" s="54">
        <f>(Q470-MAX(Q$2:Q469))/MAX(Q$2:Q469)</f>
        <v>-0.40824425365018258</v>
      </c>
      <c r="AG470" s="54">
        <f>(R470-MAX(R$2:R469))/MAX(R$2:R469)</f>
        <v>-0.35113806374809964</v>
      </c>
      <c r="AH470" s="54">
        <f>(S470-MAX(S$2:S469))/MAX(S$2:S469)</f>
        <v>-0.36458564867818305</v>
      </c>
      <c r="AI470" s="54">
        <f>(T470-MAX(T$2:T469))/MAX(T$2:T469)</f>
        <v>-0.36093982211789616</v>
      </c>
      <c r="AJ470" s="54">
        <f>(U470-MAX(U$2:U469))/MAX(U$2:U469)</f>
        <v>-0.35073222179694308</v>
      </c>
      <c r="AK470" s="54">
        <f t="shared" si="214"/>
        <v>3.4818806719494626</v>
      </c>
      <c r="AL470" s="71">
        <f t="shared" si="204"/>
        <v>1919.9583333332889</v>
      </c>
      <c r="AM470" s="49">
        <f t="shared" si="205"/>
        <v>3.4818806719494626</v>
      </c>
      <c r="AN470" s="49">
        <f t="shared" si="206"/>
        <v>5.7632598595359337</v>
      </c>
      <c r="AO470" s="49">
        <f t="shared" si="207"/>
        <v>5.3805711678338977</v>
      </c>
      <c r="AP470" s="49">
        <f t="shared" si="208"/>
        <v>5.502776861466379</v>
      </c>
      <c r="AQ470" s="49">
        <f t="shared" si="209"/>
        <v>6.6666864225425373</v>
      </c>
      <c r="AS470" s="49">
        <f t="shared" si="215"/>
        <v>0.90342656300660362</v>
      </c>
      <c r="AT470" s="49">
        <f t="shared" si="210"/>
        <v>1.1639095610761583</v>
      </c>
      <c r="AU470" s="54">
        <f>(AM470-MAX(AM$3:AM470))/MAX(AM$3:AM470)</f>
        <v>0</v>
      </c>
      <c r="AV470" s="54">
        <f>(AN470-MAX(AN$3:AN470))/MAX(AN$3:AN470)</f>
        <v>-4.6102845048771142E-3</v>
      </c>
      <c r="AW470" s="54">
        <f>(AO470-MAX(AO$3:AO470))/MAX(AO$3:AO470)</f>
        <v>0</v>
      </c>
      <c r="AX470" s="54">
        <f>(AP470-MAX(AP$3:AP470))/MAX(AP$3:AP470)</f>
        <v>0</v>
      </c>
      <c r="AY470" s="54">
        <f>(AQ470-MAX(AQ$3:AQ470))/MAX(AQ$3:AQ470)</f>
        <v>0</v>
      </c>
    </row>
    <row r="471" spans="1:51">
      <c r="A471" s="49">
        <f>Data!F597</f>
        <v>1920.0416666666222</v>
      </c>
      <c r="B471" s="53">
        <f t="shared" si="201"/>
        <v>1.5000000000000013E-2</v>
      </c>
      <c r="C471" s="50">
        <f>1/Data!N597</f>
        <v>0.1669541681123603</v>
      </c>
      <c r="D471" s="50">
        <f>Data!H597/100</f>
        <v>4.9699999999999994E-2</v>
      </c>
      <c r="E471">
        <f>Data!K598/Data!K597</f>
        <v>0.91283856994898904</v>
      </c>
      <c r="F471">
        <f>Data!T598/Data!T597</f>
        <v>0.99306945867754359</v>
      </c>
      <c r="G471" s="49">
        <f>Data!E600</f>
        <v>20.3</v>
      </c>
      <c r="H471" s="52">
        <v>0</v>
      </c>
      <c r="I471" s="52">
        <v>1</v>
      </c>
      <c r="J471" s="52">
        <v>0.6</v>
      </c>
      <c r="K471" s="54">
        <f t="shared" si="211"/>
        <v>0.66261227030770231</v>
      </c>
      <c r="L471" s="54">
        <f t="shared" si="224"/>
        <v>0.85</v>
      </c>
      <c r="M471" s="53">
        <f t="shared" si="225"/>
        <v>0.85</v>
      </c>
      <c r="N471" s="54" cm="1">
        <f t="array" ref="N471">stock_min(C471,O471)</f>
        <v>0.85</v>
      </c>
      <c r="O471" s="54" cm="1">
        <f t="array" ref="O471">stock_max(C471,D471)</f>
        <v>0.85</v>
      </c>
      <c r="P471" s="49">
        <f t="shared" si="202"/>
        <v>1920.0416666666222</v>
      </c>
      <c r="Q471" s="49">
        <f t="shared" si="216"/>
        <v>0.34173202901635641</v>
      </c>
      <c r="R471" s="49">
        <f t="shared" si="217"/>
        <v>0.67630858125052362</v>
      </c>
      <c r="S471" s="59">
        <f t="shared" si="198"/>
        <v>0.5212605227184568</v>
      </c>
      <c r="T471" s="59">
        <f t="shared" si="199"/>
        <v>0.54372574754034497</v>
      </c>
      <c r="U471" s="59">
        <f t="shared" si="200"/>
        <v>0.54641938137207879</v>
      </c>
      <c r="V471" s="59"/>
      <c r="W471" s="49">
        <f t="shared" si="218"/>
        <v>0.20850420908738274</v>
      </c>
      <c r="X471" s="49">
        <f t="shared" si="219"/>
        <v>0.31275631363107409</v>
      </c>
      <c r="Y471" s="49">
        <f t="shared" si="220"/>
        <v>0.18344639553788442</v>
      </c>
      <c r="Z471" s="49">
        <f t="shared" si="221"/>
        <v>0.36027935200246058</v>
      </c>
      <c r="AA471" s="49">
        <f t="shared" si="222"/>
        <v>8.1962907205811827E-2</v>
      </c>
      <c r="AB471" s="49">
        <f t="shared" si="223"/>
        <v>0.46445647416626695</v>
      </c>
      <c r="AC471" s="80">
        <f t="shared" si="203"/>
        <v>0.85</v>
      </c>
      <c r="AD471" s="80">
        <f t="shared" si="212"/>
        <v>0.85</v>
      </c>
      <c r="AE471" s="80">
        <f t="shared" si="213"/>
        <v>0.85</v>
      </c>
      <c r="AF471" s="54">
        <f>(Q471-MAX(Q$2:Q470))/MAX(Q$2:Q470)</f>
        <v>-0.412345441303061</v>
      </c>
      <c r="AG471" s="54">
        <f>(R471-MAX(R$2:R470))/MAX(R$2:R470)</f>
        <v>-0.40769379801748323</v>
      </c>
      <c r="AH471" s="54">
        <f>(S471-MAX(S$2:S470))/MAX(S$2:S470)</f>
        <v>-0.39957732896735709</v>
      </c>
      <c r="AI471" s="54">
        <f>(T471-MAX(T$2:T470))/MAX(T$2:T470)</f>
        <v>-0.39934255394246676</v>
      </c>
      <c r="AJ471" s="54">
        <f>(U471-MAX(U$2:U470))/MAX(U$2:U470)</f>
        <v>-0.39950963020095737</v>
      </c>
      <c r="AK471" s="54">
        <f t="shared" si="214"/>
        <v>3.4942655526700501</v>
      </c>
      <c r="AL471" s="71">
        <f t="shared" si="204"/>
        <v>1920.0416666666222</v>
      </c>
      <c r="AM471" s="49">
        <f t="shared" si="205"/>
        <v>3.4942655526700501</v>
      </c>
      <c r="AN471" s="49">
        <f t="shared" si="206"/>
        <v>6.2543054099032283</v>
      </c>
      <c r="AO471" s="49">
        <f t="shared" si="207"/>
        <v>5.6543382997923128</v>
      </c>
      <c r="AP471" s="49">
        <f t="shared" si="208"/>
        <v>5.8114739123660062</v>
      </c>
      <c r="AQ471" s="49">
        <f t="shared" si="209"/>
        <v>7.147040125992091</v>
      </c>
      <c r="AS471" s="49">
        <f t="shared" si="215"/>
        <v>0.89273471608886279</v>
      </c>
      <c r="AT471" s="49">
        <f t="shared" si="210"/>
        <v>1.3355662136260849</v>
      </c>
      <c r="AU471" s="54">
        <f>(AM471-MAX(AM$3:AM471))/MAX(AM$3:AM471)</f>
        <v>0</v>
      </c>
      <c r="AV471" s="54">
        <f>(AN471-MAX(AN$3:AN471))/MAX(AN$3:AN471)</f>
        <v>0</v>
      </c>
      <c r="AW471" s="54">
        <f>(AO471-MAX(AO$3:AO471))/MAX(AO$3:AO471)</f>
        <v>0</v>
      </c>
      <c r="AX471" s="54">
        <f>(AP471-MAX(AP$3:AP471))/MAX(AP$3:AP471)</f>
        <v>0</v>
      </c>
      <c r="AY471" s="54">
        <f>(AQ471-MAX(AQ$3:AQ471))/MAX(AQ$3:AQ471)</f>
        <v>0</v>
      </c>
    </row>
    <row r="472" spans="1:51">
      <c r="A472" s="49">
        <f>Data!F598</f>
        <v>1920.1249999999554</v>
      </c>
      <c r="B472" s="53">
        <f t="shared" si="201"/>
        <v>1.0000000000000009E-2</v>
      </c>
      <c r="C472" s="50">
        <f>1/Data!N598</f>
        <v>0.18330637462067262</v>
      </c>
      <c r="D472" s="50">
        <f>Data!H598/100</f>
        <v>4.9799999999999997E-2</v>
      </c>
      <c r="E472">
        <f>Data!K599/Data!K598</f>
        <v>1.0648500658018425</v>
      </c>
      <c r="F472">
        <f>Data!T599/Data!T598</f>
        <v>0.99318253704821424</v>
      </c>
      <c r="G472" s="49">
        <f>Data!E601</f>
        <v>20.6</v>
      </c>
      <c r="H472" s="52">
        <v>0</v>
      </c>
      <c r="I472" s="52">
        <v>1</v>
      </c>
      <c r="J472" s="52">
        <v>0.6</v>
      </c>
      <c r="K472" s="54">
        <f t="shared" si="211"/>
        <v>0.66261227030770231</v>
      </c>
      <c r="L472" s="54">
        <f t="shared" si="224"/>
        <v>0.85</v>
      </c>
      <c r="M472" s="53">
        <f t="shared" si="225"/>
        <v>0.85</v>
      </c>
      <c r="N472" s="54" cm="1">
        <f t="array" ref="N472">stock_min(C472,O472)</f>
        <v>0.85</v>
      </c>
      <c r="O472" s="54" cm="1">
        <f t="array" ref="O472">stock_max(C472,D472)</f>
        <v>0.85</v>
      </c>
      <c r="P472" s="49">
        <f t="shared" si="202"/>
        <v>1920.1249999999554</v>
      </c>
      <c r="Q472" s="49">
        <f t="shared" si="216"/>
        <v>0.33940228356909885</v>
      </c>
      <c r="R472" s="49">
        <f t="shared" si="217"/>
        <v>0.72016723724697085</v>
      </c>
      <c r="S472" s="59">
        <f t="shared" si="198"/>
        <v>0.54012132051662909</v>
      </c>
      <c r="T472" s="59">
        <f t="shared" si="199"/>
        <v>0.56583924821953158</v>
      </c>
      <c r="U472" s="59">
        <f t="shared" si="200"/>
        <v>0.57598063520055665</v>
      </c>
      <c r="V472" s="59"/>
      <c r="W472" s="49">
        <f t="shared" si="218"/>
        <v>0.21604852820665166</v>
      </c>
      <c r="X472" s="49">
        <f t="shared" si="219"/>
        <v>0.32407279230997743</v>
      </c>
      <c r="Y472" s="49">
        <f t="shared" si="220"/>
        <v>0.19090721932758425</v>
      </c>
      <c r="Z472" s="49">
        <f t="shared" si="221"/>
        <v>0.37493202889194732</v>
      </c>
      <c r="AA472" s="49">
        <f t="shared" si="222"/>
        <v>8.6397095280083505E-2</v>
      </c>
      <c r="AB472" s="49">
        <f t="shared" si="223"/>
        <v>0.48958353992047315</v>
      </c>
      <c r="AC472" s="80">
        <f t="shared" si="203"/>
        <v>0.85</v>
      </c>
      <c r="AD472" s="80">
        <f t="shared" si="212"/>
        <v>0.85</v>
      </c>
      <c r="AE472" s="80">
        <f t="shared" si="213"/>
        <v>0.85</v>
      </c>
      <c r="AF472" s="54">
        <f>(Q472-MAX(Q$2:Q471))/MAX(Q$2:Q471)</f>
        <v>-0.41635175448542533</v>
      </c>
      <c r="AG472" s="54">
        <f>(R472-MAX(R$2:R471))/MAX(R$2:R471)</f>
        <v>-0.36928270184407758</v>
      </c>
      <c r="AH472" s="54">
        <f>(S472-MAX(S$2:S471))/MAX(S$2:S471)</f>
        <v>-0.37785220285819698</v>
      </c>
      <c r="AI472" s="54">
        <f>(T472-MAX(T$2:T471))/MAX(T$2:T471)</f>
        <v>-0.37491362281047885</v>
      </c>
      <c r="AJ472" s="54">
        <f>(U472-MAX(U$2:U471))/MAX(U$2:U471)</f>
        <v>-0.3670231393326942</v>
      </c>
      <c r="AK472" s="54">
        <f t="shared" si="214"/>
        <v>3.5314639386370801</v>
      </c>
      <c r="AL472" s="71">
        <f t="shared" si="204"/>
        <v>1920.1249999999554</v>
      </c>
      <c r="AM472" s="49">
        <f t="shared" si="205"/>
        <v>3.5314639386370801</v>
      </c>
      <c r="AN472" s="49">
        <f t="shared" si="206"/>
        <v>5.8650029274467315</v>
      </c>
      <c r="AO472" s="49">
        <f t="shared" si="207"/>
        <v>5.460399858704994</v>
      </c>
      <c r="AP472" s="49">
        <f t="shared" si="208"/>
        <v>5.5861330177090354</v>
      </c>
      <c r="AQ472" s="49">
        <f t="shared" si="209"/>
        <v>6.775796245778519</v>
      </c>
      <c r="AS472" s="49">
        <f t="shared" si="215"/>
        <v>0.91079331833178756</v>
      </c>
      <c r="AT472" s="49">
        <f t="shared" si="210"/>
        <v>1.1896632280694837</v>
      </c>
      <c r="AU472" s="54">
        <f>(AM472-MAX(AM$3:AM472))/MAX(AM$3:AM472)</f>
        <v>0</v>
      </c>
      <c r="AV472" s="54">
        <f>(AN472-MAX(AN$3:AN472))/MAX(AN$3:AN472)</f>
        <v>-6.2245518397624974E-2</v>
      </c>
      <c r="AW472" s="54">
        <f>(AO472-MAX(AO$3:AO472))/MAX(AO$3:AO472)</f>
        <v>-3.4299051596265881E-2</v>
      </c>
      <c r="AX472" s="54">
        <f>(AP472-MAX(AP$3:AP472))/MAX(AP$3:AP472)</f>
        <v>-3.8775170990181476E-2</v>
      </c>
      <c r="AY472" s="54">
        <f>(AQ472-MAX(AQ$3:AQ472))/MAX(AQ$3:AQ472)</f>
        <v>-5.1943724068855585E-2</v>
      </c>
    </row>
    <row r="473" spans="1:51">
      <c r="A473" s="49">
        <f>Data!F599</f>
        <v>1920.2083333332887</v>
      </c>
      <c r="B473" s="53">
        <f t="shared" si="201"/>
        <v>1.3000000000000012E-2</v>
      </c>
      <c r="C473" s="50">
        <f>1/Data!N599</f>
        <v>0.17244879641652111</v>
      </c>
      <c r="D473" s="50">
        <f>Data!H599/100</f>
        <v>4.99E-2</v>
      </c>
      <c r="E473">
        <f>Data!K600/Data!K599</f>
        <v>0.96748929930322347</v>
      </c>
      <c r="F473">
        <f>Data!T600/Data!T599</f>
        <v>0.97372123089943652</v>
      </c>
      <c r="G473" s="49">
        <f>Data!E602</f>
        <v>20.9</v>
      </c>
      <c r="H473" s="52">
        <v>0</v>
      </c>
      <c r="I473" s="52">
        <v>1</v>
      </c>
      <c r="J473" s="52">
        <v>0.6</v>
      </c>
      <c r="K473" s="54">
        <f t="shared" si="211"/>
        <v>0.66261227030770231</v>
      </c>
      <c r="L473" s="54">
        <f t="shared" si="224"/>
        <v>0.85</v>
      </c>
      <c r="M473" s="53">
        <f t="shared" si="225"/>
        <v>0.85</v>
      </c>
      <c r="N473" s="54" cm="1">
        <f t="array" ref="N473">stock_min(C473,O473)</f>
        <v>0.85</v>
      </c>
      <c r="O473" s="54" cm="1">
        <f t="array" ref="O473">stock_max(C473,D473)</f>
        <v>0.85</v>
      </c>
      <c r="P473" s="49">
        <f t="shared" si="202"/>
        <v>1920.2083333332887</v>
      </c>
      <c r="Q473" s="49">
        <f t="shared" si="216"/>
        <v>0.33048320932698255</v>
      </c>
      <c r="R473" s="49">
        <f t="shared" si="217"/>
        <v>0.69675409574521008</v>
      </c>
      <c r="S473" s="59">
        <f t="shared" si="198"/>
        <v>0.52390799757461159</v>
      </c>
      <c r="T473" s="59">
        <f t="shared" si="199"/>
        <v>0.54863313851025008</v>
      </c>
      <c r="U473" s="59">
        <f t="shared" si="200"/>
        <v>0.55779352195030918</v>
      </c>
      <c r="V473" s="59"/>
      <c r="W473" s="49">
        <f t="shared" si="218"/>
        <v>0.20956319902984466</v>
      </c>
      <c r="X473" s="49">
        <f t="shared" si="219"/>
        <v>0.31434479854476693</v>
      </c>
      <c r="Y473" s="49">
        <f t="shared" si="220"/>
        <v>0.18510208903593317</v>
      </c>
      <c r="Z473" s="49">
        <f t="shared" si="221"/>
        <v>0.36353104947431691</v>
      </c>
      <c r="AA473" s="49">
        <f t="shared" si="222"/>
        <v>8.3669028292546382E-2</v>
      </c>
      <c r="AB473" s="49">
        <f t="shared" si="223"/>
        <v>0.47412449365776277</v>
      </c>
      <c r="AC473" s="80">
        <f t="shared" si="203"/>
        <v>0.85</v>
      </c>
      <c r="AD473" s="80">
        <f t="shared" si="212"/>
        <v>0.85</v>
      </c>
      <c r="AE473" s="80">
        <f t="shared" si="213"/>
        <v>0.85</v>
      </c>
      <c r="AF473" s="54">
        <f>(Q473-MAX(Q$2:Q472))/MAX(Q$2:Q472)</f>
        <v>-0.43168931196525179</v>
      </c>
      <c r="AG473" s="54">
        <f>(R473-MAX(R$2:R472))/MAX(R$2:R472)</f>
        <v>-0.38978776314870439</v>
      </c>
      <c r="AH473" s="54">
        <f>(S473-MAX(S$2:S472))/MAX(S$2:S472)</f>
        <v>-0.39652779067442406</v>
      </c>
      <c r="AI473" s="54">
        <f>(T473-MAX(T$2:T472))/MAX(T$2:T472)</f>
        <v>-0.39392132653117834</v>
      </c>
      <c r="AJ473" s="54">
        <f>(U473-MAX(U$2:U472))/MAX(U$2:U472)</f>
        <v>-0.38700996032318447</v>
      </c>
      <c r="AK473" s="54">
        <f t="shared" si="214"/>
        <v>3.640333234249765</v>
      </c>
      <c r="AL473" s="71">
        <f t="shared" si="204"/>
        <v>1920.2083333332887</v>
      </c>
      <c r="AM473" s="49">
        <f t="shared" si="205"/>
        <v>3.640333234249765</v>
      </c>
      <c r="AN473" s="49">
        <f t="shared" si="206"/>
        <v>6.148429425459776</v>
      </c>
      <c r="AO473" s="49">
        <f t="shared" si="207"/>
        <v>5.6859110683759955</v>
      </c>
      <c r="AP473" s="49">
        <f t="shared" si="208"/>
        <v>5.8229668409968758</v>
      </c>
      <c r="AQ473" s="49">
        <f t="shared" si="209"/>
        <v>7.0853565212389018</v>
      </c>
      <c r="AS473" s="49">
        <f t="shared" si="215"/>
        <v>0.93692709577912581</v>
      </c>
      <c r="AT473" s="49">
        <f t="shared" si="210"/>
        <v>1.262389680242026</v>
      </c>
      <c r="AU473" s="54">
        <f>(AM473-MAX(AM$3:AM473))/MAX(AM$3:AM473)</f>
        <v>0</v>
      </c>
      <c r="AV473" s="54">
        <f>(AN473-MAX(AN$3:AN473))/MAX(AN$3:AN473)</f>
        <v>-1.6928496052624083E-2</v>
      </c>
      <c r="AW473" s="54">
        <f>(AO473-MAX(AO$3:AO473))/MAX(AO$3:AO473)</f>
        <v>0</v>
      </c>
      <c r="AX473" s="54">
        <f>(AP473-MAX(AP$3:AP473))/MAX(AP$3:AP473)</f>
        <v>0</v>
      </c>
      <c r="AY473" s="54">
        <f>(AQ473-MAX(AQ$3:AQ473))/MAX(AQ$3:AQ473)</f>
        <v>-8.6306504043345972E-3</v>
      </c>
    </row>
    <row r="474" spans="1:51">
      <c r="A474" s="49">
        <f>Data!F600</f>
        <v>1920.2916666666219</v>
      </c>
      <c r="B474" s="53">
        <f t="shared" si="201"/>
        <v>1.2000000000000011E-2</v>
      </c>
      <c r="C474" s="50">
        <f>1/Data!N600</f>
        <v>0.17857593361154081</v>
      </c>
      <c r="D474" s="50">
        <f>Data!H600/100</f>
        <v>0.05</v>
      </c>
      <c r="E474">
        <f>Data!K601/Data!K600</f>
        <v>0.92854223583201645</v>
      </c>
      <c r="F474">
        <f>Data!T601/Data!T600</f>
        <v>0.98877398196315669</v>
      </c>
      <c r="G474" s="49">
        <f>Data!E603</f>
        <v>20.8</v>
      </c>
      <c r="H474" s="52">
        <v>0</v>
      </c>
      <c r="I474" s="52">
        <v>1</v>
      </c>
      <c r="J474" s="52">
        <v>0.6</v>
      </c>
      <c r="K474" s="54">
        <f t="shared" si="211"/>
        <v>0.66261227030770231</v>
      </c>
      <c r="L474" s="54">
        <f t="shared" si="224"/>
        <v>0.85</v>
      </c>
      <c r="M474" s="53">
        <f t="shared" si="225"/>
        <v>0.85</v>
      </c>
      <c r="N474" s="54" cm="1">
        <f t="array" ref="N474">stock_min(C474,O474)</f>
        <v>0.85</v>
      </c>
      <c r="O474" s="54" cm="1">
        <f t="array" ref="O474">stock_max(C474,D474)</f>
        <v>0.85</v>
      </c>
      <c r="P474" s="49">
        <f t="shared" si="202"/>
        <v>1920.2916666666219</v>
      </c>
      <c r="Q474" s="49">
        <f t="shared" si="216"/>
        <v>0.32677319885820399</v>
      </c>
      <c r="R474" s="49">
        <f t="shared" si="217"/>
        <v>0.64696560588837226</v>
      </c>
      <c r="S474" s="59">
        <f t="shared" si="198"/>
        <v>0.49909306084059968</v>
      </c>
      <c r="T474" s="59">
        <f t="shared" si="199"/>
        <v>0.52057806311900001</v>
      </c>
      <c r="U474" s="59">
        <f t="shared" si="200"/>
        <v>0.52297437567551086</v>
      </c>
      <c r="V474" s="59"/>
      <c r="W474" s="49">
        <f t="shared" si="218"/>
        <v>0.1996372243362399</v>
      </c>
      <c r="X474" s="49">
        <f t="shared" si="219"/>
        <v>0.29945583650435981</v>
      </c>
      <c r="Y474" s="49">
        <f t="shared" si="220"/>
        <v>0.17563665084333305</v>
      </c>
      <c r="Z474" s="49">
        <f t="shared" si="221"/>
        <v>0.34494141227566694</v>
      </c>
      <c r="AA474" s="49">
        <f t="shared" si="222"/>
        <v>7.8446156351326637E-2</v>
      </c>
      <c r="AB474" s="49">
        <f t="shared" si="223"/>
        <v>0.44452821932418424</v>
      </c>
      <c r="AC474" s="80">
        <f t="shared" si="203"/>
        <v>0.85</v>
      </c>
      <c r="AD474" s="80">
        <f t="shared" si="212"/>
        <v>0.85</v>
      </c>
      <c r="AE474" s="80">
        <f t="shared" si="213"/>
        <v>0.85</v>
      </c>
      <c r="AF474" s="54">
        <f>(Q474-MAX(Q$2:Q473))/MAX(Q$2:Q473)</f>
        <v>-0.43806917799966072</v>
      </c>
      <c r="AG474" s="54">
        <f>(R474-MAX(R$2:R473))/MAX(R$2:R473)</f>
        <v>-0.43339216526204194</v>
      </c>
      <c r="AH474" s="54">
        <f>(S474-MAX(S$2:S473))/MAX(S$2:S473)</f>
        <v>-0.42511129152662458</v>
      </c>
      <c r="AI474" s="54">
        <f>(T474-MAX(T$2:T473))/MAX(T$2:T473)</f>
        <v>-0.42491395472598242</v>
      </c>
      <c r="AJ474" s="54">
        <f>(U474-MAX(U$2:U473))/MAX(U$2:U473)</f>
        <v>-0.42527463894812351</v>
      </c>
      <c r="AK474" s="54">
        <f t="shared" si="214"/>
        <v>3.6953721041825021</v>
      </c>
      <c r="AL474" s="71">
        <f t="shared" si="204"/>
        <v>1920.2916666666219</v>
      </c>
      <c r="AM474" s="49">
        <f t="shared" si="205"/>
        <v>3.6953721041825021</v>
      </c>
      <c r="AN474" s="49">
        <f t="shared" si="206"/>
        <v>5.7385046643830426</v>
      </c>
      <c r="AO474" s="49">
        <f t="shared" si="207"/>
        <v>5.4999017100982028</v>
      </c>
      <c r="AP474" s="49">
        <f t="shared" si="208"/>
        <v>5.6021854691134099</v>
      </c>
      <c r="AQ474" s="49">
        <f t="shared" si="209"/>
        <v>6.7046395686809825</v>
      </c>
      <c r="AS474" s="49">
        <f t="shared" si="215"/>
        <v>0.96613490429793991</v>
      </c>
      <c r="AT474" s="49">
        <f t="shared" si="210"/>
        <v>1.1024540995675727</v>
      </c>
      <c r="AU474" s="54">
        <f>(AM474-MAX(AM$3:AM474))/MAX(AM$3:AM474)</f>
        <v>0</v>
      </c>
      <c r="AV474" s="54">
        <f>(AN474-MAX(AN$3:AN474))/MAX(AN$3:AN474)</f>
        <v>-8.2471307637688021E-2</v>
      </c>
      <c r="AW474" s="54">
        <f>(AO474-MAX(AO$3:AO474))/MAX(AO$3:AO474)</f>
        <v>-3.2714081532569668E-2</v>
      </c>
      <c r="AX474" s="54">
        <f>(AP474-MAX(AP$3:AP474))/MAX(AP$3:AP474)</f>
        <v>-3.7915615512189443E-2</v>
      </c>
      <c r="AY474" s="54">
        <f>(AQ474-MAX(AQ$3:AQ474))/MAX(AQ$3:AQ474)</f>
        <v>-6.189982839220428E-2</v>
      </c>
    </row>
    <row r="475" spans="1:51">
      <c r="A475" s="49">
        <f>Data!F601</f>
        <v>1920.3749999999552</v>
      </c>
      <c r="B475" s="53">
        <f t="shared" si="201"/>
        <v>5.0000000000000044E-3</v>
      </c>
      <c r="C475" s="50">
        <f>1/Data!N601</f>
        <v>0.19271719923211844</v>
      </c>
      <c r="D475" s="50">
        <f>Data!H601/100</f>
        <v>5.0099999999999999E-2</v>
      </c>
      <c r="E475">
        <f>Data!K602/Data!K601</f>
        <v>0.97382470387563769</v>
      </c>
      <c r="F475">
        <f>Data!T602/Data!T601</f>
        <v>0.98899229495386887</v>
      </c>
      <c r="G475" s="49">
        <f>Data!E604</f>
        <v>20.3</v>
      </c>
      <c r="H475" s="52">
        <v>0</v>
      </c>
      <c r="I475" s="52">
        <v>1</v>
      </c>
      <c r="J475" s="52">
        <v>0.6</v>
      </c>
      <c r="K475" s="54">
        <f t="shared" si="211"/>
        <v>0.66261227030770231</v>
      </c>
      <c r="L475" s="54">
        <f t="shared" si="224"/>
        <v>0.85</v>
      </c>
      <c r="M475" s="53">
        <f t="shared" si="225"/>
        <v>0.85</v>
      </c>
      <c r="N475" s="54" cm="1">
        <f t="array" ref="N475">stock_min(C475,O475)</f>
        <v>0.85</v>
      </c>
      <c r="O475" s="54" cm="1">
        <f t="array" ref="O475">stock_max(C475,D475)</f>
        <v>0.85</v>
      </c>
      <c r="P475" s="49">
        <f t="shared" si="202"/>
        <v>1920.3749999999552</v>
      </c>
      <c r="Q475" s="49">
        <f t="shared" si="216"/>
        <v>0.32317617586819214</v>
      </c>
      <c r="R475" s="49">
        <f t="shared" si="217"/>
        <v>0.63003108957196663</v>
      </c>
      <c r="S475" s="59">
        <f t="shared" si="198"/>
        <v>0.48905716796220777</v>
      </c>
      <c r="T475" s="59">
        <f t="shared" si="199"/>
        <v>0.50961576305935496</v>
      </c>
      <c r="U475" s="59">
        <f t="shared" si="200"/>
        <v>0.5104752057479468</v>
      </c>
      <c r="V475" s="59"/>
      <c r="W475" s="49">
        <f t="shared" si="218"/>
        <v>0.19562286718488311</v>
      </c>
      <c r="X475" s="49">
        <f t="shared" si="219"/>
        <v>0.29343430077732463</v>
      </c>
      <c r="Y475" s="49">
        <f t="shared" si="220"/>
        <v>0.17193810531400369</v>
      </c>
      <c r="Z475" s="49">
        <f t="shared" si="221"/>
        <v>0.3376776577453513</v>
      </c>
      <c r="AA475" s="49">
        <f t="shared" si="222"/>
        <v>7.6571280862192032E-2</v>
      </c>
      <c r="AB475" s="49">
        <f t="shared" si="223"/>
        <v>0.43390392488575474</v>
      </c>
      <c r="AC475" s="80">
        <f t="shared" si="203"/>
        <v>0.85</v>
      </c>
      <c r="AD475" s="80">
        <f t="shared" si="212"/>
        <v>0.85</v>
      </c>
      <c r="AE475" s="80">
        <f t="shared" si="213"/>
        <v>0.85</v>
      </c>
      <c r="AF475" s="54">
        <f>(Q475-MAX(Q$2:Q474))/MAX(Q$2:Q474)</f>
        <v>-0.44425474674457044</v>
      </c>
      <c r="AG475" s="54">
        <f>(R475-MAX(R$2:R474))/MAX(R$2:R474)</f>
        <v>-0.44822329312269177</v>
      </c>
      <c r="AH475" s="54">
        <f>(S475-MAX(S$2:S474))/MAX(S$2:S474)</f>
        <v>-0.43667130297122075</v>
      </c>
      <c r="AI475" s="54">
        <f>(T475-MAX(T$2:T474))/MAX(T$2:T474)</f>
        <v>-0.43702408044014895</v>
      </c>
      <c r="AJ475" s="54">
        <f>(U475-MAX(U$2:U474))/MAX(U$2:U474)</f>
        <v>-0.43901066557502888</v>
      </c>
      <c r="AK475" s="54">
        <f t="shared" si="214"/>
        <v>3.7237568849264435</v>
      </c>
      <c r="AL475" s="71">
        <f t="shared" si="204"/>
        <v>1920.3749999999552</v>
      </c>
      <c r="AM475" s="49">
        <f t="shared" si="205"/>
        <v>3.7237568849264435</v>
      </c>
      <c r="AN475" s="49">
        <f t="shared" si="206"/>
        <v>5.3776632185090429</v>
      </c>
      <c r="AO475" s="49">
        <f t="shared" si="207"/>
        <v>5.310738933540609</v>
      </c>
      <c r="AP475" s="49">
        <f t="shared" si="208"/>
        <v>5.3846547889384659</v>
      </c>
      <c r="AQ475" s="49">
        <f t="shared" si="209"/>
        <v>6.3549479705864655</v>
      </c>
      <c r="AS475" s="49">
        <f t="shared" si="215"/>
        <v>0.9772847520774226</v>
      </c>
      <c r="AT475" s="49">
        <f t="shared" si="210"/>
        <v>0.9702931816479996</v>
      </c>
      <c r="AU475" s="54">
        <f>(AM475-MAX(AM$3:AM475))/MAX(AM$3:AM475)</f>
        <v>0</v>
      </c>
      <c r="AV475" s="54">
        <f>(AN475-MAX(AN$3:AN475))/MAX(AN$3:AN475)</f>
        <v>-0.14016619495525234</v>
      </c>
      <c r="AW475" s="54">
        <f>(AO475-MAX(AO$3:AO475))/MAX(AO$3:AO475)</f>
        <v>-6.5982765175844157E-2</v>
      </c>
      <c r="AX475" s="54">
        <f>(AP475-MAX(AP$3:AP475))/MAX(AP$3:AP475)</f>
        <v>-7.5272977509068556E-2</v>
      </c>
      <c r="AY475" s="54">
        <f>(AQ475-MAX(AQ$3:AQ475))/MAX(AQ$3:AQ475)</f>
        <v>-0.11082799892573347</v>
      </c>
    </row>
    <row r="476" spans="1:51">
      <c r="A476" s="49">
        <f>Data!F602</f>
        <v>1920.4583333332885</v>
      </c>
      <c r="B476" s="53">
        <f t="shared" si="201"/>
        <v>2.0000000000000018E-3</v>
      </c>
      <c r="C476" s="50">
        <f>1/Data!N602</f>
        <v>0.19826951633278797</v>
      </c>
      <c r="D476" s="50">
        <f>Data!H602/100</f>
        <v>5.0199999999999995E-2</v>
      </c>
      <c r="E476">
        <f>Data!K603/Data!K602</f>
        <v>1.009018707710114</v>
      </c>
      <c r="F476">
        <f>Data!T603/Data!T602</f>
        <v>1.0082278418205517</v>
      </c>
      <c r="G476" s="49">
        <f>Data!E605</f>
        <v>20</v>
      </c>
      <c r="H476" s="52">
        <v>0</v>
      </c>
      <c r="I476" s="52">
        <v>1</v>
      </c>
      <c r="J476" s="52">
        <v>0.6</v>
      </c>
      <c r="K476" s="54">
        <f t="shared" si="211"/>
        <v>0.66261227030770231</v>
      </c>
      <c r="L476" s="54">
        <f t="shared" si="224"/>
        <v>0.85</v>
      </c>
      <c r="M476" s="53">
        <f t="shared" si="225"/>
        <v>0.85</v>
      </c>
      <c r="N476" s="54" cm="1">
        <f t="array" ref="N476">stock_min(C476,O476)</f>
        <v>0.85</v>
      </c>
      <c r="O476" s="54" cm="1">
        <f t="array" ref="O476">stock_max(C476,D476)</f>
        <v>0.85</v>
      </c>
      <c r="P476" s="49">
        <f t="shared" si="202"/>
        <v>1920.4583333332885</v>
      </c>
      <c r="Q476" s="49">
        <f t="shared" si="216"/>
        <v>0.32583521832340639</v>
      </c>
      <c r="R476" s="49">
        <f t="shared" si="217"/>
        <v>0.63571315581710086</v>
      </c>
      <c r="S476" s="59">
        <f t="shared" si="198"/>
        <v>0.49331312016072015</v>
      </c>
      <c r="T476" s="59">
        <f t="shared" si="199"/>
        <v>0.51407585868824524</v>
      </c>
      <c r="U476" s="59">
        <f t="shared" si="200"/>
        <v>0.5150184748076938</v>
      </c>
      <c r="V476" s="59"/>
      <c r="W476" s="49">
        <f t="shared" si="218"/>
        <v>0.19732524806428808</v>
      </c>
      <c r="X476" s="49">
        <f t="shared" si="219"/>
        <v>0.29598787209643207</v>
      </c>
      <c r="Y476" s="49">
        <f t="shared" si="220"/>
        <v>0.17344288685244552</v>
      </c>
      <c r="Z476" s="49">
        <f t="shared" si="221"/>
        <v>0.34063297183579971</v>
      </c>
      <c r="AA476" s="49">
        <f t="shared" si="222"/>
        <v>7.7252771221154079E-2</v>
      </c>
      <c r="AB476" s="49">
        <f t="shared" si="223"/>
        <v>0.43776570358653971</v>
      </c>
      <c r="AC476" s="80">
        <f t="shared" si="203"/>
        <v>0.85</v>
      </c>
      <c r="AD476" s="80">
        <f t="shared" si="212"/>
        <v>0.85</v>
      </c>
      <c r="AE476" s="80">
        <f t="shared" si="213"/>
        <v>0.85</v>
      </c>
      <c r="AF476" s="54">
        <f>(Q476-MAX(Q$2:Q475))/MAX(Q$2:Q475)</f>
        <v>-0.43968216270826238</v>
      </c>
      <c r="AG476" s="54">
        <f>(R476-MAX(R$2:R475))/MAX(R$2:R475)</f>
        <v>-0.44324698028211607</v>
      </c>
      <c r="AH476" s="54">
        <f>(S476-MAX(S$2:S475))/MAX(S$2:S475)</f>
        <v>-0.43176901308843546</v>
      </c>
      <c r="AI476" s="54">
        <f>(T476-MAX(T$2:T475))/MAX(T$2:T475)</f>
        <v>-0.43209698316410389</v>
      </c>
      <c r="AJ476" s="54">
        <f>(U476-MAX(U$2:U475))/MAX(U$2:U475)</f>
        <v>-0.43401781683870944</v>
      </c>
      <c r="AK476" s="54">
        <f t="shared" si="214"/>
        <v>3.7334806260139346</v>
      </c>
      <c r="AL476" s="71">
        <f t="shared" si="204"/>
        <v>1920.4583333332885</v>
      </c>
      <c r="AM476" s="49">
        <f t="shared" si="205"/>
        <v>3.7334806260139346</v>
      </c>
      <c r="AN476" s="49">
        <f t="shared" si="206"/>
        <v>5.5756681482780239</v>
      </c>
      <c r="AO476" s="49">
        <f t="shared" si="207"/>
        <v>5.4336447032429769</v>
      </c>
      <c r="AP476" s="49">
        <f t="shared" si="208"/>
        <v>5.5208020857726225</v>
      </c>
      <c r="AQ476" s="49">
        <f t="shared" si="209"/>
        <v>6.5563490464952965</v>
      </c>
      <c r="AS476" s="49">
        <f t="shared" si="215"/>
        <v>0.98068089821727256</v>
      </c>
      <c r="AT476" s="49">
        <f t="shared" si="210"/>
        <v>1.0355469607226739</v>
      </c>
      <c r="AU476" s="54">
        <f>(AM476-MAX(AM$3:AM476))/MAX(AM$3:AM476)</f>
        <v>0</v>
      </c>
      <c r="AV476" s="54">
        <f>(AN476-MAX(AN$3:AN476))/MAX(AN$3:AN476)</f>
        <v>-0.10850721497396539</v>
      </c>
      <c r="AW476" s="54">
        <f>(AO476-MAX(AO$3:AO476))/MAX(AO$3:AO476)</f>
        <v>-4.4366920639346309E-2</v>
      </c>
      <c r="AX476" s="54">
        <f>(AP476-MAX(AP$3:AP476))/MAX(AP$3:AP476)</f>
        <v>-5.1891890075149986E-2</v>
      </c>
      <c r="AY476" s="54">
        <f>(AQ476-MAX(AQ$3:AQ476))/MAX(AQ$3:AQ476)</f>
        <v>-8.2648350797498826E-2</v>
      </c>
    </row>
    <row r="477" spans="1:51">
      <c r="A477" s="49">
        <f>Data!F603</f>
        <v>1920.5416666666217</v>
      </c>
      <c r="B477" s="53">
        <f t="shared" si="201"/>
        <v>2.0000000000000018E-3</v>
      </c>
      <c r="C477" s="50">
        <f>1/Data!N603</f>
        <v>0.19682742070395676</v>
      </c>
      <c r="D477" s="50">
        <f>Data!H603/100</f>
        <v>5.0299999999999991E-2</v>
      </c>
      <c r="E477">
        <f>Data!K604/Data!K603</f>
        <v>0.99005195975246973</v>
      </c>
      <c r="F477">
        <f>Data!T604/Data!T603</f>
        <v>1.0281270677016028</v>
      </c>
      <c r="G477" s="49">
        <f>Data!E606</f>
        <v>19.899999999999999</v>
      </c>
      <c r="H477" s="52">
        <v>0</v>
      </c>
      <c r="I477" s="52">
        <v>1</v>
      </c>
      <c r="J477" s="52">
        <v>0.6</v>
      </c>
      <c r="K477" s="54">
        <f t="shared" si="211"/>
        <v>0.66261227030770231</v>
      </c>
      <c r="L477" s="54">
        <f t="shared" si="224"/>
        <v>0.85</v>
      </c>
      <c r="M477" s="53">
        <f t="shared" si="225"/>
        <v>0.85</v>
      </c>
      <c r="N477" s="54" cm="1">
        <f t="array" ref="N477">stock_min(C477,O477)</f>
        <v>0.85</v>
      </c>
      <c r="O477" s="54" cm="1">
        <f t="array" ref="O477">stock_max(C477,D477)</f>
        <v>0.85</v>
      </c>
      <c r="P477" s="49">
        <f t="shared" si="202"/>
        <v>1920.5416666666217</v>
      </c>
      <c r="Q477" s="49">
        <f t="shared" si="216"/>
        <v>0.33500000756875536</v>
      </c>
      <c r="R477" s="49">
        <f t="shared" si="217"/>
        <v>0.62938905575714787</v>
      </c>
      <c r="S477" s="59">
        <f t="shared" si="198"/>
        <v>0.49591880150786383</v>
      </c>
      <c r="T477" s="59">
        <f t="shared" si="199"/>
        <v>0.51556566799564707</v>
      </c>
      <c r="U477" s="59">
        <f t="shared" si="200"/>
        <v>0.51283645789570032</v>
      </c>
      <c r="V477" s="59"/>
      <c r="W477" s="49">
        <f t="shared" si="218"/>
        <v>0.19836752060314555</v>
      </c>
      <c r="X477" s="49">
        <f t="shared" si="219"/>
        <v>0.29755128090471827</v>
      </c>
      <c r="Y477" s="49">
        <f t="shared" si="220"/>
        <v>0.17394553023234427</v>
      </c>
      <c r="Z477" s="49">
        <f t="shared" si="221"/>
        <v>0.3416201377633028</v>
      </c>
      <c r="AA477" s="49">
        <f t="shared" si="222"/>
        <v>7.6925468684355056E-2</v>
      </c>
      <c r="AB477" s="49">
        <f t="shared" si="223"/>
        <v>0.43591098921134525</v>
      </c>
      <c r="AC477" s="80">
        <f t="shared" si="203"/>
        <v>0.85</v>
      </c>
      <c r="AD477" s="80">
        <f t="shared" si="212"/>
        <v>0.85</v>
      </c>
      <c r="AE477" s="80">
        <f t="shared" si="213"/>
        <v>0.85</v>
      </c>
      <c r="AF477" s="54">
        <f>(Q477-MAX(Q$2:Q476))/MAX(Q$2:Q476)</f>
        <v>-0.42392206496434204</v>
      </c>
      <c r="AG477" s="54">
        <f>(R477-MAX(R$2:R476))/MAX(R$2:R476)</f>
        <v>-0.44878558173020355</v>
      </c>
      <c r="AH477" s="54">
        <f>(S477-MAX(S$2:S476))/MAX(S$2:S476)</f>
        <v>-0.42876761534944541</v>
      </c>
      <c r="AI477" s="54">
        <f>(T477-MAX(T$2:T476))/MAX(T$2:T476)</f>
        <v>-0.43045118092327783</v>
      </c>
      <c r="AJ477" s="54">
        <f>(U477-MAX(U$2:U476))/MAX(U$2:U476)</f>
        <v>-0.4364157554680102</v>
      </c>
      <c r="AK477" s="54">
        <f t="shared" si="214"/>
        <v>3.6446880748955128</v>
      </c>
      <c r="AL477" s="71">
        <f t="shared" si="204"/>
        <v>1920.5416666666217</v>
      </c>
      <c r="AM477" s="49">
        <f t="shared" si="205"/>
        <v>3.6446880748955128</v>
      </c>
      <c r="AN477" s="49">
        <f t="shared" si="206"/>
        <v>5.7812382674839409</v>
      </c>
      <c r="AO477" s="49">
        <f t="shared" si="207"/>
        <v>5.4991584189714056</v>
      </c>
      <c r="AP477" s="49">
        <f t="shared" si="208"/>
        <v>5.6085340039298588</v>
      </c>
      <c r="AQ477" s="49">
        <f t="shared" si="209"/>
        <v>6.7364890914608218</v>
      </c>
      <c r="AS477" s="49">
        <f t="shared" si="215"/>
        <v>0.95525082397688088</v>
      </c>
      <c r="AT477" s="49">
        <f t="shared" si="210"/>
        <v>1.127955087530963</v>
      </c>
      <c r="AU477" s="54">
        <f>(AM477-MAX(AM$3:AM477))/MAX(AM$3:AM477)</f>
        <v>-2.3782780738096795E-2</v>
      </c>
      <c r="AV477" s="54">
        <f>(AN477-MAX(AN$3:AN477))/MAX(AN$3:AN477)</f>
        <v>-7.5638637932554542E-2</v>
      </c>
      <c r="AW477" s="54">
        <f>(AO477-MAX(AO$3:AO477))/MAX(AO$3:AO477)</f>
        <v>-3.2844806603338245E-2</v>
      </c>
      <c r="AX477" s="54">
        <f>(AP477-MAX(AP$3:AP477))/MAX(AP$3:AP477)</f>
        <v>-3.6825357746723263E-2</v>
      </c>
      <c r="AY477" s="54">
        <f>(AQ477-MAX(AQ$3:AQ477))/MAX(AQ$3:AQ477)</f>
        <v>-5.7443504904665703E-2</v>
      </c>
    </row>
    <row r="478" spans="1:51">
      <c r="A478" s="49">
        <f>Data!F604</f>
        <v>1920.624999999955</v>
      </c>
      <c r="B478" s="53">
        <f t="shared" si="201"/>
        <v>1.0000000000000009E-3</v>
      </c>
      <c r="C478" s="50">
        <f>1/Data!N604</f>
        <v>0.19917537102482025</v>
      </c>
      <c r="D478" s="50">
        <f>Data!H604/100</f>
        <v>5.0399999999999993E-2</v>
      </c>
      <c r="E478">
        <f>Data!K605/Data!K604</f>
        <v>1.0567908442982457</v>
      </c>
      <c r="F478">
        <f>Data!T605/Data!T604</f>
        <v>1.0184724815276376</v>
      </c>
      <c r="G478" s="49">
        <f>Data!E607</f>
        <v>19.8</v>
      </c>
      <c r="H478" s="52">
        <v>0</v>
      </c>
      <c r="I478" s="52">
        <v>1</v>
      </c>
      <c r="J478" s="52">
        <v>0.6</v>
      </c>
      <c r="K478" s="54">
        <f t="shared" si="211"/>
        <v>0.66261227030770231</v>
      </c>
      <c r="L478" s="54">
        <f t="shared" si="224"/>
        <v>0.85</v>
      </c>
      <c r="M478" s="53">
        <f t="shared" si="225"/>
        <v>0.85</v>
      </c>
      <c r="N478" s="54" cm="1">
        <f t="array" ref="N478">stock_min(C478,O478)</f>
        <v>0.85</v>
      </c>
      <c r="O478" s="54" cm="1">
        <f t="array" ref="O478">stock_max(C478,D478)</f>
        <v>0.85</v>
      </c>
      <c r="P478" s="49">
        <f t="shared" si="202"/>
        <v>1920.624999999955</v>
      </c>
      <c r="Q478" s="49">
        <f t="shared" si="216"/>
        <v>0.34118828902032766</v>
      </c>
      <c r="R478" s="49">
        <f t="shared" si="217"/>
        <v>0.66513259162567195</v>
      </c>
      <c r="S478" s="59">
        <f t="shared" si="198"/>
        <v>0.51648133033249211</v>
      </c>
      <c r="T478" s="59">
        <f t="shared" si="199"/>
        <v>0.53817976964254011</v>
      </c>
      <c r="U478" s="59">
        <f t="shared" si="200"/>
        <v>0.53901321531117263</v>
      </c>
      <c r="V478" s="59"/>
      <c r="W478" s="49">
        <f t="shared" si="218"/>
        <v>0.20659253213299686</v>
      </c>
      <c r="X478" s="49">
        <f t="shared" si="219"/>
        <v>0.30988879819949527</v>
      </c>
      <c r="Y478" s="49">
        <f t="shared" si="220"/>
        <v>0.18157525064602037</v>
      </c>
      <c r="Z478" s="49">
        <f t="shared" si="221"/>
        <v>0.35660451899651974</v>
      </c>
      <c r="AA478" s="49">
        <f t="shared" si="222"/>
        <v>8.0851982296675909E-2</v>
      </c>
      <c r="AB478" s="49">
        <f t="shared" si="223"/>
        <v>0.45816123301449674</v>
      </c>
      <c r="AC478" s="80">
        <f t="shared" si="203"/>
        <v>0.85</v>
      </c>
      <c r="AD478" s="80">
        <f t="shared" si="212"/>
        <v>0.85</v>
      </c>
      <c r="AE478" s="80">
        <f t="shared" si="213"/>
        <v>0.85</v>
      </c>
      <c r="AF478" s="54">
        <f>(Q478-MAX(Q$2:Q477))/MAX(Q$2:Q477)</f>
        <v>-0.41328047595091622</v>
      </c>
      <c r="AG478" s="54">
        <f>(R478-MAX(R$2:R477))/MAX(R$2:R477)</f>
        <v>-0.41748164952729544</v>
      </c>
      <c r="AH478" s="54">
        <f>(S478-MAX(S$2:S477))/MAX(S$2:S477)</f>
        <v>-0.40508232183118403</v>
      </c>
      <c r="AI478" s="54">
        <f>(T478-MAX(T$2:T477))/MAX(T$2:T477)</f>
        <v>-0.40546923257605461</v>
      </c>
      <c r="AJ478" s="54">
        <f>(U478-MAX(U$2:U477))/MAX(U$2:U477)</f>
        <v>-0.40764867421791601</v>
      </c>
      <c r="AK478" s="54">
        <f t="shared" si="214"/>
        <v>3.5916779591513173</v>
      </c>
      <c r="AL478" s="71">
        <f t="shared" si="204"/>
        <v>1920.624999999955</v>
      </c>
      <c r="AM478" s="49">
        <f t="shared" si="205"/>
        <v>3.5916779591513173</v>
      </c>
      <c r="AN478" s="49">
        <f t="shared" si="206"/>
        <v>5.73112724744683</v>
      </c>
      <c r="AO478" s="49">
        <f t="shared" si="207"/>
        <v>5.4388512151144184</v>
      </c>
      <c r="AP478" s="49">
        <f t="shared" si="208"/>
        <v>5.5490704071399914</v>
      </c>
      <c r="AQ478" s="49">
        <f t="shared" si="209"/>
        <v>6.6723439340588628</v>
      </c>
      <c r="AS478" s="49">
        <f t="shared" si="215"/>
        <v>0.94121668661203284</v>
      </c>
      <c r="AT478" s="49">
        <f t="shared" si="210"/>
        <v>1.1232735269188714</v>
      </c>
      <c r="AU478" s="54">
        <f>(AM478-MAX(AM$3:AM478))/MAX(AM$3:AM478)</f>
        <v>-3.7981358701736058E-2</v>
      </c>
      <c r="AV478" s="54">
        <f>(AN478-MAX(AN$3:AN478))/MAX(AN$3:AN478)</f>
        <v>-8.3650881779451403E-2</v>
      </c>
      <c r="AW478" s="54">
        <f>(AO478-MAX(AO$3:AO478))/MAX(AO$3:AO478)</f>
        <v>-4.3451234162925817E-2</v>
      </c>
      <c r="AX478" s="54">
        <f>(AP478-MAX(AP$3:AP478))/MAX(AP$3:AP478)</f>
        <v>-4.7037264909101567E-2</v>
      </c>
      <c r="AY478" s="54">
        <f>(AQ478-MAX(AQ$3:AQ478))/MAX(AQ$3:AQ478)</f>
        <v>-6.6418570983933709E-2</v>
      </c>
    </row>
    <row r="479" spans="1:51">
      <c r="A479" s="49">
        <f>Data!F605</f>
        <v>1920.7083333332882</v>
      </c>
      <c r="B479" s="53">
        <f t="shared" si="201"/>
        <v>8.0000000000000071E-3</v>
      </c>
      <c r="C479" s="50">
        <f>1/Data!N605</f>
        <v>0.18878030436274484</v>
      </c>
      <c r="D479" s="50">
        <f>Data!H605/100</f>
        <v>5.0499999999999996E-2</v>
      </c>
      <c r="E479">
        <f>Data!K606/Data!K605</f>
        <v>1.011764668322553</v>
      </c>
      <c r="F479">
        <f>Data!T606/Data!T605</f>
        <v>1.0084722142484273</v>
      </c>
      <c r="G479" s="49">
        <f>Data!E608</f>
        <v>19.399999999999999</v>
      </c>
      <c r="H479" s="52">
        <v>0</v>
      </c>
      <c r="I479" s="52">
        <v>1</v>
      </c>
      <c r="J479" s="52">
        <v>0.6</v>
      </c>
      <c r="K479" s="54">
        <f t="shared" si="211"/>
        <v>0.66261227030770231</v>
      </c>
      <c r="L479" s="54">
        <f t="shared" si="224"/>
        <v>0.85</v>
      </c>
      <c r="M479" s="53">
        <f t="shared" si="225"/>
        <v>0.85</v>
      </c>
      <c r="N479" s="54" cm="1">
        <f t="array" ref="N479">stock_min(C479,O479)</f>
        <v>0.85</v>
      </c>
      <c r="O479" s="54" cm="1">
        <f t="array" ref="O479">stock_max(C479,D479)</f>
        <v>0.85</v>
      </c>
      <c r="P479" s="49">
        <f t="shared" si="202"/>
        <v>1920.7083333332882</v>
      </c>
      <c r="Q479" s="49">
        <f t="shared" si="216"/>
        <v>0.34407890930396218</v>
      </c>
      <c r="R479" s="49">
        <f t="shared" si="217"/>
        <v>0.67295765595666801</v>
      </c>
      <c r="S479" s="59">
        <f t="shared" si="198"/>
        <v>0.52187736545453955</v>
      </c>
      <c r="T479" s="59">
        <f t="shared" si="199"/>
        <v>0.54391344795654262</v>
      </c>
      <c r="U479" s="59">
        <f t="shared" si="200"/>
        <v>0.54508832557226761</v>
      </c>
      <c r="V479" s="59"/>
      <c r="W479" s="49">
        <f t="shared" si="218"/>
        <v>0.20875094618181583</v>
      </c>
      <c r="X479" s="49">
        <f t="shared" si="219"/>
        <v>0.31312641927272372</v>
      </c>
      <c r="Y479" s="49">
        <f t="shared" si="220"/>
        <v>0.18350972335516763</v>
      </c>
      <c r="Z479" s="49">
        <f t="shared" si="221"/>
        <v>0.36040372460137499</v>
      </c>
      <c r="AA479" s="49">
        <f t="shared" si="222"/>
        <v>8.1763248835840158E-2</v>
      </c>
      <c r="AB479" s="49">
        <f t="shared" si="223"/>
        <v>0.46332507673642748</v>
      </c>
      <c r="AC479" s="80">
        <f t="shared" si="203"/>
        <v>0.85</v>
      </c>
      <c r="AD479" s="80">
        <f t="shared" si="212"/>
        <v>0.85</v>
      </c>
      <c r="AE479" s="80">
        <f t="shared" si="213"/>
        <v>0.85</v>
      </c>
      <c r="AF479" s="54">
        <f>(Q479-MAX(Q$2:Q478))/MAX(Q$2:Q478)</f>
        <v>-0.40830966243943712</v>
      </c>
      <c r="AG479" s="54">
        <f>(R479-MAX(R$2:R478))/MAX(R$2:R478)</f>
        <v>-0.41062851434218345</v>
      </c>
      <c r="AH479" s="54">
        <f>(S479-MAX(S$2:S478))/MAX(S$2:S478)</f>
        <v>-0.39886680832160715</v>
      </c>
      <c r="AI479" s="54">
        <f>(T479-MAX(T$2:T478))/MAX(T$2:T478)</f>
        <v>-0.39913520004553027</v>
      </c>
      <c r="AJ479" s="54">
        <f>(U479-MAX(U$2:U478))/MAX(U$2:U478)</f>
        <v>-0.40097240077004798</v>
      </c>
      <c r="AK479" s="54">
        <f t="shared" si="214"/>
        <v>3.5744797639039581</v>
      </c>
      <c r="AL479" s="71">
        <f t="shared" si="204"/>
        <v>1920.7083333332882</v>
      </c>
      <c r="AM479" s="49">
        <f t="shared" si="205"/>
        <v>3.5744797639039581</v>
      </c>
      <c r="AN479" s="49">
        <f t="shared" si="206"/>
        <v>5.7475265000515217</v>
      </c>
      <c r="AO479" s="49">
        <f t="shared" si="207"/>
        <v>5.4378042662550792</v>
      </c>
      <c r="AP479" s="49">
        <f t="shared" si="208"/>
        <v>5.5506578003186275</v>
      </c>
      <c r="AQ479" s="49">
        <f t="shared" si="209"/>
        <v>6.683801309934422</v>
      </c>
      <c r="AS479" s="49">
        <f t="shared" si="215"/>
        <v>0.93627480988290035</v>
      </c>
      <c r="AT479" s="49">
        <f t="shared" si="210"/>
        <v>1.1331435096157945</v>
      </c>
      <c r="AU479" s="54">
        <f>(AM479-MAX(AM$3:AM479))/MAX(AM$3:AM479)</f>
        <v>-4.2587836401801409E-2</v>
      </c>
      <c r="AV479" s="54">
        <f>(AN479-MAX(AN$3:AN479))/MAX(AN$3:AN479)</f>
        <v>-8.1028807619349677E-2</v>
      </c>
      <c r="AW479" s="54">
        <f>(AO479-MAX(AO$3:AO479))/MAX(AO$3:AO479)</f>
        <v>-4.3635364524225721E-2</v>
      </c>
      <c r="AX479" s="54">
        <f>(AP479-MAX(AP$3:AP479))/MAX(AP$3:AP479)</f>
        <v>-4.6764655907198964E-2</v>
      </c>
      <c r="AY479" s="54">
        <f>(AQ479-MAX(AQ$3:AQ479))/MAX(AQ$3:AQ479)</f>
        <v>-6.4815477161374715E-2</v>
      </c>
    </row>
    <row r="480" spans="1:51">
      <c r="A480" s="49">
        <f>Data!F606</f>
        <v>1920.7916666666215</v>
      </c>
      <c r="B480" s="53">
        <f t="shared" si="201"/>
        <v>9.000000000000008E-3</v>
      </c>
      <c r="C480" s="50">
        <f>1/Data!N606</f>
        <v>0.18687476166065048</v>
      </c>
      <c r="D480" s="50">
        <f>Data!H606/100</f>
        <v>5.0600000000000006E-2</v>
      </c>
      <c r="E480">
        <f>Data!K607/Data!K606</f>
        <v>0.95947142213163761</v>
      </c>
      <c r="F480">
        <f>Data!T607/Data!T606</f>
        <v>1.0085064134843622</v>
      </c>
      <c r="G480" s="49">
        <f>Data!E609</f>
        <v>19</v>
      </c>
      <c r="H480" s="52">
        <v>0</v>
      </c>
      <c r="I480" s="52">
        <v>1</v>
      </c>
      <c r="J480" s="52">
        <v>0.6</v>
      </c>
      <c r="K480" s="54">
        <f t="shared" si="211"/>
        <v>0.66261227030770231</v>
      </c>
      <c r="L480" s="54">
        <f t="shared" si="224"/>
        <v>0.85</v>
      </c>
      <c r="M480" s="53">
        <f t="shared" si="225"/>
        <v>0.85</v>
      </c>
      <c r="N480" s="54" cm="1">
        <f t="array" ref="N480">stock_min(C480,O480)</f>
        <v>0.85</v>
      </c>
      <c r="O480" s="54" cm="1">
        <f t="array" ref="O480">stock_max(C480,D480)</f>
        <v>0.85</v>
      </c>
      <c r="P480" s="49">
        <f t="shared" si="202"/>
        <v>1920.7916666666215</v>
      </c>
      <c r="Q480" s="49">
        <f t="shared" si="216"/>
        <v>0.34700578677775007</v>
      </c>
      <c r="R480" s="49">
        <f t="shared" si="217"/>
        <v>0.64568363919511751</v>
      </c>
      <c r="S480" s="59">
        <f t="shared" si="198"/>
        <v>0.51096251885187782</v>
      </c>
      <c r="T480" s="59">
        <f t="shared" si="199"/>
        <v>0.53086780712524795</v>
      </c>
      <c r="U480" s="59">
        <f t="shared" si="200"/>
        <v>0.52700593112381278</v>
      </c>
      <c r="V480" s="59"/>
      <c r="W480" s="49">
        <f t="shared" si="218"/>
        <v>0.20438500754075115</v>
      </c>
      <c r="X480" s="49">
        <f t="shared" si="219"/>
        <v>0.3065775113111267</v>
      </c>
      <c r="Y480" s="49">
        <f t="shared" si="220"/>
        <v>0.17910828421271599</v>
      </c>
      <c r="Z480" s="49">
        <f t="shared" si="221"/>
        <v>0.35175952291253199</v>
      </c>
      <c r="AA480" s="49">
        <f t="shared" si="222"/>
        <v>7.9050889668571933E-2</v>
      </c>
      <c r="AB480" s="49">
        <f t="shared" si="223"/>
        <v>0.44795504145524084</v>
      </c>
      <c r="AC480" s="80">
        <f t="shared" si="203"/>
        <v>0.85</v>
      </c>
      <c r="AD480" s="80">
        <f t="shared" si="212"/>
        <v>0.85</v>
      </c>
      <c r="AE480" s="80">
        <f t="shared" si="213"/>
        <v>0.85</v>
      </c>
      <c r="AF480" s="54">
        <f>(Q480-MAX(Q$2:Q479))/MAX(Q$2:Q479)</f>
        <v>-0.4032764997734451</v>
      </c>
      <c r="AG480" s="54">
        <f>(R480-MAX(R$2:R479))/MAX(R$2:R479)</f>
        <v>-0.43451490249205876</v>
      </c>
      <c r="AH480" s="54">
        <f>(S480-MAX(S$2:S479))/MAX(S$2:S479)</f>
        <v>-0.41143925734748782</v>
      </c>
      <c r="AI480" s="54">
        <f>(T480-MAX(T$2:T479))/MAX(T$2:T479)</f>
        <v>-0.41354680615275785</v>
      </c>
      <c r="AJ480" s="54">
        <f>(U480-MAX(U$2:U479))/MAX(U$2:U479)</f>
        <v>-0.42084414049849467</v>
      </c>
      <c r="AK480" s="54">
        <f t="shared" si="214"/>
        <v>3.5571865107272691</v>
      </c>
      <c r="AL480" s="71">
        <f t="shared" si="204"/>
        <v>1920.7916666666215</v>
      </c>
      <c r="AM480" s="49">
        <f t="shared" si="205"/>
        <v>3.5571865107272691</v>
      </c>
      <c r="AN480" s="49">
        <f t="shared" si="206"/>
        <v>6.1610445561006477</v>
      </c>
      <c r="AO480" s="49">
        <f t="shared" si="207"/>
        <v>5.6570029629159997</v>
      </c>
      <c r="AP480" s="49">
        <f t="shared" si="208"/>
        <v>5.801427450836365</v>
      </c>
      <c r="AQ480" s="49">
        <f t="shared" si="209"/>
        <v>7.0843804890956328</v>
      </c>
      <c r="AS480" s="49">
        <f t="shared" si="215"/>
        <v>0.92333593299498506</v>
      </c>
      <c r="AT480" s="49">
        <f t="shared" si="210"/>
        <v>1.2829530382592678</v>
      </c>
      <c r="AU480" s="54">
        <f>(AM480-MAX(AM$3:AM480))/MAX(AM$3:AM480)</f>
        <v>-4.721977504270234E-2</v>
      </c>
      <c r="AV480" s="54">
        <f>(AN480-MAX(AN$3:AN480))/MAX(AN$3:AN480)</f>
        <v>-1.4911464613625823E-2</v>
      </c>
      <c r="AW480" s="54">
        <f>(AO480-MAX(AO$3:AO480))/MAX(AO$3:AO480)</f>
        <v>-5.0841641932772063E-3</v>
      </c>
      <c r="AX480" s="54">
        <f>(AP480-MAX(AP$3:AP480))/MAX(AP$3:AP480)</f>
        <v>-3.6990404975109355E-3</v>
      </c>
      <c r="AY480" s="54">
        <f>(AQ480-MAX(AQ$3:AQ480))/MAX(AQ$3:AQ480)</f>
        <v>-8.767214929797304E-3</v>
      </c>
    </row>
    <row r="481" spans="1:51">
      <c r="A481" s="49">
        <f>Data!F607</f>
        <v>1920.8749999999548</v>
      </c>
      <c r="B481" s="53">
        <f t="shared" si="201"/>
        <v>3.0000000000000027E-3</v>
      </c>
      <c r="C481" s="50">
        <f>1/Data!N607</f>
        <v>0.19506836238353936</v>
      </c>
      <c r="D481" s="50">
        <f>Data!H607/100</f>
        <v>5.0699999999999995E-2</v>
      </c>
      <c r="E481">
        <f>Data!K608/Data!K607</f>
        <v>0.93499848392965423</v>
      </c>
      <c r="F481">
        <f>Data!T608/Data!T607</f>
        <v>1.0241368643376869</v>
      </c>
      <c r="G481" s="49">
        <f>Data!E610</f>
        <v>18.399999999999999</v>
      </c>
      <c r="H481" s="52">
        <v>0</v>
      </c>
      <c r="I481" s="52">
        <v>1</v>
      </c>
      <c r="J481" s="52">
        <v>0.6</v>
      </c>
      <c r="K481" s="54">
        <f t="shared" si="211"/>
        <v>0.66261227030770231</v>
      </c>
      <c r="L481" s="54">
        <f t="shared" si="224"/>
        <v>0.85</v>
      </c>
      <c r="M481" s="53">
        <f t="shared" si="225"/>
        <v>0.85</v>
      </c>
      <c r="N481" s="54" cm="1">
        <f t="array" ref="N481">stock_min(C481,O481)</f>
        <v>0.85</v>
      </c>
      <c r="O481" s="54" cm="1">
        <f t="array" ref="O481">stock_max(C481,D481)</f>
        <v>0.85</v>
      </c>
      <c r="P481" s="49">
        <f t="shared" si="202"/>
        <v>1920.8749999999548</v>
      </c>
      <c r="Q481" s="49">
        <f t="shared" si="216"/>
        <v>0.35538141837759696</v>
      </c>
      <c r="R481" s="49">
        <f t="shared" si="217"/>
        <v>0.60371322374561676</v>
      </c>
      <c r="S481" s="59">
        <f t="shared" si="198"/>
        <v>0.49596772902324926</v>
      </c>
      <c r="T481" s="59">
        <f t="shared" si="199"/>
        <v>0.51232601720155002</v>
      </c>
      <c r="U481" s="59">
        <f t="shared" si="200"/>
        <v>0.49979621489757131</v>
      </c>
      <c r="V481" s="59"/>
      <c r="W481" s="49">
        <f t="shared" si="218"/>
        <v>0.19838709160929971</v>
      </c>
      <c r="X481" s="49">
        <f t="shared" si="219"/>
        <v>0.29758063741394952</v>
      </c>
      <c r="Y481" s="49">
        <f t="shared" si="220"/>
        <v>0.17285251180592801</v>
      </c>
      <c r="Z481" s="49">
        <f t="shared" si="221"/>
        <v>0.33947350539562199</v>
      </c>
      <c r="AA481" s="49">
        <f t="shared" si="222"/>
        <v>7.4969432234635702E-2</v>
      </c>
      <c r="AB481" s="49">
        <f t="shared" si="223"/>
        <v>0.42482678266293561</v>
      </c>
      <c r="AC481" s="80">
        <f t="shared" si="203"/>
        <v>0.85</v>
      </c>
      <c r="AD481" s="80">
        <f t="shared" si="212"/>
        <v>0.85</v>
      </c>
      <c r="AE481" s="80">
        <f t="shared" si="213"/>
        <v>0.85</v>
      </c>
      <c r="AF481" s="54">
        <f>(Q481-MAX(Q$2:Q480))/MAX(Q$2:Q480)</f>
        <v>-0.38887346560136699</v>
      </c>
      <c r="AG481" s="54">
        <f>(R481-MAX(R$2:R480))/MAX(R$2:R480)</f>
        <v>-0.4712722911452622</v>
      </c>
      <c r="AH481" s="54">
        <f>(S481-MAX(S$2:S480))/MAX(S$2:S480)</f>
        <v>-0.42871125737067217</v>
      </c>
      <c r="AI481" s="54">
        <f>(T481-MAX(T$2:T480))/MAX(T$2:T480)</f>
        <v>-0.43403004468116196</v>
      </c>
      <c r="AJ481" s="54">
        <f>(U481-MAX(U$2:U480))/MAX(U$2:U480)</f>
        <v>-0.45074639710914871</v>
      </c>
      <c r="AK481" s="54">
        <f t="shared" si="214"/>
        <v>3.4611712576842284</v>
      </c>
      <c r="AL481" s="71">
        <f t="shared" si="204"/>
        <v>1920.8749999999548</v>
      </c>
      <c r="AM481" s="49">
        <f t="shared" si="205"/>
        <v>3.4611712576842284</v>
      </c>
      <c r="AN481" s="49">
        <f t="shared" si="206"/>
        <v>6.3077587956628554</v>
      </c>
      <c r="AO481" s="49">
        <f t="shared" si="207"/>
        <v>5.6704180756057037</v>
      </c>
      <c r="AP481" s="49">
        <f t="shared" si="208"/>
        <v>5.8340495969984714</v>
      </c>
      <c r="AQ481" s="49">
        <f t="shared" si="209"/>
        <v>7.1947806311712039</v>
      </c>
      <c r="AS481" s="49">
        <f t="shared" si="215"/>
        <v>0.88702183550834857</v>
      </c>
      <c r="AT481" s="49">
        <f t="shared" si="210"/>
        <v>1.3607310341727326</v>
      </c>
      <c r="AU481" s="54">
        <f>(AM481-MAX(AM$3:AM481))/MAX(AM$3:AM481)</f>
        <v>-7.2937131756443147E-2</v>
      </c>
      <c r="AV481" s="54">
        <f>(AN481-MAX(AN$3:AN481))/MAX(AN$3:AN481)</f>
        <v>0</v>
      </c>
      <c r="AW481" s="54">
        <f>(AO481-MAX(AO$3:AO481))/MAX(AO$3:AO481)</f>
        <v>-2.7248039204237689E-3</v>
      </c>
      <c r="AX481" s="54">
        <f>(AP481-MAX(AP$3:AP481))/MAX(AP$3:AP481)</f>
        <v>0</v>
      </c>
      <c r="AY481" s="54">
        <f>(AQ481-MAX(AQ$3:AQ481))/MAX(AQ$3:AQ481)</f>
        <v>0</v>
      </c>
    </row>
    <row r="482" spans="1:51">
      <c r="A482" s="49">
        <f>Data!F608</f>
        <v>1920.958333333288</v>
      </c>
      <c r="B482" s="53">
        <f t="shared" si="201"/>
        <v>0</v>
      </c>
      <c r="C482" s="50">
        <f>1/Data!N608</f>
        <v>0.20901956874177519</v>
      </c>
      <c r="D482" s="50">
        <f>Data!H608/100</f>
        <v>5.0799999999999991E-2</v>
      </c>
      <c r="E482">
        <f>Data!K609/Data!K608</f>
        <v>1.0723526547646649</v>
      </c>
      <c r="F482">
        <f>Data!T609/Data!T608</f>
        <v>1.0245813069134215</v>
      </c>
      <c r="G482" s="49">
        <f>Data!E611</f>
        <v>18.3</v>
      </c>
      <c r="H482" s="52">
        <v>0</v>
      </c>
      <c r="I482" s="52">
        <v>1</v>
      </c>
      <c r="J482" s="52">
        <v>0.6</v>
      </c>
      <c r="K482" s="54">
        <f t="shared" si="211"/>
        <v>0.66261227030770231</v>
      </c>
      <c r="L482" s="54">
        <f t="shared" si="224"/>
        <v>0.85</v>
      </c>
      <c r="M482" s="53">
        <f t="shared" si="225"/>
        <v>0.85</v>
      </c>
      <c r="N482" s="54" cm="1">
        <f t="array" ref="N482">stock_min(C482,O482)</f>
        <v>0.85</v>
      </c>
      <c r="O482" s="54" cm="1">
        <f t="array" ref="O482">stock_max(C482,D482)</f>
        <v>0.85</v>
      </c>
      <c r="P482" s="49">
        <f t="shared" si="202"/>
        <v>1920.958333333288</v>
      </c>
      <c r="Q482" s="49">
        <f t="shared" si="216"/>
        <v>0.36411715809406375</v>
      </c>
      <c r="R482" s="49">
        <f t="shared" si="217"/>
        <v>0.64739347820014626</v>
      </c>
      <c r="S482" s="59">
        <f t="shared" si="198"/>
        <v>0.52237509213321887</v>
      </c>
      <c r="T482" s="59">
        <f t="shared" si="199"/>
        <v>0.54113676718264736</v>
      </c>
      <c r="U482" s="59">
        <f t="shared" si="200"/>
        <v>0.53237640706125056</v>
      </c>
      <c r="V482" s="59"/>
      <c r="W482" s="49">
        <f t="shared" si="218"/>
        <v>0.20895003685328756</v>
      </c>
      <c r="X482" s="49">
        <f t="shared" si="219"/>
        <v>0.31342505527993131</v>
      </c>
      <c r="Y482" s="49">
        <f t="shared" si="220"/>
        <v>0.18257290533278286</v>
      </c>
      <c r="Z482" s="49">
        <f t="shared" si="221"/>
        <v>0.3585638618498645</v>
      </c>
      <c r="AA482" s="49">
        <f t="shared" si="222"/>
        <v>7.9856461059187589E-2</v>
      </c>
      <c r="AB482" s="49">
        <f t="shared" si="223"/>
        <v>0.45251994600206297</v>
      </c>
      <c r="AC482" s="80">
        <f t="shared" si="203"/>
        <v>0.85</v>
      </c>
      <c r="AD482" s="80">
        <f t="shared" si="212"/>
        <v>0.85</v>
      </c>
      <c r="AE482" s="80">
        <f t="shared" si="213"/>
        <v>0.85</v>
      </c>
      <c r="AF482" s="54">
        <f>(Q482-MAX(Q$2:Q481))/MAX(Q$2:Q481)</f>
        <v>-0.37385117669637852</v>
      </c>
      <c r="AG482" s="54">
        <f>(R482-MAX(R$2:R481))/MAX(R$2:R481)</f>
        <v>-0.43301743776198315</v>
      </c>
      <c r="AH482" s="54">
        <f>(S482-MAX(S$2:S481))/MAX(S$2:S481)</f>
        <v>-0.39829349350333104</v>
      </c>
      <c r="AI482" s="54">
        <f>(T482-MAX(T$2:T481))/MAX(T$2:T481)</f>
        <v>-0.40220261774592381</v>
      </c>
      <c r="AJ482" s="54">
        <f>(U482-MAX(U$2:U481))/MAX(U$2:U481)</f>
        <v>-0.41494222853927576</v>
      </c>
      <c r="AK482" s="54">
        <f t="shared" si="214"/>
        <v>3.3902775907022447</v>
      </c>
      <c r="AL482" s="71">
        <f t="shared" si="204"/>
        <v>1920.958333333288</v>
      </c>
      <c r="AM482" s="49">
        <f t="shared" si="205"/>
        <v>3.3902775907022447</v>
      </c>
      <c r="AN482" s="49">
        <f t="shared" si="206"/>
        <v>5.9246847515806573</v>
      </c>
      <c r="AO482" s="49">
        <f t="shared" si="207"/>
        <v>5.4148550883873359</v>
      </c>
      <c r="AP482" s="49">
        <f t="shared" si="208"/>
        <v>5.5565917453888209</v>
      </c>
      <c r="AQ482" s="49">
        <f t="shared" si="209"/>
        <v>6.7996177636650312</v>
      </c>
      <c r="AS482" s="49">
        <f t="shared" si="215"/>
        <v>0.87493301208437391</v>
      </c>
      <c r="AT482" s="49">
        <f t="shared" si="210"/>
        <v>1.2430260182762103</v>
      </c>
      <c r="AU482" s="54">
        <f>(AM482-MAX(AM$3:AM482))/MAX(AM$3:AM482)</f>
        <v>-9.1925757675114017E-2</v>
      </c>
      <c r="AV482" s="54">
        <f>(AN482-MAX(AN$3:AN482))/MAX(AN$3:AN482)</f>
        <v>-6.0730610743327008E-2</v>
      </c>
      <c r="AW482" s="54">
        <f>(AO482-MAX(AO$3:AO482))/MAX(AO$3:AO482)</f>
        <v>-4.7671512397762204E-2</v>
      </c>
      <c r="AX482" s="54">
        <f>(AP482-MAX(AP$3:AP482))/MAX(AP$3:AP482)</f>
        <v>-4.7558363534036155E-2</v>
      </c>
      <c r="AY482" s="54">
        <f>(AQ482-MAX(AQ$3:AQ482))/MAX(AQ$3:AQ482)</f>
        <v>-5.4923546354441945E-2</v>
      </c>
    </row>
    <row r="483" spans="1:51">
      <c r="A483" s="49">
        <f>Data!F609</f>
        <v>1921.0416666666213</v>
      </c>
      <c r="B483" s="53">
        <f t="shared" si="201"/>
        <v>3.0000000000000027E-3</v>
      </c>
      <c r="C483" s="50">
        <f>1/Data!N609</f>
        <v>0.19522921693623135</v>
      </c>
      <c r="D483" s="50">
        <f>Data!H609/100</f>
        <v>5.0900000000000001E-2</v>
      </c>
      <c r="E483">
        <f>Data!K610/Data!K609</f>
        <v>1.0314189929472677</v>
      </c>
      <c r="F483">
        <f>Data!T610/Data!T609</f>
        <v>1.0422894650224892</v>
      </c>
      <c r="G483" s="49">
        <f>Data!E612</f>
        <v>18.100000000000001</v>
      </c>
      <c r="H483" s="52">
        <v>0</v>
      </c>
      <c r="I483" s="52">
        <v>1</v>
      </c>
      <c r="J483" s="52">
        <v>0.6</v>
      </c>
      <c r="K483" s="54">
        <f t="shared" si="211"/>
        <v>0.66261227030770231</v>
      </c>
      <c r="L483" s="54">
        <f t="shared" si="224"/>
        <v>0.85</v>
      </c>
      <c r="M483" s="53">
        <f t="shared" si="225"/>
        <v>0.85</v>
      </c>
      <c r="N483" s="54" cm="1">
        <f t="array" ref="N483">stock_min(C483,O483)</f>
        <v>0.85</v>
      </c>
      <c r="O483" s="54" cm="1">
        <f t="array" ref="O483">stock_max(C483,D483)</f>
        <v>0.85</v>
      </c>
      <c r="P483" s="49">
        <f t="shared" si="202"/>
        <v>1921.0416666666213</v>
      </c>
      <c r="Q483" s="49">
        <f t="shared" si="216"/>
        <v>0.37951547791537082</v>
      </c>
      <c r="R483" s="49">
        <f t="shared" si="217"/>
        <v>0.66773392932582376</v>
      </c>
      <c r="S483" s="59">
        <f t="shared" si="198"/>
        <v>0.54105897700951089</v>
      </c>
      <c r="T483" s="59">
        <f t="shared" si="199"/>
        <v>0.56012339312337833</v>
      </c>
      <c r="U483" s="59">
        <f t="shared" si="200"/>
        <v>0.5499712150699696</v>
      </c>
      <c r="V483" s="59"/>
      <c r="W483" s="49">
        <f t="shared" si="218"/>
        <v>0.21642359080380436</v>
      </c>
      <c r="X483" s="49">
        <f t="shared" si="219"/>
        <v>0.32463538620570653</v>
      </c>
      <c r="Y483" s="49">
        <f t="shared" si="220"/>
        <v>0.18897875995344296</v>
      </c>
      <c r="Z483" s="49">
        <f t="shared" si="221"/>
        <v>0.37114463316993535</v>
      </c>
      <c r="AA483" s="49">
        <f t="shared" si="222"/>
        <v>8.2495682260495445E-2</v>
      </c>
      <c r="AB483" s="49">
        <f t="shared" si="223"/>
        <v>0.46747553280947413</v>
      </c>
      <c r="AC483" s="80">
        <f t="shared" si="203"/>
        <v>0.85</v>
      </c>
      <c r="AD483" s="80">
        <f t="shared" si="212"/>
        <v>0.85</v>
      </c>
      <c r="AE483" s="80">
        <f t="shared" si="213"/>
        <v>0.85</v>
      </c>
      <c r="AF483" s="54">
        <f>(Q483-MAX(Q$2:Q482))/MAX(Q$2:Q482)</f>
        <v>-0.34737167793440726</v>
      </c>
      <c r="AG483" s="54">
        <f>(R483-MAX(R$2:R482))/MAX(R$2:R482)</f>
        <v>-0.41520341663780308</v>
      </c>
      <c r="AH483" s="54">
        <f>(S483-MAX(S$2:S482))/MAX(S$2:S482)</f>
        <v>-0.37677214750884669</v>
      </c>
      <c r="AI483" s="54">
        <f>(T483-MAX(T$2:T482))/MAX(T$2:T482)</f>
        <v>-0.38122796591381991</v>
      </c>
      <c r="AJ483" s="54">
        <f>(U483-MAX(U$2:U482))/MAX(U$2:U482)</f>
        <v>-0.39560632441894883</v>
      </c>
      <c r="AK483" s="54">
        <f t="shared" si="214"/>
        <v>3.2455772657056907</v>
      </c>
      <c r="AL483" s="71">
        <f t="shared" si="204"/>
        <v>1921.0416666666213</v>
      </c>
      <c r="AM483" s="49">
        <f t="shared" si="205"/>
        <v>3.2455772657056907</v>
      </c>
      <c r="AN483" s="49">
        <f t="shared" si="206"/>
        <v>5.4155566034567988</v>
      </c>
      <c r="AO483" s="49">
        <f t="shared" si="207"/>
        <v>5.0438104513815736</v>
      </c>
      <c r="AP483" s="49">
        <f t="shared" si="208"/>
        <v>5.1607457373431851</v>
      </c>
      <c r="AQ483" s="49">
        <f t="shared" si="209"/>
        <v>6.2598132226681811</v>
      </c>
      <c r="AS483" s="49">
        <f t="shared" si="215"/>
        <v>0.84425661921138229</v>
      </c>
      <c r="AT483" s="49">
        <f t="shared" si="210"/>
        <v>1.099067485324996</v>
      </c>
      <c r="AU483" s="54">
        <f>(AM483-MAX(AM$3:AM483))/MAX(AM$3:AM483)</f>
        <v>-0.13068324418470489</v>
      </c>
      <c r="AV483" s="54">
        <f>(AN483-MAX(AN$3:AN483))/MAX(AN$3:AN483)</f>
        <v>-0.14144519806615383</v>
      </c>
      <c r="AW483" s="54">
        <f>(AO483-MAX(AO$3:AO483))/MAX(AO$3:AO483)</f>
        <v>-0.11292836086826417</v>
      </c>
      <c r="AX483" s="54">
        <f>(AP483-MAX(AP$3:AP483))/MAX(AP$3:AP483)</f>
        <v>-0.11540934790847351</v>
      </c>
      <c r="AY483" s="54">
        <f>(AQ483-MAX(AQ$3:AQ483))/MAX(AQ$3:AQ483)</f>
        <v>-0.12995078744337255</v>
      </c>
    </row>
    <row r="484" spans="1:51">
      <c r="A484" s="49">
        <f>Data!F610</f>
        <v>1921.1249999999545</v>
      </c>
      <c r="B484" s="53">
        <f t="shared" si="201"/>
        <v>7.0000000000000062E-3</v>
      </c>
      <c r="C484" s="50">
        <f>1/Data!N610</f>
        <v>0.18957859213086095</v>
      </c>
      <c r="D484" s="50">
        <f>Data!H610/100</f>
        <v>5.0241666666666657E-2</v>
      </c>
      <c r="E484">
        <f>Data!K611/Data!K610</f>
        <v>0.98573378328869887</v>
      </c>
      <c r="F484">
        <f>Data!T611/Data!T610</f>
        <v>1.0148511779249239</v>
      </c>
      <c r="G484" s="49">
        <f>Data!E613</f>
        <v>17.7</v>
      </c>
      <c r="H484" s="52">
        <v>0</v>
      </c>
      <c r="I484" s="52">
        <v>1</v>
      </c>
      <c r="J484" s="52">
        <v>0.6</v>
      </c>
      <c r="K484" s="54">
        <f t="shared" si="211"/>
        <v>0.66261227030770231</v>
      </c>
      <c r="L484" s="54">
        <f t="shared" si="224"/>
        <v>0.85</v>
      </c>
      <c r="M484" s="53">
        <f t="shared" si="225"/>
        <v>0.85</v>
      </c>
      <c r="N484" s="54" cm="1">
        <f t="array" ref="N484">stock_min(C484,O484)</f>
        <v>0.85</v>
      </c>
      <c r="O484" s="54" cm="1">
        <f t="array" ref="O484">stock_max(C484,D484)</f>
        <v>0.85</v>
      </c>
      <c r="P484" s="49">
        <f t="shared" si="202"/>
        <v>1921.1249999999545</v>
      </c>
      <c r="Q484" s="49">
        <f t="shared" si="216"/>
        <v>0.38515172980315449</v>
      </c>
      <c r="R484" s="49">
        <f t="shared" si="217"/>
        <v>0.65820789238457289</v>
      </c>
      <c r="S484" s="59">
        <f t="shared" si="198"/>
        <v>0.53964180349192159</v>
      </c>
      <c r="T484" s="59">
        <f t="shared" si="199"/>
        <v>0.55763512054343978</v>
      </c>
      <c r="U484" s="59">
        <f t="shared" si="200"/>
        <v>0.54452726586696731</v>
      </c>
      <c r="V484" s="59"/>
      <c r="W484" s="49">
        <f t="shared" si="218"/>
        <v>0.21585672139676865</v>
      </c>
      <c r="X484" s="49">
        <f t="shared" si="219"/>
        <v>0.32378508209515294</v>
      </c>
      <c r="Y484" s="49">
        <f t="shared" si="220"/>
        <v>0.1881392473168419</v>
      </c>
      <c r="Z484" s="49">
        <f t="shared" si="221"/>
        <v>0.36949587322659788</v>
      </c>
      <c r="AA484" s="49">
        <f t="shared" si="222"/>
        <v>8.1679089880045103E-2</v>
      </c>
      <c r="AB484" s="49">
        <f t="shared" si="223"/>
        <v>0.46284817598692218</v>
      </c>
      <c r="AC484" s="80">
        <f t="shared" si="203"/>
        <v>0.85</v>
      </c>
      <c r="AD484" s="80">
        <f t="shared" si="212"/>
        <v>0.85</v>
      </c>
      <c r="AE484" s="80">
        <f t="shared" si="213"/>
        <v>0.85</v>
      </c>
      <c r="AF484" s="54">
        <f>(Q484-MAX(Q$2:Q483))/MAX(Q$2:Q483)</f>
        <v>-0.33767937860456665</v>
      </c>
      <c r="AG484" s="54">
        <f>(R484-MAX(R$2:R483))/MAX(R$2:R483)</f>
        <v>-0.42354625142807673</v>
      </c>
      <c r="AH484" s="54">
        <f>(S484-MAX(S$2:S483))/MAX(S$2:S483)</f>
        <v>-0.37840454258129552</v>
      </c>
      <c r="AI484" s="54">
        <f>(T484-MAX(T$2:T483))/MAX(T$2:T483)</f>
        <v>-0.38397677716604034</v>
      </c>
      <c r="AJ484" s="54">
        <f>(U484-MAX(U$2:U483))/MAX(U$2:U483)</f>
        <v>-0.40158898019859812</v>
      </c>
      <c r="AK484" s="54">
        <f t="shared" si="214"/>
        <v>3.1687226337992027</v>
      </c>
      <c r="AL484" s="71">
        <f t="shared" si="204"/>
        <v>1921.1249999999545</v>
      </c>
      <c r="AM484" s="49">
        <f t="shared" si="205"/>
        <v>3.1687226337992027</v>
      </c>
      <c r="AN484" s="49">
        <f t="shared" si="206"/>
        <v>5.5195969788102586</v>
      </c>
      <c r="AO484" s="49">
        <f t="shared" si="207"/>
        <v>5.0526592867064304</v>
      </c>
      <c r="AP484" s="49">
        <f t="shared" si="208"/>
        <v>5.1837625925842348</v>
      </c>
      <c r="AQ484" s="49">
        <f t="shared" si="209"/>
        <v>6.3387925831502088</v>
      </c>
      <c r="AS484" s="49">
        <f t="shared" si="215"/>
        <v>0.8191956043399502</v>
      </c>
      <c r="AT484" s="49">
        <f t="shared" si="210"/>
        <v>1.155029990565974</v>
      </c>
      <c r="AU484" s="54">
        <f>(AM484-MAX(AM$3:AM484))/MAX(AM$3:AM484)</f>
        <v>-0.15126849414448362</v>
      </c>
      <c r="AV484" s="54">
        <f>(AN484-MAX(AN$3:AN484))/MAX(AN$3:AN484)</f>
        <v>-0.12495116607732815</v>
      </c>
      <c r="AW484" s="54">
        <f>(AO484-MAX(AO$3:AO484))/MAX(AO$3:AO484)</f>
        <v>-0.11137208690997587</v>
      </c>
      <c r="AX484" s="54">
        <f>(AP484-MAX(AP$3:AP484))/MAX(AP$3:AP484)</f>
        <v>-0.11146408572679931</v>
      </c>
      <c r="AY484" s="54">
        <f>(AQ484-MAX(AQ$3:AQ484))/MAX(AQ$3:AQ484)</f>
        <v>-0.11897347423109035</v>
      </c>
    </row>
    <row r="485" spans="1:51">
      <c r="A485" s="49">
        <f>Data!F611</f>
        <v>1921.2083333332878</v>
      </c>
      <c r="B485" s="53">
        <f t="shared" si="201"/>
        <v>5.0000000000000044E-3</v>
      </c>
      <c r="C485" s="50">
        <f>1/Data!N611</f>
        <v>0.19259109162922849</v>
      </c>
      <c r="D485" s="50">
        <f>Data!H611/100</f>
        <v>4.9583333333333333E-2</v>
      </c>
      <c r="E485">
        <f>Data!K612/Data!K611</f>
        <v>1.0214994418925865</v>
      </c>
      <c r="F485">
        <f>Data!T612/Data!T611</f>
        <v>1.020448815513427</v>
      </c>
      <c r="G485" s="49">
        <f>Data!E614</f>
        <v>17.600000000000001</v>
      </c>
      <c r="H485" s="52">
        <v>0</v>
      </c>
      <c r="I485" s="52">
        <v>1</v>
      </c>
      <c r="J485" s="52">
        <v>0.6</v>
      </c>
      <c r="K485" s="54">
        <f t="shared" si="211"/>
        <v>0.66261227030770231</v>
      </c>
      <c r="L485" s="54">
        <f t="shared" si="224"/>
        <v>0.85</v>
      </c>
      <c r="M485" s="53">
        <f t="shared" si="225"/>
        <v>0.85</v>
      </c>
      <c r="N485" s="54" cm="1">
        <f t="array" ref="N485">stock_min(C485,O485)</f>
        <v>0.85</v>
      </c>
      <c r="O485" s="54" cm="1">
        <f t="array" ref="O485">stock_max(C485,D485)</f>
        <v>0.85</v>
      </c>
      <c r="P485" s="49">
        <f t="shared" si="202"/>
        <v>1921.2083333332878</v>
      </c>
      <c r="Q485" s="49">
        <f t="shared" si="216"/>
        <v>0.39302762647057649</v>
      </c>
      <c r="R485" s="49">
        <f t="shared" si="217"/>
        <v>0.67235899472013683</v>
      </c>
      <c r="S485" s="59">
        <f t="shared" si="198"/>
        <v>0.55101701632328837</v>
      </c>
      <c r="T485" s="59">
        <f t="shared" si="199"/>
        <v>0.56942630035864261</v>
      </c>
      <c r="U485" s="59">
        <f t="shared" si="200"/>
        <v>0.55614848397194938</v>
      </c>
      <c r="V485" s="59"/>
      <c r="W485" s="49">
        <f t="shared" si="218"/>
        <v>0.22040680652931535</v>
      </c>
      <c r="X485" s="49">
        <f t="shared" si="219"/>
        <v>0.33061020979397299</v>
      </c>
      <c r="Y485" s="49">
        <f t="shared" si="220"/>
        <v>0.19211744670508682</v>
      </c>
      <c r="Z485" s="49">
        <f t="shared" si="221"/>
        <v>0.37730885365355576</v>
      </c>
      <c r="AA485" s="49">
        <f t="shared" si="222"/>
        <v>8.3422272595792421E-2</v>
      </c>
      <c r="AB485" s="49">
        <f t="shared" si="223"/>
        <v>0.47272621137615695</v>
      </c>
      <c r="AC485" s="80">
        <f t="shared" si="203"/>
        <v>0.85</v>
      </c>
      <c r="AD485" s="80">
        <f t="shared" si="212"/>
        <v>0.85</v>
      </c>
      <c r="AE485" s="80">
        <f t="shared" si="213"/>
        <v>0.85</v>
      </c>
      <c r="AF485" s="54">
        <f>(Q485-MAX(Q$2:Q484))/MAX(Q$2:Q484)</f>
        <v>-0.32413570640691308</v>
      </c>
      <c r="AG485" s="54">
        <f>(R485-MAX(R$2:R484))/MAX(R$2:R484)</f>
        <v>-0.41115281755689098</v>
      </c>
      <c r="AH485" s="54">
        <f>(S485-MAX(S$2:S484))/MAX(S$2:S484)</f>
        <v>-0.3653018129977183</v>
      </c>
      <c r="AI485" s="54">
        <f>(T485-MAX(T$2:T484))/MAX(T$2:T484)</f>
        <v>-0.37095098247847252</v>
      </c>
      <c r="AJ485" s="54">
        <f>(U485-MAX(U$2:U484))/MAX(U$2:U484)</f>
        <v>-0.38881778321094196</v>
      </c>
      <c r="AK485" s="54">
        <f t="shared" si="214"/>
        <v>3.0770034654292586</v>
      </c>
      <c r="AL485" s="71">
        <f t="shared" si="204"/>
        <v>1921.2083333332878</v>
      </c>
      <c r="AM485" s="49">
        <f t="shared" si="205"/>
        <v>3.0770034654292586</v>
      </c>
      <c r="AN485" s="49">
        <f t="shared" si="206"/>
        <v>5.2291772968586798</v>
      </c>
      <c r="AO485" s="49">
        <f t="shared" si="207"/>
        <v>4.8346190047194506</v>
      </c>
      <c r="AP485" s="49">
        <f t="shared" si="208"/>
        <v>4.9523840009489861</v>
      </c>
      <c r="AQ485" s="49">
        <f t="shared" si="209"/>
        <v>6.0277571258474207</v>
      </c>
      <c r="AS485" s="49">
        <f t="shared" si="215"/>
        <v>0.79857982898874091</v>
      </c>
      <c r="AT485" s="49">
        <f t="shared" si="210"/>
        <v>1.0753731248984346</v>
      </c>
      <c r="AU485" s="54">
        <f>(AM485-MAX(AM$3:AM485))/MAX(AM$3:AM485)</f>
        <v>-0.17583515929090715</v>
      </c>
      <c r="AV485" s="54">
        <f>(AN485-MAX(AN$3:AN485))/MAX(AN$3:AN485)</f>
        <v>-0.1709928254621588</v>
      </c>
      <c r="AW485" s="54">
        <f>(AO485-MAX(AO$3:AO485))/MAX(AO$3:AO485)</f>
        <v>-0.14971955301785789</v>
      </c>
      <c r="AX485" s="54">
        <f>(AP485-MAX(AP$3:AP485))/MAX(AP$3:AP485)</f>
        <v>-0.15112411737176329</v>
      </c>
      <c r="AY485" s="54">
        <f>(AQ485-MAX(AQ$3:AQ485))/MAX(AQ$3:AQ485)</f>
        <v>-0.16220418177417162</v>
      </c>
    </row>
    <row r="486" spans="1:51">
      <c r="A486" s="49">
        <f>Data!F612</f>
        <v>1921.291666666621</v>
      </c>
      <c r="B486" s="53">
        <f t="shared" si="201"/>
        <v>8.0000000000000071E-3</v>
      </c>
      <c r="C486" s="50">
        <f>1/Data!N612</f>
        <v>0.18878304308924559</v>
      </c>
      <c r="D486" s="50">
        <f>Data!H612/100</f>
        <v>4.8925000000000003E-2</v>
      </c>
      <c r="E486">
        <f>Data!K613/Data!K612</f>
        <v>1.0597093924850309</v>
      </c>
      <c r="F486">
        <f>Data!T613/Data!T612</f>
        <v>1.032065192893723</v>
      </c>
      <c r="G486" s="49">
        <f>Data!E615</f>
        <v>17.7</v>
      </c>
      <c r="H486" s="52">
        <v>0</v>
      </c>
      <c r="I486" s="52">
        <v>1</v>
      </c>
      <c r="J486" s="52">
        <v>0.6</v>
      </c>
      <c r="K486" s="54">
        <f t="shared" si="211"/>
        <v>0.66261227030770231</v>
      </c>
      <c r="L486" s="54">
        <f t="shared" si="224"/>
        <v>0.85</v>
      </c>
      <c r="M486" s="53">
        <f t="shared" si="225"/>
        <v>0.85</v>
      </c>
      <c r="N486" s="54" cm="1">
        <f t="array" ref="N486">stock_min(C486,O486)</f>
        <v>0.85</v>
      </c>
      <c r="O486" s="54" cm="1">
        <f t="array" ref="O486">stock_max(C486,D486)</f>
        <v>0.85</v>
      </c>
      <c r="P486" s="49">
        <f t="shared" si="202"/>
        <v>1921.291666666621</v>
      </c>
      <c r="Q486" s="49">
        <f t="shared" si="216"/>
        <v>0.40563013312591761</v>
      </c>
      <c r="R486" s="49">
        <f t="shared" si="217"/>
        <v>0.71250514182672231</v>
      </c>
      <c r="S486" s="59">
        <f t="shared" si="198"/>
        <v>0.57782493786588707</v>
      </c>
      <c r="T486" s="59">
        <f t="shared" si="199"/>
        <v>0.59811546577636798</v>
      </c>
      <c r="U486" s="59">
        <f t="shared" si="200"/>
        <v>0.58704963012738687</v>
      </c>
      <c r="V486" s="59"/>
      <c r="W486" s="49">
        <f t="shared" si="218"/>
        <v>0.23112997514635483</v>
      </c>
      <c r="X486" s="49">
        <f t="shared" si="219"/>
        <v>0.34669496271953221</v>
      </c>
      <c r="Y486" s="49">
        <f t="shared" si="220"/>
        <v>0.20179681909213998</v>
      </c>
      <c r="Z486" s="49">
        <f t="shared" si="221"/>
        <v>0.396318646684228</v>
      </c>
      <c r="AA486" s="49">
        <f t="shared" si="222"/>
        <v>8.8057444519108047E-2</v>
      </c>
      <c r="AB486" s="49">
        <f t="shared" si="223"/>
        <v>0.49899218560827885</v>
      </c>
      <c r="AC486" s="80">
        <f t="shared" si="203"/>
        <v>0.85</v>
      </c>
      <c r="AD486" s="80">
        <f t="shared" si="212"/>
        <v>0.85</v>
      </c>
      <c r="AE486" s="80">
        <f t="shared" si="213"/>
        <v>0.85</v>
      </c>
      <c r="AF486" s="54">
        <f>(Q486-MAX(Q$2:Q485))/MAX(Q$2:Q485)</f>
        <v>-0.30246398746287095</v>
      </c>
      <c r="AG486" s="54">
        <f>(R486-MAX(R$2:R485))/MAX(R$2:R485)</f>
        <v>-0.37599311002669078</v>
      </c>
      <c r="AH486" s="54">
        <f>(S486-MAX(S$2:S485))/MAX(S$2:S485)</f>
        <v>-0.33442265918515451</v>
      </c>
      <c r="AI486" s="54">
        <f>(T486-MAX(T$2:T485))/MAX(T$2:T485)</f>
        <v>-0.33925787081825204</v>
      </c>
      <c r="AJ486" s="54">
        <f>(U486-MAX(U$2:U485))/MAX(U$2:U485)</f>
        <v>-0.35485881082694903</v>
      </c>
      <c r="AK486" s="54">
        <f t="shared" si="214"/>
        <v>2.9545808628060111</v>
      </c>
      <c r="AL486" s="71">
        <f t="shared" si="204"/>
        <v>1921.291666666621</v>
      </c>
      <c r="AM486" s="49">
        <f t="shared" si="205"/>
        <v>2.9545808628060111</v>
      </c>
      <c r="AN486" s="49">
        <f t="shared" si="206"/>
        <v>4.8226103004157608</v>
      </c>
      <c r="AO486" s="49">
        <f t="shared" si="207"/>
        <v>4.5309830168131349</v>
      </c>
      <c r="AP486" s="49">
        <f t="shared" si="208"/>
        <v>4.6296634663631533</v>
      </c>
      <c r="AQ486" s="49">
        <f t="shared" si="209"/>
        <v>5.5926618039670979</v>
      </c>
      <c r="AS486" s="49">
        <f t="shared" si="215"/>
        <v>0.77005150355133711</v>
      </c>
      <c r="AT486" s="49">
        <f t="shared" si="210"/>
        <v>0.9629983376039446</v>
      </c>
      <c r="AU486" s="54">
        <f>(AM486-MAX(AM$3:AM486))/MAX(AM$3:AM486)</f>
        <v>-0.20862563415509644</v>
      </c>
      <c r="AV486" s="54">
        <f>(AN486-MAX(AN$3:AN486))/MAX(AN$3:AN486)</f>
        <v>-0.23544788939429107</v>
      </c>
      <c r="AW486" s="54">
        <f>(AO486-MAX(AO$3:AO486))/MAX(AO$3:AO486)</f>
        <v>-0.2031210192481484</v>
      </c>
      <c r="AX486" s="54">
        <f>(AP486-MAX(AP$3:AP486))/MAX(AP$3:AP486)</f>
        <v>-0.20644084535293566</v>
      </c>
      <c r="AY486" s="54">
        <f>(AQ486-MAX(AQ$3:AQ486))/MAX(AQ$3:AQ486)</f>
        <v>-0.22267792575397879</v>
      </c>
    </row>
    <row r="487" spans="1:51">
      <c r="A487" s="49">
        <f>Data!F613</f>
        <v>1921.3749999999543</v>
      </c>
      <c r="B487" s="53">
        <f t="shared" si="201"/>
        <v>1.2000000000000011E-2</v>
      </c>
      <c r="C487" s="50">
        <f>1/Data!N613</f>
        <v>0.1782699859523755</v>
      </c>
      <c r="D487" s="50">
        <f>Data!H613/100</f>
        <v>4.8266666666666659E-2</v>
      </c>
      <c r="E487">
        <f>Data!K614/Data!K613</f>
        <v>0.93087952470633284</v>
      </c>
      <c r="F487">
        <f>Data!T614/Data!T613</f>
        <v>1.0149521342341752</v>
      </c>
      <c r="G487" s="49">
        <f>Data!E616</f>
        <v>17.7</v>
      </c>
      <c r="H487" s="52">
        <v>0</v>
      </c>
      <c r="I487" s="52">
        <v>1</v>
      </c>
      <c r="J487" s="52">
        <v>0.6</v>
      </c>
      <c r="K487" s="54">
        <f t="shared" si="211"/>
        <v>0.66261227030770231</v>
      </c>
      <c r="L487" s="54">
        <f t="shared" si="224"/>
        <v>0.85</v>
      </c>
      <c r="M487" s="53">
        <f t="shared" si="225"/>
        <v>0.85</v>
      </c>
      <c r="N487" s="54" cm="1">
        <f t="array" ref="N487">stock_min(C487,O487)</f>
        <v>0.85</v>
      </c>
      <c r="O487" s="54" cm="1">
        <f t="array" ref="O487">stock_max(C487,D487)</f>
        <v>0.85</v>
      </c>
      <c r="P487" s="49">
        <f t="shared" si="202"/>
        <v>1921.3749999999543</v>
      </c>
      <c r="Q487" s="49">
        <f t="shared" si="216"/>
        <v>0.41169516932584266</v>
      </c>
      <c r="R487" s="49">
        <f t="shared" si="217"/>
        <v>0.66325644777447756</v>
      </c>
      <c r="S487" s="59">
        <f t="shared" si="198"/>
        <v>0.55731710367472265</v>
      </c>
      <c r="T487" s="59">
        <f t="shared" si="199"/>
        <v>0.57373902567690638</v>
      </c>
      <c r="U487" s="59">
        <f t="shared" si="200"/>
        <v>0.55387569982108498</v>
      </c>
      <c r="V487" s="59"/>
      <c r="W487" s="49">
        <f t="shared" si="218"/>
        <v>0.22292684146988906</v>
      </c>
      <c r="X487" s="49">
        <f t="shared" si="219"/>
        <v>0.33439026220483359</v>
      </c>
      <c r="Y487" s="49">
        <f t="shared" si="220"/>
        <v>0.19357250730900233</v>
      </c>
      <c r="Z487" s="49">
        <f t="shared" si="221"/>
        <v>0.38016651836790405</v>
      </c>
      <c r="AA487" s="49">
        <f t="shared" si="222"/>
        <v>8.3081354973162755E-2</v>
      </c>
      <c r="AB487" s="49">
        <f t="shared" si="223"/>
        <v>0.47079434484792221</v>
      </c>
      <c r="AC487" s="80">
        <f t="shared" si="203"/>
        <v>0.85</v>
      </c>
      <c r="AD487" s="80">
        <f t="shared" si="212"/>
        <v>0.85</v>
      </c>
      <c r="AE487" s="80">
        <f t="shared" si="213"/>
        <v>0.85</v>
      </c>
      <c r="AF487" s="54">
        <f>(Q487-MAX(Q$2:Q486))/MAX(Q$2:Q486)</f>
        <v>-0.29203433537024454</v>
      </c>
      <c r="AG487" s="54">
        <f>(R487-MAX(R$2:R486))/MAX(R$2:R486)</f>
        <v>-0.41912476284816896</v>
      </c>
      <c r="AH487" s="54">
        <f>(S487-MAX(S$2:S486))/MAX(S$2:S486)</f>
        <v>-0.35804495177300927</v>
      </c>
      <c r="AI487" s="54">
        <f>(T487-MAX(T$2:T486))/MAX(T$2:T486)</f>
        <v>-0.36618668616376882</v>
      </c>
      <c r="AJ487" s="54">
        <f>(U487-MAX(U$2:U486))/MAX(U$2:U486)</f>
        <v>-0.39131547096096092</v>
      </c>
      <c r="AK487" s="54">
        <f t="shared" si="214"/>
        <v>2.8458745406641786</v>
      </c>
      <c r="AL487" s="71">
        <f t="shared" si="204"/>
        <v>1921.3749999999543</v>
      </c>
      <c r="AM487" s="49">
        <f t="shared" si="205"/>
        <v>2.8458745406641786</v>
      </c>
      <c r="AN487" s="49">
        <f t="shared" si="206"/>
        <v>5.2835164769401581</v>
      </c>
      <c r="AO487" s="49">
        <f t="shared" si="207"/>
        <v>4.7115749533851643</v>
      </c>
      <c r="AP487" s="49">
        <f t="shared" si="208"/>
        <v>4.8533702557763165</v>
      </c>
      <c r="AQ487" s="49">
        <f t="shared" si="209"/>
        <v>6.007712485700992</v>
      </c>
      <c r="AS487" s="49">
        <f t="shared" si="215"/>
        <v>0.7241960087608339</v>
      </c>
      <c r="AT487" s="49">
        <f t="shared" si="210"/>
        <v>1.1543422299246755</v>
      </c>
      <c r="AU487" s="54">
        <f>(AM487-MAX(AM$3:AM487))/MAX(AM$3:AM487)</f>
        <v>-0.23774225026511311</v>
      </c>
      <c r="AV487" s="54">
        <f>(AN487-MAX(AN$3:AN487))/MAX(AN$3:AN487)</f>
        <v>-0.16237816820563189</v>
      </c>
      <c r="AW487" s="54">
        <f>(AO487-MAX(AO$3:AO487))/MAX(AO$3:AO487)</f>
        <v>-0.17135971760267438</v>
      </c>
      <c r="AX487" s="54">
        <f>(AP487-MAX(AP$3:AP487))/MAX(AP$3:AP487)</f>
        <v>-0.16809581833632323</v>
      </c>
      <c r="AY487" s="54">
        <f>(AQ487-MAX(AQ$3:AQ487))/MAX(AQ$3:AQ487)</f>
        <v>-0.1649901791761752</v>
      </c>
    </row>
    <row r="488" spans="1:51">
      <c r="A488" s="49">
        <f>Data!F614</f>
        <v>1921.4583333332876</v>
      </c>
      <c r="B488" s="53">
        <f t="shared" si="201"/>
        <v>6.0000000000000053E-3</v>
      </c>
      <c r="C488" s="50">
        <f>1/Data!N614</f>
        <v>0.19171371304768675</v>
      </c>
      <c r="D488" s="50">
        <f>Data!H614/100</f>
        <v>4.7608333333333336E-2</v>
      </c>
      <c r="E488">
        <f>Data!K615/Data!K614</f>
        <v>0.99739658716809743</v>
      </c>
      <c r="F488">
        <f>Data!T615/Data!T614</f>
        <v>1.0034772516309591</v>
      </c>
      <c r="G488" s="49">
        <f>Data!E617</f>
        <v>17.5</v>
      </c>
      <c r="H488" s="52">
        <v>0</v>
      </c>
      <c r="I488" s="52">
        <v>1</v>
      </c>
      <c r="J488" s="52">
        <v>0.6</v>
      </c>
      <c r="K488" s="54">
        <f t="shared" si="211"/>
        <v>0.66261227030770231</v>
      </c>
      <c r="L488" s="54">
        <f t="shared" si="224"/>
        <v>0.85</v>
      </c>
      <c r="M488" s="53">
        <f t="shared" si="225"/>
        <v>0.85</v>
      </c>
      <c r="N488" s="54" cm="1">
        <f t="array" ref="N488">stock_min(C488,O488)</f>
        <v>0.85</v>
      </c>
      <c r="O488" s="54" cm="1">
        <f t="array" ref="O488">stock_max(C488,D488)</f>
        <v>0.85</v>
      </c>
      <c r="P488" s="49">
        <f t="shared" si="202"/>
        <v>1921.4583333332876</v>
      </c>
      <c r="Q488" s="49">
        <f t="shared" si="216"/>
        <v>0.41312673702483893</v>
      </c>
      <c r="R488" s="49">
        <f t="shared" si="217"/>
        <v>0.66152971742749933</v>
      </c>
      <c r="S488" s="59">
        <f t="shared" si="198"/>
        <v>0.55722172049832108</v>
      </c>
      <c r="T488" s="59">
        <f t="shared" si="199"/>
        <v>0.57342239560147679</v>
      </c>
      <c r="U488" s="59">
        <f t="shared" si="200"/>
        <v>0.55293892255960342</v>
      </c>
      <c r="V488" s="59"/>
      <c r="W488" s="49">
        <f t="shared" si="218"/>
        <v>0.22288868819932844</v>
      </c>
      <c r="X488" s="49">
        <f t="shared" si="219"/>
        <v>0.33433303229899264</v>
      </c>
      <c r="Y488" s="49">
        <f t="shared" si="220"/>
        <v>0.19346568020670085</v>
      </c>
      <c r="Z488" s="49">
        <f t="shared" si="221"/>
        <v>0.37995671539477593</v>
      </c>
      <c r="AA488" s="49">
        <f t="shared" si="222"/>
        <v>8.2940838383940521E-2</v>
      </c>
      <c r="AB488" s="49">
        <f t="shared" si="223"/>
        <v>0.46999808417566291</v>
      </c>
      <c r="AC488" s="80">
        <f t="shared" si="203"/>
        <v>0.85</v>
      </c>
      <c r="AD488" s="80">
        <f t="shared" si="212"/>
        <v>0.85</v>
      </c>
      <c r="AE488" s="80">
        <f t="shared" si="213"/>
        <v>0.85</v>
      </c>
      <c r="AF488" s="54">
        <f>(Q488-MAX(Q$2:Q487))/MAX(Q$2:Q487)</f>
        <v>-0.28957256060824765</v>
      </c>
      <c r="AG488" s="54">
        <f>(R488-MAX(R$2:R487))/MAX(R$2:R487)</f>
        <v>-0.42063702089430455</v>
      </c>
      <c r="AH488" s="54">
        <f>(S488-MAX(S$2:S487))/MAX(S$2:S487)</f>
        <v>-0.35815482048366459</v>
      </c>
      <c r="AI488" s="54">
        <f>(T488-MAX(T$2:T487))/MAX(T$2:T487)</f>
        <v>-0.36653646951192348</v>
      </c>
      <c r="AJ488" s="54">
        <f>(U488-MAX(U$2:U487))/MAX(U$2:U487)</f>
        <v>-0.39234494711671858</v>
      </c>
      <c r="AK488" s="54">
        <f t="shared" si="214"/>
        <v>2.8303964754911344</v>
      </c>
      <c r="AL488" s="71">
        <f t="shared" si="204"/>
        <v>1921.4583333332876</v>
      </c>
      <c r="AM488" s="49">
        <f t="shared" si="205"/>
        <v>2.8303964754911344</v>
      </c>
      <c r="AN488" s="49">
        <f t="shared" si="206"/>
        <v>5.6000452899650357</v>
      </c>
      <c r="AO488" s="49">
        <f t="shared" si="207"/>
        <v>4.8702341906704714</v>
      </c>
      <c r="AP488" s="49">
        <f t="shared" si="208"/>
        <v>5.0366937461483143</v>
      </c>
      <c r="AQ488" s="49">
        <f t="shared" si="209"/>
        <v>6.308433724903562</v>
      </c>
      <c r="AS488" s="49">
        <f t="shared" si="215"/>
        <v>0.70838843493852632</v>
      </c>
      <c r="AT488" s="49">
        <f t="shared" si="210"/>
        <v>1.2717399787552477</v>
      </c>
      <c r="AU488" s="54">
        <f>(AM488-MAX(AM$3:AM488))/MAX(AM$3:AM488)</f>
        <v>-0.24188799701553068</v>
      </c>
      <c r="AV488" s="54">
        <f>(AN488-MAX(AN$3:AN488))/MAX(AN$3:AN488)</f>
        <v>-0.11219729996404358</v>
      </c>
      <c r="AW488" s="54">
        <f>(AO488-MAX(AO$3:AO488))/MAX(AO$3:AO488)</f>
        <v>-0.1434557923781416</v>
      </c>
      <c r="AX488" s="54">
        <f>(AP488-MAX(AP$3:AP488))/MAX(AP$3:AP488)</f>
        <v>-0.13667279264481816</v>
      </c>
      <c r="AY488" s="54">
        <f>(AQ488-MAX(AQ$3:AQ488))/MAX(AQ$3:AQ488)</f>
        <v>-0.1231930411370107</v>
      </c>
    </row>
    <row r="489" spans="1:51">
      <c r="A489" s="49">
        <f>Data!F615</f>
        <v>1921.5416666666208</v>
      </c>
      <c r="B489" s="53">
        <f t="shared" si="201"/>
        <v>6.0000000000000053E-3</v>
      </c>
      <c r="C489" s="50">
        <f>1/Data!N615</f>
        <v>0.19238985158335134</v>
      </c>
      <c r="D489" s="50">
        <f>Data!H615/100</f>
        <v>4.6950000000000006E-2</v>
      </c>
      <c r="E489">
        <f>Data!K616/Data!K615</f>
        <v>0.99383231240428771</v>
      </c>
      <c r="F489">
        <f>Data!T616/Data!T615</f>
        <v>1.0091397792745151</v>
      </c>
      <c r="G489" s="49">
        <f>Data!E618</f>
        <v>17.5</v>
      </c>
      <c r="H489" s="52">
        <v>0</v>
      </c>
      <c r="I489" s="52">
        <v>1</v>
      </c>
      <c r="J489" s="52">
        <v>0.6</v>
      </c>
      <c r="K489" s="54">
        <f t="shared" si="211"/>
        <v>0.66261227030770231</v>
      </c>
      <c r="L489" s="54">
        <f t="shared" si="224"/>
        <v>0.85</v>
      </c>
      <c r="M489" s="53">
        <f t="shared" si="225"/>
        <v>0.85</v>
      </c>
      <c r="N489" s="54" cm="1">
        <f t="array" ref="N489">stock_min(C489,O489)</f>
        <v>0.85</v>
      </c>
      <c r="O489" s="54" cm="1">
        <f t="array" ref="O489">stock_max(C489,D489)</f>
        <v>0.85</v>
      </c>
      <c r="P489" s="49">
        <f t="shared" si="202"/>
        <v>1921.5416666666208</v>
      </c>
      <c r="Q489" s="49">
        <f t="shared" si="216"/>
        <v>0.4169026242136466</v>
      </c>
      <c r="R489" s="49">
        <f t="shared" si="217"/>
        <v>0.65744960879512671</v>
      </c>
      <c r="S489" s="59">
        <f t="shared" si="198"/>
        <v>0.55719681221510187</v>
      </c>
      <c r="T489" s="59">
        <f t="shared" si="199"/>
        <v>0.57284717489531201</v>
      </c>
      <c r="U489" s="59">
        <f t="shared" si="200"/>
        <v>0.55079818216149712</v>
      </c>
      <c r="V489" s="59"/>
      <c r="W489" s="49">
        <f t="shared" si="218"/>
        <v>0.22287872488604077</v>
      </c>
      <c r="X489" s="49">
        <f t="shared" si="219"/>
        <v>0.3343180873290611</v>
      </c>
      <c r="Y489" s="49">
        <f t="shared" si="220"/>
        <v>0.19327160779857591</v>
      </c>
      <c r="Z489" s="49">
        <f t="shared" si="221"/>
        <v>0.37957556709673612</v>
      </c>
      <c r="AA489" s="49">
        <f t="shared" si="222"/>
        <v>8.2619727324224582E-2</v>
      </c>
      <c r="AB489" s="49">
        <f t="shared" si="223"/>
        <v>0.46817845483727255</v>
      </c>
      <c r="AC489" s="80">
        <f t="shared" si="203"/>
        <v>0.85</v>
      </c>
      <c r="AD489" s="80">
        <f t="shared" si="212"/>
        <v>0.85</v>
      </c>
      <c r="AE489" s="80">
        <f t="shared" si="213"/>
        <v>0.85</v>
      </c>
      <c r="AF489" s="54">
        <f>(Q489-MAX(Q$2:Q488))/MAX(Q$2:Q488)</f>
        <v>-0.2830794106216481</v>
      </c>
      <c r="AG489" s="54">
        <f>(R489-MAX(R$2:R488))/MAX(R$2:R488)</f>
        <v>-0.42421035075394964</v>
      </c>
      <c r="AH489" s="54">
        <f>(S489-MAX(S$2:S488))/MAX(S$2:S488)</f>
        <v>-0.35818351150723055</v>
      </c>
      <c r="AI489" s="54">
        <f>(T489-MAX(T$2:T488))/MAX(T$2:T488)</f>
        <v>-0.36717191964803958</v>
      </c>
      <c r="AJ489" s="54">
        <f>(U489-MAX(U$2:U488))/MAX(U$2:U488)</f>
        <v>-0.39469752471027808</v>
      </c>
      <c r="AK489" s="54">
        <f t="shared" si="214"/>
        <v>2.7617530554252223</v>
      </c>
      <c r="AL489" s="71">
        <f t="shared" si="204"/>
        <v>1921.5416666666208</v>
      </c>
      <c r="AM489" s="49">
        <f t="shared" si="205"/>
        <v>2.7617530554252223</v>
      </c>
      <c r="AN489" s="49">
        <f t="shared" si="206"/>
        <v>5.5635288316945255</v>
      </c>
      <c r="AO489" s="49">
        <f t="shared" si="207"/>
        <v>4.8036167807109997</v>
      </c>
      <c r="AP489" s="49">
        <f t="shared" si="208"/>
        <v>4.9734133887010188</v>
      </c>
      <c r="AQ489" s="49">
        <f t="shared" si="209"/>
        <v>6.2503002015189981</v>
      </c>
      <c r="AS489" s="49">
        <f t="shared" si="215"/>
        <v>0.68677136982447262</v>
      </c>
      <c r="AT489" s="49">
        <f t="shared" si="210"/>
        <v>1.2768868128179793</v>
      </c>
      <c r="AU489" s="54">
        <f>(AM489-MAX(AM$3:AM489))/MAX(AM$3:AM489)</f>
        <v>-0.26027390200392736</v>
      </c>
      <c r="AV489" s="54">
        <f>(AN489-MAX(AN$3:AN489))/MAX(AN$3:AN489)</f>
        <v>-0.11798643354594568</v>
      </c>
      <c r="AW489" s="54">
        <f>(AO489-MAX(AO$3:AO489))/MAX(AO$3:AO489)</f>
        <v>-0.15517201677179868</v>
      </c>
      <c r="AX489" s="54">
        <f>(AP489-MAX(AP$3:AP489))/MAX(AP$3:AP489)</f>
        <v>-0.14751952207266744</v>
      </c>
      <c r="AY489" s="54">
        <f>(AQ489-MAX(AQ$3:AQ489))/MAX(AQ$3:AQ489)</f>
        <v>-0.13127299886813343</v>
      </c>
    </row>
    <row r="490" spans="1:51">
      <c r="A490" s="49">
        <f>Data!F616</f>
        <v>1921.6249999999541</v>
      </c>
      <c r="B490" s="53">
        <f t="shared" si="201"/>
        <v>4.0000000000000036E-3</v>
      </c>
      <c r="C490" s="50">
        <f>1/Data!N616</f>
        <v>0.19374983105052559</v>
      </c>
      <c r="D490" s="50">
        <f>Data!H616/100</f>
        <v>4.6291666666666662E-2</v>
      </c>
      <c r="E490">
        <f>Data!K617/Data!K616</f>
        <v>1.0426926910299006</v>
      </c>
      <c r="F490">
        <f>Data!T617/Data!T616</f>
        <v>1.0206333793202185</v>
      </c>
      <c r="G490" s="49">
        <f>Data!E619</f>
        <v>17.399999999999999</v>
      </c>
      <c r="H490" s="52">
        <v>0</v>
      </c>
      <c r="I490" s="52">
        <v>1</v>
      </c>
      <c r="J490" s="52">
        <v>0.6</v>
      </c>
      <c r="K490" s="54">
        <f t="shared" si="211"/>
        <v>0.66261227030770231</v>
      </c>
      <c r="L490" s="54">
        <f t="shared" si="224"/>
        <v>0.85</v>
      </c>
      <c r="M490" s="53">
        <f t="shared" si="225"/>
        <v>0.85</v>
      </c>
      <c r="N490" s="54" cm="1">
        <f t="array" ref="N490">stock_min(C490,O490)</f>
        <v>0.85</v>
      </c>
      <c r="O490" s="54" cm="1">
        <f t="array" ref="O490">stock_max(C490,D490)</f>
        <v>0.85</v>
      </c>
      <c r="P490" s="49">
        <f t="shared" si="202"/>
        <v>1921.6249999999541</v>
      </c>
      <c r="Q490" s="49">
        <f t="shared" si="216"/>
        <v>0.42550473419864127</v>
      </c>
      <c r="R490" s="49">
        <f t="shared" si="217"/>
        <v>0.68551790181114602</v>
      </c>
      <c r="S490" s="59">
        <f t="shared" si="198"/>
        <v>0.57606849229612911</v>
      </c>
      <c r="T490" s="59">
        <f t="shared" si="199"/>
        <v>0.59304012369940884</v>
      </c>
      <c r="U490" s="59">
        <f t="shared" si="200"/>
        <v>0.5724907044539348</v>
      </c>
      <c r="V490" s="59"/>
      <c r="W490" s="49">
        <f t="shared" si="218"/>
        <v>0.23042739691845165</v>
      </c>
      <c r="X490" s="49">
        <f t="shared" si="219"/>
        <v>0.34564109537767745</v>
      </c>
      <c r="Y490" s="49">
        <f t="shared" si="220"/>
        <v>0.20008446095138294</v>
      </c>
      <c r="Z490" s="49">
        <f t="shared" si="221"/>
        <v>0.3929556627480259</v>
      </c>
      <c r="AA490" s="49">
        <f t="shared" si="222"/>
        <v>8.5873605668090228E-2</v>
      </c>
      <c r="AB490" s="49">
        <f t="shared" si="223"/>
        <v>0.48661709878584458</v>
      </c>
      <c r="AC490" s="80">
        <f t="shared" si="203"/>
        <v>0.85</v>
      </c>
      <c r="AD490" s="80">
        <f t="shared" si="212"/>
        <v>0.85</v>
      </c>
      <c r="AE490" s="80">
        <f t="shared" si="213"/>
        <v>0.85</v>
      </c>
      <c r="AF490" s="54">
        <f>(Q490-MAX(Q$2:Q489))/MAX(Q$2:Q489)</f>
        <v>-0.26828691615853001</v>
      </c>
      <c r="AG490" s="54">
        <f>(R490-MAX(R$2:R489))/MAX(R$2:R489)</f>
        <v>-0.39962834116047319</v>
      </c>
      <c r="AH490" s="54">
        <f>(S490-MAX(S$2:S489))/MAX(S$2:S489)</f>
        <v>-0.33644585045814324</v>
      </c>
      <c r="AI490" s="54">
        <f>(T490-MAX(T$2:T489))/MAX(T$2:T489)</f>
        <v>-0.34486463493344305</v>
      </c>
      <c r="AJ490" s="54">
        <f>(U490-MAX(U$2:U489))/MAX(U$2:U489)</f>
        <v>-0.3708584165502587</v>
      </c>
      <c r="AK490" s="54">
        <f t="shared" si="214"/>
        <v>2.6650231535222368</v>
      </c>
      <c r="AL490" s="71">
        <f t="shared" si="204"/>
        <v>1921.6249999999541</v>
      </c>
      <c r="AM490" s="49">
        <f t="shared" si="205"/>
        <v>2.6650231535222368</v>
      </c>
      <c r="AN490" s="49">
        <f t="shared" si="206"/>
        <v>5.3106115736338886</v>
      </c>
      <c r="AO490" s="49">
        <f t="shared" si="207"/>
        <v>4.6050387155573071</v>
      </c>
      <c r="AP490" s="49">
        <f t="shared" si="208"/>
        <v>4.7645851533960739</v>
      </c>
      <c r="AQ490" s="49">
        <f t="shared" si="209"/>
        <v>5.9757692438484451</v>
      </c>
      <c r="AS490" s="49">
        <f t="shared" si="215"/>
        <v>0.66515767021455652</v>
      </c>
      <c r="AT490" s="49">
        <f t="shared" si="210"/>
        <v>1.2111840904523712</v>
      </c>
      <c r="AU490" s="54">
        <f>(AM490-MAX(AM$3:AM490))/MAX(AM$3:AM490)</f>
        <v>-0.28618267496741789</v>
      </c>
      <c r="AV490" s="54">
        <f>(AN490-MAX(AN$3:AN490))/MAX(AN$3:AN490)</f>
        <v>-0.15808264937375127</v>
      </c>
      <c r="AW490" s="54">
        <f>(AO490-MAX(AO$3:AO490))/MAX(AO$3:AO490)</f>
        <v>-0.19009659838513901</v>
      </c>
      <c r="AX490" s="54">
        <f>(AP490-MAX(AP$3:AP490))/MAX(AP$3:AP490)</f>
        <v>-0.18331425295949155</v>
      </c>
      <c r="AY490" s="54">
        <f>(AQ490-MAX(AQ$3:AQ490))/MAX(AQ$3:AQ490)</f>
        <v>-0.16942995899575075</v>
      </c>
    </row>
    <row r="491" spans="1:51">
      <c r="A491" s="49">
        <f>Data!F617</f>
        <v>1921.7083333332873</v>
      </c>
      <c r="B491" s="53">
        <f t="shared" si="201"/>
        <v>9.000000000000008E-3</v>
      </c>
      <c r="C491" s="50">
        <f>1/Data!N617</f>
        <v>0.18595917393992731</v>
      </c>
      <c r="D491" s="50">
        <f>Data!H617/100</f>
        <v>4.5633333333333331E-2</v>
      </c>
      <c r="E491">
        <f>Data!K618/Data!K617</f>
        <v>1.019519667170953</v>
      </c>
      <c r="F491">
        <f>Data!T618/Data!T617</f>
        <v>1.0090618857182294</v>
      </c>
      <c r="G491" s="49">
        <f>Data!E620</f>
        <v>17.3</v>
      </c>
      <c r="H491" s="52">
        <v>0</v>
      </c>
      <c r="I491" s="52">
        <v>1</v>
      </c>
      <c r="J491" s="52">
        <v>0.6</v>
      </c>
      <c r="K491" s="54">
        <f t="shared" si="211"/>
        <v>0.66261227030770231</v>
      </c>
      <c r="L491" s="54">
        <f t="shared" si="224"/>
        <v>0.85</v>
      </c>
      <c r="M491" s="53">
        <f t="shared" si="225"/>
        <v>0.85</v>
      </c>
      <c r="N491" s="54" cm="1">
        <f t="array" ref="N491">stock_min(C491,O491)</f>
        <v>0.85</v>
      </c>
      <c r="O491" s="54" cm="1">
        <f t="array" ref="O491">stock_max(C491,D491)</f>
        <v>0.85</v>
      </c>
      <c r="P491" s="49">
        <f t="shared" si="202"/>
        <v>1921.7083333332873</v>
      </c>
      <c r="Q491" s="49">
        <f t="shared" si="216"/>
        <v>0.42936060947251492</v>
      </c>
      <c r="R491" s="49">
        <f t="shared" si="217"/>
        <v>0.6988989830942296</v>
      </c>
      <c r="S491" s="59">
        <f t="shared" si="198"/>
        <v>0.58490339817572901</v>
      </c>
      <c r="T491" s="59">
        <f t="shared" si="199"/>
        <v>0.60252362996832654</v>
      </c>
      <c r="U491" s="59">
        <f t="shared" si="200"/>
        <v>0.58276748506270581</v>
      </c>
      <c r="V491" s="59"/>
      <c r="W491" s="49">
        <f t="shared" si="218"/>
        <v>0.2339613592702916</v>
      </c>
      <c r="X491" s="49">
        <f t="shared" si="219"/>
        <v>0.3509420389054374</v>
      </c>
      <c r="Y491" s="49">
        <f t="shared" si="220"/>
        <v>0.20328407960097575</v>
      </c>
      <c r="Z491" s="49">
        <f t="shared" si="221"/>
        <v>0.39923955036735076</v>
      </c>
      <c r="AA491" s="49">
        <f t="shared" si="222"/>
        <v>8.7415122759405883E-2</v>
      </c>
      <c r="AB491" s="49">
        <f t="shared" si="223"/>
        <v>0.49535236230329993</v>
      </c>
      <c r="AC491" s="80">
        <f t="shared" si="203"/>
        <v>0.85</v>
      </c>
      <c r="AD491" s="80">
        <f t="shared" si="212"/>
        <v>0.85</v>
      </c>
      <c r="AE491" s="80">
        <f t="shared" si="213"/>
        <v>0.85</v>
      </c>
      <c r="AF491" s="54">
        <f>(Q491-MAX(Q$2:Q490))/MAX(Q$2:Q490)</f>
        <v>-0.26165621581422538</v>
      </c>
      <c r="AG491" s="54">
        <f>(R491-MAX(R$2:R490))/MAX(R$2:R490)</f>
        <v>-0.38790928620105275</v>
      </c>
      <c r="AH491" s="54">
        <f>(S491-MAX(S$2:S490))/MAX(S$2:S490)</f>
        <v>-0.32626921602036418</v>
      </c>
      <c r="AI491" s="54">
        <f>(T491-MAX(T$2:T490))/MAX(T$2:T490)</f>
        <v>-0.33438814254564042</v>
      </c>
      <c r="AJ491" s="54">
        <f>(U491-MAX(U$2:U490))/MAX(U$2:U490)</f>
        <v>-0.35956469601529401</v>
      </c>
      <c r="AK491" s="54">
        <f t="shared" si="214"/>
        <v>2.6017408876085266</v>
      </c>
      <c r="AL491" s="71">
        <f t="shared" si="204"/>
        <v>1921.7083333332873</v>
      </c>
      <c r="AM491" s="49">
        <f t="shared" si="205"/>
        <v>2.6017408876085266</v>
      </c>
      <c r="AN491" s="49">
        <f t="shared" si="206"/>
        <v>4.9644345104640104</v>
      </c>
      <c r="AO491" s="49">
        <f t="shared" si="207"/>
        <v>4.3807172388037605</v>
      </c>
      <c r="AP491" s="49">
        <f t="shared" si="208"/>
        <v>4.520162983304373</v>
      </c>
      <c r="AQ491" s="49">
        <f t="shared" si="209"/>
        <v>5.6230546661713285</v>
      </c>
      <c r="AS491" s="49">
        <f t="shared" si="215"/>
        <v>0.65862015570731813</v>
      </c>
      <c r="AT491" s="49">
        <f t="shared" si="210"/>
        <v>1.1028916828669555</v>
      </c>
      <c r="AU491" s="54">
        <f>(AM491-MAX(AM$3:AM491))/MAX(AM$3:AM491)</f>
        <v>-0.30313261317595597</v>
      </c>
      <c r="AV491" s="54">
        <f>(AN491-MAX(AN$3:AN491))/MAX(AN$3:AN491)</f>
        <v>-0.21296380041077342</v>
      </c>
      <c r="AW491" s="54">
        <f>(AO491-MAX(AO$3:AO491))/MAX(AO$3:AO491)</f>
        <v>-0.229548759007415</v>
      </c>
      <c r="AX491" s="54">
        <f>(AP491-MAX(AP$3:AP491))/MAX(AP$3:AP491)</f>
        <v>-0.22521005210001518</v>
      </c>
      <c r="AY491" s="54">
        <f>(AQ491-MAX(AQ$3:AQ491))/MAX(AQ$3:AQ491)</f>
        <v>-0.21845363265009257</v>
      </c>
    </row>
    <row r="492" spans="1:51">
      <c r="A492" s="49">
        <f>Data!F618</f>
        <v>1921.7916666666206</v>
      </c>
      <c r="B492" s="53">
        <f t="shared" si="201"/>
        <v>1.0000000000000009E-2</v>
      </c>
      <c r="C492" s="50">
        <f>1/Data!N618</f>
        <v>0.18250647418999955</v>
      </c>
      <c r="D492" s="50">
        <f>Data!H618/100</f>
        <v>4.4974999999999994E-2</v>
      </c>
      <c r="E492">
        <f>Data!K619/Data!K618</f>
        <v>1.065594084176817</v>
      </c>
      <c r="F492">
        <f>Data!T619/Data!T618</f>
        <v>1.0148220234620486</v>
      </c>
      <c r="G492" s="49">
        <f>Data!E621</f>
        <v>16.899999999999999</v>
      </c>
      <c r="H492" s="52">
        <v>0</v>
      </c>
      <c r="I492" s="52">
        <v>1</v>
      </c>
      <c r="J492" s="52">
        <v>0.6</v>
      </c>
      <c r="K492" s="54">
        <f t="shared" si="211"/>
        <v>0.66261227030770231</v>
      </c>
      <c r="L492" s="54">
        <f t="shared" si="224"/>
        <v>0.85</v>
      </c>
      <c r="M492" s="53">
        <f t="shared" si="225"/>
        <v>0.85</v>
      </c>
      <c r="N492" s="54" cm="1">
        <f t="array" ref="N492">stock_min(C492,O492)</f>
        <v>0.85</v>
      </c>
      <c r="O492" s="54" cm="1">
        <f t="array" ref="O492">stock_max(C492,D492)</f>
        <v>0.85</v>
      </c>
      <c r="P492" s="49">
        <f t="shared" si="202"/>
        <v>1921.7916666666206</v>
      </c>
      <c r="Q492" s="49">
        <f t="shared" si="216"/>
        <v>0.43572460249979605</v>
      </c>
      <c r="R492" s="49">
        <f t="shared" si="217"/>
        <v>0.74474262182240425</v>
      </c>
      <c r="S492" s="59">
        <f t="shared" si="198"/>
        <v>0.61139090057319312</v>
      </c>
      <c r="T492" s="59">
        <f t="shared" si="199"/>
        <v>0.63172446403914373</v>
      </c>
      <c r="U492" s="59">
        <f t="shared" si="200"/>
        <v>0.61655533861329137</v>
      </c>
      <c r="V492" s="59"/>
      <c r="W492" s="49">
        <f t="shared" si="218"/>
        <v>0.24455636022927726</v>
      </c>
      <c r="X492" s="49">
        <f t="shared" si="219"/>
        <v>0.36683454034391588</v>
      </c>
      <c r="Y492" s="49">
        <f t="shared" si="220"/>
        <v>0.21313608271325027</v>
      </c>
      <c r="Z492" s="49">
        <f t="shared" si="221"/>
        <v>0.41858838132589349</v>
      </c>
      <c r="AA492" s="49">
        <f t="shared" si="222"/>
        <v>9.2483300791993725E-2</v>
      </c>
      <c r="AB492" s="49">
        <f t="shared" si="223"/>
        <v>0.52407203782129763</v>
      </c>
      <c r="AC492" s="80">
        <f t="shared" si="203"/>
        <v>0.85</v>
      </c>
      <c r="AD492" s="80">
        <f t="shared" si="212"/>
        <v>0.85</v>
      </c>
      <c r="AE492" s="80">
        <f t="shared" si="213"/>
        <v>0.85</v>
      </c>
      <c r="AF492" s="54">
        <f>(Q492-MAX(Q$2:Q491))/MAX(Q$2:Q491)</f>
        <v>-0.25071246692196603</v>
      </c>
      <c r="AG492" s="54">
        <f>(R492-MAX(R$2:R491))/MAX(R$2:R491)</f>
        <v>-0.3477597563962766</v>
      </c>
      <c r="AH492" s="54">
        <f>(S492-MAX(S$2:S491))/MAX(S$2:S491)</f>
        <v>-0.29575914237134004</v>
      </c>
      <c r="AI492" s="54">
        <f>(T492-MAX(T$2:T491))/MAX(T$2:T491)</f>
        <v>-0.30212978712460087</v>
      </c>
      <c r="AJ492" s="54">
        <f>(U492-MAX(U$2:U491))/MAX(U$2:U491)</f>
        <v>-0.32243336179658472</v>
      </c>
      <c r="AK492" s="54">
        <f t="shared" si="214"/>
        <v>2.5424882324242652</v>
      </c>
      <c r="AL492" s="71">
        <f t="shared" si="204"/>
        <v>1921.7916666666206</v>
      </c>
      <c r="AM492" s="49">
        <f t="shared" si="205"/>
        <v>2.5424882324242652</v>
      </c>
      <c r="AN492" s="49">
        <f t="shared" si="206"/>
        <v>4.4397211787266215</v>
      </c>
      <c r="AO492" s="49">
        <f t="shared" si="207"/>
        <v>4.0587651174071739</v>
      </c>
      <c r="AP492" s="49">
        <f t="shared" si="208"/>
        <v>4.1648063687163708</v>
      </c>
      <c r="AQ492" s="49">
        <f t="shared" si="209"/>
        <v>5.0958156514230888</v>
      </c>
      <c r="AS492" s="49">
        <f t="shared" si="215"/>
        <v>0.65609447269646726</v>
      </c>
      <c r="AT492" s="49">
        <f t="shared" si="210"/>
        <v>0.93100928270671801</v>
      </c>
      <c r="AU492" s="54">
        <f>(AM492-MAX(AM$3:AM492))/MAX(AM$3:AM492)</f>
        <v>-0.31900323395041613</v>
      </c>
      <c r="AV492" s="54">
        <f>(AN492-MAX(AN$3:AN492))/MAX(AN$3:AN492)</f>
        <v>-0.29614918348188513</v>
      </c>
      <c r="AW492" s="54">
        <f>(AO492-MAX(AO$3:AO492))/MAX(AO$3:AO492)</f>
        <v>-0.2861715442611672</v>
      </c>
      <c r="AX492" s="54">
        <f>(AP492-MAX(AP$3:AP492))/MAX(AP$3:AP492)</f>
        <v>-0.28612084976804114</v>
      </c>
      <c r="AY492" s="54">
        <f>(AQ492-MAX(AQ$3:AQ492))/MAX(AQ$3:AQ492)</f>
        <v>-0.29173439571658416</v>
      </c>
    </row>
    <row r="493" spans="1:51">
      <c r="A493" s="49">
        <f>Data!F619</f>
        <v>1921.8749999999538</v>
      </c>
      <c r="B493" s="53">
        <f t="shared" si="201"/>
        <v>1.3000000000000012E-2</v>
      </c>
      <c r="C493" s="50">
        <f>1/Data!N619</f>
        <v>0.17128575845669314</v>
      </c>
      <c r="D493" s="50">
        <f>Data!H619/100</f>
        <v>4.4316666666666664E-2</v>
      </c>
      <c r="E493">
        <f>Data!K620/Data!K619</f>
        <v>1.0468568340729336</v>
      </c>
      <c r="F493">
        <f>Data!T620/Data!T619</f>
        <v>1.0148165423318423</v>
      </c>
      <c r="G493" s="49">
        <f>Data!E622</f>
        <v>16.899999999999999</v>
      </c>
      <c r="H493" s="52">
        <v>0</v>
      </c>
      <c r="I493" s="52">
        <v>1</v>
      </c>
      <c r="J493" s="52">
        <v>0.6</v>
      </c>
      <c r="K493" s="54">
        <f t="shared" si="211"/>
        <v>0.66261227030770231</v>
      </c>
      <c r="L493" s="54">
        <f t="shared" si="224"/>
        <v>0.85</v>
      </c>
      <c r="M493" s="53">
        <f t="shared" si="225"/>
        <v>0.85</v>
      </c>
      <c r="N493" s="54" cm="1">
        <f t="array" ref="N493">stock_min(C493,O493)</f>
        <v>0.85</v>
      </c>
      <c r="O493" s="54" cm="1">
        <f t="array" ref="O493">stock_max(C493,D493)</f>
        <v>0.85</v>
      </c>
      <c r="P493" s="49">
        <f t="shared" si="202"/>
        <v>1921.8749999999538</v>
      </c>
      <c r="Q493" s="49">
        <f t="shared" si="216"/>
        <v>0.4421805345177594</v>
      </c>
      <c r="R493" s="49">
        <f t="shared" si="217"/>
        <v>0.77963890328017815</v>
      </c>
      <c r="S493" s="59">
        <f t="shared" si="198"/>
        <v>0.63220308542616721</v>
      </c>
      <c r="T493" s="59">
        <f t="shared" si="199"/>
        <v>0.65449613015975294</v>
      </c>
      <c r="U493" s="59">
        <f t="shared" si="200"/>
        <v>0.64248197787292116</v>
      </c>
      <c r="V493" s="59"/>
      <c r="W493" s="49">
        <f t="shared" si="218"/>
        <v>0.25288123417046687</v>
      </c>
      <c r="X493" s="49">
        <f t="shared" si="219"/>
        <v>0.37932185125570034</v>
      </c>
      <c r="Y493" s="49">
        <f t="shared" si="220"/>
        <v>0.22081896344699362</v>
      </c>
      <c r="Z493" s="49">
        <f t="shared" si="221"/>
        <v>0.43367716671275935</v>
      </c>
      <c r="AA493" s="49">
        <f t="shared" si="222"/>
        <v>9.6372296680938191E-2</v>
      </c>
      <c r="AB493" s="49">
        <f t="shared" si="223"/>
        <v>0.546109681191983</v>
      </c>
      <c r="AC493" s="80">
        <f t="shared" si="203"/>
        <v>0.85</v>
      </c>
      <c r="AD493" s="80">
        <f t="shared" si="212"/>
        <v>0.85</v>
      </c>
      <c r="AE493" s="80">
        <f t="shared" si="213"/>
        <v>0.85</v>
      </c>
      <c r="AF493" s="54">
        <f>(Q493-MAX(Q$2:Q492))/MAX(Q$2:Q492)</f>
        <v>-0.23961061646939372</v>
      </c>
      <c r="AG493" s="54">
        <f>(R493-MAX(R$2:R492))/MAX(R$2:R492)</f>
        <v>-0.31719784352604719</v>
      </c>
      <c r="AH493" s="54">
        <f>(S493-MAX(S$2:S492))/MAX(S$2:S492)</f>
        <v>-0.2717862783718209</v>
      </c>
      <c r="AI493" s="54">
        <f>(T493-MAX(T$2:T492))/MAX(T$2:T492)</f>
        <v>-0.27697377625633673</v>
      </c>
      <c r="AJ493" s="54">
        <f>(U493-MAX(U$2:U492))/MAX(U$2:U492)</f>
        <v>-0.29394114917124209</v>
      </c>
      <c r="AK493" s="54">
        <f t="shared" si="214"/>
        <v>2.4848103688293093</v>
      </c>
      <c r="AL493" s="71">
        <f t="shared" si="204"/>
        <v>1921.8749999999538</v>
      </c>
      <c r="AM493" s="49">
        <f t="shared" si="205"/>
        <v>2.4848103688293093</v>
      </c>
      <c r="AN493" s="49">
        <f t="shared" si="206"/>
        <v>3.9659331179355033</v>
      </c>
      <c r="AO493" s="49">
        <f t="shared" si="207"/>
        <v>3.7595181875449994</v>
      </c>
      <c r="AP493" s="49">
        <f t="shared" si="208"/>
        <v>3.8360118017754017</v>
      </c>
      <c r="AQ493" s="49">
        <f t="shared" si="209"/>
        <v>4.6145636249063529</v>
      </c>
      <c r="AS493" s="49">
        <f t="shared" si="215"/>
        <v>0.64863050697084956</v>
      </c>
      <c r="AT493" s="49">
        <f t="shared" si="210"/>
        <v>0.77855182313095117</v>
      </c>
      <c r="AU493" s="54">
        <f>(AM493-MAX(AM$3:AM493))/MAX(AM$3:AM493)</f>
        <v>-0.33445205219071222</v>
      </c>
      <c r="AV493" s="54">
        <f>(AN493-MAX(AN$3:AN493))/MAX(AN$3:AN493)</f>
        <v>-0.37126113308859643</v>
      </c>
      <c r="AW493" s="54">
        <f>(AO493-MAX(AO$3:AO493))/MAX(AO$3:AO493)</f>
        <v>-0.33880109232542227</v>
      </c>
      <c r="AX493" s="54">
        <f>(AP493-MAX(AP$3:AP493))/MAX(AP$3:AP493)</f>
        <v>-0.34247871259974022</v>
      </c>
      <c r="AY493" s="54">
        <f>(AQ493-MAX(AQ$3:AQ493))/MAX(AQ$3:AQ493)</f>
        <v>-0.35862344365109988</v>
      </c>
    </row>
    <row r="494" spans="1:51">
      <c r="A494" s="49">
        <f>Data!F620</f>
        <v>1921.9583333332871</v>
      </c>
      <c r="B494" s="53">
        <f t="shared" si="201"/>
        <v>1.6000000000000014E-2</v>
      </c>
      <c r="C494" s="50">
        <f>1/Data!N620</f>
        <v>0.16355479545568363</v>
      </c>
      <c r="D494" s="50">
        <f>Data!H620/100</f>
        <v>4.3658333333333327E-2</v>
      </c>
      <c r="E494">
        <f>Data!K621/Data!K620</f>
        <v>1.0276853598188969</v>
      </c>
      <c r="F494">
        <f>Data!T621/Data!T620</f>
        <v>1.0328259228569698</v>
      </c>
      <c r="G494" s="49">
        <f>Data!E623</f>
        <v>16.7</v>
      </c>
      <c r="H494" s="52">
        <v>0</v>
      </c>
      <c r="I494" s="52">
        <v>1</v>
      </c>
      <c r="J494" s="52">
        <v>0.6</v>
      </c>
      <c r="K494" s="54">
        <f t="shared" si="211"/>
        <v>0.66261227030770231</v>
      </c>
      <c r="L494" s="54">
        <f t="shared" si="224"/>
        <v>0.85</v>
      </c>
      <c r="M494" s="53">
        <f t="shared" si="225"/>
        <v>0.85</v>
      </c>
      <c r="N494" s="54" cm="1">
        <f t="array" ref="N494">stock_min(C494,O494)</f>
        <v>0.85</v>
      </c>
      <c r="O494" s="54" cm="1">
        <f t="array" ref="O494">stock_max(C494,D494)</f>
        <v>0.85</v>
      </c>
      <c r="P494" s="49">
        <f t="shared" si="202"/>
        <v>1921.9583333332871</v>
      </c>
      <c r="Q494" s="49">
        <f t="shared" si="216"/>
        <v>0.45669551863269309</v>
      </c>
      <c r="R494" s="49">
        <f t="shared" si="217"/>
        <v>0.80122348684629996</v>
      </c>
      <c r="S494" s="59">
        <f t="shared" si="198"/>
        <v>0.6510058072502064</v>
      </c>
      <c r="T494" s="59">
        <f t="shared" si="199"/>
        <v>0.67375122482490246</v>
      </c>
      <c r="U494" s="59">
        <f t="shared" si="200"/>
        <v>0.66076473047370177</v>
      </c>
      <c r="V494" s="59"/>
      <c r="W494" s="49">
        <f t="shared" si="218"/>
        <v>0.26040232290008258</v>
      </c>
      <c r="X494" s="49">
        <f t="shared" si="219"/>
        <v>0.39060348435012382</v>
      </c>
      <c r="Y494" s="49">
        <f t="shared" si="220"/>
        <v>0.22731539612107868</v>
      </c>
      <c r="Z494" s="49">
        <f t="shared" si="221"/>
        <v>0.44643582870382376</v>
      </c>
      <c r="AA494" s="49">
        <f t="shared" si="222"/>
        <v>9.9114709571055282E-2</v>
      </c>
      <c r="AB494" s="49">
        <f t="shared" si="223"/>
        <v>0.56165002090264649</v>
      </c>
      <c r="AC494" s="80">
        <f t="shared" si="203"/>
        <v>0.85</v>
      </c>
      <c r="AD494" s="80">
        <f t="shared" si="212"/>
        <v>0.85</v>
      </c>
      <c r="AE494" s="80">
        <f t="shared" si="213"/>
        <v>0.85</v>
      </c>
      <c r="AF494" s="54">
        <f>(Q494-MAX(Q$2:Q493))/MAX(Q$2:Q493)</f>
        <v>-0.21465013322435916</v>
      </c>
      <c r="AG494" s="54">
        <f>(R494-MAX(R$2:R493))/MAX(R$2:R493)</f>
        <v>-0.29829422013894713</v>
      </c>
      <c r="AH494" s="54">
        <f>(S494-MAX(S$2:S493))/MAX(S$2:S493)</f>
        <v>-0.25012804804699901</v>
      </c>
      <c r="AI494" s="54">
        <f>(T494-MAX(T$2:T493))/MAX(T$2:T493)</f>
        <v>-0.25570254524054498</v>
      </c>
      <c r="AJ494" s="54">
        <f>(U494-MAX(U$2:U493))/MAX(U$2:U493)</f>
        <v>-0.27384922482803986</v>
      </c>
      <c r="AK494" s="54">
        <f t="shared" si="214"/>
        <v>2.3710990822255869</v>
      </c>
      <c r="AL494" s="71">
        <f t="shared" si="204"/>
        <v>1921.9583333332871</v>
      </c>
      <c r="AM494" s="49">
        <f t="shared" si="205"/>
        <v>2.3710990822255869</v>
      </c>
      <c r="AN494" s="49">
        <f t="shared" si="206"/>
        <v>3.9093607264638672</v>
      </c>
      <c r="AO494" s="49">
        <f t="shared" si="207"/>
        <v>3.6583814583611289</v>
      </c>
      <c r="AP494" s="49">
        <f t="shared" si="208"/>
        <v>3.7403923825163612</v>
      </c>
      <c r="AQ494" s="49">
        <f t="shared" si="209"/>
        <v>4.5268437468842402</v>
      </c>
      <c r="AS494" s="49">
        <f t="shared" si="215"/>
        <v>0.61748302042037295</v>
      </c>
      <c r="AT494" s="49">
        <f t="shared" si="210"/>
        <v>0.78645136436787899</v>
      </c>
      <c r="AU494" s="54">
        <f>(AM494-MAX(AM$3:AM494))/MAX(AM$3:AM494)</f>
        <v>-0.36490923089184468</v>
      </c>
      <c r="AV494" s="54">
        <f>(AN494-MAX(AN$3:AN494))/MAX(AN$3:AN494)</f>
        <v>-0.38022983232144197</v>
      </c>
      <c r="AW494" s="54">
        <f>(AO494-MAX(AO$3:AO494))/MAX(AO$3:AO494)</f>
        <v>-0.35658834365025827</v>
      </c>
      <c r="AX494" s="54">
        <f>(AP494-MAX(AP$3:AP494))/MAX(AP$3:AP494)</f>
        <v>-0.35886860056165182</v>
      </c>
      <c r="AY494" s="54">
        <f>(AQ494-MAX(AQ$3:AQ494))/MAX(AQ$3:AQ494)</f>
        <v>-0.37081559828637373</v>
      </c>
    </row>
    <row r="495" spans="1:51">
      <c r="A495" s="49">
        <f>Data!F621</f>
        <v>1922.0416666666204</v>
      </c>
      <c r="B495" s="53">
        <f t="shared" si="201"/>
        <v>1.9000000000000017E-2</v>
      </c>
      <c r="C495" s="50">
        <f>1/Data!N621</f>
        <v>0.15905616604613537</v>
      </c>
      <c r="D495" s="50">
        <f>Data!H621/100</f>
        <v>4.2999999999999997E-2</v>
      </c>
      <c r="E495">
        <f>Data!K622/Data!K621</f>
        <v>1.0272636986301371</v>
      </c>
      <c r="F495">
        <f>Data!T622/Data!T621</f>
        <v>1.0031803360364855</v>
      </c>
      <c r="G495" s="49">
        <f>Data!E624</f>
        <v>16.7</v>
      </c>
      <c r="H495" s="52">
        <v>0</v>
      </c>
      <c r="I495" s="52">
        <v>1</v>
      </c>
      <c r="J495" s="52">
        <v>0.6</v>
      </c>
      <c r="K495" s="54">
        <f t="shared" si="211"/>
        <v>0.66261227030770231</v>
      </c>
      <c r="L495" s="54">
        <f t="shared" si="224"/>
        <v>0.85</v>
      </c>
      <c r="M495" s="53">
        <f t="shared" si="225"/>
        <v>0.85</v>
      </c>
      <c r="N495" s="54" cm="1">
        <f t="array" ref="N495">stock_min(C495,O495)</f>
        <v>0.85</v>
      </c>
      <c r="O495" s="54" cm="1">
        <f t="array" ref="O495">stock_max(C495,D495)</f>
        <v>0.85</v>
      </c>
      <c r="P495" s="49">
        <f t="shared" si="202"/>
        <v>1922.0416666666204</v>
      </c>
      <c r="Q495" s="49">
        <f t="shared" si="216"/>
        <v>0.45814796384830209</v>
      </c>
      <c r="R495" s="49">
        <f t="shared" si="217"/>
        <v>0.82306780252706513</v>
      </c>
      <c r="S495" s="59">
        <f t="shared" si="198"/>
        <v>0.66248326982291328</v>
      </c>
      <c r="T495" s="59">
        <f t="shared" si="199"/>
        <v>0.68664565606231087</v>
      </c>
      <c r="U495" s="59">
        <f t="shared" si="200"/>
        <v>0.67639260546179636</v>
      </c>
      <c r="V495" s="59"/>
      <c r="W495" s="49">
        <f t="shared" si="218"/>
        <v>0.26499330792916531</v>
      </c>
      <c r="X495" s="49">
        <f t="shared" si="219"/>
        <v>0.39748996189374797</v>
      </c>
      <c r="Y495" s="49">
        <f t="shared" si="220"/>
        <v>0.23166581900194136</v>
      </c>
      <c r="Z495" s="49">
        <f t="shared" si="221"/>
        <v>0.45497983706036954</v>
      </c>
      <c r="AA495" s="49">
        <f t="shared" si="222"/>
        <v>0.10145889081926947</v>
      </c>
      <c r="AB495" s="49">
        <f t="shared" si="223"/>
        <v>0.57493371464252685</v>
      </c>
      <c r="AC495" s="80">
        <f t="shared" si="203"/>
        <v>0.84999999999999987</v>
      </c>
      <c r="AD495" s="80">
        <f t="shared" si="212"/>
        <v>0.85</v>
      </c>
      <c r="AE495" s="80">
        <f t="shared" si="213"/>
        <v>0.85</v>
      </c>
      <c r="AF495" s="54">
        <f>(Q495-MAX(Q$2:Q494))/MAX(Q$2:Q494)</f>
        <v>-0.21215245674180347</v>
      </c>
      <c r="AG495" s="54">
        <f>(R495-MAX(R$2:R494))/MAX(R$2:R494)</f>
        <v>-0.27916312522979003</v>
      </c>
      <c r="AH495" s="54">
        <f>(S495-MAX(S$2:S494))/MAX(S$2:S494)</f>
        <v>-0.23690754038483716</v>
      </c>
      <c r="AI495" s="54">
        <f>(T495-MAX(T$2:T494))/MAX(T$2:T494)</f>
        <v>-0.24145798137638563</v>
      </c>
      <c r="AJ495" s="54">
        <f>(U495-MAX(U$2:U494))/MAX(U$2:U494)</f>
        <v>-0.25667489179613023</v>
      </c>
      <c r="AK495" s="54">
        <f t="shared" si="214"/>
        <v>2.3532653287498295</v>
      </c>
      <c r="AL495" s="71">
        <f t="shared" si="204"/>
        <v>1922.0416666666204</v>
      </c>
      <c r="AM495" s="49">
        <f t="shared" si="205"/>
        <v>2.3532653287498295</v>
      </c>
      <c r="AN495" s="49">
        <f t="shared" si="206"/>
        <v>3.6875345954144172</v>
      </c>
      <c r="AO495" s="49">
        <f t="shared" si="207"/>
        <v>3.5218013778590498</v>
      </c>
      <c r="AP495" s="49">
        <f t="shared" si="208"/>
        <v>3.5892963473599306</v>
      </c>
      <c r="AQ495" s="49">
        <f t="shared" si="209"/>
        <v>4.3027341973131206</v>
      </c>
      <c r="AS495" s="49">
        <f t="shared" si="215"/>
        <v>0.61519960189870337</v>
      </c>
      <c r="AT495" s="49">
        <f t="shared" si="210"/>
        <v>0.71343784995318993</v>
      </c>
      <c r="AU495" s="54">
        <f>(AM495-MAX(AM$3:AM495))/MAX(AM$3:AM495)</f>
        <v>-0.36968594068685379</v>
      </c>
      <c r="AV495" s="54">
        <f>(AN495-MAX(AN$3:AN495))/MAX(AN$3:AN495)</f>
        <v>-0.41539701899350923</v>
      </c>
      <c r="AW495" s="54">
        <f>(AO495-MAX(AO$3:AO495))/MAX(AO$3:AO495)</f>
        <v>-0.38060913448916406</v>
      </c>
      <c r="AX495" s="54">
        <f>(AP495-MAX(AP$3:AP495))/MAX(AP$3:AP495)</f>
        <v>-0.38476759792947796</v>
      </c>
      <c r="AY495" s="54">
        <f>(AQ495-MAX(AQ$3:AQ495))/MAX(AQ$3:AQ495)</f>
        <v>-0.4019645048423528</v>
      </c>
    </row>
    <row r="496" spans="1:51">
      <c r="A496" s="49">
        <f>Data!F622</f>
        <v>1922.1249999999536</v>
      </c>
      <c r="B496" s="53">
        <f t="shared" si="201"/>
        <v>2.4000000000000021E-2</v>
      </c>
      <c r="C496" s="50">
        <f>1/Data!N622</f>
        <v>0.15476747575526784</v>
      </c>
      <c r="D496" s="50">
        <f>Data!H622/100</f>
        <v>4.3049999999999998E-2</v>
      </c>
      <c r="E496">
        <f>Data!K623/Data!K622</f>
        <v>1.0553004246199289</v>
      </c>
      <c r="F496">
        <f>Data!T623/Data!T622</f>
        <v>1.0151987828071587</v>
      </c>
      <c r="G496" s="49">
        <f>Data!E625</f>
        <v>16.7</v>
      </c>
      <c r="H496" s="52">
        <v>0</v>
      </c>
      <c r="I496" s="52">
        <v>1</v>
      </c>
      <c r="J496" s="52">
        <v>0.6</v>
      </c>
      <c r="K496" s="54">
        <f t="shared" si="211"/>
        <v>0.66261227030770231</v>
      </c>
      <c r="L496" s="54">
        <f t="shared" si="224"/>
        <v>0.85</v>
      </c>
      <c r="M496" s="53">
        <f t="shared" si="225"/>
        <v>0.85</v>
      </c>
      <c r="N496" s="54" cm="1">
        <f t="array" ref="N496">stock_min(C496,O496)</f>
        <v>0.85</v>
      </c>
      <c r="O496" s="54" cm="1">
        <f t="array" ref="O496">stock_max(C496,D496)</f>
        <v>0.85</v>
      </c>
      <c r="P496" s="49">
        <f t="shared" si="202"/>
        <v>1922.1249999999536</v>
      </c>
      <c r="Q496" s="49">
        <f t="shared" si="216"/>
        <v>0.46511125524437441</v>
      </c>
      <c r="R496" s="49">
        <f t="shared" si="217"/>
        <v>0.86858380149780356</v>
      </c>
      <c r="S496" s="59">
        <f t="shared" si="198"/>
        <v>0.68849220923036281</v>
      </c>
      <c r="T496" s="59">
        <f t="shared" si="199"/>
        <v>0.71532727271210839</v>
      </c>
      <c r="U496" s="59">
        <f t="shared" si="200"/>
        <v>0.7097287356552584</v>
      </c>
      <c r="V496" s="59"/>
      <c r="W496" s="49">
        <f t="shared" si="218"/>
        <v>0.27539688369214516</v>
      </c>
      <c r="X496" s="49">
        <f t="shared" si="219"/>
        <v>0.41309532553821765</v>
      </c>
      <c r="Y496" s="49">
        <f t="shared" si="220"/>
        <v>0.24134264452732135</v>
      </c>
      <c r="Z496" s="49">
        <f t="shared" si="221"/>
        <v>0.47398462818478704</v>
      </c>
      <c r="AA496" s="49">
        <f t="shared" si="222"/>
        <v>0.10645931034828877</v>
      </c>
      <c r="AB496" s="49">
        <f t="shared" si="223"/>
        <v>0.60326942530696959</v>
      </c>
      <c r="AC496" s="80">
        <f t="shared" si="203"/>
        <v>0.84999999999999987</v>
      </c>
      <c r="AD496" s="80">
        <f t="shared" si="212"/>
        <v>0.85</v>
      </c>
      <c r="AE496" s="80">
        <f t="shared" si="213"/>
        <v>0.85</v>
      </c>
      <c r="AF496" s="54">
        <f>(Q496-MAX(Q$2:Q495))/MAX(Q$2:Q495)</f>
        <v>-0.20017813304666862</v>
      </c>
      <c r="AG496" s="54">
        <f>(R496-MAX(R$2:R495))/MAX(R$2:R495)</f>
        <v>-0.23930053997329495</v>
      </c>
      <c r="AH496" s="54">
        <f>(S496-MAX(S$2:S495))/MAX(S$2:S495)</f>
        <v>-0.20694870753805794</v>
      </c>
      <c r="AI496" s="54">
        <f>(T496-MAX(T$2:T495))/MAX(T$2:T495)</f>
        <v>-0.20977320889025231</v>
      </c>
      <c r="AJ496" s="54">
        <f>(U496-MAX(U$2:U495))/MAX(U$2:U495)</f>
        <v>-0.22003998126774621</v>
      </c>
      <c r="AK496" s="54">
        <f t="shared" si="214"/>
        <v>2.2935850734018817</v>
      </c>
      <c r="AL496" s="71">
        <f t="shared" si="204"/>
        <v>1922.1249999999536</v>
      </c>
      <c r="AM496" s="49">
        <f t="shared" si="205"/>
        <v>2.2935850734018817</v>
      </c>
      <c r="AN496" s="49">
        <f t="shared" si="206"/>
        <v>3.2860670069168259</v>
      </c>
      <c r="AO496" s="49">
        <f t="shared" si="207"/>
        <v>3.2532972958287898</v>
      </c>
      <c r="AP496" s="49">
        <f t="shared" si="208"/>
        <v>3.2970750789114445</v>
      </c>
      <c r="AQ496" s="49">
        <f t="shared" si="209"/>
        <v>3.8864367566486884</v>
      </c>
      <c r="AS496" s="49">
        <f t="shared" si="215"/>
        <v>0.60036974973186252</v>
      </c>
      <c r="AT496" s="49">
        <f t="shared" si="210"/>
        <v>0.58936167773724391</v>
      </c>
      <c r="AU496" s="54">
        <f>(AM496-MAX(AM$3:AM496))/MAX(AM$3:AM496)</f>
        <v>-0.38567109270079786</v>
      </c>
      <c r="AV496" s="54">
        <f>(AN496-MAX(AN$3:AN496))/MAX(AN$3:AN496)</f>
        <v>-0.47904364872412547</v>
      </c>
      <c r="AW496" s="54">
        <f>(AO496-MAX(AO$3:AO496))/MAX(AO$3:AO496)</f>
        <v>-0.42783183614618275</v>
      </c>
      <c r="AX496" s="54">
        <f>(AP496-MAX(AP$3:AP496))/MAX(AP$3:AP496)</f>
        <v>-0.4348565221989647</v>
      </c>
      <c r="AY496" s="54">
        <f>(AQ496-MAX(AQ$3:AQ496))/MAX(AQ$3:AQ496)</f>
        <v>-0.45982553800031095</v>
      </c>
    </row>
    <row r="497" spans="1:51">
      <c r="A497" s="49">
        <f>Data!F623</f>
        <v>1922.2083333332869</v>
      </c>
      <c r="B497" s="53">
        <f t="shared" si="201"/>
        <v>3.3000000000000029E-2</v>
      </c>
      <c r="C497" s="50">
        <f>1/Data!N623</f>
        <v>0.14659774668874193</v>
      </c>
      <c r="D497" s="50">
        <f>Data!H623/100</f>
        <v>4.3100000000000006E-2</v>
      </c>
      <c r="E497">
        <f>Data!K624/Data!K623</f>
        <v>1.0658559431524546</v>
      </c>
      <c r="F497">
        <f>Data!T624/Data!T623</f>
        <v>1.0031888559901481</v>
      </c>
      <c r="G497" s="49">
        <f>Data!E626</f>
        <v>16.7</v>
      </c>
      <c r="H497" s="52">
        <v>0</v>
      </c>
      <c r="I497" s="52">
        <v>1</v>
      </c>
      <c r="J497" s="52">
        <v>0.6</v>
      </c>
      <c r="K497" s="54">
        <f t="shared" si="211"/>
        <v>0.66261227030770231</v>
      </c>
      <c r="L497" s="54">
        <f t="shared" si="224"/>
        <v>0.85</v>
      </c>
      <c r="M497" s="53">
        <f t="shared" si="225"/>
        <v>0.85</v>
      </c>
      <c r="N497" s="54" cm="1">
        <f t="array" ref="N497">stock_min(C497,O497)</f>
        <v>0.85</v>
      </c>
      <c r="O497" s="54" cm="1">
        <f t="array" ref="O497">stock_max(C497,D497)</f>
        <v>0.85</v>
      </c>
      <c r="P497" s="49">
        <f t="shared" si="202"/>
        <v>1922.2083333332869</v>
      </c>
      <c r="Q497" s="49">
        <f t="shared" si="216"/>
        <v>0.46659442805674572</v>
      </c>
      <c r="R497" s="49">
        <f t="shared" si="217"/>
        <v>0.92578520695238575</v>
      </c>
      <c r="S497" s="59">
        <f t="shared" si="198"/>
        <v>0.71657519250778212</v>
      </c>
      <c r="T497" s="59">
        <f t="shared" si="199"/>
        <v>0.74731158437866219</v>
      </c>
      <c r="U497" s="59">
        <f t="shared" si="200"/>
        <v>0.74979709604339928</v>
      </c>
      <c r="V497" s="59"/>
      <c r="W497" s="49">
        <f t="shared" si="218"/>
        <v>0.28663007700311288</v>
      </c>
      <c r="X497" s="49">
        <f t="shared" si="219"/>
        <v>0.42994511550466924</v>
      </c>
      <c r="Y497" s="49">
        <f t="shared" si="220"/>
        <v>0.25213375882627082</v>
      </c>
      <c r="Z497" s="49">
        <f t="shared" si="221"/>
        <v>0.49517782555239137</v>
      </c>
      <c r="AA497" s="49">
        <f t="shared" si="222"/>
        <v>0.1124695644065099</v>
      </c>
      <c r="AB497" s="49">
        <f t="shared" si="223"/>
        <v>0.63732753163688938</v>
      </c>
      <c r="AC497" s="80">
        <f t="shared" si="203"/>
        <v>0.85</v>
      </c>
      <c r="AD497" s="80">
        <f t="shared" si="212"/>
        <v>0.85</v>
      </c>
      <c r="AE497" s="80">
        <f t="shared" si="213"/>
        <v>0.85</v>
      </c>
      <c r="AF497" s="54">
        <f>(Q497-MAX(Q$2:Q496))/MAX(Q$2:Q496)</f>
        <v>-0.19762761629518305</v>
      </c>
      <c r="AG497" s="54">
        <f>(R497-MAX(R$2:R496))/MAX(R$2:R496)</f>
        <v>-0.18920395957767341</v>
      </c>
      <c r="AH497" s="54">
        <f>(S497-MAX(S$2:S496))/MAX(S$2:S496)</f>
        <v>-0.17460085249226071</v>
      </c>
      <c r="AI497" s="54">
        <f>(T497-MAX(T$2:T496))/MAX(T$2:T496)</f>
        <v>-0.17443992727457003</v>
      </c>
      <c r="AJ497" s="54">
        <f>(U497-MAX(U$2:U496))/MAX(U$2:U496)</f>
        <v>-0.17600665198447879</v>
      </c>
      <c r="AK497" s="54">
        <f t="shared" si="214"/>
        <v>2.2765883269700802</v>
      </c>
      <c r="AL497" s="71">
        <f t="shared" si="204"/>
        <v>1922.2083333332869</v>
      </c>
      <c r="AM497" s="49">
        <f t="shared" si="205"/>
        <v>2.2765883269700802</v>
      </c>
      <c r="AN497" s="49">
        <f t="shared" si="206"/>
        <v>2.9577571494022523</v>
      </c>
      <c r="AO497" s="49">
        <f t="shared" si="207"/>
        <v>3.0442836893957876</v>
      </c>
      <c r="AP497" s="49">
        <f t="shared" si="208"/>
        <v>3.0664709793917586</v>
      </c>
      <c r="AQ497" s="49">
        <f t="shared" si="209"/>
        <v>3.5493490836929751</v>
      </c>
      <c r="AS497" s="49">
        <f t="shared" si="215"/>
        <v>0.59159193429072277</v>
      </c>
      <c r="AT497" s="49">
        <f t="shared" si="210"/>
        <v>0.48287810430121647</v>
      </c>
      <c r="AU497" s="54">
        <f>(AM497-MAX(AM$3:AM497))/MAX(AM$3:AM497)</f>
        <v>-0.39022361302549768</v>
      </c>
      <c r="AV497" s="54">
        <f>(AN497-MAX(AN$3:AN497))/MAX(AN$3:AN497)</f>
        <v>-0.53109222384407384</v>
      </c>
      <c r="AW497" s="54">
        <f>(AO497-MAX(AO$3:AO497))/MAX(AO$3:AO497)</f>
        <v>-0.46459175094602861</v>
      </c>
      <c r="AX497" s="54">
        <f>(AP497-MAX(AP$3:AP497))/MAX(AP$3:AP497)</f>
        <v>-0.47438380006755332</v>
      </c>
      <c r="AY497" s="54">
        <f>(AQ497-MAX(AQ$3:AQ497))/MAX(AQ$3:AQ497)</f>
        <v>-0.50667723372752871</v>
      </c>
    </row>
    <row r="498" spans="1:51">
      <c r="A498" s="49">
        <f>Data!F624</f>
        <v>1922.2916666666201</v>
      </c>
      <c r="B498" s="53">
        <f t="shared" si="201"/>
        <v>3.8000000000000034E-2</v>
      </c>
      <c r="C498" s="50">
        <f>1/Data!N624</f>
        <v>0.1374900538108636</v>
      </c>
      <c r="D498" s="50">
        <f>Data!H624/100</f>
        <v>4.3149999999999994E-2</v>
      </c>
      <c r="E498">
        <f>Data!K625/Data!K624</f>
        <v>1.0438570848558668</v>
      </c>
      <c r="F498">
        <f>Data!T625/Data!T624</f>
        <v>1.0031931159218126</v>
      </c>
      <c r="G498" s="49">
        <f>Data!E627</f>
        <v>16.8</v>
      </c>
      <c r="H498" s="52">
        <v>0</v>
      </c>
      <c r="I498" s="52">
        <v>1</v>
      </c>
      <c r="J498" s="52">
        <v>0.6</v>
      </c>
      <c r="K498" s="54">
        <f t="shared" si="211"/>
        <v>0.66261227030770231</v>
      </c>
      <c r="L498" s="54">
        <f t="shared" si="224"/>
        <v>0.85</v>
      </c>
      <c r="M498" s="53">
        <f t="shared" si="225"/>
        <v>0.85</v>
      </c>
      <c r="N498" s="54" cm="1">
        <f t="array" ref="N498">stock_min(C498,O498)</f>
        <v>0.85</v>
      </c>
      <c r="O498" s="54" cm="1">
        <f t="array" ref="O498">stock_max(C498,D498)</f>
        <v>0.85</v>
      </c>
      <c r="P498" s="49">
        <f t="shared" si="202"/>
        <v>1922.2916666666201</v>
      </c>
      <c r="Q498" s="49">
        <f t="shared" si="216"/>
        <v>0.46808431815400275</v>
      </c>
      <c r="R498" s="49">
        <f t="shared" si="217"/>
        <v>0.96638744733200277</v>
      </c>
      <c r="S498" s="59">
        <f t="shared" si="198"/>
        <v>0.73634657498438494</v>
      </c>
      <c r="T498" s="59">
        <f t="shared" si="199"/>
        <v>0.76983373261239163</v>
      </c>
      <c r="U498" s="59">
        <f t="shared" si="200"/>
        <v>0.77810755203620419</v>
      </c>
      <c r="V498" s="59"/>
      <c r="W498" s="49">
        <f t="shared" si="218"/>
        <v>0.29453862999375396</v>
      </c>
      <c r="X498" s="49">
        <f t="shared" si="219"/>
        <v>0.44180794499063097</v>
      </c>
      <c r="Y498" s="49">
        <f t="shared" si="220"/>
        <v>0.25973245528664218</v>
      </c>
      <c r="Z498" s="49">
        <f t="shared" si="221"/>
        <v>0.5101012773257495</v>
      </c>
      <c r="AA498" s="49">
        <f t="shared" si="222"/>
        <v>0.11671613280543064</v>
      </c>
      <c r="AB498" s="49">
        <f t="shared" si="223"/>
        <v>0.66139141923077349</v>
      </c>
      <c r="AC498" s="80">
        <f t="shared" si="203"/>
        <v>0.84999999999999987</v>
      </c>
      <c r="AD498" s="80">
        <f t="shared" si="212"/>
        <v>0.85</v>
      </c>
      <c r="AE498" s="80">
        <f t="shared" si="213"/>
        <v>0.85</v>
      </c>
      <c r="AF498" s="54">
        <f>(Q498-MAX(Q$2:Q497))/MAX(Q$2:Q497)</f>
        <v>-0.19506554826155251</v>
      </c>
      <c r="AG498" s="54">
        <f>(R498-MAX(R$2:R497))/MAX(R$2:R497)</f>
        <v>-0.15364480883207063</v>
      </c>
      <c r="AH498" s="54">
        <f>(S498-MAX(S$2:S497))/MAX(S$2:S497)</f>
        <v>-0.15182685415703337</v>
      </c>
      <c r="AI498" s="54">
        <f>(T498-MAX(T$2:T497))/MAX(T$2:T497)</f>
        <v>-0.149559560473847</v>
      </c>
      <c r="AJ498" s="54">
        <f>(U498-MAX(U$2:U497))/MAX(U$2:U497)</f>
        <v>-0.1448947317857279</v>
      </c>
      <c r="AK498" s="54">
        <f t="shared" si="214"/>
        <v>2.2459329098135723</v>
      </c>
      <c r="AL498" s="71">
        <f t="shared" si="204"/>
        <v>1922.2916666666201</v>
      </c>
      <c r="AM498" s="49">
        <f t="shared" si="205"/>
        <v>2.2459329098135723</v>
      </c>
      <c r="AN498" s="49">
        <f t="shared" si="206"/>
        <v>2.850781426735836</v>
      </c>
      <c r="AO498" s="49">
        <f t="shared" si="207"/>
        <v>2.9611670569178532</v>
      </c>
      <c r="AP498" s="49">
        <f t="shared" si="208"/>
        <v>2.9784365765870482</v>
      </c>
      <c r="AQ498" s="49">
        <f t="shared" si="209"/>
        <v>3.4326609614245904</v>
      </c>
      <c r="AS498" s="49">
        <f t="shared" si="215"/>
        <v>0.58187953468875442</v>
      </c>
      <c r="AT498" s="49">
        <f t="shared" si="210"/>
        <v>0.45422438483754224</v>
      </c>
      <c r="AU498" s="54">
        <f>(AM498-MAX(AM$3:AM498))/MAX(AM$3:AM498)</f>
        <v>-0.39843456152832607</v>
      </c>
      <c r="AV498" s="54">
        <f>(AN498-MAX(AN$3:AN498))/MAX(AN$3:AN498)</f>
        <v>-0.54805161086755549</v>
      </c>
      <c r="AW498" s="54">
        <f>(AO498-MAX(AO$3:AO498))/MAX(AO$3:AO498)</f>
        <v>-0.47920974821654766</v>
      </c>
      <c r="AX498" s="54">
        <f>(AP498-MAX(AP$3:AP498))/MAX(AP$3:AP498)</f>
        <v>-0.48947355913473756</v>
      </c>
      <c r="AY498" s="54">
        <f>(AQ498-MAX(AQ$3:AQ498))/MAX(AQ$3:AQ498)</f>
        <v>-0.52289567432359585</v>
      </c>
    </row>
    <row r="499" spans="1:51">
      <c r="A499" s="49">
        <f>Data!F625</f>
        <v>1922.3749999999534</v>
      </c>
      <c r="B499" s="53">
        <f t="shared" si="201"/>
        <v>4.4000000000000039E-2</v>
      </c>
      <c r="C499" s="50">
        <f>1/Data!N625</f>
        <v>0.13169214614383004</v>
      </c>
      <c r="D499" s="50">
        <f>Data!H625/100</f>
        <v>4.3200000000000002E-2</v>
      </c>
      <c r="E499">
        <f>Data!K626/Data!K625</f>
        <v>0.9953595154357171</v>
      </c>
      <c r="F499">
        <f>Data!T626/Data!T625</f>
        <v>1.0031973758233814</v>
      </c>
      <c r="G499" s="49">
        <f>Data!E628</f>
        <v>16.600000000000001</v>
      </c>
      <c r="H499" s="52">
        <v>0</v>
      </c>
      <c r="I499" s="52">
        <v>1</v>
      </c>
      <c r="J499" s="52">
        <v>0.6</v>
      </c>
      <c r="K499" s="54">
        <f t="shared" si="211"/>
        <v>0.66261227030770231</v>
      </c>
      <c r="L499" s="54">
        <f t="shared" si="224"/>
        <v>0.85</v>
      </c>
      <c r="M499" s="53">
        <f t="shared" si="225"/>
        <v>0.85</v>
      </c>
      <c r="N499" s="54" cm="1">
        <f t="array" ref="N499">stock_min(C499,O499)</f>
        <v>0.85</v>
      </c>
      <c r="O499" s="54" cm="1">
        <f t="array" ref="O499">stock_max(C499,D499)</f>
        <v>0.85</v>
      </c>
      <c r="P499" s="49">
        <f t="shared" si="202"/>
        <v>1922.3749999999534</v>
      </c>
      <c r="Q499" s="49">
        <f t="shared" si="216"/>
        <v>0.46958095963617236</v>
      </c>
      <c r="R499" s="49">
        <f t="shared" si="217"/>
        <v>0.9619029412995419</v>
      </c>
      <c r="S499" s="59">
        <f t="shared" si="198"/>
        <v>0.73523812272987232</v>
      </c>
      <c r="T499" s="59">
        <f t="shared" si="199"/>
        <v>0.76829707778182155</v>
      </c>
      <c r="U499" s="59">
        <f t="shared" si="200"/>
        <v>0.77541156070554518</v>
      </c>
      <c r="V499" s="59"/>
      <c r="W499" s="49">
        <f t="shared" si="218"/>
        <v>0.29409524909194895</v>
      </c>
      <c r="X499" s="49">
        <f t="shared" si="219"/>
        <v>0.44114287363792337</v>
      </c>
      <c r="Y499" s="49">
        <f t="shared" si="220"/>
        <v>0.25921400680203543</v>
      </c>
      <c r="Z499" s="49">
        <f t="shared" si="221"/>
        <v>0.50908307097978611</v>
      </c>
      <c r="AA499" s="49">
        <f t="shared" si="222"/>
        <v>0.11631173410583179</v>
      </c>
      <c r="AB499" s="49">
        <f t="shared" si="223"/>
        <v>0.65909982659971333</v>
      </c>
      <c r="AC499" s="80">
        <f t="shared" si="203"/>
        <v>0.84999999999999987</v>
      </c>
      <c r="AD499" s="80">
        <f t="shared" si="212"/>
        <v>0.85</v>
      </c>
      <c r="AE499" s="80">
        <f t="shared" si="213"/>
        <v>0.85</v>
      </c>
      <c r="AF499" s="54">
        <f>(Q499-MAX(Q$2:Q498))/MAX(Q$2:Q498)</f>
        <v>-0.19249187030615716</v>
      </c>
      <c r="AG499" s="54">
        <f>(R499-MAX(R$2:R498))/MAX(R$2:R498)</f>
        <v>-0.15757230703258604</v>
      </c>
      <c r="AH499" s="54">
        <f>(S499-MAX(S$2:S498))/MAX(S$2:S498)</f>
        <v>-0.15310364346748359</v>
      </c>
      <c r="AI499" s="54">
        <f>(T499-MAX(T$2:T498))/MAX(T$2:T498)</f>
        <v>-0.15125711327537902</v>
      </c>
      <c r="AJ499" s="54">
        <f>(U499-MAX(U$2:U498))/MAX(U$2:U498)</f>
        <v>-0.14785750522736038</v>
      </c>
      <c r="AK499" s="54">
        <f t="shared" si="214"/>
        <v>2.2432064221384862</v>
      </c>
      <c r="AL499" s="71">
        <f t="shared" si="204"/>
        <v>1922.3749999999534</v>
      </c>
      <c r="AM499" s="49">
        <f t="shared" si="205"/>
        <v>2.2432064221384862</v>
      </c>
      <c r="AN499" s="49">
        <f t="shared" si="206"/>
        <v>3.028404115412004</v>
      </c>
      <c r="AO499" s="49">
        <f t="shared" si="207"/>
        <v>3.0700750665203014</v>
      </c>
      <c r="AP499" s="49">
        <f t="shared" si="208"/>
        <v>3.0998497450960936</v>
      </c>
      <c r="AQ499" s="49">
        <f t="shared" si="209"/>
        <v>3.6136132488843842</v>
      </c>
      <c r="AS499" s="49">
        <f t="shared" si="215"/>
        <v>0.58520913347238013</v>
      </c>
      <c r="AT499" s="49">
        <f t="shared" si="210"/>
        <v>0.51376350378829061</v>
      </c>
      <c r="AU499" s="54">
        <f>(AM499-MAX(AM$3:AM499))/MAX(AM$3:AM499)</f>
        <v>-0.39916484191496809</v>
      </c>
      <c r="AV499" s="54">
        <f>(AN499-MAX(AN$3:AN499))/MAX(AN$3:AN499)</f>
        <v>-0.51989221314323231</v>
      </c>
      <c r="AW499" s="54">
        <f>(AO499-MAX(AO$3:AO499))/MAX(AO$3:AO499)</f>
        <v>-0.4600557360815048</v>
      </c>
      <c r="AX499" s="54">
        <f>(AP499-MAX(AP$3:AP499))/MAX(AP$3:AP499)</f>
        <v>-0.46866242846291217</v>
      </c>
      <c r="AY499" s="54">
        <f>(AQ499-MAX(AQ$3:AQ499))/MAX(AQ$3:AQ499)</f>
        <v>-0.49774518027297499</v>
      </c>
    </row>
    <row r="500" spans="1:51">
      <c r="A500" s="49">
        <f>Data!F626</f>
        <v>1922.4583333332866</v>
      </c>
      <c r="B500" s="53">
        <f t="shared" si="201"/>
        <v>4.3000000000000038E-2</v>
      </c>
      <c r="C500" s="50">
        <f>1/Data!N626</f>
        <v>0.13231035637652638</v>
      </c>
      <c r="D500" s="50">
        <f>Data!H626/100</f>
        <v>4.3250000000000004E-2</v>
      </c>
      <c r="E500">
        <f>Data!K627/Data!K626</f>
        <v>1.0059016859209167</v>
      </c>
      <c r="F500">
        <f>Data!T627/Data!T626</f>
        <v>0.99723019738715779</v>
      </c>
      <c r="G500" s="49">
        <f>Data!E629</f>
        <v>16.600000000000001</v>
      </c>
      <c r="H500" s="52">
        <v>0</v>
      </c>
      <c r="I500" s="52">
        <v>1</v>
      </c>
      <c r="J500" s="52">
        <v>0.6</v>
      </c>
      <c r="K500" s="54">
        <f t="shared" si="211"/>
        <v>0.66261227030770231</v>
      </c>
      <c r="L500" s="54">
        <f t="shared" si="224"/>
        <v>0.85</v>
      </c>
      <c r="M500" s="53">
        <f t="shared" si="225"/>
        <v>0.85</v>
      </c>
      <c r="N500" s="54" cm="1">
        <f t="array" ref="N500">stock_min(C500,O500)</f>
        <v>0.85</v>
      </c>
      <c r="O500" s="54" cm="1">
        <f t="array" ref="O500">stock_max(C500,D500)</f>
        <v>0.85</v>
      </c>
      <c r="P500" s="49">
        <f t="shared" si="202"/>
        <v>1922.4583333332866</v>
      </c>
      <c r="Q500" s="49">
        <f t="shared" si="216"/>
        <v>0.46828031306723111</v>
      </c>
      <c r="R500" s="49">
        <f t="shared" si="217"/>
        <v>0.96757979034549779</v>
      </c>
      <c r="S500" s="59">
        <f t="shared" si="198"/>
        <v>0.7370270236269747</v>
      </c>
      <c r="T500" s="59">
        <f t="shared" si="199"/>
        <v>0.77058355454107441</v>
      </c>
      <c r="U500" s="59">
        <f t="shared" si="200"/>
        <v>0.77897920032763679</v>
      </c>
      <c r="V500" s="59"/>
      <c r="W500" s="49">
        <f t="shared" si="218"/>
        <v>0.29481080945078991</v>
      </c>
      <c r="X500" s="49">
        <f t="shared" si="219"/>
        <v>0.44221621417618479</v>
      </c>
      <c r="Y500" s="49">
        <f t="shared" si="220"/>
        <v>0.25998543600483393</v>
      </c>
      <c r="Z500" s="49">
        <f t="shared" si="221"/>
        <v>0.51059811853624049</v>
      </c>
      <c r="AA500" s="49">
        <f t="shared" si="222"/>
        <v>0.11684688004914554</v>
      </c>
      <c r="AB500" s="49">
        <f t="shared" si="223"/>
        <v>0.66213232027849123</v>
      </c>
      <c r="AC500" s="80">
        <f t="shared" si="203"/>
        <v>0.85</v>
      </c>
      <c r="AD500" s="80">
        <f t="shared" si="212"/>
        <v>0.85</v>
      </c>
      <c r="AE500" s="80">
        <f t="shared" si="213"/>
        <v>0.85</v>
      </c>
      <c r="AF500" s="54">
        <f>(Q500-MAX(Q$2:Q499))/MAX(Q$2:Q499)</f>
        <v>-0.19472850843367454</v>
      </c>
      <c r="AG500" s="54">
        <f>(R500-MAX(R$2:R499))/MAX(R$2:R499)</f>
        <v>-0.15260056337760991</v>
      </c>
      <c r="AH500" s="54">
        <f>(S500-MAX(S$2:S499))/MAX(S$2:S499)</f>
        <v>-0.15104306798164149</v>
      </c>
      <c r="AI500" s="54">
        <f>(T500-MAX(T$2:T499))/MAX(T$2:T499)</f>
        <v>-0.14873122720708901</v>
      </c>
      <c r="AJ500" s="54">
        <f>(U500-MAX(U$2:U499))/MAX(U$2:U499)</f>
        <v>-0.14393682944422831</v>
      </c>
      <c r="AK500" s="54">
        <f t="shared" si="214"/>
        <v>2.2401480699712626</v>
      </c>
      <c r="AL500" s="71">
        <f t="shared" si="204"/>
        <v>1922.4583333332866</v>
      </c>
      <c r="AM500" s="49">
        <f t="shared" si="205"/>
        <v>2.2401480699712626</v>
      </c>
      <c r="AN500" s="49">
        <f t="shared" si="206"/>
        <v>3.1229938819655119</v>
      </c>
      <c r="AO500" s="49">
        <f t="shared" si="207"/>
        <v>3.1261433553992841</v>
      </c>
      <c r="AP500" s="49">
        <f t="shared" si="208"/>
        <v>3.1627741452737883</v>
      </c>
      <c r="AQ500" s="49">
        <f t="shared" si="209"/>
        <v>3.7089419345284762</v>
      </c>
      <c r="AS500" s="49">
        <f t="shared" si="215"/>
        <v>0.58594805256296434</v>
      </c>
      <c r="AT500" s="49">
        <f t="shared" si="210"/>
        <v>0.5461677892546879</v>
      </c>
      <c r="AU500" s="54">
        <f>(AM500-MAX(AM$3:AM500))/MAX(AM$3:AM500)</f>
        <v>-0.39998401106932607</v>
      </c>
      <c r="AV500" s="54">
        <f>(AN500-MAX(AN$3:AN500))/MAX(AN$3:AN500)</f>
        <v>-0.5048964326104467</v>
      </c>
      <c r="AW500" s="54">
        <f>(AO500-MAX(AO$3:AO500))/MAX(AO$3:AO500)</f>
        <v>-0.45019482052993659</v>
      </c>
      <c r="AX500" s="54">
        <f>(AP500-MAX(AP$3:AP500))/MAX(AP$3:AP500)</f>
        <v>-0.45787671278951986</v>
      </c>
      <c r="AY500" s="54">
        <f>(AQ500-MAX(AQ$3:AQ500))/MAX(AQ$3:AQ500)</f>
        <v>-0.48449548017356087</v>
      </c>
    </row>
    <row r="501" spans="1:51">
      <c r="A501" s="49">
        <f>Data!F627</f>
        <v>1922.5416666666199</v>
      </c>
      <c r="B501" s="53">
        <f t="shared" si="201"/>
        <v>4.500000000000004E-2</v>
      </c>
      <c r="C501" s="50">
        <f>1/Data!N627</f>
        <v>0.13154268579631806</v>
      </c>
      <c r="D501" s="50">
        <f>Data!H627/100</f>
        <v>4.3299999999999998E-2</v>
      </c>
      <c r="E501">
        <f>Data!K628/Data!K627</f>
        <v>1.0549928503673918</v>
      </c>
      <c r="F501">
        <f>Data!T628/Data!T627</f>
        <v>1.0152927135547853</v>
      </c>
      <c r="G501" s="49">
        <f>Data!E630</f>
        <v>16.7</v>
      </c>
      <c r="H501" s="52">
        <v>0</v>
      </c>
      <c r="I501" s="52">
        <v>1</v>
      </c>
      <c r="J501" s="52">
        <v>0.6</v>
      </c>
      <c r="K501" s="54">
        <f t="shared" si="211"/>
        <v>0.66261227030770231</v>
      </c>
      <c r="L501" s="54">
        <f t="shared" si="224"/>
        <v>0.85</v>
      </c>
      <c r="M501" s="53">
        <f t="shared" si="225"/>
        <v>0.85</v>
      </c>
      <c r="N501" s="54" cm="1">
        <f t="array" ref="N501">stock_min(C501,O501)</f>
        <v>0.85</v>
      </c>
      <c r="O501" s="54" cm="1">
        <f t="array" ref="O501">stock_max(C501,D501)</f>
        <v>0.85</v>
      </c>
      <c r="P501" s="49">
        <f t="shared" si="202"/>
        <v>1922.5416666666199</v>
      </c>
      <c r="Q501" s="49">
        <f t="shared" si="216"/>
        <v>0.47544158975831347</v>
      </c>
      <c r="R501" s="49">
        <f t="shared" si="217"/>
        <v>1.02078976097448</v>
      </c>
      <c r="S501" s="59">
        <f t="shared" si="198"/>
        <v>0.76585421098498541</v>
      </c>
      <c r="T501" s="59">
        <f t="shared" si="199"/>
        <v>0.8026386832728476</v>
      </c>
      <c r="U501" s="59">
        <f t="shared" si="200"/>
        <v>0.81717864980648769</v>
      </c>
      <c r="V501" s="59"/>
      <c r="W501" s="49">
        <f t="shared" si="218"/>
        <v>0.30634168439399417</v>
      </c>
      <c r="X501" s="49">
        <f t="shared" si="219"/>
        <v>0.45951252659099123</v>
      </c>
      <c r="Y501" s="49">
        <f t="shared" si="220"/>
        <v>0.27080044311264123</v>
      </c>
      <c r="Z501" s="49">
        <f t="shared" si="221"/>
        <v>0.53183824016020631</v>
      </c>
      <c r="AA501" s="49">
        <f t="shared" si="222"/>
        <v>0.12257679747097318</v>
      </c>
      <c r="AB501" s="49">
        <f t="shared" si="223"/>
        <v>0.69460185233551452</v>
      </c>
      <c r="AC501" s="80">
        <f t="shared" si="203"/>
        <v>0.85</v>
      </c>
      <c r="AD501" s="80">
        <f t="shared" si="212"/>
        <v>0.85</v>
      </c>
      <c r="AE501" s="80">
        <f t="shared" si="213"/>
        <v>0.85</v>
      </c>
      <c r="AF501" s="54">
        <f>(Q501-MAX(Q$2:Q500))/MAX(Q$2:Q500)</f>
        <v>-0.18241372217931601</v>
      </c>
      <c r="AG501" s="54">
        <f>(R501-MAX(R$2:R500))/MAX(R$2:R500)</f>
        <v>-0.10599965295802273</v>
      </c>
      <c r="AH501" s="54">
        <f>(S501-MAX(S$2:S500))/MAX(S$2:S500)</f>
        <v>-0.11783798899045173</v>
      </c>
      <c r="AI501" s="54">
        <f>(T501-MAX(T$2:T500))/MAX(T$2:T500)</f>
        <v>-0.11331971350891958</v>
      </c>
      <c r="AJ501" s="54">
        <f>(U501-MAX(U$2:U500))/MAX(U$2:U500)</f>
        <v>-0.10195734934951449</v>
      </c>
      <c r="AK501" s="54">
        <f t="shared" si="214"/>
        <v>2.1973782047134827</v>
      </c>
      <c r="AL501" s="71">
        <f t="shared" si="204"/>
        <v>1922.5416666666199</v>
      </c>
      <c r="AM501" s="49">
        <f t="shared" si="205"/>
        <v>2.1973782047134827</v>
      </c>
      <c r="AN501" s="49">
        <f t="shared" si="206"/>
        <v>2.9432091402989569</v>
      </c>
      <c r="AO501" s="49">
        <f t="shared" si="207"/>
        <v>2.9931865603946157</v>
      </c>
      <c r="AP501" s="49">
        <f t="shared" si="208"/>
        <v>3.0207190739938792</v>
      </c>
      <c r="AQ501" s="49">
        <f t="shared" si="209"/>
        <v>3.5161423144321815</v>
      </c>
      <c r="AS501" s="49">
        <f t="shared" si="215"/>
        <v>0.57293317413322464</v>
      </c>
      <c r="AT501" s="49">
        <f t="shared" si="210"/>
        <v>0.49542324043830233</v>
      </c>
      <c r="AU501" s="54">
        <f>(AM501-MAX(AM$3:AM501))/MAX(AM$3:AM501)</f>
        <v>-0.41143977300894091</v>
      </c>
      <c r="AV501" s="54">
        <f>(AN501-MAX(AN$3:AN501))/MAX(AN$3:AN501)</f>
        <v>-0.53339859122028022</v>
      </c>
      <c r="AW501" s="54">
        <f>(AO501-MAX(AO$3:AO501))/MAX(AO$3:AO501)</f>
        <v>-0.47357837215531284</v>
      </c>
      <c r="AX501" s="54">
        <f>(AP501-MAX(AP$3:AP501))/MAX(AP$3:AP501)</f>
        <v>-0.48222602091898692</v>
      </c>
      <c r="AY501" s="54">
        <f>(AQ501-MAX(AQ$3:AQ501))/MAX(AQ$3:AQ501)</f>
        <v>-0.51129263077200926</v>
      </c>
    </row>
    <row r="502" spans="1:51">
      <c r="A502" s="49">
        <f>Data!F628</f>
        <v>1922.6249999999532</v>
      </c>
      <c r="B502" s="53">
        <f t="shared" si="201"/>
        <v>5.4000000000000048E-2</v>
      </c>
      <c r="C502" s="50">
        <f>1/Data!N628</f>
        <v>0.12468780216263677</v>
      </c>
      <c r="D502" s="50">
        <f>Data!H628/100</f>
        <v>4.335E-2</v>
      </c>
      <c r="E502">
        <f>Data!K629/Data!K628</f>
        <v>1.0307427331068328</v>
      </c>
      <c r="F502">
        <f>Data!T629/Data!T628</f>
        <v>1.0032101553476238</v>
      </c>
      <c r="G502" s="49">
        <f>Data!E631</f>
        <v>16.8</v>
      </c>
      <c r="H502" s="52">
        <v>0</v>
      </c>
      <c r="I502" s="52">
        <v>1</v>
      </c>
      <c r="J502" s="52">
        <v>0.6</v>
      </c>
      <c r="K502" s="54">
        <f t="shared" si="211"/>
        <v>0.66261227030770231</v>
      </c>
      <c r="L502" s="54">
        <f t="shared" si="224"/>
        <v>0.85</v>
      </c>
      <c r="M502" s="53">
        <f t="shared" si="225"/>
        <v>0.85</v>
      </c>
      <c r="N502" s="54" cm="1">
        <f t="array" ref="N502">stock_min(C502,O502)</f>
        <v>0.85</v>
      </c>
      <c r="O502" s="54" cm="1">
        <f t="array" ref="O502">stock_max(C502,D502)</f>
        <v>0.85</v>
      </c>
      <c r="P502" s="49">
        <f t="shared" si="202"/>
        <v>1922.6249999999532</v>
      </c>
      <c r="Q502" s="49">
        <f t="shared" si="216"/>
        <v>0.47696783112015889</v>
      </c>
      <c r="R502" s="49">
        <f t="shared" si="217"/>
        <v>1.0521716281543061</v>
      </c>
      <c r="S502" s="59">
        <f t="shared" si="198"/>
        <v>0.78096428634557613</v>
      </c>
      <c r="T502" s="59">
        <f t="shared" si="199"/>
        <v>0.8198581558366973</v>
      </c>
      <c r="U502" s="59">
        <f t="shared" si="200"/>
        <v>0.83892609973024623</v>
      </c>
      <c r="V502" s="59"/>
      <c r="W502" s="49">
        <f t="shared" si="218"/>
        <v>0.3123857145382305</v>
      </c>
      <c r="X502" s="49">
        <f t="shared" si="219"/>
        <v>0.46857857180734563</v>
      </c>
      <c r="Y502" s="49">
        <f t="shared" si="220"/>
        <v>0.27661008186745734</v>
      </c>
      <c r="Z502" s="49">
        <f t="shared" si="221"/>
        <v>0.54324807396924002</v>
      </c>
      <c r="AA502" s="49">
        <f t="shared" si="222"/>
        <v>0.12583891495953695</v>
      </c>
      <c r="AB502" s="49">
        <f t="shared" si="223"/>
        <v>0.71308718477070931</v>
      </c>
      <c r="AC502" s="80">
        <f t="shared" si="203"/>
        <v>0.85</v>
      </c>
      <c r="AD502" s="80">
        <f t="shared" si="212"/>
        <v>0.85</v>
      </c>
      <c r="AE502" s="80">
        <f t="shared" si="213"/>
        <v>0.85</v>
      </c>
      <c r="AF502" s="54">
        <f>(Q502-MAX(Q$2:Q501))/MAX(Q$2:Q501)</f>
        <v>-0.17978914321742609</v>
      </c>
      <c r="AG502" s="54">
        <f>(R502-MAX(R$2:R501))/MAX(R$2:R501)</f>
        <v>-7.8515638891495362E-2</v>
      </c>
      <c r="AH502" s="54">
        <f>(S502-MAX(S$2:S501))/MAX(S$2:S501)</f>
        <v>-0.1004331953947345</v>
      </c>
      <c r="AI502" s="54">
        <f>(T502-MAX(T$2:T501))/MAX(T$2:T501)</f>
        <v>-9.4297247753989941E-2</v>
      </c>
      <c r="AJ502" s="54">
        <f>(U502-MAX(U$2:U501))/MAX(U$2:U501)</f>
        <v>-7.8057878188531923E-2</v>
      </c>
      <c r="AK502" s="54">
        <f t="shared" si="214"/>
        <v>2.1946872856504722</v>
      </c>
      <c r="AL502" s="71">
        <f t="shared" si="204"/>
        <v>1922.6249999999532</v>
      </c>
      <c r="AM502" s="49">
        <f t="shared" si="205"/>
        <v>2.1946872856504722</v>
      </c>
      <c r="AN502" s="49">
        <f t="shared" si="206"/>
        <v>2.9025173613473032</v>
      </c>
      <c r="AO502" s="49">
        <f t="shared" si="207"/>
        <v>2.9666463161701007</v>
      </c>
      <c r="AP502" s="49">
        <f t="shared" si="208"/>
        <v>2.9915687014363077</v>
      </c>
      <c r="AQ502" s="49">
        <f t="shared" si="209"/>
        <v>3.4740239186333026</v>
      </c>
      <c r="AS502" s="49">
        <f t="shared" si="215"/>
        <v>0.57150655728599942</v>
      </c>
      <c r="AT502" s="49">
        <f t="shared" si="210"/>
        <v>0.48245521719699491</v>
      </c>
      <c r="AU502" s="54">
        <f>(AM502-MAX(AM$3:AM502))/MAX(AM$3:AM502)</f>
        <v>-0.41216052646464679</v>
      </c>
      <c r="AV502" s="54">
        <f>(AN502-MAX(AN$3:AN502))/MAX(AN$3:AN502)</f>
        <v>-0.53984965890847925</v>
      </c>
      <c r="AW502" s="54">
        <f>(AO502-MAX(AO$3:AO502))/MAX(AO$3:AO502)</f>
        <v>-0.47824609275546909</v>
      </c>
      <c r="AX502" s="54">
        <f>(AP502-MAX(AP$3:AP502))/MAX(AP$3:AP502)</f>
        <v>-0.48722261412117174</v>
      </c>
      <c r="AY502" s="54">
        <f>(AQ502-MAX(AQ$3:AQ502))/MAX(AQ$3:AQ502)</f>
        <v>-0.51714665161823248</v>
      </c>
    </row>
    <row r="503" spans="1:51">
      <c r="A503" s="49">
        <f>Data!F629</f>
        <v>1922.7083333332864</v>
      </c>
      <c r="B503" s="53">
        <f t="shared" si="201"/>
        <v>6.0000000000000053E-2</v>
      </c>
      <c r="C503" s="50">
        <f>1/Data!N629</f>
        <v>0.12099092044491505</v>
      </c>
      <c r="D503" s="50">
        <f>Data!H629/100</f>
        <v>4.3400000000000001E-2</v>
      </c>
      <c r="E503">
        <f>Data!K630/Data!K629</f>
        <v>1.0205418192312947</v>
      </c>
      <c r="F503">
        <f>Data!T630/Data!T629</f>
        <v>0.99720714318204051</v>
      </c>
      <c r="G503" s="49">
        <f>Data!E632</f>
        <v>16.899999999999999</v>
      </c>
      <c r="H503" s="52">
        <v>0</v>
      </c>
      <c r="I503" s="52">
        <v>1</v>
      </c>
      <c r="J503" s="52">
        <v>0.6</v>
      </c>
      <c r="K503" s="54">
        <f t="shared" si="211"/>
        <v>0.66261227030770231</v>
      </c>
      <c r="L503" s="54">
        <f t="shared" si="224"/>
        <v>0.85</v>
      </c>
      <c r="M503" s="53">
        <f t="shared" si="225"/>
        <v>0.85</v>
      </c>
      <c r="N503" s="54" cm="1">
        <f t="array" ref="N503">stock_min(C503,O503)</f>
        <v>0.85</v>
      </c>
      <c r="O503" s="54" cm="1">
        <f t="array" ref="O503">stock_max(C503,D503)</f>
        <v>0.85</v>
      </c>
      <c r="P503" s="49">
        <f t="shared" si="202"/>
        <v>1922.7083333332864</v>
      </c>
      <c r="Q503" s="49">
        <f t="shared" si="216"/>
        <v>0.47563572826106759</v>
      </c>
      <c r="R503" s="49">
        <f t="shared" si="217"/>
        <v>1.073785147540149</v>
      </c>
      <c r="S503" s="59">
        <f t="shared" si="198"/>
        <v>0.78971729409061964</v>
      </c>
      <c r="T503" s="59">
        <f t="shared" si="199"/>
        <v>0.8302449272168626</v>
      </c>
      <c r="U503" s="59">
        <f t="shared" si="200"/>
        <v>0.85322275770434974</v>
      </c>
      <c r="V503" s="59"/>
      <c r="W503" s="49">
        <f t="shared" si="218"/>
        <v>0.31588691763624788</v>
      </c>
      <c r="X503" s="49">
        <f t="shared" si="219"/>
        <v>0.47383037645437176</v>
      </c>
      <c r="Y503" s="49">
        <f t="shared" si="220"/>
        <v>0.2801144510822442</v>
      </c>
      <c r="Z503" s="49">
        <f t="shared" si="221"/>
        <v>0.55013047613461841</v>
      </c>
      <c r="AA503" s="49">
        <f t="shared" si="222"/>
        <v>0.12798341365565247</v>
      </c>
      <c r="AB503" s="49">
        <f t="shared" si="223"/>
        <v>0.72523934404869728</v>
      </c>
      <c r="AC503" s="80">
        <f t="shared" si="203"/>
        <v>0.85</v>
      </c>
      <c r="AD503" s="80">
        <f t="shared" si="212"/>
        <v>0.85</v>
      </c>
      <c r="AE503" s="80">
        <f t="shared" si="213"/>
        <v>0.85</v>
      </c>
      <c r="AF503" s="54">
        <f>(Q503-MAX(Q$2:Q502))/MAX(Q$2:Q502)</f>
        <v>-0.18207987470095571</v>
      </c>
      <c r="AG503" s="54">
        <f>(R503-MAX(R$2:R502))/MAX(R$2:R502)</f>
        <v>-5.958667372113928E-2</v>
      </c>
      <c r="AH503" s="54">
        <f>(S503-MAX(S$2:S502))/MAX(S$2:S502)</f>
        <v>-9.0350896696110364E-2</v>
      </c>
      <c r="AI503" s="54">
        <f>(T503-MAX(T$2:T502))/MAX(T$2:T502)</f>
        <v>-8.2822912396106896E-2</v>
      </c>
      <c r="AJ503" s="54">
        <f>(U503-MAX(U$2:U502))/MAX(U$2:U502)</f>
        <v>-6.2346492892859227E-2</v>
      </c>
      <c r="AK503" s="54">
        <f t="shared" si="214"/>
        <v>2.1787871096151075</v>
      </c>
      <c r="AL503" s="71">
        <f t="shared" si="204"/>
        <v>1922.7083333332864</v>
      </c>
      <c r="AM503" s="49">
        <f t="shared" si="205"/>
        <v>2.1787871096151075</v>
      </c>
      <c r="AN503" s="49">
        <f t="shared" si="206"/>
        <v>3.0336814922383359</v>
      </c>
      <c r="AO503" s="49">
        <f t="shared" si="207"/>
        <v>3.0393479205561968</v>
      </c>
      <c r="AP503" s="49">
        <f t="shared" si="208"/>
        <v>3.0746418493759426</v>
      </c>
      <c r="AQ503" s="49">
        <f t="shared" si="209"/>
        <v>3.6042233061236715</v>
      </c>
      <c r="AS503" s="49">
        <f t="shared" si="215"/>
        <v>0.57054181388533554</v>
      </c>
      <c r="AT503" s="49">
        <f t="shared" si="210"/>
        <v>0.52958145674772883</v>
      </c>
      <c r="AU503" s="54">
        <f>(AM503-MAX(AM$3:AM503))/MAX(AM$3:AM503)</f>
        <v>-0.41641933416397603</v>
      </c>
      <c r="AV503" s="54">
        <f>(AN503-MAX(AN$3:AN503))/MAX(AN$3:AN503)</f>
        <v>-0.5190555646604208</v>
      </c>
      <c r="AW503" s="54">
        <f>(AO503-MAX(AO$3:AO503))/MAX(AO$3:AO503)</f>
        <v>-0.46545982094927618</v>
      </c>
      <c r="AX503" s="54">
        <f>(AP503-MAX(AP$3:AP503))/MAX(AP$3:AP503)</f>
        <v>-0.47298325146947695</v>
      </c>
      <c r="AY503" s="54">
        <f>(AQ503-MAX(AQ$3:AQ503))/MAX(AQ$3:AQ503)</f>
        <v>-0.4990502850763141</v>
      </c>
    </row>
    <row r="504" spans="1:51">
      <c r="A504" s="49">
        <f>Data!F630</f>
        <v>1922.7916666666197</v>
      </c>
      <c r="B504" s="53">
        <f t="shared" si="201"/>
        <v>6.3999999999999946E-2</v>
      </c>
      <c r="C504" s="50">
        <f>1/Data!N630</f>
        <v>0.11859368760748511</v>
      </c>
      <c r="D504" s="50">
        <f>Data!H630/100</f>
        <v>4.3449999999999996E-2</v>
      </c>
      <c r="E504">
        <f>Data!K631/Data!K630</f>
        <v>0.94919202535225744</v>
      </c>
      <c r="F504">
        <f>Data!T631/Data!T630</f>
        <v>0.99724713514874685</v>
      </c>
      <c r="G504" s="49">
        <f>Data!E633</f>
        <v>16.8</v>
      </c>
      <c r="H504" s="52">
        <v>0</v>
      </c>
      <c r="I504" s="52">
        <v>1</v>
      </c>
      <c r="J504" s="52">
        <v>0.6</v>
      </c>
      <c r="K504" s="54">
        <f t="shared" si="211"/>
        <v>0.66261227030770231</v>
      </c>
      <c r="L504" s="54">
        <f t="shared" si="224"/>
        <v>0.85</v>
      </c>
      <c r="M504" s="53">
        <f t="shared" si="225"/>
        <v>0.85</v>
      </c>
      <c r="N504" s="54" cm="1">
        <f t="array" ref="N504">stock_min(C504,O504)</f>
        <v>0.85</v>
      </c>
      <c r="O504" s="54" cm="1">
        <f t="array" ref="O504">stock_max(C504,D504)</f>
        <v>0.85</v>
      </c>
      <c r="P504" s="49">
        <f t="shared" si="202"/>
        <v>1922.7916666666197</v>
      </c>
      <c r="Q504" s="49">
        <f t="shared" si="216"/>
        <v>0.47432636738273748</v>
      </c>
      <c r="R504" s="49">
        <f t="shared" si="217"/>
        <v>1.0192282989868067</v>
      </c>
      <c r="S504" s="59">
        <f t="shared" si="198"/>
        <v>0.76477333834386407</v>
      </c>
      <c r="T504" s="59">
        <f t="shared" si="199"/>
        <v>0.80152279470575194</v>
      </c>
      <c r="U504" s="59">
        <f t="shared" si="200"/>
        <v>0.81602249445738206</v>
      </c>
      <c r="V504" s="59"/>
      <c r="W504" s="49">
        <f t="shared" si="218"/>
        <v>0.30590933533754566</v>
      </c>
      <c r="X504" s="49">
        <f t="shared" si="219"/>
        <v>0.45886400300631841</v>
      </c>
      <c r="Y504" s="49">
        <f t="shared" si="220"/>
        <v>0.27042395600239927</v>
      </c>
      <c r="Z504" s="49">
        <f t="shared" si="221"/>
        <v>0.53109883870335273</v>
      </c>
      <c r="AA504" s="49">
        <f t="shared" si="222"/>
        <v>0.12240337416860733</v>
      </c>
      <c r="AB504" s="49">
        <f t="shared" si="223"/>
        <v>0.6936191202887747</v>
      </c>
      <c r="AC504" s="80">
        <f t="shared" si="203"/>
        <v>0.85</v>
      </c>
      <c r="AD504" s="80">
        <f t="shared" si="212"/>
        <v>0.85</v>
      </c>
      <c r="AE504" s="80">
        <f t="shared" si="213"/>
        <v>0.85</v>
      </c>
      <c r="AF504" s="54">
        <f>(Q504-MAX(Q$2:Q503))/MAX(Q$2:Q503)</f>
        <v>-0.18433149826502407</v>
      </c>
      <c r="AG504" s="54">
        <f>(R504-MAX(R$2:R503))/MAX(R$2:R503)</f>
        <v>-0.10736717016111481</v>
      </c>
      <c r="AH504" s="54">
        <f>(S504-MAX(S$2:S503))/MAX(S$2:S503)</f>
        <v>-0.11908301026089753</v>
      </c>
      <c r="AI504" s="54">
        <f>(T504-MAX(T$2:T503))/MAX(T$2:T503)</f>
        <v>-0.11455244302343782</v>
      </c>
      <c r="AJ504" s="54">
        <f>(U504-MAX(U$2:U503))/MAX(U$2:U503)</f>
        <v>-0.10322791217506117</v>
      </c>
      <c r="AK504" s="54">
        <f t="shared" si="214"/>
        <v>2.1761035063325869</v>
      </c>
      <c r="AL504" s="71">
        <f t="shared" si="204"/>
        <v>1922.7916666666197</v>
      </c>
      <c r="AM504" s="49">
        <f t="shared" si="205"/>
        <v>2.1761035063325869</v>
      </c>
      <c r="AN504" s="49">
        <f t="shared" si="206"/>
        <v>3.2452198717395935</v>
      </c>
      <c r="AO504" s="49">
        <f t="shared" si="207"/>
        <v>3.162442015651588</v>
      </c>
      <c r="AP504" s="49">
        <f t="shared" si="208"/>
        <v>3.2129966750072572</v>
      </c>
      <c r="AQ504" s="49">
        <f t="shared" si="209"/>
        <v>3.8155427987029755</v>
      </c>
      <c r="AS504" s="49">
        <f t="shared" si="215"/>
        <v>0.57032292696338205</v>
      </c>
      <c r="AT504" s="49">
        <f t="shared" si="210"/>
        <v>0.60254612369571836</v>
      </c>
      <c r="AU504" s="54">
        <f>(AM504-MAX(AM$3:AM504))/MAX(AM$3:AM504)</f>
        <v>-0.41713812811293133</v>
      </c>
      <c r="AV504" s="54">
        <f>(AN504-MAX(AN$3:AN504))/MAX(AN$3:AN504)</f>
        <v>-0.4855193457982302</v>
      </c>
      <c r="AW504" s="54">
        <f>(AO504-MAX(AO$3:AO504))/MAX(AO$3:AO504)</f>
        <v>-0.44381085500254902</v>
      </c>
      <c r="AX504" s="54">
        <f>(AP504-MAX(AP$3:AP504))/MAX(AP$3:AP504)</f>
        <v>-0.44926819328716466</v>
      </c>
      <c r="AY504" s="54">
        <f>(AQ504-MAX(AQ$3:AQ504))/MAX(AQ$3:AQ504)</f>
        <v>-0.46967906399088338</v>
      </c>
    </row>
    <row r="505" spans="1:51">
      <c r="A505" s="49">
        <f>Data!F631</f>
        <v>1922.8749999999529</v>
      </c>
      <c r="B505" s="53">
        <f t="shared" si="201"/>
        <v>5.3000000000000047E-2</v>
      </c>
      <c r="C505" s="50">
        <f>1/Data!N631</f>
        <v>0.12502729076527011</v>
      </c>
      <c r="D505" s="50">
        <f>Data!H631/100</f>
        <v>4.3499999999999997E-2</v>
      </c>
      <c r="E505">
        <f>Data!K632/Data!K631</f>
        <v>0.99662452931683676</v>
      </c>
      <c r="F505">
        <f>Data!T632/Data!T631</f>
        <v>0.99728670421914711</v>
      </c>
      <c r="G505" s="49">
        <f>Data!E634</f>
        <v>16.8</v>
      </c>
      <c r="H505" s="52">
        <v>0</v>
      </c>
      <c r="I505" s="52">
        <v>1</v>
      </c>
      <c r="J505" s="52">
        <v>0.6</v>
      </c>
      <c r="K505" s="54">
        <f t="shared" si="211"/>
        <v>0.66261227030770231</v>
      </c>
      <c r="L505" s="54">
        <f t="shared" si="224"/>
        <v>0.85</v>
      </c>
      <c r="M505" s="53">
        <f t="shared" si="225"/>
        <v>0.85</v>
      </c>
      <c r="N505" s="54" cm="1">
        <f t="array" ref="N505">stock_min(C505,O505)</f>
        <v>0.85</v>
      </c>
      <c r="O505" s="54" cm="1">
        <f t="array" ref="O505">stock_max(C505,D505)</f>
        <v>0.85</v>
      </c>
      <c r="P505" s="49">
        <f t="shared" si="202"/>
        <v>1922.8749999999529</v>
      </c>
      <c r="Q505" s="49">
        <f t="shared" si="216"/>
        <v>0.47303937965137061</v>
      </c>
      <c r="R505" s="49">
        <f t="shared" si="217"/>
        <v>1.0157879237441263</v>
      </c>
      <c r="S505" s="59">
        <f t="shared" si="198"/>
        <v>0.7623944338452624</v>
      </c>
      <c r="T505" s="59">
        <f t="shared" si="199"/>
        <v>0.79899634596698399</v>
      </c>
      <c r="U505" s="59">
        <f t="shared" si="200"/>
        <v>0.81334908689287189</v>
      </c>
      <c r="V505" s="59"/>
      <c r="W505" s="49">
        <f t="shared" si="218"/>
        <v>0.30495777353810499</v>
      </c>
      <c r="X505" s="49">
        <f t="shared" si="219"/>
        <v>0.45743666030715741</v>
      </c>
      <c r="Y505" s="49">
        <f t="shared" si="220"/>
        <v>0.26957156319824238</v>
      </c>
      <c r="Z505" s="49">
        <f t="shared" si="221"/>
        <v>0.52942478276874161</v>
      </c>
      <c r="AA505" s="49">
        <f t="shared" si="222"/>
        <v>0.12200236303393081</v>
      </c>
      <c r="AB505" s="49">
        <f t="shared" si="223"/>
        <v>0.69134672385894114</v>
      </c>
      <c r="AC505" s="80">
        <f t="shared" si="203"/>
        <v>0.85000000000000009</v>
      </c>
      <c r="AD505" s="80">
        <f t="shared" si="212"/>
        <v>0.85</v>
      </c>
      <c r="AE505" s="80">
        <f t="shared" si="213"/>
        <v>0.85</v>
      </c>
      <c r="AF505" s="54">
        <f>(Q505-MAX(Q$2:Q504))/MAX(Q$2:Q504)</f>
        <v>-0.1865446481693562</v>
      </c>
      <c r="AG505" s="54">
        <f>(R505-MAX(R$2:R504))/MAX(R$2:R504)</f>
        <v>-0.11038022610906507</v>
      </c>
      <c r="AH505" s="54">
        <f>(S505-MAX(S$2:S504))/MAX(S$2:S504)</f>
        <v>-0.12182319128541272</v>
      </c>
      <c r="AI505" s="54">
        <f>(T505-MAX(T$2:T504))/MAX(T$2:T504)</f>
        <v>-0.11734342773197608</v>
      </c>
      <c r="AJ505" s="54">
        <f>(U505-MAX(U$2:U504))/MAX(U$2:U504)</f>
        <v>-0.10616586707154593</v>
      </c>
      <c r="AK505" s="54">
        <f t="shared" si="214"/>
        <v>2.1734154926658187</v>
      </c>
      <c r="AL505" s="71">
        <f t="shared" si="204"/>
        <v>1922.8749999999529</v>
      </c>
      <c r="AM505" s="49">
        <f t="shared" si="205"/>
        <v>2.1734154926658187</v>
      </c>
      <c r="AN505" s="49">
        <f t="shared" si="206"/>
        <v>3.270839784155148</v>
      </c>
      <c r="AO505" s="49">
        <f t="shared" si="207"/>
        <v>3.1758547063435834</v>
      </c>
      <c r="AP505" s="49">
        <f t="shared" si="208"/>
        <v>3.2284607907472505</v>
      </c>
      <c r="AQ505" s="49">
        <f t="shared" si="209"/>
        <v>3.8404369364077255</v>
      </c>
      <c r="AS505" s="49">
        <f t="shared" si="215"/>
        <v>0.56959715225257757</v>
      </c>
      <c r="AT505" s="49">
        <f t="shared" si="210"/>
        <v>0.61197614566047509</v>
      </c>
      <c r="AU505" s="54">
        <f>(AM505-MAX(AM$3:AM505))/MAX(AM$3:AM505)</f>
        <v>-0.41785810336820356</v>
      </c>
      <c r="AV505" s="54">
        <f>(AN505-MAX(AN$3:AN505))/MAX(AN$3:AN505)</f>
        <v>-0.48145769517944459</v>
      </c>
      <c r="AW505" s="54">
        <f>(AO505-MAX(AO$3:AO505))/MAX(AO$3:AO505)</f>
        <v>-0.44145192069444944</v>
      </c>
      <c r="AX505" s="54">
        <f>(AP505-MAX(AP$3:AP505))/MAX(AP$3:AP505)</f>
        <v>-0.44661752748755446</v>
      </c>
      <c r="AY505" s="54">
        <f>(AQ505-MAX(AQ$3:AQ505))/MAX(AQ$3:AQ505)</f>
        <v>-0.46621903664871583</v>
      </c>
    </row>
    <row r="506" spans="1:51">
      <c r="A506" s="49">
        <f>Data!F632</f>
        <v>1922.9583333332862</v>
      </c>
      <c r="B506" s="53">
        <f t="shared" si="201"/>
        <v>5.2000000000000046E-2</v>
      </c>
      <c r="C506" s="50">
        <f>1/Data!N632</f>
        <v>0.12555432446217132</v>
      </c>
      <c r="D506" s="50">
        <f>Data!H632/100</f>
        <v>4.3549999999999998E-2</v>
      </c>
      <c r="E506">
        <f>Data!K633/Data!K632</f>
        <v>1.0245867513197382</v>
      </c>
      <c r="F506">
        <f>Data!T633/Data!T632</f>
        <v>1.0091987847348309</v>
      </c>
      <c r="G506" s="49">
        <f>Data!E635</f>
        <v>16.8</v>
      </c>
      <c r="H506" s="52">
        <v>0</v>
      </c>
      <c r="I506" s="52">
        <v>1</v>
      </c>
      <c r="J506" s="52">
        <v>0.6</v>
      </c>
      <c r="K506" s="54">
        <f t="shared" si="211"/>
        <v>0.66261227030770231</v>
      </c>
      <c r="L506" s="54">
        <f t="shared" si="224"/>
        <v>0.85</v>
      </c>
      <c r="M506" s="53">
        <f t="shared" si="225"/>
        <v>0.85</v>
      </c>
      <c r="N506" s="54" cm="1">
        <f t="array" ref="N506">stock_min(C506,O506)</f>
        <v>0.85</v>
      </c>
      <c r="O506" s="54" cm="1">
        <f t="array" ref="O506">stock_max(C506,D506)</f>
        <v>0.85</v>
      </c>
      <c r="P506" s="49">
        <f t="shared" si="202"/>
        <v>1922.9583333332862</v>
      </c>
      <c r="Q506" s="49">
        <f t="shared" si="216"/>
        <v>0.47739076707588152</v>
      </c>
      <c r="R506" s="49">
        <f t="shared" si="217"/>
        <v>1.0407628488188163</v>
      </c>
      <c r="S506" s="59">
        <f t="shared" si="198"/>
        <v>0.77644655616875635</v>
      </c>
      <c r="T506" s="59">
        <f t="shared" si="199"/>
        <v>0.81449291222391795</v>
      </c>
      <c r="U506" s="59">
        <f t="shared" si="200"/>
        <v>0.83146933034279724</v>
      </c>
      <c r="V506" s="59"/>
      <c r="W506" s="49">
        <f t="shared" si="218"/>
        <v>0.31057862246750256</v>
      </c>
      <c r="X506" s="49">
        <f t="shared" si="219"/>
        <v>0.46586793370125379</v>
      </c>
      <c r="Y506" s="49">
        <f t="shared" si="220"/>
        <v>0.27479991450569557</v>
      </c>
      <c r="Z506" s="49">
        <f t="shared" si="221"/>
        <v>0.53969299771822232</v>
      </c>
      <c r="AA506" s="49">
        <f t="shared" si="222"/>
        <v>0.1247203995514196</v>
      </c>
      <c r="AB506" s="49">
        <f t="shared" si="223"/>
        <v>0.70674893079137768</v>
      </c>
      <c r="AC506" s="80">
        <f t="shared" si="203"/>
        <v>0.85000000000000009</v>
      </c>
      <c r="AD506" s="80">
        <f t="shared" si="212"/>
        <v>0.85</v>
      </c>
      <c r="AE506" s="80">
        <f t="shared" si="213"/>
        <v>0.85</v>
      </c>
      <c r="AF506" s="54">
        <f>(Q506-MAX(Q$2:Q505))/MAX(Q$2:Q505)</f>
        <v>-0.17906184749646997</v>
      </c>
      <c r="AG506" s="54">
        <f>(R506-MAX(R$2:R505))/MAX(R$2:R505)</f>
        <v>-8.8507365959286932E-2</v>
      </c>
      <c r="AH506" s="54">
        <f>(S506-MAX(S$2:S505))/MAX(S$2:S505)</f>
        <v>-0.10563701863004213</v>
      </c>
      <c r="AI506" s="54">
        <f>(T506-MAX(T$2:T505))/MAX(T$2:T505)</f>
        <v>-0.10022426802203309</v>
      </c>
      <c r="AJ506" s="54">
        <f>(U506-MAX(U$2:U505))/MAX(U$2:U505)</f>
        <v>-8.6252532989633077E-2</v>
      </c>
      <c r="AK506" s="54">
        <f t="shared" si="214"/>
        <v>2.1578785778941687</v>
      </c>
      <c r="AL506" s="71">
        <f t="shared" si="204"/>
        <v>1922.9583333332862</v>
      </c>
      <c r="AM506" s="49">
        <f t="shared" si="205"/>
        <v>2.1578785778941687</v>
      </c>
      <c r="AN506" s="49">
        <f t="shared" si="206"/>
        <v>3.3999759838402497</v>
      </c>
      <c r="AO506" s="49">
        <f t="shared" si="207"/>
        <v>3.2425421836360941</v>
      </c>
      <c r="AP506" s="49">
        <f t="shared" si="208"/>
        <v>3.3056408039658534</v>
      </c>
      <c r="AQ506" s="49">
        <f t="shared" si="209"/>
        <v>3.9655433740603057</v>
      </c>
      <c r="AS506" s="49">
        <f t="shared" si="215"/>
        <v>0.56556739022005598</v>
      </c>
      <c r="AT506" s="49">
        <f t="shared" si="210"/>
        <v>0.6599025700944523</v>
      </c>
      <c r="AU506" s="54">
        <f>(AM506-MAX(AM$3:AM506))/MAX(AM$3:AM506)</f>
        <v>-0.42201961278207134</v>
      </c>
      <c r="AV506" s="54">
        <f>(AN506-MAX(AN$3:AN506))/MAX(AN$3:AN506)</f>
        <v>-0.46098509883129407</v>
      </c>
      <c r="AW506" s="54">
        <f>(AO506-MAX(AO$3:AO506))/MAX(AO$3:AO506)</f>
        <v>-0.42972337332700739</v>
      </c>
      <c r="AX506" s="54">
        <f>(AP506-MAX(AP$3:AP506))/MAX(AP$3:AP506)</f>
        <v>-0.43338829247071287</v>
      </c>
      <c r="AY506" s="54">
        <f>(AQ506-MAX(AQ$3:AQ506))/MAX(AQ$3:AQ506)</f>
        <v>-0.44883053739266354</v>
      </c>
    </row>
    <row r="507" spans="1:51">
      <c r="A507" s="49">
        <f>Data!F633</f>
        <v>1923.0416666666194</v>
      </c>
      <c r="B507" s="53">
        <f t="shared" si="201"/>
        <v>5.8000000000000052E-2</v>
      </c>
      <c r="C507" s="50">
        <f>1/Data!N633</f>
        <v>0.12263618022102027</v>
      </c>
      <c r="D507" s="50">
        <f>Data!H633/100</f>
        <v>4.36E-2</v>
      </c>
      <c r="E507">
        <f>Data!K634/Data!K633</f>
        <v>1.0475028089887641</v>
      </c>
      <c r="F507">
        <f>Data!T634/Data!T633</f>
        <v>1.0056455223186209</v>
      </c>
      <c r="G507" s="49">
        <f>Data!E636</f>
        <v>16.899999999999999</v>
      </c>
      <c r="H507" s="52">
        <v>0</v>
      </c>
      <c r="I507" s="52">
        <v>1</v>
      </c>
      <c r="J507" s="52">
        <v>0.6</v>
      </c>
      <c r="K507" s="54">
        <f t="shared" si="211"/>
        <v>0.66261227030770231</v>
      </c>
      <c r="L507" s="54">
        <f t="shared" si="224"/>
        <v>0.85</v>
      </c>
      <c r="M507" s="53">
        <f t="shared" si="225"/>
        <v>0.85</v>
      </c>
      <c r="N507" s="54" cm="1">
        <f t="array" ref="N507">stock_min(C507,O507)</f>
        <v>0.85</v>
      </c>
      <c r="O507" s="54" cm="1">
        <f t="array" ref="O507">stock_max(C507,D507)</f>
        <v>0.85</v>
      </c>
      <c r="P507" s="49">
        <f t="shared" si="202"/>
        <v>1923.0416666666194</v>
      </c>
      <c r="Q507" s="49">
        <f t="shared" si="216"/>
        <v>0.48008588730611196</v>
      </c>
      <c r="R507" s="49">
        <f t="shared" si="217"/>
        <v>1.0902020076288585</v>
      </c>
      <c r="S507" s="59">
        <f t="shared" si="198"/>
        <v>0.80032997018218399</v>
      </c>
      <c r="T507" s="59">
        <f t="shared" si="199"/>
        <v>0.84168123465759703</v>
      </c>
      <c r="U507" s="59">
        <f t="shared" si="200"/>
        <v>0.86574600160444826</v>
      </c>
      <c r="V507" s="59"/>
      <c r="W507" s="49">
        <f t="shared" si="218"/>
        <v>0.32013198807287363</v>
      </c>
      <c r="X507" s="49">
        <f t="shared" si="219"/>
        <v>0.48019798210931036</v>
      </c>
      <c r="Y507" s="49">
        <f t="shared" si="220"/>
        <v>0.28397292088573672</v>
      </c>
      <c r="Z507" s="49">
        <f t="shared" si="221"/>
        <v>0.55770831377186025</v>
      </c>
      <c r="AA507" s="49">
        <f t="shared" si="222"/>
        <v>0.12986190024066727</v>
      </c>
      <c r="AB507" s="49">
        <f t="shared" si="223"/>
        <v>0.73588410136378102</v>
      </c>
      <c r="AC507" s="80">
        <f t="shared" si="203"/>
        <v>0.85</v>
      </c>
      <c r="AD507" s="80">
        <f t="shared" si="212"/>
        <v>0.85</v>
      </c>
      <c r="AE507" s="80">
        <f t="shared" si="213"/>
        <v>0.85</v>
      </c>
      <c r="AF507" s="54">
        <f>(Q507-MAX(Q$2:Q506))/MAX(Q$2:Q506)</f>
        <v>-0.17442722283430387</v>
      </c>
      <c r="AG507" s="54">
        <f>(R507-MAX(R$2:R506))/MAX(R$2:R506)</f>
        <v>-4.5208905469785454E-2</v>
      </c>
      <c r="AH507" s="54">
        <f>(S507-MAX(S$2:S506))/MAX(S$2:S506)</f>
        <v>-7.8126507838750012E-2</v>
      </c>
      <c r="AI507" s="54">
        <f>(T507-MAX(T$2:T506))/MAX(T$2:T506)</f>
        <v>-7.0189147578540306E-2</v>
      </c>
      <c r="AJ507" s="54">
        <f>(U507-MAX(U$2:U506))/MAX(U$2:U506)</f>
        <v>-4.8584010050888013E-2</v>
      </c>
      <c r="AK507" s="54">
        <f t="shared" si="214"/>
        <v>2.1500241873441088</v>
      </c>
      <c r="AL507" s="71">
        <f t="shared" si="204"/>
        <v>1923.0416666666194</v>
      </c>
      <c r="AM507" s="49">
        <f t="shared" si="205"/>
        <v>2.1500241873441088</v>
      </c>
      <c r="AN507" s="49">
        <f t="shared" si="206"/>
        <v>3.4546183006806004</v>
      </c>
      <c r="AO507" s="49">
        <f t="shared" si="207"/>
        <v>3.2697114067473647</v>
      </c>
      <c r="AP507" s="49">
        <f t="shared" si="208"/>
        <v>3.3373734324868742</v>
      </c>
      <c r="AQ507" s="49">
        <f t="shared" si="209"/>
        <v>4.0179509082361067</v>
      </c>
      <c r="AS507" s="49">
        <f t="shared" si="215"/>
        <v>0.56333260755550629</v>
      </c>
      <c r="AT507" s="49">
        <f t="shared" si="210"/>
        <v>0.68057747574923244</v>
      </c>
      <c r="AU507" s="54">
        <f>(AM507-MAX(AM$3:AM507))/MAX(AM$3:AM507)</f>
        <v>-0.42412338439275882</v>
      </c>
      <c r="AV507" s="54">
        <f>(AN507-MAX(AN$3:AN507))/MAX(AN$3:AN507)</f>
        <v>-0.45232238381468276</v>
      </c>
      <c r="AW507" s="54">
        <f>(AO507-MAX(AO$3:AO507))/MAX(AO$3:AO507)</f>
        <v>-0.42494503212811302</v>
      </c>
      <c r="AX507" s="54">
        <f>(AP507-MAX(AP$3:AP507))/MAX(AP$3:AP507)</f>
        <v>-0.42794908116586777</v>
      </c>
      <c r="AY507" s="54">
        <f>(AQ507-MAX(AQ$3:AQ507))/MAX(AQ$3:AQ507)</f>
        <v>-0.44154643286434103</v>
      </c>
    </row>
    <row r="508" spans="1:51">
      <c r="A508" s="49">
        <f>Data!F634</f>
        <v>1923.1249999999527</v>
      </c>
      <c r="B508" s="53">
        <f t="shared" si="201"/>
        <v>6.7999999999999949E-2</v>
      </c>
      <c r="C508" s="50">
        <f>1/Data!N634</f>
        <v>0.1171871258379962</v>
      </c>
      <c r="D508" s="50">
        <f>Data!H634/100</f>
        <v>4.335E-2</v>
      </c>
      <c r="E508">
        <f>Data!K635/Data!K634</f>
        <v>1.020788433908046</v>
      </c>
      <c r="F508">
        <f>Data!T635/Data!T634</f>
        <v>1.0056270198581208</v>
      </c>
      <c r="G508" s="49">
        <f>Data!E637</f>
        <v>16.899999999999999</v>
      </c>
      <c r="H508" s="52">
        <v>0</v>
      </c>
      <c r="I508" s="52">
        <v>1</v>
      </c>
      <c r="J508" s="52">
        <v>0.6</v>
      </c>
      <c r="K508" s="54">
        <f t="shared" si="211"/>
        <v>0.66261227030770231</v>
      </c>
      <c r="L508" s="54">
        <f t="shared" si="224"/>
        <v>0.85</v>
      </c>
      <c r="M508" s="53">
        <f t="shared" si="225"/>
        <v>0.85</v>
      </c>
      <c r="N508" s="54" cm="1">
        <f t="array" ref="N508">stock_min(C508,O508)</f>
        <v>0.85</v>
      </c>
      <c r="O508" s="54" cm="1">
        <f t="array" ref="O508">stock_max(C508,D508)</f>
        <v>0.85</v>
      </c>
      <c r="P508" s="49">
        <f t="shared" si="202"/>
        <v>1923.1249999999527</v>
      </c>
      <c r="Q508" s="49">
        <f t="shared" si="216"/>
        <v>0.48278734012758695</v>
      </c>
      <c r="R508" s="49">
        <f t="shared" si="217"/>
        <v>1.1128656000108701</v>
      </c>
      <c r="S508" s="59">
        <f t="shared" si="198"/>
        <v>0.8121139232501462</v>
      </c>
      <c r="T508" s="59">
        <f t="shared" si="199"/>
        <v>0.85487303834340356</v>
      </c>
      <c r="U508" s="59">
        <f t="shared" si="200"/>
        <v>0.88177461510109856</v>
      </c>
      <c r="V508" s="59"/>
      <c r="W508" s="49">
        <f t="shared" si="218"/>
        <v>0.32484556930005848</v>
      </c>
      <c r="X508" s="49">
        <f t="shared" si="219"/>
        <v>0.48726835395008772</v>
      </c>
      <c r="Y508" s="49">
        <f t="shared" si="220"/>
        <v>0.28842367358183746</v>
      </c>
      <c r="Z508" s="49">
        <f t="shared" si="221"/>
        <v>0.56644936476156604</v>
      </c>
      <c r="AA508" s="49">
        <f t="shared" si="222"/>
        <v>0.13226619226516481</v>
      </c>
      <c r="AB508" s="49">
        <f t="shared" si="223"/>
        <v>0.74950842283593377</v>
      </c>
      <c r="AC508" s="80">
        <f t="shared" si="203"/>
        <v>0.85</v>
      </c>
      <c r="AD508" s="80">
        <f t="shared" si="212"/>
        <v>0.85</v>
      </c>
      <c r="AE508" s="80">
        <f t="shared" si="213"/>
        <v>0.85</v>
      </c>
      <c r="AF508" s="54">
        <f>(Q508-MAX(Q$2:Q507))/MAX(Q$2:Q507)</f>
        <v>-0.16978170842286866</v>
      </c>
      <c r="AG508" s="54">
        <f>(R508-MAX(R$2:R507))/MAX(R$2:R507)</f>
        <v>-2.5360293905153226E-2</v>
      </c>
      <c r="AH508" s="54">
        <f>(S508-MAX(S$2:S507))/MAX(S$2:S507)</f>
        <v>-6.4552963961899176E-2</v>
      </c>
      <c r="AI508" s="54">
        <f>(T508-MAX(T$2:T507))/MAX(T$2:T507)</f>
        <v>-5.5616074394764049E-2</v>
      </c>
      <c r="AJ508" s="54">
        <f>(U508-MAX(U$2:U507))/MAX(U$2:U507)</f>
        <v>-3.0969283388373455E-2</v>
      </c>
      <c r="AK508" s="54">
        <f t="shared" si="214"/>
        <v>2.1048746520565804</v>
      </c>
      <c r="AL508" s="71">
        <f t="shared" si="204"/>
        <v>1923.1249999999527</v>
      </c>
      <c r="AM508" s="49">
        <f t="shared" si="205"/>
        <v>2.1048746520565804</v>
      </c>
      <c r="AN508" s="49">
        <f t="shared" si="206"/>
        <v>3.4587336662294894</v>
      </c>
      <c r="AO508" s="49">
        <f t="shared" si="207"/>
        <v>3.2448436651400629</v>
      </c>
      <c r="AP508" s="49">
        <f t="shared" si="208"/>
        <v>3.3166096663515914</v>
      </c>
      <c r="AQ508" s="49">
        <f t="shared" si="209"/>
        <v>4.0095323363360711</v>
      </c>
      <c r="AS508" s="49">
        <f t="shared" si="215"/>
        <v>0.55079867010658168</v>
      </c>
      <c r="AT508" s="49">
        <f t="shared" si="210"/>
        <v>0.69292266998447971</v>
      </c>
      <c r="AU508" s="54">
        <f>(AM508-MAX(AM$3:AM508))/MAX(AM$3:AM508)</f>
        <v>-0.43621653280042377</v>
      </c>
      <c r="AV508" s="54">
        <f>(AN508-MAX(AN$3:AN508))/MAX(AN$3:AN508)</f>
        <v>-0.45166995469013871</v>
      </c>
      <c r="AW508" s="54">
        <f>(AO508-MAX(AO$3:AO508))/MAX(AO$3:AO508)</f>
        <v>-0.42931860415698481</v>
      </c>
      <c r="AX508" s="54">
        <f>(AP508-MAX(AP$3:AP508))/MAX(AP$3:AP508)</f>
        <v>-0.43150814692114786</v>
      </c>
      <c r="AY508" s="54">
        <f>(AQ508-MAX(AQ$3:AQ508))/MAX(AQ$3:AQ508)</f>
        <v>-0.44271652717737159</v>
      </c>
    </row>
    <row r="509" spans="1:51">
      <c r="A509" s="49">
        <f>Data!F635</f>
        <v>1923.208333333286</v>
      </c>
      <c r="B509" s="53">
        <f t="shared" si="201"/>
        <v>7.1999999999999953E-2</v>
      </c>
      <c r="C509" s="50">
        <f>1/Data!N635</f>
        <v>0.11493278585723728</v>
      </c>
      <c r="D509" s="50">
        <f>Data!H635/100</f>
        <v>4.3099999999999999E-2</v>
      </c>
      <c r="E509">
        <f>Data!K636/Data!K635</f>
        <v>0.96383429442732826</v>
      </c>
      <c r="F509">
        <f>Data!T636/Data!T635</f>
        <v>0.99965817488335273</v>
      </c>
      <c r="G509" s="49">
        <f>Data!E638</f>
        <v>17</v>
      </c>
      <c r="H509" s="52">
        <v>0</v>
      </c>
      <c r="I509" s="52">
        <v>1</v>
      </c>
      <c r="J509" s="52">
        <v>0.6</v>
      </c>
      <c r="K509" s="54">
        <f t="shared" si="211"/>
        <v>0.66261227030770231</v>
      </c>
      <c r="L509" s="54">
        <f t="shared" si="224"/>
        <v>0.85</v>
      </c>
      <c r="M509" s="53">
        <f t="shared" si="225"/>
        <v>0.85</v>
      </c>
      <c r="N509" s="54" cm="1">
        <f t="array" ref="N509">stock_min(C509,O509)</f>
        <v>0.85</v>
      </c>
      <c r="O509" s="54" cm="1">
        <f t="array" ref="O509">stock_max(C509,D509)</f>
        <v>0.85</v>
      </c>
      <c r="P509" s="49">
        <f t="shared" si="202"/>
        <v>1923.208333333286</v>
      </c>
      <c r="Q509" s="49">
        <f t="shared" si="216"/>
        <v>0.48262231128873201</v>
      </c>
      <c r="R509" s="49">
        <f t="shared" si="217"/>
        <v>1.0726180303789223</v>
      </c>
      <c r="S509" s="59">
        <f t="shared" si="198"/>
        <v>0.79438047905168863</v>
      </c>
      <c r="T509" s="59">
        <f t="shared" si="199"/>
        <v>0.83428840693974382</v>
      </c>
      <c r="U509" s="59">
        <f t="shared" si="200"/>
        <v>0.85462290224997717</v>
      </c>
      <c r="V509" s="59"/>
      <c r="W509" s="49">
        <f t="shared" si="218"/>
        <v>0.31775219162067547</v>
      </c>
      <c r="X509" s="49">
        <f t="shared" si="219"/>
        <v>0.47662828743101315</v>
      </c>
      <c r="Y509" s="49">
        <f t="shared" si="220"/>
        <v>0.28147867152600392</v>
      </c>
      <c r="Z509" s="49">
        <f t="shared" si="221"/>
        <v>0.5528097354137399</v>
      </c>
      <c r="AA509" s="49">
        <f t="shared" si="222"/>
        <v>0.12819343533749658</v>
      </c>
      <c r="AB509" s="49">
        <f t="shared" si="223"/>
        <v>0.72642946691248056</v>
      </c>
      <c r="AC509" s="80">
        <f t="shared" si="203"/>
        <v>0.85</v>
      </c>
      <c r="AD509" s="80">
        <f t="shared" si="212"/>
        <v>0.85</v>
      </c>
      <c r="AE509" s="80">
        <f t="shared" si="213"/>
        <v>0.85</v>
      </c>
      <c r="AF509" s="54">
        <f>(Q509-MAX(Q$2:Q508))/MAX(Q$2:Q508)</f>
        <v>-0.17006549788722972</v>
      </c>
      <c r="AG509" s="54">
        <f>(R509-MAX(R$2:R508))/MAX(R$2:R508)</f>
        <v>-6.0608826555214726E-2</v>
      </c>
      <c r="AH509" s="54">
        <f>(S509-MAX(S$2:S508))/MAX(S$2:S508)</f>
        <v>-8.4979528929292988E-2</v>
      </c>
      <c r="AI509" s="54">
        <f>(T509-MAX(T$2:T508))/MAX(T$2:T508)</f>
        <v>-7.8356053479606835E-2</v>
      </c>
      <c r="AJ509" s="54">
        <f>(U509-MAX(U$2:U508))/MAX(U$2:U508)</f>
        <v>-6.0807796893707966E-2</v>
      </c>
      <c r="AK509" s="54">
        <f t="shared" si="214"/>
        <v>2.0855268509403082</v>
      </c>
      <c r="AL509" s="71">
        <f t="shared" si="204"/>
        <v>1923.208333333286</v>
      </c>
      <c r="AM509" s="49">
        <f t="shared" si="205"/>
        <v>2.0855268509403082</v>
      </c>
      <c r="AN509" s="49">
        <f t="shared" si="206"/>
        <v>3.6815851835351343</v>
      </c>
      <c r="AO509" s="49">
        <f t="shared" si="207"/>
        <v>3.3562554849379334</v>
      </c>
      <c r="AP509" s="49">
        <f t="shared" si="208"/>
        <v>3.4459166996115762</v>
      </c>
      <c r="AQ509" s="49">
        <f t="shared" si="209"/>
        <v>4.2222021693617275</v>
      </c>
      <c r="AS509" s="49">
        <f t="shared" si="215"/>
        <v>0.54061698582659323</v>
      </c>
      <c r="AT509" s="49">
        <f t="shared" si="210"/>
        <v>0.77628546975015134</v>
      </c>
      <c r="AU509" s="54">
        <f>(AM509-MAX(AM$3:AM509))/MAX(AM$3:AM509)</f>
        <v>-0.44139877507093717</v>
      </c>
      <c r="AV509" s="54">
        <f>(AN509-MAX(AN$3:AN509))/MAX(AN$3:AN509)</f>
        <v>-0.41634020849583669</v>
      </c>
      <c r="AW509" s="54">
        <f>(AO509-MAX(AO$3:AO509))/MAX(AO$3:AO509)</f>
        <v>-0.4097242386352441</v>
      </c>
      <c r="AX509" s="54">
        <f>(AP509-MAX(AP$3:AP509))/MAX(AP$3:AP509)</f>
        <v>-0.40934394843258665</v>
      </c>
      <c r="AY509" s="54">
        <f>(AQ509-MAX(AQ$3:AQ509))/MAX(AQ$3:AQ509)</f>
        <v>-0.41315762275375789</v>
      </c>
    </row>
    <row r="510" spans="1:51">
      <c r="A510" s="49">
        <f>Data!F636</f>
        <v>1923.2916666666192</v>
      </c>
      <c r="B510" s="53">
        <f t="shared" si="201"/>
        <v>6.1000000000000054E-2</v>
      </c>
      <c r="C510" s="50">
        <f>1/Data!N636</f>
        <v>0.11943422096007979</v>
      </c>
      <c r="D510" s="50">
        <f>Data!H636/100</f>
        <v>4.2849999999999999E-2</v>
      </c>
      <c r="E510">
        <f>Data!K637/Data!K636</f>
        <v>0.95749358974358978</v>
      </c>
      <c r="F510">
        <f>Data!T637/Data!T636</f>
        <v>1.0055900262385207</v>
      </c>
      <c r="G510" s="49">
        <f>Data!E639</f>
        <v>17.2</v>
      </c>
      <c r="H510" s="52">
        <v>0</v>
      </c>
      <c r="I510" s="52">
        <v>1</v>
      </c>
      <c r="J510" s="52">
        <v>0.6</v>
      </c>
      <c r="K510" s="54">
        <f t="shared" si="211"/>
        <v>0.66261227030770231</v>
      </c>
      <c r="L510" s="54">
        <f t="shared" si="224"/>
        <v>0.85</v>
      </c>
      <c r="M510" s="53">
        <f t="shared" si="225"/>
        <v>0.85</v>
      </c>
      <c r="N510" s="54" cm="1">
        <f t="array" ref="N510">stock_min(C510,O510)</f>
        <v>0.85</v>
      </c>
      <c r="O510" s="54" cm="1">
        <f t="array" ref="O510">stock_max(C510,D510)</f>
        <v>0.85</v>
      </c>
      <c r="P510" s="49">
        <f t="shared" si="202"/>
        <v>1923.2916666666192</v>
      </c>
      <c r="Q510" s="49">
        <f t="shared" si="216"/>
        <v>0.48532018267213151</v>
      </c>
      <c r="R510" s="49">
        <f t="shared" si="217"/>
        <v>1.0270248883312132</v>
      </c>
      <c r="S510" s="59">
        <f t="shared" si="198"/>
        <v>0.77589696461484281</v>
      </c>
      <c r="T510" s="59">
        <f t="shared" si="199"/>
        <v>0.81236392269192415</v>
      </c>
      <c r="U510" s="59">
        <f t="shared" si="200"/>
        <v>0.82446159797419249</v>
      </c>
      <c r="V510" s="59"/>
      <c r="W510" s="49">
        <f t="shared" si="218"/>
        <v>0.31035878584593712</v>
      </c>
      <c r="X510" s="49">
        <f t="shared" si="219"/>
        <v>0.46553817876890569</v>
      </c>
      <c r="Y510" s="49">
        <f t="shared" si="220"/>
        <v>0.2740816195609575</v>
      </c>
      <c r="Z510" s="49">
        <f t="shared" si="221"/>
        <v>0.53828230313096659</v>
      </c>
      <c r="AA510" s="49">
        <f t="shared" si="222"/>
        <v>0.12366923969612889</v>
      </c>
      <c r="AB510" s="49">
        <f t="shared" si="223"/>
        <v>0.70079235827806363</v>
      </c>
      <c r="AC510" s="80">
        <f t="shared" si="203"/>
        <v>0.85</v>
      </c>
      <c r="AD510" s="80">
        <f t="shared" si="212"/>
        <v>0.85</v>
      </c>
      <c r="AE510" s="80">
        <f t="shared" si="213"/>
        <v>0.85</v>
      </c>
      <c r="AF510" s="54">
        <f>(Q510-MAX(Q$2:Q509))/MAX(Q$2:Q509)</f>
        <v>-0.16542614224416574</v>
      </c>
      <c r="AG510" s="54">
        <f>(R510-MAX(R$2:R509))/MAX(R$2:R509)</f>
        <v>-0.10053897316490938</v>
      </c>
      <c r="AH510" s="54">
        <f>(S510-MAX(S$2:S509))/MAX(S$2:S509)</f>
        <v>-0.10627007487427258</v>
      </c>
      <c r="AI510" s="54">
        <f>(T510-MAX(T$2:T509))/MAX(T$2:T509)</f>
        <v>-0.10257617690395658</v>
      </c>
      <c r="AJ510" s="54">
        <f>(U510-MAX(U$2:U509))/MAX(U$2:U509)</f>
        <v>-9.3953716265580481E-2</v>
      </c>
      <c r="AK510" s="54">
        <f t="shared" si="214"/>
        <v>2.0661802271521306</v>
      </c>
      <c r="AL510" s="71">
        <f t="shared" si="204"/>
        <v>1923.2916666666192</v>
      </c>
      <c r="AM510" s="49">
        <f t="shared" si="205"/>
        <v>2.0661802271521306</v>
      </c>
      <c r="AN510" s="49">
        <f t="shared" si="206"/>
        <v>3.9898646978698915</v>
      </c>
      <c r="AO510" s="49">
        <f t="shared" si="207"/>
        <v>3.5087350323258257</v>
      </c>
      <c r="AP510" s="49">
        <f t="shared" si="208"/>
        <v>3.6227862765577123</v>
      </c>
      <c r="AQ510" s="49">
        <f t="shared" si="209"/>
        <v>4.5143467701944031</v>
      </c>
      <c r="AS510" s="49">
        <f t="shared" si="215"/>
        <v>0.52448207232451161</v>
      </c>
      <c r="AT510" s="49">
        <f t="shared" si="210"/>
        <v>0.89156049363669077</v>
      </c>
      <c r="AU510" s="54">
        <f>(AM510-MAX(AM$3:AM510))/MAX(AM$3:AM510)</f>
        <v>-0.44658070199815231</v>
      </c>
      <c r="AV510" s="54">
        <f>(AN510-MAX(AN$3:AN510))/MAX(AN$3:AN510)</f>
        <v>-0.36746714211499687</v>
      </c>
      <c r="AW510" s="54">
        <f>(AO510-MAX(AO$3:AO510))/MAX(AO$3:AO510)</f>
        <v>-0.38290715592778568</v>
      </c>
      <c r="AX510" s="54">
        <f>(AP510-MAX(AP$3:AP510))/MAX(AP$3:AP510)</f>
        <v>-0.37902717206559572</v>
      </c>
      <c r="AY510" s="54">
        <f>(AQ510-MAX(AQ$3:AQ510))/MAX(AQ$3:AQ510)</f>
        <v>-0.37255254863002901</v>
      </c>
    </row>
    <row r="511" spans="1:51">
      <c r="A511" s="49">
        <f>Data!F637</f>
        <v>1923.3749999999525</v>
      </c>
      <c r="B511" s="53">
        <f t="shared" si="201"/>
        <v>5.4000000000000048E-2</v>
      </c>
      <c r="C511" s="50">
        <f>1/Data!N637</f>
        <v>0.1249922213028731</v>
      </c>
      <c r="D511" s="50">
        <f>Data!H637/100</f>
        <v>4.2599999999999999E-2</v>
      </c>
      <c r="E511">
        <f>Data!K638/Data!K637</f>
        <v>0.96124793631408734</v>
      </c>
      <c r="F511">
        <f>Data!T638/Data!T637</f>
        <v>0.99965640841641734</v>
      </c>
      <c r="G511" s="49">
        <f>Data!E640</f>
        <v>17.100000000000001</v>
      </c>
      <c r="H511" s="52">
        <v>0</v>
      </c>
      <c r="I511" s="52">
        <v>1</v>
      </c>
      <c r="J511" s="52">
        <v>0.6</v>
      </c>
      <c r="K511" s="54">
        <f t="shared" si="211"/>
        <v>0.66261227030770231</v>
      </c>
      <c r="L511" s="54">
        <f t="shared" si="224"/>
        <v>0.85</v>
      </c>
      <c r="M511" s="53">
        <f t="shared" si="225"/>
        <v>0.85</v>
      </c>
      <c r="N511" s="54" cm="1">
        <f t="array" ref="N511">stock_min(C511,O511)</f>
        <v>0.85</v>
      </c>
      <c r="O511" s="54" cm="1">
        <f t="array" ref="O511">stock_max(C511,D511)</f>
        <v>0.85</v>
      </c>
      <c r="P511" s="49">
        <f t="shared" si="202"/>
        <v>1923.3749999999525</v>
      </c>
      <c r="Q511" s="49">
        <f t="shared" si="216"/>
        <v>0.48515343074202255</v>
      </c>
      <c r="R511" s="49">
        <f t="shared" si="217"/>
        <v>0.98722555445158466</v>
      </c>
      <c r="S511" s="59">
        <f t="shared" si="198"/>
        <v>0.75774976279625883</v>
      </c>
      <c r="T511" s="59">
        <f t="shared" si="199"/>
        <v>0.79141020046229726</v>
      </c>
      <c r="U511" s="59">
        <f t="shared" si="200"/>
        <v>0.7972619561656924</v>
      </c>
      <c r="V511" s="59"/>
      <c r="W511" s="49">
        <f t="shared" si="218"/>
        <v>0.30309990511850354</v>
      </c>
      <c r="X511" s="49">
        <f t="shared" si="219"/>
        <v>0.45464985767775529</v>
      </c>
      <c r="Y511" s="49">
        <f t="shared" si="220"/>
        <v>0.26701209078930066</v>
      </c>
      <c r="Z511" s="49">
        <f t="shared" si="221"/>
        <v>0.5243981096729966</v>
      </c>
      <c r="AA511" s="49">
        <f t="shared" si="222"/>
        <v>0.11958929342485387</v>
      </c>
      <c r="AB511" s="49">
        <f t="shared" si="223"/>
        <v>0.67767266274083848</v>
      </c>
      <c r="AC511" s="80">
        <f t="shared" si="203"/>
        <v>0.85</v>
      </c>
      <c r="AD511" s="80">
        <f t="shared" si="212"/>
        <v>0.85</v>
      </c>
      <c r="AE511" s="80">
        <f t="shared" si="213"/>
        <v>0.85</v>
      </c>
      <c r="AF511" s="54">
        <f>(Q511-MAX(Q$2:Q510))/MAX(Q$2:Q510)</f>
        <v>-0.16571289479756879</v>
      </c>
      <c r="AG511" s="54">
        <f>(R511-MAX(R$2:R510))/MAX(R$2:R510)</f>
        <v>-0.13539494415981923</v>
      </c>
      <c r="AH511" s="54">
        <f>(S511-MAX(S$2:S510))/MAX(S$2:S510)</f>
        <v>-0.12717323349226708</v>
      </c>
      <c r="AI511" s="54">
        <f>(T511-MAX(T$2:T510))/MAX(T$2:T510)</f>
        <v>-0.1257238930766448</v>
      </c>
      <c r="AJ511" s="54">
        <f>(U511-MAX(U$2:U510))/MAX(U$2:U510)</f>
        <v>-0.12384490154340622</v>
      </c>
      <c r="AK511" s="54">
        <f t="shared" si="214"/>
        <v>2.0709991565514576</v>
      </c>
      <c r="AL511" s="71">
        <f t="shared" si="204"/>
        <v>1923.3749999999525</v>
      </c>
      <c r="AM511" s="49">
        <f t="shared" si="205"/>
        <v>2.0709991565514576</v>
      </c>
      <c r="AN511" s="49">
        <f t="shared" si="206"/>
        <v>4.2411866258932793</v>
      </c>
      <c r="AO511" s="49">
        <f t="shared" si="207"/>
        <v>3.6426088240176466</v>
      </c>
      <c r="AP511" s="49">
        <f t="shared" si="208"/>
        <v>3.7749080257627226</v>
      </c>
      <c r="AQ511" s="49">
        <f t="shared" si="209"/>
        <v>4.7562446012120976</v>
      </c>
      <c r="AS511" s="49">
        <f t="shared" si="215"/>
        <v>0.51505797531881825</v>
      </c>
      <c r="AT511" s="49">
        <f t="shared" si="210"/>
        <v>0.98133657544937503</v>
      </c>
      <c r="AU511" s="54">
        <f>(AM511-MAX(AM$3:AM511))/MAX(AM$3:AM511)</f>
        <v>-0.44528996826144829</v>
      </c>
      <c r="AV511" s="54">
        <f>(AN511-MAX(AN$3:AN511))/MAX(AN$3:AN511)</f>
        <v>-0.3276238417979026</v>
      </c>
      <c r="AW511" s="54">
        <f>(AO511-MAX(AO$3:AO511))/MAX(AO$3:AO511)</f>
        <v>-0.35936232905977455</v>
      </c>
      <c r="AX511" s="54">
        <f>(AP511-MAX(AP$3:AP511))/MAX(AP$3:AP511)</f>
        <v>-0.35295235959172261</v>
      </c>
      <c r="AY511" s="54">
        <f>(AQ511-MAX(AQ$3:AQ511))/MAX(AQ$3:AQ511)</f>
        <v>-0.33893125516491929</v>
      </c>
    </row>
    <row r="512" spans="1:51">
      <c r="A512" s="49">
        <f>Data!F638</f>
        <v>1923.4583333332857</v>
      </c>
      <c r="B512" s="53">
        <f t="shared" si="201"/>
        <v>4.6000000000000041E-2</v>
      </c>
      <c r="C512" s="50">
        <f>1/Data!N638</f>
        <v>0.13034707688905703</v>
      </c>
      <c r="D512" s="50">
        <f>Data!H638/100</f>
        <v>4.2349999999999992E-2</v>
      </c>
      <c r="E512">
        <f>Data!K639/Data!K638</f>
        <v>0.96034155233952401</v>
      </c>
      <c r="F512">
        <f>Data!T639/Data!T638</f>
        <v>0.9938605704349659</v>
      </c>
      <c r="G512" s="49">
        <f>Data!E641</f>
        <v>17.2</v>
      </c>
      <c r="H512" s="52">
        <v>0</v>
      </c>
      <c r="I512" s="52">
        <v>1</v>
      </c>
      <c r="J512" s="52">
        <v>0.6</v>
      </c>
      <c r="K512" s="54">
        <f t="shared" si="211"/>
        <v>0.66261227030770231</v>
      </c>
      <c r="L512" s="54">
        <f t="shared" si="224"/>
        <v>0.85</v>
      </c>
      <c r="M512" s="53">
        <f t="shared" si="225"/>
        <v>0.85</v>
      </c>
      <c r="N512" s="54" cm="1">
        <f t="array" ref="N512">stock_min(C512,O512)</f>
        <v>0.85</v>
      </c>
      <c r="O512" s="54" cm="1">
        <f t="array" ref="O512">stock_max(C512,D512)</f>
        <v>0.85</v>
      </c>
      <c r="P512" s="49">
        <f t="shared" si="202"/>
        <v>1923.4583333332857</v>
      </c>
      <c r="Q512" s="49">
        <f t="shared" si="216"/>
        <v>0.48217486542574728</v>
      </c>
      <c r="R512" s="49">
        <f t="shared" si="217"/>
        <v>0.9480737214712821</v>
      </c>
      <c r="S512" s="59">
        <f t="shared" si="198"/>
        <v>0.73785819469305913</v>
      </c>
      <c r="T512" s="59">
        <f t="shared" si="199"/>
        <v>0.76897408355216479</v>
      </c>
      <c r="U512" s="59">
        <f t="shared" si="200"/>
        <v>0.76965230029573539</v>
      </c>
      <c r="V512" s="59"/>
      <c r="W512" s="49">
        <f t="shared" si="218"/>
        <v>0.29514327787722366</v>
      </c>
      <c r="X512" s="49">
        <f t="shared" si="219"/>
        <v>0.44271491681583547</v>
      </c>
      <c r="Y512" s="49">
        <f t="shared" si="220"/>
        <v>0.25944242024188013</v>
      </c>
      <c r="Z512" s="49">
        <f t="shared" si="221"/>
        <v>0.50953166331028465</v>
      </c>
      <c r="AA512" s="49">
        <f t="shared" si="222"/>
        <v>0.11544784504436033</v>
      </c>
      <c r="AB512" s="49">
        <f t="shared" si="223"/>
        <v>0.65420445525137505</v>
      </c>
      <c r="AC512" s="80">
        <f t="shared" si="203"/>
        <v>0.85</v>
      </c>
      <c r="AD512" s="80">
        <f t="shared" si="212"/>
        <v>0.85</v>
      </c>
      <c r="AE512" s="80">
        <f t="shared" si="213"/>
        <v>0.85</v>
      </c>
      <c r="AF512" s="54">
        <f>(Q512-MAX(Q$2:Q511))/MAX(Q$2:Q511)</f>
        <v>-0.17083494171697525</v>
      </c>
      <c r="AG512" s="54">
        <f>(R512-MAX(R$2:R511))/MAX(R$2:R511)</f>
        <v>-0.16968383851383995</v>
      </c>
      <c r="AH512" s="54">
        <f>(S512-MAX(S$2:S511))/MAX(S$2:S511)</f>
        <v>-0.15008566965617301</v>
      </c>
      <c r="AI512" s="54">
        <f>(T512-MAX(T$2:T511))/MAX(T$2:T511)</f>
        <v>-0.15050922050256083</v>
      </c>
      <c r="AJ512" s="54">
        <f>(U512-MAX(U$2:U511))/MAX(U$2:U511)</f>
        <v>-0.15418667386806917</v>
      </c>
      <c r="AK512" s="54">
        <f t="shared" si="214"/>
        <v>2.0999359032408567</v>
      </c>
      <c r="AL512" s="71">
        <f t="shared" si="204"/>
        <v>1923.4583333332857</v>
      </c>
      <c r="AM512" s="49">
        <f t="shared" si="205"/>
        <v>2.0999359032408567</v>
      </c>
      <c r="AN512" s="49">
        <f t="shared" si="206"/>
        <v>4.5516338544763881</v>
      </c>
      <c r="AO512" s="49">
        <f t="shared" si="207"/>
        <v>3.8211643144076617</v>
      </c>
      <c r="AP512" s="49">
        <f t="shared" si="208"/>
        <v>3.9740698173651841</v>
      </c>
      <c r="AQ512" s="49">
        <f t="shared" si="209"/>
        <v>5.0608922109352372</v>
      </c>
      <c r="AS512" s="49">
        <f t="shared" si="215"/>
        <v>0.50925835645884909</v>
      </c>
      <c r="AT512" s="49">
        <f t="shared" si="210"/>
        <v>1.0868223935700532</v>
      </c>
      <c r="AU512" s="54">
        <f>(AM512-MAX(AM$3:AM512))/MAX(AM$3:AM512)</f>
        <v>-0.4375393597574761</v>
      </c>
      <c r="AV512" s="54">
        <f>(AN512-MAX(AN$3:AN512))/MAX(AN$3:AN512)</f>
        <v>-0.27840711702450627</v>
      </c>
      <c r="AW512" s="54">
        <f>(AO512-MAX(AO$3:AO512))/MAX(AO$3:AO512)</f>
        <v>-0.32795918394498225</v>
      </c>
      <c r="AX512" s="54">
        <f>(AP512-MAX(AP$3:AP512))/MAX(AP$3:AP512)</f>
        <v>-0.31881452989193276</v>
      </c>
      <c r="AY512" s="54">
        <f>(AQ512-MAX(AQ$3:AQ512))/MAX(AQ$3:AQ512)</f>
        <v>-0.29658839228411626</v>
      </c>
    </row>
    <row r="513" spans="1:51">
      <c r="A513" s="49">
        <f>Data!F639</f>
        <v>1923.541666666619</v>
      </c>
      <c r="B513" s="53">
        <f t="shared" si="201"/>
        <v>3.9000000000000035E-2</v>
      </c>
      <c r="C513" s="50">
        <f>1/Data!N639</f>
        <v>0.13612878105984197</v>
      </c>
      <c r="D513" s="50">
        <f>Data!H639/100</f>
        <v>4.2099999999999999E-2</v>
      </c>
      <c r="E513">
        <f>Data!K640/Data!K639</f>
        <v>1.0162818578013821</v>
      </c>
      <c r="F513">
        <f>Data!T640/Data!T639</f>
        <v>1.0114148832565544</v>
      </c>
      <c r="G513" s="49">
        <f>Data!E642</f>
        <v>17.3</v>
      </c>
      <c r="H513" s="52">
        <v>0</v>
      </c>
      <c r="I513" s="52">
        <v>1</v>
      </c>
      <c r="J513" s="52">
        <v>0.6</v>
      </c>
      <c r="K513" s="54">
        <f t="shared" si="211"/>
        <v>0.66261227030770231</v>
      </c>
      <c r="L513" s="54">
        <f t="shared" si="224"/>
        <v>0.85</v>
      </c>
      <c r="M513" s="53">
        <f t="shared" si="225"/>
        <v>0.85</v>
      </c>
      <c r="N513" s="54" cm="1">
        <f t="array" ref="N513">stock_min(C513,O513)</f>
        <v>0.85</v>
      </c>
      <c r="O513" s="54" cm="1">
        <f t="array" ref="O513">stock_max(C513,D513)</f>
        <v>0.85</v>
      </c>
      <c r="P513" s="49">
        <f t="shared" si="202"/>
        <v>1923.541666666619</v>
      </c>
      <c r="Q513" s="49">
        <f t="shared" si="216"/>
        <v>0.48767883522382699</v>
      </c>
      <c r="R513" s="49">
        <f t="shared" si="217"/>
        <v>0.96351012298950467</v>
      </c>
      <c r="S513" s="59">
        <f t="shared" si="198"/>
        <v>0.74843544207613055</v>
      </c>
      <c r="T513" s="59">
        <f t="shared" si="199"/>
        <v>0.78023171057834362</v>
      </c>
      <c r="U513" s="59">
        <f t="shared" si="200"/>
        <v>0.78162178788257108</v>
      </c>
      <c r="V513" s="59"/>
      <c r="W513" s="49">
        <f t="shared" si="218"/>
        <v>0.29937417683045225</v>
      </c>
      <c r="X513" s="49">
        <f t="shared" si="219"/>
        <v>0.4490612652456783</v>
      </c>
      <c r="Y513" s="49">
        <f t="shared" si="220"/>
        <v>0.26324060546596523</v>
      </c>
      <c r="Z513" s="49">
        <f t="shared" si="221"/>
        <v>0.51699110511237834</v>
      </c>
      <c r="AA513" s="49">
        <f t="shared" si="222"/>
        <v>0.11724326818238567</v>
      </c>
      <c r="AB513" s="49">
        <f t="shared" si="223"/>
        <v>0.66437851970018535</v>
      </c>
      <c r="AC513" s="80">
        <f t="shared" si="203"/>
        <v>0.84999999999999987</v>
      </c>
      <c r="AD513" s="80">
        <f t="shared" si="212"/>
        <v>0.85</v>
      </c>
      <c r="AE513" s="80">
        <f t="shared" si="213"/>
        <v>0.85</v>
      </c>
      <c r="AF513" s="54">
        <f>(Q513-MAX(Q$2:Q512))/MAX(Q$2:Q512)</f>
        <v>-0.16137011937626045</v>
      </c>
      <c r="AG513" s="54">
        <f>(R513-MAX(R$2:R512))/MAX(R$2:R512)</f>
        <v>-0.15616474884233286</v>
      </c>
      <c r="AH513" s="54">
        <f>(S513-MAX(S$2:S512))/MAX(S$2:S512)</f>
        <v>-0.13790208995058503</v>
      </c>
      <c r="AI513" s="54">
        <f>(T513-MAX(T$2:T512))/MAX(T$2:T512)</f>
        <v>-0.13807284512618401</v>
      </c>
      <c r="AJ513" s="54">
        <f>(U513-MAX(U$2:U512))/MAX(U$2:U512)</f>
        <v>-0.14103274435466906</v>
      </c>
      <c r="AK513" s="54">
        <f t="shared" si="214"/>
        <v>2.0923913875112161</v>
      </c>
      <c r="AL513" s="71">
        <f t="shared" si="204"/>
        <v>1923.541666666619</v>
      </c>
      <c r="AM513" s="49">
        <f t="shared" si="205"/>
        <v>2.0923913875112161</v>
      </c>
      <c r="AN513" s="49">
        <f t="shared" si="206"/>
        <v>4.3002421085896678</v>
      </c>
      <c r="AO513" s="49">
        <f t="shared" si="207"/>
        <v>3.6888174490938561</v>
      </c>
      <c r="AP513" s="49">
        <f t="shared" si="208"/>
        <v>3.8235943494765694</v>
      </c>
      <c r="AQ513" s="49">
        <f t="shared" si="209"/>
        <v>4.8204143089213423</v>
      </c>
      <c r="AS513" s="49">
        <f t="shared" si="215"/>
        <v>0.52017220033167444</v>
      </c>
      <c r="AT513" s="49">
        <f t="shared" si="210"/>
        <v>0.99681995944477286</v>
      </c>
      <c r="AU513" s="54">
        <f>(AM513-MAX(AM$3:AM513))/MAX(AM$3:AM513)</f>
        <v>-0.43956013245871156</v>
      </c>
      <c r="AV513" s="54">
        <f>(AN513-MAX(AN$3:AN513))/MAX(AN$3:AN513)</f>
        <v>-0.31826148591057946</v>
      </c>
      <c r="AW513" s="54">
        <f>(AO513-MAX(AO$3:AO513))/MAX(AO$3:AO513)</f>
        <v>-0.35123546521675503</v>
      </c>
      <c r="AX513" s="54">
        <f>(AP513-MAX(AP$3:AP513))/MAX(AP$3:AP513)</f>
        <v>-0.34460715736051512</v>
      </c>
      <c r="AY513" s="54">
        <f>(AQ513-MAX(AQ$3:AQ513))/MAX(AQ$3:AQ513)</f>
        <v>-0.33001233032220328</v>
      </c>
    </row>
    <row r="514" spans="1:51">
      <c r="A514" s="49">
        <f>Data!F640</f>
        <v>1923.6249999999523</v>
      </c>
      <c r="B514" s="53">
        <f t="shared" si="201"/>
        <v>4.1000000000000036E-2</v>
      </c>
      <c r="C514" s="50">
        <f>1/Data!N640</f>
        <v>0.13437639562848008</v>
      </c>
      <c r="D514" s="50">
        <f>Data!H640/100</f>
        <v>4.1849999999999998E-2</v>
      </c>
      <c r="E514">
        <f>Data!K641/Data!K640</f>
        <v>1.0056928294573646</v>
      </c>
      <c r="F514">
        <f>Data!T641/Data!T640</f>
        <v>0.99967006065493413</v>
      </c>
      <c r="G514" s="49">
        <f>Data!E643</f>
        <v>17.3</v>
      </c>
      <c r="H514" s="52">
        <v>0</v>
      </c>
      <c r="I514" s="52">
        <v>1</v>
      </c>
      <c r="J514" s="52">
        <v>0.6</v>
      </c>
      <c r="K514" s="54">
        <f t="shared" si="211"/>
        <v>0.66261227030770231</v>
      </c>
      <c r="L514" s="54">
        <f t="shared" si="224"/>
        <v>0.85</v>
      </c>
      <c r="M514" s="53">
        <f t="shared" si="225"/>
        <v>0.85</v>
      </c>
      <c r="N514" s="54" cm="1">
        <f t="array" ref="N514">stock_min(C514,O514)</f>
        <v>0.85</v>
      </c>
      <c r="O514" s="54" cm="1">
        <f t="array" ref="O514">stock_max(C514,D514)</f>
        <v>0.85</v>
      </c>
      <c r="P514" s="49">
        <f t="shared" si="202"/>
        <v>1923.6249999999523</v>
      </c>
      <c r="Q514" s="49">
        <f t="shared" si="216"/>
        <v>0.48751793078833078</v>
      </c>
      <c r="R514" s="49">
        <f t="shared" si="217"/>
        <v>0.96899522180012831</v>
      </c>
      <c r="S514" s="59">
        <f t="shared" ref="S514:S577" si="226">SUM(W514:X514)</f>
        <v>0.75089309595524945</v>
      </c>
      <c r="T514" s="59">
        <f t="shared" ref="T514:T577" si="227">SUM(Y514:Z514)</f>
        <v>0.78308799933776063</v>
      </c>
      <c r="U514" s="59">
        <f t="shared" ref="U514:U577" si="228">SUM(AA514:AB514)</f>
        <v>0.78536529832324309</v>
      </c>
      <c r="V514" s="59"/>
      <c r="W514" s="49">
        <f t="shared" si="218"/>
        <v>0.30035723838209982</v>
      </c>
      <c r="X514" s="49">
        <f t="shared" si="219"/>
        <v>0.45053585757314962</v>
      </c>
      <c r="Y514" s="49">
        <f t="shared" si="220"/>
        <v>0.26420428224585057</v>
      </c>
      <c r="Z514" s="49">
        <f t="shared" si="221"/>
        <v>0.51888371709191006</v>
      </c>
      <c r="AA514" s="49">
        <f t="shared" si="222"/>
        <v>0.11780479474848649</v>
      </c>
      <c r="AB514" s="49">
        <f t="shared" si="223"/>
        <v>0.6675605035747566</v>
      </c>
      <c r="AC514" s="80">
        <f t="shared" si="203"/>
        <v>0.85</v>
      </c>
      <c r="AD514" s="80">
        <f t="shared" si="212"/>
        <v>0.85</v>
      </c>
      <c r="AE514" s="80">
        <f t="shared" si="213"/>
        <v>0.85</v>
      </c>
      <c r="AF514" s="54">
        <f>(Q514-MAX(Q$2:Q513))/MAX(Q$2:Q513)</f>
        <v>-0.16164681636982606</v>
      </c>
      <c r="AG514" s="54">
        <f>(R514-MAX(R$2:R513))/MAX(R$2:R513)</f>
        <v>-0.15136093866737985</v>
      </c>
      <c r="AH514" s="54">
        <f>(S514-MAX(S$2:S513))/MAX(S$2:S513)</f>
        <v>-0.13507120013203777</v>
      </c>
      <c r="AI514" s="54">
        <f>(T514-MAX(T$2:T513))/MAX(T$2:T513)</f>
        <v>-0.13491748395523456</v>
      </c>
      <c r="AJ514" s="54">
        <f>(U514-MAX(U$2:U513))/MAX(U$2:U513)</f>
        <v>-0.13691879443726121</v>
      </c>
      <c r="AK514" s="54">
        <f t="shared" si="214"/>
        <v>2.0851940411929952</v>
      </c>
      <c r="AL514" s="71">
        <f t="shared" si="204"/>
        <v>1923.6249999999523</v>
      </c>
      <c r="AM514" s="49">
        <f t="shared" si="205"/>
        <v>2.0851940411929952</v>
      </c>
      <c r="AN514" s="49">
        <f t="shared" si="206"/>
        <v>4.3599629501854666</v>
      </c>
      <c r="AO514" s="49">
        <f t="shared" si="207"/>
        <v>3.714571768005599</v>
      </c>
      <c r="AP514" s="49">
        <f t="shared" si="208"/>
        <v>3.8544313559125238</v>
      </c>
      <c r="AQ514" s="49">
        <f t="shared" si="209"/>
        <v>4.8748941246400568</v>
      </c>
      <c r="AS514" s="49">
        <f t="shared" si="215"/>
        <v>0.51493117445459013</v>
      </c>
      <c r="AT514" s="49">
        <f t="shared" si="210"/>
        <v>1.0204627687275329</v>
      </c>
      <c r="AU514" s="54">
        <f>(AM514-MAX(AM$3:AM514))/MAX(AM$3:AM514)</f>
        <v>-0.44148791702201468</v>
      </c>
      <c r="AV514" s="54">
        <f>(AN514-MAX(AN$3:AN514))/MAX(AN$3:AN514)</f>
        <v>-0.30879364740716964</v>
      </c>
      <c r="AW514" s="54">
        <f>(AO514-MAX(AO$3:AO514))/MAX(AO$3:AO514)</f>
        <v>-0.34670596790277419</v>
      </c>
      <c r="AX514" s="54">
        <f>(AP514-MAX(AP$3:AP514))/MAX(AP$3:AP514)</f>
        <v>-0.33932146242027678</v>
      </c>
      <c r="AY514" s="54">
        <f>(AQ514-MAX(AQ$3:AQ514))/MAX(AQ$3:AQ514)</f>
        <v>-0.32244020011955582</v>
      </c>
    </row>
    <row r="515" spans="1:51">
      <c r="A515" s="49">
        <f>Data!F641</f>
        <v>1923.7083333332855</v>
      </c>
      <c r="B515" s="53">
        <f t="shared" ref="B515:B578" si="229">1-_xlfn.PERCENTRANK.INC(C$3:C$1712,C515,3)</f>
        <v>4.2000000000000037E-2</v>
      </c>
      <c r="C515" s="50">
        <f>1/Data!N641</f>
        <v>0.13408089929228237</v>
      </c>
      <c r="D515" s="50">
        <f>Data!H641/100</f>
        <v>4.1599999999999998E-2</v>
      </c>
      <c r="E515">
        <f>Data!K642/Data!K641</f>
        <v>0.98493518682695591</v>
      </c>
      <c r="F515">
        <f>Data!T642/Data!T641</f>
        <v>0.99968548353778508</v>
      </c>
      <c r="G515" s="49">
        <f>Data!E644</f>
        <v>17.3</v>
      </c>
      <c r="H515" s="52">
        <v>0</v>
      </c>
      <c r="I515" s="52">
        <v>1</v>
      </c>
      <c r="J515" s="52">
        <v>0.6</v>
      </c>
      <c r="K515" s="54">
        <f t="shared" si="211"/>
        <v>0.66261227030770231</v>
      </c>
      <c r="L515" s="54">
        <f t="shared" si="224"/>
        <v>0.85</v>
      </c>
      <c r="M515" s="53">
        <f t="shared" si="225"/>
        <v>0.85</v>
      </c>
      <c r="N515" s="54" cm="1">
        <f t="array" ref="N515">stock_min(C515,O515)</f>
        <v>0.85</v>
      </c>
      <c r="O515" s="54" cm="1">
        <f t="array" ref="O515">stock_max(C515,D515)</f>
        <v>0.85</v>
      </c>
      <c r="P515" s="49">
        <f t="shared" ref="P515:P578" si="230">A515</f>
        <v>1923.7083333332855</v>
      </c>
      <c r="Q515" s="49">
        <f t="shared" si="216"/>
        <v>0.4873645983734729</v>
      </c>
      <c r="R515" s="49">
        <f t="shared" si="217"/>
        <v>0.95439748981813699</v>
      </c>
      <c r="S515" s="59">
        <f t="shared" si="226"/>
        <v>0.74401139013713613</v>
      </c>
      <c r="T515" s="59">
        <f t="shared" si="227"/>
        <v>0.77518801648508218</v>
      </c>
      <c r="U515" s="59">
        <f t="shared" si="228"/>
        <v>0.7752715725079099</v>
      </c>
      <c r="V515" s="59"/>
      <c r="W515" s="49">
        <f t="shared" si="218"/>
        <v>0.29760455605485447</v>
      </c>
      <c r="X515" s="49">
        <f t="shared" si="219"/>
        <v>0.44640683408228166</v>
      </c>
      <c r="Y515" s="49">
        <f t="shared" si="220"/>
        <v>0.26153892496657732</v>
      </c>
      <c r="Z515" s="49">
        <f t="shared" si="221"/>
        <v>0.51364909151850491</v>
      </c>
      <c r="AA515" s="49">
        <f t="shared" si="222"/>
        <v>0.1162907358761865</v>
      </c>
      <c r="AB515" s="49">
        <f t="shared" si="223"/>
        <v>0.65898083663172335</v>
      </c>
      <c r="AC515" s="80">
        <f t="shared" ref="AC515:AC578" si="231">AB515/SUM(AA515:AB515)</f>
        <v>0.84999999999999987</v>
      </c>
      <c r="AD515" s="80">
        <f t="shared" si="212"/>
        <v>0.85</v>
      </c>
      <c r="AE515" s="80">
        <f t="shared" si="213"/>
        <v>0.85</v>
      </c>
      <c r="AF515" s="54">
        <f>(Q515-MAX(Q$2:Q514))/MAX(Q$2:Q514)</f>
        <v>-0.16191049224722803</v>
      </c>
      <c r="AG515" s="54">
        <f>(R515-MAX(R$2:R514))/MAX(R$2:R514)</f>
        <v>-0.16414552757770323</v>
      </c>
      <c r="AH515" s="54">
        <f>(S515-MAX(S$2:S514))/MAX(S$2:S514)</f>
        <v>-0.14299800833731638</v>
      </c>
      <c r="AI515" s="54">
        <f>(T515-MAX(T$2:T514))/MAX(T$2:T514)</f>
        <v>-0.14364464750350123</v>
      </c>
      <c r="AJ515" s="54">
        <f>(U515-MAX(U$2:U514))/MAX(U$2:U514)</f>
        <v>-0.14801134597209095</v>
      </c>
      <c r="AK515" s="54">
        <f t="shared" si="214"/>
        <v>2.0900023469103011</v>
      </c>
      <c r="AL515" s="71">
        <f t="shared" ref="AL515:AL578" si="232">P515</f>
        <v>1923.7083333332855</v>
      </c>
      <c r="AM515" s="49">
        <f t="shared" ref="AM515:AM578" si="233">(Q755/Q515)</f>
        <v>2.0900023469103011</v>
      </c>
      <c r="AN515" s="49">
        <f t="shared" ref="AN515:AN578" si="234">(R755/R515)</f>
        <v>4.404600435576465</v>
      </c>
      <c r="AO515" s="49">
        <f t="shared" ref="AO515:AO578" si="235">(S755/S515)</f>
        <v>3.7407106758664574</v>
      </c>
      <c r="AP515" s="49">
        <f t="shared" ref="AP515:AP578" si="236">(T755/T515)</f>
        <v>3.8834761190961964</v>
      </c>
      <c r="AQ515" s="49">
        <f t="shared" ref="AQ515:AQ578" si="237">(U755/U515)</f>
        <v>4.918929595292715</v>
      </c>
      <c r="AS515" s="49">
        <f t="shared" si="215"/>
        <v>0.51432915971625004</v>
      </c>
      <c r="AT515" s="49">
        <f t="shared" ref="AT515:AT578" si="238">AQ515-AP515</f>
        <v>1.0354534761965186</v>
      </c>
      <c r="AU515" s="54">
        <f>(AM515-MAX(AM$3:AM515))/MAX(AM$3:AM515)</f>
        <v>-0.44020002880215819</v>
      </c>
      <c r="AV515" s="54">
        <f>(AN515-MAX(AN$3:AN515))/MAX(AN$3:AN515)</f>
        <v>-0.30171704748681588</v>
      </c>
      <c r="AW515" s="54">
        <f>(AO515-MAX(AO$3:AO515))/MAX(AO$3:AO515)</f>
        <v>-0.34210883165732037</v>
      </c>
      <c r="AX515" s="54">
        <f>(AP515-MAX(AP$3:AP515))/MAX(AP$3:AP515)</f>
        <v>-0.33434297145944986</v>
      </c>
      <c r="AY515" s="54">
        <f>(AQ515-MAX(AQ$3:AQ515))/MAX(AQ$3:AQ515)</f>
        <v>-0.31631972572150735</v>
      </c>
    </row>
    <row r="516" spans="1:51">
      <c r="A516" s="49">
        <f>Data!F642</f>
        <v>1923.7916666666188</v>
      </c>
      <c r="B516" s="53">
        <f t="shared" si="229"/>
        <v>3.9000000000000035E-2</v>
      </c>
      <c r="C516" s="50">
        <f>1/Data!N642</f>
        <v>0.13666055510620567</v>
      </c>
      <c r="D516" s="50">
        <f>Data!H642/100</f>
        <v>4.1349999999999998E-2</v>
      </c>
      <c r="E516">
        <f>Data!K643/Data!K642</f>
        <v>1.0353704856787052</v>
      </c>
      <c r="F516">
        <f>Data!T643/Data!T642</f>
        <v>1.005479136296801</v>
      </c>
      <c r="G516" s="49">
        <f>Data!E645</f>
        <v>17.3</v>
      </c>
      <c r="H516" s="52">
        <v>0</v>
      </c>
      <c r="I516" s="52">
        <v>1</v>
      </c>
      <c r="J516" s="52">
        <v>0.6</v>
      </c>
      <c r="K516" s="54">
        <f t="shared" ref="K516:K579" si="239">AVERAGE(M$3:M$1712)</f>
        <v>0.66261227030770231</v>
      </c>
      <c r="L516" s="54">
        <f t="shared" si="224"/>
        <v>0.85</v>
      </c>
      <c r="M516" s="53">
        <f t="shared" si="225"/>
        <v>0.85</v>
      </c>
      <c r="N516" s="54" cm="1">
        <f t="array" ref="N516">stock_min(C516,O516)</f>
        <v>0.85</v>
      </c>
      <c r="O516" s="54" cm="1">
        <f t="array" ref="O516">stock_max(C516,D516)</f>
        <v>0.85</v>
      </c>
      <c r="P516" s="49">
        <f t="shared" si="230"/>
        <v>1923.7916666666188</v>
      </c>
      <c r="Q516" s="49">
        <f t="shared" si="216"/>
        <v>0.49003493543419685</v>
      </c>
      <c r="R516" s="49">
        <f t="shared" si="217"/>
        <v>0.98815499256354156</v>
      </c>
      <c r="S516" s="59">
        <f t="shared" si="226"/>
        <v>0.76143163259409308</v>
      </c>
      <c r="T516" s="59">
        <f t="shared" si="227"/>
        <v>0.79478904173732823</v>
      </c>
      <c r="U516" s="59">
        <f t="shared" si="228"/>
        <v>0.79921721754445429</v>
      </c>
      <c r="V516" s="59"/>
      <c r="W516" s="49">
        <f t="shared" si="218"/>
        <v>0.30457265303763725</v>
      </c>
      <c r="X516" s="49">
        <f t="shared" si="219"/>
        <v>0.45685897955645582</v>
      </c>
      <c r="Y516" s="49">
        <f t="shared" si="220"/>
        <v>0.26815207037607397</v>
      </c>
      <c r="Z516" s="49">
        <f t="shared" si="221"/>
        <v>0.5266369713612542</v>
      </c>
      <c r="AA516" s="49">
        <f t="shared" si="222"/>
        <v>0.11988258263166816</v>
      </c>
      <c r="AB516" s="49">
        <f t="shared" si="223"/>
        <v>0.67933463491278612</v>
      </c>
      <c r="AC516" s="80">
        <f t="shared" si="231"/>
        <v>0.85</v>
      </c>
      <c r="AD516" s="80">
        <f t="shared" ref="AD516:AD579" si="240">N516</f>
        <v>0.85</v>
      </c>
      <c r="AE516" s="80">
        <f t="shared" ref="AE516:AE579" si="241">O516</f>
        <v>0.85</v>
      </c>
      <c r="AF516" s="54">
        <f>(Q516-MAX(Q$2:Q515))/MAX(Q$2:Q515)</f>
        <v>-0.15731848560533171</v>
      </c>
      <c r="AG516" s="54">
        <f>(R516-MAX(R$2:R515))/MAX(R$2:R515)</f>
        <v>-0.13458094893140873</v>
      </c>
      <c r="AH516" s="54">
        <f>(S516-MAX(S$2:S515))/MAX(S$2:S515)</f>
        <v>-0.12293221004610044</v>
      </c>
      <c r="AI516" s="54">
        <f>(T516-MAX(T$2:T515))/MAX(T$2:T515)</f>
        <v>-0.12199126466963106</v>
      </c>
      <c r="AJ516" s="54">
        <f>(U516-MAX(U$2:U515))/MAX(U$2:U515)</f>
        <v>-0.12169615706542253</v>
      </c>
      <c r="AK516" s="54">
        <f t="shared" ref="AK516:AK579" si="242">Q756/Q516</f>
        <v>2.0827526561267726</v>
      </c>
      <c r="AL516" s="71">
        <f t="shared" si="232"/>
        <v>1923.7916666666188</v>
      </c>
      <c r="AM516" s="49">
        <f t="shared" si="233"/>
        <v>2.0827526561267726</v>
      </c>
      <c r="AN516" s="49">
        <f t="shared" si="234"/>
        <v>4.0752828813249282</v>
      </c>
      <c r="AO516" s="49">
        <f t="shared" si="235"/>
        <v>3.5658424803844611</v>
      </c>
      <c r="AP516" s="49">
        <f t="shared" si="236"/>
        <v>3.6847339603951466</v>
      </c>
      <c r="AQ516" s="49">
        <f t="shared" si="237"/>
        <v>4.6024672342371291</v>
      </c>
      <c r="AS516" s="49">
        <f t="shared" ref="AS516:AS579" si="243">AQ516-AN516</f>
        <v>0.52718435291220089</v>
      </c>
      <c r="AT516" s="49">
        <f t="shared" si="238"/>
        <v>0.91773327384198256</v>
      </c>
      <c r="AU516" s="54">
        <f>(AM516-MAX(AM$3:AM516))/MAX(AM$3:AM516)</f>
        <v>-0.44214183365123505</v>
      </c>
      <c r="AV516" s="54">
        <f>(AN516-MAX(AN$3:AN516))/MAX(AN$3:AN516)</f>
        <v>-0.35392537772258392</v>
      </c>
      <c r="AW516" s="54">
        <f>(AO516-MAX(AO$3:AO516))/MAX(AO$3:AO516)</f>
        <v>-0.37286348001166791</v>
      </c>
      <c r="AX516" s="54">
        <f>(AP516-MAX(AP$3:AP516))/MAX(AP$3:AP516)</f>
        <v>-0.36840887292235475</v>
      </c>
      <c r="AY516" s="54">
        <f>(AQ516-MAX(AQ$3:AQ516))/MAX(AQ$3:AQ516)</f>
        <v>-0.36030471668627989</v>
      </c>
    </row>
    <row r="517" spans="1:51">
      <c r="A517" s="49">
        <f>Data!F643</f>
        <v>1923.874999999952</v>
      </c>
      <c r="B517" s="53">
        <f t="shared" si="229"/>
        <v>4.3000000000000038E-2</v>
      </c>
      <c r="C517" s="50">
        <f>1/Data!N643</f>
        <v>0.13251478224540483</v>
      </c>
      <c r="D517" s="50">
        <f>Data!H643/100</f>
        <v>4.1099999999999998E-2</v>
      </c>
      <c r="E517">
        <f>Data!K644/Data!K643</f>
        <v>1.0391979040709391</v>
      </c>
      <c r="F517">
        <f>Data!T644/Data!T643</f>
        <v>1.0054606679727343</v>
      </c>
      <c r="G517" s="49">
        <f>Data!E646</f>
        <v>17.2</v>
      </c>
      <c r="H517" s="52">
        <v>0</v>
      </c>
      <c r="I517" s="52">
        <v>1</v>
      </c>
      <c r="J517" s="52">
        <v>0.6</v>
      </c>
      <c r="K517" s="54">
        <f t="shared" si="239"/>
        <v>0.66261227030770231</v>
      </c>
      <c r="L517" s="54">
        <f t="shared" si="224"/>
        <v>0.85</v>
      </c>
      <c r="M517" s="53">
        <f t="shared" si="225"/>
        <v>0.85</v>
      </c>
      <c r="N517" s="54" cm="1">
        <f t="array" ref="N517">stock_min(C517,O517)</f>
        <v>0.85</v>
      </c>
      <c r="O517" s="54" cm="1">
        <f t="array" ref="O517">stock_max(C517,D517)</f>
        <v>0.85</v>
      </c>
      <c r="P517" s="49">
        <f t="shared" si="230"/>
        <v>1923.874999999952</v>
      </c>
      <c r="Q517" s="49">
        <f t="shared" ref="Q517:Q580" si="244">Q516*F517</f>
        <v>0.49271085351164329</v>
      </c>
      <c r="R517" s="49">
        <f t="shared" ref="R517:R580" si="245">R516*E517</f>
        <v>1.0268885971692669</v>
      </c>
      <c r="S517" s="59">
        <f t="shared" si="226"/>
        <v>0.78100271718050751</v>
      </c>
      <c r="T517" s="59">
        <f t="shared" si="227"/>
        <v>0.81689639664348157</v>
      </c>
      <c r="U517" s="59">
        <f t="shared" si="228"/>
        <v>0.82650035037529745</v>
      </c>
      <c r="V517" s="59"/>
      <c r="W517" s="49">
        <f t="shared" ref="W517:W580" si="246">(W516*$F517+X516*$E517)*(1-$J517)</f>
        <v>0.31240108687220303</v>
      </c>
      <c r="X517" s="49">
        <f t="shared" ref="X517:X580" si="247">(W516*$F517+X516*$E517)*($J517)</f>
        <v>0.46860163030830448</v>
      </c>
      <c r="Y517" s="49">
        <f t="shared" ref="Y517:Y580" si="248">(Y516*$F517+Z516*$E517)*(1-$K517)</f>
        <v>0.27561082065736298</v>
      </c>
      <c r="Z517" s="49">
        <f t="shared" ref="Z517:Z580" si="249">(Y516*$F517+Z516*$E517)*($K517)</f>
        <v>0.54128557598611859</v>
      </c>
      <c r="AA517" s="49">
        <f t="shared" ref="AA517:AA580" si="250">(AA516*$F517+AB516*$E517)*(1-$M517)</f>
        <v>0.12397505255629465</v>
      </c>
      <c r="AB517" s="49">
        <f t="shared" ref="AB517:AB580" si="251">(AA516*$F517+AB516*$E517)*($M517)</f>
        <v>0.70252529781900286</v>
      </c>
      <c r="AC517" s="80">
        <f t="shared" si="231"/>
        <v>0.85</v>
      </c>
      <c r="AD517" s="80">
        <f t="shared" si="240"/>
        <v>0.85</v>
      </c>
      <c r="AE517" s="80">
        <f t="shared" si="241"/>
        <v>0.85</v>
      </c>
      <c r="AF517" s="54">
        <f>(Q517-MAX(Q$2:Q516))/MAX(Q$2:Q516)</f>
        <v>-0.15271688164846151</v>
      </c>
      <c r="AG517" s="54">
        <f>(R517-MAX(R$2:R516))/MAX(R$2:R516)</f>
        <v>-0.10065833598645882</v>
      </c>
      <c r="AH517" s="54">
        <f>(S517-MAX(S$2:S516))/MAX(S$2:S516)</f>
        <v>-0.10038892819329907</v>
      </c>
      <c r="AI517" s="54">
        <f>(T517-MAX(T$2:T516))/MAX(T$2:T516)</f>
        <v>-9.7569122813948139E-2</v>
      </c>
      <c r="AJ517" s="54">
        <f>(U517-MAX(U$2:U516))/MAX(U$2:U516)</f>
        <v>-9.1713218902192556E-2</v>
      </c>
      <c r="AK517" s="54">
        <f t="shared" si="242"/>
        <v>2.0755676805881733</v>
      </c>
      <c r="AL517" s="71">
        <f t="shared" si="232"/>
        <v>1923.874999999952</v>
      </c>
      <c r="AM517" s="49">
        <f t="shared" si="233"/>
        <v>2.0755676805881733</v>
      </c>
      <c r="AN517" s="49">
        <f t="shared" si="234"/>
        <v>3.9910786206643381</v>
      </c>
      <c r="AO517" s="49">
        <f t="shared" si="235"/>
        <v>3.516230599203876</v>
      </c>
      <c r="AP517" s="49">
        <f t="shared" si="236"/>
        <v>3.6295321173500668</v>
      </c>
      <c r="AQ517" s="49">
        <f t="shared" si="237"/>
        <v>4.5189236292512485</v>
      </c>
      <c r="AS517" s="49">
        <f t="shared" si="243"/>
        <v>0.52784500858691041</v>
      </c>
      <c r="AT517" s="49">
        <f t="shared" si="238"/>
        <v>0.88939151190118171</v>
      </c>
      <c r="AU517" s="54">
        <f>(AM517-MAX(AM$3:AM517))/MAX(AM$3:AM517)</f>
        <v>-0.4440663047435815</v>
      </c>
      <c r="AV517" s="54">
        <f>(AN517-MAX(AN$3:AN517))/MAX(AN$3:AN517)</f>
        <v>-0.36727469296883081</v>
      </c>
      <c r="AW517" s="54">
        <f>(AO517-MAX(AO$3:AO517))/MAX(AO$3:AO517)</f>
        <v>-0.3815888857705651</v>
      </c>
      <c r="AX517" s="54">
        <f>(AP517-MAX(AP$3:AP517))/MAX(AP$3:AP517)</f>
        <v>-0.37787088419381881</v>
      </c>
      <c r="AY517" s="54">
        <f>(AQ517-MAX(AQ$3:AQ517))/MAX(AQ$3:AQ517)</f>
        <v>-0.37191641261817948</v>
      </c>
    </row>
    <row r="518" spans="1:51">
      <c r="A518" s="49">
        <f>Data!F644</f>
        <v>1923.9583333332853</v>
      </c>
      <c r="B518" s="53">
        <f t="shared" si="229"/>
        <v>4.7000000000000042E-2</v>
      </c>
      <c r="C518" s="50">
        <f>1/Data!N644</f>
        <v>0.12804524984013965</v>
      </c>
      <c r="D518" s="50">
        <f>Data!H644/100</f>
        <v>4.0849999999999997E-2</v>
      </c>
      <c r="E518">
        <f>Data!K645/Data!K644</f>
        <v>1.0379307992202729</v>
      </c>
      <c r="F518">
        <f>Data!T645/Data!T644</f>
        <v>1.0054422034769896</v>
      </c>
      <c r="G518" s="49">
        <f>Data!E647</f>
        <v>17.100000000000001</v>
      </c>
      <c r="H518" s="52">
        <v>0</v>
      </c>
      <c r="I518" s="52">
        <v>1</v>
      </c>
      <c r="J518" s="52">
        <v>0.6</v>
      </c>
      <c r="K518" s="54">
        <f t="shared" si="239"/>
        <v>0.66261227030770231</v>
      </c>
      <c r="L518" s="54">
        <f t="shared" si="224"/>
        <v>0.85</v>
      </c>
      <c r="M518" s="53">
        <f t="shared" si="225"/>
        <v>0.85</v>
      </c>
      <c r="N518" s="54" cm="1">
        <f t="array" ref="N518">stock_min(C518,O518)</f>
        <v>0.85</v>
      </c>
      <c r="O518" s="54" cm="1">
        <f t="array" ref="O518">stock_max(C518,D518)</f>
        <v>0.85</v>
      </c>
      <c r="P518" s="49">
        <f t="shared" si="230"/>
        <v>1923.9583333332853</v>
      </c>
      <c r="Q518" s="49">
        <f t="shared" si="244"/>
        <v>0.49539228623177489</v>
      </c>
      <c r="R518" s="49">
        <f t="shared" si="245"/>
        <v>1.0658393023700821</v>
      </c>
      <c r="S518" s="59">
        <f t="shared" si="226"/>
        <v>0.80047730181521559</v>
      </c>
      <c r="T518" s="59">
        <f t="shared" si="227"/>
        <v>0.83892772131351823</v>
      </c>
      <c r="U518" s="59">
        <f t="shared" si="228"/>
        <v>0.85382239385611425</v>
      </c>
      <c r="V518" s="59"/>
      <c r="W518" s="49">
        <f t="shared" si="246"/>
        <v>0.32019092072608624</v>
      </c>
      <c r="X518" s="49">
        <f t="shared" si="247"/>
        <v>0.48028638108912936</v>
      </c>
      <c r="Y518" s="49">
        <f t="shared" si="248"/>
        <v>0.28304391926990052</v>
      </c>
      <c r="Z518" s="49">
        <f t="shared" si="249"/>
        <v>0.55588380204361765</v>
      </c>
      <c r="AA518" s="49">
        <f t="shared" si="250"/>
        <v>0.12807335907841716</v>
      </c>
      <c r="AB518" s="49">
        <f t="shared" si="251"/>
        <v>0.72574903477769714</v>
      </c>
      <c r="AC518" s="80">
        <f t="shared" si="231"/>
        <v>0.85000000000000009</v>
      </c>
      <c r="AD518" s="80">
        <f t="shared" si="240"/>
        <v>0.85</v>
      </c>
      <c r="AE518" s="80">
        <f t="shared" si="241"/>
        <v>0.85</v>
      </c>
      <c r="AF518" s="54">
        <f>(Q518-MAX(Q$2:Q517))/MAX(Q$2:Q517)</f>
        <v>-0.14810579451577413</v>
      </c>
      <c r="AG518" s="54">
        <f>(R518-MAX(R$2:R517))/MAX(R$2:R517)</f>
        <v>-6.6545587898335104E-2</v>
      </c>
      <c r="AH518" s="54">
        <f>(S518-MAX(S$2:S517))/MAX(S$2:S517)</f>
        <v>-7.7956801427508479E-2</v>
      </c>
      <c r="AI518" s="54">
        <f>(T518-MAX(T$2:T517))/MAX(T$2:T517)</f>
        <v>-7.3230972065281189E-2</v>
      </c>
      <c r="AJ518" s="54">
        <f>(U518-MAX(U$2:U517))/MAX(U$2:U517)</f>
        <v>-6.168751968145194E-2</v>
      </c>
      <c r="AK518" s="54">
        <f t="shared" si="242"/>
        <v>2.0684469163873902</v>
      </c>
      <c r="AL518" s="71">
        <f t="shared" si="232"/>
        <v>1923.9583333332853</v>
      </c>
      <c r="AM518" s="49">
        <f t="shared" si="233"/>
        <v>2.0684469163873902</v>
      </c>
      <c r="AN518" s="49">
        <f t="shared" si="234"/>
        <v>3.9862772825135249</v>
      </c>
      <c r="AO518" s="49">
        <f t="shared" si="235"/>
        <v>3.508926808240215</v>
      </c>
      <c r="AP518" s="49">
        <f t="shared" si="236"/>
        <v>3.6224949132059896</v>
      </c>
      <c r="AQ518" s="49">
        <f t="shared" si="237"/>
        <v>4.5120176039898867</v>
      </c>
      <c r="AS518" s="49">
        <f t="shared" si="243"/>
        <v>0.52574032147636185</v>
      </c>
      <c r="AT518" s="49">
        <f t="shared" si="238"/>
        <v>0.88952269078389712</v>
      </c>
      <c r="AU518" s="54">
        <f>(AM518-MAX(AM$3:AM518))/MAX(AM$3:AM518)</f>
        <v>-0.44597357704899199</v>
      </c>
      <c r="AV518" s="54">
        <f>(AN518-MAX(AN$3:AN518))/MAX(AN$3:AN518)</f>
        <v>-0.36803587270102261</v>
      </c>
      <c r="AW518" s="54">
        <f>(AO518-MAX(AO$3:AO518))/MAX(AO$3:AO518)</f>
        <v>-0.38287342766294247</v>
      </c>
      <c r="AX518" s="54">
        <f>(AP518-MAX(AP$3:AP518))/MAX(AP$3:AP518)</f>
        <v>-0.37907711393648291</v>
      </c>
      <c r="AY518" s="54">
        <f>(AQ518-MAX(AQ$3:AQ518))/MAX(AQ$3:AQ518)</f>
        <v>-0.37287627861206979</v>
      </c>
    </row>
    <row r="519" spans="1:51">
      <c r="A519" s="49">
        <f>Data!F645</f>
        <v>1924.0416666666185</v>
      </c>
      <c r="B519" s="53">
        <f t="shared" si="229"/>
        <v>5.600000000000005E-2</v>
      </c>
      <c r="C519" s="50">
        <f>1/Data!N645</f>
        <v>0.12388120643260031</v>
      </c>
      <c r="D519" s="50">
        <f>Data!H645/100</f>
        <v>4.0599999999999997E-2</v>
      </c>
      <c r="E519">
        <f>Data!K646/Data!K645</f>
        <v>1.0154325952311973</v>
      </c>
      <c r="F519">
        <f>Data!T646/Data!T645</f>
        <v>1.0105846083049395</v>
      </c>
      <c r="G519" s="49">
        <f>Data!E648</f>
        <v>17</v>
      </c>
      <c r="H519" s="52">
        <v>0</v>
      </c>
      <c r="I519" s="52">
        <v>1</v>
      </c>
      <c r="J519" s="52">
        <v>0.6</v>
      </c>
      <c r="K519" s="54">
        <f t="shared" si="239"/>
        <v>0.66261227030770231</v>
      </c>
      <c r="L519" s="54">
        <f t="shared" si="224"/>
        <v>0.85</v>
      </c>
      <c r="M519" s="53">
        <f t="shared" si="225"/>
        <v>0.85</v>
      </c>
      <c r="N519" s="54" cm="1">
        <f t="array" ref="N519">stock_min(C519,O519)</f>
        <v>0.85</v>
      </c>
      <c r="O519" s="54" cm="1">
        <f t="array" ref="O519">stock_max(C519,D519)</f>
        <v>0.85</v>
      </c>
      <c r="P519" s="49">
        <f t="shared" si="230"/>
        <v>1924.0416666666185</v>
      </c>
      <c r="Q519" s="49">
        <f t="shared" si="244"/>
        <v>0.50063581953882663</v>
      </c>
      <c r="R519" s="49">
        <f t="shared" si="245"/>
        <v>1.0822879689050613</v>
      </c>
      <c r="S519" s="59">
        <f t="shared" si="226"/>
        <v>0.81127846260830427</v>
      </c>
      <c r="T519" s="59">
        <f t="shared" si="227"/>
        <v>0.85050236004460311</v>
      </c>
      <c r="U519" s="59">
        <f t="shared" si="228"/>
        <v>0.86637819128941373</v>
      </c>
      <c r="V519" s="59"/>
      <c r="W519" s="49">
        <f t="shared" si="246"/>
        <v>0.32451138504332172</v>
      </c>
      <c r="X519" s="49">
        <f t="shared" si="247"/>
        <v>0.48676707756498255</v>
      </c>
      <c r="Y519" s="49">
        <f t="shared" si="248"/>
        <v>0.2869490603533898</v>
      </c>
      <c r="Z519" s="49">
        <f t="shared" si="249"/>
        <v>0.56355329969121326</v>
      </c>
      <c r="AA519" s="49">
        <f t="shared" si="250"/>
        <v>0.12995672869341207</v>
      </c>
      <c r="AB519" s="49">
        <f t="shared" si="251"/>
        <v>0.73642146259600161</v>
      </c>
      <c r="AC519" s="80">
        <f t="shared" si="231"/>
        <v>0.85</v>
      </c>
      <c r="AD519" s="80">
        <f t="shared" si="240"/>
        <v>0.85</v>
      </c>
      <c r="AE519" s="80">
        <f t="shared" si="241"/>
        <v>0.85</v>
      </c>
      <c r="AF519" s="54">
        <f>(Q519-MAX(Q$2:Q518))/MAX(Q$2:Q518)</f>
        <v>-0.13908882803347608</v>
      </c>
      <c r="AG519" s="54">
        <f>(R519-MAX(R$2:R518))/MAX(R$2:R518)</f>
        <v>-5.2139963789594831E-2</v>
      </c>
      <c r="AH519" s="54">
        <f>(S519-MAX(S$2:S518))/MAX(S$2:S518)</f>
        <v>-6.5515303307110459E-2</v>
      </c>
      <c r="AI519" s="54">
        <f>(T519-MAX(T$2:T518))/MAX(T$2:T518)</f>
        <v>-6.0444391752131357E-2</v>
      </c>
      <c r="AJ519" s="54">
        <f>(U519-MAX(U$2:U518))/MAX(U$2:U518)</f>
        <v>-4.7889261967914064E-2</v>
      </c>
      <c r="AK519" s="54">
        <f t="shared" si="242"/>
        <v>2.0526612136998392</v>
      </c>
      <c r="AL519" s="71">
        <f t="shared" si="232"/>
        <v>1924.0416666666185</v>
      </c>
      <c r="AM519" s="49">
        <f t="shared" si="233"/>
        <v>2.0526612136998392</v>
      </c>
      <c r="AN519" s="49">
        <f t="shared" si="234"/>
        <v>3.9162152999453586</v>
      </c>
      <c r="AO519" s="49">
        <f t="shared" si="235"/>
        <v>3.4611718606380246</v>
      </c>
      <c r="AP519" s="49">
        <f t="shared" si="236"/>
        <v>3.5709417457827555</v>
      </c>
      <c r="AQ519" s="49">
        <f t="shared" si="237"/>
        <v>4.4394181956727268</v>
      </c>
      <c r="AS519" s="49">
        <f t="shared" si="243"/>
        <v>0.52320289572736822</v>
      </c>
      <c r="AT519" s="49">
        <f t="shared" si="238"/>
        <v>0.8684764498899713</v>
      </c>
      <c r="AU519" s="54">
        <f>(AM519-MAX(AM$3:AM519))/MAX(AM$3:AM519)</f>
        <v>-0.45020172345413478</v>
      </c>
      <c r="AV519" s="54">
        <f>(AN519-MAX(AN$3:AN519))/MAX(AN$3:AN519)</f>
        <v>-0.37914314310209446</v>
      </c>
      <c r="AW519" s="54">
        <f>(AO519-MAX(AO$3:AO519))/MAX(AO$3:AO519)</f>
        <v>-0.39127224836694441</v>
      </c>
      <c r="AX519" s="54">
        <f>(AP519-MAX(AP$3:AP519))/MAX(AP$3:AP519)</f>
        <v>-0.38791371475142239</v>
      </c>
      <c r="AY519" s="54">
        <f>(AQ519-MAX(AQ$3:AQ519))/MAX(AQ$3:AQ519)</f>
        <v>-0.38296684454296487</v>
      </c>
    </row>
    <row r="520" spans="1:51">
      <c r="A520" s="49">
        <f>Data!F646</f>
        <v>1924.1249999999518</v>
      </c>
      <c r="B520" s="53">
        <f t="shared" si="229"/>
        <v>5.8000000000000052E-2</v>
      </c>
      <c r="C520" s="50">
        <f>1/Data!N646</f>
        <v>0.12251799641682104</v>
      </c>
      <c r="D520" s="50">
        <f>Data!H646/100</f>
        <v>4.0433333333333328E-2</v>
      </c>
      <c r="E520">
        <f>Data!K647/Data!K646</f>
        <v>0.99162584527208042</v>
      </c>
      <c r="F520">
        <f>Data!T647/Data!T646</f>
        <v>1.0106058607324411</v>
      </c>
      <c r="G520" s="49">
        <f>Data!E649</f>
        <v>17</v>
      </c>
      <c r="H520" s="52">
        <v>0</v>
      </c>
      <c r="I520" s="52">
        <v>1</v>
      </c>
      <c r="J520" s="52">
        <v>0.6</v>
      </c>
      <c r="K520" s="54">
        <f t="shared" si="239"/>
        <v>0.66261227030770231</v>
      </c>
      <c r="L520" s="54">
        <f t="shared" ref="L520:L583" si="252">MAX(N519,MIN(O519,AB519/SUM(AA519:AB519)))</f>
        <v>0.85</v>
      </c>
      <c r="M520" s="53">
        <f t="shared" ref="M520:M583" si="253">(3*L520+2*L519+L518)/6</f>
        <v>0.85</v>
      </c>
      <c r="N520" s="54" cm="1">
        <f t="array" ref="N520">stock_min(C520,O520)</f>
        <v>0.85</v>
      </c>
      <c r="O520" s="54" cm="1">
        <f t="array" ref="O520">stock_max(C520,D520)</f>
        <v>0.85</v>
      </c>
      <c r="P520" s="49">
        <f t="shared" si="230"/>
        <v>1924.1249999999518</v>
      </c>
      <c r="Q520" s="49">
        <f t="shared" si="244"/>
        <v>0.5059454933185269</v>
      </c>
      <c r="R520" s="49">
        <f t="shared" si="245"/>
        <v>1.0732247219932844</v>
      </c>
      <c r="S520" s="59">
        <f t="shared" si="226"/>
        <v>0.8106439223401789</v>
      </c>
      <c r="T520" s="59">
        <f t="shared" si="227"/>
        <v>0.84882641928697211</v>
      </c>
      <c r="U520" s="59">
        <f t="shared" si="228"/>
        <v>0.86158958698243993</v>
      </c>
      <c r="V520" s="59"/>
      <c r="W520" s="49">
        <f t="shared" si="246"/>
        <v>0.32425756893607161</v>
      </c>
      <c r="X520" s="49">
        <f t="shared" si="247"/>
        <v>0.4863863534041073</v>
      </c>
      <c r="Y520" s="49">
        <f t="shared" si="248"/>
        <v>0.28638361850607391</v>
      </c>
      <c r="Z520" s="49">
        <f t="shared" si="249"/>
        <v>0.56244280078089826</v>
      </c>
      <c r="AA520" s="49">
        <f t="shared" si="250"/>
        <v>0.12923843804736601</v>
      </c>
      <c r="AB520" s="49">
        <f t="shared" si="251"/>
        <v>0.73235114893507391</v>
      </c>
      <c r="AC520" s="80">
        <f t="shared" si="231"/>
        <v>0.85</v>
      </c>
      <c r="AD520" s="80">
        <f t="shared" si="240"/>
        <v>0.85</v>
      </c>
      <c r="AE520" s="80">
        <f t="shared" si="241"/>
        <v>0.85</v>
      </c>
      <c r="AF520" s="54">
        <f>(Q520-MAX(Q$2:Q519))/MAX(Q$2:Q519)</f>
        <v>-0.12995812404059656</v>
      </c>
      <c r="AG520" s="54">
        <f>(R520-MAX(R$2:R519))/MAX(R$2:R519)</f>
        <v>-6.0077490393232257E-2</v>
      </c>
      <c r="AH520" s="54">
        <f>(S520-MAX(S$2:S519))/MAX(S$2:S519)</f>
        <v>-6.6246209151809135E-2</v>
      </c>
      <c r="AI520" s="54">
        <f>(T520-MAX(T$2:T519))/MAX(T$2:T519)</f>
        <v>-6.2295814642763674E-2</v>
      </c>
      <c r="AJ520" s="54">
        <f>(U520-MAX(U$2:U519))/MAX(U$2:U519)</f>
        <v>-5.3151723127134808E-2</v>
      </c>
      <c r="AK520" s="54">
        <f t="shared" si="242"/>
        <v>2.0369383482823902</v>
      </c>
      <c r="AL520" s="71">
        <f t="shared" si="232"/>
        <v>1924.1249999999518</v>
      </c>
      <c r="AM520" s="49">
        <f t="shared" si="233"/>
        <v>2.0369383482823902</v>
      </c>
      <c r="AN520" s="49">
        <f t="shared" si="234"/>
        <v>4.0773510739419745</v>
      </c>
      <c r="AO520" s="49">
        <f t="shared" si="235"/>
        <v>3.5352446844777865</v>
      </c>
      <c r="AP520" s="49">
        <f t="shared" si="236"/>
        <v>3.6583294906278403</v>
      </c>
      <c r="AQ520" s="49">
        <f t="shared" si="237"/>
        <v>4.5890540970281783</v>
      </c>
      <c r="AS520" s="49">
        <f t="shared" si="243"/>
        <v>0.51170302308620386</v>
      </c>
      <c r="AT520" s="49">
        <f t="shared" si="238"/>
        <v>0.93072460640033805</v>
      </c>
      <c r="AU520" s="54">
        <f>(AM520-MAX(AM$3:AM520))/MAX(AM$3:AM520)</f>
        <v>-0.45441303911167324</v>
      </c>
      <c r="AV520" s="54">
        <f>(AN520-MAX(AN$3:AN520))/MAX(AN$3:AN520)</f>
        <v>-0.35359749698331588</v>
      </c>
      <c r="AW520" s="54">
        <f>(AO520-MAX(AO$3:AO520))/MAX(AO$3:AO520)</f>
        <v>-0.37824481565668949</v>
      </c>
      <c r="AX520" s="54">
        <f>(AP520-MAX(AP$3:AP520))/MAX(AP$3:AP520)</f>
        <v>-0.37293479772438093</v>
      </c>
      <c r="AY520" s="54">
        <f>(AQ520-MAX(AQ$3:AQ520))/MAX(AQ$3:AQ520)</f>
        <v>-0.36216900385451389</v>
      </c>
    </row>
    <row r="521" spans="1:51">
      <c r="A521" s="49">
        <f>Data!F647</f>
        <v>1924.2083333332851</v>
      </c>
      <c r="B521" s="53">
        <f t="shared" si="229"/>
        <v>5.600000000000005E-2</v>
      </c>
      <c r="C521" s="50">
        <f>1/Data!N647</f>
        <v>0.12409908648493101</v>
      </c>
      <c r="D521" s="50">
        <f>Data!H647/100</f>
        <v>4.0266666666666666E-2</v>
      </c>
      <c r="E521">
        <f>Data!K648/Data!K647</f>
        <v>0.98792966531440163</v>
      </c>
      <c r="F521">
        <f>Data!T648/Data!T647</f>
        <v>1.0106275153169753</v>
      </c>
      <c r="G521" s="49">
        <f>Data!E650</f>
        <v>17</v>
      </c>
      <c r="H521" s="52">
        <v>0</v>
      </c>
      <c r="I521" s="52">
        <v>1</v>
      </c>
      <c r="J521" s="52">
        <v>0.6</v>
      </c>
      <c r="K521" s="54">
        <f t="shared" si="239"/>
        <v>0.66261227030770231</v>
      </c>
      <c r="L521" s="54">
        <f t="shared" si="252"/>
        <v>0.85</v>
      </c>
      <c r="M521" s="53">
        <f t="shared" si="253"/>
        <v>0.85</v>
      </c>
      <c r="N521" s="54" cm="1">
        <f t="array" ref="N521">stock_min(C521,O521)</f>
        <v>0.85</v>
      </c>
      <c r="O521" s="54" cm="1">
        <f t="array" ref="O521">stock_max(C521,D521)</f>
        <v>0.85</v>
      </c>
      <c r="P521" s="49">
        <f t="shared" si="230"/>
        <v>1924.2083333332851</v>
      </c>
      <c r="Q521" s="49">
        <f t="shared" si="244"/>
        <v>0.51132243679832412</v>
      </c>
      <c r="R521" s="49">
        <f t="shared" si="245"/>
        <v>1.0602705404059671</v>
      </c>
      <c r="S521" s="59">
        <f t="shared" si="226"/>
        <v>0.8082191285485969</v>
      </c>
      <c r="T521" s="59">
        <f t="shared" si="227"/>
        <v>0.84508109273224552</v>
      </c>
      <c r="U521" s="59">
        <f t="shared" si="228"/>
        <v>0.8541233469873013</v>
      </c>
      <c r="V521" s="59"/>
      <c r="W521" s="49">
        <f t="shared" si="246"/>
        <v>0.32328765141943877</v>
      </c>
      <c r="X521" s="49">
        <f t="shared" si="247"/>
        <v>0.48493147712915813</v>
      </c>
      <c r="Y521" s="49">
        <f t="shared" si="248"/>
        <v>0.2851199912828184</v>
      </c>
      <c r="Z521" s="49">
        <f t="shared" si="249"/>
        <v>0.55996110144942712</v>
      </c>
      <c r="AA521" s="49">
        <f t="shared" si="250"/>
        <v>0.12811850204809522</v>
      </c>
      <c r="AB521" s="49">
        <f t="shared" si="251"/>
        <v>0.72600484493920614</v>
      </c>
      <c r="AC521" s="80">
        <f t="shared" si="231"/>
        <v>0.85000000000000009</v>
      </c>
      <c r="AD521" s="80">
        <f t="shared" si="240"/>
        <v>0.85</v>
      </c>
      <c r="AE521" s="80">
        <f t="shared" si="241"/>
        <v>0.85</v>
      </c>
      <c r="AF521" s="54">
        <f>(Q521-MAX(Q$2:Q520))/MAX(Q$2:Q520)</f>
        <v>-0.12071174067742815</v>
      </c>
      <c r="AG521" s="54">
        <f>(R521-MAX(R$2:R520))/MAX(R$2:R520)</f>
        <v>-7.1422669662713587E-2</v>
      </c>
      <c r="AH521" s="54">
        <f>(S521-MAX(S$2:S520))/MAX(S$2:S520)</f>
        <v>-6.9039248527690278E-2</v>
      </c>
      <c r="AI521" s="54">
        <f>(T521-MAX(T$2:T520))/MAX(T$2:T520)</f>
        <v>-6.6433301773344347E-2</v>
      </c>
      <c r="AJ521" s="54">
        <f>(U521-MAX(U$2:U520))/MAX(U$2:U520)</f>
        <v>-6.1356785700924198E-2</v>
      </c>
      <c r="AK521" s="54">
        <f t="shared" si="242"/>
        <v>2.0097277624623526</v>
      </c>
      <c r="AL521" s="71">
        <f t="shared" si="232"/>
        <v>1924.2083333332851</v>
      </c>
      <c r="AM521" s="49">
        <f t="shared" si="233"/>
        <v>2.0097277624623526</v>
      </c>
      <c r="AN521" s="49">
        <f t="shared" si="234"/>
        <v>4.0499807177759051</v>
      </c>
      <c r="AO521" s="49">
        <f t="shared" si="235"/>
        <v>3.5019871980320656</v>
      </c>
      <c r="AP521" s="49">
        <f t="shared" si="236"/>
        <v>3.6254452803514492</v>
      </c>
      <c r="AQ521" s="49">
        <f t="shared" si="237"/>
        <v>4.5535850748845661</v>
      </c>
      <c r="AS521" s="49">
        <f t="shared" si="243"/>
        <v>0.50360435710866103</v>
      </c>
      <c r="AT521" s="49">
        <f t="shared" si="238"/>
        <v>0.9281397945331169</v>
      </c>
      <c r="AU521" s="54">
        <f>(AM521-MAX(AM$3:AM521))/MAX(AM$3:AM521)</f>
        <v>-0.46170130133819753</v>
      </c>
      <c r="AV521" s="54">
        <f>(AN521-MAX(AN$3:AN521))/MAX(AN$3:AN521)</f>
        <v>-0.35793665405204989</v>
      </c>
      <c r="AW521" s="54">
        <f>(AO521-MAX(AO$3:AO521))/MAX(AO$3:AO521)</f>
        <v>-0.38409391988040714</v>
      </c>
      <c r="AX521" s="54">
        <f>(AP521-MAX(AP$3:AP521))/MAX(AP$3:AP521)</f>
        <v>-0.37857139880732504</v>
      </c>
      <c r="AY521" s="54">
        <f>(AQ521-MAX(AQ$3:AQ521))/MAX(AQ$3:AQ521)</f>
        <v>-0.36709883062226045</v>
      </c>
    </row>
    <row r="522" spans="1:51">
      <c r="A522" s="49">
        <f>Data!F648</f>
        <v>1924.2916666666183</v>
      </c>
      <c r="B522" s="53">
        <f t="shared" si="229"/>
        <v>5.1000000000000045E-2</v>
      </c>
      <c r="C522" s="50">
        <f>1/Data!N648</f>
        <v>0.12620493613263759</v>
      </c>
      <c r="D522" s="50">
        <f>Data!H648/100</f>
        <v>4.0099999999999997E-2</v>
      </c>
      <c r="E522">
        <f>Data!K649/Data!K648</f>
        <v>1.0017480392156863</v>
      </c>
      <c r="F522">
        <f>Data!T649/Data!T648</f>
        <v>1.0047045816540427</v>
      </c>
      <c r="G522" s="49">
        <f>Data!E651</f>
        <v>17.100000000000001</v>
      </c>
      <c r="H522" s="52">
        <v>0</v>
      </c>
      <c r="I522" s="52">
        <v>1</v>
      </c>
      <c r="J522" s="52">
        <v>0.6</v>
      </c>
      <c r="K522" s="54">
        <f t="shared" si="239"/>
        <v>0.66261227030770231</v>
      </c>
      <c r="L522" s="54">
        <f t="shared" si="252"/>
        <v>0.85</v>
      </c>
      <c r="M522" s="53">
        <f t="shared" si="253"/>
        <v>0.85</v>
      </c>
      <c r="N522" s="54" cm="1">
        <f t="array" ref="N522">stock_min(C522,O522)</f>
        <v>0.85</v>
      </c>
      <c r="O522" s="54" cm="1">
        <f t="array" ref="O522">stock_max(C522,D522)</f>
        <v>0.85</v>
      </c>
      <c r="P522" s="49">
        <f t="shared" si="230"/>
        <v>1924.2916666666183</v>
      </c>
      <c r="Q522" s="49">
        <f t="shared" si="244"/>
        <v>0.51372799495378596</v>
      </c>
      <c r="R522" s="49">
        <f t="shared" si="245"/>
        <v>1.0621239348898337</v>
      </c>
      <c r="S522" s="59">
        <f t="shared" si="226"/>
        <v>0.81058774094138575</v>
      </c>
      <c r="T522" s="59">
        <f t="shared" si="227"/>
        <v>0.84740129697702804</v>
      </c>
      <c r="U522" s="59">
        <f t="shared" si="228"/>
        <v>0.85599517588131224</v>
      </c>
      <c r="V522" s="59"/>
      <c r="W522" s="49">
        <f t="shared" si="246"/>
        <v>0.32423509637655434</v>
      </c>
      <c r="X522" s="49">
        <f t="shared" si="247"/>
        <v>0.4863526445648314</v>
      </c>
      <c r="Y522" s="49">
        <f t="shared" si="248"/>
        <v>0.28590279972538801</v>
      </c>
      <c r="Z522" s="49">
        <f t="shared" si="249"/>
        <v>0.56149849725164003</v>
      </c>
      <c r="AA522" s="49">
        <f t="shared" si="250"/>
        <v>0.12839927638219686</v>
      </c>
      <c r="AB522" s="49">
        <f t="shared" si="251"/>
        <v>0.72759589949911541</v>
      </c>
      <c r="AC522" s="80">
        <f t="shared" si="231"/>
        <v>0.85</v>
      </c>
      <c r="AD522" s="80">
        <f t="shared" si="240"/>
        <v>0.85</v>
      </c>
      <c r="AE522" s="80">
        <f t="shared" si="241"/>
        <v>0.85</v>
      </c>
      <c r="AF522" s="54">
        <f>(Q522-MAX(Q$2:Q521))/MAX(Q$2:Q521)</f>
        <v>-0.11657505726400398</v>
      </c>
      <c r="AG522" s="54">
        <f>(R522-MAX(R$2:R521))/MAX(R$2:R521)</f>
        <v>-6.9799480074486692E-2</v>
      </c>
      <c r="AH522" s="54">
        <f>(S522-MAX(S$2:S521))/MAX(S$2:S521)</f>
        <v>-6.6310922637783126E-2</v>
      </c>
      <c r="AI522" s="54">
        <f>(T522-MAX(T$2:T521))/MAX(T$2:T521)</f>
        <v>-6.3870156727689684E-2</v>
      </c>
      <c r="AJ522" s="54">
        <f>(U522-MAX(U$2:U521))/MAX(U$2:U521)</f>
        <v>-5.9299729778158942E-2</v>
      </c>
      <c r="AK522" s="54">
        <f t="shared" si="242"/>
        <v>2.0060186226470931</v>
      </c>
      <c r="AL522" s="71">
        <f t="shared" si="232"/>
        <v>1924.2916666666183</v>
      </c>
      <c r="AM522" s="49">
        <f t="shared" si="233"/>
        <v>2.0060186226470931</v>
      </c>
      <c r="AN522" s="49">
        <f t="shared" si="234"/>
        <v>4.1320760263074936</v>
      </c>
      <c r="AO522" s="49">
        <f t="shared" si="235"/>
        <v>3.5419394140328473</v>
      </c>
      <c r="AP522" s="49">
        <f t="shared" si="236"/>
        <v>3.6718301419338295</v>
      </c>
      <c r="AQ522" s="49">
        <f t="shared" si="237"/>
        <v>4.6307446813712234</v>
      </c>
      <c r="AS522" s="49">
        <f t="shared" si="243"/>
        <v>0.49866865506372982</v>
      </c>
      <c r="AT522" s="49">
        <f t="shared" si="238"/>
        <v>0.95891453943739391</v>
      </c>
      <c r="AU522" s="54">
        <f>(AM522-MAX(AM$3:AM522))/MAX(AM$3:AM522)</f>
        <v>-0.46269478173539452</v>
      </c>
      <c r="AV522" s="54">
        <f>(AN522-MAX(AN$3:AN522))/MAX(AN$3:AN522)</f>
        <v>-0.34492168135080514</v>
      </c>
      <c r="AW522" s="54">
        <f>(AO522-MAX(AO$3:AO522))/MAX(AO$3:AO522)</f>
        <v>-0.37706739141024015</v>
      </c>
      <c r="AX522" s="54">
        <f>(AP522-MAX(AP$3:AP522))/MAX(AP$3:AP522)</f>
        <v>-0.37062068450310576</v>
      </c>
      <c r="AY522" s="54">
        <f>(AQ522-MAX(AQ$3:AQ522))/MAX(AQ$3:AQ522)</f>
        <v>-0.35637444437032034</v>
      </c>
    </row>
    <row r="523" spans="1:51">
      <c r="A523" s="49">
        <f>Data!F649</f>
        <v>1924.3749999999516</v>
      </c>
      <c r="B523" s="53">
        <f t="shared" si="229"/>
        <v>5.0000000000000044E-2</v>
      </c>
      <c r="C523" s="50">
        <f>1/Data!N649</f>
        <v>0.12658711233543812</v>
      </c>
      <c r="D523" s="50">
        <f>Data!H649/100</f>
        <v>3.9933333333333335E-2</v>
      </c>
      <c r="E523">
        <f>Data!K650/Data!K649</f>
        <v>1.024203069657615</v>
      </c>
      <c r="F523">
        <f>Data!T650/Data!T649</f>
        <v>1.0046917515619485</v>
      </c>
      <c r="G523" s="49">
        <f>Data!E652</f>
        <v>17</v>
      </c>
      <c r="H523" s="52">
        <v>0</v>
      </c>
      <c r="I523" s="52">
        <v>1</v>
      </c>
      <c r="J523" s="52">
        <v>0.6</v>
      </c>
      <c r="K523" s="54">
        <f t="shared" si="239"/>
        <v>0.66261227030770231</v>
      </c>
      <c r="L523" s="54">
        <f t="shared" si="252"/>
        <v>0.85</v>
      </c>
      <c r="M523" s="53">
        <f t="shared" si="253"/>
        <v>0.85</v>
      </c>
      <c r="N523" s="54" cm="1">
        <f t="array" ref="N523">stock_min(C523,O523)</f>
        <v>0.85</v>
      </c>
      <c r="O523" s="54" cm="1">
        <f t="array" ref="O523">stock_max(C523,D523)</f>
        <v>0.85</v>
      </c>
      <c r="P523" s="49">
        <f t="shared" si="230"/>
        <v>1924.3749999999516</v>
      </c>
      <c r="Q523" s="49">
        <f t="shared" si="244"/>
        <v>0.51613827907652698</v>
      </c>
      <c r="R523" s="49">
        <f t="shared" si="245"/>
        <v>1.0878305944709925</v>
      </c>
      <c r="S523" s="59">
        <f t="shared" si="226"/>
        <v>0.82388019839581683</v>
      </c>
      <c r="T523" s="59">
        <f t="shared" si="227"/>
        <v>0.86233266912583262</v>
      </c>
      <c r="U523" s="59">
        <f t="shared" si="228"/>
        <v>0.87420764762500358</v>
      </c>
      <c r="V523" s="59"/>
      <c r="W523" s="49">
        <f t="shared" si="246"/>
        <v>0.32955207935832675</v>
      </c>
      <c r="X523" s="49">
        <f t="shared" si="247"/>
        <v>0.49432811903749008</v>
      </c>
      <c r="Y523" s="49">
        <f t="shared" si="248"/>
        <v>0.290940461475864</v>
      </c>
      <c r="Z523" s="49">
        <f t="shared" si="249"/>
        <v>0.57139220764996868</v>
      </c>
      <c r="AA523" s="49">
        <f t="shared" si="250"/>
        <v>0.13113114714375054</v>
      </c>
      <c r="AB523" s="49">
        <f t="shared" si="251"/>
        <v>0.74307650048125307</v>
      </c>
      <c r="AC523" s="80">
        <f t="shared" si="231"/>
        <v>0.85</v>
      </c>
      <c r="AD523" s="80">
        <f t="shared" si="240"/>
        <v>0.85</v>
      </c>
      <c r="AE523" s="80">
        <f t="shared" si="241"/>
        <v>0.85</v>
      </c>
      <c r="AF523" s="54">
        <f>(Q523-MAX(Q$2:Q522))/MAX(Q$2:Q522)</f>
        <v>-0.11243024690905823</v>
      </c>
      <c r="AG523" s="54">
        <f>(R523-MAX(R$2:R522))/MAX(R$2:R522)</f>
        <v>-4.7285772095179784E-2</v>
      </c>
      <c r="AH523" s="54">
        <f>(S523-MAX(S$2:S522))/MAX(S$2:S522)</f>
        <v>-5.0999782696176568E-2</v>
      </c>
      <c r="AI523" s="54">
        <f>(T523-MAX(T$2:T522))/MAX(T$2:T522)</f>
        <v>-4.7375370704392045E-2</v>
      </c>
      <c r="AJ523" s="54">
        <f>(U523-MAX(U$2:U522))/MAX(U$2:U522)</f>
        <v>-3.9285040941789161E-2</v>
      </c>
      <c r="AK523" s="54">
        <f t="shared" si="242"/>
        <v>1.9909504935534088</v>
      </c>
      <c r="AL523" s="71">
        <f t="shared" si="232"/>
        <v>1924.3749999999516</v>
      </c>
      <c r="AM523" s="49">
        <f t="shared" si="233"/>
        <v>1.9909504935534088</v>
      </c>
      <c r="AN523" s="49">
        <f t="shared" si="234"/>
        <v>4.2178846688992628</v>
      </c>
      <c r="AO523" s="49">
        <f t="shared" si="235"/>
        <v>3.5758909592107382</v>
      </c>
      <c r="AP523" s="49">
        <f t="shared" si="236"/>
        <v>3.7134945989108243</v>
      </c>
      <c r="AQ523" s="49">
        <f t="shared" si="237"/>
        <v>4.7075857015061739</v>
      </c>
      <c r="AS523" s="49">
        <f t="shared" si="243"/>
        <v>0.48970103260691111</v>
      </c>
      <c r="AT523" s="49">
        <f t="shared" si="238"/>
        <v>0.99409110259534961</v>
      </c>
      <c r="AU523" s="54">
        <f>(AM523-MAX(AM$3:AM523))/MAX(AM$3:AM523)</f>
        <v>-0.46673072851082265</v>
      </c>
      <c r="AV523" s="54">
        <f>(AN523-MAX(AN$3:AN523))/MAX(AN$3:AN523)</f>
        <v>-0.33131801555261858</v>
      </c>
      <c r="AW523" s="54">
        <f>(AO523-MAX(AO$3:AO523))/MAX(AO$3:AO523)</f>
        <v>-0.37109622077995658</v>
      </c>
      <c r="AX523" s="54">
        <f>(AP523-MAX(AP$3:AP523))/MAX(AP$3:AP523)</f>
        <v>-0.36347908306755566</v>
      </c>
      <c r="AY523" s="54">
        <f>(AQ523-MAX(AQ$3:AQ523))/MAX(AQ$3:AQ523)</f>
        <v>-0.34569433832204993</v>
      </c>
    </row>
    <row r="524" spans="1:51">
      <c r="A524" s="49">
        <f>Data!F650</f>
        <v>1924.4583333332848</v>
      </c>
      <c r="B524" s="53">
        <f t="shared" si="229"/>
        <v>5.5000000000000049E-2</v>
      </c>
      <c r="C524" s="50">
        <f>1/Data!N650</f>
        <v>0.12419773007007298</v>
      </c>
      <c r="D524" s="50">
        <f>Data!H650/100</f>
        <v>3.9766666666666665E-2</v>
      </c>
      <c r="E524">
        <f>Data!K651/Data!K650</f>
        <v>1.0454311312593314</v>
      </c>
      <c r="F524">
        <f>Data!T651/Data!T650</f>
        <v>0.99880360727643569</v>
      </c>
      <c r="G524" s="49">
        <f>Data!E653</f>
        <v>17.100000000000001</v>
      </c>
      <c r="H524" s="52">
        <v>0</v>
      </c>
      <c r="I524" s="52">
        <v>1</v>
      </c>
      <c r="J524" s="52">
        <v>0.6</v>
      </c>
      <c r="K524" s="54">
        <f t="shared" si="239"/>
        <v>0.66261227030770231</v>
      </c>
      <c r="L524" s="54">
        <f t="shared" si="252"/>
        <v>0.85</v>
      </c>
      <c r="M524" s="53">
        <f t="shared" si="253"/>
        <v>0.85</v>
      </c>
      <c r="N524" s="54" cm="1">
        <f t="array" ref="N524">stock_min(C524,O524)</f>
        <v>0.85</v>
      </c>
      <c r="O524" s="54" cm="1">
        <f t="array" ref="O524">stock_max(C524,D524)</f>
        <v>0.85</v>
      </c>
      <c r="P524" s="49">
        <f t="shared" si="230"/>
        <v>1924.4583333332848</v>
      </c>
      <c r="Q524" s="49">
        <f t="shared" si="244"/>
        <v>0.51552077499508686</v>
      </c>
      <c r="R524" s="49">
        <f t="shared" si="245"/>
        <v>1.1372519689963208</v>
      </c>
      <c r="S524" s="59">
        <f t="shared" si="226"/>
        <v>0.84594381034720767</v>
      </c>
      <c r="T524" s="59">
        <f t="shared" si="227"/>
        <v>0.88794358446103727</v>
      </c>
      <c r="U524" s="59">
        <f t="shared" si="228"/>
        <v>0.90780956930381662</v>
      </c>
      <c r="V524" s="59"/>
      <c r="W524" s="49">
        <f t="shared" si="246"/>
        <v>0.33837752413888311</v>
      </c>
      <c r="X524" s="49">
        <f t="shared" si="247"/>
        <v>0.50756628620832456</v>
      </c>
      <c r="Y524" s="49">
        <f t="shared" si="248"/>
        <v>0.29958127005615037</v>
      </c>
      <c r="Z524" s="49">
        <f t="shared" si="249"/>
        <v>0.58836231440488695</v>
      </c>
      <c r="AA524" s="49">
        <f t="shared" si="250"/>
        <v>0.13617143539557253</v>
      </c>
      <c r="AB524" s="49">
        <f t="shared" si="251"/>
        <v>0.77163813390824409</v>
      </c>
      <c r="AC524" s="80">
        <f t="shared" si="231"/>
        <v>0.85</v>
      </c>
      <c r="AD524" s="80">
        <f t="shared" si="240"/>
        <v>0.85</v>
      </c>
      <c r="AE524" s="80">
        <f t="shared" si="241"/>
        <v>0.85</v>
      </c>
      <c r="AF524" s="54">
        <f>(Q524-MAX(Q$2:Q523))/MAX(Q$2:Q523)</f>
        <v>-0.11349212890331194</v>
      </c>
      <c r="AG524" s="54">
        <f>(R524-MAX(R$2:R523))/MAX(R$2:R523)</f>
        <v>-4.0028869546032591E-3</v>
      </c>
      <c r="AH524" s="54">
        <f>(S524-MAX(S$2:S523))/MAX(S$2:S523)</f>
        <v>-2.5585441415555427E-2</v>
      </c>
      <c r="AI524" s="54">
        <f>(T524-MAX(T$2:T523))/MAX(T$2:T523)</f>
        <v>-1.9082822363560941E-2</v>
      </c>
      <c r="AJ524" s="54">
        <f>(U524-MAX(U$2:U523))/MAX(U$2:U523)</f>
        <v>-2.3580375031443741E-3</v>
      </c>
      <c r="AK524" s="54">
        <f t="shared" si="242"/>
        <v>1.9876941627578479</v>
      </c>
      <c r="AL524" s="71">
        <f t="shared" si="232"/>
        <v>1924.4583333332848</v>
      </c>
      <c r="AM524" s="49">
        <f t="shared" si="233"/>
        <v>1.9876941627578479</v>
      </c>
      <c r="AN524" s="49">
        <f t="shared" si="234"/>
        <v>4.1329961607439341</v>
      </c>
      <c r="AO524" s="49">
        <f t="shared" si="235"/>
        <v>3.5296501969613683</v>
      </c>
      <c r="AP524" s="49">
        <f t="shared" si="236"/>
        <v>3.6612285137292417</v>
      </c>
      <c r="AQ524" s="49">
        <f t="shared" si="237"/>
        <v>4.625399906337452</v>
      </c>
      <c r="AS524" s="49">
        <f t="shared" si="243"/>
        <v>0.49240374559351796</v>
      </c>
      <c r="AT524" s="49">
        <f t="shared" si="238"/>
        <v>0.96417139260821028</v>
      </c>
      <c r="AU524" s="54">
        <f>(AM524-MAX(AM$3:AM524))/MAX(AM$3:AM524)</f>
        <v>-0.4676029255627831</v>
      </c>
      <c r="AV524" s="54">
        <f>(AN524-MAX(AN$3:AN524))/MAX(AN$3:AN524)</f>
        <v>-0.34477580791679352</v>
      </c>
      <c r="AW524" s="54">
        <f>(AO524-MAX(AO$3:AO524))/MAX(AO$3:AO524)</f>
        <v>-0.3792287366939941</v>
      </c>
      <c r="AX524" s="54">
        <f>(AP524-MAX(AP$3:AP524))/MAX(AP$3:AP524)</f>
        <v>-0.37243788335071965</v>
      </c>
      <c r="AY524" s="54">
        <f>(AQ524-MAX(AQ$3:AQ524))/MAX(AQ$3:AQ524)</f>
        <v>-0.35711731275057579</v>
      </c>
    </row>
    <row r="525" spans="1:51">
      <c r="A525" s="49">
        <f>Data!F651</f>
        <v>1924.5416666666181</v>
      </c>
      <c r="B525" s="53">
        <f t="shared" si="229"/>
        <v>6.2000000000000055E-2</v>
      </c>
      <c r="C525" s="50">
        <f>1/Data!N651</f>
        <v>0.11936433041531577</v>
      </c>
      <c r="D525" s="50">
        <f>Data!H651/100</f>
        <v>3.9599999999999996E-2</v>
      </c>
      <c r="E525">
        <f>Data!K652/Data!K651</f>
        <v>1.0454576411960135</v>
      </c>
      <c r="F525">
        <f>Data!T652/Data!T651</f>
        <v>1.0105758953673898</v>
      </c>
      <c r="G525" s="49">
        <f>Data!E654</f>
        <v>17.2</v>
      </c>
      <c r="H525" s="52">
        <v>0</v>
      </c>
      <c r="I525" s="52">
        <v>1</v>
      </c>
      <c r="J525" s="52">
        <v>0.6</v>
      </c>
      <c r="K525" s="54">
        <f t="shared" si="239"/>
        <v>0.66261227030770231</v>
      </c>
      <c r="L525" s="54">
        <f t="shared" si="252"/>
        <v>0.85</v>
      </c>
      <c r="M525" s="53">
        <f t="shared" si="253"/>
        <v>0.85</v>
      </c>
      <c r="N525" s="54" cm="1">
        <f t="array" ref="N525">stock_min(C525,O525)</f>
        <v>0.85</v>
      </c>
      <c r="O525" s="54" cm="1">
        <f t="array" ref="O525">stock_max(C525,D525)</f>
        <v>0.85</v>
      </c>
      <c r="P525" s="49">
        <f t="shared" si="230"/>
        <v>1924.5416666666181</v>
      </c>
      <c r="Q525" s="49">
        <f t="shared" si="244"/>
        <v>0.52097286877115057</v>
      </c>
      <c r="R525" s="49">
        <f t="shared" si="245"/>
        <v>1.1889487609524154</v>
      </c>
      <c r="S525" s="59">
        <f t="shared" si="226"/>
        <v>0.87259522175882798</v>
      </c>
      <c r="T525" s="59">
        <f t="shared" si="227"/>
        <v>0.91785748760865438</v>
      </c>
      <c r="U525" s="59">
        <f t="shared" si="228"/>
        <v>0.94432655358094986</v>
      </c>
      <c r="V525" s="59"/>
      <c r="W525" s="49">
        <f t="shared" si="246"/>
        <v>0.3490380887035312</v>
      </c>
      <c r="X525" s="49">
        <f t="shared" si="247"/>
        <v>0.52355713305529672</v>
      </c>
      <c r="Y525" s="49">
        <f t="shared" si="248"/>
        <v>0.30967385392536018</v>
      </c>
      <c r="Z525" s="49">
        <f t="shared" si="249"/>
        <v>0.6081836336832942</v>
      </c>
      <c r="AA525" s="49">
        <f t="shared" si="250"/>
        <v>0.14164898303714249</v>
      </c>
      <c r="AB525" s="49">
        <f t="shared" si="251"/>
        <v>0.80267757054380739</v>
      </c>
      <c r="AC525" s="80">
        <f t="shared" si="231"/>
        <v>0.85</v>
      </c>
      <c r="AD525" s="80">
        <f t="shared" si="240"/>
        <v>0.85</v>
      </c>
      <c r="AE525" s="80">
        <f t="shared" si="241"/>
        <v>0.85</v>
      </c>
      <c r="AF525" s="54">
        <f>(Q525-MAX(Q$2:Q524))/MAX(Q$2:Q524)</f>
        <v>-0.10411651441622594</v>
      </c>
      <c r="AG525" s="54">
        <f>(R525-MAX(R$2:R524))/MAX(R$2:R524)</f>
        <v>4.1272792442479729E-2</v>
      </c>
      <c r="AH525" s="54">
        <f>(S525-MAX(S$2:S524))/MAX(S$2:S524)</f>
        <v>5.1134335790468085E-3</v>
      </c>
      <c r="AI525" s="54">
        <f>(T525-MAX(T$2:T524))/MAX(T$2:T524)</f>
        <v>1.3963265204559696E-2</v>
      </c>
      <c r="AJ525" s="54">
        <f>(U525-MAX(U$2:U524))/MAX(U$2:U524)</f>
        <v>3.7772488865556751E-2</v>
      </c>
      <c r="AK525" s="54">
        <f t="shared" si="242"/>
        <v>1.9724557755282841</v>
      </c>
      <c r="AL525" s="71">
        <f t="shared" si="232"/>
        <v>1924.5416666666181</v>
      </c>
      <c r="AM525" s="49">
        <f t="shared" si="233"/>
        <v>1.9724557755282841</v>
      </c>
      <c r="AN525" s="49">
        <f t="shared" si="234"/>
        <v>3.9116442883280187</v>
      </c>
      <c r="AO525" s="49">
        <f t="shared" si="235"/>
        <v>3.4040887595615725</v>
      </c>
      <c r="AP525" s="49">
        <f t="shared" si="236"/>
        <v>3.5205625782932928</v>
      </c>
      <c r="AQ525" s="49">
        <f t="shared" si="237"/>
        <v>4.4086082757122327</v>
      </c>
      <c r="AS525" s="49">
        <f t="shared" si="243"/>
        <v>0.49696398738421399</v>
      </c>
      <c r="AT525" s="49">
        <f t="shared" si="238"/>
        <v>0.88804569741893991</v>
      </c>
      <c r="AU525" s="54">
        <f>(AM525-MAX(AM$3:AM525))/MAX(AM$3:AM525)</f>
        <v>-0.47168447539684055</v>
      </c>
      <c r="AV525" s="54">
        <f>(AN525-MAX(AN$3:AN525))/MAX(AN$3:AN525)</f>
        <v>-0.37986780803704451</v>
      </c>
      <c r="AW525" s="54">
        <f>(AO525-MAX(AO$3:AO525))/MAX(AO$3:AO525)</f>
        <v>-0.40131164229871691</v>
      </c>
      <c r="AX525" s="54">
        <f>(AP525-MAX(AP$3:AP525))/MAX(AP$3:AP525)</f>
        <v>-0.39654908314379639</v>
      </c>
      <c r="AY525" s="54">
        <f>(AQ525-MAX(AQ$3:AQ525))/MAX(AQ$3:AQ525)</f>
        <v>-0.38724910435600363</v>
      </c>
    </row>
    <row r="526" spans="1:51">
      <c r="A526" s="49">
        <f>Data!F652</f>
        <v>1924.6249999999513</v>
      </c>
      <c r="B526" s="53">
        <f t="shared" si="229"/>
        <v>7.1999999999999953E-2</v>
      </c>
      <c r="C526" s="50">
        <f>1/Data!N652</f>
        <v>0.11471286160713394</v>
      </c>
      <c r="D526" s="50">
        <f>Data!H652/100</f>
        <v>3.9433333333333327E-2</v>
      </c>
      <c r="E526">
        <f>Data!K653/Data!K652</f>
        <v>0.98940658510420709</v>
      </c>
      <c r="F526">
        <f>Data!T653/Data!T652</f>
        <v>0.9987781028415269</v>
      </c>
      <c r="G526" s="49">
        <f>Data!E655</f>
        <v>17.2</v>
      </c>
      <c r="H526" s="52">
        <v>0</v>
      </c>
      <c r="I526" s="52">
        <v>1</v>
      </c>
      <c r="J526" s="52">
        <v>0.6</v>
      </c>
      <c r="K526" s="54">
        <f t="shared" si="239"/>
        <v>0.66261227030770231</v>
      </c>
      <c r="L526" s="54">
        <f t="shared" si="252"/>
        <v>0.85</v>
      </c>
      <c r="M526" s="53">
        <f t="shared" si="253"/>
        <v>0.85</v>
      </c>
      <c r="N526" s="54" cm="1">
        <f t="array" ref="N526">stock_min(C526,O526)</f>
        <v>0.85</v>
      </c>
      <c r="O526" s="54" cm="1">
        <f t="array" ref="O526">stock_max(C526,D526)</f>
        <v>0.85</v>
      </c>
      <c r="P526" s="49">
        <f t="shared" si="230"/>
        <v>1924.6249999999513</v>
      </c>
      <c r="Q526" s="49">
        <f t="shared" si="244"/>
        <v>0.52033629350315747</v>
      </c>
      <c r="R526" s="49">
        <f t="shared" si="245"/>
        <v>1.1763537334378076</v>
      </c>
      <c r="S526" s="59">
        <f t="shared" si="226"/>
        <v>0.86662247517793556</v>
      </c>
      <c r="T526" s="59">
        <f t="shared" si="227"/>
        <v>0.91103635644205161</v>
      </c>
      <c r="U526" s="59">
        <f t="shared" si="228"/>
        <v>0.9356503765587586</v>
      </c>
      <c r="V526" s="59"/>
      <c r="W526" s="49">
        <f t="shared" si="246"/>
        <v>0.34664899007117422</v>
      </c>
      <c r="X526" s="49">
        <f t="shared" si="247"/>
        <v>0.51997348510676134</v>
      </c>
      <c r="Y526" s="49">
        <f t="shared" si="248"/>
        <v>0.30737248796712668</v>
      </c>
      <c r="Z526" s="49">
        <f t="shared" si="249"/>
        <v>0.60366386847492493</v>
      </c>
      <c r="AA526" s="49">
        <f t="shared" si="250"/>
        <v>0.14034755648381381</v>
      </c>
      <c r="AB526" s="49">
        <f t="shared" si="251"/>
        <v>0.79530282007494479</v>
      </c>
      <c r="AC526" s="80">
        <f t="shared" si="231"/>
        <v>0.85</v>
      </c>
      <c r="AD526" s="80">
        <f t="shared" si="240"/>
        <v>0.85</v>
      </c>
      <c r="AE526" s="80">
        <f t="shared" si="241"/>
        <v>0.85</v>
      </c>
      <c r="AF526" s="54">
        <f>(Q526-MAX(Q$2:Q525))/MAX(Q$2:Q525)</f>
        <v>-0.10521119190158382</v>
      </c>
      <c r="AG526" s="54">
        <f>(R526-MAX(R$2:R525))/MAX(R$2:R525)</f>
        <v>-1.0593414895792906E-2</v>
      </c>
      <c r="AH526" s="54">
        <f>(S526-MAX(S$2:S525))/MAX(S$2:S525)</f>
        <v>-6.8448078008650779E-3</v>
      </c>
      <c r="AI526" s="54">
        <f>(T526-MAX(T$2:T525))/MAX(T$2:T525)</f>
        <v>-7.4315798026273593E-3</v>
      </c>
      <c r="AJ526" s="54">
        <f>(U526-MAX(U$2:U525))/MAX(U$2:U525)</f>
        <v>-9.1876872351948687E-3</v>
      </c>
      <c r="AK526" s="54">
        <f t="shared" si="242"/>
        <v>1.9804403002196649</v>
      </c>
      <c r="AL526" s="71">
        <f t="shared" si="232"/>
        <v>1924.6249999999513</v>
      </c>
      <c r="AM526" s="49">
        <f t="shared" si="233"/>
        <v>1.9804403002196649</v>
      </c>
      <c r="AN526" s="49">
        <f t="shared" si="234"/>
        <v>3.9051738940164649</v>
      </c>
      <c r="AO526" s="49">
        <f t="shared" si="235"/>
        <v>3.4062661381559947</v>
      </c>
      <c r="AP526" s="49">
        <f t="shared" si="236"/>
        <v>3.5215544410778934</v>
      </c>
      <c r="AQ526" s="49">
        <f t="shared" si="237"/>
        <v>4.4051169318161723</v>
      </c>
      <c r="AS526" s="49">
        <f t="shared" si="243"/>
        <v>0.49994303779970739</v>
      </c>
      <c r="AT526" s="49">
        <f t="shared" si="238"/>
        <v>0.88356249073827886</v>
      </c>
      <c r="AU526" s="54">
        <f>(AM526-MAX(AM$3:AM526))/MAX(AM$3:AM526)</f>
        <v>-0.4695458478020576</v>
      </c>
      <c r="AV526" s="54">
        <f>(AN526-MAX(AN$3:AN526))/MAX(AN$3:AN526)</f>
        <v>-0.38089359144461599</v>
      </c>
      <c r="AW526" s="54">
        <f>(AO526-MAX(AO$3:AO526))/MAX(AO$3:AO526)</f>
        <v>-0.40092869951817778</v>
      </c>
      <c r="AX526" s="54">
        <f>(AP526-MAX(AP$3:AP526))/MAX(AP$3:AP526)</f>
        <v>-0.39637907039911369</v>
      </c>
      <c r="AY526" s="54">
        <f>(AQ526-MAX(AQ$3:AQ526))/MAX(AQ$3:AQ526)</f>
        <v>-0.38773436500188552</v>
      </c>
    </row>
    <row r="527" spans="1:51">
      <c r="A527" s="49">
        <f>Data!F653</f>
        <v>1924.7083333332846</v>
      </c>
      <c r="B527" s="53">
        <f t="shared" si="229"/>
        <v>6.9999999999999951E-2</v>
      </c>
      <c r="C527" s="50">
        <f>1/Data!N653</f>
        <v>0.11652743070729277</v>
      </c>
      <c r="D527" s="50">
        <f>Data!H653/100</f>
        <v>3.9266666666666665E-2</v>
      </c>
      <c r="E527">
        <f>Data!K654/Data!K653</f>
        <v>0.98618508799497195</v>
      </c>
      <c r="F527">
        <f>Data!T654/Data!T653</f>
        <v>0.99879950983673915</v>
      </c>
      <c r="G527" s="49">
        <f>Data!E656</f>
        <v>17.3</v>
      </c>
      <c r="H527" s="52">
        <v>0</v>
      </c>
      <c r="I527" s="52">
        <v>1</v>
      </c>
      <c r="J527" s="52">
        <v>0.6</v>
      </c>
      <c r="K527" s="54">
        <f t="shared" si="239"/>
        <v>0.66261227030770231</v>
      </c>
      <c r="L527" s="54">
        <f t="shared" si="252"/>
        <v>0.85</v>
      </c>
      <c r="M527" s="53">
        <f t="shared" si="253"/>
        <v>0.85</v>
      </c>
      <c r="N527" s="54" cm="1">
        <f t="array" ref="N527">stock_min(C527,O527)</f>
        <v>0.85</v>
      </c>
      <c r="O527" s="54" cm="1">
        <f t="array" ref="O527">stock_max(C527,D527)</f>
        <v>0.85</v>
      </c>
      <c r="P527" s="49">
        <f t="shared" si="230"/>
        <v>1924.7083333332846</v>
      </c>
      <c r="Q527" s="49">
        <f t="shared" si="244"/>
        <v>0.5197116349012193</v>
      </c>
      <c r="R527" s="49">
        <f t="shared" si="245"/>
        <v>1.160102510123578</v>
      </c>
      <c r="S527" s="59">
        <f t="shared" si="226"/>
        <v>0.85902293853355305</v>
      </c>
      <c r="T527" s="59">
        <f t="shared" si="227"/>
        <v>0.90232779557019427</v>
      </c>
      <c r="U527" s="59">
        <f t="shared" si="228"/>
        <v>0.92449485222107608</v>
      </c>
      <c r="V527" s="59"/>
      <c r="W527" s="49">
        <f t="shared" si="246"/>
        <v>0.34360917541342123</v>
      </c>
      <c r="X527" s="49">
        <f t="shared" si="247"/>
        <v>0.51541376312013176</v>
      </c>
      <c r="Y527" s="49">
        <f t="shared" si="248"/>
        <v>0.30443432638568357</v>
      </c>
      <c r="Z527" s="49">
        <f t="shared" si="249"/>
        <v>0.5978934691845107</v>
      </c>
      <c r="AA527" s="49">
        <f t="shared" si="250"/>
        <v>0.13867422783316144</v>
      </c>
      <c r="AB527" s="49">
        <f t="shared" si="251"/>
        <v>0.78582062438791467</v>
      </c>
      <c r="AC527" s="80">
        <f t="shared" si="231"/>
        <v>0.85</v>
      </c>
      <c r="AD527" s="80">
        <f t="shared" si="240"/>
        <v>0.85</v>
      </c>
      <c r="AE527" s="80">
        <f t="shared" si="241"/>
        <v>0.85</v>
      </c>
      <c r="AF527" s="54">
        <f>(Q527-MAX(Q$2:Q526))/MAX(Q$2:Q526)</f>
        <v>-0.1062853770639019</v>
      </c>
      <c r="AG527" s="54">
        <f>(R527-MAX(R$2:R526))/MAX(R$2:R526)</f>
        <v>-2.4261979806202854E-2</v>
      </c>
      <c r="AH527" s="54">
        <f>(S527-MAX(S$2:S526))/MAX(S$2:S526)</f>
        <v>-1.5553927968936438E-2</v>
      </c>
      <c r="AI527" s="54">
        <f>(T527-MAX(T$2:T526))/MAX(T$2:T526)</f>
        <v>-1.6919502480630719E-2</v>
      </c>
      <c r="AJ527" s="54">
        <f>(U527-MAX(U$2:U526))/MAX(U$2:U526)</f>
        <v>-2.1000893477654135E-2</v>
      </c>
      <c r="AK527" s="54">
        <f t="shared" si="242"/>
        <v>1.9884000859370012</v>
      </c>
      <c r="AL527" s="71">
        <f t="shared" si="232"/>
        <v>1924.7083333332846</v>
      </c>
      <c r="AM527" s="49">
        <f t="shared" si="233"/>
        <v>1.9884000859370012</v>
      </c>
      <c r="AN527" s="49">
        <f t="shared" si="234"/>
        <v>4.0740662728370376</v>
      </c>
      <c r="AO527" s="49">
        <f t="shared" si="235"/>
        <v>3.4997234618378932</v>
      </c>
      <c r="AP527" s="49">
        <f t="shared" si="236"/>
        <v>3.6268532474364101</v>
      </c>
      <c r="AQ527" s="49">
        <f t="shared" si="237"/>
        <v>4.5694283818454959</v>
      </c>
      <c r="AS527" s="49">
        <f t="shared" si="243"/>
        <v>0.49536210900845834</v>
      </c>
      <c r="AT527" s="49">
        <f t="shared" si="238"/>
        <v>0.9425751344090858</v>
      </c>
      <c r="AU527" s="54">
        <f>(AM527-MAX(AM$3:AM527))/MAX(AM$3:AM527)</f>
        <v>-0.46741384645675144</v>
      </c>
      <c r="AV527" s="54">
        <f>(AN527-MAX(AN$3:AN527))/MAX(AN$3:AN527)</f>
        <v>-0.35411825264492991</v>
      </c>
      <c r="AW527" s="54">
        <f>(AO527-MAX(AO$3:AO527))/MAX(AO$3:AO527)</f>
        <v>-0.38449205065785863</v>
      </c>
      <c r="AX527" s="54">
        <f>(AP527-MAX(AP$3:AP527))/MAX(AP$3:AP527)</f>
        <v>-0.37833006265452901</v>
      </c>
      <c r="AY527" s="54">
        <f>(AQ527-MAX(AQ$3:AQ527))/MAX(AQ$3:AQ527)</f>
        <v>-0.36489677502486123</v>
      </c>
    </row>
    <row r="528" spans="1:51">
      <c r="A528" s="49">
        <f>Data!F654</f>
        <v>1924.7916666666179</v>
      </c>
      <c r="B528" s="53">
        <f t="shared" si="229"/>
        <v>6.2999999999999945E-2</v>
      </c>
      <c r="C528" s="50">
        <f>1/Data!N654</f>
        <v>0.11877202502376448</v>
      </c>
      <c r="D528" s="50">
        <f>Data!H654/100</f>
        <v>3.9100000000000003E-2</v>
      </c>
      <c r="E528">
        <f>Data!K655/Data!K654</f>
        <v>1.0608643665571376</v>
      </c>
      <c r="F528">
        <f>Data!T655/Data!T654</f>
        <v>1.0046276182824381</v>
      </c>
      <c r="G528" s="49">
        <f>Data!E657</f>
        <v>17.3</v>
      </c>
      <c r="H528" s="52">
        <v>0</v>
      </c>
      <c r="I528" s="52">
        <v>1</v>
      </c>
      <c r="J528" s="52">
        <v>0.6</v>
      </c>
      <c r="K528" s="54">
        <f t="shared" si="239"/>
        <v>0.66261227030770231</v>
      </c>
      <c r="L528" s="54">
        <f t="shared" si="252"/>
        <v>0.85</v>
      </c>
      <c r="M528" s="53">
        <f t="shared" si="253"/>
        <v>0.85</v>
      </c>
      <c r="N528" s="54" cm="1">
        <f t="array" ref="N528">stock_min(C528,O528)</f>
        <v>0.85</v>
      </c>
      <c r="O528" s="54" cm="1">
        <f t="array" ref="O528">stock_max(C528,D528)</f>
        <v>0.85</v>
      </c>
      <c r="P528" s="49">
        <f t="shared" si="230"/>
        <v>1924.7916666666179</v>
      </c>
      <c r="Q528" s="49">
        <f t="shared" si="244"/>
        <v>0.52211666196448392</v>
      </c>
      <c r="R528" s="49">
        <f t="shared" si="245"/>
        <v>1.2307114145435949</v>
      </c>
      <c r="S528" s="59">
        <f t="shared" si="226"/>
        <v>0.89198336284284696</v>
      </c>
      <c r="T528" s="59">
        <f t="shared" si="227"/>
        <v>0.94012700869534305</v>
      </c>
      <c r="U528" s="59">
        <f t="shared" si="228"/>
        <v>0.97296505814400458</v>
      </c>
      <c r="V528" s="59"/>
      <c r="W528" s="49">
        <f t="shared" si="246"/>
        <v>0.35679334513713878</v>
      </c>
      <c r="X528" s="49">
        <f t="shared" si="247"/>
        <v>0.53519001770570818</v>
      </c>
      <c r="Y528" s="49">
        <f t="shared" si="248"/>
        <v>0.31718731708613279</v>
      </c>
      <c r="Z528" s="49">
        <f t="shared" si="249"/>
        <v>0.62293969160921026</v>
      </c>
      <c r="AA528" s="49">
        <f t="shared" si="250"/>
        <v>0.1459447587216007</v>
      </c>
      <c r="AB528" s="49">
        <f t="shared" si="251"/>
        <v>0.82702029942240385</v>
      </c>
      <c r="AC528" s="80">
        <f t="shared" si="231"/>
        <v>0.85</v>
      </c>
      <c r="AD528" s="80">
        <f t="shared" si="240"/>
        <v>0.85</v>
      </c>
      <c r="AE528" s="80">
        <f t="shared" si="241"/>
        <v>0.85</v>
      </c>
      <c r="AF528" s="54">
        <f>(Q528-MAX(Q$2:Q527))/MAX(Q$2:Q527)</f>
        <v>-0.10214960693552062</v>
      </c>
      <c r="AG528" s="54">
        <f>(R528-MAX(R$2:R527))/MAX(R$2:R527)</f>
        <v>3.5125696718608143E-2</v>
      </c>
      <c r="AH528" s="54">
        <f>(S528-MAX(S$2:S527))/MAX(S$2:S527)</f>
        <v>2.2218940237765331E-2</v>
      </c>
      <c r="AI528" s="54">
        <f>(T528-MAX(T$2:T527))/MAX(T$2:T527)</f>
        <v>2.4262504133085741E-2</v>
      </c>
      <c r="AJ528" s="54">
        <f>(U528-MAX(U$2:U527))/MAX(U$2:U527)</f>
        <v>3.0326908053634187E-2</v>
      </c>
      <c r="AK528" s="54">
        <f t="shared" si="242"/>
        <v>1.9847958546628626</v>
      </c>
      <c r="AL528" s="71">
        <f t="shared" si="232"/>
        <v>1924.7916666666179</v>
      </c>
      <c r="AM528" s="49">
        <f t="shared" si="233"/>
        <v>1.9847958546628626</v>
      </c>
      <c r="AN528" s="49">
        <f t="shared" si="234"/>
        <v>3.8294199874996631</v>
      </c>
      <c r="AO528" s="49">
        <f t="shared" si="235"/>
        <v>3.368442478729079</v>
      </c>
      <c r="AP528" s="49">
        <f t="shared" si="236"/>
        <v>3.4777753446722857</v>
      </c>
      <c r="AQ528" s="49">
        <f t="shared" si="237"/>
        <v>4.3331392574965601</v>
      </c>
      <c r="AS528" s="49">
        <f t="shared" si="243"/>
        <v>0.50371926999689709</v>
      </c>
      <c r="AT528" s="49">
        <f t="shared" si="238"/>
        <v>0.85536391282427449</v>
      </c>
      <c r="AU528" s="54">
        <f>(AM528-MAX(AM$3:AM528))/MAX(AM$3:AM528)</f>
        <v>-0.46837922746047894</v>
      </c>
      <c r="AV528" s="54">
        <f>(AN528-MAX(AN$3:AN528))/MAX(AN$3:AN528)</f>
        <v>-0.39290323052100062</v>
      </c>
      <c r="AW528" s="54">
        <f>(AO528-MAX(AO$3:AO528))/MAX(AO$3:AO528)</f>
        <v>-0.40758087169816209</v>
      </c>
      <c r="AX528" s="54">
        <f>(AP528-MAX(AP$3:AP528))/MAX(AP$3:AP528)</f>
        <v>-0.40388313694461092</v>
      </c>
      <c r="AY528" s="54">
        <f>(AQ528-MAX(AQ$3:AQ528))/MAX(AQ$3:AQ528)</f>
        <v>-0.39773851634567636</v>
      </c>
    </row>
    <row r="529" spans="1:51">
      <c r="A529" s="49">
        <f>Data!F655</f>
        <v>1924.8749999999511</v>
      </c>
      <c r="B529" s="53">
        <f t="shared" si="229"/>
        <v>8.1999999999999962E-2</v>
      </c>
      <c r="C529" s="50">
        <f>1/Data!N655</f>
        <v>0.11250710728314769</v>
      </c>
      <c r="D529" s="50">
        <f>Data!H655/100</f>
        <v>3.8933333333333334E-2</v>
      </c>
      <c r="E529">
        <f>Data!K656/Data!K655</f>
        <v>1.0525767714804244</v>
      </c>
      <c r="F529">
        <f>Data!T656/Data!T655</f>
        <v>0.99880777313585956</v>
      </c>
      <c r="G529" s="49">
        <f>Data!E658</f>
        <v>17.2</v>
      </c>
      <c r="H529" s="52">
        <v>0</v>
      </c>
      <c r="I529" s="52">
        <v>1</v>
      </c>
      <c r="J529" s="52">
        <v>0.6</v>
      </c>
      <c r="K529" s="54">
        <f t="shared" si="239"/>
        <v>0.66261227030770231</v>
      </c>
      <c r="L529" s="54">
        <f t="shared" si="252"/>
        <v>0.85</v>
      </c>
      <c r="M529" s="53">
        <f t="shared" si="253"/>
        <v>0.85</v>
      </c>
      <c r="N529" s="54" cm="1">
        <f t="array" ref="N529">stock_min(C529,O529)</f>
        <v>0.85</v>
      </c>
      <c r="O529" s="54" cm="1">
        <f t="array" ref="O529">stock_max(C529,D529)</f>
        <v>0.85</v>
      </c>
      <c r="P529" s="49">
        <f t="shared" si="230"/>
        <v>1924.8749999999511</v>
      </c>
      <c r="Q529" s="49">
        <f t="shared" si="244"/>
        <v>0.52149418045387452</v>
      </c>
      <c r="R529" s="49">
        <f t="shared" si="245"/>
        <v>1.2954182473444034</v>
      </c>
      <c r="S529" s="59">
        <f t="shared" si="226"/>
        <v>0.91969654749134522</v>
      </c>
      <c r="T529" s="59">
        <f t="shared" si="227"/>
        <v>0.97250100726677191</v>
      </c>
      <c r="U529" s="59">
        <f t="shared" si="228"/>
        <v>1.0162731161743801</v>
      </c>
      <c r="V529" s="59"/>
      <c r="W529" s="49">
        <f t="shared" si="246"/>
        <v>0.36787861899653812</v>
      </c>
      <c r="X529" s="49">
        <f t="shared" si="247"/>
        <v>0.55181792849480715</v>
      </c>
      <c r="Y529" s="49">
        <f t="shared" si="248"/>
        <v>0.32810990696520886</v>
      </c>
      <c r="Z529" s="49">
        <f t="shared" si="249"/>
        <v>0.64439110030156299</v>
      </c>
      <c r="AA529" s="49">
        <f t="shared" si="250"/>
        <v>0.15244096742615704</v>
      </c>
      <c r="AB529" s="49">
        <f t="shared" si="251"/>
        <v>0.86383214874822301</v>
      </c>
      <c r="AC529" s="80">
        <f t="shared" si="231"/>
        <v>0.85</v>
      </c>
      <c r="AD529" s="80">
        <f t="shared" si="240"/>
        <v>0.85</v>
      </c>
      <c r="AE529" s="80">
        <f t="shared" si="241"/>
        <v>0.85</v>
      </c>
      <c r="AF529" s="54">
        <f>(Q529-MAX(Q$2:Q528))/MAX(Q$2:Q528)</f>
        <v>-0.10322004829411116</v>
      </c>
      <c r="AG529" s="54">
        <f>(R529-MAX(R$2:R528))/MAX(R$2:R528)</f>
        <v>5.257677148042441E-2</v>
      </c>
      <c r="AH529" s="54">
        <f>(S529-MAX(S$2:S528))/MAX(S$2:S528)</f>
        <v>3.1069172142598439E-2</v>
      </c>
      <c r="AI529" s="54">
        <f>(T529-MAX(T$2:T528))/MAX(T$2:T528)</f>
        <v>3.4435771201122851E-2</v>
      </c>
      <c r="AJ529" s="54">
        <f>(U529-MAX(U$2:U528))/MAX(U$2:U528)</f>
        <v>4.4511421728739689E-2</v>
      </c>
      <c r="AK529" s="54">
        <f t="shared" si="242"/>
        <v>1.98153261342638</v>
      </c>
      <c r="AL529" s="71">
        <f t="shared" si="232"/>
        <v>1924.8749999999511</v>
      </c>
      <c r="AM529" s="49">
        <f t="shared" si="233"/>
        <v>1.98153261342638</v>
      </c>
      <c r="AN529" s="49">
        <f t="shared" si="234"/>
        <v>3.7117633834385493</v>
      </c>
      <c r="AO529" s="49">
        <f t="shared" si="235"/>
        <v>3.3029052412399449</v>
      </c>
      <c r="AP529" s="49">
        <f t="shared" si="236"/>
        <v>3.4038691868753936</v>
      </c>
      <c r="AQ529" s="49">
        <f t="shared" si="237"/>
        <v>4.2180804691443026</v>
      </c>
      <c r="AS529" s="49">
        <f t="shared" si="243"/>
        <v>0.50631708570575329</v>
      </c>
      <c r="AT529" s="49">
        <f t="shared" si="238"/>
        <v>0.81421128226890893</v>
      </c>
      <c r="AU529" s="54">
        <f>(AM529-MAX(AM$3:AM529))/MAX(AM$3:AM529)</f>
        <v>-0.46925327545037482</v>
      </c>
      <c r="AV529" s="54">
        <f>(AN529-MAX(AN$3:AN529))/MAX(AN$3:AN529)</f>
        <v>-0.41155591016087734</v>
      </c>
      <c r="AW529" s="54">
        <f>(AO529-MAX(AO$3:AO529))/MAX(AO$3:AO529)</f>
        <v>-0.41910712258408261</v>
      </c>
      <c r="AX529" s="54">
        <f>(AP529-MAX(AP$3:AP529))/MAX(AP$3:AP529)</f>
        <v>-0.41655120850761501</v>
      </c>
      <c r="AY529" s="54">
        <f>(AQ529-MAX(AQ$3:AQ529))/MAX(AQ$3:AQ529)</f>
        <v>-0.41373049640046339</v>
      </c>
    </row>
    <row r="530" spans="1:51">
      <c r="A530" s="49">
        <f>Data!F656</f>
        <v>1924.9583333332844</v>
      </c>
      <c r="B530" s="53">
        <f t="shared" si="229"/>
        <v>0.10299999999999998</v>
      </c>
      <c r="C530" s="50">
        <f>1/Data!N656</f>
        <v>0.1074040059893371</v>
      </c>
      <c r="D530" s="50">
        <f>Data!H656/100</f>
        <v>3.8766666666666671E-2</v>
      </c>
      <c r="E530">
        <f>Data!K657/Data!K656</f>
        <v>1.0458841863517061</v>
      </c>
      <c r="F530">
        <f>Data!T657/Data!T656</f>
        <v>1.0046019730150058</v>
      </c>
      <c r="G530" s="49">
        <f>Data!E659</f>
        <v>17.3</v>
      </c>
      <c r="H530" s="52">
        <v>0</v>
      </c>
      <c r="I530" s="52">
        <v>1</v>
      </c>
      <c r="J530" s="52">
        <v>0.6</v>
      </c>
      <c r="K530" s="54">
        <f t="shared" si="239"/>
        <v>0.66261227030770231</v>
      </c>
      <c r="L530" s="54">
        <f t="shared" si="252"/>
        <v>0.85</v>
      </c>
      <c r="M530" s="53">
        <f t="shared" si="253"/>
        <v>0.85</v>
      </c>
      <c r="N530" s="54" cm="1">
        <f t="array" ref="N530">stock_min(C530,O530)</f>
        <v>0.85</v>
      </c>
      <c r="O530" s="54" cm="1">
        <f t="array" ref="O530">stock_max(C530,D530)</f>
        <v>0.85</v>
      </c>
      <c r="P530" s="49">
        <f t="shared" si="230"/>
        <v>1924.9583333332844</v>
      </c>
      <c r="Q530" s="49">
        <f t="shared" si="244"/>
        <v>0.52389408259980574</v>
      </c>
      <c r="R530" s="49">
        <f t="shared" si="245"/>
        <v>1.3548574596089544</v>
      </c>
      <c r="S530" s="59">
        <f t="shared" si="226"/>
        <v>0.94670923163203313</v>
      </c>
      <c r="T530" s="59">
        <f t="shared" si="227"/>
        <v>1.0035783215341998</v>
      </c>
      <c r="U530" s="59">
        <f t="shared" si="228"/>
        <v>1.0566108806826147</v>
      </c>
      <c r="V530" s="59"/>
      <c r="W530" s="49">
        <f t="shared" si="246"/>
        <v>0.37868369265281326</v>
      </c>
      <c r="X530" s="49">
        <f t="shared" si="247"/>
        <v>0.56802553897921981</v>
      </c>
      <c r="Y530" s="49">
        <f t="shared" si="248"/>
        <v>0.33859501147083043</v>
      </c>
      <c r="Z530" s="49">
        <f t="shared" si="249"/>
        <v>0.66498331006336941</v>
      </c>
      <c r="AA530" s="49">
        <f t="shared" si="250"/>
        <v>0.15849163210239223</v>
      </c>
      <c r="AB530" s="49">
        <f t="shared" si="251"/>
        <v>0.89811924858022241</v>
      </c>
      <c r="AC530" s="80">
        <f t="shared" si="231"/>
        <v>0.85</v>
      </c>
      <c r="AD530" s="80">
        <f t="shared" si="240"/>
        <v>0.85</v>
      </c>
      <c r="AE530" s="80">
        <f t="shared" si="241"/>
        <v>0.85</v>
      </c>
      <c r="AF530" s="54">
        <f>(Q530-MAX(Q$2:Q529))/MAX(Q$2:Q529)</f>
        <v>-9.9093091155962584E-2</v>
      </c>
      <c r="AG530" s="54">
        <f>(R530-MAX(R$2:R529))/MAX(R$2:R529)</f>
        <v>4.5884186351706067E-2</v>
      </c>
      <c r="AH530" s="54">
        <f>(S530-MAX(S$2:S529))/MAX(S$2:S529)</f>
        <v>2.937130101702607E-2</v>
      </c>
      <c r="AI530" s="54">
        <f>(T530-MAX(T$2:T529))/MAX(T$2:T529)</f>
        <v>3.1956074117363766E-2</v>
      </c>
      <c r="AJ530" s="54">
        <f>(U530-MAX(U$2:U529))/MAX(U$2:U529)</f>
        <v>3.96918543512009E-2</v>
      </c>
      <c r="AK530" s="54">
        <f t="shared" si="242"/>
        <v>1.9779625911540515</v>
      </c>
      <c r="AL530" s="71">
        <f t="shared" si="232"/>
        <v>1924.9583333332844</v>
      </c>
      <c r="AM530" s="49">
        <f t="shared" si="233"/>
        <v>1.9779625911540515</v>
      </c>
      <c r="AN530" s="49">
        <f t="shared" si="234"/>
        <v>3.6691026746773012</v>
      </c>
      <c r="AO530" s="49">
        <f t="shared" si="235"/>
        <v>3.2774399398745815</v>
      </c>
      <c r="AP530" s="49">
        <f t="shared" si="236"/>
        <v>3.3755824105519476</v>
      </c>
      <c r="AQ530" s="49">
        <f t="shared" si="237"/>
        <v>4.1755255829831741</v>
      </c>
      <c r="AS530" s="49">
        <f t="shared" si="243"/>
        <v>0.50642290830587289</v>
      </c>
      <c r="AT530" s="49">
        <f t="shared" si="238"/>
        <v>0.79994317243122648</v>
      </c>
      <c r="AU530" s="54">
        <f>(AM530-MAX(AM$3:AM530))/MAX(AM$3:AM530)</f>
        <v>-0.47020949369011966</v>
      </c>
      <c r="AV530" s="54">
        <f>(AN530-MAX(AN$3:AN530))/MAX(AN$3:AN530)</f>
        <v>-0.41831912196767329</v>
      </c>
      <c r="AW530" s="54">
        <f>(AO530-MAX(AO$3:AO530))/MAX(AO$3:AO530)</f>
        <v>-0.4235857894255316</v>
      </c>
      <c r="AX530" s="54">
        <f>(AP530-MAX(AP$3:AP530))/MAX(AP$3:AP530)</f>
        <v>-0.42139977481702712</v>
      </c>
      <c r="AY530" s="54">
        <f>(AQ530-MAX(AQ$3:AQ530))/MAX(AQ$3:AQ530)</f>
        <v>-0.41964518488683089</v>
      </c>
    </row>
    <row r="531" spans="1:51">
      <c r="A531" s="49">
        <f>Data!F657</f>
        <v>1925.0416666666176</v>
      </c>
      <c r="B531" s="53">
        <f t="shared" si="229"/>
        <v>0.12</v>
      </c>
      <c r="C531" s="50">
        <f>1/Data!N657</f>
        <v>0.10317129098369003</v>
      </c>
      <c r="D531" s="50">
        <f>Data!H657/100</f>
        <v>3.8599999999999995E-2</v>
      </c>
      <c r="E531">
        <f>Data!K658/Data!K657</f>
        <v>1.0187930413900734</v>
      </c>
      <c r="F531">
        <f>Data!T658/Data!T657</f>
        <v>1.0102916434905518</v>
      </c>
      <c r="G531" s="49">
        <f>Data!E660</f>
        <v>17.2</v>
      </c>
      <c r="H531" s="52">
        <v>0</v>
      </c>
      <c r="I531" s="52">
        <v>1</v>
      </c>
      <c r="J531" s="52">
        <v>0.6</v>
      </c>
      <c r="K531" s="54">
        <f t="shared" si="239"/>
        <v>0.66261227030770231</v>
      </c>
      <c r="L531" s="54">
        <f t="shared" si="252"/>
        <v>0.85</v>
      </c>
      <c r="M531" s="53">
        <f t="shared" si="253"/>
        <v>0.85</v>
      </c>
      <c r="N531" s="54" cm="1">
        <f t="array" ref="N531">stock_min(C531,O531)</f>
        <v>0.85</v>
      </c>
      <c r="O531" s="54" cm="1">
        <f t="array" ref="O531">stock_max(C531,D531)</f>
        <v>0.85</v>
      </c>
      <c r="P531" s="49">
        <f t="shared" si="230"/>
        <v>1925.0416666666176</v>
      </c>
      <c r="Q531" s="49">
        <f t="shared" si="244"/>
        <v>0.5292858137247326</v>
      </c>
      <c r="R531" s="49">
        <f t="shared" si="245"/>
        <v>1.3803193519250352</v>
      </c>
      <c r="S531" s="59">
        <f t="shared" si="226"/>
        <v>0.96128143665715671</v>
      </c>
      <c r="T531" s="59">
        <f t="shared" si="227"/>
        <v>1.0195600795496658</v>
      </c>
      <c r="U531" s="59">
        <f t="shared" si="228"/>
        <v>1.0751204122682378</v>
      </c>
      <c r="V531" s="59"/>
      <c r="W531" s="49">
        <f t="shared" si="246"/>
        <v>0.38451257466286271</v>
      </c>
      <c r="X531" s="49">
        <f t="shared" si="247"/>
        <v>0.576768861994294</v>
      </c>
      <c r="Y531" s="49">
        <f t="shared" si="248"/>
        <v>0.34398706052416017</v>
      </c>
      <c r="Z531" s="49">
        <f t="shared" si="249"/>
        <v>0.67557301902550559</v>
      </c>
      <c r="AA531" s="49">
        <f t="shared" si="250"/>
        <v>0.1612680618402357</v>
      </c>
      <c r="AB531" s="49">
        <f t="shared" si="251"/>
        <v>0.91385235042800217</v>
      </c>
      <c r="AC531" s="80">
        <f t="shared" si="231"/>
        <v>0.85</v>
      </c>
      <c r="AD531" s="80">
        <f t="shared" si="240"/>
        <v>0.85</v>
      </c>
      <c r="AE531" s="80">
        <f t="shared" si="241"/>
        <v>0.85</v>
      </c>
      <c r="AF531" s="54">
        <f>(Q531-MAX(Q$2:Q530))/MAX(Q$2:Q530)</f>
        <v>-8.9821278431964774E-2</v>
      </c>
      <c r="AG531" s="54">
        <f>(R531-MAX(R$2:R530))/MAX(R$2:R530)</f>
        <v>1.8793041390073383E-2</v>
      </c>
      <c r="AH531" s="54">
        <f>(S531-MAX(S$2:S530))/MAX(S$2:S530)</f>
        <v>1.5392482230264654E-2</v>
      </c>
      <c r="AI531" s="54">
        <f>(T531-MAX(T$2:T530))/MAX(T$2:T530)</f>
        <v>1.5924774053542916E-2</v>
      </c>
      <c r="AJ531" s="54">
        <f>(U531-MAX(U$2:U530))/MAX(U$2:U530)</f>
        <v>1.7517831705145093E-2</v>
      </c>
      <c r="AK531" s="54">
        <f t="shared" si="242"/>
        <v>1.9642750788590286</v>
      </c>
      <c r="AL531" s="71">
        <f t="shared" si="232"/>
        <v>1925.0416666666176</v>
      </c>
      <c r="AM531" s="49">
        <f t="shared" si="233"/>
        <v>1.9642750788590286</v>
      </c>
      <c r="AN531" s="49">
        <f t="shared" si="234"/>
        <v>3.7359440846050096</v>
      </c>
      <c r="AO531" s="49">
        <f t="shared" si="235"/>
        <v>3.304357332531271</v>
      </c>
      <c r="AP531" s="49">
        <f t="shared" si="236"/>
        <v>3.4086069331558639</v>
      </c>
      <c r="AQ531" s="49">
        <f t="shared" si="237"/>
        <v>4.2359602351635974</v>
      </c>
      <c r="AS531" s="49">
        <f t="shared" si="243"/>
        <v>0.50001615055858784</v>
      </c>
      <c r="AT531" s="49">
        <f t="shared" si="238"/>
        <v>0.82735330200773349</v>
      </c>
      <c r="AU531" s="54">
        <f>(AM531-MAX(AM$3:AM531))/MAX(AM$3:AM531)</f>
        <v>-0.47387564698408663</v>
      </c>
      <c r="AV531" s="54">
        <f>(AN531-MAX(AN$3:AN531))/MAX(AN$3:AN531)</f>
        <v>-0.4077224247741047</v>
      </c>
      <c r="AW531" s="54">
        <f>(AO531-MAX(AO$3:AO531))/MAX(AO$3:AO531)</f>
        <v>-0.41885173848224494</v>
      </c>
      <c r="AX531" s="54">
        <f>(AP531-MAX(AP$3:AP531))/MAX(AP$3:AP531)</f>
        <v>-0.41573912314534667</v>
      </c>
      <c r="AY531" s="54">
        <f>(AQ531-MAX(AQ$3:AQ531))/MAX(AQ$3:AQ531)</f>
        <v>-0.41124539408312083</v>
      </c>
    </row>
    <row r="532" spans="1:51">
      <c r="A532" s="49">
        <f>Data!F658</f>
        <v>1925.1249999999509</v>
      </c>
      <c r="B532" s="53">
        <f t="shared" si="229"/>
        <v>0.126</v>
      </c>
      <c r="C532" s="50">
        <f>1/Data!N658</f>
        <v>0.10172107250577039</v>
      </c>
      <c r="D532" s="50">
        <f>Data!H658/100</f>
        <v>3.8450000000000005E-2</v>
      </c>
      <c r="E532">
        <f>Data!K659/Data!K658</f>
        <v>0.9724973048523492</v>
      </c>
      <c r="F532">
        <f>Data!T659/Data!T658</f>
        <v>0.99863416070146238</v>
      </c>
      <c r="G532" s="49">
        <f>Data!E661</f>
        <v>17.3</v>
      </c>
      <c r="H532" s="52">
        <v>0</v>
      </c>
      <c r="I532" s="52">
        <v>1</v>
      </c>
      <c r="J532" s="52">
        <v>0.6</v>
      </c>
      <c r="K532" s="54">
        <f t="shared" si="239"/>
        <v>0.66261227030770231</v>
      </c>
      <c r="L532" s="54">
        <f t="shared" si="252"/>
        <v>0.85</v>
      </c>
      <c r="M532" s="53">
        <f t="shared" si="253"/>
        <v>0.85</v>
      </c>
      <c r="N532" s="54" cm="1">
        <f t="array" ref="N532">stock_min(C532,O532)</f>
        <v>0.85</v>
      </c>
      <c r="O532" s="54" cm="1">
        <f t="array" ref="O532">stock_max(C532,D532)</f>
        <v>0.85</v>
      </c>
      <c r="P532" s="49">
        <f t="shared" si="230"/>
        <v>1925.1249999999509</v>
      </c>
      <c r="Q532" s="49">
        <f t="shared" si="244"/>
        <v>0.52856289436018888</v>
      </c>
      <c r="R532" s="49">
        <f t="shared" si="245"/>
        <v>1.3423568495826381</v>
      </c>
      <c r="S532" s="59">
        <f t="shared" si="226"/>
        <v>0.94489355608981374</v>
      </c>
      <c r="T532" s="59">
        <f t="shared" si="227"/>
        <v>1.0005101697119769</v>
      </c>
      <c r="U532" s="59">
        <f t="shared" si="228"/>
        <v>1.049766743407992</v>
      </c>
      <c r="V532" s="59"/>
      <c r="W532" s="49">
        <f t="shared" si="246"/>
        <v>0.37795742243592551</v>
      </c>
      <c r="X532" s="49">
        <f t="shared" si="247"/>
        <v>0.56693613365388817</v>
      </c>
      <c r="Y532" s="49">
        <f t="shared" si="248"/>
        <v>0.33755985469317934</v>
      </c>
      <c r="Z532" s="49">
        <f t="shared" si="249"/>
        <v>0.66295031501879753</v>
      </c>
      <c r="AA532" s="49">
        <f t="shared" si="250"/>
        <v>0.15746501151119882</v>
      </c>
      <c r="AB532" s="49">
        <f t="shared" si="251"/>
        <v>0.89230173189679318</v>
      </c>
      <c r="AC532" s="80">
        <f t="shared" si="231"/>
        <v>0.85</v>
      </c>
      <c r="AD532" s="80">
        <f t="shared" si="240"/>
        <v>0.85</v>
      </c>
      <c r="AE532" s="80">
        <f t="shared" si="241"/>
        <v>0.85</v>
      </c>
      <c r="AF532" s="54">
        <f>(Q532-MAX(Q$2:Q531))/MAX(Q$2:Q531)</f>
        <v>-9.1064436298575149E-2</v>
      </c>
      <c r="AG532" s="54">
        <f>(R532-MAX(R$2:R531))/MAX(R$2:R531)</f>
        <v>-2.7502695147650729E-2</v>
      </c>
      <c r="AH532" s="54">
        <f>(S532-MAX(S$2:S531))/MAX(S$2:S531)</f>
        <v>-1.7047952808005536E-2</v>
      </c>
      <c r="AI532" s="54">
        <f>(T532-MAX(T$2:T531))/MAX(T$2:T531)</f>
        <v>-1.8684440691423582E-2</v>
      </c>
      <c r="AJ532" s="54">
        <f>(U532-MAX(U$2:U531))/MAX(U$2:U531)</f>
        <v>-2.3582166770283759E-2</v>
      </c>
      <c r="AK532" s="54">
        <f t="shared" si="242"/>
        <v>1.9734307212958242</v>
      </c>
      <c r="AL532" s="71">
        <f t="shared" si="232"/>
        <v>1925.1249999999509</v>
      </c>
      <c r="AM532" s="49">
        <f t="shared" si="233"/>
        <v>1.9734307212958242</v>
      </c>
      <c r="AN532" s="49">
        <f t="shared" si="234"/>
        <v>3.8537698859216047</v>
      </c>
      <c r="AO532" s="49">
        <f t="shared" si="235"/>
        <v>3.3724798533754003</v>
      </c>
      <c r="AP532" s="49">
        <f t="shared" si="236"/>
        <v>3.4846539875032834</v>
      </c>
      <c r="AQ532" s="49">
        <f t="shared" si="237"/>
        <v>4.3520894858699304</v>
      </c>
      <c r="AS532" s="49">
        <f t="shared" si="243"/>
        <v>0.49831959994832564</v>
      </c>
      <c r="AT532" s="49">
        <f t="shared" si="238"/>
        <v>0.86743549836664702</v>
      </c>
      <c r="AU532" s="54">
        <f>(AM532-MAX(AM$3:AM532))/MAX(AM$3:AM532)</f>
        <v>-0.47142333951180421</v>
      </c>
      <c r="AV532" s="54">
        <f>(AN532-MAX(AN$3:AN532))/MAX(AN$3:AN532)</f>
        <v>-0.389042921461833</v>
      </c>
      <c r="AW532" s="54">
        <f>(AO532-MAX(AO$3:AO532))/MAX(AO$3:AO532)</f>
        <v>-0.40687080525537572</v>
      </c>
      <c r="AX532" s="54">
        <f>(AP532-MAX(AP$3:AP532))/MAX(AP$3:AP532)</f>
        <v>-0.40270408580412409</v>
      </c>
      <c r="AY532" s="54">
        <f>(AQ532-MAX(AQ$3:AQ532))/MAX(AQ$3:AQ532)</f>
        <v>-0.3951046308466149</v>
      </c>
    </row>
    <row r="533" spans="1:51">
      <c r="A533" s="49">
        <f>Data!F659</f>
        <v>1925.2083333332841</v>
      </c>
      <c r="B533" s="53">
        <f t="shared" si="229"/>
        <v>0.10899999999999999</v>
      </c>
      <c r="C533" s="50">
        <f>1/Data!N659</f>
        <v>0.10505815582726756</v>
      </c>
      <c r="D533" s="50">
        <f>Data!H659/100</f>
        <v>3.8300000000000001E-2</v>
      </c>
      <c r="E533">
        <f>Data!K660/Data!K659</f>
        <v>0.99973695917362404</v>
      </c>
      <c r="F533">
        <f>Data!T660/Data!T659</f>
        <v>1.0102682407828949</v>
      </c>
      <c r="G533" s="49">
        <f>Data!E662</f>
        <v>17.5</v>
      </c>
      <c r="H533" s="52">
        <v>0</v>
      </c>
      <c r="I533" s="52">
        <v>1</v>
      </c>
      <c r="J533" s="52">
        <v>0.6</v>
      </c>
      <c r="K533" s="54">
        <f t="shared" si="239"/>
        <v>0.66261227030770231</v>
      </c>
      <c r="L533" s="54">
        <f t="shared" si="252"/>
        <v>0.85</v>
      </c>
      <c r="M533" s="53">
        <f t="shared" si="253"/>
        <v>0.85</v>
      </c>
      <c r="N533" s="54" cm="1">
        <f t="array" ref="N533">stock_min(C533,O533)</f>
        <v>0.85</v>
      </c>
      <c r="O533" s="54" cm="1">
        <f t="array" ref="O533">stock_max(C533,D533)</f>
        <v>0.85</v>
      </c>
      <c r="P533" s="49">
        <f t="shared" si="230"/>
        <v>1925.2083333332841</v>
      </c>
      <c r="Q533" s="49">
        <f t="shared" si="244"/>
        <v>0.53399030542838311</v>
      </c>
      <c r="R533" s="49">
        <f t="shared" si="245"/>
        <v>1.3420037549276325</v>
      </c>
      <c r="S533" s="59">
        <f t="shared" si="226"/>
        <v>0.94862538655996942</v>
      </c>
      <c r="T533" s="59">
        <f t="shared" si="227"/>
        <v>1.0038019325798966</v>
      </c>
      <c r="U533" s="59">
        <f t="shared" si="228"/>
        <v>1.0511489202761355</v>
      </c>
      <c r="V533" s="59"/>
      <c r="W533" s="49">
        <f t="shared" si="246"/>
        <v>0.37945015462398779</v>
      </c>
      <c r="X533" s="49">
        <f t="shared" si="247"/>
        <v>0.56917523193598163</v>
      </c>
      <c r="Y533" s="49">
        <f t="shared" si="248"/>
        <v>0.33867045509387217</v>
      </c>
      <c r="Z533" s="49">
        <f t="shared" si="249"/>
        <v>0.66513147748602441</v>
      </c>
      <c r="AA533" s="49">
        <f t="shared" si="250"/>
        <v>0.15767233804142033</v>
      </c>
      <c r="AB533" s="49">
        <f t="shared" si="251"/>
        <v>0.89347658223471516</v>
      </c>
      <c r="AC533" s="80">
        <f t="shared" si="231"/>
        <v>0.85</v>
      </c>
      <c r="AD533" s="80">
        <f t="shared" si="240"/>
        <v>0.85</v>
      </c>
      <c r="AE533" s="80">
        <f t="shared" si="241"/>
        <v>0.85</v>
      </c>
      <c r="AF533" s="54">
        <f>(Q533-MAX(Q$2:Q532))/MAX(Q$2:Q532)</f>
        <v>-8.1731267074352687E-2</v>
      </c>
      <c r="AG533" s="54">
        <f>(R533-MAX(R$2:R532))/MAX(R$2:R532)</f>
        <v>-2.7758501642367494E-2</v>
      </c>
      <c r="AH533" s="54">
        <f>(S533-MAX(S$2:S532))/MAX(S$2:S532)</f>
        <v>-1.3165811399831596E-2</v>
      </c>
      <c r="AI533" s="54">
        <f>(T533-MAX(T$2:T532))/MAX(T$2:T532)</f>
        <v>-1.545582971111371E-2</v>
      </c>
      <c r="AJ533" s="54">
        <f>(U533-MAX(U$2:U532))/MAX(U$2:U532)</f>
        <v>-2.2296564848516311E-2</v>
      </c>
      <c r="AK533" s="54">
        <f t="shared" si="242"/>
        <v>1.9597748634333221</v>
      </c>
      <c r="AL533" s="71">
        <f t="shared" si="232"/>
        <v>1925.2083333332841</v>
      </c>
      <c r="AM533" s="49">
        <f t="shared" si="233"/>
        <v>1.9597748634333221</v>
      </c>
      <c r="AN533" s="49">
        <f t="shared" si="234"/>
        <v>3.9666270057917794</v>
      </c>
      <c r="AO533" s="49">
        <f t="shared" si="235"/>
        <v>3.4220951931388233</v>
      </c>
      <c r="AP533" s="49">
        <f t="shared" si="236"/>
        <v>3.5438404012552023</v>
      </c>
      <c r="AQ533" s="49">
        <f t="shared" si="237"/>
        <v>4.4556936081145828</v>
      </c>
      <c r="AS533" s="49">
        <f t="shared" si="243"/>
        <v>0.48906660232280341</v>
      </c>
      <c r="AT533" s="49">
        <f t="shared" si="238"/>
        <v>0.91185320685938054</v>
      </c>
      <c r="AU533" s="54">
        <f>(AM533-MAX(AM$3:AM533))/MAX(AM$3:AM533)</f>
        <v>-0.47508101427442428</v>
      </c>
      <c r="AV533" s="54">
        <f>(AN533-MAX(AN$3:AN533))/MAX(AN$3:AN533)</f>
        <v>-0.37115112763677838</v>
      </c>
      <c r="AW533" s="54">
        <f>(AO533-MAX(AO$3:AO533))/MAX(AO$3:AO533)</f>
        <v>-0.39814479122406693</v>
      </c>
      <c r="AX533" s="54">
        <f>(AP533-MAX(AP$3:AP533))/MAX(AP$3:AP533)</f>
        <v>-0.39255908913108084</v>
      </c>
      <c r="AY533" s="54">
        <f>(AQ533-MAX(AQ$3:AQ533))/MAX(AQ$3:AQ533)</f>
        <v>-0.3807047307585163</v>
      </c>
    </row>
    <row r="534" spans="1:51">
      <c r="A534" s="49">
        <f>Data!F660</f>
        <v>1925.2916666666174</v>
      </c>
      <c r="B534" s="53">
        <f t="shared" si="229"/>
        <v>0.10799999999999998</v>
      </c>
      <c r="C534" s="50">
        <f>1/Data!N660</f>
        <v>0.10552344771911597</v>
      </c>
      <c r="D534" s="50">
        <f>Data!H660/100</f>
        <v>3.8149999999999996E-2</v>
      </c>
      <c r="E534">
        <f>Data!K661/Data!K660</f>
        <v>1.0307356259793226</v>
      </c>
      <c r="F534">
        <f>Data!T661/Data!T660</f>
        <v>0.99861102944013524</v>
      </c>
      <c r="G534" s="49">
        <f>Data!E663</f>
        <v>17.7</v>
      </c>
      <c r="H534" s="52">
        <v>0</v>
      </c>
      <c r="I534" s="52">
        <v>1</v>
      </c>
      <c r="J534" s="52">
        <v>0.6</v>
      </c>
      <c r="K534" s="54">
        <f t="shared" si="239"/>
        <v>0.66261227030770231</v>
      </c>
      <c r="L534" s="54">
        <f t="shared" si="252"/>
        <v>0.85</v>
      </c>
      <c r="M534" s="53">
        <f t="shared" si="253"/>
        <v>0.85</v>
      </c>
      <c r="N534" s="54" cm="1">
        <f t="array" ref="N534">stock_min(C534,O534)</f>
        <v>0.85</v>
      </c>
      <c r="O534" s="54" cm="1">
        <f t="array" ref="O534">stock_max(C534,D534)</f>
        <v>0.85</v>
      </c>
      <c r="P534" s="49">
        <f t="shared" si="230"/>
        <v>1925.2916666666174</v>
      </c>
      <c r="Q534" s="49">
        <f t="shared" si="244"/>
        <v>0.53324860861488987</v>
      </c>
      <c r="R534" s="49">
        <f t="shared" si="245"/>
        <v>1.3832510804019347</v>
      </c>
      <c r="S534" s="59">
        <f t="shared" si="226"/>
        <v>0.96559229851173911</v>
      </c>
      <c r="T534" s="59">
        <f t="shared" si="227"/>
        <v>1.0237747616073598</v>
      </c>
      <c r="U534" s="59">
        <f t="shared" si="228"/>
        <v>1.0783914800933405</v>
      </c>
      <c r="V534" s="59"/>
      <c r="W534" s="49">
        <f t="shared" si="246"/>
        <v>0.38623691940469568</v>
      </c>
      <c r="X534" s="49">
        <f t="shared" si="247"/>
        <v>0.57935537910704349</v>
      </c>
      <c r="Y534" s="49">
        <f t="shared" si="248"/>
        <v>0.34540904253498039</v>
      </c>
      <c r="Z534" s="49">
        <f t="shared" si="249"/>
        <v>0.67836571907237941</v>
      </c>
      <c r="AA534" s="49">
        <f t="shared" si="250"/>
        <v>0.1617587220140011</v>
      </c>
      <c r="AB534" s="49">
        <f t="shared" si="251"/>
        <v>0.91663275807933942</v>
      </c>
      <c r="AC534" s="80">
        <f t="shared" si="231"/>
        <v>0.85</v>
      </c>
      <c r="AD534" s="80">
        <f t="shared" si="240"/>
        <v>0.85</v>
      </c>
      <c r="AE534" s="80">
        <f t="shared" si="241"/>
        <v>0.85</v>
      </c>
      <c r="AF534" s="54">
        <f>(Q534-MAX(Q$2:Q533))/MAX(Q$2:Q533)</f>
        <v>-8.3006715310430759E-2</v>
      </c>
      <c r="AG534" s="54">
        <f>(R534-MAX(R$2:R533))/MAX(R$2:R533)</f>
        <v>2.1239494127288801E-3</v>
      </c>
      <c r="AH534" s="54">
        <f>(S534-MAX(S$2:S533))/MAX(S$2:S533)</f>
        <v>4.4844950606488026E-3</v>
      </c>
      <c r="AI534" s="54">
        <f>(T534-MAX(T$2:T533))/MAX(T$2:T533)</f>
        <v>4.1338241288886518E-3</v>
      </c>
      <c r="AJ534" s="54">
        <f>(U534-MAX(U$2:U533))/MAX(U$2:U533)</f>
        <v>3.0425129946156692E-3</v>
      </c>
      <c r="AK534" s="54">
        <f t="shared" si="242"/>
        <v>1.9579103294138311</v>
      </c>
      <c r="AL534" s="71">
        <f t="shared" si="232"/>
        <v>1925.2916666666174</v>
      </c>
      <c r="AM534" s="49">
        <f t="shared" si="233"/>
        <v>1.9579103294138311</v>
      </c>
      <c r="AN534" s="49">
        <f t="shared" si="234"/>
        <v>3.9860751717268736</v>
      </c>
      <c r="AO534" s="49">
        <f t="shared" si="235"/>
        <v>3.4310116377017974</v>
      </c>
      <c r="AP534" s="49">
        <f t="shared" si="236"/>
        <v>3.5543620136531828</v>
      </c>
      <c r="AQ534" s="49">
        <f t="shared" si="237"/>
        <v>4.4737310064913176</v>
      </c>
      <c r="AS534" s="49">
        <f t="shared" si="243"/>
        <v>0.48765583476444396</v>
      </c>
      <c r="AT534" s="49">
        <f t="shared" si="238"/>
        <v>0.91936899283813478</v>
      </c>
      <c r="AU534" s="54">
        <f>(AM534-MAX(AM$3:AM534))/MAX(AM$3:AM534)</f>
        <v>-0.47558042332626166</v>
      </c>
      <c r="AV534" s="54">
        <f>(AN534-MAX(AN$3:AN534))/MAX(AN$3:AN534)</f>
        <v>-0.36806791431726044</v>
      </c>
      <c r="AW534" s="54">
        <f>(AO534-MAX(AO$3:AO534))/MAX(AO$3:AO534)</f>
        <v>-0.39657662660528392</v>
      </c>
      <c r="AX534" s="54">
        <f>(AP534-MAX(AP$3:AP534))/MAX(AP$3:AP534)</f>
        <v>-0.39075560559480893</v>
      </c>
      <c r="AY534" s="54">
        <f>(AQ534-MAX(AQ$3:AQ534))/MAX(AQ$3:AQ534)</f>
        <v>-0.37819771917589928</v>
      </c>
    </row>
    <row r="535" spans="1:51">
      <c r="A535" s="49">
        <f>Data!F661</f>
        <v>1925.3749999999507</v>
      </c>
      <c r="B535" s="53">
        <f t="shared" si="229"/>
        <v>0.121</v>
      </c>
      <c r="C535" s="50">
        <f>1/Data!N661</f>
        <v>0.10278540540311425</v>
      </c>
      <c r="D535" s="50">
        <f>Data!H661/100</f>
        <v>3.7999999999999999E-2</v>
      </c>
      <c r="E535">
        <f>Data!K662/Data!K661</f>
        <v>1.0107389704232308</v>
      </c>
      <c r="F535">
        <f>Data!T662/Data!T661</f>
        <v>0.99292635847309285</v>
      </c>
      <c r="G535" s="49">
        <f>Data!E664</f>
        <v>17.7</v>
      </c>
      <c r="H535" s="52">
        <v>0</v>
      </c>
      <c r="I535" s="52">
        <v>1</v>
      </c>
      <c r="J535" s="52">
        <v>0.6</v>
      </c>
      <c r="K535" s="54">
        <f t="shared" si="239"/>
        <v>0.66261227030770231</v>
      </c>
      <c r="L535" s="54">
        <f t="shared" si="252"/>
        <v>0.85</v>
      </c>
      <c r="M535" s="53">
        <f t="shared" si="253"/>
        <v>0.85</v>
      </c>
      <c r="N535" s="54" cm="1">
        <f t="array" ref="N535">stock_min(C535,O535)</f>
        <v>0.85</v>
      </c>
      <c r="O535" s="54" cm="1">
        <f t="array" ref="O535">stock_max(C535,D535)</f>
        <v>0.85</v>
      </c>
      <c r="P535" s="49">
        <f t="shared" si="230"/>
        <v>1925.3749999999507</v>
      </c>
      <c r="Q535" s="49">
        <f t="shared" si="244"/>
        <v>0.52947659911282619</v>
      </c>
      <c r="R535" s="49">
        <f t="shared" si="245"/>
        <v>1.398105772842273</v>
      </c>
      <c r="S535" s="59">
        <f t="shared" si="226"/>
        <v>0.96908187728018369</v>
      </c>
      <c r="T535" s="59">
        <f t="shared" si="227"/>
        <v>1.0286164112535672</v>
      </c>
      <c r="U535" s="59">
        <f t="shared" si="228"/>
        <v>1.0870909489579414</v>
      </c>
      <c r="V535" s="59"/>
      <c r="W535" s="49">
        <f t="shared" si="246"/>
        <v>0.3876327509120735</v>
      </c>
      <c r="X535" s="49">
        <f t="shared" si="247"/>
        <v>0.58144912636811019</v>
      </c>
      <c r="Y535" s="49">
        <f t="shared" si="248"/>
        <v>0.34704255571707981</v>
      </c>
      <c r="Z535" s="49">
        <f t="shared" si="249"/>
        <v>0.68157385553648731</v>
      </c>
      <c r="AA535" s="49">
        <f t="shared" si="250"/>
        <v>0.16306364234369125</v>
      </c>
      <c r="AB535" s="49">
        <f t="shared" si="251"/>
        <v>0.92402730661425025</v>
      </c>
      <c r="AC535" s="80">
        <f t="shared" si="231"/>
        <v>0.85</v>
      </c>
      <c r="AD535" s="80">
        <f t="shared" si="240"/>
        <v>0.85</v>
      </c>
      <c r="AE535" s="80">
        <f t="shared" si="241"/>
        <v>0.85</v>
      </c>
      <c r="AF535" s="54">
        <f>(Q535-MAX(Q$2:Q534))/MAX(Q$2:Q534)</f>
        <v>-8.9493197088905782E-2</v>
      </c>
      <c r="AG535" s="54">
        <f>(R535-MAX(R$2:R534))/MAX(R$2:R534)</f>
        <v>1.0738970423230727E-2</v>
      </c>
      <c r="AH535" s="54">
        <f>(S535-MAX(S$2:S534))/MAX(S$2:S534)</f>
        <v>3.613925643175741E-3</v>
      </c>
      <c r="AI535" s="54">
        <f>(T535-MAX(T$2:T534))/MAX(T$2:T534)</f>
        <v>4.7292137174839328E-3</v>
      </c>
      <c r="AJ535" s="54">
        <f>(U535-MAX(U$2:U534))/MAX(U$2:U534)</f>
        <v>8.0670786307102029E-3</v>
      </c>
      <c r="AK535" s="54">
        <f t="shared" si="242"/>
        <v>1.9564160590184891</v>
      </c>
      <c r="AL535" s="71">
        <f t="shared" si="232"/>
        <v>1925.3749999999507</v>
      </c>
      <c r="AM535" s="49">
        <f t="shared" si="233"/>
        <v>1.9564160590184891</v>
      </c>
      <c r="AN535" s="49">
        <f t="shared" si="234"/>
        <v>3.9854568072493022</v>
      </c>
      <c r="AO535" s="49">
        <f t="shared" si="235"/>
        <v>3.4296537559018665</v>
      </c>
      <c r="AP535" s="49">
        <f t="shared" si="236"/>
        <v>3.5530899964966967</v>
      </c>
      <c r="AQ535" s="49">
        <f t="shared" si="237"/>
        <v>4.4726350719571579</v>
      </c>
      <c r="AS535" s="49">
        <f t="shared" si="243"/>
        <v>0.48717826470785575</v>
      </c>
      <c r="AT535" s="49">
        <f t="shared" si="238"/>
        <v>0.91954507546046127</v>
      </c>
      <c r="AU535" s="54">
        <f>(AM535-MAX(AM$3:AM535))/MAX(AM$3:AM535)</f>
        <v>-0.4759806585343756</v>
      </c>
      <c r="AV535" s="54">
        <f>(AN535-MAX(AN$3:AN535))/MAX(AN$3:AN535)</f>
        <v>-0.36816594667670904</v>
      </c>
      <c r="AW535" s="54">
        <f>(AO535-MAX(AO$3:AO535))/MAX(AO$3:AO535)</f>
        <v>-0.39681544177203587</v>
      </c>
      <c r="AX535" s="54">
        <f>(AP535-MAX(AP$3:AP535))/MAX(AP$3:AP535)</f>
        <v>-0.39097363890689124</v>
      </c>
      <c r="AY535" s="54">
        <f>(AQ535-MAX(AQ$3:AQ535))/MAX(AQ$3:AQ535)</f>
        <v>-0.37835004272686501</v>
      </c>
    </row>
    <row r="536" spans="1:51">
      <c r="A536" s="49">
        <f>Data!F662</f>
        <v>1925.4583333332839</v>
      </c>
      <c r="B536" s="53">
        <f t="shared" si="229"/>
        <v>0.125</v>
      </c>
      <c r="C536" s="50">
        <f>1/Data!N662</f>
        <v>0.10207845848253426</v>
      </c>
      <c r="D536" s="50">
        <f>Data!H662/100</f>
        <v>3.7850000000000002E-2</v>
      </c>
      <c r="E536">
        <f>Data!K663/Data!K662</f>
        <v>1.0205831066471367</v>
      </c>
      <c r="F536">
        <f>Data!T663/Data!T662</f>
        <v>0.99304456441532885</v>
      </c>
      <c r="G536" s="49">
        <f>Data!E665</f>
        <v>17.7</v>
      </c>
      <c r="H536" s="52">
        <v>0</v>
      </c>
      <c r="I536" s="52">
        <v>1</v>
      </c>
      <c r="J536" s="52">
        <v>0.6</v>
      </c>
      <c r="K536" s="54">
        <f t="shared" si="239"/>
        <v>0.66261227030770231</v>
      </c>
      <c r="L536" s="54">
        <f t="shared" si="252"/>
        <v>0.85</v>
      </c>
      <c r="M536" s="53">
        <f t="shared" si="253"/>
        <v>0.85</v>
      </c>
      <c r="N536" s="54" cm="1">
        <f t="array" ref="N536">stock_min(C536,O536)</f>
        <v>0.85</v>
      </c>
      <c r="O536" s="54" cm="1">
        <f t="array" ref="O536">stock_max(C536,D536)</f>
        <v>0.85</v>
      </c>
      <c r="P536" s="49">
        <f t="shared" si="230"/>
        <v>1925.4583333332839</v>
      </c>
      <c r="Q536" s="49">
        <f t="shared" si="244"/>
        <v>0.52579385873410622</v>
      </c>
      <c r="R536" s="49">
        <f t="shared" si="245"/>
        <v>1.4268831330686629</v>
      </c>
      <c r="S536" s="59">
        <f t="shared" si="226"/>
        <v>0.97835375202862518</v>
      </c>
      <c r="T536" s="59">
        <f t="shared" si="227"/>
        <v>1.0402314864685449</v>
      </c>
      <c r="U536" s="59">
        <f t="shared" si="228"/>
        <v>1.1049761228943256</v>
      </c>
      <c r="V536" s="59"/>
      <c r="W536" s="49">
        <f t="shared" si="246"/>
        <v>0.39134150081145008</v>
      </c>
      <c r="X536" s="49">
        <f t="shared" si="247"/>
        <v>0.58701225121717504</v>
      </c>
      <c r="Y536" s="49">
        <f t="shared" si="248"/>
        <v>0.35096133957406644</v>
      </c>
      <c r="Z536" s="49">
        <f t="shared" si="249"/>
        <v>0.68927014689447841</v>
      </c>
      <c r="AA536" s="49">
        <f t="shared" si="250"/>
        <v>0.16574641843414886</v>
      </c>
      <c r="AB536" s="49">
        <f t="shared" si="251"/>
        <v>0.93922970446017673</v>
      </c>
      <c r="AC536" s="80">
        <f t="shared" si="231"/>
        <v>0.85</v>
      </c>
      <c r="AD536" s="80">
        <f t="shared" si="240"/>
        <v>0.85</v>
      </c>
      <c r="AE536" s="80">
        <f t="shared" si="241"/>
        <v>0.85</v>
      </c>
      <c r="AF536" s="54">
        <f>(Q536-MAX(Q$2:Q535))/MAX(Q$2:Q535)</f>
        <v>-9.5826168505958681E-2</v>
      </c>
      <c r="AG536" s="54">
        <f>(R536-MAX(R$2:R535))/MAX(R$2:R535)</f>
        <v>2.0583106647136626E-2</v>
      </c>
      <c r="AH536" s="54">
        <f>(S536-MAX(S$2:S535))/MAX(S$2:S535)</f>
        <v>9.5676897544135775E-3</v>
      </c>
      <c r="AI536" s="54">
        <f>(T536-MAX(T$2:T535))/MAX(T$2:T535)</f>
        <v>1.1291940404511461E-2</v>
      </c>
      <c r="AJ536" s="54">
        <f>(U536-MAX(U$2:U535))/MAX(U$2:U535)</f>
        <v>1.6452325312365446E-2</v>
      </c>
      <c r="AK536" s="54">
        <f t="shared" si="242"/>
        <v>1.9765076024320771</v>
      </c>
      <c r="AL536" s="71">
        <f t="shared" si="232"/>
        <v>1925.4583333332839</v>
      </c>
      <c r="AM536" s="49">
        <f t="shared" si="233"/>
        <v>1.9765076024320771</v>
      </c>
      <c r="AN536" s="49">
        <f t="shared" si="234"/>
        <v>3.8389440032635735</v>
      </c>
      <c r="AO536" s="49">
        <f t="shared" si="235"/>
        <v>3.3670379290107966</v>
      </c>
      <c r="AP536" s="49">
        <f t="shared" si="236"/>
        <v>3.4778343174988202</v>
      </c>
      <c r="AQ536" s="49">
        <f t="shared" si="237"/>
        <v>4.3390392154025106</v>
      </c>
      <c r="AS536" s="49">
        <f t="shared" si="243"/>
        <v>0.50009521213893704</v>
      </c>
      <c r="AT536" s="49">
        <f t="shared" si="238"/>
        <v>0.86120489790369037</v>
      </c>
      <c r="AU536" s="54">
        <f>(AM536-MAX(AM$3:AM536))/MAX(AM$3:AM536)</f>
        <v>-0.47059920743654604</v>
      </c>
      <c r="AV536" s="54">
        <f>(AN536-MAX(AN$3:AN536))/MAX(AN$3:AN536)</f>
        <v>-0.39139334149822141</v>
      </c>
      <c r="AW536" s="54">
        <f>(AO536-MAX(AO$3:AO536))/MAX(AO$3:AO536)</f>
        <v>-0.40782789450618567</v>
      </c>
      <c r="AX536" s="54">
        <f>(AP536-MAX(AP$3:AP536))/MAX(AP$3:AP536)</f>
        <v>-0.40387302855839408</v>
      </c>
      <c r="AY536" s="54">
        <f>(AQ536-MAX(AQ$3:AQ536))/MAX(AQ$3:AQ536)</f>
        <v>-0.39691848329555268</v>
      </c>
    </row>
    <row r="537" spans="1:51">
      <c r="A537" s="49">
        <f>Data!F663</f>
        <v>1925.5416666666172</v>
      </c>
      <c r="B537" s="53">
        <f t="shared" si="229"/>
        <v>0.13200000000000001</v>
      </c>
      <c r="C537" s="50">
        <f>1/Data!N663</f>
        <v>0.10036136220679415</v>
      </c>
      <c r="D537" s="50">
        <f>Data!H663/100</f>
        <v>3.7699999999999997E-2</v>
      </c>
      <c r="E537">
        <f>Data!K664/Data!K663</f>
        <v>1.0178926426426427</v>
      </c>
      <c r="F537">
        <f>Data!T664/Data!T663</f>
        <v>1.0043820152374694</v>
      </c>
      <c r="G537" s="49">
        <f>Data!E666</f>
        <v>17.7</v>
      </c>
      <c r="H537" s="52">
        <v>0</v>
      </c>
      <c r="I537" s="52">
        <v>1</v>
      </c>
      <c r="J537" s="52">
        <v>0.6</v>
      </c>
      <c r="K537" s="54">
        <f t="shared" si="239"/>
        <v>0.66261227030770231</v>
      </c>
      <c r="L537" s="54">
        <f t="shared" si="252"/>
        <v>0.85</v>
      </c>
      <c r="M537" s="53">
        <f t="shared" si="253"/>
        <v>0.85</v>
      </c>
      <c r="N537" s="54" cm="1">
        <f t="array" ref="N537">stock_min(C537,O537)</f>
        <v>0.85</v>
      </c>
      <c r="O537" s="54" cm="1">
        <f t="array" ref="O537">stock_max(C537,D537)</f>
        <v>0.85</v>
      </c>
      <c r="P537" s="49">
        <f t="shared" si="230"/>
        <v>1925.5416666666172</v>
      </c>
      <c r="Q537" s="49">
        <f t="shared" si="244"/>
        <v>0.52809789543484686</v>
      </c>
      <c r="R537" s="49">
        <f t="shared" si="245"/>
        <v>1.4524138430614748</v>
      </c>
      <c r="S537" s="59">
        <f t="shared" si="226"/>
        <v>0.99057181688611717</v>
      </c>
      <c r="T537" s="59">
        <f t="shared" si="227"/>
        <v>1.0541022688289459</v>
      </c>
      <c r="U537" s="59">
        <f t="shared" si="228"/>
        <v>1.1225077276867208</v>
      </c>
      <c r="V537" s="59"/>
      <c r="W537" s="49">
        <f t="shared" si="246"/>
        <v>0.39622872675444687</v>
      </c>
      <c r="X537" s="49">
        <f t="shared" si="247"/>
        <v>0.5943430901316703</v>
      </c>
      <c r="Y537" s="49">
        <f t="shared" si="248"/>
        <v>0.3556411713436981</v>
      </c>
      <c r="Z537" s="49">
        <f t="shared" si="249"/>
        <v>0.69846109748524776</v>
      </c>
      <c r="AA537" s="49">
        <f t="shared" si="250"/>
        <v>0.16837615915300813</v>
      </c>
      <c r="AB537" s="49">
        <f t="shared" si="251"/>
        <v>0.95413156853371262</v>
      </c>
      <c r="AC537" s="80">
        <f t="shared" si="231"/>
        <v>0.85</v>
      </c>
      <c r="AD537" s="80">
        <f t="shared" si="240"/>
        <v>0.85</v>
      </c>
      <c r="AE537" s="80">
        <f t="shared" si="241"/>
        <v>0.85</v>
      </c>
      <c r="AF537" s="54">
        <f>(Q537-MAX(Q$2:Q536))/MAX(Q$2:Q536)</f>
        <v>-9.1864064999030784E-2</v>
      </c>
      <c r="AG537" s="54">
        <f>(R537-MAX(R$2:R536))/MAX(R$2:R536)</f>
        <v>1.7892642642642669E-2</v>
      </c>
      <c r="AH537" s="54">
        <f>(S537-MAX(S$2:S536))/MAX(S$2:S536)</f>
        <v>1.248839168057334E-2</v>
      </c>
      <c r="AI537" s="54">
        <f>(T537-MAX(T$2:T536))/MAX(T$2:T536)</f>
        <v>1.3334322735692725E-2</v>
      </c>
      <c r="AJ537" s="54">
        <f>(U537-MAX(U$2:U536))/MAX(U$2:U536)</f>
        <v>1.5866048531866669E-2</v>
      </c>
      <c r="AK537" s="54">
        <f t="shared" si="242"/>
        <v>1.9742428524435651</v>
      </c>
      <c r="AL537" s="71">
        <f t="shared" si="232"/>
        <v>1925.5416666666172</v>
      </c>
      <c r="AM537" s="49">
        <f t="shared" si="233"/>
        <v>1.9742428524435651</v>
      </c>
      <c r="AN537" s="49">
        <f t="shared" si="234"/>
        <v>3.7981849018351661</v>
      </c>
      <c r="AO537" s="49">
        <f t="shared" si="235"/>
        <v>3.3439433218577488</v>
      </c>
      <c r="AP537" s="49">
        <f t="shared" si="236"/>
        <v>3.4519246110254134</v>
      </c>
      <c r="AQ537" s="49">
        <f t="shared" si="237"/>
        <v>4.2990653195539421</v>
      </c>
      <c r="AS537" s="49">
        <f t="shared" si="243"/>
        <v>0.50088041771877601</v>
      </c>
      <c r="AT537" s="49">
        <f t="shared" si="238"/>
        <v>0.84714070852852874</v>
      </c>
      <c r="AU537" s="54">
        <f>(AM537-MAX(AM$3:AM537))/MAX(AM$3:AM537)</f>
        <v>-0.47120581296510616</v>
      </c>
      <c r="AV537" s="54">
        <f>(AN537-MAX(AN$3:AN537))/MAX(AN$3:AN537)</f>
        <v>-0.39785508214950205</v>
      </c>
      <c r="AW537" s="54">
        <f>(AO537-MAX(AO$3:AO537))/MAX(AO$3:AO537)</f>
        <v>-0.41188961950950059</v>
      </c>
      <c r="AX537" s="54">
        <f>(AP537-MAX(AP$3:AP537))/MAX(AP$3:AP537)</f>
        <v>-0.40831414720893433</v>
      </c>
      <c r="AY537" s="54">
        <f>(AQ537-MAX(AQ$3:AQ537))/MAX(AQ$3:AQ537)</f>
        <v>-0.40247444085670225</v>
      </c>
    </row>
    <row r="538" spans="1:51">
      <c r="A538" s="49">
        <f>Data!F664</f>
        <v>1925.6249999999504</v>
      </c>
      <c r="B538" s="53">
        <f t="shared" si="229"/>
        <v>0.14000000000000001</v>
      </c>
      <c r="C538" s="50">
        <f>1/Data!N664</f>
        <v>9.8902983354634613E-2</v>
      </c>
      <c r="D538" s="50">
        <f>Data!H664/100</f>
        <v>3.755E-2</v>
      </c>
      <c r="E538">
        <f>Data!K665/Data!K664</f>
        <v>1.027462962962963</v>
      </c>
      <c r="F538">
        <f>Data!T665/Data!T664</f>
        <v>1.0043703861709314</v>
      </c>
      <c r="G538" s="49">
        <f>Data!E667</f>
        <v>18</v>
      </c>
      <c r="H538" s="52">
        <v>0</v>
      </c>
      <c r="I538" s="52">
        <v>1</v>
      </c>
      <c r="J538" s="52">
        <v>0.6</v>
      </c>
      <c r="K538" s="54">
        <f t="shared" si="239"/>
        <v>0.66261227030770231</v>
      </c>
      <c r="L538" s="54">
        <f t="shared" si="252"/>
        <v>0.85</v>
      </c>
      <c r="M538" s="53">
        <f t="shared" si="253"/>
        <v>0.85</v>
      </c>
      <c r="N538" s="54" cm="1">
        <f t="array" ref="N538">stock_min(C538,O538)</f>
        <v>0.85</v>
      </c>
      <c r="O538" s="54" cm="1">
        <f t="array" ref="O538">stock_max(C538,D538)</f>
        <v>0.85</v>
      </c>
      <c r="P538" s="49">
        <f t="shared" si="230"/>
        <v>1925.6249999999504</v>
      </c>
      <c r="Q538" s="49">
        <f t="shared" si="244"/>
        <v>0.53040588717395332</v>
      </c>
      <c r="R538" s="49">
        <f t="shared" si="245"/>
        <v>1.4923014306403668</v>
      </c>
      <c r="S538" s="59">
        <f t="shared" si="226"/>
        <v>1.0086259117056295</v>
      </c>
      <c r="T538" s="59">
        <f t="shared" si="227"/>
        <v>1.074838369337308</v>
      </c>
      <c r="U538" s="59">
        <f t="shared" si="228"/>
        <v>1.1494468764526329</v>
      </c>
      <c r="V538" s="59"/>
      <c r="W538" s="49">
        <f t="shared" si="246"/>
        <v>0.40345036468225182</v>
      </c>
      <c r="X538" s="49">
        <f t="shared" si="247"/>
        <v>0.60517554702337772</v>
      </c>
      <c r="Y538" s="49">
        <f t="shared" si="248"/>
        <v>0.36263727721688571</v>
      </c>
      <c r="Z538" s="49">
        <f t="shared" si="249"/>
        <v>0.71220109212042237</v>
      </c>
      <c r="AA538" s="49">
        <f t="shared" si="250"/>
        <v>0.17241703146789497</v>
      </c>
      <c r="AB538" s="49">
        <f t="shared" si="251"/>
        <v>0.97702984498473788</v>
      </c>
      <c r="AC538" s="80">
        <f t="shared" si="231"/>
        <v>0.85</v>
      </c>
      <c r="AD538" s="80">
        <f t="shared" si="240"/>
        <v>0.85</v>
      </c>
      <c r="AE538" s="80">
        <f t="shared" si="241"/>
        <v>0.85</v>
      </c>
      <c r="AF538" s="54">
        <f>(Q538-MAX(Q$2:Q537))/MAX(Q$2:Q537)</f>
        <v>-8.7895160267376662E-2</v>
      </c>
      <c r="AG538" s="54">
        <f>(R538-MAX(R$2:R537))/MAX(R$2:R537)</f>
        <v>2.7462962962962967E-2</v>
      </c>
      <c r="AH538" s="54">
        <f>(S538-MAX(S$2:S537))/MAX(S$2:S537)</f>
        <v>1.8225932246150295E-2</v>
      </c>
      <c r="AI538" s="54">
        <f>(T538-MAX(T$2:T537))/MAX(T$2:T537)</f>
        <v>1.9671810906354392E-2</v>
      </c>
      <c r="AJ538" s="54">
        <f>(U538-MAX(U$2:U537))/MAX(U$2:U537)</f>
        <v>2.3999076444158336E-2</v>
      </c>
      <c r="AK538" s="54">
        <f t="shared" si="242"/>
        <v>1.9719808464400916</v>
      </c>
      <c r="AL538" s="71">
        <f t="shared" si="232"/>
        <v>1925.6249999999504</v>
      </c>
      <c r="AM538" s="49">
        <f t="shared" si="233"/>
        <v>1.9719808464400916</v>
      </c>
      <c r="AN538" s="49">
        <f t="shared" si="234"/>
        <v>3.9621353608013816</v>
      </c>
      <c r="AO538" s="49">
        <f t="shared" si="235"/>
        <v>3.4298230385483079</v>
      </c>
      <c r="AP538" s="49">
        <f t="shared" si="236"/>
        <v>3.5500964948037961</v>
      </c>
      <c r="AQ538" s="49">
        <f t="shared" si="237"/>
        <v>4.4566097218266849</v>
      </c>
      <c r="AS538" s="49">
        <f t="shared" si="243"/>
        <v>0.49447436102530329</v>
      </c>
      <c r="AT538" s="49">
        <f t="shared" si="238"/>
        <v>0.90651322702288883</v>
      </c>
      <c r="AU538" s="54">
        <f>(AM538-MAX(AM$3:AM538))/MAX(AM$3:AM538)</f>
        <v>-0.47181168352667069</v>
      </c>
      <c r="AV538" s="54">
        <f>(AN538-MAX(AN$3:AN538))/MAX(AN$3:AN538)</f>
        <v>-0.37186321019032914</v>
      </c>
      <c r="AW538" s="54">
        <f>(AO538-MAX(AO$3:AO538))/MAX(AO$3:AO538)</f>
        <v>-0.39678566947267946</v>
      </c>
      <c r="AX538" s="54">
        <f>(AP538-MAX(AP$3:AP538))/MAX(AP$3:AP538)</f>
        <v>-0.3914867476220521</v>
      </c>
      <c r="AY538" s="54">
        <f>(AQ538-MAX(AQ$3:AQ538))/MAX(AQ$3:AQ538)</f>
        <v>-0.38057740043962746</v>
      </c>
    </row>
    <row r="539" spans="1:51">
      <c r="A539" s="49">
        <f>Data!F665</f>
        <v>1925.7083333332837</v>
      </c>
      <c r="B539" s="53">
        <f t="shared" si="229"/>
        <v>0.14900000000000002</v>
      </c>
      <c r="C539" s="50">
        <f>1/Data!N665</f>
        <v>9.6532107110221477E-2</v>
      </c>
      <c r="D539" s="50">
        <f>Data!H665/100</f>
        <v>3.7400000000000003E-2</v>
      </c>
      <c r="E539">
        <f>Data!K666/Data!K665</f>
        <v>1.0372987257457285</v>
      </c>
      <c r="F539">
        <f>Data!T666/Data!T665</f>
        <v>1.0043587579528388</v>
      </c>
      <c r="G539" s="49">
        <f>Data!E668</f>
        <v>17.899999999999999</v>
      </c>
      <c r="H539" s="52">
        <v>0</v>
      </c>
      <c r="I539" s="52">
        <v>1</v>
      </c>
      <c r="J539" s="52">
        <v>0.6</v>
      </c>
      <c r="K539" s="54">
        <f t="shared" si="239"/>
        <v>0.66261227030770231</v>
      </c>
      <c r="L539" s="54">
        <f t="shared" si="252"/>
        <v>0.85</v>
      </c>
      <c r="M539" s="53">
        <f t="shared" si="253"/>
        <v>0.85</v>
      </c>
      <c r="N539" s="54" cm="1">
        <f t="array" ref="N539">stock_min(C539,O539)</f>
        <v>0.85</v>
      </c>
      <c r="O539" s="54" cm="1">
        <f t="array" ref="O539">stock_max(C539,D539)</f>
        <v>0.85</v>
      </c>
      <c r="P539" s="49">
        <f t="shared" si="230"/>
        <v>1925.7083333332837</v>
      </c>
      <c r="Q539" s="49">
        <f t="shared" si="244"/>
        <v>0.53271779805290531</v>
      </c>
      <c r="R539" s="49">
        <f t="shared" si="245"/>
        <v>1.5479623724317801</v>
      </c>
      <c r="S539" s="59">
        <f t="shared" si="226"/>
        <v>1.0329567309477101</v>
      </c>
      <c r="T539" s="59">
        <f t="shared" si="227"/>
        <v>1.1029832106641808</v>
      </c>
      <c r="U539" s="59">
        <f t="shared" si="228"/>
        <v>1.1866403687932257</v>
      </c>
      <c r="V539" s="59"/>
      <c r="W539" s="49">
        <f t="shared" si="246"/>
        <v>0.41318269237908406</v>
      </c>
      <c r="X539" s="49">
        <f t="shared" si="247"/>
        <v>0.61977403856862601</v>
      </c>
      <c r="Y539" s="49">
        <f t="shared" si="248"/>
        <v>0.37213300133470928</v>
      </c>
      <c r="Z539" s="49">
        <f t="shared" si="249"/>
        <v>0.73085020932947153</v>
      </c>
      <c r="AA539" s="49">
        <f t="shared" si="250"/>
        <v>0.17799605531898388</v>
      </c>
      <c r="AB539" s="49">
        <f t="shared" si="251"/>
        <v>1.0086443134742418</v>
      </c>
      <c r="AC539" s="80">
        <f t="shared" si="231"/>
        <v>0.85</v>
      </c>
      <c r="AD539" s="80">
        <f t="shared" si="240"/>
        <v>0.85</v>
      </c>
      <c r="AE539" s="80">
        <f t="shared" si="241"/>
        <v>0.85</v>
      </c>
      <c r="AF539" s="54">
        <f>(Q539-MAX(Q$2:Q538))/MAX(Q$2:Q538)</f>
        <v>-8.3919516043369322E-2</v>
      </c>
      <c r="AG539" s="54">
        <f>(R539-MAX(R$2:R538))/MAX(R$2:R538)</f>
        <v>3.7298725745728512E-2</v>
      </c>
      <c r="AH539" s="54">
        <f>(S539-MAX(S$2:S538))/MAX(S$2:S538)</f>
        <v>2.4122738628572536E-2</v>
      </c>
      <c r="AI539" s="54">
        <f>(T539-MAX(T$2:T538))/MAX(T$2:T538)</f>
        <v>2.6185184795947967E-2</v>
      </c>
      <c r="AJ539" s="54">
        <f>(U539-MAX(U$2:U538))/MAX(U$2:U538)</f>
        <v>3.2357730576794919E-2</v>
      </c>
      <c r="AK539" s="54">
        <f t="shared" si="242"/>
        <v>1.96972158113824</v>
      </c>
      <c r="AL539" s="71">
        <f t="shared" si="232"/>
        <v>1925.7083333332837</v>
      </c>
      <c r="AM539" s="49">
        <f t="shared" si="233"/>
        <v>1.96972158113824</v>
      </c>
      <c r="AN539" s="49">
        <f t="shared" si="234"/>
        <v>3.9920821705804403</v>
      </c>
      <c r="AO539" s="49">
        <f t="shared" si="235"/>
        <v>3.4440357646598518</v>
      </c>
      <c r="AP539" s="49">
        <f t="shared" si="236"/>
        <v>3.5667255363704395</v>
      </c>
      <c r="AQ539" s="49">
        <f t="shared" si="237"/>
        <v>4.4846331933687678</v>
      </c>
      <c r="AS539" s="49">
        <f t="shared" si="243"/>
        <v>0.49255102278832741</v>
      </c>
      <c r="AT539" s="49">
        <f t="shared" si="238"/>
        <v>0.91790765699832821</v>
      </c>
      <c r="AU539" s="54">
        <f>(AM539-MAX(AM$3:AM539))/MAX(AM$3:AM539)</f>
        <v>-0.47241682000069168</v>
      </c>
      <c r="AV539" s="54">
        <f>(AN539-MAX(AN$3:AN539))/MAX(AN$3:AN539)</f>
        <v>-0.36711559526890097</v>
      </c>
      <c r="AW539" s="54">
        <f>(AO539-MAX(AO$3:AO539))/MAX(AO$3:AO539)</f>
        <v>-0.39428603028722115</v>
      </c>
      <c r="AX539" s="54">
        <f>(AP539-MAX(AP$3:AP539))/MAX(AP$3:AP539)</f>
        <v>-0.38863640477011629</v>
      </c>
      <c r="AY539" s="54">
        <f>(AQ539-MAX(AQ$3:AQ539))/MAX(AQ$3:AQ539)</f>
        <v>-0.37668242810083624</v>
      </c>
    </row>
    <row r="540" spans="1:51">
      <c r="A540" s="49">
        <f>Data!F666</f>
        <v>1925.7916666666169</v>
      </c>
      <c r="B540" s="53">
        <f t="shared" si="229"/>
        <v>0.16800000000000004</v>
      </c>
      <c r="C540" s="50">
        <f>1/Data!N666</f>
        <v>9.3296671499224382E-2</v>
      </c>
      <c r="D540" s="50">
        <f>Data!H666/100</f>
        <v>3.7249999999999998E-2</v>
      </c>
      <c r="E540">
        <f>Data!K667/Data!K666</f>
        <v>1.018039458929072</v>
      </c>
      <c r="F540">
        <f>Data!T667/Data!T666</f>
        <v>0.98760801174107204</v>
      </c>
      <c r="G540" s="49">
        <f>Data!E669</f>
        <v>17.899999999999999</v>
      </c>
      <c r="H540" s="52">
        <v>0</v>
      </c>
      <c r="I540" s="52">
        <v>1</v>
      </c>
      <c r="J540" s="52">
        <v>0.6</v>
      </c>
      <c r="K540" s="54">
        <f t="shared" si="239"/>
        <v>0.66261227030770231</v>
      </c>
      <c r="L540" s="54">
        <f t="shared" si="252"/>
        <v>0.85</v>
      </c>
      <c r="M540" s="53">
        <f t="shared" si="253"/>
        <v>0.85</v>
      </c>
      <c r="N540" s="54" cm="1">
        <f t="array" ref="N540">stock_min(C540,O540)</f>
        <v>0.85</v>
      </c>
      <c r="O540" s="54" cm="1">
        <f t="array" ref="O540">stock_max(C540,D540)</f>
        <v>0.85</v>
      </c>
      <c r="P540" s="49">
        <f t="shared" si="230"/>
        <v>1925.7916666666169</v>
      </c>
      <c r="Q540" s="49">
        <f t="shared" si="244"/>
        <v>0.52611636535411177</v>
      </c>
      <c r="R540" s="49">
        <f t="shared" si="245"/>
        <v>1.5758867760730122</v>
      </c>
      <c r="S540" s="59">
        <f t="shared" si="226"/>
        <v>1.0390169641890199</v>
      </c>
      <c r="T540" s="59">
        <f t="shared" si="227"/>
        <v>1.1115558852153842</v>
      </c>
      <c r="U540" s="59">
        <f t="shared" si="228"/>
        <v>1.2026300414325379</v>
      </c>
      <c r="V540" s="59"/>
      <c r="W540" s="49">
        <f t="shared" si="246"/>
        <v>0.41560678567560799</v>
      </c>
      <c r="X540" s="49">
        <f t="shared" si="247"/>
        <v>0.62341017851341196</v>
      </c>
      <c r="Y540" s="49">
        <f t="shared" si="248"/>
        <v>0.37502531653893073</v>
      </c>
      <c r="Z540" s="49">
        <f t="shared" si="249"/>
        <v>0.7365305686764535</v>
      </c>
      <c r="AA540" s="49">
        <f t="shared" si="250"/>
        <v>0.18039450621488071</v>
      </c>
      <c r="AB540" s="49">
        <f t="shared" si="251"/>
        <v>1.0222355352176573</v>
      </c>
      <c r="AC540" s="80">
        <f t="shared" si="231"/>
        <v>0.85000000000000009</v>
      </c>
      <c r="AD540" s="80">
        <f t="shared" si="240"/>
        <v>0.85</v>
      </c>
      <c r="AE540" s="80">
        <f t="shared" si="241"/>
        <v>0.85</v>
      </c>
      <c r="AF540" s="54">
        <f>(Q540-MAX(Q$2:Q539))/MAX(Q$2:Q539)</f>
        <v>-9.5271574644792897E-2</v>
      </c>
      <c r="AG540" s="54">
        <f>(R540-MAX(R$2:R539))/MAX(R$2:R539)</f>
        <v>1.8039458929072064E-2</v>
      </c>
      <c r="AH540" s="54">
        <f>(S540-MAX(S$2:S539))/MAX(S$2:S539)</f>
        <v>5.8668800538718346E-3</v>
      </c>
      <c r="AI540" s="54">
        <f>(T540-MAX(T$2:T539))/MAX(T$2:T539)</f>
        <v>7.7722620510616621E-3</v>
      </c>
      <c r="AJ540" s="54">
        <f>(U540-MAX(U$2:U539))/MAX(U$2:U539)</f>
        <v>1.3474741850872015E-2</v>
      </c>
      <c r="AK540" s="54">
        <f t="shared" si="242"/>
        <v>2.0008119185679951</v>
      </c>
      <c r="AL540" s="71">
        <f t="shared" si="232"/>
        <v>1925.7916666666169</v>
      </c>
      <c r="AM540" s="49">
        <f t="shared" si="233"/>
        <v>2.0008119185679951</v>
      </c>
      <c r="AN540" s="49">
        <f t="shared" si="234"/>
        <v>4.0627492744202875</v>
      </c>
      <c r="AO540" s="49">
        <f t="shared" si="235"/>
        <v>3.5024075730023507</v>
      </c>
      <c r="AP540" s="49">
        <f t="shared" si="236"/>
        <v>3.6276015421264711</v>
      </c>
      <c r="AQ540" s="49">
        <f t="shared" si="237"/>
        <v>4.5627622505810255</v>
      </c>
      <c r="AS540" s="49">
        <f t="shared" si="243"/>
        <v>0.50001297616073792</v>
      </c>
      <c r="AT540" s="49">
        <f t="shared" si="238"/>
        <v>0.93516070845455435</v>
      </c>
      <c r="AU540" s="54">
        <f>(AM540-MAX(AM$3:AM540))/MAX(AM$3:AM540)</f>
        <v>-0.464089379592102</v>
      </c>
      <c r="AV540" s="54">
        <f>(AN540-MAX(AN$3:AN540))/MAX(AN$3:AN540)</f>
        <v>-0.3559123920188913</v>
      </c>
      <c r="AW540" s="54">
        <f>(AO540-MAX(AO$3:AO540))/MAX(AO$3:AO540)</f>
        <v>-0.38401998714293906</v>
      </c>
      <c r="AX540" s="54">
        <f>(AP540-MAX(AP$3:AP540))/MAX(AP$3:AP540)</f>
        <v>-0.3782017993140106</v>
      </c>
      <c r="AY540" s="54">
        <f>(AQ540-MAX(AQ$3:AQ540))/MAX(AQ$3:AQ540)</f>
        <v>-0.36582329823747867</v>
      </c>
    </row>
    <row r="541" spans="1:51">
      <c r="A541" s="49">
        <f>Data!F667</f>
        <v>1925.8749999999502</v>
      </c>
      <c r="B541" s="53">
        <f t="shared" si="229"/>
        <v>0.17500000000000004</v>
      </c>
      <c r="C541" s="50">
        <f>1/Data!N667</f>
        <v>9.1858427377597515E-2</v>
      </c>
      <c r="D541" s="50">
        <f>Data!H667/100</f>
        <v>3.7100000000000001E-2</v>
      </c>
      <c r="E541">
        <f>Data!K668/Data!K667</f>
        <v>1.0260920283977508</v>
      </c>
      <c r="F541">
        <f>Data!T668/Data!T667</f>
        <v>1.009946316937665</v>
      </c>
      <c r="G541" s="49">
        <f>Data!E670</f>
        <v>17.899999999999999</v>
      </c>
      <c r="H541" s="52">
        <v>0</v>
      </c>
      <c r="I541" s="52">
        <v>1</v>
      </c>
      <c r="J541" s="52">
        <v>0.6</v>
      </c>
      <c r="K541" s="54">
        <f t="shared" si="239"/>
        <v>0.66261227030770231</v>
      </c>
      <c r="L541" s="54">
        <f t="shared" si="252"/>
        <v>0.85</v>
      </c>
      <c r="M541" s="53">
        <f t="shared" si="253"/>
        <v>0.85</v>
      </c>
      <c r="N541" s="54" cm="1">
        <f t="array" ref="N541">stock_min(C541,O541)</f>
        <v>0.85</v>
      </c>
      <c r="O541" s="54" cm="1">
        <f t="array" ref="O541">stock_max(C541,D541)</f>
        <v>0.85</v>
      </c>
      <c r="P541" s="49">
        <f t="shared" si="230"/>
        <v>1925.8749999999502</v>
      </c>
      <c r="Q541" s="49">
        <f t="shared" si="244"/>
        <v>0.53134928547001614</v>
      </c>
      <c r="R541" s="49">
        <f t="shared" si="245"/>
        <v>1.6170048585859491</v>
      </c>
      <c r="S541" s="59">
        <f t="shared" si="226"/>
        <v>1.0594167570820128</v>
      </c>
      <c r="T541" s="59">
        <f t="shared" si="227"/>
        <v>1.1345035823870462</v>
      </c>
      <c r="U541" s="59">
        <f t="shared" si="228"/>
        <v>1.231096500979254</v>
      </c>
      <c r="V541" s="59"/>
      <c r="W541" s="49">
        <f t="shared" si="246"/>
        <v>0.42376670283280515</v>
      </c>
      <c r="X541" s="49">
        <f t="shared" si="247"/>
        <v>0.63565005424920762</v>
      </c>
      <c r="Y541" s="49">
        <f t="shared" si="248"/>
        <v>0.38276758798934413</v>
      </c>
      <c r="Z541" s="49">
        <f t="shared" si="249"/>
        <v>0.75173599439770211</v>
      </c>
      <c r="AA541" s="49">
        <f t="shared" si="250"/>
        <v>0.18466447514688814</v>
      </c>
      <c r="AB541" s="49">
        <f t="shared" si="251"/>
        <v>1.0464320258323658</v>
      </c>
      <c r="AC541" s="80">
        <f t="shared" si="231"/>
        <v>0.84999999999999987</v>
      </c>
      <c r="AD541" s="80">
        <f t="shared" si="240"/>
        <v>0.85</v>
      </c>
      <c r="AE541" s="80">
        <f t="shared" si="241"/>
        <v>0.85</v>
      </c>
      <c r="AF541" s="54">
        <f>(Q541-MAX(Q$2:Q540))/MAX(Q$2:Q540)</f>
        <v>-8.6272858983695383E-2</v>
      </c>
      <c r="AG541" s="54">
        <f>(R541-MAX(R$2:R540))/MAX(R$2:R540)</f>
        <v>2.6092028397750752E-2</v>
      </c>
      <c r="AH541" s="54">
        <f>(S541-MAX(S$2:S540))/MAX(S$2:S540)</f>
        <v>1.96337438137167E-2</v>
      </c>
      <c r="AI541" s="54">
        <f>(T541-MAX(T$2:T540))/MAX(T$2:T540)</f>
        <v>2.0644663463965623E-2</v>
      </c>
      <c r="AJ541" s="54">
        <f>(U541-MAX(U$2:U540))/MAX(U$2:U540)</f>
        <v>2.3670171678738125E-2</v>
      </c>
      <c r="AK541" s="54">
        <f t="shared" si="242"/>
        <v>1.976497162642443</v>
      </c>
      <c r="AL541" s="71">
        <f t="shared" si="232"/>
        <v>1925.8749999999502</v>
      </c>
      <c r="AM541" s="49">
        <f t="shared" si="233"/>
        <v>1.976497162642443</v>
      </c>
      <c r="AN541" s="49">
        <f t="shared" si="234"/>
        <v>4.0174085475895609</v>
      </c>
      <c r="AO541" s="49">
        <f t="shared" si="235"/>
        <v>3.4619433045762378</v>
      </c>
      <c r="AP541" s="49">
        <f t="shared" si="236"/>
        <v>3.5859153152007921</v>
      </c>
      <c r="AQ541" s="49">
        <f t="shared" si="237"/>
        <v>4.5111712611252459</v>
      </c>
      <c r="AS541" s="49">
        <f t="shared" si="243"/>
        <v>0.49376271353568502</v>
      </c>
      <c r="AT541" s="49">
        <f t="shared" si="238"/>
        <v>0.92525594592445382</v>
      </c>
      <c r="AU541" s="54">
        <f>(AM541-MAX(AM$3:AM541))/MAX(AM$3:AM541)</f>
        <v>-0.47060200369844746</v>
      </c>
      <c r="AV541" s="54">
        <f>(AN541-MAX(AN$3:AN541))/MAX(AN$3:AN541)</f>
        <v>-0.36310048026061392</v>
      </c>
      <c r="AW541" s="54">
        <f>(AO541-MAX(AO$3:AO541))/MAX(AO$3:AO541)</f>
        <v>-0.39113657196804613</v>
      </c>
      <c r="AX541" s="54">
        <f>(AP541-MAX(AP$3:AP541))/MAX(AP$3:AP541)</f>
        <v>-0.385347132282576</v>
      </c>
      <c r="AY541" s="54">
        <f>(AQ541-MAX(AQ$3:AQ541))/MAX(AQ$3:AQ541)</f>
        <v>-0.37299391150569466</v>
      </c>
    </row>
    <row r="542" spans="1:51">
      <c r="A542" s="49">
        <f>Data!F668</f>
        <v>1925.9583333332835</v>
      </c>
      <c r="B542" s="53">
        <f t="shared" si="229"/>
        <v>0.19399999999999995</v>
      </c>
      <c r="C542" s="50">
        <f>1/Data!N668</f>
        <v>8.9707296616522672E-2</v>
      </c>
      <c r="D542" s="50">
        <f>Data!H668/100</f>
        <v>3.6950000000000004E-2</v>
      </c>
      <c r="E542">
        <f>Data!K669/Data!K668</f>
        <v>1.019311797752809</v>
      </c>
      <c r="F542">
        <f>Data!T669/Data!T668</f>
        <v>1.0043238783987345</v>
      </c>
      <c r="G542" s="49">
        <f>Data!E671</f>
        <v>17.8</v>
      </c>
      <c r="H542" s="52">
        <v>0</v>
      </c>
      <c r="I542" s="52">
        <v>1</v>
      </c>
      <c r="J542" s="52">
        <v>0.6</v>
      </c>
      <c r="K542" s="54">
        <f t="shared" si="239"/>
        <v>0.66261227030770231</v>
      </c>
      <c r="L542" s="54">
        <f t="shared" si="252"/>
        <v>0.85</v>
      </c>
      <c r="M542" s="53">
        <f t="shared" si="253"/>
        <v>0.85</v>
      </c>
      <c r="N542" s="54" cm="1">
        <f t="array" ref="N542">stock_min(C542,O542)</f>
        <v>0.85</v>
      </c>
      <c r="O542" s="54" cm="1">
        <f t="array" ref="O542">stock_max(C542,D542)</f>
        <v>0.85</v>
      </c>
      <c r="P542" s="49">
        <f t="shared" si="230"/>
        <v>1925.9583333332835</v>
      </c>
      <c r="Q542" s="49">
        <f t="shared" si="244"/>
        <v>0.53364677516764292</v>
      </c>
      <c r="R542" s="49">
        <f t="shared" si="245"/>
        <v>1.6482321293802704</v>
      </c>
      <c r="S542" s="59">
        <f t="shared" si="226"/>
        <v>1.0735246180637172</v>
      </c>
      <c r="T542" s="59">
        <f t="shared" si="227"/>
        <v>1.1506759963798043</v>
      </c>
      <c r="U542" s="59">
        <f t="shared" si="228"/>
        <v>1.2521034513592921</v>
      </c>
      <c r="V542" s="59"/>
      <c r="W542" s="49">
        <f t="shared" si="246"/>
        <v>0.42940984722548692</v>
      </c>
      <c r="X542" s="49">
        <f t="shared" si="247"/>
        <v>0.64411477083823032</v>
      </c>
      <c r="Y542" s="49">
        <f t="shared" si="248"/>
        <v>0.38822396203000475</v>
      </c>
      <c r="Z542" s="49">
        <f t="shared" si="249"/>
        <v>0.76245203434979958</v>
      </c>
      <c r="AA542" s="49">
        <f t="shared" si="250"/>
        <v>0.18781551770389385</v>
      </c>
      <c r="AB542" s="49">
        <f t="shared" si="251"/>
        <v>1.0642879336553983</v>
      </c>
      <c r="AC542" s="80">
        <f t="shared" si="231"/>
        <v>0.85</v>
      </c>
      <c r="AD542" s="80">
        <f t="shared" si="240"/>
        <v>0.85</v>
      </c>
      <c r="AE542" s="80">
        <f t="shared" si="241"/>
        <v>0.85</v>
      </c>
      <c r="AF542" s="54">
        <f>(Q542-MAX(Q$2:Q541))/MAX(Q$2:Q541)</f>
        <v>-8.2322013936317606E-2</v>
      </c>
      <c r="AG542" s="54">
        <f>(R542-MAX(R$2:R541))/MAX(R$2:R541)</f>
        <v>1.9311797752808963E-2</v>
      </c>
      <c r="AH542" s="54">
        <f>(S542-MAX(S$2:S541))/MAX(S$2:S541)</f>
        <v>1.3316630011179192E-2</v>
      </c>
      <c r="AI542" s="54">
        <f>(T542-MAX(T$2:T541))/MAX(T$2:T541)</f>
        <v>1.4255057669126676E-2</v>
      </c>
      <c r="AJ542" s="54">
        <f>(U542-MAX(U$2:U541))/MAX(U$2:U541)</f>
        <v>1.7063609849697788E-2</v>
      </c>
      <c r="AK542" s="54">
        <f t="shared" si="242"/>
        <v>1.9742331722798259</v>
      </c>
      <c r="AL542" s="71">
        <f t="shared" si="232"/>
        <v>1925.9583333332835</v>
      </c>
      <c r="AM542" s="49">
        <f t="shared" si="233"/>
        <v>1.9742331722798259</v>
      </c>
      <c r="AN542" s="49">
        <f t="shared" si="234"/>
        <v>4.1108538851664056</v>
      </c>
      <c r="AO542" s="49">
        <f t="shared" si="235"/>
        <v>3.5089721258040023</v>
      </c>
      <c r="AP542" s="49">
        <f t="shared" si="236"/>
        <v>3.6400862762818256</v>
      </c>
      <c r="AQ542" s="49">
        <f t="shared" si="237"/>
        <v>4.5997937842041541</v>
      </c>
      <c r="AS542" s="49">
        <f t="shared" si="243"/>
        <v>0.48893989903774848</v>
      </c>
      <c r="AT542" s="49">
        <f t="shared" si="238"/>
        <v>0.95970750792232851</v>
      </c>
      <c r="AU542" s="54">
        <f>(AM542-MAX(AM$3:AM542))/MAX(AM$3:AM542)</f>
        <v>-0.47120840576381301</v>
      </c>
      <c r="AV542" s="54">
        <f>(AN542-MAX(AN$3:AN542))/MAX(AN$3:AN542)</f>
        <v>-0.34828613167754879</v>
      </c>
      <c r="AW542" s="54">
        <f>(AO542-MAX(AO$3:AO542))/MAX(AO$3:AO542)</f>
        <v>-0.38286545751299772</v>
      </c>
      <c r="AX542" s="54">
        <f>(AP542-MAX(AP$3:AP542))/MAX(AP$3:AP542)</f>
        <v>-0.37606182193675664</v>
      </c>
      <c r="AY542" s="54">
        <f>(AQ542-MAX(AQ$3:AQ542))/MAX(AQ$3:AQ542)</f>
        <v>-0.36067629855514083</v>
      </c>
    </row>
    <row r="543" spans="1:51">
      <c r="A543" s="49">
        <f>Data!F669</f>
        <v>1926.0416666666167</v>
      </c>
      <c r="B543" s="53">
        <f t="shared" si="229"/>
        <v>0.20599999999999996</v>
      </c>
      <c r="C543" s="50">
        <f>1/Data!N669</f>
        <v>8.8175908769878242E-2</v>
      </c>
      <c r="D543" s="50">
        <f>Data!H669/100</f>
        <v>3.6799999999999999E-2</v>
      </c>
      <c r="E543">
        <f>Data!K670/Data!K669</f>
        <v>1.0056324110671937</v>
      </c>
      <c r="F543">
        <f>Data!T670/Data!T669</f>
        <v>1.0054209127544818</v>
      </c>
      <c r="G543" s="49">
        <f>Data!E672</f>
        <v>17.899999999999999</v>
      </c>
      <c r="H543" s="52">
        <v>0</v>
      </c>
      <c r="I543" s="52">
        <v>1</v>
      </c>
      <c r="J543" s="52">
        <v>0.6</v>
      </c>
      <c r="K543" s="54">
        <f t="shared" si="239"/>
        <v>0.66261227030770231</v>
      </c>
      <c r="L543" s="54">
        <f t="shared" si="252"/>
        <v>0.85</v>
      </c>
      <c r="M543" s="53">
        <f t="shared" si="253"/>
        <v>0.85</v>
      </c>
      <c r="N543" s="54" cm="1">
        <f t="array" ref="N543">stock_min(C543,O543)</f>
        <v>0.85</v>
      </c>
      <c r="O543" s="54" cm="1">
        <f t="array" ref="O543">stock_max(C543,D543)</f>
        <v>0.85</v>
      </c>
      <c r="P543" s="49">
        <f t="shared" si="230"/>
        <v>1926.0416666666167</v>
      </c>
      <c r="Q543" s="49">
        <f t="shared" si="244"/>
        <v>0.53653962777753728</v>
      </c>
      <c r="R543" s="49">
        <f t="shared" si="245"/>
        <v>1.657515650267096</v>
      </c>
      <c r="S543" s="59">
        <f t="shared" si="226"/>
        <v>1.0794803305452541</v>
      </c>
      <c r="T543" s="59">
        <f t="shared" si="227"/>
        <v>1.1570749678836445</v>
      </c>
      <c r="U543" s="59">
        <f t="shared" si="228"/>
        <v>1.2591160900309042</v>
      </c>
      <c r="V543" s="59"/>
      <c r="W543" s="49">
        <f t="shared" si="246"/>
        <v>0.43179213221810164</v>
      </c>
      <c r="X543" s="49">
        <f t="shared" si="247"/>
        <v>0.64768819832715241</v>
      </c>
      <c r="Y543" s="49">
        <f t="shared" si="248"/>
        <v>0.39038289649805108</v>
      </c>
      <c r="Z543" s="49">
        <f t="shared" si="249"/>
        <v>0.76669207138559337</v>
      </c>
      <c r="AA543" s="49">
        <f t="shared" si="250"/>
        <v>0.18886741350463565</v>
      </c>
      <c r="AB543" s="49">
        <f t="shared" si="251"/>
        <v>1.0702486765262684</v>
      </c>
      <c r="AC543" s="80">
        <f t="shared" si="231"/>
        <v>0.84999999999999987</v>
      </c>
      <c r="AD543" s="80">
        <f t="shared" si="240"/>
        <v>0.85</v>
      </c>
      <c r="AE543" s="80">
        <f t="shared" si="241"/>
        <v>0.85</v>
      </c>
      <c r="AF543" s="54">
        <f>(Q543-MAX(Q$2:Q542))/MAX(Q$2:Q542)</f>
        <v>-7.7347361637157816E-2</v>
      </c>
      <c r="AG543" s="54">
        <f>(R543-MAX(R$2:R542))/MAX(R$2:R542)</f>
        <v>5.6324110671936573E-3</v>
      </c>
      <c r="AH543" s="54">
        <f>(S543-MAX(S$2:S542))/MAX(S$2:S542)</f>
        <v>5.5478117421088533E-3</v>
      </c>
      <c r="AI543" s="54">
        <f>(T543-MAX(T$2:T542))/MAX(T$2:T542)</f>
        <v>5.5610541316341621E-3</v>
      </c>
      <c r="AJ543" s="54">
        <f>(U543-MAX(U$2:U542))/MAX(U$2:U542)</f>
        <v>5.600686320286946E-3</v>
      </c>
      <c r="AK543" s="54">
        <f t="shared" si="242"/>
        <v>1.9771615823943898</v>
      </c>
      <c r="AL543" s="71">
        <f t="shared" si="232"/>
        <v>1926.0416666666167</v>
      </c>
      <c r="AM543" s="49">
        <f t="shared" si="233"/>
        <v>1.9771615823943898</v>
      </c>
      <c r="AN543" s="49">
        <f t="shared" si="234"/>
        <v>4.1346184881534249</v>
      </c>
      <c r="AO543" s="49">
        <f t="shared" si="235"/>
        <v>3.5232259478510635</v>
      </c>
      <c r="AP543" s="49">
        <f t="shared" si="236"/>
        <v>3.6558521333141289</v>
      </c>
      <c r="AQ543" s="49">
        <f t="shared" si="237"/>
        <v>4.6234202211874953</v>
      </c>
      <c r="AS543" s="49">
        <f t="shared" si="243"/>
        <v>0.48880173303407037</v>
      </c>
      <c r="AT543" s="49">
        <f t="shared" si="238"/>
        <v>0.96756808787336634</v>
      </c>
      <c r="AU543" s="54">
        <f>(AM543-MAX(AM$3:AM543))/MAX(AM$3:AM543)</f>
        <v>-0.47042404114326042</v>
      </c>
      <c r="AV543" s="54">
        <f>(AN543-MAX(AN$3:AN543))/MAX(AN$3:AN543)</f>
        <v>-0.34451861237998788</v>
      </c>
      <c r="AW543" s="54">
        <f>(AO543-MAX(AO$3:AO543))/MAX(AO$3:AO543)</f>
        <v>-0.38035859064933214</v>
      </c>
      <c r="AX543" s="54">
        <f>(AP543-MAX(AP$3:AP543))/MAX(AP$3:AP543)</f>
        <v>-0.3733594354091524</v>
      </c>
      <c r="AY543" s="54">
        <f>(AQ543-MAX(AQ$3:AQ543))/MAX(AQ$3:AQ543)</f>
        <v>-0.3573924684851898</v>
      </c>
    </row>
    <row r="544" spans="1:51">
      <c r="A544" s="49">
        <f>Data!F670</f>
        <v>1926.12499999995</v>
      </c>
      <c r="B544" s="53">
        <f t="shared" si="229"/>
        <v>0.20899999999999996</v>
      </c>
      <c r="C544" s="50">
        <f>1/Data!N670</f>
        <v>8.7800662713495306E-2</v>
      </c>
      <c r="D544" s="50">
        <f>Data!H670/100</f>
        <v>3.6516666666666669E-2</v>
      </c>
      <c r="E544">
        <f>Data!K671/Data!K670</f>
        <v>0.94147709133315005</v>
      </c>
      <c r="F544">
        <f>Data!T671/Data!T670</f>
        <v>1.0110487483563251</v>
      </c>
      <c r="G544" s="49">
        <f>Data!E673</f>
        <v>17.8</v>
      </c>
      <c r="H544" s="52">
        <v>0</v>
      </c>
      <c r="I544" s="52">
        <v>1</v>
      </c>
      <c r="J544" s="52">
        <v>0.6</v>
      </c>
      <c r="K544" s="54">
        <f t="shared" si="239"/>
        <v>0.66261227030770231</v>
      </c>
      <c r="L544" s="54">
        <f t="shared" si="252"/>
        <v>0.85</v>
      </c>
      <c r="M544" s="53">
        <f t="shared" si="253"/>
        <v>0.85</v>
      </c>
      <c r="N544" s="54" cm="1">
        <f t="array" ref="N544">stock_min(C544,O544)</f>
        <v>0.85</v>
      </c>
      <c r="O544" s="54" cm="1">
        <f t="array" ref="O544">stock_max(C544,D544)</f>
        <v>0.85</v>
      </c>
      <c r="P544" s="49">
        <f t="shared" si="230"/>
        <v>1926.12499999995</v>
      </c>
      <c r="Q544" s="49">
        <f t="shared" si="244"/>
        <v>0.54246771910804759</v>
      </c>
      <c r="R544" s="49">
        <f t="shared" si="245"/>
        <v>1.5605130132526404</v>
      </c>
      <c r="S544" s="59">
        <f t="shared" si="226"/>
        <v>1.0463464958810764</v>
      </c>
      <c r="T544" s="59">
        <f t="shared" si="227"/>
        <v>1.1165191602003677</v>
      </c>
      <c r="U544" s="59">
        <f t="shared" si="228"/>
        <v>1.198568773008263</v>
      </c>
      <c r="V544" s="59"/>
      <c r="W544" s="49">
        <f t="shared" si="246"/>
        <v>0.41853859835243057</v>
      </c>
      <c r="X544" s="49">
        <f t="shared" si="247"/>
        <v>0.62780789752864585</v>
      </c>
      <c r="Y544" s="49">
        <f t="shared" si="248"/>
        <v>0.37669986461795285</v>
      </c>
      <c r="Z544" s="49">
        <f t="shared" si="249"/>
        <v>0.73981929558241477</v>
      </c>
      <c r="AA544" s="49">
        <f t="shared" si="250"/>
        <v>0.17978531595123948</v>
      </c>
      <c r="AB544" s="49">
        <f t="shared" si="251"/>
        <v>1.0187834570570236</v>
      </c>
      <c r="AC544" s="80">
        <f t="shared" si="231"/>
        <v>0.85</v>
      </c>
      <c r="AD544" s="80">
        <f t="shared" si="240"/>
        <v>0.85</v>
      </c>
      <c r="AE544" s="80">
        <f t="shared" si="241"/>
        <v>0.85</v>
      </c>
      <c r="AF544" s="54">
        <f>(Q544-MAX(Q$2:Q543))/MAX(Q$2:Q543)</f>
        <v>-6.7153204815587411E-2</v>
      </c>
      <c r="AG544" s="54">
        <f>(R544-MAX(R$2:R543))/MAX(R$2:R543)</f>
        <v>-5.8522908666849949E-2</v>
      </c>
      <c r="AH544" s="54">
        <f>(S544-MAX(S$2:S543))/MAX(S$2:S543)</f>
        <v>-3.0694245857579888E-2</v>
      </c>
      <c r="AI544" s="54">
        <f>(T544-MAX(T$2:T543))/MAX(T$2:T543)</f>
        <v>-3.5050285252869733E-2</v>
      </c>
      <c r="AJ544" s="54">
        <f>(U544-MAX(U$2:U543))/MAX(U$2:U543)</f>
        <v>-4.808716011337371E-2</v>
      </c>
      <c r="AK544" s="54">
        <f t="shared" si="242"/>
        <v>1.9368599790551735</v>
      </c>
      <c r="AL544" s="71">
        <f t="shared" si="232"/>
        <v>1926.12499999995</v>
      </c>
      <c r="AM544" s="49">
        <f t="shared" si="233"/>
        <v>1.9368599790551735</v>
      </c>
      <c r="AN544" s="49">
        <f t="shared" si="234"/>
        <v>4.2274506850421254</v>
      </c>
      <c r="AO544" s="49">
        <f t="shared" si="235"/>
        <v>3.5393628039981322</v>
      </c>
      <c r="AP544" s="49">
        <f t="shared" si="236"/>
        <v>3.6825751186965472</v>
      </c>
      <c r="AQ544" s="49">
        <f t="shared" si="237"/>
        <v>4.6956743704485797</v>
      </c>
      <c r="AS544" s="49">
        <f t="shared" si="243"/>
        <v>0.46822368540645432</v>
      </c>
      <c r="AT544" s="49">
        <f t="shared" si="238"/>
        <v>1.0130992517520325</v>
      </c>
      <c r="AU544" s="54">
        <f>(AM544-MAX(AM$3:AM544))/MAX(AM$3:AM544)</f>
        <v>-0.48121868758079783</v>
      </c>
      <c r="AV544" s="54">
        <f>(AN544-MAX(AN$3:AN544))/MAX(AN$3:AN544)</f>
        <v>-0.32980146800336224</v>
      </c>
      <c r="AW544" s="54">
        <f>(AO544-MAX(AO$3:AO544))/MAX(AO$3:AO544)</f>
        <v>-0.37752054834564241</v>
      </c>
      <c r="AX544" s="54">
        <f>(AP544-MAX(AP$3:AP544))/MAX(AP$3:AP544)</f>
        <v>-0.36877891463398332</v>
      </c>
      <c r="AY544" s="54">
        <f>(AQ544-MAX(AQ$3:AQ544))/MAX(AQ$3:AQ544)</f>
        <v>-0.34734988998765437</v>
      </c>
    </row>
    <row r="545" spans="1:51">
      <c r="A545" s="49">
        <f>Data!F671</f>
        <v>1926.2083333332832</v>
      </c>
      <c r="B545" s="53">
        <f t="shared" si="229"/>
        <v>0.16700000000000004</v>
      </c>
      <c r="C545" s="50">
        <f>1/Data!N671</f>
        <v>9.3350180627364651E-2</v>
      </c>
      <c r="D545" s="50">
        <f>Data!H671/100</f>
        <v>3.6233333333333333E-2</v>
      </c>
      <c r="E545">
        <f>Data!K672/Data!K671</f>
        <v>0.97104763977123831</v>
      </c>
      <c r="F545">
        <f>Data!T672/Data!T671</f>
        <v>0.99976330786927314</v>
      </c>
      <c r="G545" s="49">
        <f>Data!E674</f>
        <v>17.7</v>
      </c>
      <c r="H545" s="52">
        <v>0</v>
      </c>
      <c r="I545" s="52">
        <v>1</v>
      </c>
      <c r="J545" s="52">
        <v>0.6</v>
      </c>
      <c r="K545" s="54">
        <f t="shared" si="239"/>
        <v>0.66261227030770231</v>
      </c>
      <c r="L545" s="54">
        <f t="shared" si="252"/>
        <v>0.85</v>
      </c>
      <c r="M545" s="53">
        <f t="shared" si="253"/>
        <v>0.85</v>
      </c>
      <c r="N545" s="54" cm="1">
        <f t="array" ref="N545">stock_min(C545,O545)</f>
        <v>0.85</v>
      </c>
      <c r="O545" s="54" cm="1">
        <f t="array" ref="O545">stock_max(C545,D545)</f>
        <v>0.85</v>
      </c>
      <c r="P545" s="49">
        <f t="shared" si="230"/>
        <v>1926.2083333332832</v>
      </c>
      <c r="Q545" s="49">
        <f t="shared" si="244"/>
        <v>0.54233932126776141</v>
      </c>
      <c r="R545" s="49">
        <f t="shared" si="245"/>
        <v>1.5153324783512796</v>
      </c>
      <c r="S545" s="59">
        <f t="shared" si="226"/>
        <v>1.0280709106847301</v>
      </c>
      <c r="T545" s="59">
        <f t="shared" si="227"/>
        <v>1.0950104835568759</v>
      </c>
      <c r="U545" s="59">
        <f t="shared" si="228"/>
        <v>1.1690300335949391</v>
      </c>
      <c r="V545" s="59"/>
      <c r="W545" s="49">
        <f t="shared" si="246"/>
        <v>0.41122836427389209</v>
      </c>
      <c r="X545" s="49">
        <f t="shared" si="247"/>
        <v>0.61684254641083802</v>
      </c>
      <c r="Y545" s="49">
        <f t="shared" si="248"/>
        <v>0.36944310103651945</v>
      </c>
      <c r="Z545" s="49">
        <f t="shared" si="249"/>
        <v>0.72556738252035646</v>
      </c>
      <c r="AA545" s="49">
        <f t="shared" si="250"/>
        <v>0.17535450503924088</v>
      </c>
      <c r="AB545" s="49">
        <f t="shared" si="251"/>
        <v>0.99367552855569818</v>
      </c>
      <c r="AC545" s="80">
        <f t="shared" si="231"/>
        <v>0.85</v>
      </c>
      <c r="AD545" s="80">
        <f t="shared" si="240"/>
        <v>0.85</v>
      </c>
      <c r="AE545" s="80">
        <f t="shared" si="241"/>
        <v>0.85</v>
      </c>
      <c r="AF545" s="54">
        <f>(Q545-MAX(Q$2:Q544))/MAX(Q$2:Q544)</f>
        <v>-6.737400231118125E-2</v>
      </c>
      <c r="AG545" s="54">
        <f>(R545-MAX(R$2:R544))/MAX(R$2:R544)</f>
        <v>-8.5780892562254046E-2</v>
      </c>
      <c r="AH545" s="54">
        <f>(S545-MAX(S$2:S544))/MAX(S$2:S544)</f>
        <v>-4.7624230294735094E-2</v>
      </c>
      <c r="AI545" s="54">
        <f>(T545-MAX(T$2:T544))/MAX(T$2:T544)</f>
        <v>-5.3639121102315467E-2</v>
      </c>
      <c r="AJ545" s="54">
        <f>(U545-MAX(U$2:U544))/MAX(U$2:U544)</f>
        <v>-7.1547061584888508E-2</v>
      </c>
      <c r="AK545" s="54">
        <f t="shared" si="242"/>
        <v>1.9294646445783512</v>
      </c>
      <c r="AL545" s="71">
        <f t="shared" si="232"/>
        <v>1926.2083333332832</v>
      </c>
      <c r="AM545" s="49">
        <f t="shared" si="233"/>
        <v>1.9294646445783512</v>
      </c>
      <c r="AN545" s="49">
        <f t="shared" si="234"/>
        <v>4.622935877416114</v>
      </c>
      <c r="AO545" s="49">
        <f t="shared" si="235"/>
        <v>3.7302079252812521</v>
      </c>
      <c r="AP545" s="49">
        <f t="shared" si="236"/>
        <v>3.9037613827664996</v>
      </c>
      <c r="AQ545" s="49">
        <f t="shared" si="237"/>
        <v>5.0646637937174654</v>
      </c>
      <c r="AS545" s="49">
        <f t="shared" si="243"/>
        <v>0.44172791630135144</v>
      </c>
      <c r="AT545" s="49">
        <f t="shared" si="238"/>
        <v>1.1609024109509658</v>
      </c>
      <c r="AU545" s="54">
        <f>(AM545-MAX(AM$3:AM545))/MAX(AM$3:AM545)</f>
        <v>-0.48319950259435207</v>
      </c>
      <c r="AV545" s="54">
        <f>(AN545-MAX(AN$3:AN545))/MAX(AN$3:AN545)</f>
        <v>-0.2671032569294195</v>
      </c>
      <c r="AW545" s="54">
        <f>(AO545-MAX(AO$3:AO545))/MAX(AO$3:AO545)</f>
        <v>-0.34395598516691706</v>
      </c>
      <c r="AX545" s="54">
        <f>(AP545-MAX(AP$3:AP545))/MAX(AP$3:AP545)</f>
        <v>-0.33086592462722209</v>
      </c>
      <c r="AY545" s="54">
        <f>(AQ545-MAX(AQ$3:AQ545))/MAX(AQ$3:AQ545)</f>
        <v>-0.29606418133515588</v>
      </c>
    </row>
    <row r="546" spans="1:51">
      <c r="A546" s="49">
        <f>Data!F672</f>
        <v>1926.2916666666165</v>
      </c>
      <c r="B546" s="53">
        <f t="shared" si="229"/>
        <v>0.15100000000000002</v>
      </c>
      <c r="C546" s="50">
        <f>1/Data!N672</f>
        <v>9.6194657792274679E-2</v>
      </c>
      <c r="D546" s="50">
        <f>Data!H672/100</f>
        <v>3.5950000000000003E-2</v>
      </c>
      <c r="E546">
        <f>Data!K673/Data!K672</f>
        <v>1.0172793793798691</v>
      </c>
      <c r="F546">
        <f>Data!T673/Data!T672</f>
        <v>1.0110075727851617</v>
      </c>
      <c r="G546" s="49">
        <f>Data!E675</f>
        <v>17.5</v>
      </c>
      <c r="H546" s="52">
        <v>0</v>
      </c>
      <c r="I546" s="52">
        <v>1</v>
      </c>
      <c r="J546" s="52">
        <v>0.6</v>
      </c>
      <c r="K546" s="54">
        <f t="shared" si="239"/>
        <v>0.66261227030770231</v>
      </c>
      <c r="L546" s="54">
        <f t="shared" si="252"/>
        <v>0.85</v>
      </c>
      <c r="M546" s="53">
        <f t="shared" si="253"/>
        <v>0.85</v>
      </c>
      <c r="N546" s="54" cm="1">
        <f t="array" ref="N546">stock_min(C546,O546)</f>
        <v>0.85</v>
      </c>
      <c r="O546" s="54" cm="1">
        <f t="array" ref="O546">stock_max(C546,D546)</f>
        <v>0.85</v>
      </c>
      <c r="P546" s="49">
        <f t="shared" si="230"/>
        <v>1926.2916666666165</v>
      </c>
      <c r="Q546" s="49">
        <f t="shared" si="244"/>
        <v>0.54830916082087156</v>
      </c>
      <c r="R546" s="49">
        <f t="shared" si="245"/>
        <v>1.5415164831313486</v>
      </c>
      <c r="S546" s="59">
        <f t="shared" si="226"/>
        <v>1.0432561932128754</v>
      </c>
      <c r="T546" s="59">
        <f t="shared" si="227"/>
        <v>1.1116145094497392</v>
      </c>
      <c r="U546" s="59">
        <f t="shared" si="228"/>
        <v>1.1881303575107705</v>
      </c>
      <c r="V546" s="59"/>
      <c r="W546" s="49">
        <f t="shared" si="246"/>
        <v>0.41730247728515019</v>
      </c>
      <c r="X546" s="49">
        <f t="shared" si="247"/>
        <v>0.6259537159277252</v>
      </c>
      <c r="Y546" s="49">
        <f t="shared" si="248"/>
        <v>0.3750450956362647</v>
      </c>
      <c r="Z546" s="49">
        <f t="shared" si="249"/>
        <v>0.73656941381347452</v>
      </c>
      <c r="AA546" s="49">
        <f t="shared" si="250"/>
        <v>0.1782195536266156</v>
      </c>
      <c r="AB546" s="49">
        <f t="shared" si="251"/>
        <v>1.0099108038841549</v>
      </c>
      <c r="AC546" s="80">
        <f t="shared" si="231"/>
        <v>0.85</v>
      </c>
      <c r="AD546" s="80">
        <f t="shared" si="240"/>
        <v>0.85</v>
      </c>
      <c r="AE546" s="80">
        <f t="shared" si="241"/>
        <v>0.85</v>
      </c>
      <c r="AF546" s="54">
        <f>(Q546-MAX(Q$2:Q545))/MAX(Q$2:Q545)</f>
        <v>-5.7108053760287422E-2</v>
      </c>
      <c r="AG546" s="54">
        <f>(R546-MAX(R$2:R545))/MAX(R$2:R545)</f>
        <v>-6.9983753768511958E-2</v>
      </c>
      <c r="AH546" s="54">
        <f>(S546-MAX(S$2:S545))/MAX(S$2:S545)</f>
        <v>-3.35570147110337E-2</v>
      </c>
      <c r="AI546" s="54">
        <f>(T546-MAX(T$2:T545))/MAX(T$2:T545)</f>
        <v>-3.9289121012664449E-2</v>
      </c>
      <c r="AJ546" s="54">
        <f>(U546-MAX(U$2:U545))/MAX(U$2:U545)</f>
        <v>-5.6377432614963599E-2</v>
      </c>
      <c r="AK546" s="54">
        <f t="shared" si="242"/>
        <v>1.9007845398216168</v>
      </c>
      <c r="AL546" s="71">
        <f t="shared" si="232"/>
        <v>1926.2916666666165</v>
      </c>
      <c r="AM546" s="49">
        <f t="shared" si="233"/>
        <v>1.9007845398216168</v>
      </c>
      <c r="AN546" s="49">
        <f t="shared" si="234"/>
        <v>4.543261598098927</v>
      </c>
      <c r="AO546" s="49">
        <f t="shared" si="235"/>
        <v>3.6694429647193658</v>
      </c>
      <c r="AP546" s="49">
        <f t="shared" si="236"/>
        <v>3.8395908352813879</v>
      </c>
      <c r="AQ546" s="49">
        <f t="shared" si="237"/>
        <v>4.9791677836669734</v>
      </c>
      <c r="AS546" s="49">
        <f t="shared" si="243"/>
        <v>0.43590618556804639</v>
      </c>
      <c r="AT546" s="49">
        <f t="shared" si="238"/>
        <v>1.1395769483855855</v>
      </c>
      <c r="AU546" s="54">
        <f>(AM546-MAX(AM$3:AM546))/MAX(AM$3:AM546)</f>
        <v>-0.49088137043555602</v>
      </c>
      <c r="AV546" s="54">
        <f>(AN546-MAX(AN$3:AN546))/MAX(AN$3:AN546)</f>
        <v>-0.27973441197167792</v>
      </c>
      <c r="AW546" s="54">
        <f>(AO546-MAX(AO$3:AO546))/MAX(AO$3:AO546)</f>
        <v>-0.35464291991337304</v>
      </c>
      <c r="AX546" s="54">
        <f>(AP546-MAX(AP$3:AP546))/MAX(AP$3:AP546)</f>
        <v>-0.34186523932590523</v>
      </c>
      <c r="AY546" s="54">
        <f>(AQ546-MAX(AQ$3:AQ546))/MAX(AQ$3:AQ546)</f>
        <v>-0.30794724135231366</v>
      </c>
    </row>
    <row r="547" spans="1:51">
      <c r="A547" s="49">
        <f>Data!F673</f>
        <v>1926.3749999999498</v>
      </c>
      <c r="B547" s="53">
        <f t="shared" si="229"/>
        <v>0.16100000000000003</v>
      </c>
      <c r="C547" s="50">
        <f>1/Data!N673</f>
        <v>9.4561230777064895E-2</v>
      </c>
      <c r="D547" s="50">
        <f>Data!H673/100</f>
        <v>3.5666666666666666E-2</v>
      </c>
      <c r="E547">
        <f>Data!K674/Data!K673</f>
        <v>1.0581722968349851</v>
      </c>
      <c r="F547">
        <f>Data!T674/Data!T673</f>
        <v>1.0110189031773757</v>
      </c>
      <c r="G547" s="49">
        <f>Data!E676</f>
        <v>17.399999999999999</v>
      </c>
      <c r="H547" s="52">
        <v>0</v>
      </c>
      <c r="I547" s="52">
        <v>1</v>
      </c>
      <c r="J547" s="52">
        <v>0.6</v>
      </c>
      <c r="K547" s="54">
        <f t="shared" si="239"/>
        <v>0.66261227030770231</v>
      </c>
      <c r="L547" s="54">
        <f t="shared" si="252"/>
        <v>0.85</v>
      </c>
      <c r="M547" s="53">
        <f t="shared" si="253"/>
        <v>0.85</v>
      </c>
      <c r="N547" s="54" cm="1">
        <f t="array" ref="N547">stock_min(C547,O547)</f>
        <v>0.85</v>
      </c>
      <c r="O547" s="54" cm="1">
        <f t="array" ref="O547">stock_max(C547,D547)</f>
        <v>0.85</v>
      </c>
      <c r="P547" s="49">
        <f t="shared" si="230"/>
        <v>1926.3749999999498</v>
      </c>
      <c r="Q547" s="49">
        <f t="shared" si="244"/>
        <v>0.55435092637522487</v>
      </c>
      <c r="R547" s="49">
        <f t="shared" si="245"/>
        <v>1.6311900375640878</v>
      </c>
      <c r="S547" s="59">
        <f t="shared" si="226"/>
        <v>1.0842675741736691</v>
      </c>
      <c r="T547" s="59">
        <f t="shared" si="227"/>
        <v>1.1585950296256333</v>
      </c>
      <c r="U547" s="59">
        <f t="shared" si="228"/>
        <v>1.248842972576905</v>
      </c>
      <c r="V547" s="59"/>
      <c r="W547" s="49">
        <f t="shared" si="246"/>
        <v>0.43370702966946767</v>
      </c>
      <c r="X547" s="49">
        <f t="shared" si="247"/>
        <v>0.65056054450420142</v>
      </c>
      <c r="Y547" s="49">
        <f t="shared" si="248"/>
        <v>0.39089574667817278</v>
      </c>
      <c r="Z547" s="49">
        <f t="shared" si="249"/>
        <v>0.76769928294746048</v>
      </c>
      <c r="AA547" s="49">
        <f t="shared" si="250"/>
        <v>0.18732644588653577</v>
      </c>
      <c r="AB547" s="49">
        <f t="shared" si="251"/>
        <v>1.0615165266903692</v>
      </c>
      <c r="AC547" s="80">
        <f t="shared" si="231"/>
        <v>0.85</v>
      </c>
      <c r="AD547" s="80">
        <f t="shared" si="240"/>
        <v>0.85</v>
      </c>
      <c r="AE547" s="80">
        <f t="shared" si="241"/>
        <v>0.85</v>
      </c>
      <c r="AF547" s="54">
        <f>(Q547-MAX(Q$2:Q546))/MAX(Q$2:Q546)</f>
        <v>-4.6718418697944672E-2</v>
      </c>
      <c r="AG547" s="54">
        <f>(R547-MAX(R$2:R546))/MAX(R$2:R546)</f>
        <v>-1.588257263137521E-2</v>
      </c>
      <c r="AH547" s="54">
        <f>(S547-MAX(S$2:S546))/MAX(S$2:S546)</f>
        <v>4.4347668900988867E-3</v>
      </c>
      <c r="AI547" s="54">
        <f>(T547-MAX(T$2:T546))/MAX(T$2:T546)</f>
        <v>1.3137106792389603E-3</v>
      </c>
      <c r="AJ547" s="54">
        <f>(U547-MAX(U$2:U546))/MAX(U$2:U546)</f>
        <v>-8.1589914824668971E-3</v>
      </c>
      <c r="AK547" s="54">
        <f t="shared" si="242"/>
        <v>1.8625587073542309</v>
      </c>
      <c r="AL547" s="71">
        <f t="shared" si="232"/>
        <v>1926.3749999999498</v>
      </c>
      <c r="AM547" s="49">
        <f t="shared" si="233"/>
        <v>1.8625587073542309</v>
      </c>
      <c r="AN547" s="49">
        <f t="shared" si="234"/>
        <v>4.2331933905575188</v>
      </c>
      <c r="AO547" s="49">
        <f t="shared" si="235"/>
        <v>3.4877426517128223</v>
      </c>
      <c r="AP547" s="49">
        <f t="shared" si="236"/>
        <v>3.6380359895166428</v>
      </c>
      <c r="AQ547" s="49">
        <f t="shared" si="237"/>
        <v>4.673931551277696</v>
      </c>
      <c r="AS547" s="49">
        <f t="shared" si="243"/>
        <v>0.44073816072017724</v>
      </c>
      <c r="AT547" s="49">
        <f t="shared" si="238"/>
        <v>1.0358955617610532</v>
      </c>
      <c r="AU547" s="54">
        <f>(AM547-MAX(AM$3:AM547))/MAX(AM$3:AM547)</f>
        <v>-0.50112002875375861</v>
      </c>
      <c r="AV547" s="54">
        <f>(AN547-MAX(AN$3:AN547))/MAX(AN$3:AN547)</f>
        <v>-0.32889104867671615</v>
      </c>
      <c r="AW547" s="54">
        <f>(AO547-MAX(AO$3:AO547))/MAX(AO$3:AO547)</f>
        <v>-0.38659915539111872</v>
      </c>
      <c r="AX547" s="54">
        <f>(AP547-MAX(AP$3:AP547))/MAX(AP$3:AP547)</f>
        <v>-0.37641325651596169</v>
      </c>
      <c r="AY547" s="54">
        <f>(AQ547-MAX(AQ$3:AQ547))/MAX(AQ$3:AQ547)</f>
        <v>-0.35037191668804929</v>
      </c>
    </row>
    <row r="548" spans="1:51">
      <c r="A548" s="49">
        <f>Data!F674</f>
        <v>1926.458333333283</v>
      </c>
      <c r="B548" s="53">
        <f t="shared" si="229"/>
        <v>0.19799999999999995</v>
      </c>
      <c r="C548" s="50">
        <f>1/Data!N674</f>
        <v>8.9301822578530962E-2</v>
      </c>
      <c r="D548" s="50">
        <f>Data!H674/100</f>
        <v>3.5383333333333336E-2</v>
      </c>
      <c r="E548">
        <f>Data!K675/Data!K674</f>
        <v>1.0585652353426918</v>
      </c>
      <c r="F548">
        <f>Data!T675/Data!T674</f>
        <v>1.0168079184264933</v>
      </c>
      <c r="G548" s="49">
        <f>Data!E677</f>
        <v>17.5</v>
      </c>
      <c r="H548" s="52">
        <v>0</v>
      </c>
      <c r="I548" s="52">
        <v>1</v>
      </c>
      <c r="J548" s="52">
        <v>0.6</v>
      </c>
      <c r="K548" s="54">
        <f t="shared" si="239"/>
        <v>0.66261227030770231</v>
      </c>
      <c r="L548" s="54">
        <f t="shared" si="252"/>
        <v>0.85</v>
      </c>
      <c r="M548" s="53">
        <f t="shared" si="253"/>
        <v>0.85</v>
      </c>
      <c r="N548" s="54" cm="1">
        <f t="array" ref="N548">stock_min(C548,O548)</f>
        <v>0.85</v>
      </c>
      <c r="O548" s="54" cm="1">
        <f t="array" ref="O548">stock_max(C548,D548)</f>
        <v>0.85</v>
      </c>
      <c r="P548" s="49">
        <f t="shared" si="230"/>
        <v>1926.458333333283</v>
      </c>
      <c r="Q548" s="49">
        <f t="shared" si="244"/>
        <v>0.5636684115253906</v>
      </c>
      <c r="R548" s="49">
        <f t="shared" si="245"/>
        <v>1.7267210660026828</v>
      </c>
      <c r="S548" s="59">
        <f t="shared" si="226"/>
        <v>1.1296575179429085</v>
      </c>
      <c r="T548" s="59">
        <f t="shared" si="227"/>
        <v>1.2101256626272969</v>
      </c>
      <c r="U548" s="59">
        <f t="shared" si="228"/>
        <v>1.3141595054042692</v>
      </c>
      <c r="V548" s="59"/>
      <c r="W548" s="49">
        <f t="shared" si="246"/>
        <v>0.45186300717716343</v>
      </c>
      <c r="X548" s="49">
        <f t="shared" si="247"/>
        <v>0.67779451076574504</v>
      </c>
      <c r="Y548" s="49">
        <f t="shared" si="248"/>
        <v>0.40828154995621108</v>
      </c>
      <c r="Z548" s="49">
        <f t="shared" si="249"/>
        <v>0.8018441126710858</v>
      </c>
      <c r="AA548" s="49">
        <f t="shared" si="250"/>
        <v>0.19712392581064039</v>
      </c>
      <c r="AB548" s="49">
        <f t="shared" si="251"/>
        <v>1.1170355795936289</v>
      </c>
      <c r="AC548" s="80">
        <f t="shared" si="231"/>
        <v>0.85000000000000009</v>
      </c>
      <c r="AD548" s="80">
        <f t="shared" si="240"/>
        <v>0.85</v>
      </c>
      <c r="AE548" s="80">
        <f t="shared" si="241"/>
        <v>0.85</v>
      </c>
      <c r="AF548" s="54">
        <f>(Q548-MAX(Q$2:Q547))/MAX(Q$2:Q547)</f>
        <v>-3.0695739641941264E-2</v>
      </c>
      <c r="AG548" s="54">
        <f>(R548-MAX(R$2:R547))/MAX(R$2:R547)</f>
        <v>4.17524961073127E-2</v>
      </c>
      <c r="AH548" s="54">
        <f>(S548-MAX(S$2:S547))/MAX(S$2:S547)</f>
        <v>4.1862308576212329E-2</v>
      </c>
      <c r="AI548" s="54">
        <f>(T548-MAX(T$2:T547))/MAX(T$2:T547)</f>
        <v>4.4476828990293746E-2</v>
      </c>
      <c r="AJ548" s="54">
        <f>(U548-MAX(U$2:U547))/MAX(U$2:U547)</f>
        <v>4.3715917705423005E-2</v>
      </c>
      <c r="AK548" s="54">
        <f t="shared" si="242"/>
        <v>1.7324294345907982</v>
      </c>
      <c r="AL548" s="71">
        <f t="shared" si="232"/>
        <v>1926.458333333283</v>
      </c>
      <c r="AM548" s="49">
        <f t="shared" si="233"/>
        <v>1.7324294345907982</v>
      </c>
      <c r="AN548" s="49">
        <f t="shared" si="234"/>
        <v>3.6806655584862122</v>
      </c>
      <c r="AO548" s="49">
        <f t="shared" si="235"/>
        <v>3.1151002689075344</v>
      </c>
      <c r="AP548" s="49">
        <f t="shared" si="236"/>
        <v>3.2356693675282551</v>
      </c>
      <c r="AQ548" s="49">
        <f t="shared" si="237"/>
        <v>4.1049688883519808</v>
      </c>
      <c r="AS548" s="49">
        <f t="shared" si="243"/>
        <v>0.42430332986576857</v>
      </c>
      <c r="AT548" s="49">
        <f t="shared" si="238"/>
        <v>0.86929952082372575</v>
      </c>
      <c r="AU548" s="54">
        <f>(AM548-MAX(AM$3:AM548))/MAX(AM$3:AM548)</f>
        <v>-0.53597470882273379</v>
      </c>
      <c r="AV548" s="54">
        <f>(AN548-MAX(AN$3:AN548))/MAX(AN$3:AN548)</f>
        <v>-0.41648600117414181</v>
      </c>
      <c r="AW548" s="54">
        <f>(AO548-MAX(AO$3:AO548))/MAX(AO$3:AO548)</f>
        <v>-0.45213700470393281</v>
      </c>
      <c r="AX548" s="54">
        <f>(AP548-MAX(AP$3:AP548))/MAX(AP$3:AP548)</f>
        <v>-0.44538192318540504</v>
      </c>
      <c r="AY548" s="54">
        <f>(AQ548-MAX(AQ$3:AQ548))/MAX(AQ$3:AQ548)</f>
        <v>-0.4294518347693177</v>
      </c>
    </row>
    <row r="549" spans="1:51">
      <c r="A549" s="49">
        <f>Data!F675</f>
        <v>1926.5416666666163</v>
      </c>
      <c r="B549" s="53">
        <f t="shared" si="229"/>
        <v>0.246</v>
      </c>
      <c r="C549" s="50">
        <f>1/Data!N675</f>
        <v>8.4248169756782204E-2</v>
      </c>
      <c r="D549" s="50">
        <f>Data!H675/100</f>
        <v>3.5099999999999999E-2</v>
      </c>
      <c r="E549">
        <f>Data!K676/Data!K675</f>
        <v>1.0499776854837242</v>
      </c>
      <c r="F549">
        <f>Data!T676/Data!T675</f>
        <v>1.0110756863004651</v>
      </c>
      <c r="G549" s="49">
        <f>Data!E678</f>
        <v>17.600000000000001</v>
      </c>
      <c r="H549" s="52">
        <v>0</v>
      </c>
      <c r="I549" s="52">
        <v>1</v>
      </c>
      <c r="J549" s="52">
        <v>0.6</v>
      </c>
      <c r="K549" s="54">
        <f t="shared" si="239"/>
        <v>0.66261227030770231</v>
      </c>
      <c r="L549" s="54">
        <f t="shared" si="252"/>
        <v>0.85</v>
      </c>
      <c r="M549" s="53">
        <f t="shared" si="253"/>
        <v>0.85</v>
      </c>
      <c r="N549" s="54" cm="1">
        <f t="array" ref="N549">stock_min(C549,O549)</f>
        <v>0.85</v>
      </c>
      <c r="O549" s="54" cm="1">
        <f t="array" ref="O549">stock_max(C549,D549)</f>
        <v>0.85</v>
      </c>
      <c r="P549" s="49">
        <f t="shared" si="230"/>
        <v>1926.5416666666163</v>
      </c>
      <c r="Q549" s="49">
        <f t="shared" si="244"/>
        <v>0.5699114260289273</v>
      </c>
      <c r="R549" s="49">
        <f t="shared" si="245"/>
        <v>1.8130185883574859</v>
      </c>
      <c r="S549" s="59">
        <f t="shared" si="226"/>
        <v>1.1685368117428325</v>
      </c>
      <c r="T549" s="59">
        <f t="shared" si="227"/>
        <v>1.2547219738669309</v>
      </c>
      <c r="U549" s="59">
        <f t="shared" si="228"/>
        <v>1.3721696410399242</v>
      </c>
      <c r="V549" s="59"/>
      <c r="W549" s="49">
        <f t="shared" si="246"/>
        <v>0.46741472469713302</v>
      </c>
      <c r="X549" s="49">
        <f t="shared" si="247"/>
        <v>0.70112208704569945</v>
      </c>
      <c r="Y549" s="49">
        <f t="shared" si="248"/>
        <v>0.42332779815800226</v>
      </c>
      <c r="Z549" s="49">
        <f t="shared" si="249"/>
        <v>0.8313941757089286</v>
      </c>
      <c r="AA549" s="49">
        <f t="shared" si="250"/>
        <v>0.20582544615598863</v>
      </c>
      <c r="AB549" s="49">
        <f t="shared" si="251"/>
        <v>1.1663441948839355</v>
      </c>
      <c r="AC549" s="80">
        <f t="shared" si="231"/>
        <v>0.84999999999999987</v>
      </c>
      <c r="AD549" s="80">
        <f t="shared" si="240"/>
        <v>0.85</v>
      </c>
      <c r="AE549" s="80">
        <f t="shared" si="241"/>
        <v>0.85</v>
      </c>
      <c r="AF549" s="54">
        <f>(Q549-MAX(Q$2:Q548))/MAX(Q$2:Q548)</f>
        <v>-1.9960029724511039E-2</v>
      </c>
      <c r="AG549" s="54">
        <f>(R549-MAX(R$2:R548))/MAX(R$2:R548)</f>
        <v>4.9977685483724187E-2</v>
      </c>
      <c r="AH549" s="54">
        <f>(S549-MAX(S$2:S548))/MAX(S$2:S548)</f>
        <v>3.4416885810420433E-2</v>
      </c>
      <c r="AI549" s="54">
        <f>(T549-MAX(T$2:T548))/MAX(T$2:T548)</f>
        <v>3.6852628298792642E-2</v>
      </c>
      <c r="AJ549" s="54">
        <f>(U549-MAX(U$2:U548))/MAX(U$2:U548)</f>
        <v>4.4142385606235554E-2</v>
      </c>
      <c r="AK549" s="54">
        <f t="shared" si="242"/>
        <v>1.6818824857971446</v>
      </c>
      <c r="AL549" s="71">
        <f t="shared" si="232"/>
        <v>1926.5416666666163</v>
      </c>
      <c r="AM549" s="49">
        <f t="shared" si="233"/>
        <v>1.6818824857971446</v>
      </c>
      <c r="AN549" s="49">
        <f t="shared" si="234"/>
        <v>3.3803209178338265</v>
      </c>
      <c r="AO549" s="49">
        <f t="shared" si="235"/>
        <v>2.9247542021701305</v>
      </c>
      <c r="AP549" s="49">
        <f t="shared" si="236"/>
        <v>3.0274435935759838</v>
      </c>
      <c r="AQ549" s="49">
        <f t="shared" si="237"/>
        <v>3.8012582293857147</v>
      </c>
      <c r="AS549" s="49">
        <f t="shared" si="243"/>
        <v>0.42093731155188818</v>
      </c>
      <c r="AT549" s="49">
        <f t="shared" si="238"/>
        <v>0.77381463580973087</v>
      </c>
      <c r="AU549" s="54">
        <f>(AM549-MAX(AM$3:AM549))/MAX(AM$3:AM549)</f>
        <v>-0.54951353595403196</v>
      </c>
      <c r="AV549" s="54">
        <f>(AN549-MAX(AN$3:AN549))/MAX(AN$3:AN549)</f>
        <v>-0.46410111303588569</v>
      </c>
      <c r="AW549" s="54">
        <f>(AO549-MAX(AO$3:AO549))/MAX(AO$3:AO549)</f>
        <v>-0.48561379750782913</v>
      </c>
      <c r="AX549" s="54">
        <f>(AP549-MAX(AP$3:AP549))/MAX(AP$3:AP549)</f>
        <v>-0.48107338766308105</v>
      </c>
      <c r="AY549" s="54">
        <f>(AQ549-MAX(AQ$3:AQ549))/MAX(AQ$3:AQ549)</f>
        <v>-0.47166447119779298</v>
      </c>
    </row>
    <row r="550" spans="1:51">
      <c r="A550" s="49">
        <f>Data!F676</f>
        <v>1926.6249999999495</v>
      </c>
      <c r="B550" s="53">
        <f t="shared" si="229"/>
        <v>0.28100000000000003</v>
      </c>
      <c r="C550" s="50">
        <f>1/Data!N676</f>
        <v>8.0071691583577229E-2</v>
      </c>
      <c r="D550" s="50">
        <f>Data!H676/100</f>
        <v>3.4816666666666662E-2</v>
      </c>
      <c r="E550">
        <f>Data!K677/Data!K676</f>
        <v>1.0136579921602789</v>
      </c>
      <c r="F550">
        <f>Data!T677/Data!T676</f>
        <v>0.99953322051755122</v>
      </c>
      <c r="G550" s="49">
        <f>Data!E679</f>
        <v>17.7</v>
      </c>
      <c r="H550" s="52">
        <v>0</v>
      </c>
      <c r="I550" s="52">
        <v>1</v>
      </c>
      <c r="J550" s="52">
        <v>0.6</v>
      </c>
      <c r="K550" s="54">
        <f t="shared" si="239"/>
        <v>0.66261227030770231</v>
      </c>
      <c r="L550" s="54">
        <f t="shared" si="252"/>
        <v>0.85</v>
      </c>
      <c r="M550" s="53">
        <f t="shared" si="253"/>
        <v>0.85</v>
      </c>
      <c r="N550" s="54" cm="1">
        <f t="array" ref="N550">stock_min(C550,O550)</f>
        <v>0.85</v>
      </c>
      <c r="O550" s="54" cm="1">
        <f t="array" ref="O550">stock_max(C550,D550)</f>
        <v>0.85</v>
      </c>
      <c r="P550" s="49">
        <f t="shared" si="230"/>
        <v>1926.6249999999495</v>
      </c>
      <c r="Q550" s="49">
        <f t="shared" si="244"/>
        <v>0.56964540306844391</v>
      </c>
      <c r="R550" s="49">
        <f t="shared" si="245"/>
        <v>1.8377807820237122</v>
      </c>
      <c r="S550" s="59">
        <f t="shared" si="226"/>
        <v>1.1778945521078179</v>
      </c>
      <c r="T550" s="59">
        <f t="shared" si="227"/>
        <v>1.2658795482703344</v>
      </c>
      <c r="U550" s="59">
        <f t="shared" si="228"/>
        <v>1.388003485814604</v>
      </c>
      <c r="V550" s="59"/>
      <c r="W550" s="49">
        <f t="shared" si="246"/>
        <v>0.47115782084312718</v>
      </c>
      <c r="X550" s="49">
        <f t="shared" si="247"/>
        <v>0.70673673126469072</v>
      </c>
      <c r="Y550" s="49">
        <f t="shared" si="248"/>
        <v>0.4270922268548395</v>
      </c>
      <c r="Z550" s="49">
        <f t="shared" si="249"/>
        <v>0.83878732141549495</v>
      </c>
      <c r="AA550" s="49">
        <f t="shared" si="250"/>
        <v>0.20820052287219062</v>
      </c>
      <c r="AB550" s="49">
        <f t="shared" si="251"/>
        <v>1.1798029629424134</v>
      </c>
      <c r="AC550" s="80">
        <f t="shared" si="231"/>
        <v>0.85</v>
      </c>
      <c r="AD550" s="80">
        <f t="shared" si="240"/>
        <v>0.85</v>
      </c>
      <c r="AE550" s="80">
        <f t="shared" si="241"/>
        <v>0.85</v>
      </c>
      <c r="AF550" s="54">
        <f>(Q550-MAX(Q$2:Q549))/MAX(Q$2:Q549)</f>
        <v>-2.0417492274615284E-2</v>
      </c>
      <c r="AG550" s="54">
        <f>(R550-MAX(R$2:R549))/MAX(R$2:R549)</f>
        <v>1.3657992160278834E-2</v>
      </c>
      <c r="AH550" s="54">
        <f>(S550-MAX(S$2:S549))/MAX(S$2:S549)</f>
        <v>8.0080835031877424E-3</v>
      </c>
      <c r="AI550" s="54">
        <f>(T550-MAX(T$2:T549))/MAX(T$2:T549)</f>
        <v>8.8924675233167678E-3</v>
      </c>
      <c r="AJ550" s="54">
        <f>(U550-MAX(U$2:U549))/MAX(U$2:U549)</f>
        <v>1.1539276413869481E-2</v>
      </c>
      <c r="AK550" s="54">
        <f t="shared" si="242"/>
        <v>1.668519976984733</v>
      </c>
      <c r="AL550" s="71">
        <f t="shared" si="232"/>
        <v>1926.6249999999495</v>
      </c>
      <c r="AM550" s="49">
        <f t="shared" si="233"/>
        <v>1.668519976984733</v>
      </c>
      <c r="AN550" s="49">
        <f t="shared" si="234"/>
        <v>2.8258908343136588</v>
      </c>
      <c r="AO550" s="49">
        <f t="shared" si="235"/>
        <v>2.6260986041425229</v>
      </c>
      <c r="AP550" s="49">
        <f t="shared" si="236"/>
        <v>2.6888279805324364</v>
      </c>
      <c r="AQ550" s="49">
        <f t="shared" si="237"/>
        <v>3.2657215457284758</v>
      </c>
      <c r="AS550" s="49">
        <f t="shared" si="243"/>
        <v>0.439830711414817</v>
      </c>
      <c r="AT550" s="49">
        <f t="shared" si="238"/>
        <v>0.5768935651960394</v>
      </c>
      <c r="AU550" s="54">
        <f>(AM550-MAX(AM$3:AM550))/MAX(AM$3:AM550)</f>
        <v>-0.55309263817818843</v>
      </c>
      <c r="AV550" s="54">
        <f>(AN550-MAX(AN$3:AN550))/MAX(AN$3:AN550)</f>
        <v>-0.55199763880370478</v>
      </c>
      <c r="AW550" s="54">
        <f>(AO550-MAX(AO$3:AO550))/MAX(AO$3:AO550)</f>
        <v>-0.53813934608502645</v>
      </c>
      <c r="AX550" s="54">
        <f>(AP550-MAX(AP$3:AP550))/MAX(AP$3:AP550)</f>
        <v>-0.53911465169651673</v>
      </c>
      <c r="AY550" s="54">
        <f>(AQ550-MAX(AQ$3:AQ550))/MAX(AQ$3:AQ550)</f>
        <v>-0.54609852431360861</v>
      </c>
    </row>
    <row r="551" spans="1:51">
      <c r="A551" s="49">
        <f>Data!F677</f>
        <v>1926.7083333332828</v>
      </c>
      <c r="B551" s="53">
        <f t="shared" si="229"/>
        <v>0.28800000000000003</v>
      </c>
      <c r="C551" s="50">
        <f>1/Data!N677</f>
        <v>7.8785972308933819E-2</v>
      </c>
      <c r="D551" s="50">
        <f>Data!H677/100</f>
        <v>3.4533333333333333E-2</v>
      </c>
      <c r="E551">
        <f>Data!K678/Data!K677</f>
        <v>0.97612260698198194</v>
      </c>
      <c r="F551">
        <f>Data!T678/Data!T677</f>
        <v>0.99954553474874075</v>
      </c>
      <c r="G551" s="49">
        <f>Data!E680</f>
        <v>17.7</v>
      </c>
      <c r="H551" s="52">
        <v>0</v>
      </c>
      <c r="I551" s="52">
        <v>1</v>
      </c>
      <c r="J551" s="52">
        <v>0.6</v>
      </c>
      <c r="K551" s="54">
        <f t="shared" si="239"/>
        <v>0.66261227030770231</v>
      </c>
      <c r="L551" s="54">
        <f t="shared" si="252"/>
        <v>0.85</v>
      </c>
      <c r="M551" s="53">
        <f t="shared" si="253"/>
        <v>0.85</v>
      </c>
      <c r="N551" s="54" cm="1">
        <f t="array" ref="N551">stock_min(C551,O551)</f>
        <v>0.85</v>
      </c>
      <c r="O551" s="54" cm="1">
        <f t="array" ref="O551">stock_max(C551,D551)</f>
        <v>0.85</v>
      </c>
      <c r="P551" s="49">
        <f t="shared" si="230"/>
        <v>1926.7083333332828</v>
      </c>
      <c r="Q551" s="49">
        <f t="shared" si="244"/>
        <v>0.56938651902720971</v>
      </c>
      <c r="R551" s="49">
        <f t="shared" si="245"/>
        <v>1.7938993680103714</v>
      </c>
      <c r="S551" s="59">
        <f t="shared" si="226"/>
        <v>1.1608053965577092</v>
      </c>
      <c r="T551" s="59">
        <f t="shared" si="227"/>
        <v>1.2456573951621777</v>
      </c>
      <c r="U551" s="59">
        <f t="shared" si="228"/>
        <v>1.3597382468816663</v>
      </c>
      <c r="V551" s="59"/>
      <c r="W551" s="49">
        <f t="shared" si="246"/>
        <v>0.46432215862308368</v>
      </c>
      <c r="X551" s="49">
        <f t="shared" si="247"/>
        <v>0.69648323793462552</v>
      </c>
      <c r="Y551" s="49">
        <f t="shared" si="248"/>
        <v>0.42026952052818844</v>
      </c>
      <c r="Z551" s="49">
        <f t="shared" si="249"/>
        <v>0.82538787463398922</v>
      </c>
      <c r="AA551" s="49">
        <f t="shared" si="250"/>
        <v>0.20396073703224998</v>
      </c>
      <c r="AB551" s="49">
        <f t="shared" si="251"/>
        <v>1.1557775098494163</v>
      </c>
      <c r="AC551" s="80">
        <f t="shared" si="231"/>
        <v>0.85</v>
      </c>
      <c r="AD551" s="80">
        <f t="shared" si="240"/>
        <v>0.85</v>
      </c>
      <c r="AE551" s="80">
        <f t="shared" si="241"/>
        <v>0.85</v>
      </c>
      <c r="AF551" s="54">
        <f>(Q551-MAX(Q$2:Q550))/MAX(Q$2:Q550)</f>
        <v>-2.0862678485117903E-2</v>
      </c>
      <c r="AG551" s="54">
        <f>(R551-MAX(R$2:R550))/MAX(R$2:R550)</f>
        <v>-2.3877393018018073E-2</v>
      </c>
      <c r="AH551" s="54">
        <f>(S551-MAX(S$2:S550))/MAX(S$2:S550)</f>
        <v>-1.4508221911314569E-2</v>
      </c>
      <c r="AI551" s="54">
        <f>(T551-MAX(T$2:T550))/MAX(T$2:T550)</f>
        <v>-1.5974784596044556E-2</v>
      </c>
      <c r="AJ551" s="54">
        <f>(U551-MAX(U$2:U550))/MAX(U$2:U550)</f>
        <v>-2.0363953853004255E-2</v>
      </c>
      <c r="AK551" s="54">
        <f t="shared" si="242"/>
        <v>1.639492018652513</v>
      </c>
      <c r="AL551" s="71">
        <f t="shared" si="232"/>
        <v>1926.7083333332828</v>
      </c>
      <c r="AM551" s="49">
        <f t="shared" si="233"/>
        <v>1.639492018652513</v>
      </c>
      <c r="AN551" s="49">
        <f t="shared" si="234"/>
        <v>2.7862920658145196</v>
      </c>
      <c r="AO551" s="49">
        <f t="shared" si="235"/>
        <v>2.5856934906605034</v>
      </c>
      <c r="AP551" s="49">
        <f t="shared" si="236"/>
        <v>2.6480310054499254</v>
      </c>
      <c r="AQ551" s="49">
        <f t="shared" si="237"/>
        <v>3.2182678356899639</v>
      </c>
      <c r="AS551" s="49">
        <f t="shared" si="243"/>
        <v>0.43197576987544428</v>
      </c>
      <c r="AT551" s="49">
        <f t="shared" si="238"/>
        <v>0.57023683024003846</v>
      </c>
      <c r="AU551" s="54">
        <f>(AM551-MAX(AM$3:AM551))/MAX(AM$3:AM551)</f>
        <v>-0.56086767740832677</v>
      </c>
      <c r="AV551" s="54">
        <f>(AN551-MAX(AN$3:AN551))/MAX(AN$3:AN551)</f>
        <v>-0.5582754261735019</v>
      </c>
      <c r="AW551" s="54">
        <f>(AO551-MAX(AO$3:AO551))/MAX(AO$3:AO551)</f>
        <v>-0.54524552713431262</v>
      </c>
      <c r="AX551" s="54">
        <f>(AP551-MAX(AP$3:AP551))/MAX(AP$3:AP551)</f>
        <v>-0.54610756020787066</v>
      </c>
      <c r="AY551" s="54">
        <f>(AQ551-MAX(AQ$3:AQ551))/MAX(AQ$3:AQ551)</f>
        <v>-0.55269409858767615</v>
      </c>
    </row>
    <row r="552" spans="1:51">
      <c r="A552" s="49">
        <f>Data!F678</f>
        <v>1926.791666666616</v>
      </c>
      <c r="B552" s="53">
        <f t="shared" si="229"/>
        <v>0.27600000000000002</v>
      </c>
      <c r="C552" s="50">
        <f>1/Data!N678</f>
        <v>8.0473068843553472E-2</v>
      </c>
      <c r="D552" s="50">
        <f>Data!H678/100</f>
        <v>3.4249999999999996E-2</v>
      </c>
      <c r="E552">
        <f>Data!K679/Data!K678</f>
        <v>1.0116769507146763</v>
      </c>
      <c r="F552">
        <f>Data!T679/Data!T678</f>
        <v>0.99955748468759764</v>
      </c>
      <c r="G552" s="49">
        <f>Data!E681</f>
        <v>17.5</v>
      </c>
      <c r="H552" s="52">
        <v>0</v>
      </c>
      <c r="I552" s="52">
        <v>1</v>
      </c>
      <c r="J552" s="52">
        <v>0.6</v>
      </c>
      <c r="K552" s="54">
        <f t="shared" si="239"/>
        <v>0.66261227030770231</v>
      </c>
      <c r="L552" s="54">
        <f t="shared" si="252"/>
        <v>0.85</v>
      </c>
      <c r="M552" s="53">
        <f t="shared" si="253"/>
        <v>0.85</v>
      </c>
      <c r="N552" s="54" cm="1">
        <f t="array" ref="N552">stock_min(C552,O552)</f>
        <v>0.85</v>
      </c>
      <c r="O552" s="54" cm="1">
        <f t="array" ref="O552">stock_max(C552,D552)</f>
        <v>0.85</v>
      </c>
      <c r="P552" s="49">
        <f t="shared" si="230"/>
        <v>1926.791666666616</v>
      </c>
      <c r="Q552" s="49">
        <f t="shared" si="244"/>
        <v>0.56913455677386471</v>
      </c>
      <c r="R552" s="49">
        <f t="shared" si="245"/>
        <v>1.8148466425177177</v>
      </c>
      <c r="S552" s="59">
        <f t="shared" si="226"/>
        <v>1.1687327273355916</v>
      </c>
      <c r="T552" s="59">
        <f t="shared" si="227"/>
        <v>1.2551094329966004</v>
      </c>
      <c r="U552" s="59">
        <f t="shared" si="228"/>
        <v>1.3731439481520435</v>
      </c>
      <c r="V552" s="59"/>
      <c r="W552" s="49">
        <f t="shared" si="246"/>
        <v>0.46749309093423669</v>
      </c>
      <c r="X552" s="49">
        <f t="shared" si="247"/>
        <v>0.701239636401355</v>
      </c>
      <c r="Y552" s="49">
        <f t="shared" si="248"/>
        <v>0.42345852211411</v>
      </c>
      <c r="Z552" s="49">
        <f t="shared" si="249"/>
        <v>0.83165091088249032</v>
      </c>
      <c r="AA552" s="49">
        <f t="shared" si="250"/>
        <v>0.20597159222280656</v>
      </c>
      <c r="AB552" s="49">
        <f t="shared" si="251"/>
        <v>1.1671723559292371</v>
      </c>
      <c r="AC552" s="80">
        <f t="shared" si="231"/>
        <v>0.85000000000000009</v>
      </c>
      <c r="AD552" s="80">
        <f t="shared" si="240"/>
        <v>0.85</v>
      </c>
      <c r="AE552" s="80">
        <f t="shared" si="241"/>
        <v>0.85</v>
      </c>
      <c r="AF552" s="54">
        <f>(Q552-MAX(Q$2:Q551))/MAX(Q$2:Q551)</f>
        <v>-2.1295961742832849E-2</v>
      </c>
      <c r="AG552" s="54">
        <f>(R552-MAX(R$2:R551))/MAX(R$2:R551)</f>
        <v>-1.2479257444808035E-2</v>
      </c>
      <c r="AH552" s="54">
        <f>(S552-MAX(S$2:S551))/MAX(S$2:S551)</f>
        <v>-7.7781366386586752E-3</v>
      </c>
      <c r="AI552" s="54">
        <f>(T552-MAX(T$2:T551))/MAX(T$2:T551)</f>
        <v>-8.5080095404417196E-3</v>
      </c>
      <c r="AJ552" s="54">
        <f>(U552-MAX(U$2:U551))/MAX(U$2:U551)</f>
        <v>-1.0705691890852515E-2</v>
      </c>
      <c r="AK552" s="54">
        <f t="shared" si="242"/>
        <v>1.6039867007189899</v>
      </c>
      <c r="AL552" s="71">
        <f t="shared" si="232"/>
        <v>1926.791666666616</v>
      </c>
      <c r="AM552" s="49">
        <f t="shared" si="233"/>
        <v>1.6039867007189899</v>
      </c>
      <c r="AN552" s="49">
        <f t="shared" si="234"/>
        <v>2.6892279573650479</v>
      </c>
      <c r="AO552" s="49">
        <f t="shared" si="235"/>
        <v>2.5091508260206021</v>
      </c>
      <c r="AP552" s="49">
        <f t="shared" si="236"/>
        <v>2.5674647456182198</v>
      </c>
      <c r="AQ552" s="49">
        <f t="shared" si="237"/>
        <v>3.1124529052263115</v>
      </c>
      <c r="AS552" s="49">
        <f t="shared" si="243"/>
        <v>0.42322494786126352</v>
      </c>
      <c r="AT552" s="49">
        <f t="shared" si="238"/>
        <v>0.54498815960809166</v>
      </c>
      <c r="AU552" s="54">
        <f>(AM552-MAX(AM$3:AM552))/MAX(AM$3:AM552)</f>
        <v>-0.57037765522530848</v>
      </c>
      <c r="AV552" s="54">
        <f>(AN552-MAX(AN$3:AN552))/MAX(AN$3:AN552)</f>
        <v>-0.57366347628667558</v>
      </c>
      <c r="AW552" s="54">
        <f>(AO552-MAX(AO$3:AO552))/MAX(AO$3:AO552)</f>
        <v>-0.558707338921278</v>
      </c>
      <c r="AX552" s="54">
        <f>(AP552-MAX(AP$3:AP552))/MAX(AP$3:AP552)</f>
        <v>-0.5599172233744566</v>
      </c>
      <c r="AY552" s="54">
        <f>(AQ552-MAX(AQ$3:AQ552))/MAX(AQ$3:AQ552)</f>
        <v>-0.56740127812352081</v>
      </c>
    </row>
    <row r="553" spans="1:51">
      <c r="A553" s="49">
        <f>Data!F679</f>
        <v>1926.8749999999493</v>
      </c>
      <c r="B553" s="53">
        <f t="shared" si="229"/>
        <v>0.28500000000000003</v>
      </c>
      <c r="C553" s="50">
        <f>1/Data!N679</f>
        <v>7.9269130924754294E-2</v>
      </c>
      <c r="D553" s="50">
        <f>Data!H679/100</f>
        <v>3.3966666666666666E-2</v>
      </c>
      <c r="E553">
        <f>Data!K680/Data!K679</f>
        <v>1.0271038665655801</v>
      </c>
      <c r="F553">
        <f>Data!T680/Data!T679</f>
        <v>1.0052163595034402</v>
      </c>
      <c r="G553" s="49">
        <f>Data!E682</f>
        <v>17.399999999999999</v>
      </c>
      <c r="H553" s="52">
        <v>0</v>
      </c>
      <c r="I553" s="52">
        <v>1</v>
      </c>
      <c r="J553" s="52">
        <v>0.6</v>
      </c>
      <c r="K553" s="54">
        <f t="shared" si="239"/>
        <v>0.66261227030770231</v>
      </c>
      <c r="L553" s="54">
        <f t="shared" si="252"/>
        <v>0.85</v>
      </c>
      <c r="M553" s="53">
        <f t="shared" si="253"/>
        <v>0.85</v>
      </c>
      <c r="N553" s="54" cm="1">
        <f t="array" ref="N553">stock_min(C553,O553)</f>
        <v>0.85</v>
      </c>
      <c r="O553" s="54" cm="1">
        <f t="array" ref="O553">stock_max(C553,D553)</f>
        <v>0.85</v>
      </c>
      <c r="P553" s="49">
        <f t="shared" si="230"/>
        <v>1926.8749999999493</v>
      </c>
      <c r="Q553" s="49">
        <f t="shared" si="244"/>
        <v>0.57210336722782829</v>
      </c>
      <c r="R553" s="49">
        <f t="shared" si="245"/>
        <v>1.8640360037535089</v>
      </c>
      <c r="S553" s="59">
        <f t="shared" si="226"/>
        <v>1.1901776448987973</v>
      </c>
      <c r="T553" s="59">
        <f t="shared" si="227"/>
        <v>1.2798593002004452</v>
      </c>
      <c r="U553" s="59">
        <f t="shared" si="228"/>
        <v>1.4058532538187136</v>
      </c>
      <c r="V553" s="59"/>
      <c r="W553" s="49">
        <f t="shared" si="246"/>
        <v>0.47607105795951893</v>
      </c>
      <c r="X553" s="49">
        <f t="shared" si="247"/>
        <v>0.71410658693927831</v>
      </c>
      <c r="Y553" s="49">
        <f t="shared" si="248"/>
        <v>0.43180882362020112</v>
      </c>
      <c r="Z553" s="49">
        <f t="shared" si="249"/>
        <v>0.84805047658024413</v>
      </c>
      <c r="AA553" s="49">
        <f t="shared" si="250"/>
        <v>0.21087798807280708</v>
      </c>
      <c r="AB553" s="49">
        <f t="shared" si="251"/>
        <v>1.1949752657459065</v>
      </c>
      <c r="AC553" s="80">
        <f t="shared" si="231"/>
        <v>0.85</v>
      </c>
      <c r="AD553" s="80">
        <f t="shared" si="240"/>
        <v>0.85</v>
      </c>
      <c r="AE553" s="80">
        <f t="shared" si="241"/>
        <v>0.85</v>
      </c>
      <c r="AF553" s="54">
        <f>(Q553-MAX(Q$2:Q552))/MAX(Q$2:Q552)</f>
        <v>-1.6190689631814772E-2</v>
      </c>
      <c r="AG553" s="54">
        <f>(R553-MAX(R$2:R552))/MAX(R$2:R552)</f>
        <v>1.4286372992150432E-2</v>
      </c>
      <c r="AH553" s="54">
        <f>(S553-MAX(S$2:S552))/MAX(S$2:S552)</f>
        <v>1.0428007132725972E-2</v>
      </c>
      <c r="AI553" s="54">
        <f>(T553-MAX(T$2:T552))/MAX(T$2:T552)</f>
        <v>1.1043508799247434E-2</v>
      </c>
      <c r="AJ553" s="54">
        <f>(U553-MAX(U$2:U552))/MAX(U$2:U552)</f>
        <v>1.2860031106934729E-2</v>
      </c>
      <c r="AK553" s="54">
        <f t="shared" si="242"/>
        <v>1.5830685175798433</v>
      </c>
      <c r="AL553" s="71">
        <f t="shared" si="232"/>
        <v>1926.8749999999493</v>
      </c>
      <c r="AM553" s="49">
        <f t="shared" si="233"/>
        <v>1.5830685175798433</v>
      </c>
      <c r="AN553" s="49">
        <f t="shared" si="234"/>
        <v>2.6820480162206515</v>
      </c>
      <c r="AO553" s="49">
        <f t="shared" si="235"/>
        <v>2.4921764667095299</v>
      </c>
      <c r="AP553" s="49">
        <f t="shared" si="236"/>
        <v>2.5517535762818331</v>
      </c>
      <c r="AQ553" s="49">
        <f t="shared" si="237"/>
        <v>3.0993888773367853</v>
      </c>
      <c r="AS553" s="49">
        <f t="shared" si="243"/>
        <v>0.41734086111613378</v>
      </c>
      <c r="AT553" s="49">
        <f t="shared" si="238"/>
        <v>0.54763530105495217</v>
      </c>
      <c r="AU553" s="54">
        <f>(AM553-MAX(AM$3:AM553))/MAX(AM$3:AM553)</f>
        <v>-0.5759805189427184</v>
      </c>
      <c r="AV553" s="54">
        <f>(AN553-MAX(AN$3:AN553))/MAX(AN$3:AN553)</f>
        <v>-0.57480174764057279</v>
      </c>
      <c r="AW553" s="54">
        <f>(AO553-MAX(AO$3:AO553))/MAX(AO$3:AO553)</f>
        <v>-0.56169267567856229</v>
      </c>
      <c r="AX553" s="54">
        <f>(AP553-MAX(AP$3:AP553))/MAX(AP$3:AP553)</f>
        <v>-0.56261023601947591</v>
      </c>
      <c r="AY553" s="54">
        <f>(AQ553-MAX(AQ$3:AQ553))/MAX(AQ$3:AQ553)</f>
        <v>-0.56921704271166207</v>
      </c>
    </row>
    <row r="554" spans="1:51">
      <c r="A554" s="49">
        <f>Data!F680</f>
        <v>1926.9583333332826</v>
      </c>
      <c r="B554" s="53">
        <f t="shared" si="229"/>
        <v>0.30100000000000005</v>
      </c>
      <c r="C554" s="50">
        <f>1/Data!N680</f>
        <v>7.6869547755103754E-2</v>
      </c>
      <c r="D554" s="50">
        <f>Data!H680/100</f>
        <v>3.3683333333333329E-2</v>
      </c>
      <c r="E554">
        <f>Data!K681/Data!K680</f>
        <v>1.0090337075082072</v>
      </c>
      <c r="F554">
        <f>Data!T681/Data!T680</f>
        <v>1.01668388986569</v>
      </c>
      <c r="G554" s="49">
        <f>Data!E683</f>
        <v>17.3</v>
      </c>
      <c r="H554" s="52">
        <v>0</v>
      </c>
      <c r="I554" s="52">
        <v>1</v>
      </c>
      <c r="J554" s="52">
        <v>0.6</v>
      </c>
      <c r="K554" s="54">
        <f t="shared" si="239"/>
        <v>0.66261227030770231</v>
      </c>
      <c r="L554" s="54">
        <f t="shared" si="252"/>
        <v>0.85</v>
      </c>
      <c r="M554" s="53">
        <f t="shared" si="253"/>
        <v>0.85</v>
      </c>
      <c r="N554" s="54" cm="1">
        <f t="array" ref="N554">stock_min(C554,O554)</f>
        <v>0.85</v>
      </c>
      <c r="O554" s="54" cm="1">
        <f t="array" ref="O554">stock_max(C554,D554)</f>
        <v>0.85</v>
      </c>
      <c r="P554" s="49">
        <f t="shared" si="230"/>
        <v>1926.9583333332826</v>
      </c>
      <c r="Q554" s="49">
        <f t="shared" si="244"/>
        <v>0.58164827679844777</v>
      </c>
      <c r="R554" s="49">
        <f t="shared" si="245"/>
        <v>1.8808751597961855</v>
      </c>
      <c r="S554" s="59">
        <f t="shared" si="226"/>
        <v>1.2045713920341301</v>
      </c>
      <c r="T554" s="59">
        <f t="shared" si="227"/>
        <v>1.2947245910143796</v>
      </c>
      <c r="U554" s="59">
        <f t="shared" si="228"/>
        <v>1.4201665759771092</v>
      </c>
      <c r="V554" s="59"/>
      <c r="W554" s="49">
        <f t="shared" si="246"/>
        <v>0.48182855681365205</v>
      </c>
      <c r="X554" s="49">
        <f t="shared" si="247"/>
        <v>0.722742835220478</v>
      </c>
      <c r="Y554" s="49">
        <f t="shared" si="248"/>
        <v>0.43682419033913017</v>
      </c>
      <c r="Z554" s="49">
        <f t="shared" si="249"/>
        <v>0.85790040067524942</v>
      </c>
      <c r="AA554" s="49">
        <f t="shared" si="250"/>
        <v>0.21302498639656642</v>
      </c>
      <c r="AB554" s="49">
        <f t="shared" si="251"/>
        <v>1.2071415895805429</v>
      </c>
      <c r="AC554" s="80">
        <f t="shared" si="231"/>
        <v>0.85000000000000009</v>
      </c>
      <c r="AD554" s="80">
        <f t="shared" si="240"/>
        <v>0.85</v>
      </c>
      <c r="AE554" s="80">
        <f t="shared" si="241"/>
        <v>0.85</v>
      </c>
      <c r="AF554" s="54">
        <f>(Q554-MAX(Q$2:Q553))/MAX(Q$2:Q553)</f>
        <v>2.2307655120845817E-4</v>
      </c>
      <c r="AG554" s="54">
        <f>(R554-MAX(R$2:R553))/MAX(R$2:R553)</f>
        <v>9.0337075082071935E-3</v>
      </c>
      <c r="AH554" s="54">
        <f>(S554-MAX(S$2:S553))/MAX(S$2:S553)</f>
        <v>1.2093780451200405E-2</v>
      </c>
      <c r="AI554" s="54">
        <f>(T554-MAX(T$2:T553))/MAX(T$2:T553)</f>
        <v>1.1614785165530514E-2</v>
      </c>
      <c r="AJ554" s="54">
        <f>(U554-MAX(U$2:U553))/MAX(U$2:U553)</f>
        <v>1.018123486182951E-2</v>
      </c>
      <c r="AK554" s="54">
        <f t="shared" si="242"/>
        <v>1.5593118421345851</v>
      </c>
      <c r="AL554" s="71">
        <f t="shared" si="232"/>
        <v>1926.9583333332826</v>
      </c>
      <c r="AM554" s="49">
        <f t="shared" si="233"/>
        <v>1.5593118421345851</v>
      </c>
      <c r="AN554" s="49">
        <f t="shared" si="234"/>
        <v>2.6825336694684263</v>
      </c>
      <c r="AO554" s="49">
        <f t="shared" si="235"/>
        <v>2.4774188011884819</v>
      </c>
      <c r="AP554" s="49">
        <f t="shared" si="236"/>
        <v>2.5390744764237563</v>
      </c>
      <c r="AQ554" s="49">
        <f t="shared" si="237"/>
        <v>3.0928437132743762</v>
      </c>
      <c r="AS554" s="49">
        <f t="shared" si="243"/>
        <v>0.41031004380594993</v>
      </c>
      <c r="AT554" s="49">
        <f t="shared" si="238"/>
        <v>0.55376923685061996</v>
      </c>
      <c r="AU554" s="54">
        <f>(AM554-MAX(AM$3:AM554))/MAX(AM$3:AM554)</f>
        <v>-0.58234366310361962</v>
      </c>
      <c r="AV554" s="54">
        <f>(AN554-MAX(AN$3:AN554))/MAX(AN$3:AN554)</f>
        <v>-0.57472475464456463</v>
      </c>
      <c r="AW554" s="54">
        <f>(AO554-MAX(AO$3:AO554))/MAX(AO$3:AO554)</f>
        <v>-0.56428815516172326</v>
      </c>
      <c r="AX554" s="54">
        <f>(AP554-MAX(AP$3:AP554))/MAX(AP$3:AP554)</f>
        <v>-0.56478352914070684</v>
      </c>
      <c r="AY554" s="54">
        <f>(AQ554-MAX(AQ$3:AQ554))/MAX(AQ$3:AQ554)</f>
        <v>-0.57012675273590552</v>
      </c>
    </row>
    <row r="555" spans="1:51">
      <c r="A555" s="49">
        <f>Data!F681</f>
        <v>1927.0416666666158</v>
      </c>
      <c r="B555" s="53">
        <f t="shared" si="229"/>
        <v>0.31000000000000005</v>
      </c>
      <c r="C555" s="50">
        <f>1/Data!N681</f>
        <v>7.5838408995199946E-2</v>
      </c>
      <c r="D555" s="50">
        <f>Data!H681/100</f>
        <v>3.3399999999999999E-2</v>
      </c>
      <c r="E555">
        <f>Data!K682/Data!K681</f>
        <v>1.0296605156687824</v>
      </c>
      <c r="F555">
        <f>Data!T682/Data!T681</f>
        <v>1.0086171270002404</v>
      </c>
      <c r="G555" s="49">
        <f>Data!E684</f>
        <v>17.3</v>
      </c>
      <c r="H555" s="52">
        <v>0</v>
      </c>
      <c r="I555" s="52">
        <v>1</v>
      </c>
      <c r="J555" s="52">
        <v>0.6</v>
      </c>
      <c r="K555" s="54">
        <f t="shared" si="239"/>
        <v>0.66261227030770231</v>
      </c>
      <c r="L555" s="54">
        <f t="shared" si="252"/>
        <v>0.85</v>
      </c>
      <c r="M555" s="53">
        <f t="shared" si="253"/>
        <v>0.85</v>
      </c>
      <c r="N555" s="54" cm="1">
        <f t="array" ref="N555">stock_min(C555,O555)</f>
        <v>0.85</v>
      </c>
      <c r="O555" s="54" cm="1">
        <f t="array" ref="O555">stock_max(C555,D555)</f>
        <v>0.85</v>
      </c>
      <c r="P555" s="49">
        <f t="shared" si="230"/>
        <v>1927.0416666666158</v>
      </c>
      <c r="Q555" s="49">
        <f t="shared" si="244"/>
        <v>0.58666041386909096</v>
      </c>
      <c r="R555" s="49">
        <f t="shared" si="245"/>
        <v>1.9366628869443439</v>
      </c>
      <c r="S555" s="59">
        <f t="shared" si="226"/>
        <v>1.2301602950890931</v>
      </c>
      <c r="T555" s="59">
        <f t="shared" si="227"/>
        <v>1.323934528815792</v>
      </c>
      <c r="U555" s="59">
        <f t="shared" si="228"/>
        <v>1.4578066813713055</v>
      </c>
      <c r="V555" s="59"/>
      <c r="W555" s="49">
        <f t="shared" si="246"/>
        <v>0.49206411803563727</v>
      </c>
      <c r="X555" s="49">
        <f t="shared" si="247"/>
        <v>0.73809617705345587</v>
      </c>
      <c r="Y555" s="49">
        <f t="shared" si="248"/>
        <v>0.44667926493840193</v>
      </c>
      <c r="Z555" s="49">
        <f t="shared" si="249"/>
        <v>0.87725526387739006</v>
      </c>
      <c r="AA555" s="49">
        <f t="shared" si="250"/>
        <v>0.21867100220569585</v>
      </c>
      <c r="AB555" s="49">
        <f t="shared" si="251"/>
        <v>1.2391356791656096</v>
      </c>
      <c r="AC555" s="80">
        <f t="shared" si="231"/>
        <v>0.85</v>
      </c>
      <c r="AD555" s="80">
        <f t="shared" si="240"/>
        <v>0.85</v>
      </c>
      <c r="AE555" s="80">
        <f t="shared" si="241"/>
        <v>0.85</v>
      </c>
      <c r="AF555" s="54">
        <f>(Q555-MAX(Q$2:Q554))/MAX(Q$2:Q554)</f>
        <v>8.6171270002403655E-3</v>
      </c>
      <c r="AG555" s="54">
        <f>(R555-MAX(R$2:R554))/MAX(R$2:R554)</f>
        <v>2.9660515668782413E-2</v>
      </c>
      <c r="AH555" s="54">
        <f>(S555-MAX(S$2:S554))/MAX(S$2:S554)</f>
        <v>2.1243160201365584E-2</v>
      </c>
      <c r="AI555" s="54">
        <f>(T555-MAX(T$2:T554))/MAX(T$2:T554)</f>
        <v>2.2560734540870344E-2</v>
      </c>
      <c r="AJ555" s="54">
        <f>(U555-MAX(U$2:U554))/MAX(U$2:U554)</f>
        <v>2.650400736850117E-2</v>
      </c>
      <c r="AK555" s="54">
        <f t="shared" si="242"/>
        <v>1.5467163782807076</v>
      </c>
      <c r="AL555" s="71">
        <f t="shared" si="232"/>
        <v>1927.0416666666158</v>
      </c>
      <c r="AM555" s="49">
        <f t="shared" si="233"/>
        <v>1.5467163782807076</v>
      </c>
      <c r="AN555" s="49">
        <f t="shared" si="234"/>
        <v>2.716548641154529</v>
      </c>
      <c r="AO555" s="49">
        <f t="shared" si="235"/>
        <v>2.4885169500565487</v>
      </c>
      <c r="AP555" s="49">
        <f t="shared" si="236"/>
        <v>2.5537306638754025</v>
      </c>
      <c r="AQ555" s="49">
        <f t="shared" si="237"/>
        <v>3.1225992198891603</v>
      </c>
      <c r="AS555" s="49">
        <f t="shared" si="243"/>
        <v>0.40605057873463135</v>
      </c>
      <c r="AT555" s="49">
        <f t="shared" si="238"/>
        <v>0.56886855601375785</v>
      </c>
      <c r="AU555" s="54">
        <f>(AM555-MAX(AM$3:AM555))/MAX(AM$3:AM555)</f>
        <v>-0.58571731496245494</v>
      </c>
      <c r="AV555" s="54">
        <f>(AN555-MAX(AN$3:AN555))/MAX(AN$3:AN555)</f>
        <v>-0.56933219402390634</v>
      </c>
      <c r="AW555" s="54">
        <f>(AO555-MAX(AO$3:AO555))/MAX(AO$3:AO555)</f>
        <v>-0.56233628698534732</v>
      </c>
      <c r="AX555" s="54">
        <f>(AP555-MAX(AP$3:AP555))/MAX(AP$3:AP555)</f>
        <v>-0.56227134832908221</v>
      </c>
      <c r="AY555" s="54">
        <f>(AQ555-MAX(AQ$3:AQ555))/MAX(AQ$3:AQ555)</f>
        <v>-0.56599104545862333</v>
      </c>
    </row>
    <row r="556" spans="1:51">
      <c r="A556" s="49">
        <f>Data!F682</f>
        <v>1927.1249999999491</v>
      </c>
      <c r="B556" s="53">
        <f t="shared" si="229"/>
        <v>0.32999999999999996</v>
      </c>
      <c r="C556" s="50">
        <f>1/Data!N682</f>
        <v>7.3346228845109301E-2</v>
      </c>
      <c r="D556" s="50">
        <f>Data!H682/100</f>
        <v>3.339166666666666E-2</v>
      </c>
      <c r="E556">
        <f>Data!K683/Data!K682</f>
        <v>1.0255989810340305</v>
      </c>
      <c r="F556">
        <f>Data!T683/Data!T682</f>
        <v>1.0086497464998403</v>
      </c>
      <c r="G556" s="49">
        <f>Data!E685</f>
        <v>17.399999999999999</v>
      </c>
      <c r="H556" s="52">
        <v>0</v>
      </c>
      <c r="I556" s="52">
        <v>1</v>
      </c>
      <c r="J556" s="52">
        <v>0.6</v>
      </c>
      <c r="K556" s="54">
        <f t="shared" si="239"/>
        <v>0.66261227030770231</v>
      </c>
      <c r="L556" s="54">
        <f t="shared" si="252"/>
        <v>0.85</v>
      </c>
      <c r="M556" s="53">
        <f t="shared" si="253"/>
        <v>0.85</v>
      </c>
      <c r="N556" s="54" cm="1">
        <f t="array" ref="N556">stock_min(C556,O556)</f>
        <v>0.85</v>
      </c>
      <c r="O556" s="54" cm="1">
        <f t="array" ref="O556">stock_max(C556,D556)</f>
        <v>0.85</v>
      </c>
      <c r="P556" s="49">
        <f t="shared" si="230"/>
        <v>1927.1249999999491</v>
      </c>
      <c r="Q556" s="49">
        <f t="shared" si="244"/>
        <v>0.59173487773055</v>
      </c>
      <c r="R556" s="49">
        <f t="shared" si="245"/>
        <v>1.9862394834565429</v>
      </c>
      <c r="S556" s="59">
        <f t="shared" si="226"/>
        <v>1.2533110350094507</v>
      </c>
      <c r="T556" s="59">
        <f t="shared" si="227"/>
        <v>1.350255032086245</v>
      </c>
      <c r="U556" s="59">
        <f t="shared" si="228"/>
        <v>1.4914187408568016</v>
      </c>
      <c r="V556" s="59"/>
      <c r="W556" s="49">
        <f t="shared" si="246"/>
        <v>0.50132441400378036</v>
      </c>
      <c r="X556" s="49">
        <f t="shared" si="247"/>
        <v>0.75198662100567037</v>
      </c>
      <c r="Y556" s="49">
        <f t="shared" si="248"/>
        <v>0.45555947978117878</v>
      </c>
      <c r="Z556" s="49">
        <f t="shared" si="249"/>
        <v>0.89469555230506626</v>
      </c>
      <c r="AA556" s="49">
        <f t="shared" si="250"/>
        <v>0.22371281112852026</v>
      </c>
      <c r="AB556" s="49">
        <f t="shared" si="251"/>
        <v>1.2677059297282813</v>
      </c>
      <c r="AC556" s="80">
        <f t="shared" si="231"/>
        <v>0.85</v>
      </c>
      <c r="AD556" s="80">
        <f t="shared" si="240"/>
        <v>0.85</v>
      </c>
      <c r="AE556" s="80">
        <f t="shared" si="241"/>
        <v>0.85</v>
      </c>
      <c r="AF556" s="54">
        <f>(Q556-MAX(Q$2:Q555))/MAX(Q$2:Q555)</f>
        <v>8.6497464998403217E-3</v>
      </c>
      <c r="AG556" s="54">
        <f>(R556-MAX(R$2:R555))/MAX(R$2:R555)</f>
        <v>2.5598981034030511E-2</v>
      </c>
      <c r="AH556" s="54">
        <f>(S556-MAX(S$2:S555))/MAX(S$2:S555)</f>
        <v>1.8819287220354471E-2</v>
      </c>
      <c r="AI556" s="54">
        <f>(T556-MAX(T$2:T555))/MAX(T$2:T555)</f>
        <v>1.9880517274517839E-2</v>
      </c>
      <c r="AJ556" s="54">
        <f>(U556-MAX(U$2:U555))/MAX(U$2:U555)</f>
        <v>2.3056595853901851E-2</v>
      </c>
      <c r="AK556" s="54">
        <f t="shared" si="242"/>
        <v>1.5061730856111719</v>
      </c>
      <c r="AL556" s="71">
        <f t="shared" si="232"/>
        <v>1927.1249999999491</v>
      </c>
      <c r="AM556" s="49">
        <f t="shared" si="233"/>
        <v>1.5061730856111719</v>
      </c>
      <c r="AN556" s="49">
        <f t="shared" si="234"/>
        <v>2.5049082064324564</v>
      </c>
      <c r="AO556" s="49">
        <f t="shared" si="235"/>
        <v>2.3455862325795795</v>
      </c>
      <c r="AP556" s="49">
        <f t="shared" si="236"/>
        <v>2.3988251270073531</v>
      </c>
      <c r="AQ556" s="49">
        <f t="shared" si="237"/>
        <v>2.9031968594697055</v>
      </c>
      <c r="AS556" s="49">
        <f t="shared" si="243"/>
        <v>0.39828865303724914</v>
      </c>
      <c r="AT556" s="49">
        <f t="shared" si="238"/>
        <v>0.50437173246235245</v>
      </c>
      <c r="AU556" s="54">
        <f>(AM556-MAX(AM$3:AM556))/MAX(AM$3:AM556)</f>
        <v>-0.59657669705942906</v>
      </c>
      <c r="AV556" s="54">
        <f>(AN556-MAX(AN$3:AN556))/MAX(AN$3:AN556)</f>
        <v>-0.60288459220178114</v>
      </c>
      <c r="AW556" s="54">
        <f>(AO556-MAX(AO$3:AO556))/MAX(AO$3:AO556)</f>
        <v>-0.5874739853696791</v>
      </c>
      <c r="AX556" s="54">
        <f>(AP556-MAX(AP$3:AP556))/MAX(AP$3:AP556)</f>
        <v>-0.58882332295537709</v>
      </c>
      <c r="AY556" s="54">
        <f>(AQ556-MAX(AQ$3:AQ556))/MAX(AQ$3:AQ556)</f>
        <v>-0.59648570146924573</v>
      </c>
    </row>
    <row r="557" spans="1:51">
      <c r="A557" s="49">
        <f>Data!F683</f>
        <v>1927.2083333332823</v>
      </c>
      <c r="B557" s="53">
        <f t="shared" si="229"/>
        <v>0.35799999999999998</v>
      </c>
      <c r="C557" s="50">
        <f>1/Data!N683</f>
        <v>7.1259292395803989E-2</v>
      </c>
      <c r="D557" s="50">
        <f>Data!H683/100</f>
        <v>3.3383333333333334E-2</v>
      </c>
      <c r="E557">
        <f>Data!K684/Data!K683</f>
        <v>1.0288193943763519</v>
      </c>
      <c r="F557">
        <f>Data!T684/Data!T683</f>
        <v>1.002852217192467</v>
      </c>
      <c r="G557" s="49">
        <f>Data!E686</f>
        <v>17.600000000000001</v>
      </c>
      <c r="H557" s="52">
        <v>0</v>
      </c>
      <c r="I557" s="52">
        <v>1</v>
      </c>
      <c r="J557" s="52">
        <v>0.6</v>
      </c>
      <c r="K557" s="54">
        <f t="shared" si="239"/>
        <v>0.66261227030770231</v>
      </c>
      <c r="L557" s="54">
        <f t="shared" si="252"/>
        <v>0.85</v>
      </c>
      <c r="M557" s="53">
        <f t="shared" si="253"/>
        <v>0.85</v>
      </c>
      <c r="N557" s="54" cm="1">
        <f t="array" ref="N557">stock_min(C557,O557)</f>
        <v>0.85</v>
      </c>
      <c r="O557" s="54" cm="1">
        <f t="array" ref="O557">stock_max(C557,D557)</f>
        <v>0.85</v>
      </c>
      <c r="P557" s="49">
        <f t="shared" si="230"/>
        <v>1927.2083333332823</v>
      </c>
      <c r="Q557" s="49">
        <f t="shared" si="244"/>
        <v>0.59342263412219542</v>
      </c>
      <c r="R557" s="49">
        <f t="shared" si="245"/>
        <v>2.0434817024561585</v>
      </c>
      <c r="S557" s="59">
        <f t="shared" si="226"/>
        <v>1.2764127201185786</v>
      </c>
      <c r="T557" s="59">
        <f t="shared" si="227"/>
        <v>1.3773389706353159</v>
      </c>
      <c r="U557" s="59">
        <f t="shared" si="228"/>
        <v>1.5285913355249567</v>
      </c>
      <c r="V557" s="59"/>
      <c r="W557" s="49">
        <f t="shared" si="246"/>
        <v>0.5105650880474315</v>
      </c>
      <c r="X557" s="49">
        <f t="shared" si="247"/>
        <v>0.76584763207114714</v>
      </c>
      <c r="Y557" s="49">
        <f t="shared" si="248"/>
        <v>0.46469726831937547</v>
      </c>
      <c r="Z557" s="49">
        <f t="shared" si="249"/>
        <v>0.91264170231594033</v>
      </c>
      <c r="AA557" s="49">
        <f t="shared" si="250"/>
        <v>0.22928870032874354</v>
      </c>
      <c r="AB557" s="49">
        <f t="shared" si="251"/>
        <v>1.2993026351962131</v>
      </c>
      <c r="AC557" s="80">
        <f t="shared" si="231"/>
        <v>0.85</v>
      </c>
      <c r="AD557" s="80">
        <f t="shared" si="240"/>
        <v>0.85</v>
      </c>
      <c r="AE557" s="80">
        <f t="shared" si="241"/>
        <v>0.85</v>
      </c>
      <c r="AF557" s="54">
        <f>(Q557-MAX(Q$2:Q556))/MAX(Q$2:Q556)</f>
        <v>2.8522171924669835E-3</v>
      </c>
      <c r="AG557" s="54">
        <f>(R557-MAX(R$2:R556))/MAX(R$2:R556)</f>
        <v>2.8819394376351885E-2</v>
      </c>
      <c r="AH557" s="54">
        <f>(S557-MAX(S$2:S556))/MAX(S$2:S556)</f>
        <v>1.8432523502798098E-2</v>
      </c>
      <c r="AI557" s="54">
        <f>(T557-MAX(T$2:T556))/MAX(T$2:T556)</f>
        <v>2.0058387419763336E-2</v>
      </c>
      <c r="AJ557" s="54">
        <f>(U557-MAX(U$2:U556))/MAX(U$2:U556)</f>
        <v>2.4924317798769212E-2</v>
      </c>
      <c r="AK557" s="54">
        <f t="shared" si="242"/>
        <v>1.5026380143956639</v>
      </c>
      <c r="AL557" s="71">
        <f t="shared" si="232"/>
        <v>1927.2083333332823</v>
      </c>
      <c r="AM557" s="49">
        <f t="shared" si="233"/>
        <v>1.5026380143956639</v>
      </c>
      <c r="AN557" s="49">
        <f t="shared" si="234"/>
        <v>2.3546174377399463</v>
      </c>
      <c r="AO557" s="49">
        <f t="shared" si="235"/>
        <v>2.2581176371820164</v>
      </c>
      <c r="AP557" s="49">
        <f t="shared" si="236"/>
        <v>2.3007714392018719</v>
      </c>
      <c r="AQ557" s="49">
        <f t="shared" si="237"/>
        <v>2.7535747265357418</v>
      </c>
      <c r="AS557" s="49">
        <f t="shared" si="243"/>
        <v>0.39895728879579551</v>
      </c>
      <c r="AT557" s="49">
        <f t="shared" si="238"/>
        <v>0.45280328733386987</v>
      </c>
      <c r="AU557" s="54">
        <f>(AM557-MAX(AM$3:AM557))/MAX(AM$3:AM557)</f>
        <v>-0.59752355377829791</v>
      </c>
      <c r="AV557" s="54">
        <f>(AN557-MAX(AN$3:AN557))/MAX(AN$3:AN557)</f>
        <v>-0.6267109263342544</v>
      </c>
      <c r="AW557" s="54">
        <f>(AO557-MAX(AO$3:AO557))/MAX(AO$3:AO557)</f>
        <v>-0.60285737676390039</v>
      </c>
      <c r="AX557" s="54">
        <f>(AP557-MAX(AP$3:AP557))/MAX(AP$3:AP557)</f>
        <v>-0.60563046286312283</v>
      </c>
      <c r="AY557" s="54">
        <f>(AQ557-MAX(AQ$3:AQ557))/MAX(AQ$3:AQ557)</f>
        <v>-0.61728162848969292</v>
      </c>
    </row>
    <row r="558" spans="1:51">
      <c r="A558" s="49">
        <f>Data!F684</f>
        <v>1927.2916666666156</v>
      </c>
      <c r="B558" s="53">
        <f t="shared" si="229"/>
        <v>0.378</v>
      </c>
      <c r="C558" s="50">
        <f>1/Data!N684</f>
        <v>6.9021580809822583E-2</v>
      </c>
      <c r="D558" s="50">
        <f>Data!H684/100</f>
        <v>3.3375000000000002E-2</v>
      </c>
      <c r="E558">
        <f>Data!K685/Data!K684</f>
        <v>1.0327548088200798</v>
      </c>
      <c r="F558">
        <f>Data!T685/Data!T684</f>
        <v>0.9970880109943876</v>
      </c>
      <c r="G558" s="49">
        <f>Data!E687</f>
        <v>17.3</v>
      </c>
      <c r="H558" s="52">
        <v>0</v>
      </c>
      <c r="I558" s="52">
        <v>1</v>
      </c>
      <c r="J558" s="52">
        <v>0.6</v>
      </c>
      <c r="K558" s="54">
        <f t="shared" si="239"/>
        <v>0.66261227030770231</v>
      </c>
      <c r="L558" s="54">
        <f t="shared" si="252"/>
        <v>0.85</v>
      </c>
      <c r="M558" s="53">
        <f t="shared" si="253"/>
        <v>0.85</v>
      </c>
      <c r="N558" s="54" cm="1">
        <f t="array" ref="N558">stock_min(C558,O558)</f>
        <v>0.85</v>
      </c>
      <c r="O558" s="54" cm="1">
        <f t="array" ref="O558">stock_max(C558,D558)</f>
        <v>0.85</v>
      </c>
      <c r="P558" s="49">
        <f t="shared" si="230"/>
        <v>1927.2916666666156</v>
      </c>
      <c r="Q558" s="49">
        <f t="shared" si="244"/>
        <v>0.59169459393595003</v>
      </c>
      <c r="R558" s="49">
        <f t="shared" si="245"/>
        <v>2.110415554947441</v>
      </c>
      <c r="S558" s="59">
        <f t="shared" si="226"/>
        <v>1.3000111529693361</v>
      </c>
      <c r="T558" s="59">
        <f t="shared" si="227"/>
        <v>1.4058791817796223</v>
      </c>
      <c r="U558" s="59">
        <f t="shared" si="228"/>
        <v>1.570482058765766</v>
      </c>
      <c r="V558" s="59"/>
      <c r="W558" s="49">
        <f t="shared" si="246"/>
        <v>0.52000446118773447</v>
      </c>
      <c r="X558" s="49">
        <f t="shared" si="247"/>
        <v>0.78000669178160165</v>
      </c>
      <c r="Y558" s="49">
        <f t="shared" si="248"/>
        <v>0.47432638536229188</v>
      </c>
      <c r="Z558" s="49">
        <f t="shared" si="249"/>
        <v>0.93155279641733046</v>
      </c>
      <c r="AA558" s="49">
        <f t="shared" si="250"/>
        <v>0.23557230881486493</v>
      </c>
      <c r="AB558" s="49">
        <f t="shared" si="251"/>
        <v>1.3349097499509011</v>
      </c>
      <c r="AC558" s="80">
        <f t="shared" si="231"/>
        <v>0.85</v>
      </c>
      <c r="AD558" s="80">
        <f t="shared" si="240"/>
        <v>0.85</v>
      </c>
      <c r="AE558" s="80">
        <f t="shared" si="241"/>
        <v>0.85</v>
      </c>
      <c r="AF558" s="54">
        <f>(Q558-MAX(Q$2:Q557))/MAX(Q$2:Q557)</f>
        <v>-2.9119890056124192E-3</v>
      </c>
      <c r="AG558" s="54">
        <f>(R558-MAX(R$2:R557))/MAX(R$2:R557)</f>
        <v>3.2754808820079764E-2</v>
      </c>
      <c r="AH558" s="54">
        <f>(S558-MAX(S$2:S557))/MAX(S$2:S557)</f>
        <v>1.8488089689802822E-2</v>
      </c>
      <c r="AI558" s="54">
        <f>(T558-MAX(T$2:T557))/MAX(T$2:T557)</f>
        <v>2.0721268876275199E-2</v>
      </c>
      <c r="AJ558" s="54">
        <f>(U558-MAX(U$2:U557))/MAX(U$2:U557)</f>
        <v>2.740478914622586E-2</v>
      </c>
      <c r="AK558" s="54">
        <f t="shared" si="242"/>
        <v>1.5077991543425786</v>
      </c>
      <c r="AL558" s="71">
        <f t="shared" si="232"/>
        <v>1927.2916666666156</v>
      </c>
      <c r="AM558" s="49">
        <f t="shared" si="233"/>
        <v>1.5077991543425786</v>
      </c>
      <c r="AN558" s="49">
        <f t="shared" si="234"/>
        <v>2.2490534812805647</v>
      </c>
      <c r="AO558" s="49">
        <f t="shared" si="235"/>
        <v>2.1995614212621106</v>
      </c>
      <c r="AP558" s="49">
        <f t="shared" si="236"/>
        <v>2.2342217542880491</v>
      </c>
      <c r="AQ558" s="49">
        <f t="shared" si="237"/>
        <v>2.6494723502089998</v>
      </c>
      <c r="AS558" s="49">
        <f t="shared" si="243"/>
        <v>0.40041886892843515</v>
      </c>
      <c r="AT558" s="49">
        <f t="shared" si="238"/>
        <v>0.4152505959209507</v>
      </c>
      <c r="AU558" s="54">
        <f>(AM558-MAX(AM$3:AM558))/MAX(AM$3:AM558)</f>
        <v>-0.59614116011835683</v>
      </c>
      <c r="AV558" s="54">
        <f>(AN558-MAX(AN$3:AN558))/MAX(AN$3:AN558)</f>
        <v>-0.64344649912311347</v>
      </c>
      <c r="AW558" s="54">
        <f>(AO558-MAX(AO$3:AO558))/MAX(AO$3:AO558)</f>
        <v>-0.61315585227921143</v>
      </c>
      <c r="AX558" s="54">
        <f>(AP558-MAX(AP$3:AP558))/MAX(AP$3:AP558)</f>
        <v>-0.6170375796192199</v>
      </c>
      <c r="AY558" s="54">
        <f>(AQ558-MAX(AQ$3:AQ558))/MAX(AQ$3:AQ558)</f>
        <v>-0.63175078073538082</v>
      </c>
    </row>
    <row r="559" spans="1:51">
      <c r="A559" s="49">
        <f>Data!F685</f>
        <v>1927.3749999999488</v>
      </c>
      <c r="B559" s="53">
        <f t="shared" si="229"/>
        <v>0.40400000000000003</v>
      </c>
      <c r="C559" s="50">
        <f>1/Data!N685</f>
        <v>6.6656236939778415E-2</v>
      </c>
      <c r="D559" s="50">
        <f>Data!H685/100</f>
        <v>3.3366666666666669E-2</v>
      </c>
      <c r="E559">
        <f>Data!K686/Data!K685</f>
        <v>1.0055059523809522</v>
      </c>
      <c r="F559">
        <f>Data!T686/Data!T685</f>
        <v>0.9914548016227348</v>
      </c>
      <c r="G559" s="49">
        <f>Data!E688</f>
        <v>17.2</v>
      </c>
      <c r="H559" s="52">
        <v>0</v>
      </c>
      <c r="I559" s="52">
        <v>1</v>
      </c>
      <c r="J559" s="52">
        <v>0.6</v>
      </c>
      <c r="K559" s="54">
        <f t="shared" si="239"/>
        <v>0.66261227030770231</v>
      </c>
      <c r="L559" s="54">
        <f t="shared" si="252"/>
        <v>0.85</v>
      </c>
      <c r="M559" s="53">
        <f t="shared" si="253"/>
        <v>0.85</v>
      </c>
      <c r="N559" s="54" cm="1">
        <f t="array" ref="N559">stock_min(C559,O559)</f>
        <v>0.85</v>
      </c>
      <c r="O559" s="54" cm="1">
        <f t="array" ref="O559">stock_max(C559,D559)</f>
        <v>0.85</v>
      </c>
      <c r="P559" s="49">
        <f t="shared" si="230"/>
        <v>1927.3749999999488</v>
      </c>
      <c r="Q559" s="49">
        <f t="shared" si="244"/>
        <v>0.586638446252012</v>
      </c>
      <c r="R559" s="49">
        <f t="shared" si="245"/>
        <v>2.1220354024970023</v>
      </c>
      <c r="S559" s="59">
        <f t="shared" si="226"/>
        <v>1.2998622913931976</v>
      </c>
      <c r="T559" s="59">
        <f t="shared" si="227"/>
        <v>1.4069550540585469</v>
      </c>
      <c r="U559" s="59">
        <f t="shared" si="228"/>
        <v>1.5758189961708511</v>
      </c>
      <c r="V559" s="59"/>
      <c r="W559" s="49">
        <f t="shared" si="246"/>
        <v>0.51994491655727904</v>
      </c>
      <c r="X559" s="49">
        <f t="shared" si="247"/>
        <v>0.77991737483591861</v>
      </c>
      <c r="Y559" s="49">
        <f t="shared" si="248"/>
        <v>0.47468937146791712</v>
      </c>
      <c r="Z559" s="49">
        <f t="shared" si="249"/>
        <v>0.93226568259062981</v>
      </c>
      <c r="AA559" s="49">
        <f t="shared" si="250"/>
        <v>0.2363728494256277</v>
      </c>
      <c r="AB559" s="49">
        <f t="shared" si="251"/>
        <v>1.3394461467452234</v>
      </c>
      <c r="AC559" s="80">
        <f t="shared" si="231"/>
        <v>0.85</v>
      </c>
      <c r="AD559" s="80">
        <f t="shared" si="240"/>
        <v>0.85</v>
      </c>
      <c r="AE559" s="80">
        <f t="shared" si="241"/>
        <v>0.85</v>
      </c>
      <c r="AF559" s="54">
        <f>(Q559-MAX(Q$2:Q558))/MAX(Q$2:Q558)</f>
        <v>-1.1432303859152173E-2</v>
      </c>
      <c r="AG559" s="54">
        <f>(R559-MAX(R$2:R558))/MAX(R$2:R558)</f>
        <v>5.5059523809521168E-3</v>
      </c>
      <c r="AH559" s="54">
        <f>(S559-MAX(S$2:S558))/MAX(S$2:S558)</f>
        <v>-1.1450792233471066E-4</v>
      </c>
      <c r="AI559" s="54">
        <f>(T559-MAX(T$2:T558))/MAX(T$2:T558)</f>
        <v>7.6526652707290107E-4</v>
      </c>
      <c r="AJ559" s="54">
        <f>(U559-MAX(U$2:U558))/MAX(U$2:U558)</f>
        <v>3.3982797672196209E-3</v>
      </c>
      <c r="AK559" s="54">
        <f t="shared" si="242"/>
        <v>1.5146797412270845</v>
      </c>
      <c r="AL559" s="71">
        <f t="shared" si="232"/>
        <v>1927.3749999999488</v>
      </c>
      <c r="AM559" s="49">
        <f t="shared" si="233"/>
        <v>1.5146797412270845</v>
      </c>
      <c r="AN559" s="49">
        <f t="shared" si="234"/>
        <v>2.3140398561825317</v>
      </c>
      <c r="AO559" s="49">
        <f t="shared" si="235"/>
        <v>2.241890635009526</v>
      </c>
      <c r="AP559" s="49">
        <f t="shared" si="236"/>
        <v>2.2806090216987118</v>
      </c>
      <c r="AQ559" s="49">
        <f t="shared" si="237"/>
        <v>2.7164740169159218</v>
      </c>
      <c r="AS559" s="49">
        <f t="shared" si="243"/>
        <v>0.40243416073339011</v>
      </c>
      <c r="AT559" s="49">
        <f t="shared" si="238"/>
        <v>0.43586499521721001</v>
      </c>
      <c r="AU559" s="54">
        <f>(AM559-MAX(AM$3:AM559))/MAX(AM$3:AM559)</f>
        <v>-0.59429821848459985</v>
      </c>
      <c r="AV559" s="54">
        <f>(AN559-MAX(AN$3:AN559))/MAX(AN$3:AN559)</f>
        <v>-0.63314388974834612</v>
      </c>
      <c r="AW559" s="54">
        <f>(AO559-MAX(AO$3:AO559))/MAX(AO$3:AO559)</f>
        <v>-0.605711273347465</v>
      </c>
      <c r="AX559" s="54">
        <f>(AP559-MAX(AP$3:AP559))/MAX(AP$3:AP559)</f>
        <v>-0.60908645293793007</v>
      </c>
      <c r="AY559" s="54">
        <f>(AQ559-MAX(AQ$3:AQ559))/MAX(AQ$3:AQ559)</f>
        <v>-0.62243824291919791</v>
      </c>
    </row>
    <row r="560" spans="1:51">
      <c r="A560" s="49">
        <f>Data!F686</f>
        <v>1927.4583333332821</v>
      </c>
      <c r="B560" s="53">
        <f t="shared" si="229"/>
        <v>0.41700000000000004</v>
      </c>
      <c r="C560" s="50">
        <f>1/Data!N686</f>
        <v>6.6136107461329974E-2</v>
      </c>
      <c r="D560" s="50">
        <f>Data!H686/100</f>
        <v>3.3358333333333337E-2</v>
      </c>
      <c r="E560">
        <f>Data!K687/Data!K686</f>
        <v>1.0440823974399287</v>
      </c>
      <c r="F560">
        <f>Data!T687/Data!T686</f>
        <v>1.0202406070345686</v>
      </c>
      <c r="G560" s="49">
        <f>Data!E689</f>
        <v>17.3</v>
      </c>
      <c r="H560" s="52">
        <v>0</v>
      </c>
      <c r="I560" s="52">
        <v>1</v>
      </c>
      <c r="J560" s="52">
        <v>0.6</v>
      </c>
      <c r="K560" s="54">
        <f t="shared" si="239"/>
        <v>0.66261227030770231</v>
      </c>
      <c r="L560" s="54">
        <f t="shared" si="252"/>
        <v>0.85</v>
      </c>
      <c r="M560" s="53">
        <f t="shared" si="253"/>
        <v>0.85</v>
      </c>
      <c r="N560" s="54" cm="1">
        <f t="array" ref="N560">stock_min(C560,O560)</f>
        <v>0.85</v>
      </c>
      <c r="O560" s="54" cm="1">
        <f t="array" ref="O560">stock_max(C560,D560)</f>
        <v>0.85</v>
      </c>
      <c r="P560" s="49">
        <f t="shared" si="230"/>
        <v>1927.4583333332821</v>
      </c>
      <c r="Q560" s="49">
        <f t="shared" si="244"/>
        <v>0.59851236451396894</v>
      </c>
      <c r="R560" s="49">
        <f t="shared" si="245"/>
        <v>2.2155798104914743</v>
      </c>
      <c r="S560" s="59">
        <f t="shared" si="226"/>
        <v>1.3447669198166778</v>
      </c>
      <c r="T560" s="59">
        <f t="shared" si="227"/>
        <v>1.4576595614294821</v>
      </c>
      <c r="U560" s="59">
        <f t="shared" si="228"/>
        <v>1.6396493235199205</v>
      </c>
      <c r="V560" s="59"/>
      <c r="W560" s="49">
        <f t="shared" si="246"/>
        <v>0.53790676792667114</v>
      </c>
      <c r="X560" s="49">
        <f t="shared" si="247"/>
        <v>0.8068601518900067</v>
      </c>
      <c r="Y560" s="49">
        <f t="shared" si="248"/>
        <v>0.49179645009496331</v>
      </c>
      <c r="Z560" s="49">
        <f t="shared" si="249"/>
        <v>0.96586311133451874</v>
      </c>
      <c r="AA560" s="49">
        <f t="shared" si="250"/>
        <v>0.24594739852798811</v>
      </c>
      <c r="AB560" s="49">
        <f t="shared" si="251"/>
        <v>1.3937019249919325</v>
      </c>
      <c r="AC560" s="80">
        <f t="shared" si="231"/>
        <v>0.85</v>
      </c>
      <c r="AD560" s="80">
        <f t="shared" si="240"/>
        <v>0.85</v>
      </c>
      <c r="AE560" s="80">
        <f t="shared" si="241"/>
        <v>0.85</v>
      </c>
      <c r="AF560" s="54">
        <f>(Q560-MAX(Q$2:Q559))/MAX(Q$2:Q559)</f>
        <v>8.5769064055036676E-3</v>
      </c>
      <c r="AG560" s="54">
        <f>(R560-MAX(R$2:R559))/MAX(R$2:R559)</f>
        <v>4.4082397439928762E-2</v>
      </c>
      <c r="AH560" s="54">
        <f>(S560-MAX(S$2:S559))/MAX(S$2:S559)</f>
        <v>3.4427217601261148E-2</v>
      </c>
      <c r="AI560" s="54">
        <f>(T560-MAX(T$2:T559))/MAX(T$2:T559)</f>
        <v>3.6038469903264717E-2</v>
      </c>
      <c r="AJ560" s="54">
        <f>(U560-MAX(U$2:U559))/MAX(U$2:U559)</f>
        <v>4.0506128879124734E-2</v>
      </c>
      <c r="AK560" s="54">
        <f t="shared" si="242"/>
        <v>1.4720511976552655</v>
      </c>
      <c r="AL560" s="71">
        <f t="shared" si="232"/>
        <v>1927.4583333332821</v>
      </c>
      <c r="AM560" s="49">
        <f t="shared" si="233"/>
        <v>1.4720511976552655</v>
      </c>
      <c r="AN560" s="49">
        <f t="shared" si="234"/>
        <v>2.3435114419008234</v>
      </c>
      <c r="AO560" s="49">
        <f t="shared" si="235"/>
        <v>2.2342911994203858</v>
      </c>
      <c r="AP560" s="49">
        <f t="shared" si="236"/>
        <v>2.2786796851485205</v>
      </c>
      <c r="AQ560" s="49">
        <f t="shared" si="237"/>
        <v>2.7347381743581125</v>
      </c>
      <c r="AS560" s="49">
        <f t="shared" si="243"/>
        <v>0.39122673245728912</v>
      </c>
      <c r="AT560" s="49">
        <f t="shared" si="238"/>
        <v>0.45605848920959202</v>
      </c>
      <c r="AU560" s="54">
        <f>(AM560-MAX(AM$3:AM560))/MAX(AM$3:AM560)</f>
        <v>-0.60571612789460039</v>
      </c>
      <c r="AV560" s="54">
        <f>(AN560-MAX(AN$3:AN560))/MAX(AN$3:AN560)</f>
        <v>-0.62847161443265775</v>
      </c>
      <c r="AW560" s="54">
        <f>(AO560-MAX(AO$3:AO560))/MAX(AO$3:AO560)</f>
        <v>-0.6070478112387111</v>
      </c>
      <c r="AX560" s="54">
        <f>(AP560-MAX(AP$3:AP560))/MAX(AP$3:AP560)</f>
        <v>-0.60941715574017985</v>
      </c>
      <c r="AY560" s="54">
        <f>(AQ560-MAX(AQ$3:AQ560))/MAX(AQ$3:AQ560)</f>
        <v>-0.61989971417475487</v>
      </c>
    </row>
    <row r="561" spans="1:51">
      <c r="A561" s="49">
        <f>Data!F687</f>
        <v>1927.5416666666154</v>
      </c>
      <c r="B561" s="53">
        <f t="shared" si="229"/>
        <v>0.45999999999999996</v>
      </c>
      <c r="C561" s="50">
        <f>1/Data!N687</f>
        <v>6.3207918437023544E-2</v>
      </c>
      <c r="D561" s="50">
        <f>Data!H687/100</f>
        <v>3.3349999999999998E-2</v>
      </c>
      <c r="E561">
        <f>Data!K688/Data!K687</f>
        <v>1.0634362330521858</v>
      </c>
      <c r="F561">
        <f>Data!T688/Data!T687</f>
        <v>1.0086799705195295</v>
      </c>
      <c r="G561" s="49">
        <f>Data!E690</f>
        <v>17.399999999999999</v>
      </c>
      <c r="H561" s="52">
        <v>0</v>
      </c>
      <c r="I561" s="52">
        <v>1</v>
      </c>
      <c r="J561" s="52">
        <v>0.6</v>
      </c>
      <c r="K561" s="54">
        <f t="shared" si="239"/>
        <v>0.66261227030770231</v>
      </c>
      <c r="L561" s="54">
        <f t="shared" si="252"/>
        <v>0.85</v>
      </c>
      <c r="M561" s="53">
        <f t="shared" si="253"/>
        <v>0.85</v>
      </c>
      <c r="N561" s="54" cm="1">
        <f t="array" ref="N561">stock_min(C561,O561)</f>
        <v>0.85</v>
      </c>
      <c r="O561" s="54" cm="1">
        <f t="array" ref="O561">stock_max(C561,D561)</f>
        <v>0.85</v>
      </c>
      <c r="P561" s="49">
        <f t="shared" si="230"/>
        <v>1927.5416666666154</v>
      </c>
      <c r="Q561" s="49">
        <f t="shared" si="244"/>
        <v>0.60370743419352413</v>
      </c>
      <c r="R561" s="49">
        <f t="shared" si="245"/>
        <v>2.3561278476955292</v>
      </c>
      <c r="S561" s="59">
        <f t="shared" si="226"/>
        <v>1.4006201033403531</v>
      </c>
      <c r="T561" s="59">
        <f t="shared" si="227"/>
        <v>1.5231990575450416</v>
      </c>
      <c r="U561" s="59">
        <f t="shared" si="228"/>
        <v>1.7301953398075667</v>
      </c>
      <c r="V561" s="59"/>
      <c r="W561" s="49">
        <f t="shared" si="246"/>
        <v>0.56024804133614126</v>
      </c>
      <c r="X561" s="49">
        <f t="shared" si="247"/>
        <v>0.84037206200421188</v>
      </c>
      <c r="Y561" s="49">
        <f t="shared" si="248"/>
        <v>0.51390867189456901</v>
      </c>
      <c r="Z561" s="49">
        <f t="shared" si="249"/>
        <v>1.0092903856504725</v>
      </c>
      <c r="AA561" s="49">
        <f t="shared" si="250"/>
        <v>0.25952930097113502</v>
      </c>
      <c r="AB561" s="49">
        <f t="shared" si="251"/>
        <v>1.4706660388364317</v>
      </c>
      <c r="AC561" s="80">
        <f t="shared" si="231"/>
        <v>0.85</v>
      </c>
      <c r="AD561" s="80">
        <f t="shared" si="240"/>
        <v>0.85</v>
      </c>
      <c r="AE561" s="80">
        <f t="shared" si="241"/>
        <v>0.85</v>
      </c>
      <c r="AF561" s="54">
        <f>(Q561-MAX(Q$2:Q560))/MAX(Q$2:Q560)</f>
        <v>8.6799705195295708E-3</v>
      </c>
      <c r="AG561" s="54">
        <f>(R561-MAX(R$2:R560))/MAX(R$2:R560)</f>
        <v>6.3436233052185806E-2</v>
      </c>
      <c r="AH561" s="54">
        <f>(S561-MAX(S$2:S560))/MAX(S$2:S560)</f>
        <v>4.1533728039123204E-2</v>
      </c>
      <c r="AI561" s="54">
        <f>(T561-MAX(T$2:T560))/MAX(T$2:T560)</f>
        <v>4.4962141949857592E-2</v>
      </c>
      <c r="AJ561" s="54">
        <f>(U561-MAX(U$2:U560))/MAX(U$2:U560)</f>
        <v>5.5222793672287371E-2</v>
      </c>
      <c r="AK561" s="54">
        <f t="shared" si="242"/>
        <v>1.4407252233235828</v>
      </c>
      <c r="AL561" s="71">
        <f t="shared" si="232"/>
        <v>1927.5416666666154</v>
      </c>
      <c r="AM561" s="49">
        <f t="shared" si="233"/>
        <v>1.4407252233235828</v>
      </c>
      <c r="AN561" s="49">
        <f t="shared" si="234"/>
        <v>2.1405530558068553</v>
      </c>
      <c r="AO561" s="49">
        <f t="shared" si="235"/>
        <v>2.0973312623930278</v>
      </c>
      <c r="AP561" s="49">
        <f t="shared" si="236"/>
        <v>2.1298132125717282</v>
      </c>
      <c r="AQ561" s="49">
        <f t="shared" si="237"/>
        <v>2.523512480364722</v>
      </c>
      <c r="AS561" s="49">
        <f t="shared" si="243"/>
        <v>0.38295942455786669</v>
      </c>
      <c r="AT561" s="49">
        <f t="shared" si="238"/>
        <v>0.3936992677929938</v>
      </c>
      <c r="AU561" s="54">
        <f>(AM561-MAX(AM$3:AM561))/MAX(AM$3:AM561)</f>
        <v>-0.61410668284040926</v>
      </c>
      <c r="AV561" s="54">
        <f>(AN561-MAX(AN$3:AN561))/MAX(AN$3:AN561)</f>
        <v>-0.66064760477545903</v>
      </c>
      <c r="AW561" s="54">
        <f>(AO561-MAX(AO$3:AO561))/MAX(AO$3:AO561)</f>
        <v>-0.63113540870204543</v>
      </c>
      <c r="AX561" s="54">
        <f>(AP561-MAX(AP$3:AP561))/MAX(AP$3:AP561)</f>
        <v>-0.63493398930521872</v>
      </c>
      <c r="AY561" s="54">
        <f>(AQ561-MAX(AQ$3:AQ561))/MAX(AQ$3:AQ561)</f>
        <v>-0.6492578982281032</v>
      </c>
    </row>
    <row r="562" spans="1:51">
      <c r="A562" s="49">
        <f>Data!F688</f>
        <v>1927.6249999999486</v>
      </c>
      <c r="B562" s="53">
        <f t="shared" si="229"/>
        <v>0.52800000000000002</v>
      </c>
      <c r="C562" s="50">
        <f>1/Data!N688</f>
        <v>5.930191498521354E-2</v>
      </c>
      <c r="D562" s="50">
        <f>Data!H688/100</f>
        <v>3.3341666666666665E-2</v>
      </c>
      <c r="E562">
        <f>Data!K689/Data!K688</f>
        <v>1.0545364724378783</v>
      </c>
      <c r="F562">
        <f>Data!T689/Data!T688</f>
        <v>0.99705194514112006</v>
      </c>
      <c r="G562" s="49">
        <f>Data!E691</f>
        <v>17.3</v>
      </c>
      <c r="H562" s="52">
        <v>0</v>
      </c>
      <c r="I562" s="52">
        <v>1</v>
      </c>
      <c r="J562" s="52">
        <v>0.6</v>
      </c>
      <c r="K562" s="54">
        <f t="shared" si="239"/>
        <v>0.66261227030770231</v>
      </c>
      <c r="L562" s="54">
        <f t="shared" si="252"/>
        <v>0.85</v>
      </c>
      <c r="M562" s="53">
        <f t="shared" si="253"/>
        <v>0.85</v>
      </c>
      <c r="N562" s="54" cm="1">
        <f t="array" ref="N562">stock_min(C562,O562)</f>
        <v>0.85</v>
      </c>
      <c r="O562" s="54" cm="1">
        <f t="array" ref="O562">stock_max(C562,D562)</f>
        <v>0.85</v>
      </c>
      <c r="P562" s="49">
        <f t="shared" si="230"/>
        <v>1927.6249999999486</v>
      </c>
      <c r="Q562" s="49">
        <f t="shared" si="244"/>
        <v>0.601927671558808</v>
      </c>
      <c r="R562" s="49">
        <f t="shared" si="245"/>
        <v>2.4846227491214941</v>
      </c>
      <c r="S562" s="59">
        <f t="shared" si="226"/>
        <v>1.4447993891769699</v>
      </c>
      <c r="T562" s="59">
        <f t="shared" si="227"/>
        <v>1.5767271638866847</v>
      </c>
      <c r="U562" s="59">
        <f t="shared" si="228"/>
        <v>1.8096351710831438</v>
      </c>
      <c r="V562" s="59"/>
      <c r="W562" s="49">
        <f t="shared" si="246"/>
        <v>0.57791975567078802</v>
      </c>
      <c r="X562" s="49">
        <f t="shared" si="247"/>
        <v>0.86687963350618191</v>
      </c>
      <c r="Y562" s="49">
        <f t="shared" si="248"/>
        <v>0.53196839816790387</v>
      </c>
      <c r="Z562" s="49">
        <f t="shared" si="249"/>
        <v>1.0447587657187807</v>
      </c>
      <c r="AA562" s="49">
        <f t="shared" si="250"/>
        <v>0.27144527566247162</v>
      </c>
      <c r="AB562" s="49">
        <f t="shared" si="251"/>
        <v>1.5381898954206721</v>
      </c>
      <c r="AC562" s="80">
        <f t="shared" si="231"/>
        <v>0.85</v>
      </c>
      <c r="AD562" s="80">
        <f t="shared" si="240"/>
        <v>0.85</v>
      </c>
      <c r="AE562" s="80">
        <f t="shared" si="241"/>
        <v>0.85</v>
      </c>
      <c r="AF562" s="54">
        <f>(Q562-MAX(Q$2:Q561))/MAX(Q$2:Q561)</f>
        <v>-2.9480548588798911E-3</v>
      </c>
      <c r="AG562" s="54">
        <f>(R562-MAX(R$2:R561))/MAX(R$2:R561)</f>
        <v>5.4536472437878354E-2</v>
      </c>
      <c r="AH562" s="54">
        <f>(S562-MAX(S$2:S561))/MAX(S$2:S561)</f>
        <v>3.1542661519175084E-2</v>
      </c>
      <c r="AI562" s="54">
        <f>(T562-MAX(T$2:T561))/MAX(T$2:T561)</f>
        <v>3.5141898280790014E-2</v>
      </c>
      <c r="AJ562" s="54">
        <f>(U562-MAX(U$2:U561))/MAX(U$2:U561)</f>
        <v>4.5913793343364581E-2</v>
      </c>
      <c r="AK562" s="54">
        <f t="shared" si="242"/>
        <v>1.4143777963798738</v>
      </c>
      <c r="AL562" s="71">
        <f t="shared" si="232"/>
        <v>1927.6249999999486</v>
      </c>
      <c r="AM562" s="49">
        <f t="shared" si="233"/>
        <v>1.4143777963798738</v>
      </c>
      <c r="AN562" s="49">
        <f t="shared" si="234"/>
        <v>1.9428035798571521</v>
      </c>
      <c r="AO562" s="49">
        <f t="shared" si="235"/>
        <v>1.9636568599913726</v>
      </c>
      <c r="AP562" s="49">
        <f t="shared" si="236"/>
        <v>1.9843392697898836</v>
      </c>
      <c r="AQ562" s="49">
        <f t="shared" si="237"/>
        <v>2.3171208980605749</v>
      </c>
      <c r="AS562" s="49">
        <f t="shared" si="243"/>
        <v>0.37431731820342273</v>
      </c>
      <c r="AT562" s="49">
        <f t="shared" si="238"/>
        <v>0.33278162827069124</v>
      </c>
      <c r="AU562" s="54">
        <f>(AM562-MAX(AM$3:AM562))/MAX(AM$3:AM562)</f>
        <v>-0.6211637509178829</v>
      </c>
      <c r="AV562" s="54">
        <f>(AN562-MAX(AN$3:AN562))/MAX(AN$3:AN562)</f>
        <v>-0.69199780099502184</v>
      </c>
      <c r="AW562" s="54">
        <f>(AO562-MAX(AO$3:AO562))/MAX(AO$3:AO562)</f>
        <v>-0.65464516831561514</v>
      </c>
      <c r="AX562" s="54">
        <f>(AP562-MAX(AP$3:AP562))/MAX(AP$3:AP562)</f>
        <v>-0.65986931773586643</v>
      </c>
      <c r="AY562" s="54">
        <f>(AQ562-MAX(AQ$3:AQ562))/MAX(AQ$3:AQ562)</f>
        <v>-0.67794419081775659</v>
      </c>
    </row>
    <row r="563" spans="1:51">
      <c r="A563" s="49">
        <f>Data!F689</f>
        <v>1927.7083333332819</v>
      </c>
      <c r="B563" s="53">
        <f t="shared" si="229"/>
        <v>0.59399999999999997</v>
      </c>
      <c r="C563" s="50">
        <f>1/Data!N689</f>
        <v>5.6120742207897187E-2</v>
      </c>
      <c r="D563" s="50">
        <f>Data!H689/100</f>
        <v>3.3333333333333333E-2</v>
      </c>
      <c r="E563">
        <f>Data!K690/Data!K689</f>
        <v>0.98269385242935392</v>
      </c>
      <c r="F563">
        <f>Data!T690/Data!T689</f>
        <v>0.99708457245428628</v>
      </c>
      <c r="G563" s="49">
        <f>Data!E692</f>
        <v>17.3</v>
      </c>
      <c r="H563" s="52">
        <v>0</v>
      </c>
      <c r="I563" s="52">
        <v>1</v>
      </c>
      <c r="J563" s="52">
        <v>0.6</v>
      </c>
      <c r="K563" s="54">
        <f t="shared" si="239"/>
        <v>0.66261227030770231</v>
      </c>
      <c r="L563" s="54">
        <f t="shared" si="252"/>
        <v>0.85</v>
      </c>
      <c r="M563" s="53">
        <f t="shared" si="253"/>
        <v>0.85</v>
      </c>
      <c r="N563" s="54" cm="1">
        <f t="array" ref="N563">stock_min(C563,O563)</f>
        <v>0.85</v>
      </c>
      <c r="O563" s="54" cm="1">
        <f t="array" ref="O563">stock_max(C563,D563)</f>
        <v>0.85</v>
      </c>
      <c r="P563" s="49">
        <f t="shared" si="230"/>
        <v>1927.7083333332819</v>
      </c>
      <c r="Q563" s="49">
        <f t="shared" si="244"/>
        <v>0.60017279504461818</v>
      </c>
      <c r="R563" s="49">
        <f t="shared" si="245"/>
        <v>2.4416235011678133</v>
      </c>
      <c r="S563" s="59">
        <f t="shared" si="226"/>
        <v>1.4281121591386294</v>
      </c>
      <c r="T563" s="59">
        <f t="shared" si="227"/>
        <v>1.5570954991899613</v>
      </c>
      <c r="U563" s="59">
        <f t="shared" si="228"/>
        <v>1.7822236507274967</v>
      </c>
      <c r="V563" s="59"/>
      <c r="W563" s="49">
        <f t="shared" si="246"/>
        <v>0.5712448636554518</v>
      </c>
      <c r="X563" s="49">
        <f t="shared" si="247"/>
        <v>0.85686729548317764</v>
      </c>
      <c r="Y563" s="49">
        <f t="shared" si="248"/>
        <v>0.52534491538579597</v>
      </c>
      <c r="Z563" s="49">
        <f t="shared" si="249"/>
        <v>1.0317505838041652</v>
      </c>
      <c r="AA563" s="49">
        <f t="shared" si="250"/>
        <v>0.26733354760912453</v>
      </c>
      <c r="AB563" s="49">
        <f t="shared" si="251"/>
        <v>1.5148901031183721</v>
      </c>
      <c r="AC563" s="80">
        <f t="shared" si="231"/>
        <v>0.85</v>
      </c>
      <c r="AD563" s="80">
        <f t="shared" si="240"/>
        <v>0.85</v>
      </c>
      <c r="AE563" s="80">
        <f t="shared" si="241"/>
        <v>0.85</v>
      </c>
      <c r="AF563" s="54">
        <f>(Q563-MAX(Q$2:Q562))/MAX(Q$2:Q562)</f>
        <v>-5.8548875642516719E-3</v>
      </c>
      <c r="AG563" s="54">
        <f>(R563-MAX(R$2:R562))/MAX(R$2:R562)</f>
        <v>-1.730614757064599E-2</v>
      </c>
      <c r="AH563" s="54">
        <f>(S563-MAX(S$2:S562))/MAX(S$2:S562)</f>
        <v>-1.1549859560673248E-2</v>
      </c>
      <c r="AI563" s="54">
        <f>(T563-MAX(T$2:T562))/MAX(T$2:T562)</f>
        <v>-1.2450895212796798E-2</v>
      </c>
      <c r="AJ563" s="54">
        <f>(U563-MAX(U$2:U562))/MAX(U$2:U562)</f>
        <v>-1.5147539566906254E-2</v>
      </c>
      <c r="AK563" s="54">
        <f t="shared" si="242"/>
        <v>1.4193418033341789</v>
      </c>
      <c r="AL563" s="71">
        <f t="shared" si="232"/>
        <v>1927.7083333332819</v>
      </c>
      <c r="AM563" s="49">
        <f t="shared" si="233"/>
        <v>1.4193418033341789</v>
      </c>
      <c r="AN563" s="49">
        <f t="shared" si="234"/>
        <v>2.0370405039633317</v>
      </c>
      <c r="AO563" s="49">
        <f t="shared" si="235"/>
        <v>2.0232539051980232</v>
      </c>
      <c r="AP563" s="49">
        <f t="shared" si="236"/>
        <v>2.0501756134877769</v>
      </c>
      <c r="AQ563" s="49">
        <f t="shared" si="237"/>
        <v>2.4136809173903648</v>
      </c>
      <c r="AS563" s="49">
        <f t="shared" si="243"/>
        <v>0.37664041342703314</v>
      </c>
      <c r="AT563" s="49">
        <f t="shared" si="238"/>
        <v>0.36350530390258795</v>
      </c>
      <c r="AU563" s="54">
        <f>(AM563-MAX(AM$3:AM563))/MAX(AM$3:AM563)</f>
        <v>-0.61983415865491054</v>
      </c>
      <c r="AV563" s="54">
        <f>(AN563-MAX(AN$3:AN563))/MAX(AN$3:AN563)</f>
        <v>-0.67705795830937954</v>
      </c>
      <c r="AW563" s="54">
        <f>(AO563-MAX(AO$3:AO563))/MAX(AO$3:AO563)</f>
        <v>-0.64416363870849236</v>
      </c>
      <c r="AX563" s="54">
        <f>(AP563-MAX(AP$3:AP563))/MAX(AP$3:AP563)</f>
        <v>-0.64858447303180955</v>
      </c>
      <c r="AY563" s="54">
        <f>(AQ563-MAX(AQ$3:AQ563))/MAX(AQ$3:AQ563)</f>
        <v>-0.6645233480874797</v>
      </c>
    </row>
    <row r="564" spans="1:51">
      <c r="A564" s="49">
        <f>Data!F690</f>
        <v>1927.7916666666151</v>
      </c>
      <c r="B564" s="53">
        <f t="shared" si="229"/>
        <v>0.57099999999999995</v>
      </c>
      <c r="C564" s="50">
        <f>1/Data!N690</f>
        <v>5.7021522341448375E-2</v>
      </c>
      <c r="D564" s="50">
        <f>Data!H690/100</f>
        <v>3.3325E-2</v>
      </c>
      <c r="E564">
        <f>Data!K691/Data!K690</f>
        <v>1.0325293002592142</v>
      </c>
      <c r="F564">
        <f>Data!T691/Data!T690</f>
        <v>1.008644181048197</v>
      </c>
      <c r="G564" s="49">
        <f>Data!E693</f>
        <v>17.3</v>
      </c>
      <c r="H564" s="52">
        <v>0</v>
      </c>
      <c r="I564" s="52">
        <v>1</v>
      </c>
      <c r="J564" s="52">
        <v>0.6</v>
      </c>
      <c r="K564" s="54">
        <f t="shared" si="239"/>
        <v>0.66261227030770231</v>
      </c>
      <c r="L564" s="54">
        <f t="shared" si="252"/>
        <v>0.85</v>
      </c>
      <c r="M564" s="53">
        <f t="shared" si="253"/>
        <v>0.85</v>
      </c>
      <c r="N564" s="54" cm="1">
        <f t="array" ref="N564">stock_min(C564,O564)</f>
        <v>0.85</v>
      </c>
      <c r="O564" s="54" cm="1">
        <f t="array" ref="O564">stock_max(C564,D564)</f>
        <v>0.85</v>
      </c>
      <c r="P564" s="49">
        <f t="shared" si="230"/>
        <v>1927.7916666666151</v>
      </c>
      <c r="Q564" s="49">
        <f t="shared" si="244"/>
        <v>0.60536079734518633</v>
      </c>
      <c r="R564" s="49">
        <f t="shared" si="245"/>
        <v>2.5210478051572549</v>
      </c>
      <c r="S564" s="59">
        <f t="shared" si="226"/>
        <v>1.460923396699993</v>
      </c>
      <c r="T564" s="59">
        <f t="shared" si="227"/>
        <v>1.595198800284491</v>
      </c>
      <c r="U564" s="59">
        <f t="shared" si="228"/>
        <v>1.8338128453373361</v>
      </c>
      <c r="V564" s="59"/>
      <c r="W564" s="49">
        <f t="shared" si="246"/>
        <v>0.58436935867999729</v>
      </c>
      <c r="X564" s="49">
        <f t="shared" si="247"/>
        <v>0.87655403801999576</v>
      </c>
      <c r="Y564" s="49">
        <f t="shared" si="248"/>
        <v>0.53820050163586142</v>
      </c>
      <c r="Z564" s="49">
        <f t="shared" si="249"/>
        <v>1.0569982986486295</v>
      </c>
      <c r="AA564" s="49">
        <f t="shared" si="250"/>
        <v>0.27507192680060044</v>
      </c>
      <c r="AB564" s="49">
        <f t="shared" si="251"/>
        <v>1.5587409185367356</v>
      </c>
      <c r="AC564" s="80">
        <f t="shared" si="231"/>
        <v>0.85</v>
      </c>
      <c r="AD564" s="80">
        <f t="shared" si="240"/>
        <v>0.85</v>
      </c>
      <c r="AE564" s="80">
        <f t="shared" si="241"/>
        <v>0.85</v>
      </c>
      <c r="AF564" s="54">
        <f>(Q564-MAX(Q$2:Q563))/MAX(Q$2:Q563)</f>
        <v>2.7386827758231654E-3</v>
      </c>
      <c r="AG564" s="54">
        <f>(R564-MAX(R$2:R563))/MAX(R$2:R563)</f>
        <v>1.4660195817912365E-2</v>
      </c>
      <c r="AH564" s="54">
        <f>(S564-MAX(S$2:S563))/MAX(S$2:S563)</f>
        <v>1.1160032073524175E-2</v>
      </c>
      <c r="AI564" s="54">
        <f>(T564-MAX(T$2:T563))/MAX(T$2:T563)</f>
        <v>1.1715176107116186E-2</v>
      </c>
      <c r="AJ564" s="54">
        <f>(U564-MAX(U$2:U563))/MAX(U$2:U563)</f>
        <v>1.3360524066141466E-2</v>
      </c>
      <c r="AK564" s="54">
        <f t="shared" si="242"/>
        <v>1.4019244510517606</v>
      </c>
      <c r="AL564" s="71">
        <f t="shared" si="232"/>
        <v>1927.7916666666151</v>
      </c>
      <c r="AM564" s="49">
        <f t="shared" si="233"/>
        <v>1.4019244510517606</v>
      </c>
      <c r="AN564" s="49">
        <f t="shared" si="234"/>
        <v>1.9501619930590772</v>
      </c>
      <c r="AO564" s="49">
        <f t="shared" si="235"/>
        <v>1.9612038906057079</v>
      </c>
      <c r="AP564" s="49">
        <f t="shared" si="236"/>
        <v>1.9834248370096865</v>
      </c>
      <c r="AQ564" s="49">
        <f t="shared" si="237"/>
        <v>2.3215203167882983</v>
      </c>
      <c r="AS564" s="49">
        <f t="shared" si="243"/>
        <v>0.37135832372922106</v>
      </c>
      <c r="AT564" s="49">
        <f t="shared" si="238"/>
        <v>0.33809547977861176</v>
      </c>
      <c r="AU564" s="54">
        <f>(AM564-MAX(AM$3:AM564))/MAX(AM$3:AM564)</f>
        <v>-0.62449933681629122</v>
      </c>
      <c r="AV564" s="54">
        <f>(AN564-MAX(AN$3:AN564))/MAX(AN$3:AN564)</f>
        <v>-0.69083123558878201</v>
      </c>
      <c r="AW564" s="54">
        <f>(AO564-MAX(AO$3:AO564))/MAX(AO$3:AO564)</f>
        <v>-0.6550765801608176</v>
      </c>
      <c r="AX564" s="54">
        <f>(AP564-MAX(AP$3:AP564))/MAX(AP$3:AP564)</f>
        <v>-0.66002605839516204</v>
      </c>
      <c r="AY564" s="54">
        <f>(AQ564-MAX(AQ$3:AQ564))/MAX(AQ$3:AQ564)</f>
        <v>-0.6773327171741178</v>
      </c>
    </row>
    <row r="565" spans="1:51">
      <c r="A565" s="49">
        <f>Data!F691</f>
        <v>1927.8749999999484</v>
      </c>
      <c r="B565" s="53">
        <f t="shared" si="229"/>
        <v>0.61399999999999999</v>
      </c>
      <c r="C565" s="50">
        <f>1/Data!N691</f>
        <v>5.5153238921518355E-2</v>
      </c>
      <c r="D565" s="50">
        <f>Data!H691/100</f>
        <v>3.3316666666666668E-2</v>
      </c>
      <c r="E565">
        <f>Data!K692/Data!K691</f>
        <v>1.0272078937084799</v>
      </c>
      <c r="F565">
        <f>Data!T692/Data!T691</f>
        <v>1.0028466837273777</v>
      </c>
      <c r="G565" s="49">
        <f>Data!E694</f>
        <v>17.100000000000001</v>
      </c>
      <c r="H565" s="52">
        <v>0</v>
      </c>
      <c r="I565" s="52">
        <v>1</v>
      </c>
      <c r="J565" s="52">
        <v>0.6</v>
      </c>
      <c r="K565" s="54">
        <f t="shared" si="239"/>
        <v>0.66261227030770231</v>
      </c>
      <c r="L565" s="54">
        <f t="shared" si="252"/>
        <v>0.85</v>
      </c>
      <c r="M565" s="53">
        <f t="shared" si="253"/>
        <v>0.85</v>
      </c>
      <c r="N565" s="54" cm="1">
        <f t="array" ref="N565">stock_min(C565,O565)</f>
        <v>0.85</v>
      </c>
      <c r="O565" s="54" cm="1">
        <f t="array" ref="O565">stock_max(C565,D565)</f>
        <v>0.85</v>
      </c>
      <c r="P565" s="49">
        <f t="shared" si="230"/>
        <v>1927.8749999999484</v>
      </c>
      <c r="Q565" s="49">
        <f t="shared" si="244"/>
        <v>0.60708406807618132</v>
      </c>
      <c r="R565" s="49">
        <f t="shared" si="245"/>
        <v>2.58964020587397</v>
      </c>
      <c r="S565" s="59">
        <f t="shared" si="226"/>
        <v>1.4864361005403124</v>
      </c>
      <c r="T565" s="59">
        <f t="shared" si="227"/>
        <v>1.6254895842542403</v>
      </c>
      <c r="U565" s="59">
        <f t="shared" si="228"/>
        <v>1.8770059453458237</v>
      </c>
      <c r="V565" s="59"/>
      <c r="W565" s="49">
        <f t="shared" si="246"/>
        <v>0.59457444021612493</v>
      </c>
      <c r="X565" s="49">
        <f t="shared" si="247"/>
        <v>0.89186166032418746</v>
      </c>
      <c r="Y565" s="49">
        <f t="shared" si="248"/>
        <v>0.54842024047001492</v>
      </c>
      <c r="Z565" s="49">
        <f t="shared" si="249"/>
        <v>1.0770693437842254</v>
      </c>
      <c r="AA565" s="49">
        <f t="shared" si="250"/>
        <v>0.28155089180187359</v>
      </c>
      <c r="AB565" s="49">
        <f t="shared" si="251"/>
        <v>1.59545505354395</v>
      </c>
      <c r="AC565" s="80">
        <f t="shared" si="231"/>
        <v>0.85</v>
      </c>
      <c r="AD565" s="80">
        <f t="shared" si="240"/>
        <v>0.85</v>
      </c>
      <c r="AE565" s="80">
        <f t="shared" si="241"/>
        <v>0.85</v>
      </c>
      <c r="AF565" s="54">
        <f>(Q565-MAX(Q$2:Q564))/MAX(Q$2:Q564)</f>
        <v>2.8466837273777895E-3</v>
      </c>
      <c r="AG565" s="54">
        <f>(R565-MAX(R$2:R564))/MAX(R$2:R564)</f>
        <v>2.7207893708479897E-2</v>
      </c>
      <c r="AH565" s="54">
        <f>(S565-MAX(S$2:S564))/MAX(S$2:S564)</f>
        <v>1.7463409716038988E-2</v>
      </c>
      <c r="AI565" s="54">
        <f>(T565-MAX(T$2:T564))/MAX(T$2:T564)</f>
        <v>1.8988720380398449E-2</v>
      </c>
      <c r="AJ565" s="54">
        <f>(U565-MAX(U$2:U564))/MAX(U$2:U564)</f>
        <v>2.3553712211314567E-2</v>
      </c>
      <c r="AK565" s="54">
        <f t="shared" si="242"/>
        <v>1.3808678680824662</v>
      </c>
      <c r="AL565" s="71">
        <f t="shared" si="232"/>
        <v>1927.8749999999484</v>
      </c>
      <c r="AM565" s="49">
        <f t="shared" si="233"/>
        <v>1.3808678680824662</v>
      </c>
      <c r="AN565" s="49">
        <f t="shared" si="234"/>
        <v>1.8533027610726884</v>
      </c>
      <c r="AO565" s="49">
        <f t="shared" si="235"/>
        <v>1.8905860977016236</v>
      </c>
      <c r="AP565" s="49">
        <f t="shared" si="236"/>
        <v>1.9077317711579307</v>
      </c>
      <c r="AQ565" s="49">
        <f t="shared" si="237"/>
        <v>2.2180378758007353</v>
      </c>
      <c r="AS565" s="49">
        <f t="shared" si="243"/>
        <v>0.36473511472804687</v>
      </c>
      <c r="AT565" s="49">
        <f t="shared" si="238"/>
        <v>0.31030610464280461</v>
      </c>
      <c r="AU565" s="54">
        <f>(AM565-MAX(AM$3:AM565))/MAX(AM$3:AM565)</f>
        <v>-0.63013927045424223</v>
      </c>
      <c r="AV565" s="54">
        <f>(AN565-MAX(AN$3:AN565))/MAX(AN$3:AN565)</f>
        <v>-0.70618680562944181</v>
      </c>
      <c r="AW565" s="54">
        <f>(AO565-MAX(AO$3:AO565))/MAX(AO$3:AO565)</f>
        <v>-0.66749636514423871</v>
      </c>
      <c r="AX565" s="54">
        <f>(AP565-MAX(AP$3:AP565))/MAX(AP$3:AP565)</f>
        <v>-0.67300041944459488</v>
      </c>
      <c r="AY565" s="54">
        <f>(AQ565-MAX(AQ$3:AQ565))/MAX(AQ$3:AQ565)</f>
        <v>-0.69171570482758804</v>
      </c>
    </row>
    <row r="566" spans="1:51">
      <c r="A566" s="49">
        <f>Data!F692</f>
        <v>1927.9583333332816</v>
      </c>
      <c r="B566" s="53">
        <f t="shared" si="229"/>
        <v>0.64300000000000002</v>
      </c>
      <c r="C566" s="50">
        <f>1/Data!N692</f>
        <v>5.3629010744905004E-2</v>
      </c>
      <c r="D566" s="50">
        <f>Data!H692/100</f>
        <v>3.3308333333333336E-2</v>
      </c>
      <c r="E566">
        <f>Data!K693/Data!K692</f>
        <v>1.0077162084765179</v>
      </c>
      <c r="F566">
        <f>Data!T693/Data!T692</f>
        <v>1.0028459920449162</v>
      </c>
      <c r="G566" s="49">
        <f>Data!E695</f>
        <v>17.100000000000001</v>
      </c>
      <c r="H566" s="52">
        <v>0</v>
      </c>
      <c r="I566" s="52">
        <v>1</v>
      </c>
      <c r="J566" s="52">
        <v>0.6</v>
      </c>
      <c r="K566" s="54">
        <f t="shared" si="239"/>
        <v>0.66261227030770231</v>
      </c>
      <c r="L566" s="54">
        <f t="shared" si="252"/>
        <v>0.85</v>
      </c>
      <c r="M566" s="53">
        <f t="shared" si="253"/>
        <v>0.85</v>
      </c>
      <c r="N566" s="54" cm="1">
        <f t="array" ref="N566">stock_min(C566,O566)</f>
        <v>0.7991742238672519</v>
      </c>
      <c r="O566" s="54" cm="1">
        <f t="array" ref="O566">stock_max(C566,D566)</f>
        <v>0.85</v>
      </c>
      <c r="P566" s="49">
        <f t="shared" si="230"/>
        <v>1927.9583333332816</v>
      </c>
      <c r="Q566" s="49">
        <f t="shared" si="244"/>
        <v>0.60881182450452154</v>
      </c>
      <c r="R566" s="49">
        <f t="shared" si="245"/>
        <v>2.6096224095816662</v>
      </c>
      <c r="S566" s="59">
        <f t="shared" si="226"/>
        <v>1.4950100451705528</v>
      </c>
      <c r="T566" s="59">
        <f t="shared" si="227"/>
        <v>1.6353612754961944</v>
      </c>
      <c r="U566" s="59">
        <f t="shared" si="228"/>
        <v>1.8901181007521899</v>
      </c>
      <c r="V566" s="59"/>
      <c r="W566" s="49">
        <f t="shared" si="246"/>
        <v>0.59800401806822112</v>
      </c>
      <c r="X566" s="49">
        <f t="shared" si="247"/>
        <v>0.89700602710233168</v>
      </c>
      <c r="Y566" s="49">
        <f t="shared" si="248"/>
        <v>0.55175082796636121</v>
      </c>
      <c r="Z566" s="49">
        <f t="shared" si="249"/>
        <v>1.0836104475298332</v>
      </c>
      <c r="AA566" s="49">
        <f t="shared" si="250"/>
        <v>0.28351771511282853</v>
      </c>
      <c r="AB566" s="49">
        <f t="shared" si="251"/>
        <v>1.6066003856393614</v>
      </c>
      <c r="AC566" s="80">
        <f t="shared" si="231"/>
        <v>0.85</v>
      </c>
      <c r="AD566" s="80">
        <f t="shared" si="240"/>
        <v>0.7991742238672519</v>
      </c>
      <c r="AE566" s="80">
        <f t="shared" si="241"/>
        <v>0.85</v>
      </c>
      <c r="AF566" s="54">
        <f>(Q566-MAX(Q$2:Q565))/MAX(Q$2:Q565)</f>
        <v>2.8459920449162733E-3</v>
      </c>
      <c r="AG566" s="54">
        <f>(R566-MAX(R$2:R565))/MAX(R$2:R565)</f>
        <v>7.7162084765178707E-3</v>
      </c>
      <c r="AH566" s="54">
        <f>(S566-MAX(S$2:S565))/MAX(S$2:S565)</f>
        <v>5.7681219038772189E-3</v>
      </c>
      <c r="AI566" s="54">
        <f>(T566-MAX(T$2:T565))/MAX(T$2:T565)</f>
        <v>6.0730572115496664E-3</v>
      </c>
      <c r="AJ566" s="54">
        <f>(U566-MAX(U$2:U565))/MAX(U$2:U565)</f>
        <v>6.9856760117775873E-3</v>
      </c>
      <c r="AK566" s="54">
        <f t="shared" si="242"/>
        <v>1.3603714590090685</v>
      </c>
      <c r="AL566" s="71">
        <f t="shared" si="232"/>
        <v>1927.9583333332816</v>
      </c>
      <c r="AM566" s="49">
        <f t="shared" si="233"/>
        <v>1.3603714590090685</v>
      </c>
      <c r="AN566" s="49">
        <f t="shared" si="234"/>
        <v>1.8001596528730173</v>
      </c>
      <c r="AO566" s="49">
        <f t="shared" si="235"/>
        <v>1.8468034966678806</v>
      </c>
      <c r="AP566" s="49">
        <f t="shared" si="236"/>
        <v>1.8619020585159265</v>
      </c>
      <c r="AQ566" s="49">
        <f t="shared" si="237"/>
        <v>2.1590190159021132</v>
      </c>
      <c r="AS566" s="49">
        <f t="shared" si="243"/>
        <v>0.35885936302909593</v>
      </c>
      <c r="AT566" s="49">
        <f t="shared" si="238"/>
        <v>0.29711695738618671</v>
      </c>
      <c r="AU566" s="54">
        <f>(AM566-MAX(AM$3:AM566))/MAX(AM$3:AM566)</f>
        <v>-0.63562916343254894</v>
      </c>
      <c r="AV566" s="54">
        <f>(AN566-MAX(AN$3:AN566))/MAX(AN$3:AN566)</f>
        <v>-0.71461184373270781</v>
      </c>
      <c r="AW566" s="54">
        <f>(AO566-MAX(AO$3:AO566))/MAX(AO$3:AO566)</f>
        <v>-0.6751965561087534</v>
      </c>
      <c r="AX566" s="54">
        <f>(AP566-MAX(AP$3:AP566))/MAX(AP$3:AP566)</f>
        <v>-0.68085597704314227</v>
      </c>
      <c r="AY566" s="54">
        <f>(AQ566-MAX(AQ$3:AQ566))/MAX(AQ$3:AQ566)</f>
        <v>-0.69991871516579418</v>
      </c>
    </row>
    <row r="567" spans="1:51">
      <c r="A567" s="49">
        <f>Data!F693</f>
        <v>1928.0416666666149</v>
      </c>
      <c r="B567" s="53">
        <f t="shared" si="229"/>
        <v>0.65200000000000002</v>
      </c>
      <c r="C567" s="50">
        <f>1/Data!N693</f>
        <v>5.3174155232820625E-2</v>
      </c>
      <c r="D567" s="50">
        <f>Data!H693/100</f>
        <v>3.3300000000000003E-2</v>
      </c>
      <c r="E567">
        <f>Data!K694/Data!K693</f>
        <v>1.0033434996980946</v>
      </c>
      <c r="F567">
        <f>Data!T694/Data!T693</f>
        <v>1.0125851637159811</v>
      </c>
      <c r="G567" s="49">
        <f>Data!E696</f>
        <v>17.100000000000001</v>
      </c>
      <c r="H567" s="52">
        <v>0</v>
      </c>
      <c r="I567" s="52">
        <v>1</v>
      </c>
      <c r="J567" s="52">
        <v>0.6</v>
      </c>
      <c r="K567" s="54">
        <f t="shared" si="239"/>
        <v>0.66261227030770231</v>
      </c>
      <c r="L567" s="54">
        <f t="shared" si="252"/>
        <v>0.85</v>
      </c>
      <c r="M567" s="53">
        <f t="shared" si="253"/>
        <v>0.85</v>
      </c>
      <c r="N567" s="54" cm="1">
        <f t="array" ref="N567">stock_min(C567,O567)</f>
        <v>0.78359238866572434</v>
      </c>
      <c r="O567" s="54" cm="1">
        <f t="array" ref="O567">stock_max(C567,D567)</f>
        <v>0.85</v>
      </c>
      <c r="P567" s="49">
        <f t="shared" si="230"/>
        <v>1928.0416666666149</v>
      </c>
      <c r="Q567" s="49">
        <f t="shared" si="244"/>
        <v>0.61647382098813608</v>
      </c>
      <c r="R567" s="49">
        <f t="shared" si="245"/>
        <v>2.6183476813202433</v>
      </c>
      <c r="S567" s="59">
        <f t="shared" si="226"/>
        <v>1.5055351630215617</v>
      </c>
      <c r="T567" s="59">
        <f t="shared" si="227"/>
        <v>1.6459282012007472</v>
      </c>
      <c r="U567" s="59">
        <f t="shared" si="228"/>
        <v>1.8990578855176095</v>
      </c>
      <c r="V567" s="59"/>
      <c r="W567" s="49">
        <f t="shared" si="246"/>
        <v>0.60221406520862475</v>
      </c>
      <c r="X567" s="49">
        <f t="shared" si="247"/>
        <v>0.9033210978129369</v>
      </c>
      <c r="Y567" s="49">
        <f t="shared" si="248"/>
        <v>0.55531597903964747</v>
      </c>
      <c r="Z567" s="49">
        <f t="shared" si="249"/>
        <v>1.0906122221610997</v>
      </c>
      <c r="AA567" s="49">
        <f t="shared" si="250"/>
        <v>0.28485868282764149</v>
      </c>
      <c r="AB567" s="49">
        <f t="shared" si="251"/>
        <v>1.6141992026899681</v>
      </c>
      <c r="AC567" s="80">
        <f t="shared" si="231"/>
        <v>0.85</v>
      </c>
      <c r="AD567" s="80">
        <f t="shared" si="240"/>
        <v>0.78359238866572434</v>
      </c>
      <c r="AE567" s="80">
        <f t="shared" si="241"/>
        <v>0.85</v>
      </c>
      <c r="AF567" s="54">
        <f>(Q567-MAX(Q$2:Q566))/MAX(Q$2:Q566)</f>
        <v>1.2585163715981073E-2</v>
      </c>
      <c r="AG567" s="54">
        <f>(R567-MAX(R$2:R566))/MAX(R$2:R566)</f>
        <v>3.3434996980945477E-3</v>
      </c>
      <c r="AH567" s="54">
        <f>(S567-MAX(S$2:S566))/MAX(S$2:S566)</f>
        <v>7.0401653052492548E-3</v>
      </c>
      <c r="AI567" s="54">
        <f>(T567-MAX(T$2:T566))/MAX(T$2:T566)</f>
        <v>6.4615237396682844E-3</v>
      </c>
      <c r="AJ567" s="54">
        <f>(U567-MAX(U$2:U566))/MAX(U$2:U566)</f>
        <v>4.7297493007775002E-3</v>
      </c>
      <c r="AK567" s="54">
        <f t="shared" si="242"/>
        <v>1.3589448082301987</v>
      </c>
      <c r="AL567" s="71">
        <f t="shared" si="232"/>
        <v>1928.0416666666149</v>
      </c>
      <c r="AM567" s="49">
        <f t="shared" si="233"/>
        <v>1.3589448082301987</v>
      </c>
      <c r="AN567" s="49">
        <f t="shared" si="234"/>
        <v>1.7289705378733464</v>
      </c>
      <c r="AO567" s="49">
        <f t="shared" si="235"/>
        <v>1.8023651586536478</v>
      </c>
      <c r="AP567" s="49">
        <f t="shared" si="236"/>
        <v>1.8126017504360512</v>
      </c>
      <c r="AQ567" s="49">
        <f t="shared" si="237"/>
        <v>2.0862033779397189</v>
      </c>
      <c r="AS567" s="49">
        <f t="shared" si="243"/>
        <v>0.35723284006637246</v>
      </c>
      <c r="AT567" s="49">
        <f t="shared" si="238"/>
        <v>0.27360162750366768</v>
      </c>
      <c r="AU567" s="54">
        <f>(AM567-MAX(AM$3:AM567))/MAX(AM$3:AM567)</f>
        <v>-0.63601128695796083</v>
      </c>
      <c r="AV567" s="54">
        <f>(AN567-MAX(AN$3:AN567))/MAX(AN$3:AN567)</f>
        <v>-0.72589780397719594</v>
      </c>
      <c r="AW567" s="54">
        <f>(AO567-MAX(AO$3:AO567))/MAX(AO$3:AO567)</f>
        <v>-0.68301207370652084</v>
      </c>
      <c r="AX567" s="54">
        <f>(AP567-MAX(AP$3:AP567))/MAX(AP$3:AP567)</f>
        <v>-0.68930642081469329</v>
      </c>
      <c r="AY567" s="54">
        <f>(AQ567-MAX(AQ$3:AQ567))/MAX(AQ$3:AQ567)</f>
        <v>-0.71003933477814518</v>
      </c>
    </row>
    <row r="568" spans="1:51">
      <c r="A568" s="49">
        <f>Data!F694</f>
        <v>1928.1249999999482</v>
      </c>
      <c r="B568" s="53">
        <f t="shared" si="229"/>
        <v>0.65500000000000003</v>
      </c>
      <c r="C568" s="50">
        <f>1/Data!N694</f>
        <v>5.2997399018138235E-2</v>
      </c>
      <c r="D568" s="50">
        <f>Data!H694/100</f>
        <v>3.3524999999999999E-2</v>
      </c>
      <c r="E568">
        <f>Data!K695/Data!K694</f>
        <v>1.0574961508852965</v>
      </c>
      <c r="F568">
        <f>Data!T695/Data!T694</f>
        <v>1.0008997359696088</v>
      </c>
      <c r="G568" s="49">
        <f>Data!E697</f>
        <v>17.2</v>
      </c>
      <c r="H568" s="52">
        <v>0</v>
      </c>
      <c r="I568" s="52">
        <v>1</v>
      </c>
      <c r="J568" s="52">
        <v>0.6</v>
      </c>
      <c r="K568" s="54">
        <f t="shared" si="239"/>
        <v>0.66261227030770231</v>
      </c>
      <c r="L568" s="54">
        <f t="shared" si="252"/>
        <v>0.85</v>
      </c>
      <c r="M568" s="53">
        <f t="shared" si="253"/>
        <v>0.85</v>
      </c>
      <c r="N568" s="54" cm="1">
        <f t="array" ref="N568">stock_min(C568,O568)</f>
        <v>0.77753730933865239</v>
      </c>
      <c r="O568" s="54" cm="1">
        <f t="array" ref="O568">stock_max(C568,D568)</f>
        <v>0.85</v>
      </c>
      <c r="P568" s="49">
        <f t="shared" si="230"/>
        <v>1928.1249999999482</v>
      </c>
      <c r="Q568" s="49">
        <f t="shared" si="244"/>
        <v>0.61702848465920124</v>
      </c>
      <c r="R568" s="49">
        <f t="shared" si="245"/>
        <v>2.7688925946755982</v>
      </c>
      <c r="S568" s="59">
        <f t="shared" si="226"/>
        <v>1.5580144828151585</v>
      </c>
      <c r="T568" s="59">
        <f t="shared" si="227"/>
        <v>1.7091338438443107</v>
      </c>
      <c r="U568" s="59">
        <f t="shared" si="228"/>
        <v>1.9921244240375926</v>
      </c>
      <c r="V568" s="59"/>
      <c r="W568" s="49">
        <f t="shared" si="246"/>
        <v>0.6232057931260635</v>
      </c>
      <c r="X568" s="49">
        <f t="shared" si="247"/>
        <v>0.93480868968909503</v>
      </c>
      <c r="Y568" s="49">
        <f t="shared" si="248"/>
        <v>0.57664078731490198</v>
      </c>
      <c r="Z568" s="49">
        <f t="shared" si="249"/>
        <v>1.1324930565294087</v>
      </c>
      <c r="AA568" s="49">
        <f t="shared" si="250"/>
        <v>0.29881866360563891</v>
      </c>
      <c r="AB568" s="49">
        <f t="shared" si="251"/>
        <v>1.6933057604319537</v>
      </c>
      <c r="AC568" s="80">
        <f t="shared" si="231"/>
        <v>0.85</v>
      </c>
      <c r="AD568" s="80">
        <f t="shared" si="240"/>
        <v>0.77753730933865239</v>
      </c>
      <c r="AE568" s="80">
        <f t="shared" si="241"/>
        <v>0.85</v>
      </c>
      <c r="AF568" s="54">
        <f>(Q568-MAX(Q$2:Q567))/MAX(Q$2:Q567)</f>
        <v>8.9973596960872906E-4</v>
      </c>
      <c r="AG568" s="54">
        <f>(R568-MAX(R$2:R567))/MAX(R$2:R567)</f>
        <v>5.7496150885296485E-2</v>
      </c>
      <c r="AH568" s="54">
        <f>(S568-MAX(S$2:S567))/MAX(S$2:S567)</f>
        <v>3.4857584919021446E-2</v>
      </c>
      <c r="AI568" s="54">
        <f>(T568-MAX(T$2:T567))/MAX(T$2:T567)</f>
        <v>3.8401214948169234E-2</v>
      </c>
      <c r="AJ568" s="54">
        <f>(U568-MAX(U$2:U567))/MAX(U$2:U567)</f>
        <v>4.9006688647943358E-2</v>
      </c>
      <c r="AK568" s="54">
        <f t="shared" si="242"/>
        <v>1.3675869172824155</v>
      </c>
      <c r="AL568" s="71">
        <f t="shared" si="232"/>
        <v>1928.1249999999482</v>
      </c>
      <c r="AM568" s="49">
        <f t="shared" si="233"/>
        <v>1.3675869172824155</v>
      </c>
      <c r="AN568" s="49">
        <f t="shared" si="234"/>
        <v>1.6734920070422048</v>
      </c>
      <c r="AO568" s="49">
        <f t="shared" si="235"/>
        <v>1.7713402614634501</v>
      </c>
      <c r="AP568" s="49">
        <f t="shared" si="236"/>
        <v>1.7771028255894665</v>
      </c>
      <c r="AQ568" s="49">
        <f t="shared" si="237"/>
        <v>2.0307416021080233</v>
      </c>
      <c r="AS568" s="49">
        <f t="shared" si="243"/>
        <v>0.35724959506581855</v>
      </c>
      <c r="AT568" s="49">
        <f t="shared" si="238"/>
        <v>0.25363877651855682</v>
      </c>
      <c r="AU568" s="54">
        <f>(AM568-MAX(AM$3:AM568))/MAX(AM$3:AM568)</f>
        <v>-0.63369652764409146</v>
      </c>
      <c r="AV568" s="54">
        <f>(AN568-MAX(AN$3:AN568))/MAX(AN$3:AN568)</f>
        <v>-0.73469308810716116</v>
      </c>
      <c r="AW568" s="54">
        <f>(AO568-MAX(AO$3:AO568))/MAX(AO$3:AO568)</f>
        <v>-0.68846852506798373</v>
      </c>
      <c r="AX568" s="54">
        <f>(AP568-MAX(AP$3:AP568))/MAX(AP$3:AP568)</f>
        <v>-0.69539120364973273</v>
      </c>
      <c r="AY568" s="54">
        <f>(AQ568-MAX(AQ$3:AQ568))/MAX(AQ$3:AQ568)</f>
        <v>-0.71774794726751134</v>
      </c>
    </row>
    <row r="569" spans="1:51">
      <c r="A569" s="49">
        <f>Data!F695</f>
        <v>1928.2083333332814</v>
      </c>
      <c r="B569" s="53">
        <f t="shared" si="229"/>
        <v>0.70300000000000007</v>
      </c>
      <c r="C569" s="50">
        <f>1/Data!N695</f>
        <v>5.014185683092421E-2</v>
      </c>
      <c r="D569" s="50">
        <f>Data!H695/100</f>
        <v>3.3750000000000002E-2</v>
      </c>
      <c r="E569">
        <f>Data!K696/Data!K695</f>
        <v>1.0666515981735158</v>
      </c>
      <c r="F569">
        <f>Data!T696/Data!T695</f>
        <v>1.000920492144399</v>
      </c>
      <c r="G569" s="49">
        <f>Data!E698</f>
        <v>17.100000000000001</v>
      </c>
      <c r="H569" s="52">
        <v>0</v>
      </c>
      <c r="I569" s="52">
        <v>1</v>
      </c>
      <c r="J569" s="52">
        <v>0.6</v>
      </c>
      <c r="K569" s="54">
        <f t="shared" si="239"/>
        <v>0.66261227030770231</v>
      </c>
      <c r="L569" s="54">
        <f t="shared" si="252"/>
        <v>0.85</v>
      </c>
      <c r="M569" s="53">
        <f t="shared" si="253"/>
        <v>0.85</v>
      </c>
      <c r="N569" s="54" cm="1">
        <f t="array" ref="N569">stock_min(C569,O569)</f>
        <v>0.67971594279462255</v>
      </c>
      <c r="O569" s="54" cm="1">
        <f t="array" ref="O569">stock_max(C569,D569)</f>
        <v>0.85</v>
      </c>
      <c r="P569" s="49">
        <f t="shared" si="230"/>
        <v>1928.2083333332814</v>
      </c>
      <c r="Q569" s="49">
        <f t="shared" si="244"/>
        <v>0.61759645453220047</v>
      </c>
      <c r="R569" s="49">
        <f t="shared" si="245"/>
        <v>2.9534437112815399</v>
      </c>
      <c r="S569" s="59">
        <f t="shared" si="226"/>
        <v>1.6208946320063435</v>
      </c>
      <c r="T569" s="59">
        <f t="shared" si="227"/>
        <v>1.7851471092972691</v>
      </c>
      <c r="U569" s="59">
        <f t="shared" si="228"/>
        <v>2.1052610193992516</v>
      </c>
      <c r="V569" s="59"/>
      <c r="W569" s="49">
        <f t="shared" si="246"/>
        <v>0.64835785280253744</v>
      </c>
      <c r="X569" s="49">
        <f t="shared" si="247"/>
        <v>0.9725367792038061</v>
      </c>
      <c r="Y569" s="49">
        <f t="shared" si="248"/>
        <v>0.60228673037257363</v>
      </c>
      <c r="Z569" s="49">
        <f t="shared" si="249"/>
        <v>1.1828603789246954</v>
      </c>
      <c r="AA569" s="49">
        <f t="shared" si="250"/>
        <v>0.31578915290988779</v>
      </c>
      <c r="AB569" s="49">
        <f t="shared" si="251"/>
        <v>1.7894718664893638</v>
      </c>
      <c r="AC569" s="80">
        <f t="shared" si="231"/>
        <v>0.85</v>
      </c>
      <c r="AD569" s="80">
        <f t="shared" si="240"/>
        <v>0.67971594279462255</v>
      </c>
      <c r="AE569" s="80">
        <f t="shared" si="241"/>
        <v>0.85</v>
      </c>
      <c r="AF569" s="54">
        <f>(Q569-MAX(Q$2:Q568))/MAX(Q$2:Q568)</f>
        <v>9.2049214439902645E-4</v>
      </c>
      <c r="AG569" s="54">
        <f>(R569-MAX(R$2:R568))/MAX(R$2:R568)</f>
        <v>6.6651598173515861E-2</v>
      </c>
      <c r="AH569" s="54">
        <f>(S569-MAX(S$2:S568))/MAX(S$2:S568)</f>
        <v>4.0359155761869166E-2</v>
      </c>
      <c r="AI569" s="54">
        <f>(T569-MAX(T$2:T568))/MAX(T$2:T568)</f>
        <v>4.4474729540188447E-2</v>
      </c>
      <c r="AJ569" s="54">
        <f>(U569-MAX(U$2:U568))/MAX(U$2:U568)</f>
        <v>5.6791932269148283E-2</v>
      </c>
      <c r="AK569" s="54">
        <f t="shared" si="242"/>
        <v>1.347355660553142</v>
      </c>
      <c r="AL569" s="71">
        <f t="shared" si="232"/>
        <v>1928.2083333332814</v>
      </c>
      <c r="AM569" s="49">
        <f t="shared" si="233"/>
        <v>1.347355660553142</v>
      </c>
      <c r="AN569" s="49">
        <f t="shared" si="234"/>
        <v>1.6688512348341809</v>
      </c>
      <c r="AO569" s="49">
        <f t="shared" si="235"/>
        <v>1.7582341969712485</v>
      </c>
      <c r="AP569" s="49">
        <f t="shared" si="236"/>
        <v>1.765268222627179</v>
      </c>
      <c r="AQ569" s="49">
        <f t="shared" si="237"/>
        <v>2.0216422033368486</v>
      </c>
      <c r="AS569" s="49">
        <f t="shared" si="243"/>
        <v>0.35279096850266778</v>
      </c>
      <c r="AT569" s="49">
        <f t="shared" si="238"/>
        <v>0.25637398070966966</v>
      </c>
      <c r="AU569" s="54">
        <f>(AM569-MAX(AM$3:AM569))/MAX(AM$3:AM569)</f>
        <v>-0.63911540047506521</v>
      </c>
      <c r="AV569" s="54">
        <f>(AN569-MAX(AN$3:AN569))/MAX(AN$3:AN569)</f>
        <v>-0.73542881253137582</v>
      </c>
      <c r="AW569" s="54">
        <f>(AO569-MAX(AO$3:AO569))/MAX(AO$3:AO569)</f>
        <v>-0.6907735320113908</v>
      </c>
      <c r="AX569" s="54">
        <f>(AP569-MAX(AP$3:AP569))/MAX(AP$3:AP569)</f>
        <v>-0.69741974364849724</v>
      </c>
      <c r="AY569" s="54">
        <f>(AQ569-MAX(AQ$3:AQ569))/MAX(AQ$3:AQ569)</f>
        <v>-0.71901266946512099</v>
      </c>
    </row>
    <row r="570" spans="1:51">
      <c r="A570" s="49">
        <f>Data!F696</f>
        <v>1928.2916666666147</v>
      </c>
      <c r="B570" s="53">
        <f t="shared" si="229"/>
        <v>0.75800000000000001</v>
      </c>
      <c r="C570" s="50">
        <f>1/Data!N696</f>
        <v>4.7041314753195153E-2</v>
      </c>
      <c r="D570" s="50">
        <f>Data!H696/100</f>
        <v>3.3974999999999998E-2</v>
      </c>
      <c r="E570">
        <f>Data!K697/Data!K696</f>
        <v>1.0283646083073605</v>
      </c>
      <c r="F570">
        <f>Data!T697/Data!T696</f>
        <v>0.99512181953628565</v>
      </c>
      <c r="G570" s="49">
        <f>Data!E699</f>
        <v>17.100000000000001</v>
      </c>
      <c r="H570" s="52">
        <v>0</v>
      </c>
      <c r="I570" s="52">
        <v>1</v>
      </c>
      <c r="J570" s="52">
        <v>0.6</v>
      </c>
      <c r="K570" s="54">
        <f t="shared" si="239"/>
        <v>0.66261227030770231</v>
      </c>
      <c r="L570" s="54">
        <f t="shared" si="252"/>
        <v>0.85</v>
      </c>
      <c r="M570" s="53">
        <f t="shared" si="253"/>
        <v>0.85</v>
      </c>
      <c r="N570" s="54" cm="1">
        <f t="array" ref="N570">stock_min(C570,O570)</f>
        <v>0.57350169583697841</v>
      </c>
      <c r="O570" s="54" cm="1">
        <f t="array" ref="O570">stock_max(C570,D570)</f>
        <v>0.85</v>
      </c>
      <c r="P570" s="49">
        <f t="shared" si="230"/>
        <v>1928.2916666666147</v>
      </c>
      <c r="Q570" s="49">
        <f t="shared" si="244"/>
        <v>0.61458370757324221</v>
      </c>
      <c r="R570" s="49">
        <f t="shared" si="245"/>
        <v>3.037216985309878</v>
      </c>
      <c r="S570" s="59">
        <f t="shared" si="226"/>
        <v>1.6453174502019243</v>
      </c>
      <c r="T570" s="59">
        <f t="shared" si="227"/>
        <v>1.8157604172661062</v>
      </c>
      <c r="U570" s="59">
        <f t="shared" si="228"/>
        <v>2.154478211492886</v>
      </c>
      <c r="V570" s="59"/>
      <c r="W570" s="49">
        <f t="shared" si="246"/>
        <v>0.65812698008076975</v>
      </c>
      <c r="X570" s="49">
        <f t="shared" si="247"/>
        <v>0.98719047012115457</v>
      </c>
      <c r="Y570" s="49">
        <f t="shared" si="248"/>
        <v>0.6126152848465507</v>
      </c>
      <c r="Z570" s="49">
        <f t="shared" si="249"/>
        <v>1.2031451324195555</v>
      </c>
      <c r="AA570" s="49">
        <f t="shared" si="250"/>
        <v>0.32317173172393293</v>
      </c>
      <c r="AB570" s="49">
        <f t="shared" si="251"/>
        <v>1.8313064797689531</v>
      </c>
      <c r="AC570" s="80">
        <f t="shared" si="231"/>
        <v>0.85</v>
      </c>
      <c r="AD570" s="80">
        <f t="shared" si="240"/>
        <v>0.57350169583697841</v>
      </c>
      <c r="AE570" s="80">
        <f t="shared" si="241"/>
        <v>0.85</v>
      </c>
      <c r="AF570" s="54">
        <f>(Q570-MAX(Q$2:Q569))/MAX(Q$2:Q569)</f>
        <v>-4.8781804637143961E-3</v>
      </c>
      <c r="AG570" s="54">
        <f>(R570-MAX(R$2:R569))/MAX(R$2:R569)</f>
        <v>2.8364608307360543E-2</v>
      </c>
      <c r="AH570" s="54">
        <f>(S570-MAX(S$2:S569))/MAX(S$2:S569)</f>
        <v>1.5067492798930564E-2</v>
      </c>
      <c r="AI570" s="54">
        <f>(T570-MAX(T$2:T569))/MAX(T$2:T569)</f>
        <v>1.7148899275246935E-2</v>
      </c>
      <c r="AJ570" s="54">
        <f>(U570-MAX(U$2:U569))/MAX(U$2:U569)</f>
        <v>2.3378189991699373E-2</v>
      </c>
      <c r="AK570" s="54">
        <f t="shared" si="242"/>
        <v>1.3522885109538703</v>
      </c>
      <c r="AL570" s="71">
        <f t="shared" si="232"/>
        <v>1928.2916666666147</v>
      </c>
      <c r="AM570" s="49">
        <f t="shared" si="233"/>
        <v>1.3522885109538703</v>
      </c>
      <c r="AN570" s="49">
        <f t="shared" si="234"/>
        <v>1.7021663468718926</v>
      </c>
      <c r="AO570" s="49">
        <f t="shared" si="235"/>
        <v>1.7820940042468509</v>
      </c>
      <c r="AP570" s="49">
        <f t="shared" si="236"/>
        <v>1.7910093493736268</v>
      </c>
      <c r="AQ570" s="49">
        <f t="shared" si="237"/>
        <v>2.0571930887255916</v>
      </c>
      <c r="AS570" s="49">
        <f t="shared" si="243"/>
        <v>0.35502674185369898</v>
      </c>
      <c r="AT570" s="49">
        <f t="shared" si="238"/>
        <v>0.26618373935196482</v>
      </c>
      <c r="AU570" s="54">
        <f>(AM570-MAX(AM$3:AM570))/MAX(AM$3:AM570)</f>
        <v>-0.63779415338826961</v>
      </c>
      <c r="AV570" s="54">
        <f>(AN570-MAX(AN$3:AN570))/MAX(AN$3:AN570)</f>
        <v>-0.7301472041000866</v>
      </c>
      <c r="AW570" s="54">
        <f>(AO570-MAX(AO$3:AO570))/MAX(AO$3:AO570)</f>
        <v>-0.68657722872970461</v>
      </c>
      <c r="AX570" s="54">
        <f>(AP570-MAX(AP$3:AP570))/MAX(AP$3:AP570)</f>
        <v>-0.69300752083165806</v>
      </c>
      <c r="AY570" s="54">
        <f>(AQ570-MAX(AQ$3:AQ570))/MAX(AQ$3:AQ570)</f>
        <v>-0.7140714645540609</v>
      </c>
    </row>
    <row r="571" spans="1:51">
      <c r="A571" s="49">
        <f>Data!F697</f>
        <v>1928.3749999999479</v>
      </c>
      <c r="B571" s="53">
        <f t="shared" si="229"/>
        <v>0.78200000000000003</v>
      </c>
      <c r="C571" s="50">
        <f>1/Data!N697</f>
        <v>4.5802787842273165E-2</v>
      </c>
      <c r="D571" s="50">
        <f>Data!H697/100</f>
        <v>3.4200000000000001E-2</v>
      </c>
      <c r="E571">
        <f>Data!K698/Data!K697</f>
        <v>0.95995614035087728</v>
      </c>
      <c r="F571">
        <f>Data!T698/Data!T697</f>
        <v>1.0068155746080676</v>
      </c>
      <c r="G571" s="49">
        <f>Data!E700</f>
        <v>17.100000000000001</v>
      </c>
      <c r="H571" s="52">
        <v>0</v>
      </c>
      <c r="I571" s="52">
        <v>1</v>
      </c>
      <c r="J571" s="52">
        <v>0.6</v>
      </c>
      <c r="K571" s="54">
        <f t="shared" si="239"/>
        <v>0.66261227030770231</v>
      </c>
      <c r="L571" s="54">
        <f t="shared" si="252"/>
        <v>0.85</v>
      </c>
      <c r="M571" s="53">
        <f t="shared" si="253"/>
        <v>0.85</v>
      </c>
      <c r="N571" s="54" cm="1">
        <f t="array" ref="N571">stock_min(C571,O571)</f>
        <v>0.53107388809159617</v>
      </c>
      <c r="O571" s="54" cm="1">
        <f t="array" ref="O571">stock_max(C571,D571)</f>
        <v>0.85</v>
      </c>
      <c r="P571" s="49">
        <f t="shared" si="230"/>
        <v>1928.3749999999479</v>
      </c>
      <c r="Q571" s="49">
        <f t="shared" si="244"/>
        <v>0.61877244868511039</v>
      </c>
      <c r="R571" s="49">
        <f t="shared" si="245"/>
        <v>2.9155950946261977</v>
      </c>
      <c r="S571" s="59">
        <f t="shared" si="226"/>
        <v>1.6102720471037641</v>
      </c>
      <c r="T571" s="59">
        <f t="shared" si="227"/>
        <v>1.7717571676258865</v>
      </c>
      <c r="U571" s="59">
        <f t="shared" si="228"/>
        <v>2.083348232891272</v>
      </c>
      <c r="V571" s="59"/>
      <c r="W571" s="49">
        <f t="shared" si="246"/>
        <v>0.64410881884150573</v>
      </c>
      <c r="X571" s="49">
        <f t="shared" si="247"/>
        <v>0.96616322826225842</v>
      </c>
      <c r="Y571" s="49">
        <f t="shared" si="248"/>
        <v>0.59776912835135354</v>
      </c>
      <c r="Z571" s="49">
        <f t="shared" si="249"/>
        <v>1.173988039274533</v>
      </c>
      <c r="AA571" s="49">
        <f t="shared" si="250"/>
        <v>0.31250223493369084</v>
      </c>
      <c r="AB571" s="49">
        <f t="shared" si="251"/>
        <v>1.7708459979575812</v>
      </c>
      <c r="AC571" s="80">
        <f t="shared" si="231"/>
        <v>0.85</v>
      </c>
      <c r="AD571" s="80">
        <f t="shared" si="240"/>
        <v>0.53107388809159617</v>
      </c>
      <c r="AE571" s="80">
        <f t="shared" si="241"/>
        <v>0.85</v>
      </c>
      <c r="AF571" s="54">
        <f>(Q571-MAX(Q$2:Q570))/MAX(Q$2:Q570)</f>
        <v>1.9041465414510505E-3</v>
      </c>
      <c r="AG571" s="54">
        <f>(R571-MAX(R$2:R570))/MAX(R$2:R570)</f>
        <v>-4.0043859649122708E-2</v>
      </c>
      <c r="AH571" s="54">
        <f>(S571-MAX(S$2:S570))/MAX(S$2:S570)</f>
        <v>-2.1300085946246525E-2</v>
      </c>
      <c r="AI571" s="54">
        <f>(T571-MAX(T$2:T570))/MAX(T$2:T570)</f>
        <v>-2.4234061510423812E-2</v>
      </c>
      <c r="AJ571" s="54">
        <f>(U571-MAX(U$2:U570))/MAX(U$2:U570)</f>
        <v>-3.3014944510544118E-2</v>
      </c>
      <c r="AK571" s="54">
        <f t="shared" si="242"/>
        <v>1.3359213701775454</v>
      </c>
      <c r="AL571" s="71">
        <f t="shared" si="232"/>
        <v>1928.3749999999479</v>
      </c>
      <c r="AM571" s="49">
        <f t="shared" si="233"/>
        <v>1.3359213701775454</v>
      </c>
      <c r="AN571" s="49">
        <f t="shared" si="234"/>
        <v>1.8391197886431063</v>
      </c>
      <c r="AO571" s="49">
        <f t="shared" si="235"/>
        <v>1.8576014111346222</v>
      </c>
      <c r="AP571" s="49">
        <f t="shared" si="236"/>
        <v>1.8773994576316633</v>
      </c>
      <c r="AQ571" s="49">
        <f t="shared" si="237"/>
        <v>2.1929723157743179</v>
      </c>
      <c r="AS571" s="49">
        <f t="shared" si="243"/>
        <v>0.35385252713121162</v>
      </c>
      <c r="AT571" s="49">
        <f t="shared" si="238"/>
        <v>0.31557285814265468</v>
      </c>
      <c r="AU571" s="54">
        <f>(AM571-MAX(AM$3:AM571))/MAX(AM$3:AM571)</f>
        <v>-0.64217803599429757</v>
      </c>
      <c r="AV571" s="54">
        <f>(AN571-MAX(AN$3:AN571))/MAX(AN$3:AN571)</f>
        <v>-0.70843530194787019</v>
      </c>
      <c r="AW571" s="54">
        <f>(AO571-MAX(AO$3:AO571))/MAX(AO$3:AO571)</f>
        <v>-0.67329749115031645</v>
      </c>
      <c r="AX571" s="54">
        <f>(AP571-MAX(AP$3:AP571))/MAX(AP$3:AP571)</f>
        <v>-0.67819960622248454</v>
      </c>
      <c r="AY571" s="54">
        <f>(AQ571-MAX(AQ$3:AQ571))/MAX(AQ$3:AQ571)</f>
        <v>-0.69519955809725165</v>
      </c>
    </row>
    <row r="572" spans="1:51">
      <c r="A572" s="49">
        <f>Data!F698</f>
        <v>1928.4583333332812</v>
      </c>
      <c r="B572" s="53">
        <f t="shared" si="229"/>
        <v>0.74199999999999999</v>
      </c>
      <c r="C572" s="50">
        <f>1/Data!N698</f>
        <v>4.7816183321534797E-2</v>
      </c>
      <c r="D572" s="50">
        <f>Data!H698/100</f>
        <v>3.4424999999999997E-2</v>
      </c>
      <c r="E572">
        <f>Data!K699/Data!K698</f>
        <v>1.0109389239397124</v>
      </c>
      <c r="F572">
        <f>Data!T699/Data!T698</f>
        <v>1.0009827430625267</v>
      </c>
      <c r="G572" s="49">
        <f>Data!E701</f>
        <v>17.3</v>
      </c>
      <c r="H572" s="52">
        <v>0</v>
      </c>
      <c r="I572" s="52">
        <v>1</v>
      </c>
      <c r="J572" s="52">
        <v>0.6</v>
      </c>
      <c r="K572" s="54">
        <f t="shared" si="239"/>
        <v>0.66261227030770231</v>
      </c>
      <c r="L572" s="54">
        <f t="shared" si="252"/>
        <v>0.85</v>
      </c>
      <c r="M572" s="53">
        <f t="shared" si="253"/>
        <v>0.85</v>
      </c>
      <c r="N572" s="54" cm="1">
        <f t="array" ref="N572">stock_min(C572,O572)</f>
        <v>0.60004611272088793</v>
      </c>
      <c r="O572" s="54" cm="1">
        <f t="array" ref="O572">stock_max(C572,D572)</f>
        <v>0.85</v>
      </c>
      <c r="P572" s="49">
        <f t="shared" si="230"/>
        <v>1928.4583333332812</v>
      </c>
      <c r="Q572" s="49">
        <f t="shared" si="244"/>
        <v>0.61938054301633827</v>
      </c>
      <c r="R572" s="49">
        <f t="shared" si="245"/>
        <v>2.9474885676053124</v>
      </c>
      <c r="S572" s="59">
        <f t="shared" si="226"/>
        <v>1.6214738266443007</v>
      </c>
      <c r="T572" s="59">
        <f t="shared" si="227"/>
        <v>1.7851867869575226</v>
      </c>
      <c r="U572" s="59">
        <f t="shared" si="228"/>
        <v>2.1030264919752795</v>
      </c>
      <c r="V572" s="59"/>
      <c r="W572" s="49">
        <f t="shared" si="246"/>
        <v>0.64858953065772029</v>
      </c>
      <c r="X572" s="49">
        <f t="shared" si="247"/>
        <v>0.97288429598658044</v>
      </c>
      <c r="Y572" s="49">
        <f t="shared" si="248"/>
        <v>0.60230011712828602</v>
      </c>
      <c r="Z572" s="49">
        <f t="shared" si="249"/>
        <v>1.1828866698292366</v>
      </c>
      <c r="AA572" s="49">
        <f t="shared" si="250"/>
        <v>0.31545397379629198</v>
      </c>
      <c r="AB572" s="49">
        <f t="shared" si="251"/>
        <v>1.7875725181789874</v>
      </c>
      <c r="AC572" s="80">
        <f t="shared" si="231"/>
        <v>0.85</v>
      </c>
      <c r="AD572" s="80">
        <f t="shared" si="240"/>
        <v>0.60004611272088793</v>
      </c>
      <c r="AE572" s="80">
        <f t="shared" si="241"/>
        <v>0.85</v>
      </c>
      <c r="AF572" s="54">
        <f>(Q572-MAX(Q$2:Q571))/MAX(Q$2:Q571)</f>
        <v>9.8274306252658884E-4</v>
      </c>
      <c r="AG572" s="54">
        <f>(R572-MAX(R$2:R571))/MAX(R$2:R571)</f>
        <v>-2.9542972444364528E-2</v>
      </c>
      <c r="AH572" s="54">
        <f>(S572-MAX(S$2:S571))/MAX(S$2:S571)</f>
        <v>-1.4491807374131567E-2</v>
      </c>
      <c r="AI572" s="54">
        <f>(T572-MAX(T$2:T571))/MAX(T$2:T571)</f>
        <v>-1.6837920916139695E-2</v>
      </c>
      <c r="AJ572" s="54">
        <f>(U572-MAX(U$2:U571))/MAX(U$2:U571)</f>
        <v>-2.3881290255404568E-2</v>
      </c>
      <c r="AK572" s="54">
        <f t="shared" si="242"/>
        <v>1.3220821283189776</v>
      </c>
      <c r="AL572" s="71">
        <f t="shared" si="232"/>
        <v>1928.4583333332812</v>
      </c>
      <c r="AM572" s="49">
        <f t="shared" si="233"/>
        <v>1.3220821283189776</v>
      </c>
      <c r="AN572" s="49">
        <f t="shared" si="234"/>
        <v>1.7617470684720176</v>
      </c>
      <c r="AO572" s="49">
        <f t="shared" si="235"/>
        <v>1.8028740781684194</v>
      </c>
      <c r="AP572" s="49">
        <f t="shared" si="236"/>
        <v>1.818371013970091</v>
      </c>
      <c r="AQ572" s="49">
        <f t="shared" si="237"/>
        <v>2.111056651001666</v>
      </c>
      <c r="AS572" s="49">
        <f t="shared" si="243"/>
        <v>0.34930958252964839</v>
      </c>
      <c r="AT572" s="49">
        <f t="shared" si="238"/>
        <v>0.29268563703157491</v>
      </c>
      <c r="AU572" s="54">
        <f>(AM572-MAX(AM$3:AM572))/MAX(AM$3:AM572)</f>
        <v>-0.64588482953224702</v>
      </c>
      <c r="AV572" s="54">
        <f>(AN572-MAX(AN$3:AN572))/MAX(AN$3:AN572)</f>
        <v>-0.72070157950818037</v>
      </c>
      <c r="AW572" s="54">
        <f>(AO572-MAX(AO$3:AO572))/MAX(AO$3:AO572)</f>
        <v>-0.68292256834693077</v>
      </c>
      <c r="AX572" s="54">
        <f>(AP572-MAX(AP$3:AP572))/MAX(AP$3:AP572)</f>
        <v>-0.68831752563337567</v>
      </c>
      <c r="AY572" s="54">
        <f>(AQ572-MAX(AQ$3:AQ572))/MAX(AQ$3:AQ572)</f>
        <v>-0.70658498719814089</v>
      </c>
    </row>
    <row r="573" spans="1:51">
      <c r="A573" s="49">
        <f>Data!F699</f>
        <v>1928.5416666666144</v>
      </c>
      <c r="B573" s="53">
        <f t="shared" si="229"/>
        <v>0.75</v>
      </c>
      <c r="C573" s="50">
        <f>1/Data!N699</f>
        <v>4.7434042575949055E-2</v>
      </c>
      <c r="D573" s="50">
        <f>Data!H699/100</f>
        <v>3.465E-2</v>
      </c>
      <c r="E573">
        <f>Data!K700/Data!K699</f>
        <v>1.0359398921363956</v>
      </c>
      <c r="F573">
        <f>Data!T700/Data!T699</f>
        <v>1.0010034875162417</v>
      </c>
      <c r="G573" s="49">
        <f>Data!E702</f>
        <v>17.2</v>
      </c>
      <c r="H573" s="52">
        <v>0</v>
      </c>
      <c r="I573" s="52">
        <v>1</v>
      </c>
      <c r="J573" s="52">
        <v>0.6</v>
      </c>
      <c r="K573" s="54">
        <f t="shared" si="239"/>
        <v>0.66261227030770231</v>
      </c>
      <c r="L573" s="54">
        <f t="shared" si="252"/>
        <v>0.85</v>
      </c>
      <c r="M573" s="53">
        <f t="shared" si="253"/>
        <v>0.85</v>
      </c>
      <c r="N573" s="54" cm="1">
        <f t="array" ref="N573">stock_min(C573,O573)</f>
        <v>0.58695524328364712</v>
      </c>
      <c r="O573" s="54" cm="1">
        <f t="array" ref="O573">stock_max(C573,D573)</f>
        <v>0.85</v>
      </c>
      <c r="P573" s="49">
        <f t="shared" si="230"/>
        <v>1928.5416666666144</v>
      </c>
      <c r="Q573" s="49">
        <f t="shared" si="244"/>
        <v>0.62000208365905818</v>
      </c>
      <c r="R573" s="49">
        <f t="shared" si="245"/>
        <v>3.0534209887983064</v>
      </c>
      <c r="S573" s="59">
        <f t="shared" si="226"/>
        <v>1.6570900348004316</v>
      </c>
      <c r="T573" s="59">
        <f t="shared" si="227"/>
        <v>1.8283040069293346</v>
      </c>
      <c r="U573" s="59">
        <f t="shared" si="228"/>
        <v>2.1675882095892707</v>
      </c>
      <c r="V573" s="59"/>
      <c r="W573" s="49">
        <f t="shared" si="246"/>
        <v>0.66283601392017266</v>
      </c>
      <c r="X573" s="49">
        <f t="shared" si="247"/>
        <v>0.99425402088025894</v>
      </c>
      <c r="Y573" s="49">
        <f t="shared" si="248"/>
        <v>0.61684733808521908</v>
      </c>
      <c r="Z573" s="49">
        <f t="shared" si="249"/>
        <v>1.2114566688441155</v>
      </c>
      <c r="AA573" s="49">
        <f t="shared" si="250"/>
        <v>0.32513823143839066</v>
      </c>
      <c r="AB573" s="49">
        <f t="shared" si="251"/>
        <v>1.8424499781508801</v>
      </c>
      <c r="AC573" s="80">
        <f t="shared" si="231"/>
        <v>0.85</v>
      </c>
      <c r="AD573" s="80">
        <f t="shared" si="240"/>
        <v>0.58695524328364712</v>
      </c>
      <c r="AE573" s="80">
        <f t="shared" si="241"/>
        <v>0.85</v>
      </c>
      <c r="AF573" s="54">
        <f>(Q573-MAX(Q$2:Q572))/MAX(Q$2:Q572)</f>
        <v>1.0034875162417132E-3</v>
      </c>
      <c r="AG573" s="54">
        <f>(R573-MAX(R$2:R572))/MAX(R$2:R572)</f>
        <v>5.335148448992055E-3</v>
      </c>
      <c r="AH573" s="54">
        <f>(S573-MAX(S$2:S572))/MAX(S$2:S572)</f>
        <v>7.1552055787547043E-3</v>
      </c>
      <c r="AI573" s="54">
        <f>(T573-MAX(T$2:T572))/MAX(T$2:T572)</f>
        <v>6.9081744176991439E-3</v>
      </c>
      <c r="AJ573" s="54">
        <f>(U573-MAX(U$2:U572))/MAX(U$2:U572)</f>
        <v>6.0849991549928369E-3</v>
      </c>
      <c r="AK573" s="54">
        <f t="shared" si="242"/>
        <v>1.3192278269623121</v>
      </c>
      <c r="AL573" s="71">
        <f t="shared" si="232"/>
        <v>1928.5416666666144</v>
      </c>
      <c r="AM573" s="49">
        <f t="shared" si="233"/>
        <v>1.3192278269623121</v>
      </c>
      <c r="AN573" s="49">
        <f t="shared" si="234"/>
        <v>1.6515953948837865</v>
      </c>
      <c r="AO573" s="49">
        <f t="shared" si="235"/>
        <v>1.7327903897175665</v>
      </c>
      <c r="AP573" s="49">
        <f t="shared" si="236"/>
        <v>1.7408756844150948</v>
      </c>
      <c r="AQ573" s="49">
        <f t="shared" si="237"/>
        <v>1.9976291143067875</v>
      </c>
      <c r="AS573" s="49">
        <f t="shared" si="243"/>
        <v>0.34603371942300098</v>
      </c>
      <c r="AT573" s="49">
        <f t="shared" si="238"/>
        <v>0.2567534298916927</v>
      </c>
      <c r="AU573" s="54">
        <f>(AM573-MAX(AM$3:AM573))/MAX(AM$3:AM573)</f>
        <v>-0.64664934437578936</v>
      </c>
      <c r="AV573" s="54">
        <f>(AN573-MAX(AN$3:AN573))/MAX(AN$3:AN573)</f>
        <v>-0.73816446563882487</v>
      </c>
      <c r="AW573" s="54">
        <f>(AO573-MAX(AO$3:AO573))/MAX(AO$3:AO573)</f>
        <v>-0.69524841861227282</v>
      </c>
      <c r="AX573" s="54">
        <f>(AP573-MAX(AP$3:AP573))/MAX(AP$3:AP573)</f>
        <v>-0.70160080824291438</v>
      </c>
      <c r="AY573" s="54">
        <f>(AQ573-MAX(AQ$3:AQ573))/MAX(AQ$3:AQ573)</f>
        <v>-0.72235024016547345</v>
      </c>
    </row>
    <row r="574" spans="1:51">
      <c r="A574" s="49">
        <f>Data!F700</f>
        <v>1928.6249999999477</v>
      </c>
      <c r="B574" s="53">
        <f t="shared" si="229"/>
        <v>0.77800000000000002</v>
      </c>
      <c r="C574" s="50">
        <f>1/Data!N700</f>
        <v>4.595138118164023E-2</v>
      </c>
      <c r="D574" s="50">
        <f>Data!H700/100</f>
        <v>3.4874999999999996E-2</v>
      </c>
      <c r="E574">
        <f>Data!K701/Data!K700</f>
        <v>1.0613562774332688</v>
      </c>
      <c r="F574">
        <f>Data!T701/Data!T700</f>
        <v>0.98945169461207327</v>
      </c>
      <c r="G574" s="49">
        <f>Data!E703</f>
        <v>17.2</v>
      </c>
      <c r="H574" s="52">
        <v>0</v>
      </c>
      <c r="I574" s="52">
        <v>1</v>
      </c>
      <c r="J574" s="52">
        <v>0.6</v>
      </c>
      <c r="K574" s="54">
        <f t="shared" si="239"/>
        <v>0.66261227030770231</v>
      </c>
      <c r="L574" s="54">
        <f t="shared" si="252"/>
        <v>0.85</v>
      </c>
      <c r="M574" s="53">
        <f t="shared" si="253"/>
        <v>0.85</v>
      </c>
      <c r="N574" s="54" cm="1">
        <f t="array" ref="N574">stock_min(C574,O574)</f>
        <v>0.53616420109110696</v>
      </c>
      <c r="O574" s="54" cm="1">
        <f t="array" ref="O574">stock_max(C574,D574)</f>
        <v>0.85</v>
      </c>
      <c r="P574" s="49">
        <f t="shared" si="230"/>
        <v>1928.6249999999477</v>
      </c>
      <c r="Q574" s="49">
        <f t="shared" si="244"/>
        <v>0.61346211233947157</v>
      </c>
      <c r="R574" s="49">
        <f t="shared" si="245"/>
        <v>3.2407675341075812</v>
      </c>
      <c r="S574" s="59">
        <f t="shared" si="226"/>
        <v>1.7111019636477578</v>
      </c>
      <c r="T574" s="59">
        <f t="shared" si="227"/>
        <v>1.8961277843014654</v>
      </c>
      <c r="U574" s="59">
        <f t="shared" si="228"/>
        <v>2.2772044242471137</v>
      </c>
      <c r="V574" s="59"/>
      <c r="W574" s="49">
        <f t="shared" si="246"/>
        <v>0.68444078545910314</v>
      </c>
      <c r="X574" s="49">
        <f t="shared" si="247"/>
        <v>1.0266611781886545</v>
      </c>
      <c r="Y574" s="49">
        <f t="shared" si="248"/>
        <v>0.63973024835195813</v>
      </c>
      <c r="Z574" s="49">
        <f t="shared" si="249"/>
        <v>1.2563975359495072</v>
      </c>
      <c r="AA574" s="49">
        <f t="shared" si="250"/>
        <v>0.34158066363706713</v>
      </c>
      <c r="AB574" s="49">
        <f t="shared" si="251"/>
        <v>1.9356237606100466</v>
      </c>
      <c r="AC574" s="80">
        <f t="shared" si="231"/>
        <v>0.85</v>
      </c>
      <c r="AD574" s="80">
        <f t="shared" si="240"/>
        <v>0.53616420109110696</v>
      </c>
      <c r="AE574" s="80">
        <f t="shared" si="241"/>
        <v>0.85</v>
      </c>
      <c r="AF574" s="54">
        <f>(Q574-MAX(Q$2:Q573))/MAX(Q$2:Q573)</f>
        <v>-1.0548305387926681E-2</v>
      </c>
      <c r="AG574" s="54">
        <f>(R574-MAX(R$2:R573))/MAX(R$2:R573)</f>
        <v>6.135627743326881E-2</v>
      </c>
      <c r="AH574" s="54">
        <f>(S574-MAX(S$2:S573))/MAX(S$2:S573)</f>
        <v>3.259444430479061E-2</v>
      </c>
      <c r="AI574" s="54">
        <f>(T574-MAX(T$2:T573))/MAX(T$2:T573)</f>
        <v>3.7096553480753983E-2</v>
      </c>
      <c r="AJ574" s="54">
        <f>(U574-MAX(U$2:U573))/MAX(U$2:U573)</f>
        <v>5.0570590010089518E-2</v>
      </c>
      <c r="AK574" s="54">
        <f t="shared" si="242"/>
        <v>1.3371949583191562</v>
      </c>
      <c r="AL574" s="71">
        <f t="shared" si="232"/>
        <v>1928.6249999999477</v>
      </c>
      <c r="AM574" s="49">
        <f t="shared" si="233"/>
        <v>1.3371949583191562</v>
      </c>
      <c r="AN574" s="49">
        <f t="shared" si="234"/>
        <v>1.5456232785426232</v>
      </c>
      <c r="AO574" s="49">
        <f t="shared" si="235"/>
        <v>1.673268596718132</v>
      </c>
      <c r="AP574" s="49">
        <f t="shared" si="236"/>
        <v>1.6727620020888954</v>
      </c>
      <c r="AQ574" s="49">
        <f t="shared" si="237"/>
        <v>1.8914055406385468</v>
      </c>
      <c r="AS574" s="49">
        <f t="shared" si="243"/>
        <v>0.34578226209592366</v>
      </c>
      <c r="AT574" s="49">
        <f t="shared" si="238"/>
        <v>0.21864353854965146</v>
      </c>
      <c r="AU574" s="54">
        <f>(AM574-MAX(AM$3:AM574))/MAX(AM$3:AM574)</f>
        <v>-0.64183690977209706</v>
      </c>
      <c r="AV574" s="54">
        <f>(AN574-MAX(AN$3:AN574))/MAX(AN$3:AN574)</f>
        <v>-0.75496474601955654</v>
      </c>
      <c r="AW574" s="54">
        <f>(AO574-MAX(AO$3:AO574))/MAX(AO$3:AO574)</f>
        <v>-0.70571671336462716</v>
      </c>
      <c r="AX574" s="54">
        <f>(AP574-MAX(AP$3:AP574))/MAX(AP$3:AP574)</f>
        <v>-0.71327600592399731</v>
      </c>
      <c r="AY574" s="54">
        <f>(AQ574-MAX(AQ$3:AQ574))/MAX(AQ$3:AQ574)</f>
        <v>-0.73711421687492729</v>
      </c>
    </row>
    <row r="575" spans="1:51">
      <c r="A575" s="49">
        <f>Data!F701</f>
        <v>1928.708333333281</v>
      </c>
      <c r="B575" s="53">
        <f t="shared" si="229"/>
        <v>0.81800000000000006</v>
      </c>
      <c r="C575" s="50">
        <f>1/Data!N701</f>
        <v>4.3469473522751538E-2</v>
      </c>
      <c r="D575" s="50">
        <f>Data!H701/100</f>
        <v>3.5099999999999999E-2</v>
      </c>
      <c r="E575">
        <f>Data!K702/Data!K701</f>
        <v>1.0295565315661699</v>
      </c>
      <c r="F575">
        <f>Data!T702/Data!T701</f>
        <v>1.006864996556472</v>
      </c>
      <c r="G575" s="49">
        <f>Data!E704</f>
        <v>17.100000000000001</v>
      </c>
      <c r="H575" s="52">
        <v>0</v>
      </c>
      <c r="I575" s="52">
        <v>1</v>
      </c>
      <c r="J575" s="52">
        <v>0.6</v>
      </c>
      <c r="K575" s="54">
        <f t="shared" si="239"/>
        <v>0.66261227030770231</v>
      </c>
      <c r="L575" s="54">
        <f t="shared" si="252"/>
        <v>0.85</v>
      </c>
      <c r="M575" s="53">
        <f t="shared" si="253"/>
        <v>0.85</v>
      </c>
      <c r="N575" s="54" cm="1">
        <f t="array" ref="N575">stock_min(C575,O575)</f>
        <v>0.4511423093061866</v>
      </c>
      <c r="O575" s="54" cm="1">
        <f t="array" ref="O575">stock_max(C575,D575)</f>
        <v>0.85</v>
      </c>
      <c r="P575" s="49">
        <f t="shared" si="230"/>
        <v>1928.708333333281</v>
      </c>
      <c r="Q575" s="49">
        <f t="shared" si="244"/>
        <v>0.61767352762820804</v>
      </c>
      <c r="R575" s="49">
        <f t="shared" si="245"/>
        <v>3.3365533820280504</v>
      </c>
      <c r="S575" s="59">
        <f t="shared" si="226"/>
        <v>1.7461451908039376</v>
      </c>
      <c r="T575" s="59">
        <f t="shared" si="227"/>
        <v>1.9376542836844222</v>
      </c>
      <c r="U575" s="59">
        <f t="shared" si="228"/>
        <v>2.3367596991074389</v>
      </c>
      <c r="V575" s="59"/>
      <c r="W575" s="49">
        <f t="shared" si="246"/>
        <v>0.69845807632157508</v>
      </c>
      <c r="X575" s="49">
        <f t="shared" si="247"/>
        <v>1.0476871144823625</v>
      </c>
      <c r="Y575" s="49">
        <f t="shared" si="248"/>
        <v>0.65374077970084254</v>
      </c>
      <c r="Z575" s="49">
        <f t="shared" si="249"/>
        <v>1.2839135039835796</v>
      </c>
      <c r="AA575" s="49">
        <f t="shared" si="250"/>
        <v>0.35051395486611586</v>
      </c>
      <c r="AB575" s="49">
        <f t="shared" si="251"/>
        <v>1.9862457442413231</v>
      </c>
      <c r="AC575" s="80">
        <f t="shared" si="231"/>
        <v>0.85</v>
      </c>
      <c r="AD575" s="80">
        <f t="shared" si="240"/>
        <v>0.4511423093061866</v>
      </c>
      <c r="AE575" s="80">
        <f t="shared" si="241"/>
        <v>0.85</v>
      </c>
      <c r="AF575" s="54">
        <f>(Q575-MAX(Q$2:Q574))/MAX(Q$2:Q574)</f>
        <v>-3.7557229116194717E-3</v>
      </c>
      <c r="AG575" s="54">
        <f>(R575-MAX(R$2:R574))/MAX(R$2:R574)</f>
        <v>2.9556531566169858E-2</v>
      </c>
      <c r="AH575" s="54">
        <f>(S575-MAX(S$2:S574))/MAX(S$2:S574)</f>
        <v>2.047991756229069E-2</v>
      </c>
      <c r="AI575" s="54">
        <f>(T575-MAX(T$2:T574))/MAX(T$2:T574)</f>
        <v>2.1900686086014559E-2</v>
      </c>
      <c r="AJ575" s="54">
        <f>(U575-MAX(U$2:U574))/MAX(U$2:U574)</f>
        <v>2.6152801314715202E-2</v>
      </c>
      <c r="AK575" s="54">
        <f t="shared" si="242"/>
        <v>1.3374131082199234</v>
      </c>
      <c r="AL575" s="71">
        <f t="shared" si="232"/>
        <v>1928.708333333281</v>
      </c>
      <c r="AM575" s="49">
        <f t="shared" si="233"/>
        <v>1.3374131082199234</v>
      </c>
      <c r="AN575" s="49">
        <f t="shared" si="234"/>
        <v>1.5556264287158954</v>
      </c>
      <c r="AO575" s="49">
        <f t="shared" si="235"/>
        <v>1.6799316792073609</v>
      </c>
      <c r="AP575" s="49">
        <f t="shared" si="236"/>
        <v>1.6800798886580659</v>
      </c>
      <c r="AQ575" s="49">
        <f t="shared" si="237"/>
        <v>1.9018903395080058</v>
      </c>
      <c r="AS575" s="49">
        <f t="shared" si="243"/>
        <v>0.34626391079211039</v>
      </c>
      <c r="AT575" s="49">
        <f t="shared" si="238"/>
        <v>0.22181045084993989</v>
      </c>
      <c r="AU575" s="54">
        <f>(AM575-MAX(AM$3:AM575))/MAX(AM$3:AM575)</f>
        <v>-0.64177847906825281</v>
      </c>
      <c r="AV575" s="54">
        <f>(AN575-MAX(AN$3:AN575))/MAX(AN$3:AN575)</f>
        <v>-0.75337889746425823</v>
      </c>
      <c r="AW575" s="54">
        <f>(AO575-MAX(AO$3:AO575))/MAX(AO$3:AO575)</f>
        <v>-0.70454485499239772</v>
      </c>
      <c r="AX575" s="54">
        <f>(AP575-MAX(AP$3:AP575))/MAX(AP$3:AP575)</f>
        <v>-0.71202166510164033</v>
      </c>
      <c r="AY575" s="54">
        <f>(AQ575-MAX(AQ$3:AQ575))/MAX(AQ$3:AQ575)</f>
        <v>-0.73565693841058699</v>
      </c>
    </row>
    <row r="576" spans="1:51">
      <c r="A576" s="49">
        <f>Data!F702</f>
        <v>1928.7916666666142</v>
      </c>
      <c r="B576" s="53">
        <f t="shared" si="229"/>
        <v>0.83499999999999996</v>
      </c>
      <c r="C576" s="50">
        <f>1/Data!N702</f>
        <v>4.2411799142415052E-2</v>
      </c>
      <c r="D576" s="50">
        <f>Data!H702/100</f>
        <v>3.5324999999999995E-2</v>
      </c>
      <c r="E576">
        <f>Data!K703/Data!K702</f>
        <v>1.0708460648148148</v>
      </c>
      <c r="F576">
        <f>Data!T703/Data!T702</f>
        <v>1.0010657033891182</v>
      </c>
      <c r="G576" s="49">
        <f>Data!E705</f>
        <v>17.100000000000001</v>
      </c>
      <c r="H576" s="52">
        <v>0</v>
      </c>
      <c r="I576" s="52">
        <v>1</v>
      </c>
      <c r="J576" s="52">
        <v>0.6</v>
      </c>
      <c r="K576" s="54">
        <f t="shared" si="239"/>
        <v>0.66261227030770231</v>
      </c>
      <c r="L576" s="54">
        <f t="shared" si="252"/>
        <v>0.85</v>
      </c>
      <c r="M576" s="53">
        <f t="shared" si="253"/>
        <v>0.85</v>
      </c>
      <c r="N576" s="54" cm="1">
        <f t="array" ref="N576">stock_min(C576,O576)</f>
        <v>0.41490990703022246</v>
      </c>
      <c r="O576" s="54" cm="1">
        <f t="array" ref="O576">stock_max(C576,D576)</f>
        <v>0.85</v>
      </c>
      <c r="P576" s="49">
        <f t="shared" si="230"/>
        <v>1928.7916666666142</v>
      </c>
      <c r="Q576" s="49">
        <f t="shared" si="244"/>
        <v>0.61833178439996994</v>
      </c>
      <c r="R576" s="49">
        <f t="shared" si="245"/>
        <v>3.5729350591892994</v>
      </c>
      <c r="S576" s="59">
        <f t="shared" si="226"/>
        <v>1.8211140491612943</v>
      </c>
      <c r="T576" s="59">
        <f t="shared" si="227"/>
        <v>2.0293111967687909</v>
      </c>
      <c r="U576" s="59">
        <f t="shared" si="228"/>
        <v>2.4778509377517435</v>
      </c>
      <c r="V576" s="59"/>
      <c r="W576" s="49">
        <f t="shared" si="246"/>
        <v>0.72844561966451771</v>
      </c>
      <c r="X576" s="49">
        <f t="shared" si="247"/>
        <v>1.0926684294967766</v>
      </c>
      <c r="Y576" s="49">
        <f t="shared" si="248"/>
        <v>0.684664697516982</v>
      </c>
      <c r="Z576" s="49">
        <f t="shared" si="249"/>
        <v>1.344646499251809</v>
      </c>
      <c r="AA576" s="49">
        <f t="shared" si="250"/>
        <v>0.3716776406627616</v>
      </c>
      <c r="AB576" s="49">
        <f t="shared" si="251"/>
        <v>2.1061732970889819</v>
      </c>
      <c r="AC576" s="80">
        <f t="shared" si="231"/>
        <v>0.85</v>
      </c>
      <c r="AD576" s="80">
        <f t="shared" si="240"/>
        <v>0.41490990703022246</v>
      </c>
      <c r="AE576" s="80">
        <f t="shared" si="241"/>
        <v>0.85</v>
      </c>
      <c r="AF576" s="54">
        <f>(Q576-MAX(Q$2:Q575))/MAX(Q$2:Q575)</f>
        <v>-2.6940220091368947E-3</v>
      </c>
      <c r="AG576" s="54">
        <f>(R576-MAX(R$2:R575))/MAX(R$2:R575)</f>
        <v>7.0846064814814869E-2</v>
      </c>
      <c r="AH576" s="54">
        <f>(S576-MAX(S$2:S575))/MAX(S$2:S575)</f>
        <v>4.2933920244536183E-2</v>
      </c>
      <c r="AI576" s="54">
        <f>(T576-MAX(T$2:T575))/MAX(T$2:T575)</f>
        <v>4.7303027096291098E-2</v>
      </c>
      <c r="AJ576" s="54">
        <f>(U576-MAX(U$2:U575))/MAX(U$2:U575)</f>
        <v>6.0379010600960202E-2</v>
      </c>
      <c r="AK576" s="54">
        <f t="shared" si="242"/>
        <v>1.3509509763205745</v>
      </c>
      <c r="AL576" s="71">
        <f t="shared" si="232"/>
        <v>1928.7916666666142</v>
      </c>
      <c r="AM576" s="49">
        <f t="shared" si="233"/>
        <v>1.3509509763205745</v>
      </c>
      <c r="AN576" s="49">
        <f t="shared" si="234"/>
        <v>1.3901510678321451</v>
      </c>
      <c r="AO576" s="49">
        <f t="shared" si="235"/>
        <v>1.5763723152962021</v>
      </c>
      <c r="AP576" s="49">
        <f t="shared" si="236"/>
        <v>1.5644844342856912</v>
      </c>
      <c r="AQ576" s="49">
        <f t="shared" si="237"/>
        <v>1.7309571526228167</v>
      </c>
      <c r="AS576" s="49">
        <f t="shared" si="243"/>
        <v>0.34080608479067154</v>
      </c>
      <c r="AT576" s="49">
        <f t="shared" si="238"/>
        <v>0.16647271833712551</v>
      </c>
      <c r="AU576" s="54">
        <f>(AM576-MAX(AM$3:AM576))/MAX(AM$3:AM576)</f>
        <v>-0.63815240745927682</v>
      </c>
      <c r="AV576" s="54">
        <f>(AN576-MAX(AN$3:AN576))/MAX(AN$3:AN576)</f>
        <v>-0.77961251961822031</v>
      </c>
      <c r="AW576" s="54">
        <f>(AO576-MAX(AO$3:AO576))/MAX(AO$3:AO576)</f>
        <v>-0.72275818310565931</v>
      </c>
      <c r="AX576" s="54">
        <f>(AP576-MAX(AP$3:AP576))/MAX(AP$3:AP576)</f>
        <v>-0.73183559579428425</v>
      </c>
      <c r="AY576" s="54">
        <f>(AQ576-MAX(AQ$3:AQ576))/MAX(AQ$3:AQ576)</f>
        <v>-0.75941488123717227</v>
      </c>
    </row>
    <row r="577" spans="1:51">
      <c r="A577" s="49">
        <f>Data!F703</f>
        <v>1928.8749999999475</v>
      </c>
      <c r="B577" s="53">
        <f t="shared" si="229"/>
        <v>0.85899999999999999</v>
      </c>
      <c r="C577" s="50">
        <f>1/Data!N703</f>
        <v>3.9805772397058341E-2</v>
      </c>
      <c r="D577" s="50">
        <f>Data!H703/100</f>
        <v>3.5549999999999998E-2</v>
      </c>
      <c r="E577">
        <f>Data!K704/Data!K703</f>
        <v>1.0128632992329527</v>
      </c>
      <c r="F577">
        <f>Data!T704/Data!T703</f>
        <v>1.0069407428447346</v>
      </c>
      <c r="G577" s="49">
        <f>Data!E706</f>
        <v>17.100000000000001</v>
      </c>
      <c r="H577" s="52">
        <v>0</v>
      </c>
      <c r="I577" s="52">
        <v>1</v>
      </c>
      <c r="J577" s="52">
        <v>0.6</v>
      </c>
      <c r="K577" s="54">
        <f t="shared" si="239"/>
        <v>0.66261227030770231</v>
      </c>
      <c r="L577" s="54">
        <f t="shared" si="252"/>
        <v>0.85</v>
      </c>
      <c r="M577" s="53">
        <f t="shared" si="253"/>
        <v>0.85</v>
      </c>
      <c r="N577" s="54" cm="1">
        <f t="array" ref="N577">stock_min(C577,O577)</f>
        <v>0.32563610865226938</v>
      </c>
      <c r="O577" s="54" cm="1">
        <f t="array" ref="O577">stock_max(C577,D577)</f>
        <v>0.85</v>
      </c>
      <c r="P577" s="49">
        <f t="shared" si="230"/>
        <v>1928.8749999999475</v>
      </c>
      <c r="Q577" s="49">
        <f t="shared" si="244"/>
        <v>0.62262346630821597</v>
      </c>
      <c r="R577" s="49">
        <f t="shared" si="245"/>
        <v>3.618894791995559</v>
      </c>
      <c r="S577" s="59">
        <f t="shared" si="226"/>
        <v>1.8402253238547766</v>
      </c>
      <c r="T577" s="59">
        <f t="shared" si="227"/>
        <v>2.0513598686515424</v>
      </c>
      <c r="U577" s="59">
        <f t="shared" si="228"/>
        <v>2.5075229940336317</v>
      </c>
      <c r="V577" s="59"/>
      <c r="W577" s="49">
        <f t="shared" si="246"/>
        <v>0.73609012954191066</v>
      </c>
      <c r="X577" s="49">
        <f t="shared" si="247"/>
        <v>1.1041351943128659</v>
      </c>
      <c r="Y577" s="49">
        <f t="shared" si="248"/>
        <v>0.69210364886623388</v>
      </c>
      <c r="Z577" s="49">
        <f t="shared" si="249"/>
        <v>1.3592562197853084</v>
      </c>
      <c r="AA577" s="49">
        <f t="shared" si="250"/>
        <v>0.37612844910504478</v>
      </c>
      <c r="AB577" s="49">
        <f t="shared" si="251"/>
        <v>2.1313945449285869</v>
      </c>
      <c r="AC577" s="80">
        <f t="shared" si="231"/>
        <v>0.85</v>
      </c>
      <c r="AD577" s="80">
        <f t="shared" si="240"/>
        <v>0.32563610865226938</v>
      </c>
      <c r="AE577" s="80">
        <f t="shared" si="241"/>
        <v>0.85</v>
      </c>
      <c r="AF577" s="54">
        <f>(Q577-MAX(Q$2:Q576))/MAX(Q$2:Q576)</f>
        <v>4.2280223216141612E-3</v>
      </c>
      <c r="AG577" s="54">
        <f>(R577-MAX(R$2:R576))/MAX(R$2:R576)</f>
        <v>1.2863299232952702E-2</v>
      </c>
      <c r="AH577" s="54">
        <f>(S577-MAX(S$2:S576))/MAX(S$2:S576)</f>
        <v>1.0494276677665462E-2</v>
      </c>
      <c r="AI577" s="54">
        <f>(T577-MAX(T$2:T576))/MAX(T$2:T576)</f>
        <v>1.0865101379157084E-2</v>
      </c>
      <c r="AJ577" s="54">
        <f>(U577-MAX(U$2:U576))/MAX(U$2:U576)</f>
        <v>1.1974915774720034E-2</v>
      </c>
      <c r="AK577" s="54">
        <f t="shared" si="242"/>
        <v>1.3511153938606979</v>
      </c>
      <c r="AL577" s="71">
        <f t="shared" si="232"/>
        <v>1928.8749999999475</v>
      </c>
      <c r="AM577" s="49">
        <f t="shared" si="233"/>
        <v>1.3511153938606979</v>
      </c>
      <c r="AN577" s="49">
        <f t="shared" si="234"/>
        <v>1.3761631657944038</v>
      </c>
      <c r="AO577" s="49">
        <f t="shared" si="235"/>
        <v>1.5669094621647508</v>
      </c>
      <c r="AP577" s="49">
        <f t="shared" si="236"/>
        <v>1.5540969179215713</v>
      </c>
      <c r="AQ577" s="49">
        <f t="shared" si="237"/>
        <v>1.7161710278270901</v>
      </c>
      <c r="AS577" s="49">
        <f t="shared" si="243"/>
        <v>0.34000786203268629</v>
      </c>
      <c r="AT577" s="49">
        <f t="shared" si="238"/>
        <v>0.16207410990551874</v>
      </c>
      <c r="AU577" s="54">
        <f>(AM577-MAX(AM$3:AM577))/MAX(AM$3:AM577)</f>
        <v>-0.63810836878421906</v>
      </c>
      <c r="AV577" s="54">
        <f>(AN577-MAX(AN$3:AN577))/MAX(AN$3:AN577)</f>
        <v>-0.78183009046879881</v>
      </c>
      <c r="AW577" s="54">
        <f>(AO577-MAX(AO$3:AO577))/MAX(AO$3:AO577)</f>
        <v>-0.72442244640799669</v>
      </c>
      <c r="AX577" s="54">
        <f>(AP577-MAX(AP$3:AP577))/MAX(AP$3:AP577)</f>
        <v>-0.73361609426132923</v>
      </c>
      <c r="AY577" s="54">
        <f>(AQ577-MAX(AQ$3:AQ577))/MAX(AQ$3:AQ577)</f>
        <v>-0.76146999946157878</v>
      </c>
    </row>
    <row r="578" spans="1:51">
      <c r="A578" s="49">
        <f>Data!F704</f>
        <v>1928.9583333332807</v>
      </c>
      <c r="B578" s="53">
        <f t="shared" si="229"/>
        <v>0.86199999999999999</v>
      </c>
      <c r="C578" s="50">
        <f>1/Data!N704</f>
        <v>3.9523206225095892E-2</v>
      </c>
      <c r="D578" s="50">
        <f>Data!H704/100</f>
        <v>3.5775000000000001E-2</v>
      </c>
      <c r="E578">
        <f>Data!K705/Data!K704</f>
        <v>1.0769618430525558</v>
      </c>
      <c r="F578">
        <f>Data!T705/Data!T704</f>
        <v>1.0011071661130269</v>
      </c>
      <c r="G578" s="49">
        <f>Data!E707</f>
        <v>17</v>
      </c>
      <c r="H578" s="52">
        <v>0</v>
      </c>
      <c r="I578" s="52">
        <v>1</v>
      </c>
      <c r="J578" s="52">
        <v>0.6</v>
      </c>
      <c r="K578" s="54">
        <f t="shared" si="239"/>
        <v>0.66261227030770231</v>
      </c>
      <c r="L578" s="54">
        <f t="shared" si="252"/>
        <v>0.85</v>
      </c>
      <c r="M578" s="53">
        <f t="shared" si="253"/>
        <v>0.85</v>
      </c>
      <c r="N578" s="54" cm="1">
        <f t="array" ref="N578">stock_min(C578,O578)</f>
        <v>0.31595633252980565</v>
      </c>
      <c r="O578" s="54" cm="1">
        <f t="array" ref="O578">stock_max(C578,D578)</f>
        <v>0.85</v>
      </c>
      <c r="P578" s="49">
        <f t="shared" si="230"/>
        <v>1928.9583333332807</v>
      </c>
      <c r="Q578" s="49">
        <f t="shared" si="244"/>
        <v>0.62331281391128779</v>
      </c>
      <c r="R578" s="49">
        <f t="shared" si="245"/>
        <v>3.8974116050008329</v>
      </c>
      <c r="S578" s="59">
        <f t="shared" ref="S578:S641" si="254">SUM(W578:X578)</f>
        <v>1.9260165774358491</v>
      </c>
      <c r="T578" s="59">
        <f t="shared" ref="T578:T641" si="255">SUM(Y578:Z578)</f>
        <v>2.1567370062135964</v>
      </c>
      <c r="U578" s="59">
        <f t="shared" ref="U578:U641" si="256">SUM(AA578:AB578)</f>
        <v>2.6719754831564937</v>
      </c>
      <c r="V578" s="59"/>
      <c r="W578" s="49">
        <f t="shared" si="246"/>
        <v>0.7704066309743397</v>
      </c>
      <c r="X578" s="49">
        <f t="shared" si="247"/>
        <v>1.1556099464615095</v>
      </c>
      <c r="Y578" s="49">
        <f t="shared" si="248"/>
        <v>0.72765660206976823</v>
      </c>
      <c r="Z578" s="49">
        <f t="shared" si="249"/>
        <v>1.4290804041438281</v>
      </c>
      <c r="AA578" s="49">
        <f t="shared" si="250"/>
        <v>0.40079632247347413</v>
      </c>
      <c r="AB578" s="49">
        <f t="shared" si="251"/>
        <v>2.2711791606830194</v>
      </c>
      <c r="AC578" s="80">
        <f t="shared" si="231"/>
        <v>0.84999999999999987</v>
      </c>
      <c r="AD578" s="80">
        <f t="shared" si="240"/>
        <v>0.31595633252980565</v>
      </c>
      <c r="AE578" s="80">
        <f t="shared" si="241"/>
        <v>0.85</v>
      </c>
      <c r="AF578" s="54">
        <f>(Q578-MAX(Q$2:Q577))/MAX(Q$2:Q577)</f>
        <v>1.1071661130269306E-3</v>
      </c>
      <c r="AG578" s="54">
        <f>(R578-MAX(R$2:R577))/MAX(R$2:R577)</f>
        <v>7.6961843052555851E-2</v>
      </c>
      <c r="AH578" s="54">
        <f>(S578-MAX(S$2:S577))/MAX(S$2:S577)</f>
        <v>4.6619972276744324E-2</v>
      </c>
      <c r="AI578" s="54">
        <f>(T578-MAX(T$2:T577))/MAX(T$2:T577)</f>
        <v>5.1369405813385387E-2</v>
      </c>
      <c r="AJ578" s="54">
        <f>(U578-MAX(U$2:U577))/MAX(U$2:U577)</f>
        <v>6.5583641511626489E-2</v>
      </c>
      <c r="AK578" s="54">
        <f t="shared" si="242"/>
        <v>1.3591657507176462</v>
      </c>
      <c r="AL578" s="71">
        <f t="shared" si="232"/>
        <v>1928.9583333332807</v>
      </c>
      <c r="AM578" s="49">
        <f t="shared" si="233"/>
        <v>1.3591657507176462</v>
      </c>
      <c r="AN578" s="49">
        <f t="shared" si="234"/>
        <v>1.3041684281298953</v>
      </c>
      <c r="AO578" s="49">
        <f t="shared" si="235"/>
        <v>1.5198714077512125</v>
      </c>
      <c r="AP578" s="49">
        <f t="shared" si="236"/>
        <v>1.50188767543736</v>
      </c>
      <c r="AQ578" s="49">
        <f t="shared" si="237"/>
        <v>1.6404820829335867</v>
      </c>
      <c r="AS578" s="49">
        <f t="shared" si="243"/>
        <v>0.33631365480369135</v>
      </c>
      <c r="AT578" s="49">
        <f t="shared" si="238"/>
        <v>0.13859440749622665</v>
      </c>
      <c r="AU578" s="54">
        <f>(AM578-MAX(AM$3:AM578))/MAX(AM$3:AM578)</f>
        <v>-0.63595210826933768</v>
      </c>
      <c r="AV578" s="54">
        <f>(AN578-MAX(AN$3:AN578))/MAX(AN$3:AN578)</f>
        <v>-0.79324377003340274</v>
      </c>
      <c r="AW578" s="54">
        <f>(AO578-MAX(AO$3:AO578))/MAX(AO$3:AO578)</f>
        <v>-0.73269518473398898</v>
      </c>
      <c r="AX578" s="54">
        <f>(AP578-MAX(AP$3:AP578))/MAX(AP$3:AP578)</f>
        <v>-0.74256515127844336</v>
      </c>
      <c r="AY578" s="54">
        <f>(AQ578-MAX(AQ$3:AQ578))/MAX(AQ$3:AQ578)</f>
        <v>-0.77198997898195254</v>
      </c>
    </row>
    <row r="579" spans="1:51">
      <c r="A579" s="49">
        <f>Data!F705</f>
        <v>1929.041666666614</v>
      </c>
      <c r="B579" s="53">
        <f t="shared" ref="B579:B642" si="257">1-_xlfn.PERCENTRANK.INC(C$3:C$1712,C579,3)</f>
        <v>0.90600000000000003</v>
      </c>
      <c r="C579" s="50">
        <f>1/Data!N705</f>
        <v>3.6923259216048672E-2</v>
      </c>
      <c r="D579" s="50">
        <f>Data!H705/100</f>
        <v>3.6000000000000004E-2</v>
      </c>
      <c r="E579">
        <f>Data!K706/Data!K705</f>
        <v>1.0081456154465005</v>
      </c>
      <c r="F579">
        <f>Data!T706/Data!T705</f>
        <v>1.005154336235617</v>
      </c>
      <c r="G579" s="49">
        <f>Data!E708</f>
        <v>16.899999999999999</v>
      </c>
      <c r="H579" s="52">
        <v>0</v>
      </c>
      <c r="I579" s="52">
        <v>1</v>
      </c>
      <c r="J579" s="52">
        <v>0.6</v>
      </c>
      <c r="K579" s="54">
        <f t="shared" si="239"/>
        <v>0.66261227030770231</v>
      </c>
      <c r="L579" s="54">
        <f t="shared" si="252"/>
        <v>0.84999999999999987</v>
      </c>
      <c r="M579" s="53">
        <f t="shared" si="253"/>
        <v>0.85</v>
      </c>
      <c r="N579" s="54" cm="1">
        <f t="array" ref="N579">stock_min(C579,O579)</f>
        <v>0.22689080567264636</v>
      </c>
      <c r="O579" s="54" cm="1">
        <f t="array" ref="O579">stock_max(C579,D579)</f>
        <v>0.85</v>
      </c>
      <c r="P579" s="49">
        <f t="shared" ref="P579:P642" si="258">A579</f>
        <v>1929.041666666614</v>
      </c>
      <c r="Q579" s="49">
        <f t="shared" si="244"/>
        <v>0.62652557773415518</v>
      </c>
      <c r="R579" s="49">
        <f t="shared" si="245"/>
        <v>3.929158421171898</v>
      </c>
      <c r="S579" s="59">
        <f t="shared" si="254"/>
        <v>1.9394006664800663</v>
      </c>
      <c r="T579" s="59">
        <f t="shared" si="255"/>
        <v>2.1721283324190157</v>
      </c>
      <c r="U579" s="59">
        <f t="shared" si="256"/>
        <v>2.6925414742175504</v>
      </c>
      <c r="V579" s="59"/>
      <c r="W579" s="49">
        <f t="shared" si="246"/>
        <v>0.77576026659202657</v>
      </c>
      <c r="X579" s="49">
        <f t="shared" si="247"/>
        <v>1.1636403998880398</v>
      </c>
      <c r="Y579" s="49">
        <f t="shared" si="248"/>
        <v>0.73284944667516816</v>
      </c>
      <c r="Z579" s="49">
        <f t="shared" si="249"/>
        <v>1.4392788857438474</v>
      </c>
      <c r="AA579" s="49">
        <f t="shared" si="250"/>
        <v>0.40388122113263264</v>
      </c>
      <c r="AB579" s="49">
        <f t="shared" si="251"/>
        <v>2.2886602530849176</v>
      </c>
      <c r="AC579" s="80">
        <f t="shared" ref="AC579:AC642" si="259">AB579/SUM(AA579:AB579)</f>
        <v>0.84999999999999987</v>
      </c>
      <c r="AD579" s="80">
        <f t="shared" si="240"/>
        <v>0.22689080567264636</v>
      </c>
      <c r="AE579" s="80">
        <f t="shared" si="241"/>
        <v>0.85</v>
      </c>
      <c r="AF579" s="54">
        <f>(Q579-MAX(Q$2:Q578))/MAX(Q$2:Q578)</f>
        <v>5.1543362356170734E-3</v>
      </c>
      <c r="AG579" s="54">
        <f>(R579-MAX(R$2:R578))/MAX(R$2:R578)</f>
        <v>8.1456154465004791E-3</v>
      </c>
      <c r="AH579" s="54">
        <f>(S579-MAX(S$2:S578))/MAX(S$2:S578)</f>
        <v>6.949103762147117E-3</v>
      </c>
      <c r="AI579" s="54">
        <f>(T579-MAX(T$2:T578))/MAX(T$2:T578)</f>
        <v>7.1363945446647412E-3</v>
      </c>
      <c r="AJ579" s="54">
        <f>(U579-MAX(U$2:U578))/MAX(U$2:U578)</f>
        <v>7.6969235648679793E-3</v>
      </c>
      <c r="AK579" s="54">
        <f t="shared" si="242"/>
        <v>1.366083302971681</v>
      </c>
      <c r="AL579" s="71">
        <f t="shared" ref="AL579:AL642" si="260">P579</f>
        <v>1929.041666666614</v>
      </c>
      <c r="AM579" s="49">
        <f t="shared" ref="AM579:AM642" si="261">(Q819/Q579)</f>
        <v>1.366083302971681</v>
      </c>
      <c r="AN579" s="49">
        <f t="shared" ref="AN579:AN642" si="262">(R819/R579)</f>
        <v>1.2612119069135854</v>
      </c>
      <c r="AO579" s="49">
        <f t="shared" ref="AO579:AO642" si="263">(S819/S579)</f>
        <v>1.4928876006886982</v>
      </c>
      <c r="AP579" s="49">
        <f t="shared" ref="AP579:AP642" si="264">(T819/T579)</f>
        <v>1.4716499791997386</v>
      </c>
      <c r="AQ579" s="49">
        <f t="shared" ref="AQ579:AQ642" si="265">(U819/U579)</f>
        <v>1.5957819933967112</v>
      </c>
      <c r="AS579" s="49">
        <f t="shared" si="243"/>
        <v>0.33457008648312581</v>
      </c>
      <c r="AT579" s="49">
        <f t="shared" ref="AT579:AT642" si="266">AQ579-AP579</f>
        <v>0.12413201419697262</v>
      </c>
      <c r="AU579" s="54">
        <f>(AM579-MAX(AM$3:AM579))/MAX(AM$3:AM579)</f>
        <v>-0.63409926558794416</v>
      </c>
      <c r="AV579" s="54">
        <f>(AN579-MAX(AN$3:AN579))/MAX(AN$3:AN579)</f>
        <v>-0.80005387844240639</v>
      </c>
      <c r="AW579" s="54">
        <f>(AO579-MAX(AO$3:AO579))/MAX(AO$3:AO579)</f>
        <v>-0.73744091619866026</v>
      </c>
      <c r="AX579" s="54">
        <f>(AP579-MAX(AP$3:AP579))/MAX(AP$3:AP579)</f>
        <v>-0.74774811994109891</v>
      </c>
      <c r="AY579" s="54">
        <f>(AQ579-MAX(AQ$3:AQ579))/MAX(AQ$3:AQ579)</f>
        <v>-0.77820282852224476</v>
      </c>
    </row>
    <row r="580" spans="1:51">
      <c r="A580" s="49">
        <f>Data!F706</f>
        <v>1929.1249999999472</v>
      </c>
      <c r="B580" s="53">
        <f t="shared" si="257"/>
        <v>0.90600000000000003</v>
      </c>
      <c r="C580" s="50">
        <f>1/Data!N706</f>
        <v>3.6857292487494399E-2</v>
      </c>
      <c r="D580" s="50">
        <f>Data!H706/100</f>
        <v>3.5741666666666665E-2</v>
      </c>
      <c r="E580">
        <f>Data!K707/Data!K706</f>
        <v>1.0265447355412756</v>
      </c>
      <c r="F580">
        <f>Data!T707/Data!T706</f>
        <v>1.0110479844497096</v>
      </c>
      <c r="G580" s="49">
        <f>Data!E709</f>
        <v>17</v>
      </c>
      <c r="H580" s="52">
        <v>0</v>
      </c>
      <c r="I580" s="52">
        <v>1</v>
      </c>
      <c r="J580" s="52">
        <v>0.6</v>
      </c>
      <c r="K580" s="54">
        <f t="shared" ref="K580:K643" si="267">AVERAGE(M$3:M$1712)</f>
        <v>0.66261227030770231</v>
      </c>
      <c r="L580" s="54">
        <f t="shared" si="252"/>
        <v>0.84999999999999987</v>
      </c>
      <c r="M580" s="53">
        <f t="shared" si="253"/>
        <v>0.85</v>
      </c>
      <c r="N580" s="54" cm="1">
        <f t="array" ref="N580">stock_min(C580,O580)</f>
        <v>0.22463100521775839</v>
      </c>
      <c r="O580" s="54" cm="1">
        <f t="array" ref="O580">stock_max(C580,D580)</f>
        <v>0.85</v>
      </c>
      <c r="P580" s="49">
        <f t="shared" si="258"/>
        <v>1929.1249999999472</v>
      </c>
      <c r="Q580" s="49">
        <f t="shared" si="244"/>
        <v>0.63344742257430742</v>
      </c>
      <c r="R580" s="49">
        <f t="shared" si="245"/>
        <v>4.0334568923616816</v>
      </c>
      <c r="S580" s="59">
        <f t="shared" si="254"/>
        <v>1.9788597805222499</v>
      </c>
      <c r="T580" s="59">
        <f t="shared" si="255"/>
        <v>2.2184301191020732</v>
      </c>
      <c r="U580" s="59">
        <f t="shared" si="256"/>
        <v>2.7577554288301211</v>
      </c>
      <c r="V580" s="59"/>
      <c r="W580" s="49">
        <f t="shared" si="246"/>
        <v>0.79154391220889997</v>
      </c>
      <c r="X580" s="49">
        <f t="shared" si="247"/>
        <v>1.1873158683133498</v>
      </c>
      <c r="Y580" s="49">
        <f t="shared" si="248"/>
        <v>0.74847110136486206</v>
      </c>
      <c r="Z580" s="49">
        <f t="shared" si="249"/>
        <v>1.4699590177372113</v>
      </c>
      <c r="AA580" s="49">
        <f t="shared" si="250"/>
        <v>0.41366331432451825</v>
      </c>
      <c r="AB580" s="49">
        <f t="shared" si="251"/>
        <v>2.3440921145056031</v>
      </c>
      <c r="AC580" s="80">
        <f t="shared" si="259"/>
        <v>0.85</v>
      </c>
      <c r="AD580" s="80">
        <f t="shared" ref="AD580:AD643" si="268">N580</f>
        <v>0.22463100521775839</v>
      </c>
      <c r="AE580" s="80">
        <f t="shared" ref="AE580:AE643" si="269">O580</f>
        <v>0.85</v>
      </c>
      <c r="AF580" s="54">
        <f>(Q580-MAX(Q$2:Q579))/MAX(Q$2:Q579)</f>
        <v>1.1047984449709546E-2</v>
      </c>
      <c r="AG580" s="54">
        <f>(R580-MAX(R$2:R579))/MAX(R$2:R579)</f>
        <v>2.6544735541275507E-2</v>
      </c>
      <c r="AH580" s="54">
        <f>(S580-MAX(S$2:S579))/MAX(S$2:S579)</f>
        <v>2.0346035104649263E-2</v>
      </c>
      <c r="AI580" s="54">
        <f>(T580-MAX(T$2:T579))/MAX(T$2:T579)</f>
        <v>2.1316321872885381E-2</v>
      </c>
      <c r="AJ580" s="54">
        <f>(U580-MAX(U$2:U579))/MAX(U$2:U579)</f>
        <v>2.4220222877540571E-2</v>
      </c>
      <c r="AK580" s="54">
        <f t="shared" ref="AK580:AK643" si="270">Q820/Q580</f>
        <v>1.3536579696059434</v>
      </c>
      <c r="AL580" s="71">
        <f t="shared" si="260"/>
        <v>1929.1249999999472</v>
      </c>
      <c r="AM580" s="49">
        <f t="shared" si="261"/>
        <v>1.3536579696059434</v>
      </c>
      <c r="AN580" s="49">
        <f t="shared" si="262"/>
        <v>1.2470377601436511</v>
      </c>
      <c r="AO580" s="49">
        <f t="shared" si="263"/>
        <v>1.4773777600477278</v>
      </c>
      <c r="AP580" s="49">
        <f t="shared" si="264"/>
        <v>1.4561641210835086</v>
      </c>
      <c r="AQ580" s="49">
        <f t="shared" si="265"/>
        <v>1.5783541252032642</v>
      </c>
      <c r="AS580" s="49">
        <f t="shared" ref="AS580:AS643" si="271">AQ580-AN580</f>
        <v>0.33131636505961315</v>
      </c>
      <c r="AT580" s="49">
        <f t="shared" si="266"/>
        <v>0.12219000411975567</v>
      </c>
      <c r="AU580" s="54">
        <f>(AM580-MAX(AM$3:AM580))/MAX(AM$3:AM580)</f>
        <v>-0.63742734857815986</v>
      </c>
      <c r="AV580" s="54">
        <f>(AN580-MAX(AN$3:AN580))/MAX(AN$3:AN580)</f>
        <v>-0.80230097558563906</v>
      </c>
      <c r="AW580" s="54">
        <f>(AO580-MAX(AO$3:AO580))/MAX(AO$3:AO580)</f>
        <v>-0.74016868320986684</v>
      </c>
      <c r="AX580" s="54">
        <f>(AP580-MAX(AP$3:AP580))/MAX(AP$3:AP580)</f>
        <v>-0.75040251254759938</v>
      </c>
      <c r="AY580" s="54">
        <f>(AQ580-MAX(AQ$3:AQ580))/MAX(AQ$3:AQ580)</f>
        <v>-0.78062512172155951</v>
      </c>
    </row>
    <row r="581" spans="1:51">
      <c r="A581" s="49">
        <f>Data!F707</f>
        <v>1929.2083333332805</v>
      </c>
      <c r="B581" s="53">
        <f t="shared" si="257"/>
        <v>0.91600000000000004</v>
      </c>
      <c r="C581" s="50">
        <f>1/Data!N707</f>
        <v>3.6132717503384558E-2</v>
      </c>
      <c r="D581" s="50">
        <f>Data!H707/100</f>
        <v>3.5483333333333332E-2</v>
      </c>
      <c r="E581">
        <f>Data!K708/Data!K707</f>
        <v>1.0029174723357852</v>
      </c>
      <c r="F581">
        <f>Data!T708/Data!T707</f>
        <v>1.0110639494317721</v>
      </c>
      <c r="G581" s="49">
        <f>Data!E710</f>
        <v>17.100000000000001</v>
      </c>
      <c r="H581" s="52">
        <v>0</v>
      </c>
      <c r="I581" s="52">
        <v>1</v>
      </c>
      <c r="J581" s="52">
        <v>0.6</v>
      </c>
      <c r="K581" s="54">
        <f t="shared" si="267"/>
        <v>0.66261227030770231</v>
      </c>
      <c r="L581" s="54">
        <f t="shared" si="252"/>
        <v>0.85</v>
      </c>
      <c r="M581" s="53">
        <f t="shared" si="253"/>
        <v>0.85</v>
      </c>
      <c r="N581" s="54" cm="1">
        <f t="array" ref="N581">stock_min(C581,O581)</f>
        <v>0.19980947905484236</v>
      </c>
      <c r="O581" s="54" cm="1">
        <f t="array" ref="O581">stock_max(C581,D581)</f>
        <v>0.85</v>
      </c>
      <c r="P581" s="49">
        <f t="shared" si="258"/>
        <v>1929.2083333332805</v>
      </c>
      <c r="Q581" s="49">
        <f t="shared" ref="Q581:Q644" si="272">Q580*F581</f>
        <v>0.640455852825356</v>
      </c>
      <c r="R581" s="49">
        <f t="shared" ref="R581:R644" si="273">R580*E581</f>
        <v>4.045224391262729</v>
      </c>
      <c r="S581" s="59">
        <f t="shared" si="254"/>
        <v>1.9910813435395991</v>
      </c>
      <c r="T581" s="59">
        <f t="shared" si="255"/>
        <v>2.2309997302877034</v>
      </c>
      <c r="U581" s="59">
        <f t="shared" si="256"/>
        <v>2.7691710027181893</v>
      </c>
      <c r="V581" s="59"/>
      <c r="W581" s="49">
        <f t="shared" ref="W581:W644" si="274">(W580*$F581+X580*$E581)*(1-$J581)</f>
        <v>0.79643253741583964</v>
      </c>
      <c r="X581" s="49">
        <f t="shared" ref="X581:X644" si="275">(W580*$F581+X580*$E581)*($J581)</f>
        <v>1.1946488061237595</v>
      </c>
      <c r="Y581" s="49">
        <f t="shared" ref="Y581:Y644" si="276">(Y580*$F581+Z580*$E581)*(1-$K581)</f>
        <v>0.75271193394589675</v>
      </c>
      <c r="Z581" s="49">
        <f t="shared" ref="Z581:Z644" si="277">(Y580*$F581+Z580*$E581)*($K581)</f>
        <v>1.4782877963418066</v>
      </c>
      <c r="AA581" s="49">
        <f t="shared" ref="AA581:AA644" si="278">(AA580*$F581+AB580*$E581)*(1-$M581)</f>
        <v>0.41537565040772845</v>
      </c>
      <c r="AB581" s="49">
        <f t="shared" ref="AB581:AB644" si="279">(AA580*$F581+AB580*$E581)*($M581)</f>
        <v>2.3537953523104607</v>
      </c>
      <c r="AC581" s="80">
        <f t="shared" si="259"/>
        <v>0.84999999999999987</v>
      </c>
      <c r="AD581" s="80">
        <f t="shared" si="268"/>
        <v>0.19980947905484236</v>
      </c>
      <c r="AE581" s="80">
        <f t="shared" si="269"/>
        <v>0.85</v>
      </c>
      <c r="AF581" s="54">
        <f>(Q581-MAX(Q$2:Q580))/MAX(Q$2:Q580)</f>
        <v>1.1063949431772212E-2</v>
      </c>
      <c r="AG581" s="54">
        <f>(R581-MAX(R$2:R580))/MAX(R$2:R580)</f>
        <v>2.9174723357852242E-3</v>
      </c>
      <c r="AH581" s="54">
        <f>(S581-MAX(S$2:S580))/MAX(S$2:S580)</f>
        <v>6.1760631741799186E-3</v>
      </c>
      <c r="AI581" s="54">
        <f>(T581-MAX(T$2:T580))/MAX(T$2:T580)</f>
        <v>5.6659937481906373E-3</v>
      </c>
      <c r="AJ581" s="54">
        <f>(U581-MAX(U$2:U580))/MAX(U$2:U580)</f>
        <v>4.1394439001832661E-3</v>
      </c>
      <c r="AK581" s="54">
        <f t="shared" si="270"/>
        <v>1.3357131652695315</v>
      </c>
      <c r="AL581" s="71">
        <f t="shared" si="260"/>
        <v>1929.2083333332805</v>
      </c>
      <c r="AM581" s="49">
        <f t="shared" si="261"/>
        <v>1.3357131652695315</v>
      </c>
      <c r="AN581" s="49">
        <f t="shared" si="262"/>
        <v>1.2434209987492626</v>
      </c>
      <c r="AO581" s="49">
        <f t="shared" si="263"/>
        <v>1.4669431825312127</v>
      </c>
      <c r="AP581" s="49">
        <f t="shared" si="264"/>
        <v>1.4468255848984239</v>
      </c>
      <c r="AQ581" s="49">
        <f t="shared" si="265"/>
        <v>1.5713076714182639</v>
      </c>
      <c r="AS581" s="49">
        <f t="shared" si="271"/>
        <v>0.32788667266900129</v>
      </c>
      <c r="AT581" s="49">
        <f t="shared" si="266"/>
        <v>0.12448208651983994</v>
      </c>
      <c r="AU581" s="54">
        <f>(AM581-MAX(AM$3:AM581))/MAX(AM$3:AM581)</f>
        <v>-0.64223380296589061</v>
      </c>
      <c r="AV581" s="54">
        <f>(AN581-MAX(AN$3:AN581))/MAX(AN$3:AN581)</f>
        <v>-0.80287435854328726</v>
      </c>
      <c r="AW581" s="54">
        <f>(AO581-MAX(AO$3:AO581))/MAX(AO$3:AO581)</f>
        <v>-0.74200384689621957</v>
      </c>
      <c r="AX581" s="54">
        <f>(AP581-MAX(AP$3:AP581))/MAX(AP$3:AP581)</f>
        <v>-0.75200320791876818</v>
      </c>
      <c r="AY581" s="54">
        <f>(AQ581-MAX(AQ$3:AQ581))/MAX(AQ$3:AQ581)</f>
        <v>-0.7816045058259854</v>
      </c>
    </row>
    <row r="582" spans="1:51">
      <c r="A582" s="49">
        <f>Data!F708</f>
        <v>1929.2916666666138</v>
      </c>
      <c r="B582" s="53">
        <f t="shared" si="257"/>
        <v>0.91200000000000003</v>
      </c>
      <c r="C582" s="50">
        <f>1/Data!N708</f>
        <v>3.6273342815901014E-2</v>
      </c>
      <c r="D582" s="50">
        <f>Data!H708/100</f>
        <v>3.5224999999999999E-2</v>
      </c>
      <c r="E582">
        <f>Data!K709/Data!K708</f>
        <v>1.0120101917349218</v>
      </c>
      <c r="F582">
        <f>Data!T709/Data!T708</f>
        <v>0.99918527125487</v>
      </c>
      <c r="G582" s="49">
        <f>Data!E711</f>
        <v>17.3</v>
      </c>
      <c r="H582" s="52">
        <v>0</v>
      </c>
      <c r="I582" s="52">
        <v>1</v>
      </c>
      <c r="J582" s="52">
        <v>0.6</v>
      </c>
      <c r="K582" s="54">
        <f t="shared" si="267"/>
        <v>0.66261227030770231</v>
      </c>
      <c r="L582" s="54">
        <f t="shared" si="252"/>
        <v>0.84999999999999987</v>
      </c>
      <c r="M582" s="53">
        <f t="shared" si="253"/>
        <v>0.85</v>
      </c>
      <c r="N582" s="54" cm="1">
        <f t="array" ref="N582">stock_min(C582,O582)</f>
        <v>0.20462683398751874</v>
      </c>
      <c r="O582" s="54" cm="1">
        <f t="array" ref="O582">stock_max(C582,D582)</f>
        <v>0.85</v>
      </c>
      <c r="P582" s="49">
        <f t="shared" si="258"/>
        <v>1929.2916666666138</v>
      </c>
      <c r="Q582" s="49">
        <f t="shared" si="272"/>
        <v>0.63993405503207246</v>
      </c>
      <c r="R582" s="49">
        <f t="shared" si="273"/>
        <v>4.0938083118125768</v>
      </c>
      <c r="S582" s="59">
        <f t="shared" si="254"/>
        <v>2.0047804282752515</v>
      </c>
      <c r="T582" s="59">
        <f t="shared" si="255"/>
        <v>2.2481409941117754</v>
      </c>
      <c r="U582" s="59">
        <f t="shared" si="256"/>
        <v>2.7971021177217916</v>
      </c>
      <c r="V582" s="59"/>
      <c r="W582" s="49">
        <f t="shared" si="274"/>
        <v>0.80191217131010062</v>
      </c>
      <c r="X582" s="49">
        <f t="shared" si="275"/>
        <v>1.2028682569651508</v>
      </c>
      <c r="Y582" s="49">
        <f t="shared" si="276"/>
        <v>0.75849518603155708</v>
      </c>
      <c r="Z582" s="49">
        <f t="shared" si="277"/>
        <v>1.4896458080802182</v>
      </c>
      <c r="AA582" s="49">
        <f t="shared" si="278"/>
        <v>0.41956531765826882</v>
      </c>
      <c r="AB582" s="49">
        <f t="shared" si="279"/>
        <v>2.3775368000635226</v>
      </c>
      <c r="AC582" s="80">
        <f t="shared" si="259"/>
        <v>0.84999999999999987</v>
      </c>
      <c r="AD582" s="80">
        <f t="shared" si="268"/>
        <v>0.20462683398751874</v>
      </c>
      <c r="AE582" s="80">
        <f t="shared" si="269"/>
        <v>0.85</v>
      </c>
      <c r="AF582" s="54">
        <f>(Q582-MAX(Q$2:Q581))/MAX(Q$2:Q581)</f>
        <v>-8.1472874512995971E-4</v>
      </c>
      <c r="AG582" s="54">
        <f>(R582-MAX(R$2:R581))/MAX(R$2:R581)</f>
        <v>1.2010191734921807E-2</v>
      </c>
      <c r="AH582" s="54">
        <f>(S582-MAX(S$2:S581))/MAX(S$2:S581)</f>
        <v>6.8802235429011489E-3</v>
      </c>
      <c r="AI582" s="54">
        <f>(T582-MAX(T$2:T581))/MAX(T$2:T581)</f>
        <v>7.6832209306728636E-3</v>
      </c>
      <c r="AJ582" s="54">
        <f>(U582-MAX(U$2:U581))/MAX(U$2:U581)</f>
        <v>1.0086453662914083E-2</v>
      </c>
      <c r="AK582" s="54">
        <f t="shared" si="270"/>
        <v>1.3449070202570224</v>
      </c>
      <c r="AL582" s="71">
        <f t="shared" si="260"/>
        <v>1929.2916666666138</v>
      </c>
      <c r="AM582" s="49">
        <f t="shared" si="261"/>
        <v>1.3449070202570224</v>
      </c>
      <c r="AN582" s="49">
        <f t="shared" si="262"/>
        <v>1.2316633418631944</v>
      </c>
      <c r="AO582" s="49">
        <f t="shared" si="263"/>
        <v>1.4625860070999737</v>
      </c>
      <c r="AP582" s="49">
        <f t="shared" si="264"/>
        <v>1.441053034035908</v>
      </c>
      <c r="AQ582" s="49">
        <f t="shared" si="265"/>
        <v>1.5602590306108441</v>
      </c>
      <c r="AS582" s="49">
        <f t="shared" si="271"/>
        <v>0.32859568874764977</v>
      </c>
      <c r="AT582" s="49">
        <f t="shared" si="266"/>
        <v>0.11920599657493613</v>
      </c>
      <c r="AU582" s="54">
        <f>(AM582-MAX(AM$3:AM582))/MAX(AM$3:AM582)</f>
        <v>-0.6397712603927671</v>
      </c>
      <c r="AV582" s="54">
        <f>(AN582-MAX(AN$3:AN582))/MAX(AN$3:AN582)</f>
        <v>-0.80473835766991086</v>
      </c>
      <c r="AW582" s="54">
        <f>(AO582-MAX(AO$3:AO582))/MAX(AO$3:AO582)</f>
        <v>-0.74277015776159228</v>
      </c>
      <c r="AX582" s="54">
        <f>(AP582-MAX(AP$3:AP582))/MAX(AP$3:AP582)</f>
        <v>-0.75299266657292263</v>
      </c>
      <c r="AY582" s="54">
        <f>(AQ582-MAX(AQ$3:AQ582))/MAX(AQ$3:AQ582)</f>
        <v>-0.78314015248066615</v>
      </c>
    </row>
    <row r="583" spans="1:51">
      <c r="A583" s="49">
        <f>Data!F709</f>
        <v>1929.374999999947</v>
      </c>
      <c r="B583" s="53">
        <f t="shared" si="257"/>
        <v>0.91600000000000004</v>
      </c>
      <c r="C583" s="50">
        <f>1/Data!N709</f>
        <v>3.6102924835572724E-2</v>
      </c>
      <c r="D583" s="50">
        <f>Data!H709/100</f>
        <v>3.4966666666666667E-2</v>
      </c>
      <c r="E583">
        <f>Data!K710/Data!K709</f>
        <v>1.0160742746274189</v>
      </c>
      <c r="F583">
        <f>Data!T710/Data!T709</f>
        <v>0.9992010569780635</v>
      </c>
      <c r="G583" s="49">
        <f>Data!E712</f>
        <v>17.3</v>
      </c>
      <c r="H583" s="52">
        <v>0</v>
      </c>
      <c r="I583" s="52">
        <v>1</v>
      </c>
      <c r="J583" s="52">
        <v>0.6</v>
      </c>
      <c r="K583" s="54">
        <f t="shared" si="267"/>
        <v>0.66261227030770231</v>
      </c>
      <c r="L583" s="54">
        <f t="shared" si="252"/>
        <v>0.84999999999999987</v>
      </c>
      <c r="M583" s="53">
        <f t="shared" si="253"/>
        <v>0.85</v>
      </c>
      <c r="N583" s="54" cm="1">
        <f t="array" ref="N583">stock_min(C583,O583)</f>
        <v>0.19878888146346541</v>
      </c>
      <c r="O583" s="54" cm="1">
        <f t="array" ref="O583">stock_max(C583,D583)</f>
        <v>0.85</v>
      </c>
      <c r="P583" s="49">
        <f t="shared" si="258"/>
        <v>1929.374999999947</v>
      </c>
      <c r="Q583" s="49">
        <f t="shared" si="272"/>
        <v>0.63942278418430509</v>
      </c>
      <c r="R583" s="49">
        <f t="shared" si="273"/>
        <v>4.1596133108886626</v>
      </c>
      <c r="S583" s="59">
        <f t="shared" si="254"/>
        <v>2.0234749808448398</v>
      </c>
      <c r="T583" s="59">
        <f t="shared" si="255"/>
        <v>2.2714799754923876</v>
      </c>
      <c r="U583" s="59">
        <f t="shared" si="256"/>
        <v>2.8349840884000175</v>
      </c>
      <c r="V583" s="59"/>
      <c r="W583" s="49">
        <f t="shared" si="274"/>
        <v>0.80938999233793596</v>
      </c>
      <c r="X583" s="49">
        <f t="shared" si="275"/>
        <v>1.2140849885069038</v>
      </c>
      <c r="Y583" s="49">
        <f t="shared" si="276"/>
        <v>0.76636947197289262</v>
      </c>
      <c r="Z583" s="49">
        <f t="shared" si="277"/>
        <v>1.5051105035194949</v>
      </c>
      <c r="AA583" s="49">
        <f t="shared" si="278"/>
        <v>0.42524761326000271</v>
      </c>
      <c r="AB583" s="49">
        <f t="shared" si="279"/>
        <v>2.409736475140015</v>
      </c>
      <c r="AC583" s="80">
        <f t="shared" si="259"/>
        <v>0.85000000000000009</v>
      </c>
      <c r="AD583" s="80">
        <f t="shared" si="268"/>
        <v>0.19878888146346541</v>
      </c>
      <c r="AE583" s="80">
        <f t="shared" si="269"/>
        <v>0.85</v>
      </c>
      <c r="AF583" s="54">
        <f>(Q583-MAX(Q$2:Q582))/MAX(Q$2:Q582)</f>
        <v>-1.6130208452207076E-3</v>
      </c>
      <c r="AG583" s="54">
        <f>(R583-MAX(R$2:R582))/MAX(R$2:R582)</f>
        <v>1.6074274627418981E-2</v>
      </c>
      <c r="AH583" s="54">
        <f>(S583-MAX(S$2:S582))/MAX(S$2:S582)</f>
        <v>9.3249875676767024E-3</v>
      </c>
      <c r="AI583" s="54">
        <f>(T583-MAX(T$2:T582))/MAX(T$2:T582)</f>
        <v>1.0381458032098764E-2</v>
      </c>
      <c r="AJ583" s="54">
        <f>(U583-MAX(U$2:U582))/MAX(U$2:U582)</f>
        <v>1.3543291980015479E-2</v>
      </c>
      <c r="AK583" s="54">
        <f t="shared" si="270"/>
        <v>1.3428356666794756</v>
      </c>
      <c r="AL583" s="71">
        <f t="shared" si="260"/>
        <v>1929.374999999947</v>
      </c>
      <c r="AM583" s="49">
        <f t="shared" si="261"/>
        <v>1.3428356666794756</v>
      </c>
      <c r="AN583" s="49">
        <f t="shared" si="262"/>
        <v>1.1478946500529259</v>
      </c>
      <c r="AO583" s="49">
        <f t="shared" si="263"/>
        <v>1.4016102863987527</v>
      </c>
      <c r="AP583" s="49">
        <f t="shared" si="264"/>
        <v>1.3750040806671757</v>
      </c>
      <c r="AQ583" s="49">
        <f t="shared" si="265"/>
        <v>1.4694786807142877</v>
      </c>
      <c r="AS583" s="49">
        <f t="shared" si="271"/>
        <v>0.32158403066136176</v>
      </c>
      <c r="AT583" s="49">
        <f t="shared" si="266"/>
        <v>9.4474600047111945E-2</v>
      </c>
      <c r="AU583" s="54">
        <f>(AM583-MAX(AM$3:AM583))/MAX(AM$3:AM583)</f>
        <v>-0.64032606535495551</v>
      </c>
      <c r="AV583" s="54">
        <f>(AN583-MAX(AN$3:AN583))/MAX(AN$3:AN583)</f>
        <v>-0.81801862004580683</v>
      </c>
      <c r="AW583" s="54">
        <f>(AO583-MAX(AO$3:AO583))/MAX(AO$3:AO583)</f>
        <v>-0.75349415959137067</v>
      </c>
      <c r="AX583" s="54">
        <f>(AP583-MAX(AP$3:AP583))/MAX(AP$3:AP583)</f>
        <v>-0.76431395417437076</v>
      </c>
      <c r="AY583" s="54">
        <f>(AQ583-MAX(AQ$3:AQ583))/MAX(AQ$3:AQ583)</f>
        <v>-0.79575768101284305</v>
      </c>
    </row>
    <row r="584" spans="1:51">
      <c r="A584" s="49">
        <f>Data!F710</f>
        <v>1929.4583333332803</v>
      </c>
      <c r="B584" s="53">
        <f t="shared" si="257"/>
        <v>0.91800000000000004</v>
      </c>
      <c r="C584" s="50">
        <f>1/Data!N710</f>
        <v>3.5796787298323383E-2</v>
      </c>
      <c r="D584" s="50">
        <f>Data!H710/100</f>
        <v>3.4708333333333334E-2</v>
      </c>
      <c r="E584">
        <f>Data!K711/Data!K710</f>
        <v>1.0794084815261</v>
      </c>
      <c r="F584">
        <f>Data!T711/Data!T710</f>
        <v>0.9934406261824289</v>
      </c>
      <c r="G584" s="49">
        <f>Data!E713</f>
        <v>17.3</v>
      </c>
      <c r="H584" s="52">
        <v>0</v>
      </c>
      <c r="I584" s="52">
        <v>1</v>
      </c>
      <c r="J584" s="52">
        <v>0.6</v>
      </c>
      <c r="K584" s="54">
        <f t="shared" si="267"/>
        <v>0.66261227030770231</v>
      </c>
      <c r="L584" s="54">
        <f t="shared" ref="L584:L647" si="280">MAX(N583,MIN(O583,AB583/SUM(AA583:AB583)))</f>
        <v>0.85</v>
      </c>
      <c r="M584" s="53">
        <f t="shared" ref="M584:M647" si="281">(3*L584+2*L583+L582)/6</f>
        <v>0.85</v>
      </c>
      <c r="N584" s="54" cm="1">
        <f t="array" ref="N584">stock_min(C584,O584)</f>
        <v>0.18830162885755256</v>
      </c>
      <c r="O584" s="54" cm="1">
        <f t="array" ref="O584">stock_max(C584,D584)</f>
        <v>0.85</v>
      </c>
      <c r="P584" s="49">
        <f t="shared" si="258"/>
        <v>1929.4583333332803</v>
      </c>
      <c r="Q584" s="49">
        <f t="shared" si="272"/>
        <v>0.63522857111536812</v>
      </c>
      <c r="R584" s="49">
        <f t="shared" si="273"/>
        <v>4.489921887642085</v>
      </c>
      <c r="S584" s="59">
        <f t="shared" si="254"/>
        <v>2.1145745347018599</v>
      </c>
      <c r="T584" s="59">
        <f t="shared" si="255"/>
        <v>2.3859716112568097</v>
      </c>
      <c r="U584" s="59">
        <f t="shared" si="256"/>
        <v>3.0235482447085404</v>
      </c>
      <c r="V584" s="59"/>
      <c r="W584" s="49">
        <f t="shared" si="274"/>
        <v>0.84582981388074396</v>
      </c>
      <c r="X584" s="49">
        <f t="shared" si="275"/>
        <v>1.2687447208211158</v>
      </c>
      <c r="Y584" s="49">
        <f t="shared" si="276"/>
        <v>0.80499754503220844</v>
      </c>
      <c r="Z584" s="49">
        <f t="shared" si="277"/>
        <v>1.5809740662246012</v>
      </c>
      <c r="AA584" s="49">
        <f t="shared" si="278"/>
        <v>0.45353223670628112</v>
      </c>
      <c r="AB584" s="49">
        <f t="shared" si="279"/>
        <v>2.5700160080022592</v>
      </c>
      <c r="AC584" s="80">
        <f t="shared" si="259"/>
        <v>0.85</v>
      </c>
      <c r="AD584" s="80">
        <f t="shared" si="268"/>
        <v>0.18830162885755256</v>
      </c>
      <c r="AE584" s="80">
        <f t="shared" si="269"/>
        <v>0.85</v>
      </c>
      <c r="AF584" s="54">
        <f>(Q584-MAX(Q$2:Q583))/MAX(Q$2:Q583)</f>
        <v>-8.1618142560925065E-3</v>
      </c>
      <c r="AG584" s="54">
        <f>(R584-MAX(R$2:R583))/MAX(R$2:R583)</f>
        <v>7.9408481526100097E-2</v>
      </c>
      <c r="AH584" s="54">
        <f>(S584-MAX(S$2:S583))/MAX(S$2:S583)</f>
        <v>4.5021339388631454E-2</v>
      </c>
      <c r="AI584" s="54">
        <f>(T584-MAX(T$2:T583))/MAX(T$2:T583)</f>
        <v>5.040398198518295E-2</v>
      </c>
      <c r="AJ584" s="54">
        <f>(U584-MAX(U$2:U583))/MAX(U$2:U583)</f>
        <v>6.6513303224549347E-2</v>
      </c>
      <c r="AK584" s="54">
        <f t="shared" si="270"/>
        <v>1.3656369058530939</v>
      </c>
      <c r="AL584" s="71">
        <f t="shared" si="260"/>
        <v>1929.4583333332803</v>
      </c>
      <c r="AM584" s="49">
        <f t="shared" si="261"/>
        <v>1.3656369058530939</v>
      </c>
      <c r="AN584" s="49">
        <f t="shared" si="262"/>
        <v>1.1396351007900045</v>
      </c>
      <c r="AO584" s="49">
        <f t="shared" si="263"/>
        <v>1.404409905259326</v>
      </c>
      <c r="AP584" s="49">
        <f t="shared" si="264"/>
        <v>1.3757173481527585</v>
      </c>
      <c r="AQ584" s="49">
        <f t="shared" si="265"/>
        <v>1.4638688709611551</v>
      </c>
      <c r="AS584" s="49">
        <f t="shared" si="271"/>
        <v>0.32423377017115063</v>
      </c>
      <c r="AT584" s="49">
        <f t="shared" si="266"/>
        <v>8.8151522808396665E-2</v>
      </c>
      <c r="AU584" s="54">
        <f>(AM584-MAX(AM$3:AM584))/MAX(AM$3:AM584)</f>
        <v>-0.63421883152742609</v>
      </c>
      <c r="AV584" s="54">
        <f>(AN584-MAX(AN$3:AN584))/MAX(AN$3:AN584)</f>
        <v>-0.81932804698023565</v>
      </c>
      <c r="AW584" s="54">
        <f>(AO584-MAX(AO$3:AO584))/MAX(AO$3:AO584)</f>
        <v>-0.75300178135560381</v>
      </c>
      <c r="AX584" s="54">
        <f>(AP584-MAX(AP$3:AP584))/MAX(AP$3:AP584)</f>
        <v>-0.7641916947602666</v>
      </c>
      <c r="AY584" s="54">
        <f>(AQ584-MAX(AQ$3:AQ584))/MAX(AQ$3:AQ584)</f>
        <v>-0.79653738647444217</v>
      </c>
    </row>
    <row r="585" spans="1:51">
      <c r="A585" s="49">
        <f>Data!F711</f>
        <v>1929.5416666666135</v>
      </c>
      <c r="B585" s="53">
        <f t="shared" si="257"/>
        <v>0.94100000000000006</v>
      </c>
      <c r="C585" s="50">
        <f>1/Data!N711</f>
        <v>3.3407621408003955E-2</v>
      </c>
      <c r="D585" s="50">
        <f>Data!H711/100</f>
        <v>3.4450000000000001E-2</v>
      </c>
      <c r="E585">
        <f>Data!K712/Data!K711</f>
        <v>1.0596032303370786</v>
      </c>
      <c r="F585">
        <f>Data!T712/Data!T711</f>
        <v>1.0050409237616102</v>
      </c>
      <c r="G585" s="49">
        <f>Data!E714</f>
        <v>17.3</v>
      </c>
      <c r="H585" s="52">
        <v>0</v>
      </c>
      <c r="I585" s="52">
        <v>1</v>
      </c>
      <c r="J585" s="52">
        <v>0.6</v>
      </c>
      <c r="K585" s="54">
        <f t="shared" si="267"/>
        <v>0.66261227030770231</v>
      </c>
      <c r="L585" s="54">
        <f t="shared" si="280"/>
        <v>0.85</v>
      </c>
      <c r="M585" s="53">
        <f t="shared" si="281"/>
        <v>0.85</v>
      </c>
      <c r="N585" s="54" cm="1">
        <f t="array" ref="N585">stock_min(C585,O585)</f>
        <v>0.10645676123910286</v>
      </c>
      <c r="O585" s="54" cm="1">
        <f t="array" ref="O585">stock_max(C585,D585)</f>
        <v>0.70776877143001216</v>
      </c>
      <c r="P585" s="49">
        <f t="shared" si="258"/>
        <v>1929.5416666666135</v>
      </c>
      <c r="Q585" s="49">
        <f t="shared" si="272"/>
        <v>0.63843070991355733</v>
      </c>
      <c r="R585" s="49">
        <f t="shared" si="273"/>
        <v>4.757535736106707</v>
      </c>
      <c r="S585" s="59">
        <f t="shared" si="254"/>
        <v>2.1944595821429829</v>
      </c>
      <c r="T585" s="59">
        <f t="shared" si="255"/>
        <v>2.4842607039357332</v>
      </c>
      <c r="U585" s="59">
        <f t="shared" si="256"/>
        <v>3.1790157222321467</v>
      </c>
      <c r="V585" s="59"/>
      <c r="W585" s="49">
        <f t="shared" si="274"/>
        <v>0.87778383285719319</v>
      </c>
      <c r="X585" s="49">
        <f t="shared" si="275"/>
        <v>1.3166757492857897</v>
      </c>
      <c r="Y585" s="49">
        <f t="shared" si="276"/>
        <v>0.83815907886466634</v>
      </c>
      <c r="Z585" s="49">
        <f t="shared" si="277"/>
        <v>1.6461016250710669</v>
      </c>
      <c r="AA585" s="49">
        <f t="shared" si="278"/>
        <v>0.47685235833482209</v>
      </c>
      <c r="AB585" s="49">
        <f t="shared" si="279"/>
        <v>2.7021633638973248</v>
      </c>
      <c r="AC585" s="80">
        <f t="shared" si="259"/>
        <v>0.85000000000000009</v>
      </c>
      <c r="AD585" s="80">
        <f t="shared" si="268"/>
        <v>0.10645676123910286</v>
      </c>
      <c r="AE585" s="80">
        <f t="shared" si="269"/>
        <v>0.70776877143001216</v>
      </c>
      <c r="AF585" s="54">
        <f>(Q585-MAX(Q$2:Q584))/MAX(Q$2:Q584)</f>
        <v>-3.1620335779036154E-3</v>
      </c>
      <c r="AG585" s="54">
        <f>(R585-MAX(R$2:R584))/MAX(R$2:R584)</f>
        <v>5.9603230337078615E-2</v>
      </c>
      <c r="AH585" s="54">
        <f>(S585-MAX(S$2:S584))/MAX(S$2:S584)</f>
        <v>3.777830770689114E-2</v>
      </c>
      <c r="AI585" s="54">
        <f>(T585-MAX(T$2:T584))/MAX(T$2:T584)</f>
        <v>4.1194577594806228E-2</v>
      </c>
      <c r="AJ585" s="54">
        <f>(U585-MAX(U$2:U584))/MAX(U$2:U584)</f>
        <v>5.141888435075815E-2</v>
      </c>
      <c r="AK585" s="54">
        <f t="shared" si="270"/>
        <v>1.3555886644564954</v>
      </c>
      <c r="AL585" s="71">
        <f t="shared" si="260"/>
        <v>1929.5416666666135</v>
      </c>
      <c r="AM585" s="49">
        <f t="shared" si="261"/>
        <v>1.3555886644564954</v>
      </c>
      <c r="AN585" s="49">
        <f t="shared" si="262"/>
        <v>1.1157170649533332</v>
      </c>
      <c r="AO585" s="49">
        <f t="shared" si="263"/>
        <v>1.3823499710793989</v>
      </c>
      <c r="AP585" s="49">
        <f t="shared" si="264"/>
        <v>1.3529510340712898</v>
      </c>
      <c r="AQ585" s="49">
        <f t="shared" si="265"/>
        <v>1.4360067615305234</v>
      </c>
      <c r="AS585" s="49">
        <f t="shared" si="271"/>
        <v>0.3202896965771902</v>
      </c>
      <c r="AT585" s="49">
        <f t="shared" si="266"/>
        <v>8.3055727459233619E-2</v>
      </c>
      <c r="AU585" s="54">
        <f>(AM585-MAX(AM$3:AM585))/MAX(AM$3:AM585)</f>
        <v>-0.63691021857429719</v>
      </c>
      <c r="AV585" s="54">
        <f>(AN585-MAX(AN$3:AN585))/MAX(AN$3:AN585)</f>
        <v>-0.82311989074146463</v>
      </c>
      <c r="AW585" s="54">
        <f>(AO585-MAX(AO$3:AO585))/MAX(AO$3:AO585)</f>
        <v>-0.75688153499836142</v>
      </c>
      <c r="AX585" s="54">
        <f>(AP585-MAX(AP$3:AP585))/MAX(AP$3:AP585)</f>
        <v>-0.76809401230195884</v>
      </c>
      <c r="AY585" s="54">
        <f>(AQ585-MAX(AQ$3:AQ585))/MAX(AQ$3:AQ585)</f>
        <v>-0.80040993115077608</v>
      </c>
    </row>
    <row r="586" spans="1:51" s="88" customFormat="1">
      <c r="A586" s="85">
        <f>Data!F712</f>
        <v>1929.6249999999468</v>
      </c>
      <c r="B586" s="86">
        <f t="shared" si="257"/>
        <v>0.95599999999999996</v>
      </c>
      <c r="C586" s="87">
        <f>1/Data!N712</f>
        <v>3.1765884670471055E-2</v>
      </c>
      <c r="D586" s="87">
        <f>Data!H712/100</f>
        <v>3.4191666666666662E-2</v>
      </c>
      <c r="E586" s="88">
        <f>Data!K713/Data!K712</f>
        <v>1.0424695459579181</v>
      </c>
      <c r="F586" s="88">
        <f>Data!T713/Data!T712</f>
        <v>1.0050220371695462</v>
      </c>
      <c r="G586" s="85">
        <f>Data!E715</f>
        <v>17.3</v>
      </c>
      <c r="H586" s="89">
        <v>0</v>
      </c>
      <c r="I586" s="89">
        <v>1</v>
      </c>
      <c r="J586" s="89">
        <v>0.6</v>
      </c>
      <c r="K586" s="90">
        <f t="shared" si="267"/>
        <v>0.66261227030770231</v>
      </c>
      <c r="L586" s="90">
        <f t="shared" si="280"/>
        <v>0.70776877143001216</v>
      </c>
      <c r="M586" s="86">
        <f t="shared" si="281"/>
        <v>0.77888438571500596</v>
      </c>
      <c r="N586" s="90" cm="1">
        <f t="array" ref="N586">stock_min(C586,O586)</f>
        <v>5.0216327499375817E-2</v>
      </c>
      <c r="O586" s="90" cm="1">
        <f t="array" ref="O586">stock_max(C586,D586)</f>
        <v>0.51416677441299818</v>
      </c>
      <c r="P586" s="85">
        <f t="shared" si="258"/>
        <v>1929.6249999999468</v>
      </c>
      <c r="Q586" s="85">
        <f t="shared" si="272"/>
        <v>0.64163693266892297</v>
      </c>
      <c r="R586" s="85">
        <f t="shared" si="273"/>
        <v>4.9595861186977288</v>
      </c>
      <c r="S586" s="91">
        <f t="shared" si="254"/>
        <v>2.2547864664243873</v>
      </c>
      <c r="T586" s="91">
        <f t="shared" si="255"/>
        <v>2.5583791586011433</v>
      </c>
      <c r="U586" s="91">
        <f t="shared" si="256"/>
        <v>3.2961701436689301</v>
      </c>
      <c r="V586" s="91"/>
      <c r="W586" s="85">
        <f t="shared" si="274"/>
        <v>0.90191458656975498</v>
      </c>
      <c r="X586" s="85">
        <f t="shared" si="275"/>
        <v>1.3528718798546324</v>
      </c>
      <c r="Y586" s="85">
        <f t="shared" si="276"/>
        <v>0.86316573601253055</v>
      </c>
      <c r="Z586" s="85">
        <f t="shared" si="277"/>
        <v>1.6952134225886129</v>
      </c>
      <c r="AA586" s="85">
        <f t="shared" si="278"/>
        <v>0.72883468610521251</v>
      </c>
      <c r="AB586" s="85">
        <f t="shared" si="279"/>
        <v>2.5673354575637175</v>
      </c>
      <c r="AC586" s="92">
        <f t="shared" si="259"/>
        <v>0.77888438571500596</v>
      </c>
      <c r="AD586" s="92">
        <f t="shared" si="268"/>
        <v>5.0216327499375817E-2</v>
      </c>
      <c r="AE586" s="92">
        <f t="shared" si="269"/>
        <v>0.51416677441299818</v>
      </c>
      <c r="AF586" s="90">
        <f>(Q586-MAX(Q$2:Q585))/MAX(Q$2:Q585)</f>
        <v>1.8441237414829792E-3</v>
      </c>
      <c r="AG586" s="90">
        <f>(R586-MAX(R$2:R585))/MAX(R$2:R585)</f>
        <v>4.2469545957918166E-2</v>
      </c>
      <c r="AH586" s="90">
        <f>(S586-MAX(S$2:S585))/MAX(S$2:S585)</f>
        <v>2.7490542442569238E-2</v>
      </c>
      <c r="AI586" s="90">
        <f>(T586-MAX(T$2:T585))/MAX(T$2:T585)</f>
        <v>2.9835215985176865E-2</v>
      </c>
      <c r="AJ586" s="90">
        <f>(U586-MAX(U$2:U585))/MAX(U$2:U585)</f>
        <v>3.6852419639662383E-2</v>
      </c>
      <c r="AK586" s="90">
        <f t="shared" si="270"/>
        <v>1.3456643374772481</v>
      </c>
      <c r="AL586" s="93">
        <f t="shared" si="260"/>
        <v>1929.6249999999468</v>
      </c>
      <c r="AM586" s="85">
        <f t="shared" si="261"/>
        <v>1.3456643374772481</v>
      </c>
      <c r="AN586" s="85">
        <f t="shared" si="262"/>
        <v>1.0857673954234452</v>
      </c>
      <c r="AO586" s="85">
        <f t="shared" si="263"/>
        <v>1.3558016140050955</v>
      </c>
      <c r="AP586" s="85">
        <f t="shared" si="264"/>
        <v>1.3253298418126858</v>
      </c>
      <c r="AQ586" s="85">
        <f t="shared" si="265"/>
        <v>1.4015354657670804</v>
      </c>
      <c r="AS586" s="85">
        <f t="shared" si="271"/>
        <v>0.31576807034363519</v>
      </c>
      <c r="AT586" s="49">
        <f t="shared" si="266"/>
        <v>7.6205623954394675E-2</v>
      </c>
      <c r="AU586" s="90">
        <f>(AM586-MAX(AM$3:AM586))/MAX(AM$3:AM586)</f>
        <v>-0.63956841556883826</v>
      </c>
      <c r="AV586" s="90">
        <f>(AN586-MAX(AN$3:AN586))/MAX(AN$3:AN586)</f>
        <v>-0.8278679590332455</v>
      </c>
      <c r="AW586" s="90">
        <f>(AO586-MAX(AO$3:AO586))/MAX(AO$3:AO586)</f>
        <v>-0.76155068243226354</v>
      </c>
      <c r="AX586" s="90">
        <f>(AP586-MAX(AP$3:AP586))/MAX(AP$3:AP586)</f>
        <v>-0.7728284924943819</v>
      </c>
      <c r="AY586" s="90">
        <f>(AQ586-MAX(AQ$3:AQ586))/MAX(AQ$3:AQ586)</f>
        <v>-0.80520108428393711</v>
      </c>
    </row>
    <row r="587" spans="1:51">
      <c r="A587" s="49">
        <f>Data!F713</f>
        <v>1929.7083333332801</v>
      </c>
      <c r="B587" s="53">
        <f t="shared" si="257"/>
        <v>0.96299999999999997</v>
      </c>
      <c r="C587" s="50">
        <f>1/Data!N713</f>
        <v>3.0708957496351198E-2</v>
      </c>
      <c r="D587" s="50">
        <f>Data!H713/100</f>
        <v>3.3933333333333336E-2</v>
      </c>
      <c r="E587">
        <f>Data!K714/Data!K713</f>
        <v>0.89677848775292845</v>
      </c>
      <c r="F587">
        <f>Data!T714/Data!T713</f>
        <v>1.0050031550251359</v>
      </c>
      <c r="G587" s="49">
        <f>Data!E716</f>
        <v>17.2</v>
      </c>
      <c r="H587" s="52">
        <v>0</v>
      </c>
      <c r="I587" s="52">
        <v>1</v>
      </c>
      <c r="J587" s="52">
        <v>0.6</v>
      </c>
      <c r="K587" s="54">
        <f t="shared" si="267"/>
        <v>0.66261227030770231</v>
      </c>
      <c r="L587" s="54">
        <f t="shared" si="280"/>
        <v>0.51416677441299818</v>
      </c>
      <c r="M587" s="53">
        <f t="shared" si="281"/>
        <v>0.63467297768316988</v>
      </c>
      <c r="N587" s="54" cm="1">
        <f t="array" ref="N587">stock_min(C587,O587)</f>
        <v>1.400952202024003E-2</v>
      </c>
      <c r="O587" s="54" cm="1">
        <f t="array" ref="O587">stock_max(C587,D587)</f>
        <v>0.40240663133946214</v>
      </c>
      <c r="P587" s="49">
        <f t="shared" si="258"/>
        <v>1929.7083333332801</v>
      </c>
      <c r="Q587" s="49">
        <f t="shared" si="272"/>
        <v>0.64484714171291824</v>
      </c>
      <c r="R587" s="49">
        <f t="shared" si="273"/>
        <v>4.4476501394061652</v>
      </c>
      <c r="S587" s="59">
        <f t="shared" si="254"/>
        <v>2.1196534036052936</v>
      </c>
      <c r="T587" s="59">
        <f t="shared" si="255"/>
        <v>2.387715217529669</v>
      </c>
      <c r="U587" s="59">
        <f t="shared" si="256"/>
        <v>3.0348123682159565</v>
      </c>
      <c r="V587" s="59"/>
      <c r="W587" s="49">
        <f t="shared" si="274"/>
        <v>0.84786136144211754</v>
      </c>
      <c r="X587" s="49">
        <f t="shared" si="275"/>
        <v>1.2717920421631761</v>
      </c>
      <c r="Y587" s="49">
        <f t="shared" si="276"/>
        <v>0.80558581639408577</v>
      </c>
      <c r="Z587" s="49">
        <f t="shared" si="277"/>
        <v>1.5821294011355833</v>
      </c>
      <c r="AA587" s="49">
        <f t="shared" si="278"/>
        <v>1.1086989657706228</v>
      </c>
      <c r="AB587" s="49">
        <f t="shared" si="279"/>
        <v>1.9261134024453337</v>
      </c>
      <c r="AC587" s="80">
        <f t="shared" si="259"/>
        <v>0.63467297768316988</v>
      </c>
      <c r="AD587" s="80">
        <f t="shared" si="268"/>
        <v>1.400952202024003E-2</v>
      </c>
      <c r="AE587" s="80">
        <f t="shared" si="269"/>
        <v>0.40240663133946214</v>
      </c>
      <c r="AF587" s="54">
        <f>(Q587-MAX(Q$2:Q586))/MAX(Q$2:Q586)</f>
        <v>5.0031550251358444E-3</v>
      </c>
      <c r="AG587" s="54">
        <f>(R587-MAX(R$2:R586))/MAX(R$2:R586)</f>
        <v>-0.10322151224707155</v>
      </c>
      <c r="AH587" s="54">
        <f>(S587-MAX(S$2:S586))/MAX(S$2:S586)</f>
        <v>-5.9931645338188504E-2</v>
      </c>
      <c r="AI587" s="54">
        <f>(T587-MAX(T$2:T586))/MAX(T$2:T586)</f>
        <v>-6.6707837459397151E-2</v>
      </c>
      <c r="AJ587" s="54">
        <f>(U587-MAX(U$2:U586))/MAX(U$2:U586)</f>
        <v>-7.9291348462388306E-2</v>
      </c>
      <c r="AK587" s="54">
        <f t="shared" si="270"/>
        <v>1.352771727399831</v>
      </c>
      <c r="AL587" s="71">
        <f t="shared" si="260"/>
        <v>1929.7083333332801</v>
      </c>
      <c r="AM587" s="49">
        <f t="shared" si="261"/>
        <v>1.352771727399831</v>
      </c>
      <c r="AN587" s="49">
        <f t="shared" si="262"/>
        <v>1.2595384221431529</v>
      </c>
      <c r="AO587" s="49">
        <f t="shared" si="263"/>
        <v>1.4830615886885634</v>
      </c>
      <c r="AP587" s="49">
        <f t="shared" si="264"/>
        <v>1.4629220840525607</v>
      </c>
      <c r="AQ587" s="49">
        <f t="shared" si="265"/>
        <v>1.5767379277211437</v>
      </c>
      <c r="AS587" s="49">
        <f t="shared" si="271"/>
        <v>0.31719950557799081</v>
      </c>
      <c r="AT587" s="49">
        <f t="shared" si="266"/>
        <v>0.11381584366858299</v>
      </c>
      <c r="AU587" s="54">
        <f>(AM587-MAX(AM$3:AM587))/MAX(AM$3:AM587)</f>
        <v>-0.6376647255180421</v>
      </c>
      <c r="AV587" s="54">
        <f>(AN587-MAX(AN$3:AN587))/MAX(AN$3:AN587)</f>
        <v>-0.80031918420704407</v>
      </c>
      <c r="AW587" s="54">
        <f>(AO587-MAX(AO$3:AO587))/MAX(AO$3:AO587)</f>
        <v>-0.73916904945329109</v>
      </c>
      <c r="AX587" s="54">
        <f>(AP587-MAX(AP$3:AP587))/MAX(AP$3:AP587)</f>
        <v>-0.7492441468435217</v>
      </c>
      <c r="AY587" s="54">
        <f>(AQ587-MAX(AQ$3:AQ587))/MAX(AQ$3:AQ587)</f>
        <v>-0.78084975643455101</v>
      </c>
    </row>
    <row r="588" spans="1:51">
      <c r="A588" s="49">
        <f>Data!F714</f>
        <v>1929.7916666666133</v>
      </c>
      <c r="B588" s="53">
        <f t="shared" si="257"/>
        <v>0.92999999999999994</v>
      </c>
      <c r="C588" s="50">
        <f>1/Data!N714</f>
        <v>3.4529114356352072E-2</v>
      </c>
      <c r="D588" s="50">
        <f>Data!H714/100</f>
        <v>3.3674999999999997E-2</v>
      </c>
      <c r="E588">
        <f>Data!K715/Data!K714</f>
        <v>0.73812075741336181</v>
      </c>
      <c r="F588">
        <f>Data!T715/Data!T714</f>
        <v>1.0049842773369742</v>
      </c>
      <c r="G588" s="49">
        <f>Data!E717</f>
        <v>17.100000000000001</v>
      </c>
      <c r="H588" s="52">
        <v>0</v>
      </c>
      <c r="I588" s="52">
        <v>1</v>
      </c>
      <c r="J588" s="52">
        <v>0.6</v>
      </c>
      <c r="K588" s="54">
        <f t="shared" si="267"/>
        <v>0.66261227030770231</v>
      </c>
      <c r="L588" s="54">
        <f t="shared" si="280"/>
        <v>0.40240663133946214</v>
      </c>
      <c r="M588" s="53">
        <f t="shared" si="281"/>
        <v>0.49055370237906581</v>
      </c>
      <c r="N588" s="54" cm="1">
        <f t="array" ref="N588">stock_min(C588,O588)</f>
        <v>0.14487537514301413</v>
      </c>
      <c r="O588" s="54" cm="1">
        <f t="array" ref="O588">stock_max(C588,D588)</f>
        <v>0.85</v>
      </c>
      <c r="P588" s="49">
        <f t="shared" si="258"/>
        <v>1929.7916666666133</v>
      </c>
      <c r="Q588" s="49">
        <f t="shared" si="272"/>
        <v>0.64806123870717047</v>
      </c>
      <c r="R588" s="49">
        <f t="shared" si="273"/>
        <v>3.2829028896081227</v>
      </c>
      <c r="S588" s="59">
        <f t="shared" si="254"/>
        <v>1.7908234430446193</v>
      </c>
      <c r="T588" s="59">
        <f t="shared" si="255"/>
        <v>1.9774036314138721</v>
      </c>
      <c r="U588" s="59">
        <f t="shared" si="256"/>
        <v>2.5359293123762168</v>
      </c>
      <c r="V588" s="59"/>
      <c r="W588" s="49">
        <f t="shared" si="274"/>
        <v>0.71632937721784773</v>
      </c>
      <c r="X588" s="49">
        <f t="shared" si="275"/>
        <v>1.0744940658267714</v>
      </c>
      <c r="Y588" s="49">
        <f t="shared" si="276"/>
        <v>0.66715172188803129</v>
      </c>
      <c r="Z588" s="49">
        <f t="shared" si="277"/>
        <v>1.3102519095258407</v>
      </c>
      <c r="AA588" s="49">
        <f t="shared" si="278"/>
        <v>1.291919799218465</v>
      </c>
      <c r="AB588" s="49">
        <f t="shared" si="279"/>
        <v>1.2440095131577518</v>
      </c>
      <c r="AC588" s="80">
        <f t="shared" si="259"/>
        <v>0.49055370237906587</v>
      </c>
      <c r="AD588" s="80">
        <f t="shared" si="268"/>
        <v>0.14487537514301413</v>
      </c>
      <c r="AE588" s="80">
        <f t="shared" si="269"/>
        <v>0.85</v>
      </c>
      <c r="AF588" s="54">
        <f>(Q588-MAX(Q$2:Q587))/MAX(Q$2:Q587)</f>
        <v>4.9842773369741175E-3</v>
      </c>
      <c r="AG588" s="54">
        <f>(R588-MAX(R$2:R587))/MAX(R$2:R587)</f>
        <v>-0.33806918338779929</v>
      </c>
      <c r="AH588" s="54">
        <f>(S588-MAX(S$2:S587))/MAX(S$2:S587)</f>
        <v>-0.20576805399915093</v>
      </c>
      <c r="AI588" s="54">
        <f>(T588-MAX(T$2:T587))/MAX(T$2:T587)</f>
        <v>-0.22708734365430566</v>
      </c>
      <c r="AJ588" s="54">
        <f>(U588-MAX(U$2:U587))/MAX(U$2:U587)</f>
        <v>-0.23064368590102505</v>
      </c>
      <c r="AK588" s="54">
        <f t="shared" si="270"/>
        <v>1.3428966398801849</v>
      </c>
      <c r="AL588" s="71">
        <f t="shared" si="260"/>
        <v>1929.7916666666133</v>
      </c>
      <c r="AM588" s="49">
        <f t="shared" si="261"/>
        <v>1.3428966398801849</v>
      </c>
      <c r="AN588" s="49">
        <f t="shared" si="262"/>
        <v>1.7326310184586542</v>
      </c>
      <c r="AO588" s="49">
        <f t="shared" si="263"/>
        <v>1.7699116280627343</v>
      </c>
      <c r="AP588" s="49">
        <f t="shared" si="264"/>
        <v>1.7830611958019116</v>
      </c>
      <c r="AQ588" s="49">
        <f t="shared" si="265"/>
        <v>1.9109007518384804</v>
      </c>
      <c r="AS588" s="49">
        <f t="shared" si="271"/>
        <v>0.17826973337982621</v>
      </c>
      <c r="AT588" s="49">
        <f t="shared" si="266"/>
        <v>0.12783955603656882</v>
      </c>
      <c r="AU588" s="54">
        <f>(AM588-MAX(AM$3:AM588))/MAX(AM$3:AM588)</f>
        <v>-0.64030973389195434</v>
      </c>
      <c r="AV588" s="54">
        <f>(AN588-MAX(AN$3:AN588))/MAX(AN$3:AN588)</f>
        <v>-0.72531749000136281</v>
      </c>
      <c r="AW588" s="54">
        <f>(AO588-MAX(AO$3:AO588))/MAX(AO$3:AO588)</f>
        <v>-0.68871978355295405</v>
      </c>
      <c r="AX588" s="54">
        <f>(AP588-MAX(AP$3:AP588))/MAX(AP$3:AP588)</f>
        <v>-0.69436989416077832</v>
      </c>
      <c r="AY588" s="54">
        <f>(AQ588-MAX(AQ$3:AQ588))/MAX(AQ$3:AQ588)</f>
        <v>-0.73440458440670853</v>
      </c>
    </row>
    <row r="589" spans="1:51">
      <c r="A589" s="49">
        <f>Data!F715</f>
        <v>1929.8749999999466</v>
      </c>
      <c r="B589" s="53">
        <f t="shared" si="257"/>
        <v>0.754</v>
      </c>
      <c r="C589" s="50">
        <f>1/Data!N715</f>
        <v>4.7234344129187443E-2</v>
      </c>
      <c r="D589" s="50">
        <f>Data!H715/100</f>
        <v>3.3416666666666671E-2</v>
      </c>
      <c r="E589">
        <f>Data!K716/Data!K715</f>
        <v>1.049840714248047</v>
      </c>
      <c r="F589">
        <f>Data!T716/Data!T715</f>
        <v>1.0108082262306153</v>
      </c>
      <c r="G589" s="49">
        <f>Data!E718</f>
        <v>17</v>
      </c>
      <c r="H589" s="52">
        <v>0</v>
      </c>
      <c r="I589" s="52">
        <v>1</v>
      </c>
      <c r="J589" s="52">
        <v>0.6</v>
      </c>
      <c r="K589" s="54">
        <f t="shared" si="267"/>
        <v>0.66261227030770231</v>
      </c>
      <c r="L589" s="54">
        <f t="shared" si="280"/>
        <v>0.49055370237906587</v>
      </c>
      <c r="M589" s="53">
        <f t="shared" si="281"/>
        <v>0.46510685737152002</v>
      </c>
      <c r="N589" s="54" cm="1">
        <f t="array" ref="N589">stock_min(C589,O589)</f>
        <v>0.58011423948184382</v>
      </c>
      <c r="O589" s="54" cm="1">
        <f t="array" ref="O589">stock_max(C589,D589)</f>
        <v>0.85</v>
      </c>
      <c r="P589" s="49">
        <f t="shared" si="258"/>
        <v>1929.8749999999466</v>
      </c>
      <c r="Q589" s="49">
        <f t="shared" si="272"/>
        <v>0.65506563118641037</v>
      </c>
      <c r="R589" s="49">
        <f t="shared" si="273"/>
        <v>3.446525114433169</v>
      </c>
      <c r="S589" s="59">
        <f t="shared" si="254"/>
        <v>1.8521192447053196</v>
      </c>
      <c r="T589" s="59">
        <f t="shared" si="255"/>
        <v>2.049918249169818</v>
      </c>
      <c r="U589" s="59">
        <f t="shared" si="256"/>
        <v>2.6118949965051286</v>
      </c>
      <c r="V589" s="59"/>
      <c r="W589" s="49">
        <f t="shared" si="274"/>
        <v>0.7408476978821279</v>
      </c>
      <c r="X589" s="49">
        <f t="shared" si="275"/>
        <v>1.1112715468231917</v>
      </c>
      <c r="Y589" s="49">
        <f t="shared" si="276"/>
        <v>0.69161726414221469</v>
      </c>
      <c r="Z589" s="49">
        <f t="shared" si="277"/>
        <v>1.3583009850276033</v>
      </c>
      <c r="AA589" s="49">
        <f t="shared" si="278"/>
        <v>1.3970847228962309</v>
      </c>
      <c r="AB589" s="49">
        <f t="shared" si="279"/>
        <v>1.2148102736088977</v>
      </c>
      <c r="AC589" s="80">
        <f t="shared" si="259"/>
        <v>0.46510685737152008</v>
      </c>
      <c r="AD589" s="80">
        <f t="shared" si="268"/>
        <v>0.58011423948184382</v>
      </c>
      <c r="AE589" s="80">
        <f t="shared" si="269"/>
        <v>0.85</v>
      </c>
      <c r="AF589" s="54">
        <f>(Q589-MAX(Q$2:Q588))/MAX(Q$2:Q588)</f>
        <v>1.0808226230615319E-2</v>
      </c>
      <c r="AG589" s="54">
        <f>(R589-MAX(R$2:R588))/MAX(R$2:R588)</f>
        <v>-0.30507807870505416</v>
      </c>
      <c r="AH589" s="54">
        <f>(S589-MAX(S$2:S588))/MAX(S$2:S588)</f>
        <v>-0.17858330609798825</v>
      </c>
      <c r="AI589" s="54">
        <f>(T589-MAX(T$2:T588))/MAX(T$2:T588)</f>
        <v>-0.19874337536010056</v>
      </c>
      <c r="AJ589" s="54">
        <f>(U589-MAX(U$2:U588))/MAX(U$2:U588)</f>
        <v>-0.20759703453964987</v>
      </c>
      <c r="AK589" s="54">
        <f t="shared" si="270"/>
        <v>1.3422858854561126</v>
      </c>
      <c r="AL589" s="71">
        <f t="shared" si="260"/>
        <v>1929.8749999999466</v>
      </c>
      <c r="AM589" s="49">
        <f t="shared" si="261"/>
        <v>1.3422858854561126</v>
      </c>
      <c r="AN589" s="49">
        <f t="shared" si="262"/>
        <v>1.7186003372536327</v>
      </c>
      <c r="AO589" s="49">
        <f t="shared" si="263"/>
        <v>1.760867567448039</v>
      </c>
      <c r="AP589" s="49">
        <f t="shared" si="264"/>
        <v>1.7731053830889765</v>
      </c>
      <c r="AQ589" s="49">
        <f t="shared" si="265"/>
        <v>1.9233960594597099</v>
      </c>
      <c r="AS589" s="49">
        <f t="shared" si="271"/>
        <v>0.20479572220607722</v>
      </c>
      <c r="AT589" s="49">
        <f t="shared" si="266"/>
        <v>0.15029067637073346</v>
      </c>
      <c r="AU589" s="54">
        <f>(AM589-MAX(AM$3:AM589))/MAX(AM$3:AM589)</f>
        <v>-0.64047332237285248</v>
      </c>
      <c r="AV589" s="54">
        <f>(AN589-MAX(AN$3:AN589))/MAX(AN$3:AN589)</f>
        <v>-0.72754184284355916</v>
      </c>
      <c r="AW589" s="54">
        <f>(AO589-MAX(AO$3:AO589))/MAX(AO$3:AO589)</f>
        <v>-0.69031039242916326</v>
      </c>
      <c r="AX589" s="54">
        <f>(AP589-MAX(AP$3:AP589))/MAX(AP$3:AP589)</f>
        <v>-0.69607639537359911</v>
      </c>
      <c r="AY589" s="54">
        <f>(AQ589-MAX(AQ$3:AQ589))/MAX(AQ$3:AQ589)</f>
        <v>-0.73266786604630507</v>
      </c>
    </row>
    <row r="590" spans="1:51">
      <c r="A590" s="49">
        <f>Data!F716</f>
        <v>1929.9583333332798</v>
      </c>
      <c r="B590" s="53">
        <f t="shared" si="257"/>
        <v>0.78800000000000003</v>
      </c>
      <c r="C590" s="50">
        <f>1/Data!N716</f>
        <v>4.5439316722794255E-2</v>
      </c>
      <c r="D590" s="50">
        <f>Data!H716/100</f>
        <v>3.3158333333333331E-2</v>
      </c>
      <c r="E590">
        <f>Data!K717/Data!K716</f>
        <v>1.0242211291468546</v>
      </c>
      <c r="F590">
        <f>Data!T717/Data!T716</f>
        <v>1.0108234156876355</v>
      </c>
      <c r="G590" s="49">
        <f>Data!E719</f>
        <v>16.899999999999999</v>
      </c>
      <c r="H590" s="52">
        <v>0</v>
      </c>
      <c r="I590" s="52">
        <v>1</v>
      </c>
      <c r="J590" s="52">
        <v>0.6</v>
      </c>
      <c r="K590" s="54">
        <f t="shared" si="267"/>
        <v>0.66261227030770231</v>
      </c>
      <c r="L590" s="54">
        <f t="shared" si="280"/>
        <v>0.58011423948184382</v>
      </c>
      <c r="M590" s="53">
        <f t="shared" si="281"/>
        <v>0.52064279242385425</v>
      </c>
      <c r="N590" s="54" cm="1">
        <f t="array" ref="N590">stock_min(C590,O590)</f>
        <v>0.51862257787600297</v>
      </c>
      <c r="O590" s="54" cm="1">
        <f t="array" ref="O590">stock_max(C590,D590)</f>
        <v>0.85</v>
      </c>
      <c r="P590" s="49">
        <f t="shared" si="258"/>
        <v>1929.9583333332798</v>
      </c>
      <c r="Q590" s="49">
        <f t="shared" si="272"/>
        <v>0.66215567881542414</v>
      </c>
      <c r="R590" s="49">
        <f t="shared" si="273"/>
        <v>3.5300038443377324</v>
      </c>
      <c r="S590" s="59">
        <f t="shared" si="254"/>
        <v>1.8870539989535551</v>
      </c>
      <c r="T590" s="59">
        <f t="shared" si="255"/>
        <v>2.0903034938950276</v>
      </c>
      <c r="U590" s="59">
        <f t="shared" si="256"/>
        <v>2.6564403017378861</v>
      </c>
      <c r="V590" s="59"/>
      <c r="W590" s="49">
        <f t="shared" si="274"/>
        <v>0.75482159958142203</v>
      </c>
      <c r="X590" s="49">
        <f t="shared" si="275"/>
        <v>1.132232399372133</v>
      </c>
      <c r="Y590" s="49">
        <f t="shared" si="276"/>
        <v>0.70524275017312099</v>
      </c>
      <c r="Z590" s="49">
        <f t="shared" si="277"/>
        <v>1.3850607437219065</v>
      </c>
      <c r="AA590" s="49">
        <f t="shared" si="278"/>
        <v>1.2733838051338071</v>
      </c>
      <c r="AB590" s="49">
        <f t="shared" si="279"/>
        <v>1.383056496604079</v>
      </c>
      <c r="AC590" s="80">
        <f t="shared" si="259"/>
        <v>0.52064279242385425</v>
      </c>
      <c r="AD590" s="80">
        <f t="shared" si="268"/>
        <v>0.51862257787600297</v>
      </c>
      <c r="AE590" s="80">
        <f t="shared" si="269"/>
        <v>0.85</v>
      </c>
      <c r="AF590" s="54">
        <f>(Q590-MAX(Q$2:Q589))/MAX(Q$2:Q589)</f>
        <v>1.0823415687635392E-2</v>
      </c>
      <c r="AG590" s="54">
        <f>(R590-MAX(R$2:R589))/MAX(R$2:R589)</f>
        <v>-0.28824628510238898</v>
      </c>
      <c r="AH590" s="54">
        <f>(S590-MAX(S$2:S589))/MAX(S$2:S589)</f>
        <v>-0.16308970846981261</v>
      </c>
      <c r="AI590" s="54">
        <f>(T590-MAX(T$2:T589))/MAX(T$2:T589)</f>
        <v>-0.1829578947015999</v>
      </c>
      <c r="AJ590" s="54">
        <f>(U590-MAX(U$2:U589))/MAX(U$2:U589)</f>
        <v>-0.19408277305095903</v>
      </c>
      <c r="AK590" s="54">
        <f t="shared" si="270"/>
        <v>1.33604295890949</v>
      </c>
      <c r="AL590" s="71">
        <f t="shared" si="260"/>
        <v>1929.9583333332798</v>
      </c>
      <c r="AM590" s="49">
        <f t="shared" si="261"/>
        <v>1.33604295890949</v>
      </c>
      <c r="AN590" s="49">
        <f t="shared" si="262"/>
        <v>1.729501328827171</v>
      </c>
      <c r="AO590" s="49">
        <f t="shared" si="263"/>
        <v>1.7643542223154762</v>
      </c>
      <c r="AP590" s="49">
        <f t="shared" si="264"/>
        <v>1.7778325318570261</v>
      </c>
      <c r="AQ590" s="49">
        <f t="shared" si="265"/>
        <v>1.9422575367197963</v>
      </c>
      <c r="AS590" s="49">
        <f t="shared" si="271"/>
        <v>0.21275620789262528</v>
      </c>
      <c r="AT590" s="49">
        <f t="shared" si="266"/>
        <v>0.16442500486277023</v>
      </c>
      <c r="AU590" s="54">
        <f>(AM590-MAX(AM$3:AM590))/MAX(AM$3:AM590)</f>
        <v>-0.64214546886883905</v>
      </c>
      <c r="AV590" s="54">
        <f>(AN590-MAX(AN$3:AN590))/MAX(AN$3:AN590)</f>
        <v>-0.72581365507882822</v>
      </c>
      <c r="AW590" s="54">
        <f>(AO590-MAX(AO$3:AO590))/MAX(AO$3:AO590)</f>
        <v>-0.68969718289677551</v>
      </c>
      <c r="AX590" s="54">
        <f>(AP590-MAX(AP$3:AP590))/MAX(AP$3:AP590)</f>
        <v>-0.6952661265047021</v>
      </c>
      <c r="AY590" s="54">
        <f>(AQ590-MAX(AQ$3:AQ590))/MAX(AQ$3:AQ590)</f>
        <v>-0.73004631603290104</v>
      </c>
    </row>
    <row r="591" spans="1:51">
      <c r="A591" s="49">
        <f>Data!F717</f>
        <v>1930.0416666666131</v>
      </c>
      <c r="B591" s="53">
        <f t="shared" si="257"/>
        <v>0.79800000000000004</v>
      </c>
      <c r="C591" s="50">
        <f>1/Data!N717</f>
        <v>4.4821494219881984E-2</v>
      </c>
      <c r="D591" s="50">
        <f>Data!H717/100</f>
        <v>3.2899999999999999E-2</v>
      </c>
      <c r="E591">
        <f>Data!K718/Data!K717</f>
        <v>1.0726465778849541</v>
      </c>
      <c r="F591">
        <f>Data!T718/Data!T717</f>
        <v>1.0082859934461932</v>
      </c>
      <c r="G591" s="49">
        <f>Data!E720</f>
        <v>17</v>
      </c>
      <c r="H591" s="52">
        <v>0</v>
      </c>
      <c r="I591" s="52">
        <v>1</v>
      </c>
      <c r="J591" s="52">
        <v>0.6</v>
      </c>
      <c r="K591" s="54">
        <f t="shared" si="267"/>
        <v>0.66261227030770231</v>
      </c>
      <c r="L591" s="54">
        <f t="shared" si="280"/>
        <v>0.52064279242385425</v>
      </c>
      <c r="M591" s="53">
        <f t="shared" si="281"/>
        <v>0.53545175976905279</v>
      </c>
      <c r="N591" s="54" cm="1">
        <f t="array" ref="N591">stock_min(C591,O591)</f>
        <v>0.4974580362393427</v>
      </c>
      <c r="O591" s="54" cm="1">
        <f t="array" ref="O591">stock_max(C591,D591)</f>
        <v>0.85</v>
      </c>
      <c r="P591" s="49">
        <f t="shared" si="258"/>
        <v>1930.0416666666131</v>
      </c>
      <c r="Q591" s="49">
        <f t="shared" si="272"/>
        <v>0.66764229643044837</v>
      </c>
      <c r="R591" s="49">
        <f t="shared" si="273"/>
        <v>3.7864465435496011</v>
      </c>
      <c r="S591" s="59">
        <f t="shared" si="254"/>
        <v>1.9755612549655881</v>
      </c>
      <c r="T591" s="59">
        <f t="shared" si="255"/>
        <v>2.1967670538951234</v>
      </c>
      <c r="U591" s="59">
        <f t="shared" si="256"/>
        <v>2.7674658731015533</v>
      </c>
      <c r="V591" s="59"/>
      <c r="W591" s="49">
        <f t="shared" si="274"/>
        <v>0.79022450198623528</v>
      </c>
      <c r="X591" s="49">
        <f t="shared" si="275"/>
        <v>1.1853367529793528</v>
      </c>
      <c r="Y591" s="49">
        <f t="shared" si="276"/>
        <v>0.74116224897651306</v>
      </c>
      <c r="Z591" s="49">
        <f t="shared" si="277"/>
        <v>1.4556048049186103</v>
      </c>
      <c r="AA591" s="49">
        <f t="shared" si="278"/>
        <v>1.2856214012485285</v>
      </c>
      <c r="AB591" s="49">
        <f t="shared" si="279"/>
        <v>1.4818444718530248</v>
      </c>
      <c r="AC591" s="80">
        <f t="shared" si="259"/>
        <v>0.53545175976905279</v>
      </c>
      <c r="AD591" s="80">
        <f t="shared" si="268"/>
        <v>0.4974580362393427</v>
      </c>
      <c r="AE591" s="80">
        <f t="shared" si="269"/>
        <v>0.85</v>
      </c>
      <c r="AF591" s="54">
        <f>(Q591-MAX(Q$2:Q590))/MAX(Q$2:Q590)</f>
        <v>8.2859934461932162E-3</v>
      </c>
      <c r="AG591" s="54">
        <f>(R591-MAX(R$2:R590))/MAX(R$2:R590)</f>
        <v>-0.23653981341817423</v>
      </c>
      <c r="AH591" s="54">
        <f>(S591-MAX(S$2:S590))/MAX(S$2:S590)</f>
        <v>-0.12383665398772377</v>
      </c>
      <c r="AI591" s="54">
        <f>(T591-MAX(T$2:T590))/MAX(T$2:T590)</f>
        <v>-0.14134421924533666</v>
      </c>
      <c r="AJ591" s="54">
        <f>(U591-MAX(U$2:U590))/MAX(U$2:U590)</f>
        <v>-0.1603995690522462</v>
      </c>
      <c r="AK591" s="54">
        <f t="shared" si="270"/>
        <v>1.3251843650112671</v>
      </c>
      <c r="AL591" s="71">
        <f t="shared" si="260"/>
        <v>1930.0416666666131</v>
      </c>
      <c r="AM591" s="49">
        <f t="shared" si="261"/>
        <v>1.3251843650112671</v>
      </c>
      <c r="AN591" s="49">
        <f t="shared" si="262"/>
        <v>1.6531232549327457</v>
      </c>
      <c r="AO591" s="49">
        <f t="shared" si="263"/>
        <v>1.7109299539977352</v>
      </c>
      <c r="AP591" s="49">
        <f t="shared" si="264"/>
        <v>1.7200571314530637</v>
      </c>
      <c r="AQ591" s="49">
        <f t="shared" si="265"/>
        <v>1.9044185779351837</v>
      </c>
      <c r="AS591" s="49">
        <f t="shared" si="271"/>
        <v>0.25129532300243795</v>
      </c>
      <c r="AT591" s="49">
        <f t="shared" si="266"/>
        <v>0.18436144648211994</v>
      </c>
      <c r="AU591" s="54">
        <f>(AM591-MAX(AM$3:AM591))/MAX(AM$3:AM591)</f>
        <v>-0.64505390605813706</v>
      </c>
      <c r="AV591" s="54">
        <f>(AN591-MAX(AN$3:AN591))/MAX(AN$3:AN591)</f>
        <v>-0.73792224647692373</v>
      </c>
      <c r="AW591" s="54">
        <f>(AO591-MAX(AO$3:AO591))/MAX(AO$3:AO591)</f>
        <v>-0.69909308580051188</v>
      </c>
      <c r="AX591" s="54">
        <f>(AP591-MAX(AP$3:AP591))/MAX(AP$3:AP591)</f>
        <v>-0.70516926487254994</v>
      </c>
      <c r="AY591" s="54">
        <f>(AQ591-MAX(AQ$3:AQ591))/MAX(AQ$3:AQ591)</f>
        <v>-0.73530553945114896</v>
      </c>
    </row>
    <row r="592" spans="1:51">
      <c r="A592" s="49">
        <f>Data!F718</f>
        <v>1930.1249999999463</v>
      </c>
      <c r="B592" s="53">
        <f t="shared" si="257"/>
        <v>0.83799999999999997</v>
      </c>
      <c r="C592" s="50">
        <f>1/Data!N718</f>
        <v>4.2199224841511562E-2</v>
      </c>
      <c r="D592" s="50">
        <f>Data!H718/100</f>
        <v>3.2941666666666668E-2</v>
      </c>
      <c r="E592">
        <f>Data!K719/Data!K718</f>
        <v>1.0473852625873235</v>
      </c>
      <c r="F592">
        <f>Data!T719/Data!T718</f>
        <v>1.0083244458230882</v>
      </c>
      <c r="G592" s="49">
        <f>Data!E721</f>
        <v>16.899999999999999</v>
      </c>
      <c r="H592" s="52">
        <v>0</v>
      </c>
      <c r="I592" s="52">
        <v>1</v>
      </c>
      <c r="J592" s="52">
        <v>0.6</v>
      </c>
      <c r="K592" s="54">
        <f t="shared" si="267"/>
        <v>0.66261227030770231</v>
      </c>
      <c r="L592" s="54">
        <f t="shared" si="280"/>
        <v>0.53545175976905279</v>
      </c>
      <c r="M592" s="53">
        <f t="shared" si="281"/>
        <v>0.53795918393945175</v>
      </c>
      <c r="N592" s="54" cm="1">
        <f t="array" ref="N592">stock_min(C592,O592)</f>
        <v>0.4076278193413661</v>
      </c>
      <c r="O592" s="54" cm="1">
        <f t="array" ref="O592">stock_max(C592,D592)</f>
        <v>0.85</v>
      </c>
      <c r="P592" s="49">
        <f t="shared" si="258"/>
        <v>1930.1249999999463</v>
      </c>
      <c r="Q592" s="49">
        <f t="shared" si="272"/>
        <v>0.67320004855628579</v>
      </c>
      <c r="R592" s="49">
        <f t="shared" si="273"/>
        <v>3.9658683072885621</v>
      </c>
      <c r="S592" s="59">
        <f t="shared" si="254"/>
        <v>2.0383069293147811</v>
      </c>
      <c r="T592" s="59">
        <f t="shared" si="255"/>
        <v>2.2719110347872844</v>
      </c>
      <c r="U592" s="59">
        <f t="shared" si="256"/>
        <v>2.8483855482175784</v>
      </c>
      <c r="V592" s="59"/>
      <c r="W592" s="49">
        <f t="shared" si="274"/>
        <v>0.8153227717259125</v>
      </c>
      <c r="X592" s="49">
        <f t="shared" si="275"/>
        <v>1.2229841575888687</v>
      </c>
      <c r="Y592" s="49">
        <f t="shared" si="276"/>
        <v>0.76651490608976069</v>
      </c>
      <c r="Z592" s="49">
        <f t="shared" si="277"/>
        <v>1.5053961286975237</v>
      </c>
      <c r="AA592" s="49">
        <f t="shared" si="278"/>
        <v>1.3160703831535221</v>
      </c>
      <c r="AB592" s="49">
        <f t="shared" si="279"/>
        <v>1.5323151650640563</v>
      </c>
      <c r="AC592" s="80">
        <f t="shared" si="259"/>
        <v>0.53795918393945175</v>
      </c>
      <c r="AD592" s="80">
        <f t="shared" si="268"/>
        <v>0.4076278193413661</v>
      </c>
      <c r="AE592" s="80">
        <f t="shared" si="269"/>
        <v>0.85</v>
      </c>
      <c r="AF592" s="54">
        <f>(Q592-MAX(Q$2:Q591))/MAX(Q$2:Q591)</f>
        <v>8.3244458230881443E-3</v>
      </c>
      <c r="AG592" s="54">
        <f>(R592-MAX(R$2:R591))/MAX(R$2:R591)</f>
        <v>-0.20036305200202748</v>
      </c>
      <c r="AH592" s="54">
        <f>(S592-MAX(S$2:S591))/MAX(S$2:S591)</f>
        <v>-9.6008886133194152E-2</v>
      </c>
      <c r="AI592" s="54">
        <f>(T592-MAX(T$2:T591))/MAX(T$2:T591)</f>
        <v>-0.11197250526794175</v>
      </c>
      <c r="AJ592" s="54">
        <f>(U592-MAX(U$2:U591))/MAX(U$2:U591)</f>
        <v>-0.13584996402914071</v>
      </c>
      <c r="AK592" s="54">
        <f t="shared" si="270"/>
        <v>1.3088196886465402</v>
      </c>
      <c r="AL592" s="71">
        <f t="shared" si="260"/>
        <v>1930.1249999999463</v>
      </c>
      <c r="AM592" s="49">
        <f t="shared" si="261"/>
        <v>1.3088196886465402</v>
      </c>
      <c r="AN592" s="49">
        <f t="shared" si="262"/>
        <v>1.5933345460576724</v>
      </c>
      <c r="AO592" s="49">
        <f t="shared" si="263"/>
        <v>1.6649807452741709</v>
      </c>
      <c r="AP592" s="49">
        <f t="shared" si="264"/>
        <v>1.6713239887915694</v>
      </c>
      <c r="AQ592" s="49">
        <f t="shared" si="265"/>
        <v>1.8641186415297368</v>
      </c>
      <c r="AS592" s="49">
        <f t="shared" si="271"/>
        <v>0.27078409547206439</v>
      </c>
      <c r="AT592" s="49">
        <f t="shared" si="266"/>
        <v>0.19279465273816743</v>
      </c>
      <c r="AU592" s="54">
        <f>(AM592-MAX(AM$3:AM592))/MAX(AM$3:AM592)</f>
        <v>-0.64943712857995828</v>
      </c>
      <c r="AV592" s="54">
        <f>(AN592-MAX(AN$3:AN592))/MAX(AN$3:AN592)</f>
        <v>-0.74740084431363618</v>
      </c>
      <c r="AW592" s="54">
        <f>(AO592-MAX(AO$3:AO592))/MAX(AO$3:AO592)</f>
        <v>-0.70717432523092183</v>
      </c>
      <c r="AX592" s="54">
        <f>(AP592-MAX(AP$3:AP592))/MAX(AP$3:AP592)</f>
        <v>-0.71352249222367936</v>
      </c>
      <c r="AY592" s="54">
        <f>(AQ592-MAX(AQ$3:AQ592))/MAX(AQ$3:AQ592)</f>
        <v>-0.74090681327329277</v>
      </c>
    </row>
    <row r="593" spans="1:51">
      <c r="A593" s="49">
        <f>Data!F719</f>
        <v>1930.2083333332796</v>
      </c>
      <c r="B593" s="53">
        <f t="shared" si="257"/>
        <v>0.84799999999999998</v>
      </c>
      <c r="C593" s="50">
        <f>1/Data!N719</f>
        <v>4.0672548585501733E-2</v>
      </c>
      <c r="D593" s="50">
        <f>Data!H719/100</f>
        <v>3.2983333333333337E-2</v>
      </c>
      <c r="E593">
        <f>Data!K720/Data!K719</f>
        <v>1.0606042823562172</v>
      </c>
      <c r="F593">
        <f>Data!T720/Data!T719</f>
        <v>0.99650021597837179</v>
      </c>
      <c r="G593" s="49">
        <f>Data!E722</f>
        <v>16.8</v>
      </c>
      <c r="H593" s="52">
        <v>0</v>
      </c>
      <c r="I593" s="52">
        <v>1</v>
      </c>
      <c r="J593" s="52">
        <v>0.6</v>
      </c>
      <c r="K593" s="54">
        <f t="shared" si="267"/>
        <v>0.66261227030770231</v>
      </c>
      <c r="L593" s="54">
        <f t="shared" si="280"/>
        <v>0.53795918393945175</v>
      </c>
      <c r="M593" s="53">
        <f t="shared" si="281"/>
        <v>0.53423731063005253</v>
      </c>
      <c r="N593" s="54" cm="1">
        <f t="array" ref="N593">stock_min(C593,O593)</f>
        <v>0.35532897455388707</v>
      </c>
      <c r="O593" s="54" cm="1">
        <f t="array" ref="O593">stock_max(C593,D593)</f>
        <v>0.85</v>
      </c>
      <c r="P593" s="49">
        <f t="shared" si="258"/>
        <v>1930.2083333332796</v>
      </c>
      <c r="Q593" s="49">
        <f t="shared" si="272"/>
        <v>0.6708439937829892</v>
      </c>
      <c r="R593" s="49">
        <f t="shared" si="273"/>
        <v>4.2062169099710509</v>
      </c>
      <c r="S593" s="59">
        <f t="shared" si="254"/>
        <v>2.1095715529095216</v>
      </c>
      <c r="T593" s="59">
        <f t="shared" si="255"/>
        <v>2.3604618502081527</v>
      </c>
      <c r="U593" s="59">
        <f t="shared" si="256"/>
        <v>2.9366444470415352</v>
      </c>
      <c r="V593" s="59"/>
      <c r="W593" s="49">
        <f t="shared" si="274"/>
        <v>0.84382862116380863</v>
      </c>
      <c r="X593" s="49">
        <f t="shared" si="275"/>
        <v>1.265742931745713</v>
      </c>
      <c r="Y593" s="49">
        <f t="shared" si="276"/>
        <v>0.79639086466700915</v>
      </c>
      <c r="Z593" s="49">
        <f t="shared" si="277"/>
        <v>1.5640709855411437</v>
      </c>
      <c r="AA593" s="49">
        <f t="shared" si="278"/>
        <v>1.3677794153773877</v>
      </c>
      <c r="AB593" s="49">
        <f t="shared" si="279"/>
        <v>1.5688650316641475</v>
      </c>
      <c r="AC593" s="80">
        <f t="shared" si="259"/>
        <v>0.53423731063005253</v>
      </c>
      <c r="AD593" s="80">
        <f t="shared" si="268"/>
        <v>0.35532897455388707</v>
      </c>
      <c r="AE593" s="80">
        <f t="shared" si="269"/>
        <v>0.85</v>
      </c>
      <c r="AF593" s="54">
        <f>(Q593-MAX(Q$2:Q592))/MAX(Q$2:Q592)</f>
        <v>-3.499784021628159E-3</v>
      </c>
      <c r="AG593" s="54">
        <f>(R593-MAX(R$2:R592))/MAX(R$2:R592)</f>
        <v>-0.15190162862309467</v>
      </c>
      <c r="AH593" s="54">
        <f>(S593-MAX(S$2:S592))/MAX(S$2:S592)</f>
        <v>-6.4402955968218906E-2</v>
      </c>
      <c r="AI593" s="54">
        <f>(T593-MAX(T$2:T592))/MAX(T$2:T592)</f>
        <v>-7.7360428663438119E-2</v>
      </c>
      <c r="AJ593" s="54">
        <f>(U593-MAX(U$2:U592))/MAX(U$2:U592)</f>
        <v>-0.10907376772341337</v>
      </c>
      <c r="AK593" s="54">
        <f t="shared" si="270"/>
        <v>1.3135866094950115</v>
      </c>
      <c r="AL593" s="71">
        <f t="shared" si="260"/>
        <v>1930.2083333332796</v>
      </c>
      <c r="AM593" s="49">
        <f t="shared" si="261"/>
        <v>1.3135866094950115</v>
      </c>
      <c r="AN593" s="49">
        <f t="shared" si="262"/>
        <v>1.553231561892914</v>
      </c>
      <c r="AO593" s="49">
        <f t="shared" si="263"/>
        <v>1.6415495414707528</v>
      </c>
      <c r="AP593" s="49">
        <f t="shared" si="264"/>
        <v>1.6448401566116342</v>
      </c>
      <c r="AQ593" s="49">
        <f t="shared" si="265"/>
        <v>1.8602440826145268</v>
      </c>
      <c r="AS593" s="49">
        <f t="shared" si="271"/>
        <v>0.30701252072161278</v>
      </c>
      <c r="AT593" s="49">
        <f t="shared" si="266"/>
        <v>0.2154039260028926</v>
      </c>
      <c r="AU593" s="54">
        <f>(AM593-MAX(AM$3:AM593))/MAX(AM$3:AM593)</f>
        <v>-0.64816032515549249</v>
      </c>
      <c r="AV593" s="54">
        <f>(AN593-MAX(AN$3:AN593))/MAX(AN$3:AN593)</f>
        <v>-0.75375856747076342</v>
      </c>
      <c r="AW593" s="54">
        <f>(AO593-MAX(AO$3:AO593))/MAX(AO$3:AO593)</f>
        <v>-0.71129524860127458</v>
      </c>
      <c r="AX593" s="54">
        <f>(AP593-MAX(AP$3:AP593))/MAX(AP$3:AP593)</f>
        <v>-0.71806202034040312</v>
      </c>
      <c r="AY593" s="54">
        <f>(AQ593-MAX(AQ$3:AQ593))/MAX(AQ$3:AQ593)</f>
        <v>-0.74144533683833713</v>
      </c>
    </row>
    <row r="594" spans="1:51">
      <c r="A594" s="49">
        <f>Data!F720</f>
        <v>1930.2916666666129</v>
      </c>
      <c r="B594" s="53">
        <f t="shared" si="257"/>
        <v>0.876</v>
      </c>
      <c r="C594" s="50">
        <f>1/Data!N720</f>
        <v>3.869454381548159E-2</v>
      </c>
      <c r="D594" s="50">
        <f>Data!H720/100</f>
        <v>3.3024999999999999E-2</v>
      </c>
      <c r="E594">
        <f>Data!K721/Data!K720</f>
        <v>0.94906993373214921</v>
      </c>
      <c r="F594">
        <f>Data!T721/Data!T720</f>
        <v>1.0083315705282327</v>
      </c>
      <c r="G594" s="49">
        <f>Data!E723</f>
        <v>16.600000000000001</v>
      </c>
      <c r="H594" s="52">
        <v>0</v>
      </c>
      <c r="I594" s="52">
        <v>1</v>
      </c>
      <c r="J594" s="52">
        <v>0.6</v>
      </c>
      <c r="K594" s="54">
        <f t="shared" si="267"/>
        <v>0.66261227030770231</v>
      </c>
      <c r="L594" s="54">
        <f t="shared" si="280"/>
        <v>0.53423731063005253</v>
      </c>
      <c r="M594" s="53">
        <f t="shared" si="281"/>
        <v>0.53568034325635228</v>
      </c>
      <c r="N594" s="54" cm="1">
        <f t="array" ref="N594">stock_min(C594,O594)</f>
        <v>0.28756911777419891</v>
      </c>
      <c r="O594" s="54" cm="1">
        <f t="array" ref="O594">stock_max(C594,D594)</f>
        <v>0.85</v>
      </c>
      <c r="P594" s="49">
        <f t="shared" si="258"/>
        <v>1930.2916666666129</v>
      </c>
      <c r="Q594" s="49">
        <f t="shared" si="272"/>
        <v>0.6764331778306335</v>
      </c>
      <c r="R594" s="49">
        <f t="shared" si="273"/>
        <v>3.9919940040092707</v>
      </c>
      <c r="S594" s="59">
        <f t="shared" si="254"/>
        <v>2.0521375991886162</v>
      </c>
      <c r="T594" s="59">
        <f t="shared" si="255"/>
        <v>2.287438797923933</v>
      </c>
      <c r="U594" s="59">
        <f t="shared" si="256"/>
        <v>2.8681377976798479</v>
      </c>
      <c r="V594" s="59"/>
      <c r="W594" s="49">
        <f t="shared" si="274"/>
        <v>0.82085503967544649</v>
      </c>
      <c r="X594" s="49">
        <f t="shared" si="275"/>
        <v>1.2312825595131696</v>
      </c>
      <c r="Y594" s="49">
        <f t="shared" si="276"/>
        <v>0.77175378284163432</v>
      </c>
      <c r="Z594" s="49">
        <f t="shared" si="277"/>
        <v>1.5156850150822987</v>
      </c>
      <c r="AA594" s="49">
        <f t="shared" si="278"/>
        <v>1.3317327577121887</v>
      </c>
      <c r="AB594" s="49">
        <f t="shared" si="279"/>
        <v>1.5364050399676592</v>
      </c>
      <c r="AC594" s="80">
        <f t="shared" si="259"/>
        <v>0.53568034325635228</v>
      </c>
      <c r="AD594" s="80">
        <f t="shared" si="268"/>
        <v>0.28756911777419891</v>
      </c>
      <c r="AE594" s="80">
        <f t="shared" si="269"/>
        <v>0.85</v>
      </c>
      <c r="AF594" s="54">
        <f>(Q594-MAX(Q$2:Q593))/MAX(Q$2:Q593)</f>
        <v>4.8026278091948069E-3</v>
      </c>
      <c r="AG594" s="54">
        <f>(R594-MAX(R$2:R593))/MAX(R$2:R593)</f>
        <v>-0.19509533487897679</v>
      </c>
      <c r="AH594" s="54">
        <f>(S594-MAX(S$2:S593))/MAX(S$2:S593)</f>
        <v>-8.9874970536402601E-2</v>
      </c>
      <c r="AI594" s="54">
        <f>(T594-MAX(T$2:T593))/MAX(T$2:T593)</f>
        <v>-0.1059031300213349</v>
      </c>
      <c r="AJ594" s="54">
        <f>(U594-MAX(U$2:U593))/MAX(U$2:U593)</f>
        <v>-0.12985747923577884</v>
      </c>
      <c r="AK594" s="54">
        <f t="shared" si="270"/>
        <v>1.2974290888952718</v>
      </c>
      <c r="AL594" s="71">
        <f t="shared" si="260"/>
        <v>1930.2916666666129</v>
      </c>
      <c r="AM594" s="49">
        <f t="shared" si="261"/>
        <v>1.2974290888952718</v>
      </c>
      <c r="AN594" s="49">
        <f t="shared" si="262"/>
        <v>1.6935460384574916</v>
      </c>
      <c r="AO594" s="49">
        <f t="shared" si="263"/>
        <v>1.719985250671126</v>
      </c>
      <c r="AP594" s="49">
        <f t="shared" si="264"/>
        <v>1.734163740908331</v>
      </c>
      <c r="AQ594" s="49">
        <f t="shared" si="265"/>
        <v>1.9598639750925477</v>
      </c>
      <c r="AS594" s="49">
        <f t="shared" si="271"/>
        <v>0.2663179366350561</v>
      </c>
      <c r="AT594" s="49">
        <f t="shared" si="266"/>
        <v>0.2257002341842167</v>
      </c>
      <c r="AU594" s="54">
        <f>(AM594-MAX(AM$3:AM594))/MAX(AM$3:AM594)</f>
        <v>-0.65248806171508733</v>
      </c>
      <c r="AV594" s="54">
        <f>(AN594-MAX(AN$3:AN594))/MAX(AN$3:AN594)</f>
        <v>-0.73151382395567266</v>
      </c>
      <c r="AW594" s="54">
        <f>(AO594-MAX(AO$3:AO594))/MAX(AO$3:AO594)</f>
        <v>-0.69750050080146853</v>
      </c>
      <c r="AX594" s="54">
        <f>(AP594-MAX(AP$3:AP594))/MAX(AP$3:AP594)</f>
        <v>-0.70275128586487656</v>
      </c>
      <c r="AY594" s="54">
        <f>(AQ594-MAX(AQ$3:AQ594))/MAX(AQ$3:AQ594)</f>
        <v>-0.72759920342790063</v>
      </c>
    </row>
    <row r="595" spans="1:51">
      <c r="A595" s="49">
        <f>Data!F721</f>
        <v>1930.3749999999461</v>
      </c>
      <c r="B595" s="53">
        <f t="shared" si="257"/>
        <v>0.84499999999999997</v>
      </c>
      <c r="C595" s="50">
        <f>1/Data!N721</f>
        <v>4.1135740292117959E-2</v>
      </c>
      <c r="D595" s="50">
        <f>Data!H721/100</f>
        <v>3.3066666666666668E-2</v>
      </c>
      <c r="E595">
        <f>Data!K722/Data!K721</f>
        <v>0.90767873304292446</v>
      </c>
      <c r="F595">
        <f>Data!T722/Data!T721</f>
        <v>1.0083704387044508</v>
      </c>
      <c r="G595" s="49">
        <f>Data!E724</f>
        <v>16.5</v>
      </c>
      <c r="H595" s="52">
        <v>0</v>
      </c>
      <c r="I595" s="52">
        <v>1</v>
      </c>
      <c r="J595" s="52">
        <v>0.6</v>
      </c>
      <c r="K595" s="54">
        <f t="shared" si="267"/>
        <v>0.66261227030770231</v>
      </c>
      <c r="L595" s="54">
        <f t="shared" si="280"/>
        <v>0.53568034325635228</v>
      </c>
      <c r="M595" s="53">
        <f t="shared" si="281"/>
        <v>0.53557913916143562</v>
      </c>
      <c r="N595" s="54" cm="1">
        <f t="array" ref="N595">stock_min(C595,O595)</f>
        <v>0.37119638002103122</v>
      </c>
      <c r="O595" s="54" cm="1">
        <f t="array" ref="O595">stock_max(C595,D595)</f>
        <v>0.85</v>
      </c>
      <c r="P595" s="49">
        <f t="shared" si="258"/>
        <v>1930.3749999999461</v>
      </c>
      <c r="Q595" s="49">
        <f t="shared" si="272"/>
        <v>0.6820952202833217</v>
      </c>
      <c r="R595" s="49">
        <f t="shared" si="273"/>
        <v>3.6234480598740859</v>
      </c>
      <c r="S595" s="59">
        <f t="shared" si="254"/>
        <v>1.9453349501070525</v>
      </c>
      <c r="T595" s="59">
        <f t="shared" si="255"/>
        <v>2.153968754757885</v>
      </c>
      <c r="U595" s="59">
        <f t="shared" si="256"/>
        <v>2.7374421252499364</v>
      </c>
      <c r="V595" s="59"/>
      <c r="W595" s="49">
        <f t="shared" si="274"/>
        <v>0.77813398004282108</v>
      </c>
      <c r="X595" s="49">
        <f t="shared" si="275"/>
        <v>1.1672009700642314</v>
      </c>
      <c r="Y595" s="49">
        <f t="shared" si="276"/>
        <v>0.72672262799590837</v>
      </c>
      <c r="Z595" s="49">
        <f t="shared" si="277"/>
        <v>1.4272461267619767</v>
      </c>
      <c r="AA595" s="49">
        <f t="shared" si="278"/>
        <v>1.2713252283043246</v>
      </c>
      <c r="AB595" s="49">
        <f t="shared" si="279"/>
        <v>1.4661168969456118</v>
      </c>
      <c r="AC595" s="80">
        <f t="shared" si="259"/>
        <v>0.53557913916143562</v>
      </c>
      <c r="AD595" s="80">
        <f t="shared" si="268"/>
        <v>0.37119638002103122</v>
      </c>
      <c r="AE595" s="80">
        <f t="shared" si="269"/>
        <v>0.85</v>
      </c>
      <c r="AF595" s="54">
        <f>(Q595-MAX(Q$2:Q594))/MAX(Q$2:Q594)</f>
        <v>8.3704387044508197E-3</v>
      </c>
      <c r="AG595" s="54">
        <f>(R595-MAX(R$2:R594))/MAX(R$2:R594)</f>
        <v>-0.26940515334261028</v>
      </c>
      <c r="AH595" s="54">
        <f>(S595-MAX(S$2:S594))/MAX(S$2:S594)</f>
        <v>-0.13724204971305298</v>
      </c>
      <c r="AI595" s="54">
        <f>(T595-MAX(T$2:T594))/MAX(T$2:T594)</f>
        <v>-0.15807289646010861</v>
      </c>
      <c r="AJ595" s="54">
        <f>(U595-MAX(U$2:U594))/MAX(U$2:U594)</f>
        <v>-0.16950824565053546</v>
      </c>
      <c r="AK595" s="54">
        <f t="shared" si="270"/>
        <v>1.2814683223982362</v>
      </c>
      <c r="AL595" s="71">
        <f t="shared" si="260"/>
        <v>1930.3749999999461</v>
      </c>
      <c r="AM595" s="49">
        <f t="shared" si="261"/>
        <v>1.2814683223982362</v>
      </c>
      <c r="AN595" s="49">
        <f t="shared" si="262"/>
        <v>1.8982622796140738</v>
      </c>
      <c r="AO595" s="49">
        <f t="shared" si="263"/>
        <v>1.8304293286268694</v>
      </c>
      <c r="AP595" s="49">
        <f t="shared" si="264"/>
        <v>1.8603458138873001</v>
      </c>
      <c r="AQ595" s="49">
        <f t="shared" si="265"/>
        <v>2.0825613481332694</v>
      </c>
      <c r="AS595" s="49">
        <f t="shared" si="271"/>
        <v>0.18429906851919564</v>
      </c>
      <c r="AT595" s="49">
        <f t="shared" si="266"/>
        <v>0.22221553424596929</v>
      </c>
      <c r="AU595" s="54">
        <f>(AM595-MAX(AM$3:AM595))/MAX(AM$3:AM595)</f>
        <v>-0.65676309836207702</v>
      </c>
      <c r="AV595" s="54">
        <f>(AN595-MAX(AN$3:AN595))/MAX(AN$3:AN595)</f>
        <v>-0.69905915221119452</v>
      </c>
      <c r="AW595" s="54">
        <f>(AO595-MAX(AO$3:AO595))/MAX(AO$3:AO595)</f>
        <v>-0.67807633524073485</v>
      </c>
      <c r="AX595" s="54">
        <f>(AP595-MAX(AP$3:AP595))/MAX(AP$3:AP595)</f>
        <v>-0.68112272908265648</v>
      </c>
      <c r="AY595" s="54">
        <f>(AQ595-MAX(AQ$3:AQ595))/MAX(AQ$3:AQ595)</f>
        <v>-0.71054553920509744</v>
      </c>
    </row>
    <row r="596" spans="1:51">
      <c r="A596" s="49">
        <f>Data!F722</f>
        <v>1930.4583333332794</v>
      </c>
      <c r="B596" s="53">
        <f t="shared" si="257"/>
        <v>0.78300000000000003</v>
      </c>
      <c r="C596" s="50">
        <f>1/Data!N722</f>
        <v>4.573122072561326E-2</v>
      </c>
      <c r="D596" s="50">
        <f>Data!H722/100</f>
        <v>3.310833333333333E-2</v>
      </c>
      <c r="E596">
        <f>Data!K723/Data!K722</f>
        <v>0.99423937385228633</v>
      </c>
      <c r="F596">
        <f>Data!T723/Data!T722</f>
        <v>1.0144844873465717</v>
      </c>
      <c r="G596" s="49">
        <f>Data!E725</f>
        <v>16.600000000000001</v>
      </c>
      <c r="H596" s="52">
        <v>0</v>
      </c>
      <c r="I596" s="52">
        <v>1</v>
      </c>
      <c r="J596" s="52">
        <v>0.6</v>
      </c>
      <c r="K596" s="54">
        <f t="shared" si="267"/>
        <v>0.66261227030770231</v>
      </c>
      <c r="L596" s="54">
        <f t="shared" si="280"/>
        <v>0.53557913916143562</v>
      </c>
      <c r="M596" s="53">
        <f t="shared" si="281"/>
        <v>0.53538923577117725</v>
      </c>
      <c r="N596" s="54" cm="1">
        <f t="array" ref="N596">stock_min(C596,O596)</f>
        <v>0.52862223698917699</v>
      </c>
      <c r="O596" s="54" cm="1">
        <f t="array" ref="O596">stock_max(C596,D596)</f>
        <v>0.85</v>
      </c>
      <c r="P596" s="49">
        <f t="shared" si="258"/>
        <v>1930.4583333332794</v>
      </c>
      <c r="Q596" s="49">
        <f t="shared" si="272"/>
        <v>0.69197501987067256</v>
      </c>
      <c r="R596" s="49">
        <f t="shared" si="273"/>
        <v>3.6025747302354927</v>
      </c>
      <c r="S596" s="59">
        <f t="shared" si="254"/>
        <v>1.9498820134671315</v>
      </c>
      <c r="T596" s="59">
        <f t="shared" si="255"/>
        <v>2.1562731281105112</v>
      </c>
      <c r="U596" s="59">
        <f t="shared" si="256"/>
        <v>2.747410868100538</v>
      </c>
      <c r="V596" s="59"/>
      <c r="W596" s="49">
        <f t="shared" si="274"/>
        <v>0.77995280538685263</v>
      </c>
      <c r="X596" s="49">
        <f t="shared" si="275"/>
        <v>1.1699292080802788</v>
      </c>
      <c r="Y596" s="49">
        <f t="shared" si="276"/>
        <v>0.72750009528971438</v>
      </c>
      <c r="Z596" s="49">
        <f t="shared" si="277"/>
        <v>1.4287730328207968</v>
      </c>
      <c r="AA596" s="49">
        <f t="shared" si="278"/>
        <v>1.2764766630787643</v>
      </c>
      <c r="AB596" s="49">
        <f t="shared" si="279"/>
        <v>1.4709342050217737</v>
      </c>
      <c r="AC596" s="80">
        <f t="shared" si="259"/>
        <v>0.53538923577117725</v>
      </c>
      <c r="AD596" s="80">
        <f t="shared" si="268"/>
        <v>0.52862223698917699</v>
      </c>
      <c r="AE596" s="80">
        <f t="shared" si="269"/>
        <v>0.85</v>
      </c>
      <c r="AF596" s="54">
        <f>(Q596-MAX(Q$2:Q595))/MAX(Q$2:Q595)</f>
        <v>1.448448734657177E-2</v>
      </c>
      <c r="AG596" s="54">
        <f>(R596-MAX(R$2:R595))/MAX(R$2:R595)</f>
        <v>-0.27361383711964971</v>
      </c>
      <c r="AH596" s="54">
        <f>(S596-MAX(S$2:S595))/MAX(S$2:S595)</f>
        <v>-0.13522542267196128</v>
      </c>
      <c r="AI596" s="54">
        <f>(T596-MAX(T$2:T595))/MAX(T$2:T595)</f>
        <v>-0.15717218033877881</v>
      </c>
      <c r="AJ596" s="54">
        <f>(U596-MAX(U$2:U595))/MAX(U$2:U595)</f>
        <v>-0.16648390454673989</v>
      </c>
      <c r="AK596" s="54">
        <f t="shared" si="270"/>
        <v>1.2476813199989536</v>
      </c>
      <c r="AL596" s="71">
        <f t="shared" si="260"/>
        <v>1930.4583333332794</v>
      </c>
      <c r="AM596" s="49">
        <f t="shared" si="261"/>
        <v>1.2476813199989536</v>
      </c>
      <c r="AN596" s="49">
        <f t="shared" si="262"/>
        <v>1.7590845685590548</v>
      </c>
      <c r="AO596" s="49">
        <f t="shared" si="263"/>
        <v>1.7310190276263757</v>
      </c>
      <c r="AP596" s="49">
        <f t="shared" si="264"/>
        <v>1.7538131791043226</v>
      </c>
      <c r="AQ596" s="49">
        <f t="shared" si="265"/>
        <v>1.9324568335379244</v>
      </c>
      <c r="AS596" s="49">
        <f t="shared" si="271"/>
        <v>0.17337226497886959</v>
      </c>
      <c r="AT596" s="49">
        <f t="shared" si="266"/>
        <v>0.17864365443360186</v>
      </c>
      <c r="AU596" s="54">
        <f>(AM596-MAX(AM$3:AM596))/MAX(AM$3:AM596)</f>
        <v>-0.6658128312477557</v>
      </c>
      <c r="AV596" s="54">
        <f>(AN596-MAX(AN$3:AN596))/MAX(AN$3:AN596)</f>
        <v>-0.72112367870366545</v>
      </c>
      <c r="AW596" s="54">
        <f>(AO596-MAX(AO$3:AO596))/MAX(AO$3:AO596)</f>
        <v>-0.69555995392647119</v>
      </c>
      <c r="AX596" s="54">
        <f>(AP596-MAX(AP$3:AP596))/MAX(AP$3:AP596)</f>
        <v>-0.69938322430329825</v>
      </c>
      <c r="AY596" s="54">
        <f>(AQ596-MAX(AQ$3:AQ596))/MAX(AQ$3:AQ596)</f>
        <v>-0.7314085122810271</v>
      </c>
    </row>
    <row r="597" spans="1:51">
      <c r="A597" s="49">
        <f>Data!F723</f>
        <v>1930.5416666666126</v>
      </c>
      <c r="B597" s="53">
        <f t="shared" si="257"/>
        <v>0.76800000000000002</v>
      </c>
      <c r="C597" s="50">
        <f>1/Data!N723</f>
        <v>4.6406301590854529E-2</v>
      </c>
      <c r="D597" s="50">
        <f>Data!H723/100</f>
        <v>3.3150000000000006E-2</v>
      </c>
      <c r="E597">
        <f>Data!K724/Data!K723</f>
        <v>0.99705056740241926</v>
      </c>
      <c r="F597">
        <f>Data!T724/Data!T723</f>
        <v>1.0084860495665307</v>
      </c>
      <c r="G597" s="49">
        <f>Data!E726</f>
        <v>16.5</v>
      </c>
      <c r="H597" s="52">
        <v>0</v>
      </c>
      <c r="I597" s="52">
        <v>1</v>
      </c>
      <c r="J597" s="52">
        <v>0.6</v>
      </c>
      <c r="K597" s="54">
        <f t="shared" si="267"/>
        <v>0.66261227030770231</v>
      </c>
      <c r="L597" s="54">
        <f t="shared" si="280"/>
        <v>0.53538923577117725</v>
      </c>
      <c r="M597" s="53">
        <f t="shared" si="281"/>
        <v>0.53550105481545929</v>
      </c>
      <c r="N597" s="54" cm="1">
        <f t="array" ref="N597">stock_min(C597,O597)</f>
        <v>0.55174825945220196</v>
      </c>
      <c r="O597" s="54" cm="1">
        <f t="array" ref="O597">stock_max(C597,D597)</f>
        <v>0.85</v>
      </c>
      <c r="P597" s="49">
        <f t="shared" si="258"/>
        <v>1930.5416666666126</v>
      </c>
      <c r="Q597" s="49">
        <f t="shared" si="272"/>
        <v>0.69784715418809606</v>
      </c>
      <c r="R597" s="49">
        <f t="shared" si="273"/>
        <v>3.5919491788909155</v>
      </c>
      <c r="S597" s="59">
        <f t="shared" si="254"/>
        <v>1.9530501042900252</v>
      </c>
      <c r="T597" s="59">
        <f t="shared" si="255"/>
        <v>2.1582326602212496</v>
      </c>
      <c r="U597" s="59">
        <f t="shared" si="256"/>
        <v>2.7539046910407565</v>
      </c>
      <c r="V597" s="59"/>
      <c r="W597" s="49">
        <f t="shared" si="274"/>
        <v>0.78122004171601012</v>
      </c>
      <c r="X597" s="49">
        <f t="shared" si="275"/>
        <v>1.171830062574015</v>
      </c>
      <c r="Y597" s="49">
        <f t="shared" si="276"/>
        <v>0.72816121737981554</v>
      </c>
      <c r="Z597" s="49">
        <f t="shared" si="277"/>
        <v>1.4300714428414341</v>
      </c>
      <c r="AA597" s="49">
        <f t="shared" si="278"/>
        <v>1.2791858241271898</v>
      </c>
      <c r="AB597" s="49">
        <f t="shared" si="279"/>
        <v>1.4747188669135667</v>
      </c>
      <c r="AC597" s="80">
        <f t="shared" si="259"/>
        <v>0.53550105481545929</v>
      </c>
      <c r="AD597" s="80">
        <f t="shared" si="268"/>
        <v>0.55174825945220196</v>
      </c>
      <c r="AE597" s="80">
        <f t="shared" si="269"/>
        <v>0.85</v>
      </c>
      <c r="AF597" s="54">
        <f>(Q597-MAX(Q$2:Q596))/MAX(Q$2:Q596)</f>
        <v>8.4860495665305732E-3</v>
      </c>
      <c r="AG597" s="54">
        <f>(R597-MAX(R$2:R596))/MAX(R$2:R596)</f>
        <v>-0.27575626414688065</v>
      </c>
      <c r="AH597" s="54">
        <f>(S597-MAX(S$2:S596))/MAX(S$2:S596)</f>
        <v>-0.13382037129788696</v>
      </c>
      <c r="AI597" s="54">
        <f>(T597-MAX(T$2:T596))/MAX(T$2:T596)</f>
        <v>-0.15640625316799547</v>
      </c>
      <c r="AJ597" s="54">
        <f>(U597-MAX(U$2:U596))/MAX(U$2:U596)</f>
        <v>-0.16451379297568178</v>
      </c>
      <c r="AK597" s="54">
        <f t="shared" si="270"/>
        <v>1.2272531997917346</v>
      </c>
      <c r="AL597" s="71">
        <f t="shared" si="260"/>
        <v>1930.5416666666126</v>
      </c>
      <c r="AM597" s="49">
        <f t="shared" si="261"/>
        <v>1.2272531997917346</v>
      </c>
      <c r="AN597" s="49">
        <f t="shared" si="262"/>
        <v>1.8662730877400979</v>
      </c>
      <c r="AO597" s="49">
        <f t="shared" si="263"/>
        <v>1.7826026740235708</v>
      </c>
      <c r="AP597" s="49">
        <f t="shared" si="264"/>
        <v>1.814590399620162</v>
      </c>
      <c r="AQ597" s="49">
        <f t="shared" si="265"/>
        <v>2.0203051878074829</v>
      </c>
      <c r="AS597" s="49">
        <f t="shared" si="271"/>
        <v>0.15403210006738499</v>
      </c>
      <c r="AT597" s="49">
        <f t="shared" si="266"/>
        <v>0.20571478818732092</v>
      </c>
      <c r="AU597" s="54">
        <f>(AM597-MAX(AM$3:AM597))/MAX(AM$3:AM597)</f>
        <v>-0.67128443328711829</v>
      </c>
      <c r="AV597" s="54">
        <f>(AN597-MAX(AN$3:AN597))/MAX(AN$3:AN597)</f>
        <v>-0.70413055600297736</v>
      </c>
      <c r="AW597" s="54">
        <f>(AO597-MAX(AO$3:AO597))/MAX(AO$3:AO597)</f>
        <v>-0.68648776729237238</v>
      </c>
      <c r="AX597" s="54">
        <f>(AP597-MAX(AP$3:AP597))/MAX(AP$3:AP597)</f>
        <v>-0.68896555138068405</v>
      </c>
      <c r="AY597" s="54">
        <f>(AQ597-MAX(AQ$3:AQ597))/MAX(AQ$3:AQ597)</f>
        <v>-0.71919850077783298</v>
      </c>
    </row>
    <row r="598" spans="1:51">
      <c r="A598" s="49">
        <f>Data!F724</f>
        <v>1930.6249999999459</v>
      </c>
      <c r="B598" s="53">
        <f t="shared" si="257"/>
        <v>0.76100000000000001</v>
      </c>
      <c r="C598" s="50">
        <f>1/Data!N724</f>
        <v>4.6947029416361981E-2</v>
      </c>
      <c r="D598" s="50">
        <f>Data!H724/100</f>
        <v>3.3191666666666668E-2</v>
      </c>
      <c r="E598">
        <f>Data!K725/Data!K724</f>
        <v>0.99739234716644332</v>
      </c>
      <c r="F598">
        <f>Data!T725/Data!T724</f>
        <v>0.99637573290802839</v>
      </c>
      <c r="G598" s="49">
        <f>Data!E727</f>
        <v>16.399999999999999</v>
      </c>
      <c r="H598" s="52">
        <v>0</v>
      </c>
      <c r="I598" s="52">
        <v>1</v>
      </c>
      <c r="J598" s="52">
        <v>0.6</v>
      </c>
      <c r="K598" s="54">
        <f t="shared" si="267"/>
        <v>0.66261227030770231</v>
      </c>
      <c r="L598" s="54">
        <f t="shared" si="280"/>
        <v>0.55174825945220196</v>
      </c>
      <c r="M598" s="53">
        <f t="shared" si="281"/>
        <v>0.54360039817673267</v>
      </c>
      <c r="N598" s="54" cm="1">
        <f t="array" ref="N598">stock_min(C598,O598)</f>
        <v>0.57027179416177898</v>
      </c>
      <c r="O598" s="54" cm="1">
        <f t="array" ref="O598">stock_max(C598,D598)</f>
        <v>0.85</v>
      </c>
      <c r="P598" s="49">
        <f t="shared" si="258"/>
        <v>1930.6249999999459</v>
      </c>
      <c r="Q598" s="49">
        <f t="shared" si="272"/>
        <v>0.69531796971194615</v>
      </c>
      <c r="R598" s="49">
        <f t="shared" si="273"/>
        <v>3.5825826224365889</v>
      </c>
      <c r="S598" s="59">
        <f t="shared" si="254"/>
        <v>1.9471630282181271</v>
      </c>
      <c r="T598" s="59">
        <f t="shared" si="255"/>
        <v>2.1518644796333359</v>
      </c>
      <c r="U598" s="59">
        <f t="shared" si="256"/>
        <v>2.7454230251218492</v>
      </c>
      <c r="V598" s="59"/>
      <c r="W598" s="49">
        <f t="shared" si="274"/>
        <v>0.77886521128725095</v>
      </c>
      <c r="X598" s="49">
        <f t="shared" si="275"/>
        <v>1.1682978169308762</v>
      </c>
      <c r="Y598" s="49">
        <f t="shared" si="276"/>
        <v>0.72601267138898873</v>
      </c>
      <c r="Z598" s="49">
        <f t="shared" si="277"/>
        <v>1.4258518082443472</v>
      </c>
      <c r="AA598" s="49">
        <f t="shared" si="278"/>
        <v>1.2530099755020421</v>
      </c>
      <c r="AB598" s="49">
        <f t="shared" si="279"/>
        <v>1.4924130496198071</v>
      </c>
      <c r="AC598" s="80">
        <f t="shared" si="259"/>
        <v>0.54360039817673267</v>
      </c>
      <c r="AD598" s="80">
        <f t="shared" si="268"/>
        <v>0.57027179416177898</v>
      </c>
      <c r="AE598" s="80">
        <f t="shared" si="269"/>
        <v>0.85</v>
      </c>
      <c r="AF598" s="54">
        <f>(Q598-MAX(Q$2:Q597))/MAX(Q$2:Q597)</f>
        <v>-3.6242670919715532E-3</v>
      </c>
      <c r="AG598" s="54">
        <f>(R598-MAX(R$2:R597))/MAX(R$2:R597)</f>
        <v>-0.27764484037686371</v>
      </c>
      <c r="AH598" s="54">
        <f>(S598-MAX(S$2:S597))/MAX(S$2:S597)</f>
        <v>-0.13643129528539596</v>
      </c>
      <c r="AI598" s="54">
        <f>(T598-MAX(T$2:T597))/MAX(T$2:T597)</f>
        <v>-0.15889539969129488</v>
      </c>
      <c r="AJ598" s="54">
        <f>(U598-MAX(U$2:U597))/MAX(U$2:U597)</f>
        <v>-0.16708698111501322</v>
      </c>
      <c r="AK598" s="54">
        <f t="shared" si="270"/>
        <v>1.2269459621888119</v>
      </c>
      <c r="AL598" s="71">
        <f t="shared" si="260"/>
        <v>1930.6249999999459</v>
      </c>
      <c r="AM598" s="49">
        <f t="shared" si="261"/>
        <v>1.2269459621888119</v>
      </c>
      <c r="AN598" s="49">
        <f t="shared" si="262"/>
        <v>1.9404126963102661</v>
      </c>
      <c r="AO598" s="49">
        <f t="shared" si="263"/>
        <v>1.8249310362777151</v>
      </c>
      <c r="AP598" s="49">
        <f t="shared" si="264"/>
        <v>1.8622190415580309</v>
      </c>
      <c r="AQ598" s="49">
        <f t="shared" si="265"/>
        <v>2.08912950061067</v>
      </c>
      <c r="AS598" s="49">
        <f t="shared" si="271"/>
        <v>0.1487168043004039</v>
      </c>
      <c r="AT598" s="49">
        <f t="shared" si="266"/>
        <v>0.22691045905263918</v>
      </c>
      <c r="AU598" s="54">
        <f>(AM598-MAX(AM$3:AM598))/MAX(AM$3:AM598)</f>
        <v>-0.67136672582689527</v>
      </c>
      <c r="AV598" s="54">
        <f>(AN598-MAX(AN$3:AN598))/MAX(AN$3:AN598)</f>
        <v>-0.69237683951319262</v>
      </c>
      <c r="AW598" s="54">
        <f>(AO598-MAX(AO$3:AO598))/MAX(AO$3:AO598)</f>
        <v>-0.67904333811556594</v>
      </c>
      <c r="AX598" s="54">
        <f>(AP598-MAX(AP$3:AP598))/MAX(AP$3:AP598)</f>
        <v>-0.68080164376454499</v>
      </c>
      <c r="AY598" s="54">
        <f>(AQ598-MAX(AQ$3:AQ598))/MAX(AQ$3:AQ598)</f>
        <v>-0.70963263402923371</v>
      </c>
    </row>
    <row r="599" spans="1:51">
      <c r="A599" s="49">
        <f>Data!F725</f>
        <v>1930.7083333332791</v>
      </c>
      <c r="B599" s="53">
        <f t="shared" si="257"/>
        <v>0.749</v>
      </c>
      <c r="C599" s="50">
        <f>1/Data!N725</f>
        <v>4.7455029955002136E-2</v>
      </c>
      <c r="D599" s="50">
        <f>Data!H725/100</f>
        <v>3.323333333333333E-2</v>
      </c>
      <c r="E599">
        <f>Data!K726/Data!K725</f>
        <v>0.87154115262344334</v>
      </c>
      <c r="F599">
        <f>Data!T726/Data!T725</f>
        <v>1.0084931750987935</v>
      </c>
      <c r="G599" s="49">
        <f>Data!E728</f>
        <v>16.100000000000001</v>
      </c>
      <c r="H599" s="52">
        <v>0</v>
      </c>
      <c r="I599" s="52">
        <v>1</v>
      </c>
      <c r="J599" s="52">
        <v>0.6</v>
      </c>
      <c r="K599" s="54">
        <f t="shared" si="267"/>
        <v>0.66261227030770231</v>
      </c>
      <c r="L599" s="54">
        <f t="shared" si="280"/>
        <v>0.57027179416177898</v>
      </c>
      <c r="M599" s="53">
        <f t="shared" si="281"/>
        <v>0.55828352286015293</v>
      </c>
      <c r="N599" s="54" cm="1">
        <f t="array" ref="N599">stock_min(C599,O599)</f>
        <v>0.5876742010032503</v>
      </c>
      <c r="O599" s="54" cm="1">
        <f t="array" ref="O599">stock_max(C599,D599)</f>
        <v>0.85</v>
      </c>
      <c r="P599" s="49">
        <f t="shared" si="258"/>
        <v>1930.7083333332791</v>
      </c>
      <c r="Q599" s="49">
        <f t="shared" si="272"/>
        <v>0.70122342697804729</v>
      </c>
      <c r="R599" s="49">
        <f t="shared" si="273"/>
        <v>3.122368188127103</v>
      </c>
      <c r="S599" s="59">
        <f t="shared" si="254"/>
        <v>1.803699875880461</v>
      </c>
      <c r="T599" s="59">
        <f t="shared" si="255"/>
        <v>1.9748673525585376</v>
      </c>
      <c r="U599" s="59">
        <f t="shared" si="256"/>
        <v>2.5643513980804311</v>
      </c>
      <c r="V599" s="59"/>
      <c r="W599" s="49">
        <f t="shared" si="274"/>
        <v>0.72147995035218437</v>
      </c>
      <c r="X599" s="49">
        <f t="shared" si="275"/>
        <v>1.0822199255282765</v>
      </c>
      <c r="Y599" s="49">
        <f t="shared" si="276"/>
        <v>0.66629601252316351</v>
      </c>
      <c r="Z599" s="49">
        <f t="shared" si="277"/>
        <v>1.3085713400353742</v>
      </c>
      <c r="AA599" s="49">
        <f t="shared" si="278"/>
        <v>1.1327162657087297</v>
      </c>
      <c r="AB599" s="49">
        <f t="shared" si="279"/>
        <v>1.4316351323717014</v>
      </c>
      <c r="AC599" s="80">
        <f t="shared" si="259"/>
        <v>0.55828352286015293</v>
      </c>
      <c r="AD599" s="80">
        <f t="shared" si="268"/>
        <v>0.5876742010032503</v>
      </c>
      <c r="AE599" s="80">
        <f t="shared" si="269"/>
        <v>0.85</v>
      </c>
      <c r="AF599" s="54">
        <f>(Q599-MAX(Q$2:Q598))/MAX(Q$2:Q598)</f>
        <v>4.8381264718050229E-3</v>
      </c>
      <c r="AG599" s="54">
        <f>(R599-MAX(R$2:R598))/MAX(R$2:R598)</f>
        <v>-0.3704377515785604</v>
      </c>
      <c r="AH599" s="54">
        <f>(S599-MAX(S$2:S598))/MAX(S$2:S598)</f>
        <v>-0.20005734346066653</v>
      </c>
      <c r="AI599" s="54">
        <f>(T599-MAX(T$2:T598))/MAX(T$2:T598)</f>
        <v>-0.22807870525401525</v>
      </c>
      <c r="AJ599" s="54">
        <f>(U599-MAX(U$2:U598))/MAX(U$2:U598)</f>
        <v>-0.22202092540463331</v>
      </c>
      <c r="AK599" s="54">
        <f t="shared" si="270"/>
        <v>1.2070172532126489</v>
      </c>
      <c r="AL599" s="71">
        <f t="shared" si="260"/>
        <v>1930.7083333332791</v>
      </c>
      <c r="AM599" s="49">
        <f t="shared" si="261"/>
        <v>1.2070172532126489</v>
      </c>
      <c r="AN599" s="49">
        <f t="shared" si="262"/>
        <v>2.3130268816986193</v>
      </c>
      <c r="AO599" s="49">
        <f t="shared" si="263"/>
        <v>2.0098512022526802</v>
      </c>
      <c r="AP599" s="49">
        <f t="shared" si="264"/>
        <v>2.0760245857521502</v>
      </c>
      <c r="AQ599" s="49">
        <f t="shared" si="265"/>
        <v>2.3079569986114223</v>
      </c>
      <c r="AS599" s="49">
        <f t="shared" si="271"/>
        <v>-5.0698830871969136E-3</v>
      </c>
      <c r="AT599" s="49">
        <f t="shared" si="266"/>
        <v>0.23193241285927213</v>
      </c>
      <c r="AU599" s="54">
        <f>(AM599-MAX(AM$3:AM599))/MAX(AM$3:AM599)</f>
        <v>-0.67670456227830333</v>
      </c>
      <c r="AV599" s="54">
        <f>(AN599-MAX(AN$3:AN599))/MAX(AN$3:AN599)</f>
        <v>-0.63330448157132602</v>
      </c>
      <c r="AW599" s="54">
        <f>(AO599-MAX(AO$3:AO599))/MAX(AO$3:AO599)</f>
        <v>-0.64652081643852866</v>
      </c>
      <c r="AX599" s="54">
        <f>(AP599-MAX(AP$3:AP599))/MAX(AP$3:AP599)</f>
        <v>-0.64415376468170016</v>
      </c>
      <c r="AY599" s="54">
        <f>(AQ599-MAX(AQ$3:AQ599))/MAX(AQ$3:AQ599)</f>
        <v>-0.6792178779416489</v>
      </c>
    </row>
    <row r="600" spans="1:51">
      <c r="A600" s="49">
        <f>Data!F726</f>
        <v>1930.7916666666124</v>
      </c>
      <c r="B600" s="53">
        <f t="shared" si="257"/>
        <v>0.623</v>
      </c>
      <c r="C600" s="50">
        <f>1/Data!N726</f>
        <v>5.490019920588015E-2</v>
      </c>
      <c r="D600" s="50">
        <f>Data!H726/100</f>
        <v>3.3274999999999999E-2</v>
      </c>
      <c r="E600">
        <f>Data!K727/Data!K726</f>
        <v>0.93769190984320572</v>
      </c>
      <c r="F600">
        <f>Data!T727/Data!T726</f>
        <v>1.0085337822363358</v>
      </c>
      <c r="G600" s="49">
        <f>Data!E729</f>
        <v>15.9</v>
      </c>
      <c r="H600" s="52">
        <v>0</v>
      </c>
      <c r="I600" s="52">
        <v>1</v>
      </c>
      <c r="J600" s="52">
        <v>0.6</v>
      </c>
      <c r="K600" s="54">
        <f t="shared" si="267"/>
        <v>0.66261227030770231</v>
      </c>
      <c r="L600" s="54">
        <f t="shared" si="280"/>
        <v>0.5876742010032503</v>
      </c>
      <c r="M600" s="53">
        <f t="shared" si="281"/>
        <v>0.57588574179758512</v>
      </c>
      <c r="N600" s="54" cm="1">
        <f t="array" ref="N600">stock_min(C600,O600)</f>
        <v>0.84272090755638729</v>
      </c>
      <c r="O600" s="54" cm="1">
        <f t="array" ref="O600">stock_max(C600,D600)</f>
        <v>0.85</v>
      </c>
      <c r="P600" s="49">
        <f t="shared" si="258"/>
        <v>1930.7916666666124</v>
      </c>
      <c r="Q600" s="49">
        <f t="shared" si="272"/>
        <v>0.70720751500289514</v>
      </c>
      <c r="R600" s="49">
        <f t="shared" si="273"/>
        <v>2.9278193895585729</v>
      </c>
      <c r="S600" s="59">
        <f t="shared" si="254"/>
        <v>1.7424257719753538</v>
      </c>
      <c r="T600" s="59">
        <f t="shared" si="255"/>
        <v>1.8990187966028285</v>
      </c>
      <c r="U600" s="59">
        <f t="shared" si="256"/>
        <v>2.4848153011280951</v>
      </c>
      <c r="V600" s="59"/>
      <c r="W600" s="49">
        <f t="shared" si="274"/>
        <v>0.69697030879014155</v>
      </c>
      <c r="X600" s="49">
        <f t="shared" si="275"/>
        <v>1.0454554631852122</v>
      </c>
      <c r="Y600" s="49">
        <f t="shared" si="276"/>
        <v>0.64070564042882749</v>
      </c>
      <c r="Z600" s="49">
        <f t="shared" si="277"/>
        <v>1.2583131561740009</v>
      </c>
      <c r="AA600" s="49">
        <f t="shared" si="278"/>
        <v>1.0538455982079522</v>
      </c>
      <c r="AB600" s="49">
        <f t="shared" si="279"/>
        <v>1.4309697029201429</v>
      </c>
      <c r="AC600" s="80">
        <f t="shared" si="259"/>
        <v>0.57588574179758512</v>
      </c>
      <c r="AD600" s="80">
        <f t="shared" si="268"/>
        <v>0.84272090755638729</v>
      </c>
      <c r="AE600" s="80">
        <f t="shared" si="269"/>
        <v>0.85</v>
      </c>
      <c r="AF600" s="54">
        <f>(Q600-MAX(Q$2:Q599))/MAX(Q$2:Q599)</f>
        <v>8.5337822363359007E-3</v>
      </c>
      <c r="AG600" s="54">
        <f>(R600-MAX(R$2:R599))/MAX(R$2:R599)</f>
        <v>-0.40966457291251762</v>
      </c>
      <c r="AH600" s="54">
        <f>(S600-MAX(S$2:S599))/MAX(S$2:S599)</f>
        <v>-0.2272324683860325</v>
      </c>
      <c r="AI600" s="54">
        <f>(T600-MAX(T$2:T599))/MAX(T$2:T599)</f>
        <v>-0.25772581823205454</v>
      </c>
      <c r="AJ600" s="54">
        <f>(U600-MAX(U$2:U599))/MAX(U$2:U599)</f>
        <v>-0.24615077716762673</v>
      </c>
      <c r="AK600" s="54">
        <f t="shared" si="270"/>
        <v>1.192273240239736</v>
      </c>
      <c r="AL600" s="71">
        <f t="shared" si="260"/>
        <v>1930.7916666666124</v>
      </c>
      <c r="AM600" s="49">
        <f t="shared" si="261"/>
        <v>1.192273240239736</v>
      </c>
      <c r="AN600" s="49">
        <f t="shared" si="262"/>
        <v>2.4664564740266623</v>
      </c>
      <c r="AO600" s="49">
        <f t="shared" si="263"/>
        <v>2.0772438266740254</v>
      </c>
      <c r="AP600" s="49">
        <f t="shared" si="264"/>
        <v>2.1560304148759695</v>
      </c>
      <c r="AQ600" s="49">
        <f t="shared" si="265"/>
        <v>2.3802601796252105</v>
      </c>
      <c r="AS600" s="49">
        <f t="shared" si="271"/>
        <v>-8.6196294401451823E-2</v>
      </c>
      <c r="AT600" s="49">
        <f t="shared" si="266"/>
        <v>0.22422976474924106</v>
      </c>
      <c r="AU600" s="54">
        <f>(AM600-MAX(AM$3:AM600))/MAX(AM$3:AM600)</f>
        <v>-0.68065369566075085</v>
      </c>
      <c r="AV600" s="54">
        <f>(AN600-MAX(AN$3:AN600))/MAX(AN$3:AN600)</f>
        <v>-0.60898053430283827</v>
      </c>
      <c r="AW600" s="54">
        <f>(AO600-MAX(AO$3:AO600))/MAX(AO$3:AO600)</f>
        <v>-0.63466825251149661</v>
      </c>
      <c r="AX600" s="54">
        <f>(AP600-MAX(AP$3:AP600))/MAX(AP$3:AP600)</f>
        <v>-0.6304401635554806</v>
      </c>
      <c r="AY600" s="54">
        <f>(AQ600-MAX(AQ$3:AQ600))/MAX(AQ$3:AQ600)</f>
        <v>-0.66916848453825073</v>
      </c>
    </row>
    <row r="601" spans="1:51">
      <c r="A601" s="49">
        <f>Data!F727</f>
        <v>1930.8749999999457</v>
      </c>
      <c r="B601" s="53">
        <f t="shared" si="257"/>
        <v>0.53600000000000003</v>
      </c>
      <c r="C601" s="50">
        <f>1/Data!N727</f>
        <v>5.9032883010745725E-2</v>
      </c>
      <c r="D601" s="50">
        <f>Data!H727/100</f>
        <v>3.3316666666666668E-2</v>
      </c>
      <c r="E601">
        <f>Data!K728/Data!K727</f>
        <v>0.95560737767612636</v>
      </c>
      <c r="F601">
        <f>Data!T728/Data!T727</f>
        <v>1.021103724202431</v>
      </c>
      <c r="G601" s="49">
        <f>Data!E730</f>
        <v>15.7</v>
      </c>
      <c r="H601" s="52">
        <v>0</v>
      </c>
      <c r="I601" s="52">
        <v>1</v>
      </c>
      <c r="J601" s="52">
        <v>0.6</v>
      </c>
      <c r="K601" s="54">
        <f t="shared" si="267"/>
        <v>0.66261227030770231</v>
      </c>
      <c r="L601" s="54">
        <f t="shared" si="280"/>
        <v>0.84272090755638729</v>
      </c>
      <c r="M601" s="53">
        <f t="shared" si="281"/>
        <v>0.71229715313957354</v>
      </c>
      <c r="N601" s="54" cm="1">
        <f t="array" ref="N601">stock_min(C601,O601)</f>
        <v>0.85</v>
      </c>
      <c r="O601" s="54" cm="1">
        <f t="array" ref="O601">stock_max(C601,D601)</f>
        <v>0.85</v>
      </c>
      <c r="P601" s="49">
        <f t="shared" si="258"/>
        <v>1930.8749999999457</v>
      </c>
      <c r="Q601" s="49">
        <f t="shared" si="272"/>
        <v>0.72213222735340288</v>
      </c>
      <c r="R601" s="49">
        <f t="shared" si="273"/>
        <v>2.7978458091653851</v>
      </c>
      <c r="S601" s="59">
        <f t="shared" si="254"/>
        <v>1.7107239316157328</v>
      </c>
      <c r="T601" s="59">
        <f t="shared" si="255"/>
        <v>1.8566802510261864</v>
      </c>
      <c r="U601" s="59">
        <f t="shared" si="256"/>
        <v>2.4435308704059819</v>
      </c>
      <c r="V601" s="59"/>
      <c r="W601" s="49">
        <f t="shared" si="274"/>
        <v>0.68428957264629309</v>
      </c>
      <c r="X601" s="49">
        <f t="shared" si="275"/>
        <v>1.0264343589694396</v>
      </c>
      <c r="Y601" s="49">
        <f t="shared" si="276"/>
        <v>0.62642113465825044</v>
      </c>
      <c r="Z601" s="49">
        <f t="shared" si="277"/>
        <v>1.2302591163679359</v>
      </c>
      <c r="AA601" s="49">
        <f t="shared" si="278"/>
        <v>0.70301078780713677</v>
      </c>
      <c r="AB601" s="49">
        <f t="shared" si="279"/>
        <v>1.7405200825988452</v>
      </c>
      <c r="AC601" s="80">
        <f t="shared" si="259"/>
        <v>0.71229715313957354</v>
      </c>
      <c r="AD601" s="80">
        <f t="shared" si="268"/>
        <v>0.85</v>
      </c>
      <c r="AE601" s="80">
        <f t="shared" si="269"/>
        <v>0.85</v>
      </c>
      <c r="AF601" s="54">
        <f>(Q601-MAX(Q$2:Q600))/MAX(Q$2:Q600)</f>
        <v>2.1103724202431083E-2</v>
      </c>
      <c r="AG601" s="54">
        <f>(R601-MAX(R$2:R600))/MAX(R$2:R600)</f>
        <v>-0.43587111057161482</v>
      </c>
      <c r="AH601" s="54">
        <f>(S601-MAX(S$2:S600))/MAX(S$2:S600)</f>
        <v>-0.24129226554717717</v>
      </c>
      <c r="AI601" s="54">
        <f>(T601-MAX(T$2:T600))/MAX(T$2:T600)</f>
        <v>-0.27427479043357594</v>
      </c>
      <c r="AJ601" s="54">
        <f>(U601-MAX(U$2:U600))/MAX(U$2:U600)</f>
        <v>-0.25867574673007776</v>
      </c>
      <c r="AK601" s="54">
        <f t="shared" si="270"/>
        <v>1.1539468952915271</v>
      </c>
      <c r="AL601" s="71">
        <f t="shared" si="260"/>
        <v>1930.8749999999457</v>
      </c>
      <c r="AM601" s="49">
        <f t="shared" si="261"/>
        <v>1.1539468952915271</v>
      </c>
      <c r="AN601" s="49">
        <f t="shared" si="262"/>
        <v>2.5555283182841442</v>
      </c>
      <c r="AO601" s="49">
        <f t="shared" si="263"/>
        <v>2.093273658066332</v>
      </c>
      <c r="AP601" s="49">
        <f t="shared" si="264"/>
        <v>2.1820349928982838</v>
      </c>
      <c r="AQ601" s="49">
        <f t="shared" si="265"/>
        <v>2.3958880310313573</v>
      </c>
      <c r="AS601" s="49">
        <f t="shared" si="271"/>
        <v>-0.15964028725278689</v>
      </c>
      <c r="AT601" s="49">
        <f t="shared" si="266"/>
        <v>0.21385303813307344</v>
      </c>
      <c r="AU601" s="54">
        <f>(AM601-MAX(AM$3:AM601))/MAX(AM$3:AM601)</f>
        <v>-0.69091927590272695</v>
      </c>
      <c r="AV601" s="54">
        <f>(AN601-MAX(AN$3:AN601))/MAX(AN$3:AN601)</f>
        <v>-0.59485953710828365</v>
      </c>
      <c r="AW601" s="54">
        <f>(AO601-MAX(AO$3:AO601))/MAX(AO$3:AO601)</f>
        <v>-0.63184903300567963</v>
      </c>
      <c r="AX601" s="54">
        <f>(AP601-MAX(AP$3:AP601))/MAX(AP$3:AP601)</f>
        <v>-0.62598278320758416</v>
      </c>
      <c r="AY601" s="54">
        <f>(AQ601-MAX(AQ$3:AQ601))/MAX(AQ$3:AQ601)</f>
        <v>-0.66699637503175102</v>
      </c>
    </row>
    <row r="602" spans="1:51">
      <c r="A602" s="49">
        <f>Data!F728</f>
        <v>1930.9583333332789</v>
      </c>
      <c r="B602" s="53">
        <f t="shared" si="257"/>
        <v>0.47599999999999998</v>
      </c>
      <c r="C602" s="50">
        <f>1/Data!N728</f>
        <v>6.2285885042933864E-2</v>
      </c>
      <c r="D602" s="50">
        <f>Data!H728/100</f>
        <v>3.3358333333333323E-2</v>
      </c>
      <c r="E602">
        <f>Data!K729/Data!K728</f>
        <v>1.0485221105744993</v>
      </c>
      <c r="F602">
        <f>Data!T729/Data!T728</f>
        <v>1.0150377027880415</v>
      </c>
      <c r="G602" s="49">
        <f>Data!E731</f>
        <v>15.6</v>
      </c>
      <c r="H602" s="52">
        <v>0</v>
      </c>
      <c r="I602" s="52">
        <v>1</v>
      </c>
      <c r="J602" s="52">
        <v>0.6</v>
      </c>
      <c r="K602" s="54">
        <f t="shared" si="267"/>
        <v>0.66261227030770231</v>
      </c>
      <c r="L602" s="54">
        <f t="shared" si="280"/>
        <v>0.85</v>
      </c>
      <c r="M602" s="53">
        <f t="shared" si="281"/>
        <v>0.80385266935267075</v>
      </c>
      <c r="N602" s="54" cm="1">
        <f t="array" ref="N602">stock_min(C602,O602)</f>
        <v>0.85</v>
      </c>
      <c r="O602" s="54" cm="1">
        <f t="array" ref="O602">stock_max(C602,D602)</f>
        <v>0.85</v>
      </c>
      <c r="P602" s="49">
        <f t="shared" si="258"/>
        <v>1930.9583333332789</v>
      </c>
      <c r="Q602" s="49">
        <f t="shared" si="272"/>
        <v>0.73299143716200976</v>
      </c>
      <c r="R602" s="49">
        <f t="shared" si="273"/>
        <v>2.9336031928881074</v>
      </c>
      <c r="S602" s="59">
        <f t="shared" si="254"/>
        <v>1.770818836293524</v>
      </c>
      <c r="T602" s="59">
        <f t="shared" si="255"/>
        <v>1.9257949547490156</v>
      </c>
      <c r="U602" s="59">
        <f t="shared" si="256"/>
        <v>2.5385562455948105</v>
      </c>
      <c r="V602" s="59"/>
      <c r="W602" s="49">
        <f t="shared" si="274"/>
        <v>0.7083275345174096</v>
      </c>
      <c r="X602" s="49">
        <f t="shared" si="275"/>
        <v>1.0624913017761144</v>
      </c>
      <c r="Y602" s="49">
        <f t="shared" si="276"/>
        <v>0.64973958763565154</v>
      </c>
      <c r="Z602" s="49">
        <f t="shared" si="277"/>
        <v>1.2760553671133641</v>
      </c>
      <c r="AA602" s="49">
        <f t="shared" si="278"/>
        <v>0.49793103127152805</v>
      </c>
      <c r="AB602" s="49">
        <f t="shared" si="279"/>
        <v>2.0406252143232826</v>
      </c>
      <c r="AC602" s="80">
        <f t="shared" si="259"/>
        <v>0.80385266935267075</v>
      </c>
      <c r="AD602" s="80">
        <f t="shared" si="268"/>
        <v>0.85</v>
      </c>
      <c r="AE602" s="80">
        <f t="shared" si="269"/>
        <v>0.85</v>
      </c>
      <c r="AF602" s="54">
        <f>(Q602-MAX(Q$2:Q601))/MAX(Q$2:Q601)</f>
        <v>1.50377027880415E-2</v>
      </c>
      <c r="AG602" s="54">
        <f>(R602-MAX(R$2:R601))/MAX(R$2:R601)</f>
        <v>-0.40849838622050122</v>
      </c>
      <c r="AH602" s="54">
        <f>(S602-MAX(S$2:S601))/MAX(S$2:S601)</f>
        <v>-0.21464011663079263</v>
      </c>
      <c r="AI602" s="54">
        <f>(T602-MAX(T$2:T601))/MAX(T$2:T601)</f>
        <v>-0.24725975496064023</v>
      </c>
      <c r="AJ602" s="54">
        <f>(U602-MAX(U$2:U601))/MAX(U$2:U601)</f>
        <v>-0.22984672060369676</v>
      </c>
      <c r="AK602" s="54">
        <f t="shared" si="270"/>
        <v>1.119286353560641</v>
      </c>
      <c r="AL602" s="71">
        <f t="shared" si="260"/>
        <v>1930.9583333332789</v>
      </c>
      <c r="AM602" s="49">
        <f t="shared" si="261"/>
        <v>1.119286353560641</v>
      </c>
      <c r="AN602" s="49">
        <f t="shared" si="262"/>
        <v>2.5912679970421917</v>
      </c>
      <c r="AO602" s="49">
        <f t="shared" si="263"/>
        <v>2.0864041692551214</v>
      </c>
      <c r="AP602" s="49">
        <f t="shared" si="264"/>
        <v>2.1808360677381664</v>
      </c>
      <c r="AQ602" s="49">
        <f t="shared" si="265"/>
        <v>2.4247200170504057</v>
      </c>
      <c r="AS602" s="49">
        <f t="shared" si="271"/>
        <v>-0.16654797999178594</v>
      </c>
      <c r="AT602" s="49">
        <f t="shared" si="266"/>
        <v>0.24388394931223933</v>
      </c>
      <c r="AU602" s="54">
        <f>(AM602-MAX(AM$3:AM602))/MAX(AM$3:AM602)</f>
        <v>-0.70020298330685282</v>
      </c>
      <c r="AV602" s="54">
        <f>(AN602-MAX(AN$3:AN602))/MAX(AN$3:AN602)</f>
        <v>-0.58919355019980812</v>
      </c>
      <c r="AW602" s="54">
        <f>(AO602-MAX(AO$3:AO602))/MAX(AO$3:AO602)</f>
        <v>-0.63305719274096239</v>
      </c>
      <c r="AX602" s="54">
        <f>(AP602-MAX(AP$3:AP602))/MAX(AP$3:AP602)</f>
        <v>-0.62618828800149851</v>
      </c>
      <c r="AY602" s="54">
        <f>(AQ602-MAX(AQ$3:AQ602))/MAX(AQ$3:AQ602)</f>
        <v>-0.66298902755347833</v>
      </c>
    </row>
    <row r="603" spans="1:51">
      <c r="A603" s="49">
        <f>Data!F729</f>
        <v>1931.0416666666122</v>
      </c>
      <c r="B603" s="53">
        <f t="shared" si="257"/>
        <v>0.51800000000000002</v>
      </c>
      <c r="C603" s="50">
        <f>1/Data!N729</f>
        <v>5.9860601187773269E-2</v>
      </c>
      <c r="D603" s="50">
        <f>Data!H729/100</f>
        <v>3.3399999999999999E-2</v>
      </c>
      <c r="E603">
        <f>Data!K730/Data!K729</f>
        <v>1.0950914857744156</v>
      </c>
      <c r="F603">
        <f>Data!T730/Data!T729</f>
        <v>1.013141446957238</v>
      </c>
      <c r="G603" s="49">
        <f>Data!E732</f>
        <v>15.5</v>
      </c>
      <c r="H603" s="52">
        <v>0</v>
      </c>
      <c r="I603" s="52">
        <v>1</v>
      </c>
      <c r="J603" s="52">
        <v>0.6</v>
      </c>
      <c r="K603" s="54">
        <f t="shared" si="267"/>
        <v>0.66261227030770231</v>
      </c>
      <c r="L603" s="54">
        <f t="shared" si="280"/>
        <v>0.85</v>
      </c>
      <c r="M603" s="53">
        <f t="shared" si="281"/>
        <v>0.84878681792606459</v>
      </c>
      <c r="N603" s="54" cm="1">
        <f t="array" ref="N603">stock_min(C603,O603)</f>
        <v>0.85</v>
      </c>
      <c r="O603" s="54" cm="1">
        <f t="array" ref="O603">stock_max(C603,D603)</f>
        <v>0.85</v>
      </c>
      <c r="P603" s="49">
        <f t="shared" si="258"/>
        <v>1931.0416666666122</v>
      </c>
      <c r="Q603" s="49">
        <f t="shared" si="272"/>
        <v>0.74262400525358396</v>
      </c>
      <c r="R603" s="49">
        <f t="shared" si="273"/>
        <v>3.2125638791724072</v>
      </c>
      <c r="S603" s="59">
        <f t="shared" si="254"/>
        <v>1.8811611615250192</v>
      </c>
      <c r="T603" s="59">
        <f t="shared" si="255"/>
        <v>2.0556754738651746</v>
      </c>
      <c r="U603" s="59">
        <f t="shared" si="256"/>
        <v>2.7391458633693642</v>
      </c>
      <c r="V603" s="59"/>
      <c r="W603" s="49">
        <f t="shared" si="274"/>
        <v>0.75246446461000771</v>
      </c>
      <c r="X603" s="49">
        <f t="shared" si="275"/>
        <v>1.1286966969150114</v>
      </c>
      <c r="Y603" s="49">
        <f t="shared" si="276"/>
        <v>0.69355968111150945</v>
      </c>
      <c r="Z603" s="49">
        <f t="shared" si="277"/>
        <v>1.3621157927536651</v>
      </c>
      <c r="AA603" s="49">
        <f t="shared" si="278"/>
        <v>0.41419496216473867</v>
      </c>
      <c r="AB603" s="49">
        <f t="shared" si="279"/>
        <v>2.3249509012046254</v>
      </c>
      <c r="AC603" s="80">
        <f t="shared" si="259"/>
        <v>0.84878681792606459</v>
      </c>
      <c r="AD603" s="80">
        <f t="shared" si="268"/>
        <v>0.85</v>
      </c>
      <c r="AE603" s="80">
        <f t="shared" si="269"/>
        <v>0.85</v>
      </c>
      <c r="AF603" s="54">
        <f>(Q603-MAX(Q$2:Q602))/MAX(Q$2:Q602)</f>
        <v>1.3141446957237998E-2</v>
      </c>
      <c r="AG603" s="54">
        <f>(R603-MAX(R$2:R602))/MAX(R$2:R602)</f>
        <v>-0.35225161892824414</v>
      </c>
      <c r="AH603" s="54">
        <f>(S603-MAX(S$2:S602))/MAX(S$2:S602)</f>
        <v>-0.16570318762461728</v>
      </c>
      <c r="AI603" s="54">
        <f>(T603-MAX(T$2:T602))/MAX(T$2:T602)</f>
        <v>-0.19649303468014268</v>
      </c>
      <c r="AJ603" s="54">
        <f>(U603-MAX(U$2:U602))/MAX(U$2:U602)</f>
        <v>-0.16899136149554114</v>
      </c>
      <c r="AK603" s="54">
        <f t="shared" si="270"/>
        <v>1.0933354515686657</v>
      </c>
      <c r="AL603" s="71">
        <f t="shared" si="260"/>
        <v>1931.0416666666122</v>
      </c>
      <c r="AM603" s="49">
        <f t="shared" si="261"/>
        <v>1.0933354515686657</v>
      </c>
      <c r="AN603" s="49">
        <f t="shared" si="262"/>
        <v>2.4395548115139252</v>
      </c>
      <c r="AO603" s="49">
        <f t="shared" si="263"/>
        <v>1.9923959748574109</v>
      </c>
      <c r="AP603" s="49">
        <f t="shared" si="264"/>
        <v>2.0778485570658889</v>
      </c>
      <c r="AQ603" s="49">
        <f t="shared" si="265"/>
        <v>2.3028349917359932</v>
      </c>
      <c r="AS603" s="49">
        <f t="shared" si="271"/>
        <v>-0.13671981977793202</v>
      </c>
      <c r="AT603" s="49">
        <f t="shared" si="266"/>
        <v>0.22498643467010426</v>
      </c>
      <c r="AU603" s="54">
        <f>(AM603-MAX(AM$3:AM603))/MAX(AM$3:AM603)</f>
        <v>-0.70715384353394395</v>
      </c>
      <c r="AV603" s="54">
        <f>(AN603-MAX(AN$3:AN603))/MAX(AN$3:AN603)</f>
        <v>-0.61324538706341536</v>
      </c>
      <c r="AW603" s="54">
        <f>(AO603-MAX(AO$3:AO603))/MAX(AO$3:AO603)</f>
        <v>-0.6495907250574573</v>
      </c>
      <c r="AX603" s="54">
        <f>(AP603-MAX(AP$3:AP603))/MAX(AP$3:AP603)</f>
        <v>-0.64384112227381307</v>
      </c>
      <c r="AY603" s="54">
        <f>(AQ603-MAX(AQ$3:AQ603))/MAX(AQ$3:AQ603)</f>
        <v>-0.67992978385483782</v>
      </c>
    </row>
    <row r="604" spans="1:51">
      <c r="A604" s="49">
        <f>Data!F730</f>
        <v>1931.1249999999454</v>
      </c>
      <c r="B604" s="53">
        <f t="shared" si="257"/>
        <v>0.61799999999999999</v>
      </c>
      <c r="C604" s="50">
        <f>1/Data!N730</f>
        <v>5.506155419055974E-2</v>
      </c>
      <c r="D604" s="50">
        <f>Data!H730/100</f>
        <v>3.3683333333333329E-2</v>
      </c>
      <c r="E604">
        <f>Data!K731/Data!K730</f>
        <v>1.0303027479626319</v>
      </c>
      <c r="F604">
        <f>Data!T731/Data!T730</f>
        <v>1.0068372989597381</v>
      </c>
      <c r="G604" s="49">
        <f>Data!E733</f>
        <v>15.3</v>
      </c>
      <c r="H604" s="52">
        <v>0</v>
      </c>
      <c r="I604" s="52">
        <v>1</v>
      </c>
      <c r="J604" s="52">
        <v>0.6</v>
      </c>
      <c r="K604" s="54">
        <f t="shared" si="267"/>
        <v>0.66261227030770231</v>
      </c>
      <c r="L604" s="54">
        <f t="shared" si="280"/>
        <v>0.85</v>
      </c>
      <c r="M604" s="53">
        <f t="shared" si="281"/>
        <v>0.85</v>
      </c>
      <c r="N604" s="54" cm="1">
        <f t="array" ref="N604">stock_min(C604,O604)</f>
        <v>0.84824839202876623</v>
      </c>
      <c r="O604" s="54" cm="1">
        <f t="array" ref="O604">stock_max(C604,D604)</f>
        <v>0.85</v>
      </c>
      <c r="P604" s="49">
        <f t="shared" si="258"/>
        <v>1931.1249999999454</v>
      </c>
      <c r="Q604" s="49">
        <f t="shared" si="272"/>
        <v>0.74770154759218077</v>
      </c>
      <c r="R604" s="49">
        <f t="shared" si="273"/>
        <v>3.3099133927168234</v>
      </c>
      <c r="S604" s="59">
        <f t="shared" si="254"/>
        <v>1.9205085975590075</v>
      </c>
      <c r="T604" s="59">
        <f t="shared" si="255"/>
        <v>2.1016934003150896</v>
      </c>
      <c r="U604" s="59">
        <f t="shared" si="256"/>
        <v>2.8124302393379992</v>
      </c>
      <c r="V604" s="59"/>
      <c r="W604" s="49">
        <f t="shared" si="274"/>
        <v>0.768203439023603</v>
      </c>
      <c r="X604" s="49">
        <f t="shared" si="275"/>
        <v>1.1523051585354045</v>
      </c>
      <c r="Y604" s="49">
        <f t="shared" si="276"/>
        <v>0.70908556484159346</v>
      </c>
      <c r="Z604" s="49">
        <f t="shared" si="277"/>
        <v>1.3926078354734961</v>
      </c>
      <c r="AA604" s="49">
        <f t="shared" si="278"/>
        <v>0.42186453590069994</v>
      </c>
      <c r="AB604" s="49">
        <f t="shared" si="279"/>
        <v>2.3905657034372991</v>
      </c>
      <c r="AC604" s="80">
        <f t="shared" si="259"/>
        <v>0.85</v>
      </c>
      <c r="AD604" s="80">
        <f t="shared" si="268"/>
        <v>0.84824839202876623</v>
      </c>
      <c r="AE604" s="80">
        <f t="shared" si="269"/>
        <v>0.85</v>
      </c>
      <c r="AF604" s="54">
        <f>(Q604-MAX(Q$2:Q603))/MAX(Q$2:Q603)</f>
        <v>6.8372989597380151E-3</v>
      </c>
      <c r="AG604" s="54">
        <f>(R604-MAX(R$2:R603))/MAX(R$2:R603)</f>
        <v>-0.33262306299342392</v>
      </c>
      <c r="AH604" s="54">
        <f>(S604-MAX(S$2:S603))/MAX(S$2:S603)</f>
        <v>-0.14825256131480757</v>
      </c>
      <c r="AI604" s="54">
        <f>(T604-MAX(T$2:T603))/MAX(T$2:T603)</f>
        <v>-0.17850589376117257</v>
      </c>
      <c r="AJ604" s="54">
        <f>(U604-MAX(U$2:U603))/MAX(U$2:U603)</f>
        <v>-0.14675817183165352</v>
      </c>
      <c r="AK604" s="54">
        <f t="shared" si="270"/>
        <v>1.0831602849487227</v>
      </c>
      <c r="AL604" s="71">
        <f t="shared" si="260"/>
        <v>1931.1249999999454</v>
      </c>
      <c r="AM604" s="49">
        <f t="shared" si="261"/>
        <v>1.0831602849487227</v>
      </c>
      <c r="AN604" s="49">
        <f t="shared" si="262"/>
        <v>2.3325384774759668</v>
      </c>
      <c r="AO604" s="49">
        <f t="shared" si="263"/>
        <v>1.9321587584447102</v>
      </c>
      <c r="AP604" s="49">
        <f t="shared" si="264"/>
        <v>2.0105591796035429</v>
      </c>
      <c r="AQ604" s="49">
        <f t="shared" si="265"/>
        <v>2.2135837484726348</v>
      </c>
      <c r="AS604" s="49">
        <f t="shared" si="271"/>
        <v>-0.11895472900333193</v>
      </c>
      <c r="AT604" s="49">
        <f t="shared" si="266"/>
        <v>0.20302456886909193</v>
      </c>
      <c r="AU604" s="54">
        <f>(AM604-MAX(AM$3:AM604))/MAX(AM$3:AM604)</f>
        <v>-0.70987922706721984</v>
      </c>
      <c r="AV604" s="54">
        <f>(AN604-MAX(AN$3:AN604))/MAX(AN$3:AN604)</f>
        <v>-0.63021121240720335</v>
      </c>
      <c r="AW604" s="54">
        <f>(AO604-MAX(AO$3:AO604))/MAX(AO$3:AO604)</f>
        <v>-0.66018484369355934</v>
      </c>
      <c r="AX604" s="54">
        <f>(AP604-MAX(AP$3:AP604))/MAX(AP$3:AP604)</f>
        <v>-0.65537502789864099</v>
      </c>
      <c r="AY604" s="54">
        <f>(AQ604-MAX(AQ$3:AQ604))/MAX(AQ$3:AQ604)</f>
        <v>-0.69233478240012769</v>
      </c>
    </row>
    <row r="605" spans="1:51">
      <c r="A605" s="49">
        <f>Data!F731</f>
        <v>1931.2083333332787</v>
      </c>
      <c r="B605" s="53">
        <f t="shared" si="257"/>
        <v>0.64</v>
      </c>
      <c r="C605" s="50">
        <f>1/Data!N731</f>
        <v>5.3822584841218143E-2</v>
      </c>
      <c r="D605" s="50">
        <f>Data!H731/100</f>
        <v>3.3966666666666666E-2</v>
      </c>
      <c r="E605">
        <f>Data!K732/Data!K731</f>
        <v>0.91500546528531712</v>
      </c>
      <c r="F605">
        <f>Data!T732/Data!T731</f>
        <v>1.0069056331037263</v>
      </c>
      <c r="G605" s="49">
        <f>Data!E734</f>
        <v>15.1</v>
      </c>
      <c r="H605" s="52">
        <v>0</v>
      </c>
      <c r="I605" s="52">
        <v>1</v>
      </c>
      <c r="J605" s="52">
        <v>0.6</v>
      </c>
      <c r="K605" s="54">
        <f t="shared" si="267"/>
        <v>0.66261227030770231</v>
      </c>
      <c r="L605" s="54">
        <f t="shared" si="280"/>
        <v>0.85</v>
      </c>
      <c r="M605" s="53">
        <f t="shared" si="281"/>
        <v>0.85</v>
      </c>
      <c r="N605" s="54" cm="1">
        <f t="array" ref="N605">stock_min(C605,O605)</f>
        <v>0.8058054278164225</v>
      </c>
      <c r="O605" s="54" cm="1">
        <f t="array" ref="O605">stock_max(C605,D605)</f>
        <v>0.85</v>
      </c>
      <c r="P605" s="49">
        <f t="shared" si="258"/>
        <v>1931.2083333332787</v>
      </c>
      <c r="Q605" s="49">
        <f t="shared" si="272"/>
        <v>0.75286490015094065</v>
      </c>
      <c r="R605" s="49">
        <f t="shared" si="273"/>
        <v>3.0285888439569595</v>
      </c>
      <c r="S605" s="59">
        <f t="shared" si="254"/>
        <v>1.8278738878588796</v>
      </c>
      <c r="T605" s="59">
        <f t="shared" si="255"/>
        <v>1.9882260300489427</v>
      </c>
      <c r="U605" s="59">
        <f t="shared" si="256"/>
        <v>2.6121584613738715</v>
      </c>
      <c r="V605" s="59"/>
      <c r="W605" s="49">
        <f t="shared" si="274"/>
        <v>0.73114955514355184</v>
      </c>
      <c r="X605" s="49">
        <f t="shared" si="275"/>
        <v>1.0967243327153278</v>
      </c>
      <c r="Y605" s="49">
        <f t="shared" si="276"/>
        <v>0.67080306639334286</v>
      </c>
      <c r="Z605" s="49">
        <f t="shared" si="277"/>
        <v>1.3174229636555999</v>
      </c>
      <c r="AA605" s="49">
        <f t="shared" si="278"/>
        <v>0.39182376920608081</v>
      </c>
      <c r="AB605" s="49">
        <f t="shared" si="279"/>
        <v>2.2203346921677909</v>
      </c>
      <c r="AC605" s="80">
        <f t="shared" si="259"/>
        <v>0.85000000000000009</v>
      </c>
      <c r="AD605" s="80">
        <f t="shared" si="268"/>
        <v>0.8058054278164225</v>
      </c>
      <c r="AE605" s="80">
        <f t="shared" si="269"/>
        <v>0.85</v>
      </c>
      <c r="AF605" s="54">
        <f>(Q605-MAX(Q$2:Q604))/MAX(Q$2:Q604)</f>
        <v>6.9056331037262095E-3</v>
      </c>
      <c r="AG605" s="54">
        <f>(R605-MAX(R$2:R604))/MAX(R$2:R604)</f>
        <v>-0.38934645523360806</v>
      </c>
      <c r="AH605" s="54">
        <f>(S605-MAX(S$2:S604))/MAX(S$2:S604)</f>
        <v>-0.18933614553865069</v>
      </c>
      <c r="AI605" s="54">
        <f>(T605-MAX(T$2:T604))/MAX(T$2:T604)</f>
        <v>-0.22285716588777474</v>
      </c>
      <c r="AJ605" s="54">
        <f>(U605-MAX(U$2:U604))/MAX(U$2:U604)</f>
        <v>-0.2075171039361739</v>
      </c>
      <c r="AK605" s="54">
        <f t="shared" si="270"/>
        <v>1.0771907079435956</v>
      </c>
      <c r="AL605" s="71">
        <f t="shared" si="260"/>
        <v>1931.2083333332787</v>
      </c>
      <c r="AM605" s="49">
        <f t="shared" si="261"/>
        <v>1.0771907079435956</v>
      </c>
      <c r="AN605" s="49">
        <f t="shared" si="262"/>
        <v>2.5984443882968904</v>
      </c>
      <c r="AO605" s="49">
        <f t="shared" si="263"/>
        <v>2.0547061301857701</v>
      </c>
      <c r="AP605" s="49">
        <f t="shared" si="264"/>
        <v>2.1534736141519204</v>
      </c>
      <c r="AQ605" s="49">
        <f t="shared" si="265"/>
        <v>2.4229098663351425</v>
      </c>
      <c r="AS605" s="49">
        <f t="shared" si="271"/>
        <v>-0.1755345219617479</v>
      </c>
      <c r="AT605" s="49">
        <f t="shared" si="266"/>
        <v>0.26943625218322209</v>
      </c>
      <c r="AU605" s="54">
        <f>(AM605-MAX(AM$3:AM605))/MAX(AM$3:AM605)</f>
        <v>-0.71147815782462953</v>
      </c>
      <c r="AV605" s="54">
        <f>(AN605-MAX(AN$3:AN605))/MAX(AN$3:AN605)</f>
        <v>-0.58805584162736979</v>
      </c>
      <c r="AW605" s="54">
        <f>(AO605-MAX(AO$3:AO605))/MAX(AO$3:AO605)</f>
        <v>-0.63863203179281636</v>
      </c>
      <c r="AX605" s="54">
        <f>(AP605-MAX(AP$3:AP605))/MAX(AP$3:AP605)</f>
        <v>-0.63087841843856629</v>
      </c>
      <c r="AY605" s="54">
        <f>(AQ605-MAX(AQ$3:AQ605))/MAX(AQ$3:AQ605)</f>
        <v>-0.66324061975733528</v>
      </c>
    </row>
    <row r="606" spans="1:51">
      <c r="A606" s="49">
        <f>Data!F732</f>
        <v>1931.2916666666119</v>
      </c>
      <c r="B606" s="53">
        <f t="shared" si="257"/>
        <v>0.53</v>
      </c>
      <c r="C606" s="50">
        <f>1/Data!N732</f>
        <v>5.9268688401439285E-2</v>
      </c>
      <c r="D606" s="50">
        <f>Data!H732/100</f>
        <v>3.4249999999999996E-2</v>
      </c>
      <c r="E606">
        <f>Data!K733/Data!K732</f>
        <v>0.92020324558294675</v>
      </c>
      <c r="F606">
        <f>Data!T733/Data!T732</f>
        <v>1.0135560336111018</v>
      </c>
      <c r="G606" s="49">
        <f>Data!E735</f>
        <v>15.1</v>
      </c>
      <c r="H606" s="52">
        <v>0</v>
      </c>
      <c r="I606" s="52">
        <v>1</v>
      </c>
      <c r="J606" s="52">
        <v>0.6</v>
      </c>
      <c r="K606" s="54">
        <f t="shared" si="267"/>
        <v>0.66261227030770231</v>
      </c>
      <c r="L606" s="54">
        <f t="shared" si="280"/>
        <v>0.85</v>
      </c>
      <c r="M606" s="53">
        <f t="shared" si="281"/>
        <v>0.85</v>
      </c>
      <c r="N606" s="54" cm="1">
        <f t="array" ref="N606">stock_min(C606,O606)</f>
        <v>0.85</v>
      </c>
      <c r="O606" s="54" cm="1">
        <f t="array" ref="O606">stock_max(C606,D606)</f>
        <v>0.85</v>
      </c>
      <c r="P606" s="49">
        <f t="shared" si="258"/>
        <v>1931.2916666666119</v>
      </c>
      <c r="Q606" s="49">
        <f t="shared" si="272"/>
        <v>0.76307076204200563</v>
      </c>
      <c r="R606" s="49">
        <f t="shared" si="273"/>
        <v>2.786917283745499</v>
      </c>
      <c r="S606" s="59">
        <f t="shared" si="254"/>
        <v>1.750270333562256</v>
      </c>
      <c r="T606" s="59">
        <f t="shared" si="255"/>
        <v>1.8921933822691885</v>
      </c>
      <c r="U606" s="59">
        <f t="shared" si="256"/>
        <v>2.4402945354042815</v>
      </c>
      <c r="V606" s="59"/>
      <c r="W606" s="49">
        <f t="shared" si="274"/>
        <v>0.70010813342490241</v>
      </c>
      <c r="X606" s="49">
        <f t="shared" si="275"/>
        <v>1.0501622001373536</v>
      </c>
      <c r="Y606" s="49">
        <f t="shared" si="276"/>
        <v>0.63840282938259152</v>
      </c>
      <c r="Z606" s="49">
        <f t="shared" si="277"/>
        <v>1.2537905528865971</v>
      </c>
      <c r="AA606" s="49">
        <f t="shared" si="278"/>
        <v>0.36604418031064223</v>
      </c>
      <c r="AB606" s="49">
        <f t="shared" si="279"/>
        <v>2.0742503550936391</v>
      </c>
      <c r="AC606" s="80">
        <f t="shared" si="259"/>
        <v>0.84999999999999987</v>
      </c>
      <c r="AD606" s="80">
        <f t="shared" si="268"/>
        <v>0.85</v>
      </c>
      <c r="AE606" s="80">
        <f t="shared" si="269"/>
        <v>0.85</v>
      </c>
      <c r="AF606" s="54">
        <f>(Q606-MAX(Q$2:Q605))/MAX(Q$2:Q605)</f>
        <v>1.355603361110184E-2</v>
      </c>
      <c r="AG606" s="54">
        <f>(R606-MAX(R$2:R605))/MAX(R$2:R605)</f>
        <v>-0.43807462617923487</v>
      </c>
      <c r="AH606" s="54">
        <f>(S606-MAX(S$2:S605))/MAX(S$2:S605)</f>
        <v>-0.22375339766083782</v>
      </c>
      <c r="AI606" s="54">
        <f>(T606-MAX(T$2:T605))/MAX(T$2:T605)</f>
        <v>-0.26039368484232345</v>
      </c>
      <c r="AJ606" s="54">
        <f>(U606-MAX(U$2:U605))/MAX(U$2:U605)</f>
        <v>-0.2596575938012663</v>
      </c>
      <c r="AK606" s="54">
        <f t="shared" si="270"/>
        <v>1.0601245288002552</v>
      </c>
      <c r="AL606" s="71">
        <f t="shared" si="260"/>
        <v>1931.2916666666119</v>
      </c>
      <c r="AM606" s="49">
        <f t="shared" si="261"/>
        <v>1.0601245288002552</v>
      </c>
      <c r="AN606" s="49">
        <f t="shared" si="262"/>
        <v>2.8306925148323367</v>
      </c>
      <c r="AO606" s="49">
        <f t="shared" si="263"/>
        <v>2.1468155349592291</v>
      </c>
      <c r="AP606" s="49">
        <f t="shared" si="264"/>
        <v>2.2645311374897967</v>
      </c>
      <c r="AQ606" s="49">
        <f t="shared" si="265"/>
        <v>2.5979787334532256</v>
      </c>
      <c r="AS606" s="49">
        <f t="shared" si="271"/>
        <v>-0.23271378137911114</v>
      </c>
      <c r="AT606" s="49">
        <f t="shared" si="266"/>
        <v>0.33344759596342888</v>
      </c>
      <c r="AU606" s="54">
        <f>(AM606-MAX(AM$3:AM606))/MAX(AM$3:AM606)</f>
        <v>-0.71604927546333585</v>
      </c>
      <c r="AV606" s="54">
        <f>(AN606-MAX(AN$3:AN606))/MAX(AN$3:AN606)</f>
        <v>-0.55123640479425284</v>
      </c>
      <c r="AW606" s="54">
        <f>(AO606-MAX(AO$3:AO606))/MAX(AO$3:AO606)</f>
        <v>-0.62243244589254532</v>
      </c>
      <c r="AX606" s="54">
        <f>(AP606-MAX(AP$3:AP606))/MAX(AP$3:AP606)</f>
        <v>-0.61184232327149513</v>
      </c>
      <c r="AY606" s="54">
        <f>(AQ606-MAX(AQ$3:AQ606))/MAX(AQ$3:AQ606)</f>
        <v>-0.63890786020666857</v>
      </c>
    </row>
    <row r="607" spans="1:51">
      <c r="A607" s="49">
        <f>Data!F733</f>
        <v>1931.3749999999452</v>
      </c>
      <c r="B607" s="53">
        <f t="shared" si="257"/>
        <v>0.43300000000000005</v>
      </c>
      <c r="C607" s="50">
        <f>1/Data!N733</f>
        <v>6.4928572081608668E-2</v>
      </c>
      <c r="D607" s="50">
        <f>Data!H733/100</f>
        <v>3.4533333333333333E-2</v>
      </c>
      <c r="E607">
        <f>Data!K734/Data!K733</f>
        <v>0.98602246941765304</v>
      </c>
      <c r="F607">
        <f>Data!T734/Data!T733</f>
        <v>1.0137563842690265</v>
      </c>
      <c r="G607" s="49">
        <f>Data!E736</f>
        <v>15.1</v>
      </c>
      <c r="H607" s="52">
        <v>0</v>
      </c>
      <c r="I607" s="52">
        <v>1</v>
      </c>
      <c r="J607" s="52">
        <v>0.6</v>
      </c>
      <c r="K607" s="54">
        <f t="shared" si="267"/>
        <v>0.66261227030770231</v>
      </c>
      <c r="L607" s="54">
        <f t="shared" si="280"/>
        <v>0.85</v>
      </c>
      <c r="M607" s="53">
        <f t="shared" si="281"/>
        <v>0.85</v>
      </c>
      <c r="N607" s="54" cm="1">
        <f t="array" ref="N607">stock_min(C607,O607)</f>
        <v>0.85</v>
      </c>
      <c r="O607" s="54" cm="1">
        <f t="array" ref="O607">stock_max(C607,D607)</f>
        <v>0.85</v>
      </c>
      <c r="P607" s="49">
        <f t="shared" si="258"/>
        <v>1931.3749999999452</v>
      </c>
      <c r="Q607" s="49">
        <f t="shared" si="272"/>
        <v>0.77356785666911432</v>
      </c>
      <c r="R607" s="49">
        <f t="shared" si="273"/>
        <v>2.747963062181475</v>
      </c>
      <c r="S607" s="59">
        <f t="shared" si="254"/>
        <v>1.745222615806675</v>
      </c>
      <c r="T607" s="59">
        <f t="shared" si="255"/>
        <v>1.8834506011117793</v>
      </c>
      <c r="U607" s="59">
        <f t="shared" si="256"/>
        <v>2.41633708203431</v>
      </c>
      <c r="V607" s="59"/>
      <c r="W607" s="49">
        <f t="shared" si="274"/>
        <v>0.6980890463226701</v>
      </c>
      <c r="X607" s="49">
        <f t="shared" si="275"/>
        <v>1.0471335694840049</v>
      </c>
      <c r="Y607" s="49">
        <f t="shared" si="276"/>
        <v>0.63545312229669659</v>
      </c>
      <c r="Z607" s="49">
        <f t="shared" si="277"/>
        <v>1.2479974788150827</v>
      </c>
      <c r="AA607" s="49">
        <f t="shared" si="278"/>
        <v>0.36245056230514655</v>
      </c>
      <c r="AB607" s="49">
        <f t="shared" si="279"/>
        <v>2.0538865197291636</v>
      </c>
      <c r="AC607" s="80">
        <f t="shared" si="259"/>
        <v>0.85000000000000009</v>
      </c>
      <c r="AD607" s="80">
        <f t="shared" si="268"/>
        <v>0.85</v>
      </c>
      <c r="AE607" s="80">
        <f t="shared" si="269"/>
        <v>0.85</v>
      </c>
      <c r="AF607" s="54">
        <f>(Q607-MAX(Q$2:Q606))/MAX(Q$2:Q606)</f>
        <v>1.3756384269026464E-2</v>
      </c>
      <c r="AG607" s="54">
        <f>(R607-MAX(R$2:R606))/MAX(R$2:R606)</f>
        <v>-0.44592895527681131</v>
      </c>
      <c r="AH607" s="54">
        <f>(S607-MAX(S$2:S606))/MAX(S$2:S606)</f>
        <v>-0.22599206541529954</v>
      </c>
      <c r="AI607" s="54">
        <f>(T607-MAX(T$2:T606))/MAX(T$2:T606)</f>
        <v>-0.26381099737319536</v>
      </c>
      <c r="AJ607" s="54">
        <f>(U607-MAX(U$2:U606))/MAX(U$2:U606)</f>
        <v>-0.26692586343716102</v>
      </c>
      <c r="AK607" s="54">
        <f t="shared" si="270"/>
        <v>1.0471740031538888</v>
      </c>
      <c r="AL607" s="71">
        <f t="shared" si="260"/>
        <v>1931.3749999999452</v>
      </c>
      <c r="AM607" s="49">
        <f t="shared" si="261"/>
        <v>1.0471740031538888</v>
      </c>
      <c r="AN607" s="49">
        <f t="shared" si="262"/>
        <v>2.8380924016600702</v>
      </c>
      <c r="AO607" s="49">
        <f t="shared" si="263"/>
        <v>2.1394800436457242</v>
      </c>
      <c r="AP607" s="49">
        <f t="shared" si="264"/>
        <v>2.2589111529515677</v>
      </c>
      <c r="AQ607" s="49">
        <f t="shared" si="265"/>
        <v>2.5988533954399302</v>
      </c>
      <c r="AS607" s="49">
        <f t="shared" si="271"/>
        <v>-0.23923900622013994</v>
      </c>
      <c r="AT607" s="49">
        <f t="shared" si="266"/>
        <v>0.33994224248836247</v>
      </c>
      <c r="AU607" s="54">
        <f>(AM607-MAX(AM$3:AM607))/MAX(AM$3:AM607)</f>
        <v>-0.71951802940734466</v>
      </c>
      <c r="AV607" s="54">
        <f>(AN607-MAX(AN$3:AN607))/MAX(AN$3:AN607)</f>
        <v>-0.55006326437030051</v>
      </c>
      <c r="AW607" s="54">
        <f>(AO607-MAX(AO$3:AO607))/MAX(AO$3:AO607)</f>
        <v>-0.6237225630303781</v>
      </c>
      <c r="AX607" s="54">
        <f>(AP607-MAX(AP$3:AP607))/MAX(AP$3:AP607)</f>
        <v>-0.61280563090966134</v>
      </c>
      <c r="AY607" s="54">
        <f>(AQ607-MAX(AQ$3:AQ607))/MAX(AQ$3:AQ607)</f>
        <v>-0.63878629124834418</v>
      </c>
    </row>
    <row r="608" spans="1:51">
      <c r="A608" s="49">
        <f>Data!F734</f>
        <v>1931.4583333332785</v>
      </c>
      <c r="B608" s="53">
        <f t="shared" si="257"/>
        <v>0.41100000000000003</v>
      </c>
      <c r="C608" s="50">
        <f>1/Data!N734</f>
        <v>6.639014694824566E-2</v>
      </c>
      <c r="D608" s="50">
        <f>Data!H734/100</f>
        <v>3.4816666666666662E-2</v>
      </c>
      <c r="E608">
        <f>Data!K735/Data!K734</f>
        <v>1.0384925498678206</v>
      </c>
      <c r="F608">
        <f>Data!T735/Data!T734</f>
        <v>1.0005314365839755</v>
      </c>
      <c r="G608" s="49">
        <f>Data!E737</f>
        <v>15</v>
      </c>
      <c r="H608" s="52">
        <v>0</v>
      </c>
      <c r="I608" s="52">
        <v>1</v>
      </c>
      <c r="J608" s="52">
        <v>0.6</v>
      </c>
      <c r="K608" s="54">
        <f t="shared" si="267"/>
        <v>0.66261227030770231</v>
      </c>
      <c r="L608" s="54">
        <f t="shared" si="280"/>
        <v>0.85</v>
      </c>
      <c r="M608" s="53">
        <f t="shared" si="281"/>
        <v>0.85</v>
      </c>
      <c r="N608" s="54" cm="1">
        <f t="array" ref="N608">stock_min(C608,O608)</f>
        <v>0.85</v>
      </c>
      <c r="O608" s="54" cm="1">
        <f t="array" ref="O608">stock_max(C608,D608)</f>
        <v>0.85</v>
      </c>
      <c r="P608" s="49">
        <f t="shared" si="258"/>
        <v>1931.4583333332785</v>
      </c>
      <c r="Q608" s="49">
        <f t="shared" si="272"/>
        <v>0.77397895892833579</v>
      </c>
      <c r="R608" s="49">
        <f t="shared" si="273"/>
        <v>2.8537391673874244</v>
      </c>
      <c r="S608" s="59">
        <f t="shared" si="254"/>
        <v>1.7859004470063955</v>
      </c>
      <c r="T608" s="59">
        <f t="shared" si="255"/>
        <v>1.9318269093365732</v>
      </c>
      <c r="U608" s="59">
        <f t="shared" si="256"/>
        <v>2.4955890308065207</v>
      </c>
      <c r="V608" s="59"/>
      <c r="W608" s="49">
        <f t="shared" si="274"/>
        <v>0.7143601788025582</v>
      </c>
      <c r="X608" s="49">
        <f t="shared" si="275"/>
        <v>1.0715402682038373</v>
      </c>
      <c r="Y608" s="49">
        <f t="shared" si="276"/>
        <v>0.65177469509955466</v>
      </c>
      <c r="Z608" s="49">
        <f t="shared" si="277"/>
        <v>1.2800522142370185</v>
      </c>
      <c r="AA608" s="49">
        <f t="shared" si="278"/>
        <v>0.37433835462097814</v>
      </c>
      <c r="AB608" s="49">
        <f t="shared" si="279"/>
        <v>2.1212506761855425</v>
      </c>
      <c r="AC608" s="80">
        <f t="shared" si="259"/>
        <v>0.85</v>
      </c>
      <c r="AD608" s="80">
        <f t="shared" si="268"/>
        <v>0.85</v>
      </c>
      <c r="AE608" s="80">
        <f t="shared" si="269"/>
        <v>0.85</v>
      </c>
      <c r="AF608" s="54">
        <f>(Q608-MAX(Q$2:Q607))/MAX(Q$2:Q607)</f>
        <v>5.3143658397548812E-4</v>
      </c>
      <c r="AG608" s="54">
        <f>(R608-MAX(R$2:R607))/MAX(R$2:R607)</f>
        <v>-0.42460134795748855</v>
      </c>
      <c r="AH608" s="54">
        <f>(S608-MAX(S$2:S607))/MAX(S$2:S607)</f>
        <v>-0.20795140755015507</v>
      </c>
      <c r="AI608" s="54">
        <f>(T608-MAX(T$2:T607))/MAX(T$2:T607)</f>
        <v>-0.24490202992708593</v>
      </c>
      <c r="AJ608" s="54">
        <f>(U608-MAX(U$2:U607))/MAX(U$2:U607)</f>
        <v>-0.2428822172302342</v>
      </c>
      <c r="AK608" s="54">
        <f t="shared" si="270"/>
        <v>1.0480624206951719</v>
      </c>
      <c r="AL608" s="71">
        <f t="shared" si="260"/>
        <v>1931.4583333332785</v>
      </c>
      <c r="AM608" s="49">
        <f t="shared" si="261"/>
        <v>1.0480624206951719</v>
      </c>
      <c r="AN608" s="49">
        <f t="shared" si="262"/>
        <v>2.7974318153248907</v>
      </c>
      <c r="AO608" s="49">
        <f t="shared" si="263"/>
        <v>2.1215259830353741</v>
      </c>
      <c r="AP608" s="49">
        <f t="shared" si="264"/>
        <v>2.2378301175238318</v>
      </c>
      <c r="AQ608" s="49">
        <f t="shared" si="265"/>
        <v>2.567351191820785</v>
      </c>
      <c r="AS608" s="49">
        <f t="shared" si="271"/>
        <v>-0.23008062350410574</v>
      </c>
      <c r="AT608" s="49">
        <f t="shared" si="266"/>
        <v>0.32952107429695321</v>
      </c>
      <c r="AU608" s="54">
        <f>(AM608-MAX(AM$3:AM608))/MAX(AM$3:AM608)</f>
        <v>-0.7192800698113867</v>
      </c>
      <c r="AV608" s="54">
        <f>(AN608-MAX(AN$3:AN608))/MAX(AN$3:AN608)</f>
        <v>-0.55650938693972041</v>
      </c>
      <c r="AW608" s="54">
        <f>(AO608-MAX(AO$3:AO608))/MAX(AO$3:AO608)</f>
        <v>-0.62688020309798442</v>
      </c>
      <c r="AX608" s="54">
        <f>(AP608-MAX(AP$3:AP608))/MAX(AP$3:AP608)</f>
        <v>-0.6164190790090025</v>
      </c>
      <c r="AY608" s="54">
        <f>(AQ608-MAX(AQ$3:AQ608))/MAX(AQ$3:AQ608)</f>
        <v>-0.64316477132078198</v>
      </c>
    </row>
    <row r="609" spans="1:51">
      <c r="A609" s="49">
        <f>Data!F735</f>
        <v>1931.5416666666117</v>
      </c>
      <c r="B609" s="53">
        <f t="shared" si="257"/>
        <v>0.44199999999999995</v>
      </c>
      <c r="C609" s="50">
        <f>1/Data!N735</f>
        <v>6.4446484853098021E-2</v>
      </c>
      <c r="D609" s="50">
        <f>Data!H735/100</f>
        <v>3.5099999999999999E-2</v>
      </c>
      <c r="E609">
        <f>Data!K736/Data!K735</f>
        <v>0.97507152826238663</v>
      </c>
      <c r="F609">
        <f>Data!T736/Data!T735</f>
        <v>1.0005582005233711</v>
      </c>
      <c r="G609" s="49">
        <f>Data!E738</f>
        <v>14.9</v>
      </c>
      <c r="H609" s="52">
        <v>0</v>
      </c>
      <c r="I609" s="52">
        <v>1</v>
      </c>
      <c r="J609" s="52">
        <v>0.6</v>
      </c>
      <c r="K609" s="54">
        <f t="shared" si="267"/>
        <v>0.66261227030770231</v>
      </c>
      <c r="L609" s="54">
        <f t="shared" si="280"/>
        <v>0.85</v>
      </c>
      <c r="M609" s="53">
        <f t="shared" si="281"/>
        <v>0.85</v>
      </c>
      <c r="N609" s="54" cm="1">
        <f t="array" ref="N609">stock_min(C609,O609)</f>
        <v>0.85</v>
      </c>
      <c r="O609" s="54" cm="1">
        <f t="array" ref="O609">stock_max(C609,D609)</f>
        <v>0.85</v>
      </c>
      <c r="P609" s="49">
        <f t="shared" si="258"/>
        <v>1931.5416666666117</v>
      </c>
      <c r="Q609" s="49">
        <f t="shared" si="272"/>
        <v>0.77441099438828775</v>
      </c>
      <c r="R609" s="49">
        <f t="shared" si="273"/>
        <v>2.7825998112066865</v>
      </c>
      <c r="S609" s="59">
        <f t="shared" si="254"/>
        <v>1.7595873419404446</v>
      </c>
      <c r="T609" s="59">
        <f t="shared" si="255"/>
        <v>1.9002809848672206</v>
      </c>
      <c r="U609" s="59">
        <f t="shared" si="256"/>
        <v>2.4429184491423035</v>
      </c>
      <c r="V609" s="59"/>
      <c r="W609" s="49">
        <f t="shared" si="274"/>
        <v>0.70383493677617792</v>
      </c>
      <c r="X609" s="49">
        <f t="shared" si="275"/>
        <v>1.0557524051642668</v>
      </c>
      <c r="Y609" s="49">
        <f t="shared" si="276"/>
        <v>0.64113148726179503</v>
      </c>
      <c r="Z609" s="49">
        <f t="shared" si="277"/>
        <v>1.2591494976054256</v>
      </c>
      <c r="AA609" s="49">
        <f t="shared" si="278"/>
        <v>0.36643776737134559</v>
      </c>
      <c r="AB609" s="49">
        <f t="shared" si="279"/>
        <v>2.076480681770958</v>
      </c>
      <c r="AC609" s="80">
        <f t="shared" si="259"/>
        <v>0.85</v>
      </c>
      <c r="AD609" s="80">
        <f t="shared" si="268"/>
        <v>0.85</v>
      </c>
      <c r="AE609" s="80">
        <f t="shared" si="269"/>
        <v>0.85</v>
      </c>
      <c r="AF609" s="54">
        <f>(Q609-MAX(Q$2:Q608))/MAX(Q$2:Q608)</f>
        <v>5.5820052337103088E-4</v>
      </c>
      <c r="AG609" s="54">
        <f>(R609-MAX(R$2:R608))/MAX(R$2:R608)</f>
        <v>-0.43894515699279113</v>
      </c>
      <c r="AH609" s="54">
        <f>(S609-MAX(S$2:S608))/MAX(S$2:S608)</f>
        <v>-0.21962129534564012</v>
      </c>
      <c r="AI609" s="54">
        <f>(T609-MAX(T$2:T608))/MAX(T$2:T608)</f>
        <v>-0.25723246357813279</v>
      </c>
      <c r="AJ609" s="54">
        <f>(U609-MAX(U$2:U608))/MAX(U$2:U608)</f>
        <v>-0.25886154456119237</v>
      </c>
      <c r="AK609" s="54">
        <f t="shared" si="270"/>
        <v>1.0489319015996985</v>
      </c>
      <c r="AL609" s="71">
        <f t="shared" si="260"/>
        <v>1931.5416666666117</v>
      </c>
      <c r="AM609" s="49">
        <f t="shared" si="261"/>
        <v>1.0489319015996985</v>
      </c>
      <c r="AN609" s="49">
        <f t="shared" si="262"/>
        <v>3.0112567771412468</v>
      </c>
      <c r="AO609" s="49">
        <f t="shared" si="263"/>
        <v>2.2185309690354447</v>
      </c>
      <c r="AP609" s="49">
        <f t="shared" si="264"/>
        <v>2.3508170495882252</v>
      </c>
      <c r="AQ609" s="49">
        <f t="shared" si="265"/>
        <v>2.7338290197094062</v>
      </c>
      <c r="AS609" s="49">
        <f t="shared" si="271"/>
        <v>-0.27742775743184067</v>
      </c>
      <c r="AT609" s="49">
        <f t="shared" si="266"/>
        <v>0.38301197012118093</v>
      </c>
      <c r="AU609" s="54">
        <f>(AM609-MAX(AM$3:AM609))/MAX(AM$3:AM609)</f>
        <v>-0.71904718232873355</v>
      </c>
      <c r="AV609" s="54">
        <f>(AN609-MAX(AN$3:AN609))/MAX(AN$3:AN609)</f>
        <v>-0.52261066494620034</v>
      </c>
      <c r="AW609" s="54">
        <f>(AO609-MAX(AO$3:AO609))/MAX(AO$3:AO609)</f>
        <v>-0.60981961512298166</v>
      </c>
      <c r="AX609" s="54">
        <f>(AP609-MAX(AP$3:AP609))/MAX(AP$3:AP609)</f>
        <v>-0.59705226866811612</v>
      </c>
      <c r="AY609" s="54">
        <f>(AQ609-MAX(AQ$3:AQ609))/MAX(AQ$3:AQ609)</f>
        <v>-0.62002607725589842</v>
      </c>
    </row>
    <row r="610" spans="1:51">
      <c r="A610" s="49">
        <f>Data!F736</f>
        <v>1931.624999999945</v>
      </c>
      <c r="B610" s="53">
        <f t="shared" si="257"/>
        <v>0.40500000000000003</v>
      </c>
      <c r="C610" s="50">
        <f>1/Data!N736</f>
        <v>6.6638782321768217E-2</v>
      </c>
      <c r="D610" s="50">
        <f>Data!H736/100</f>
        <v>3.5383333333333336E-2</v>
      </c>
      <c r="E610">
        <f>Data!K737/Data!K736</f>
        <v>0.86194324540367695</v>
      </c>
      <c r="F610">
        <f>Data!T737/Data!T736</f>
        <v>1.0072555250491364</v>
      </c>
      <c r="G610" s="49">
        <f>Data!E739</f>
        <v>14.7</v>
      </c>
      <c r="H610" s="52">
        <v>0</v>
      </c>
      <c r="I610" s="52">
        <v>1</v>
      </c>
      <c r="J610" s="52">
        <v>0.6</v>
      </c>
      <c r="K610" s="54">
        <f t="shared" si="267"/>
        <v>0.66261227030770231</v>
      </c>
      <c r="L610" s="54">
        <f t="shared" si="280"/>
        <v>0.85</v>
      </c>
      <c r="M610" s="53">
        <f t="shared" si="281"/>
        <v>0.85</v>
      </c>
      <c r="N610" s="54" cm="1">
        <f t="array" ref="N610">stock_min(C610,O610)</f>
        <v>0.85</v>
      </c>
      <c r="O610" s="54" cm="1">
        <f t="array" ref="O610">stock_max(C610,D610)</f>
        <v>0.85</v>
      </c>
      <c r="P610" s="49">
        <f t="shared" si="258"/>
        <v>1931.624999999945</v>
      </c>
      <c r="Q610" s="49">
        <f t="shared" si="272"/>
        <v>0.78002975275639863</v>
      </c>
      <c r="R610" s="49">
        <f t="shared" si="273"/>
        <v>2.39844311193115</v>
      </c>
      <c r="S610" s="59">
        <f t="shared" si="254"/>
        <v>1.6189402832404407</v>
      </c>
      <c r="T610" s="59">
        <f t="shared" si="255"/>
        <v>1.7310986372418431</v>
      </c>
      <c r="U610" s="59">
        <f t="shared" si="256"/>
        <v>2.1589049636351572</v>
      </c>
      <c r="V610" s="59"/>
      <c r="W610" s="49">
        <f t="shared" si="274"/>
        <v>0.64757611329617637</v>
      </c>
      <c r="X610" s="49">
        <f t="shared" si="275"/>
        <v>0.97136416994426433</v>
      </c>
      <c r="Y610" s="49">
        <f t="shared" si="276"/>
        <v>0.58405143909245583</v>
      </c>
      <c r="Z610" s="49">
        <f t="shared" si="277"/>
        <v>1.1470471981493873</v>
      </c>
      <c r="AA610" s="49">
        <f t="shared" si="278"/>
        <v>0.32383574454527364</v>
      </c>
      <c r="AB610" s="49">
        <f t="shared" si="279"/>
        <v>1.8350692190898836</v>
      </c>
      <c r="AC610" s="80">
        <f t="shared" si="259"/>
        <v>0.85</v>
      </c>
      <c r="AD610" s="80">
        <f t="shared" si="268"/>
        <v>0.85</v>
      </c>
      <c r="AE610" s="80">
        <f t="shared" si="269"/>
        <v>0.85</v>
      </c>
      <c r="AF610" s="54">
        <f>(Q610-MAX(Q$2:Q609))/MAX(Q$2:Q609)</f>
        <v>7.2555250491364342E-3</v>
      </c>
      <c r="AG610" s="54">
        <f>(R610-MAX(R$2:R609))/MAX(R$2:R609)</f>
        <v>-0.51640256776891591</v>
      </c>
      <c r="AH610" s="54">
        <f>(S610-MAX(S$2:S609))/MAX(S$2:S609)</f>
        <v>-0.28199840324226516</v>
      </c>
      <c r="AI610" s="54">
        <f>(T610-MAX(T$2:T609))/MAX(T$2:T609)</f>
        <v>-0.32336118693666821</v>
      </c>
      <c r="AJ610" s="54">
        <f>(U610-MAX(U$2:U609))/MAX(U$2:U609)</f>
        <v>-0.34502623665169657</v>
      </c>
      <c r="AK610" s="54">
        <f t="shared" si="270"/>
        <v>1.0348391666675771</v>
      </c>
      <c r="AL610" s="71">
        <f t="shared" si="260"/>
        <v>1931.624999999945</v>
      </c>
      <c r="AM610" s="49">
        <f t="shared" si="261"/>
        <v>1.0348391666675771</v>
      </c>
      <c r="AN610" s="49">
        <f t="shared" si="262"/>
        <v>3.5753392082262261</v>
      </c>
      <c r="AO610" s="49">
        <f t="shared" si="263"/>
        <v>2.4390770664587453</v>
      </c>
      <c r="AP610" s="49">
        <f t="shared" si="264"/>
        <v>2.6151228541481095</v>
      </c>
      <c r="AQ610" s="49">
        <f t="shared" si="265"/>
        <v>3.1521096068135512</v>
      </c>
      <c r="AS610" s="49">
        <f t="shared" si="271"/>
        <v>-0.42322960141267485</v>
      </c>
      <c r="AT610" s="49">
        <f t="shared" si="266"/>
        <v>0.53698675266544171</v>
      </c>
      <c r="AU610" s="54">
        <f>(AM610-MAX(AM$3:AM610))/MAX(AM$3:AM610)</f>
        <v>-0.72282187311832202</v>
      </c>
      <c r="AV610" s="54">
        <f>(AN610-MAX(AN$3:AN610))/MAX(AN$3:AN610)</f>
        <v>-0.43318390508454613</v>
      </c>
      <c r="AW610" s="54">
        <f>(AO610-MAX(AO$3:AO610))/MAX(AO$3:AO610)</f>
        <v>-0.57103144296004749</v>
      </c>
      <c r="AX610" s="54">
        <f>(AP610-MAX(AP$3:AP610))/MAX(AP$3:AP610)</f>
        <v>-0.55174826496271989</v>
      </c>
      <c r="AY610" s="54">
        <f>(AQ610-MAX(AQ$3:AQ610))/MAX(AQ$3:AQ610)</f>
        <v>-0.56188940727989434</v>
      </c>
    </row>
    <row r="611" spans="1:51">
      <c r="A611" s="49">
        <f>Data!F737</f>
        <v>1931.7083333332782</v>
      </c>
      <c r="B611" s="53">
        <f t="shared" si="257"/>
        <v>0.29000000000000004</v>
      </c>
      <c r="C611" s="50">
        <f>1/Data!N737</f>
        <v>7.8016841466987008E-2</v>
      </c>
      <c r="D611" s="50">
        <f>Data!H737/100</f>
        <v>3.5666666666666666E-2</v>
      </c>
      <c r="E611">
        <f>Data!K738/Data!K737</f>
        <v>0.87826067840265054</v>
      </c>
      <c r="F611">
        <f>Data!T738/Data!T737</f>
        <v>1.007327225839304</v>
      </c>
      <c r="G611" s="49">
        <f>Data!E740</f>
        <v>14.6</v>
      </c>
      <c r="H611" s="52">
        <v>0</v>
      </c>
      <c r="I611" s="52">
        <v>1</v>
      </c>
      <c r="J611" s="52">
        <v>0.6</v>
      </c>
      <c r="K611" s="54">
        <f t="shared" si="267"/>
        <v>0.66261227030770231</v>
      </c>
      <c r="L611" s="54">
        <f t="shared" si="280"/>
        <v>0.85</v>
      </c>
      <c r="M611" s="53">
        <f t="shared" si="281"/>
        <v>0.85</v>
      </c>
      <c r="N611" s="54" cm="1">
        <f t="array" ref="N611">stock_min(C611,O611)</f>
        <v>0.85</v>
      </c>
      <c r="O611" s="54" cm="1">
        <f t="array" ref="O611">stock_max(C611,D611)</f>
        <v>0.85</v>
      </c>
      <c r="P611" s="49">
        <f t="shared" si="258"/>
        <v>1931.7083333332782</v>
      </c>
      <c r="Q611" s="49">
        <f t="shared" si="272"/>
        <v>0.78574520691622118</v>
      </c>
      <c r="R611" s="49">
        <f t="shared" si="273"/>
        <v>2.1064582745948162</v>
      </c>
      <c r="S611" s="59">
        <f t="shared" si="254"/>
        <v>1.5054320045977132</v>
      </c>
      <c r="T611" s="59">
        <f t="shared" si="255"/>
        <v>1.5957373662949972</v>
      </c>
      <c r="U611" s="59">
        <f t="shared" si="256"/>
        <v>1.9378776994540994</v>
      </c>
      <c r="V611" s="59"/>
      <c r="W611" s="49">
        <f t="shared" si="274"/>
        <v>0.60217280183908528</v>
      </c>
      <c r="X611" s="49">
        <f t="shared" si="275"/>
        <v>0.90325920275862792</v>
      </c>
      <c r="Y611" s="49">
        <f t="shared" si="276"/>
        <v>0.53838220719943553</v>
      </c>
      <c r="Z611" s="49">
        <f t="shared" si="277"/>
        <v>1.0573551590955617</v>
      </c>
      <c r="AA611" s="49">
        <f t="shared" si="278"/>
        <v>0.29068165491811493</v>
      </c>
      <c r="AB611" s="49">
        <f t="shared" si="279"/>
        <v>1.6471960445359843</v>
      </c>
      <c r="AC611" s="80">
        <f t="shared" si="259"/>
        <v>0.85</v>
      </c>
      <c r="AD611" s="80">
        <f t="shared" si="268"/>
        <v>0.85</v>
      </c>
      <c r="AE611" s="80">
        <f t="shared" si="269"/>
        <v>0.85</v>
      </c>
      <c r="AF611" s="54">
        <f>(Q611-MAX(Q$2:Q610))/MAX(Q$2:Q610)</f>
        <v>7.3272258393039464E-3</v>
      </c>
      <c r="AG611" s="54">
        <f>(R611-MAX(R$2:R610))/MAX(R$2:R610)</f>
        <v>-0.5752753910949483</v>
      </c>
      <c r="AH611" s="54">
        <f>(S611-MAX(S$2:S610))/MAX(S$2:S610)</f>
        <v>-0.3323394356783555</v>
      </c>
      <c r="AI611" s="54">
        <f>(T611-MAX(T$2:T610))/MAX(T$2:T610)</f>
        <v>-0.37627018226356024</v>
      </c>
      <c r="AJ611" s="54">
        <f>(U611-MAX(U$2:U610))/MAX(U$2:U610)</f>
        <v>-0.41208201792123833</v>
      </c>
      <c r="AK611" s="54">
        <f t="shared" si="270"/>
        <v>1.0248278783744829</v>
      </c>
      <c r="AL611" s="71">
        <f t="shared" si="260"/>
        <v>1931.7083333332782</v>
      </c>
      <c r="AM611" s="49">
        <f t="shared" si="261"/>
        <v>1.0248278783744829</v>
      </c>
      <c r="AN611" s="49">
        <f t="shared" si="262"/>
        <v>4.0560174126810384</v>
      </c>
      <c r="AO611" s="49">
        <f t="shared" si="263"/>
        <v>2.6146788030272927</v>
      </c>
      <c r="AP611" s="49">
        <f t="shared" si="264"/>
        <v>2.8277541758817031</v>
      </c>
      <c r="AQ611" s="49">
        <f t="shared" si="265"/>
        <v>3.4994187054016339</v>
      </c>
      <c r="AS611" s="49">
        <f t="shared" si="271"/>
        <v>-0.55659870727940453</v>
      </c>
      <c r="AT611" s="49">
        <f t="shared" si="266"/>
        <v>0.67166452951993083</v>
      </c>
      <c r="AU611" s="54">
        <f>(AM611-MAX(AM$3:AM611))/MAX(AM$3:AM611)</f>
        <v>-0.72550336240296909</v>
      </c>
      <c r="AV611" s="54">
        <f>(AN611-MAX(AN$3:AN611))/MAX(AN$3:AN611)</f>
        <v>-0.35697962714270071</v>
      </c>
      <c r="AW611" s="54">
        <f>(AO611-MAX(AO$3:AO611))/MAX(AO$3:AO611)</f>
        <v>-0.54014778430678223</v>
      </c>
      <c r="AX611" s="54">
        <f>(AP611-MAX(AP$3:AP611))/MAX(AP$3:AP611)</f>
        <v>-0.51530165644520076</v>
      </c>
      <c r="AY611" s="54">
        <f>(AQ611-MAX(AQ$3:AQ611))/MAX(AQ$3:AQ611)</f>
        <v>-0.51361703924085034</v>
      </c>
    </row>
    <row r="612" spans="1:51">
      <c r="A612" s="49">
        <f>Data!F738</f>
        <v>1931.7916666666115</v>
      </c>
      <c r="B612" s="53">
        <f t="shared" si="257"/>
        <v>0.19299999999999995</v>
      </c>
      <c r="C612" s="50">
        <f>1/Data!N738</f>
        <v>8.9718876962319588E-2</v>
      </c>
      <c r="D612" s="50">
        <f>Data!H738/100</f>
        <v>3.5950000000000003E-2</v>
      </c>
      <c r="E612">
        <f>Data!K739/Data!K738</f>
        <v>1.0343167800453514</v>
      </c>
      <c r="F612">
        <f>Data!T739/Data!T738</f>
        <v>1.0142525862368073</v>
      </c>
      <c r="G612" s="49">
        <f>Data!E741</f>
        <v>14.3</v>
      </c>
      <c r="H612" s="52">
        <v>0</v>
      </c>
      <c r="I612" s="52">
        <v>1</v>
      </c>
      <c r="J612" s="52">
        <v>0.6</v>
      </c>
      <c r="K612" s="54">
        <f t="shared" si="267"/>
        <v>0.66261227030770231</v>
      </c>
      <c r="L612" s="54">
        <f t="shared" si="280"/>
        <v>0.85</v>
      </c>
      <c r="M612" s="53">
        <f t="shared" si="281"/>
        <v>0.85</v>
      </c>
      <c r="N612" s="54" cm="1">
        <f t="array" ref="N612">stock_min(C612,O612)</f>
        <v>0.85</v>
      </c>
      <c r="O612" s="54" cm="1">
        <f t="array" ref="O612">stock_max(C612,D612)</f>
        <v>0.85</v>
      </c>
      <c r="P612" s="49">
        <f t="shared" si="258"/>
        <v>1931.7916666666115</v>
      </c>
      <c r="Q612" s="49">
        <f t="shared" si="272"/>
        <v>0.79694410823795259</v>
      </c>
      <c r="R612" s="49">
        <f t="shared" si="273"/>
        <v>2.1787451398787971</v>
      </c>
      <c r="S612" s="59">
        <f t="shared" si="254"/>
        <v>1.545011471770392</v>
      </c>
      <c r="T612" s="59">
        <f t="shared" si="255"/>
        <v>1.6396957295559695</v>
      </c>
      <c r="U612" s="59">
        <f t="shared" si="256"/>
        <v>1.9985471291601922</v>
      </c>
      <c r="V612" s="59"/>
      <c r="W612" s="49">
        <f t="shared" si="274"/>
        <v>0.61800458870815689</v>
      </c>
      <c r="X612" s="49">
        <f t="shared" si="275"/>
        <v>0.92700688306223511</v>
      </c>
      <c r="Y612" s="49">
        <f t="shared" si="276"/>
        <v>0.5532132195810443</v>
      </c>
      <c r="Z612" s="49">
        <f t="shared" si="277"/>
        <v>1.0864825099749251</v>
      </c>
      <c r="AA612" s="49">
        <f t="shared" si="278"/>
        <v>0.29978206937402885</v>
      </c>
      <c r="AB612" s="49">
        <f t="shared" si="279"/>
        <v>1.6987650597861632</v>
      </c>
      <c r="AC612" s="80">
        <f t="shared" si="259"/>
        <v>0.85</v>
      </c>
      <c r="AD612" s="80">
        <f t="shared" si="268"/>
        <v>0.85</v>
      </c>
      <c r="AE612" s="80">
        <f t="shared" si="269"/>
        <v>0.85</v>
      </c>
      <c r="AF612" s="54">
        <f>(Q612-MAX(Q$2:Q611))/MAX(Q$2:Q611)</f>
        <v>1.4252586236807255E-2</v>
      </c>
      <c r="AG612" s="54">
        <f>(R612-MAX(R$2:R611))/MAX(R$2:R611)</f>
        <v>-0.56070021011130566</v>
      </c>
      <c r="AH612" s="54">
        <f>(S612-MAX(S$2:S611))/MAX(S$2:S611)</f>
        <v>-0.31478590333192297</v>
      </c>
      <c r="AI612" s="54">
        <f>(T612-MAX(T$2:T611))/MAX(T$2:T611)</f>
        <v>-0.35908806791073394</v>
      </c>
      <c r="AJ612" s="54">
        <f>(U612-MAX(U$2:U611))/MAX(U$2:U611)</f>
        <v>-0.39367598089592798</v>
      </c>
      <c r="AK612" s="54">
        <f t="shared" si="270"/>
        <v>1.0041880884996499</v>
      </c>
      <c r="AL612" s="71">
        <f t="shared" si="260"/>
        <v>1931.7916666666115</v>
      </c>
      <c r="AM612" s="49">
        <f t="shared" si="261"/>
        <v>1.0041880884996499</v>
      </c>
      <c r="AN612" s="49">
        <f t="shared" si="262"/>
        <v>3.8035335491673279</v>
      </c>
      <c r="AO612" s="49">
        <f t="shared" si="263"/>
        <v>2.4954415845599529</v>
      </c>
      <c r="AP612" s="49">
        <f t="shared" si="264"/>
        <v>2.6913834277151034</v>
      </c>
      <c r="AQ612" s="49">
        <f t="shared" si="265"/>
        <v>3.3033209288819796</v>
      </c>
      <c r="AS612" s="49">
        <f t="shared" si="271"/>
        <v>-0.5002126202853483</v>
      </c>
      <c r="AT612" s="49">
        <f t="shared" si="266"/>
        <v>0.61193750116687617</v>
      </c>
      <c r="AU612" s="54">
        <f>(AM612-MAX(AM$3:AM612))/MAX(AM$3:AM612)</f>
        <v>-0.73103165943791826</v>
      </c>
      <c r="AV612" s="54">
        <f>(AN612-MAX(AN$3:AN612))/MAX(AN$3:AN612)</f>
        <v>-0.3970071348031578</v>
      </c>
      <c r="AW612" s="54">
        <f>(AO612-MAX(AO$3:AO612))/MAX(AO$3:AO612)</f>
        <v>-0.56111842859464589</v>
      </c>
      <c r="AX612" s="54">
        <f>(AP612-MAX(AP$3:AP612))/MAX(AP$3:AP612)</f>
        <v>-0.53867662882060885</v>
      </c>
      <c r="AY612" s="54">
        <f>(AQ612-MAX(AQ$3:AQ612))/MAX(AQ$3:AQ612)</f>
        <v>-0.54087259942708665</v>
      </c>
    </row>
    <row r="613" spans="1:51">
      <c r="A613" s="49">
        <f>Data!F739</f>
        <v>1931.8749999999447</v>
      </c>
      <c r="B613" s="53">
        <f t="shared" si="257"/>
        <v>0.21099999999999997</v>
      </c>
      <c r="C613" s="50">
        <f>1/Data!N739</f>
        <v>8.7599423079093255E-2</v>
      </c>
      <c r="D613" s="50">
        <f>Data!H739/100</f>
        <v>3.6233333333333333E-2</v>
      </c>
      <c r="E613">
        <f>Data!K740/Data!K739</f>
        <v>0.82450525399818064</v>
      </c>
      <c r="F613">
        <f>Data!T740/Data!T739</f>
        <v>1.0075190695782501</v>
      </c>
      <c r="G613" s="49">
        <f>Data!E742</f>
        <v>14.1</v>
      </c>
      <c r="H613" s="52">
        <v>0</v>
      </c>
      <c r="I613" s="52">
        <v>1</v>
      </c>
      <c r="J613" s="52">
        <v>0.6</v>
      </c>
      <c r="K613" s="54">
        <f t="shared" si="267"/>
        <v>0.66261227030770231</v>
      </c>
      <c r="L613" s="54">
        <f t="shared" si="280"/>
        <v>0.85</v>
      </c>
      <c r="M613" s="53">
        <f t="shared" si="281"/>
        <v>0.85</v>
      </c>
      <c r="N613" s="54" cm="1">
        <f t="array" ref="N613">stock_min(C613,O613)</f>
        <v>0.85</v>
      </c>
      <c r="O613" s="54" cm="1">
        <f t="array" ref="O613">stock_max(C613,D613)</f>
        <v>0.85</v>
      </c>
      <c r="P613" s="49">
        <f t="shared" si="258"/>
        <v>1931.8749999999447</v>
      </c>
      <c r="Q613" s="49">
        <f t="shared" si="272"/>
        <v>0.80293638643777021</v>
      </c>
      <c r="R613" s="49">
        <f t="shared" si="273"/>
        <v>1.7963868149530693</v>
      </c>
      <c r="S613" s="59">
        <f t="shared" si="254"/>
        <v>1.3869734537876213</v>
      </c>
      <c r="T613" s="59">
        <f t="shared" si="255"/>
        <v>1.4531834061221383</v>
      </c>
      <c r="U613" s="59">
        <f t="shared" si="256"/>
        <v>1.7026768687141889</v>
      </c>
      <c r="V613" s="59"/>
      <c r="W613" s="49">
        <f t="shared" si="274"/>
        <v>0.55478938151504853</v>
      </c>
      <c r="X613" s="49">
        <f t="shared" si="275"/>
        <v>0.83218407227257274</v>
      </c>
      <c r="Y613" s="49">
        <f t="shared" si="276"/>
        <v>0.49028625021806843</v>
      </c>
      <c r="Z613" s="49">
        <f t="shared" si="277"/>
        <v>0.96289715590406977</v>
      </c>
      <c r="AA613" s="49">
        <f t="shared" si="278"/>
        <v>0.25540153030712837</v>
      </c>
      <c r="AB613" s="49">
        <f t="shared" si="279"/>
        <v>1.4472753384070605</v>
      </c>
      <c r="AC613" s="80">
        <f t="shared" si="259"/>
        <v>0.85</v>
      </c>
      <c r="AD613" s="80">
        <f t="shared" si="268"/>
        <v>0.85</v>
      </c>
      <c r="AE613" s="80">
        <f t="shared" si="269"/>
        <v>0.85</v>
      </c>
      <c r="AF613" s="54">
        <f>(Q613-MAX(Q$2:Q612))/MAX(Q$2:Q612)</f>
        <v>7.5190695782500752E-3</v>
      </c>
      <c r="AG613" s="54">
        <f>(R613-MAX(R$2:R612))/MAX(R$2:R612)</f>
        <v>-0.63779501515647463</v>
      </c>
      <c r="AH613" s="54">
        <f>(S613-MAX(S$2:S612))/MAX(S$2:S612)</f>
        <v>-0.38487591865536308</v>
      </c>
      <c r="AI613" s="54">
        <f>(T613-MAX(T$2:T612))/MAX(T$2:T612)</f>
        <v>-0.43199060184781135</v>
      </c>
      <c r="AJ613" s="54">
        <f>(U613-MAX(U$2:U612))/MAX(U$2:U612)</f>
        <v>-0.48343780979128759</v>
      </c>
      <c r="AK613" s="54">
        <f t="shared" si="270"/>
        <v>0.99434295634535841</v>
      </c>
      <c r="AL613" s="71">
        <f t="shared" si="260"/>
        <v>1931.8749999999447</v>
      </c>
      <c r="AM613" s="49">
        <f t="shared" si="261"/>
        <v>0.99434295634535841</v>
      </c>
      <c r="AN613" s="49">
        <f t="shared" si="262"/>
        <v>4.7611353155393354</v>
      </c>
      <c r="AO613" s="49">
        <f t="shared" si="263"/>
        <v>2.830679279448463</v>
      </c>
      <c r="AP613" s="49">
        <f t="shared" si="264"/>
        <v>3.0989671498803086</v>
      </c>
      <c r="AQ613" s="49">
        <f t="shared" si="265"/>
        <v>3.9817128336448051</v>
      </c>
      <c r="AS613" s="49">
        <f t="shared" si="271"/>
        <v>-0.77942248189453034</v>
      </c>
      <c r="AT613" s="49">
        <f t="shared" si="266"/>
        <v>0.88274568376449647</v>
      </c>
      <c r="AU613" s="54">
        <f>(AM613-MAX(AM$3:AM613))/MAX(AM$3:AM613)</f>
        <v>-0.7336686443698055</v>
      </c>
      <c r="AV613" s="54">
        <f>(AN613-MAX(AN$3:AN613))/MAX(AN$3:AN613)</f>
        <v>-0.2451938208523384</v>
      </c>
      <c r="AW613" s="54">
        <f>(AO613-MAX(AO$3:AO613))/MAX(AO$3:AO613)</f>
        <v>-0.50215906555552958</v>
      </c>
      <c r="AX613" s="54">
        <f>(AP613-MAX(AP$3:AP613))/MAX(AP$3:AP613)</f>
        <v>-0.46881371192410165</v>
      </c>
      <c r="AY613" s="54">
        <f>(AQ613-MAX(AQ$3:AQ613))/MAX(AQ$3:AQ613)</f>
        <v>-0.44658314995816056</v>
      </c>
    </row>
    <row r="614" spans="1:51">
      <c r="A614" s="49">
        <f>Data!F740</f>
        <v>1931.958333333278</v>
      </c>
      <c r="B614" s="53">
        <f t="shared" si="257"/>
        <v>0.10199999999999998</v>
      </c>
      <c r="C614" s="50">
        <f>1/Data!N740</f>
        <v>0.10745717473683486</v>
      </c>
      <c r="D614" s="50">
        <f>Data!H740/100</f>
        <v>3.6516666666666669E-2</v>
      </c>
      <c r="E614">
        <f>Data!K741/Data!K740</f>
        <v>1.0120404141671917</v>
      </c>
      <c r="F614">
        <f>Data!T741/Data!T740</f>
        <v>1.0216854704592131</v>
      </c>
      <c r="G614" s="49">
        <f>Data!E743</f>
        <v>14</v>
      </c>
      <c r="H614" s="52">
        <v>0</v>
      </c>
      <c r="I614" s="52">
        <v>1</v>
      </c>
      <c r="J614" s="52">
        <v>0.6</v>
      </c>
      <c r="K614" s="54">
        <f t="shared" si="267"/>
        <v>0.66261227030770231</v>
      </c>
      <c r="L614" s="54">
        <f t="shared" si="280"/>
        <v>0.85</v>
      </c>
      <c r="M614" s="53">
        <f t="shared" si="281"/>
        <v>0.85</v>
      </c>
      <c r="N614" s="54" cm="1">
        <f t="array" ref="N614">stock_min(C614,O614)</f>
        <v>0.85</v>
      </c>
      <c r="O614" s="54" cm="1">
        <f t="array" ref="O614">stock_max(C614,D614)</f>
        <v>0.85</v>
      </c>
      <c r="P614" s="49">
        <f t="shared" si="258"/>
        <v>1931.958333333278</v>
      </c>
      <c r="Q614" s="49">
        <f t="shared" si="272"/>
        <v>0.82034843972649374</v>
      </c>
      <c r="R614" s="49">
        <f t="shared" si="273"/>
        <v>1.8180160562095866</v>
      </c>
      <c r="S614" s="59">
        <f t="shared" si="254"/>
        <v>1.4090241634250529</v>
      </c>
      <c r="T614" s="59">
        <f t="shared" si="255"/>
        <v>1.4754091746752964</v>
      </c>
      <c r="U614" s="59">
        <f t="shared" si="256"/>
        <v>1.7256411655432853</v>
      </c>
      <c r="V614" s="59"/>
      <c r="W614" s="49">
        <f t="shared" si="274"/>
        <v>0.56360966537002122</v>
      </c>
      <c r="X614" s="49">
        <f t="shared" si="275"/>
        <v>0.84541449805503166</v>
      </c>
      <c r="Y614" s="49">
        <f t="shared" si="276"/>
        <v>0.49778495181088495</v>
      </c>
      <c r="Z614" s="49">
        <f t="shared" si="277"/>
        <v>0.97762422286441153</v>
      </c>
      <c r="AA614" s="49">
        <f t="shared" si="278"/>
        <v>0.25884617483149286</v>
      </c>
      <c r="AB614" s="49">
        <f t="shared" si="279"/>
        <v>1.4667949907117925</v>
      </c>
      <c r="AC614" s="80">
        <f t="shared" si="259"/>
        <v>0.85</v>
      </c>
      <c r="AD614" s="80">
        <f t="shared" si="268"/>
        <v>0.85</v>
      </c>
      <c r="AE614" s="80">
        <f t="shared" si="269"/>
        <v>0.85</v>
      </c>
      <c r="AF614" s="54">
        <f>(Q614-MAX(Q$2:Q613))/MAX(Q$2:Q613)</f>
        <v>2.1685470459213034E-2</v>
      </c>
      <c r="AG614" s="54">
        <f>(R614-MAX(R$2:R613))/MAX(R$2:R613)</f>
        <v>-0.63343391712553732</v>
      </c>
      <c r="AH614" s="54">
        <f>(S614-MAX(S$2:S613))/MAX(S$2:S613)</f>
        <v>-0.37509640739530153</v>
      </c>
      <c r="AI614" s="54">
        <f>(T614-MAX(T$2:T613))/MAX(T$2:T613)</f>
        <v>-0.4233031606300246</v>
      </c>
      <c r="AJ614" s="54">
        <f>(U614-MAX(U$2:U613))/MAX(U$2:U613)</f>
        <v>-0.47647084636762915</v>
      </c>
      <c r="AK614" s="54">
        <f t="shared" si="270"/>
        <v>0.97462782615355315</v>
      </c>
      <c r="AL614" s="71">
        <f t="shared" si="260"/>
        <v>1931.958333333278</v>
      </c>
      <c r="AM614" s="49">
        <f t="shared" si="261"/>
        <v>0.97462782615355315</v>
      </c>
      <c r="AN614" s="49">
        <f t="shared" si="262"/>
        <v>4.8849093368273113</v>
      </c>
      <c r="AO614" s="49">
        <f t="shared" si="263"/>
        <v>2.8520869011279646</v>
      </c>
      <c r="AP614" s="49">
        <f t="shared" si="264"/>
        <v>3.131317138431267</v>
      </c>
      <c r="AQ614" s="49">
        <f t="shared" si="265"/>
        <v>4.057634291575833</v>
      </c>
      <c r="AS614" s="49">
        <f t="shared" si="271"/>
        <v>-0.82727504525147832</v>
      </c>
      <c r="AT614" s="49">
        <f t="shared" si="266"/>
        <v>0.92631715314456597</v>
      </c>
      <c r="AU614" s="54">
        <f>(AM614-MAX(AM$3:AM614))/MAX(AM$3:AM614)</f>
        <v>-0.73894927447524528</v>
      </c>
      <c r="AV614" s="54">
        <f>(AN614-MAX(AN$3:AN614))/MAX(AN$3:AN614)</f>
        <v>-0.22557131699675637</v>
      </c>
      <c r="AW614" s="54">
        <f>(AO614-MAX(AO$3:AO614))/MAX(AO$3:AO614)</f>
        <v>-0.49839403627138068</v>
      </c>
      <c r="AX614" s="54">
        <f>(AP614-MAX(AP$3:AP614))/MAX(AP$3:AP614)</f>
        <v>-0.46326868046471847</v>
      </c>
      <c r="AY614" s="54">
        <f>(AQ614-MAX(AQ$3:AQ614))/MAX(AQ$3:AQ614)</f>
        <v>-0.43603085353343007</v>
      </c>
    </row>
    <row r="615" spans="1:51">
      <c r="A615" s="49">
        <f>Data!F741</f>
        <v>1932.0416666666113</v>
      </c>
      <c r="B615" s="53">
        <f t="shared" si="257"/>
        <v>0.10299999999999998</v>
      </c>
      <c r="C615" s="50">
        <f>1/Data!N741</f>
        <v>0.10738362901288358</v>
      </c>
      <c r="D615" s="50">
        <f>Data!H741/100</f>
        <v>3.6799999999999999E-2</v>
      </c>
      <c r="E615">
        <f>Data!K742/Data!K741</f>
        <v>1.0134380144692243</v>
      </c>
      <c r="F615">
        <f>Data!T742/Data!T741</f>
        <v>1.0198931809052456</v>
      </c>
      <c r="G615" s="49">
        <f>Data!E744</f>
        <v>13.9</v>
      </c>
      <c r="H615" s="52">
        <v>0</v>
      </c>
      <c r="I615" s="52">
        <v>1</v>
      </c>
      <c r="J615" s="52">
        <v>0.6</v>
      </c>
      <c r="K615" s="54">
        <f t="shared" si="267"/>
        <v>0.66261227030770231</v>
      </c>
      <c r="L615" s="54">
        <f t="shared" si="280"/>
        <v>0.85</v>
      </c>
      <c r="M615" s="53">
        <f t="shared" si="281"/>
        <v>0.85</v>
      </c>
      <c r="N615" s="54" cm="1">
        <f t="array" ref="N615">stock_min(C615,O615)</f>
        <v>0.85</v>
      </c>
      <c r="O615" s="54" cm="1">
        <f t="array" ref="O615">stock_max(C615,D615)</f>
        <v>0.85</v>
      </c>
      <c r="P615" s="49">
        <f t="shared" si="258"/>
        <v>1932.0416666666113</v>
      </c>
      <c r="Q615" s="49">
        <f t="shared" si="272"/>
        <v>0.83666777964330885</v>
      </c>
      <c r="R615" s="49">
        <f t="shared" si="273"/>
        <v>1.8424465822782132</v>
      </c>
      <c r="S615" s="59">
        <f t="shared" si="254"/>
        <v>1.4315968447155591</v>
      </c>
      <c r="T615" s="59">
        <f t="shared" si="255"/>
        <v>1.4984490292258954</v>
      </c>
      <c r="U615" s="59">
        <f t="shared" si="256"/>
        <v>1.7505012516344101</v>
      </c>
      <c r="V615" s="59"/>
      <c r="W615" s="49">
        <f t="shared" si="274"/>
        <v>0.57263873788622366</v>
      </c>
      <c r="X615" s="49">
        <f t="shared" si="275"/>
        <v>0.85895810682933549</v>
      </c>
      <c r="Y615" s="49">
        <f t="shared" si="276"/>
        <v>0.50555831603015222</v>
      </c>
      <c r="Z615" s="49">
        <f t="shared" si="277"/>
        <v>0.99289071319574318</v>
      </c>
      <c r="AA615" s="49">
        <f t="shared" si="278"/>
        <v>0.26257518774516153</v>
      </c>
      <c r="AB615" s="49">
        <f t="shared" si="279"/>
        <v>1.4879260638892484</v>
      </c>
      <c r="AC615" s="80">
        <f t="shared" si="259"/>
        <v>0.85</v>
      </c>
      <c r="AD615" s="80">
        <f t="shared" si="268"/>
        <v>0.85</v>
      </c>
      <c r="AE615" s="80">
        <f t="shared" si="269"/>
        <v>0.85</v>
      </c>
      <c r="AF615" s="54">
        <f>(Q615-MAX(Q$2:Q614))/MAX(Q$2:Q614)</f>
        <v>1.9893180905245608E-2</v>
      </c>
      <c r="AG615" s="54">
        <f>(R615-MAX(R$2:R614))/MAX(R$2:R614)</f>
        <v>-0.6285079967999434</v>
      </c>
      <c r="AH615" s="54">
        <f>(S615-MAX(S$2:S614))/MAX(S$2:S614)</f>
        <v>-0.36508540119731697</v>
      </c>
      <c r="AI615" s="54">
        <f>(T615-MAX(T$2:T614))/MAX(T$2:T614)</f>
        <v>-0.41429751560155403</v>
      </c>
      <c r="AJ615" s="54">
        <f>(U615-MAX(U$2:U614))/MAX(U$2:U614)</f>
        <v>-0.46892873385293554</v>
      </c>
      <c r="AK615" s="54">
        <f t="shared" si="270"/>
        <v>0.96398855963562724</v>
      </c>
      <c r="AL615" s="71">
        <f t="shared" si="260"/>
        <v>1932.0416666666113</v>
      </c>
      <c r="AM615" s="49">
        <f t="shared" si="261"/>
        <v>0.96398855963562724</v>
      </c>
      <c r="AN615" s="49">
        <f t="shared" si="262"/>
        <v>4.7921523781395763</v>
      </c>
      <c r="AO615" s="49">
        <f t="shared" si="263"/>
        <v>2.807174324518936</v>
      </c>
      <c r="AP615" s="49">
        <f t="shared" si="264"/>
        <v>3.0804221887000738</v>
      </c>
      <c r="AQ615" s="49">
        <f t="shared" si="265"/>
        <v>3.9855257230277377</v>
      </c>
      <c r="AS615" s="49">
        <f t="shared" si="271"/>
        <v>-0.80662665511183862</v>
      </c>
      <c r="AT615" s="49">
        <f t="shared" si="266"/>
        <v>0.90510353432766388</v>
      </c>
      <c r="AU615" s="54">
        <f>(AM615-MAX(AM$3:AM615))/MAX(AM$3:AM615)</f>
        <v>-0.74179896557683933</v>
      </c>
      <c r="AV615" s="54">
        <f>(AN615-MAX(AN$3:AN615))/MAX(AN$3:AN615)</f>
        <v>-0.24027653349164099</v>
      </c>
      <c r="AW615" s="54">
        <f>(AO615-MAX(AO$3:AO615))/MAX(AO$3:AO615)</f>
        <v>-0.50629295978054778</v>
      </c>
      <c r="AX615" s="54">
        <f>(AP615-MAX(AP$3:AP615))/MAX(AP$3:AP615)</f>
        <v>-0.47199245781439647</v>
      </c>
      <c r="AY615" s="54">
        <f>(AQ615-MAX(AQ$3:AQ615))/MAX(AQ$3:AQ615)</f>
        <v>-0.44605319781946529</v>
      </c>
    </row>
    <row r="616" spans="1:51">
      <c r="A616" s="49">
        <f>Data!F742</f>
        <v>1932.1249999999445</v>
      </c>
      <c r="B616" s="53">
        <f t="shared" si="257"/>
        <v>0.10499999999999998</v>
      </c>
      <c r="C616" s="50">
        <f>1/Data!N742</f>
        <v>0.1071015589614028</v>
      </c>
      <c r="D616" s="50">
        <f>Data!H742/100</f>
        <v>3.6491666666666672E-2</v>
      </c>
      <c r="E616">
        <f>Data!K743/Data!K742</f>
        <v>1.0183605276861654</v>
      </c>
      <c r="F616">
        <f>Data!T743/Data!T742</f>
        <v>1.0127898602279801</v>
      </c>
      <c r="G616" s="49">
        <f>Data!E745</f>
        <v>13.7</v>
      </c>
      <c r="H616" s="52">
        <v>0</v>
      </c>
      <c r="I616" s="52">
        <v>1</v>
      </c>
      <c r="J616" s="52">
        <v>0.6</v>
      </c>
      <c r="K616" s="54">
        <f t="shared" si="267"/>
        <v>0.66261227030770231</v>
      </c>
      <c r="L616" s="54">
        <f t="shared" si="280"/>
        <v>0.85</v>
      </c>
      <c r="M616" s="53">
        <f t="shared" si="281"/>
        <v>0.85</v>
      </c>
      <c r="N616" s="54" cm="1">
        <f t="array" ref="N616">stock_min(C616,O616)</f>
        <v>0.85</v>
      </c>
      <c r="O616" s="54" cm="1">
        <f t="array" ref="O616">stock_max(C616,D616)</f>
        <v>0.85</v>
      </c>
      <c r="P616" s="49">
        <f t="shared" si="258"/>
        <v>1932.1249999999445</v>
      </c>
      <c r="Q616" s="49">
        <f t="shared" si="272"/>
        <v>0.84736864360220121</v>
      </c>
      <c r="R616" s="49">
        <f t="shared" si="273"/>
        <v>1.8762748737624131</v>
      </c>
      <c r="S616" s="59">
        <f t="shared" si="254"/>
        <v>1.454691738235947</v>
      </c>
      <c r="T616" s="59">
        <f t="shared" si="255"/>
        <v>1.5231450468539807</v>
      </c>
      <c r="U616" s="59">
        <f t="shared" si="256"/>
        <v>1.7811786592760117</v>
      </c>
      <c r="V616" s="59"/>
      <c r="W616" s="49">
        <f t="shared" si="274"/>
        <v>0.5818766952943788</v>
      </c>
      <c r="X616" s="49">
        <f t="shared" si="275"/>
        <v>0.8728150429415682</v>
      </c>
      <c r="Y616" s="49">
        <f t="shared" si="276"/>
        <v>0.51389044935013295</v>
      </c>
      <c r="Z616" s="49">
        <f t="shared" si="277"/>
        <v>1.0092545975038478</v>
      </c>
      <c r="AA616" s="49">
        <f t="shared" si="278"/>
        <v>0.26717679889140178</v>
      </c>
      <c r="AB616" s="49">
        <f t="shared" si="279"/>
        <v>1.5140018603846099</v>
      </c>
      <c r="AC616" s="80">
        <f t="shared" si="259"/>
        <v>0.85</v>
      </c>
      <c r="AD616" s="80">
        <f t="shared" si="268"/>
        <v>0.85</v>
      </c>
      <c r="AE616" s="80">
        <f t="shared" si="269"/>
        <v>0.85</v>
      </c>
      <c r="AF616" s="54">
        <f>(Q616-MAX(Q$2:Q615))/MAX(Q$2:Q615)</f>
        <v>1.2789860227980083E-2</v>
      </c>
      <c r="AG616" s="54">
        <f>(R616-MAX(R$2:R615))/MAX(R$2:R615)</f>
        <v>-0.62168720758999962</v>
      </c>
      <c r="AH616" s="54">
        <f>(S616-MAX(S$2:S615))/MAX(S$2:S615)</f>
        <v>-0.35484279336536051</v>
      </c>
      <c r="AI616" s="54">
        <f>(T616-MAX(T$2:T615))/MAX(T$2:T615)</f>
        <v>-0.40464452200791157</v>
      </c>
      <c r="AJ616" s="54">
        <f>(U616-MAX(U$2:U615))/MAX(U$2:U615)</f>
        <v>-0.45962174838056097</v>
      </c>
      <c r="AK616" s="54">
        <f t="shared" si="270"/>
        <v>0.95291677158294419</v>
      </c>
      <c r="AL616" s="71">
        <f t="shared" si="260"/>
        <v>1932.1249999999445</v>
      </c>
      <c r="AM616" s="49">
        <f t="shared" si="261"/>
        <v>0.95291677158294419</v>
      </c>
      <c r="AN616" s="49">
        <f t="shared" si="262"/>
        <v>4.7410867037139441</v>
      </c>
      <c r="AO616" s="49">
        <f t="shared" si="263"/>
        <v>2.7763326616310908</v>
      </c>
      <c r="AP616" s="49">
        <f t="shared" si="264"/>
        <v>3.0467381412176509</v>
      </c>
      <c r="AQ616" s="49">
        <f t="shared" si="265"/>
        <v>3.9425620800373351</v>
      </c>
      <c r="AS616" s="49">
        <f t="shared" si="271"/>
        <v>-0.79852462367660904</v>
      </c>
      <c r="AT616" s="49">
        <f t="shared" si="266"/>
        <v>0.89582393881968425</v>
      </c>
      <c r="AU616" s="54">
        <f>(AM616-MAX(AM$3:AM616))/MAX(AM$3:AM616)</f>
        <v>-0.74476450609030487</v>
      </c>
      <c r="AV616" s="54">
        <f>(AN616-MAX(AN$3:AN616))/MAX(AN$3:AN616)</f>
        <v>-0.2483722258096073</v>
      </c>
      <c r="AW616" s="54">
        <f>(AO616-MAX(AO$3:AO616))/MAX(AO$3:AO616)</f>
        <v>-0.51171718511874931</v>
      </c>
      <c r="AX616" s="54">
        <f>(AP616-MAX(AP$3:AP616))/MAX(AP$3:AP616)</f>
        <v>-0.47776615701293479</v>
      </c>
      <c r="AY616" s="54">
        <f>(AQ616-MAX(AQ$3:AQ616))/MAX(AQ$3:AQ616)</f>
        <v>-0.4520246992720966</v>
      </c>
    </row>
    <row r="617" spans="1:51">
      <c r="A617" s="49">
        <f>Data!F743</f>
        <v>1932.2083333332778</v>
      </c>
      <c r="B617" s="53">
        <f t="shared" si="257"/>
        <v>0.10699999999999998</v>
      </c>
      <c r="C617" s="50">
        <f>1/Data!N743</f>
        <v>0.10623532261002276</v>
      </c>
      <c r="D617" s="50">
        <f>Data!H743/100</f>
        <v>3.6183333333333338E-2</v>
      </c>
      <c r="E617">
        <f>Data!K744/Data!K743</f>
        <v>0.77300837296264679</v>
      </c>
      <c r="F617">
        <f>Data!T744/Data!T743</f>
        <v>1.0128193979300117</v>
      </c>
      <c r="G617" s="49">
        <f>Data!E746</f>
        <v>13.6</v>
      </c>
      <c r="H617" s="52">
        <v>0</v>
      </c>
      <c r="I617" s="52">
        <v>1</v>
      </c>
      <c r="J617" s="52">
        <v>0.6</v>
      </c>
      <c r="K617" s="54">
        <f t="shared" si="267"/>
        <v>0.66261227030770231</v>
      </c>
      <c r="L617" s="54">
        <f t="shared" si="280"/>
        <v>0.85</v>
      </c>
      <c r="M617" s="53">
        <f t="shared" si="281"/>
        <v>0.85</v>
      </c>
      <c r="N617" s="54" cm="1">
        <f t="array" ref="N617">stock_min(C617,O617)</f>
        <v>0.85</v>
      </c>
      <c r="O617" s="54" cm="1">
        <f t="array" ref="O617">stock_max(C617,D617)</f>
        <v>0.85</v>
      </c>
      <c r="P617" s="49">
        <f t="shared" si="258"/>
        <v>1932.2083333332778</v>
      </c>
      <c r="Q617" s="49">
        <f t="shared" si="272"/>
        <v>0.85823139943795212</v>
      </c>
      <c r="R617" s="49">
        <f t="shared" si="273"/>
        <v>1.4503761873977785</v>
      </c>
      <c r="S617" s="59">
        <f t="shared" si="254"/>
        <v>1.2640293404391421</v>
      </c>
      <c r="T617" s="59">
        <f t="shared" si="255"/>
        <v>1.3006404698343053</v>
      </c>
      <c r="U617" s="59">
        <f t="shared" si="256"/>
        <v>1.440937959352385</v>
      </c>
      <c r="V617" s="59"/>
      <c r="W617" s="49">
        <f t="shared" si="274"/>
        <v>0.5056117361756568</v>
      </c>
      <c r="X617" s="49">
        <f t="shared" si="275"/>
        <v>0.75841760426348526</v>
      </c>
      <c r="Y617" s="49">
        <f t="shared" si="276"/>
        <v>0.43882013526331964</v>
      </c>
      <c r="Z617" s="49">
        <f t="shared" si="277"/>
        <v>0.86182033457098561</v>
      </c>
      <c r="AA617" s="49">
        <f t="shared" si="278"/>
        <v>0.21614069390285778</v>
      </c>
      <c r="AB617" s="49">
        <f t="shared" si="279"/>
        <v>1.2247972654495272</v>
      </c>
      <c r="AC617" s="80">
        <f t="shared" si="259"/>
        <v>0.85</v>
      </c>
      <c r="AD617" s="80">
        <f t="shared" si="268"/>
        <v>0.85</v>
      </c>
      <c r="AE617" s="80">
        <f t="shared" si="269"/>
        <v>0.85</v>
      </c>
      <c r="AF617" s="54">
        <f>(Q617-MAX(Q$2:Q616))/MAX(Q$2:Q616)</f>
        <v>1.2819397930011741E-2</v>
      </c>
      <c r="AG617" s="54">
        <f>(R617-MAX(R$2:R616))/MAX(R$2:R616)</f>
        <v>-0.70756104386819008</v>
      </c>
      <c r="AH617" s="54">
        <f>(S617-MAX(S$2:S616))/MAX(S$2:S616)</f>
        <v>-0.43940175299897721</v>
      </c>
      <c r="AI617" s="54">
        <f>(T617-MAX(T$2:T616))/MAX(T$2:T616)</f>
        <v>-0.49161543727339369</v>
      </c>
      <c r="AJ617" s="54">
        <f>(U617-MAX(U$2:U616))/MAX(U$2:U616)</f>
        <v>-0.56284478757261813</v>
      </c>
      <c r="AK617" s="54">
        <f t="shared" si="270"/>
        <v>0.9383870735815345</v>
      </c>
      <c r="AL617" s="71">
        <f t="shared" si="260"/>
        <v>1932.2083333332778</v>
      </c>
      <c r="AM617" s="49">
        <f t="shared" si="261"/>
        <v>0.9383870735815345</v>
      </c>
      <c r="AN617" s="49">
        <f t="shared" si="262"/>
        <v>6.1226776731582806</v>
      </c>
      <c r="AO617" s="49">
        <f t="shared" si="263"/>
        <v>3.1884352538503999</v>
      </c>
      <c r="AP617" s="49">
        <f t="shared" si="264"/>
        <v>3.5607029328008464</v>
      </c>
      <c r="AQ617" s="49">
        <f t="shared" si="265"/>
        <v>4.8644099089020614</v>
      </c>
      <c r="AS617" s="49">
        <f t="shared" si="271"/>
        <v>-1.2582677642562192</v>
      </c>
      <c r="AT617" s="49">
        <f t="shared" si="266"/>
        <v>1.303706976101215</v>
      </c>
      <c r="AU617" s="54">
        <f>(AM617-MAX(AM$3:AM617))/MAX(AM$3:AM617)</f>
        <v>-0.74865623594157837</v>
      </c>
      <c r="AV617" s="54">
        <f>(AN617-MAX(AN$3:AN617))/MAX(AN$3:AN617)</f>
        <v>-2.9341819892008944E-2</v>
      </c>
      <c r="AW617" s="54">
        <f>(AO617-MAX(AO$3:AO617))/MAX(AO$3:AO617)</f>
        <v>-0.43923933816272687</v>
      </c>
      <c r="AX617" s="54">
        <f>(AP617-MAX(AP$3:AP617))/MAX(AP$3:AP617)</f>
        <v>-0.38966872433981825</v>
      </c>
      <c r="AY617" s="54">
        <f>(AQ617-MAX(AQ$3:AQ617))/MAX(AQ$3:AQ617)</f>
        <v>-0.32389739753466157</v>
      </c>
    </row>
    <row r="618" spans="1:51">
      <c r="A618" s="49">
        <f>Data!F744</f>
        <v>1932.291666666611</v>
      </c>
      <c r="B618" s="53">
        <f t="shared" si="257"/>
        <v>3.6000000000000032E-2</v>
      </c>
      <c r="C618" s="50">
        <f>1/Data!N744</f>
        <v>0.13903887328626921</v>
      </c>
      <c r="D618" s="50">
        <f>Data!H744/100</f>
        <v>3.5875000000000004E-2</v>
      </c>
      <c r="E618">
        <f>Data!K745/Data!K744</f>
        <v>0.89944241364080157</v>
      </c>
      <c r="F618">
        <f>Data!T745/Data!T744</f>
        <v>1.0202427531982683</v>
      </c>
      <c r="G618" s="49">
        <f>Data!E747</f>
        <v>13.6</v>
      </c>
      <c r="H618" s="52">
        <v>0</v>
      </c>
      <c r="I618" s="52">
        <v>1</v>
      </c>
      <c r="J618" s="52">
        <v>0.6</v>
      </c>
      <c r="K618" s="54">
        <f t="shared" si="267"/>
        <v>0.66261227030770231</v>
      </c>
      <c r="L618" s="54">
        <f t="shared" si="280"/>
        <v>0.85</v>
      </c>
      <c r="M618" s="53">
        <f t="shared" si="281"/>
        <v>0.85</v>
      </c>
      <c r="N618" s="54" cm="1">
        <f t="array" ref="N618">stock_min(C618,O618)</f>
        <v>0.85</v>
      </c>
      <c r="O618" s="54" cm="1">
        <f t="array" ref="O618">stock_max(C618,D618)</f>
        <v>0.85</v>
      </c>
      <c r="P618" s="49">
        <f t="shared" si="258"/>
        <v>1932.291666666611</v>
      </c>
      <c r="Q618" s="49">
        <f t="shared" si="272"/>
        <v>0.87560436584377899</v>
      </c>
      <c r="R618" s="49">
        <f t="shared" si="273"/>
        <v>1.3045298586802014</v>
      </c>
      <c r="S618" s="59">
        <f t="shared" si="254"/>
        <v>1.197999670291632</v>
      </c>
      <c r="T618" s="59">
        <f t="shared" si="255"/>
        <v>1.2228608248111361</v>
      </c>
      <c r="U618" s="59">
        <f t="shared" si="256"/>
        <v>1.322150585282212</v>
      </c>
      <c r="V618" s="59"/>
      <c r="W618" s="49">
        <f t="shared" si="274"/>
        <v>0.47919986811665283</v>
      </c>
      <c r="X618" s="49">
        <f t="shared" si="275"/>
        <v>0.71879980217497919</v>
      </c>
      <c r="Y618" s="49">
        <f t="shared" si="276"/>
        <v>0.41257823741267979</v>
      </c>
      <c r="Z618" s="49">
        <f t="shared" si="277"/>
        <v>0.81028258739845638</v>
      </c>
      <c r="AA618" s="49">
        <f t="shared" si="278"/>
        <v>0.19832258779233183</v>
      </c>
      <c r="AB618" s="49">
        <f t="shared" si="279"/>
        <v>1.1238279974898802</v>
      </c>
      <c r="AC618" s="80">
        <f t="shared" si="259"/>
        <v>0.85</v>
      </c>
      <c r="AD618" s="80">
        <f t="shared" si="268"/>
        <v>0.85</v>
      </c>
      <c r="AE618" s="80">
        <f t="shared" si="269"/>
        <v>0.85</v>
      </c>
      <c r="AF618" s="54">
        <f>(Q618-MAX(Q$2:Q617))/MAX(Q$2:Q617)</f>
        <v>2.0242753198268276E-2</v>
      </c>
      <c r="AG618" s="54">
        <f>(R618-MAX(R$2:R617))/MAX(R$2:R617)</f>
        <v>-0.73696799945420843</v>
      </c>
      <c r="AH618" s="54">
        <f>(S618-MAX(S$2:S617))/MAX(S$2:S617)</f>
        <v>-0.46868597619738017</v>
      </c>
      <c r="AI618" s="54">
        <f>(T618-MAX(T$2:T617))/MAX(T$2:T617)</f>
        <v>-0.52201735981942354</v>
      </c>
      <c r="AJ618" s="54">
        <f>(U618-MAX(U$2:U617))/MAX(U$2:U617)</f>
        <v>-0.59888278588357668</v>
      </c>
      <c r="AK618" s="54">
        <f t="shared" si="270"/>
        <v>0.92085347639621185</v>
      </c>
      <c r="AL618" s="71">
        <f t="shared" si="260"/>
        <v>1932.291666666611</v>
      </c>
      <c r="AM618" s="49">
        <f t="shared" si="261"/>
        <v>0.92085347639621185</v>
      </c>
      <c r="AN618" s="49">
        <f t="shared" si="262"/>
        <v>6.8387338533117683</v>
      </c>
      <c r="AO618" s="49">
        <f t="shared" si="263"/>
        <v>3.3751112415216804</v>
      </c>
      <c r="AP618" s="49">
        <f t="shared" si="264"/>
        <v>3.8003151108259274</v>
      </c>
      <c r="AQ618" s="49">
        <f t="shared" si="265"/>
        <v>5.323266107175483</v>
      </c>
      <c r="AS618" s="49">
        <f t="shared" si="271"/>
        <v>-1.5154677461362853</v>
      </c>
      <c r="AT618" s="49">
        <f t="shared" si="266"/>
        <v>1.5229509963495556</v>
      </c>
      <c r="AU618" s="54">
        <f>(AM618-MAX(AM$3:AM618))/MAX(AM$3:AM618)</f>
        <v>-0.75335254990210976</v>
      </c>
      <c r="AV618" s="54">
        <f>(AN618-MAX(AN$3:AN618))/MAX(AN$3:AN618)</f>
        <v>0</v>
      </c>
      <c r="AW618" s="54">
        <f>(AO618-MAX(AO$3:AO618))/MAX(AO$3:AO618)</f>
        <v>-0.4064080143121766</v>
      </c>
      <c r="AX618" s="54">
        <f>(AP618-MAX(AP$3:AP618))/MAX(AP$3:AP618)</f>
        <v>-0.34859739403293194</v>
      </c>
      <c r="AY618" s="54">
        <f>(AQ618-MAX(AQ$3:AQ618))/MAX(AQ$3:AQ618)</f>
        <v>-0.26012113779917512</v>
      </c>
    </row>
    <row r="619" spans="1:51">
      <c r="A619" s="49">
        <f>Data!F745</f>
        <v>1932.3749999999443</v>
      </c>
      <c r="B619" s="53">
        <f t="shared" si="257"/>
        <v>2.200000000000002E-2</v>
      </c>
      <c r="C619" s="50">
        <f>1/Data!N745</f>
        <v>0.15647353001971837</v>
      </c>
      <c r="D619" s="50">
        <f>Data!H745/100</f>
        <v>3.5566666666666663E-2</v>
      </c>
      <c r="E619">
        <f>Data!K746/Data!K745</f>
        <v>0.88211940856197302</v>
      </c>
      <c r="F619">
        <f>Data!T746/Data!T745</f>
        <v>1.0129347206108952</v>
      </c>
      <c r="G619" s="49">
        <f>Data!E748</f>
        <v>13.5</v>
      </c>
      <c r="H619" s="52">
        <v>0</v>
      </c>
      <c r="I619" s="52">
        <v>1</v>
      </c>
      <c r="J619" s="52">
        <v>0.6</v>
      </c>
      <c r="K619" s="54">
        <f t="shared" si="267"/>
        <v>0.66261227030770231</v>
      </c>
      <c r="L619" s="54">
        <f t="shared" si="280"/>
        <v>0.85</v>
      </c>
      <c r="M619" s="53">
        <f t="shared" si="281"/>
        <v>0.85</v>
      </c>
      <c r="N619" s="54" cm="1">
        <f t="array" ref="N619">stock_min(C619,O619)</f>
        <v>0.85</v>
      </c>
      <c r="O619" s="54" cm="1">
        <f t="array" ref="O619">stock_max(C619,D619)</f>
        <v>0.85</v>
      </c>
      <c r="P619" s="49">
        <f t="shared" si="258"/>
        <v>1932.3749999999443</v>
      </c>
      <c r="Q619" s="49">
        <f t="shared" si="272"/>
        <v>0.88693006368164828</v>
      </c>
      <c r="R619" s="49">
        <f t="shared" si="273"/>
        <v>1.1507511073904135</v>
      </c>
      <c r="S619" s="59">
        <f t="shared" si="254"/>
        <v>1.1194654408965754</v>
      </c>
      <c r="T619" s="59">
        <f t="shared" si="255"/>
        <v>1.1326808184077399</v>
      </c>
      <c r="U619" s="59">
        <f t="shared" si="256"/>
        <v>1.192238323527415</v>
      </c>
      <c r="V619" s="59"/>
      <c r="W619" s="49">
        <f t="shared" si="274"/>
        <v>0.44778617635863016</v>
      </c>
      <c r="X619" s="49">
        <f t="shared" si="275"/>
        <v>0.67167926453794524</v>
      </c>
      <c r="Y619" s="49">
        <f t="shared" si="276"/>
        <v>0.38215260978860111</v>
      </c>
      <c r="Z619" s="49">
        <f t="shared" si="277"/>
        <v>0.75052820861913883</v>
      </c>
      <c r="AA619" s="49">
        <f t="shared" si="278"/>
        <v>0.17883574852911227</v>
      </c>
      <c r="AB619" s="49">
        <f t="shared" si="279"/>
        <v>1.0134025749983027</v>
      </c>
      <c r="AC619" s="80">
        <f t="shared" si="259"/>
        <v>0.85</v>
      </c>
      <c r="AD619" s="80">
        <f t="shared" si="268"/>
        <v>0.85</v>
      </c>
      <c r="AE619" s="80">
        <f t="shared" si="269"/>
        <v>0.85</v>
      </c>
      <c r="AF619" s="54">
        <f>(Q619-MAX(Q$2:Q618))/MAX(Q$2:Q618)</f>
        <v>1.293472061089514E-2</v>
      </c>
      <c r="AG619" s="54">
        <f>(R619-MAX(R$2:R618))/MAX(R$2:R618)</f>
        <v>-0.76797436724567381</v>
      </c>
      <c r="AH619" s="54">
        <f>(S619-MAX(S$2:S618))/MAX(S$2:S618)</f>
        <v>-0.50351598363466765</v>
      </c>
      <c r="AI619" s="54">
        <f>(T619-MAX(T$2:T618))/MAX(T$2:T618)</f>
        <v>-0.55726624233952049</v>
      </c>
      <c r="AJ619" s="54">
        <f>(U619-MAX(U$2:U618))/MAX(U$2:U618)</f>
        <v>-0.63829587928966913</v>
      </c>
      <c r="AK619" s="54">
        <f t="shared" si="270"/>
        <v>0.90674247452970869</v>
      </c>
      <c r="AL619" s="71">
        <f t="shared" si="260"/>
        <v>1932.3749999999443</v>
      </c>
      <c r="AM619" s="49">
        <f t="shared" si="261"/>
        <v>0.90674247452970869</v>
      </c>
      <c r="AN619" s="49">
        <f t="shared" si="262"/>
        <v>7.9742435452079636</v>
      </c>
      <c r="AO619" s="49">
        <f t="shared" si="263"/>
        <v>3.6701010135233618</v>
      </c>
      <c r="AP619" s="49">
        <f t="shared" si="264"/>
        <v>4.1770192165602626</v>
      </c>
      <c r="AQ619" s="49">
        <f t="shared" si="265"/>
        <v>6.0444708284473974</v>
      </c>
      <c r="AS619" s="49">
        <f t="shared" si="271"/>
        <v>-1.9297727167605663</v>
      </c>
      <c r="AT619" s="49">
        <f t="shared" si="266"/>
        <v>1.8674516118871347</v>
      </c>
      <c r="AU619" s="54">
        <f>(AM619-MAX(AM$3:AM619))/MAX(AM$3:AM619)</f>
        <v>-0.75713213342751529</v>
      </c>
      <c r="AV619" s="54">
        <f>(AN619-MAX(AN$3:AN619))/MAX(AN$3:AN619)</f>
        <v>0</v>
      </c>
      <c r="AW619" s="54">
        <f>(AO619-MAX(AO$3:AO619))/MAX(AO$3:AO619)</f>
        <v>-0.35452718669206823</v>
      </c>
      <c r="AX619" s="54">
        <f>(AP619-MAX(AP$3:AP619))/MAX(AP$3:AP619)</f>
        <v>-0.2840274757504162</v>
      </c>
      <c r="AY619" s="54">
        <f>(AQ619-MAX(AQ$3:AQ619))/MAX(AQ$3:AQ619)</f>
        <v>-0.15988115019659094</v>
      </c>
    </row>
    <row r="620" spans="1:51">
      <c r="A620" s="49">
        <f>Data!F746</f>
        <v>1932.4583333332776</v>
      </c>
      <c r="B620" s="53">
        <f t="shared" si="257"/>
        <v>1.100000000000001E-2</v>
      </c>
      <c r="C620" s="50">
        <f>1/Data!N746</f>
        <v>0.17969260222380276</v>
      </c>
      <c r="D620" s="50">
        <f>Data!H746/100</f>
        <v>3.5258333333333336E-2</v>
      </c>
      <c r="E620">
        <f>Data!K747/Data!K746</f>
        <v>1.0613784067085954</v>
      </c>
      <c r="F620">
        <f>Data!T747/Data!T746</f>
        <v>1.0055190791717696</v>
      </c>
      <c r="G620" s="49">
        <f>Data!E749</f>
        <v>13.4</v>
      </c>
      <c r="H620" s="52">
        <v>0</v>
      </c>
      <c r="I620" s="52">
        <v>1</v>
      </c>
      <c r="J620" s="52">
        <v>0.6</v>
      </c>
      <c r="K620" s="54">
        <f t="shared" si="267"/>
        <v>0.66261227030770231</v>
      </c>
      <c r="L620" s="54">
        <f t="shared" si="280"/>
        <v>0.85</v>
      </c>
      <c r="M620" s="53">
        <f t="shared" si="281"/>
        <v>0.85</v>
      </c>
      <c r="N620" s="54" cm="1">
        <f t="array" ref="N620">stock_min(C620,O620)</f>
        <v>0.85</v>
      </c>
      <c r="O620" s="54" cm="1">
        <f t="array" ref="O620">stock_max(C620,D620)</f>
        <v>0.85</v>
      </c>
      <c r="P620" s="49">
        <f t="shared" si="258"/>
        <v>1932.4583333332776</v>
      </c>
      <c r="Q620" s="49">
        <f t="shared" si="272"/>
        <v>0.89182510092292999</v>
      </c>
      <c r="R620" s="49">
        <f t="shared" si="273"/>
        <v>1.2213823768801888</v>
      </c>
      <c r="S620" s="59">
        <f t="shared" si="254"/>
        <v>1.1631634113324629</v>
      </c>
      <c r="T620" s="59">
        <f t="shared" si="255"/>
        <v>1.1808561745517607</v>
      </c>
      <c r="U620" s="59">
        <f t="shared" si="256"/>
        <v>1.2554263675900736</v>
      </c>
      <c r="V620" s="59"/>
      <c r="W620" s="49">
        <f t="shared" si="274"/>
        <v>0.46526536453298517</v>
      </c>
      <c r="X620" s="49">
        <f t="shared" si="275"/>
        <v>0.69789804679947776</v>
      </c>
      <c r="Y620" s="49">
        <f t="shared" si="276"/>
        <v>0.39840638382515015</v>
      </c>
      <c r="Z620" s="49">
        <f t="shared" si="277"/>
        <v>0.78244979072661058</v>
      </c>
      <c r="AA620" s="49">
        <f t="shared" si="278"/>
        <v>0.18831395513851107</v>
      </c>
      <c r="AB620" s="49">
        <f t="shared" si="279"/>
        <v>1.0671124124515625</v>
      </c>
      <c r="AC620" s="80">
        <f t="shared" si="259"/>
        <v>0.85</v>
      </c>
      <c r="AD620" s="80">
        <f t="shared" si="268"/>
        <v>0.85</v>
      </c>
      <c r="AE620" s="80">
        <f t="shared" si="269"/>
        <v>0.85</v>
      </c>
      <c r="AF620" s="54">
        <f>(Q620-MAX(Q$2:Q619))/MAX(Q$2:Q619)</f>
        <v>5.5190791717696424E-3</v>
      </c>
      <c r="AG620" s="54">
        <f>(R620-MAX(R$2:R619))/MAX(R$2:R619)</f>
        <v>-0.75373300359165962</v>
      </c>
      <c r="AH620" s="54">
        <f>(S620-MAX(S$2:S619))/MAX(S$2:S619)</f>
        <v>-0.48413589106865929</v>
      </c>
      <c r="AI620" s="54">
        <f>(T620-MAX(T$2:T619))/MAX(T$2:T619)</f>
        <v>-0.53843582153107328</v>
      </c>
      <c r="AJ620" s="54">
        <f>(U620-MAX(U$2:U619))/MAX(U$2:U619)</f>
        <v>-0.61912573900306223</v>
      </c>
      <c r="AK620" s="54">
        <f t="shared" si="270"/>
        <v>0.89608640441355525</v>
      </c>
      <c r="AL620" s="71">
        <f t="shared" si="260"/>
        <v>1932.4583333332776</v>
      </c>
      <c r="AM620" s="49">
        <f t="shared" si="261"/>
        <v>0.89608640441355525</v>
      </c>
      <c r="AN620" s="49">
        <f t="shared" si="262"/>
        <v>7.7078820653903257</v>
      </c>
      <c r="AO620" s="49">
        <f t="shared" si="263"/>
        <v>3.5782684780427583</v>
      </c>
      <c r="AP620" s="49">
        <f t="shared" si="264"/>
        <v>4.0669239011454925</v>
      </c>
      <c r="AQ620" s="49">
        <f t="shared" si="265"/>
        <v>5.8613139339029336</v>
      </c>
      <c r="AS620" s="49">
        <f t="shared" si="271"/>
        <v>-1.8465681314873921</v>
      </c>
      <c r="AT620" s="49">
        <f t="shared" si="266"/>
        <v>1.7943900327574411</v>
      </c>
      <c r="AU620" s="54">
        <f>(AM620-MAX(AM$3:AM620))/MAX(AM$3:AM620)</f>
        <v>-0.75998632531534915</v>
      </c>
      <c r="AV620" s="54">
        <f>(AN620-MAX(AN$3:AN620))/MAX(AN$3:AN620)</f>
        <v>-3.3402726955549911E-2</v>
      </c>
      <c r="AW620" s="54">
        <f>(AO620-MAX(AO$3:AO620))/MAX(AO$3:AO620)</f>
        <v>-0.37067807867336555</v>
      </c>
      <c r="AX620" s="54">
        <f>(AP620-MAX(AP$3:AP620))/MAX(AP$3:AP620)</f>
        <v>-0.30289864123920679</v>
      </c>
      <c r="AY620" s="54">
        <f>(AQ620-MAX(AQ$3:AQ620))/MAX(AQ$3:AQ620)</f>
        <v>-0.1853380618015037</v>
      </c>
    </row>
    <row r="621" spans="1:51">
      <c r="A621" s="49">
        <f>Data!F747</f>
        <v>1932.5416666666108</v>
      </c>
      <c r="B621" s="53">
        <f t="shared" si="257"/>
        <v>1.4000000000000012E-2</v>
      </c>
      <c r="C621" s="50">
        <f>1/Data!N747</f>
        <v>0.17126913439244348</v>
      </c>
      <c r="D621" s="50">
        <f>Data!H747/100</f>
        <v>3.4950000000000002E-2</v>
      </c>
      <c r="E621">
        <f>Data!K748/Data!K747</f>
        <v>1.524293536384022</v>
      </c>
      <c r="F621">
        <f>Data!T748/Data!T747</f>
        <v>1.0129452562136485</v>
      </c>
      <c r="G621" s="49">
        <f>Data!E750</f>
        <v>13.3</v>
      </c>
      <c r="H621" s="52">
        <v>0</v>
      </c>
      <c r="I621" s="52">
        <v>1</v>
      </c>
      <c r="J621" s="52">
        <v>0.6</v>
      </c>
      <c r="K621" s="54">
        <f t="shared" si="267"/>
        <v>0.66261227030770231</v>
      </c>
      <c r="L621" s="54">
        <f t="shared" si="280"/>
        <v>0.85</v>
      </c>
      <c r="M621" s="53">
        <f t="shared" si="281"/>
        <v>0.85</v>
      </c>
      <c r="N621" s="54" cm="1">
        <f t="array" ref="N621">stock_min(C621,O621)</f>
        <v>0.85</v>
      </c>
      <c r="O621" s="54" cm="1">
        <f t="array" ref="O621">stock_max(C621,D621)</f>
        <v>0.85</v>
      </c>
      <c r="P621" s="49">
        <f t="shared" si="258"/>
        <v>1932.5416666666108</v>
      </c>
      <c r="Q621" s="49">
        <f t="shared" si="272"/>
        <v>0.90337000535214029</v>
      </c>
      <c r="R621" s="49">
        <f t="shared" si="273"/>
        <v>1.8617452625318254</v>
      </c>
      <c r="S621" s="59">
        <f t="shared" si="254"/>
        <v>1.5350898256756789</v>
      </c>
      <c r="T621" s="59">
        <f t="shared" si="255"/>
        <v>1.596247015090523</v>
      </c>
      <c r="U621" s="59">
        <f t="shared" si="256"/>
        <v>1.8173442804314619</v>
      </c>
      <c r="V621" s="59"/>
      <c r="W621" s="49">
        <f t="shared" si="274"/>
        <v>0.61403593027027159</v>
      </c>
      <c r="X621" s="49">
        <f t="shared" si="275"/>
        <v>0.92105389540540727</v>
      </c>
      <c r="Y621" s="49">
        <f t="shared" si="276"/>
        <v>0.53855415644949844</v>
      </c>
      <c r="Z621" s="49">
        <f t="shared" si="277"/>
        <v>1.0576928586410246</v>
      </c>
      <c r="AA621" s="49">
        <f t="shared" si="278"/>
        <v>0.27260164206471932</v>
      </c>
      <c r="AB621" s="49">
        <f t="shared" si="279"/>
        <v>1.5447426383667426</v>
      </c>
      <c r="AC621" s="80">
        <f t="shared" si="259"/>
        <v>0.85</v>
      </c>
      <c r="AD621" s="80">
        <f t="shared" si="268"/>
        <v>0.85</v>
      </c>
      <c r="AE621" s="80">
        <f t="shared" si="269"/>
        <v>0.85</v>
      </c>
      <c r="AF621" s="54">
        <f>(Q621-MAX(Q$2:Q620))/MAX(Q$2:Q620)</f>
        <v>1.2945256213648546E-2</v>
      </c>
      <c r="AG621" s="54">
        <f>(R621-MAX(R$2:R620))/MAX(R$2:R620)</f>
        <v>-0.62461680915005946</v>
      </c>
      <c r="AH621" s="54">
        <f>(S621-MAX(S$2:S620))/MAX(S$2:S620)</f>
        <v>-0.31918616306491965</v>
      </c>
      <c r="AI621" s="54">
        <f>(T621-MAX(T$2:T620))/MAX(T$2:T620)</f>
        <v>-0.37607097457621946</v>
      </c>
      <c r="AJ621" s="54">
        <f>(U621-MAX(U$2:U620))/MAX(U$2:U620)</f>
        <v>-0.44864973553561882</v>
      </c>
      <c r="AK621" s="54">
        <f t="shared" si="270"/>
        <v>0.88570754188385215</v>
      </c>
      <c r="AL621" s="71">
        <f t="shared" si="260"/>
        <v>1932.5416666666108</v>
      </c>
      <c r="AM621" s="49">
        <f t="shared" si="261"/>
        <v>0.88570754188385215</v>
      </c>
      <c r="AN621" s="49">
        <f t="shared" si="262"/>
        <v>5.1012163931761263</v>
      </c>
      <c r="AO621" s="49">
        <f t="shared" si="263"/>
        <v>2.7269538146712149</v>
      </c>
      <c r="AP621" s="49">
        <f t="shared" si="264"/>
        <v>3.027374101046894</v>
      </c>
      <c r="AQ621" s="49">
        <f t="shared" si="265"/>
        <v>4.0800525955362605</v>
      </c>
      <c r="AS621" s="49">
        <f t="shared" si="271"/>
        <v>-1.0211637976398658</v>
      </c>
      <c r="AT621" s="49">
        <f t="shared" si="266"/>
        <v>1.0526784944893666</v>
      </c>
      <c r="AU621" s="54">
        <f>(AM621-MAX(AM$3:AM621))/MAX(AM$3:AM621)</f>
        <v>-0.76276626810047732</v>
      </c>
      <c r="AV621" s="54">
        <f>(AN621-MAX(AN$3:AN621))/MAX(AN$3:AN621)</f>
        <v>-0.36028836287027532</v>
      </c>
      <c r="AW621" s="54">
        <f>(AO621-MAX(AO$3:AO621))/MAX(AO$3:AO621)</f>
        <v>-0.52040160637790545</v>
      </c>
      <c r="AX621" s="54">
        <f>(AP621-MAX(AP$3:AP621))/MAX(AP$3:AP621)</f>
        <v>-0.48108529920547277</v>
      </c>
      <c r="AY621" s="54">
        <f>(AQ621-MAX(AQ$3:AQ621))/MAX(AQ$3:AQ621)</f>
        <v>-0.43291494144247616</v>
      </c>
    </row>
    <row r="622" spans="1:51">
      <c r="A622" s="49">
        <f>Data!F748</f>
        <v>1932.6249999999441</v>
      </c>
      <c r="B622" s="53">
        <f t="shared" si="257"/>
        <v>7.8999999999999959E-2</v>
      </c>
      <c r="C622" s="50">
        <f>1/Data!N748</f>
        <v>0.1131906342869843</v>
      </c>
      <c r="D622" s="50">
        <f>Data!H748/100</f>
        <v>3.4641666666666668E-2</v>
      </c>
      <c r="E622">
        <f>Data!K749/Data!K748</f>
        <v>1.1115983825890465</v>
      </c>
      <c r="F622">
        <f>Data!T749/Data!T748</f>
        <v>1.0129787331817297</v>
      </c>
      <c r="G622" s="49">
        <f>Data!E751</f>
        <v>13.2</v>
      </c>
      <c r="H622" s="52">
        <v>0</v>
      </c>
      <c r="I622" s="52">
        <v>1</v>
      </c>
      <c r="J622" s="52">
        <v>0.6</v>
      </c>
      <c r="K622" s="54">
        <f t="shared" si="267"/>
        <v>0.66261227030770231</v>
      </c>
      <c r="L622" s="54">
        <f t="shared" si="280"/>
        <v>0.85</v>
      </c>
      <c r="M622" s="53">
        <f t="shared" si="281"/>
        <v>0.85</v>
      </c>
      <c r="N622" s="54" cm="1">
        <f t="array" ref="N622">stock_min(C622,O622)</f>
        <v>0.85</v>
      </c>
      <c r="O622" s="54" cm="1">
        <f t="array" ref="O622">stock_max(C622,D622)</f>
        <v>0.85</v>
      </c>
      <c r="P622" s="49">
        <f t="shared" si="258"/>
        <v>1932.6249999999441</v>
      </c>
      <c r="Q622" s="49">
        <f t="shared" si="272"/>
        <v>0.91509460361598349</v>
      </c>
      <c r="R622" s="49">
        <f t="shared" si="273"/>
        <v>2.0695130226231968</v>
      </c>
      <c r="S622" s="59">
        <f t="shared" si="254"/>
        <v>1.6458473591832363</v>
      </c>
      <c r="T622" s="59">
        <f t="shared" si="255"/>
        <v>1.7212735780913162</v>
      </c>
      <c r="U622" s="59">
        <f t="shared" si="256"/>
        <v>1.9932730843667863</v>
      </c>
      <c r="V622" s="59"/>
      <c r="W622" s="49">
        <f t="shared" si="274"/>
        <v>0.6583389436732946</v>
      </c>
      <c r="X622" s="49">
        <f t="shared" si="275"/>
        <v>0.98750841550994173</v>
      </c>
      <c r="Y622" s="49">
        <f t="shared" si="276"/>
        <v>0.58073658469156708</v>
      </c>
      <c r="Z622" s="49">
        <f t="shared" si="277"/>
        <v>1.1405369933997491</v>
      </c>
      <c r="AA622" s="49">
        <f t="shared" si="278"/>
        <v>0.29899096265501801</v>
      </c>
      <c r="AB622" s="49">
        <f t="shared" si="279"/>
        <v>1.6942821217117683</v>
      </c>
      <c r="AC622" s="80">
        <f t="shared" si="259"/>
        <v>0.85</v>
      </c>
      <c r="AD622" s="80">
        <f t="shared" si="268"/>
        <v>0.85</v>
      </c>
      <c r="AE622" s="80">
        <f t="shared" si="269"/>
        <v>0.85</v>
      </c>
      <c r="AF622" s="54">
        <f>(Q622-MAX(Q$2:Q621))/MAX(Q$2:Q621)</f>
        <v>1.2978733181729745E-2</v>
      </c>
      <c r="AG622" s="54">
        <f>(R622-MAX(R$2:R621))/MAX(R$2:R621)</f>
        <v>-0.58272465220009073</v>
      </c>
      <c r="AH622" s="54">
        <f>(S622-MAX(S$2:S621))/MAX(S$2:S621)</f>
        <v>-0.27006508878279684</v>
      </c>
      <c r="AI622" s="54">
        <f>(T622-MAX(T$2:T621))/MAX(T$2:T621)</f>
        <v>-0.32720153214800857</v>
      </c>
      <c r="AJ622" s="54">
        <f>(U622-MAX(U$2:U621))/MAX(U$2:U621)</f>
        <v>-0.39527603324866711</v>
      </c>
      <c r="AK622" s="54">
        <f t="shared" si="270"/>
        <v>0.87542963138638596</v>
      </c>
      <c r="AL622" s="71">
        <f t="shared" si="260"/>
        <v>1932.6249999999441</v>
      </c>
      <c r="AM622" s="49">
        <f t="shared" si="261"/>
        <v>0.87542963138638596</v>
      </c>
      <c r="AN622" s="49">
        <f t="shared" si="262"/>
        <v>4.5382038108806819</v>
      </c>
      <c r="AO622" s="49">
        <f t="shared" si="263"/>
        <v>2.5277690311439809</v>
      </c>
      <c r="AP622" s="49">
        <f t="shared" si="264"/>
        <v>2.7880123406189039</v>
      </c>
      <c r="AQ622" s="49">
        <f t="shared" si="265"/>
        <v>3.6855688967991513</v>
      </c>
      <c r="AS622" s="49">
        <f t="shared" si="271"/>
        <v>-0.85263491408153058</v>
      </c>
      <c r="AT622" s="49">
        <f t="shared" si="266"/>
        <v>0.89755655618024743</v>
      </c>
      <c r="AU622" s="54">
        <f>(AM622-MAX(AM$3:AM622))/MAX(AM$3:AM622)</f>
        <v>-0.76551917122949109</v>
      </c>
      <c r="AV622" s="54">
        <f>(AN622-MAX(AN$3:AN622))/MAX(AN$3:AN622)</f>
        <v>-0.43089224888198119</v>
      </c>
      <c r="AW622" s="54">
        <f>(AO622-MAX(AO$3:AO622))/MAX(AO$3:AO622)</f>
        <v>-0.55543289355984249</v>
      </c>
      <c r="AX622" s="54">
        <f>(AP622-MAX(AP$3:AP622))/MAX(AP$3:AP622)</f>
        <v>-0.52211370605191743</v>
      </c>
      <c r="AY622" s="54">
        <f>(AQ622-MAX(AQ$3:AQ622))/MAX(AQ$3:AQ622)</f>
        <v>-0.48774409037135641</v>
      </c>
    </row>
    <row r="623" spans="1:51">
      <c r="A623" s="49">
        <f>Data!F749</f>
        <v>1932.7083333332773</v>
      </c>
      <c r="B623" s="53">
        <f t="shared" si="257"/>
        <v>0.122</v>
      </c>
      <c r="C623" s="50">
        <f>1/Data!N749</f>
        <v>0.10244675045173961</v>
      </c>
      <c r="D623" s="50">
        <f>Data!H749/100</f>
        <v>3.4333333333333334E-2</v>
      </c>
      <c r="E623">
        <f>Data!K750/Data!K749</f>
        <v>0.87409065945736031</v>
      </c>
      <c r="F623">
        <f>Data!T750/Data!T749</f>
        <v>1.0130130511189313</v>
      </c>
      <c r="G623" s="49">
        <f>Data!E752</f>
        <v>13.1</v>
      </c>
      <c r="H623" s="52">
        <v>0</v>
      </c>
      <c r="I623" s="52">
        <v>1</v>
      </c>
      <c r="J623" s="52">
        <v>0.6</v>
      </c>
      <c r="K623" s="54">
        <f t="shared" si="267"/>
        <v>0.66261227030770231</v>
      </c>
      <c r="L623" s="54">
        <f t="shared" si="280"/>
        <v>0.85</v>
      </c>
      <c r="M623" s="53">
        <f t="shared" si="281"/>
        <v>0.85</v>
      </c>
      <c r="N623" s="54" cm="1">
        <f t="array" ref="N623">stock_min(C623,O623)</f>
        <v>0.85</v>
      </c>
      <c r="O623" s="54" cm="1">
        <f t="array" ref="O623">stock_max(C623,D623)</f>
        <v>0.85</v>
      </c>
      <c r="P623" s="49">
        <f t="shared" si="258"/>
        <v>1932.7083333332773</v>
      </c>
      <c r="Q623" s="49">
        <f t="shared" si="272"/>
        <v>0.92700277647149643</v>
      </c>
      <c r="R623" s="49">
        <f t="shared" si="273"/>
        <v>1.8089420027003051</v>
      </c>
      <c r="S623" s="59">
        <f t="shared" si="254"/>
        <v>1.5300778241336763</v>
      </c>
      <c r="T623" s="59">
        <f t="shared" si="255"/>
        <v>1.5852264722510938</v>
      </c>
      <c r="U623" s="59">
        <f t="shared" si="256"/>
        <v>1.7838379244100013</v>
      </c>
      <c r="V623" s="59"/>
      <c r="W623" s="49">
        <f t="shared" si="274"/>
        <v>0.61203112965347062</v>
      </c>
      <c r="X623" s="49">
        <f t="shared" si="275"/>
        <v>0.9180466944802057</v>
      </c>
      <c r="Y623" s="49">
        <f t="shared" si="276"/>
        <v>0.53483596052092663</v>
      </c>
      <c r="Z623" s="49">
        <f t="shared" si="277"/>
        <v>1.0503905117301671</v>
      </c>
      <c r="AA623" s="49">
        <f t="shared" si="278"/>
        <v>0.26757568866150022</v>
      </c>
      <c r="AB623" s="49">
        <f t="shared" si="279"/>
        <v>1.5162622357485012</v>
      </c>
      <c r="AC623" s="80">
        <f t="shared" si="259"/>
        <v>0.85</v>
      </c>
      <c r="AD623" s="80">
        <f t="shared" si="268"/>
        <v>0.85</v>
      </c>
      <c r="AE623" s="80">
        <f t="shared" si="269"/>
        <v>0.85</v>
      </c>
      <c r="AF623" s="54">
        <f>(Q623-MAX(Q$2:Q622))/MAX(Q$2:Q622)</f>
        <v>1.3013051118931262E-2</v>
      </c>
      <c r="AG623" s="54">
        <f>(R623-MAX(R$2:R622))/MAX(R$2:R622)</f>
        <v>-0.63526351606627796</v>
      </c>
      <c r="AH623" s="54">
        <f>(S623-MAX(S$2:S622))/MAX(S$2:S622)</f>
        <v>-0.32140899064377704</v>
      </c>
      <c r="AI623" s="54">
        <f>(T623-MAX(T$2:T622))/MAX(T$2:T622)</f>
        <v>-0.38037860145880198</v>
      </c>
      <c r="AJ623" s="54">
        <f>(U623-MAX(U$2:U622))/MAX(U$2:U622)</f>
        <v>-0.4588149741492315</v>
      </c>
      <c r="AK623" s="54">
        <f t="shared" si="270"/>
        <v>0.86525123315418906</v>
      </c>
      <c r="AL623" s="71">
        <f t="shared" si="260"/>
        <v>1932.7083333332773</v>
      </c>
      <c r="AM623" s="49">
        <f t="shared" si="261"/>
        <v>0.86525123315418906</v>
      </c>
      <c r="AN623" s="49">
        <f t="shared" si="262"/>
        <v>5.1080480362921348</v>
      </c>
      <c r="AO623" s="49">
        <f t="shared" si="263"/>
        <v>2.6940169306298585</v>
      </c>
      <c r="AP623" s="49">
        <f t="shared" si="264"/>
        <v>2.9961441185443318</v>
      </c>
      <c r="AQ623" s="49">
        <f t="shared" si="265"/>
        <v>4.0624985372598852</v>
      </c>
      <c r="AS623" s="49">
        <f t="shared" si="271"/>
        <v>-1.0455494990322496</v>
      </c>
      <c r="AT623" s="49">
        <f t="shared" si="266"/>
        <v>1.0663544187155534</v>
      </c>
      <c r="AU623" s="54">
        <f>(AM623-MAX(AM$3:AM623))/MAX(AM$3:AM623)</f>
        <v>-0.7682454203390422</v>
      </c>
      <c r="AV623" s="54">
        <f>(AN623-MAX(AN$3:AN623))/MAX(AN$3:AN623)</f>
        <v>-0.35943164924254645</v>
      </c>
      <c r="AW623" s="54">
        <f>(AO623-MAX(AO$3:AO623))/MAX(AO$3:AO623)</f>
        <v>-0.5261943251955713</v>
      </c>
      <c r="AX623" s="54">
        <f>(AP623-MAX(AP$3:AP623))/MAX(AP$3:AP623)</f>
        <v>-0.48643835320052786</v>
      </c>
      <c r="AY623" s="54">
        <f>(AQ623-MAX(AQ$3:AQ623))/MAX(AQ$3:AQ623)</f>
        <v>-0.43535477375651821</v>
      </c>
    </row>
    <row r="624" spans="1:51">
      <c r="A624" s="49">
        <f>Data!F750</f>
        <v>1932.7916666666106</v>
      </c>
      <c r="B624" s="53">
        <f t="shared" si="257"/>
        <v>6.5999999999999948E-2</v>
      </c>
      <c r="C624" s="50">
        <f>1/Data!N750</f>
        <v>0.11794390827062548</v>
      </c>
      <c r="D624" s="50">
        <f>Data!H750/100</f>
        <v>3.4025E-2</v>
      </c>
      <c r="E624">
        <f>Data!K751/Data!K750</f>
        <v>1.0038810772755644</v>
      </c>
      <c r="F624">
        <f>Data!T751/Data!T750</f>
        <v>1.0130482289843534</v>
      </c>
      <c r="G624" s="49">
        <f>Data!E753</f>
        <v>12.9</v>
      </c>
      <c r="H624" s="52">
        <v>0</v>
      </c>
      <c r="I624" s="52">
        <v>1</v>
      </c>
      <c r="J624" s="52">
        <v>0.6</v>
      </c>
      <c r="K624" s="54">
        <f t="shared" si="267"/>
        <v>0.66261227030770231</v>
      </c>
      <c r="L624" s="54">
        <f t="shared" si="280"/>
        <v>0.85</v>
      </c>
      <c r="M624" s="53">
        <f t="shared" si="281"/>
        <v>0.85</v>
      </c>
      <c r="N624" s="54" cm="1">
        <f t="array" ref="N624">stock_min(C624,O624)</f>
        <v>0.85</v>
      </c>
      <c r="O624" s="54" cm="1">
        <f t="array" ref="O624">stock_max(C624,D624)</f>
        <v>0.85</v>
      </c>
      <c r="P624" s="49">
        <f t="shared" si="258"/>
        <v>1932.7916666666106</v>
      </c>
      <c r="Q624" s="49">
        <f t="shared" si="272"/>
        <v>0.93909852096802793</v>
      </c>
      <c r="R624" s="49">
        <f t="shared" si="273"/>
        <v>1.8159626463997993</v>
      </c>
      <c r="S624" s="59">
        <f t="shared" si="254"/>
        <v>1.5416267566228015</v>
      </c>
      <c r="T624" s="59">
        <f t="shared" si="255"/>
        <v>1.5962817810785817</v>
      </c>
      <c r="U624" s="59">
        <f t="shared" si="256"/>
        <v>1.7932140441732627</v>
      </c>
      <c r="V624" s="59"/>
      <c r="W624" s="49">
        <f t="shared" si="274"/>
        <v>0.61665070264912059</v>
      </c>
      <c r="X624" s="49">
        <f t="shared" si="275"/>
        <v>0.92497605397368088</v>
      </c>
      <c r="Y624" s="49">
        <f t="shared" si="276"/>
        <v>0.53856588606728006</v>
      </c>
      <c r="Z624" s="49">
        <f t="shared" si="277"/>
        <v>1.0577158950113017</v>
      </c>
      <c r="AA624" s="49">
        <f t="shared" si="278"/>
        <v>0.26898210662598943</v>
      </c>
      <c r="AB624" s="49">
        <f t="shared" si="279"/>
        <v>1.5242319375472733</v>
      </c>
      <c r="AC624" s="80">
        <f t="shared" si="259"/>
        <v>0.85</v>
      </c>
      <c r="AD624" s="80">
        <f t="shared" si="268"/>
        <v>0.85</v>
      </c>
      <c r="AE624" s="80">
        <f t="shared" si="269"/>
        <v>0.85</v>
      </c>
      <c r="AF624" s="54">
        <f>(Q624-MAX(Q$2:Q623))/MAX(Q$2:Q623)</f>
        <v>1.304822898435345E-2</v>
      </c>
      <c r="AG624" s="54">
        <f>(R624-MAX(R$2:R623))/MAX(R$2:R623)</f>
        <v>-0.63384794558691349</v>
      </c>
      <c r="AH624" s="54">
        <f>(S624-MAX(S$2:S623))/MAX(S$2:S623)</f>
        <v>-0.31628702780556678</v>
      </c>
      <c r="AI624" s="54">
        <f>(T624-MAX(T$2:T623))/MAX(T$2:T623)</f>
        <v>-0.37605738550833567</v>
      </c>
      <c r="AJ624" s="54">
        <f>(U624-MAX(U$2:U623))/MAX(U$2:U623)</f>
        <v>-0.45597042445835145</v>
      </c>
      <c r="AK624" s="54">
        <f t="shared" si="270"/>
        <v>0.85517092674762718</v>
      </c>
      <c r="AL624" s="71">
        <f t="shared" si="260"/>
        <v>1932.7916666666106</v>
      </c>
      <c r="AM624" s="49">
        <f t="shared" si="261"/>
        <v>0.85517092674762718</v>
      </c>
      <c r="AN624" s="49">
        <f t="shared" si="262"/>
        <v>5.2746774637466372</v>
      </c>
      <c r="AO624" s="49">
        <f t="shared" si="263"/>
        <v>2.7339310647136883</v>
      </c>
      <c r="AP624" s="49">
        <f t="shared" si="264"/>
        <v>3.0488592677086719</v>
      </c>
      <c r="AQ624" s="49">
        <f t="shared" si="265"/>
        <v>4.1678343263841953</v>
      </c>
      <c r="AS624" s="49">
        <f t="shared" si="271"/>
        <v>-1.1068431373624419</v>
      </c>
      <c r="AT624" s="49">
        <f t="shared" si="266"/>
        <v>1.1189750586755234</v>
      </c>
      <c r="AU624" s="54">
        <f>(AM624-MAX(AM$3:AM624))/MAX(AM$3:AM624)</f>
        <v>-0.77094539588902222</v>
      </c>
      <c r="AV624" s="54">
        <f>(AN624-MAX(AN$3:AN624))/MAX(AN$3:AN624)</f>
        <v>-0.33853569509845255</v>
      </c>
      <c r="AW624" s="54">
        <f>(AO624-MAX(AO$3:AO624))/MAX(AO$3:AO624)</f>
        <v>-0.51917449431819007</v>
      </c>
      <c r="AX624" s="54">
        <f>(AP624-MAX(AP$3:AP624))/MAX(AP$3:AP624)</f>
        <v>-0.47740257997167818</v>
      </c>
      <c r="AY624" s="54">
        <f>(AQ624-MAX(AQ$3:AQ624))/MAX(AQ$3:AQ624)</f>
        <v>-0.42071418990494869</v>
      </c>
    </row>
    <row r="625" spans="1:51">
      <c r="A625" s="49">
        <f>Data!F751</f>
        <v>1932.8749999999438</v>
      </c>
      <c r="B625" s="53">
        <f t="shared" si="257"/>
        <v>6.4999999999999947E-2</v>
      </c>
      <c r="C625" s="50">
        <f>1/Data!N751</f>
        <v>0.11815708642924549</v>
      </c>
      <c r="D625" s="50">
        <f>Data!H751/100</f>
        <v>3.3716666666666666E-2</v>
      </c>
      <c r="E625">
        <f>Data!K752/Data!K751</f>
        <v>0.98071571652861267</v>
      </c>
      <c r="F625">
        <f>Data!T752/Data!T751</f>
        <v>1.0130842863155125</v>
      </c>
      <c r="G625" s="49">
        <f>Data!E754</f>
        <v>12.7</v>
      </c>
      <c r="H625" s="52">
        <v>0</v>
      </c>
      <c r="I625" s="52">
        <v>1</v>
      </c>
      <c r="J625" s="52">
        <v>0.6</v>
      </c>
      <c r="K625" s="54">
        <f t="shared" si="267"/>
        <v>0.66261227030770231</v>
      </c>
      <c r="L625" s="54">
        <f t="shared" si="280"/>
        <v>0.85</v>
      </c>
      <c r="M625" s="53">
        <f t="shared" si="281"/>
        <v>0.85</v>
      </c>
      <c r="N625" s="54" cm="1">
        <f t="array" ref="N625">stock_min(C625,O625)</f>
        <v>0.85</v>
      </c>
      <c r="O625" s="54" cm="1">
        <f t="array" ref="O625">stock_max(C625,D625)</f>
        <v>0.85</v>
      </c>
      <c r="P625" s="49">
        <f t="shared" si="258"/>
        <v>1932.8749999999438</v>
      </c>
      <c r="Q625" s="49">
        <f t="shared" si="272"/>
        <v>0.9513859548948479</v>
      </c>
      <c r="R625" s="49">
        <f t="shared" si="273"/>
        <v>1.7809431079531748</v>
      </c>
      <c r="S625" s="59">
        <f t="shared" si="254"/>
        <v>1.5318576905438508</v>
      </c>
      <c r="T625" s="59">
        <f t="shared" si="255"/>
        <v>1.5829312381800635</v>
      </c>
      <c r="U625" s="59">
        <f t="shared" si="256"/>
        <v>1.7673397623103031</v>
      </c>
      <c r="V625" s="59"/>
      <c r="W625" s="49">
        <f t="shared" si="274"/>
        <v>0.61274307621754032</v>
      </c>
      <c r="X625" s="49">
        <f t="shared" si="275"/>
        <v>0.91911461432631048</v>
      </c>
      <c r="Y625" s="49">
        <f t="shared" si="276"/>
        <v>0.53406157670858934</v>
      </c>
      <c r="Z625" s="49">
        <f t="shared" si="277"/>
        <v>1.0488696614714741</v>
      </c>
      <c r="AA625" s="49">
        <f t="shared" si="278"/>
        <v>0.26510096434654551</v>
      </c>
      <c r="AB625" s="49">
        <f t="shared" si="279"/>
        <v>1.5022387979637577</v>
      </c>
      <c r="AC625" s="80">
        <f t="shared" si="259"/>
        <v>0.85000000000000009</v>
      </c>
      <c r="AD625" s="80">
        <f t="shared" si="268"/>
        <v>0.85</v>
      </c>
      <c r="AE625" s="80">
        <f t="shared" si="269"/>
        <v>0.85</v>
      </c>
      <c r="AF625" s="54">
        <f>(Q625-MAX(Q$2:Q624))/MAX(Q$2:Q624)</f>
        <v>1.3084286315512471E-2</v>
      </c>
      <c r="AG625" s="54">
        <f>(R625-MAX(R$2:R624))/MAX(R$2:R624)</f>
        <v>-0.64090892559784629</v>
      </c>
      <c r="AH625" s="54">
        <f>(S625-MAX(S$2:S624))/MAX(S$2:S624)</f>
        <v>-0.3206196181525553</v>
      </c>
      <c r="AI625" s="54">
        <f>(T625-MAX(T$2:T624))/MAX(T$2:T624)</f>
        <v>-0.38127574528649222</v>
      </c>
      <c r="AJ625" s="54">
        <f>(U625-MAX(U$2:U624))/MAX(U$2:U624)</f>
        <v>-0.46382022611760659</v>
      </c>
      <c r="AK625" s="54">
        <f t="shared" si="270"/>
        <v>0.84518731073661413</v>
      </c>
      <c r="AL625" s="71">
        <f t="shared" si="260"/>
        <v>1932.8749999999438</v>
      </c>
      <c r="AM625" s="49">
        <f t="shared" si="261"/>
        <v>0.84518731073661413</v>
      </c>
      <c r="AN625" s="49">
        <f t="shared" si="262"/>
        <v>5.6206709049966825</v>
      </c>
      <c r="AO625" s="49">
        <f t="shared" si="263"/>
        <v>2.8271123292297204</v>
      </c>
      <c r="AP625" s="49">
        <f t="shared" si="264"/>
        <v>3.1676474442809064</v>
      </c>
      <c r="AQ625" s="49">
        <f t="shared" si="265"/>
        <v>4.3915686144499473</v>
      </c>
      <c r="AS625" s="49">
        <f t="shared" si="271"/>
        <v>-1.2291022905467353</v>
      </c>
      <c r="AT625" s="49">
        <f t="shared" si="266"/>
        <v>1.2239211701690409</v>
      </c>
      <c r="AU625" s="54">
        <f>(AM625-MAX(AM$3:AM625))/MAX(AM$3:AM625)</f>
        <v>-0.77361947324768054</v>
      </c>
      <c r="AV625" s="54">
        <f>(AN625-MAX(AN$3:AN625))/MAX(AN$3:AN625)</f>
        <v>-0.29514682199863779</v>
      </c>
      <c r="AW625" s="54">
        <f>(AO625-MAX(AO$3:AO625))/MAX(AO$3:AO625)</f>
        <v>-0.50278639689712956</v>
      </c>
      <c r="AX625" s="54">
        <f>(AP625-MAX(AP$3:AP625))/MAX(AP$3:AP625)</f>
        <v>-0.45704139266991967</v>
      </c>
      <c r="AY625" s="54">
        <f>(AQ625-MAX(AQ$3:AQ625))/MAX(AQ$3:AQ625)</f>
        <v>-0.38961744081208144</v>
      </c>
    </row>
    <row r="626" spans="1:51">
      <c r="A626" s="49">
        <f>Data!F752</f>
        <v>1932.9583333332771</v>
      </c>
      <c r="B626" s="53">
        <f t="shared" si="257"/>
        <v>5.9000000000000052E-2</v>
      </c>
      <c r="C626" s="50">
        <f>1/Data!N752</f>
        <v>0.12110827638324609</v>
      </c>
      <c r="D626" s="50">
        <f>Data!H752/100</f>
        <v>3.3408333333333338E-2</v>
      </c>
      <c r="E626">
        <f>Data!K753/Data!K752</f>
        <v>1.0618492691354655</v>
      </c>
      <c r="F626">
        <f>Data!T753/Data!T752</f>
        <v>1.0209748962990428</v>
      </c>
      <c r="G626" s="49">
        <f>Data!E755</f>
        <v>12.6</v>
      </c>
      <c r="H626" s="52">
        <v>0</v>
      </c>
      <c r="I626" s="52">
        <v>1</v>
      </c>
      <c r="J626" s="52">
        <v>0.6</v>
      </c>
      <c r="K626" s="54">
        <f t="shared" si="267"/>
        <v>0.66261227030770231</v>
      </c>
      <c r="L626" s="54">
        <f t="shared" si="280"/>
        <v>0.85</v>
      </c>
      <c r="M626" s="53">
        <f t="shared" si="281"/>
        <v>0.85</v>
      </c>
      <c r="N626" s="54" cm="1">
        <f t="array" ref="N626">stock_min(C626,O626)</f>
        <v>0.85</v>
      </c>
      <c r="O626" s="54" cm="1">
        <f t="array" ref="O626">stock_max(C626,D626)</f>
        <v>0.85</v>
      </c>
      <c r="P626" s="49">
        <f t="shared" si="258"/>
        <v>1932.9583333332771</v>
      </c>
      <c r="Q626" s="49">
        <f t="shared" si="272"/>
        <v>0.97134117663913311</v>
      </c>
      <c r="R626" s="49">
        <f t="shared" si="273"/>
        <v>1.8910931375519231</v>
      </c>
      <c r="S626" s="59">
        <f t="shared" si="254"/>
        <v>1.6015564801732778</v>
      </c>
      <c r="T626" s="59">
        <f t="shared" si="255"/>
        <v>1.6590049463492034</v>
      </c>
      <c r="U626" s="59">
        <f t="shared" si="256"/>
        <v>1.865812599267247</v>
      </c>
      <c r="V626" s="59"/>
      <c r="W626" s="49">
        <f t="shared" si="274"/>
        <v>0.64062259206931116</v>
      </c>
      <c r="X626" s="49">
        <f t="shared" si="275"/>
        <v>0.96093388810396663</v>
      </c>
      <c r="Y626" s="49">
        <f t="shared" si="276"/>
        <v>0.55972791239704989</v>
      </c>
      <c r="Z626" s="49">
        <f t="shared" si="277"/>
        <v>1.0992770339521536</v>
      </c>
      <c r="AA626" s="49">
        <f t="shared" si="278"/>
        <v>0.2798718898900871</v>
      </c>
      <c r="AB626" s="49">
        <f t="shared" si="279"/>
        <v>1.5859407093771598</v>
      </c>
      <c r="AC626" s="80">
        <f t="shared" si="259"/>
        <v>0.85</v>
      </c>
      <c r="AD626" s="80">
        <f t="shared" si="268"/>
        <v>0.85</v>
      </c>
      <c r="AE626" s="80">
        <f t="shared" si="269"/>
        <v>0.85</v>
      </c>
      <c r="AF626" s="54">
        <f>(Q626-MAX(Q$2:Q625))/MAX(Q$2:Q625)</f>
        <v>2.0974896299042766E-2</v>
      </c>
      <c r="AG626" s="54">
        <f>(R626-MAX(R$2:R625))/MAX(R$2:R625)</f>
        <v>-0.61869940509300403</v>
      </c>
      <c r="AH626" s="54">
        <f>(S626-MAX(S$2:S625))/MAX(S$2:S625)</f>
        <v>-0.28970813688047081</v>
      </c>
      <c r="AI626" s="54">
        <f>(T626-MAX(T$2:T625))/MAX(T$2:T625)</f>
        <v>-0.35154062650498408</v>
      </c>
      <c r="AJ626" s="54">
        <f>(U626-MAX(U$2:U625))/MAX(U$2:U625)</f>
        <v>-0.43394530077551402</v>
      </c>
      <c r="AK626" s="54">
        <f t="shared" si="270"/>
        <v>0.83198969170762016</v>
      </c>
      <c r="AL626" s="71">
        <f t="shared" si="260"/>
        <v>1932.9583333332771</v>
      </c>
      <c r="AM626" s="49">
        <f t="shared" si="261"/>
        <v>0.83198969170762016</v>
      </c>
      <c r="AN626" s="49">
        <f t="shared" si="262"/>
        <v>5.3657247912901411</v>
      </c>
      <c r="AO626" s="49">
        <f t="shared" si="263"/>
        <v>2.7317247422468101</v>
      </c>
      <c r="AP626" s="49">
        <f t="shared" si="264"/>
        <v>3.0549335183772688</v>
      </c>
      <c r="AQ626" s="49">
        <f t="shared" si="265"/>
        <v>4.2113213186102669</v>
      </c>
      <c r="AS626" s="49">
        <f t="shared" si="271"/>
        <v>-1.1544034726798742</v>
      </c>
      <c r="AT626" s="49">
        <f t="shared" si="266"/>
        <v>1.1563878002329981</v>
      </c>
      <c r="AU626" s="54">
        <f>(AM626-MAX(AM$3:AM626))/MAX(AM$3:AM626)</f>
        <v>-0.77715441030803012</v>
      </c>
      <c r="AV626" s="54">
        <f>(AN626-MAX(AN$3:AN626))/MAX(AN$3:AN626)</f>
        <v>-0.32711801929919532</v>
      </c>
      <c r="AW626" s="54">
        <f>(AO626-MAX(AO$3:AO626))/MAX(AO$3:AO626)</f>
        <v>-0.5195625275533825</v>
      </c>
      <c r="AX626" s="54">
        <f>(AP626-MAX(AP$3:AP626))/MAX(AP$3:AP626)</f>
        <v>-0.47636140770058161</v>
      </c>
      <c r="AY626" s="54">
        <f>(AQ626-MAX(AQ$3:AQ626))/MAX(AQ$3:AQ626)</f>
        <v>-0.4146699483282611</v>
      </c>
    </row>
    <row r="627" spans="1:51">
      <c r="A627" s="49">
        <f>Data!F753</f>
        <v>1933.0416666666104</v>
      </c>
      <c r="B627" s="53">
        <f t="shared" si="257"/>
        <v>7.3999999999999955E-2</v>
      </c>
      <c r="C627" s="50">
        <f>1/Data!N753</f>
        <v>0.11457317953479353</v>
      </c>
      <c r="D627" s="50">
        <f>Data!H753/100</f>
        <v>3.3099999999999997E-2</v>
      </c>
      <c r="E627">
        <f>Data!K754/Data!K753</f>
        <v>0.90125551125573367</v>
      </c>
      <c r="F627">
        <f>Data!T754/Data!T753</f>
        <v>1.0199087863035858</v>
      </c>
      <c r="G627" s="49">
        <f>Data!E756</f>
        <v>12.6</v>
      </c>
      <c r="H627" s="52">
        <v>0</v>
      </c>
      <c r="I627" s="52">
        <v>1</v>
      </c>
      <c r="J627" s="52">
        <v>0.6</v>
      </c>
      <c r="K627" s="54">
        <f t="shared" si="267"/>
        <v>0.66261227030770231</v>
      </c>
      <c r="L627" s="54">
        <f t="shared" si="280"/>
        <v>0.85</v>
      </c>
      <c r="M627" s="53">
        <f t="shared" si="281"/>
        <v>0.85</v>
      </c>
      <c r="N627" s="54" cm="1">
        <f t="array" ref="N627">stock_min(C627,O627)</f>
        <v>0.85</v>
      </c>
      <c r="O627" s="54" cm="1">
        <f t="array" ref="O627">stock_max(C627,D627)</f>
        <v>0.85</v>
      </c>
      <c r="P627" s="49">
        <f t="shared" si="258"/>
        <v>1933.0416666666104</v>
      </c>
      <c r="Q627" s="49">
        <f t="shared" si="272"/>
        <v>0.99067940055271519</v>
      </c>
      <c r="R627" s="49">
        <f t="shared" si="273"/>
        <v>1.7043581125165679</v>
      </c>
      <c r="S627" s="59">
        <f t="shared" si="254"/>
        <v>1.5194235729621686</v>
      </c>
      <c r="T627" s="59">
        <f t="shared" si="255"/>
        <v>1.5616009010393497</v>
      </c>
      <c r="U627" s="59">
        <f t="shared" si="256"/>
        <v>1.7147816043892825</v>
      </c>
      <c r="V627" s="59"/>
      <c r="W627" s="49">
        <f t="shared" si="274"/>
        <v>0.60776942918486743</v>
      </c>
      <c r="X627" s="49">
        <f t="shared" si="275"/>
        <v>0.91165414377730114</v>
      </c>
      <c r="Y627" s="49">
        <f t="shared" si="276"/>
        <v>0.52686498268711257</v>
      </c>
      <c r="Z627" s="49">
        <f t="shared" si="277"/>
        <v>1.0347359183522371</v>
      </c>
      <c r="AA627" s="49">
        <f t="shared" si="278"/>
        <v>0.25721724065839241</v>
      </c>
      <c r="AB627" s="49">
        <f t="shared" si="279"/>
        <v>1.4575643637308902</v>
      </c>
      <c r="AC627" s="80">
        <f t="shared" si="259"/>
        <v>0.85</v>
      </c>
      <c r="AD627" s="80">
        <f t="shared" si="268"/>
        <v>0.85</v>
      </c>
      <c r="AE627" s="80">
        <f t="shared" si="269"/>
        <v>0.85</v>
      </c>
      <c r="AF627" s="54">
        <f>(Q627-MAX(Q$2:Q626))/MAX(Q$2:Q626)</f>
        <v>1.9908786303585797E-2</v>
      </c>
      <c r="AG627" s="54">
        <f>(R627-MAX(R$2:R626))/MAX(R$2:R626)</f>
        <v>-0.65635073739497996</v>
      </c>
      <c r="AH627" s="54">
        <f>(S627-MAX(S$2:S626))/MAX(S$2:S626)</f>
        <v>-0.32613416144383206</v>
      </c>
      <c r="AI627" s="54">
        <f>(T627-MAX(T$2:T626))/MAX(T$2:T626)</f>
        <v>-0.38961318700970293</v>
      </c>
      <c r="AJ627" s="54">
        <f>(U627-MAX(U$2:U626))/MAX(U$2:U626)</f>
        <v>-0.47976544606384358</v>
      </c>
      <c r="AK627" s="54">
        <f t="shared" si="270"/>
        <v>0.82282428291435339</v>
      </c>
      <c r="AL627" s="71">
        <f t="shared" si="260"/>
        <v>1933.0416666666104</v>
      </c>
      <c r="AM627" s="49">
        <f t="shared" si="261"/>
        <v>0.82282428291435339</v>
      </c>
      <c r="AN627" s="49">
        <f t="shared" si="262"/>
        <v>5.9298530950665631</v>
      </c>
      <c r="AO627" s="49">
        <f t="shared" si="263"/>
        <v>2.8824842348284885</v>
      </c>
      <c r="AP627" s="49">
        <f t="shared" si="264"/>
        <v>3.2463988674389306</v>
      </c>
      <c r="AQ627" s="49">
        <f t="shared" si="265"/>
        <v>4.5726561276740467</v>
      </c>
      <c r="AS627" s="49">
        <f t="shared" si="271"/>
        <v>-1.3571969673925164</v>
      </c>
      <c r="AT627" s="49">
        <f t="shared" si="266"/>
        <v>1.3262572602351161</v>
      </c>
      <c r="AU627" s="54">
        <f>(AM627-MAX(AM$3:AM627))/MAX(AM$3:AM627)</f>
        <v>-0.77960933366544738</v>
      </c>
      <c r="AV627" s="54">
        <f>(AN627-MAX(AN$3:AN627))/MAX(AN$3:AN627)</f>
        <v>-0.25637421763597312</v>
      </c>
      <c r="AW627" s="54">
        <f>(AO627-MAX(AO$3:AO627))/MAX(AO$3:AO627)</f>
        <v>-0.49304795657808609</v>
      </c>
      <c r="AX627" s="54">
        <f>(AP627-MAX(AP$3:AP627))/MAX(AP$3:AP627)</f>
        <v>-0.44354280616518021</v>
      </c>
      <c r="AY627" s="54">
        <f>(AQ627-MAX(AQ$3:AQ627))/MAX(AQ$3:AQ627)</f>
        <v>-0.36444815178059348</v>
      </c>
    </row>
    <row r="628" spans="1:51">
      <c r="A628" s="49">
        <f>Data!F754</f>
        <v>1933.1249999999436</v>
      </c>
      <c r="B628" s="53">
        <f t="shared" si="257"/>
        <v>4.8000000000000043E-2</v>
      </c>
      <c r="C628" s="50">
        <f>1/Data!N754</f>
        <v>0.12777835258139811</v>
      </c>
      <c r="D628" s="50">
        <f>Data!H754/100</f>
        <v>3.2941666666666675E-2</v>
      </c>
      <c r="E628">
        <f>Data!K755/Data!K754</f>
        <v>1.0112291005291005</v>
      </c>
      <c r="F628">
        <f>Data!T755/Data!T754</f>
        <v>1.0120529735387305</v>
      </c>
      <c r="G628" s="49">
        <f>Data!E757</f>
        <v>12.6</v>
      </c>
      <c r="H628" s="52">
        <v>0</v>
      </c>
      <c r="I628" s="52">
        <v>1</v>
      </c>
      <c r="J628" s="52">
        <v>0.6</v>
      </c>
      <c r="K628" s="54">
        <f t="shared" si="267"/>
        <v>0.66261227030770231</v>
      </c>
      <c r="L628" s="54">
        <f t="shared" si="280"/>
        <v>0.85</v>
      </c>
      <c r="M628" s="53">
        <f t="shared" si="281"/>
        <v>0.85</v>
      </c>
      <c r="N628" s="54" cm="1">
        <f t="array" ref="N628">stock_min(C628,O628)</f>
        <v>0.85</v>
      </c>
      <c r="O628" s="54" cm="1">
        <f t="array" ref="O628">stock_max(C628,D628)</f>
        <v>0.85</v>
      </c>
      <c r="P628" s="49">
        <f t="shared" si="258"/>
        <v>1933.1249999999436</v>
      </c>
      <c r="Q628" s="49">
        <f t="shared" si="272"/>
        <v>1.0026200331529425</v>
      </c>
      <c r="R628" s="49">
        <f t="shared" si="273"/>
        <v>1.7234965210996045</v>
      </c>
      <c r="S628" s="59">
        <f t="shared" si="254"/>
        <v>1.5369860578380297</v>
      </c>
      <c r="T628" s="59">
        <f t="shared" si="255"/>
        <v>1.5795703443824096</v>
      </c>
      <c r="U628" s="59">
        <f t="shared" si="256"/>
        <v>1.7342489737526119</v>
      </c>
      <c r="V628" s="59"/>
      <c r="W628" s="49">
        <f t="shared" si="274"/>
        <v>0.61479442313521193</v>
      </c>
      <c r="X628" s="49">
        <f t="shared" si="275"/>
        <v>0.92219163470281773</v>
      </c>
      <c r="Y628" s="49">
        <f t="shared" si="276"/>
        <v>0.53292765238046202</v>
      </c>
      <c r="Z628" s="49">
        <f t="shared" si="277"/>
        <v>1.0466426920019476</v>
      </c>
      <c r="AA628" s="49">
        <f t="shared" si="278"/>
        <v>0.26013734606289179</v>
      </c>
      <c r="AB628" s="49">
        <f t="shared" si="279"/>
        <v>1.4741116276897201</v>
      </c>
      <c r="AC628" s="80">
        <f t="shared" si="259"/>
        <v>0.85</v>
      </c>
      <c r="AD628" s="80">
        <f t="shared" si="268"/>
        <v>0.85</v>
      </c>
      <c r="AE628" s="80">
        <f t="shared" si="269"/>
        <v>0.85</v>
      </c>
      <c r="AF628" s="54">
        <f>(Q628-MAX(Q$2:Q627))/MAX(Q$2:Q627)</f>
        <v>1.2052973538730492E-2</v>
      </c>
      <c r="AG628" s="54">
        <f>(R628-MAX(R$2:R627))/MAX(R$2:R627)</f>
        <v>-0.65249186527843694</v>
      </c>
      <c r="AH628" s="54">
        <f>(S628-MAX(S$2:S627))/MAX(S$2:S627)</f>
        <v>-0.31834518224895891</v>
      </c>
      <c r="AI628" s="54">
        <f>(T628-MAX(T$2:T627))/MAX(T$2:T627)</f>
        <v>-0.38258942617165526</v>
      </c>
      <c r="AJ628" s="54">
        <f>(U628-MAX(U$2:U627))/MAX(U$2:U627)</f>
        <v>-0.47385938887783302</v>
      </c>
      <c r="AK628" s="54">
        <f t="shared" si="270"/>
        <v>0.81390520835730173</v>
      </c>
      <c r="AL628" s="71">
        <f t="shared" si="260"/>
        <v>1933.1249999999436</v>
      </c>
      <c r="AM628" s="49">
        <f t="shared" si="261"/>
        <v>0.81390520835730173</v>
      </c>
      <c r="AN628" s="49">
        <f t="shared" si="262"/>
        <v>5.8978724875421733</v>
      </c>
      <c r="AO628" s="49">
        <f t="shared" si="263"/>
        <v>2.8606557839857483</v>
      </c>
      <c r="AP628" s="49">
        <f t="shared" si="264"/>
        <v>3.2229218696058575</v>
      </c>
      <c r="AQ628" s="49">
        <f t="shared" si="265"/>
        <v>4.544256805430364</v>
      </c>
      <c r="AS628" s="49">
        <f t="shared" si="271"/>
        <v>-1.3536156821118093</v>
      </c>
      <c r="AT628" s="49">
        <f t="shared" si="266"/>
        <v>1.3213349358245066</v>
      </c>
      <c r="AU628" s="54">
        <f>(AM628-MAX(AM$3:AM628))/MAX(AM$3:AM628)</f>
        <v>-0.78199827724129078</v>
      </c>
      <c r="AV628" s="54">
        <f>(AN628-MAX(AN$3:AN628))/MAX(AN$3:AN628)</f>
        <v>-0.26038470557041904</v>
      </c>
      <c r="AW628" s="54">
        <f>(AO628-MAX(AO$3:AO628))/MAX(AO$3:AO628)</f>
        <v>-0.49688699848012113</v>
      </c>
      <c r="AX628" s="54">
        <f>(AP628-MAX(AP$3:AP628))/MAX(AP$3:AP628)</f>
        <v>-0.44756694024953075</v>
      </c>
      <c r="AY628" s="54">
        <f>(AQ628-MAX(AQ$3:AQ628))/MAX(AQ$3:AQ628)</f>
        <v>-0.36839536347467117</v>
      </c>
    </row>
    <row r="629" spans="1:51">
      <c r="A629" s="49">
        <f>Data!F755</f>
        <v>1933.2083333332769</v>
      </c>
      <c r="B629" s="53">
        <f t="shared" si="257"/>
        <v>5.0000000000000044E-2</v>
      </c>
      <c r="C629" s="50">
        <f>1/Data!N755</f>
        <v>0.12698926584958609</v>
      </c>
      <c r="D629" s="50">
        <f>Data!H755/100</f>
        <v>3.2783333333333331E-2</v>
      </c>
      <c r="E629">
        <f>Data!K756/Data!K755</f>
        <v>1.1123595505617978</v>
      </c>
      <c r="F629">
        <f>Data!T756/Data!T755</f>
        <v>1.0040718590262971</v>
      </c>
      <c r="G629" s="49">
        <f>Data!E758</f>
        <v>12.7</v>
      </c>
      <c r="H629" s="52">
        <v>0</v>
      </c>
      <c r="I629" s="52">
        <v>1</v>
      </c>
      <c r="J629" s="52">
        <v>0.6</v>
      </c>
      <c r="K629" s="54">
        <f t="shared" si="267"/>
        <v>0.66261227030770231</v>
      </c>
      <c r="L629" s="54">
        <f t="shared" si="280"/>
        <v>0.85</v>
      </c>
      <c r="M629" s="53">
        <f t="shared" si="281"/>
        <v>0.85</v>
      </c>
      <c r="N629" s="54" cm="1">
        <f t="array" ref="N629">stock_min(C629,O629)</f>
        <v>0.85</v>
      </c>
      <c r="O629" s="54" cm="1">
        <f t="array" ref="O629">stock_max(C629,D629)</f>
        <v>0.85</v>
      </c>
      <c r="P629" s="49">
        <f t="shared" si="258"/>
        <v>1933.2083333332769</v>
      </c>
      <c r="Q629" s="49">
        <f t="shared" si="272"/>
        <v>1.0067025605848825</v>
      </c>
      <c r="R629" s="49">
        <f t="shared" si="273"/>
        <v>1.9171478156051782</v>
      </c>
      <c r="S629" s="59">
        <f t="shared" si="254"/>
        <v>1.6431064516662484</v>
      </c>
      <c r="T629" s="59">
        <f t="shared" si="255"/>
        <v>1.6993406531262476</v>
      </c>
      <c r="U629" s="59">
        <f t="shared" si="256"/>
        <v>1.9009387363183923</v>
      </c>
      <c r="V629" s="59"/>
      <c r="W629" s="49">
        <f t="shared" si="274"/>
        <v>0.65724258066649943</v>
      </c>
      <c r="X629" s="49">
        <f t="shared" si="275"/>
        <v>0.98586387099974893</v>
      </c>
      <c r="Y629" s="49">
        <f t="shared" si="276"/>
        <v>0.573336684932091</v>
      </c>
      <c r="Z629" s="49">
        <f t="shared" si="277"/>
        <v>1.1260039681941565</v>
      </c>
      <c r="AA629" s="49">
        <f t="shared" si="278"/>
        <v>0.28514081044775891</v>
      </c>
      <c r="AB629" s="49">
        <f t="shared" si="279"/>
        <v>1.6157979258706334</v>
      </c>
      <c r="AC629" s="80">
        <f t="shared" si="259"/>
        <v>0.85</v>
      </c>
      <c r="AD629" s="80">
        <f t="shared" si="268"/>
        <v>0.85</v>
      </c>
      <c r="AE629" s="80">
        <f t="shared" si="269"/>
        <v>0.85</v>
      </c>
      <c r="AF629" s="54">
        <f>(Q629-MAX(Q$2:Q628))/MAX(Q$2:Q628)</f>
        <v>4.0718590262970355E-3</v>
      </c>
      <c r="AG629" s="54">
        <f>(R629-MAX(R$2:R628))/MAX(R$2:R628)</f>
        <v>-0.61344600744455346</v>
      </c>
      <c r="AH629" s="54">
        <f>(S629-MAX(S$2:S628))/MAX(S$2:S628)</f>
        <v>-0.2712806839434927</v>
      </c>
      <c r="AI629" s="54">
        <f>(T629-MAX(T$2:T628))/MAX(T$2:T628)</f>
        <v>-0.33577450886701099</v>
      </c>
      <c r="AJ629" s="54">
        <f>(U629-MAX(U$2:U628))/MAX(U$2:U628)</f>
        <v>-0.4232886491100612</v>
      </c>
      <c r="AK629" s="54">
        <f t="shared" si="270"/>
        <v>0.80839237675834141</v>
      </c>
      <c r="AL629" s="71">
        <f t="shared" si="260"/>
        <v>1933.2083333332769</v>
      </c>
      <c r="AM629" s="49">
        <f t="shared" si="261"/>
        <v>0.80839237675834141</v>
      </c>
      <c r="AN629" s="49">
        <f t="shared" si="262"/>
        <v>5.0650268985049038</v>
      </c>
      <c r="AO629" s="49">
        <f t="shared" si="263"/>
        <v>2.6011820193758908</v>
      </c>
      <c r="AP629" s="49">
        <f t="shared" si="264"/>
        <v>2.904243686687193</v>
      </c>
      <c r="AQ629" s="49">
        <f t="shared" si="265"/>
        <v>3.9864997840528669</v>
      </c>
      <c r="AS629" s="49">
        <f t="shared" si="271"/>
        <v>-1.078527114452037</v>
      </c>
      <c r="AT629" s="49">
        <f t="shared" si="266"/>
        <v>1.0822560973656739</v>
      </c>
      <c r="AU629" s="54">
        <f>(AM629-MAX(AM$3:AM629))/MAX(AM$3:AM629)</f>
        <v>-0.78347487030582919</v>
      </c>
      <c r="AV629" s="54">
        <f>(AN629-MAX(AN$3:AN629))/MAX(AN$3:AN629)</f>
        <v>-0.3648266610130465</v>
      </c>
      <c r="AW629" s="54">
        <f>(AO629-MAX(AO$3:AO629))/MAX(AO$3:AO629)</f>
        <v>-0.54252150832200086</v>
      </c>
      <c r="AX629" s="54">
        <f>(AP629-MAX(AP$3:AP629))/MAX(AP$3:AP629)</f>
        <v>-0.50219077873774309</v>
      </c>
      <c r="AY629" s="54">
        <f>(AQ629-MAX(AQ$3:AQ629))/MAX(AQ$3:AQ629)</f>
        <v>-0.44591781342415665</v>
      </c>
    </row>
    <row r="630" spans="1:51">
      <c r="A630" s="49">
        <f>Data!F756</f>
        <v>1933.2916666666101</v>
      </c>
      <c r="B630" s="53">
        <f t="shared" si="257"/>
        <v>7.2999999999999954E-2</v>
      </c>
      <c r="C630" s="50">
        <f>1/Data!N756</f>
        <v>0.11463812306380086</v>
      </c>
      <c r="D630" s="50">
        <f>Data!H756/100</f>
        <v>3.2624999999999994E-2</v>
      </c>
      <c r="E630">
        <f>Data!K757/Data!K756</f>
        <v>1.2931180454765359</v>
      </c>
      <c r="F630">
        <f>Data!T757/Data!T756</f>
        <v>1.0040596665994306</v>
      </c>
      <c r="G630" s="49">
        <f>Data!E759</f>
        <v>13.1</v>
      </c>
      <c r="H630" s="52">
        <v>0</v>
      </c>
      <c r="I630" s="52">
        <v>1</v>
      </c>
      <c r="J630" s="52">
        <v>0.6</v>
      </c>
      <c r="K630" s="54">
        <f t="shared" si="267"/>
        <v>0.66261227030770231</v>
      </c>
      <c r="L630" s="54">
        <f t="shared" si="280"/>
        <v>0.85</v>
      </c>
      <c r="M630" s="53">
        <f t="shared" si="281"/>
        <v>0.85</v>
      </c>
      <c r="N630" s="54" cm="1">
        <f t="array" ref="N630">stock_min(C630,O630)</f>
        <v>0.85</v>
      </c>
      <c r="O630" s="54" cm="1">
        <f t="array" ref="O630">stock_max(C630,D630)</f>
        <v>0.85</v>
      </c>
      <c r="P630" s="49">
        <f t="shared" si="258"/>
        <v>1933.2916666666101</v>
      </c>
      <c r="Q630" s="49">
        <f t="shared" si="272"/>
        <v>1.0107894373456501</v>
      </c>
      <c r="R630" s="49">
        <f t="shared" si="273"/>
        <v>2.4790984362049784</v>
      </c>
      <c r="S630" s="59">
        <f t="shared" si="254"/>
        <v>1.9347491283920815</v>
      </c>
      <c r="T630" s="59">
        <f t="shared" si="255"/>
        <v>2.031720291272189</v>
      </c>
      <c r="U630" s="59">
        <f t="shared" si="256"/>
        <v>2.3757158428589422</v>
      </c>
      <c r="V630" s="59"/>
      <c r="W630" s="49">
        <f t="shared" si="274"/>
        <v>0.7738996513568327</v>
      </c>
      <c r="X630" s="49">
        <f t="shared" si="275"/>
        <v>1.1608494770352489</v>
      </c>
      <c r="Y630" s="49">
        <f t="shared" si="276"/>
        <v>0.68547749644209766</v>
      </c>
      <c r="Z630" s="49">
        <f t="shared" si="277"/>
        <v>1.3462427948300915</v>
      </c>
      <c r="AA630" s="49">
        <f t="shared" si="278"/>
        <v>0.35635737642884141</v>
      </c>
      <c r="AB630" s="49">
        <f t="shared" si="279"/>
        <v>2.0193584664301008</v>
      </c>
      <c r="AC630" s="80">
        <f t="shared" si="259"/>
        <v>0.85</v>
      </c>
      <c r="AD630" s="80">
        <f t="shared" si="268"/>
        <v>0.85</v>
      </c>
      <c r="AE630" s="80">
        <f t="shared" si="269"/>
        <v>0.85</v>
      </c>
      <c r="AF630" s="54">
        <f>(Q630-MAX(Q$2:Q629))/MAX(Q$2:Q629)</f>
        <v>4.0596665994304705E-3</v>
      </c>
      <c r="AG630" s="54">
        <f>(R630-MAX(R$2:R629))/MAX(R$2:R629)</f>
        <v>-0.5001400566755495</v>
      </c>
      <c r="AH630" s="54">
        <f>(S630-MAX(S$2:S629))/MAX(S$2:S629)</f>
        <v>-0.1419368719823022</v>
      </c>
      <c r="AI630" s="54">
        <f>(T630-MAX(T$2:T629))/MAX(T$2:T629)</f>
        <v>-0.20585645624822788</v>
      </c>
      <c r="AJ630" s="54">
        <f>(U630-MAX(U$2:U629))/MAX(U$2:U629)</f>
        <v>-0.27924963235831041</v>
      </c>
      <c r="AK630" s="54">
        <f t="shared" si="270"/>
        <v>0.78891572753902484</v>
      </c>
      <c r="AL630" s="71">
        <f t="shared" si="260"/>
        <v>1933.2916666666101</v>
      </c>
      <c r="AM630" s="49">
        <f t="shared" si="261"/>
        <v>0.78891572753902484</v>
      </c>
      <c r="AN630" s="49">
        <f t="shared" si="262"/>
        <v>3.9414131892561071</v>
      </c>
      <c r="AO630" s="49">
        <f t="shared" si="263"/>
        <v>2.1995848390357642</v>
      </c>
      <c r="AP630" s="49">
        <f t="shared" si="264"/>
        <v>2.4226938437338608</v>
      </c>
      <c r="AQ630" s="49">
        <f t="shared" si="265"/>
        <v>3.1971433855378457</v>
      </c>
      <c r="AS630" s="49">
        <f t="shared" si="271"/>
        <v>-0.74426980371826135</v>
      </c>
      <c r="AT630" s="49">
        <f t="shared" si="266"/>
        <v>0.77444954180398495</v>
      </c>
      <c r="AU630" s="54">
        <f>(AM630-MAX(AM$3:AM630))/MAX(AM$3:AM630)</f>
        <v>-0.78869162409948979</v>
      </c>
      <c r="AV630" s="54">
        <f>(AN630-MAX(AN$3:AN630))/MAX(AN$3:AN630)</f>
        <v>-0.50573202750690294</v>
      </c>
      <c r="AW630" s="54">
        <f>(AO630-MAX(AO$3:AO630))/MAX(AO$3:AO630)</f>
        <v>-0.61315173371784593</v>
      </c>
      <c r="AX630" s="54">
        <f>(AP630-MAX(AP$3:AP630))/MAX(AP$3:AP630)</f>
        <v>-0.58473204530515144</v>
      </c>
      <c r="AY630" s="54">
        <f>(AQ630-MAX(AQ$3:AQ630))/MAX(AQ$3:AQ630)</f>
        <v>-0.55563017839817053</v>
      </c>
    </row>
    <row r="631" spans="1:51">
      <c r="A631" s="49">
        <f>Data!F757</f>
        <v>1933.3749999999434</v>
      </c>
      <c r="B631" s="53">
        <f t="shared" si="257"/>
        <v>0.20099999999999996</v>
      </c>
      <c r="C631" s="50">
        <f>1/Data!N757</f>
        <v>8.8891644514599716E-2</v>
      </c>
      <c r="D631" s="50">
        <f>Data!H757/100</f>
        <v>3.2466666666666665E-2</v>
      </c>
      <c r="E631">
        <f>Data!K758/Data!K757</f>
        <v>1.1665216735168533</v>
      </c>
      <c r="F631">
        <f>Data!T758/Data!T757</f>
        <v>0.99614158957631227</v>
      </c>
      <c r="G631" s="49">
        <f>Data!E760</f>
        <v>13.2</v>
      </c>
      <c r="H631" s="52">
        <v>0</v>
      </c>
      <c r="I631" s="52">
        <v>1</v>
      </c>
      <c r="J631" s="52">
        <v>0.6</v>
      </c>
      <c r="K631" s="54">
        <f t="shared" si="267"/>
        <v>0.66261227030770231</v>
      </c>
      <c r="L631" s="54">
        <f t="shared" si="280"/>
        <v>0.85</v>
      </c>
      <c r="M631" s="53">
        <f t="shared" si="281"/>
        <v>0.85</v>
      </c>
      <c r="N631" s="54" cm="1">
        <f t="array" ref="N631">stock_min(C631,O631)</f>
        <v>0.85</v>
      </c>
      <c r="O631" s="54" cm="1">
        <f t="array" ref="O631">stock_max(C631,D631)</f>
        <v>0.85</v>
      </c>
      <c r="P631" s="49">
        <f t="shared" si="258"/>
        <v>1933.3749999999434</v>
      </c>
      <c r="Q631" s="49">
        <f t="shared" si="272"/>
        <v>1.0068893968444421</v>
      </c>
      <c r="R631" s="49">
        <f t="shared" si="273"/>
        <v>2.8919220566148454</v>
      </c>
      <c r="S631" s="59">
        <f t="shared" si="254"/>
        <v>2.1250697035274717</v>
      </c>
      <c r="T631" s="59">
        <f t="shared" si="255"/>
        <v>2.2532540409098263</v>
      </c>
      <c r="U631" s="59">
        <f t="shared" si="256"/>
        <v>2.7106078211035376</v>
      </c>
      <c r="V631" s="59"/>
      <c r="W631" s="49">
        <f t="shared" si="274"/>
        <v>0.85002788141098873</v>
      </c>
      <c r="X631" s="49">
        <f t="shared" si="275"/>
        <v>1.275041822116483</v>
      </c>
      <c r="Y631" s="49">
        <f t="shared" si="276"/>
        <v>0.76022026528256192</v>
      </c>
      <c r="Z631" s="49">
        <f t="shared" si="277"/>
        <v>1.4930337756272642</v>
      </c>
      <c r="AA631" s="49">
        <f t="shared" si="278"/>
        <v>0.40659117316553067</v>
      </c>
      <c r="AB631" s="49">
        <f t="shared" si="279"/>
        <v>2.3040166479380071</v>
      </c>
      <c r="AC631" s="80">
        <f t="shared" si="259"/>
        <v>0.85000000000000009</v>
      </c>
      <c r="AD631" s="80">
        <f t="shared" si="268"/>
        <v>0.85</v>
      </c>
      <c r="AE631" s="80">
        <f t="shared" si="269"/>
        <v>0.85</v>
      </c>
      <c r="AF631" s="54">
        <f>(Q631-MAX(Q$2:Q630))/MAX(Q$2:Q630)</f>
        <v>-3.858410423687775E-3</v>
      </c>
      <c r="AG631" s="54">
        <f>(R631-MAX(R$2:R630))/MAX(R$2:R630)</f>
        <v>-0.4169025423891225</v>
      </c>
      <c r="AH631" s="54">
        <f>(S631-MAX(S$2:S630))/MAX(S$2:S630)</f>
        <v>-5.7529511032864605E-2</v>
      </c>
      <c r="AI631" s="54">
        <f>(T631-MAX(T$2:T630))/MAX(T$2:T630)</f>
        <v>-0.11926501068674733</v>
      </c>
      <c r="AJ631" s="54">
        <f>(U631-MAX(U$2:U630))/MAX(U$2:U630)</f>
        <v>-0.17764930117157413</v>
      </c>
      <c r="AK631" s="54">
        <f t="shared" si="270"/>
        <v>0.78698650587406038</v>
      </c>
      <c r="AL631" s="71">
        <f t="shared" si="260"/>
        <v>1933.3749999999434</v>
      </c>
      <c r="AM631" s="49">
        <f t="shared" si="261"/>
        <v>0.78698650587406038</v>
      </c>
      <c r="AN631" s="49">
        <f t="shared" si="262"/>
        <v>3.2615951057349983</v>
      </c>
      <c r="AO631" s="49">
        <f t="shared" si="263"/>
        <v>1.9558776770948916</v>
      </c>
      <c r="AP631" s="49">
        <f t="shared" si="264"/>
        <v>2.1296622911212966</v>
      </c>
      <c r="AQ631" s="49">
        <f t="shared" si="265"/>
        <v>2.7168912503468712</v>
      </c>
      <c r="AS631" s="49">
        <f t="shared" si="271"/>
        <v>-0.54470385538812716</v>
      </c>
      <c r="AT631" s="49">
        <f t="shared" si="266"/>
        <v>0.58722895922557461</v>
      </c>
      <c r="AU631" s="54">
        <f>(AM631-MAX(AM$3:AM631))/MAX(AM$3:AM631)</f>
        <v>-0.78920835951563795</v>
      </c>
      <c r="AV631" s="54">
        <f>(AN631-MAX(AN$3:AN631))/MAX(AN$3:AN631)</f>
        <v>-0.59098376074868952</v>
      </c>
      <c r="AW631" s="54">
        <f>(AO631-MAX(AO$3:AO631))/MAX(AO$3:AO631)</f>
        <v>-0.6560133189607682</v>
      </c>
      <c r="AX631" s="54">
        <f>(AP631-MAX(AP$3:AP631))/MAX(AP$3:AP631)</f>
        <v>-0.63495985837745106</v>
      </c>
      <c r="AY631" s="54">
        <f>(AQ631-MAX(AQ$3:AQ631))/MAX(AQ$3:AQ631)</f>
        <v>-0.62238025179308332</v>
      </c>
    </row>
    <row r="632" spans="1:51">
      <c r="A632" s="49">
        <f>Data!F758</f>
        <v>1933.4583333332766</v>
      </c>
      <c r="B632" s="53">
        <f t="shared" si="257"/>
        <v>0.30700000000000005</v>
      </c>
      <c r="C632" s="50">
        <f>1/Data!N758</f>
        <v>7.6342430972918485E-2</v>
      </c>
      <c r="D632" s="50">
        <f>Data!H758/100</f>
        <v>3.2308333333333335E-2</v>
      </c>
      <c r="E632">
        <f>Data!K759/Data!K758</f>
        <v>1.0514596757010926</v>
      </c>
      <c r="F632">
        <f>Data!T759/Data!T758</f>
        <v>0.9733777189031384</v>
      </c>
      <c r="G632" s="49">
        <f>Data!E761</f>
        <v>13.2</v>
      </c>
      <c r="H632" s="52">
        <v>0</v>
      </c>
      <c r="I632" s="52">
        <v>1</v>
      </c>
      <c r="J632" s="52">
        <v>0.6</v>
      </c>
      <c r="K632" s="54">
        <f t="shared" si="267"/>
        <v>0.66261227030770231</v>
      </c>
      <c r="L632" s="54">
        <f t="shared" si="280"/>
        <v>0.85</v>
      </c>
      <c r="M632" s="53">
        <f t="shared" si="281"/>
        <v>0.85</v>
      </c>
      <c r="N632" s="54" cm="1">
        <f t="array" ref="N632">stock_min(C632,O632)</f>
        <v>0.85</v>
      </c>
      <c r="O632" s="54" cm="1">
        <f t="array" ref="O632">stock_max(C632,D632)</f>
        <v>0.85</v>
      </c>
      <c r="P632" s="49">
        <f t="shared" si="258"/>
        <v>1933.4583333332766</v>
      </c>
      <c r="Q632" s="49">
        <f t="shared" si="272"/>
        <v>0.98008370428819991</v>
      </c>
      <c r="R632" s="49">
        <f t="shared" si="273"/>
        <v>3.040739427801082</v>
      </c>
      <c r="S632" s="59">
        <f t="shared" si="254"/>
        <v>2.1680532609998231</v>
      </c>
      <c r="T632" s="59">
        <f t="shared" si="255"/>
        <v>2.3098462772164998</v>
      </c>
      <c r="U632" s="59">
        <f t="shared" si="256"/>
        <v>2.8183473861128308</v>
      </c>
      <c r="V632" s="59"/>
      <c r="W632" s="49">
        <f t="shared" si="274"/>
        <v>0.86722130439992928</v>
      </c>
      <c r="X632" s="49">
        <f t="shared" si="275"/>
        <v>1.3008319565998938</v>
      </c>
      <c r="Y632" s="49">
        <f t="shared" si="276"/>
        <v>0.77931379140828061</v>
      </c>
      <c r="Z632" s="49">
        <f t="shared" si="277"/>
        <v>1.5305324858082192</v>
      </c>
      <c r="AA632" s="49">
        <f t="shared" si="278"/>
        <v>0.42275210791692469</v>
      </c>
      <c r="AB632" s="49">
        <f t="shared" si="279"/>
        <v>2.395595278195906</v>
      </c>
      <c r="AC632" s="80">
        <f t="shared" si="259"/>
        <v>0.85</v>
      </c>
      <c r="AD632" s="80">
        <f t="shared" si="268"/>
        <v>0.85</v>
      </c>
      <c r="AE632" s="80">
        <f t="shared" si="269"/>
        <v>0.85</v>
      </c>
      <c r="AF632" s="54">
        <f>(Q632-MAX(Q$2:Q631))/MAX(Q$2:Q631)</f>
        <v>-3.0377971833662941E-2</v>
      </c>
      <c r="AG632" s="54">
        <f>(R632-MAX(R$2:R631))/MAX(R$2:R631)</f>
        <v>-0.3868965363183352</v>
      </c>
      <c r="AH632" s="54">
        <f>(S632-MAX(S$2:S631))/MAX(S$2:S631)</f>
        <v>-3.8466261313917074E-2</v>
      </c>
      <c r="AI632" s="54">
        <f>(T632-MAX(T$2:T631))/MAX(T$2:T631)</f>
        <v>-9.714466307665473E-2</v>
      </c>
      <c r="AJ632" s="54">
        <f>(U632-MAX(U$2:U631))/MAX(U$2:U631)</f>
        <v>-0.14496301365809963</v>
      </c>
      <c r="AK632" s="54">
        <f t="shared" si="270"/>
        <v>0.82311754038050156</v>
      </c>
      <c r="AL632" s="71">
        <f t="shared" si="260"/>
        <v>1933.4583333332766</v>
      </c>
      <c r="AM632" s="49">
        <f t="shared" si="261"/>
        <v>0.82311754038050156</v>
      </c>
      <c r="AN632" s="49">
        <f t="shared" si="262"/>
        <v>3.1613314570442879</v>
      </c>
      <c r="AO632" s="49">
        <f t="shared" si="263"/>
        <v>1.9529671294067747</v>
      </c>
      <c r="AP632" s="49">
        <f t="shared" si="264"/>
        <v>2.1164909688711511</v>
      </c>
      <c r="AQ632" s="49">
        <f t="shared" si="265"/>
        <v>2.6626161543830147</v>
      </c>
      <c r="AS632" s="49">
        <f t="shared" si="271"/>
        <v>-0.49871530266127317</v>
      </c>
      <c r="AT632" s="49">
        <f t="shared" si="266"/>
        <v>0.54612518551186362</v>
      </c>
      <c r="AU632" s="54">
        <f>(AM632-MAX(AM$3:AM632))/MAX(AM$3:AM632)</f>
        <v>-0.77953078565742917</v>
      </c>
      <c r="AV632" s="54">
        <f>(AN632-MAX(AN$3:AN632))/MAX(AN$3:AN632)</f>
        <v>-0.60355719773017769</v>
      </c>
      <c r="AW632" s="54">
        <f>(AO632-MAX(AO$3:AO632))/MAX(AO$3:AO632)</f>
        <v>-0.65652520661661007</v>
      </c>
      <c r="AX632" s="54">
        <f>(AP632-MAX(AP$3:AP632))/MAX(AP$3:AP632)</f>
        <v>-0.63721752212047478</v>
      </c>
      <c r="AY632" s="54">
        <f>(AQ632-MAX(AQ$3:AQ632))/MAX(AQ$3:AQ632)</f>
        <v>-0.62992392806984299</v>
      </c>
    </row>
    <row r="633" spans="1:51">
      <c r="A633" s="49">
        <f>Data!F759</f>
        <v>1933.5416666666099</v>
      </c>
      <c r="B633" s="53">
        <f t="shared" si="257"/>
        <v>0.33899999999999997</v>
      </c>
      <c r="C633" s="50">
        <f>1/Data!N759</f>
        <v>7.2704512281616951E-2</v>
      </c>
      <c r="D633" s="50">
        <f>Data!H759/100</f>
        <v>3.2149999999999998E-2</v>
      </c>
      <c r="E633">
        <f>Data!K760/Data!K759</f>
        <v>0.94632320533923364</v>
      </c>
      <c r="F633">
        <f>Data!T760/Data!T759</f>
        <v>0.99641685996333906</v>
      </c>
      <c r="G633" s="49">
        <f>Data!E762</f>
        <v>13.2</v>
      </c>
      <c r="H633" s="52">
        <v>0</v>
      </c>
      <c r="I633" s="52">
        <v>1</v>
      </c>
      <c r="J633" s="52">
        <v>0.6</v>
      </c>
      <c r="K633" s="54">
        <f t="shared" si="267"/>
        <v>0.66261227030770231</v>
      </c>
      <c r="L633" s="54">
        <f t="shared" si="280"/>
        <v>0.85</v>
      </c>
      <c r="M633" s="53">
        <f t="shared" si="281"/>
        <v>0.85</v>
      </c>
      <c r="N633" s="54" cm="1">
        <f t="array" ref="N633">stock_min(C633,O633)</f>
        <v>0.85</v>
      </c>
      <c r="O633" s="54" cm="1">
        <f t="array" ref="O633">stock_max(C633,D633)</f>
        <v>0.85</v>
      </c>
      <c r="P633" s="49">
        <f t="shared" si="258"/>
        <v>1933.5416666666099</v>
      </c>
      <c r="Q633" s="49">
        <f t="shared" si="272"/>
        <v>0.97657192712808594</v>
      </c>
      <c r="R633" s="49">
        <f t="shared" si="273"/>
        <v>2.877522281918107</v>
      </c>
      <c r="S633" s="59">
        <f t="shared" si="254"/>
        <v>2.095121395800807</v>
      </c>
      <c r="T633" s="59">
        <f t="shared" si="255"/>
        <v>2.2248998088070229</v>
      </c>
      <c r="U633" s="59">
        <f t="shared" si="256"/>
        <v>2.6882447302713479</v>
      </c>
      <c r="V633" s="59"/>
      <c r="W633" s="49">
        <f t="shared" si="274"/>
        <v>0.83804855832032288</v>
      </c>
      <c r="X633" s="49">
        <f t="shared" si="275"/>
        <v>1.2570728374804843</v>
      </c>
      <c r="Y633" s="49">
        <f t="shared" si="276"/>
        <v>0.75065389528622861</v>
      </c>
      <c r="Z633" s="49">
        <f t="shared" si="277"/>
        <v>1.4742459135207941</v>
      </c>
      <c r="AA633" s="49">
        <f t="shared" si="278"/>
        <v>0.40323670954070223</v>
      </c>
      <c r="AB633" s="49">
        <f t="shared" si="279"/>
        <v>2.2850080207306456</v>
      </c>
      <c r="AC633" s="80">
        <f t="shared" si="259"/>
        <v>0.85</v>
      </c>
      <c r="AD633" s="80">
        <f t="shared" si="268"/>
        <v>0.85</v>
      </c>
      <c r="AE633" s="80">
        <f t="shared" si="269"/>
        <v>0.85</v>
      </c>
      <c r="AF633" s="54">
        <f>(Q633-MAX(Q$2:Q632))/MAX(Q$2:Q632)</f>
        <v>-3.3852263343214083E-2</v>
      </c>
      <c r="AG633" s="54">
        <f>(R633-MAX(R$2:R632))/MAX(R$2:R632)</f>
        <v>-0.41980596504418055</v>
      </c>
      <c r="AH633" s="54">
        <f>(S633-MAX(S$2:S632))/MAX(S$2:S632)</f>
        <v>-7.0811614758702707E-2</v>
      </c>
      <c r="AI633" s="54">
        <f>(T633-MAX(T$2:T632))/MAX(T$2:T632)</f>
        <v>-0.13034789963519655</v>
      </c>
      <c r="AJ633" s="54">
        <f>(U633-MAX(U$2:U632))/MAX(U$2:U632)</f>
        <v>-0.1844338692786372</v>
      </c>
      <c r="AK633" s="54">
        <f t="shared" si="270"/>
        <v>0.82360236129232356</v>
      </c>
      <c r="AL633" s="71">
        <f t="shared" si="260"/>
        <v>1933.5416666666099</v>
      </c>
      <c r="AM633" s="49">
        <f t="shared" si="261"/>
        <v>0.82360236129232356</v>
      </c>
      <c r="AN633" s="49">
        <f t="shared" si="262"/>
        <v>3.3581440432326062</v>
      </c>
      <c r="AO633" s="49">
        <f t="shared" si="263"/>
        <v>2.0248795600657203</v>
      </c>
      <c r="AP633" s="49">
        <f t="shared" si="264"/>
        <v>2.2027030557117611</v>
      </c>
      <c r="AQ633" s="49">
        <f t="shared" si="265"/>
        <v>2.8026517161033344</v>
      </c>
      <c r="AS633" s="49">
        <f t="shared" si="271"/>
        <v>-0.55549232712927177</v>
      </c>
      <c r="AT633" s="49">
        <f t="shared" si="266"/>
        <v>0.59994866039157335</v>
      </c>
      <c r="AU633" s="54">
        <f>(AM633-MAX(AM$3:AM633))/MAX(AM$3:AM633)</f>
        <v>-0.77940092803651528</v>
      </c>
      <c r="AV633" s="54">
        <f>(AN633-MAX(AN$3:AN633))/MAX(AN$3:AN633)</f>
        <v>-0.57887616246049478</v>
      </c>
      <c r="AW633" s="54">
        <f>(AO633-MAX(AO$3:AO633))/MAX(AO$3:AO633)</f>
        <v>-0.64387772940598165</v>
      </c>
      <c r="AX633" s="54">
        <f>(AP633-MAX(AP$3:AP633))/MAX(AP$3:AP633)</f>
        <v>-0.62244012172179375</v>
      </c>
      <c r="AY633" s="54">
        <f>(AQ633-MAX(AQ$3:AQ633))/MAX(AQ$3:AQ633)</f>
        <v>-0.61046043517144677</v>
      </c>
    </row>
    <row r="634" spans="1:51">
      <c r="A634" s="49">
        <f>Data!F760</f>
        <v>1933.6249999999432</v>
      </c>
      <c r="B634" s="53">
        <f t="shared" si="257"/>
        <v>0.30000000000000004</v>
      </c>
      <c r="C634" s="50">
        <f>1/Data!N760</f>
        <v>7.6925875543426919E-2</v>
      </c>
      <c r="D634" s="50">
        <f>Data!H760/100</f>
        <v>3.1991666666666668E-2</v>
      </c>
      <c r="E634">
        <f>Data!K761/Data!K760</f>
        <v>0.99511871290221809</v>
      </c>
      <c r="F634">
        <f>Data!T761/Data!T760</f>
        <v>1.0040109072573054</v>
      </c>
      <c r="G634" s="49">
        <f>Data!E763</f>
        <v>13.2</v>
      </c>
      <c r="H634" s="52">
        <v>0</v>
      </c>
      <c r="I634" s="52">
        <v>1</v>
      </c>
      <c r="J634" s="52">
        <v>0.6</v>
      </c>
      <c r="K634" s="54">
        <f t="shared" si="267"/>
        <v>0.66261227030770231</v>
      </c>
      <c r="L634" s="54">
        <f t="shared" si="280"/>
        <v>0.85</v>
      </c>
      <c r="M634" s="53">
        <f t="shared" si="281"/>
        <v>0.85</v>
      </c>
      <c r="N634" s="54" cm="1">
        <f t="array" ref="N634">stock_min(C634,O634)</f>
        <v>0.85</v>
      </c>
      <c r="O634" s="54" cm="1">
        <f t="array" ref="O634">stock_max(C634,D634)</f>
        <v>0.85</v>
      </c>
      <c r="P634" s="49">
        <f t="shared" si="258"/>
        <v>1933.6249999999432</v>
      </c>
      <c r="Q634" s="49">
        <f t="shared" si="272"/>
        <v>0.9804888665578847</v>
      </c>
      <c r="R634" s="49">
        <f t="shared" si="273"/>
        <v>2.8634762695298002</v>
      </c>
      <c r="S634" s="59">
        <f t="shared" si="254"/>
        <v>2.0923465974227828</v>
      </c>
      <c r="T634" s="59">
        <f t="shared" si="255"/>
        <v>2.2207143944067242</v>
      </c>
      <c r="U634" s="59">
        <f t="shared" si="256"/>
        <v>2.6787082951461358</v>
      </c>
      <c r="V634" s="59"/>
      <c r="W634" s="49">
        <f t="shared" si="274"/>
        <v>0.83693863896911314</v>
      </c>
      <c r="X634" s="49">
        <f t="shared" si="275"/>
        <v>1.2554079584536697</v>
      </c>
      <c r="Y634" s="49">
        <f t="shared" si="276"/>
        <v>0.74924178782389039</v>
      </c>
      <c r="Z634" s="49">
        <f t="shared" si="277"/>
        <v>1.4714726065828339</v>
      </c>
      <c r="AA634" s="49">
        <f t="shared" si="278"/>
        <v>0.40180624427192041</v>
      </c>
      <c r="AB634" s="49">
        <f t="shared" si="279"/>
        <v>2.2769020508742153</v>
      </c>
      <c r="AC634" s="80">
        <f t="shared" si="259"/>
        <v>0.85</v>
      </c>
      <c r="AD634" s="80">
        <f t="shared" si="268"/>
        <v>0.85</v>
      </c>
      <c r="AE634" s="80">
        <f t="shared" si="269"/>
        <v>0.85</v>
      </c>
      <c r="AF634" s="54">
        <f>(Q634-MAX(Q$2:Q633))/MAX(Q$2:Q633)</f>
        <v>-2.9977134374628196E-2</v>
      </c>
      <c r="AG634" s="54">
        <f>(R634-MAX(R$2:R633))/MAX(R$2:R633)</f>
        <v>-0.4226380587012204</v>
      </c>
      <c r="AH634" s="54">
        <f>(S634-MAX(S$2:S633))/MAX(S$2:S633)</f>
        <v>-7.204224054936767E-2</v>
      </c>
      <c r="AI634" s="54">
        <f>(T634-MAX(T$2:T633))/MAX(T$2:T633)</f>
        <v>-0.13198386293103073</v>
      </c>
      <c r="AJ634" s="54">
        <f>(U634-MAX(U$2:U633))/MAX(U$2:U633)</f>
        <v>-0.18732705582834519</v>
      </c>
      <c r="AK634" s="54">
        <f t="shared" si="270"/>
        <v>0.82798658693621008</v>
      </c>
      <c r="AL634" s="71">
        <f t="shared" si="260"/>
        <v>1933.6249999999432</v>
      </c>
      <c r="AM634" s="49">
        <f t="shared" si="261"/>
        <v>0.82798658693621008</v>
      </c>
      <c r="AN634" s="49">
        <f t="shared" si="262"/>
        <v>3.236025253453982</v>
      </c>
      <c r="AO634" s="49">
        <f t="shared" si="263"/>
        <v>1.9851907046121584</v>
      </c>
      <c r="AP634" s="49">
        <f t="shared" si="264"/>
        <v>2.1537659317442133</v>
      </c>
      <c r="AQ634" s="49">
        <f t="shared" si="265"/>
        <v>2.7183919458952115</v>
      </c>
      <c r="AS634" s="49">
        <f t="shared" si="271"/>
        <v>-0.51763330755877046</v>
      </c>
      <c r="AT634" s="49">
        <f t="shared" si="266"/>
        <v>0.56462601415099822</v>
      </c>
      <c r="AU634" s="54">
        <f>(AM634-MAX(AM$3:AM634))/MAX(AM$3:AM634)</f>
        <v>-0.7782266282120196</v>
      </c>
      <c r="AV634" s="54">
        <f>(AN634-MAX(AN$3:AN634))/MAX(AN$3:AN634)</f>
        <v>-0.5941903159706432</v>
      </c>
      <c r="AW634" s="54">
        <f>(AO634-MAX(AO$3:AO634))/MAX(AO$3:AO634)</f>
        <v>-0.65085793978498396</v>
      </c>
      <c r="AX634" s="54">
        <f>(AP634-MAX(AP$3:AP634))/MAX(AP$3:AP634)</f>
        <v>-0.63082831300366515</v>
      </c>
      <c r="AY634" s="54">
        <f>(AQ634-MAX(AQ$3:AQ634))/MAX(AQ$3:AQ634)</f>
        <v>-0.6221716706527719</v>
      </c>
    </row>
    <row r="635" spans="1:51">
      <c r="A635" s="49">
        <f>Data!F761</f>
        <v>1933.7083333332764</v>
      </c>
      <c r="B635" s="53">
        <f t="shared" si="257"/>
        <v>0.29600000000000004</v>
      </c>
      <c r="C635" s="50">
        <f>1/Data!N761</f>
        <v>7.7381888336301774E-2</v>
      </c>
      <c r="D635" s="50">
        <f>Data!H761/100</f>
        <v>3.1833333333333338E-2</v>
      </c>
      <c r="E635">
        <f>Data!K762/Data!K761</f>
        <v>0.90619092627599251</v>
      </c>
      <c r="F635">
        <f>Data!T762/Data!T761</f>
        <v>1.0039987200192555</v>
      </c>
      <c r="G635" s="49">
        <f>Data!E764</f>
        <v>13.2</v>
      </c>
      <c r="H635" s="52">
        <v>0</v>
      </c>
      <c r="I635" s="52">
        <v>1</v>
      </c>
      <c r="J635" s="52">
        <v>0.6</v>
      </c>
      <c r="K635" s="54">
        <f t="shared" si="267"/>
        <v>0.66261227030770231</v>
      </c>
      <c r="L635" s="54">
        <f t="shared" si="280"/>
        <v>0.85</v>
      </c>
      <c r="M635" s="53">
        <f t="shared" si="281"/>
        <v>0.85</v>
      </c>
      <c r="N635" s="54" cm="1">
        <f t="array" ref="N635">stock_min(C635,O635)</f>
        <v>0.85</v>
      </c>
      <c r="O635" s="54" cm="1">
        <f t="array" ref="O635">stock_max(C635,D635)</f>
        <v>0.85</v>
      </c>
      <c r="P635" s="49">
        <f t="shared" si="258"/>
        <v>1933.7083333332764</v>
      </c>
      <c r="Q635" s="49">
        <f t="shared" si="272"/>
        <v>0.9844095670172468</v>
      </c>
      <c r="R635" s="49">
        <f t="shared" si="273"/>
        <v>2.5948562130545332</v>
      </c>
      <c r="S635" s="59">
        <f t="shared" si="254"/>
        <v>1.9779246229850311</v>
      </c>
      <c r="T635" s="59">
        <f t="shared" si="255"/>
        <v>2.0856729203091717</v>
      </c>
      <c r="U635" s="59">
        <f t="shared" si="256"/>
        <v>2.4667209334661648</v>
      </c>
      <c r="V635" s="59"/>
      <c r="W635" s="49">
        <f t="shared" si="274"/>
        <v>0.79116984919401245</v>
      </c>
      <c r="X635" s="49">
        <f t="shared" si="275"/>
        <v>1.1867547737910187</v>
      </c>
      <c r="Y635" s="49">
        <f t="shared" si="276"/>
        <v>0.70368045146381597</v>
      </c>
      <c r="Z635" s="49">
        <f t="shared" si="277"/>
        <v>1.3819924688453558</v>
      </c>
      <c r="AA635" s="49">
        <f t="shared" si="278"/>
        <v>0.37000814001992477</v>
      </c>
      <c r="AB635" s="49">
        <f t="shared" si="279"/>
        <v>2.09671279344624</v>
      </c>
      <c r="AC635" s="80">
        <f t="shared" si="259"/>
        <v>0.85</v>
      </c>
      <c r="AD635" s="80">
        <f t="shared" si="268"/>
        <v>0.85</v>
      </c>
      <c r="AE635" s="80">
        <f t="shared" si="269"/>
        <v>0.85</v>
      </c>
      <c r="AF635" s="54">
        <f>(Q635-MAX(Q$2:Q634))/MAX(Q$2:Q634)</f>
        <v>-2.6098284522716477E-2</v>
      </c>
      <c r="AG635" s="54">
        <f>(R635-MAX(R$2:R634))/MAX(R$2:R634)</f>
        <v>-0.47679984761795374</v>
      </c>
      <c r="AH635" s="54">
        <f>(S635-MAX(S$2:S634))/MAX(S$2:S634)</f>
        <v>-0.12278849796291366</v>
      </c>
      <c r="AI635" s="54">
        <f>(T635-MAX(T$2:T634))/MAX(T$2:T634)</f>
        <v>-0.18476785847115615</v>
      </c>
      <c r="AJ635" s="54">
        <f>(U635-MAX(U$2:U634))/MAX(U$2:U634)</f>
        <v>-0.25164028980600944</v>
      </c>
      <c r="AK635" s="54">
        <f t="shared" si="270"/>
        <v>0.83862481784081333</v>
      </c>
      <c r="AL635" s="71">
        <f t="shared" si="260"/>
        <v>1933.7083333332764</v>
      </c>
      <c r="AM635" s="49">
        <f t="shared" si="261"/>
        <v>0.83862481784081333</v>
      </c>
      <c r="AN635" s="49">
        <f t="shared" si="262"/>
        <v>3.6830371696400461</v>
      </c>
      <c r="AO635" s="49">
        <f t="shared" si="263"/>
        <v>2.153752974593476</v>
      </c>
      <c r="AP635" s="49">
        <f t="shared" si="264"/>
        <v>2.3539556041600185</v>
      </c>
      <c r="AQ635" s="49">
        <f t="shared" si="265"/>
        <v>3.0382005982959646</v>
      </c>
      <c r="AS635" s="49">
        <f t="shared" si="271"/>
        <v>-0.64483657134408157</v>
      </c>
      <c r="AT635" s="49">
        <f t="shared" si="266"/>
        <v>0.68424499413594608</v>
      </c>
      <c r="AU635" s="54">
        <f>(AM635-MAX(AM$3:AM635))/MAX(AM$3:AM635)</f>
        <v>-0.77537721449590735</v>
      </c>
      <c r="AV635" s="54">
        <f>(AN635-MAX(AN$3:AN635))/MAX(AN$3:AN635)</f>
        <v>-0.53813334785174349</v>
      </c>
      <c r="AW635" s="54">
        <f>(AO635-MAX(AO$3:AO635))/MAX(AO$3:AO635)</f>
        <v>-0.62121233542109744</v>
      </c>
      <c r="AX635" s="54">
        <f>(AP635-MAX(AP$3:AP635))/MAX(AP$3:AP635)</f>
        <v>-0.59651429679804358</v>
      </c>
      <c r="AY635" s="54">
        <f>(AQ635-MAX(AQ$3:AQ635))/MAX(AQ$3:AQ635)</f>
        <v>-0.57772157984455597</v>
      </c>
    </row>
    <row r="636" spans="1:51">
      <c r="A636" s="49">
        <f>Data!F762</f>
        <v>1933.7916666666097</v>
      </c>
      <c r="B636" s="53">
        <f t="shared" si="257"/>
        <v>0.23399999999999999</v>
      </c>
      <c r="C636" s="50">
        <f>1/Data!N762</f>
        <v>8.5497462428792873E-2</v>
      </c>
      <c r="D636" s="50">
        <f>Data!H762/100</f>
        <v>3.1675000000000002E-2</v>
      </c>
      <c r="E636">
        <f>Data!K763/Data!K762</f>
        <v>1.0279668411867364</v>
      </c>
      <c r="F636">
        <f>Data!T763/Data!T762</f>
        <v>1.0039865338226626</v>
      </c>
      <c r="G636" s="49">
        <f>Data!E765</f>
        <v>13.2</v>
      </c>
      <c r="H636" s="52">
        <v>0</v>
      </c>
      <c r="I636" s="52">
        <v>1</v>
      </c>
      <c r="J636" s="52">
        <v>0.6</v>
      </c>
      <c r="K636" s="54">
        <f t="shared" si="267"/>
        <v>0.66261227030770231</v>
      </c>
      <c r="L636" s="54">
        <f t="shared" si="280"/>
        <v>0.85</v>
      </c>
      <c r="M636" s="53">
        <f t="shared" si="281"/>
        <v>0.85</v>
      </c>
      <c r="N636" s="54" cm="1">
        <f t="array" ref="N636">stock_min(C636,O636)</f>
        <v>0.85</v>
      </c>
      <c r="O636" s="54" cm="1">
        <f t="array" ref="O636">stock_max(C636,D636)</f>
        <v>0.85</v>
      </c>
      <c r="P636" s="49">
        <f t="shared" si="258"/>
        <v>1933.7916666666097</v>
      </c>
      <c r="Q636" s="49">
        <f t="shared" si="272"/>
        <v>0.98833394905151362</v>
      </c>
      <c r="R636" s="49">
        <f t="shared" si="273"/>
        <v>2.6674261446674454</v>
      </c>
      <c r="S636" s="59">
        <f t="shared" si="254"/>
        <v>2.0142684306345289</v>
      </c>
      <c r="T636" s="59">
        <f t="shared" si="255"/>
        <v>2.1271281301267426</v>
      </c>
      <c r="U636" s="59">
        <f t="shared" si="256"/>
        <v>2.5268344171395238</v>
      </c>
      <c r="V636" s="59"/>
      <c r="W636" s="49">
        <f t="shared" si="274"/>
        <v>0.80570737225381162</v>
      </c>
      <c r="X636" s="49">
        <f t="shared" si="275"/>
        <v>1.2085610583807174</v>
      </c>
      <c r="Y636" s="49">
        <f t="shared" si="276"/>
        <v>0.71766693058808406</v>
      </c>
      <c r="Z636" s="49">
        <f t="shared" si="277"/>
        <v>1.4094611995386586</v>
      </c>
      <c r="AA636" s="49">
        <f t="shared" si="278"/>
        <v>0.37902516257092861</v>
      </c>
      <c r="AB636" s="49">
        <f t="shared" si="279"/>
        <v>2.1478092545685952</v>
      </c>
      <c r="AC636" s="80">
        <f t="shared" si="259"/>
        <v>0.85</v>
      </c>
      <c r="AD636" s="80">
        <f t="shared" si="268"/>
        <v>0.85</v>
      </c>
      <c r="AE636" s="80">
        <f t="shared" si="269"/>
        <v>0.85</v>
      </c>
      <c r="AF636" s="54">
        <f>(Q636-MAX(Q$2:Q635))/MAX(Q$2:Q635)</f>
        <v>-2.2215792394017244E-2</v>
      </c>
      <c r="AG636" s="54">
        <f>(R636-MAX(R$2:R635))/MAX(R$2:R635)</f>
        <v>-0.46216759204740876</v>
      </c>
      <c r="AH636" s="54">
        <f>(S636-MAX(S$2:S635))/MAX(S$2:S635)</f>
        <v>-0.10666998377512393</v>
      </c>
      <c r="AI636" s="54">
        <f>(T636-MAX(T$2:T635))/MAX(T$2:T635)</f>
        <v>-0.16856415790621035</v>
      </c>
      <c r="AJ636" s="54">
        <f>(U636-MAX(U$2:U635))/MAX(U$2:U635)</f>
        <v>-0.23340291702086327</v>
      </c>
      <c r="AK636" s="54">
        <f t="shared" si="270"/>
        <v>0.83879974182182104</v>
      </c>
      <c r="AL636" s="71">
        <f t="shared" si="260"/>
        <v>1933.7916666666097</v>
      </c>
      <c r="AM636" s="49">
        <f t="shared" si="261"/>
        <v>0.83879974182182104</v>
      </c>
      <c r="AN636" s="49">
        <f t="shared" si="262"/>
        <v>3.6936734231019228</v>
      </c>
      <c r="AO636" s="49">
        <f t="shared" si="263"/>
        <v>2.1576971799005169</v>
      </c>
      <c r="AP636" s="49">
        <f t="shared" si="264"/>
        <v>2.3586588485466016</v>
      </c>
      <c r="AQ636" s="49">
        <f t="shared" si="265"/>
        <v>3.0457778771242365</v>
      </c>
      <c r="AS636" s="49">
        <f t="shared" si="271"/>
        <v>-0.64789554597768628</v>
      </c>
      <c r="AT636" s="49">
        <f t="shared" si="266"/>
        <v>0.68711902857763496</v>
      </c>
      <c r="AU636" s="54">
        <f>(AM636-MAX(AM$3:AM636))/MAX(AM$3:AM636)</f>
        <v>-0.77533036170663916</v>
      </c>
      <c r="AV636" s="54">
        <f>(AN636-MAX(AN$3:AN636))/MAX(AN$3:AN636)</f>
        <v>-0.53679952184033852</v>
      </c>
      <c r="AW636" s="54">
        <f>(AO636-MAX(AO$3:AO636))/MAX(AO$3:AO636)</f>
        <v>-0.62051865497840153</v>
      </c>
      <c r="AX636" s="54">
        <f>(AP636-MAX(AP$3:AP636))/MAX(AP$3:AP636)</f>
        <v>-0.5957081253200015</v>
      </c>
      <c r="AY636" s="54">
        <f>(AQ636-MAX(AQ$3:AQ636))/MAX(AQ$3:AQ636)</f>
        <v>-0.57666841655623502</v>
      </c>
    </row>
    <row r="637" spans="1:51">
      <c r="A637" s="49">
        <f>Data!F763</f>
        <v>1933.8749999999429</v>
      </c>
      <c r="B637" s="53">
        <f t="shared" si="257"/>
        <v>0.25600000000000001</v>
      </c>
      <c r="C637" s="50">
        <f>1/Data!N763</f>
        <v>8.3251703696189075E-2</v>
      </c>
      <c r="D637" s="50">
        <f>Data!H763/100</f>
        <v>3.1516666666666665E-2</v>
      </c>
      <c r="E637">
        <f>Data!K764/Data!K763</f>
        <v>1.0231765507839128</v>
      </c>
      <c r="F637">
        <f>Data!T764/Data!T763</f>
        <v>1.0039743486687611</v>
      </c>
      <c r="G637" s="49">
        <f>Data!E766</f>
        <v>13.3</v>
      </c>
      <c r="H637" s="52">
        <v>0</v>
      </c>
      <c r="I637" s="52">
        <v>1</v>
      </c>
      <c r="J637" s="52">
        <v>0.6</v>
      </c>
      <c r="K637" s="54">
        <f t="shared" si="267"/>
        <v>0.66261227030770231</v>
      </c>
      <c r="L637" s="54">
        <f t="shared" si="280"/>
        <v>0.85</v>
      </c>
      <c r="M637" s="53">
        <f t="shared" si="281"/>
        <v>0.85</v>
      </c>
      <c r="N637" s="54" cm="1">
        <f t="array" ref="N637">stock_min(C637,O637)</f>
        <v>0.85</v>
      </c>
      <c r="O637" s="54" cm="1">
        <f t="array" ref="O637">stock_max(C637,D637)</f>
        <v>0.85</v>
      </c>
      <c r="P637" s="49">
        <f t="shared" si="258"/>
        <v>1933.8749999999429</v>
      </c>
      <c r="Q637" s="49">
        <f t="shared" si="272"/>
        <v>0.99226193276621788</v>
      </c>
      <c r="R637" s="49">
        <f t="shared" si="273"/>
        <v>2.7292478821716672</v>
      </c>
      <c r="S637" s="59">
        <f t="shared" si="254"/>
        <v>2.0454808694018771</v>
      </c>
      <c r="T637" s="59">
        <f t="shared" si="255"/>
        <v>2.1626468378060015</v>
      </c>
      <c r="U637" s="59">
        <f t="shared" si="256"/>
        <v>2.5781196055524815</v>
      </c>
      <c r="V637" s="59"/>
      <c r="W637" s="49">
        <f t="shared" si="274"/>
        <v>0.81819234776075089</v>
      </c>
      <c r="X637" s="49">
        <f t="shared" si="275"/>
        <v>1.2272885216411262</v>
      </c>
      <c r="Y637" s="49">
        <f t="shared" si="276"/>
        <v>0.72965050673359355</v>
      </c>
      <c r="Z637" s="49">
        <f t="shared" si="277"/>
        <v>1.4329963310724079</v>
      </c>
      <c r="AA637" s="49">
        <f t="shared" si="278"/>
        <v>0.38671794083287231</v>
      </c>
      <c r="AB637" s="49">
        <f t="shared" si="279"/>
        <v>2.1914016647196091</v>
      </c>
      <c r="AC637" s="80">
        <f t="shared" si="259"/>
        <v>0.84999999999999987</v>
      </c>
      <c r="AD637" s="80">
        <f t="shared" si="268"/>
        <v>0.85</v>
      </c>
      <c r="AE637" s="80">
        <f t="shared" si="269"/>
        <v>0.85</v>
      </c>
      <c r="AF637" s="54">
        <f>(Q637-MAX(Q$2:Q636))/MAX(Q$2:Q636)</f>
        <v>-1.8329737030182796E-2</v>
      </c>
      <c r="AG637" s="54">
        <f>(R637-MAX(R$2:R636))/MAX(R$2:R636)</f>
        <v>-0.44970249193126144</v>
      </c>
      <c r="AH637" s="54">
        <f>(S637-MAX(S$2:S636))/MAX(S$2:S636)</f>
        <v>-9.2827236698127077E-2</v>
      </c>
      <c r="AI637" s="54">
        <f>(T637-MAX(T$2:T636))/MAX(T$2:T636)</f>
        <v>-0.15468087263950278</v>
      </c>
      <c r="AJ637" s="54">
        <f>(U637-MAX(U$2:U636))/MAX(U$2:U636)</f>
        <v>-0.21784389361563555</v>
      </c>
      <c r="AK637" s="54">
        <f t="shared" si="270"/>
        <v>0.84391498434774037</v>
      </c>
      <c r="AL637" s="71">
        <f t="shared" si="260"/>
        <v>1933.8749999999429</v>
      </c>
      <c r="AM637" s="49">
        <f t="shared" si="261"/>
        <v>0.84391498434774037</v>
      </c>
      <c r="AN637" s="49">
        <f t="shared" si="262"/>
        <v>3.6764349579855118</v>
      </c>
      <c r="AO637" s="49">
        <f t="shared" si="263"/>
        <v>2.1568130531894307</v>
      </c>
      <c r="AP637" s="49">
        <f t="shared" si="264"/>
        <v>2.3561105665201971</v>
      </c>
      <c r="AQ637" s="49">
        <f t="shared" si="265"/>
        <v>3.036402790106592</v>
      </c>
      <c r="AS637" s="49">
        <f t="shared" si="271"/>
        <v>-0.64003216787891981</v>
      </c>
      <c r="AT637" s="49">
        <f t="shared" si="266"/>
        <v>0.68029222358639485</v>
      </c>
      <c r="AU637" s="54">
        <f>(AM637-MAX(AM$3:AM637))/MAX(AM$3:AM637)</f>
        <v>-0.77396026151373132</v>
      </c>
      <c r="AV637" s="54">
        <f>(AN637-MAX(AN$3:AN637))/MAX(AN$3:AN637)</f>
        <v>-0.53896128991510095</v>
      </c>
      <c r="AW637" s="54">
        <f>(AO637-MAX(AO$3:AO637))/MAX(AO$3:AO637)</f>
        <v>-0.62067414926954567</v>
      </c>
      <c r="AX637" s="54">
        <f>(AP637-MAX(AP$3:AP637))/MAX(AP$3:AP637)</f>
        <v>-0.59614492003421093</v>
      </c>
      <c r="AY637" s="54">
        <f>(AQ637-MAX(AQ$3:AQ637))/MAX(AQ$3:AQ637)</f>
        <v>-0.57797145656513071</v>
      </c>
    </row>
    <row r="638" spans="1:51">
      <c r="A638" s="49">
        <f>Data!F764</f>
        <v>1933.9583333332762</v>
      </c>
      <c r="B638" s="53">
        <f t="shared" si="257"/>
        <v>0.26700000000000002</v>
      </c>
      <c r="C638" s="50">
        <f>1/Data!N764</f>
        <v>8.1421279282006029E-2</v>
      </c>
      <c r="D638" s="50">
        <f>Data!H764/100</f>
        <v>3.1358333333333335E-2</v>
      </c>
      <c r="E638">
        <f>Data!K765/Data!K764</f>
        <v>1.0608559010364425</v>
      </c>
      <c r="F638">
        <f>Data!T765/Data!T764</f>
        <v>1.0039621645587875</v>
      </c>
      <c r="G638" s="49">
        <f>Data!E767</f>
        <v>13.3</v>
      </c>
      <c r="H638" s="52">
        <v>0</v>
      </c>
      <c r="I638" s="52">
        <v>1</v>
      </c>
      <c r="J638" s="52">
        <v>0.6</v>
      </c>
      <c r="K638" s="54">
        <f t="shared" si="267"/>
        <v>0.66261227030770231</v>
      </c>
      <c r="L638" s="54">
        <f t="shared" si="280"/>
        <v>0.85</v>
      </c>
      <c r="M638" s="53">
        <f t="shared" si="281"/>
        <v>0.85</v>
      </c>
      <c r="N638" s="54" cm="1">
        <f t="array" ref="N638">stock_min(C638,O638)</f>
        <v>0.85</v>
      </c>
      <c r="O638" s="54" cm="1">
        <f t="array" ref="O638">stock_max(C638,D638)</f>
        <v>0.85</v>
      </c>
      <c r="P638" s="49">
        <f t="shared" si="258"/>
        <v>1933.9583333332762</v>
      </c>
      <c r="Q638" s="49">
        <f t="shared" si="272"/>
        <v>0.99619343782925818</v>
      </c>
      <c r="R638" s="49">
        <f t="shared" si="273"/>
        <v>2.8953387211930264</v>
      </c>
      <c r="S638" s="59">
        <f t="shared" si="254"/>
        <v>2.1234104309405999</v>
      </c>
      <c r="T638" s="59">
        <f t="shared" si="255"/>
        <v>2.2527441160934103</v>
      </c>
      <c r="U638" s="59">
        <f t="shared" si="256"/>
        <v>2.7130115685111682</v>
      </c>
      <c r="V638" s="59"/>
      <c r="W638" s="49">
        <f t="shared" si="274"/>
        <v>0.84936417237623996</v>
      </c>
      <c r="X638" s="49">
        <f t="shared" si="275"/>
        <v>1.2740462585643599</v>
      </c>
      <c r="Y638" s="49">
        <f t="shared" si="276"/>
        <v>0.76004822290643759</v>
      </c>
      <c r="Z638" s="49">
        <f t="shared" si="277"/>
        <v>1.4926958931869727</v>
      </c>
      <c r="AA638" s="49">
        <f t="shared" si="278"/>
        <v>0.40695173527667527</v>
      </c>
      <c r="AB638" s="49">
        <f t="shared" si="279"/>
        <v>2.3060598332344928</v>
      </c>
      <c r="AC638" s="80">
        <f t="shared" si="259"/>
        <v>0.85</v>
      </c>
      <c r="AD638" s="80">
        <f t="shared" si="268"/>
        <v>0.85</v>
      </c>
      <c r="AE638" s="80">
        <f t="shared" si="269"/>
        <v>0.85</v>
      </c>
      <c r="AF638" s="54">
        <f>(Q638-MAX(Q$2:Q637))/MAX(Q$2:Q637)</f>
        <v>-1.444019790582818E-2</v>
      </c>
      <c r="AG638" s="54">
        <f>(R638-MAX(R$2:R637))/MAX(R$2:R637)</f>
        <v>-0.41621364123962939</v>
      </c>
      <c r="AH638" s="54">
        <f>(S638-MAX(S$2:S637))/MAX(S$2:S637)</f>
        <v>-5.826540004567346E-2</v>
      </c>
      <c r="AI638" s="54">
        <f>(T638-MAX(T$2:T637))/MAX(T$2:T637)</f>
        <v>-0.11946432626305729</v>
      </c>
      <c r="AJ638" s="54">
        <f>(U638-MAX(U$2:U637))/MAX(U$2:U637)</f>
        <v>-0.17692004652061274</v>
      </c>
      <c r="AK638" s="54">
        <f t="shared" si="270"/>
        <v>0.85052017737633301</v>
      </c>
      <c r="AL638" s="71">
        <f t="shared" si="260"/>
        <v>1933.9583333332762</v>
      </c>
      <c r="AM638" s="49">
        <f t="shared" si="261"/>
        <v>0.85052017737633301</v>
      </c>
      <c r="AN638" s="49">
        <f t="shared" si="262"/>
        <v>3.5704083999755376</v>
      </c>
      <c r="AO638" s="49">
        <f t="shared" si="263"/>
        <v>2.1252044195794149</v>
      </c>
      <c r="AP638" s="49">
        <f t="shared" si="264"/>
        <v>2.3162535763441099</v>
      </c>
      <c r="AQ638" s="49">
        <f t="shared" si="265"/>
        <v>2.9647670575580372</v>
      </c>
      <c r="AS638" s="49">
        <f t="shared" si="271"/>
        <v>-0.60564134241750045</v>
      </c>
      <c r="AT638" s="49">
        <f t="shared" si="266"/>
        <v>0.64851348121392727</v>
      </c>
      <c r="AU638" s="54">
        <f>(AM638-MAX(AM$3:AM638))/MAX(AM$3:AM638)</f>
        <v>-0.77219108318116692</v>
      </c>
      <c r="AV638" s="54">
        <f>(AN638-MAX(AN$3:AN638))/MAX(AN$3:AN638)</f>
        <v>-0.55225741730434907</v>
      </c>
      <c r="AW638" s="54">
        <f>(AO638-MAX(AO$3:AO638))/MAX(AO$3:AO638)</f>
        <v>-0.62623326428733372</v>
      </c>
      <c r="AX638" s="54">
        <f>(AP638-MAX(AP$3:AP638))/MAX(AP$3:AP638)</f>
        <v>-0.60297670805956349</v>
      </c>
      <c r="AY638" s="54">
        <f>(AQ638-MAX(AQ$3:AQ638))/MAX(AQ$3:AQ638)</f>
        <v>-0.58792808154382648</v>
      </c>
    </row>
    <row r="639" spans="1:51">
      <c r="A639" s="49">
        <f>Data!F765</f>
        <v>1934.0416666666094</v>
      </c>
      <c r="B639" s="53">
        <f t="shared" si="257"/>
        <v>0.30300000000000005</v>
      </c>
      <c r="C639" s="50">
        <f>1/Data!N765</f>
        <v>7.67747255441589E-2</v>
      </c>
      <c r="D639" s="50">
        <f>Data!H765/100</f>
        <v>3.1200000000000002E-2</v>
      </c>
      <c r="E639">
        <f>Data!K766/Data!K765</f>
        <v>1.0693945727696852</v>
      </c>
      <c r="F639">
        <f>Data!T766/Data!T765</f>
        <v>0.99739001524077153</v>
      </c>
      <c r="G639" s="49">
        <f>Data!E768</f>
        <v>13.3</v>
      </c>
      <c r="H639" s="52">
        <v>0</v>
      </c>
      <c r="I639" s="52">
        <v>1</v>
      </c>
      <c r="J639" s="52">
        <v>0.6</v>
      </c>
      <c r="K639" s="54">
        <f t="shared" si="267"/>
        <v>0.66261227030770231</v>
      </c>
      <c r="L639" s="54">
        <f t="shared" si="280"/>
        <v>0.85</v>
      </c>
      <c r="M639" s="53">
        <f t="shared" si="281"/>
        <v>0.85</v>
      </c>
      <c r="N639" s="54" cm="1">
        <f t="array" ref="N639">stock_min(C639,O639)</f>
        <v>0.85</v>
      </c>
      <c r="O639" s="54" cm="1">
        <f t="array" ref="O639">stock_max(C639,D639)</f>
        <v>0.85</v>
      </c>
      <c r="P639" s="49">
        <f t="shared" si="258"/>
        <v>1934.0416666666094</v>
      </c>
      <c r="Q639" s="49">
        <f t="shared" si="272"/>
        <v>0.99359338813928044</v>
      </c>
      <c r="R639" s="49">
        <f t="shared" si="273"/>
        <v>3.0962595147737431</v>
      </c>
      <c r="S639" s="59">
        <f t="shared" si="254"/>
        <v>2.2096054991975529</v>
      </c>
      <c r="T639" s="59">
        <f t="shared" si="255"/>
        <v>2.3543453955981195</v>
      </c>
      <c r="U639" s="59">
        <f t="shared" si="256"/>
        <v>2.8719774675929939</v>
      </c>
      <c r="V639" s="59"/>
      <c r="W639" s="49">
        <f t="shared" si="274"/>
        <v>0.88384219967902122</v>
      </c>
      <c r="X639" s="49">
        <f t="shared" si="275"/>
        <v>1.3257632995185318</v>
      </c>
      <c r="Y639" s="49">
        <f t="shared" si="276"/>
        <v>0.79432724793236398</v>
      </c>
      <c r="Z639" s="49">
        <f t="shared" si="277"/>
        <v>1.5600181476657555</v>
      </c>
      <c r="AA639" s="49">
        <f t="shared" si="278"/>
        <v>0.43079662013894915</v>
      </c>
      <c r="AB639" s="49">
        <f t="shared" si="279"/>
        <v>2.4411808474540448</v>
      </c>
      <c r="AC639" s="80">
        <f t="shared" si="259"/>
        <v>0.85</v>
      </c>
      <c r="AD639" s="80">
        <f t="shared" si="268"/>
        <v>0.85</v>
      </c>
      <c r="AE639" s="80">
        <f t="shared" si="269"/>
        <v>0.85</v>
      </c>
      <c r="AF639" s="54">
        <f>(Q639-MAX(Q$2:Q638))/MAX(Q$2:Q638)</f>
        <v>-1.7012493968602153E-2</v>
      </c>
      <c r="AG639" s="54">
        <f>(R639-MAX(R$2:R638))/MAX(R$2:R638)</f>
        <v>-0.37570203628468329</v>
      </c>
      <c r="AH639" s="54">
        <f>(S639-MAX(S$2:S638))/MAX(S$2:S638)</f>
        <v>-2.0037803091164472E-2</v>
      </c>
      <c r="AI639" s="54">
        <f>(T639-MAX(T$2:T638))/MAX(T$2:T638)</f>
        <v>-7.9751182430122775E-2</v>
      </c>
      <c r="AJ639" s="54">
        <f>(U639-MAX(U$2:U638))/MAX(U$2:U638)</f>
        <v>-0.12869259097279856</v>
      </c>
      <c r="AK639" s="54">
        <f t="shared" si="270"/>
        <v>0.85525752788444842</v>
      </c>
      <c r="AL639" s="71">
        <f t="shared" si="260"/>
        <v>1934.0416666666094</v>
      </c>
      <c r="AM639" s="49">
        <f t="shared" si="261"/>
        <v>0.85525752788444842</v>
      </c>
      <c r="AN639" s="49">
        <f t="shared" si="262"/>
        <v>3.428146739468739</v>
      </c>
      <c r="AO639" s="49">
        <f t="shared" si="263"/>
        <v>2.0775296902413123</v>
      </c>
      <c r="AP639" s="49">
        <f t="shared" si="264"/>
        <v>2.2578334511568627</v>
      </c>
      <c r="AQ639" s="49">
        <f t="shared" si="265"/>
        <v>2.8656658270117727</v>
      </c>
      <c r="AS639" s="49">
        <f t="shared" si="271"/>
        <v>-0.5624809124569663</v>
      </c>
      <c r="AT639" s="49">
        <f t="shared" si="266"/>
        <v>0.60783237585491001</v>
      </c>
      <c r="AU639" s="54">
        <f>(AM639-MAX(AM$3:AM639))/MAX(AM$3:AM639)</f>
        <v>-0.77092220007109891</v>
      </c>
      <c r="AV639" s="54">
        <f>(AN639-MAX(AN$3:AN639))/MAX(AN$3:AN639)</f>
        <v>-0.57009756222847663</v>
      </c>
      <c r="AW639" s="54">
        <f>(AO639-MAX(AO$3:AO639))/MAX(AO$3:AO639)</f>
        <v>-0.63461797673970755</v>
      </c>
      <c r="AX639" s="54">
        <f>(AP639-MAX(AP$3:AP639))/MAX(AP$3:AP639)</f>
        <v>-0.61299035710658278</v>
      </c>
      <c r="AY639" s="54">
        <f>(AQ639-MAX(AQ$3:AQ639))/MAX(AQ$3:AQ639)</f>
        <v>-0.60170212631690967</v>
      </c>
    </row>
    <row r="640" spans="1:51">
      <c r="A640" s="49">
        <f>Data!F766</f>
        <v>1934.1249999999427</v>
      </c>
      <c r="B640" s="53">
        <f t="shared" si="257"/>
        <v>0.35299999999999998</v>
      </c>
      <c r="C640" s="50">
        <f>1/Data!N766</f>
        <v>7.1803370125147412E-2</v>
      </c>
      <c r="D640" s="50">
        <f>Data!H766/100</f>
        <v>3.0924999999999998E-2</v>
      </c>
      <c r="E640">
        <f>Data!K767/Data!K766</f>
        <v>0.95202075971731448</v>
      </c>
      <c r="F640">
        <f>Data!T767/Data!T766</f>
        <v>1.0049261411367563</v>
      </c>
      <c r="G640" s="49">
        <f>Data!E769</f>
        <v>13.3</v>
      </c>
      <c r="H640" s="52">
        <v>0</v>
      </c>
      <c r="I640" s="52">
        <v>1</v>
      </c>
      <c r="J640" s="52">
        <v>0.6</v>
      </c>
      <c r="K640" s="54">
        <f t="shared" si="267"/>
        <v>0.66261227030770231</v>
      </c>
      <c r="L640" s="54">
        <f t="shared" si="280"/>
        <v>0.85</v>
      </c>
      <c r="M640" s="53">
        <f t="shared" si="281"/>
        <v>0.85</v>
      </c>
      <c r="N640" s="54" cm="1">
        <f t="array" ref="N640">stock_min(C640,O640)</f>
        <v>0.85</v>
      </c>
      <c r="O640" s="54" cm="1">
        <f t="array" ref="O640">stock_max(C640,D640)</f>
        <v>0.85</v>
      </c>
      <c r="P640" s="49">
        <f t="shared" si="258"/>
        <v>1934.1249999999427</v>
      </c>
      <c r="Q640" s="49">
        <f t="shared" si="272"/>
        <v>0.9984879694018024</v>
      </c>
      <c r="R640" s="49">
        <f t="shared" si="273"/>
        <v>2.9477033355368625</v>
      </c>
      <c r="S640" s="59">
        <f t="shared" si="254"/>
        <v>2.1503503147102272</v>
      </c>
      <c r="T640" s="59">
        <f t="shared" si="255"/>
        <v>2.2834098781780003</v>
      </c>
      <c r="U640" s="59">
        <f t="shared" si="256"/>
        <v>2.7569736300915486</v>
      </c>
      <c r="V640" s="59"/>
      <c r="W640" s="49">
        <f t="shared" si="274"/>
        <v>0.86014012588409094</v>
      </c>
      <c r="X640" s="49">
        <f t="shared" si="275"/>
        <v>1.2902101888261364</v>
      </c>
      <c r="Y640" s="49">
        <f t="shared" si="276"/>
        <v>0.77039447475544154</v>
      </c>
      <c r="Z640" s="49">
        <f t="shared" si="277"/>
        <v>1.5130154034225587</v>
      </c>
      <c r="AA640" s="49">
        <f t="shared" si="278"/>
        <v>0.41354604451373234</v>
      </c>
      <c r="AB640" s="49">
        <f t="shared" si="279"/>
        <v>2.3434275855778162</v>
      </c>
      <c r="AC640" s="80">
        <f t="shared" si="259"/>
        <v>0.85</v>
      </c>
      <c r="AD640" s="80">
        <f t="shared" si="268"/>
        <v>0.85</v>
      </c>
      <c r="AE640" s="80">
        <f t="shared" si="269"/>
        <v>0.85</v>
      </c>
      <c r="AF640" s="54">
        <f>(Q640-MAX(Q$2:Q639))/MAX(Q$2:Q639)</f>
        <v>-1.2170158778223422E-2</v>
      </c>
      <c r="AG640" s="54">
        <f>(R640-MAX(R$2:R639))/MAX(R$2:R639)</f>
        <v>-0.40565537829377174</v>
      </c>
      <c r="AH640" s="54">
        <f>(S640-MAX(S$2:S639))/MAX(S$2:S639)</f>
        <v>-4.6317535282963472E-2</v>
      </c>
      <c r="AI640" s="54">
        <f>(T640-MAX(T$2:T639))/MAX(T$2:T639)</f>
        <v>-0.1074779238639081</v>
      </c>
      <c r="AJ640" s="54">
        <f>(U640-MAX(U$2:U639))/MAX(U$2:U639)</f>
        <v>-0.16358273088937331</v>
      </c>
      <c r="AK640" s="54">
        <f t="shared" si="270"/>
        <v>0.86033154950645385</v>
      </c>
      <c r="AL640" s="71">
        <f t="shared" si="260"/>
        <v>1934.1249999999427</v>
      </c>
      <c r="AM640" s="49">
        <f t="shared" si="261"/>
        <v>0.86033154950645385</v>
      </c>
      <c r="AN640" s="49">
        <f t="shared" si="262"/>
        <v>3.6939834367954902</v>
      </c>
      <c r="AO640" s="49">
        <f t="shared" si="263"/>
        <v>2.1771803542351713</v>
      </c>
      <c r="AP640" s="49">
        <f t="shared" si="264"/>
        <v>2.3763941050121611</v>
      </c>
      <c r="AQ640" s="49">
        <f t="shared" si="265"/>
        <v>3.055660088711686</v>
      </c>
      <c r="AS640" s="49">
        <f t="shared" si="271"/>
        <v>-0.6383233480838042</v>
      </c>
      <c r="AT640" s="49">
        <f t="shared" si="266"/>
        <v>0.67926598369952496</v>
      </c>
      <c r="AU640" s="54">
        <f>(AM640-MAX(AM$3:AM640))/MAX(AM$3:AM640)</f>
        <v>-0.76956314075613941</v>
      </c>
      <c r="AV640" s="54">
        <f>(AN640-MAX(AN$3:AN640))/MAX(AN$3:AN640)</f>
        <v>-0.53676064496232379</v>
      </c>
      <c r="AW640" s="54">
        <f>(AO640-MAX(AO$3:AO640))/MAX(AO$3:AO640)</f>
        <v>-0.61709208461872489</v>
      </c>
      <c r="AX640" s="54">
        <f>(AP640-MAX(AP$3:AP640))/MAX(AP$3:AP640)</f>
        <v>-0.59266816891053187</v>
      </c>
      <c r="AY640" s="54">
        <f>(AQ640-MAX(AQ$3:AQ640))/MAX(AQ$3:AQ640)</f>
        <v>-0.57529489148381852</v>
      </c>
    </row>
    <row r="641" spans="1:51">
      <c r="A641" s="49">
        <f>Data!F767</f>
        <v>1934.208333333276</v>
      </c>
      <c r="B641" s="53">
        <f t="shared" si="257"/>
        <v>0.31200000000000006</v>
      </c>
      <c r="C641" s="50">
        <f>1/Data!N767</f>
        <v>7.5445860725932373E-2</v>
      </c>
      <c r="D641" s="50">
        <f>Data!H767/100</f>
        <v>3.065E-2</v>
      </c>
      <c r="E641">
        <f>Data!K768/Data!K767</f>
        <v>1.0201994103041589</v>
      </c>
      <c r="F641">
        <f>Data!T768/Data!T767</f>
        <v>1.0049062875674284</v>
      </c>
      <c r="G641" s="49">
        <f>Data!E770</f>
        <v>13.4</v>
      </c>
      <c r="H641" s="52">
        <v>0</v>
      </c>
      <c r="I641" s="52">
        <v>1</v>
      </c>
      <c r="J641" s="52">
        <v>0.6</v>
      </c>
      <c r="K641" s="54">
        <f t="shared" si="267"/>
        <v>0.66261227030770231</v>
      </c>
      <c r="L641" s="54">
        <f t="shared" si="280"/>
        <v>0.85</v>
      </c>
      <c r="M641" s="53">
        <f t="shared" si="281"/>
        <v>0.85</v>
      </c>
      <c r="N641" s="54" cm="1">
        <f t="array" ref="N641">stock_min(C641,O641)</f>
        <v>0.85</v>
      </c>
      <c r="O641" s="54" cm="1">
        <f t="array" ref="O641">stock_max(C641,D641)</f>
        <v>0.85</v>
      </c>
      <c r="P641" s="49">
        <f t="shared" si="258"/>
        <v>1934.208333333276</v>
      </c>
      <c r="Q641" s="49">
        <f t="shared" si="272"/>
        <v>1.0033868385123053</v>
      </c>
      <c r="R641" s="49">
        <f t="shared" si="273"/>
        <v>3.0072452046663094</v>
      </c>
      <c r="S641" s="59">
        <f t="shared" si="254"/>
        <v>2.1806318944988039</v>
      </c>
      <c r="T641" s="59">
        <f t="shared" si="255"/>
        <v>2.3177516739417534</v>
      </c>
      <c r="U641" s="59">
        <f t="shared" si="256"/>
        <v>2.8063384612274764</v>
      </c>
      <c r="V641" s="59"/>
      <c r="W641" s="49">
        <f t="shared" si="274"/>
        <v>0.87225275779952161</v>
      </c>
      <c r="X641" s="49">
        <f t="shared" si="275"/>
        <v>1.3083791366992823</v>
      </c>
      <c r="Y641" s="49">
        <f t="shared" si="276"/>
        <v>0.78198097526173083</v>
      </c>
      <c r="Z641" s="49">
        <f t="shared" si="277"/>
        <v>1.5357706986800226</v>
      </c>
      <c r="AA641" s="49">
        <f t="shared" si="278"/>
        <v>0.42095076918412155</v>
      </c>
      <c r="AB641" s="49">
        <f t="shared" si="279"/>
        <v>2.3853876920433548</v>
      </c>
      <c r="AC641" s="80">
        <f t="shared" si="259"/>
        <v>0.85</v>
      </c>
      <c r="AD641" s="80">
        <f t="shared" si="268"/>
        <v>0.85</v>
      </c>
      <c r="AE641" s="80">
        <f t="shared" si="269"/>
        <v>0.85</v>
      </c>
      <c r="AF641" s="54">
        <f>(Q641-MAX(Q$2:Q640))/MAX(Q$2:Q640)</f>
        <v>-7.3235815095022841E-3</v>
      </c>
      <c r="AG641" s="54">
        <f>(R641-MAX(R$2:R640))/MAX(R$2:R640)</f>
        <v>-0.39364996741785752</v>
      </c>
      <c r="AH641" s="54">
        <f>(S641-MAX(S$2:S640))/MAX(S$2:S640)</f>
        <v>-3.2887625072176699E-2</v>
      </c>
      <c r="AI641" s="54">
        <f>(T641-MAX(T$2:T640))/MAX(T$2:T640)</f>
        <v>-9.4054661073364465E-2</v>
      </c>
      <c r="AJ641" s="54">
        <f>(U641-MAX(U$2:U640))/MAX(U$2:U640)</f>
        <v>-0.14860631007846808</v>
      </c>
      <c r="AK641" s="54">
        <f t="shared" si="270"/>
        <v>0.86711628724117984</v>
      </c>
      <c r="AL641" s="71">
        <f t="shared" si="260"/>
        <v>1934.208333333276</v>
      </c>
      <c r="AM641" s="49">
        <f t="shared" si="261"/>
        <v>0.86711628724117984</v>
      </c>
      <c r="AN641" s="49">
        <f t="shared" si="262"/>
        <v>3.7960263664907101</v>
      </c>
      <c r="AO641" s="49">
        <f t="shared" si="263"/>
        <v>2.220289327811773</v>
      </c>
      <c r="AP641" s="49">
        <f t="shared" si="264"/>
        <v>2.4263726344904328</v>
      </c>
      <c r="AQ641" s="49">
        <f t="shared" si="265"/>
        <v>3.1311386026851071</v>
      </c>
      <c r="AS641" s="49">
        <f t="shared" si="271"/>
        <v>-0.66488776380560299</v>
      </c>
      <c r="AT641" s="49">
        <f t="shared" si="266"/>
        <v>0.7047659681946743</v>
      </c>
      <c r="AU641" s="54">
        <f>(AM641-MAX(AM$3:AM641))/MAX(AM$3:AM641)</f>
        <v>-0.76774587198890598</v>
      </c>
      <c r="AV641" s="54">
        <f>(AN641-MAX(AN$3:AN641))/MAX(AN$3:AN641)</f>
        <v>-0.52396407948038015</v>
      </c>
      <c r="AW641" s="54">
        <f>(AO641-MAX(AO$3:AO641))/MAX(AO$3:AO641)</f>
        <v>-0.60951036674480907</v>
      </c>
      <c r="AX641" s="54">
        <f>(AP641-MAX(AP$3:AP641))/MAX(AP$3:AP641)</f>
        <v>-0.58410147288792946</v>
      </c>
      <c r="AY641" s="54">
        <f>(AQ641-MAX(AQ$3:AQ641))/MAX(AQ$3:AQ641)</f>
        <v>-0.56480415968215503</v>
      </c>
    </row>
    <row r="642" spans="1:51">
      <c r="A642" s="49">
        <f>Data!F768</f>
        <v>1934.2916666666092</v>
      </c>
      <c r="B642" s="53">
        <f t="shared" si="257"/>
        <v>0.32299999999999995</v>
      </c>
      <c r="C642" s="50">
        <f>1/Data!N768</f>
        <v>7.3973309908105661E-2</v>
      </c>
      <c r="D642" s="50">
        <f>Data!H768/100</f>
        <v>3.0375000000000006E-2</v>
      </c>
      <c r="E642">
        <f>Data!K769/Data!K768</f>
        <v>0.90174145299145292</v>
      </c>
      <c r="F642">
        <f>Data!T769/Data!T768</f>
        <v>1.0048864395080688</v>
      </c>
      <c r="G642" s="49">
        <f>Data!E771</f>
        <v>13.4</v>
      </c>
      <c r="H642" s="52">
        <v>0</v>
      </c>
      <c r="I642" s="52">
        <v>1</v>
      </c>
      <c r="J642" s="52">
        <v>0.6</v>
      </c>
      <c r="K642" s="54">
        <f t="shared" si="267"/>
        <v>0.66261227030770231</v>
      </c>
      <c r="L642" s="54">
        <f t="shared" si="280"/>
        <v>0.85</v>
      </c>
      <c r="M642" s="53">
        <f t="shared" si="281"/>
        <v>0.85</v>
      </c>
      <c r="N642" s="54" cm="1">
        <f t="array" ref="N642">stock_min(C642,O642)</f>
        <v>0.85</v>
      </c>
      <c r="O642" s="54" cm="1">
        <f t="array" ref="O642">stock_max(C642,D642)</f>
        <v>0.85</v>
      </c>
      <c r="P642" s="49">
        <f t="shared" si="258"/>
        <v>1934.2916666666092</v>
      </c>
      <c r="Q642" s="49">
        <f t="shared" si="272"/>
        <v>1.0082898276018879</v>
      </c>
      <c r="R642" s="49">
        <f t="shared" si="273"/>
        <v>2.7117576603573772</v>
      </c>
      <c r="S642" s="59">
        <f t="shared" ref="S642:S705" si="282">SUM(W642:X642)</f>
        <v>2.0563346719271687</v>
      </c>
      <c r="T642" s="59">
        <f t="shared" ref="T642:T705" si="283">SUM(Y642:Z642)</f>
        <v>2.1706701792832304</v>
      </c>
      <c r="U642" s="59">
        <f t="shared" ref="U642:U705" si="284">SUM(AA642:AB642)</f>
        <v>2.5740106830247176</v>
      </c>
      <c r="V642" s="59"/>
      <c r="W642" s="49">
        <f t="shared" si="274"/>
        <v>0.82253386877086754</v>
      </c>
      <c r="X642" s="49">
        <f t="shared" si="275"/>
        <v>1.2338008031563013</v>
      </c>
      <c r="Y642" s="49">
        <f t="shared" si="276"/>
        <v>0.73235748369914189</v>
      </c>
      <c r="Z642" s="49">
        <f t="shared" si="277"/>
        <v>1.4383126955840884</v>
      </c>
      <c r="AA642" s="49">
        <f t="shared" si="278"/>
        <v>0.38610160245370767</v>
      </c>
      <c r="AB642" s="49">
        <f t="shared" si="279"/>
        <v>2.1879090805710097</v>
      </c>
      <c r="AC642" s="80">
        <f t="shared" si="259"/>
        <v>0.85</v>
      </c>
      <c r="AD642" s="80">
        <f t="shared" si="268"/>
        <v>0.85</v>
      </c>
      <c r="AE642" s="80">
        <f t="shared" si="269"/>
        <v>0.85</v>
      </c>
      <c r="AF642" s="54">
        <f>(Q642-MAX(Q$2:Q641))/MAX(Q$2:Q641)</f>
        <v>-2.4729282394622106E-3</v>
      </c>
      <c r="AG642" s="54">
        <f>(R642-MAX(R$2:R641))/MAX(R$2:R641)</f>
        <v>-0.45322904059796398</v>
      </c>
      <c r="AH642" s="54">
        <f>(S642-MAX(S$2:S641))/MAX(S$2:S641)</f>
        <v>-8.8013564677776795E-2</v>
      </c>
      <c r="AI642" s="54">
        <f>(T642-MAX(T$2:T641))/MAX(T$2:T641)</f>
        <v>-0.15154476927880475</v>
      </c>
      <c r="AJ642" s="54">
        <f>(U642-MAX(U$2:U641))/MAX(U$2:U641)</f>
        <v>-0.21909046838231019</v>
      </c>
      <c r="AK642" s="54">
        <f t="shared" si="270"/>
        <v>0.85525984357287665</v>
      </c>
      <c r="AL642" s="71">
        <f t="shared" si="260"/>
        <v>1934.2916666666092</v>
      </c>
      <c r="AM642" s="49">
        <f t="shared" si="261"/>
        <v>0.85525984357287665</v>
      </c>
      <c r="AN642" s="49">
        <f t="shared" si="262"/>
        <v>4.3794093741047</v>
      </c>
      <c r="AO642" s="49">
        <f t="shared" si="263"/>
        <v>2.4031232256437121</v>
      </c>
      <c r="AP642" s="49">
        <f t="shared" si="264"/>
        <v>2.6522635287825604</v>
      </c>
      <c r="AQ642" s="49">
        <f t="shared" si="265"/>
        <v>3.52622444125908</v>
      </c>
      <c r="AS642" s="49">
        <f t="shared" si="271"/>
        <v>-0.85318493284562003</v>
      </c>
      <c r="AT642" s="49">
        <f t="shared" si="266"/>
        <v>0.87396091247651952</v>
      </c>
      <c r="AU642" s="54">
        <f>(AM642-MAX(AM$3:AM642))/MAX(AM$3:AM642)</f>
        <v>-0.7709215798218837</v>
      </c>
      <c r="AV642" s="54">
        <f>(AN642-MAX(AN$3:AN642))/MAX(AN$3:AN642)</f>
        <v>-0.45080566585698789</v>
      </c>
      <c r="AW642" s="54">
        <f>(AO642-MAX(AO$3:AO642))/MAX(AO$3:AO642)</f>
        <v>-0.57735476395164764</v>
      </c>
      <c r="AX642" s="54">
        <f>(AP642-MAX(AP$3:AP642))/MAX(AP$3:AP642)</f>
        <v>-0.54538207386047777</v>
      </c>
      <c r="AY642" s="54">
        <f>(AQ642-MAX(AQ$3:AQ642))/MAX(AQ$3:AQ642)</f>
        <v>-0.50989131955159239</v>
      </c>
    </row>
    <row r="643" spans="1:51">
      <c r="A643" s="49">
        <f>Data!F769</f>
        <v>1934.3749999999425</v>
      </c>
      <c r="B643" s="53">
        <f t="shared" ref="B643:B706" si="285">1-_xlfn.PERCENTRANK.INC(C$3:C$1712,C643,3)</f>
        <v>0.26300000000000001</v>
      </c>
      <c r="C643" s="50">
        <f>1/Data!N769</f>
        <v>8.2091135504031909E-2</v>
      </c>
      <c r="D643" s="50">
        <f>Data!H769/100</f>
        <v>3.0100000000000002E-2</v>
      </c>
      <c r="E643">
        <f>Data!K770/Data!K769</f>
        <v>1.0094421495985921</v>
      </c>
      <c r="F643">
        <f>Data!T770/Data!T769</f>
        <v>0.9973675925150377</v>
      </c>
      <c r="G643" s="49">
        <f>Data!E772</f>
        <v>13.4</v>
      </c>
      <c r="H643" s="52">
        <v>0</v>
      </c>
      <c r="I643" s="52">
        <v>1</v>
      </c>
      <c r="J643" s="52">
        <v>0.6</v>
      </c>
      <c r="K643" s="54">
        <f t="shared" si="267"/>
        <v>0.66261227030770231</v>
      </c>
      <c r="L643" s="54">
        <f t="shared" si="280"/>
        <v>0.85</v>
      </c>
      <c r="M643" s="53">
        <f t="shared" si="281"/>
        <v>0.85</v>
      </c>
      <c r="N643" s="54" cm="1">
        <f t="array" ref="N643">stock_min(C643,O643)</f>
        <v>0.85</v>
      </c>
      <c r="O643" s="54" cm="1">
        <f t="array" ref="O643">stock_max(C643,D643)</f>
        <v>0.85</v>
      </c>
      <c r="P643" s="49">
        <f t="shared" ref="P643:P706" si="286">A643</f>
        <v>1934.3749999999425</v>
      </c>
      <c r="Q643" s="49">
        <f t="shared" si="272"/>
        <v>1.0056355979126974</v>
      </c>
      <c r="R643" s="49">
        <f t="shared" si="273"/>
        <v>2.7373624818615996</v>
      </c>
      <c r="S643" s="59">
        <f t="shared" si="282"/>
        <v>2.065819159372646</v>
      </c>
      <c r="T643" s="59">
        <f t="shared" si="283"/>
        <v>2.1823230796027318</v>
      </c>
      <c r="U643" s="59">
        <f t="shared" si="284"/>
        <v>2.5936528711233322</v>
      </c>
      <c r="V643" s="59"/>
      <c r="W643" s="49">
        <f t="shared" si="274"/>
        <v>0.82632766374905842</v>
      </c>
      <c r="X643" s="49">
        <f t="shared" si="275"/>
        <v>1.2394914956235876</v>
      </c>
      <c r="Y643" s="49">
        <f t="shared" si="276"/>
        <v>0.73628902928226914</v>
      </c>
      <c r="Z643" s="49">
        <f t="shared" si="277"/>
        <v>1.4460340503204627</v>
      </c>
      <c r="AA643" s="49">
        <f t="shared" si="278"/>
        <v>0.38904793066849991</v>
      </c>
      <c r="AB643" s="49">
        <f t="shared" si="279"/>
        <v>2.2046049404548325</v>
      </c>
      <c r="AC643" s="80">
        <f t="shared" ref="AC643:AC706" si="287">AB643/SUM(AA643:AB643)</f>
        <v>0.85000000000000009</v>
      </c>
      <c r="AD643" s="80">
        <f t="shared" si="268"/>
        <v>0.85</v>
      </c>
      <c r="AE643" s="80">
        <f t="shared" si="269"/>
        <v>0.85</v>
      </c>
      <c r="AF643" s="54">
        <f>(Q643-MAX(Q$2:Q642))/MAX(Q$2:Q642)</f>
        <v>-5.0988259696171101E-3</v>
      </c>
      <c r="AG643" s="54">
        <f>(R643-MAX(R$2:R642))/MAX(R$2:R642)</f>
        <v>-0.44806634740312423</v>
      </c>
      <c r="AH643" s="54">
        <f>(S643-MAX(S$2:S642))/MAX(S$2:S642)</f>
        <v>-8.3807185232667863E-2</v>
      </c>
      <c r="AI643" s="54">
        <f>(T643-MAX(T$2:T642))/MAX(T$2:T642)</f>
        <v>-0.14698997126134714</v>
      </c>
      <c r="AJ643" s="54">
        <f>(U643-MAX(U$2:U642))/MAX(U$2:U642)</f>
        <v>-0.21313137426930084</v>
      </c>
      <c r="AK643" s="54">
        <f t="shared" si="270"/>
        <v>0.85845396937045404</v>
      </c>
      <c r="AL643" s="71">
        <f t="shared" ref="AL643:AL706" si="288">P643</f>
        <v>1934.3749999999425</v>
      </c>
      <c r="AM643" s="49">
        <f t="shared" ref="AM643:AM706" si="289">(Q883/Q643)</f>
        <v>0.85845396937045404</v>
      </c>
      <c r="AN643" s="49">
        <f t="shared" ref="AN643:AN706" si="290">(R883/R643)</f>
        <v>4.3914235865218307</v>
      </c>
      <c r="AO643" s="49">
        <f t="shared" ref="AO643:AO706" si="291">(S883/S643)</f>
        <v>2.4106618681770402</v>
      </c>
      <c r="AP643" s="49">
        <f t="shared" ref="AP643:AP706" si="292">(T883/T643)</f>
        <v>2.6604196272832183</v>
      </c>
      <c r="AQ643" s="49">
        <f t="shared" ref="AQ643:AQ706" si="293">(U883/U643)</f>
        <v>3.5364170908728707</v>
      </c>
      <c r="AS643" s="49">
        <f t="shared" si="271"/>
        <v>-0.85500649564896003</v>
      </c>
      <c r="AT643" s="49">
        <f t="shared" ref="AT643:AT706" si="294">AQ643-AP643</f>
        <v>0.87599746358965236</v>
      </c>
      <c r="AU643" s="54">
        <f>(AM643-MAX(AM$3:AM643))/MAX(AM$3:AM643)</f>
        <v>-0.77006604416560587</v>
      </c>
      <c r="AV643" s="54">
        <f>(AN643-MAX(AN$3:AN643))/MAX(AN$3:AN643)</f>
        <v>-0.44929903863284815</v>
      </c>
      <c r="AW643" s="54">
        <f>(AO643-MAX(AO$3:AO643))/MAX(AO$3:AO643)</f>
        <v>-0.57602891793635258</v>
      </c>
      <c r="AX643" s="54">
        <f>(AP643-MAX(AP$3:AP643))/MAX(AP$3:AP643)</f>
        <v>-0.54398405720582776</v>
      </c>
      <c r="AY643" s="54">
        <f>(AQ643-MAX(AQ$3:AQ643))/MAX(AQ$3:AQ643)</f>
        <v>-0.50847464680834975</v>
      </c>
    </row>
    <row r="644" spans="1:51">
      <c r="A644" s="49">
        <f>Data!F770</f>
        <v>1934.4583333332757</v>
      </c>
      <c r="B644" s="53">
        <f t="shared" si="285"/>
        <v>0.26800000000000002</v>
      </c>
      <c r="C644" s="50">
        <f>1/Data!N770</f>
        <v>8.1382019798860616E-2</v>
      </c>
      <c r="D644" s="50">
        <f>Data!H770/100</f>
        <v>2.9825000000000001E-2</v>
      </c>
      <c r="E644">
        <f>Data!K771/Data!K770</f>
        <v>0.95645372233400405</v>
      </c>
      <c r="F644">
        <f>Data!T771/Data!T770</f>
        <v>1.0048467599647228</v>
      </c>
      <c r="G644" s="49">
        <f>Data!E773</f>
        <v>13.6</v>
      </c>
      <c r="H644" s="52">
        <v>0</v>
      </c>
      <c r="I644" s="52">
        <v>1</v>
      </c>
      <c r="J644" s="52">
        <v>0.6</v>
      </c>
      <c r="K644" s="54">
        <f t="shared" ref="K644:K707" si="295">AVERAGE(M$3:M$1712)</f>
        <v>0.66261227030770231</v>
      </c>
      <c r="L644" s="54">
        <f t="shared" si="280"/>
        <v>0.85</v>
      </c>
      <c r="M644" s="53">
        <f t="shared" si="281"/>
        <v>0.85</v>
      </c>
      <c r="N644" s="54" cm="1">
        <f t="array" ref="N644">stock_min(C644,O644)</f>
        <v>0.85</v>
      </c>
      <c r="O644" s="54" cm="1">
        <f t="array" ref="O644">stock_max(C644,D644)</f>
        <v>0.85</v>
      </c>
      <c r="P644" s="49">
        <f t="shared" si="286"/>
        <v>1934.4583333332757</v>
      </c>
      <c r="Q644" s="49">
        <f t="shared" si="272"/>
        <v>1.0105096722677607</v>
      </c>
      <c r="R644" s="49">
        <f t="shared" si="273"/>
        <v>2.6181605351539745</v>
      </c>
      <c r="S644" s="59">
        <f t="shared" si="282"/>
        <v>2.0158489303779827</v>
      </c>
      <c r="T644" s="59">
        <f t="shared" si="283"/>
        <v>2.1229222955225824</v>
      </c>
      <c r="U644" s="59">
        <f t="shared" si="284"/>
        <v>2.4995361541771821</v>
      </c>
      <c r="V644" s="59"/>
      <c r="W644" s="49">
        <f t="shared" si="274"/>
        <v>0.80633957215119312</v>
      </c>
      <c r="X644" s="49">
        <f t="shared" si="275"/>
        <v>1.2095093582267895</v>
      </c>
      <c r="Y644" s="49">
        <f t="shared" si="276"/>
        <v>0.7162479335995251</v>
      </c>
      <c r="Z644" s="49">
        <f t="shared" si="277"/>
        <v>1.4066743619230573</v>
      </c>
      <c r="AA644" s="49">
        <f t="shared" si="278"/>
        <v>0.37493042312657737</v>
      </c>
      <c r="AB644" s="49">
        <f t="shared" si="279"/>
        <v>2.1246057310506048</v>
      </c>
      <c r="AC644" s="80">
        <f t="shared" si="287"/>
        <v>0.85</v>
      </c>
      <c r="AD644" s="80">
        <f t="shared" ref="AD644:AD707" si="296">N644</f>
        <v>0.85</v>
      </c>
      <c r="AE644" s="80">
        <f t="shared" ref="AE644:AE707" si="297">O644</f>
        <v>0.85</v>
      </c>
      <c r="AF644" s="54">
        <f>(Q644-MAX(Q$2:Q643))/MAX(Q$2:Q643)</f>
        <v>-2.7677879047101274E-4</v>
      </c>
      <c r="AG644" s="54">
        <f>(R644-MAX(R$2:R643))/MAX(R$2:R643)</f>
        <v>-0.47210100349231515</v>
      </c>
      <c r="AH644" s="54">
        <f>(S644-MAX(S$2:S643))/MAX(S$2:S643)</f>
        <v>-0.10596903059530456</v>
      </c>
      <c r="AI644" s="54">
        <f>(T644-MAX(T$2:T643))/MAX(T$2:T643)</f>
        <v>-0.17020810289771812</v>
      </c>
      <c r="AJ644" s="54">
        <f>(U644-MAX(U$2:U643))/MAX(U$2:U643)</f>
        <v>-0.24168472947971784</v>
      </c>
      <c r="AK644" s="54">
        <f t="shared" ref="AK644:AK707" si="298">Q884/Q644</f>
        <v>0.86206273045519399</v>
      </c>
      <c r="AL644" s="71">
        <f t="shared" si="288"/>
        <v>1934.4583333332757</v>
      </c>
      <c r="AM644" s="49">
        <f t="shared" si="289"/>
        <v>0.86206273045519399</v>
      </c>
      <c r="AN644" s="49">
        <f t="shared" si="290"/>
        <v>4.7960989381008208</v>
      </c>
      <c r="AO644" s="49">
        <f t="shared" si="291"/>
        <v>2.5454793848018538</v>
      </c>
      <c r="AP644" s="49">
        <f t="shared" si="292"/>
        <v>2.8240375377047533</v>
      </c>
      <c r="AQ644" s="49">
        <f t="shared" si="293"/>
        <v>3.8136583534995081</v>
      </c>
      <c r="AS644" s="49">
        <f t="shared" ref="AS644:AS707" si="299">AQ644-AN644</f>
        <v>-0.98244058460131267</v>
      </c>
      <c r="AT644" s="49">
        <f t="shared" si="294"/>
        <v>0.9896208157947548</v>
      </c>
      <c r="AU644" s="54">
        <f>(AM644-MAX(AM$3:AM644))/MAX(AM$3:AM644)</f>
        <v>-0.76909944986762158</v>
      </c>
      <c r="AV644" s="54">
        <f>(AN644-MAX(AN$3:AN644))/MAX(AN$3:AN644)</f>
        <v>-0.39855123424428324</v>
      </c>
      <c r="AW644" s="54">
        <f>(AO644-MAX(AO$3:AO644))/MAX(AO$3:AO644)</f>
        <v>-0.5523181150406401</v>
      </c>
      <c r="AX644" s="54">
        <f>(AP644-MAX(AP$3:AP644))/MAX(AP$3:AP644)</f>
        <v>-0.51593871619506337</v>
      </c>
      <c r="AY644" s="54">
        <f>(AQ644-MAX(AQ$3:AQ644))/MAX(AQ$3:AQ644)</f>
        <v>-0.46994098235922155</v>
      </c>
    </row>
    <row r="645" spans="1:51">
      <c r="A645" s="49">
        <f>Data!F771</f>
        <v>1934.541666666609</v>
      </c>
      <c r="B645" s="53">
        <f t="shared" si="285"/>
        <v>0.23699999999999999</v>
      </c>
      <c r="C645" s="50">
        <f>1/Data!N771</f>
        <v>8.5167818118794966E-2</v>
      </c>
      <c r="D645" s="50">
        <f>Data!H771/100</f>
        <v>2.955E-2</v>
      </c>
      <c r="E645">
        <f>Data!K772/Data!K771</f>
        <v>0.96486008447729688</v>
      </c>
      <c r="F645">
        <f>Data!T772/Data!T771</f>
        <v>1.0048269285035345</v>
      </c>
      <c r="G645" s="49">
        <f>Data!E774</f>
        <v>13.5</v>
      </c>
      <c r="H645" s="52">
        <v>0</v>
      </c>
      <c r="I645" s="52">
        <v>1</v>
      </c>
      <c r="J645" s="52">
        <v>0.6</v>
      </c>
      <c r="K645" s="54">
        <f t="shared" si="295"/>
        <v>0.66261227030770231</v>
      </c>
      <c r="L645" s="54">
        <f t="shared" si="280"/>
        <v>0.85</v>
      </c>
      <c r="M645" s="53">
        <f t="shared" si="281"/>
        <v>0.85</v>
      </c>
      <c r="N645" s="54" cm="1">
        <f t="array" ref="N645">stock_min(C645,O645)</f>
        <v>0.85</v>
      </c>
      <c r="O645" s="54" cm="1">
        <f t="array" ref="O645">stock_max(C645,D645)</f>
        <v>0.85</v>
      </c>
      <c r="P645" s="49">
        <f t="shared" si="286"/>
        <v>1934.541666666609</v>
      </c>
      <c r="Q645" s="49">
        <f t="shared" ref="Q645:Q708" si="300">Q644*F645</f>
        <v>1.0153873302079273</v>
      </c>
      <c r="R645" s="49">
        <f t="shared" ref="R645:R708" si="301">R644*E645</f>
        <v>2.5261585951237886</v>
      </c>
      <c r="S645" s="59">
        <f t="shared" si="282"/>
        <v>1.9772390171703189</v>
      </c>
      <c r="T645" s="59">
        <f t="shared" si="283"/>
        <v>2.0769491548429428</v>
      </c>
      <c r="U645" s="59">
        <f t="shared" si="284"/>
        <v>2.4266874506152449</v>
      </c>
      <c r="V645" s="59"/>
      <c r="W645" s="49">
        <f t="shared" ref="W645:W708" si="302">(W644*$F645+X644*$E645)*(1-$J645)</f>
        <v>0.79089560686812765</v>
      </c>
      <c r="X645" s="49">
        <f t="shared" ref="X645:X708" si="303">(W644*$F645+X644*$E645)*($J645)</f>
        <v>1.1863434103021913</v>
      </c>
      <c r="Y645" s="49">
        <f t="shared" ref="Y645:Y708" si="304">(Y644*$F645+Z644*$E645)*(1-$K645)</f>
        <v>0.70073716003879694</v>
      </c>
      <c r="Z645" s="49">
        <f t="shared" ref="Z645:Z708" si="305">(Y644*$F645+Z644*$E645)*($K645)</f>
        <v>1.3762119948041458</v>
      </c>
      <c r="AA645" s="49">
        <f t="shared" ref="AA645:AA708" si="306">(AA644*$F645+AB644*$E645)*(1-$M645)</f>
        <v>0.36400311759228682</v>
      </c>
      <c r="AB645" s="49">
        <f t="shared" ref="AB645:AB708" si="307">(AA644*$F645+AB644*$E645)*($M645)</f>
        <v>2.0626843330229581</v>
      </c>
      <c r="AC645" s="80">
        <f t="shared" si="287"/>
        <v>0.85</v>
      </c>
      <c r="AD645" s="80">
        <f t="shared" si="296"/>
        <v>0.85</v>
      </c>
      <c r="AE645" s="80">
        <f t="shared" si="297"/>
        <v>0.85</v>
      </c>
      <c r="AF645" s="54">
        <f>(Q645-MAX(Q$2:Q644))/MAX(Q$2:Q644)</f>
        <v>4.5488137216306195E-3</v>
      </c>
      <c r="AG645" s="54">
        <f>(R645-MAX(R$2:R644))/MAX(R$2:R644)</f>
        <v>-0.49065132963411495</v>
      </c>
      <c r="AH645" s="54">
        <f>(S645-MAX(S$2:S644))/MAX(S$2:S644)</f>
        <v>-0.12309256481133653</v>
      </c>
      <c r="AI645" s="54">
        <f>(T645-MAX(T$2:T644))/MAX(T$2:T644)</f>
        <v>-0.18817773829170581</v>
      </c>
      <c r="AJ645" s="54">
        <f>(U645-MAX(U$2:U644))/MAX(U$2:U644)</f>
        <v>-0.26378574380443653</v>
      </c>
      <c r="AK645" s="54">
        <f t="shared" si="298"/>
        <v>0.85501862044184163</v>
      </c>
      <c r="AL645" s="71">
        <f t="shared" si="288"/>
        <v>1934.541666666609</v>
      </c>
      <c r="AM645" s="49">
        <f t="shared" si="289"/>
        <v>0.85501862044184163</v>
      </c>
      <c r="AN645" s="49">
        <f t="shared" si="290"/>
        <v>5.0898759543044099</v>
      </c>
      <c r="AO645" s="49">
        <f t="shared" si="291"/>
        <v>2.6289827633192275</v>
      </c>
      <c r="AP645" s="49">
        <f t="shared" si="292"/>
        <v>2.9290812969944469</v>
      </c>
      <c r="AQ645" s="49">
        <f t="shared" si="293"/>
        <v>4.0061537198406461</v>
      </c>
      <c r="AS645" s="49">
        <f t="shared" si="299"/>
        <v>-1.0837222344637638</v>
      </c>
      <c r="AT645" s="49">
        <f t="shared" si="294"/>
        <v>1.0770724228461992</v>
      </c>
      <c r="AU645" s="54">
        <f>(AM645-MAX(AM$3:AM645))/MAX(AM$3:AM645)</f>
        <v>-0.77098619061143869</v>
      </c>
      <c r="AV645" s="54">
        <f>(AN645-MAX(AN$3:AN645))/MAX(AN$3:AN645)</f>
        <v>-0.36171049636888553</v>
      </c>
      <c r="AW645" s="54">
        <f>(AO645-MAX(AO$3:AO645))/MAX(AO$3:AO645)</f>
        <v>-0.53763209946403279</v>
      </c>
      <c r="AX645" s="54">
        <f>(AP645-MAX(AP$3:AP645))/MAX(AP$3:AP645)</f>
        <v>-0.4979334254372102</v>
      </c>
      <c r="AY645" s="54">
        <f>(AQ645-MAX(AQ$3:AQ645))/MAX(AQ$3:AQ645)</f>
        <v>-0.44318611988194789</v>
      </c>
    </row>
    <row r="646" spans="1:51">
      <c r="A646" s="49">
        <f>Data!F772</f>
        <v>1934.6249999999422</v>
      </c>
      <c r="B646" s="53">
        <f t="shared" si="285"/>
        <v>0.20199999999999996</v>
      </c>
      <c r="C646" s="50">
        <f>1/Data!N772</f>
        <v>8.8378056012059863E-2</v>
      </c>
      <c r="D646" s="50">
        <f>Data!H772/100</f>
        <v>2.9275000000000002E-2</v>
      </c>
      <c r="E646">
        <f>Data!K773/Data!K772</f>
        <v>0.96551154115492377</v>
      </c>
      <c r="F646">
        <f>Data!T773/Data!T772</f>
        <v>0.99003052755970633</v>
      </c>
      <c r="G646" s="49">
        <f>Data!E775</f>
        <v>13.5</v>
      </c>
      <c r="H646" s="52">
        <v>0</v>
      </c>
      <c r="I646" s="52">
        <v>1</v>
      </c>
      <c r="J646" s="52">
        <v>0.6</v>
      </c>
      <c r="K646" s="54">
        <f t="shared" si="295"/>
        <v>0.66261227030770231</v>
      </c>
      <c r="L646" s="54">
        <f t="shared" si="280"/>
        <v>0.85</v>
      </c>
      <c r="M646" s="53">
        <f t="shared" si="281"/>
        <v>0.85</v>
      </c>
      <c r="N646" s="54" cm="1">
        <f t="array" ref="N646">stock_min(C646,O646)</f>
        <v>0.85</v>
      </c>
      <c r="O646" s="54" cm="1">
        <f t="array" ref="O646">stock_max(C646,D646)</f>
        <v>0.85</v>
      </c>
      <c r="P646" s="49">
        <f t="shared" si="286"/>
        <v>1934.6249999999422</v>
      </c>
      <c r="Q646" s="49">
        <f t="shared" si="300"/>
        <v>1.0052644542031959</v>
      </c>
      <c r="R646" s="49">
        <f t="shared" si="301"/>
        <v>2.4390352783797264</v>
      </c>
      <c r="S646" s="59">
        <f t="shared" si="282"/>
        <v>1.9284390493321633</v>
      </c>
      <c r="T646" s="59">
        <f t="shared" si="283"/>
        <v>2.0224997442931434</v>
      </c>
      <c r="U646" s="59">
        <f t="shared" si="284"/>
        <v>2.3519197278363819</v>
      </c>
      <c r="V646" s="59"/>
      <c r="W646" s="49">
        <f t="shared" si="302"/>
        <v>0.77137561973286539</v>
      </c>
      <c r="X646" s="49">
        <f t="shared" si="303"/>
        <v>1.1570634295992979</v>
      </c>
      <c r="Y646" s="49">
        <f t="shared" si="304"/>
        <v>0.68236659703031621</v>
      </c>
      <c r="Z646" s="49">
        <f t="shared" si="305"/>
        <v>1.3401331472628271</v>
      </c>
      <c r="AA646" s="49">
        <f t="shared" si="306"/>
        <v>0.35278795917545736</v>
      </c>
      <c r="AB646" s="49">
        <f t="shared" si="307"/>
        <v>1.9991317686609247</v>
      </c>
      <c r="AC646" s="80">
        <f t="shared" si="287"/>
        <v>0.85</v>
      </c>
      <c r="AD646" s="80">
        <f t="shared" si="296"/>
        <v>0.85</v>
      </c>
      <c r="AE646" s="80">
        <f t="shared" si="297"/>
        <v>0.85</v>
      </c>
      <c r="AF646" s="54">
        <f>(Q646-MAX(Q$2:Q645))/MAX(Q$2:Q645)</f>
        <v>-9.9694724402937546E-3</v>
      </c>
      <c r="AG646" s="54">
        <f>(R646-MAX(R$2:R645))/MAX(R$2:R645)</f>
        <v>-0.50821798028982301</v>
      </c>
      <c r="AH646" s="54">
        <f>(S646-MAX(S$2:S645))/MAX(S$2:S645)</f>
        <v>-0.14473539820812467</v>
      </c>
      <c r="AI646" s="54">
        <f>(T646-MAX(T$2:T645))/MAX(T$2:T645)</f>
        <v>-0.20946051428944767</v>
      </c>
      <c r="AJ646" s="54">
        <f>(U646-MAX(U$2:U645))/MAX(U$2:U645)</f>
        <v>-0.28646895477959572</v>
      </c>
      <c r="AK646" s="54">
        <f t="shared" si="298"/>
        <v>0.86702575717489405</v>
      </c>
      <c r="AL646" s="71">
        <f t="shared" si="288"/>
        <v>1934.6249999999422</v>
      </c>
      <c r="AM646" s="49">
        <f t="shared" si="289"/>
        <v>0.86702575717489405</v>
      </c>
      <c r="AN646" s="49">
        <f t="shared" si="290"/>
        <v>5.4364278225610336</v>
      </c>
      <c r="AO646" s="49">
        <f t="shared" si="291"/>
        <v>2.7502921411239458</v>
      </c>
      <c r="AP646" s="49">
        <f t="shared" si="292"/>
        <v>3.0742135411681977</v>
      </c>
      <c r="AQ646" s="49">
        <f t="shared" si="293"/>
        <v>4.2457444651487064</v>
      </c>
      <c r="AS646" s="49">
        <f t="shared" si="299"/>
        <v>-1.1906833574123272</v>
      </c>
      <c r="AT646" s="49">
        <f t="shared" si="294"/>
        <v>1.1715309239805087</v>
      </c>
      <c r="AU646" s="54">
        <f>(AM646-MAX(AM$3:AM646))/MAX(AM$3:AM646)</f>
        <v>-0.76777012015713142</v>
      </c>
      <c r="AV646" s="54">
        <f>(AN646-MAX(AN$3:AN646))/MAX(AN$3:AN646)</f>
        <v>-0.31825159443142453</v>
      </c>
      <c r="AW646" s="54">
        <f>(AO646-MAX(AO$3:AO646))/MAX(AO$3:AO646)</f>
        <v>-0.51629701765464264</v>
      </c>
      <c r="AX646" s="54">
        <f>(AP646-MAX(AP$3:AP646))/MAX(AP$3:AP646)</f>
        <v>-0.47305666671914598</v>
      </c>
      <c r="AY646" s="54">
        <f>(AQ646-MAX(AQ$3:AQ646))/MAX(AQ$3:AQ646)</f>
        <v>-0.40988548743875158</v>
      </c>
    </row>
    <row r="647" spans="1:51">
      <c r="A647" s="49">
        <f>Data!F773</f>
        <v>1934.7083333332755</v>
      </c>
      <c r="B647" s="53">
        <f t="shared" si="285"/>
        <v>0.17800000000000005</v>
      </c>
      <c r="C647" s="50">
        <f>1/Data!N773</f>
        <v>9.1659414179545887E-2</v>
      </c>
      <c r="D647" s="50">
        <f>Data!H773/100</f>
        <v>2.9000000000000005E-2</v>
      </c>
      <c r="E647">
        <f>Data!K774/Data!K773</f>
        <v>1.0195868646424198</v>
      </c>
      <c r="F647">
        <f>Data!T774/Data!T773</f>
        <v>1.0122301510167899</v>
      </c>
      <c r="G647" s="49">
        <f>Data!E776</f>
        <v>13.4</v>
      </c>
      <c r="H647" s="52">
        <v>0</v>
      </c>
      <c r="I647" s="52">
        <v>1</v>
      </c>
      <c r="J647" s="52">
        <v>0.6</v>
      </c>
      <c r="K647" s="54">
        <f t="shared" si="295"/>
        <v>0.66261227030770231</v>
      </c>
      <c r="L647" s="54">
        <f t="shared" si="280"/>
        <v>0.85</v>
      </c>
      <c r="M647" s="53">
        <f t="shared" si="281"/>
        <v>0.85</v>
      </c>
      <c r="N647" s="54" cm="1">
        <f t="array" ref="N647">stock_min(C647,O647)</f>
        <v>0.85</v>
      </c>
      <c r="O647" s="54" cm="1">
        <f t="array" ref="O647">stock_max(C647,D647)</f>
        <v>0.85</v>
      </c>
      <c r="P647" s="49">
        <f t="shared" si="286"/>
        <v>1934.7083333332755</v>
      </c>
      <c r="Q647" s="49">
        <f t="shared" si="300"/>
        <v>1.0175589902899118</v>
      </c>
      <c r="R647" s="49">
        <f t="shared" si="301"/>
        <v>2.4868083322354368</v>
      </c>
      <c r="S647" s="59">
        <f t="shared" si="282"/>
        <v>1.9605363344304216</v>
      </c>
      <c r="T647" s="59">
        <f t="shared" si="283"/>
        <v>2.0570941973818941</v>
      </c>
      <c r="U647" s="59">
        <f t="shared" si="284"/>
        <v>2.395391101209126</v>
      </c>
      <c r="V647" s="59"/>
      <c r="W647" s="49">
        <f t="shared" si="302"/>
        <v>0.78421453377216865</v>
      </c>
      <c r="X647" s="49">
        <f t="shared" si="303"/>
        <v>1.176321800658253</v>
      </c>
      <c r="Y647" s="49">
        <f t="shared" si="304"/>
        <v>0.69403834101787654</v>
      </c>
      <c r="Z647" s="49">
        <f t="shared" si="305"/>
        <v>1.3630558563640176</v>
      </c>
      <c r="AA647" s="49">
        <f t="shared" si="306"/>
        <v>0.35930866518136895</v>
      </c>
      <c r="AB647" s="49">
        <f t="shared" si="307"/>
        <v>2.036082436027757</v>
      </c>
      <c r="AC647" s="80">
        <f t="shared" si="287"/>
        <v>0.85</v>
      </c>
      <c r="AD647" s="80">
        <f t="shared" si="296"/>
        <v>0.85</v>
      </c>
      <c r="AE647" s="80">
        <f t="shared" si="297"/>
        <v>0.85</v>
      </c>
      <c r="AF647" s="54">
        <f>(Q647-MAX(Q$2:Q646))/MAX(Q$2:Q646)</f>
        <v>2.1387504229936033E-3</v>
      </c>
      <c r="AG647" s="54">
        <f>(R647-MAX(R$2:R646))/MAX(R$2:R646)</f>
        <v>-0.49858551243618399</v>
      </c>
      <c r="AH647" s="54">
        <f>(S647-MAX(S$2:S646))/MAX(S$2:S646)</f>
        <v>-0.13050022091918262</v>
      </c>
      <c r="AI647" s="54">
        <f>(T647-MAX(T$2:T646))/MAX(T$2:T646)</f>
        <v>-0.19593849470433422</v>
      </c>
      <c r="AJ647" s="54">
        <f>(U647-MAX(U$2:U646))/MAX(U$2:U646)</f>
        <v>-0.27328050531310166</v>
      </c>
      <c r="AK647" s="54">
        <f t="shared" si="298"/>
        <v>0.85447813544044171</v>
      </c>
      <c r="AL647" s="71">
        <f t="shared" si="288"/>
        <v>1934.7083333332755</v>
      </c>
      <c r="AM647" s="49">
        <f t="shared" si="289"/>
        <v>0.85447813544044171</v>
      </c>
      <c r="AN647" s="49">
        <f t="shared" si="290"/>
        <v>5.4768521583007459</v>
      </c>
      <c r="AO647" s="49">
        <f t="shared" si="291"/>
        <v>2.7467462776109088</v>
      </c>
      <c r="AP647" s="49">
        <f t="shared" si="292"/>
        <v>3.0744588938053719</v>
      </c>
      <c r="AQ647" s="49">
        <f t="shared" si="293"/>
        <v>4.2634484752590005</v>
      </c>
      <c r="AS647" s="49">
        <f t="shared" si="299"/>
        <v>-1.2134036830417454</v>
      </c>
      <c r="AT647" s="49">
        <f t="shared" si="294"/>
        <v>1.1889895814536287</v>
      </c>
      <c r="AU647" s="54">
        <f>(AM647-MAX(AM$3:AM647))/MAX(AM$3:AM647)</f>
        <v>-0.77113095766811868</v>
      </c>
      <c r="AV647" s="54">
        <f>(AN647-MAX(AN$3:AN647))/MAX(AN$3:AN647)</f>
        <v>-0.31318223136136825</v>
      </c>
      <c r="AW647" s="54">
        <f>(AO647-MAX(AO$3:AO647))/MAX(AO$3:AO647)</f>
        <v>-0.51692064040751307</v>
      </c>
      <c r="AX647" s="54">
        <f>(AP647-MAX(AP$3:AP647))/MAX(AP$3:AP647)</f>
        <v>-0.47301461143094609</v>
      </c>
      <c r="AY647" s="54">
        <f>(AQ647-MAX(AQ$3:AQ647))/MAX(AQ$3:AQ647)</f>
        <v>-0.40742481337266651</v>
      </c>
    </row>
    <row r="648" spans="1:51">
      <c r="A648" s="49">
        <f>Data!F774</f>
        <v>1934.7916666666088</v>
      </c>
      <c r="B648" s="53">
        <f t="shared" si="285"/>
        <v>0.18899999999999995</v>
      </c>
      <c r="C648" s="50">
        <f>1/Data!N774</f>
        <v>9.0022349445247687E-2</v>
      </c>
      <c r="D648" s="50">
        <f>Data!H774/100</f>
        <v>2.8724999999999997E-2</v>
      </c>
      <c r="E648">
        <f>Data!K775/Data!K774</f>
        <v>1.0321154562383614</v>
      </c>
      <c r="F648">
        <f>Data!T775/Data!T774</f>
        <v>1.0047674674992313</v>
      </c>
      <c r="G648" s="49">
        <f>Data!E777</f>
        <v>13.6</v>
      </c>
      <c r="H648" s="52">
        <v>0</v>
      </c>
      <c r="I648" s="52">
        <v>1</v>
      </c>
      <c r="J648" s="52">
        <v>0.6</v>
      </c>
      <c r="K648" s="54">
        <f t="shared" si="295"/>
        <v>0.66261227030770231</v>
      </c>
      <c r="L648" s="54">
        <f t="shared" ref="L648:L711" si="308">MAX(N647,MIN(O647,AB647/SUM(AA647:AB647)))</f>
        <v>0.85</v>
      </c>
      <c r="M648" s="53">
        <f t="shared" ref="M648:M711" si="309">(3*L648+2*L647+L646)/6</f>
        <v>0.85</v>
      </c>
      <c r="N648" s="54" cm="1">
        <f t="array" ref="N648">stock_min(C648,O648)</f>
        <v>0.85</v>
      </c>
      <c r="O648" s="54" cm="1">
        <f t="array" ref="O648">stock_max(C648,D648)</f>
        <v>0.85</v>
      </c>
      <c r="P648" s="49">
        <f t="shared" si="286"/>
        <v>1934.7916666666088</v>
      </c>
      <c r="Q648" s="49">
        <f t="shared" si="300"/>
        <v>1.0224101697046695</v>
      </c>
      <c r="R648" s="49">
        <f t="shared" si="301"/>
        <v>2.5666733164025364</v>
      </c>
      <c r="S648" s="59">
        <f t="shared" si="282"/>
        <v>2.0020531630438763</v>
      </c>
      <c r="T648" s="59">
        <f t="shared" si="283"/>
        <v>2.1041781633214178</v>
      </c>
      <c r="U648" s="59">
        <f t="shared" si="284"/>
        <v>2.4624938099645162</v>
      </c>
      <c r="V648" s="59"/>
      <c r="W648" s="49">
        <f t="shared" si="302"/>
        <v>0.80082126521755059</v>
      </c>
      <c r="X648" s="49">
        <f t="shared" si="303"/>
        <v>1.2012318978263257</v>
      </c>
      <c r="Y648" s="49">
        <f t="shared" si="304"/>
        <v>0.70992389339112194</v>
      </c>
      <c r="Z648" s="49">
        <f t="shared" si="305"/>
        <v>1.394254269930296</v>
      </c>
      <c r="AA648" s="49">
        <f t="shared" si="306"/>
        <v>0.36937407149467749</v>
      </c>
      <c r="AB648" s="49">
        <f t="shared" si="307"/>
        <v>2.0931197384698388</v>
      </c>
      <c r="AC648" s="80">
        <f t="shared" si="287"/>
        <v>0.85</v>
      </c>
      <c r="AD648" s="80">
        <f t="shared" si="296"/>
        <v>0.85</v>
      </c>
      <c r="AE648" s="80">
        <f t="shared" si="297"/>
        <v>0.85</v>
      </c>
      <c r="AF648" s="54">
        <f>(Q648-MAX(Q$2:Q647))/MAX(Q$2:Q647)</f>
        <v>4.7674674992311851E-3</v>
      </c>
      <c r="AG648" s="54">
        <f>(R648-MAX(R$2:R647))/MAX(R$2:R647)</f>
        <v>-0.48248235740354789</v>
      </c>
      <c r="AH648" s="54">
        <f>(S648-MAX(S$2:S647))/MAX(S$2:S647)</f>
        <v>-0.11208746688163887</v>
      </c>
      <c r="AI648" s="54">
        <f>(T648-MAX(T$2:T647))/MAX(T$2:T647)</f>
        <v>-0.17753466828899239</v>
      </c>
      <c r="AJ648" s="54">
        <f>(U648-MAX(U$2:U647))/MAX(U$2:U647)</f>
        <v>-0.25292272466750099</v>
      </c>
      <c r="AK648" s="54">
        <f t="shared" si="298"/>
        <v>0.84841108956420308</v>
      </c>
      <c r="AL648" s="71">
        <f t="shared" si="288"/>
        <v>1934.7916666666088</v>
      </c>
      <c r="AM648" s="49">
        <f t="shared" si="289"/>
        <v>0.84841108956420308</v>
      </c>
      <c r="AN648" s="49">
        <f t="shared" si="290"/>
        <v>5.5350471108733519</v>
      </c>
      <c r="AO648" s="49">
        <f t="shared" si="291"/>
        <v>2.7567696668990331</v>
      </c>
      <c r="AP648" s="49">
        <f t="shared" si="292"/>
        <v>3.0890658414137984</v>
      </c>
      <c r="AQ648" s="49">
        <f t="shared" si="293"/>
        <v>4.2976705665699111</v>
      </c>
      <c r="AS648" s="49">
        <f t="shared" si="299"/>
        <v>-1.2373765443034408</v>
      </c>
      <c r="AT648" s="49">
        <f t="shared" si="294"/>
        <v>1.2086047251561127</v>
      </c>
      <c r="AU648" s="54">
        <f>(AM648-MAX(AM$3:AM648))/MAX(AM$3:AM648)</f>
        <v>-0.77275599512886384</v>
      </c>
      <c r="AV648" s="54">
        <f>(AN648-MAX(AN$3:AN648))/MAX(AN$3:AN648)</f>
        <v>-0.30588436639866873</v>
      </c>
      <c r="AW648" s="54">
        <f>(AO648-MAX(AO$3:AO648))/MAX(AO$3:AO648)</f>
        <v>-0.5151577937559233</v>
      </c>
      <c r="AX648" s="54">
        <f>(AP648-MAX(AP$3:AP648))/MAX(AP$3:AP648)</f>
        <v>-0.47051087069896097</v>
      </c>
      <c r="AY648" s="54">
        <f>(AQ648-MAX(AQ$3:AQ648))/MAX(AQ$3:AQ648)</f>
        <v>-0.40266829707769508</v>
      </c>
    </row>
    <row r="649" spans="1:51">
      <c r="A649" s="49">
        <f>Data!F775</f>
        <v>1934.874999999942</v>
      </c>
      <c r="B649" s="53">
        <f t="shared" si="285"/>
        <v>0.21299999999999997</v>
      </c>
      <c r="C649" s="50">
        <f>1/Data!N775</f>
        <v>8.7345332344970258E-2</v>
      </c>
      <c r="D649" s="50">
        <f>Data!H775/100</f>
        <v>2.8449999999999996E-2</v>
      </c>
      <c r="E649">
        <f>Data!K776/Data!K775</f>
        <v>1.0181396009085011</v>
      </c>
      <c r="F649">
        <f>Data!T776/Data!T775</f>
        <v>1.0122457751823806</v>
      </c>
      <c r="G649" s="49">
        <f>Data!E778</f>
        <v>13.7</v>
      </c>
      <c r="H649" s="52">
        <v>0</v>
      </c>
      <c r="I649" s="52">
        <v>1</v>
      </c>
      <c r="J649" s="52">
        <v>0.6</v>
      </c>
      <c r="K649" s="54">
        <f t="shared" si="295"/>
        <v>0.66261227030770231</v>
      </c>
      <c r="L649" s="54">
        <f t="shared" si="308"/>
        <v>0.85</v>
      </c>
      <c r="M649" s="53">
        <f t="shared" si="309"/>
        <v>0.85</v>
      </c>
      <c r="N649" s="54" cm="1">
        <f t="array" ref="N649">stock_min(C649,O649)</f>
        <v>0.85</v>
      </c>
      <c r="O649" s="54" cm="1">
        <f t="array" ref="O649">stock_max(C649,D649)</f>
        <v>0.85</v>
      </c>
      <c r="P649" s="49">
        <f t="shared" si="286"/>
        <v>1934.874999999942</v>
      </c>
      <c r="Q649" s="49">
        <f t="shared" si="300"/>
        <v>1.0349303747870524</v>
      </c>
      <c r="R649" s="49">
        <f t="shared" si="301"/>
        <v>2.6132317460245775</v>
      </c>
      <c r="S649" s="59">
        <f t="shared" si="282"/>
        <v>2.0336497074441309</v>
      </c>
      <c r="T649" s="59">
        <f t="shared" si="283"/>
        <v>2.1381629477379951</v>
      </c>
      <c r="U649" s="59">
        <f t="shared" si="284"/>
        <v>2.50498543851179</v>
      </c>
      <c r="V649" s="59"/>
      <c r="W649" s="49">
        <f t="shared" si="302"/>
        <v>0.81345988297765237</v>
      </c>
      <c r="X649" s="49">
        <f t="shared" si="303"/>
        <v>1.2201898244664784</v>
      </c>
      <c r="Y649" s="49">
        <f t="shared" si="304"/>
        <v>0.72138994264951317</v>
      </c>
      <c r="Z649" s="49">
        <f t="shared" si="305"/>
        <v>1.4167730050884819</v>
      </c>
      <c r="AA649" s="49">
        <f t="shared" si="306"/>
        <v>0.37574781577676858</v>
      </c>
      <c r="AB649" s="49">
        <f t="shared" si="307"/>
        <v>2.1292376227350216</v>
      </c>
      <c r="AC649" s="80">
        <f t="shared" si="287"/>
        <v>0.85000000000000009</v>
      </c>
      <c r="AD649" s="80">
        <f t="shared" si="296"/>
        <v>0.85</v>
      </c>
      <c r="AE649" s="80">
        <f t="shared" si="297"/>
        <v>0.85</v>
      </c>
      <c r="AF649" s="54">
        <f>(Q649-MAX(Q$2:Q648))/MAX(Q$2:Q648)</f>
        <v>1.2245775182380562E-2</v>
      </c>
      <c r="AG649" s="54">
        <f>(R649-MAX(R$2:R648))/MAX(R$2:R648)</f>
        <v>-0.47309479390373987</v>
      </c>
      <c r="AH649" s="54">
        <f>(S649-MAX(S$2:S648))/MAX(S$2:S648)</f>
        <v>-9.8074368581310661E-2</v>
      </c>
      <c r="AI649" s="54">
        <f>(T649-MAX(T$2:T648))/MAX(T$2:T648)</f>
        <v>-0.16425095140820009</v>
      </c>
      <c r="AJ649" s="54">
        <f>(U649-MAX(U$2:U648))/MAX(U$2:U648)</f>
        <v>-0.24003151253487215</v>
      </c>
      <c r="AK649" s="54">
        <f t="shared" si="298"/>
        <v>0.84081149875455929</v>
      </c>
      <c r="AL649" s="71">
        <f t="shared" si="288"/>
        <v>1934.874999999942</v>
      </c>
      <c r="AM649" s="49">
        <f t="shared" si="289"/>
        <v>0.84081149875455929</v>
      </c>
      <c r="AN649" s="49">
        <f t="shared" si="290"/>
        <v>5.7274030963111509</v>
      </c>
      <c r="AO649" s="49">
        <f t="shared" si="291"/>
        <v>2.8045425881565418</v>
      </c>
      <c r="AP649" s="49">
        <f t="shared" si="292"/>
        <v>3.1510383445281223</v>
      </c>
      <c r="AQ649" s="49">
        <f t="shared" si="293"/>
        <v>4.418986005130952</v>
      </c>
      <c r="AS649" s="49">
        <f t="shared" si="299"/>
        <v>-1.3084170911801989</v>
      </c>
      <c r="AT649" s="49">
        <f t="shared" si="294"/>
        <v>1.2679476606028297</v>
      </c>
      <c r="AU649" s="54">
        <f>(AM649-MAX(AM$3:AM649))/MAX(AM$3:AM649)</f>
        <v>-0.77479151950166802</v>
      </c>
      <c r="AV649" s="54">
        <f>(AN649-MAX(AN$3:AN649))/MAX(AN$3:AN649)</f>
        <v>-0.28176220555077319</v>
      </c>
      <c r="AW649" s="54">
        <f>(AO649-MAX(AO$3:AO649))/MAX(AO$3:AO649)</f>
        <v>-0.50675581196566755</v>
      </c>
      <c r="AX649" s="54">
        <f>(AP649-MAX(AP$3:AP649))/MAX(AP$3:AP649)</f>
        <v>-0.45988831734490515</v>
      </c>
      <c r="AY649" s="54">
        <f>(AQ649-MAX(AQ$3:AQ649))/MAX(AQ$3:AQ649)</f>
        <v>-0.3858067074365259</v>
      </c>
    </row>
    <row r="650" spans="1:51">
      <c r="A650" s="49">
        <f>Data!F776</f>
        <v>1934.9583333332753</v>
      </c>
      <c r="B650" s="53">
        <f t="shared" si="285"/>
        <v>0.22999999999999998</v>
      </c>
      <c r="C650" s="50">
        <f>1/Data!N776</f>
        <v>8.5915542382776378E-2</v>
      </c>
      <c r="D650" s="50">
        <f>Data!H776/100</f>
        <v>2.8174999999999999E-2</v>
      </c>
      <c r="E650">
        <f>Data!K777/Data!K776</f>
        <v>0.9892842396137721</v>
      </c>
      <c r="F650">
        <f>Data!T777/Data!T776</f>
        <v>0.98995244513185832</v>
      </c>
      <c r="G650" s="49">
        <f>Data!E779</f>
        <v>13.7</v>
      </c>
      <c r="H650" s="52">
        <v>0</v>
      </c>
      <c r="I650" s="52">
        <v>1</v>
      </c>
      <c r="J650" s="52">
        <v>0.6</v>
      </c>
      <c r="K650" s="54">
        <f t="shared" si="295"/>
        <v>0.66261227030770231</v>
      </c>
      <c r="L650" s="54">
        <f t="shared" si="308"/>
        <v>0.85</v>
      </c>
      <c r="M650" s="53">
        <f t="shared" si="309"/>
        <v>0.85</v>
      </c>
      <c r="N650" s="54" cm="1">
        <f t="array" ref="N650">stock_min(C650,O650)</f>
        <v>0.85</v>
      </c>
      <c r="O650" s="54" cm="1">
        <f t="array" ref="O650">stock_max(C650,D650)</f>
        <v>0.85</v>
      </c>
      <c r="P650" s="49">
        <f t="shared" si="286"/>
        <v>1934.9583333332753</v>
      </c>
      <c r="Q650" s="49">
        <f t="shared" si="300"/>
        <v>1.0245318550616731</v>
      </c>
      <c r="R650" s="49">
        <f t="shared" si="301"/>
        <v>2.585228980800494</v>
      </c>
      <c r="S650" s="59">
        <f t="shared" si="282"/>
        <v>2.0124011628521843</v>
      </c>
      <c r="T650" s="59">
        <f t="shared" si="283"/>
        <v>2.1157329426636942</v>
      </c>
      <c r="U650" s="59">
        <f t="shared" si="284"/>
        <v>2.4783936915456186</v>
      </c>
      <c r="V650" s="59"/>
      <c r="W650" s="49">
        <f t="shared" si="302"/>
        <v>0.80496046514087372</v>
      </c>
      <c r="X650" s="49">
        <f t="shared" si="303"/>
        <v>1.2074406977113106</v>
      </c>
      <c r="Y650" s="49">
        <f t="shared" si="304"/>
        <v>0.713822334160508</v>
      </c>
      <c r="Z650" s="49">
        <f t="shared" si="305"/>
        <v>1.4019106085031861</v>
      </c>
      <c r="AA650" s="49">
        <f t="shared" si="306"/>
        <v>0.37175905373184287</v>
      </c>
      <c r="AB650" s="49">
        <f t="shared" si="307"/>
        <v>2.1066346378137757</v>
      </c>
      <c r="AC650" s="80">
        <f t="shared" si="287"/>
        <v>0.85</v>
      </c>
      <c r="AD650" s="80">
        <f t="shared" si="296"/>
        <v>0.85</v>
      </c>
      <c r="AE650" s="80">
        <f t="shared" si="297"/>
        <v>0.85</v>
      </c>
      <c r="AF650" s="54">
        <f>(Q650-MAX(Q$2:Q649))/MAX(Q$2:Q649)</f>
        <v>-1.0047554868141647E-2</v>
      </c>
      <c r="AG650" s="54">
        <f>(R650-MAX(R$2:R649))/MAX(R$2:R649)</f>
        <v>-0.47874098383852348</v>
      </c>
      <c r="AH650" s="54">
        <f>(S650-MAX(S$2:S649))/MAX(S$2:S649)</f>
        <v>-0.10749811886026381</v>
      </c>
      <c r="AI650" s="54">
        <f>(T650-MAX(T$2:T649))/MAX(T$2:T649)</f>
        <v>-0.17301822306099338</v>
      </c>
      <c r="AJ650" s="54">
        <f>(U650-MAX(U$2:U649))/MAX(U$2:U649)</f>
        <v>-0.24809898047709808</v>
      </c>
      <c r="AK650" s="54">
        <f t="shared" si="298"/>
        <v>0.84370801976541288</v>
      </c>
      <c r="AL650" s="71">
        <f t="shared" si="288"/>
        <v>1934.9583333332753</v>
      </c>
      <c r="AM650" s="49">
        <f t="shared" si="289"/>
        <v>0.84370801976541288</v>
      </c>
      <c r="AN650" s="49">
        <f t="shared" si="290"/>
        <v>5.9150788900683242</v>
      </c>
      <c r="AO650" s="49">
        <f t="shared" si="291"/>
        <v>2.8635334447082355</v>
      </c>
      <c r="AP650" s="49">
        <f t="shared" si="292"/>
        <v>3.2231036996666313</v>
      </c>
      <c r="AQ650" s="49">
        <f t="shared" si="293"/>
        <v>4.5443395960574469</v>
      </c>
      <c r="AS650" s="49">
        <f t="shared" si="299"/>
        <v>-1.3707392940108774</v>
      </c>
      <c r="AT650" s="49">
        <f t="shared" si="294"/>
        <v>1.3212358963908155</v>
      </c>
      <c r="AU650" s="54">
        <f>(AM650-MAX(AM$3:AM650))/MAX(AM$3:AM650)</f>
        <v>-0.77401569626833688</v>
      </c>
      <c r="AV650" s="54">
        <f>(AN650-MAX(AN$3:AN650))/MAX(AN$3:AN650)</f>
        <v>-0.25822695826453312</v>
      </c>
      <c r="AW650" s="54">
        <f>(AO650-MAX(AO$3:AO650))/MAX(AO$3:AO650)</f>
        <v>-0.49638089476378056</v>
      </c>
      <c r="AX650" s="54">
        <f>(AP650-MAX(AP$3:AP650))/MAX(AP$3:AP650)</f>
        <v>-0.44753577320890991</v>
      </c>
      <c r="AY650" s="54">
        <f>(AQ650-MAX(AQ$3:AQ650))/MAX(AQ$3:AQ650)</f>
        <v>-0.36838385643487015</v>
      </c>
    </row>
    <row r="651" spans="1:51">
      <c r="A651" s="49">
        <f>Data!F777</f>
        <v>1935.0416666666085</v>
      </c>
      <c r="B651" s="53">
        <f t="shared" si="285"/>
        <v>0.21699999999999997</v>
      </c>
      <c r="C651" s="50">
        <f>1/Data!N777</f>
        <v>8.698747439228488E-2</v>
      </c>
      <c r="D651" s="50">
        <f>Data!H777/100</f>
        <v>2.7900000000000001E-2</v>
      </c>
      <c r="E651">
        <f>Data!K778/Data!K777</f>
        <v>0.96670397755040915</v>
      </c>
      <c r="F651">
        <f>Data!T778/Data!T777</f>
        <v>0.99601161689608031</v>
      </c>
      <c r="G651" s="49">
        <f>Data!E780</f>
        <v>13.8</v>
      </c>
      <c r="H651" s="52">
        <v>0</v>
      </c>
      <c r="I651" s="52">
        <v>1</v>
      </c>
      <c r="J651" s="52">
        <v>0.6</v>
      </c>
      <c r="K651" s="54">
        <f t="shared" si="295"/>
        <v>0.66261227030770231</v>
      </c>
      <c r="L651" s="54">
        <f t="shared" si="308"/>
        <v>0.85</v>
      </c>
      <c r="M651" s="53">
        <f t="shared" si="309"/>
        <v>0.85</v>
      </c>
      <c r="N651" s="54" cm="1">
        <f t="array" ref="N651">stock_min(C651,O651)</f>
        <v>0.85</v>
      </c>
      <c r="O651" s="54" cm="1">
        <f t="array" ref="O651">stock_max(C651,D651)</f>
        <v>0.85</v>
      </c>
      <c r="P651" s="49">
        <f t="shared" si="286"/>
        <v>1935.0416666666085</v>
      </c>
      <c r="Q651" s="49">
        <f t="shared" si="300"/>
        <v>1.0204456295215176</v>
      </c>
      <c r="R651" s="49">
        <f t="shared" si="301"/>
        <v>2.4991511386184277</v>
      </c>
      <c r="S651" s="59">
        <f t="shared" si="282"/>
        <v>1.9689876995561475</v>
      </c>
      <c r="T651" s="59">
        <f t="shared" si="283"/>
        <v>2.0662078986338859</v>
      </c>
      <c r="U651" s="59">
        <f t="shared" si="284"/>
        <v>2.4067684198232522</v>
      </c>
      <c r="V651" s="59"/>
      <c r="W651" s="49">
        <f t="shared" si="302"/>
        <v>0.78759507982245902</v>
      </c>
      <c r="X651" s="49">
        <f t="shared" si="303"/>
        <v>1.1813926197336884</v>
      </c>
      <c r="Y651" s="49">
        <f t="shared" si="304"/>
        <v>0.69711319199237987</v>
      </c>
      <c r="Z651" s="49">
        <f t="shared" si="305"/>
        <v>1.369094706641506</v>
      </c>
      <c r="AA651" s="49">
        <f t="shared" si="306"/>
        <v>0.3610152629734879</v>
      </c>
      <c r="AB651" s="49">
        <f t="shared" si="307"/>
        <v>2.0457531568497642</v>
      </c>
      <c r="AC651" s="80">
        <f t="shared" si="287"/>
        <v>0.85</v>
      </c>
      <c r="AD651" s="80">
        <f t="shared" si="296"/>
        <v>0.85</v>
      </c>
      <c r="AE651" s="80">
        <f t="shared" si="297"/>
        <v>0.85</v>
      </c>
      <c r="AF651" s="54">
        <f>(Q651-MAX(Q$2:Q650))/MAX(Q$2:Q650)</f>
        <v>-1.3995864473989535E-2</v>
      </c>
      <c r="AG651" s="54">
        <f>(R651-MAX(R$2:R650))/MAX(R$2:R650)</f>
        <v>-0.49609683574268765</v>
      </c>
      <c r="AH651" s="54">
        <f>(S651-MAX(S$2:S650))/MAX(S$2:S650)</f>
        <v>-0.126752032231884</v>
      </c>
      <c r="AI651" s="54">
        <f>(T651-MAX(T$2:T650))/MAX(T$2:T650)</f>
        <v>-0.19237619971715378</v>
      </c>
      <c r="AJ651" s="54">
        <f>(U651-MAX(U$2:U650))/MAX(U$2:U650)</f>
        <v>-0.26982882711742995</v>
      </c>
      <c r="AK651" s="54">
        <f t="shared" si="298"/>
        <v>0.84597692040744443</v>
      </c>
      <c r="AL651" s="71">
        <f t="shared" si="288"/>
        <v>1935.0416666666085</v>
      </c>
      <c r="AM651" s="49">
        <f t="shared" si="289"/>
        <v>0.84597692040744443</v>
      </c>
      <c r="AN651" s="49">
        <f t="shared" si="290"/>
        <v>6.3455926824590421</v>
      </c>
      <c r="AO651" s="49">
        <f t="shared" si="291"/>
        <v>2.9902197196672868</v>
      </c>
      <c r="AP651" s="49">
        <f t="shared" si="292"/>
        <v>3.3799514584325108</v>
      </c>
      <c r="AQ651" s="49">
        <f t="shared" si="293"/>
        <v>4.8260828736449586</v>
      </c>
      <c r="AS651" s="49">
        <f t="shared" si="299"/>
        <v>-1.5195098088140835</v>
      </c>
      <c r="AT651" s="49">
        <f t="shared" si="294"/>
        <v>1.4461314152124478</v>
      </c>
      <c r="AU651" s="54">
        <f>(AM651-MAX(AM$3:AM651))/MAX(AM$3:AM651)</f>
        <v>-0.77340797900144587</v>
      </c>
      <c r="AV651" s="54">
        <f>(AN651-MAX(AN$3:AN651))/MAX(AN$3:AN651)</f>
        <v>-0.20423891664653782</v>
      </c>
      <c r="AW651" s="54">
        <f>(AO651-MAX(AO$3:AO651))/MAX(AO$3:AO651)</f>
        <v>-0.47410016025429141</v>
      </c>
      <c r="AX651" s="54">
        <f>(AP651-MAX(AP$3:AP651))/MAX(AP$3:AP651)</f>
        <v>-0.42065088713482246</v>
      </c>
      <c r="AY651" s="54">
        <f>(AQ651-MAX(AQ$3:AQ651))/MAX(AQ$3:AQ651)</f>
        <v>-0.32922445852816173</v>
      </c>
    </row>
    <row r="652" spans="1:51">
      <c r="A652" s="49">
        <f>Data!F778</f>
        <v>1935.1249999999418</v>
      </c>
      <c r="B652" s="53">
        <f t="shared" si="285"/>
        <v>0.18799999999999994</v>
      </c>
      <c r="C652" s="50">
        <f>1/Data!N778</f>
        <v>9.0189118074415334E-2</v>
      </c>
      <c r="D652" s="50">
        <f>Data!H778/100</f>
        <v>2.7783333333333333E-2</v>
      </c>
      <c r="E652">
        <f>Data!K779/Data!K778</f>
        <v>0.9407015590200446</v>
      </c>
      <c r="F652">
        <f>Data!T779/Data!T778</f>
        <v>1.0033260709525893</v>
      </c>
      <c r="G652" s="49">
        <f>Data!E781</f>
        <v>13.8</v>
      </c>
      <c r="H652" s="52">
        <v>0</v>
      </c>
      <c r="I652" s="52">
        <v>1</v>
      </c>
      <c r="J652" s="52">
        <v>0.6</v>
      </c>
      <c r="K652" s="54">
        <f t="shared" si="295"/>
        <v>0.66261227030770231</v>
      </c>
      <c r="L652" s="54">
        <f t="shared" si="308"/>
        <v>0.85</v>
      </c>
      <c r="M652" s="53">
        <f t="shared" si="309"/>
        <v>0.85</v>
      </c>
      <c r="N652" s="54" cm="1">
        <f t="array" ref="N652">stock_min(C652,O652)</f>
        <v>0.85</v>
      </c>
      <c r="O652" s="54" cm="1">
        <f t="array" ref="O652">stock_max(C652,D652)</f>
        <v>0.85</v>
      </c>
      <c r="P652" s="49">
        <f t="shared" si="286"/>
        <v>1935.1249999999418</v>
      </c>
      <c r="Q652" s="49">
        <f t="shared" si="300"/>
        <v>1.0238397040885658</v>
      </c>
      <c r="R652" s="49">
        <f t="shared" si="301"/>
        <v>2.3509553723250747</v>
      </c>
      <c r="S652" s="59">
        <f t="shared" si="282"/>
        <v>1.9015525561381141</v>
      </c>
      <c r="T652" s="59">
        <f t="shared" si="283"/>
        <v>1.987341364914688</v>
      </c>
      <c r="U652" s="59">
        <f t="shared" si="284"/>
        <v>2.2866592093718565</v>
      </c>
      <c r="V652" s="59"/>
      <c r="W652" s="49">
        <f t="shared" si="302"/>
        <v>0.76062102245524565</v>
      </c>
      <c r="X652" s="49">
        <f t="shared" si="303"/>
        <v>1.1409315336828685</v>
      </c>
      <c r="Y652" s="49">
        <f t="shared" si="304"/>
        <v>0.67050459123215866</v>
      </c>
      <c r="Z652" s="49">
        <f t="shared" si="305"/>
        <v>1.3168367736825293</v>
      </c>
      <c r="AA652" s="49">
        <f t="shared" si="306"/>
        <v>0.34299888140577856</v>
      </c>
      <c r="AB652" s="49">
        <f t="shared" si="307"/>
        <v>1.943660327966078</v>
      </c>
      <c r="AC652" s="80">
        <f t="shared" si="287"/>
        <v>0.85</v>
      </c>
      <c r="AD652" s="80">
        <f t="shared" si="296"/>
        <v>0.85</v>
      </c>
      <c r="AE652" s="80">
        <f t="shared" si="297"/>
        <v>0.85</v>
      </c>
      <c r="AF652" s="54">
        <f>(Q652-MAX(Q$2:Q651))/MAX(Q$2:Q651)</f>
        <v>-1.071634475968356E-2</v>
      </c>
      <c r="AG652" s="54">
        <f>(R652-MAX(R$2:R651))/MAX(R$2:R651)</f>
        <v>-0.52597750778801267</v>
      </c>
      <c r="AH652" s="54">
        <f>(S652-MAX(S$2:S651))/MAX(S$2:S651)</f>
        <v>-0.15665958419842174</v>
      </c>
      <c r="AI652" s="54">
        <f>(T652-MAX(T$2:T651))/MAX(T$2:T651)</f>
        <v>-0.22320295714052182</v>
      </c>
      <c r="AJ652" s="54">
        <f>(U652-MAX(U$2:U651))/MAX(U$2:U651)</f>
        <v>-0.30626784731852413</v>
      </c>
      <c r="AK652" s="54">
        <f t="shared" si="298"/>
        <v>0.84283384367067571</v>
      </c>
      <c r="AL652" s="71">
        <f t="shared" si="288"/>
        <v>1935.1249999999418</v>
      </c>
      <c r="AM652" s="49">
        <f t="shared" si="289"/>
        <v>0.84283384367067571</v>
      </c>
      <c r="AN652" s="49">
        <f t="shared" si="290"/>
        <v>6.716259359073498</v>
      </c>
      <c r="AO652" s="49">
        <f t="shared" si="291"/>
        <v>3.0876856910087183</v>
      </c>
      <c r="AP652" s="49">
        <f t="shared" si="292"/>
        <v>3.5034802426756761</v>
      </c>
      <c r="AQ652" s="49">
        <f t="shared" si="293"/>
        <v>5.0604945603457629</v>
      </c>
      <c r="AS652" s="49">
        <f t="shared" si="299"/>
        <v>-1.6557647987277351</v>
      </c>
      <c r="AT652" s="49">
        <f t="shared" si="294"/>
        <v>1.5570143176700868</v>
      </c>
      <c r="AU652" s="54">
        <f>(AM652-MAX(AM$3:AM652))/MAX(AM$3:AM652)</f>
        <v>-0.77424984134160868</v>
      </c>
      <c r="AV652" s="54">
        <f>(AN652-MAX(AN$3:AN652))/MAX(AN$3:AN652)</f>
        <v>-0.15775592744347991</v>
      </c>
      <c r="AW652" s="54">
        <f>(AO652-MAX(AO$3:AO652))/MAX(AO$3:AO652)</f>
        <v>-0.45695849726143883</v>
      </c>
      <c r="AX652" s="54">
        <f>(AP652-MAX(AP$3:AP652))/MAX(AP$3:AP652)</f>
        <v>-0.39947712400693974</v>
      </c>
      <c r="AY652" s="54">
        <f>(AQ652-MAX(AQ$3:AQ652))/MAX(AQ$3:AQ652)</f>
        <v>-0.29664366159806194</v>
      </c>
    </row>
    <row r="653" spans="1:51">
      <c r="A653" s="49">
        <f>Data!F779</f>
        <v>1935.208333333275</v>
      </c>
      <c r="B653" s="53">
        <f t="shared" si="285"/>
        <v>0.15300000000000002</v>
      </c>
      <c r="C653" s="50">
        <f>1/Data!N779</f>
        <v>9.6169821396421953E-2</v>
      </c>
      <c r="D653" s="50">
        <f>Data!H779/100</f>
        <v>2.7666666666666666E-2</v>
      </c>
      <c r="E653">
        <f>Data!K780/Data!K779</f>
        <v>1.071515490746006</v>
      </c>
      <c r="F653">
        <f>Data!T780/Data!T779</f>
        <v>0.99604649821261404</v>
      </c>
      <c r="G653" s="49">
        <f>Data!E782</f>
        <v>13.7</v>
      </c>
      <c r="H653" s="52">
        <v>0</v>
      </c>
      <c r="I653" s="52">
        <v>1</v>
      </c>
      <c r="J653" s="52">
        <v>0.6</v>
      </c>
      <c r="K653" s="54">
        <f t="shared" si="295"/>
        <v>0.66261227030770231</v>
      </c>
      <c r="L653" s="54">
        <f t="shared" si="308"/>
        <v>0.85</v>
      </c>
      <c r="M653" s="53">
        <f t="shared" si="309"/>
        <v>0.85</v>
      </c>
      <c r="N653" s="54" cm="1">
        <f t="array" ref="N653">stock_min(C653,O653)</f>
        <v>0.85</v>
      </c>
      <c r="O653" s="54" cm="1">
        <f t="array" ref="O653">stock_max(C653,D653)</f>
        <v>0.85</v>
      </c>
      <c r="P653" s="49">
        <f t="shared" si="286"/>
        <v>1935.208333333275</v>
      </c>
      <c r="Q653" s="49">
        <f t="shared" si="300"/>
        <v>1.0197919519884551</v>
      </c>
      <c r="R653" s="49">
        <f t="shared" si="301"/>
        <v>2.5190850994988616</v>
      </c>
      <c r="S653" s="59">
        <f t="shared" si="282"/>
        <v>1.9801397181052376</v>
      </c>
      <c r="T653" s="59">
        <f t="shared" si="283"/>
        <v>2.0788647519170946</v>
      </c>
      <c r="U653" s="59">
        <f t="shared" si="284"/>
        <v>2.4243049848791842</v>
      </c>
      <c r="V653" s="59"/>
      <c r="W653" s="49">
        <f t="shared" si="302"/>
        <v>0.79205588724209508</v>
      </c>
      <c r="X653" s="49">
        <f t="shared" si="303"/>
        <v>1.1880838308631425</v>
      </c>
      <c r="Y653" s="49">
        <f t="shared" si="304"/>
        <v>0.70138345898665022</v>
      </c>
      <c r="Z653" s="49">
        <f t="shared" si="305"/>
        <v>1.3774812929304445</v>
      </c>
      <c r="AA653" s="49">
        <f t="shared" si="306"/>
        <v>0.36364574773187769</v>
      </c>
      <c r="AB653" s="49">
        <f t="shared" si="307"/>
        <v>2.0606592371473065</v>
      </c>
      <c r="AC653" s="80">
        <f t="shared" si="287"/>
        <v>0.85</v>
      </c>
      <c r="AD653" s="80">
        <f t="shared" si="296"/>
        <v>0.85</v>
      </c>
      <c r="AE653" s="80">
        <f t="shared" si="297"/>
        <v>0.85</v>
      </c>
      <c r="AF653" s="54">
        <f>(Q653-MAX(Q$2:Q652))/MAX(Q$2:Q652)</f>
        <v>-1.462747945890778E-2</v>
      </c>
      <c r="AG653" s="54">
        <f>(R653-MAX(R$2:R652))/MAX(R$2:R652)</f>
        <v>-0.4920775566328276</v>
      </c>
      <c r="AH653" s="54">
        <f>(S653-MAX(S$2:S652))/MAX(S$2:S652)</f>
        <v>-0.12180610111372592</v>
      </c>
      <c r="AI653" s="54">
        <f>(T653-MAX(T$2:T652))/MAX(T$2:T652)</f>
        <v>-0.18742898411752032</v>
      </c>
      <c r="AJ653" s="54">
        <f>(U653-MAX(U$2:U652))/MAX(U$2:U652)</f>
        <v>-0.2645085419708591</v>
      </c>
      <c r="AK653" s="54">
        <f t="shared" si="298"/>
        <v>0.84293306595651818</v>
      </c>
      <c r="AL653" s="71">
        <f t="shared" si="288"/>
        <v>1935.208333333275</v>
      </c>
      <c r="AM653" s="49">
        <f t="shared" si="289"/>
        <v>0.84293306595651818</v>
      </c>
      <c r="AN653" s="49">
        <f t="shared" si="290"/>
        <v>6.5067470869256798</v>
      </c>
      <c r="AO653" s="49">
        <f t="shared" si="291"/>
        <v>3.0283575937436176</v>
      </c>
      <c r="AP653" s="49">
        <f t="shared" si="292"/>
        <v>3.4294329126238803</v>
      </c>
      <c r="AQ653" s="49">
        <f t="shared" si="293"/>
        <v>4.9249638860943845</v>
      </c>
      <c r="AS653" s="49">
        <f t="shared" si="299"/>
        <v>-1.5817832008312953</v>
      </c>
      <c r="AT653" s="49">
        <f t="shared" si="294"/>
        <v>1.4955309734705042</v>
      </c>
      <c r="AU653" s="54">
        <f>(AM653-MAX(AM$3:AM653))/MAX(AM$3:AM653)</f>
        <v>-0.77422326499214245</v>
      </c>
      <c r="AV653" s="54">
        <f>(AN653-MAX(AN$3:AN653))/MAX(AN$3:AN653)</f>
        <v>-0.18402955088626058</v>
      </c>
      <c r="AW653" s="54">
        <f>(AO653-MAX(AO$3:AO653))/MAX(AO$3:AO653)</f>
        <v>-0.46739272610386179</v>
      </c>
      <c r="AX653" s="54">
        <f>(AP653-MAX(AP$3:AP653))/MAX(AP$3:AP653)</f>
        <v>-0.41216939355670362</v>
      </c>
      <c r="AY653" s="54">
        <f>(AQ653-MAX(AQ$3:AQ653))/MAX(AQ$3:AQ653)</f>
        <v>-0.31548102179000376</v>
      </c>
    </row>
    <row r="654" spans="1:51">
      <c r="A654" s="49">
        <f>Data!F780</f>
        <v>1935.2916666666083</v>
      </c>
      <c r="B654" s="53">
        <f t="shared" si="285"/>
        <v>0.18899999999999995</v>
      </c>
      <c r="C654" s="50">
        <f>1/Data!N780</f>
        <v>9.0055932060448873E-2</v>
      </c>
      <c r="D654" s="50">
        <f>Data!H780/100</f>
        <v>2.7549999999999998E-2</v>
      </c>
      <c r="E654">
        <f>Data!K781/Data!K780</f>
        <v>1.0826265947640119</v>
      </c>
      <c r="F654">
        <f>Data!T781/Data!T780</f>
        <v>1.0033077506937862</v>
      </c>
      <c r="G654" s="49">
        <f>Data!E783</f>
        <v>13.7</v>
      </c>
      <c r="H654" s="52">
        <v>0</v>
      </c>
      <c r="I654" s="52">
        <v>1</v>
      </c>
      <c r="J654" s="52">
        <v>0.6</v>
      </c>
      <c r="K654" s="54">
        <f t="shared" si="295"/>
        <v>0.66261227030770231</v>
      </c>
      <c r="L654" s="54">
        <f t="shared" si="308"/>
        <v>0.85</v>
      </c>
      <c r="M654" s="53">
        <f t="shared" si="309"/>
        <v>0.85</v>
      </c>
      <c r="N654" s="54" cm="1">
        <f t="array" ref="N654">stock_min(C654,O654)</f>
        <v>0.85</v>
      </c>
      <c r="O654" s="54" cm="1">
        <f t="array" ref="O654">stock_max(C654,D654)</f>
        <v>0.85</v>
      </c>
      <c r="P654" s="49">
        <f t="shared" si="286"/>
        <v>1935.2916666666083</v>
      </c>
      <c r="Q654" s="49">
        <f t="shared" si="300"/>
        <v>1.0231651695251625</v>
      </c>
      <c r="R654" s="49">
        <f t="shared" si="301"/>
        <v>2.7272285231912146</v>
      </c>
      <c r="S654" s="59">
        <f t="shared" si="282"/>
        <v>2.0809269627541838</v>
      </c>
      <c r="T654" s="59">
        <f t="shared" si="283"/>
        <v>2.195001342126139</v>
      </c>
      <c r="U654" s="59">
        <f t="shared" si="284"/>
        <v>2.5957730900880249</v>
      </c>
      <c r="V654" s="59"/>
      <c r="W654" s="49">
        <f t="shared" si="302"/>
        <v>0.8323707851016735</v>
      </c>
      <c r="X654" s="49">
        <f t="shared" si="303"/>
        <v>1.2485561776525103</v>
      </c>
      <c r="Y654" s="49">
        <f t="shared" si="304"/>
        <v>0.74056651949148444</v>
      </c>
      <c r="Z654" s="49">
        <f t="shared" si="305"/>
        <v>1.4544348226346546</v>
      </c>
      <c r="AA654" s="49">
        <f t="shared" si="306"/>
        <v>0.38936596351320379</v>
      </c>
      <c r="AB654" s="49">
        <f t="shared" si="307"/>
        <v>2.2064071265748213</v>
      </c>
      <c r="AC654" s="80">
        <f t="shared" si="287"/>
        <v>0.85000000000000009</v>
      </c>
      <c r="AD654" s="80">
        <f t="shared" si="296"/>
        <v>0.85</v>
      </c>
      <c r="AE654" s="80">
        <f t="shared" si="297"/>
        <v>0.85</v>
      </c>
      <c r="AF654" s="54">
        <f>(Q654-MAX(Q$2:Q653))/MAX(Q$2:Q653)</f>
        <v>-1.1368112820450136E-2</v>
      </c>
      <c r="AG654" s="54">
        <f>(R654-MAX(R$2:R653))/MAX(R$2:R653)</f>
        <v>-0.45010965473318149</v>
      </c>
      <c r="AH654" s="54">
        <f>(S654-MAX(S$2:S653))/MAX(S$2:S653)</f>
        <v>-7.7106859677895712E-2</v>
      </c>
      <c r="AI654" s="54">
        <f>(T654-MAX(T$2:T653))/MAX(T$2:T653)</f>
        <v>-0.14203438737895679</v>
      </c>
      <c r="AJ654" s="54">
        <f>(U654-MAX(U$2:U653))/MAX(U$2:U653)</f>
        <v>-0.21248813715705253</v>
      </c>
      <c r="AK654" s="54">
        <f t="shared" si="298"/>
        <v>0.84135126312279929</v>
      </c>
      <c r="AL654" s="71">
        <f t="shared" si="288"/>
        <v>1935.2916666666083</v>
      </c>
      <c r="AM654" s="49">
        <f t="shared" si="289"/>
        <v>0.84135126312279929</v>
      </c>
      <c r="AN654" s="49">
        <f t="shared" si="290"/>
        <v>6.0054624034968089</v>
      </c>
      <c r="AO654" s="49">
        <f t="shared" si="291"/>
        <v>2.8819769871207463</v>
      </c>
      <c r="AP654" s="49">
        <f t="shared" si="292"/>
        <v>3.2478664382009788</v>
      </c>
      <c r="AQ654" s="49">
        <f t="shared" si="293"/>
        <v>4.5975717171863808</v>
      </c>
      <c r="AS654" s="49">
        <f t="shared" si="299"/>
        <v>-1.4078906863104281</v>
      </c>
      <c r="AT654" s="49">
        <f t="shared" si="294"/>
        <v>1.349705278985402</v>
      </c>
      <c r="AU654" s="54">
        <f>(AM654-MAX(AM$3:AM654))/MAX(AM$3:AM654)</f>
        <v>-0.77464694546411206</v>
      </c>
      <c r="AV654" s="54">
        <f>(AN654-MAX(AN$3:AN654))/MAX(AN$3:AN654)</f>
        <v>-0.24689252724094096</v>
      </c>
      <c r="AW654" s="54">
        <f>(AO654-MAX(AO$3:AO654))/MAX(AO$3:AO654)</f>
        <v>-0.49313716791144013</v>
      </c>
      <c r="AX654" s="54">
        <f>(AP654-MAX(AP$3:AP654))/MAX(AP$3:AP654)</f>
        <v>-0.44329125349363568</v>
      </c>
      <c r="AY654" s="54">
        <f>(AQ654-MAX(AQ$3:AQ654))/MAX(AQ$3:AQ654)</f>
        <v>-0.36098514285932243</v>
      </c>
    </row>
    <row r="655" spans="1:51">
      <c r="A655" s="49">
        <f>Data!F781</f>
        <v>1935.3749999999416</v>
      </c>
      <c r="B655" s="53">
        <f t="shared" si="285"/>
        <v>0.253</v>
      </c>
      <c r="C655" s="50">
        <f>1/Data!N781</f>
        <v>8.3433615787408516E-2</v>
      </c>
      <c r="D655" s="50">
        <f>Data!H781/100</f>
        <v>2.743333333333333E-2</v>
      </c>
      <c r="E655">
        <f>Data!K782/Data!K781</f>
        <v>1.0493131199700543</v>
      </c>
      <c r="F655">
        <f>Data!T782/Data!T781</f>
        <v>1.010621938590434</v>
      </c>
      <c r="G655" s="49">
        <f>Data!E784</f>
        <v>13.7</v>
      </c>
      <c r="H655" s="52">
        <v>0</v>
      </c>
      <c r="I655" s="52">
        <v>1</v>
      </c>
      <c r="J655" s="52">
        <v>0.6</v>
      </c>
      <c r="K655" s="54">
        <f t="shared" si="295"/>
        <v>0.66261227030770231</v>
      </c>
      <c r="L655" s="54">
        <f t="shared" si="308"/>
        <v>0.85</v>
      </c>
      <c r="M655" s="53">
        <f t="shared" si="309"/>
        <v>0.85</v>
      </c>
      <c r="N655" s="54" cm="1">
        <f t="array" ref="N655">stock_min(C655,O655)</f>
        <v>0.85</v>
      </c>
      <c r="O655" s="54" cm="1">
        <f t="array" ref="O655">stock_max(C655,D655)</f>
        <v>0.85</v>
      </c>
      <c r="P655" s="49">
        <f t="shared" si="286"/>
        <v>1935.3749999999416</v>
      </c>
      <c r="Q655" s="49">
        <f t="shared" si="300"/>
        <v>1.0340331671237297</v>
      </c>
      <c r="R655" s="49">
        <f t="shared" si="301"/>
        <v>2.8617166705410968</v>
      </c>
      <c r="S655" s="59">
        <f t="shared" si="282"/>
        <v>2.1513385546959358</v>
      </c>
      <c r="T655" s="59">
        <f t="shared" si="283"/>
        <v>2.2745903131155165</v>
      </c>
      <c r="U655" s="59">
        <f t="shared" si="284"/>
        <v>2.7087137307772347</v>
      </c>
      <c r="V655" s="59"/>
      <c r="W655" s="49">
        <f t="shared" si="302"/>
        <v>0.8605354218783744</v>
      </c>
      <c r="X655" s="49">
        <f t="shared" si="303"/>
        <v>1.2908031328175615</v>
      </c>
      <c r="Y655" s="49">
        <f t="shared" si="304"/>
        <v>0.76741886172213669</v>
      </c>
      <c r="Z655" s="49">
        <f t="shared" si="305"/>
        <v>1.5071714513933798</v>
      </c>
      <c r="AA655" s="49">
        <f t="shared" si="306"/>
        <v>0.40630705961658525</v>
      </c>
      <c r="AB655" s="49">
        <f t="shared" si="307"/>
        <v>2.3024066711606492</v>
      </c>
      <c r="AC655" s="80">
        <f t="shared" si="287"/>
        <v>0.84999999999999987</v>
      </c>
      <c r="AD655" s="80">
        <f t="shared" si="296"/>
        <v>0.85</v>
      </c>
      <c r="AE655" s="80">
        <f t="shared" si="297"/>
        <v>0.85</v>
      </c>
      <c r="AF655" s="54">
        <f>(Q655-MAX(Q$2:Q654))/MAX(Q$2:Q654)</f>
        <v>-8.6692562628408237E-4</v>
      </c>
      <c r="AG655" s="54">
        <f>(R655-MAX(R$2:R654))/MAX(R$2:R654)</f>
        <v>-0.42299284616666427</v>
      </c>
      <c r="AH655" s="54">
        <f>(S655-MAX(S$2:S654))/MAX(S$2:S654)</f>
        <v>-4.5879249884135546E-2</v>
      </c>
      <c r="AI655" s="54">
        <f>(T655-MAX(T$2:T654))/MAX(T$2:T654)</f>
        <v>-0.11092524910998544</v>
      </c>
      <c r="AJ655" s="54">
        <f>(U655-MAX(U$2:U654))/MAX(U$2:U654)</f>
        <v>-0.1782239348354161</v>
      </c>
      <c r="AK655" s="54">
        <f t="shared" si="298"/>
        <v>0.83298153412077458</v>
      </c>
      <c r="AL655" s="71">
        <f t="shared" si="288"/>
        <v>1935.3749999999416</v>
      </c>
      <c r="AM655" s="49">
        <f t="shared" si="289"/>
        <v>0.83298153412077458</v>
      </c>
      <c r="AN655" s="49">
        <f t="shared" si="290"/>
        <v>6.0749722770012013</v>
      </c>
      <c r="AO655" s="49">
        <f t="shared" si="291"/>
        <v>2.8910805593809812</v>
      </c>
      <c r="AP655" s="49">
        <f t="shared" si="292"/>
        <v>3.2624581131995325</v>
      </c>
      <c r="AQ655" s="49">
        <f t="shared" si="293"/>
        <v>4.6364112079732056</v>
      </c>
      <c r="AS655" s="49">
        <f t="shared" si="299"/>
        <v>-1.4385610690279957</v>
      </c>
      <c r="AT655" s="49">
        <f t="shared" si="294"/>
        <v>1.3739530947736731</v>
      </c>
      <c r="AU655" s="54">
        <f>(AM655-MAX(AM$3:AM655))/MAX(AM$3:AM655)</f>
        <v>-0.77688874871433022</v>
      </c>
      <c r="AV655" s="54">
        <f>(AN655-MAX(AN$3:AN655))/MAX(AN$3:AN655)</f>
        <v>-0.23817572882484997</v>
      </c>
      <c r="AW655" s="54">
        <f>(AO655-MAX(AO$3:AO655))/MAX(AO$3:AO655)</f>
        <v>-0.49153609252514585</v>
      </c>
      <c r="AX655" s="54">
        <f>(AP655-MAX(AP$3:AP655))/MAX(AP$3:AP655)</f>
        <v>-0.44079013060190353</v>
      </c>
      <c r="AY655" s="54">
        <f>(AQ655-MAX(AQ$3:AQ655))/MAX(AQ$3:AQ655)</f>
        <v>-0.35558685585407956</v>
      </c>
    </row>
    <row r="656" spans="1:51">
      <c r="A656" s="49">
        <f>Data!F782</f>
        <v>1935.4583333332748</v>
      </c>
      <c r="B656" s="53">
        <f t="shared" si="285"/>
        <v>0.28300000000000003</v>
      </c>
      <c r="C656" s="50">
        <f>1/Data!N782</f>
        <v>7.9747873433286376E-2</v>
      </c>
      <c r="D656" s="50">
        <f>Data!H782/100</f>
        <v>2.731666666666667E-2</v>
      </c>
      <c r="E656">
        <f>Data!K783/Data!K782</f>
        <v>1.0559947299077734</v>
      </c>
      <c r="F656">
        <f>Data!T783/Data!T782</f>
        <v>1.0032894321553765</v>
      </c>
      <c r="G656" s="49">
        <f>Data!E785</f>
        <v>13.7</v>
      </c>
      <c r="H656" s="52">
        <v>0</v>
      </c>
      <c r="I656" s="52">
        <v>1</v>
      </c>
      <c r="J656" s="52">
        <v>0.6</v>
      </c>
      <c r="K656" s="54">
        <f t="shared" si="295"/>
        <v>0.66261227030770231</v>
      </c>
      <c r="L656" s="54">
        <f t="shared" si="308"/>
        <v>0.85</v>
      </c>
      <c r="M656" s="53">
        <f t="shared" si="309"/>
        <v>0.85</v>
      </c>
      <c r="N656" s="54" cm="1">
        <f t="array" ref="N656">stock_min(C656,O656)</f>
        <v>0.85</v>
      </c>
      <c r="O656" s="54" cm="1">
        <f t="array" ref="O656">stock_max(C656,D656)</f>
        <v>0.85</v>
      </c>
      <c r="P656" s="49">
        <f t="shared" si="286"/>
        <v>1935.4583333332748</v>
      </c>
      <c r="Q656" s="49">
        <f t="shared" si="300"/>
        <v>1.0374345490733923</v>
      </c>
      <c r="R656" s="49">
        <f t="shared" si="301"/>
        <v>3.021957722580618</v>
      </c>
      <c r="S656" s="59">
        <f t="shared" si="282"/>
        <v>2.2264474003697305</v>
      </c>
      <c r="T656" s="59">
        <f t="shared" si="283"/>
        <v>2.3615083437413871</v>
      </c>
      <c r="U656" s="59">
        <f t="shared" si="284"/>
        <v>2.83897288997359</v>
      </c>
      <c r="V656" s="59"/>
      <c r="W656" s="49">
        <f t="shared" si="302"/>
        <v>0.89057896014789228</v>
      </c>
      <c r="X656" s="49">
        <f t="shared" si="303"/>
        <v>1.3358684402218384</v>
      </c>
      <c r="Y656" s="49">
        <f t="shared" si="304"/>
        <v>0.7967439387443247</v>
      </c>
      <c r="Z656" s="49">
        <f t="shared" si="305"/>
        <v>1.5647644049970624</v>
      </c>
      <c r="AA656" s="49">
        <f t="shared" si="306"/>
        <v>0.42584593349603855</v>
      </c>
      <c r="AB656" s="49">
        <f t="shared" si="307"/>
        <v>2.4131269564775515</v>
      </c>
      <c r="AC656" s="80">
        <f t="shared" si="287"/>
        <v>0.85</v>
      </c>
      <c r="AD656" s="80">
        <f t="shared" si="296"/>
        <v>0.85</v>
      </c>
      <c r="AE656" s="80">
        <f t="shared" si="297"/>
        <v>0.85</v>
      </c>
      <c r="AF656" s="54">
        <f>(Q656-MAX(Q$2:Q655))/MAX(Q$2:Q655)</f>
        <v>2.4196548360609534E-3</v>
      </c>
      <c r="AG656" s="54">
        <f>(R656-MAX(R$2:R655))/MAX(R$2:R655)</f>
        <v>-0.39068348643291362</v>
      </c>
      <c r="AH656" s="54">
        <f>(S656-MAX(S$2:S655))/MAX(S$2:S655)</f>
        <v>-1.2568403472634148E-2</v>
      </c>
      <c r="AI656" s="54">
        <f>(T656-MAX(T$2:T655))/MAX(T$2:T655)</f>
        <v>-7.6951383143458757E-2</v>
      </c>
      <c r="AJ656" s="54">
        <f>(U656-MAX(U$2:U655))/MAX(U$2:U655)</f>
        <v>-0.13870559885189634</v>
      </c>
      <c r="AK656" s="54">
        <f t="shared" si="298"/>
        <v>0.82052346148598765</v>
      </c>
      <c r="AL656" s="71">
        <f t="shared" si="288"/>
        <v>1935.4583333332748</v>
      </c>
      <c r="AM656" s="49">
        <f t="shared" si="289"/>
        <v>0.82052346148598765</v>
      </c>
      <c r="AN656" s="49">
        <f t="shared" si="290"/>
        <v>6.1696914014870243</v>
      </c>
      <c r="AO656" s="49">
        <f t="shared" si="291"/>
        <v>2.9019105134185357</v>
      </c>
      <c r="AP656" s="49">
        <f t="shared" si="292"/>
        <v>3.280832157836806</v>
      </c>
      <c r="AQ656" s="49">
        <f t="shared" si="293"/>
        <v>4.6883640571747049</v>
      </c>
      <c r="AS656" s="49">
        <f t="shared" si="299"/>
        <v>-1.4813273443123194</v>
      </c>
      <c r="AT656" s="49">
        <f t="shared" si="294"/>
        <v>1.4075318993378989</v>
      </c>
      <c r="AU656" s="54">
        <f>(AM656-MAX(AM$3:AM656))/MAX(AM$3:AM656)</f>
        <v>-0.78022560080564207</v>
      </c>
      <c r="AV656" s="54">
        <f>(AN656-MAX(AN$3:AN656))/MAX(AN$3:AN656)</f>
        <v>-0.22629759594003943</v>
      </c>
      <c r="AW656" s="54">
        <f>(AO656-MAX(AO$3:AO656))/MAX(AO$3:AO656)</f>
        <v>-0.48963139266133887</v>
      </c>
      <c r="AX656" s="54">
        <f>(AP656-MAX(AP$3:AP656))/MAX(AP$3:AP656)</f>
        <v>-0.43764068109315635</v>
      </c>
      <c r="AY656" s="54">
        <f>(AQ656-MAX(AQ$3:AQ656))/MAX(AQ$3:AQ656)</f>
        <v>-0.34836594782855684</v>
      </c>
    </row>
    <row r="657" spans="1:51">
      <c r="A657" s="49">
        <f>Data!F783</f>
        <v>1935.5416666666081</v>
      </c>
      <c r="B657" s="53">
        <f t="shared" si="285"/>
        <v>0.31100000000000005</v>
      </c>
      <c r="C657" s="50">
        <f>1/Data!N783</f>
        <v>7.5745307677362053E-2</v>
      </c>
      <c r="D657" s="50">
        <f>Data!H783/100</f>
        <v>2.7200000000000002E-2</v>
      </c>
      <c r="E657">
        <f>Data!K784/Data!K783</f>
        <v>1.0710485133020342</v>
      </c>
      <c r="F657">
        <f>Data!T784/Data!T783</f>
        <v>1.0032802735322615</v>
      </c>
      <c r="G657" s="49">
        <f>Data!E786</f>
        <v>13.7</v>
      </c>
      <c r="H657" s="52">
        <v>0</v>
      </c>
      <c r="I657" s="52">
        <v>1</v>
      </c>
      <c r="J657" s="52">
        <v>0.6</v>
      </c>
      <c r="K657" s="54">
        <f t="shared" si="295"/>
        <v>0.66261227030770231</v>
      </c>
      <c r="L657" s="54">
        <f t="shared" si="308"/>
        <v>0.85</v>
      </c>
      <c r="M657" s="53">
        <f t="shared" si="309"/>
        <v>0.85</v>
      </c>
      <c r="N657" s="54" cm="1">
        <f t="array" ref="N657">stock_min(C657,O657)</f>
        <v>0.85</v>
      </c>
      <c r="O657" s="54" cm="1">
        <f t="array" ref="O657">stock_max(C657,D657)</f>
        <v>0.85</v>
      </c>
      <c r="P657" s="49">
        <f t="shared" si="286"/>
        <v>1935.5416666666081</v>
      </c>
      <c r="Q657" s="49">
        <f t="shared" si="300"/>
        <v>1.0408376181661714</v>
      </c>
      <c r="R657" s="49">
        <f t="shared" si="301"/>
        <v>3.236663326031572</v>
      </c>
      <c r="S657" s="59">
        <f t="shared" si="282"/>
        <v>2.3242802096059618</v>
      </c>
      <c r="T657" s="59">
        <f t="shared" si="283"/>
        <v>2.4752960664386232</v>
      </c>
      <c r="U657" s="59">
        <f t="shared" si="284"/>
        <v>3.0118188637848506</v>
      </c>
      <c r="V657" s="59"/>
      <c r="W657" s="49">
        <f t="shared" si="302"/>
        <v>0.9297120838423848</v>
      </c>
      <c r="X657" s="49">
        <f t="shared" si="303"/>
        <v>1.3945681257635771</v>
      </c>
      <c r="Y657" s="49">
        <f t="shared" si="304"/>
        <v>0.83513452017200196</v>
      </c>
      <c r="Z657" s="49">
        <f t="shared" si="305"/>
        <v>1.6401615462666213</v>
      </c>
      <c r="AA657" s="49">
        <f t="shared" si="306"/>
        <v>0.45177282956772769</v>
      </c>
      <c r="AB657" s="49">
        <f t="shared" si="307"/>
        <v>2.5600460342171232</v>
      </c>
      <c r="AC657" s="80">
        <f t="shared" si="287"/>
        <v>0.85000000000000009</v>
      </c>
      <c r="AD657" s="80">
        <f t="shared" si="296"/>
        <v>0.85</v>
      </c>
      <c r="AE657" s="80">
        <f t="shared" si="297"/>
        <v>0.85</v>
      </c>
      <c r="AF657" s="54">
        <f>(Q657-MAX(Q$2:Q656))/MAX(Q$2:Q656)</f>
        <v>3.2802735322615055E-3</v>
      </c>
      <c r="AG657" s="54">
        <f>(R657-MAX(R$2:R656))/MAX(R$2:R656)</f>
        <v>-0.34739245401359337</v>
      </c>
      <c r="AH657" s="54">
        <f>(S657-MAX(S$2:S656))/MAX(S$2:S656)</f>
        <v>3.0820542972202974E-2</v>
      </c>
      <c r="AI657" s="54">
        <f>(T657-MAX(T$2:T656))/MAX(T$2:T656)</f>
        <v>-3.2474894068456925E-2</v>
      </c>
      <c r="AJ657" s="54">
        <f>(U657-MAX(U$2:U656))/MAX(U$2:U656)</f>
        <v>-8.6267172958362906E-2</v>
      </c>
      <c r="AK657" s="54">
        <f t="shared" si="298"/>
        <v>0.8149048783541023</v>
      </c>
      <c r="AL657" s="71">
        <f t="shared" si="288"/>
        <v>1935.5416666666081</v>
      </c>
      <c r="AM657" s="49">
        <f t="shared" si="289"/>
        <v>0.8149048783541023</v>
      </c>
      <c r="AN657" s="49">
        <f t="shared" si="290"/>
        <v>5.7433675227016741</v>
      </c>
      <c r="AO657" s="49">
        <f t="shared" si="291"/>
        <v>2.7708349184669188</v>
      </c>
      <c r="AP657" s="49">
        <f t="shared" si="292"/>
        <v>3.1200832991389813</v>
      </c>
      <c r="AQ657" s="49">
        <f t="shared" si="293"/>
        <v>4.4058014936799106</v>
      </c>
      <c r="AS657" s="49">
        <f t="shared" si="299"/>
        <v>-1.3375660290217635</v>
      </c>
      <c r="AT657" s="49">
        <f t="shared" si="294"/>
        <v>1.2857181945409293</v>
      </c>
      <c r="AU657" s="54">
        <f>(AM657-MAX(AM$3:AM657))/MAX(AM$3:AM657)</f>
        <v>-0.78173051905611768</v>
      </c>
      <c r="AV657" s="54">
        <f>(AN657-MAX(AN$3:AN657))/MAX(AN$3:AN657)</f>
        <v>-0.27976020670285529</v>
      </c>
      <c r="AW657" s="54">
        <f>(AO657-MAX(AO$3:AO657))/MAX(AO$3:AO657)</f>
        <v>-0.51268409140659987</v>
      </c>
      <c r="AX657" s="54">
        <f>(AP657-MAX(AP$3:AP657))/MAX(AP$3:AP657)</f>
        <v>-0.46519424504991935</v>
      </c>
      <c r="AY657" s="54">
        <f>(AQ657-MAX(AQ$3:AQ657))/MAX(AQ$3:AQ657)</f>
        <v>-0.38763921799201384</v>
      </c>
    </row>
    <row r="658" spans="1:51">
      <c r="A658" s="49">
        <f>Data!F784</f>
        <v>1935.6249999999413</v>
      </c>
      <c r="B658" s="53">
        <f t="shared" si="285"/>
        <v>0.36199999999999999</v>
      </c>
      <c r="C658" s="50">
        <f>1/Data!N784</f>
        <v>7.0896559359571801E-2</v>
      </c>
      <c r="D658" s="50">
        <f>Data!H784/100</f>
        <v>2.7083333333333331E-2</v>
      </c>
      <c r="E658">
        <f>Data!K785/Data!K784</f>
        <v>1.0243330401641746</v>
      </c>
      <c r="F658">
        <f>Data!T785/Data!T784</f>
        <v>1.0032711153403759</v>
      </c>
      <c r="G658" s="49">
        <f>Data!E787</f>
        <v>13.8</v>
      </c>
      <c r="H658" s="52">
        <v>0</v>
      </c>
      <c r="I658" s="52">
        <v>1</v>
      </c>
      <c r="J658" s="52">
        <v>0.6</v>
      </c>
      <c r="K658" s="54">
        <f t="shared" si="295"/>
        <v>0.66261227030770231</v>
      </c>
      <c r="L658" s="54">
        <f t="shared" si="308"/>
        <v>0.85</v>
      </c>
      <c r="M658" s="53">
        <f t="shared" si="309"/>
        <v>0.85</v>
      </c>
      <c r="N658" s="54" cm="1">
        <f t="array" ref="N658">stock_min(C658,O658)</f>
        <v>0.85</v>
      </c>
      <c r="O658" s="54" cm="1">
        <f t="array" ref="O658">stock_max(C658,D658)</f>
        <v>0.85</v>
      </c>
      <c r="P658" s="49">
        <f t="shared" si="286"/>
        <v>1935.6249999999413</v>
      </c>
      <c r="Q658" s="49">
        <f t="shared" si="300"/>
        <v>1.0442423180657951</v>
      </c>
      <c r="R658" s="49">
        <f t="shared" si="301"/>
        <v>3.3154211847418091</v>
      </c>
      <c r="S658" s="59">
        <f t="shared" si="282"/>
        <v>2.3612554872814346</v>
      </c>
      <c r="T658" s="59">
        <f t="shared" si="283"/>
        <v>2.517938004559876</v>
      </c>
      <c r="U658" s="59">
        <f t="shared" si="284"/>
        <v>3.0755903677907561</v>
      </c>
      <c r="V658" s="59"/>
      <c r="W658" s="49">
        <f t="shared" si="302"/>
        <v>0.94450219491257392</v>
      </c>
      <c r="X658" s="49">
        <f t="shared" si="303"/>
        <v>1.4167532923688608</v>
      </c>
      <c r="Y658" s="49">
        <f t="shared" si="304"/>
        <v>0.84952138686441092</v>
      </c>
      <c r="Z658" s="49">
        <f t="shared" si="305"/>
        <v>1.6684166176954651</v>
      </c>
      <c r="AA658" s="49">
        <f t="shared" si="306"/>
        <v>0.4613385551686135</v>
      </c>
      <c r="AB658" s="49">
        <f t="shared" si="307"/>
        <v>2.6142518126221428</v>
      </c>
      <c r="AC658" s="80">
        <f t="shared" si="287"/>
        <v>0.85</v>
      </c>
      <c r="AD658" s="80">
        <f t="shared" si="296"/>
        <v>0.85</v>
      </c>
      <c r="AE658" s="80">
        <f t="shared" si="297"/>
        <v>0.85</v>
      </c>
      <c r="AF658" s="54">
        <f>(Q658-MAX(Q$2:Q657))/MAX(Q$2:Q657)</f>
        <v>3.271115340375995E-3</v>
      </c>
      <c r="AG658" s="54">
        <f>(R658-MAX(R$2:R657))/MAX(R$2:R657)</f>
        <v>-0.33151252838566275</v>
      </c>
      <c r="AH658" s="54">
        <f>(S658-MAX(S$2:S657))/MAX(S$2:S657)</f>
        <v>1.5908270234655263E-2</v>
      </c>
      <c r="AI658" s="54">
        <f>(T658-MAX(T$2:T657))/MAX(T$2:T657)</f>
        <v>-1.5807334071381133E-2</v>
      </c>
      <c r="AJ658" s="54">
        <f>(U658-MAX(U$2:U657))/MAX(U$2:U657)</f>
        <v>-6.6920021195462059E-2</v>
      </c>
      <c r="AK658" s="54">
        <f t="shared" si="298"/>
        <v>0.81123125303598709</v>
      </c>
      <c r="AL658" s="71">
        <f t="shared" si="288"/>
        <v>1935.6249999999413</v>
      </c>
      <c r="AM658" s="49">
        <f t="shared" si="289"/>
        <v>0.81123125303598709</v>
      </c>
      <c r="AN658" s="49">
        <f t="shared" si="290"/>
        <v>5.85532311506838</v>
      </c>
      <c r="AO658" s="49">
        <f t="shared" si="291"/>
        <v>2.7985765703625876</v>
      </c>
      <c r="AP658" s="49">
        <f t="shared" si="292"/>
        <v>3.1559843945373158</v>
      </c>
      <c r="AQ658" s="49">
        <f t="shared" si="293"/>
        <v>4.4761003688804983</v>
      </c>
      <c r="AS658" s="49">
        <f t="shared" si="299"/>
        <v>-1.3792227461878817</v>
      </c>
      <c r="AT658" s="49">
        <f t="shared" si="294"/>
        <v>1.3201159743431825</v>
      </c>
      <c r="AU658" s="54">
        <f>(AM658-MAX(AM$3:AM658))/MAX(AM$3:AM658)</f>
        <v>-0.78271448701687751</v>
      </c>
      <c r="AV658" s="54">
        <f>(AN658-MAX(AN$3:AN658))/MAX(AN$3:AN658)</f>
        <v>-0.26572055620409613</v>
      </c>
      <c r="AW658" s="54">
        <f>(AO658-MAX(AO$3:AO658))/MAX(AO$3:AO658)</f>
        <v>-0.50780507526265017</v>
      </c>
      <c r="AX658" s="54">
        <f>(AP658-MAX(AP$3:AP658))/MAX(AP$3:AP658)</f>
        <v>-0.45904052715612476</v>
      </c>
      <c r="AY658" s="54">
        <f>(AQ658-MAX(AQ$3:AQ658))/MAX(AQ$3:AQ658)</f>
        <v>-0.37786840234045393</v>
      </c>
    </row>
    <row r="659" spans="1:51">
      <c r="A659" s="49">
        <f>Data!F785</f>
        <v>1935.7083333332746</v>
      </c>
      <c r="B659" s="53">
        <f t="shared" si="285"/>
        <v>0.374</v>
      </c>
      <c r="C659" s="50">
        <f>1/Data!N785</f>
        <v>6.9353457992352527E-2</v>
      </c>
      <c r="D659" s="50">
        <f>Data!H785/100</f>
        <v>2.6966666666666667E-2</v>
      </c>
      <c r="E659">
        <f>Data!K786/Data!K785</f>
        <v>1.0299310938845825</v>
      </c>
      <c r="F659">
        <f>Data!T786/Data!T785</f>
        <v>1.0032619575800976</v>
      </c>
      <c r="G659" s="49">
        <f>Data!E788</f>
        <v>13.8</v>
      </c>
      <c r="H659" s="52">
        <v>0</v>
      </c>
      <c r="I659" s="52">
        <v>1</v>
      </c>
      <c r="J659" s="52">
        <v>0.6</v>
      </c>
      <c r="K659" s="54">
        <f t="shared" si="295"/>
        <v>0.66261227030770231</v>
      </c>
      <c r="L659" s="54">
        <f t="shared" si="308"/>
        <v>0.85</v>
      </c>
      <c r="M659" s="53">
        <f t="shared" si="309"/>
        <v>0.85</v>
      </c>
      <c r="N659" s="54" cm="1">
        <f t="array" ref="N659">stock_min(C659,O659)</f>
        <v>0.85</v>
      </c>
      <c r="O659" s="54" cm="1">
        <f t="array" ref="O659">stock_max(C659,D659)</f>
        <v>0.85</v>
      </c>
      <c r="P659" s="49">
        <f t="shared" si="286"/>
        <v>1935.7083333332746</v>
      </c>
      <c r="Q659" s="49">
        <f t="shared" si="300"/>
        <v>1.0476485922106686</v>
      </c>
      <c r="R659" s="49">
        <f t="shared" si="301"/>
        <v>3.4146553674892499</v>
      </c>
      <c r="S659" s="59">
        <f t="shared" si="282"/>
        <v>2.4067413891807323</v>
      </c>
      <c r="T659" s="59">
        <f t="shared" si="283"/>
        <v>2.570646641710054</v>
      </c>
      <c r="U659" s="59">
        <f t="shared" si="284"/>
        <v>3.1553426510293132</v>
      </c>
      <c r="V659" s="59"/>
      <c r="W659" s="49">
        <f t="shared" si="302"/>
        <v>0.96269655567229295</v>
      </c>
      <c r="X659" s="49">
        <f t="shared" si="303"/>
        <v>1.4440448335084393</v>
      </c>
      <c r="Y659" s="49">
        <f t="shared" si="304"/>
        <v>0.86730463428768456</v>
      </c>
      <c r="Z659" s="49">
        <f t="shared" si="305"/>
        <v>1.7033420074223695</v>
      </c>
      <c r="AA659" s="49">
        <f t="shared" si="306"/>
        <v>0.47330139765439705</v>
      </c>
      <c r="AB659" s="49">
        <f t="shared" si="307"/>
        <v>2.6820412533749161</v>
      </c>
      <c r="AC659" s="80">
        <f t="shared" si="287"/>
        <v>0.85</v>
      </c>
      <c r="AD659" s="80">
        <f t="shared" si="296"/>
        <v>0.85</v>
      </c>
      <c r="AE659" s="80">
        <f t="shared" si="297"/>
        <v>0.85</v>
      </c>
      <c r="AF659" s="54">
        <f>(Q659-MAX(Q$2:Q658))/MAX(Q$2:Q658)</f>
        <v>3.2619575800976763E-3</v>
      </c>
      <c r="AG659" s="54">
        <f>(R659-MAX(R$2:R658))/MAX(R$2:R658)</f>
        <v>-0.31150396711210682</v>
      </c>
      <c r="AH659" s="54">
        <f>(S659-MAX(S$2:S658))/MAX(S$2:S658)</f>
        <v>1.9263439362788567E-2</v>
      </c>
      <c r="AI659" s="54">
        <f>(T659-MAX(T$2:T658))/MAX(T$2:T658)</f>
        <v>4.7950215149572392E-3</v>
      </c>
      <c r="AJ659" s="54">
        <f>(U659-MAX(U$2:U658))/MAX(U$2:U658)</f>
        <v>-4.2724582318697725E-2</v>
      </c>
      <c r="AK659" s="54">
        <f t="shared" si="298"/>
        <v>0.81686606345335044</v>
      </c>
      <c r="AL659" s="71">
        <f t="shared" si="288"/>
        <v>1935.7083333332746</v>
      </c>
      <c r="AM659" s="49">
        <f t="shared" si="289"/>
        <v>0.81686606345335044</v>
      </c>
      <c r="AN659" s="49">
        <f t="shared" si="290"/>
        <v>5.4166158447044825</v>
      </c>
      <c r="AO659" s="49">
        <f t="shared" si="291"/>
        <v>2.6791041366756607</v>
      </c>
      <c r="AP659" s="49">
        <f t="shared" si="292"/>
        <v>3.0051898140604556</v>
      </c>
      <c r="AQ659" s="49">
        <f t="shared" si="293"/>
        <v>4.1944852112009672</v>
      </c>
      <c r="AS659" s="49">
        <f t="shared" si="299"/>
        <v>-1.2221306335035154</v>
      </c>
      <c r="AT659" s="49">
        <f t="shared" si="294"/>
        <v>1.1892953971405116</v>
      </c>
      <c r="AU659" s="54">
        <f>(AM659-MAX(AM$3:AM659))/MAX(AM$3:AM659)</f>
        <v>-0.78120522234355849</v>
      </c>
      <c r="AV659" s="54">
        <f>(AN659-MAX(AN$3:AN659))/MAX(AN$3:AN659)</f>
        <v>-0.32073609064027897</v>
      </c>
      <c r="AW659" s="54">
        <f>(AO659-MAX(AO$3:AO659))/MAX(AO$3:AO659)</f>
        <v>-0.52881708762974655</v>
      </c>
      <c r="AX659" s="54">
        <f>(AP659-MAX(AP$3:AP659))/MAX(AP$3:AP659)</f>
        <v>-0.48488785292353709</v>
      </c>
      <c r="AY659" s="54">
        <f>(AQ659-MAX(AQ$3:AQ659))/MAX(AQ$3:AQ659)</f>
        <v>-0.41700999290673757</v>
      </c>
    </row>
    <row r="660" spans="1:51">
      <c r="A660" s="49">
        <f>Data!F786</f>
        <v>1935.7916666666079</v>
      </c>
      <c r="B660" s="53">
        <f t="shared" si="285"/>
        <v>0.39600000000000002</v>
      </c>
      <c r="C660" s="50">
        <f>1/Data!N786</f>
        <v>6.7448017655625359E-2</v>
      </c>
      <c r="D660" s="50">
        <f>Data!H786/100</f>
        <v>2.6849999999999999E-2</v>
      </c>
      <c r="E660">
        <f>Data!K787/Data!K786</f>
        <v>1.0892250672762052</v>
      </c>
      <c r="F660">
        <f>Data!T787/Data!T786</f>
        <v>0.99598285242389273</v>
      </c>
      <c r="G660" s="49">
        <f>Data!E789</f>
        <v>13.8</v>
      </c>
      <c r="H660" s="52">
        <v>0</v>
      </c>
      <c r="I660" s="52">
        <v>1</v>
      </c>
      <c r="J660" s="52">
        <v>0.6</v>
      </c>
      <c r="K660" s="54">
        <f t="shared" si="295"/>
        <v>0.66261227030770231</v>
      </c>
      <c r="L660" s="54">
        <f t="shared" si="308"/>
        <v>0.85</v>
      </c>
      <c r="M660" s="53">
        <f t="shared" si="309"/>
        <v>0.85</v>
      </c>
      <c r="N660" s="54" cm="1">
        <f t="array" ref="N660">stock_min(C660,O660)</f>
        <v>0.85</v>
      </c>
      <c r="O660" s="54" cm="1">
        <f t="array" ref="O660">stock_max(C660,D660)</f>
        <v>0.85</v>
      </c>
      <c r="P660" s="49">
        <f t="shared" si="286"/>
        <v>1935.7916666666079</v>
      </c>
      <c r="Q660" s="49">
        <f t="shared" si="300"/>
        <v>1.0434400332078573</v>
      </c>
      <c r="R660" s="49">
        <f t="shared" si="301"/>
        <v>3.7193282223785333</v>
      </c>
      <c r="S660" s="59">
        <f t="shared" si="282"/>
        <v>2.5317190924652335</v>
      </c>
      <c r="T660" s="59">
        <f t="shared" si="283"/>
        <v>2.7191433562073262</v>
      </c>
      <c r="U660" s="59">
        <f t="shared" si="284"/>
        <v>3.3927466407368922</v>
      </c>
      <c r="V660" s="59"/>
      <c r="W660" s="49">
        <f t="shared" si="302"/>
        <v>1.0126876369860935</v>
      </c>
      <c r="X660" s="49">
        <f t="shared" si="303"/>
        <v>1.51903145547914</v>
      </c>
      <c r="Y660" s="49">
        <f t="shared" si="304"/>
        <v>0.91740560365868451</v>
      </c>
      <c r="Z660" s="49">
        <f t="shared" si="305"/>
        <v>1.8017377525486418</v>
      </c>
      <c r="AA660" s="49">
        <f t="shared" si="306"/>
        <v>0.50891199611053395</v>
      </c>
      <c r="AB660" s="49">
        <f t="shared" si="307"/>
        <v>2.8838346446263583</v>
      </c>
      <c r="AC660" s="80">
        <f t="shared" si="287"/>
        <v>0.85</v>
      </c>
      <c r="AD660" s="80">
        <f t="shared" si="296"/>
        <v>0.85</v>
      </c>
      <c r="AE660" s="80">
        <f t="shared" si="297"/>
        <v>0.85</v>
      </c>
      <c r="AF660" s="54">
        <f>(Q660-MAX(Q$2:Q659))/MAX(Q$2:Q659)</f>
        <v>-4.017147576107348E-3</v>
      </c>
      <c r="AG660" s="54">
        <f>(R660-MAX(R$2:R659))/MAX(R$2:R659)</f>
        <v>-0.25007286225828418</v>
      </c>
      <c r="AH660" s="54">
        <f>(S660-MAX(S$2:S659))/MAX(S$2:S659)</f>
        <v>5.1928181335280182E-2</v>
      </c>
      <c r="AI660" s="54">
        <f>(T660-MAX(T$2:T659))/MAX(T$2:T659)</f>
        <v>5.7766288095702147E-2</v>
      </c>
      <c r="AJ660" s="54">
        <f>(U660-MAX(U$2:U659))/MAX(U$2:U659)</f>
        <v>2.9299609200532317E-2</v>
      </c>
      <c r="AK660" s="54">
        <f t="shared" si="298"/>
        <v>0.82142273093626206</v>
      </c>
      <c r="AL660" s="71">
        <f t="shared" si="288"/>
        <v>1935.7916666666079</v>
      </c>
      <c r="AM660" s="49">
        <f t="shared" si="289"/>
        <v>0.82142273093626206</v>
      </c>
      <c r="AN660" s="49">
        <f t="shared" si="290"/>
        <v>5.3243664858389055</v>
      </c>
      <c r="AO660" s="49">
        <f t="shared" si="291"/>
        <v>2.6564170377098537</v>
      </c>
      <c r="AP660" s="49">
        <f t="shared" si="292"/>
        <v>2.9755936688160287</v>
      </c>
      <c r="AQ660" s="49">
        <f t="shared" si="293"/>
        <v>4.1362261965556097</v>
      </c>
      <c r="AS660" s="49">
        <f t="shared" si="299"/>
        <v>-1.1881402892832957</v>
      </c>
      <c r="AT660" s="49">
        <f t="shared" si="294"/>
        <v>1.160632527739581</v>
      </c>
      <c r="AU660" s="54">
        <f>(AM660-MAX(AM$3:AM660))/MAX(AM$3:AM660)</f>
        <v>-0.7799847345630242</v>
      </c>
      <c r="AV660" s="54">
        <f>(AN660-MAX(AN$3:AN660))/MAX(AN$3:AN660)</f>
        <v>-0.33230450566831177</v>
      </c>
      <c r="AW660" s="54">
        <f>(AO660-MAX(AO$3:AO660))/MAX(AO$3:AO660)</f>
        <v>-0.53280714281931651</v>
      </c>
      <c r="AX660" s="54">
        <f>(AP660-MAX(AP$3:AP660))/MAX(AP$3:AP660)</f>
        <v>-0.4899608549185242</v>
      </c>
      <c r="AY660" s="54">
        <f>(AQ660-MAX(AQ$3:AQ660))/MAX(AQ$3:AQ660)</f>
        <v>-0.4251073926235478</v>
      </c>
    </row>
    <row r="661" spans="1:51">
      <c r="A661" s="49">
        <f>Data!F787</f>
        <v>1935.8749999999411</v>
      </c>
      <c r="B661" s="53">
        <f t="shared" si="285"/>
        <v>0.47899999999999998</v>
      </c>
      <c r="C661" s="50">
        <f>1/Data!N787</f>
        <v>6.1997797830683932E-2</v>
      </c>
      <c r="D661" s="50">
        <f>Data!H787/100</f>
        <v>2.6733333333333335E-2</v>
      </c>
      <c r="E661">
        <f>Data!K788/Data!K787</f>
        <v>1.0030035787321063</v>
      </c>
      <c r="F661">
        <f>Data!T788/Data!T787</f>
        <v>1.0032436433558753</v>
      </c>
      <c r="G661" s="49">
        <f>Data!E790</f>
        <v>13.8</v>
      </c>
      <c r="H661" s="52">
        <v>0</v>
      </c>
      <c r="I661" s="52">
        <v>1</v>
      </c>
      <c r="J661" s="52">
        <v>0.6</v>
      </c>
      <c r="K661" s="54">
        <f t="shared" si="295"/>
        <v>0.66261227030770231</v>
      </c>
      <c r="L661" s="54">
        <f t="shared" si="308"/>
        <v>0.85</v>
      </c>
      <c r="M661" s="53">
        <f t="shared" si="309"/>
        <v>0.85</v>
      </c>
      <c r="N661" s="54" cm="1">
        <f t="array" ref="N661">stock_min(C661,O661)</f>
        <v>0.85</v>
      </c>
      <c r="O661" s="54" cm="1">
        <f t="array" ref="O661">stock_max(C661,D661)</f>
        <v>0.85</v>
      </c>
      <c r="P661" s="49">
        <f t="shared" si="286"/>
        <v>1935.8749999999411</v>
      </c>
      <c r="Q661" s="49">
        <f t="shared" si="300"/>
        <v>1.0468245805388263</v>
      </c>
      <c r="R661" s="49">
        <f t="shared" si="301"/>
        <v>3.7304995175249922</v>
      </c>
      <c r="S661" s="59">
        <f t="shared" si="282"/>
        <v>2.5395664205635979</v>
      </c>
      <c r="T661" s="59">
        <f t="shared" si="283"/>
        <v>2.7275307539926645</v>
      </c>
      <c r="U661" s="59">
        <f t="shared" si="284"/>
        <v>3.4030591941573123</v>
      </c>
      <c r="V661" s="59"/>
      <c r="W661" s="49">
        <f t="shared" si="302"/>
        <v>1.0158265682254393</v>
      </c>
      <c r="X661" s="49">
        <f t="shared" si="303"/>
        <v>1.5237398523381587</v>
      </c>
      <c r="Y661" s="49">
        <f t="shared" si="304"/>
        <v>0.92023540875550602</v>
      </c>
      <c r="Z661" s="49">
        <f t="shared" si="305"/>
        <v>1.8072953452371585</v>
      </c>
      <c r="AA661" s="49">
        <f t="shared" si="306"/>
        <v>0.51045887912359689</v>
      </c>
      <c r="AB661" s="49">
        <f t="shared" si="307"/>
        <v>2.8926003150337154</v>
      </c>
      <c r="AC661" s="80">
        <f t="shared" si="287"/>
        <v>0.85</v>
      </c>
      <c r="AD661" s="80">
        <f t="shared" si="296"/>
        <v>0.85</v>
      </c>
      <c r="AE661" s="80">
        <f t="shared" si="297"/>
        <v>0.85</v>
      </c>
      <c r="AF661" s="54">
        <f>(Q661-MAX(Q$2:Q660))/MAX(Q$2:Q660)</f>
        <v>-7.865344142767857E-4</v>
      </c>
      <c r="AG661" s="54">
        <f>(R661-MAX(R$2:R660))/MAX(R$2:R660)</f>
        <v>-0.24782039705673384</v>
      </c>
      <c r="AH661" s="54">
        <f>(S661-MAX(S$2:S660))/MAX(S$2:S660)</f>
        <v>3.0996045816138176E-3</v>
      </c>
      <c r="AI661" s="54">
        <f>(T661-MAX(T$2:T660))/MAX(T$2:T660)</f>
        <v>3.0845735904991602E-3</v>
      </c>
      <c r="AJ661" s="54">
        <f>(U661-MAX(U$2:U660))/MAX(U$2:U660)</f>
        <v>3.0395884256715923E-3</v>
      </c>
      <c r="AK661" s="54">
        <f t="shared" si="298"/>
        <v>0.81886271793154108</v>
      </c>
      <c r="AL661" s="71">
        <f t="shared" si="288"/>
        <v>1935.8749999999411</v>
      </c>
      <c r="AM661" s="49">
        <f t="shared" si="289"/>
        <v>0.81886271793154108</v>
      </c>
      <c r="AN661" s="49">
        <f t="shared" si="290"/>
        <v>5.394215260211074</v>
      </c>
      <c r="AO661" s="49">
        <f t="shared" si="291"/>
        <v>2.6740122528582364</v>
      </c>
      <c r="AP661" s="49">
        <f t="shared" si="292"/>
        <v>2.9983279629425446</v>
      </c>
      <c r="AQ661" s="49">
        <f t="shared" si="293"/>
        <v>4.1804131570925573</v>
      </c>
      <c r="AS661" s="49">
        <f t="shared" si="299"/>
        <v>-1.2138021031185167</v>
      </c>
      <c r="AT661" s="49">
        <f t="shared" si="294"/>
        <v>1.1820851941500128</v>
      </c>
      <c r="AU661" s="54">
        <f>(AM661-MAX(AM$3:AM661))/MAX(AM$3:AM661)</f>
        <v>-0.78067042527931818</v>
      </c>
      <c r="AV661" s="54">
        <f>(AN661-MAX(AN$3:AN661))/MAX(AN$3:AN661)</f>
        <v>-0.32354520781439261</v>
      </c>
      <c r="AW661" s="54">
        <f>(AO661-MAX(AO$3:AO661))/MAX(AO$3:AO661)</f>
        <v>-0.52971261409088743</v>
      </c>
      <c r="AX661" s="54">
        <f>(AP661-MAX(AP$3:AP661))/MAX(AP$3:AP661)</f>
        <v>-0.48606402583804942</v>
      </c>
      <c r="AY661" s="54">
        <f>(AQ661-MAX(AQ$3:AQ661))/MAX(AQ$3:AQ661)</f>
        <v>-0.41896586270038261</v>
      </c>
    </row>
    <row r="662" spans="1:51">
      <c r="A662" s="49">
        <f>Data!F788</f>
        <v>1935.9583333332744</v>
      </c>
      <c r="B662" s="53">
        <f t="shared" si="285"/>
        <v>0.48</v>
      </c>
      <c r="C662" s="50">
        <f>1/Data!N788</f>
        <v>6.1884279596191777E-2</v>
      </c>
      <c r="D662" s="50">
        <f>Data!H788/100</f>
        <v>2.6616666666666667E-2</v>
      </c>
      <c r="E662">
        <f>Data!K789/Data!K788</f>
        <v>1.0582822085889572</v>
      </c>
      <c r="F662">
        <f>Data!T789/Data!T788</f>
        <v>1.0032344868926886</v>
      </c>
      <c r="G662" s="49">
        <f>Data!E791</f>
        <v>13.7</v>
      </c>
      <c r="H662" s="52">
        <v>0</v>
      </c>
      <c r="I662" s="52">
        <v>1</v>
      </c>
      <c r="J662" s="52">
        <v>0.6</v>
      </c>
      <c r="K662" s="54">
        <f t="shared" si="295"/>
        <v>0.66261227030770231</v>
      </c>
      <c r="L662" s="54">
        <f t="shared" si="308"/>
        <v>0.85</v>
      </c>
      <c r="M662" s="53">
        <f t="shared" si="309"/>
        <v>0.85</v>
      </c>
      <c r="N662" s="54" cm="1">
        <f t="array" ref="N662">stock_min(C662,O662)</f>
        <v>0.85</v>
      </c>
      <c r="O662" s="54" cm="1">
        <f t="array" ref="O662">stock_max(C662,D662)</f>
        <v>0.85</v>
      </c>
      <c r="P662" s="49">
        <f t="shared" si="286"/>
        <v>1935.9583333332744</v>
      </c>
      <c r="Q662" s="49">
        <f t="shared" si="300"/>
        <v>1.0502105209235233</v>
      </c>
      <c r="R662" s="49">
        <f t="shared" si="301"/>
        <v>3.9479212685463878</v>
      </c>
      <c r="S662" s="59">
        <f t="shared" si="282"/>
        <v>2.6316590221930474</v>
      </c>
      <c r="T662" s="59">
        <f t="shared" si="283"/>
        <v>2.8358404076534356</v>
      </c>
      <c r="U662" s="59">
        <f t="shared" si="284"/>
        <v>3.5732974016363723</v>
      </c>
      <c r="V662" s="59"/>
      <c r="W662" s="49">
        <f t="shared" si="302"/>
        <v>1.052663608877219</v>
      </c>
      <c r="X662" s="49">
        <f t="shared" si="303"/>
        <v>1.5789954133158284</v>
      </c>
      <c r="Y662" s="49">
        <f t="shared" si="304"/>
        <v>0.95677775690787259</v>
      </c>
      <c r="Z662" s="49">
        <f t="shared" si="305"/>
        <v>1.879062650745563</v>
      </c>
      <c r="AA662" s="49">
        <f t="shared" si="306"/>
        <v>0.53599461024545592</v>
      </c>
      <c r="AB662" s="49">
        <f t="shared" si="307"/>
        <v>3.0373027913909163</v>
      </c>
      <c r="AC662" s="80">
        <f t="shared" si="287"/>
        <v>0.85</v>
      </c>
      <c r="AD662" s="80">
        <f t="shared" si="296"/>
        <v>0.85</v>
      </c>
      <c r="AE662" s="80">
        <f t="shared" si="297"/>
        <v>0.85</v>
      </c>
      <c r="AF662" s="54">
        <f>(Q662-MAX(Q$2:Q661))/MAX(Q$2:Q661)</f>
        <v>2.4454084431580893E-3</v>
      </c>
      <c r="AG662" s="54">
        <f>(R662-MAX(R$2:R661))/MAX(R$2:R661)</f>
        <v>-0.20398170854163541</v>
      </c>
      <c r="AH662" s="54">
        <f>(S662-MAX(S$2:S661))/MAX(S$2:S661)</f>
        <v>3.6263119910449761E-2</v>
      </c>
      <c r="AI662" s="54">
        <f>(T662-MAX(T$2:T661))/MAX(T$2:T661)</f>
        <v>3.9709782741119679E-2</v>
      </c>
      <c r="AJ662" s="54">
        <f>(U662-MAX(U$2:U661))/MAX(U$2:U661)</f>
        <v>5.0025050334516895E-2</v>
      </c>
      <c r="AK662" s="54">
        <f t="shared" si="298"/>
        <v>0.82245220100514593</v>
      </c>
      <c r="AL662" s="71">
        <f t="shared" si="288"/>
        <v>1935.9583333332744</v>
      </c>
      <c r="AM662" s="49">
        <f t="shared" si="289"/>
        <v>0.82245220100514593</v>
      </c>
      <c r="AN662" s="49">
        <f t="shared" si="290"/>
        <v>4.975715126492255</v>
      </c>
      <c r="AO662" s="49">
        <f t="shared" si="291"/>
        <v>2.5514315592067409</v>
      </c>
      <c r="AP662" s="49">
        <f t="shared" si="292"/>
        <v>2.8457167250590385</v>
      </c>
      <c r="AQ662" s="49">
        <f t="shared" si="293"/>
        <v>3.9051913826571378</v>
      </c>
      <c r="AS662" s="49">
        <f t="shared" si="299"/>
        <v>-1.0705237438351172</v>
      </c>
      <c r="AT662" s="49">
        <f t="shared" si="294"/>
        <v>1.0594746575980993</v>
      </c>
      <c r="AU662" s="54">
        <f>(AM662-MAX(AM$3:AM662))/MAX(AM$3:AM662)</f>
        <v>-0.77970899453059694</v>
      </c>
      <c r="AV662" s="54">
        <f>(AN662-MAX(AN$3:AN662))/MAX(AN$3:AN662)</f>
        <v>-0.37602669164997377</v>
      </c>
      <c r="AW662" s="54">
        <f>(AO662-MAX(AO$3:AO662))/MAX(AO$3:AO662)</f>
        <v>-0.5512712864263144</v>
      </c>
      <c r="AX662" s="54">
        <f>(AP662-MAX(AP$3:AP662))/MAX(AP$3:AP662)</f>
        <v>-0.51222274035463877</v>
      </c>
      <c r="AY662" s="54">
        <f>(AQ662-MAX(AQ$3:AQ662))/MAX(AQ$3:AQ662)</f>
        <v>-0.45721883920435386</v>
      </c>
    </row>
    <row r="663" spans="1:51">
      <c r="A663" s="49">
        <f>Data!F789</f>
        <v>1936.0416666666076</v>
      </c>
      <c r="B663" s="53">
        <f t="shared" si="285"/>
        <v>0.54400000000000004</v>
      </c>
      <c r="C663" s="50">
        <f>1/Data!N789</f>
        <v>5.8522791643218823E-2</v>
      </c>
      <c r="D663" s="50">
        <f>Data!H789/100</f>
        <v>2.6499999999999999E-2</v>
      </c>
      <c r="E663">
        <f>Data!K790/Data!K789</f>
        <v>1.0603803294573646</v>
      </c>
      <c r="F663">
        <f>Data!T790/Data!T789</f>
        <v>1.0019905526047752</v>
      </c>
      <c r="G663" s="49">
        <f>Data!E792</f>
        <v>13.7</v>
      </c>
      <c r="H663" s="52">
        <v>0</v>
      </c>
      <c r="I663" s="52">
        <v>1</v>
      </c>
      <c r="J663" s="52">
        <v>0.6</v>
      </c>
      <c r="K663" s="54">
        <f t="shared" si="295"/>
        <v>0.66261227030770231</v>
      </c>
      <c r="L663" s="54">
        <f t="shared" si="308"/>
        <v>0.85</v>
      </c>
      <c r="M663" s="53">
        <f t="shared" si="309"/>
        <v>0.85</v>
      </c>
      <c r="N663" s="54" cm="1">
        <f t="array" ref="N663">stock_min(C663,O663)</f>
        <v>0.85</v>
      </c>
      <c r="O663" s="54" cm="1">
        <f t="array" ref="O663">stock_max(C663,D663)</f>
        <v>0.85</v>
      </c>
      <c r="P663" s="49">
        <f t="shared" si="286"/>
        <v>1936.0416666666076</v>
      </c>
      <c r="Q663" s="49">
        <f t="shared" si="300"/>
        <v>1.05230102021151</v>
      </c>
      <c r="R663" s="49">
        <f t="shared" si="301"/>
        <v>4.1862980554129559</v>
      </c>
      <c r="S663" s="59">
        <f t="shared" si="282"/>
        <v>2.7290946677493273</v>
      </c>
      <c r="T663" s="59">
        <f t="shared" si="283"/>
        <v>2.9512033460326856</v>
      </c>
      <c r="U663" s="59">
        <f t="shared" si="284"/>
        <v>3.7577576703098985</v>
      </c>
      <c r="V663" s="59"/>
      <c r="W663" s="49">
        <f t="shared" si="302"/>
        <v>1.0916378670997309</v>
      </c>
      <c r="X663" s="49">
        <f t="shared" si="303"/>
        <v>1.6374568006495964</v>
      </c>
      <c r="Y663" s="49">
        <f t="shared" si="304"/>
        <v>0.99569979677828024</v>
      </c>
      <c r="Z663" s="49">
        <f t="shared" si="305"/>
        <v>1.9555035492544055</v>
      </c>
      <c r="AA663" s="49">
        <f t="shared" si="306"/>
        <v>0.56366365054648482</v>
      </c>
      <c r="AB663" s="49">
        <f t="shared" si="307"/>
        <v>3.1940940197634138</v>
      </c>
      <c r="AC663" s="80">
        <f t="shared" si="287"/>
        <v>0.85</v>
      </c>
      <c r="AD663" s="80">
        <f t="shared" si="296"/>
        <v>0.85</v>
      </c>
      <c r="AE663" s="80">
        <f t="shared" si="297"/>
        <v>0.85</v>
      </c>
      <c r="AF663" s="54">
        <f>(Q663-MAX(Q$2:Q662))/MAX(Q$2:Q662)</f>
        <v>1.9905526047752182E-3</v>
      </c>
      <c r="AG663" s="54">
        <f>(R663-MAX(R$2:R662))/MAX(R$2:R662)</f>
        <v>-0.15591786184929082</v>
      </c>
      <c r="AH663" s="54">
        <f>(S663-MAX(S$2:S662))/MAX(S$2:S662)</f>
        <v>3.7024418716328847E-2</v>
      </c>
      <c r="AI663" s="54">
        <f>(T663-MAX(T$2:T662))/MAX(T$2:T662)</f>
        <v>4.0680335207829654E-2</v>
      </c>
      <c r="AJ663" s="54">
        <f>(U663-MAX(U$2:U662))/MAX(U$2:U662)</f>
        <v>5.1621862929476167E-2</v>
      </c>
      <c r="AK663" s="54">
        <f t="shared" si="298"/>
        <v>0.8270540088208056</v>
      </c>
      <c r="AL663" s="71">
        <f t="shared" si="288"/>
        <v>1936.0416666666076</v>
      </c>
      <c r="AM663" s="49">
        <f t="shared" si="289"/>
        <v>0.8270540088208056</v>
      </c>
      <c r="AN663" s="49">
        <f t="shared" si="290"/>
        <v>4.7372031685197324</v>
      </c>
      <c r="AO663" s="49">
        <f t="shared" si="291"/>
        <v>2.4819142223781832</v>
      </c>
      <c r="AP663" s="49">
        <f t="shared" si="292"/>
        <v>2.7587910609721136</v>
      </c>
      <c r="AQ663" s="49">
        <f t="shared" si="293"/>
        <v>3.7478723051959477</v>
      </c>
      <c r="AS663" s="49">
        <f t="shared" si="299"/>
        <v>-0.98933086332378473</v>
      </c>
      <c r="AT663" s="49">
        <f t="shared" si="294"/>
        <v>0.98908124422383414</v>
      </c>
      <c r="AU663" s="54">
        <f>(AM663-MAX(AM$3:AM663))/MAX(AM$3:AM663)</f>
        <v>-0.77847641606652374</v>
      </c>
      <c r="AV663" s="54">
        <f>(AN663-MAX(AN$3:AN663))/MAX(AN$3:AN663)</f>
        <v>-0.40593698428404484</v>
      </c>
      <c r="AW663" s="54">
        <f>(AO663-MAX(AO$3:AO663))/MAX(AO$3:AO663)</f>
        <v>-0.56349753055721552</v>
      </c>
      <c r="AX663" s="54">
        <f>(AP663-MAX(AP$3:AP663))/MAX(AP$3:AP663)</f>
        <v>-0.5271224532627441</v>
      </c>
      <c r="AY663" s="54">
        <f>(AQ663-MAX(AQ$3:AQ663))/MAX(AQ$3:AQ663)</f>
        <v>-0.47908456180604225</v>
      </c>
    </row>
    <row r="664" spans="1:51">
      <c r="A664" s="49">
        <f>Data!F790</f>
        <v>1936.1249999999409</v>
      </c>
      <c r="B664" s="53">
        <f t="shared" si="285"/>
        <v>0.61299999999999999</v>
      </c>
      <c r="C664" s="50">
        <f>1/Data!N790</f>
        <v>5.5234775120369749E-2</v>
      </c>
      <c r="D664" s="50">
        <f>Data!H790/100</f>
        <v>2.6525E-2</v>
      </c>
      <c r="E664">
        <f>Data!K791/Data!K790</f>
        <v>1.0316452203576891</v>
      </c>
      <c r="F664">
        <f>Data!T791/Data!T790</f>
        <v>1.009306476970903</v>
      </c>
      <c r="G664" s="49">
        <f>Data!E793</f>
        <v>13.7</v>
      </c>
      <c r="H664" s="52">
        <v>0</v>
      </c>
      <c r="I664" s="52">
        <v>1</v>
      </c>
      <c r="J664" s="52">
        <v>0.6</v>
      </c>
      <c r="K664" s="54">
        <f t="shared" si="295"/>
        <v>0.66261227030770231</v>
      </c>
      <c r="L664" s="54">
        <f t="shared" si="308"/>
        <v>0.85</v>
      </c>
      <c r="M664" s="53">
        <f t="shared" si="309"/>
        <v>0.85</v>
      </c>
      <c r="N664" s="54" cm="1">
        <f t="array" ref="N664">stock_min(C664,O664)</f>
        <v>0.85</v>
      </c>
      <c r="O664" s="54" cm="1">
        <f t="array" ref="O664">stock_max(C664,D664)</f>
        <v>0.85</v>
      </c>
      <c r="P664" s="49">
        <f t="shared" si="286"/>
        <v>1936.1249999999409</v>
      </c>
      <c r="Q664" s="49">
        <f t="shared" si="300"/>
        <v>1.0620942354225662</v>
      </c>
      <c r="R664" s="49">
        <f t="shared" si="301"/>
        <v>4.3187743798594642</v>
      </c>
      <c r="S664" s="59">
        <f t="shared" si="282"/>
        <v>2.7910716517028096</v>
      </c>
      <c r="T664" s="59">
        <f t="shared" si="283"/>
        <v>3.0223521439877343</v>
      </c>
      <c r="U664" s="59">
        <f t="shared" si="284"/>
        <v>3.8640812021916351</v>
      </c>
      <c r="V664" s="59"/>
      <c r="W664" s="49">
        <f t="shared" si="302"/>
        <v>1.1164286606811238</v>
      </c>
      <c r="X664" s="49">
        <f t="shared" si="303"/>
        <v>1.6746429910216858</v>
      </c>
      <c r="Y664" s="49">
        <f t="shared" si="304"/>
        <v>1.01970452819067</v>
      </c>
      <c r="Z664" s="49">
        <f t="shared" si="305"/>
        <v>2.0026476157970641</v>
      </c>
      <c r="AA664" s="49">
        <f t="shared" si="306"/>
        <v>0.5796121803287454</v>
      </c>
      <c r="AB664" s="49">
        <f t="shared" si="307"/>
        <v>3.2844690218628898</v>
      </c>
      <c r="AC664" s="80">
        <f t="shared" si="287"/>
        <v>0.85</v>
      </c>
      <c r="AD664" s="80">
        <f t="shared" si="296"/>
        <v>0.85</v>
      </c>
      <c r="AE664" s="80">
        <f t="shared" si="297"/>
        <v>0.85</v>
      </c>
      <c r="AF664" s="54">
        <f>(Q664-MAX(Q$2:Q663))/MAX(Q$2:Q663)</f>
        <v>9.3064769709030951E-3</v>
      </c>
      <c r="AG664" s="54">
        <f>(R664-MAX(R$2:R663))/MAX(R$2:R663)</f>
        <v>-0.12920669658752226</v>
      </c>
      <c r="AH664" s="54">
        <f>(S664-MAX(S$2:S663))/MAX(S$2:S663)</f>
        <v>2.2709723002974622E-2</v>
      </c>
      <c r="AI664" s="54">
        <f>(T664-MAX(T$2:T663))/MAX(T$2:T663)</f>
        <v>2.4108402442242518E-2</v>
      </c>
      <c r="AJ664" s="54">
        <f>(U664-MAX(U$2:U663))/MAX(U$2:U663)</f>
        <v>2.8294408849671299E-2</v>
      </c>
      <c r="AK664" s="54">
        <f t="shared" si="298"/>
        <v>0.81292591547842874</v>
      </c>
      <c r="AL664" s="71">
        <f t="shared" si="288"/>
        <v>1936.1249999999409</v>
      </c>
      <c r="AM664" s="49">
        <f t="shared" si="289"/>
        <v>0.81292591547842874</v>
      </c>
      <c r="AN664" s="49">
        <f t="shared" si="290"/>
        <v>4.9230460629334871</v>
      </c>
      <c r="AO664" s="49">
        <f t="shared" si="291"/>
        <v>2.5241081035049682</v>
      </c>
      <c r="AP664" s="49">
        <f t="shared" si="292"/>
        <v>2.8153623342848637</v>
      </c>
      <c r="AQ664" s="49">
        <f t="shared" si="293"/>
        <v>3.8638297695476993</v>
      </c>
      <c r="AS664" s="49">
        <f t="shared" si="299"/>
        <v>-1.0592162933857878</v>
      </c>
      <c r="AT664" s="49">
        <f t="shared" si="294"/>
        <v>1.0484674352628356</v>
      </c>
      <c r="AU664" s="54">
        <f>(AM664-MAX(AM$3:AM664))/MAX(AM$3:AM664)</f>
        <v>-0.78226057748521061</v>
      </c>
      <c r="AV664" s="54">
        <f>(AN664-MAX(AN$3:AN664))/MAX(AN$3:AN664)</f>
        <v>-0.38263158943873254</v>
      </c>
      <c r="AW664" s="54">
        <f>(AO664-MAX(AO$3:AO664))/MAX(AO$3:AO664)</f>
        <v>-0.55607675302141135</v>
      </c>
      <c r="AX664" s="54">
        <f>(AP664-MAX(AP$3:AP664))/MAX(AP$3:AP664)</f>
        <v>-0.517425711338943</v>
      </c>
      <c r="AY664" s="54">
        <f>(AQ664-MAX(AQ$3:AQ664))/MAX(AQ$3:AQ664)</f>
        <v>-0.46296767509383746</v>
      </c>
    </row>
    <row r="665" spans="1:51">
      <c r="A665" s="49">
        <f>Data!F791</f>
        <v>1936.2083333332741</v>
      </c>
      <c r="B665" s="53">
        <f t="shared" si="285"/>
        <v>0.64400000000000002</v>
      </c>
      <c r="C665" s="50">
        <f>1/Data!N791</f>
        <v>5.3589194717936439E-2</v>
      </c>
      <c r="D665" s="50">
        <f>Data!H791/100</f>
        <v>2.6550000000000004E-2</v>
      </c>
      <c r="E665">
        <f>Data!K792/Data!K791</f>
        <v>1.0042433097801704</v>
      </c>
      <c r="F665">
        <f>Data!T792/Data!T791</f>
        <v>1.0019947712317432</v>
      </c>
      <c r="G665" s="49">
        <f>Data!E794</f>
        <v>13.8</v>
      </c>
      <c r="H665" s="52">
        <v>0</v>
      </c>
      <c r="I665" s="52">
        <v>1</v>
      </c>
      <c r="J665" s="52">
        <v>0.6</v>
      </c>
      <c r="K665" s="54">
        <f t="shared" si="295"/>
        <v>0.66261227030770231</v>
      </c>
      <c r="L665" s="54">
        <f t="shared" si="308"/>
        <v>0.85</v>
      </c>
      <c r="M665" s="53">
        <f t="shared" si="309"/>
        <v>0.85</v>
      </c>
      <c r="N665" s="54" cm="1">
        <f t="array" ref="N665">stock_min(C665,O665)</f>
        <v>0.79781025936837013</v>
      </c>
      <c r="O665" s="54" cm="1">
        <f t="array" ref="O665">stock_max(C665,D665)</f>
        <v>0.85</v>
      </c>
      <c r="P665" s="49">
        <f t="shared" si="286"/>
        <v>1936.2083333332741</v>
      </c>
      <c r="Q665" s="49">
        <f t="shared" si="300"/>
        <v>1.0642128704487874</v>
      </c>
      <c r="R665" s="49">
        <f t="shared" si="301"/>
        <v>4.3371002774238709</v>
      </c>
      <c r="S665" s="59">
        <f t="shared" si="282"/>
        <v>2.8004047004595263</v>
      </c>
      <c r="T665" s="59">
        <f t="shared" si="283"/>
        <v>3.0328840754597937</v>
      </c>
      <c r="U665" s="59">
        <f t="shared" si="284"/>
        <v>3.8791744154176602</v>
      </c>
      <c r="V665" s="59"/>
      <c r="W665" s="49">
        <f t="shared" si="302"/>
        <v>1.1201618801838105</v>
      </c>
      <c r="X665" s="49">
        <f t="shared" si="303"/>
        <v>1.6802428202757158</v>
      </c>
      <c r="Y665" s="49">
        <f t="shared" si="304"/>
        <v>1.0232578726393031</v>
      </c>
      <c r="Z665" s="49">
        <f t="shared" si="305"/>
        <v>2.0096262028204905</v>
      </c>
      <c r="AA665" s="49">
        <f t="shared" si="306"/>
        <v>0.58187616231264916</v>
      </c>
      <c r="AB665" s="49">
        <f t="shared" si="307"/>
        <v>3.2972982531050112</v>
      </c>
      <c r="AC665" s="80">
        <f t="shared" si="287"/>
        <v>0.85</v>
      </c>
      <c r="AD665" s="80">
        <f t="shared" si="296"/>
        <v>0.79781025936837013</v>
      </c>
      <c r="AE665" s="80">
        <f t="shared" si="297"/>
        <v>0.85</v>
      </c>
      <c r="AF665" s="54">
        <f>(Q665-MAX(Q$2:Q664))/MAX(Q$2:Q664)</f>
        <v>1.9947712317432025E-3</v>
      </c>
      <c r="AG665" s="54">
        <f>(R665-MAX(R$2:R664))/MAX(R$2:R664)</f>
        <v>-0.12551165084664526</v>
      </c>
      <c r="AH665" s="54">
        <f>(S665-MAX(S$2:S664))/MAX(S$2:S664)</f>
        <v>3.3438943607996176E-3</v>
      </c>
      <c r="AI665" s="54">
        <f>(T665-MAX(T$2:T664))/MAX(T$2:T664)</f>
        <v>3.4846804641908307E-3</v>
      </c>
      <c r="AJ665" s="54">
        <f>(U665-MAX(U$2:U664))/MAX(U$2:U664)</f>
        <v>3.9060289979062791E-3</v>
      </c>
      <c r="AK665" s="54">
        <f t="shared" si="298"/>
        <v>0.79517797183422556</v>
      </c>
      <c r="AL665" s="71">
        <f t="shared" si="288"/>
        <v>1936.2083333332741</v>
      </c>
      <c r="AM665" s="49">
        <f t="shared" si="289"/>
        <v>0.79517797183422556</v>
      </c>
      <c r="AN665" s="49">
        <f t="shared" si="290"/>
        <v>4.9566390151040673</v>
      </c>
      <c r="AO665" s="49">
        <f t="shared" si="291"/>
        <v>2.5124384143797278</v>
      </c>
      <c r="AP665" s="49">
        <f t="shared" si="292"/>
        <v>2.8073944477458879</v>
      </c>
      <c r="AQ665" s="49">
        <f t="shared" si="293"/>
        <v>3.8736184965992759</v>
      </c>
      <c r="AS665" s="49">
        <f t="shared" si="299"/>
        <v>-1.0830205185047914</v>
      </c>
      <c r="AT665" s="49">
        <f t="shared" si="294"/>
        <v>1.0662240488533881</v>
      </c>
      <c r="AU665" s="54">
        <f>(AM665-MAX(AM$3:AM665))/MAX(AM$3:AM665)</f>
        <v>-0.78701430341070211</v>
      </c>
      <c r="AV665" s="54">
        <f>(AN665-MAX(AN$3:AN665))/MAX(AN$3:AN665)</f>
        <v>-0.3784189074482549</v>
      </c>
      <c r="AW665" s="54">
        <f>(AO665-MAX(AO$3:AO665))/MAX(AO$3:AO665)</f>
        <v>-0.55812913987461854</v>
      </c>
      <c r="AX665" s="54">
        <f>(AP665-MAX(AP$3:AP665))/MAX(AP$3:AP665)</f>
        <v>-0.51879146704713497</v>
      </c>
      <c r="AY665" s="54">
        <f>(AQ665-MAX(AQ$3:AQ665))/MAX(AQ$3:AQ665)</f>
        <v>-0.46160714340379994</v>
      </c>
    </row>
    <row r="666" spans="1:51">
      <c r="A666" s="49">
        <f>Data!F792</f>
        <v>1936.2916666666074</v>
      </c>
      <c r="B666" s="53">
        <f t="shared" si="285"/>
        <v>0.64900000000000002</v>
      </c>
      <c r="C666" s="50">
        <f>1/Data!N792</f>
        <v>5.3421658095419766E-2</v>
      </c>
      <c r="D666" s="50">
        <f>Data!H792/100</f>
        <v>2.6574999999999998E-2</v>
      </c>
      <c r="E666">
        <f>Data!K793/Data!K792</f>
        <v>0.94989545810931908</v>
      </c>
      <c r="F666">
        <f>Data!T793/Data!T792</f>
        <v>1.0019968805388375</v>
      </c>
      <c r="G666" s="49">
        <f>Data!E795</f>
        <v>13.9</v>
      </c>
      <c r="H666" s="52">
        <v>0</v>
      </c>
      <c r="I666" s="52">
        <v>1</v>
      </c>
      <c r="J666" s="52">
        <v>0.6</v>
      </c>
      <c r="K666" s="54">
        <f t="shared" si="295"/>
        <v>0.66261227030770231</v>
      </c>
      <c r="L666" s="54">
        <f t="shared" si="308"/>
        <v>0.85</v>
      </c>
      <c r="M666" s="53">
        <f t="shared" si="309"/>
        <v>0.85</v>
      </c>
      <c r="N666" s="54" cm="1">
        <f t="array" ref="N666">stock_min(C666,O666)</f>
        <v>0.79207101256818835</v>
      </c>
      <c r="O666" s="54" cm="1">
        <f t="array" ref="O666">stock_max(C666,D666)</f>
        <v>0.85</v>
      </c>
      <c r="P666" s="49">
        <f t="shared" si="286"/>
        <v>1936.2916666666074</v>
      </c>
      <c r="Q666" s="49">
        <f t="shared" si="300"/>
        <v>1.0663379764189671</v>
      </c>
      <c r="R666" s="49">
        <f t="shared" si="301"/>
        <v>4.1197918548896029</v>
      </c>
      <c r="S666" s="59">
        <f t="shared" si="282"/>
        <v>2.7184537331433924</v>
      </c>
      <c r="T666" s="59">
        <f t="shared" si="283"/>
        <v>2.9342359989280498</v>
      </c>
      <c r="U666" s="59">
        <f t="shared" si="284"/>
        <v>3.7151267341534271</v>
      </c>
      <c r="V666" s="59"/>
      <c r="W666" s="49">
        <f t="shared" si="302"/>
        <v>1.0873814932573571</v>
      </c>
      <c r="X666" s="49">
        <f t="shared" si="303"/>
        <v>1.6310722398860353</v>
      </c>
      <c r="Y666" s="49">
        <f t="shared" si="304"/>
        <v>0.98997522205974597</v>
      </c>
      <c r="Z666" s="49">
        <f t="shared" si="305"/>
        <v>1.9442607768683038</v>
      </c>
      <c r="AA666" s="49">
        <f t="shared" si="306"/>
        <v>0.55726901012301411</v>
      </c>
      <c r="AB666" s="49">
        <f t="shared" si="307"/>
        <v>3.1578577240304129</v>
      </c>
      <c r="AC666" s="80">
        <f t="shared" si="287"/>
        <v>0.85</v>
      </c>
      <c r="AD666" s="80">
        <f t="shared" si="296"/>
        <v>0.79207101256818835</v>
      </c>
      <c r="AE666" s="80">
        <f t="shared" si="297"/>
        <v>0.85</v>
      </c>
      <c r="AF666" s="54">
        <f>(Q666-MAX(Q$2:Q665))/MAX(Q$2:Q665)</f>
        <v>1.9968805388375917E-3</v>
      </c>
      <c r="AG666" s="54">
        <f>(R666-MAX(R$2:R665))/MAX(R$2:R665)</f>
        <v>-0.16932748896971189</v>
      </c>
      <c r="AH666" s="54">
        <f>(S666-MAX(S$2:S665))/MAX(S$2:S665)</f>
        <v>-2.926397291887357E-2</v>
      </c>
      <c r="AI666" s="54">
        <f>(T666-MAX(T$2:T665))/MAX(T$2:T665)</f>
        <v>-3.2526161263446436E-2</v>
      </c>
      <c r="AJ666" s="54">
        <f>(U666-MAX(U$2:U665))/MAX(U$2:U665)</f>
        <v>-4.2289328526253056E-2</v>
      </c>
      <c r="AK666" s="54">
        <f t="shared" si="298"/>
        <v>0.80017666833436107</v>
      </c>
      <c r="AL666" s="71">
        <f t="shared" si="288"/>
        <v>1936.2916666666074</v>
      </c>
      <c r="AM666" s="49">
        <f t="shared" si="289"/>
        <v>0.80017666833436107</v>
      </c>
      <c r="AN666" s="49">
        <f t="shared" si="290"/>
        <v>5.0514073673962381</v>
      </c>
      <c r="AO666" s="49">
        <f t="shared" si="291"/>
        <v>2.5471625317699971</v>
      </c>
      <c r="AP666" s="49">
        <f t="shared" si="292"/>
        <v>2.8484812443209955</v>
      </c>
      <c r="AQ666" s="49">
        <f t="shared" si="293"/>
        <v>3.9398786051130115</v>
      </c>
      <c r="AS666" s="49">
        <f t="shared" si="299"/>
        <v>-1.1115287622832266</v>
      </c>
      <c r="AT666" s="49">
        <f t="shared" si="294"/>
        <v>1.091397360792016</v>
      </c>
      <c r="AU666" s="54">
        <f>(AM666-MAX(AM$3:AM666))/MAX(AM$3:AM666)</f>
        <v>-0.78567541967167698</v>
      </c>
      <c r="AV666" s="54">
        <f>(AN666-MAX(AN$3:AN666))/MAX(AN$3:AN666)</f>
        <v>-0.36653460121219555</v>
      </c>
      <c r="AW666" s="54">
        <f>(AO666-MAX(AO$3:AO666))/MAX(AO$3:AO666)</f>
        <v>-0.55202209441212469</v>
      </c>
      <c r="AX666" s="54">
        <f>(AP666-MAX(AP$3:AP666))/MAX(AP$3:AP666)</f>
        <v>-0.51174888095115012</v>
      </c>
      <c r="AY666" s="54">
        <f>(AQ666-MAX(AQ$3:AQ666))/MAX(AQ$3:AQ666)</f>
        <v>-0.45239767449703916</v>
      </c>
    </row>
    <row r="667" spans="1:51">
      <c r="A667" s="49">
        <f>Data!F793</f>
        <v>1936.3749999999407</v>
      </c>
      <c r="B667" s="53">
        <f t="shared" si="285"/>
        <v>0.58899999999999997</v>
      </c>
      <c r="C667" s="50">
        <f>1/Data!N793</f>
        <v>5.6337417124410018E-2</v>
      </c>
      <c r="D667" s="50">
        <f>Data!H793/100</f>
        <v>2.6600000000000002E-2</v>
      </c>
      <c r="E667">
        <f>Data!K794/Data!K793</f>
        <v>1.0382577666690664</v>
      </c>
      <c r="F667">
        <f>Data!T794/Data!T793</f>
        <v>0.99473812759644409</v>
      </c>
      <c r="G667" s="49">
        <f>Data!E796</f>
        <v>14</v>
      </c>
      <c r="H667" s="52">
        <v>0</v>
      </c>
      <c r="I667" s="52">
        <v>1</v>
      </c>
      <c r="J667" s="52">
        <v>0.6</v>
      </c>
      <c r="K667" s="54">
        <f t="shared" si="295"/>
        <v>0.66261227030770231</v>
      </c>
      <c r="L667" s="54">
        <f t="shared" si="308"/>
        <v>0.85</v>
      </c>
      <c r="M667" s="53">
        <f t="shared" si="309"/>
        <v>0.85</v>
      </c>
      <c r="N667" s="54" cm="1">
        <f t="array" ref="N667">stock_min(C667,O667)</f>
        <v>0.85</v>
      </c>
      <c r="O667" s="54" cm="1">
        <f t="array" ref="O667">stock_max(C667,D667)</f>
        <v>0.85</v>
      </c>
      <c r="P667" s="49">
        <f t="shared" si="286"/>
        <v>1936.3749999999407</v>
      </c>
      <c r="Q667" s="49">
        <f t="shared" si="300"/>
        <v>1.0607270420479844</v>
      </c>
      <c r="R667" s="49">
        <f t="shared" si="301"/>
        <v>4.2774058903990895</v>
      </c>
      <c r="S667" s="59">
        <f t="shared" si="282"/>
        <v>2.775133251645836</v>
      </c>
      <c r="T667" s="59">
        <f t="shared" si="283"/>
        <v>3.0034099507721348</v>
      </c>
      <c r="U667" s="59">
        <f t="shared" si="284"/>
        <v>3.8330070397077685</v>
      </c>
      <c r="V667" s="59"/>
      <c r="W667" s="49">
        <f t="shared" si="302"/>
        <v>1.1100533006583344</v>
      </c>
      <c r="X667" s="49">
        <f t="shared" si="303"/>
        <v>1.6650799509875016</v>
      </c>
      <c r="Y667" s="49">
        <f t="shared" si="304"/>
        <v>1.0133136646262662</v>
      </c>
      <c r="Z667" s="49">
        <f t="shared" si="305"/>
        <v>1.9900962861458686</v>
      </c>
      <c r="AA667" s="49">
        <f t="shared" si="306"/>
        <v>0.57495105595616536</v>
      </c>
      <c r="AB667" s="49">
        <f t="shared" si="307"/>
        <v>3.258055983751603</v>
      </c>
      <c r="AC667" s="80">
        <f t="shared" si="287"/>
        <v>0.85</v>
      </c>
      <c r="AD667" s="80">
        <f t="shared" si="296"/>
        <v>0.85</v>
      </c>
      <c r="AE667" s="80">
        <f t="shared" si="297"/>
        <v>0.85</v>
      </c>
      <c r="AF667" s="54">
        <f>(Q667-MAX(Q$2:Q666))/MAX(Q$2:Q666)</f>
        <v>-5.2618724035559897E-3</v>
      </c>
      <c r="AG667" s="54">
        <f>(R667-MAX(R$2:R666))/MAX(R$2:R666)</f>
        <v>-0.13754781386430767</v>
      </c>
      <c r="AH667" s="54">
        <f>(S667-MAX(S$2:S666))/MAX(S$2:S666)</f>
        <v>-9.0242131108919342E-3</v>
      </c>
      <c r="AI667" s="54">
        <f>(T667-MAX(T$2:T666))/MAX(T$2:T666)</f>
        <v>-9.7181837334783406E-3</v>
      </c>
      <c r="AJ667" s="54">
        <f>(U667-MAX(U$2:U666))/MAX(U$2:U666)</f>
        <v>-1.1901340534315984E-2</v>
      </c>
      <c r="AK667" s="54">
        <f t="shared" si="298"/>
        <v>0.80532667646910583</v>
      </c>
      <c r="AL667" s="71">
        <f t="shared" si="288"/>
        <v>1936.3749999999407</v>
      </c>
      <c r="AM667" s="49">
        <f t="shared" si="289"/>
        <v>0.80532667646910583</v>
      </c>
      <c r="AN667" s="49">
        <f t="shared" si="290"/>
        <v>4.8170463159749044</v>
      </c>
      <c r="AO667" s="49">
        <f t="shared" si="291"/>
        <v>2.4814375326995508</v>
      </c>
      <c r="AP667" s="49">
        <f t="shared" si="292"/>
        <v>2.765668103885166</v>
      </c>
      <c r="AQ667" s="49">
        <f t="shared" si="293"/>
        <v>3.7871900344071427</v>
      </c>
      <c r="AS667" s="49">
        <f t="shared" si="299"/>
        <v>-1.0298562815677617</v>
      </c>
      <c r="AT667" s="49">
        <f t="shared" si="294"/>
        <v>1.0215219305219767</v>
      </c>
      <c r="AU667" s="54">
        <f>(AM667-MAX(AM$3:AM667))/MAX(AM$3:AM667)</f>
        <v>-0.78429600762950358</v>
      </c>
      <c r="AV667" s="54">
        <f>(AN667-MAX(AN$3:AN667))/MAX(AN$3:AN667)</f>
        <v>-0.39592435462174252</v>
      </c>
      <c r="AW667" s="54">
        <f>(AO667-MAX(AO$3:AO667))/MAX(AO$3:AO667)</f>
        <v>-0.56358136754884269</v>
      </c>
      <c r="AX667" s="54">
        <f>(AP667-MAX(AP$3:AP667))/MAX(AP$3:AP667)</f>
        <v>-0.52594367636023187</v>
      </c>
      <c r="AY667" s="54">
        <f>(AQ667-MAX(AQ$3:AQ667))/MAX(AQ$3:AQ667)</f>
        <v>-0.47361980461235492</v>
      </c>
    </row>
    <row r="668" spans="1:51">
      <c r="A668" s="49">
        <f>Data!F794</f>
        <v>1936.4583333332739</v>
      </c>
      <c r="B668" s="53">
        <f t="shared" si="285"/>
        <v>0.63</v>
      </c>
      <c r="C668" s="50">
        <f>1/Data!N794</f>
        <v>5.4368506608619659E-2</v>
      </c>
      <c r="D668" s="50">
        <f>Data!H794/100</f>
        <v>2.6624999999999999E-2</v>
      </c>
      <c r="E668">
        <f>Data!K795/Data!K794</f>
        <v>1.0548138752442566</v>
      </c>
      <c r="F668">
        <f>Data!T795/Data!T794</f>
        <v>0.99479245813924266</v>
      </c>
      <c r="G668" s="49">
        <f>Data!E797</f>
        <v>14</v>
      </c>
      <c r="H668" s="52">
        <v>0</v>
      </c>
      <c r="I668" s="52">
        <v>1</v>
      </c>
      <c r="J668" s="52">
        <v>0.6</v>
      </c>
      <c r="K668" s="54">
        <f t="shared" si="295"/>
        <v>0.66261227030770231</v>
      </c>
      <c r="L668" s="54">
        <f t="shared" si="308"/>
        <v>0.85</v>
      </c>
      <c r="M668" s="53">
        <f t="shared" si="309"/>
        <v>0.85</v>
      </c>
      <c r="N668" s="54" cm="1">
        <f t="array" ref="N668">stock_min(C668,O668)</f>
        <v>0.82450688967976482</v>
      </c>
      <c r="O668" s="54" cm="1">
        <f t="array" ref="O668">stock_max(C668,D668)</f>
        <v>0.85</v>
      </c>
      <c r="P668" s="49">
        <f t="shared" si="286"/>
        <v>1936.4583333332739</v>
      </c>
      <c r="Q668" s="49">
        <f t="shared" si="300"/>
        <v>1.0552032615736822</v>
      </c>
      <c r="R668" s="49">
        <f t="shared" si="301"/>
        <v>4.5118670832444732</v>
      </c>
      <c r="S668" s="59">
        <f t="shared" si="282"/>
        <v>2.8606220873201278</v>
      </c>
      <c r="T668" s="59">
        <f t="shared" si="283"/>
        <v>3.1072179669983742</v>
      </c>
      <c r="U668" s="59">
        <f t="shared" si="284"/>
        <v>4.0085996322481536</v>
      </c>
      <c r="V668" s="59"/>
      <c r="W668" s="49">
        <f t="shared" si="302"/>
        <v>1.1442488349280511</v>
      </c>
      <c r="X668" s="49">
        <f t="shared" si="303"/>
        <v>1.7163732523920767</v>
      </c>
      <c r="Y668" s="49">
        <f t="shared" si="304"/>
        <v>1.0483372155446982</v>
      </c>
      <c r="Z668" s="49">
        <f t="shared" si="305"/>
        <v>2.058880751453676</v>
      </c>
      <c r="AA668" s="49">
        <f t="shared" si="306"/>
        <v>0.60128994483722309</v>
      </c>
      <c r="AB668" s="49">
        <f t="shared" si="307"/>
        <v>3.4073096874109305</v>
      </c>
      <c r="AC668" s="80">
        <f t="shared" si="287"/>
        <v>0.85</v>
      </c>
      <c r="AD668" s="80">
        <f t="shared" si="296"/>
        <v>0.82450688967976482</v>
      </c>
      <c r="AE668" s="80">
        <f t="shared" si="297"/>
        <v>0.85</v>
      </c>
      <c r="AF668" s="54">
        <f>(Q668-MAX(Q$2:Q667))/MAX(Q$2:Q667)</f>
        <v>-1.0442012843505898E-2</v>
      </c>
      <c r="AG668" s="54">
        <f>(R668-MAX(R$2:R667))/MAX(R$2:R667)</f>
        <v>-9.0273467329329518E-2</v>
      </c>
      <c r="AH668" s="54">
        <f>(S668-MAX(S$2:S667))/MAX(S$2:S667)</f>
        <v>2.1503101623390461E-2</v>
      </c>
      <c r="AI668" s="54">
        <f>(T668-MAX(T$2:T667))/MAX(T$2:T667)</f>
        <v>2.450930852914689E-2</v>
      </c>
      <c r="AJ668" s="54">
        <f>(U668-MAX(U$2:U667))/MAX(U$2:U667)</f>
        <v>3.3364113847548824E-2</v>
      </c>
      <c r="AK668" s="54">
        <f t="shared" si="298"/>
        <v>0.79810736673376093</v>
      </c>
      <c r="AL668" s="71">
        <f t="shared" si="288"/>
        <v>1936.4583333332739</v>
      </c>
      <c r="AM668" s="49">
        <f t="shared" si="289"/>
        <v>0.79810736673376093</v>
      </c>
      <c r="AN668" s="49">
        <f t="shared" si="290"/>
        <v>4.7941200501455272</v>
      </c>
      <c r="AO668" s="49">
        <f t="shared" si="291"/>
        <v>2.4655993670077097</v>
      </c>
      <c r="AP668" s="49">
        <f t="shared" si="292"/>
        <v>2.7487322730008863</v>
      </c>
      <c r="AQ668" s="49">
        <f t="shared" si="293"/>
        <v>3.7668930075172846</v>
      </c>
      <c r="AS668" s="49">
        <f t="shared" si="299"/>
        <v>-1.0272270426282426</v>
      </c>
      <c r="AT668" s="49">
        <f t="shared" si="294"/>
        <v>1.0181607345163983</v>
      </c>
      <c r="AU668" s="54">
        <f>(AM668-MAX(AM$3:AM668))/MAX(AM$3:AM668)</f>
        <v>-0.78622967501886742</v>
      </c>
      <c r="AV668" s="54">
        <f>(AN668-MAX(AN$3:AN668))/MAX(AN$3:AN668)</f>
        <v>-0.39879939420379223</v>
      </c>
      <c r="AW668" s="54">
        <f>(AO668-MAX(AO$3:AO668))/MAX(AO$3:AO668)</f>
        <v>-0.56636687817350406</v>
      </c>
      <c r="AX668" s="54">
        <f>(AP668-MAX(AP$3:AP668))/MAX(AP$3:AP668)</f>
        <v>-0.52884660520968718</v>
      </c>
      <c r="AY668" s="54">
        <f>(AQ668-MAX(AQ$3:AQ668))/MAX(AQ$3:AQ668)</f>
        <v>-0.47644088115802774</v>
      </c>
    </row>
    <row r="669" spans="1:51">
      <c r="A669" s="49">
        <f>Data!F795</f>
        <v>1936.5416666666072</v>
      </c>
      <c r="B669" s="53">
        <f t="shared" si="285"/>
        <v>0.67500000000000004</v>
      </c>
      <c r="C669" s="50">
        <f>1/Data!N795</f>
        <v>5.1651653262952249E-2</v>
      </c>
      <c r="D669" s="50">
        <f>Data!H795/100</f>
        <v>2.665E-2</v>
      </c>
      <c r="E669">
        <f>Data!K796/Data!K795</f>
        <v>1.0157749571550985</v>
      </c>
      <c r="F669">
        <f>Data!T796/Data!T795</f>
        <v>0.99484604266004018</v>
      </c>
      <c r="G669" s="49">
        <f>Data!E798</f>
        <v>14</v>
      </c>
      <c r="H669" s="52">
        <v>0</v>
      </c>
      <c r="I669" s="52">
        <v>1</v>
      </c>
      <c r="J669" s="52">
        <v>0.6</v>
      </c>
      <c r="K669" s="54">
        <f t="shared" si="295"/>
        <v>0.66261227030770231</v>
      </c>
      <c r="L669" s="54">
        <f t="shared" si="308"/>
        <v>0.85</v>
      </c>
      <c r="M669" s="53">
        <f t="shared" si="309"/>
        <v>0.85</v>
      </c>
      <c r="N669" s="54" cm="1">
        <f t="array" ref="N669">stock_min(C669,O669)</f>
        <v>0.73143654102132072</v>
      </c>
      <c r="O669" s="54" cm="1">
        <f t="array" ref="O669">stock_max(C669,D669)</f>
        <v>0.85</v>
      </c>
      <c r="P669" s="49">
        <f t="shared" si="286"/>
        <v>1936.5416666666072</v>
      </c>
      <c r="Q669" s="49">
        <f t="shared" si="300"/>
        <v>1.0497647889785449</v>
      </c>
      <c r="R669" s="49">
        <f t="shared" si="301"/>
        <v>4.5830415931721538</v>
      </c>
      <c r="S669" s="59">
        <f t="shared" si="282"/>
        <v>2.8818003921572517</v>
      </c>
      <c r="T669" s="59">
        <f t="shared" si="283"/>
        <v>3.1342936373532035</v>
      </c>
      <c r="U669" s="59">
        <f t="shared" si="284"/>
        <v>4.0592507738565757</v>
      </c>
      <c r="V669" s="59"/>
      <c r="W669" s="49">
        <f t="shared" si="302"/>
        <v>1.1527201568629006</v>
      </c>
      <c r="X669" s="49">
        <f t="shared" si="303"/>
        <v>1.7290802352943511</v>
      </c>
      <c r="Y669" s="49">
        <f t="shared" si="304"/>
        <v>1.0574722144956112</v>
      </c>
      <c r="Z669" s="49">
        <f t="shared" si="305"/>
        <v>2.0768214228575923</v>
      </c>
      <c r="AA669" s="49">
        <f t="shared" si="306"/>
        <v>0.6088876160784864</v>
      </c>
      <c r="AB669" s="49">
        <f t="shared" si="307"/>
        <v>3.4503631577780891</v>
      </c>
      <c r="AC669" s="80">
        <f t="shared" si="287"/>
        <v>0.85</v>
      </c>
      <c r="AD669" s="80">
        <f t="shared" si="296"/>
        <v>0.73143654102132072</v>
      </c>
      <c r="AE669" s="80">
        <f t="shared" si="297"/>
        <v>0.85</v>
      </c>
      <c r="AF669" s="54">
        <f>(Q669-MAX(Q$2:Q668))/MAX(Q$2:Q668)</f>
        <v>-1.5542152494727049E-2</v>
      </c>
      <c r="AG669" s="54">
        <f>(R669-MAX(R$2:R668))/MAX(R$2:R668)</f>
        <v>-7.5922570253593419E-2</v>
      </c>
      <c r="AH669" s="54">
        <f>(S669-MAX(S$2:S668))/MAX(S$2:S668)</f>
        <v>7.4033913570750792E-3</v>
      </c>
      <c r="AI669" s="54">
        <f>(T669-MAX(T$2:T668))/MAX(T$2:T668)</f>
        <v>8.7137982086866426E-3</v>
      </c>
      <c r="AJ669" s="54">
        <f>(U669-MAX(U$2:U668))/MAX(U$2:U668)</f>
        <v>1.2635619980839865E-2</v>
      </c>
      <c r="AK669" s="54">
        <f t="shared" si="298"/>
        <v>0.79232446427328174</v>
      </c>
      <c r="AL669" s="71">
        <f t="shared" si="288"/>
        <v>1936.5416666666072</v>
      </c>
      <c r="AM669" s="49">
        <f t="shared" si="289"/>
        <v>0.79232446427328174</v>
      </c>
      <c r="AN669" s="49">
        <f t="shared" si="290"/>
        <v>4.7235762820084517</v>
      </c>
      <c r="AO669" s="49">
        <f t="shared" si="291"/>
        <v>2.4365932320295176</v>
      </c>
      <c r="AP669" s="49">
        <f t="shared" si="292"/>
        <v>2.715116979013168</v>
      </c>
      <c r="AQ669" s="49">
        <f t="shared" si="293"/>
        <v>3.7156105482035748</v>
      </c>
      <c r="AS669" s="49">
        <f t="shared" si="299"/>
        <v>-1.0079657338048769</v>
      </c>
      <c r="AT669" s="49">
        <f t="shared" si="294"/>
        <v>1.0004935691904069</v>
      </c>
      <c r="AU669" s="54">
        <f>(AM669-MAX(AM$3:AM669))/MAX(AM$3:AM669)</f>
        <v>-0.78777860563877888</v>
      </c>
      <c r="AV669" s="54">
        <f>(AN669-MAX(AN$3:AN669))/MAX(AN$3:AN669)</f>
        <v>-0.40764584687822403</v>
      </c>
      <c r="AW669" s="54">
        <f>(AO669-MAX(AO$3:AO669))/MAX(AO$3:AO669)</f>
        <v>-0.57146828314262488</v>
      </c>
      <c r="AX669" s="54">
        <f>(AP669-MAX(AP$3:AP669))/MAX(AP$3:AP669)</f>
        <v>-0.53460851954188837</v>
      </c>
      <c r="AY669" s="54">
        <f>(AQ669-MAX(AQ$3:AQ669))/MAX(AQ$3:AQ669)</f>
        <v>-0.48356861193157347</v>
      </c>
    </row>
    <row r="670" spans="1:51">
      <c r="A670" s="49">
        <f>Data!F796</f>
        <v>1936.6249999999404</v>
      </c>
      <c r="B670" s="53">
        <f t="shared" si="285"/>
        <v>0.68399999999999994</v>
      </c>
      <c r="C670" s="50">
        <f>1/Data!N796</f>
        <v>5.0960451208643009E-2</v>
      </c>
      <c r="D670" s="50">
        <f>Data!H796/100</f>
        <v>2.6675000000000004E-2</v>
      </c>
      <c r="E670">
        <f>Data!K797/Data!K796</f>
        <v>1.014545263600084</v>
      </c>
      <c r="F670">
        <f>Data!T797/Data!T796</f>
        <v>1.002005317724638</v>
      </c>
      <c r="G670" s="49">
        <f>Data!E799</f>
        <v>14</v>
      </c>
      <c r="H670" s="52">
        <v>0</v>
      </c>
      <c r="I670" s="52">
        <v>1</v>
      </c>
      <c r="J670" s="52">
        <v>0.6</v>
      </c>
      <c r="K670" s="54">
        <f t="shared" si="295"/>
        <v>0.66261227030770231</v>
      </c>
      <c r="L670" s="54">
        <f t="shared" si="308"/>
        <v>0.85</v>
      </c>
      <c r="M670" s="53">
        <f t="shared" si="309"/>
        <v>0.85</v>
      </c>
      <c r="N670" s="54" cm="1">
        <f t="array" ref="N670">stock_min(C670,O670)</f>
        <v>0.7077582603034519</v>
      </c>
      <c r="O670" s="54" cm="1">
        <f t="array" ref="O670">stock_max(C670,D670)</f>
        <v>0.85</v>
      </c>
      <c r="P670" s="49">
        <f t="shared" si="286"/>
        <v>1936.6249999999404</v>
      </c>
      <c r="Q670" s="49">
        <f t="shared" si="300"/>
        <v>1.0518699009165844</v>
      </c>
      <c r="R670" s="49">
        <f t="shared" si="301"/>
        <v>4.6497031412349914</v>
      </c>
      <c r="S670" s="59">
        <f t="shared" si="282"/>
        <v>2.9092618901274081</v>
      </c>
      <c r="T670" s="59">
        <f t="shared" si="283"/>
        <v>3.1666221201740088</v>
      </c>
      <c r="U670" s="59">
        <f t="shared" si="284"/>
        <v>4.1106582286313103</v>
      </c>
      <c r="V670" s="59"/>
      <c r="W670" s="49">
        <f t="shared" si="302"/>
        <v>1.1637047560509632</v>
      </c>
      <c r="X670" s="49">
        <f t="shared" si="303"/>
        <v>1.7455571340764449</v>
      </c>
      <c r="Y670" s="49">
        <f t="shared" si="304"/>
        <v>1.068379447918919</v>
      </c>
      <c r="Z670" s="49">
        <f t="shared" si="305"/>
        <v>2.0982426722550898</v>
      </c>
      <c r="AA670" s="49">
        <f t="shared" si="306"/>
        <v>0.61659873429469658</v>
      </c>
      <c r="AB670" s="49">
        <f t="shared" si="307"/>
        <v>3.4940594943366134</v>
      </c>
      <c r="AC670" s="80">
        <f t="shared" si="287"/>
        <v>0.85</v>
      </c>
      <c r="AD670" s="80">
        <f t="shared" si="296"/>
        <v>0.7077582603034519</v>
      </c>
      <c r="AE670" s="80">
        <f t="shared" si="297"/>
        <v>0.85</v>
      </c>
      <c r="AF670" s="54">
        <f>(Q670-MAX(Q$2:Q669))/MAX(Q$2:Q669)</f>
        <v>-1.3568001723965769E-2</v>
      </c>
      <c r="AG670" s="54">
        <f>(R670-MAX(R$2:R669))/MAX(R$2:R669)</f>
        <v>-6.2481620451043891E-2</v>
      </c>
      <c r="AH670" s="54">
        <f>(S670-MAX(S$2:S669))/MAX(S$2:S669)</f>
        <v>9.529285249905645E-3</v>
      </c>
      <c r="AI670" s="54">
        <f>(T670-MAX(T$2:T669))/MAX(T$2:T669)</f>
        <v>1.0314439730702918E-2</v>
      </c>
      <c r="AJ670" s="54">
        <f>(U670-MAX(U$2:U669))/MAX(U$2:U669)</f>
        <v>1.2664271718766908E-2</v>
      </c>
      <c r="AK670" s="54">
        <f t="shared" si="298"/>
        <v>0.78672393674349284</v>
      </c>
      <c r="AL670" s="71">
        <f t="shared" si="288"/>
        <v>1936.6249999999404</v>
      </c>
      <c r="AM670" s="49">
        <f t="shared" si="289"/>
        <v>0.78672393674349284</v>
      </c>
      <c r="AN670" s="49">
        <f t="shared" si="290"/>
        <v>4.495682757169936</v>
      </c>
      <c r="AO670" s="49">
        <f t="shared" si="291"/>
        <v>2.3588714363977319</v>
      </c>
      <c r="AP670" s="49">
        <f t="shared" si="292"/>
        <v>2.6215338249671216</v>
      </c>
      <c r="AQ670" s="49">
        <f t="shared" si="293"/>
        <v>3.5590556755394869</v>
      </c>
      <c r="AS670" s="49">
        <f t="shared" si="299"/>
        <v>-0.93662708163044917</v>
      </c>
      <c r="AT670" s="49">
        <f t="shared" si="294"/>
        <v>0.93752185057236526</v>
      </c>
      <c r="AU670" s="54">
        <f>(AM670-MAX(AM$3:AM670))/MAX(AM$3:AM670)</f>
        <v>-0.7892786877580662</v>
      </c>
      <c r="AV670" s="54">
        <f>(AN670-MAX(AN$3:AN670))/MAX(AN$3:AN670)</f>
        <v>-0.43622454823673296</v>
      </c>
      <c r="AW670" s="54">
        <f>(AO670-MAX(AO$3:AO670))/MAX(AO$3:AO670)</f>
        <v>-0.58513747260006466</v>
      </c>
      <c r="AX670" s="54">
        <f>(AP670-MAX(AP$3:AP670))/MAX(AP$3:AP670)</f>
        <v>-0.55064937632414701</v>
      </c>
      <c r="AY670" s="54">
        <f>(AQ670-MAX(AQ$3:AQ670))/MAX(AQ$3:AQ670)</f>
        <v>-0.50532811798041921</v>
      </c>
    </row>
    <row r="671" spans="1:51">
      <c r="A671" s="49">
        <f>Data!F797</f>
        <v>1936.7083333332737</v>
      </c>
      <c r="B671" s="53">
        <f t="shared" si="285"/>
        <v>0.69700000000000006</v>
      </c>
      <c r="C671" s="50">
        <f>1/Data!N797</f>
        <v>5.0347335586298538E-2</v>
      </c>
      <c r="D671" s="50">
        <f>Data!H797/100</f>
        <v>2.6699999999999998E-2</v>
      </c>
      <c r="E671">
        <f>Data!K798/Data!K797</f>
        <v>1.0556940134994806</v>
      </c>
      <c r="F671">
        <f>Data!T798/Data!T797</f>
        <v>1.0020074270104475</v>
      </c>
      <c r="G671" s="49">
        <f>Data!E800</f>
        <v>14</v>
      </c>
      <c r="H671" s="52">
        <v>0</v>
      </c>
      <c r="I671" s="52">
        <v>1</v>
      </c>
      <c r="J671" s="52">
        <v>0.6</v>
      </c>
      <c r="K671" s="54">
        <f t="shared" si="295"/>
        <v>0.66261227030770231</v>
      </c>
      <c r="L671" s="54">
        <f t="shared" si="308"/>
        <v>0.85</v>
      </c>
      <c r="M671" s="53">
        <f t="shared" si="309"/>
        <v>0.85</v>
      </c>
      <c r="N671" s="54" cm="1">
        <f t="array" ref="N671">stock_min(C671,O671)</f>
        <v>0.68675496072140507</v>
      </c>
      <c r="O671" s="54" cm="1">
        <f t="array" ref="O671">stock_max(C671,D671)</f>
        <v>0.85</v>
      </c>
      <c r="P671" s="49">
        <f t="shared" si="286"/>
        <v>1936.7083333332737</v>
      </c>
      <c r="Q671" s="49">
        <f t="shared" si="300"/>
        <v>1.0539814529671612</v>
      </c>
      <c r="R671" s="49">
        <f t="shared" si="301"/>
        <v>4.9086637707515104</v>
      </c>
      <c r="S671" s="59">
        <f t="shared" si="282"/>
        <v>3.0088150250762591</v>
      </c>
      <c r="T671" s="59">
        <f t="shared" si="283"/>
        <v>3.285626369648929</v>
      </c>
      <c r="U671" s="59">
        <f t="shared" si="284"/>
        <v>4.3064942022307129</v>
      </c>
      <c r="V671" s="59"/>
      <c r="W671" s="49">
        <f t="shared" si="302"/>
        <v>1.2035260100305036</v>
      </c>
      <c r="X671" s="49">
        <f t="shared" si="303"/>
        <v>1.8052890150457555</v>
      </c>
      <c r="Y671" s="49">
        <f t="shared" si="304"/>
        <v>1.1085300214729983</v>
      </c>
      <c r="Z671" s="49">
        <f t="shared" si="305"/>
        <v>2.1770963481759309</v>
      </c>
      <c r="AA671" s="49">
        <f t="shared" si="306"/>
        <v>0.64597413033460704</v>
      </c>
      <c r="AB671" s="49">
        <f t="shared" si="307"/>
        <v>3.660520071896106</v>
      </c>
      <c r="AC671" s="80">
        <f t="shared" si="287"/>
        <v>0.85</v>
      </c>
      <c r="AD671" s="80">
        <f t="shared" si="296"/>
        <v>0.68675496072140507</v>
      </c>
      <c r="AE671" s="80">
        <f t="shared" si="297"/>
        <v>0.85</v>
      </c>
      <c r="AF671" s="54">
        <f>(Q671-MAX(Q$2:Q670))/MAX(Q$2:Q670)</f>
        <v>-1.1587811486656668E-2</v>
      </c>
      <c r="AG671" s="54">
        <f>(R671-MAX(R$2:R670))/MAX(R$2:R670)</f>
        <v>-1.0267459164433147E-2</v>
      </c>
      <c r="AH671" s="54">
        <f>(S671-MAX(S$2:S670))/MAX(S$2:S670)</f>
        <v>3.4219378903867316E-2</v>
      </c>
      <c r="AI671" s="54">
        <f>(T671-MAX(T$2:T670))/MAX(T$2:T670)</f>
        <v>3.758081796901639E-2</v>
      </c>
      <c r="AJ671" s="54">
        <f>(U671-MAX(U$2:U670))/MAX(U$2:U670)</f>
        <v>4.7641025526125633E-2</v>
      </c>
      <c r="AK671" s="54">
        <f t="shared" si="298"/>
        <v>0.78713461902096349</v>
      </c>
      <c r="AL671" s="71">
        <f t="shared" si="288"/>
        <v>1936.7083333332737</v>
      </c>
      <c r="AM671" s="49">
        <f t="shared" si="289"/>
        <v>0.78713461902096349</v>
      </c>
      <c r="AN671" s="49">
        <f t="shared" si="290"/>
        <v>4.2023106806075141</v>
      </c>
      <c r="AO671" s="49">
        <f t="shared" si="291"/>
        <v>2.2650720175648229</v>
      </c>
      <c r="AP671" s="49">
        <f t="shared" si="292"/>
        <v>2.5066465468237524</v>
      </c>
      <c r="AQ671" s="49">
        <f t="shared" si="293"/>
        <v>3.3603912550587314</v>
      </c>
      <c r="AS671" s="49">
        <f t="shared" si="299"/>
        <v>-0.84191942554878274</v>
      </c>
      <c r="AT671" s="49">
        <f t="shared" si="294"/>
        <v>0.85374470823497894</v>
      </c>
      <c r="AU671" s="54">
        <f>(AM671-MAX(AM$3:AM671))/MAX(AM$3:AM671)</f>
        <v>-0.78916868791646821</v>
      </c>
      <c r="AV671" s="54">
        <f>(AN671-MAX(AN$3:AN671))/MAX(AN$3:AN671)</f>
        <v>-0.47301450516483812</v>
      </c>
      <c r="AW671" s="54">
        <f>(AO671-MAX(AO$3:AO671))/MAX(AO$3:AO671)</f>
        <v>-0.60163428686692932</v>
      </c>
      <c r="AX671" s="54">
        <f>(AP671-MAX(AP$3:AP671))/MAX(AP$3:AP671)</f>
        <v>-0.57034192028237407</v>
      </c>
      <c r="AY671" s="54">
        <f>(AQ671-MAX(AQ$3:AQ671))/MAX(AQ$3:AQ671)</f>
        <v>-0.53294041509758872</v>
      </c>
    </row>
    <row r="672" spans="1:51">
      <c r="A672" s="49">
        <f>Data!F798</f>
        <v>1936.7916666666069</v>
      </c>
      <c r="B672" s="53">
        <f t="shared" si="285"/>
        <v>0.74099999999999999</v>
      </c>
      <c r="C672" s="50">
        <f>1/Data!N798</f>
        <v>4.7816937210978364E-2</v>
      </c>
      <c r="D672" s="50">
        <f>Data!H798/100</f>
        <v>2.6725000000000002E-2</v>
      </c>
      <c r="E672">
        <f>Data!K799/Data!K798</f>
        <v>1.031198603710282</v>
      </c>
      <c r="F672">
        <f>Data!T799/Data!T798</f>
        <v>1.0020095362920027</v>
      </c>
      <c r="G672" s="49">
        <f>Data!E801</f>
        <v>14.1</v>
      </c>
      <c r="H672" s="52">
        <v>0</v>
      </c>
      <c r="I672" s="52">
        <v>1</v>
      </c>
      <c r="J672" s="52">
        <v>0.6</v>
      </c>
      <c r="K672" s="54">
        <f t="shared" si="295"/>
        <v>0.66261227030770231</v>
      </c>
      <c r="L672" s="54">
        <f t="shared" si="308"/>
        <v>0.85</v>
      </c>
      <c r="M672" s="53">
        <f t="shared" si="309"/>
        <v>0.85</v>
      </c>
      <c r="N672" s="54" cm="1">
        <f t="array" ref="N672">stock_min(C672,O672)</f>
        <v>0.60007193846281637</v>
      </c>
      <c r="O672" s="54" cm="1">
        <f t="array" ref="O672">stock_max(C672,D672)</f>
        <v>0.85</v>
      </c>
      <c r="P672" s="49">
        <f t="shared" si="286"/>
        <v>1936.7916666666069</v>
      </c>
      <c r="Q672" s="49">
        <f t="shared" si="300"/>
        <v>1.0560994669479964</v>
      </c>
      <c r="R672" s="49">
        <f t="shared" si="301"/>
        <v>5.0618072264822054</v>
      </c>
      <c r="S672" s="59">
        <f t="shared" si="282"/>
        <v>3.0675560508347228</v>
      </c>
      <c r="T672" s="59">
        <f t="shared" si="283"/>
        <v>3.3557763671636973</v>
      </c>
      <c r="U672" s="59">
        <f t="shared" si="284"/>
        <v>4.4219954257859353</v>
      </c>
      <c r="V672" s="59"/>
      <c r="W672" s="49">
        <f t="shared" si="302"/>
        <v>1.2270224203338893</v>
      </c>
      <c r="X672" s="49">
        <f t="shared" si="303"/>
        <v>1.8405336305008335</v>
      </c>
      <c r="Y672" s="49">
        <f t="shared" si="304"/>
        <v>1.1321977698724262</v>
      </c>
      <c r="Z672" s="49">
        <f t="shared" si="305"/>
        <v>2.2235785972912709</v>
      </c>
      <c r="AA672" s="49">
        <f t="shared" si="306"/>
        <v>0.66329931386789043</v>
      </c>
      <c r="AB672" s="49">
        <f t="shared" si="307"/>
        <v>3.7586961119180451</v>
      </c>
      <c r="AC672" s="80">
        <f t="shared" si="287"/>
        <v>0.85</v>
      </c>
      <c r="AD672" s="80">
        <f t="shared" si="296"/>
        <v>0.60007193846281637</v>
      </c>
      <c r="AE672" s="80">
        <f t="shared" si="297"/>
        <v>0.85</v>
      </c>
      <c r="AF672" s="54">
        <f>(Q672-MAX(Q$2:Q671))/MAX(Q$2:Q671)</f>
        <v>-9.6015613223813159E-3</v>
      </c>
      <c r="AG672" s="54">
        <f>(R672-MAX(R$2:R671))/MAX(R$2:R671)</f>
        <v>2.0610814156266217E-2</v>
      </c>
      <c r="AH672" s="54">
        <f>(S672-MAX(S$2:S671))/MAX(S$2:S671)</f>
        <v>1.9522976742970412E-2</v>
      </c>
      <c r="AI672" s="54">
        <f>(T672-MAX(T$2:T671))/MAX(T$2:T671)</f>
        <v>2.135057052219359E-2</v>
      </c>
      <c r="AJ672" s="54">
        <f>(U672-MAX(U$2:U671))/MAX(U$2:U671)</f>
        <v>2.6820243597540233E-2</v>
      </c>
      <c r="AK672" s="54">
        <f t="shared" si="298"/>
        <v>0.77787699062216831</v>
      </c>
      <c r="AL672" s="71">
        <f t="shared" si="288"/>
        <v>1936.7916666666069</v>
      </c>
      <c r="AM672" s="49">
        <f t="shared" si="289"/>
        <v>0.77787699062216831</v>
      </c>
      <c r="AN672" s="49">
        <f t="shared" si="290"/>
        <v>4.0458919793267389</v>
      </c>
      <c r="AO672" s="49">
        <f t="shared" si="291"/>
        <v>2.2034333835620088</v>
      </c>
      <c r="AP672" s="49">
        <f t="shared" si="292"/>
        <v>2.4344687960980416</v>
      </c>
      <c r="AQ672" s="49">
        <f t="shared" si="293"/>
        <v>3.2478342239523514</v>
      </c>
      <c r="AS672" s="49">
        <f t="shared" si="299"/>
        <v>-0.7980577553743875</v>
      </c>
      <c r="AT672" s="49">
        <f t="shared" si="294"/>
        <v>0.81336542785430987</v>
      </c>
      <c r="AU672" s="54">
        <f>(AM672-MAX(AM$3:AM672))/MAX(AM$3:AM672)</f>
        <v>-0.7916483119794111</v>
      </c>
      <c r="AV672" s="54">
        <f>(AN672-MAX(AN$3:AN672))/MAX(AN$3:AN672)</f>
        <v>-0.4926299960128413</v>
      </c>
      <c r="AW672" s="54">
        <f>(AO672-MAX(AO$3:AO672))/MAX(AO$3:AO672)</f>
        <v>-0.61247487745330642</v>
      </c>
      <c r="AX672" s="54">
        <f>(AP672-MAX(AP$3:AP672))/MAX(AP$3:AP672)</f>
        <v>-0.58271372986775116</v>
      </c>
      <c r="AY672" s="54">
        <f>(AQ672-MAX(AQ$3:AQ672))/MAX(AQ$3:AQ672)</f>
        <v>-0.54858467680290457</v>
      </c>
    </row>
    <row r="673" spans="1:51">
      <c r="A673" s="49">
        <f>Data!F799</f>
        <v>1936.8749999999402</v>
      </c>
      <c r="B673" s="53">
        <f t="shared" si="285"/>
        <v>0.76600000000000001</v>
      </c>
      <c r="C673" s="50">
        <f>1/Data!N799</f>
        <v>4.6512135557678781E-2</v>
      </c>
      <c r="D673" s="50">
        <f>Data!H799/100</f>
        <v>2.6749999999999999E-2</v>
      </c>
      <c r="E673">
        <f>Data!K800/Data!K799</f>
        <v>0.98617511520737322</v>
      </c>
      <c r="F673">
        <f>Data!T800/Data!T799</f>
        <v>1.0020116455693042</v>
      </c>
      <c r="G673" s="49">
        <f>Data!E802</f>
        <v>14.1</v>
      </c>
      <c r="H673" s="52">
        <v>0</v>
      </c>
      <c r="I673" s="52">
        <v>1</v>
      </c>
      <c r="J673" s="52">
        <v>0.6</v>
      </c>
      <c r="K673" s="54">
        <f t="shared" si="295"/>
        <v>0.66261227030770231</v>
      </c>
      <c r="L673" s="54">
        <f t="shared" si="308"/>
        <v>0.85</v>
      </c>
      <c r="M673" s="53">
        <f t="shared" si="309"/>
        <v>0.85</v>
      </c>
      <c r="N673" s="54" cm="1">
        <f t="array" ref="N673">stock_min(C673,O673)</f>
        <v>0.55537377873462734</v>
      </c>
      <c r="O673" s="54" cm="1">
        <f t="array" ref="O673">stock_max(C673,D673)</f>
        <v>0.85</v>
      </c>
      <c r="P673" s="49">
        <f t="shared" si="286"/>
        <v>1936.8749999999402</v>
      </c>
      <c r="Q673" s="49">
        <f t="shared" si="300"/>
        <v>1.0582239647614269</v>
      </c>
      <c r="R673" s="49">
        <f t="shared" si="301"/>
        <v>4.9918283247336035</v>
      </c>
      <c r="S673" s="59">
        <f t="shared" si="282"/>
        <v>3.0445792196513954</v>
      </c>
      <c r="T673" s="59">
        <f t="shared" si="283"/>
        <v>3.3273132298561352</v>
      </c>
      <c r="U673" s="59">
        <f t="shared" si="284"/>
        <v>4.3713662081940399</v>
      </c>
      <c r="V673" s="59"/>
      <c r="W673" s="49">
        <f t="shared" si="302"/>
        <v>1.2178316878605582</v>
      </c>
      <c r="X673" s="49">
        <f t="shared" si="303"/>
        <v>1.8267475317908373</v>
      </c>
      <c r="Y673" s="49">
        <f t="shared" si="304"/>
        <v>1.1225946565963076</v>
      </c>
      <c r="Z673" s="49">
        <f t="shared" si="305"/>
        <v>2.2047185732598273</v>
      </c>
      <c r="AA673" s="49">
        <f t="shared" si="306"/>
        <v>0.65570493122910611</v>
      </c>
      <c r="AB673" s="49">
        <f t="shared" si="307"/>
        <v>3.715661276964934</v>
      </c>
      <c r="AC673" s="80">
        <f t="shared" si="287"/>
        <v>0.85</v>
      </c>
      <c r="AD673" s="80">
        <f t="shared" si="296"/>
        <v>0.55537377873462734</v>
      </c>
      <c r="AE673" s="80">
        <f t="shared" si="297"/>
        <v>0.85</v>
      </c>
      <c r="AF673" s="54">
        <f>(Q673-MAX(Q$2:Q672))/MAX(Q$2:Q672)</f>
        <v>-7.6092306913696601E-3</v>
      </c>
      <c r="AG673" s="54">
        <f>(R673-MAX(R$2:R672))/MAX(R$2:R672)</f>
        <v>-1.3824884792626722E-2</v>
      </c>
      <c r="AH673" s="54">
        <f>(S673-MAX(S$2:S672))/MAX(S$2:S672)</f>
        <v>-7.4902726478543345E-3</v>
      </c>
      <c r="AI673" s="54">
        <f>(T673-MAX(T$2:T672))/MAX(T$2:T672)</f>
        <v>-8.4818337676116247E-3</v>
      </c>
      <c r="AJ673" s="54">
        <f>(U673-MAX(U$2:U672))/MAX(U$2:U672)</f>
        <v>-1.1449405238336929E-2</v>
      </c>
      <c r="AK673" s="54">
        <f t="shared" si="298"/>
        <v>0.76930645668561803</v>
      </c>
      <c r="AL673" s="71">
        <f t="shared" si="288"/>
        <v>1936.8749999999402</v>
      </c>
      <c r="AM673" s="49">
        <f t="shared" si="289"/>
        <v>0.76930645668561803</v>
      </c>
      <c r="AN673" s="49">
        <f t="shared" si="290"/>
        <v>4.1614428977215976</v>
      </c>
      <c r="AO673" s="49">
        <f t="shared" si="291"/>
        <v>2.2311466999317946</v>
      </c>
      <c r="AP673" s="49">
        <f t="shared" si="292"/>
        <v>2.4711456239658678</v>
      </c>
      <c r="AQ673" s="49">
        <f t="shared" si="293"/>
        <v>3.3210486362902762</v>
      </c>
      <c r="AS673" s="49">
        <f t="shared" si="299"/>
        <v>-0.84039426143132134</v>
      </c>
      <c r="AT673" s="49">
        <f t="shared" si="294"/>
        <v>0.84990301232440846</v>
      </c>
      <c r="AU673" s="54">
        <f>(AM673-MAX(AM$3:AM673))/MAX(AM$3:AM673)</f>
        <v>-0.79394390014366534</v>
      </c>
      <c r="AV673" s="54">
        <f>(AN673-MAX(AN$3:AN673))/MAX(AN$3:AN673)</f>
        <v>-0.4781394781675094</v>
      </c>
      <c r="AW673" s="54">
        <f>(AO673-MAX(AO$3:AO673))/MAX(AO$3:AO673)</f>
        <v>-0.60760084477208454</v>
      </c>
      <c r="AX673" s="54">
        <f>(AP673-MAX(AP$3:AP673))/MAX(AP$3:AP673)</f>
        <v>-0.57642704559158464</v>
      </c>
      <c r="AY673" s="54">
        <f>(AQ673-MAX(AQ$3:AQ673))/MAX(AQ$3:AQ673)</f>
        <v>-0.53840863168198383</v>
      </c>
    </row>
    <row r="674" spans="1:51">
      <c r="A674" s="49">
        <f>Data!F800</f>
        <v>1936.9583333332735</v>
      </c>
      <c r="B674" s="53">
        <f t="shared" si="285"/>
        <v>0.751</v>
      </c>
      <c r="C674" s="50">
        <f>1/Data!N800</f>
        <v>4.7335791262628213E-2</v>
      </c>
      <c r="D674" s="50">
        <f>Data!H800/100</f>
        <v>2.6774999999999997E-2</v>
      </c>
      <c r="E674">
        <f>Data!K801/Data!K800</f>
        <v>1.0272948486637345</v>
      </c>
      <c r="F674">
        <f>Data!T801/Data!T800</f>
        <v>0.99490727431155579</v>
      </c>
      <c r="G674" s="49">
        <f>Data!E803</f>
        <v>14.2</v>
      </c>
      <c r="H674" s="52">
        <v>0</v>
      </c>
      <c r="I674" s="52">
        <v>1</v>
      </c>
      <c r="J674" s="52">
        <v>0.6</v>
      </c>
      <c r="K674" s="54">
        <f t="shared" si="295"/>
        <v>0.66261227030770231</v>
      </c>
      <c r="L674" s="54">
        <f t="shared" si="308"/>
        <v>0.85</v>
      </c>
      <c r="M674" s="53">
        <f t="shared" si="309"/>
        <v>0.85</v>
      </c>
      <c r="N674" s="54" cm="1">
        <f t="array" ref="N674">stock_min(C674,O674)</f>
        <v>0.583589480460452</v>
      </c>
      <c r="O674" s="54" cm="1">
        <f t="array" ref="O674">stock_max(C674,D674)</f>
        <v>0.85</v>
      </c>
      <c r="P674" s="49">
        <f t="shared" si="286"/>
        <v>1936.9583333332735</v>
      </c>
      <c r="Q674" s="49">
        <f t="shared" si="300"/>
        <v>1.052834720391959</v>
      </c>
      <c r="R674" s="49">
        <f t="shared" si="301"/>
        <v>5.1280795234125511</v>
      </c>
      <c r="S674" s="59">
        <f t="shared" si="282"/>
        <v>3.0882379343575082</v>
      </c>
      <c r="T674" s="59">
        <f t="shared" si="283"/>
        <v>3.3817736230140287</v>
      </c>
      <c r="U674" s="59">
        <f t="shared" si="284"/>
        <v>4.469445295087187</v>
      </c>
      <c r="V674" s="59"/>
      <c r="W674" s="49">
        <f t="shared" si="302"/>
        <v>1.2352951737430033</v>
      </c>
      <c r="X674" s="49">
        <f t="shared" si="303"/>
        <v>1.8529427606145048</v>
      </c>
      <c r="Y674" s="49">
        <f t="shared" si="304"/>
        <v>1.1409689250019994</v>
      </c>
      <c r="Z674" s="49">
        <f t="shared" si="305"/>
        <v>2.2408046980120293</v>
      </c>
      <c r="AA674" s="49">
        <f t="shared" si="306"/>
        <v>0.6704167942630781</v>
      </c>
      <c r="AB674" s="49">
        <f t="shared" si="307"/>
        <v>3.7990285008241087</v>
      </c>
      <c r="AC674" s="80">
        <f t="shared" si="287"/>
        <v>0.85</v>
      </c>
      <c r="AD674" s="80">
        <f t="shared" si="296"/>
        <v>0.583589480460452</v>
      </c>
      <c r="AE674" s="80">
        <f t="shared" si="297"/>
        <v>0.85</v>
      </c>
      <c r="AF674" s="54">
        <f>(Q674-MAX(Q$2:Q673))/MAX(Q$2:Q673)</f>
        <v>-1.2663204655202692E-2</v>
      </c>
      <c r="AG674" s="54">
        <f>(R674-MAX(R$2:R673))/MAX(R$2:R673)</f>
        <v>1.3092615732899588E-2</v>
      </c>
      <c r="AH674" s="54">
        <f>(S674-MAX(S$2:S673))/MAX(S$2:S673)</f>
        <v>6.742137121555615E-3</v>
      </c>
      <c r="AI674" s="54">
        <f>(T674-MAX(T$2:T673))/MAX(T$2:T673)</f>
        <v>7.7470167871479161E-3</v>
      </c>
      <c r="AJ674" s="54">
        <f>(U674-MAX(U$2:U673))/MAX(U$2:U673)</f>
        <v>1.0730420258817501E-2</v>
      </c>
      <c r="AK674" s="54">
        <f t="shared" si="298"/>
        <v>0.78398563857393744</v>
      </c>
      <c r="AL674" s="71">
        <f t="shared" si="288"/>
        <v>1936.9583333332735</v>
      </c>
      <c r="AM674" s="49">
        <f t="shared" si="289"/>
        <v>0.78398563857393744</v>
      </c>
      <c r="AN674" s="49">
        <f t="shared" si="290"/>
        <v>3.9753983328783415</v>
      </c>
      <c r="AO674" s="49">
        <f t="shared" si="291"/>
        <v>2.1872367569837516</v>
      </c>
      <c r="AP674" s="49">
        <f t="shared" si="292"/>
        <v>2.4127278927594307</v>
      </c>
      <c r="AQ674" s="49">
        <f t="shared" si="293"/>
        <v>3.203496134061588</v>
      </c>
      <c r="AS674" s="49">
        <f t="shared" si="299"/>
        <v>-0.77190219881675359</v>
      </c>
      <c r="AT674" s="49">
        <f t="shared" si="294"/>
        <v>0.79076824130215728</v>
      </c>
      <c r="AU674" s="54">
        <f>(AM674-MAX(AM$3:AM674))/MAX(AM$3:AM674)</f>
        <v>-0.79001213154520555</v>
      </c>
      <c r="AV674" s="54">
        <f>(AN674-MAX(AN$3:AN674))/MAX(AN$3:AN674)</f>
        <v>-0.50147016323983296</v>
      </c>
      <c r="AW674" s="54">
        <f>(AO674-MAX(AO$3:AO674))/MAX(AO$3:AO674)</f>
        <v>-0.61532343178056981</v>
      </c>
      <c r="AX674" s="54">
        <f>(AP674-MAX(AP$3:AP674))/MAX(AP$3:AP674)</f>
        <v>-0.58644028429227923</v>
      </c>
      <c r="AY674" s="54">
        <f>(AQ674-MAX(AQ$3:AQ674))/MAX(AQ$3:AQ674)</f>
        <v>-0.55474721214118439</v>
      </c>
    </row>
    <row r="675" spans="1:51">
      <c r="A675" s="49">
        <f>Data!F801</f>
        <v>1937.0416666666067</v>
      </c>
      <c r="B675" s="53">
        <f t="shared" si="285"/>
        <v>0.77100000000000002</v>
      </c>
      <c r="C675" s="50">
        <f>1/Data!N801</f>
        <v>4.6256161403423444E-2</v>
      </c>
      <c r="D675" s="50">
        <f>Data!H801/100</f>
        <v>2.6800000000000001E-2</v>
      </c>
      <c r="E675">
        <f>Data!K802/Data!K801</f>
        <v>1.0330680310782643</v>
      </c>
      <c r="F675">
        <f>Data!T802/Data!T801</f>
        <v>1.0031037291014482</v>
      </c>
      <c r="G675" s="49">
        <f>Data!E804</f>
        <v>14.3</v>
      </c>
      <c r="H675" s="52">
        <v>0</v>
      </c>
      <c r="I675" s="52">
        <v>1</v>
      </c>
      <c r="J675" s="52">
        <v>0.6</v>
      </c>
      <c r="K675" s="54">
        <f t="shared" si="295"/>
        <v>0.66261227030770231</v>
      </c>
      <c r="L675" s="54">
        <f t="shared" si="308"/>
        <v>0.85</v>
      </c>
      <c r="M675" s="53">
        <f t="shared" si="309"/>
        <v>0.85</v>
      </c>
      <c r="N675" s="54" cm="1">
        <f t="array" ref="N675">stock_min(C675,O675)</f>
        <v>0.54660495658893216</v>
      </c>
      <c r="O675" s="54" cm="1">
        <f t="array" ref="O675">stock_max(C675,D675)</f>
        <v>0.85</v>
      </c>
      <c r="P675" s="49">
        <f t="shared" si="286"/>
        <v>1937.0416666666067</v>
      </c>
      <c r="Q675" s="49">
        <f t="shared" si="300"/>
        <v>1.0561024341526546</v>
      </c>
      <c r="R675" s="49">
        <f t="shared" si="301"/>
        <v>5.2976550164645682</v>
      </c>
      <c r="S675" s="59">
        <f t="shared" si="282"/>
        <v>3.153345124731378</v>
      </c>
      <c r="T675" s="59">
        <f t="shared" si="283"/>
        <v>3.459413880864588</v>
      </c>
      <c r="U675" s="59">
        <f t="shared" si="284"/>
        <v>4.5971524797341043</v>
      </c>
      <c r="V675" s="59"/>
      <c r="W675" s="49">
        <f t="shared" si="302"/>
        <v>1.2613380498925513</v>
      </c>
      <c r="X675" s="49">
        <f t="shared" si="303"/>
        <v>1.8920070748388267</v>
      </c>
      <c r="Y675" s="49">
        <f t="shared" si="304"/>
        <v>1.1671637953309242</v>
      </c>
      <c r="Z675" s="49">
        <f t="shared" si="305"/>
        <v>2.2922500855336638</v>
      </c>
      <c r="AA675" s="49">
        <f t="shared" si="306"/>
        <v>0.68957287196011574</v>
      </c>
      <c r="AB675" s="49">
        <f t="shared" si="307"/>
        <v>3.9075796077739886</v>
      </c>
      <c r="AC675" s="80">
        <f t="shared" si="287"/>
        <v>0.85</v>
      </c>
      <c r="AD675" s="80">
        <f t="shared" si="296"/>
        <v>0.54660495658893216</v>
      </c>
      <c r="AE675" s="80">
        <f t="shared" si="297"/>
        <v>0.85</v>
      </c>
      <c r="AF675" s="54">
        <f>(Q675-MAX(Q$2:Q674))/MAX(Q$2:Q674)</f>
        <v>-9.5987787105604704E-3</v>
      </c>
      <c r="AG675" s="54">
        <f>(R675-MAX(R$2:R674))/MAX(R$2:R674)</f>
        <v>3.3068031078264302E-2</v>
      </c>
      <c r="AH675" s="54">
        <f>(S675-MAX(S$2:S674))/MAX(S$2:S674)</f>
        <v>2.1082310287537809E-2</v>
      </c>
      <c r="AI675" s="54">
        <f>(T675-MAX(T$2:T674))/MAX(T$2:T674)</f>
        <v>2.2958443262491909E-2</v>
      </c>
      <c r="AJ675" s="54">
        <f>(U675-MAX(U$2:U674))/MAX(U$2:U674)</f>
        <v>2.8573385781741869E-2</v>
      </c>
      <c r="AK675" s="54">
        <f t="shared" si="298"/>
        <v>0.78886307450268001</v>
      </c>
      <c r="AL675" s="71">
        <f t="shared" si="288"/>
        <v>1937.0416666666067</v>
      </c>
      <c r="AM675" s="49">
        <f t="shared" si="289"/>
        <v>0.78886307450268001</v>
      </c>
      <c r="AN675" s="49">
        <f t="shared" si="290"/>
        <v>3.6810239853015259</v>
      </c>
      <c r="AO675" s="49">
        <f t="shared" si="291"/>
        <v>2.0942655937557975</v>
      </c>
      <c r="AP675" s="49">
        <f t="shared" si="292"/>
        <v>2.2981415839168022</v>
      </c>
      <c r="AQ675" s="49">
        <f t="shared" si="293"/>
        <v>3.0038971307196114</v>
      </c>
      <c r="AS675" s="49">
        <f t="shared" si="299"/>
        <v>-0.67712685458191446</v>
      </c>
      <c r="AT675" s="49">
        <f t="shared" si="294"/>
        <v>0.70575554680280916</v>
      </c>
      <c r="AU675" s="54">
        <f>(AM675-MAX(AM$3:AM675))/MAX(AM$3:AM675)</f>
        <v>-0.78870572703495911</v>
      </c>
      <c r="AV675" s="54">
        <f>(AN675-MAX(AN$3:AN675))/MAX(AN$3:AN675)</f>
        <v>-0.53838580870613151</v>
      </c>
      <c r="AW675" s="54">
        <f>(AO675-MAX(AO$3:AO675))/MAX(AO$3:AO675)</f>
        <v>-0.63167457799265936</v>
      </c>
      <c r="AX675" s="54">
        <f>(AP675-MAX(AP$3:AP675))/MAX(AP$3:AP675)</f>
        <v>-0.60608123984767615</v>
      </c>
      <c r="AY675" s="54">
        <f>(AQ675-MAX(AQ$3:AQ675))/MAX(AQ$3:AQ675)</f>
        <v>-0.58248940659770732</v>
      </c>
    </row>
    <row r="676" spans="1:51">
      <c r="A676" s="49">
        <f>Data!F802</f>
        <v>1937.12499999994</v>
      </c>
      <c r="B676" s="53">
        <f t="shared" si="285"/>
        <v>0.79500000000000004</v>
      </c>
      <c r="C676" s="50">
        <f>1/Data!N802</f>
        <v>4.4955495413769274E-2</v>
      </c>
      <c r="D676" s="50">
        <f>Data!H802/100</f>
        <v>2.6699999999999998E-2</v>
      </c>
      <c r="E676">
        <f>Data!K803/Data!K802</f>
        <v>0.99528798967188004</v>
      </c>
      <c r="F676">
        <f>Data!T803/Data!T802</f>
        <v>0.99603175616968753</v>
      </c>
      <c r="G676" s="49">
        <f>Data!E805</f>
        <v>14.4</v>
      </c>
      <c r="H676" s="52">
        <v>0</v>
      </c>
      <c r="I676" s="52">
        <v>1</v>
      </c>
      <c r="J676" s="52">
        <v>0.6</v>
      </c>
      <c r="K676" s="54">
        <f t="shared" si="295"/>
        <v>0.66261227030770231</v>
      </c>
      <c r="L676" s="54">
        <f t="shared" si="308"/>
        <v>0.85</v>
      </c>
      <c r="M676" s="53">
        <f t="shared" si="309"/>
        <v>0.85</v>
      </c>
      <c r="N676" s="54" cm="1">
        <f t="array" ref="N676">stock_min(C676,O676)</f>
        <v>0.50204847092571481</v>
      </c>
      <c r="O676" s="54" cm="1">
        <f t="array" ref="O676">stock_max(C676,D676)</f>
        <v>0.85</v>
      </c>
      <c r="P676" s="49">
        <f t="shared" si="286"/>
        <v>1937.12499999994</v>
      </c>
      <c r="Q676" s="49">
        <f t="shared" si="300"/>
        <v>1.0519115621841504</v>
      </c>
      <c r="R676" s="49">
        <f t="shared" si="301"/>
        <v>5.2726924113121703</v>
      </c>
      <c r="S676" s="59">
        <f t="shared" si="282"/>
        <v>3.1394246709194369</v>
      </c>
      <c r="T676" s="59">
        <f t="shared" si="283"/>
        <v>3.4439811842571331</v>
      </c>
      <c r="U676" s="59">
        <f t="shared" si="284"/>
        <v>4.5760035309696159</v>
      </c>
      <c r="V676" s="59"/>
      <c r="W676" s="49">
        <f t="shared" si="302"/>
        <v>1.2557698683677749</v>
      </c>
      <c r="X676" s="49">
        <f t="shared" si="303"/>
        <v>1.883654802551662</v>
      </c>
      <c r="Y676" s="49">
        <f t="shared" si="304"/>
        <v>1.1619569928595048</v>
      </c>
      <c r="Z676" s="49">
        <f t="shared" si="305"/>
        <v>2.2820241913976282</v>
      </c>
      <c r="AA676" s="49">
        <f t="shared" si="306"/>
        <v>0.68640052964544251</v>
      </c>
      <c r="AB676" s="49">
        <f t="shared" si="307"/>
        <v>3.8896030013241734</v>
      </c>
      <c r="AC676" s="80">
        <f t="shared" si="287"/>
        <v>0.85</v>
      </c>
      <c r="AD676" s="80">
        <f t="shared" si="296"/>
        <v>0.50204847092571481</v>
      </c>
      <c r="AE676" s="80">
        <f t="shared" si="297"/>
        <v>0.85</v>
      </c>
      <c r="AF676" s="54">
        <f>(Q676-MAX(Q$2:Q675))/MAX(Q$2:Q675)</f>
        <v>-1.352893224647618E-2</v>
      </c>
      <c r="AG676" s="54">
        <f>(R676-MAX(R$2:R675))/MAX(R$2:R675)</f>
        <v>-4.7120103281200233E-3</v>
      </c>
      <c r="AH676" s="54">
        <f>(S676-MAX(S$2:S675))/MAX(S$2:S675)</f>
        <v>-4.4145037289969654E-3</v>
      </c>
      <c r="AI676" s="54">
        <f>(T676-MAX(T$2:T675))/MAX(T$2:T675)</f>
        <v>-4.4610726380036238E-3</v>
      </c>
      <c r="AJ676" s="54">
        <f>(U676-MAX(U$2:U675))/MAX(U$2:U675)</f>
        <v>-4.6004453534488187E-3</v>
      </c>
      <c r="AK676" s="54">
        <f t="shared" si="298"/>
        <v>0.78671105242626782</v>
      </c>
      <c r="AL676" s="71">
        <f t="shared" si="288"/>
        <v>1937.12499999994</v>
      </c>
      <c r="AM676" s="49">
        <f t="shared" si="289"/>
        <v>0.78671105242626782</v>
      </c>
      <c r="AN676" s="49">
        <f t="shared" si="290"/>
        <v>3.7448427184917827</v>
      </c>
      <c r="AO676" s="49">
        <f t="shared" si="291"/>
        <v>2.1137580425661757</v>
      </c>
      <c r="AP676" s="49">
        <f t="shared" si="292"/>
        <v>2.3224194045124373</v>
      </c>
      <c r="AQ676" s="49">
        <f t="shared" si="293"/>
        <v>3.0469295406558703</v>
      </c>
      <c r="AS676" s="49">
        <f t="shared" si="299"/>
        <v>-0.69791317783591245</v>
      </c>
      <c r="AT676" s="49">
        <f t="shared" si="294"/>
        <v>0.72451013614343296</v>
      </c>
      <c r="AU676" s="54">
        <f>(AM676-MAX(AM$3:AM676))/MAX(AM$3:AM676)</f>
        <v>-0.78928213877831133</v>
      </c>
      <c r="AV676" s="54">
        <f>(AN676-MAX(AN$3:AN676))/MAX(AN$3:AN676)</f>
        <v>-0.53038270059581938</v>
      </c>
      <c r="AW676" s="54">
        <f>(AO676-MAX(AO$3:AO676))/MAX(AO$3:AO676)</f>
        <v>-0.62824637650023862</v>
      </c>
      <c r="AX676" s="54">
        <f>(AP676-MAX(AP$3:AP676))/MAX(AP$3:AP676)</f>
        <v>-0.60191983871592614</v>
      </c>
      <c r="AY676" s="54">
        <f>(AQ676-MAX(AQ$3:AQ676))/MAX(AQ$3:AQ676)</f>
        <v>-0.57650834725173883</v>
      </c>
    </row>
    <row r="677" spans="1:51">
      <c r="A677" s="49">
        <f>Data!F803</f>
        <v>1937.2083333332732</v>
      </c>
      <c r="B677" s="53">
        <f t="shared" si="285"/>
        <v>0.78900000000000003</v>
      </c>
      <c r="C677" s="50">
        <f>1/Data!N803</f>
        <v>4.5367528439738784E-2</v>
      </c>
      <c r="D677" s="50">
        <f>Data!H803/100</f>
        <v>2.6600000000000002E-2</v>
      </c>
      <c r="E677">
        <f>Data!K804/Data!K803</f>
        <v>0.93729101191787756</v>
      </c>
      <c r="F677">
        <f>Data!T804/Data!T803</f>
        <v>0.99607329287303104</v>
      </c>
      <c r="G677" s="49">
        <f>Data!E806</f>
        <v>14.4</v>
      </c>
      <c r="H677" s="52">
        <v>0</v>
      </c>
      <c r="I677" s="52">
        <v>1</v>
      </c>
      <c r="J677" s="52">
        <v>0.6</v>
      </c>
      <c r="K677" s="54">
        <f t="shared" si="295"/>
        <v>0.66261227030770231</v>
      </c>
      <c r="L677" s="54">
        <f t="shared" si="308"/>
        <v>0.85</v>
      </c>
      <c r="M677" s="53">
        <f t="shared" si="309"/>
        <v>0.85</v>
      </c>
      <c r="N677" s="54" cm="1">
        <f t="array" ref="N677">stock_min(C677,O677)</f>
        <v>0.51616335034934291</v>
      </c>
      <c r="O677" s="54" cm="1">
        <f t="array" ref="O677">stock_max(C677,D677)</f>
        <v>0.85</v>
      </c>
      <c r="P677" s="49">
        <f t="shared" si="286"/>
        <v>1937.2083333332732</v>
      </c>
      <c r="Q677" s="49">
        <f t="shared" si="300"/>
        <v>1.0477810135559809</v>
      </c>
      <c r="R677" s="49">
        <f t="shared" si="301"/>
        <v>4.942047205730498</v>
      </c>
      <c r="S677" s="59">
        <f t="shared" si="282"/>
        <v>3.0163715438634391</v>
      </c>
      <c r="T677" s="59">
        <f t="shared" si="283"/>
        <v>3.2963150916305715</v>
      </c>
      <c r="U677" s="59">
        <f t="shared" si="284"/>
        <v>4.3293951688636767</v>
      </c>
      <c r="V677" s="59"/>
      <c r="W677" s="49">
        <f t="shared" si="302"/>
        <v>1.2065486175453757</v>
      </c>
      <c r="X677" s="49">
        <f t="shared" si="303"/>
        <v>1.8098229263180634</v>
      </c>
      <c r="Y677" s="49">
        <f t="shared" si="304"/>
        <v>1.1121362651156967</v>
      </c>
      <c r="Z677" s="49">
        <f t="shared" si="305"/>
        <v>2.1841788265148749</v>
      </c>
      <c r="AA677" s="49">
        <f t="shared" si="306"/>
        <v>0.64940927532955162</v>
      </c>
      <c r="AB677" s="49">
        <f t="shared" si="307"/>
        <v>3.6799858935341252</v>
      </c>
      <c r="AC677" s="80">
        <f t="shared" si="287"/>
        <v>0.85</v>
      </c>
      <c r="AD677" s="80">
        <f t="shared" si="296"/>
        <v>0.51616335034934291</v>
      </c>
      <c r="AE677" s="80">
        <f t="shared" si="297"/>
        <v>0.85</v>
      </c>
      <c r="AF677" s="54">
        <f>(Q677-MAX(Q$2:Q676))/MAX(Q$2:Q676)</f>
        <v>-1.7402515218772594E-2</v>
      </c>
      <c r="AG677" s="54">
        <f>(R677-MAX(R$2:R676))/MAX(R$2:R676)</f>
        <v>-6.7125513010733523E-2</v>
      </c>
      <c r="AH677" s="54">
        <f>(S677-MAX(S$2:S676))/MAX(S$2:S676)</f>
        <v>-4.3437548206718142E-2</v>
      </c>
      <c r="AI677" s="54">
        <f>(T677-MAX(T$2:T676))/MAX(T$2:T676)</f>
        <v>-4.7146364919266139E-2</v>
      </c>
      <c r="AJ677" s="54">
        <f>(U677-MAX(U$2:U676))/MAX(U$2:U676)</f>
        <v>-5.8244165720149121E-2</v>
      </c>
      <c r="AK677" s="54">
        <f t="shared" si="298"/>
        <v>0.78460346615135301</v>
      </c>
      <c r="AL677" s="71">
        <f t="shared" si="288"/>
        <v>1937.2083333332732</v>
      </c>
      <c r="AM677" s="49">
        <f t="shared" si="289"/>
        <v>0.78460346615135301</v>
      </c>
      <c r="AN677" s="49">
        <f t="shared" si="290"/>
        <v>4.0863298480322632</v>
      </c>
      <c r="AO677" s="49">
        <f t="shared" si="291"/>
        <v>2.2242300316961461</v>
      </c>
      <c r="AP677" s="49">
        <f t="shared" si="292"/>
        <v>2.4576540382526262</v>
      </c>
      <c r="AQ677" s="49">
        <f t="shared" si="293"/>
        <v>3.279608050457854</v>
      </c>
      <c r="AS677" s="49">
        <f t="shared" si="299"/>
        <v>-0.80672179757440921</v>
      </c>
      <c r="AT677" s="49">
        <f t="shared" si="294"/>
        <v>0.82195401220522779</v>
      </c>
      <c r="AU677" s="54">
        <f>(AM677-MAX(AM$3:AM677))/MAX(AM$3:AM677)</f>
        <v>-0.78984664854440712</v>
      </c>
      <c r="AV677" s="54">
        <f>(AN677-MAX(AN$3:AN677))/MAX(AN$3:AN677)</f>
        <v>-0.48755893585819821</v>
      </c>
      <c r="AW677" s="54">
        <f>(AO677-MAX(AO$3:AO677))/MAX(AO$3:AO677)</f>
        <v>-0.6088173021089075</v>
      </c>
      <c r="AX677" s="54">
        <f>(AP677-MAX(AP$3:AP677))/MAX(AP$3:AP677)</f>
        <v>-0.57873960490204757</v>
      </c>
      <c r="AY677" s="54">
        <f>(AQ677-MAX(AQ$3:AQ677))/MAX(AQ$3:AQ677)</f>
        <v>-0.54416844396213615</v>
      </c>
    </row>
    <row r="678" spans="1:51">
      <c r="A678" s="49">
        <f>Data!F804</f>
        <v>1937.2916666666065</v>
      </c>
      <c r="B678" s="53">
        <f t="shared" si="285"/>
        <v>0.73</v>
      </c>
      <c r="C678" s="50">
        <f>1/Data!N804</f>
        <v>4.8646225509975063E-2</v>
      </c>
      <c r="D678" s="50">
        <f>Data!H804/100</f>
        <v>2.6500000000000003E-2</v>
      </c>
      <c r="E678">
        <f>Data!K805/Data!K804</f>
        <v>0.95262692697106266</v>
      </c>
      <c r="F678">
        <f>Data!T805/Data!T804</f>
        <v>0.99611414298120227</v>
      </c>
      <c r="G678" s="49">
        <f>Data!E807</f>
        <v>14.5</v>
      </c>
      <c r="H678" s="52">
        <v>0</v>
      </c>
      <c r="I678" s="52">
        <v>1</v>
      </c>
      <c r="J678" s="52">
        <v>0.6</v>
      </c>
      <c r="K678" s="54">
        <f t="shared" si="295"/>
        <v>0.66261227030770231</v>
      </c>
      <c r="L678" s="54">
        <f t="shared" si="308"/>
        <v>0.85</v>
      </c>
      <c r="M678" s="53">
        <f t="shared" si="309"/>
        <v>0.85</v>
      </c>
      <c r="N678" s="54" cm="1">
        <f t="array" ref="N678">stock_min(C678,O678)</f>
        <v>0.62848059410448875</v>
      </c>
      <c r="O678" s="54" cm="1">
        <f t="array" ref="O678">stock_max(C678,D678)</f>
        <v>0.85</v>
      </c>
      <c r="P678" s="49">
        <f t="shared" si="286"/>
        <v>1937.2916666666065</v>
      </c>
      <c r="Q678" s="49">
        <f t="shared" si="300"/>
        <v>1.0437094863502914</v>
      </c>
      <c r="R678" s="49">
        <f t="shared" si="301"/>
        <v>4.7079272425409711</v>
      </c>
      <c r="S678" s="59">
        <f t="shared" si="282"/>
        <v>2.9259461947915191</v>
      </c>
      <c r="T678" s="59">
        <f t="shared" si="283"/>
        <v>3.1885222260621644</v>
      </c>
      <c r="U678" s="59">
        <f t="shared" si="284"/>
        <v>4.1525394167932141</v>
      </c>
      <c r="V678" s="59"/>
      <c r="W678" s="49">
        <f t="shared" si="302"/>
        <v>1.1703784779166078</v>
      </c>
      <c r="X678" s="49">
        <f t="shared" si="303"/>
        <v>1.7555677168749113</v>
      </c>
      <c r="Y678" s="49">
        <f t="shared" si="304"/>
        <v>1.0757682749245447</v>
      </c>
      <c r="Z678" s="49">
        <f t="shared" si="305"/>
        <v>2.1127539511376194</v>
      </c>
      <c r="AA678" s="49">
        <f t="shared" si="306"/>
        <v>0.62288091251898225</v>
      </c>
      <c r="AB678" s="49">
        <f t="shared" si="307"/>
        <v>3.5296585042742321</v>
      </c>
      <c r="AC678" s="80">
        <f t="shared" si="287"/>
        <v>0.85</v>
      </c>
      <c r="AD678" s="80">
        <f t="shared" si="296"/>
        <v>0.62848059410448875</v>
      </c>
      <c r="AE678" s="80">
        <f t="shared" si="297"/>
        <v>0.85</v>
      </c>
      <c r="AF678" s="54">
        <f>(Q678-MAX(Q$2:Q677))/MAX(Q$2:Q677)</f>
        <v>-2.1220748551662703E-2</v>
      </c>
      <c r="AG678" s="54">
        <f>(R678-MAX(R$2:R677))/MAX(R$2:R677)</f>
        <v>-0.11131864420970858</v>
      </c>
      <c r="AH678" s="54">
        <f>(S678-MAX(S$2:S677))/MAX(S$2:S677)</f>
        <v>-7.2113555904931334E-2</v>
      </c>
      <c r="AI678" s="54">
        <f>(T678-MAX(T$2:T677))/MAX(T$2:T677)</f>
        <v>-7.8305650648173228E-2</v>
      </c>
      <c r="AJ678" s="54">
        <f>(U678-MAX(U$2:U677))/MAX(U$2:U677)</f>
        <v>-9.6714882723795637E-2</v>
      </c>
      <c r="AK678" s="54">
        <f t="shared" si="298"/>
        <v>0.7792825218962196</v>
      </c>
      <c r="AL678" s="71">
        <f t="shared" si="288"/>
        <v>1937.2916666666065</v>
      </c>
      <c r="AM678" s="49">
        <f t="shared" si="289"/>
        <v>0.7792825218962196</v>
      </c>
      <c r="AN678" s="49">
        <f t="shared" si="290"/>
        <v>4.452034406920153</v>
      </c>
      <c r="AO678" s="49">
        <f t="shared" si="291"/>
        <v>2.3353263458180704</v>
      </c>
      <c r="AP678" s="49">
        <f t="shared" si="292"/>
        <v>2.5953921416185448</v>
      </c>
      <c r="AQ678" s="49">
        <f t="shared" si="293"/>
        <v>3.5239277849562232</v>
      </c>
      <c r="AS678" s="49">
        <f t="shared" si="299"/>
        <v>-0.92810662196392979</v>
      </c>
      <c r="AT678" s="49">
        <f t="shared" si="294"/>
        <v>0.92853564333767835</v>
      </c>
      <c r="AU678" s="54">
        <f>(AM678-MAX(AM$3:AM678))/MAX(AM$3:AM678)</f>
        <v>-0.79127184524103888</v>
      </c>
      <c r="AV678" s="54">
        <f>(AN678-MAX(AN$3:AN678))/MAX(AN$3:AN678)</f>
        <v>-0.44169821479862431</v>
      </c>
      <c r="AW678" s="54">
        <f>(AO678-MAX(AO$3:AO678))/MAX(AO$3:AO678)</f>
        <v>-0.58927842561472144</v>
      </c>
      <c r="AX678" s="54">
        <f>(AP678-MAX(AP$3:AP678))/MAX(AP$3:AP678)</f>
        <v>-0.55513025755663203</v>
      </c>
      <c r="AY678" s="54">
        <f>(AQ678-MAX(AQ$3:AQ678))/MAX(AQ$3:AQ678)</f>
        <v>-0.51021053099396863</v>
      </c>
    </row>
    <row r="679" spans="1:51">
      <c r="A679" s="49">
        <f>Data!F805</f>
        <v>1937.3749999999397</v>
      </c>
      <c r="B679" s="53">
        <f t="shared" si="285"/>
        <v>0.67999999999999994</v>
      </c>
      <c r="C679" s="50">
        <f>1/Data!N805</f>
        <v>5.1350058017581787E-2</v>
      </c>
      <c r="D679" s="50">
        <f>Data!H805/100</f>
        <v>2.64E-2</v>
      </c>
      <c r="E679">
        <f>Data!K806/Data!K805</f>
        <v>0.96676923076923083</v>
      </c>
      <c r="F679">
        <f>Data!T806/Data!T805</f>
        <v>1.0030720590436968</v>
      </c>
      <c r="G679" s="49">
        <f>Data!E808</f>
        <v>14.5</v>
      </c>
      <c r="H679" s="52">
        <v>0</v>
      </c>
      <c r="I679" s="52">
        <v>1</v>
      </c>
      <c r="J679" s="52">
        <v>0.6</v>
      </c>
      <c r="K679" s="54">
        <f t="shared" si="295"/>
        <v>0.66261227030770231</v>
      </c>
      <c r="L679" s="54">
        <f t="shared" si="308"/>
        <v>0.85</v>
      </c>
      <c r="M679" s="53">
        <f t="shared" si="309"/>
        <v>0.85</v>
      </c>
      <c r="N679" s="54" cm="1">
        <f t="array" ref="N679">stock_min(C679,O679)</f>
        <v>0.7211048922096096</v>
      </c>
      <c r="O679" s="54" cm="1">
        <f t="array" ref="O679">stock_max(C679,D679)</f>
        <v>0.85</v>
      </c>
      <c r="P679" s="49">
        <f t="shared" si="286"/>
        <v>1937.3749999999397</v>
      </c>
      <c r="Q679" s="49">
        <f t="shared" si="300"/>
        <v>1.0469158235168259</v>
      </c>
      <c r="R679" s="49">
        <f t="shared" si="301"/>
        <v>4.551479198788841</v>
      </c>
      <c r="S679" s="59">
        <f t="shared" si="282"/>
        <v>2.8712028009106927</v>
      </c>
      <c r="T679" s="59">
        <f t="shared" si="283"/>
        <v>3.1216186107284178</v>
      </c>
      <c r="U679" s="59">
        <f t="shared" si="284"/>
        <v>4.0371596765147055</v>
      </c>
      <c r="V679" s="59"/>
      <c r="W679" s="49">
        <f t="shared" si="302"/>
        <v>1.1484811203642771</v>
      </c>
      <c r="X679" s="49">
        <f t="shared" si="303"/>
        <v>1.7227216805464156</v>
      </c>
      <c r="Y679" s="49">
        <f t="shared" si="304"/>
        <v>1.0531958160388852</v>
      </c>
      <c r="Z679" s="49">
        <f t="shared" si="305"/>
        <v>2.0684227946895324</v>
      </c>
      <c r="AA679" s="49">
        <f t="shared" si="306"/>
        <v>0.60557395147720594</v>
      </c>
      <c r="AB679" s="49">
        <f t="shared" si="307"/>
        <v>3.4315857250374995</v>
      </c>
      <c r="AC679" s="80">
        <f t="shared" si="287"/>
        <v>0.85</v>
      </c>
      <c r="AD679" s="80">
        <f t="shared" si="296"/>
        <v>0.7211048922096096</v>
      </c>
      <c r="AE679" s="80">
        <f t="shared" si="297"/>
        <v>0.85</v>
      </c>
      <c r="AF679" s="54">
        <f>(Q679-MAX(Q$2:Q678))/MAX(Q$2:Q678)</f>
        <v>-1.8213880900468094E-2</v>
      </c>
      <c r="AG679" s="54">
        <f>(R679-MAX(R$2:R678))/MAX(R$2:R678)</f>
        <v>-0.14085020926366276</v>
      </c>
      <c r="AH679" s="54">
        <f>(S679-MAX(S$2:S678))/MAX(S$2:S678)</f>
        <v>-8.947397530573821E-2</v>
      </c>
      <c r="AI679" s="54">
        <f>(T679-MAX(T$2:T678))/MAX(T$2:T678)</f>
        <v>-9.7645231755775719E-2</v>
      </c>
      <c r="AJ679" s="54">
        <f>(U679-MAX(U$2:U678))/MAX(U$2:U678)</f>
        <v>-0.12181297133128557</v>
      </c>
      <c r="AK679" s="54">
        <f t="shared" si="298"/>
        <v>0.76367784221334178</v>
      </c>
      <c r="AL679" s="71">
        <f t="shared" si="288"/>
        <v>1937.3749999999397</v>
      </c>
      <c r="AM679" s="49">
        <f t="shared" si="289"/>
        <v>0.76367784221334178</v>
      </c>
      <c r="AN679" s="49">
        <f t="shared" si="290"/>
        <v>4.6783472193803259</v>
      </c>
      <c r="AO679" s="49">
        <f t="shared" si="291"/>
        <v>2.3863794801352323</v>
      </c>
      <c r="AP679" s="49">
        <f t="shared" si="292"/>
        <v>2.6637536388720373</v>
      </c>
      <c r="AQ679" s="49">
        <f t="shared" si="293"/>
        <v>3.6644180681384553</v>
      </c>
      <c r="AS679" s="49">
        <f t="shared" si="299"/>
        <v>-1.0139291512418707</v>
      </c>
      <c r="AT679" s="49">
        <f t="shared" si="294"/>
        <v>1.000664429266418</v>
      </c>
      <c r="AU679" s="54">
        <f>(AM679-MAX(AM$3:AM679))/MAX(AM$3:AM679)</f>
        <v>-0.7954515052543113</v>
      </c>
      <c r="AV679" s="54">
        <f>(AN679-MAX(AN$3:AN679))/MAX(AN$3:AN679)</f>
        <v>-0.4133177406913125</v>
      </c>
      <c r="AW679" s="54">
        <f>(AO679-MAX(AO$3:AO679))/MAX(AO$3:AO679)</f>
        <v>-0.58029954189613664</v>
      </c>
      <c r="AX679" s="54">
        <f>(AP679-MAX(AP$3:AP679))/MAX(AP$3:AP679)</f>
        <v>-0.54341258253229496</v>
      </c>
      <c r="AY679" s="54">
        <f>(AQ679-MAX(AQ$3:AQ679))/MAX(AQ$3:AQ679)</f>
        <v>-0.49068383652137254</v>
      </c>
    </row>
    <row r="680" spans="1:51">
      <c r="A680" s="49">
        <f>Data!F806</f>
        <v>1937.458333333273</v>
      </c>
      <c r="B680" s="53">
        <f t="shared" si="285"/>
        <v>0.64800000000000002</v>
      </c>
      <c r="C680" s="50">
        <f>1/Data!N806</f>
        <v>5.3442612901164289E-2</v>
      </c>
      <c r="D680" s="50">
        <f>Data!H806/100</f>
        <v>2.63E-2</v>
      </c>
      <c r="E680">
        <f>Data!K807/Data!K806</f>
        <v>1.0564776452949995</v>
      </c>
      <c r="F680">
        <f>Data!T807/Data!T806</f>
        <v>0.99614645847226313</v>
      </c>
      <c r="G680" s="49">
        <f>Data!E809</f>
        <v>14.6</v>
      </c>
      <c r="H680" s="52">
        <v>0</v>
      </c>
      <c r="I680" s="52">
        <v>1</v>
      </c>
      <c r="J680" s="52">
        <v>0.6</v>
      </c>
      <c r="K680" s="54">
        <f t="shared" si="295"/>
        <v>0.66261227030770231</v>
      </c>
      <c r="L680" s="54">
        <f t="shared" si="308"/>
        <v>0.85</v>
      </c>
      <c r="M680" s="53">
        <f t="shared" si="309"/>
        <v>0.85</v>
      </c>
      <c r="N680" s="54" cm="1">
        <f t="array" ref="N680">stock_min(C680,O680)</f>
        <v>0.79278885443470759</v>
      </c>
      <c r="O680" s="54" cm="1">
        <f t="array" ref="O680">stock_max(C680,D680)</f>
        <v>0.85</v>
      </c>
      <c r="P680" s="49">
        <f t="shared" si="286"/>
        <v>1937.458333333273</v>
      </c>
      <c r="Q680" s="49">
        <f t="shared" si="300"/>
        <v>1.0428814899148589</v>
      </c>
      <c r="R680" s="49">
        <f t="shared" si="301"/>
        <v>4.8085360265456059</v>
      </c>
      <c r="S680" s="59">
        <f t="shared" si="282"/>
        <v>2.9640723452354534</v>
      </c>
      <c r="T680" s="59">
        <f t="shared" si="283"/>
        <v>3.2343797258330405</v>
      </c>
      <c r="U680" s="59">
        <f t="shared" si="284"/>
        <v>4.2286339535226247</v>
      </c>
      <c r="V680" s="59"/>
      <c r="W680" s="49">
        <f t="shared" si="302"/>
        <v>1.1856289380941814</v>
      </c>
      <c r="X680" s="49">
        <f t="shared" si="303"/>
        <v>1.778443407141272</v>
      </c>
      <c r="Y680" s="49">
        <f t="shared" si="304"/>
        <v>1.0912400326616056</v>
      </c>
      <c r="Z680" s="49">
        <f t="shared" si="305"/>
        <v>2.1431396931714346</v>
      </c>
      <c r="AA680" s="49">
        <f t="shared" si="306"/>
        <v>0.63429509302839382</v>
      </c>
      <c r="AB680" s="49">
        <f t="shared" si="307"/>
        <v>3.594338860494231</v>
      </c>
      <c r="AC680" s="80">
        <f t="shared" si="287"/>
        <v>0.85</v>
      </c>
      <c r="AD680" s="80">
        <f t="shared" si="296"/>
        <v>0.79278885443470759</v>
      </c>
      <c r="AE680" s="80">
        <f t="shared" si="297"/>
        <v>0.85</v>
      </c>
      <c r="AF680" s="54">
        <f>(Q680-MAX(Q$2:Q679))/MAX(Q$2:Q679)</f>
        <v>-2.1997234481773851E-2</v>
      </c>
      <c r="AG680" s="54">
        <f>(R680-MAX(R$2:R679))/MAX(R$2:R679)</f>
        <v>-9.232745212718281E-2</v>
      </c>
      <c r="AH680" s="54">
        <f>(S680-MAX(S$2:S679))/MAX(S$2:S679)</f>
        <v>-6.0022855732306826E-2</v>
      </c>
      <c r="AI680" s="54">
        <f>(T680-MAX(T$2:T679))/MAX(T$2:T679)</f>
        <v>-6.5049792473893378E-2</v>
      </c>
      <c r="AJ680" s="54">
        <f>(U680-MAX(U$2:U679))/MAX(U$2:U679)</f>
        <v>-8.0162345677251598E-2</v>
      </c>
      <c r="AK680" s="54">
        <f t="shared" si="298"/>
        <v>0.75550851482100068</v>
      </c>
      <c r="AL680" s="71">
        <f t="shared" si="288"/>
        <v>1937.458333333273</v>
      </c>
      <c r="AM680" s="49">
        <f t="shared" si="289"/>
        <v>0.75550851482100068</v>
      </c>
      <c r="AN680" s="49">
        <f t="shared" si="290"/>
        <v>4.4991345301015251</v>
      </c>
      <c r="AO680" s="49">
        <f t="shared" si="291"/>
        <v>2.3203954012539674</v>
      </c>
      <c r="AP680" s="49">
        <f t="shared" si="292"/>
        <v>2.5855694472935133</v>
      </c>
      <c r="AQ680" s="49">
        <f t="shared" si="293"/>
        <v>3.5384787017143142</v>
      </c>
      <c r="AS680" s="49">
        <f t="shared" si="299"/>
        <v>-0.96065582838721086</v>
      </c>
      <c r="AT680" s="49">
        <f t="shared" si="294"/>
        <v>0.95290925442080088</v>
      </c>
      <c r="AU680" s="54">
        <f>(AM680-MAX(AM$3:AM680))/MAX(AM$3:AM680)</f>
        <v>-0.79763963161967111</v>
      </c>
      <c r="AV680" s="54">
        <f>(AN680-MAX(AN$3:AN680))/MAX(AN$3:AN680)</f>
        <v>-0.43579168298600163</v>
      </c>
      <c r="AW680" s="54">
        <f>(AO680-MAX(AO$3:AO680))/MAX(AO$3:AO680)</f>
        <v>-0.5919043802567393</v>
      </c>
      <c r="AX680" s="54">
        <f>(AP680-MAX(AP$3:AP680))/MAX(AP$3:AP680)</f>
        <v>-0.5568139412760994</v>
      </c>
      <c r="AY680" s="54">
        <f>(AQ680-MAX(AQ$3:AQ680))/MAX(AQ$3:AQ680)</f>
        <v>-0.50818810425102534</v>
      </c>
    </row>
    <row r="681" spans="1:51">
      <c r="A681" s="49">
        <f>Data!F807</f>
        <v>1937.5416666666063</v>
      </c>
      <c r="B681" s="53">
        <f t="shared" si="285"/>
        <v>0.68500000000000005</v>
      </c>
      <c r="C681" s="50">
        <f>1/Data!N807</f>
        <v>5.089907287684723E-2</v>
      </c>
      <c r="D681" s="50">
        <f>Data!H807/100</f>
        <v>2.6200000000000001E-2</v>
      </c>
      <c r="E681">
        <f>Data!K808/Data!K807</f>
        <v>1.0142493110038222</v>
      </c>
      <c r="F681">
        <f>Data!T808/Data!T807</f>
        <v>1.0030562256529789</v>
      </c>
      <c r="G681" s="49">
        <f>Data!E810</f>
        <v>14.6</v>
      </c>
      <c r="H681" s="52">
        <v>0</v>
      </c>
      <c r="I681" s="52">
        <v>1</v>
      </c>
      <c r="J681" s="52">
        <v>0.6</v>
      </c>
      <c r="K681" s="54">
        <f t="shared" si="295"/>
        <v>0.66261227030770231</v>
      </c>
      <c r="L681" s="54">
        <f t="shared" si="308"/>
        <v>0.85</v>
      </c>
      <c r="M681" s="53">
        <f t="shared" si="309"/>
        <v>0.85</v>
      </c>
      <c r="N681" s="54" cm="1">
        <f t="array" ref="N681">stock_min(C681,O681)</f>
        <v>0.70565564304241479</v>
      </c>
      <c r="O681" s="54" cm="1">
        <f t="array" ref="O681">stock_max(C681,D681)</f>
        <v>0.85</v>
      </c>
      <c r="P681" s="49">
        <f t="shared" si="286"/>
        <v>1937.5416666666063</v>
      </c>
      <c r="Q681" s="49">
        <f t="shared" si="300"/>
        <v>1.0460687710773535</v>
      </c>
      <c r="R681" s="49">
        <f t="shared" si="301"/>
        <v>4.8770543518609379</v>
      </c>
      <c r="S681" s="59">
        <f t="shared" si="282"/>
        <v>2.9930374880220243</v>
      </c>
      <c r="T681" s="59">
        <f t="shared" si="283"/>
        <v>3.2682530656270536</v>
      </c>
      <c r="U681" s="59">
        <f t="shared" si="284"/>
        <v>4.2817893547338031</v>
      </c>
      <c r="V681" s="59"/>
      <c r="W681" s="49">
        <f t="shared" si="302"/>
        <v>1.1972149952088098</v>
      </c>
      <c r="X681" s="49">
        <f t="shared" si="303"/>
        <v>1.7958224928132145</v>
      </c>
      <c r="Y681" s="49">
        <f t="shared" si="304"/>
        <v>1.1026684818718036</v>
      </c>
      <c r="Z681" s="49">
        <f t="shared" si="305"/>
        <v>2.1655845837552499</v>
      </c>
      <c r="AA681" s="49">
        <f t="shared" si="306"/>
        <v>0.6422684032100705</v>
      </c>
      <c r="AB681" s="49">
        <f t="shared" si="307"/>
        <v>3.6395209515237323</v>
      </c>
      <c r="AC681" s="80">
        <f t="shared" si="287"/>
        <v>0.85</v>
      </c>
      <c r="AD681" s="80">
        <f t="shared" si="296"/>
        <v>0.70565564304241479</v>
      </c>
      <c r="AE681" s="80">
        <f t="shared" si="297"/>
        <v>0.85</v>
      </c>
      <c r="AF681" s="54">
        <f>(Q681-MAX(Q$2:Q680))/MAX(Q$2:Q680)</f>
        <v>-1.9008237341112719E-2</v>
      </c>
      <c r="AG681" s="54">
        <f>(R681-MAX(R$2:R680))/MAX(R$2:R680)</f>
        <v>-7.9393743702911287E-2</v>
      </c>
      <c r="AH681" s="54">
        <f>(S681-MAX(S$2:S680))/MAX(S$2:S680)</f>
        <v>-5.0837326828603861E-2</v>
      </c>
      <c r="AI681" s="54">
        <f>(T681-MAX(T$2:T680))/MAX(T$2:T680)</f>
        <v>-5.5258151184199689E-2</v>
      </c>
      <c r="AJ681" s="54">
        <f>(U681-MAX(U$2:U680))/MAX(U$2:U680)</f>
        <v>-6.8599666073843532E-2</v>
      </c>
      <c r="AK681" s="54">
        <f t="shared" si="298"/>
        <v>0.75567329709119813</v>
      </c>
      <c r="AL681" s="71">
        <f t="shared" si="288"/>
        <v>1937.5416666666063</v>
      </c>
      <c r="AM681" s="49">
        <f t="shared" si="289"/>
        <v>0.75567329709119813</v>
      </c>
      <c r="AN681" s="49">
        <f t="shared" si="290"/>
        <v>4.205106935378101</v>
      </c>
      <c r="AO681" s="49">
        <f t="shared" si="291"/>
        <v>2.2292075359826984</v>
      </c>
      <c r="AP681" s="49">
        <f t="shared" si="292"/>
        <v>2.4733768099521476</v>
      </c>
      <c r="AQ681" s="49">
        <f t="shared" si="293"/>
        <v>3.3417076951629219</v>
      </c>
      <c r="AS681" s="49">
        <f t="shared" si="299"/>
        <v>-0.86339924021517911</v>
      </c>
      <c r="AT681" s="49">
        <f t="shared" si="294"/>
        <v>0.86833088521077428</v>
      </c>
      <c r="AU681" s="54">
        <f>(AM681-MAX(AM$3:AM681))/MAX(AM$3:AM681)</f>
        <v>-0.79759549525291207</v>
      </c>
      <c r="AV681" s="54">
        <f>(AN681-MAX(AN$3:AN681))/MAX(AN$3:AN681)</f>
        <v>-0.47266384434607406</v>
      </c>
      <c r="AW681" s="54">
        <f>(AO681-MAX(AO$3:AO681))/MAX(AO$3:AO681)</f>
        <v>-0.60794189195445814</v>
      </c>
      <c r="AX681" s="54">
        <f>(AP681-MAX(AP$3:AP681))/MAX(AP$3:AP681)</f>
        <v>-0.57604460352468345</v>
      </c>
      <c r="AY681" s="54">
        <f>(AQ681-MAX(AQ$3:AQ681))/MAX(AQ$3:AQ681)</f>
        <v>-0.53553723643983553</v>
      </c>
    </row>
    <row r="682" spans="1:51">
      <c r="A682" s="49">
        <f>Data!F808</f>
        <v>1937.6249999999395</v>
      </c>
      <c r="B682" s="53">
        <f t="shared" si="285"/>
        <v>0.69399999999999995</v>
      </c>
      <c r="C682" s="50">
        <f>1/Data!N808</f>
        <v>5.0487245903975936E-2</v>
      </c>
      <c r="D682" s="50">
        <f>Data!H808/100</f>
        <v>2.6100000000000002E-2</v>
      </c>
      <c r="E682">
        <f>Data!K809/Data!K808</f>
        <v>0.85635020976197906</v>
      </c>
      <c r="F682">
        <f>Data!T809/Data!T808</f>
        <v>0.99617811546809731</v>
      </c>
      <c r="G682" s="49">
        <f>Data!E811</f>
        <v>14.5</v>
      </c>
      <c r="H682" s="52">
        <v>0</v>
      </c>
      <c r="I682" s="52">
        <v>1</v>
      </c>
      <c r="J682" s="52">
        <v>0.6</v>
      </c>
      <c r="K682" s="54">
        <f t="shared" si="295"/>
        <v>0.66261227030770231</v>
      </c>
      <c r="L682" s="54">
        <f t="shared" si="308"/>
        <v>0.85</v>
      </c>
      <c r="M682" s="53">
        <f t="shared" si="309"/>
        <v>0.85</v>
      </c>
      <c r="N682" s="54" cm="1">
        <f t="array" ref="N682">stock_min(C682,O682)</f>
        <v>0.69154782231178669</v>
      </c>
      <c r="O682" s="54" cm="1">
        <f t="array" ref="O682">stock_max(C682,D682)</f>
        <v>0.85</v>
      </c>
      <c r="P682" s="49">
        <f t="shared" si="286"/>
        <v>1937.6249999999395</v>
      </c>
      <c r="Q682" s="49">
        <f t="shared" si="300"/>
        <v>1.0420708170218664</v>
      </c>
      <c r="R682" s="49">
        <f t="shared" si="301"/>
        <v>4.1764665172366868</v>
      </c>
      <c r="S682" s="59">
        <f t="shared" si="282"/>
        <v>2.7304923461531354</v>
      </c>
      <c r="T682" s="59">
        <f t="shared" si="283"/>
        <v>2.9529530228132375</v>
      </c>
      <c r="U682" s="59">
        <f t="shared" si="284"/>
        <v>3.7565182578049776</v>
      </c>
      <c r="V682" s="59"/>
      <c r="W682" s="49">
        <f t="shared" si="302"/>
        <v>1.0921969384612542</v>
      </c>
      <c r="X682" s="49">
        <f t="shared" si="303"/>
        <v>1.6382954076918812</v>
      </c>
      <c r="Y682" s="49">
        <f t="shared" si="304"/>
        <v>0.99629011625496589</v>
      </c>
      <c r="Z682" s="49">
        <f t="shared" si="305"/>
        <v>1.9566629065582715</v>
      </c>
      <c r="AA682" s="49">
        <f t="shared" si="306"/>
        <v>0.56347773867074669</v>
      </c>
      <c r="AB682" s="49">
        <f t="shared" si="307"/>
        <v>3.193040519134231</v>
      </c>
      <c r="AC682" s="80">
        <f t="shared" si="287"/>
        <v>0.85</v>
      </c>
      <c r="AD682" s="80">
        <f t="shared" si="296"/>
        <v>0.69154782231178669</v>
      </c>
      <c r="AE682" s="80">
        <f t="shared" si="297"/>
        <v>0.85</v>
      </c>
      <c r="AF682" s="54">
        <f>(Q682-MAX(Q$2:Q681))/MAX(Q$2:Q681)</f>
        <v>-2.2757474584742761E-2</v>
      </c>
      <c r="AG682" s="54">
        <f>(R682-MAX(R$2:R681))/MAX(R$2:R681)</f>
        <v>-0.21163863931179785</v>
      </c>
      <c r="AH682" s="54">
        <f>(S682-MAX(S$2:S681))/MAX(S$2:S681)</f>
        <v>-0.13409657422584337</v>
      </c>
      <c r="AI682" s="54">
        <f>(T682-MAX(T$2:T681))/MAX(T$2:T681)</f>
        <v>-0.14640077061978321</v>
      </c>
      <c r="AJ682" s="54">
        <f>(U682-MAX(U$2:U681))/MAX(U$2:U681)</f>
        <v>-0.18285976495992762</v>
      </c>
      <c r="AK682" s="54">
        <f t="shared" si="298"/>
        <v>0.7616792444970707</v>
      </c>
      <c r="AL682" s="71">
        <f t="shared" si="288"/>
        <v>1937.6249999999395</v>
      </c>
      <c r="AM682" s="49">
        <f t="shared" si="289"/>
        <v>0.7616792444970707</v>
      </c>
      <c r="AN682" s="49">
        <f t="shared" si="290"/>
        <v>4.7269624128956655</v>
      </c>
      <c r="AO682" s="49">
        <f t="shared" si="291"/>
        <v>2.3927570020884343</v>
      </c>
      <c r="AP682" s="49">
        <f t="shared" si="292"/>
        <v>2.673456627810276</v>
      </c>
      <c r="AQ682" s="49">
        <f t="shared" si="293"/>
        <v>3.690305239310717</v>
      </c>
      <c r="AS682" s="49">
        <f t="shared" si="299"/>
        <v>-1.0366571735849486</v>
      </c>
      <c r="AT682" s="49">
        <f t="shared" si="294"/>
        <v>1.0168486115004409</v>
      </c>
      <c r="AU682" s="54">
        <f>(AM682-MAX(AM$3:AM682))/MAX(AM$3:AM682)</f>
        <v>-0.79598682280821675</v>
      </c>
      <c r="AV682" s="54">
        <f>(AN682-MAX(AN$3:AN682))/MAX(AN$3:AN682)</f>
        <v>-0.40722121338565298</v>
      </c>
      <c r="AW682" s="54">
        <f>(AO682-MAX(AO$3:AO682))/MAX(AO$3:AO682)</f>
        <v>-0.5791779060005855</v>
      </c>
      <c r="AX682" s="54">
        <f>(AP682-MAX(AP$3:AP682))/MAX(AP$3:AP682)</f>
        <v>-0.54174941721686287</v>
      </c>
      <c r="AY682" s="54">
        <f>(AQ682-MAX(AQ$3:AQ682))/MAX(AQ$3:AQ682)</f>
        <v>-0.48708578781088008</v>
      </c>
    </row>
    <row r="683" spans="1:51">
      <c r="A683" s="49">
        <f>Data!F809</f>
        <v>1937.7083333332728</v>
      </c>
      <c r="B683" s="53">
        <f t="shared" si="285"/>
        <v>0.52700000000000002</v>
      </c>
      <c r="C683" s="50">
        <f>1/Data!N809</f>
        <v>5.9354638689563956E-2</v>
      </c>
      <c r="D683" s="50">
        <f>Data!H809/100</f>
        <v>2.6000000000000002E-2</v>
      </c>
      <c r="E683">
        <f>Data!K810/Data!K809</f>
        <v>0.85908141962421691</v>
      </c>
      <c r="F683">
        <f>Data!T810/Data!T809</f>
        <v>1.0030403933565546</v>
      </c>
      <c r="G683" s="49">
        <f>Data!E812</f>
        <v>14.4</v>
      </c>
      <c r="H683" s="52">
        <v>0</v>
      </c>
      <c r="I683" s="52">
        <v>1</v>
      </c>
      <c r="J683" s="52">
        <v>0.6</v>
      </c>
      <c r="K683" s="54">
        <f t="shared" si="295"/>
        <v>0.66261227030770231</v>
      </c>
      <c r="L683" s="54">
        <f t="shared" si="308"/>
        <v>0.85</v>
      </c>
      <c r="M683" s="53">
        <f t="shared" si="309"/>
        <v>0.85</v>
      </c>
      <c r="N683" s="54" cm="1">
        <f t="array" ref="N683">stock_min(C683,O683)</f>
        <v>0.85</v>
      </c>
      <c r="O683" s="54" cm="1">
        <f t="array" ref="O683">stock_max(C683,D683)</f>
        <v>0.85</v>
      </c>
      <c r="P683" s="49">
        <f t="shared" si="286"/>
        <v>1937.7083333332728</v>
      </c>
      <c r="Q683" s="49">
        <f t="shared" si="300"/>
        <v>1.0452391222109991</v>
      </c>
      <c r="R683" s="49">
        <f t="shared" si="301"/>
        <v>3.5879247846407019</v>
      </c>
      <c r="S683" s="59">
        <f t="shared" si="282"/>
        <v>2.5029467913807775</v>
      </c>
      <c r="T683" s="59">
        <f t="shared" si="283"/>
        <v>2.6802519775977549</v>
      </c>
      <c r="U683" s="59">
        <f t="shared" si="284"/>
        <v>3.3082727147394495</v>
      </c>
      <c r="V683" s="59"/>
      <c r="W683" s="49">
        <f t="shared" si="302"/>
        <v>1.0011787165523109</v>
      </c>
      <c r="X683" s="49">
        <f t="shared" si="303"/>
        <v>1.5017680748284665</v>
      </c>
      <c r="Y683" s="49">
        <f t="shared" si="304"/>
        <v>0.90428412972499761</v>
      </c>
      <c r="Z683" s="49">
        <f t="shared" si="305"/>
        <v>1.7759678478727572</v>
      </c>
      <c r="AA683" s="49">
        <f t="shared" si="306"/>
        <v>0.49624090721091751</v>
      </c>
      <c r="AB683" s="49">
        <f t="shared" si="307"/>
        <v>2.8120318075285322</v>
      </c>
      <c r="AC683" s="80">
        <f t="shared" si="287"/>
        <v>0.85000000000000009</v>
      </c>
      <c r="AD683" s="80">
        <f t="shared" si="296"/>
        <v>0.85</v>
      </c>
      <c r="AE683" s="80">
        <f t="shared" si="297"/>
        <v>0.85</v>
      </c>
      <c r="AF683" s="54">
        <f>(Q683-MAX(Q$2:Q682))/MAX(Q$2:Q682)</f>
        <v>-1.9786272902727588E-2</v>
      </c>
      <c r="AG683" s="54">
        <f>(R683-MAX(R$2:R682))/MAX(R$2:R682)</f>
        <v>-0.3227334030831</v>
      </c>
      <c r="AH683" s="54">
        <f>(S683-MAX(S$2:S682))/MAX(S$2:S682)</f>
        <v>-0.20625662831815961</v>
      </c>
      <c r="AI683" s="54">
        <f>(T683-MAX(T$2:T682))/MAX(T$2:T682)</f>
        <v>-0.22522945507523442</v>
      </c>
      <c r="AJ683" s="54">
        <f>(U683-MAX(U$2:U682))/MAX(U$2:U682)</f>
        <v>-0.28036480640494277</v>
      </c>
      <c r="AK683" s="54">
        <f t="shared" si="298"/>
        <v>0.75874282001443893</v>
      </c>
      <c r="AL683" s="71">
        <f t="shared" si="288"/>
        <v>1937.7083333332728</v>
      </c>
      <c r="AM683" s="49">
        <f t="shared" si="289"/>
        <v>0.75874282001443893</v>
      </c>
      <c r="AN683" s="49">
        <f t="shared" si="290"/>
        <v>5.1779969652460833</v>
      </c>
      <c r="AO683" s="49">
        <f t="shared" si="291"/>
        <v>2.5171006237578917</v>
      </c>
      <c r="AP683" s="49">
        <f t="shared" si="292"/>
        <v>2.8295974418155527</v>
      </c>
      <c r="AQ683" s="49">
        <f t="shared" si="293"/>
        <v>3.9798374225083859</v>
      </c>
      <c r="AS683" s="49">
        <f t="shared" si="299"/>
        <v>-1.1981595427376974</v>
      </c>
      <c r="AT683" s="49">
        <f t="shared" si="294"/>
        <v>1.1502399806928332</v>
      </c>
      <c r="AU683" s="54">
        <f>(AM683-MAX(AM$3:AM683))/MAX(AM$3:AM683)</f>
        <v>-0.79677333404981032</v>
      </c>
      <c r="AV683" s="54">
        <f>(AN683-MAX(AN$3:AN683))/MAX(AN$3:AN683)</f>
        <v>-0.35065979162904481</v>
      </c>
      <c r="AW683" s="54">
        <f>(AO683-MAX(AO$3:AO683))/MAX(AO$3:AO683)</f>
        <v>-0.55730918167933574</v>
      </c>
      <c r="AX683" s="54">
        <f>(AP683-MAX(AP$3:AP683))/MAX(AP$3:AP683)</f>
        <v>-0.51498570679424172</v>
      </c>
      <c r="AY683" s="54">
        <f>(AQ683-MAX(AQ$3:AQ683))/MAX(AQ$3:AQ683)</f>
        <v>-0.44684381268473405</v>
      </c>
    </row>
    <row r="684" spans="1:51">
      <c r="A684" s="49">
        <f>Data!F810</f>
        <v>1937.791666666606</v>
      </c>
      <c r="B684" s="53">
        <f t="shared" si="285"/>
        <v>0.372</v>
      </c>
      <c r="C684" s="50">
        <f>1/Data!N810</f>
        <v>6.9629835938871537E-2</v>
      </c>
      <c r="D684" s="50">
        <f>Data!H810/100</f>
        <v>2.5899999999999999E-2</v>
      </c>
      <c r="E684">
        <f>Data!K811/Data!K810</f>
        <v>0.92374012505148084</v>
      </c>
      <c r="F684">
        <f>Data!T811/Data!T810</f>
        <v>1.0099499429821075</v>
      </c>
      <c r="G684" s="49">
        <f>Data!E813</f>
        <v>14.2</v>
      </c>
      <c r="H684" s="52">
        <v>0</v>
      </c>
      <c r="I684" s="52">
        <v>1</v>
      </c>
      <c r="J684" s="52">
        <v>0.6</v>
      </c>
      <c r="K684" s="54">
        <f t="shared" si="295"/>
        <v>0.66261227030770231</v>
      </c>
      <c r="L684" s="54">
        <f t="shared" si="308"/>
        <v>0.85</v>
      </c>
      <c r="M684" s="53">
        <f t="shared" si="309"/>
        <v>0.85</v>
      </c>
      <c r="N684" s="54" cm="1">
        <f t="array" ref="N684">stock_min(C684,O684)</f>
        <v>0.85</v>
      </c>
      <c r="O684" s="54" cm="1">
        <f t="array" ref="O684">stock_max(C684,D684)</f>
        <v>0.85</v>
      </c>
      <c r="P684" s="49">
        <f t="shared" si="286"/>
        <v>1937.791666666606</v>
      </c>
      <c r="Q684" s="49">
        <f t="shared" si="300"/>
        <v>1.0556391918796666</v>
      </c>
      <c r="R684" s="49">
        <f t="shared" si="301"/>
        <v>3.3143100892393096</v>
      </c>
      <c r="S684" s="59">
        <f t="shared" si="282"/>
        <v>2.3983838169372751</v>
      </c>
      <c r="T684" s="59">
        <f t="shared" si="283"/>
        <v>2.553814467136776</v>
      </c>
      <c r="U684" s="59">
        <f t="shared" si="284"/>
        <v>3.0987650894782037</v>
      </c>
      <c r="V684" s="59"/>
      <c r="W684" s="49">
        <f t="shared" si="302"/>
        <v>0.95935352677491004</v>
      </c>
      <c r="X684" s="49">
        <f t="shared" si="303"/>
        <v>1.4390302901623651</v>
      </c>
      <c r="Y684" s="49">
        <f t="shared" si="304"/>
        <v>0.86162566512262184</v>
      </c>
      <c r="Z684" s="49">
        <f t="shared" si="305"/>
        <v>1.6921888020141542</v>
      </c>
      <c r="AA684" s="49">
        <f t="shared" si="306"/>
        <v>0.46481476342173061</v>
      </c>
      <c r="AB684" s="49">
        <f t="shared" si="307"/>
        <v>2.6339503260564729</v>
      </c>
      <c r="AC684" s="80">
        <f t="shared" si="287"/>
        <v>0.85</v>
      </c>
      <c r="AD684" s="80">
        <f t="shared" si="296"/>
        <v>0.85</v>
      </c>
      <c r="AE684" s="80">
        <f t="shared" si="297"/>
        <v>0.85</v>
      </c>
      <c r="AF684" s="54">
        <f>(Q684-MAX(Q$2:Q683))/MAX(Q$2:Q683)</f>
        <v>-1.0033202207830707E-2</v>
      </c>
      <c r="AG684" s="54">
        <f>(R684-MAX(R$2:R683))/MAX(R$2:R683)</f>
        <v>-0.3743816690707919</v>
      </c>
      <c r="AH684" s="54">
        <f>(S684-MAX(S$2:S683))/MAX(S$2:S683)</f>
        <v>-0.23941600996129953</v>
      </c>
      <c r="AI684" s="54">
        <f>(T684-MAX(T$2:T683))/MAX(T$2:T683)</f>
        <v>-0.26177827947590987</v>
      </c>
      <c r="AJ684" s="54">
        <f>(U684-MAX(U$2:U683))/MAX(U$2:U683)</f>
        <v>-0.32593815342460997</v>
      </c>
      <c r="AK684" s="54">
        <f t="shared" si="298"/>
        <v>0.76660038393911567</v>
      </c>
      <c r="AL684" s="71">
        <f t="shared" si="288"/>
        <v>1937.791666666606</v>
      </c>
      <c r="AM684" s="49">
        <f t="shared" si="289"/>
        <v>0.76660038393911567</v>
      </c>
      <c r="AN684" s="49">
        <f t="shared" si="290"/>
        <v>5.4852771075234035</v>
      </c>
      <c r="AO684" s="49">
        <f t="shared" si="291"/>
        <v>2.6144890578487496</v>
      </c>
      <c r="AP684" s="49">
        <f t="shared" si="292"/>
        <v>2.9479448425346204</v>
      </c>
      <c r="AQ684" s="49">
        <f t="shared" si="293"/>
        <v>4.1844825110883113</v>
      </c>
      <c r="AS684" s="49">
        <f t="shared" si="299"/>
        <v>-1.3007945964350922</v>
      </c>
      <c r="AT684" s="49">
        <f t="shared" si="294"/>
        <v>1.2365376685536908</v>
      </c>
      <c r="AU684" s="54">
        <f>(AM684-MAX(AM$3:AM684))/MAX(AM$3:AM684)</f>
        <v>-0.79466871246159931</v>
      </c>
      <c r="AV684" s="54">
        <f>(AN684-MAX(AN$3:AN684))/MAX(AN$3:AN684)</f>
        <v>-0.31212571118175564</v>
      </c>
      <c r="AW684" s="54">
        <f>(AO684-MAX(AO$3:AO684))/MAX(AO$3:AO684)</f>
        <v>-0.54018115541939038</v>
      </c>
      <c r="AX684" s="54">
        <f>(AP684-MAX(AP$3:AP684))/MAX(AP$3:AP684)</f>
        <v>-0.49470007179039194</v>
      </c>
      <c r="AY684" s="54">
        <f>(AQ684-MAX(AQ$3:AQ684))/MAX(AQ$3:AQ684)</f>
        <v>-0.41840026463640223</v>
      </c>
    </row>
    <row r="685" spans="1:51">
      <c r="A685" s="49">
        <f>Data!F811</f>
        <v>1937.8749999999393</v>
      </c>
      <c r="B685" s="53">
        <f t="shared" si="285"/>
        <v>0.30900000000000005</v>
      </c>
      <c r="C685" s="50">
        <f>1/Data!N811</f>
        <v>7.5998703716486718E-2</v>
      </c>
      <c r="D685" s="50">
        <f>Data!H811/100</f>
        <v>2.58E-2</v>
      </c>
      <c r="E685">
        <f>Data!K812/Data!K811</f>
        <v>0.99675512566137559</v>
      </c>
      <c r="F685">
        <f>Data!T812/Data!T811</f>
        <v>1.0099900105043746</v>
      </c>
      <c r="G685" s="49">
        <f>Data!E814</f>
        <v>14.1</v>
      </c>
      <c r="H685" s="52">
        <v>0</v>
      </c>
      <c r="I685" s="52">
        <v>1</v>
      </c>
      <c r="J685" s="52">
        <v>0.6</v>
      </c>
      <c r="K685" s="54">
        <f t="shared" si="295"/>
        <v>0.66261227030770231</v>
      </c>
      <c r="L685" s="54">
        <f t="shared" si="308"/>
        <v>0.85</v>
      </c>
      <c r="M685" s="53">
        <f t="shared" si="309"/>
        <v>0.85</v>
      </c>
      <c r="N685" s="54" cm="1">
        <f t="array" ref="N685">stock_min(C685,O685)</f>
        <v>0.85</v>
      </c>
      <c r="O685" s="54" cm="1">
        <f t="array" ref="O685">stock_max(C685,D685)</f>
        <v>0.85</v>
      </c>
      <c r="P685" s="49">
        <f t="shared" si="286"/>
        <v>1937.8749999999393</v>
      </c>
      <c r="Q685" s="49">
        <f t="shared" si="300"/>
        <v>1.0661850384953739</v>
      </c>
      <c r="R685" s="49">
        <f t="shared" si="301"/>
        <v>3.3035555694804928</v>
      </c>
      <c r="S685" s="59">
        <f t="shared" si="282"/>
        <v>2.4032982962861142</v>
      </c>
      <c r="T685" s="59">
        <f t="shared" si="283"/>
        <v>2.5569311765624265</v>
      </c>
      <c r="U685" s="59">
        <f t="shared" si="284"/>
        <v>3.0948617560251432</v>
      </c>
      <c r="V685" s="59"/>
      <c r="W685" s="49">
        <f t="shared" si="302"/>
        <v>0.96131931851444574</v>
      </c>
      <c r="X685" s="49">
        <f t="shared" si="303"/>
        <v>1.4419789777716685</v>
      </c>
      <c r="Y685" s="49">
        <f t="shared" si="304"/>
        <v>0.86267720463985265</v>
      </c>
      <c r="Z685" s="49">
        <f t="shared" si="305"/>
        <v>1.6942539719225738</v>
      </c>
      <c r="AA685" s="49">
        <f t="shared" si="306"/>
        <v>0.46422926340377157</v>
      </c>
      <c r="AB685" s="49">
        <f t="shared" si="307"/>
        <v>2.6306324926213716</v>
      </c>
      <c r="AC685" s="80">
        <f t="shared" si="287"/>
        <v>0.85</v>
      </c>
      <c r="AD685" s="80">
        <f t="shared" si="296"/>
        <v>0.85</v>
      </c>
      <c r="AE685" s="80">
        <f t="shared" si="297"/>
        <v>0.85</v>
      </c>
      <c r="AF685" s="54">
        <f>(Q685-MAX(Q$2:Q684))/MAX(Q$2:Q684)</f>
        <v>-1.4342349890488783E-4</v>
      </c>
      <c r="AG685" s="54">
        <f>(R685-MAX(R$2:R684))/MAX(R$2:R684)</f>
        <v>-0.37641172193859718</v>
      </c>
      <c r="AH685" s="54">
        <f>(S685-MAX(S$2:S684))/MAX(S$2:S684)</f>
        <v>-0.23785751282430828</v>
      </c>
      <c r="AI685" s="54">
        <f>(T685-MAX(T$2:T684))/MAX(T$2:T684)</f>
        <v>-0.26087734378767369</v>
      </c>
      <c r="AJ685" s="54">
        <f>(U685-MAX(U$2:U684))/MAX(U$2:U684)</f>
        <v>-0.32678722977573554</v>
      </c>
      <c r="AK685" s="54">
        <f t="shared" si="298"/>
        <v>0.79421078715377924</v>
      </c>
      <c r="AL685" s="71">
        <f t="shared" si="288"/>
        <v>1937.8749999999393</v>
      </c>
      <c r="AM685" s="49">
        <f t="shared" si="289"/>
        <v>0.79421078715377924</v>
      </c>
      <c r="AN685" s="49">
        <f t="shared" si="290"/>
        <v>5.520750479809494</v>
      </c>
      <c r="AO685" s="49">
        <f t="shared" si="291"/>
        <v>2.6625448084648808</v>
      </c>
      <c r="AP685" s="49">
        <f t="shared" si="292"/>
        <v>2.9966567847690144</v>
      </c>
      <c r="AQ685" s="49">
        <f t="shared" si="293"/>
        <v>4.2303000508716657</v>
      </c>
      <c r="AS685" s="49">
        <f t="shared" si="299"/>
        <v>-1.2904504289378282</v>
      </c>
      <c r="AT685" s="49">
        <f t="shared" si="294"/>
        <v>1.2336432661026513</v>
      </c>
      <c r="AU685" s="54">
        <f>(AM685-MAX(AM$3:AM685))/MAX(AM$3:AM685)</f>
        <v>-0.78727336051513908</v>
      </c>
      <c r="AV685" s="54">
        <f>(AN685-MAX(AN$3:AN685))/MAX(AN$3:AN685)</f>
        <v>-0.30767721746758914</v>
      </c>
      <c r="AW685" s="54">
        <f>(AO685-MAX(AO$3:AO685))/MAX(AO$3:AO685)</f>
        <v>-0.53172943149366658</v>
      </c>
      <c r="AX685" s="54">
        <f>(AP685-MAX(AP$3:AP685))/MAX(AP$3:AP685)</f>
        <v>-0.48635047835199274</v>
      </c>
      <c r="AY685" s="54">
        <f>(AQ685-MAX(AQ$3:AQ685))/MAX(AQ$3:AQ685)</f>
        <v>-0.41203210108394434</v>
      </c>
    </row>
    <row r="686" spans="1:51">
      <c r="A686" s="49">
        <f>Data!F812</f>
        <v>1937.9583333332725</v>
      </c>
      <c r="B686" s="53">
        <f t="shared" si="285"/>
        <v>0.30100000000000005</v>
      </c>
      <c r="C686" s="50">
        <f>1/Data!N812</f>
        <v>7.6872914190602465E-2</v>
      </c>
      <c r="D686" s="50">
        <f>Data!H812/100</f>
        <v>2.5699999999999997E-2</v>
      </c>
      <c r="E686">
        <f>Data!K813/Data!K812</f>
        <v>1.0468546279491835</v>
      </c>
      <c r="F686">
        <f>Data!T813/Data!T812</f>
        <v>1.0171436419950262</v>
      </c>
      <c r="G686" s="49">
        <f>Data!E815</f>
        <v>14.1</v>
      </c>
      <c r="H686" s="52">
        <v>0</v>
      </c>
      <c r="I686" s="52">
        <v>1</v>
      </c>
      <c r="J686" s="52">
        <v>0.6</v>
      </c>
      <c r="K686" s="54">
        <f t="shared" si="295"/>
        <v>0.66261227030770231</v>
      </c>
      <c r="L686" s="54">
        <f t="shared" si="308"/>
        <v>0.85</v>
      </c>
      <c r="M686" s="53">
        <f t="shared" si="309"/>
        <v>0.85</v>
      </c>
      <c r="N686" s="54" cm="1">
        <f t="array" ref="N686">stock_min(C686,O686)</f>
        <v>0.85</v>
      </c>
      <c r="O686" s="54" cm="1">
        <f t="array" ref="O686">stock_max(C686,D686)</f>
        <v>0.85</v>
      </c>
      <c r="P686" s="49">
        <f t="shared" si="286"/>
        <v>1937.9583333332725</v>
      </c>
      <c r="Q686" s="49">
        <f t="shared" si="300"/>
        <v>1.0844633330957918</v>
      </c>
      <c r="R686" s="49">
        <f t="shared" si="301"/>
        <v>3.4583424365979543</v>
      </c>
      <c r="S686" s="59">
        <f t="shared" si="282"/>
        <v>2.4873421990396638</v>
      </c>
      <c r="T686" s="59">
        <f t="shared" si="283"/>
        <v>2.6511042452219007</v>
      </c>
      <c r="U686" s="59">
        <f t="shared" si="284"/>
        <v>3.22607764303336</v>
      </c>
      <c r="V686" s="59"/>
      <c r="W686" s="49">
        <f t="shared" si="302"/>
        <v>0.99493687961586552</v>
      </c>
      <c r="X686" s="49">
        <f t="shared" si="303"/>
        <v>1.4924053194237983</v>
      </c>
      <c r="Y686" s="49">
        <f t="shared" si="304"/>
        <v>0.89445004247302951</v>
      </c>
      <c r="Z686" s="49">
        <f t="shared" si="305"/>
        <v>1.7566542027488712</v>
      </c>
      <c r="AA686" s="49">
        <f t="shared" si="306"/>
        <v>0.48391164645500406</v>
      </c>
      <c r="AB686" s="49">
        <f t="shared" si="307"/>
        <v>2.7421659965783558</v>
      </c>
      <c r="AC686" s="80">
        <f t="shared" si="287"/>
        <v>0.85</v>
      </c>
      <c r="AD686" s="80">
        <f t="shared" si="296"/>
        <v>0.85</v>
      </c>
      <c r="AE686" s="80">
        <f t="shared" si="297"/>
        <v>0.85</v>
      </c>
      <c r="AF686" s="54">
        <f>(Q686-MAX(Q$2:Q685))/MAX(Q$2:Q685)</f>
        <v>1.6997759695002352E-2</v>
      </c>
      <c r="AG686" s="54">
        <f>(R686-MAX(R$2:R685))/MAX(R$2:R685)</f>
        <v>-0.34719372517655817</v>
      </c>
      <c r="AH686" s="54">
        <f>(S686-MAX(S$2:S685))/MAX(S$2:S685)</f>
        <v>-0.21120521203604331</v>
      </c>
      <c r="AI686" s="54">
        <f>(T686-MAX(T$2:T685))/MAX(T$2:T685)</f>
        <v>-0.23365508247329803</v>
      </c>
      <c r="AJ686" s="54">
        <f>(U686-MAX(U$2:U685))/MAX(U$2:U685)</f>
        <v>-0.29824436817028227</v>
      </c>
      <c r="AK686" s="54">
        <f t="shared" si="298"/>
        <v>0.78537681231848711</v>
      </c>
      <c r="AL686" s="71">
        <f t="shared" si="288"/>
        <v>1937.9583333332725</v>
      </c>
      <c r="AM686" s="49">
        <f t="shared" si="289"/>
        <v>0.78537681231848711</v>
      </c>
      <c r="AN686" s="49">
        <f t="shared" si="290"/>
        <v>5.3586535103534771</v>
      </c>
      <c r="AO686" s="49">
        <f t="shared" si="291"/>
        <v>2.6034584604382838</v>
      </c>
      <c r="AP686" s="49">
        <f t="shared" si="292"/>
        <v>2.9267603245993605</v>
      </c>
      <c r="AQ686" s="49">
        <f t="shared" si="293"/>
        <v>4.1173852422979049</v>
      </c>
      <c r="AS686" s="49">
        <f t="shared" si="299"/>
        <v>-1.2412682680555722</v>
      </c>
      <c r="AT686" s="49">
        <f t="shared" si="294"/>
        <v>1.1906249176985444</v>
      </c>
      <c r="AU686" s="54">
        <f>(AM686-MAX(AM$3:AM686))/MAX(AM$3:AM686)</f>
        <v>-0.78963951042194169</v>
      </c>
      <c r="AV686" s="54">
        <f>(AN686-MAX(AN$3:AN686))/MAX(AN$3:AN686)</f>
        <v>-0.32800478440695446</v>
      </c>
      <c r="AW686" s="54">
        <f>(AO686-MAX(AO$3:AO686))/MAX(AO$3:AO686)</f>
        <v>-0.54212114309732229</v>
      </c>
      <c r="AX686" s="54">
        <f>(AP686-MAX(AP$3:AP686))/MAX(AP$3:AP686)</f>
        <v>-0.49833125757019042</v>
      </c>
      <c r="AY686" s="54">
        <f>(AQ686-MAX(AQ$3:AQ686))/MAX(AQ$3:AQ686)</f>
        <v>-0.42772609015215307</v>
      </c>
    </row>
    <row r="687" spans="1:51">
      <c r="A687" s="49">
        <f>Data!F813</f>
        <v>1938.0416666666058</v>
      </c>
      <c r="B687" s="53">
        <f t="shared" si="285"/>
        <v>0.32199999999999995</v>
      </c>
      <c r="C687" s="50">
        <f>1/Data!N813</f>
        <v>7.4011236239815953E-2</v>
      </c>
      <c r="D687" s="50">
        <f>Data!H813/100</f>
        <v>2.5600000000000001E-2</v>
      </c>
      <c r="E687">
        <f>Data!K814/Data!K813</f>
        <v>0.9888875675410157</v>
      </c>
      <c r="F687">
        <f>Data!T814/Data!T813</f>
        <v>1.0107104757712004</v>
      </c>
      <c r="G687" s="49">
        <f>Data!E816</f>
        <v>14.2</v>
      </c>
      <c r="H687" s="52">
        <v>0</v>
      </c>
      <c r="I687" s="52">
        <v>1</v>
      </c>
      <c r="J687" s="52">
        <v>0.6</v>
      </c>
      <c r="K687" s="54">
        <f t="shared" si="295"/>
        <v>0.66261227030770231</v>
      </c>
      <c r="L687" s="54">
        <f t="shared" si="308"/>
        <v>0.85</v>
      </c>
      <c r="M687" s="53">
        <f t="shared" si="309"/>
        <v>0.85</v>
      </c>
      <c r="N687" s="54" cm="1">
        <f t="array" ref="N687">stock_min(C687,O687)</f>
        <v>0.85</v>
      </c>
      <c r="O687" s="54" cm="1">
        <f t="array" ref="O687">stock_max(C687,D687)</f>
        <v>0.85</v>
      </c>
      <c r="P687" s="49">
        <f t="shared" si="286"/>
        <v>1938.0416666666058</v>
      </c>
      <c r="Q687" s="49">
        <f t="shared" si="300"/>
        <v>1.0960784513496695</v>
      </c>
      <c r="R687" s="49">
        <f t="shared" si="301"/>
        <v>3.4199118398512205</v>
      </c>
      <c r="S687" s="59">
        <f t="shared" si="282"/>
        <v>2.4814141930691376</v>
      </c>
      <c r="T687" s="59">
        <f t="shared" si="283"/>
        <v>2.6411635295485194</v>
      </c>
      <c r="U687" s="59">
        <f t="shared" si="284"/>
        <v>3.2007884325698175</v>
      </c>
      <c r="V687" s="59"/>
      <c r="W687" s="49">
        <f t="shared" si="302"/>
        <v>0.9925656772276551</v>
      </c>
      <c r="X687" s="49">
        <f t="shared" si="303"/>
        <v>1.4888485158414826</v>
      </c>
      <c r="Y687" s="49">
        <f t="shared" si="304"/>
        <v>0.89109616698047078</v>
      </c>
      <c r="Z687" s="49">
        <f t="shared" si="305"/>
        <v>1.7500673625680487</v>
      </c>
      <c r="AA687" s="49">
        <f t="shared" si="306"/>
        <v>0.48011826488547271</v>
      </c>
      <c r="AB687" s="49">
        <f t="shared" si="307"/>
        <v>2.7206701676843448</v>
      </c>
      <c r="AC687" s="80">
        <f t="shared" si="287"/>
        <v>0.85</v>
      </c>
      <c r="AD687" s="80">
        <f t="shared" si="296"/>
        <v>0.85</v>
      </c>
      <c r="AE687" s="80">
        <f t="shared" si="297"/>
        <v>0.85</v>
      </c>
      <c r="AF687" s="54">
        <f>(Q687-MAX(Q$2:Q686))/MAX(Q$2:Q686)</f>
        <v>1.0710475771200424E-2</v>
      </c>
      <c r="AG687" s="54">
        <f>(R687-MAX(R$2:R686))/MAX(R$2:R686)</f>
        <v>-0.35444799081433476</v>
      </c>
      <c r="AH687" s="54">
        <f>(S687-MAX(S$2:S686))/MAX(S$2:S686)</f>
        <v>-0.21308512233321741</v>
      </c>
      <c r="AI687" s="54">
        <f>(T687-MAX(T$2:T686))/MAX(T$2:T686)</f>
        <v>-0.23652860845651946</v>
      </c>
      <c r="AJ687" s="54">
        <f>(U687-MAX(U$2:U686))/MAX(U$2:U686)</f>
        <v>-0.30374542791868664</v>
      </c>
      <c r="AK687" s="54">
        <f t="shared" si="298"/>
        <v>0.78171204199468514</v>
      </c>
      <c r="AL687" s="71">
        <f t="shared" si="288"/>
        <v>1938.0416666666058</v>
      </c>
      <c r="AM687" s="49">
        <f t="shared" si="289"/>
        <v>0.78171204199468514</v>
      </c>
      <c r="AN687" s="49">
        <f t="shared" si="290"/>
        <v>5.4568308763287021</v>
      </c>
      <c r="AO687" s="49">
        <f t="shared" si="291"/>
        <v>2.6269041072014172</v>
      </c>
      <c r="AP687" s="49">
        <f t="shared" si="292"/>
        <v>2.9573537302196828</v>
      </c>
      <c r="AQ687" s="49">
        <f t="shared" si="293"/>
        <v>4.1783582787789628</v>
      </c>
      <c r="AS687" s="49">
        <f t="shared" si="299"/>
        <v>-1.2784725975497393</v>
      </c>
      <c r="AT687" s="49">
        <f t="shared" si="294"/>
        <v>1.22100454855928</v>
      </c>
      <c r="AU687" s="54">
        <f>(AM687-MAX(AM$3:AM687))/MAX(AM$3:AM687)</f>
        <v>-0.79062110660279938</v>
      </c>
      <c r="AV687" s="54">
        <f>(AN687-MAX(AN$3:AN687))/MAX(AN$3:AN687)</f>
        <v>-0.31569297509004146</v>
      </c>
      <c r="AW687" s="54">
        <f>(AO687-MAX(AO$3:AO687))/MAX(AO$3:AO687)</f>
        <v>-0.53799767959583811</v>
      </c>
      <c r="AX687" s="54">
        <f>(AP687-MAX(AP$3:AP687))/MAX(AP$3:AP687)</f>
        <v>-0.49308731764275782</v>
      </c>
      <c r="AY687" s="54">
        <f>(AQ687-MAX(AQ$3:AQ687))/MAX(AQ$3:AQ687)</f>
        <v>-0.41925146950605668</v>
      </c>
    </row>
    <row r="688" spans="1:51">
      <c r="A688" s="49">
        <f>Data!F814</f>
        <v>1938.1249999999391</v>
      </c>
      <c r="B688" s="53">
        <f t="shared" si="285"/>
        <v>0.31200000000000006</v>
      </c>
      <c r="C688" s="50">
        <f>1/Data!N814</f>
        <v>7.5397289600956152E-2</v>
      </c>
      <c r="D688" s="50">
        <f>Data!H814/100</f>
        <v>2.5433333333333336E-2</v>
      </c>
      <c r="E688">
        <f>Data!K815/Data!K814</f>
        <v>0.93976449275362339</v>
      </c>
      <c r="F688">
        <f>Data!T815/Data!T814</f>
        <v>1.0035800712783167</v>
      </c>
      <c r="G688" s="49">
        <f>Data!E817</f>
        <v>14.1</v>
      </c>
      <c r="H688" s="52">
        <v>0</v>
      </c>
      <c r="I688" s="52">
        <v>1</v>
      </c>
      <c r="J688" s="52">
        <v>0.6</v>
      </c>
      <c r="K688" s="54">
        <f t="shared" si="295"/>
        <v>0.66261227030770231</v>
      </c>
      <c r="L688" s="54">
        <f t="shared" si="308"/>
        <v>0.85</v>
      </c>
      <c r="M688" s="53">
        <f t="shared" si="309"/>
        <v>0.85</v>
      </c>
      <c r="N688" s="54" cm="1">
        <f t="array" ref="N688">stock_min(C688,O688)</f>
        <v>0.85</v>
      </c>
      <c r="O688" s="54" cm="1">
        <f t="array" ref="O688">stock_max(C688,D688)</f>
        <v>0.85</v>
      </c>
      <c r="P688" s="49">
        <f t="shared" si="286"/>
        <v>1938.1249999999391</v>
      </c>
      <c r="Q688" s="49">
        <f t="shared" si="300"/>
        <v>1.1000024903321284</v>
      </c>
      <c r="R688" s="49">
        <f t="shared" si="301"/>
        <v>3.2139117154398931</v>
      </c>
      <c r="S688" s="59">
        <f t="shared" si="282"/>
        <v>2.3952861033772965</v>
      </c>
      <c r="T688" s="59">
        <f t="shared" si="283"/>
        <v>2.5389375220425294</v>
      </c>
      <c r="U688" s="59">
        <f t="shared" si="284"/>
        <v>3.0386263425795779</v>
      </c>
      <c r="V688" s="59"/>
      <c r="W688" s="49">
        <f t="shared" si="302"/>
        <v>0.95811444135091861</v>
      </c>
      <c r="X688" s="49">
        <f t="shared" si="303"/>
        <v>1.4371716620263779</v>
      </c>
      <c r="Y688" s="49">
        <f t="shared" si="304"/>
        <v>0.85660636639251697</v>
      </c>
      <c r="Z688" s="49">
        <f t="shared" si="305"/>
        <v>1.6823311556500125</v>
      </c>
      <c r="AA688" s="49">
        <f t="shared" si="306"/>
        <v>0.45579395138693674</v>
      </c>
      <c r="AB688" s="49">
        <f t="shared" si="307"/>
        <v>2.5828323911926412</v>
      </c>
      <c r="AC688" s="80">
        <f t="shared" si="287"/>
        <v>0.85</v>
      </c>
      <c r="AD688" s="80">
        <f t="shared" si="296"/>
        <v>0.85</v>
      </c>
      <c r="AE688" s="80">
        <f t="shared" si="297"/>
        <v>0.85</v>
      </c>
      <c r="AF688" s="54">
        <f>(Q688-MAX(Q$2:Q687))/MAX(Q$2:Q687)</f>
        <v>3.5800712783167501E-3</v>
      </c>
      <c r="AG688" s="54">
        <f>(R688-MAX(R$2:R687))/MAX(R$2:R687)</f>
        <v>-0.39333314354155086</v>
      </c>
      <c r="AH688" s="54">
        <f>(S688-MAX(S$2:S687))/MAX(S$2:S687)</f>
        <v>-0.24039836788199886</v>
      </c>
      <c r="AI688" s="54">
        <f>(T688-MAX(T$2:T687))/MAX(T$2:T687)</f>
        <v>-0.26607870307556553</v>
      </c>
      <c r="AJ688" s="54">
        <f>(U688-MAX(U$2:U687))/MAX(U$2:U687)</f>
        <v>-0.33901989199293875</v>
      </c>
      <c r="AK688" s="54">
        <f t="shared" si="298"/>
        <v>0.78012410843043212</v>
      </c>
      <c r="AL688" s="71">
        <f t="shared" si="288"/>
        <v>1938.1249999999391</v>
      </c>
      <c r="AM688" s="49">
        <f t="shared" si="289"/>
        <v>0.78012410843043212</v>
      </c>
      <c r="AN688" s="49">
        <f t="shared" si="290"/>
        <v>5.9056755507380752</v>
      </c>
      <c r="AO688" s="49">
        <f t="shared" si="291"/>
        <v>2.7509002574937647</v>
      </c>
      <c r="AP688" s="49">
        <f t="shared" si="292"/>
        <v>3.1128103191893146</v>
      </c>
      <c r="AQ688" s="49">
        <f t="shared" si="293"/>
        <v>4.4661994552332835</v>
      </c>
      <c r="AS688" s="49">
        <f t="shared" si="299"/>
        <v>-1.4394760955047916</v>
      </c>
      <c r="AT688" s="49">
        <f t="shared" si="294"/>
        <v>1.3533891360439689</v>
      </c>
      <c r="AU688" s="54">
        <f>(AM688-MAX(AM$3:AM688))/MAX(AM$3:AM688)</f>
        <v>-0.79104642916994738</v>
      </c>
      <c r="AV688" s="54">
        <f>(AN688-MAX(AN$3:AN688))/MAX(AN$3:AN688)</f>
        <v>-0.25940617222720419</v>
      </c>
      <c r="AW688" s="54">
        <f>(AO688-MAX(AO$3:AO688))/MAX(AO$3:AO688)</f>
        <v>-0.51619006621581331</v>
      </c>
      <c r="AX688" s="54">
        <f>(AP688-MAX(AP$3:AP688))/MAX(AP$3:AP688)</f>
        <v>-0.4664408885397876</v>
      </c>
      <c r="AY688" s="54">
        <f>(AQ688-MAX(AQ$3:AQ688))/MAX(AQ$3:AQ688)</f>
        <v>-0.37924452680550286</v>
      </c>
    </row>
    <row r="689" spans="1:51">
      <c r="A689" s="49">
        <f>Data!F815</f>
        <v>1938.2083333332723</v>
      </c>
      <c r="B689" s="53">
        <f t="shared" si="285"/>
        <v>0.27400000000000002</v>
      </c>
      <c r="C689" s="50">
        <f>1/Data!N815</f>
        <v>8.0793154576700665E-2</v>
      </c>
      <c r="D689" s="50">
        <f>Data!H815/100</f>
        <v>2.5266666666666663E-2</v>
      </c>
      <c r="E689">
        <f>Data!K816/Data!K815</f>
        <v>0.95866063117307143</v>
      </c>
      <c r="F689">
        <f>Data!T816/Data!T815</f>
        <v>0.99649997178038219</v>
      </c>
      <c r="G689" s="49">
        <f>Data!E818</f>
        <v>14.1</v>
      </c>
      <c r="H689" s="52">
        <v>0</v>
      </c>
      <c r="I689" s="52">
        <v>1</v>
      </c>
      <c r="J689" s="52">
        <v>0.6</v>
      </c>
      <c r="K689" s="54">
        <f t="shared" si="295"/>
        <v>0.66261227030770231</v>
      </c>
      <c r="L689" s="54">
        <f t="shared" si="308"/>
        <v>0.85</v>
      </c>
      <c r="M689" s="53">
        <f t="shared" si="309"/>
        <v>0.85</v>
      </c>
      <c r="N689" s="54" cm="1">
        <f t="array" ref="N689">stock_min(C689,O689)</f>
        <v>0.85</v>
      </c>
      <c r="O689" s="54" cm="1">
        <f t="array" ref="O689">stock_max(C689,D689)</f>
        <v>0.85</v>
      </c>
      <c r="P689" s="49">
        <f t="shared" si="286"/>
        <v>1938.2083333332723</v>
      </c>
      <c r="Q689" s="49">
        <f t="shared" si="300"/>
        <v>1.0961524505743161</v>
      </c>
      <c r="R689" s="49">
        <f t="shared" si="301"/>
        <v>3.0810506336581365</v>
      </c>
      <c r="S689" s="59">
        <f t="shared" si="282"/>
        <v>2.3325209063908265</v>
      </c>
      <c r="T689" s="59">
        <f t="shared" si="283"/>
        <v>2.4663928674546023</v>
      </c>
      <c r="U689" s="59">
        <f t="shared" si="284"/>
        <v>2.9302583900497421</v>
      </c>
      <c r="V689" s="59"/>
      <c r="W689" s="49">
        <f t="shared" si="302"/>
        <v>0.93300836255633068</v>
      </c>
      <c r="X689" s="49">
        <f t="shared" si="303"/>
        <v>1.399512543834496</v>
      </c>
      <c r="Y689" s="49">
        <f t="shared" si="304"/>
        <v>0.83213069007978435</v>
      </c>
      <c r="Z689" s="49">
        <f t="shared" si="305"/>
        <v>1.6342621773748178</v>
      </c>
      <c r="AA689" s="49">
        <f t="shared" si="306"/>
        <v>0.43953875850746138</v>
      </c>
      <c r="AB689" s="49">
        <f t="shared" si="307"/>
        <v>2.4907196315422806</v>
      </c>
      <c r="AC689" s="80">
        <f t="shared" si="287"/>
        <v>0.85</v>
      </c>
      <c r="AD689" s="80">
        <f t="shared" si="296"/>
        <v>0.85</v>
      </c>
      <c r="AE689" s="80">
        <f t="shared" si="297"/>
        <v>0.85</v>
      </c>
      <c r="AF689" s="54">
        <f>(Q689-MAX(Q$2:Q688))/MAX(Q$2:Q688)</f>
        <v>-3.5000282196177811E-3</v>
      </c>
      <c r="AG689" s="54">
        <f>(R689-MAX(R$2:R688))/MAX(R$2:R688)</f>
        <v>-0.41841236847576008</v>
      </c>
      <c r="AH689" s="54">
        <f>(S689-MAX(S$2:S688))/MAX(S$2:S688)</f>
        <v>-0.26030268996022898</v>
      </c>
      <c r="AI689" s="54">
        <f>(T689-MAX(T$2:T688))/MAX(T$2:T688)</f>
        <v>-0.28704891857628978</v>
      </c>
      <c r="AJ689" s="54">
        <f>(U689-MAX(U$2:U688))/MAX(U$2:U688)</f>
        <v>-0.36259273474887527</v>
      </c>
      <c r="AK689" s="54">
        <f t="shared" si="298"/>
        <v>0.78881553741738897</v>
      </c>
      <c r="AL689" s="71">
        <f t="shared" si="288"/>
        <v>1938.2083333332723</v>
      </c>
      <c r="AM689" s="49">
        <f t="shared" si="289"/>
        <v>0.78881553741738897</v>
      </c>
      <c r="AN689" s="49">
        <f t="shared" si="290"/>
        <v>6.1938961204251948</v>
      </c>
      <c r="AO689" s="49">
        <f t="shared" si="291"/>
        <v>2.8427462004656965</v>
      </c>
      <c r="AP689" s="49">
        <f t="shared" si="292"/>
        <v>3.2241524968061848</v>
      </c>
      <c r="AQ689" s="49">
        <f t="shared" si="293"/>
        <v>4.6580947824917844</v>
      </c>
      <c r="AS689" s="49">
        <f t="shared" si="299"/>
        <v>-1.5358013379334103</v>
      </c>
      <c r="AT689" s="49">
        <f t="shared" si="294"/>
        <v>1.4339422856855997</v>
      </c>
      <c r="AU689" s="54">
        <f>(AM689-MAX(AM$3:AM689))/MAX(AM$3:AM689)</f>
        <v>-0.78871845968045884</v>
      </c>
      <c r="AV689" s="54">
        <f>(AN689-MAX(AN$3:AN689))/MAX(AN$3:AN689)</f>
        <v>-0.22326223355099928</v>
      </c>
      <c r="AW689" s="54">
        <f>(AO689-MAX(AO$3:AO689))/MAX(AO$3:AO689)</f>
        <v>-0.50003681621463714</v>
      </c>
      <c r="AX689" s="54">
        <f>(AP689-MAX(AP$3:AP689))/MAX(AP$3:AP689)</f>
        <v>-0.44735600148737825</v>
      </c>
      <c r="AY689" s="54">
        <f>(AQ689-MAX(AQ$3:AQ689))/MAX(AQ$3:AQ689)</f>
        <v>-0.35257306354682905</v>
      </c>
    </row>
    <row r="690" spans="1:51">
      <c r="A690" s="49">
        <f>Data!F816</f>
        <v>1938.2916666666056</v>
      </c>
      <c r="B690" s="53">
        <f t="shared" si="285"/>
        <v>0.24099999999999999</v>
      </c>
      <c r="C690" s="50">
        <f>1/Data!N816</f>
        <v>8.4821111744507086E-2</v>
      </c>
      <c r="D690" s="50">
        <f>Data!H816/100</f>
        <v>2.5099999999999997E-2</v>
      </c>
      <c r="E690">
        <f>Data!K817/Data!K816</f>
        <v>1.0226494564321007</v>
      </c>
      <c r="F690">
        <f>Data!T817/Data!T816</f>
        <v>1.0106720336187676</v>
      </c>
      <c r="G690" s="49">
        <f>Data!E819</f>
        <v>14.1</v>
      </c>
      <c r="H690" s="52">
        <v>0</v>
      </c>
      <c r="I690" s="52">
        <v>1</v>
      </c>
      <c r="J690" s="52">
        <v>0.6</v>
      </c>
      <c r="K690" s="54">
        <f t="shared" si="295"/>
        <v>0.66261227030770231</v>
      </c>
      <c r="L690" s="54">
        <f t="shared" si="308"/>
        <v>0.85</v>
      </c>
      <c r="M690" s="53">
        <f t="shared" si="309"/>
        <v>0.85</v>
      </c>
      <c r="N690" s="54" cm="1">
        <f t="array" ref="N690">stock_min(C690,O690)</f>
        <v>0.85</v>
      </c>
      <c r="O690" s="54" cm="1">
        <f t="array" ref="O690">stock_max(C690,D690)</f>
        <v>0.85</v>
      </c>
      <c r="P690" s="49">
        <f t="shared" si="286"/>
        <v>1938.2916666666056</v>
      </c>
      <c r="Q690" s="49">
        <f t="shared" si="300"/>
        <v>1.1078506263781396</v>
      </c>
      <c r="R690" s="49">
        <f t="shared" si="301"/>
        <v>3.1508347557502727</v>
      </c>
      <c r="S690" s="59">
        <f t="shared" si="282"/>
        <v>2.3741762013903767</v>
      </c>
      <c r="T690" s="59">
        <f t="shared" si="283"/>
        <v>2.5122885441394232</v>
      </c>
      <c r="U690" s="59">
        <f t="shared" si="284"/>
        <v>2.9913626082364799</v>
      </c>
      <c r="V690" s="59"/>
      <c r="W690" s="49">
        <f t="shared" si="302"/>
        <v>0.94967048055615066</v>
      </c>
      <c r="X690" s="49">
        <f t="shared" si="303"/>
        <v>1.424505720834226</v>
      </c>
      <c r="Y690" s="49">
        <f t="shared" si="304"/>
        <v>0.84761532823916774</v>
      </c>
      <c r="Z690" s="49">
        <f t="shared" si="305"/>
        <v>1.6646732159002553</v>
      </c>
      <c r="AA690" s="49">
        <f t="shared" si="306"/>
        <v>0.44870439123547207</v>
      </c>
      <c r="AB690" s="49">
        <f t="shared" si="307"/>
        <v>2.5426582170010077</v>
      </c>
      <c r="AC690" s="80">
        <f t="shared" si="287"/>
        <v>0.84999999999999987</v>
      </c>
      <c r="AD690" s="80">
        <f t="shared" si="296"/>
        <v>0.85</v>
      </c>
      <c r="AE690" s="80">
        <f t="shared" si="297"/>
        <v>0.85</v>
      </c>
      <c r="AF690" s="54">
        <f>(Q690-MAX(Q$2:Q689))/MAX(Q$2:Q689)</f>
        <v>7.134652980323326E-3</v>
      </c>
      <c r="AG690" s="54">
        <f>(R690-MAX(R$2:R689))/MAX(R$2:R689)</f>
        <v>-0.40523972475410314</v>
      </c>
      <c r="AH690" s="54">
        <f>(S690-MAX(S$2:S689))/MAX(S$2:S689)</f>
        <v>-0.24709281493803373</v>
      </c>
      <c r="AI690" s="54">
        <f>(T690-MAX(T$2:T689))/MAX(T$2:T689)</f>
        <v>-0.27378202474242724</v>
      </c>
      <c r="AJ690" s="54">
        <f>(U690-MAX(U$2:U689))/MAX(U$2:U689)</f>
        <v>-0.34930098111309593</v>
      </c>
      <c r="AK690" s="54">
        <f t="shared" si="298"/>
        <v>0.77967414971404703</v>
      </c>
      <c r="AL690" s="71">
        <f t="shared" si="288"/>
        <v>1938.2916666666056</v>
      </c>
      <c r="AM690" s="49">
        <f t="shared" si="289"/>
        <v>0.77967414971404703</v>
      </c>
      <c r="AN690" s="49">
        <f t="shared" si="290"/>
        <v>6.2720439798416185</v>
      </c>
      <c r="AO690" s="49">
        <f t="shared" si="291"/>
        <v>2.8512829911124444</v>
      </c>
      <c r="AP690" s="49">
        <f t="shared" si="292"/>
        <v>3.2387058368508046</v>
      </c>
      <c r="AQ690" s="49">
        <f t="shared" si="293"/>
        <v>4.7001213929665093</v>
      </c>
      <c r="AS690" s="49">
        <f t="shared" si="299"/>
        <v>-1.5719225868751092</v>
      </c>
      <c r="AT690" s="49">
        <f t="shared" si="294"/>
        <v>1.4614155561157047</v>
      </c>
      <c r="AU690" s="54">
        <f>(AM690-MAX(AM$3:AM690))/MAX(AM$3:AM690)</f>
        <v>-0.79116694907120244</v>
      </c>
      <c r="AV690" s="54">
        <f>(AN690-MAX(AN$3:AN690))/MAX(AN$3:AN690)</f>
        <v>-0.21346219935673569</v>
      </c>
      <c r="AW690" s="54">
        <f>(AO690-MAX(AO$3:AO690))/MAX(AO$3:AO690)</f>
        <v>-0.49853542258675793</v>
      </c>
      <c r="AX690" s="54">
        <f>(AP690-MAX(AP$3:AP690))/MAX(AP$3:AP690)</f>
        <v>-0.44486144949520673</v>
      </c>
      <c r="AY690" s="54">
        <f>(AQ690-MAX(AQ$3:AQ690))/MAX(AQ$3:AQ690)</f>
        <v>-0.34673179991015252</v>
      </c>
    </row>
    <row r="691" spans="1:51">
      <c r="A691" s="49">
        <f>Data!F817</f>
        <v>1938.3749999999388</v>
      </c>
      <c r="B691" s="53">
        <f t="shared" si="285"/>
        <v>0.253</v>
      </c>
      <c r="C691" s="50">
        <f>1/Data!N817</f>
        <v>8.3387007252967354E-2</v>
      </c>
      <c r="D691" s="50">
        <f>Data!H817/100</f>
        <v>2.4933333333333332E-2</v>
      </c>
      <c r="E691">
        <f>Data!K818/Data!K817</f>
        <v>1.0292251169004676</v>
      </c>
      <c r="F691">
        <f>Data!T818/Data!T817</f>
        <v>1.0035419036735465</v>
      </c>
      <c r="G691" s="49">
        <f>Data!E820</f>
        <v>14.1</v>
      </c>
      <c r="H691" s="52">
        <v>0</v>
      </c>
      <c r="I691" s="52">
        <v>1</v>
      </c>
      <c r="J691" s="52">
        <v>0.6</v>
      </c>
      <c r="K691" s="54">
        <f t="shared" si="295"/>
        <v>0.66261227030770231</v>
      </c>
      <c r="L691" s="54">
        <f t="shared" si="308"/>
        <v>0.85</v>
      </c>
      <c r="M691" s="53">
        <f t="shared" si="309"/>
        <v>0.85</v>
      </c>
      <c r="N691" s="54" cm="1">
        <f t="array" ref="N691">stock_min(C691,O691)</f>
        <v>0.85</v>
      </c>
      <c r="O691" s="54" cm="1">
        <f t="array" ref="O691">stock_max(C691,D691)</f>
        <v>0.85</v>
      </c>
      <c r="P691" s="49">
        <f t="shared" si="286"/>
        <v>1938.3749999999388</v>
      </c>
      <c r="Q691" s="49">
        <f t="shared" si="300"/>
        <v>1.1117745265814492</v>
      </c>
      <c r="R691" s="49">
        <f t="shared" si="301"/>
        <v>3.2429182698211307</v>
      </c>
      <c r="S691" s="59">
        <f t="shared" si="282"/>
        <v>2.419171188970882</v>
      </c>
      <c r="T691" s="59">
        <f t="shared" si="283"/>
        <v>2.5639409853200297</v>
      </c>
      <c r="U691" s="59">
        <f t="shared" si="284"/>
        <v>3.0672613595979223</v>
      </c>
      <c r="V691" s="59"/>
      <c r="W691" s="49">
        <f t="shared" si="302"/>
        <v>0.96766847558835289</v>
      </c>
      <c r="X691" s="49">
        <f t="shared" si="303"/>
        <v>1.4515027133825291</v>
      </c>
      <c r="Y691" s="49">
        <f t="shared" si="304"/>
        <v>0.86504222810215758</v>
      </c>
      <c r="Z691" s="49">
        <f t="shared" si="305"/>
        <v>1.6988987572178722</v>
      </c>
      <c r="AA691" s="49">
        <f t="shared" si="306"/>
        <v>0.46008920393968844</v>
      </c>
      <c r="AB691" s="49">
        <f t="shared" si="307"/>
        <v>2.6071721556582341</v>
      </c>
      <c r="AC691" s="80">
        <f t="shared" si="287"/>
        <v>0.85000000000000009</v>
      </c>
      <c r="AD691" s="80">
        <f t="shared" si="296"/>
        <v>0.85</v>
      </c>
      <c r="AE691" s="80">
        <f t="shared" si="297"/>
        <v>0.85</v>
      </c>
      <c r="AF691" s="54">
        <f>(Q691-MAX(Q$2:Q690))/MAX(Q$2:Q690)</f>
        <v>3.5419036735465431E-3</v>
      </c>
      <c r="AG691" s="54">
        <f>(R691-MAX(R$2:R690))/MAX(R$2:R690)</f>
        <v>-0.38785778618228756</v>
      </c>
      <c r="AH691" s="54">
        <f>(S691-MAX(S$2:S690))/MAX(S$2:S690)</f>
        <v>-0.23282384474900683</v>
      </c>
      <c r="AI691" s="54">
        <f>(T691-MAX(T$2:T690))/MAX(T$2:T690)</f>
        <v>-0.25885104424705574</v>
      </c>
      <c r="AJ691" s="54">
        <f>(U691-MAX(U$2:U690))/MAX(U$2:U690)</f>
        <v>-0.33279103246639963</v>
      </c>
      <c r="AK691" s="54">
        <f t="shared" si="298"/>
        <v>0.77547964971115679</v>
      </c>
      <c r="AL691" s="71">
        <f t="shared" si="288"/>
        <v>1938.3749999999388</v>
      </c>
      <c r="AM691" s="49">
        <f t="shared" si="289"/>
        <v>0.77547964971115679</v>
      </c>
      <c r="AN691" s="49">
        <f t="shared" si="290"/>
        <v>6.2604737149423029</v>
      </c>
      <c r="AO691" s="49">
        <f t="shared" si="291"/>
        <v>2.8420523007039349</v>
      </c>
      <c r="AP691" s="49">
        <f t="shared" si="292"/>
        <v>3.2289329165130169</v>
      </c>
      <c r="AQ691" s="49">
        <f t="shared" si="293"/>
        <v>4.6890116797023431</v>
      </c>
      <c r="AS691" s="49">
        <f t="shared" si="299"/>
        <v>-1.5714620352399598</v>
      </c>
      <c r="AT691" s="49">
        <f t="shared" si="294"/>
        <v>1.4600787631893262</v>
      </c>
      <c r="AU691" s="54">
        <f>(AM691-MAX(AM$3:AM691))/MAX(AM$3:AM691)</f>
        <v>-0.79229043153249179</v>
      </c>
      <c r="AV691" s="54">
        <f>(AN691-MAX(AN$3:AN691))/MAX(AN$3:AN691)</f>
        <v>-0.21491315389978682</v>
      </c>
      <c r="AW691" s="54">
        <f>(AO691-MAX(AO$3:AO691))/MAX(AO$3:AO691)</f>
        <v>-0.50015885466255117</v>
      </c>
      <c r="AX691" s="54">
        <f>(AP691-MAX(AP$3:AP691))/MAX(AP$3:AP691)</f>
        <v>-0.4465366015787296</v>
      </c>
      <c r="AY691" s="54">
        <f>(AQ691-MAX(AQ$3:AQ691))/MAX(AQ$3:AQ691)</f>
        <v>-0.34827593500386667</v>
      </c>
    </row>
    <row r="692" spans="1:51">
      <c r="A692" s="49">
        <f>Data!F818</f>
        <v>1938.4583333332721</v>
      </c>
      <c r="B692" s="53">
        <f t="shared" si="285"/>
        <v>0.26800000000000002</v>
      </c>
      <c r="C692" s="50">
        <f>1/Data!N818</f>
        <v>8.1373809232941727E-2</v>
      </c>
      <c r="D692" s="50">
        <f>Data!H818/100</f>
        <v>2.4766666666666666E-2</v>
      </c>
      <c r="E692">
        <f>Data!K819/Data!K818</f>
        <v>1.2046468576558929</v>
      </c>
      <c r="F692">
        <f>Data!T819/Data!T818</f>
        <v>1.0035291836950739</v>
      </c>
      <c r="G692" s="49">
        <f>Data!E821</f>
        <v>14.1</v>
      </c>
      <c r="H692" s="52">
        <v>0</v>
      </c>
      <c r="I692" s="52">
        <v>1</v>
      </c>
      <c r="J692" s="52">
        <v>0.6</v>
      </c>
      <c r="K692" s="54">
        <f t="shared" si="295"/>
        <v>0.66261227030770231</v>
      </c>
      <c r="L692" s="54">
        <f t="shared" si="308"/>
        <v>0.85</v>
      </c>
      <c r="M692" s="53">
        <f t="shared" si="309"/>
        <v>0.85</v>
      </c>
      <c r="N692" s="54" cm="1">
        <f t="array" ref="N692">stock_min(C692,O692)</f>
        <v>0.85</v>
      </c>
      <c r="O692" s="54" cm="1">
        <f t="array" ref="O692">stock_max(C692,D692)</f>
        <v>0.85</v>
      </c>
      <c r="P692" s="49">
        <f t="shared" si="286"/>
        <v>1938.4583333332721</v>
      </c>
      <c r="Q692" s="49">
        <f t="shared" si="300"/>
        <v>1.1156981831132589</v>
      </c>
      <c r="R692" s="49">
        <f t="shared" si="301"/>
        <v>3.9065713033749101</v>
      </c>
      <c r="S692" s="59">
        <f t="shared" si="282"/>
        <v>2.7196317379499022</v>
      </c>
      <c r="T692" s="59">
        <f t="shared" si="283"/>
        <v>2.9146681703871375</v>
      </c>
      <c r="U692" s="59">
        <f t="shared" si="284"/>
        <v>3.6024346879381439</v>
      </c>
      <c r="V692" s="59"/>
      <c r="W692" s="49">
        <f t="shared" si="302"/>
        <v>1.087852695179961</v>
      </c>
      <c r="X692" s="49">
        <f t="shared" si="303"/>
        <v>1.6317790427699412</v>
      </c>
      <c r="Y692" s="49">
        <f t="shared" si="304"/>
        <v>0.98337327681331943</v>
      </c>
      <c r="Z692" s="49">
        <f t="shared" si="305"/>
        <v>1.9312948935738181</v>
      </c>
      <c r="AA692" s="49">
        <f t="shared" si="306"/>
        <v>0.54036520319072168</v>
      </c>
      <c r="AB692" s="49">
        <f t="shared" si="307"/>
        <v>3.0620694847474224</v>
      </c>
      <c r="AC692" s="80">
        <f t="shared" si="287"/>
        <v>0.85</v>
      </c>
      <c r="AD692" s="80">
        <f t="shared" si="296"/>
        <v>0.85</v>
      </c>
      <c r="AE692" s="80">
        <f t="shared" si="297"/>
        <v>0.85</v>
      </c>
      <c r="AF692" s="54">
        <f>(Q692-MAX(Q$2:Q691))/MAX(Q$2:Q691)</f>
        <v>3.5291836950738552E-3</v>
      </c>
      <c r="AG692" s="54">
        <f>(R692-MAX(R$2:R691))/MAX(R$2:R691)</f>
        <v>-0.26258480568597098</v>
      </c>
      <c r="AH692" s="54">
        <f>(S692-MAX(S$2:S691))/MAX(S$2:S691)</f>
        <v>-0.1375407288532752</v>
      </c>
      <c r="AI692" s="54">
        <f>(T692-MAX(T$2:T691))/MAX(T$2:T691)</f>
        <v>-0.15746763158078844</v>
      </c>
      <c r="AJ692" s="54">
        <f>(U692-MAX(U$2:U691))/MAX(U$2:U691)</f>
        <v>-0.21637694120023926</v>
      </c>
      <c r="AK692" s="54">
        <f t="shared" si="298"/>
        <v>0.75696044788599126</v>
      </c>
      <c r="AL692" s="71">
        <f t="shared" si="288"/>
        <v>1938.4583333332721</v>
      </c>
      <c r="AM692" s="49">
        <f t="shared" si="289"/>
        <v>0.75696044788599126</v>
      </c>
      <c r="AN692" s="49">
        <f t="shared" si="290"/>
        <v>5.338051781714034</v>
      </c>
      <c r="AO692" s="49">
        <f t="shared" si="291"/>
        <v>2.5485889073697323</v>
      </c>
      <c r="AP692" s="49">
        <f t="shared" si="292"/>
        <v>2.8719104869985519</v>
      </c>
      <c r="AQ692" s="49">
        <f t="shared" si="293"/>
        <v>4.0723261970138589</v>
      </c>
      <c r="AS692" s="49">
        <f t="shared" si="299"/>
        <v>-1.2657255847001752</v>
      </c>
      <c r="AT692" s="49">
        <f t="shared" si="294"/>
        <v>1.200415710015307</v>
      </c>
      <c r="AU692" s="54">
        <f>(AM692-MAX(AM$3:AM692))/MAX(AM$3:AM692)</f>
        <v>-0.79725073632050336</v>
      </c>
      <c r="AV692" s="54">
        <f>(AN692-MAX(AN$3:AN692))/MAX(AN$3:AN692)</f>
        <v>-0.33058831832119306</v>
      </c>
      <c r="AW692" s="54">
        <f>(AO692-MAX(AO$3:AO692))/MAX(AO$3:AO692)</f>
        <v>-0.55177123301408615</v>
      </c>
      <c r="AX692" s="54">
        <f>(AP692-MAX(AP$3:AP692))/MAX(AP$3:AP692)</f>
        <v>-0.50773293245979512</v>
      </c>
      <c r="AY692" s="54">
        <f>(AQ692-MAX(AQ$3:AQ692))/MAX(AQ$3:AQ692)</f>
        <v>-0.43398883082402689</v>
      </c>
    </row>
    <row r="693" spans="1:51">
      <c r="A693" s="49">
        <f>Data!F819</f>
        <v>1938.5416666666054</v>
      </c>
      <c r="B693" s="53">
        <f t="shared" si="285"/>
        <v>0.39300000000000002</v>
      </c>
      <c r="C693" s="50">
        <f>1/Data!N819</f>
        <v>6.7703303461895306E-2</v>
      </c>
      <c r="D693" s="50">
        <f>Data!H819/100</f>
        <v>2.46E-2</v>
      </c>
      <c r="E693">
        <f>Data!K820/Data!K819</f>
        <v>1.0103939746732027</v>
      </c>
      <c r="F693">
        <f>Data!T820/Data!T819</f>
        <v>1.0035164649974975</v>
      </c>
      <c r="G693" s="49">
        <f>Data!E822</f>
        <v>14</v>
      </c>
      <c r="H693" s="52">
        <v>0</v>
      </c>
      <c r="I693" s="52">
        <v>1</v>
      </c>
      <c r="J693" s="52">
        <v>0.6</v>
      </c>
      <c r="K693" s="54">
        <f t="shared" si="295"/>
        <v>0.66261227030770231</v>
      </c>
      <c r="L693" s="54">
        <f t="shared" si="308"/>
        <v>0.85</v>
      </c>
      <c r="M693" s="53">
        <f t="shared" si="309"/>
        <v>0.85</v>
      </c>
      <c r="N693" s="54" cm="1">
        <f t="array" ref="N693">stock_min(C693,O693)</f>
        <v>0.85</v>
      </c>
      <c r="O693" s="54" cm="1">
        <f t="array" ref="O693">stock_max(C693,D693)</f>
        <v>0.85</v>
      </c>
      <c r="P693" s="49">
        <f t="shared" si="286"/>
        <v>1938.5416666666054</v>
      </c>
      <c r="Q693" s="49">
        <f t="shared" si="300"/>
        <v>1.1196214967219482</v>
      </c>
      <c r="R693" s="49">
        <f t="shared" si="301"/>
        <v>3.9471761065612494</v>
      </c>
      <c r="S693" s="59">
        <f t="shared" si="282"/>
        <v>2.7404178039177496</v>
      </c>
      <c r="T693" s="59">
        <f t="shared" si="283"/>
        <v>2.9381999983048179</v>
      </c>
      <c r="U693" s="59">
        <f t="shared" si="284"/>
        <v>3.6361619359330812</v>
      </c>
      <c r="V693" s="59"/>
      <c r="W693" s="49">
        <f t="shared" si="302"/>
        <v>1.0961671215670998</v>
      </c>
      <c r="X693" s="49">
        <f t="shared" si="303"/>
        <v>1.6442506823506498</v>
      </c>
      <c r="Y693" s="49">
        <f t="shared" si="304"/>
        <v>0.99131262680997545</v>
      </c>
      <c r="Z693" s="49">
        <f t="shared" si="305"/>
        <v>1.9468873714948425</v>
      </c>
      <c r="AA693" s="49">
        <f t="shared" si="306"/>
        <v>0.54542429038996232</v>
      </c>
      <c r="AB693" s="49">
        <f t="shared" si="307"/>
        <v>3.0907376455431188</v>
      </c>
      <c r="AC693" s="80">
        <f t="shared" si="287"/>
        <v>0.85</v>
      </c>
      <c r="AD693" s="80">
        <f t="shared" si="296"/>
        <v>0.85</v>
      </c>
      <c r="AE693" s="80">
        <f t="shared" si="297"/>
        <v>0.85</v>
      </c>
      <c r="AF693" s="54">
        <f>(Q693-MAX(Q$2:Q692))/MAX(Q$2:Q692)</f>
        <v>3.5164649974975264E-3</v>
      </c>
      <c r="AG693" s="54">
        <f>(R693-MAX(R$2:R692))/MAX(R$2:R692)</f>
        <v>-0.25492013083263609</v>
      </c>
      <c r="AH693" s="54">
        <f>(S693-MAX(S$2:S692))/MAX(S$2:S692)</f>
        <v>-0.1309489778251926</v>
      </c>
      <c r="AI693" s="54">
        <f>(T693-MAX(T$2:T692))/MAX(T$2:T692)</f>
        <v>-0.15066537295315083</v>
      </c>
      <c r="AJ693" s="54">
        <f>(U693-MAX(U$2:U692))/MAX(U$2:U692)</f>
        <v>-0.20904038924908708</v>
      </c>
      <c r="AK693" s="54">
        <f t="shared" si="298"/>
        <v>0.73744046555425213</v>
      </c>
      <c r="AL693" s="71">
        <f t="shared" si="288"/>
        <v>1938.5416666666054</v>
      </c>
      <c r="AM693" s="49">
        <f t="shared" si="289"/>
        <v>0.73744046555425213</v>
      </c>
      <c r="AN693" s="49">
        <f t="shared" si="290"/>
        <v>5.5163551321600988</v>
      </c>
      <c r="AO693" s="49">
        <f t="shared" si="291"/>
        <v>2.5736247796137737</v>
      </c>
      <c r="AP693" s="49">
        <f t="shared" si="292"/>
        <v>2.9107465917738611</v>
      </c>
      <c r="AQ693" s="49">
        <f t="shared" si="293"/>
        <v>4.172404837352671</v>
      </c>
      <c r="AS693" s="49">
        <f t="shared" si="299"/>
        <v>-1.3439502948074278</v>
      </c>
      <c r="AT693" s="49">
        <f t="shared" si="294"/>
        <v>1.2616582455788099</v>
      </c>
      <c r="AU693" s="54">
        <f>(AM693-MAX(AM$3:AM693))/MAX(AM$3:AM693)</f>
        <v>-0.8024790967399279</v>
      </c>
      <c r="AV693" s="54">
        <f>(AN693-MAX(AN$3:AN693))/MAX(AN$3:AN693)</f>
        <v>-0.3082284105211342</v>
      </c>
      <c r="AW693" s="54">
        <f>(AO693-MAX(AO$3:AO693))/MAX(AO$3:AO693)</f>
        <v>-0.54736809129361741</v>
      </c>
      <c r="AX693" s="54">
        <f>(AP693-MAX(AP$3:AP693))/MAX(AP$3:AP693)</f>
        <v>-0.50107613187392253</v>
      </c>
      <c r="AY693" s="54">
        <f>(AQ693-MAX(AQ$3:AQ693))/MAX(AQ$3:AQ693)</f>
        <v>-0.42007893621164305</v>
      </c>
    </row>
    <row r="694" spans="1:51">
      <c r="A694" s="49">
        <f>Data!F820</f>
        <v>1938.6249999999386</v>
      </c>
      <c r="B694" s="53">
        <f t="shared" si="285"/>
        <v>0.39900000000000002</v>
      </c>
      <c r="C694" s="50">
        <f>1/Data!N820</f>
        <v>6.7097934108572094E-2</v>
      </c>
      <c r="D694" s="50">
        <f>Data!H820/100</f>
        <v>2.4433333333333335E-2</v>
      </c>
      <c r="E694">
        <f>Data!K821/Data!K820</f>
        <v>0.95897644191714038</v>
      </c>
      <c r="F694">
        <f>Data!T821/Data!T820</f>
        <v>1.0035037475824222</v>
      </c>
      <c r="G694" s="49">
        <f>Data!E823</f>
        <v>14</v>
      </c>
      <c r="H694" s="52">
        <v>0</v>
      </c>
      <c r="I694" s="52">
        <v>1</v>
      </c>
      <c r="J694" s="52">
        <v>0.6</v>
      </c>
      <c r="K694" s="54">
        <f t="shared" si="295"/>
        <v>0.66261227030770231</v>
      </c>
      <c r="L694" s="54">
        <f t="shared" si="308"/>
        <v>0.85</v>
      </c>
      <c r="M694" s="53">
        <f t="shared" si="309"/>
        <v>0.85</v>
      </c>
      <c r="N694" s="54" cm="1">
        <f t="array" ref="N694">stock_min(C694,O694)</f>
        <v>0.85</v>
      </c>
      <c r="O694" s="54" cm="1">
        <f t="array" ref="O694">stock_max(C694,D694)</f>
        <v>0.85</v>
      </c>
      <c r="P694" s="49">
        <f t="shared" si="286"/>
        <v>1938.6249999999386</v>
      </c>
      <c r="Q694" s="49">
        <f t="shared" si="300"/>
        <v>1.1235443678343158</v>
      </c>
      <c r="R694" s="49">
        <f t="shared" si="301"/>
        <v>3.7852488982904582</v>
      </c>
      <c r="S694" s="59">
        <f t="shared" si="282"/>
        <v>2.6768054834496775</v>
      </c>
      <c r="T694" s="59">
        <f t="shared" si="283"/>
        <v>2.8618050603591234</v>
      </c>
      <c r="U694" s="59">
        <f t="shared" si="284"/>
        <v>3.5112799096511105</v>
      </c>
      <c r="V694" s="59"/>
      <c r="W694" s="49">
        <f t="shared" si="302"/>
        <v>1.070722193379871</v>
      </c>
      <c r="X694" s="49">
        <f t="shared" si="303"/>
        <v>1.6060832900698065</v>
      </c>
      <c r="Y694" s="49">
        <f t="shared" si="304"/>
        <v>0.96553791213649365</v>
      </c>
      <c r="Z694" s="49">
        <f t="shared" si="305"/>
        <v>1.8962671482226299</v>
      </c>
      <c r="AA694" s="49">
        <f t="shared" si="306"/>
        <v>0.52669198644766668</v>
      </c>
      <c r="AB694" s="49">
        <f t="shared" si="307"/>
        <v>2.9845879232034438</v>
      </c>
      <c r="AC694" s="80">
        <f t="shared" si="287"/>
        <v>0.85</v>
      </c>
      <c r="AD694" s="80">
        <f t="shared" si="296"/>
        <v>0.85</v>
      </c>
      <c r="AE694" s="80">
        <f t="shared" si="297"/>
        <v>0.85</v>
      </c>
      <c r="AF694" s="54">
        <f>(Q694-MAX(Q$2:Q693))/MAX(Q$2:Q693)</f>
        <v>3.503747582422292E-3</v>
      </c>
      <c r="AG694" s="54">
        <f>(R694-MAX(R$2:R693))/MAX(R$2:R693)</f>
        <v>-0.28548595812179295</v>
      </c>
      <c r="AH694" s="54">
        <f>(S694-MAX(S$2:S693))/MAX(S$2:S693)</f>
        <v>-0.15112194270910803</v>
      </c>
      <c r="AI694" s="54">
        <f>(T694-MAX(T$2:T693))/MAX(T$2:T693)</f>
        <v>-0.17274857565065566</v>
      </c>
      <c r="AJ694" s="54">
        <f>(U694-MAX(U$2:U693))/MAX(U$2:U693)</f>
        <v>-0.23620547172840348</v>
      </c>
      <c r="AK694" s="54">
        <f t="shared" si="298"/>
        <v>0.72366814830717974</v>
      </c>
      <c r="AL694" s="71">
        <f t="shared" si="288"/>
        <v>1938.6249999999386</v>
      </c>
      <c r="AM694" s="49">
        <f t="shared" si="289"/>
        <v>0.72366814830717974</v>
      </c>
      <c r="AN694" s="49">
        <f t="shared" si="290"/>
        <v>5.9216705929495346</v>
      </c>
      <c r="AO694" s="49">
        <f t="shared" si="291"/>
        <v>2.6652628685234956</v>
      </c>
      <c r="AP694" s="49">
        <f t="shared" si="292"/>
        <v>3.0313760656852784</v>
      </c>
      <c r="AQ694" s="49">
        <f t="shared" si="293"/>
        <v>4.4190390259088979</v>
      </c>
      <c r="AS694" s="49">
        <f t="shared" si="299"/>
        <v>-1.5026315670406367</v>
      </c>
      <c r="AT694" s="49">
        <f t="shared" si="294"/>
        <v>1.3876629602236195</v>
      </c>
      <c r="AU694" s="54">
        <f>(AM694-MAX(AM$3:AM694))/MAX(AM$3:AM694)</f>
        <v>-0.80616796474987817</v>
      </c>
      <c r="AV694" s="54">
        <f>(AN694-MAX(AN$3:AN694))/MAX(AN$3:AN694)</f>
        <v>-0.25740033404070045</v>
      </c>
      <c r="AW694" s="54">
        <f>(AO694-MAX(AO$3:AO694))/MAX(AO$3:AO694)</f>
        <v>-0.53125139727436055</v>
      </c>
      <c r="AX694" s="54">
        <f>(AP694-MAX(AP$3:AP694))/MAX(AP$3:AP694)</f>
        <v>-0.48039933235314375</v>
      </c>
      <c r="AY694" s="54">
        <f>(AQ694-MAX(AQ$3:AQ694))/MAX(AQ$3:AQ694)</f>
        <v>-0.3857993380974642</v>
      </c>
    </row>
    <row r="695" spans="1:51">
      <c r="A695" s="49">
        <f>Data!F821</f>
        <v>1938.7083333332719</v>
      </c>
      <c r="B695" s="53">
        <f t="shared" si="285"/>
        <v>0.36599999999999999</v>
      </c>
      <c r="C695" s="50">
        <f>1/Data!N821</f>
        <v>7.0016584435926524E-2</v>
      </c>
      <c r="D695" s="50">
        <f>Data!H821/100</f>
        <v>2.4266666666666669E-2</v>
      </c>
      <c r="E695">
        <f>Data!K822/Data!K821</f>
        <v>1.1237857142857144</v>
      </c>
      <c r="F695">
        <f>Data!T822/Data!T821</f>
        <v>1.0106588245332526</v>
      </c>
      <c r="G695" s="49">
        <f>Data!E824</f>
        <v>14</v>
      </c>
      <c r="H695" s="52">
        <v>0</v>
      </c>
      <c r="I695" s="52">
        <v>1</v>
      </c>
      <c r="J695" s="52">
        <v>0.6</v>
      </c>
      <c r="K695" s="54">
        <f t="shared" si="295"/>
        <v>0.66261227030770231</v>
      </c>
      <c r="L695" s="54">
        <f t="shared" si="308"/>
        <v>0.85</v>
      </c>
      <c r="M695" s="53">
        <f t="shared" si="309"/>
        <v>0.85</v>
      </c>
      <c r="N695" s="54" cm="1">
        <f t="array" ref="N695">stock_min(C695,O695)</f>
        <v>0.85</v>
      </c>
      <c r="O695" s="54" cm="1">
        <f t="array" ref="O695">stock_max(C695,D695)</f>
        <v>0.85</v>
      </c>
      <c r="P695" s="49">
        <f t="shared" si="286"/>
        <v>1938.7083333332719</v>
      </c>
      <c r="Q695" s="49">
        <f t="shared" si="300"/>
        <v>1.1355200301063859</v>
      </c>
      <c r="R695" s="49">
        <f t="shared" si="301"/>
        <v>4.253808636914556</v>
      </c>
      <c r="S695" s="59">
        <f t="shared" si="282"/>
        <v>2.8870282906964144</v>
      </c>
      <c r="T695" s="59">
        <f t="shared" si="283"/>
        <v>3.1068273429640625</v>
      </c>
      <c r="U695" s="59">
        <f t="shared" si="284"/>
        <v>3.8863431750399817</v>
      </c>
      <c r="V695" s="59"/>
      <c r="W695" s="49">
        <f t="shared" si="302"/>
        <v>1.1548113162785658</v>
      </c>
      <c r="X695" s="49">
        <f t="shared" si="303"/>
        <v>1.7322169744178486</v>
      </c>
      <c r="Y695" s="49">
        <f t="shared" si="304"/>
        <v>1.0482054237885985</v>
      </c>
      <c r="Z695" s="49">
        <f t="shared" si="305"/>
        <v>2.0586219191754638</v>
      </c>
      <c r="AA695" s="49">
        <f t="shared" si="306"/>
        <v>0.5829514762559973</v>
      </c>
      <c r="AB695" s="49">
        <f t="shared" si="307"/>
        <v>3.3033916987839844</v>
      </c>
      <c r="AC695" s="80">
        <f t="shared" si="287"/>
        <v>0.85</v>
      </c>
      <c r="AD695" s="80">
        <f t="shared" si="296"/>
        <v>0.85</v>
      </c>
      <c r="AE695" s="80">
        <f t="shared" si="297"/>
        <v>0.85</v>
      </c>
      <c r="AF695" s="54">
        <f>(Q695-MAX(Q$2:Q694))/MAX(Q$2:Q694)</f>
        <v>1.0658824533252559E-2</v>
      </c>
      <c r="AG695" s="54">
        <f>(R695-MAX(R$2:R694))/MAX(R$2:R694)</f>
        <v>-0.19703932708072622</v>
      </c>
      <c r="AH695" s="54">
        <f>(S695-MAX(S$2:S694))/MAX(S$2:S694)</f>
        <v>-8.4455339806057572E-2</v>
      </c>
      <c r="AI695" s="54">
        <f>(T695-MAX(T$2:T694))/MAX(T$2:T694)</f>
        <v>-0.10192088892596048</v>
      </c>
      <c r="AJ695" s="54">
        <f>(U695-MAX(U$2:U694))/MAX(U$2:U694)</f>
        <v>-0.15461947538778076</v>
      </c>
      <c r="AK695" s="54">
        <f t="shared" si="298"/>
        <v>0.71591624650608143</v>
      </c>
      <c r="AL695" s="71">
        <f t="shared" si="288"/>
        <v>1938.7083333332719</v>
      </c>
      <c r="AM695" s="49">
        <f t="shared" si="289"/>
        <v>0.71591624650608143</v>
      </c>
      <c r="AN695" s="49">
        <f t="shared" si="290"/>
        <v>5.4991475646661474</v>
      </c>
      <c r="AO695" s="49">
        <f t="shared" si="291"/>
        <v>2.535671122240529</v>
      </c>
      <c r="AP695" s="49">
        <f t="shared" si="292"/>
        <v>2.8728185762447436</v>
      </c>
      <c r="AQ695" s="49">
        <f t="shared" si="293"/>
        <v>4.1404352606389745</v>
      </c>
      <c r="AS695" s="49">
        <f t="shared" si="299"/>
        <v>-1.3587123040271729</v>
      </c>
      <c r="AT695" s="49">
        <f t="shared" si="294"/>
        <v>1.2676166843942309</v>
      </c>
      <c r="AU695" s="54">
        <f>(AM695-MAX(AM$3:AM695))/MAX(AM$3:AM695)</f>
        <v>-0.80824428510013935</v>
      </c>
      <c r="AV695" s="54">
        <f>(AN695-MAX(AN$3:AN695))/MAX(AN$3:AN695)</f>
        <v>-0.31038630391834454</v>
      </c>
      <c r="AW695" s="54">
        <f>(AO695-MAX(AO$3:AO695))/MAX(AO$3:AO695)</f>
        <v>-0.55404312664271671</v>
      </c>
      <c r="AX695" s="54">
        <f>(AP695-MAX(AP$3:AP695))/MAX(AP$3:AP695)</f>
        <v>-0.50757727912996065</v>
      </c>
      <c r="AY695" s="54">
        <f>(AQ695-MAX(AQ$3:AQ695))/MAX(AQ$3:AQ695)</f>
        <v>-0.4245223763041997</v>
      </c>
    </row>
    <row r="696" spans="1:51">
      <c r="A696" s="49">
        <f>Data!F822</f>
        <v>1938.7916666666051</v>
      </c>
      <c r="B696" s="53">
        <f t="shared" si="285"/>
        <v>0.47699999999999998</v>
      </c>
      <c r="C696" s="50">
        <f>1/Data!N822</f>
        <v>6.2262051393013197E-2</v>
      </c>
      <c r="D696" s="50">
        <f>Data!H822/100</f>
        <v>2.4099999999999996E-2</v>
      </c>
      <c r="E696">
        <f>Data!K823/Data!K822</f>
        <v>1.0043389484430831</v>
      </c>
      <c r="F696">
        <f>Data!T823/Data!T822</f>
        <v>1.0034783166062096</v>
      </c>
      <c r="G696" s="49">
        <f>Data!E825</f>
        <v>14</v>
      </c>
      <c r="H696" s="52">
        <v>0</v>
      </c>
      <c r="I696" s="52">
        <v>1</v>
      </c>
      <c r="J696" s="52">
        <v>0.6</v>
      </c>
      <c r="K696" s="54">
        <f t="shared" si="295"/>
        <v>0.66261227030770231</v>
      </c>
      <c r="L696" s="54">
        <f t="shared" si="308"/>
        <v>0.85</v>
      </c>
      <c r="M696" s="53">
        <f t="shared" si="309"/>
        <v>0.85</v>
      </c>
      <c r="N696" s="54" cm="1">
        <f t="array" ref="N696">stock_min(C696,O696)</f>
        <v>0.85</v>
      </c>
      <c r="O696" s="54" cm="1">
        <f t="array" ref="O696">stock_max(C696,D696)</f>
        <v>0.85</v>
      </c>
      <c r="P696" s="49">
        <f t="shared" si="286"/>
        <v>1938.7916666666051</v>
      </c>
      <c r="Q696" s="49">
        <f t="shared" si="300"/>
        <v>1.1394697282837885</v>
      </c>
      <c r="R696" s="49">
        <f t="shared" si="301"/>
        <v>4.2722656932768697</v>
      </c>
      <c r="S696" s="59">
        <f t="shared" si="282"/>
        <v>2.8985610902190975</v>
      </c>
      <c r="T696" s="59">
        <f t="shared" si="283"/>
        <v>3.1194055876674476</v>
      </c>
      <c r="U696" s="59">
        <f t="shared" si="284"/>
        <v>3.9027041111087897</v>
      </c>
      <c r="V696" s="59"/>
      <c r="W696" s="49">
        <f t="shared" si="302"/>
        <v>1.1594244360876391</v>
      </c>
      <c r="X696" s="49">
        <f t="shared" si="303"/>
        <v>1.7391366541314583</v>
      </c>
      <c r="Y696" s="49">
        <f t="shared" si="304"/>
        <v>1.0524491692125879</v>
      </c>
      <c r="Z696" s="49">
        <f t="shared" si="305"/>
        <v>2.0669564184548599</v>
      </c>
      <c r="AA696" s="49">
        <f t="shared" si="306"/>
        <v>0.58540561666631852</v>
      </c>
      <c r="AB696" s="49">
        <f t="shared" si="307"/>
        <v>3.317298494442471</v>
      </c>
      <c r="AC696" s="80">
        <f t="shared" si="287"/>
        <v>0.85</v>
      </c>
      <c r="AD696" s="80">
        <f t="shared" si="296"/>
        <v>0.85</v>
      </c>
      <c r="AE696" s="80">
        <f t="shared" si="297"/>
        <v>0.85</v>
      </c>
      <c r="AF696" s="54">
        <f>(Q696-MAX(Q$2:Q695))/MAX(Q$2:Q695)</f>
        <v>3.4783166062094866E-3</v>
      </c>
      <c r="AG696" s="54">
        <f>(R696-MAX(R$2:R695))/MAX(R$2:R695)</f>
        <v>-0.19355532211910623</v>
      </c>
      <c r="AH696" s="54">
        <f>(S696-MAX(S$2:S695))/MAX(S$2:S695)</f>
        <v>-8.079801748119296E-2</v>
      </c>
      <c r="AI696" s="54">
        <f>(T696-MAX(T$2:T695))/MAX(T$2:T695)</f>
        <v>-9.8284942162562075E-2</v>
      </c>
      <c r="AJ696" s="54">
        <f>(U696-MAX(U$2:U695))/MAX(U$2:U695)</f>
        <v>-0.15106054708576494</v>
      </c>
      <c r="AK696" s="54">
        <f t="shared" si="298"/>
        <v>0.71675589664935291</v>
      </c>
      <c r="AL696" s="71">
        <f t="shared" si="288"/>
        <v>1938.7916666666051</v>
      </c>
      <c r="AM696" s="49">
        <f t="shared" si="289"/>
        <v>0.71675589664935291</v>
      </c>
      <c r="AN696" s="49">
        <f t="shared" si="290"/>
        <v>5.6380658570671871</v>
      </c>
      <c r="AO696" s="49">
        <f t="shared" si="291"/>
        <v>2.5753066056940375</v>
      </c>
      <c r="AP696" s="49">
        <f t="shared" si="292"/>
        <v>2.9220560587676681</v>
      </c>
      <c r="AQ696" s="49">
        <f t="shared" si="293"/>
        <v>4.2300801382422755</v>
      </c>
      <c r="AS696" s="49">
        <f t="shared" si="299"/>
        <v>-1.4079857188249116</v>
      </c>
      <c r="AT696" s="49">
        <f t="shared" si="294"/>
        <v>1.3080240794746074</v>
      </c>
      <c r="AU696" s="54">
        <f>(AM696-MAX(AM$3:AM696))/MAX(AM$3:AM696)</f>
        <v>-0.80801938768472992</v>
      </c>
      <c r="AV696" s="54">
        <f>(AN696-MAX(AN$3:AN696))/MAX(AN$3:AN696)</f>
        <v>-0.29296542987386903</v>
      </c>
      <c r="AW696" s="54">
        <f>(AO696-MAX(AO$3:AO696))/MAX(AO$3:AO696)</f>
        <v>-0.54707230297402554</v>
      </c>
      <c r="AX696" s="54">
        <f>(AP696-MAX(AP$3:AP696))/MAX(AP$3:AP696)</f>
        <v>-0.49913760413161024</v>
      </c>
      <c r="AY696" s="54">
        <f>(AQ696-MAX(AQ$3:AQ696))/MAX(AQ$3:AQ696)</f>
        <v>-0.41206266666205765</v>
      </c>
    </row>
    <row r="697" spans="1:51">
      <c r="A697" s="49">
        <f>Data!F823</f>
        <v>1938.8749999999384</v>
      </c>
      <c r="B697" s="53">
        <f t="shared" si="285"/>
        <v>0.48</v>
      </c>
      <c r="C697" s="50">
        <f>1/Data!N823</f>
        <v>6.1921146414277942E-2</v>
      </c>
      <c r="D697" s="50">
        <f>Data!H823/100</f>
        <v>2.3933333333333331E-2</v>
      </c>
      <c r="E697">
        <f>Data!K824/Data!K823</f>
        <v>0.97417750573833195</v>
      </c>
      <c r="F697">
        <f>Data!T824/Data!T823</f>
        <v>1.0034656030482938</v>
      </c>
      <c r="G697" s="49">
        <f>Data!E826</f>
        <v>13.9</v>
      </c>
      <c r="H697" s="52">
        <v>0</v>
      </c>
      <c r="I697" s="52">
        <v>1</v>
      </c>
      <c r="J697" s="52">
        <v>0.6</v>
      </c>
      <c r="K697" s="54">
        <f t="shared" si="295"/>
        <v>0.66261227030770231</v>
      </c>
      <c r="L697" s="54">
        <f t="shared" si="308"/>
        <v>0.85</v>
      </c>
      <c r="M697" s="53">
        <f t="shared" si="309"/>
        <v>0.85</v>
      </c>
      <c r="N697" s="54" cm="1">
        <f t="array" ref="N697">stock_min(C697,O697)</f>
        <v>0.85</v>
      </c>
      <c r="O697" s="54" cm="1">
        <f t="array" ref="O697">stock_max(C697,D697)</f>
        <v>0.85</v>
      </c>
      <c r="P697" s="49">
        <f t="shared" si="286"/>
        <v>1938.8749999999384</v>
      </c>
      <c r="Q697" s="49">
        <f t="shared" si="300"/>
        <v>1.1434186780475672</v>
      </c>
      <c r="R697" s="49">
        <f t="shared" si="301"/>
        <v>4.1619451369279066</v>
      </c>
      <c r="S697" s="59">
        <f t="shared" si="282"/>
        <v>2.857670348807503</v>
      </c>
      <c r="T697" s="59">
        <f t="shared" si="283"/>
        <v>3.0696789884617766</v>
      </c>
      <c r="U697" s="59">
        <f t="shared" si="284"/>
        <v>3.8190719732614156</v>
      </c>
      <c r="V697" s="59"/>
      <c r="W697" s="49">
        <f t="shared" si="302"/>
        <v>1.1430681395230013</v>
      </c>
      <c r="X697" s="49">
        <f t="shared" si="303"/>
        <v>1.7146022092845017</v>
      </c>
      <c r="Y697" s="49">
        <f t="shared" si="304"/>
        <v>1.0356720248012676</v>
      </c>
      <c r="Z697" s="49">
        <f t="shared" si="305"/>
        <v>2.0340069636605089</v>
      </c>
      <c r="AA697" s="49">
        <f t="shared" si="306"/>
        <v>0.57286079598921247</v>
      </c>
      <c r="AB697" s="49">
        <f t="shared" si="307"/>
        <v>3.2462111772722033</v>
      </c>
      <c r="AC697" s="80">
        <f t="shared" si="287"/>
        <v>0.85</v>
      </c>
      <c r="AD697" s="80">
        <f t="shared" si="296"/>
        <v>0.85</v>
      </c>
      <c r="AE697" s="80">
        <f t="shared" si="297"/>
        <v>0.85</v>
      </c>
      <c r="AF697" s="54">
        <f>(Q697-MAX(Q$2:Q696))/MAX(Q$2:Q696)</f>
        <v>3.4656030482937933E-3</v>
      </c>
      <c r="AG697" s="54">
        <f>(R697-MAX(R$2:R696))/MAX(R$2:R696)</f>
        <v>-0.21437973518603831</v>
      </c>
      <c r="AH697" s="54">
        <f>(S697-MAX(S$2:S696))/MAX(S$2:S696)</f>
        <v>-9.3765434555490454E-2</v>
      </c>
      <c r="AI697" s="54">
        <f>(T697-MAX(T$2:T696))/MAX(T$2:T696)</f>
        <v>-0.11265922662754872</v>
      </c>
      <c r="AJ697" s="54">
        <f>(U697-MAX(U$2:U696))/MAX(U$2:U696)</f>
        <v>-0.16925270804106379</v>
      </c>
      <c r="AK697" s="54">
        <f t="shared" si="298"/>
        <v>0.71190856288266158</v>
      </c>
      <c r="AL697" s="71">
        <f t="shared" si="288"/>
        <v>1938.8749999999384</v>
      </c>
      <c r="AM697" s="49">
        <f t="shared" si="289"/>
        <v>0.71190856288266158</v>
      </c>
      <c r="AN697" s="49">
        <f t="shared" si="290"/>
        <v>5.9331855660869603</v>
      </c>
      <c r="AO697" s="49">
        <f t="shared" si="291"/>
        <v>2.64813605888564</v>
      </c>
      <c r="AP697" s="49">
        <f t="shared" si="292"/>
        <v>3.0155878021291165</v>
      </c>
      <c r="AQ697" s="49">
        <f t="shared" si="293"/>
        <v>4.4130418247777206</v>
      </c>
      <c r="AS697" s="49">
        <f t="shared" si="299"/>
        <v>-1.5201437413092398</v>
      </c>
      <c r="AT697" s="49">
        <f t="shared" si="294"/>
        <v>1.3974540226486041</v>
      </c>
      <c r="AU697" s="54">
        <f>(AM697-MAX(AM$3:AM697))/MAX(AM$3:AM697)</f>
        <v>-0.80931772943395885</v>
      </c>
      <c r="AV697" s="54">
        <f>(AN697-MAX(AN$3:AN697))/MAX(AN$3:AN697)</f>
        <v>-0.25595631329162943</v>
      </c>
      <c r="AW697" s="54">
        <f>(AO697-MAX(AO$3:AO697))/MAX(AO$3:AO697)</f>
        <v>-0.53426354597522785</v>
      </c>
      <c r="AX697" s="54">
        <f>(AP697-MAX(AP$3:AP697))/MAX(AP$3:AP697)</f>
        <v>-0.48310555952753814</v>
      </c>
      <c r="AY697" s="54">
        <f>(AQ697-MAX(AQ$3:AQ697))/MAX(AQ$3:AQ697)</f>
        <v>-0.38663288694886272</v>
      </c>
    </row>
    <row r="698" spans="1:51">
      <c r="A698" s="49">
        <f>Data!F824</f>
        <v>1938.9583333332716</v>
      </c>
      <c r="B698" s="53">
        <f t="shared" si="285"/>
        <v>0.45599999999999996</v>
      </c>
      <c r="C698" s="50">
        <f>1/Data!N824</f>
        <v>6.3465933906246788E-2</v>
      </c>
      <c r="D698" s="50">
        <f>Data!H824/100</f>
        <v>2.3766666666666665E-2</v>
      </c>
      <c r="E698">
        <f>Data!K825/Data!K824</f>
        <v>0.98839856185973185</v>
      </c>
      <c r="F698">
        <f>Data!T825/Data!T824</f>
        <v>1.0034528907793234</v>
      </c>
      <c r="G698" s="49">
        <f>Data!E827</f>
        <v>13.9</v>
      </c>
      <c r="H698" s="52">
        <v>0</v>
      </c>
      <c r="I698" s="52">
        <v>1</v>
      </c>
      <c r="J698" s="52">
        <v>0.6</v>
      </c>
      <c r="K698" s="54">
        <f t="shared" si="295"/>
        <v>0.66261227030770231</v>
      </c>
      <c r="L698" s="54">
        <f t="shared" si="308"/>
        <v>0.85</v>
      </c>
      <c r="M698" s="53">
        <f t="shared" si="309"/>
        <v>0.85</v>
      </c>
      <c r="N698" s="54" cm="1">
        <f t="array" ref="N698">stock_min(C698,O698)</f>
        <v>0.85</v>
      </c>
      <c r="O698" s="54" cm="1">
        <f t="array" ref="O698">stock_max(C698,D698)</f>
        <v>0.85</v>
      </c>
      <c r="P698" s="49">
        <f t="shared" si="286"/>
        <v>1938.9583333332716</v>
      </c>
      <c r="Q698" s="49">
        <f t="shared" si="300"/>
        <v>1.147366777857904</v>
      </c>
      <c r="R698" s="49">
        <f t="shared" si="301"/>
        <v>4.1136605878786474</v>
      </c>
      <c r="S698" s="59">
        <f t="shared" si="282"/>
        <v>2.8417253867804191</v>
      </c>
      <c r="T698" s="59">
        <f t="shared" si="283"/>
        <v>3.0496576448808339</v>
      </c>
      <c r="U698" s="59">
        <f t="shared" si="284"/>
        <v>3.7833892808583522</v>
      </c>
      <c r="V698" s="59"/>
      <c r="W698" s="49">
        <f t="shared" si="302"/>
        <v>1.1366901547121677</v>
      </c>
      <c r="X698" s="49">
        <f t="shared" si="303"/>
        <v>1.7050352320682514</v>
      </c>
      <c r="Y698" s="49">
        <f t="shared" si="304"/>
        <v>1.0289170691451039</v>
      </c>
      <c r="Z698" s="49">
        <f t="shared" si="305"/>
        <v>2.0207405757357297</v>
      </c>
      <c r="AA698" s="49">
        <f t="shared" si="306"/>
        <v>0.56750839212875293</v>
      </c>
      <c r="AB698" s="49">
        <f t="shared" si="307"/>
        <v>3.2158808887295995</v>
      </c>
      <c r="AC698" s="80">
        <f t="shared" si="287"/>
        <v>0.85000000000000009</v>
      </c>
      <c r="AD698" s="80">
        <f t="shared" si="296"/>
        <v>0.85</v>
      </c>
      <c r="AE698" s="80">
        <f t="shared" si="297"/>
        <v>0.85</v>
      </c>
      <c r="AF698" s="54">
        <f>(Q698-MAX(Q$2:Q697))/MAX(Q$2:Q697)</f>
        <v>3.4528907793235125E-3</v>
      </c>
      <c r="AG698" s="54">
        <f>(R698-MAX(R$2:R697))/MAX(R$2:R697)</f>
        <v>-0.22349406009001863</v>
      </c>
      <c r="AH698" s="54">
        <f>(S698-MAX(S$2:S697))/MAX(S$2:S697)</f>
        <v>-9.882195751646583E-2</v>
      </c>
      <c r="AI698" s="54">
        <f>(T698-MAX(T$2:T697))/MAX(T$2:T697)</f>
        <v>-0.11844672250703535</v>
      </c>
      <c r="AJ698" s="54">
        <f>(U698-MAX(U$2:U697))/MAX(U$2:U697)</f>
        <v>-0.17701461991158918</v>
      </c>
      <c r="AK698" s="54">
        <f t="shared" si="298"/>
        <v>0.70004763473874432</v>
      </c>
      <c r="AL698" s="71">
        <f t="shared" si="288"/>
        <v>1938.9583333332716</v>
      </c>
      <c r="AM698" s="49">
        <f t="shared" si="289"/>
        <v>0.70004763473874432</v>
      </c>
      <c r="AN698" s="49">
        <f t="shared" si="290"/>
        <v>6.2367106964865799</v>
      </c>
      <c r="AO698" s="49">
        <f t="shared" si="291"/>
        <v>2.7111183062966333</v>
      </c>
      <c r="AP698" s="49">
        <f t="shared" si="292"/>
        <v>3.1001645263999604</v>
      </c>
      <c r="AQ698" s="49">
        <f t="shared" si="293"/>
        <v>4.5933282831560662</v>
      </c>
      <c r="AS698" s="49">
        <f t="shared" si="299"/>
        <v>-1.6433824133305137</v>
      </c>
      <c r="AT698" s="49">
        <f t="shared" si="294"/>
        <v>1.4931637567561058</v>
      </c>
      <c r="AU698" s="54">
        <f>(AM698-MAX(AM$3:AM698))/MAX(AM$3:AM698)</f>
        <v>-0.81249463841837233</v>
      </c>
      <c r="AV698" s="54">
        <f>(AN698-MAX(AN$3:AN698))/MAX(AN$3:AN698)</f>
        <v>-0.21789312539438746</v>
      </c>
      <c r="AW698" s="54">
        <f>(AO698-MAX(AO$3:AO698))/MAX(AO$3:AO698)</f>
        <v>-0.52318664965138462</v>
      </c>
      <c r="AX698" s="54">
        <f>(AP698-MAX(AP$3:AP698))/MAX(AP$3:AP698)</f>
        <v>-0.46860847257881605</v>
      </c>
      <c r="AY698" s="54">
        <f>(AQ698-MAX(AQ$3:AQ698))/MAX(AQ$3:AQ698)</f>
        <v>-0.36157493624536813</v>
      </c>
    </row>
    <row r="699" spans="1:51">
      <c r="A699" s="49">
        <f>Data!F825</f>
        <v>1939.0416666666049</v>
      </c>
      <c r="B699" s="53">
        <f t="shared" si="285"/>
        <v>0.44599999999999995</v>
      </c>
      <c r="C699" s="50">
        <f>1/Data!N825</f>
        <v>6.4104066394019429E-2</v>
      </c>
      <c r="D699" s="50">
        <f>Data!H825/100</f>
        <v>2.3599999999999999E-2</v>
      </c>
      <c r="E699">
        <f>Data!K826/Data!K825</f>
        <v>1.0026059175059954</v>
      </c>
      <c r="F699">
        <f>Data!T826/Data!T825</f>
        <v>1.0102879228745758</v>
      </c>
      <c r="G699" s="49">
        <f>Data!E828</f>
        <v>13.8</v>
      </c>
      <c r="H699" s="52">
        <v>0</v>
      </c>
      <c r="I699" s="52">
        <v>1</v>
      </c>
      <c r="J699" s="52">
        <v>0.6</v>
      </c>
      <c r="K699" s="54">
        <f t="shared" si="295"/>
        <v>0.66261227030770231</v>
      </c>
      <c r="L699" s="54">
        <f t="shared" si="308"/>
        <v>0.85</v>
      </c>
      <c r="M699" s="53">
        <f t="shared" si="309"/>
        <v>0.85</v>
      </c>
      <c r="N699" s="54" cm="1">
        <f t="array" ref="N699">stock_min(C699,O699)</f>
        <v>0.85</v>
      </c>
      <c r="O699" s="54" cm="1">
        <f t="array" ref="O699">stock_max(C699,D699)</f>
        <v>0.85</v>
      </c>
      <c r="P699" s="49">
        <f t="shared" si="286"/>
        <v>1939.0416666666049</v>
      </c>
      <c r="Q699" s="49">
        <f t="shared" si="300"/>
        <v>1.1591707987773567</v>
      </c>
      <c r="R699" s="49">
        <f t="shared" si="301"/>
        <v>4.1243804480183233</v>
      </c>
      <c r="S699" s="59">
        <f t="shared" si="282"/>
        <v>2.8578627485839729</v>
      </c>
      <c r="T699" s="59">
        <f t="shared" si="283"/>
        <v>3.0655089475739183</v>
      </c>
      <c r="U699" s="59">
        <f t="shared" si="284"/>
        <v>3.797608083732384</v>
      </c>
      <c r="V699" s="59"/>
      <c r="W699" s="49">
        <f t="shared" si="302"/>
        <v>1.1431450994335892</v>
      </c>
      <c r="X699" s="49">
        <f t="shared" si="303"/>
        <v>1.7147176491503837</v>
      </c>
      <c r="Y699" s="49">
        <f t="shared" si="304"/>
        <v>1.0342651041733892</v>
      </c>
      <c r="Z699" s="49">
        <f t="shared" si="305"/>
        <v>2.0312438434005293</v>
      </c>
      <c r="AA699" s="49">
        <f t="shared" si="306"/>
        <v>0.56964121255985767</v>
      </c>
      <c r="AB699" s="49">
        <f t="shared" si="307"/>
        <v>3.2279668711725265</v>
      </c>
      <c r="AC699" s="80">
        <f t="shared" si="287"/>
        <v>0.85</v>
      </c>
      <c r="AD699" s="80">
        <f t="shared" si="296"/>
        <v>0.85</v>
      </c>
      <c r="AE699" s="80">
        <f t="shared" si="297"/>
        <v>0.85</v>
      </c>
      <c r="AF699" s="54">
        <f>(Q699-MAX(Q$2:Q698))/MAX(Q$2:Q698)</f>
        <v>1.0287922874575889E-2</v>
      </c>
      <c r="AG699" s="54">
        <f>(R699-MAX(R$2:R698))/MAX(R$2:R698)</f>
        <v>-0.22147054966769786</v>
      </c>
      <c r="AH699" s="54">
        <f>(S699-MAX(S$2:S698))/MAX(S$2:S698)</f>
        <v>-9.3704420055377255E-2</v>
      </c>
      <c r="AI699" s="54">
        <f>(T699-MAX(T$2:T698))/MAX(T$2:T698)</f>
        <v>-0.11386464495315711</v>
      </c>
      <c r="AJ699" s="54">
        <f>(U699-MAX(U$2:U698))/MAX(U$2:U698)</f>
        <v>-0.17392166118622313</v>
      </c>
      <c r="AK699" s="54">
        <f t="shared" si="298"/>
        <v>0.7010627621761728</v>
      </c>
      <c r="AL699" s="71">
        <f t="shared" si="288"/>
        <v>1939.0416666666049</v>
      </c>
      <c r="AM699" s="49">
        <f t="shared" si="289"/>
        <v>0.7010627621761728</v>
      </c>
      <c r="AN699" s="49">
        <f t="shared" si="290"/>
        <v>6.1631234789731657</v>
      </c>
      <c r="AO699" s="49">
        <f t="shared" si="291"/>
        <v>2.6935635354801826</v>
      </c>
      <c r="AP699" s="49">
        <f t="shared" si="292"/>
        <v>3.0775137498536056</v>
      </c>
      <c r="AQ699" s="49">
        <f t="shared" si="293"/>
        <v>4.5483194275054633</v>
      </c>
      <c r="AS699" s="49">
        <f t="shared" si="299"/>
        <v>-1.6148040514677025</v>
      </c>
      <c r="AT699" s="49">
        <f t="shared" si="294"/>
        <v>1.4708056776518577</v>
      </c>
      <c r="AU699" s="54">
        <f>(AM699-MAX(AM$3:AM699))/MAX(AM$3:AM699)</f>
        <v>-0.81222274001066264</v>
      </c>
      <c r="AV699" s="54">
        <f>(AN699-MAX(AN$3:AN699))/MAX(AN$3:AN699)</f>
        <v>-0.22712123801676098</v>
      </c>
      <c r="AW699" s="54">
        <f>(AO699-MAX(AO$3:AO699))/MAX(AO$3:AO699)</f>
        <v>-0.52627406530128584</v>
      </c>
      <c r="AX699" s="54">
        <f>(AP699-MAX(AP$3:AP699))/MAX(AP$3:AP699)</f>
        <v>-0.4724909861176122</v>
      </c>
      <c r="AY699" s="54">
        <f>(AQ699-MAX(AQ$3:AQ699))/MAX(AQ$3:AQ699)</f>
        <v>-0.36783070107794735</v>
      </c>
    </row>
    <row r="700" spans="1:51">
      <c r="A700" s="49">
        <f>Data!F826</f>
        <v>1939.1249999999382</v>
      </c>
      <c r="B700" s="53">
        <f t="shared" si="285"/>
        <v>0.45199999999999996</v>
      </c>
      <c r="C700" s="50">
        <f>1/Data!N826</f>
        <v>6.3837813430759116E-2</v>
      </c>
      <c r="D700" s="50">
        <f>Data!H826/100</f>
        <v>2.3474999999999996E-2</v>
      </c>
      <c r="E700">
        <f>Data!K827/Data!K826</f>
        <v>1.0026881720430108</v>
      </c>
      <c r="F700">
        <f>Data!T827/Data!T826</f>
        <v>1.0030618269304661</v>
      </c>
      <c r="G700" s="49">
        <f>Data!E829</f>
        <v>13.8</v>
      </c>
      <c r="H700" s="52">
        <v>0</v>
      </c>
      <c r="I700" s="52">
        <v>1</v>
      </c>
      <c r="J700" s="52">
        <v>0.6</v>
      </c>
      <c r="K700" s="54">
        <f t="shared" si="295"/>
        <v>0.66261227030770231</v>
      </c>
      <c r="L700" s="54">
        <f t="shared" si="308"/>
        <v>0.85</v>
      </c>
      <c r="M700" s="53">
        <f t="shared" si="309"/>
        <v>0.85</v>
      </c>
      <c r="N700" s="54" cm="1">
        <f t="array" ref="N700">stock_min(C700,O700)</f>
        <v>0.85</v>
      </c>
      <c r="O700" s="54" cm="1">
        <f t="array" ref="O700">stock_max(C700,D700)</f>
        <v>0.85</v>
      </c>
      <c r="P700" s="49">
        <f t="shared" si="286"/>
        <v>1939.1249999999382</v>
      </c>
      <c r="Q700" s="49">
        <f t="shared" si="300"/>
        <v>1.1627199791460632</v>
      </c>
      <c r="R700" s="49">
        <f t="shared" si="301"/>
        <v>4.1354674922334267</v>
      </c>
      <c r="S700" s="59">
        <f t="shared" si="282"/>
        <v>2.8659723170809519</v>
      </c>
      <c r="T700" s="59">
        <f t="shared" si="283"/>
        <v>3.0741360212354847</v>
      </c>
      <c r="U700" s="59">
        <f t="shared" si="284"/>
        <v>3.8080295568365541</v>
      </c>
      <c r="V700" s="59"/>
      <c r="W700" s="49">
        <f t="shared" si="302"/>
        <v>1.1463889268323808</v>
      </c>
      <c r="X700" s="49">
        <f t="shared" si="303"/>
        <v>1.7195833902485711</v>
      </c>
      <c r="Y700" s="49">
        <f t="shared" si="304"/>
        <v>1.0371757729699531</v>
      </c>
      <c r="Z700" s="49">
        <f t="shared" si="305"/>
        <v>2.0369602482655313</v>
      </c>
      <c r="AA700" s="49">
        <f t="shared" si="306"/>
        <v>0.57120443352548322</v>
      </c>
      <c r="AB700" s="49">
        <f t="shared" si="307"/>
        <v>3.2368251233110708</v>
      </c>
      <c r="AC700" s="80">
        <f t="shared" si="287"/>
        <v>0.85</v>
      </c>
      <c r="AD700" s="80">
        <f t="shared" si="296"/>
        <v>0.85</v>
      </c>
      <c r="AE700" s="80">
        <f t="shared" si="297"/>
        <v>0.85</v>
      </c>
      <c r="AF700" s="54">
        <f>(Q700-MAX(Q$2:Q699))/MAX(Q$2:Q699)</f>
        <v>3.061826930466124E-3</v>
      </c>
      <c r="AG700" s="54">
        <f>(R700-MAX(R$2:R699))/MAX(R$2:R699)</f>
        <v>-0.21937772856465396</v>
      </c>
      <c r="AH700" s="54">
        <f>(S700-MAX(S$2:S699))/MAX(S$2:S699)</f>
        <v>-9.1132684905495809E-2</v>
      </c>
      <c r="AI700" s="54">
        <f>(T700-MAX(T$2:T699))/MAX(T$2:T699)</f>
        <v>-0.1113708486169378</v>
      </c>
      <c r="AJ700" s="54">
        <f>(U700-MAX(U$2:U699))/MAX(U$2:U699)</f>
        <v>-0.17165472025917933</v>
      </c>
      <c r="AK700" s="54">
        <f t="shared" si="298"/>
        <v>0.69951433026797472</v>
      </c>
      <c r="AL700" s="71">
        <f t="shared" si="288"/>
        <v>1939.1249999999382</v>
      </c>
      <c r="AM700" s="49">
        <f t="shared" si="289"/>
        <v>0.69951433026797472</v>
      </c>
      <c r="AN700" s="49">
        <f t="shared" si="290"/>
        <v>6.3191473389685022</v>
      </c>
      <c r="AO700" s="49">
        <f t="shared" si="291"/>
        <v>2.732090892038213</v>
      </c>
      <c r="AP700" s="49">
        <f t="shared" si="292"/>
        <v>3.1268371337658034</v>
      </c>
      <c r="AQ700" s="49">
        <f t="shared" si="293"/>
        <v>4.6446789575824221</v>
      </c>
      <c r="AS700" s="49">
        <f t="shared" si="299"/>
        <v>-1.6744683813860801</v>
      </c>
      <c r="AT700" s="49">
        <f t="shared" si="294"/>
        <v>1.5178418238166187</v>
      </c>
      <c r="AU700" s="54">
        <f>(AM700-MAX(AM$3:AM700))/MAX(AM$3:AM700)</f>
        <v>-0.81263748219451348</v>
      </c>
      <c r="AV700" s="54">
        <f>(AN700-MAX(AN$3:AN700))/MAX(AN$3:AN700)</f>
        <v>-0.20755526174442887</v>
      </c>
      <c r="AW700" s="54">
        <f>(AO700-MAX(AO$3:AO700))/MAX(AO$3:AO700)</f>
        <v>-0.51949813157761005</v>
      </c>
      <c r="AX700" s="54">
        <f>(AP700-MAX(AP$3:AP700))/MAX(AP$3:AP700)</f>
        <v>-0.46403658697476396</v>
      </c>
      <c r="AY700" s="54">
        <f>(AQ700-MAX(AQ$3:AQ700))/MAX(AQ$3:AQ700)</f>
        <v>-0.35443772427758691</v>
      </c>
    </row>
    <row r="701" spans="1:51">
      <c r="A701" s="49">
        <f>Data!F827</f>
        <v>1939.2083333332714</v>
      </c>
      <c r="B701" s="53">
        <f t="shared" si="285"/>
        <v>0.45499999999999996</v>
      </c>
      <c r="C701" s="50">
        <f>1/Data!N827</f>
        <v>6.3575928241939569E-2</v>
      </c>
      <c r="D701" s="50">
        <f>Data!H827/100</f>
        <v>2.3349999999999999E-2</v>
      </c>
      <c r="E701">
        <f>Data!K828/Data!K827</f>
        <v>0.88397137744518917</v>
      </c>
      <c r="F701">
        <f>Data!T828/Data!T827</f>
        <v>1.0103205671267654</v>
      </c>
      <c r="G701" s="49">
        <f>Data!E830</f>
        <v>13.8</v>
      </c>
      <c r="H701" s="52">
        <v>0</v>
      </c>
      <c r="I701" s="52">
        <v>1</v>
      </c>
      <c r="J701" s="52">
        <v>0.6</v>
      </c>
      <c r="K701" s="54">
        <f t="shared" si="295"/>
        <v>0.66261227030770231</v>
      </c>
      <c r="L701" s="54">
        <f t="shared" si="308"/>
        <v>0.85</v>
      </c>
      <c r="M701" s="53">
        <f t="shared" si="309"/>
        <v>0.85</v>
      </c>
      <c r="N701" s="54" cm="1">
        <f t="array" ref="N701">stock_min(C701,O701)</f>
        <v>0.85</v>
      </c>
      <c r="O701" s="54" cm="1">
        <f t="array" ref="O701">stock_max(C701,D701)</f>
        <v>0.85</v>
      </c>
      <c r="P701" s="49">
        <f t="shared" si="286"/>
        <v>1939.2083333332714</v>
      </c>
      <c r="Q701" s="49">
        <f t="shared" si="300"/>
        <v>1.1747199087404714</v>
      </c>
      <c r="R701" s="49">
        <f t="shared" si="301"/>
        <v>3.6556348954893845</v>
      </c>
      <c r="S701" s="59">
        <f t="shared" si="282"/>
        <v>2.6782828088150326</v>
      </c>
      <c r="T701" s="59">
        <f t="shared" si="283"/>
        <v>2.8484945716175205</v>
      </c>
      <c r="U701" s="59">
        <f t="shared" si="284"/>
        <v>3.4383603500272706</v>
      </c>
      <c r="V701" s="59"/>
      <c r="W701" s="49">
        <f t="shared" si="302"/>
        <v>1.0713131235260132</v>
      </c>
      <c r="X701" s="49">
        <f t="shared" si="303"/>
        <v>1.6069696852890194</v>
      </c>
      <c r="Y701" s="49">
        <f t="shared" si="304"/>
        <v>0.96104711655886932</v>
      </c>
      <c r="Z701" s="49">
        <f t="shared" si="305"/>
        <v>1.8874474550586513</v>
      </c>
      <c r="AA701" s="49">
        <f t="shared" si="306"/>
        <v>0.51575405250409068</v>
      </c>
      <c r="AB701" s="49">
        <f t="shared" si="307"/>
        <v>2.9226062975231799</v>
      </c>
      <c r="AC701" s="80">
        <f t="shared" si="287"/>
        <v>0.85</v>
      </c>
      <c r="AD701" s="80">
        <f t="shared" si="296"/>
        <v>0.85</v>
      </c>
      <c r="AE701" s="80">
        <f t="shared" si="297"/>
        <v>0.85</v>
      </c>
      <c r="AF701" s="54">
        <f>(Q701-MAX(Q$2:Q700))/MAX(Q$2:Q700)</f>
        <v>1.03205671267654E-2</v>
      </c>
      <c r="AG701" s="54">
        <f>(R701-MAX(R$2:R700))/MAX(R$2:R700)</f>
        <v>-0.30995225545490479</v>
      </c>
      <c r="AH701" s="54">
        <f>(S701-MAX(S$2:S700))/MAX(S$2:S700)</f>
        <v>-0.15065344804489622</v>
      </c>
      <c r="AI701" s="54">
        <f>(T701-MAX(T$2:T700))/MAX(T$2:T700)</f>
        <v>-0.17659618949507844</v>
      </c>
      <c r="AJ701" s="54">
        <f>(U701-MAX(U$2:U700))/MAX(U$2:U700)</f>
        <v>-0.25206736883651448</v>
      </c>
      <c r="AK701" s="54">
        <f t="shared" si="298"/>
        <v>0.68498349990450891</v>
      </c>
      <c r="AL701" s="71">
        <f t="shared" si="288"/>
        <v>1939.2083333332714</v>
      </c>
      <c r="AM701" s="49">
        <f t="shared" si="289"/>
        <v>0.68498349990450891</v>
      </c>
      <c r="AN701" s="49">
        <f t="shared" si="290"/>
        <v>7.2619585682149657</v>
      </c>
      <c r="AO701" s="49">
        <f t="shared" si="291"/>
        <v>2.938896471756157</v>
      </c>
      <c r="AP701" s="49">
        <f t="shared" si="292"/>
        <v>3.3978442181116031</v>
      </c>
      <c r="AQ701" s="49">
        <f t="shared" si="293"/>
        <v>5.2051560243077395</v>
      </c>
      <c r="AS701" s="49">
        <f t="shared" si="299"/>
        <v>-2.0568025439072262</v>
      </c>
      <c r="AT701" s="49">
        <f t="shared" si="294"/>
        <v>1.8073118061961364</v>
      </c>
      <c r="AU701" s="54">
        <f>(AM701-MAX(AM$3:AM701))/MAX(AM$3:AM701)</f>
        <v>-0.81652951534508589</v>
      </c>
      <c r="AV701" s="54">
        <f>(AN701-MAX(AN$3:AN701))/MAX(AN$3:AN701)</f>
        <v>-8.9323203254939212E-2</v>
      </c>
      <c r="AW701" s="54">
        <f>(AO701-MAX(AO$3:AO701))/MAX(AO$3:AO701)</f>
        <v>-0.48312654974472513</v>
      </c>
      <c r="AX701" s="54">
        <f>(AP701-MAX(AP$3:AP701))/MAX(AP$3:AP701)</f>
        <v>-0.41758393348939959</v>
      </c>
      <c r="AY701" s="54">
        <f>(AQ701-MAX(AQ$3:AQ701))/MAX(AQ$3:AQ701)</f>
        <v>-0.27653721619300892</v>
      </c>
    </row>
    <row r="702" spans="1:51">
      <c r="A702" s="49">
        <f>Data!F828</f>
        <v>1939.2916666666047</v>
      </c>
      <c r="B702" s="53">
        <f t="shared" si="285"/>
        <v>0.35099999999999998</v>
      </c>
      <c r="C702" s="50">
        <f>1/Data!N828</f>
        <v>7.1854594342558073E-2</v>
      </c>
      <c r="D702" s="50">
        <f>Data!H828/100</f>
        <v>2.3224999999999999E-2</v>
      </c>
      <c r="E702">
        <f>Data!K829/Data!K828</f>
        <v>1.0409869729147432</v>
      </c>
      <c r="F702">
        <f>Data!T829/Data!T828</f>
        <v>1.0030423212916948</v>
      </c>
      <c r="G702" s="49">
        <f>Data!E831</f>
        <v>13.8</v>
      </c>
      <c r="H702" s="52">
        <v>0</v>
      </c>
      <c r="I702" s="52">
        <v>1</v>
      </c>
      <c r="J702" s="52">
        <v>0.6</v>
      </c>
      <c r="K702" s="54">
        <f t="shared" si="295"/>
        <v>0.66261227030770231</v>
      </c>
      <c r="L702" s="54">
        <f t="shared" si="308"/>
        <v>0.85</v>
      </c>
      <c r="M702" s="53">
        <f t="shared" si="309"/>
        <v>0.85</v>
      </c>
      <c r="N702" s="54" cm="1">
        <f t="array" ref="N702">stock_min(C702,O702)</f>
        <v>0.85</v>
      </c>
      <c r="O702" s="54" cm="1">
        <f t="array" ref="O702">stock_max(C702,D702)</f>
        <v>0.85</v>
      </c>
      <c r="P702" s="49">
        <f t="shared" si="286"/>
        <v>1939.2916666666047</v>
      </c>
      <c r="Q702" s="49">
        <f t="shared" si="300"/>
        <v>1.1782937841306103</v>
      </c>
      <c r="R702" s="49">
        <f t="shared" si="301"/>
        <v>3.8054683039369981</v>
      </c>
      <c r="S702" s="59">
        <f t="shared" si="282"/>
        <v>2.7474069105065624</v>
      </c>
      <c r="T702" s="59">
        <f t="shared" si="283"/>
        <v>2.9287791434410395</v>
      </c>
      <c r="U702" s="59">
        <f t="shared" si="284"/>
        <v>3.5597182247195223</v>
      </c>
      <c r="V702" s="59"/>
      <c r="W702" s="49">
        <f t="shared" si="302"/>
        <v>1.098962764202625</v>
      </c>
      <c r="X702" s="49">
        <f t="shared" si="303"/>
        <v>1.6484441463039374</v>
      </c>
      <c r="Y702" s="49">
        <f t="shared" si="304"/>
        <v>0.98813414597572458</v>
      </c>
      <c r="Z702" s="49">
        <f t="shared" si="305"/>
        <v>1.9406449974653148</v>
      </c>
      <c r="AA702" s="49">
        <f t="shared" si="306"/>
        <v>0.53395773370792843</v>
      </c>
      <c r="AB702" s="49">
        <f t="shared" si="307"/>
        <v>3.0257604910115941</v>
      </c>
      <c r="AC702" s="80">
        <f t="shared" si="287"/>
        <v>0.85000000000000009</v>
      </c>
      <c r="AD702" s="80">
        <f t="shared" si="296"/>
        <v>0.85</v>
      </c>
      <c r="AE702" s="80">
        <f t="shared" si="297"/>
        <v>0.85</v>
      </c>
      <c r="AF702" s="54">
        <f>(Q702-MAX(Q$2:Q701))/MAX(Q$2:Q701)</f>
        <v>3.042321291694767E-3</v>
      </c>
      <c r="AG702" s="54">
        <f>(R702-MAX(R$2:R701))/MAX(R$2:R701)</f>
        <v>-0.2816692872393553</v>
      </c>
      <c r="AH702" s="54">
        <f>(S702-MAX(S$2:S701))/MAX(S$2:S701)</f>
        <v>-0.12873256753315132</v>
      </c>
      <c r="AI702" s="54">
        <f>(T702-MAX(T$2:T701))/MAX(T$2:T701)</f>
        <v>-0.15338862469122386</v>
      </c>
      <c r="AJ702" s="54">
        <f>(U702-MAX(U$2:U701))/MAX(U$2:U701)</f>
        <v>-0.22566888081001535</v>
      </c>
      <c r="AK702" s="54">
        <f t="shared" si="298"/>
        <v>0.67479499564560874</v>
      </c>
      <c r="AL702" s="71">
        <f t="shared" si="288"/>
        <v>1939.2916666666047</v>
      </c>
      <c r="AM702" s="49">
        <f t="shared" si="289"/>
        <v>0.67479499564560874</v>
      </c>
      <c r="AN702" s="49">
        <f t="shared" si="290"/>
        <v>7.0992563240863173</v>
      </c>
      <c r="AO702" s="49">
        <f t="shared" si="291"/>
        <v>2.881707519067914</v>
      </c>
      <c r="AP702" s="49">
        <f t="shared" si="292"/>
        <v>3.3301383818930148</v>
      </c>
      <c r="AQ702" s="49">
        <f t="shared" si="293"/>
        <v>5.0942324471020122</v>
      </c>
      <c r="AS702" s="49">
        <f t="shared" si="299"/>
        <v>-2.0050238769843052</v>
      </c>
      <c r="AT702" s="49">
        <f t="shared" si="294"/>
        <v>1.7640940652089974</v>
      </c>
      <c r="AU702" s="54">
        <f>(AM702-MAX(AM$3:AM702))/MAX(AM$3:AM702)</f>
        <v>-0.81925847131928042</v>
      </c>
      <c r="AV702" s="54">
        <f>(AN702-MAX(AN$3:AN702))/MAX(AN$3:AN702)</f>
        <v>-0.10972667390469414</v>
      </c>
      <c r="AW702" s="54">
        <f>(AO702-MAX(AO$3:AO702))/MAX(AO$3:AO702)</f>
        <v>-0.49318456014983286</v>
      </c>
      <c r="AX702" s="54">
        <f>(AP702-MAX(AP$3:AP702))/MAX(AP$3:AP702)</f>
        <v>-0.42918922327874626</v>
      </c>
      <c r="AY702" s="54">
        <f>(AQ702-MAX(AQ$3:AQ702))/MAX(AQ$3:AQ702)</f>
        <v>-0.29195444472186133</v>
      </c>
    </row>
    <row r="703" spans="1:51">
      <c r="A703" s="49">
        <f>Data!F829</f>
        <v>1939.3749999999379</v>
      </c>
      <c r="B703" s="53">
        <f t="shared" si="285"/>
        <v>0.378</v>
      </c>
      <c r="C703" s="50">
        <f>1/Data!N829</f>
        <v>6.8951586644863505E-2</v>
      </c>
      <c r="D703" s="50">
        <f>Data!H829/100</f>
        <v>2.3099999999999999E-2</v>
      </c>
      <c r="E703">
        <f>Data!K830/Data!K829</f>
        <v>1.021742356782428</v>
      </c>
      <c r="F703">
        <f>Data!T830/Data!T829</f>
        <v>1.0030325692918127</v>
      </c>
      <c r="G703" s="49">
        <f>Data!E832</f>
        <v>13.8</v>
      </c>
      <c r="H703" s="52">
        <v>0</v>
      </c>
      <c r="I703" s="52">
        <v>1</v>
      </c>
      <c r="J703" s="52">
        <v>0.6</v>
      </c>
      <c r="K703" s="54">
        <f t="shared" si="295"/>
        <v>0.66261227030770231</v>
      </c>
      <c r="L703" s="54">
        <f t="shared" si="308"/>
        <v>0.85</v>
      </c>
      <c r="M703" s="53">
        <f t="shared" si="309"/>
        <v>0.85</v>
      </c>
      <c r="N703" s="54" cm="1">
        <f t="array" ref="N703">stock_min(C703,O703)</f>
        <v>0.85</v>
      </c>
      <c r="O703" s="54" cm="1">
        <f t="array" ref="O703">stock_max(C703,D703)</f>
        <v>0.85</v>
      </c>
      <c r="P703" s="49">
        <f t="shared" si="286"/>
        <v>1939.3749999999379</v>
      </c>
      <c r="Q703" s="49">
        <f t="shared" si="300"/>
        <v>1.1818670416770987</v>
      </c>
      <c r="R703" s="49">
        <f t="shared" si="301"/>
        <v>3.8882081535254174</v>
      </c>
      <c r="S703" s="59">
        <f t="shared" si="282"/>
        <v>2.7865806520029741</v>
      </c>
      <c r="T703" s="59">
        <f t="shared" si="283"/>
        <v>2.9739699246312417</v>
      </c>
      <c r="U703" s="59">
        <f t="shared" si="284"/>
        <v>3.6271246526796395</v>
      </c>
      <c r="V703" s="59"/>
      <c r="W703" s="49">
        <f t="shared" si="302"/>
        <v>1.1146322608011896</v>
      </c>
      <c r="X703" s="49">
        <f t="shared" si="303"/>
        <v>1.6719483912017845</v>
      </c>
      <c r="Y703" s="49">
        <f t="shared" si="304"/>
        <v>1.0033809610445084</v>
      </c>
      <c r="Z703" s="49">
        <f t="shared" si="305"/>
        <v>1.9705889635867333</v>
      </c>
      <c r="AA703" s="49">
        <f t="shared" si="306"/>
        <v>0.54406869790194601</v>
      </c>
      <c r="AB703" s="49">
        <f t="shared" si="307"/>
        <v>3.0830559547776937</v>
      </c>
      <c r="AC703" s="80">
        <f t="shared" si="287"/>
        <v>0.85000000000000009</v>
      </c>
      <c r="AD703" s="80">
        <f t="shared" si="296"/>
        <v>0.85</v>
      </c>
      <c r="AE703" s="80">
        <f t="shared" si="297"/>
        <v>0.85</v>
      </c>
      <c r="AF703" s="54">
        <f>(Q703-MAX(Q$2:Q702))/MAX(Q$2:Q702)</f>
        <v>3.0325692918128149E-3</v>
      </c>
      <c r="AG703" s="54">
        <f>(R703-MAX(R$2:R702))/MAX(R$2:R702)</f>
        <v>-0.26605108459473759</v>
      </c>
      <c r="AH703" s="54">
        <f>(S703-MAX(S$2:S702))/MAX(S$2:S702)</f>
        <v>-0.11630965156712657</v>
      </c>
      <c r="AI703" s="54">
        <f>(T703-MAX(T$2:T702))/MAX(T$2:T702)</f>
        <v>-0.14032549239584557</v>
      </c>
      <c r="AJ703" s="54">
        <f>(U703-MAX(U$2:U702))/MAX(U$2:U702)</f>
        <v>-0.21100623295196216</v>
      </c>
      <c r="AK703" s="54">
        <f t="shared" si="298"/>
        <v>0.67123246058253339</v>
      </c>
      <c r="AL703" s="71">
        <f t="shared" si="288"/>
        <v>1939.3749999999379</v>
      </c>
      <c r="AM703" s="49">
        <f t="shared" si="289"/>
        <v>0.67123246058253339</v>
      </c>
      <c r="AN703" s="49">
        <f t="shared" si="290"/>
        <v>6.8823964290462714</v>
      </c>
      <c r="AO703" s="49">
        <f t="shared" si="291"/>
        <v>2.8224833986541675</v>
      </c>
      <c r="AP703" s="49">
        <f t="shared" si="292"/>
        <v>3.2564557010131967</v>
      </c>
      <c r="AQ703" s="49">
        <f t="shared" si="293"/>
        <v>4.9576260705597281</v>
      </c>
      <c r="AS703" s="49">
        <f t="shared" si="299"/>
        <v>-1.9247703584865432</v>
      </c>
      <c r="AT703" s="49">
        <f t="shared" si="294"/>
        <v>1.7011703695465314</v>
      </c>
      <c r="AU703" s="54">
        <f>(AM703-MAX(AM$3:AM703))/MAX(AM$3:AM703)</f>
        <v>-0.8202126841356675</v>
      </c>
      <c r="AV703" s="54">
        <f>(AN703-MAX(AN$3:AN703))/MAX(AN$3:AN703)</f>
        <v>-0.13692171677121978</v>
      </c>
      <c r="AW703" s="54">
        <f>(AO703-MAX(AO$3:AO703))/MAX(AO$3:AO703)</f>
        <v>-0.50360050223924402</v>
      </c>
      <c r="AX703" s="54">
        <f>(AP703-MAX(AP$3:AP703))/MAX(AP$3:AP703)</f>
        <v>-0.44181898921658241</v>
      </c>
      <c r="AY703" s="54">
        <f>(AQ703-MAX(AQ$3:AQ703))/MAX(AQ$3:AQ703)</f>
        <v>-0.31094131639247768</v>
      </c>
    </row>
    <row r="704" spans="1:51">
      <c r="A704" s="49">
        <f>Data!F830</f>
        <v>1939.4583333332712</v>
      </c>
      <c r="B704" s="53">
        <f t="shared" si="285"/>
        <v>0.39700000000000002</v>
      </c>
      <c r="C704" s="50">
        <f>1/Data!N830</f>
        <v>6.7413478023283541E-2</v>
      </c>
      <c r="D704" s="50">
        <f>Data!H830/100</f>
        <v>2.2975000000000002E-2</v>
      </c>
      <c r="E704">
        <f>Data!K831/Data!K830</f>
        <v>1.0284339457567806</v>
      </c>
      <c r="F704">
        <f>Data!T831/Data!T830</f>
        <v>1.0030228178389524</v>
      </c>
      <c r="G704" s="49">
        <f>Data!E833</f>
        <v>14.1</v>
      </c>
      <c r="H704" s="52">
        <v>0</v>
      </c>
      <c r="I704" s="52">
        <v>1</v>
      </c>
      <c r="J704" s="52">
        <v>0.6</v>
      </c>
      <c r="K704" s="54">
        <f t="shared" si="295"/>
        <v>0.66261227030770231</v>
      </c>
      <c r="L704" s="54">
        <f t="shared" si="308"/>
        <v>0.85</v>
      </c>
      <c r="M704" s="53">
        <f t="shared" si="309"/>
        <v>0.85</v>
      </c>
      <c r="N704" s="54" cm="1">
        <f t="array" ref="N704">stock_min(C704,O704)</f>
        <v>0.85</v>
      </c>
      <c r="O704" s="54" cm="1">
        <f t="array" ref="O704">stock_max(C704,D704)</f>
        <v>0.85</v>
      </c>
      <c r="P704" s="49">
        <f t="shared" si="286"/>
        <v>1939.4583333332712</v>
      </c>
      <c r="Q704" s="49">
        <f t="shared" si="300"/>
        <v>1.1854396104539502</v>
      </c>
      <c r="R704" s="49">
        <f t="shared" si="301"/>
        <v>3.9987652532538314</v>
      </c>
      <c r="S704" s="59">
        <f t="shared" si="282"/>
        <v>2.8374900721483636</v>
      </c>
      <c r="T704" s="59">
        <f t="shared" si="283"/>
        <v>3.0330345821990878</v>
      </c>
      <c r="U704" s="59">
        <f t="shared" si="284"/>
        <v>3.7164327190285418</v>
      </c>
      <c r="V704" s="59"/>
      <c r="W704" s="49">
        <f t="shared" si="302"/>
        <v>1.1349960288593455</v>
      </c>
      <c r="X704" s="49">
        <f t="shared" si="303"/>
        <v>1.7024940432890181</v>
      </c>
      <c r="Y704" s="49">
        <f t="shared" si="304"/>
        <v>1.023308651766377</v>
      </c>
      <c r="Z704" s="49">
        <f t="shared" si="305"/>
        <v>2.0097259304327109</v>
      </c>
      <c r="AA704" s="49">
        <f t="shared" si="306"/>
        <v>0.55746490785428138</v>
      </c>
      <c r="AB704" s="49">
        <f t="shared" si="307"/>
        <v>3.1589678111742603</v>
      </c>
      <c r="AC704" s="80">
        <f t="shared" si="287"/>
        <v>0.85</v>
      </c>
      <c r="AD704" s="80">
        <f t="shared" si="296"/>
        <v>0.85</v>
      </c>
      <c r="AE704" s="80">
        <f t="shared" si="297"/>
        <v>0.85</v>
      </c>
      <c r="AF704" s="54">
        <f>(Q704-MAX(Q$2:Q703))/MAX(Q$2:Q703)</f>
        <v>3.0228178389524779E-3</v>
      </c>
      <c r="AG704" s="54">
        <f>(R704-MAX(R$2:R703))/MAX(R$2:R703)</f>
        <v>-0.24518202094585637</v>
      </c>
      <c r="AH704" s="54">
        <f>(S704-MAX(S$2:S703))/MAX(S$2:S703)</f>
        <v>-0.10016507552750697</v>
      </c>
      <c r="AI704" s="54">
        <f>(T704-MAX(T$2:T703))/MAX(T$2:T703)</f>
        <v>-0.12325188987185831</v>
      </c>
      <c r="AJ704" s="54">
        <f>(U704-MAX(U$2:U703))/MAX(U$2:U703)</f>
        <v>-0.19157941020840422</v>
      </c>
      <c r="AK704" s="54">
        <f t="shared" si="298"/>
        <v>0.66611872465000466</v>
      </c>
      <c r="AL704" s="71">
        <f t="shared" si="288"/>
        <v>1939.4583333332712</v>
      </c>
      <c r="AM704" s="49">
        <f t="shared" si="289"/>
        <v>0.66611872465000466</v>
      </c>
      <c r="AN704" s="49">
        <f t="shared" si="290"/>
        <v>6.9512050247926833</v>
      </c>
      <c r="AO704" s="49">
        <f t="shared" si="291"/>
        <v>2.831111157229127</v>
      </c>
      <c r="AP704" s="49">
        <f t="shared" si="292"/>
        <v>3.2699778241096924</v>
      </c>
      <c r="AQ704" s="49">
        <f t="shared" si="293"/>
        <v>4.9943672420103722</v>
      </c>
      <c r="AS704" s="49">
        <f t="shared" si="299"/>
        <v>-1.9568377827823111</v>
      </c>
      <c r="AT704" s="49">
        <f t="shared" si="294"/>
        <v>1.7243894179006798</v>
      </c>
      <c r="AU704" s="54">
        <f>(AM704-MAX(AM$3:AM704))/MAX(AM$3:AM704)</f>
        <v>-0.82158238079269508</v>
      </c>
      <c r="AV704" s="54">
        <f>(AN704-MAX(AN$3:AN704))/MAX(AN$3:AN704)</f>
        <v>-0.12829286121190323</v>
      </c>
      <c r="AW704" s="54">
        <f>(AO704-MAX(AO$3:AO704))/MAX(AO$3:AO704)</f>
        <v>-0.50208310978072579</v>
      </c>
      <c r="AX704" s="54">
        <f>(AP704-MAX(AP$3:AP704))/MAX(AP$3:AP704)</f>
        <v>-0.43950119556884715</v>
      </c>
      <c r="AY704" s="54">
        <f>(AQ704-MAX(AQ$3:AQ704))/MAX(AQ$3:AQ704)</f>
        <v>-0.30583467404518166</v>
      </c>
    </row>
    <row r="705" spans="1:51">
      <c r="A705" s="49">
        <f>Data!F831</f>
        <v>1939.5416666666044</v>
      </c>
      <c r="B705" s="53">
        <f t="shared" si="285"/>
        <v>0.42600000000000005</v>
      </c>
      <c r="C705" s="50">
        <f>1/Data!N831</f>
        <v>6.5483799621879793E-2</v>
      </c>
      <c r="D705" s="50">
        <f>Data!H831/100</f>
        <v>2.2850000000000002E-2</v>
      </c>
      <c r="E705">
        <f>Data!K832/Data!K831</f>
        <v>0.98939652718474236</v>
      </c>
      <c r="F705">
        <f>Data!T832/Data!T831</f>
        <v>1.0030130669336272</v>
      </c>
      <c r="G705" s="49">
        <f>Data!E834</f>
        <v>14</v>
      </c>
      <c r="H705" s="52">
        <v>0</v>
      </c>
      <c r="I705" s="52">
        <v>1</v>
      </c>
      <c r="J705" s="52">
        <v>0.6</v>
      </c>
      <c r="K705" s="54">
        <f t="shared" si="295"/>
        <v>0.66261227030770231</v>
      </c>
      <c r="L705" s="54">
        <f t="shared" si="308"/>
        <v>0.85</v>
      </c>
      <c r="M705" s="53">
        <f t="shared" si="309"/>
        <v>0.85</v>
      </c>
      <c r="N705" s="54" cm="1">
        <f t="array" ref="N705">stock_min(C705,O705)</f>
        <v>0.85</v>
      </c>
      <c r="O705" s="54" cm="1">
        <f t="array" ref="O705">stock_max(C705,D705)</f>
        <v>0.85</v>
      </c>
      <c r="P705" s="49">
        <f t="shared" si="286"/>
        <v>1939.5416666666044</v>
      </c>
      <c r="Q705" s="49">
        <f t="shared" si="300"/>
        <v>1.1890114193460208</v>
      </c>
      <c r="R705" s="49">
        <f t="shared" si="301"/>
        <v>3.9563644545963577</v>
      </c>
      <c r="S705" s="59">
        <f t="shared" si="282"/>
        <v>2.8228575418465649</v>
      </c>
      <c r="T705" s="59">
        <f t="shared" si="283"/>
        <v>3.0148078053911584</v>
      </c>
      <c r="U705" s="59">
        <f t="shared" si="284"/>
        <v>3.684616368798995</v>
      </c>
      <c r="V705" s="59"/>
      <c r="W705" s="49">
        <f t="shared" si="302"/>
        <v>1.129143016738626</v>
      </c>
      <c r="X705" s="49">
        <f t="shared" si="303"/>
        <v>1.6937145251079389</v>
      </c>
      <c r="Y705" s="49">
        <f t="shared" si="304"/>
        <v>1.0171591609195414</v>
      </c>
      <c r="Z705" s="49">
        <f t="shared" si="305"/>
        <v>1.9976486444716171</v>
      </c>
      <c r="AA705" s="49">
        <f t="shared" si="306"/>
        <v>0.55269245531984934</v>
      </c>
      <c r="AB705" s="49">
        <f t="shared" si="307"/>
        <v>3.1319239134791457</v>
      </c>
      <c r="AC705" s="80">
        <f t="shared" si="287"/>
        <v>0.85</v>
      </c>
      <c r="AD705" s="80">
        <f t="shared" si="296"/>
        <v>0.85</v>
      </c>
      <c r="AE705" s="80">
        <f t="shared" si="297"/>
        <v>0.85</v>
      </c>
      <c r="AF705" s="54">
        <f>(Q705-MAX(Q$2:Q704))/MAX(Q$2:Q704)</f>
        <v>3.0130669336271522E-3</v>
      </c>
      <c r="AG705" s="54">
        <f>(R705-MAX(R$2:R704))/MAX(R$2:R704)</f>
        <v>-0.25318571286722469</v>
      </c>
      <c r="AH705" s="54">
        <f>(S705-MAX(S$2:S704))/MAX(S$2:S704)</f>
        <v>-0.1048053954807646</v>
      </c>
      <c r="AI705" s="54">
        <f>(T705-MAX(T$2:T704))/MAX(T$2:T704)</f>
        <v>-0.12852063695897301</v>
      </c>
      <c r="AJ705" s="54">
        <f>(U705-MAX(U$2:U704))/MAX(U$2:U704)</f>
        <v>-0.19850029229134677</v>
      </c>
      <c r="AK705" s="54">
        <f t="shared" si="298"/>
        <v>0.66495622692370182</v>
      </c>
      <c r="AL705" s="71">
        <f t="shared" si="288"/>
        <v>1939.5416666666044</v>
      </c>
      <c r="AM705" s="49">
        <f t="shared" si="289"/>
        <v>0.66495622692370182</v>
      </c>
      <c r="AN705" s="49">
        <f t="shared" si="290"/>
        <v>7.0033896150706179</v>
      </c>
      <c r="AO705" s="49">
        <f t="shared" si="291"/>
        <v>2.8418011431507781</v>
      </c>
      <c r="AP705" s="49">
        <f t="shared" si="292"/>
        <v>3.2842260094421158</v>
      </c>
      <c r="AQ705" s="49">
        <f t="shared" si="293"/>
        <v>5.0248488766569395</v>
      </c>
      <c r="AS705" s="49">
        <f t="shared" si="299"/>
        <v>-1.9785407384136784</v>
      </c>
      <c r="AT705" s="49">
        <f t="shared" si="294"/>
        <v>1.7406228672148236</v>
      </c>
      <c r="AU705" s="54">
        <f>(AM705-MAX(AM$3:AM705))/MAX(AM$3:AM705)</f>
        <v>-0.82189375182759561</v>
      </c>
      <c r="AV705" s="54">
        <f>(AN705-MAX(AN$3:AN705))/MAX(AN$3:AN705)</f>
        <v>-0.12174871818666362</v>
      </c>
      <c r="AW705" s="54">
        <f>(AO705-MAX(AO$3:AO705))/MAX(AO$3:AO705)</f>
        <v>-0.50020302657275806</v>
      </c>
      <c r="AX705" s="54">
        <f>(AP705-MAX(AP$3:AP705))/MAX(AP$3:AP705)</f>
        <v>-0.43705894939052292</v>
      </c>
      <c r="AY705" s="54">
        <f>(AQ705-MAX(AQ$3:AQ705))/MAX(AQ$3:AQ705)</f>
        <v>-0.30159804249112065</v>
      </c>
    </row>
    <row r="706" spans="1:51">
      <c r="A706" s="49">
        <f>Data!F832</f>
        <v>1939.6249999999377</v>
      </c>
      <c r="B706" s="53">
        <f t="shared" si="285"/>
        <v>0.41600000000000004</v>
      </c>
      <c r="C706" s="50">
        <f>1/Data!N832</f>
        <v>6.6137205955156125E-2</v>
      </c>
      <c r="D706" s="50">
        <f>Data!H832/100</f>
        <v>2.2724999999999999E-2</v>
      </c>
      <c r="E706">
        <f>Data!K833/Data!K832</f>
        <v>1.086999274801185</v>
      </c>
      <c r="F706">
        <f>Data!T833/Data!T832</f>
        <v>0.98166282047898457</v>
      </c>
      <c r="G706" s="49">
        <f>Data!E835</f>
        <v>14</v>
      </c>
      <c r="H706" s="52">
        <v>0</v>
      </c>
      <c r="I706" s="52">
        <v>1</v>
      </c>
      <c r="J706" s="52">
        <v>0.6</v>
      </c>
      <c r="K706" s="54">
        <f t="shared" si="295"/>
        <v>0.66261227030770231</v>
      </c>
      <c r="L706" s="54">
        <f t="shared" si="308"/>
        <v>0.85</v>
      </c>
      <c r="M706" s="53">
        <f t="shared" si="309"/>
        <v>0.85</v>
      </c>
      <c r="N706" s="54" cm="1">
        <f t="array" ref="N706">stock_min(C706,O706)</f>
        <v>0.85</v>
      </c>
      <c r="O706" s="54" cm="1">
        <f t="array" ref="O706">stock_max(C706,D706)</f>
        <v>0.85</v>
      </c>
      <c r="P706" s="49">
        <f t="shared" si="286"/>
        <v>1939.6249999999377</v>
      </c>
      <c r="Q706" s="49">
        <f t="shared" si="300"/>
        <v>1.1672083034969354</v>
      </c>
      <c r="R706" s="49">
        <f t="shared" si="301"/>
        <v>4.3005652929954268</v>
      </c>
      <c r="S706" s="59">
        <f t="shared" ref="S706:S769" si="310">SUM(W706:X706)</f>
        <v>2.9495041790483518</v>
      </c>
      <c r="T706" s="59">
        <f t="shared" ref="T706:T769" si="311">SUM(Y706:Z706)</f>
        <v>3.1699499586325319</v>
      </c>
      <c r="U706" s="59">
        <f t="shared" ref="U706:U769" si="312">SUM(AA706:AB706)</f>
        <v>3.946956657231059</v>
      </c>
      <c r="V706" s="59"/>
      <c r="W706" s="49">
        <f t="shared" si="302"/>
        <v>1.1798016716193407</v>
      </c>
      <c r="X706" s="49">
        <f t="shared" si="303"/>
        <v>1.7697025074290111</v>
      </c>
      <c r="Y706" s="49">
        <f t="shared" si="304"/>
        <v>1.069502219781223</v>
      </c>
      <c r="Z706" s="49">
        <f t="shared" si="305"/>
        <v>2.100447738851309</v>
      </c>
      <c r="AA706" s="49">
        <f t="shared" si="306"/>
        <v>0.59204349858465899</v>
      </c>
      <c r="AB706" s="49">
        <f t="shared" si="307"/>
        <v>3.3549131586464003</v>
      </c>
      <c r="AC706" s="80">
        <f t="shared" si="287"/>
        <v>0.85</v>
      </c>
      <c r="AD706" s="80">
        <f t="shared" si="296"/>
        <v>0.85</v>
      </c>
      <c r="AE706" s="80">
        <f t="shared" si="297"/>
        <v>0.85</v>
      </c>
      <c r="AF706" s="54">
        <f>(Q706-MAX(Q$2:Q705))/MAX(Q$2:Q705)</f>
        <v>-1.8337179521015521E-2</v>
      </c>
      <c r="AG706" s="54">
        <f>(R706-MAX(R$2:R705))/MAX(R$2:R705)</f>
        <v>-0.18821341147550924</v>
      </c>
      <c r="AH706" s="54">
        <f>(S706-MAX(S$2:S705))/MAX(S$2:S705)</f>
        <v>-6.4642764309025838E-2</v>
      </c>
      <c r="AI706" s="54">
        <f>(T706-MAX(T$2:T705))/MAX(T$2:T705)</f>
        <v>-8.3674267433913485E-2</v>
      </c>
      <c r="AJ706" s="54">
        <f>(U706-MAX(U$2:U705))/MAX(U$2:U705)</f>
        <v>-0.14143446956987865</v>
      </c>
      <c r="AK706" s="54">
        <f t="shared" si="298"/>
        <v>0.66418864400275224</v>
      </c>
      <c r="AL706" s="71">
        <f t="shared" si="288"/>
        <v>1939.6249999999377</v>
      </c>
      <c r="AM706" s="49">
        <f t="shared" si="289"/>
        <v>0.66418864400275224</v>
      </c>
      <c r="AN706" s="49">
        <f t="shared" si="290"/>
        <v>6.1831555968162952</v>
      </c>
      <c r="AO706" s="49">
        <f t="shared" si="291"/>
        <v>2.6328171157612879</v>
      </c>
      <c r="AP706" s="49">
        <f t="shared" si="292"/>
        <v>3.0195452784226195</v>
      </c>
      <c r="AQ706" s="49">
        <f t="shared" si="293"/>
        <v>4.5164410488892681</v>
      </c>
      <c r="AS706" s="49">
        <f t="shared" si="299"/>
        <v>-1.6667145479270271</v>
      </c>
      <c r="AT706" s="49">
        <f t="shared" si="294"/>
        <v>1.4968957704666486</v>
      </c>
      <c r="AU706" s="54">
        <f>(AM706-MAX(AM$3:AM706))/MAX(AM$3:AM706)</f>
        <v>-0.82209934628430736</v>
      </c>
      <c r="AV706" s="54">
        <f>(AN706-MAX(AN$3:AN706))/MAX(AN$3:AN706)</f>
        <v>-0.22460913542927888</v>
      </c>
      <c r="AW706" s="54">
        <f>(AO706-MAX(AO$3:AO706))/MAX(AO$3:AO706)</f>
        <v>-0.53695773920831469</v>
      </c>
      <c r="AX706" s="54">
        <f>(AP706-MAX(AP$3:AP706))/MAX(AP$3:AP706)</f>
        <v>-0.48242721831228019</v>
      </c>
      <c r="AY706" s="54">
        <f>(AQ706-MAX(AQ$3:AQ706))/MAX(AQ$3:AQ706)</f>
        <v>-0.37226146557938095</v>
      </c>
    </row>
    <row r="707" spans="1:51">
      <c r="A707" s="49">
        <f>Data!F833</f>
        <v>1939.708333333271</v>
      </c>
      <c r="B707" s="53">
        <f t="shared" ref="B707:B770" si="313">1-_xlfn.PERCENTRANK.INC(C$3:C$1712,C707,3)</f>
        <v>0.499</v>
      </c>
      <c r="C707" s="50">
        <f>1/Data!N833</f>
        <v>6.077979660808313E-2</v>
      </c>
      <c r="D707" s="50">
        <f>Data!H833/100</f>
        <v>2.2599999999999999E-2</v>
      </c>
      <c r="E707">
        <f>Data!K834/Data!K833</f>
        <v>1.0212076294887571</v>
      </c>
      <c r="F707">
        <f>Data!T834/Data!T833</f>
        <v>1.0101578065302723</v>
      </c>
      <c r="G707" s="49">
        <f>Data!E836</f>
        <v>14</v>
      </c>
      <c r="H707" s="52">
        <v>0</v>
      </c>
      <c r="I707" s="52">
        <v>1</v>
      </c>
      <c r="J707" s="52">
        <v>0.6</v>
      </c>
      <c r="K707" s="54">
        <f t="shared" si="295"/>
        <v>0.66261227030770231</v>
      </c>
      <c r="L707" s="54">
        <f t="shared" si="308"/>
        <v>0.85</v>
      </c>
      <c r="M707" s="53">
        <f t="shared" si="309"/>
        <v>0.85</v>
      </c>
      <c r="N707" s="54" cm="1">
        <f t="array" ref="N707">stock_min(C707,O707)</f>
        <v>0.85</v>
      </c>
      <c r="O707" s="54" cm="1">
        <f t="array" ref="O707">stock_max(C707,D707)</f>
        <v>0.85</v>
      </c>
      <c r="P707" s="49">
        <f t="shared" ref="P707:P770" si="314">A707</f>
        <v>1939.708333333271</v>
      </c>
      <c r="Q707" s="49">
        <f t="shared" si="300"/>
        <v>1.1790645796243846</v>
      </c>
      <c r="R707" s="49">
        <f t="shared" si="301"/>
        <v>4.3917700883214819</v>
      </c>
      <c r="S707" s="59">
        <f t="shared" si="310"/>
        <v>2.9990195712556318</v>
      </c>
      <c r="T707" s="59">
        <f t="shared" si="311"/>
        <v>3.225359272670822</v>
      </c>
      <c r="U707" s="59">
        <f t="shared" si="312"/>
        <v>4.0241202757827166</v>
      </c>
      <c r="V707" s="59"/>
      <c r="W707" s="49">
        <f t="shared" si="302"/>
        <v>1.1996078285022527</v>
      </c>
      <c r="X707" s="49">
        <f t="shared" si="303"/>
        <v>1.7994117427533791</v>
      </c>
      <c r="Y707" s="49">
        <f t="shared" si="304"/>
        <v>1.0881966424484093</v>
      </c>
      <c r="Z707" s="49">
        <f t="shared" si="305"/>
        <v>2.1371626302224129</v>
      </c>
      <c r="AA707" s="49">
        <f t="shared" si="306"/>
        <v>0.6036180413674076</v>
      </c>
      <c r="AB707" s="49">
        <f t="shared" si="307"/>
        <v>3.4205022344153089</v>
      </c>
      <c r="AC707" s="80">
        <f t="shared" ref="AC707:AC770" si="315">AB707/SUM(AA707:AB707)</f>
        <v>0.85</v>
      </c>
      <c r="AD707" s="80">
        <f t="shared" si="296"/>
        <v>0.85</v>
      </c>
      <c r="AE707" s="80">
        <f t="shared" si="297"/>
        <v>0.85</v>
      </c>
      <c r="AF707" s="54">
        <f>(Q707-MAX(Q$2:Q706))/MAX(Q$2:Q706)</f>
        <v>-8.3656385126285749E-3</v>
      </c>
      <c r="AG707" s="54">
        <f>(R707-MAX(R$2:R706))/MAX(R$2:R706)</f>
        <v>-0.17099734228213972</v>
      </c>
      <c r="AH707" s="54">
        <f>(S707-MAX(S$2:S706))/MAX(S$2:S706)</f>
        <v>-4.8940267357792812E-2</v>
      </c>
      <c r="AI707" s="54">
        <f>(T707-MAX(T$2:T706))/MAX(T$2:T706)</f>
        <v>-6.7657301570192674E-2</v>
      </c>
      <c r="AJ707" s="54">
        <f>(U707-MAX(U$2:U706))/MAX(U$2:U706)</f>
        <v>-0.12464937947512489</v>
      </c>
      <c r="AK707" s="54">
        <f t="shared" si="298"/>
        <v>0.66566915259632353</v>
      </c>
      <c r="AL707" s="71">
        <f t="shared" ref="AL707:AL770" si="316">P707</f>
        <v>1939.708333333271</v>
      </c>
      <c r="AM707" s="49">
        <f t="shared" ref="AM707:AM770" si="317">(Q947/Q707)</f>
        <v>0.66566915259632353</v>
      </c>
      <c r="AN707" s="49">
        <f t="shared" ref="AN707:AN770" si="318">(R947/R707)</f>
        <v>6.0448782349205086</v>
      </c>
      <c r="AO707" s="49">
        <f t="shared" ref="AO707:AO770" si="319">(S947/S707)</f>
        <v>2.5996682171452634</v>
      </c>
      <c r="AP707" s="49">
        <f t="shared" ref="AP707:AP770" si="320">(T947/T707)</f>
        <v>2.976891117217328</v>
      </c>
      <c r="AQ707" s="49">
        <f t="shared" ref="AQ707:AQ770" si="321">(U947/U707)</f>
        <v>4.4319445320081599</v>
      </c>
      <c r="AS707" s="49">
        <f t="shared" si="299"/>
        <v>-1.6129337029123487</v>
      </c>
      <c r="AT707" s="49">
        <f t="shared" ref="AT707:AT770" si="322">AQ707-AP707</f>
        <v>1.4550534147908318</v>
      </c>
      <c r="AU707" s="54">
        <f>(AM707-MAX(AM$3:AM707))/MAX(AM$3:AM707)</f>
        <v>-0.82170279712766914</v>
      </c>
      <c r="AV707" s="54">
        <f>(AN707-MAX(AN$3:AN707))/MAX(AN$3:AN707)</f>
        <v>-0.24194963438844133</v>
      </c>
      <c r="AW707" s="54">
        <f>(AO707-MAX(AO$3:AO707))/MAX(AO$3:AO707)</f>
        <v>-0.54278774573099708</v>
      </c>
      <c r="AX707" s="54">
        <f>(AP707-MAX(AP$3:AP707))/MAX(AP$3:AP707)</f>
        <v>-0.48973846249972014</v>
      </c>
      <c r="AY707" s="54">
        <f>(AQ707-MAX(AQ$3:AQ707))/MAX(AQ$3:AQ707)</f>
        <v>-0.38400560639654907</v>
      </c>
    </row>
    <row r="708" spans="1:51">
      <c r="A708" s="49">
        <f>Data!F834</f>
        <v>1939.7916666666042</v>
      </c>
      <c r="B708" s="53">
        <f t="shared" si="313"/>
        <v>0.52400000000000002</v>
      </c>
      <c r="C708" s="50">
        <f>1/Data!N834</f>
        <v>5.9448773825494065E-2</v>
      </c>
      <c r="D708" s="50">
        <f>Data!H834/100</f>
        <v>2.2475000000000002E-2</v>
      </c>
      <c r="E708">
        <f>Data!K835/Data!K834</f>
        <v>0.98604651162790702</v>
      </c>
      <c r="F708">
        <f>Data!T835/Data!T834</f>
        <v>1.0029838175080226</v>
      </c>
      <c r="G708" s="49">
        <f>Data!E837</f>
        <v>13.9</v>
      </c>
      <c r="H708" s="52">
        <v>0</v>
      </c>
      <c r="I708" s="52">
        <v>1</v>
      </c>
      <c r="J708" s="52">
        <v>0.6</v>
      </c>
      <c r="K708" s="54">
        <f t="shared" ref="K708:K771" si="323">AVERAGE(M$3:M$1712)</f>
        <v>0.66261227030770231</v>
      </c>
      <c r="L708" s="54">
        <f t="shared" si="308"/>
        <v>0.85</v>
      </c>
      <c r="M708" s="53">
        <f t="shared" si="309"/>
        <v>0.85</v>
      </c>
      <c r="N708" s="54" cm="1">
        <f t="array" ref="N708">stock_min(C708,O708)</f>
        <v>0.85</v>
      </c>
      <c r="O708" s="54" cm="1">
        <f t="array" ref="O708">stock_max(C708,D708)</f>
        <v>0.85</v>
      </c>
      <c r="P708" s="49">
        <f t="shared" si="314"/>
        <v>1939.7916666666042</v>
      </c>
      <c r="Q708" s="49">
        <f t="shared" si="300"/>
        <v>1.1825826931601571</v>
      </c>
      <c r="R708" s="49">
        <f t="shared" si="301"/>
        <v>4.3304895754611819</v>
      </c>
      <c r="S708" s="59">
        <f t="shared" si="310"/>
        <v>2.9774909112679611</v>
      </c>
      <c r="T708" s="59">
        <f t="shared" si="311"/>
        <v>3.1987853789546508</v>
      </c>
      <c r="U708" s="59">
        <f t="shared" si="312"/>
        <v>3.9781934237080745</v>
      </c>
      <c r="V708" s="59"/>
      <c r="W708" s="49">
        <f t="shared" si="302"/>
        <v>1.1909963645071844</v>
      </c>
      <c r="X708" s="49">
        <f t="shared" si="303"/>
        <v>1.7864945467607767</v>
      </c>
      <c r="Y708" s="49">
        <f t="shared" si="304"/>
        <v>1.0792309367784256</v>
      </c>
      <c r="Z708" s="49">
        <f t="shared" si="305"/>
        <v>2.1195544421762249</v>
      </c>
      <c r="AA708" s="49">
        <f t="shared" si="306"/>
        <v>0.59672901355621122</v>
      </c>
      <c r="AB708" s="49">
        <f t="shared" si="307"/>
        <v>3.3814644101518634</v>
      </c>
      <c r="AC708" s="80">
        <f t="shared" si="315"/>
        <v>0.85</v>
      </c>
      <c r="AD708" s="80">
        <f t="shared" ref="AD708:AD771" si="324">N708</f>
        <v>0.85</v>
      </c>
      <c r="AE708" s="80">
        <f t="shared" ref="AE708:AE771" si="325">O708</f>
        <v>0.85</v>
      </c>
      <c r="AF708" s="54">
        <f>(Q708-MAX(Q$2:Q707))/MAX(Q$2:Q707)</f>
        <v>-5.4067825432658062E-3</v>
      </c>
      <c r="AG708" s="54">
        <f>(R708-MAX(R$2:R707))/MAX(R$2:R707)</f>
        <v>-0.18256482122704015</v>
      </c>
      <c r="AH708" s="54">
        <f>(S708-MAX(S$2:S707))/MAX(S$2:S707)</f>
        <v>-5.5767512437572872E-2</v>
      </c>
      <c r="AI708" s="54">
        <f>(T708-MAX(T$2:T707))/MAX(T$2:T707)</f>
        <v>-7.5338918928312834E-2</v>
      </c>
      <c r="AJ708" s="54">
        <f>(U708-MAX(U$2:U707))/MAX(U$2:U707)</f>
        <v>-0.13463966199829638</v>
      </c>
      <c r="AK708" s="54">
        <f t="shared" ref="AK708:AK771" si="326">Q948/Q708</f>
        <v>0.66619425157577894</v>
      </c>
      <c r="AL708" s="71">
        <f t="shared" si="316"/>
        <v>1939.7916666666042</v>
      </c>
      <c r="AM708" s="49">
        <f t="shared" si="317"/>
        <v>0.66619425157577894</v>
      </c>
      <c r="AN708" s="49">
        <f t="shared" si="318"/>
        <v>6.1714975219016095</v>
      </c>
      <c r="AO708" s="49">
        <f t="shared" si="319"/>
        <v>2.63294637035056</v>
      </c>
      <c r="AP708" s="49">
        <f t="shared" si="320"/>
        <v>3.0187718538136101</v>
      </c>
      <c r="AQ708" s="49">
        <f t="shared" si="321"/>
        <v>4.5111826057848248</v>
      </c>
      <c r="AS708" s="49">
        <f t="shared" ref="AS708:AS771" si="327">AQ708-AN708</f>
        <v>-1.6603149161167847</v>
      </c>
      <c r="AT708" s="49">
        <f t="shared" si="322"/>
        <v>1.4924107519712146</v>
      </c>
      <c r="AU708" s="54">
        <f>(AM708-MAX(AM$3:AM708))/MAX(AM$3:AM708)</f>
        <v>-0.821562151164276</v>
      </c>
      <c r="AV708" s="54">
        <f>(AN708-MAX(AN$3:AN708))/MAX(AN$3:AN708)</f>
        <v>-0.22607110167706065</v>
      </c>
      <c r="AW708" s="54">
        <f>(AO708-MAX(AO$3:AO708))/MAX(AO$3:AO708)</f>
        <v>-0.53693500677586581</v>
      </c>
      <c r="AX708" s="54">
        <f>(AP708-MAX(AP$3:AP708))/MAX(AP$3:AP708)</f>
        <v>-0.48255978910999975</v>
      </c>
      <c r="AY708" s="54">
        <f>(AQ708-MAX(AQ$3:AQ708))/MAX(AQ$3:AQ708)</f>
        <v>-0.37299233471549625</v>
      </c>
    </row>
    <row r="709" spans="1:51">
      <c r="A709" s="49">
        <f>Data!F835</f>
        <v>1939.8749999999375</v>
      </c>
      <c r="B709" s="53">
        <f t="shared" si="313"/>
        <v>0.51</v>
      </c>
      <c r="C709" s="50">
        <f>1/Data!N835</f>
        <v>6.0243727409590331E-2</v>
      </c>
      <c r="D709" s="50">
        <f>Data!H835/100</f>
        <v>2.2350000000000002E-2</v>
      </c>
      <c r="E709">
        <f>Data!K836/Data!K835</f>
        <v>0.98039989476453571</v>
      </c>
      <c r="F709">
        <f>Data!T836/Data!T835</f>
        <v>1.0029740687979982</v>
      </c>
      <c r="G709" s="49">
        <f>Data!E838</f>
        <v>14</v>
      </c>
      <c r="H709" s="52">
        <v>0</v>
      </c>
      <c r="I709" s="52">
        <v>1</v>
      </c>
      <c r="J709" s="52">
        <v>0.6</v>
      </c>
      <c r="K709" s="54">
        <f t="shared" si="323"/>
        <v>0.66261227030770231</v>
      </c>
      <c r="L709" s="54">
        <f t="shared" si="308"/>
        <v>0.85</v>
      </c>
      <c r="M709" s="53">
        <f t="shared" si="309"/>
        <v>0.85</v>
      </c>
      <c r="N709" s="54" cm="1">
        <f t="array" ref="N709">stock_min(C709,O709)</f>
        <v>0.85</v>
      </c>
      <c r="O709" s="54" cm="1">
        <f t="array" ref="O709">stock_max(C709,D709)</f>
        <v>0.85</v>
      </c>
      <c r="P709" s="49">
        <f t="shared" si="314"/>
        <v>1939.8749999999375</v>
      </c>
      <c r="Q709" s="49">
        <f t="shared" ref="Q709:Q772" si="328">Q708*F709</f>
        <v>1.1860997754489373</v>
      </c>
      <c r="R709" s="49">
        <f t="shared" ref="R709:R772" si="329">R708*E709</f>
        <v>4.2456115240610615</v>
      </c>
      <c r="S709" s="59">
        <f t="shared" si="310"/>
        <v>2.946017535275077</v>
      </c>
      <c r="T709" s="59">
        <f t="shared" si="311"/>
        <v>3.1604515958906081</v>
      </c>
      <c r="U709" s="59">
        <f t="shared" si="312"/>
        <v>3.9136910785591987</v>
      </c>
      <c r="V709" s="59"/>
      <c r="W709" s="49">
        <f t="shared" ref="W709:W772" si="330">(W708*$F709+X708*$E709)*(1-$J709)</f>
        <v>1.1784070141100309</v>
      </c>
      <c r="X709" s="49">
        <f t="shared" ref="X709:X772" si="331">(W708*$F709+X708*$E709)*($J709)</f>
        <v>1.7676105211650461</v>
      </c>
      <c r="Y709" s="49">
        <f t="shared" ref="Y709:Y772" si="332">(Y708*$F709+Z708*$E709)*(1-$K709)</f>
        <v>1.0662975887399313</v>
      </c>
      <c r="Z709" s="49">
        <f t="shared" ref="Z709:Z772" si="333">(Y708*$F709+Z708*$E709)*($K709)</f>
        <v>2.0941540071506766</v>
      </c>
      <c r="AA709" s="49">
        <f t="shared" ref="AA709:AA772" si="334">(AA708*$F709+AB708*$E709)*(1-$M709)</f>
        <v>0.58705366178387985</v>
      </c>
      <c r="AB709" s="49">
        <f t="shared" ref="AB709:AB772" si="335">(AA708*$F709+AB708*$E709)*($M709)</f>
        <v>3.326637416775319</v>
      </c>
      <c r="AC709" s="80">
        <f t="shared" si="315"/>
        <v>0.85</v>
      </c>
      <c r="AD709" s="80">
        <f t="shared" si="324"/>
        <v>0.85</v>
      </c>
      <c r="AE709" s="80">
        <f t="shared" si="325"/>
        <v>0.85</v>
      </c>
      <c r="AF709" s="54">
        <f>(Q709-MAX(Q$2:Q708))/MAX(Q$2:Q708)</f>
        <v>-2.448793888527158E-3</v>
      </c>
      <c r="AG709" s="54">
        <f>(R709-MAX(R$2:R708))/MAX(R$2:R708)</f>
        <v>-0.19858663675416074</v>
      </c>
      <c r="AH709" s="54">
        <f>(S709-MAX(S$2:S708))/MAX(S$2:S708)</f>
        <v>-6.5748461159627236E-2</v>
      </c>
      <c r="AI709" s="54">
        <f>(T709-MAX(T$2:T708))/MAX(T$2:T708)</f>
        <v>-8.6419924088199096E-2</v>
      </c>
      <c r="AJ709" s="54">
        <f>(U709-MAX(U$2:U708))/MAX(U$2:U708)</f>
        <v>-0.14867059645897071</v>
      </c>
      <c r="AK709" s="54">
        <f t="shared" si="326"/>
        <v>0.65831142020106237</v>
      </c>
      <c r="AL709" s="71">
        <f t="shared" si="316"/>
        <v>1939.8749999999375</v>
      </c>
      <c r="AM709" s="49">
        <f t="shared" si="317"/>
        <v>0.65831142020106237</v>
      </c>
      <c r="AN709" s="49">
        <f t="shared" si="318"/>
        <v>6.5129381632324028</v>
      </c>
      <c r="AO709" s="49">
        <f t="shared" si="319"/>
        <v>2.7069175719917271</v>
      </c>
      <c r="AP709" s="49">
        <f t="shared" si="320"/>
        <v>3.1163508762717016</v>
      </c>
      <c r="AQ709" s="49">
        <f t="shared" si="321"/>
        <v>4.7144349516507029</v>
      </c>
      <c r="AS709" s="49">
        <f t="shared" si="327"/>
        <v>-1.7985032115816999</v>
      </c>
      <c r="AT709" s="49">
        <f t="shared" si="322"/>
        <v>1.5980840753790013</v>
      </c>
      <c r="AU709" s="54">
        <f>(AM709-MAX(AM$3:AM709))/MAX(AM$3:AM709)</f>
        <v>-0.82367354055244935</v>
      </c>
      <c r="AV709" s="54">
        <f>(AN709-MAX(AN$3:AN709))/MAX(AN$3:AN709)</f>
        <v>-0.18325316673500858</v>
      </c>
      <c r="AW709" s="54">
        <f>(AO709-MAX(AO$3:AO709))/MAX(AO$3:AO709)</f>
        <v>-0.52392544669804797</v>
      </c>
      <c r="AX709" s="54">
        <f>(AP709-MAX(AP$3:AP709))/MAX(AP$3:AP709)</f>
        <v>-0.46583401041447847</v>
      </c>
      <c r="AY709" s="54">
        <f>(AQ709-MAX(AQ$3:AQ709))/MAX(AQ$3:AQ709)</f>
        <v>-0.34474236348144743</v>
      </c>
    </row>
    <row r="710" spans="1:51">
      <c r="A710" s="49">
        <f>Data!F836</f>
        <v>1939.9583333332707</v>
      </c>
      <c r="B710" s="53">
        <f t="shared" si="313"/>
        <v>0.48899999999999999</v>
      </c>
      <c r="C710" s="50">
        <f>1/Data!N836</f>
        <v>6.142350357226764E-2</v>
      </c>
      <c r="D710" s="50">
        <f>Data!H836/100</f>
        <v>2.2225000000000002E-2</v>
      </c>
      <c r="E710">
        <f>Data!K837/Data!K836</f>
        <v>1.0057241169069597</v>
      </c>
      <c r="F710">
        <f>Data!T837/Data!T836</f>
        <v>1.0101798912901634</v>
      </c>
      <c r="G710" s="49">
        <f>Data!E839</f>
        <v>14</v>
      </c>
      <c r="H710" s="52">
        <v>0</v>
      </c>
      <c r="I710" s="52">
        <v>1</v>
      </c>
      <c r="J710" s="52">
        <v>0.6</v>
      </c>
      <c r="K710" s="54">
        <f t="shared" si="323"/>
        <v>0.66261227030770231</v>
      </c>
      <c r="L710" s="54">
        <f t="shared" si="308"/>
        <v>0.85</v>
      </c>
      <c r="M710" s="53">
        <f t="shared" si="309"/>
        <v>0.85</v>
      </c>
      <c r="N710" s="54" cm="1">
        <f t="array" ref="N710">stock_min(C710,O710)</f>
        <v>0.85</v>
      </c>
      <c r="O710" s="54" cm="1">
        <f t="array" ref="O710">stock_max(C710,D710)</f>
        <v>0.85</v>
      </c>
      <c r="P710" s="49">
        <f t="shared" si="314"/>
        <v>1939.9583333332707</v>
      </c>
      <c r="Q710" s="49">
        <f t="shared" si="328"/>
        <v>1.1981741422222947</v>
      </c>
      <c r="R710" s="49">
        <f t="shared" si="329"/>
        <v>4.2699139007663227</v>
      </c>
      <c r="S710" s="59">
        <f t="shared" si="310"/>
        <v>2.9681315998434039</v>
      </c>
      <c r="T710" s="59">
        <f t="shared" si="311"/>
        <v>3.1832935717850521</v>
      </c>
      <c r="U710" s="59">
        <f t="shared" si="312"/>
        <v>3.9387092824983396</v>
      </c>
      <c r="V710" s="59"/>
      <c r="W710" s="49">
        <f t="shared" si="330"/>
        <v>1.1872526399373615</v>
      </c>
      <c r="X710" s="49">
        <f t="shared" si="331"/>
        <v>1.7808789599060424</v>
      </c>
      <c r="Y710" s="49">
        <f t="shared" si="332"/>
        <v>1.074004191128644</v>
      </c>
      <c r="Z710" s="49">
        <f t="shared" si="333"/>
        <v>2.1092893806564081</v>
      </c>
      <c r="AA710" s="49">
        <f t="shared" si="334"/>
        <v>0.59080639237475108</v>
      </c>
      <c r="AB710" s="49">
        <f t="shared" si="335"/>
        <v>3.3479028901235885</v>
      </c>
      <c r="AC710" s="80">
        <f t="shared" si="315"/>
        <v>0.85</v>
      </c>
      <c r="AD710" s="80">
        <f t="shared" si="324"/>
        <v>0.85</v>
      </c>
      <c r="AE710" s="80">
        <f t="shared" si="325"/>
        <v>0.85</v>
      </c>
      <c r="AF710" s="54">
        <f>(Q710-MAX(Q$2:Q709))/MAX(Q$2:Q709)</f>
        <v>7.7061689460590022E-3</v>
      </c>
      <c r="AG710" s="54">
        <f>(R710-MAX(R$2:R709))/MAX(R$2:R709)</f>
        <v>-0.19399925297214174</v>
      </c>
      <c r="AH710" s="54">
        <f>(S710-MAX(S$2:S709))/MAX(S$2:S709)</f>
        <v>-5.8735570501104513E-2</v>
      </c>
      <c r="AI710" s="54">
        <f>(T710-MAX(T$2:T709))/MAX(T$2:T709)</f>
        <v>-7.9817078438306724E-2</v>
      </c>
      <c r="AJ710" s="54">
        <f>(U710-MAX(U$2:U709))/MAX(U$2:U709)</f>
        <v>-0.14322848766457461</v>
      </c>
      <c r="AK710" s="54">
        <f t="shared" si="326"/>
        <v>0.6549061044560911</v>
      </c>
      <c r="AL710" s="71">
        <f t="shared" si="316"/>
        <v>1939.9583333332707</v>
      </c>
      <c r="AM710" s="49">
        <f t="shared" si="317"/>
        <v>0.6549061044560911</v>
      </c>
      <c r="AN710" s="49">
        <f t="shared" si="318"/>
        <v>6.4017623083582702</v>
      </c>
      <c r="AO710" s="49">
        <f t="shared" si="319"/>
        <v>2.6736265635211365</v>
      </c>
      <c r="AP710" s="49">
        <f t="shared" si="320"/>
        <v>3.0757003665345861</v>
      </c>
      <c r="AQ710" s="49">
        <f t="shared" si="321"/>
        <v>4.6424044926183514</v>
      </c>
      <c r="AS710" s="49">
        <f t="shared" si="327"/>
        <v>-1.7593578157399188</v>
      </c>
      <c r="AT710" s="49">
        <f t="shared" si="322"/>
        <v>1.5667041260837653</v>
      </c>
      <c r="AU710" s="54">
        <f>(AM710-MAX(AM$3:AM710))/MAX(AM$3:AM710)</f>
        <v>-0.82458564271289547</v>
      </c>
      <c r="AV710" s="54">
        <f>(AN710-MAX(AN$3:AN710))/MAX(AN$3:AN710)</f>
        <v>-0.19719503523248411</v>
      </c>
      <c r="AW710" s="54">
        <f>(AO710-MAX(AO$3:AO710))/MAX(AO$3:AO710)</f>
        <v>-0.52978044655123757</v>
      </c>
      <c r="AX710" s="54">
        <f>(AP710-MAX(AP$3:AP710))/MAX(AP$3:AP710)</f>
        <v>-0.47280181366353374</v>
      </c>
      <c r="AY710" s="54">
        <f>(AQ710-MAX(AQ$3:AQ710))/MAX(AQ$3:AQ710)</f>
        <v>-0.35475385135368098</v>
      </c>
    </row>
    <row r="711" spans="1:51">
      <c r="A711" s="49">
        <f>Data!F837</f>
        <v>1940.041666666604</v>
      </c>
      <c r="B711" s="53">
        <f t="shared" si="313"/>
        <v>0.49399999999999999</v>
      </c>
      <c r="C711" s="50">
        <f>1/Data!N837</f>
        <v>6.1055725505753528E-2</v>
      </c>
      <c r="D711" s="50">
        <f>Data!H837/100</f>
        <v>2.2099999999999998E-2</v>
      </c>
      <c r="E711">
        <f>Data!K838/Data!K837</f>
        <v>0.99061492029616716</v>
      </c>
      <c r="F711">
        <f>Data!T838/Data!T837</f>
        <v>0.99660175859007727</v>
      </c>
      <c r="G711" s="49">
        <f>Data!E840</f>
        <v>14</v>
      </c>
      <c r="H711" s="52">
        <v>0</v>
      </c>
      <c r="I711" s="52">
        <v>1</v>
      </c>
      <c r="J711" s="52">
        <v>0.6</v>
      </c>
      <c r="K711" s="54">
        <f t="shared" si="323"/>
        <v>0.66261227030770231</v>
      </c>
      <c r="L711" s="54">
        <f t="shared" si="308"/>
        <v>0.85</v>
      </c>
      <c r="M711" s="53">
        <f t="shared" si="309"/>
        <v>0.85</v>
      </c>
      <c r="N711" s="54" cm="1">
        <f t="array" ref="N711">stock_min(C711,O711)</f>
        <v>0.85</v>
      </c>
      <c r="O711" s="54" cm="1">
        <f t="array" ref="O711">stock_max(C711,D711)</f>
        <v>0.85</v>
      </c>
      <c r="P711" s="49">
        <f t="shared" si="314"/>
        <v>1940.041666666604</v>
      </c>
      <c r="Q711" s="49">
        <f t="shared" si="328"/>
        <v>1.1941024572358963</v>
      </c>
      <c r="R711" s="49">
        <f t="shared" si="329"/>
        <v>4.2298404184791272</v>
      </c>
      <c r="S711" s="59">
        <f t="shared" si="310"/>
        <v>2.9473833377767313</v>
      </c>
      <c r="T711" s="59">
        <f t="shared" si="311"/>
        <v>3.1598479973124198</v>
      </c>
      <c r="U711" s="59">
        <f t="shared" si="312"/>
        <v>3.9052812442860225</v>
      </c>
      <c r="V711" s="59"/>
      <c r="W711" s="49">
        <f t="shared" si="330"/>
        <v>1.1789533351106927</v>
      </c>
      <c r="X711" s="49">
        <f t="shared" si="331"/>
        <v>1.7684300026660387</v>
      </c>
      <c r="Y711" s="49">
        <f t="shared" si="332"/>
        <v>1.0660939419859909</v>
      </c>
      <c r="Z711" s="49">
        <f t="shared" si="333"/>
        <v>2.0937540553264289</v>
      </c>
      <c r="AA711" s="49">
        <f t="shared" si="334"/>
        <v>0.58579218664290345</v>
      </c>
      <c r="AB711" s="49">
        <f t="shared" si="335"/>
        <v>3.3194890576431191</v>
      </c>
      <c r="AC711" s="80">
        <f t="shared" si="315"/>
        <v>0.85</v>
      </c>
      <c r="AD711" s="80">
        <f t="shared" si="324"/>
        <v>0.85</v>
      </c>
      <c r="AE711" s="80">
        <f t="shared" si="325"/>
        <v>0.85</v>
      </c>
      <c r="AF711" s="54">
        <f>(Q711-MAX(Q$2:Q710))/MAX(Q$2:Q710)</f>
        <v>-3.3982414099227123E-3</v>
      </c>
      <c r="AG711" s="54">
        <f>(R711-MAX(R$2:R710))/MAX(R$2:R710)</f>
        <v>-0.20156363422434695</v>
      </c>
      <c r="AH711" s="54">
        <f>(S711-MAX(S$2:S710))/MAX(S$2:S710)</f>
        <v>-6.531533302184668E-2</v>
      </c>
      <c r="AI711" s="54">
        <f>(T711-MAX(T$2:T710))/MAX(T$2:T710)</f>
        <v>-8.6594404100991729E-2</v>
      </c>
      <c r="AJ711" s="54">
        <f>(U711-MAX(U$2:U710))/MAX(U$2:U710)</f>
        <v>-0.15049995372093883</v>
      </c>
      <c r="AK711" s="54">
        <f t="shared" si="326"/>
        <v>0.66951711765390653</v>
      </c>
      <c r="AL711" s="71">
        <f t="shared" si="316"/>
        <v>1940.041666666604</v>
      </c>
      <c r="AM711" s="49">
        <f t="shared" si="317"/>
        <v>0.66951711765390653</v>
      </c>
      <c r="AN711" s="49">
        <f t="shared" si="318"/>
        <v>6.2083197519651128</v>
      </c>
      <c r="AO711" s="49">
        <f t="shared" si="319"/>
        <v>2.6492157985400255</v>
      </c>
      <c r="AP711" s="49">
        <f t="shared" si="320"/>
        <v>3.0374871484558996</v>
      </c>
      <c r="AQ711" s="49">
        <f t="shared" si="321"/>
        <v>4.5388901748766486</v>
      </c>
      <c r="AS711" s="49">
        <f t="shared" si="327"/>
        <v>-1.6694295770884642</v>
      </c>
      <c r="AT711" s="49">
        <f t="shared" si="322"/>
        <v>1.501403026420749</v>
      </c>
      <c r="AU711" s="54">
        <f>(AM711-MAX(AM$3:AM711))/MAX(AM$3:AM711)</f>
        <v>-0.82067213286473673</v>
      </c>
      <c r="AV711" s="54">
        <f>(AN711-MAX(AN$3:AN711))/MAX(AN$3:AN711)</f>
        <v>-0.22145345614682962</v>
      </c>
      <c r="AW711" s="54">
        <f>(AO711-MAX(AO$3:AO711))/MAX(AO$3:AO711)</f>
        <v>-0.53407364858826534</v>
      </c>
      <c r="AX711" s="54">
        <f>(AP711-MAX(AP$3:AP711))/MAX(AP$3:AP711)</f>
        <v>-0.47935184678261222</v>
      </c>
      <c r="AY711" s="54">
        <f>(AQ711-MAX(AQ$3:AQ711))/MAX(AQ$3:AQ711)</f>
        <v>-0.3691412695458674</v>
      </c>
    </row>
    <row r="712" spans="1:51">
      <c r="A712" s="49">
        <f>Data!F838</f>
        <v>1940.1249999999372</v>
      </c>
      <c r="B712" s="53">
        <f t="shared" si="313"/>
        <v>0.48599999999999999</v>
      </c>
      <c r="C712" s="50">
        <f>1/Data!N838</f>
        <v>6.1667033136778363E-2</v>
      </c>
      <c r="D712" s="50">
        <f>Data!H838/100</f>
        <v>2.1883333333333334E-2</v>
      </c>
      <c r="E712">
        <f>Data!K839/Data!K838</f>
        <v>0.99856792144026185</v>
      </c>
      <c r="F712">
        <f>Data!T839/Data!T838</f>
        <v>1.0037555134840215</v>
      </c>
      <c r="G712" s="49">
        <f>Data!E841</f>
        <v>14</v>
      </c>
      <c r="H712" s="52">
        <v>0</v>
      </c>
      <c r="I712" s="52">
        <v>1</v>
      </c>
      <c r="J712" s="52">
        <v>0.6</v>
      </c>
      <c r="K712" s="54">
        <f t="shared" si="323"/>
        <v>0.66261227030770231</v>
      </c>
      <c r="L712" s="54">
        <f t="shared" ref="L712:L775" si="336">MAX(N711,MIN(O711,AB711/SUM(AA711:AB711)))</f>
        <v>0.85</v>
      </c>
      <c r="M712" s="53">
        <f t="shared" ref="M712:M775" si="337">(3*L712+2*L711+L710)/6</f>
        <v>0.85</v>
      </c>
      <c r="N712" s="54" cm="1">
        <f t="array" ref="N712">stock_min(C712,O712)</f>
        <v>0.85</v>
      </c>
      <c r="O712" s="54" cm="1">
        <f t="array" ref="O712">stock_max(C712,D712)</f>
        <v>0.85</v>
      </c>
      <c r="P712" s="49">
        <f t="shared" si="314"/>
        <v>1940.1249999999372</v>
      </c>
      <c r="Q712" s="49">
        <f t="shared" si="328"/>
        <v>1.1985869251153489</v>
      </c>
      <c r="R712" s="49">
        <f t="shared" si="329"/>
        <v>4.223782954704709</v>
      </c>
      <c r="S712" s="59">
        <f t="shared" si="310"/>
        <v>2.9492783822325563</v>
      </c>
      <c r="T712" s="59">
        <f t="shared" si="311"/>
        <v>3.1608533071947837</v>
      </c>
      <c r="U712" s="59">
        <f t="shared" si="312"/>
        <v>3.9027274256330582</v>
      </c>
      <c r="V712" s="59"/>
      <c r="W712" s="49">
        <f t="shared" si="330"/>
        <v>1.1797113528930225</v>
      </c>
      <c r="X712" s="49">
        <f t="shared" si="331"/>
        <v>1.7695670293395338</v>
      </c>
      <c r="Y712" s="49">
        <f t="shared" si="332"/>
        <v>1.0664331212048388</v>
      </c>
      <c r="Z712" s="49">
        <f t="shared" si="333"/>
        <v>2.0944201859899447</v>
      </c>
      <c r="AA712" s="49">
        <f t="shared" si="334"/>
        <v>0.58540911384495886</v>
      </c>
      <c r="AB712" s="49">
        <f t="shared" si="335"/>
        <v>3.3173183117880995</v>
      </c>
      <c r="AC712" s="80">
        <f t="shared" si="315"/>
        <v>0.85</v>
      </c>
      <c r="AD712" s="80">
        <f t="shared" si="324"/>
        <v>0.85</v>
      </c>
      <c r="AE712" s="80">
        <f t="shared" si="325"/>
        <v>0.85</v>
      </c>
      <c r="AF712" s="54">
        <f>(Q712-MAX(Q$2:Q711))/MAX(Q$2:Q711)</f>
        <v>3.44509932661908E-4</v>
      </c>
      <c r="AG712" s="54">
        <f>(R712-MAX(R$2:R711))/MAX(R$2:R711)</f>
        <v>-0.2027070578250896</v>
      </c>
      <c r="AH712" s="54">
        <f>(S712-MAX(S$2:S711))/MAX(S$2:S711)</f>
        <v>-6.4714369796805962E-2</v>
      </c>
      <c r="AI712" s="54">
        <f>(T712-MAX(T$2:T711))/MAX(T$2:T711)</f>
        <v>-8.6303802884431693E-2</v>
      </c>
      <c r="AJ712" s="54">
        <f>(U712-MAX(U$2:U711))/MAX(U$2:U711)</f>
        <v>-0.15105547557152404</v>
      </c>
      <c r="AK712" s="54">
        <f t="shared" si="326"/>
        <v>0.68244340928509728</v>
      </c>
      <c r="AL712" s="71">
        <f t="shared" si="316"/>
        <v>1940.1249999999372</v>
      </c>
      <c r="AM712" s="49">
        <f t="shared" si="317"/>
        <v>0.68244340928509728</v>
      </c>
      <c r="AN712" s="49">
        <f t="shared" si="318"/>
        <v>6.1505332370454449</v>
      </c>
      <c r="AO712" s="49">
        <f t="shared" si="319"/>
        <v>2.6549741576243466</v>
      </c>
      <c r="AP712" s="49">
        <f t="shared" si="320"/>
        <v>3.0386400045038755</v>
      </c>
      <c r="AQ712" s="49">
        <f t="shared" si="321"/>
        <v>4.516210447123135</v>
      </c>
      <c r="AS712" s="49">
        <f t="shared" si="327"/>
        <v>-1.6343227899223098</v>
      </c>
      <c r="AT712" s="49">
        <f t="shared" si="322"/>
        <v>1.4775704426192595</v>
      </c>
      <c r="AU712" s="54">
        <f>(AM712-MAX(AM$3:AM712))/MAX(AM$3:AM712)</f>
        <v>-0.81720986991870093</v>
      </c>
      <c r="AV712" s="54">
        <f>(AN712-MAX(AN$3:AN712))/MAX(AN$3:AN712)</f>
        <v>-0.22870010149846226</v>
      </c>
      <c r="AW712" s="54">
        <f>(AO712-MAX(AO$3:AO712))/MAX(AO$3:AO712)</f>
        <v>-0.53306090691589769</v>
      </c>
      <c r="AX712" s="54">
        <f>(AP712-MAX(AP$3:AP712))/MAX(AP$3:AP712)</f>
        <v>-0.47915423858117201</v>
      </c>
      <c r="AY712" s="54">
        <f>(AQ712-MAX(AQ$3:AQ712))/MAX(AQ$3:AQ712)</f>
        <v>-0.37229351683680689</v>
      </c>
    </row>
    <row r="713" spans="1:51">
      <c r="A713" s="49">
        <f>Data!F839</f>
        <v>1940.2083333332705</v>
      </c>
      <c r="B713" s="53">
        <f t="shared" si="313"/>
        <v>0.48299999999999998</v>
      </c>
      <c r="C713" s="50">
        <f>1/Data!N839</f>
        <v>6.183180568305173E-2</v>
      </c>
      <c r="D713" s="50">
        <f>Data!H839/100</f>
        <v>2.1666666666666671E-2</v>
      </c>
      <c r="E713">
        <f>Data!K840/Data!K839</f>
        <v>1.0142432578875171</v>
      </c>
      <c r="F713">
        <f>Data!T840/Data!T839</f>
        <v>1.0037394744304893</v>
      </c>
      <c r="G713" s="49">
        <f>Data!E842</f>
        <v>14.1</v>
      </c>
      <c r="H713" s="52">
        <v>0</v>
      </c>
      <c r="I713" s="52">
        <v>1</v>
      </c>
      <c r="J713" s="52">
        <v>0.6</v>
      </c>
      <c r="K713" s="54">
        <f t="shared" si="323"/>
        <v>0.66261227030770231</v>
      </c>
      <c r="L713" s="54">
        <f t="shared" si="336"/>
        <v>0.85</v>
      </c>
      <c r="M713" s="53">
        <f t="shared" si="337"/>
        <v>0.85</v>
      </c>
      <c r="N713" s="54" cm="1">
        <f t="array" ref="N713">stock_min(C713,O713)</f>
        <v>0.85</v>
      </c>
      <c r="O713" s="54" cm="1">
        <f t="array" ref="O713">stock_max(C713,D713)</f>
        <v>0.85</v>
      </c>
      <c r="P713" s="49">
        <f t="shared" si="314"/>
        <v>1940.2083333332705</v>
      </c>
      <c r="Q713" s="49">
        <f t="shared" si="328"/>
        <v>1.2030690102745365</v>
      </c>
      <c r="R713" s="49">
        <f t="shared" si="329"/>
        <v>4.2839433845894677</v>
      </c>
      <c r="S713" s="59">
        <f t="shared" si="310"/>
        <v>2.978894282220188</v>
      </c>
      <c r="T713" s="59">
        <f t="shared" si="311"/>
        <v>3.1946725734172325</v>
      </c>
      <c r="U713" s="59">
        <f t="shared" si="312"/>
        <v>3.9521659682554375</v>
      </c>
      <c r="V713" s="59"/>
      <c r="W713" s="49">
        <f t="shared" si="330"/>
        <v>1.1915577128880752</v>
      </c>
      <c r="X713" s="49">
        <f t="shared" si="331"/>
        <v>1.7873365693321128</v>
      </c>
      <c r="Y713" s="49">
        <f t="shared" si="332"/>
        <v>1.0778433266554903</v>
      </c>
      <c r="Z713" s="49">
        <f t="shared" si="333"/>
        <v>2.1168292467617422</v>
      </c>
      <c r="AA713" s="49">
        <f t="shared" si="334"/>
        <v>0.59282489523831572</v>
      </c>
      <c r="AB713" s="49">
        <f t="shared" si="335"/>
        <v>3.3593410730171218</v>
      </c>
      <c r="AC713" s="80">
        <f t="shared" si="315"/>
        <v>0.85</v>
      </c>
      <c r="AD713" s="80">
        <f t="shared" si="324"/>
        <v>0.85</v>
      </c>
      <c r="AE713" s="80">
        <f t="shared" si="325"/>
        <v>0.85</v>
      </c>
      <c r="AF713" s="54">
        <f>(Q713-MAX(Q$2:Q712))/MAX(Q$2:Q712)</f>
        <v>3.7394744304892467E-3</v>
      </c>
      <c r="AG713" s="54">
        <f>(R713-MAX(R$2:R712))/MAX(R$2:R712)</f>
        <v>-0.19135100883779499</v>
      </c>
      <c r="AH713" s="54">
        <f>(S713-MAX(S$2:S712))/MAX(S$2:S712)</f>
        <v>-5.5322470459382642E-2</v>
      </c>
      <c r="AI713" s="54">
        <f>(T713-MAX(T$2:T712))/MAX(T$2:T712)</f>
        <v>-7.6527792442455736E-2</v>
      </c>
      <c r="AJ713" s="54">
        <f>(U713-MAX(U$2:U712))/MAX(U$2:U712)</f>
        <v>-0.14030130919563763</v>
      </c>
      <c r="AK713" s="54">
        <f t="shared" si="326"/>
        <v>0.67835569247330185</v>
      </c>
      <c r="AL713" s="71">
        <f t="shared" si="316"/>
        <v>1940.2083333332705</v>
      </c>
      <c r="AM713" s="49">
        <f t="shared" si="317"/>
        <v>0.67835569247330185</v>
      </c>
      <c r="AN713" s="49">
        <f t="shared" si="318"/>
        <v>6.1393809914070747</v>
      </c>
      <c r="AO713" s="49">
        <f t="shared" si="319"/>
        <v>2.6457522758887877</v>
      </c>
      <c r="AP713" s="49">
        <f t="shared" si="320"/>
        <v>3.0288779204348932</v>
      </c>
      <c r="AQ713" s="49">
        <f t="shared" si="321"/>
        <v>4.5052171600585815</v>
      </c>
      <c r="AS713" s="49">
        <f t="shared" si="327"/>
        <v>-1.6341638313484932</v>
      </c>
      <c r="AT713" s="49">
        <f t="shared" si="322"/>
        <v>1.4763392396236883</v>
      </c>
      <c r="AU713" s="54">
        <f>(AM713-MAX(AM$3:AM713))/MAX(AM$3:AM713)</f>
        <v>-0.81830475086794507</v>
      </c>
      <c r="AV713" s="54">
        <f>(AN713-MAX(AN$3:AN713))/MAX(AN$3:AN713)</f>
        <v>-0.23009863486092419</v>
      </c>
      <c r="AW713" s="54">
        <f>(AO713-MAX(AO$3:AO713))/MAX(AO$3:AO713)</f>
        <v>-0.5346827897812223</v>
      </c>
      <c r="AX713" s="54">
        <f>(AP713-MAX(AP$3:AP713))/MAX(AP$3:AP713)</f>
        <v>-0.48082753324668265</v>
      </c>
      <c r="AY713" s="54">
        <f>(AQ713-MAX(AQ$3:AQ713))/MAX(AQ$3:AQ713)</f>
        <v>-0.37382146989446169</v>
      </c>
    </row>
    <row r="714" spans="1:51">
      <c r="A714" s="49">
        <f>Data!F840</f>
        <v>1940.2916666666038</v>
      </c>
      <c r="B714" s="53">
        <f t="shared" si="313"/>
        <v>0.49299999999999999</v>
      </c>
      <c r="C714" s="50">
        <f>1/Data!N840</f>
        <v>6.108366561663732E-2</v>
      </c>
      <c r="D714" s="50">
        <f>Data!H840/100</f>
        <v>2.145E-2</v>
      </c>
      <c r="E714">
        <f>Data!K841/Data!K840</f>
        <v>0.86663497011681623</v>
      </c>
      <c r="F714">
        <f>Data!T841/Data!T840</f>
        <v>1.0037234382585665</v>
      </c>
      <c r="G714" s="49">
        <f>Data!E843</f>
        <v>14</v>
      </c>
      <c r="H714" s="52">
        <v>0</v>
      </c>
      <c r="I714" s="52">
        <v>1</v>
      </c>
      <c r="J714" s="52">
        <v>0.6</v>
      </c>
      <c r="K714" s="54">
        <f t="shared" si="323"/>
        <v>0.66261227030770231</v>
      </c>
      <c r="L714" s="54">
        <f t="shared" si="336"/>
        <v>0.85</v>
      </c>
      <c r="M714" s="53">
        <f t="shared" si="337"/>
        <v>0.85</v>
      </c>
      <c r="N714" s="54" cm="1">
        <f t="array" ref="N714">stock_min(C714,O714)</f>
        <v>0.85</v>
      </c>
      <c r="O714" s="54" cm="1">
        <f t="array" ref="O714">stock_max(C714,D714)</f>
        <v>0.85</v>
      </c>
      <c r="P714" s="49">
        <f t="shared" si="314"/>
        <v>1940.2916666666038</v>
      </c>
      <c r="Q714" s="49">
        <f t="shared" si="328"/>
        <v>1.2075485634550884</v>
      </c>
      <c r="R714" s="49">
        <f t="shared" si="329"/>
        <v>3.7126151470858257</v>
      </c>
      <c r="S714" s="59">
        <f t="shared" si="310"/>
        <v>2.7449627788153608</v>
      </c>
      <c r="T714" s="59">
        <f t="shared" si="311"/>
        <v>2.9163748607444653</v>
      </c>
      <c r="U714" s="59">
        <f t="shared" si="312"/>
        <v>3.5063546925602633</v>
      </c>
      <c r="V714" s="59"/>
      <c r="W714" s="49">
        <f t="shared" si="330"/>
        <v>1.0979851115261443</v>
      </c>
      <c r="X714" s="49">
        <f t="shared" si="331"/>
        <v>1.6469776672892165</v>
      </c>
      <c r="Y714" s="49">
        <f t="shared" si="332"/>
        <v>0.98394909319826596</v>
      </c>
      <c r="Z714" s="49">
        <f t="shared" si="333"/>
        <v>1.9324257675461993</v>
      </c>
      <c r="AA714" s="49">
        <f t="shared" si="334"/>
        <v>0.52595320388403954</v>
      </c>
      <c r="AB714" s="49">
        <f t="shared" si="335"/>
        <v>2.9804014886762236</v>
      </c>
      <c r="AC714" s="80">
        <f t="shared" si="315"/>
        <v>0.85</v>
      </c>
      <c r="AD714" s="80">
        <f t="shared" si="324"/>
        <v>0.85</v>
      </c>
      <c r="AE714" s="80">
        <f t="shared" si="325"/>
        <v>0.85</v>
      </c>
      <c r="AF714" s="54">
        <f>(Q714-MAX(Q$2:Q713))/MAX(Q$2:Q713)</f>
        <v>3.7234382585664906E-3</v>
      </c>
      <c r="AG714" s="54">
        <f>(R714-MAX(R$2:R713))/MAX(R$2:R713)</f>
        <v>-0.29919650570914891</v>
      </c>
      <c r="AH714" s="54">
        <f>(S714-MAX(S$2:S713))/MAX(S$2:S713)</f>
        <v>-0.12950765925147689</v>
      </c>
      <c r="AI714" s="54">
        <f>(T714-MAX(T$2:T713))/MAX(T$2:T713)</f>
        <v>-0.15697428489949999</v>
      </c>
      <c r="AJ714" s="54">
        <f>(U714-MAX(U$2:U713))/MAX(U$2:U713)</f>
        <v>-0.23727683429741966</v>
      </c>
      <c r="AK714" s="54">
        <f t="shared" si="326"/>
        <v>0.67444461755385332</v>
      </c>
      <c r="AL714" s="71">
        <f t="shared" si="316"/>
        <v>1940.2916666666038</v>
      </c>
      <c r="AM714" s="49">
        <f t="shared" si="317"/>
        <v>0.67444461755385332</v>
      </c>
      <c r="AN714" s="49">
        <f t="shared" si="318"/>
        <v>7.0399522379815966</v>
      </c>
      <c r="AO714" s="49">
        <f t="shared" si="319"/>
        <v>2.8581083096881352</v>
      </c>
      <c r="AP714" s="49">
        <f t="shared" si="320"/>
        <v>3.3018819035438161</v>
      </c>
      <c r="AQ714" s="49">
        <f t="shared" si="321"/>
        <v>5.0495202086364692</v>
      </c>
      <c r="AS714" s="49">
        <f t="shared" si="327"/>
        <v>-1.9904320293451274</v>
      </c>
      <c r="AT714" s="49">
        <f t="shared" si="322"/>
        <v>1.7476383050926532</v>
      </c>
      <c r="AU714" s="54">
        <f>(AM714-MAX(AM$3:AM714))/MAX(AM$3:AM714)</f>
        <v>-0.81935231889125226</v>
      </c>
      <c r="AV714" s="54">
        <f>(AN714-MAX(AN$3:AN714))/MAX(AN$3:AN714)</f>
        <v>-0.11716362836545409</v>
      </c>
      <c r="AW714" s="54">
        <f>(AO714-MAX(AO$3:AO714))/MAX(AO$3:AO714)</f>
        <v>-0.49733503121699979</v>
      </c>
      <c r="AX714" s="54">
        <f>(AP714-MAX(AP$3:AP714))/MAX(AP$3:AP714)</f>
        <v>-0.43403259628739127</v>
      </c>
      <c r="AY714" s="54">
        <f>(AQ714-MAX(AQ$3:AQ714))/MAX(AQ$3:AQ714)</f>
        <v>-0.29816898283742643</v>
      </c>
    </row>
    <row r="715" spans="1:51">
      <c r="A715" s="49">
        <f>Data!F841</f>
        <v>1940.374999999937</v>
      </c>
      <c r="B715" s="53">
        <f t="shared" si="313"/>
        <v>0.36299999999999999</v>
      </c>
      <c r="C715" s="50">
        <f>1/Data!N841</f>
        <v>7.0727621822386177E-2</v>
      </c>
      <c r="D715" s="50">
        <f>Data!H841/100</f>
        <v>2.1233333333333337E-2</v>
      </c>
      <c r="E715">
        <f>Data!K842/Data!K841</f>
        <v>0.91258988143917563</v>
      </c>
      <c r="F715">
        <f>Data!T842/Data!T841</f>
        <v>0.9965889127391091</v>
      </c>
      <c r="G715" s="49">
        <f>Data!E844</f>
        <v>14</v>
      </c>
      <c r="H715" s="52">
        <v>0</v>
      </c>
      <c r="I715" s="52">
        <v>1</v>
      </c>
      <c r="J715" s="52">
        <v>0.6</v>
      </c>
      <c r="K715" s="54">
        <f t="shared" si="323"/>
        <v>0.66261227030770231</v>
      </c>
      <c r="L715" s="54">
        <f t="shared" si="336"/>
        <v>0.85</v>
      </c>
      <c r="M715" s="53">
        <f t="shared" si="337"/>
        <v>0.85</v>
      </c>
      <c r="N715" s="54" cm="1">
        <f t="array" ref="N715">stock_min(C715,O715)</f>
        <v>0.85</v>
      </c>
      <c r="O715" s="54" cm="1">
        <f t="array" ref="O715">stock_max(C715,D715)</f>
        <v>0.85</v>
      </c>
      <c r="P715" s="49">
        <f t="shared" si="314"/>
        <v>1940.374999999937</v>
      </c>
      <c r="Q715" s="49">
        <f t="shared" si="328"/>
        <v>1.2034295099333796</v>
      </c>
      <c r="R715" s="49">
        <f t="shared" si="329"/>
        <v>3.3880950169083413</v>
      </c>
      <c r="S715" s="59">
        <f t="shared" si="310"/>
        <v>2.5972549426240059</v>
      </c>
      <c r="T715" s="59">
        <f t="shared" si="311"/>
        <v>2.7441049590760862</v>
      </c>
      <c r="U715" s="59">
        <f t="shared" si="312"/>
        <v>3.244043372802623</v>
      </c>
      <c r="V715" s="59"/>
      <c r="W715" s="49">
        <f t="shared" si="330"/>
        <v>1.0389019770496024</v>
      </c>
      <c r="X715" s="49">
        <f t="shared" si="331"/>
        <v>1.5583529655744035</v>
      </c>
      <c r="Y715" s="49">
        <f t="shared" si="332"/>
        <v>0.92582734218005613</v>
      </c>
      <c r="Z715" s="49">
        <f t="shared" si="333"/>
        <v>1.81827761689603</v>
      </c>
      <c r="AA715" s="49">
        <f t="shared" si="334"/>
        <v>0.48660650592039351</v>
      </c>
      <c r="AB715" s="49">
        <f t="shared" si="335"/>
        <v>2.7574368668822293</v>
      </c>
      <c r="AC715" s="80">
        <f t="shared" si="315"/>
        <v>0.85</v>
      </c>
      <c r="AD715" s="80">
        <f t="shared" si="324"/>
        <v>0.85</v>
      </c>
      <c r="AE715" s="80">
        <f t="shared" si="325"/>
        <v>0.85</v>
      </c>
      <c r="AF715" s="54">
        <f>(Q715-MAX(Q$2:Q714))/MAX(Q$2:Q714)</f>
        <v>-3.4110872608909561E-3</v>
      </c>
      <c r="AG715" s="54">
        <f>(R715-MAX(R$2:R714))/MAX(R$2:R714)</f>
        <v>-0.36045382223295219</v>
      </c>
      <c r="AH715" s="54">
        <f>(S715-MAX(S$2:S714))/MAX(S$2:S714)</f>
        <v>-0.17634929261183974</v>
      </c>
      <c r="AI715" s="54">
        <f>(T715-MAX(T$2:T714))/MAX(T$2:T714)</f>
        <v>-0.20677170943470038</v>
      </c>
      <c r="AJ715" s="54">
        <f>(U715-MAX(U$2:U714))/MAX(U$2:U714)</f>
        <v>-0.29433635558021431</v>
      </c>
      <c r="AK715" s="54">
        <f t="shared" si="326"/>
        <v>0.68786248269175154</v>
      </c>
      <c r="AL715" s="71">
        <f t="shared" si="316"/>
        <v>1940.374999999937</v>
      </c>
      <c r="AM715" s="49">
        <f t="shared" si="317"/>
        <v>0.68786248269175154</v>
      </c>
      <c r="AN715" s="49">
        <f t="shared" si="318"/>
        <v>7.9948452642521071</v>
      </c>
      <c r="AO715" s="49">
        <f t="shared" si="319"/>
        <v>3.1064072504643438</v>
      </c>
      <c r="AP715" s="49">
        <f t="shared" si="320"/>
        <v>3.6131780825597031</v>
      </c>
      <c r="AQ715" s="49">
        <f t="shared" si="321"/>
        <v>5.6399991068200652</v>
      </c>
      <c r="AS715" s="49">
        <f t="shared" si="327"/>
        <v>-2.3548461574320418</v>
      </c>
      <c r="AT715" s="49">
        <f t="shared" si="322"/>
        <v>2.0268210242603621</v>
      </c>
      <c r="AU715" s="54">
        <f>(AM715-MAX(AM$3:AM715))/MAX(AM$3:AM715)</f>
        <v>-0.81575838966488745</v>
      </c>
      <c r="AV715" s="54">
        <f>(AN715-MAX(AN$3:AN715))/MAX(AN$3:AN715)</f>
        <v>0</v>
      </c>
      <c r="AW715" s="54">
        <f>(AO715-MAX(AO$3:AO715))/MAX(AO$3:AO715)</f>
        <v>-0.4536658746314875</v>
      </c>
      <c r="AX715" s="54">
        <f>(AP715-MAX(AP$3:AP715))/MAX(AP$3:AP715)</f>
        <v>-0.38067408881497555</v>
      </c>
      <c r="AY715" s="54">
        <f>(AQ715-MAX(AQ$3:AQ715))/MAX(AQ$3:AQ715)</f>
        <v>-0.21609853087321207</v>
      </c>
    </row>
    <row r="716" spans="1:51">
      <c r="A716" s="49">
        <f>Data!F842</f>
        <v>1940.4583333332703</v>
      </c>
      <c r="B716" s="53">
        <f t="shared" si="313"/>
        <v>0.29100000000000004</v>
      </c>
      <c r="C716" s="50">
        <f>1/Data!N842</f>
        <v>7.7858786221915208E-2</v>
      </c>
      <c r="D716" s="50">
        <f>Data!H842/100</f>
        <v>2.1016666666666666E-2</v>
      </c>
      <c r="E716">
        <f>Data!K843/Data!K842</f>
        <v>1.046170658332102</v>
      </c>
      <c r="F716">
        <f>Data!T843/Data!T842</f>
        <v>1.0108605986825121</v>
      </c>
      <c r="G716" s="49">
        <f>Data!E845</f>
        <v>14</v>
      </c>
      <c r="H716" s="52">
        <v>0</v>
      </c>
      <c r="I716" s="52">
        <v>1</v>
      </c>
      <c r="J716" s="52">
        <v>0.6</v>
      </c>
      <c r="K716" s="54">
        <f t="shared" si="323"/>
        <v>0.66261227030770231</v>
      </c>
      <c r="L716" s="54">
        <f t="shared" si="336"/>
        <v>0.85</v>
      </c>
      <c r="M716" s="53">
        <f t="shared" si="337"/>
        <v>0.85</v>
      </c>
      <c r="N716" s="54" cm="1">
        <f t="array" ref="N716">stock_min(C716,O716)</f>
        <v>0.85</v>
      </c>
      <c r="O716" s="54" cm="1">
        <f t="array" ref="O716">stock_max(C716,D716)</f>
        <v>0.85</v>
      </c>
      <c r="P716" s="49">
        <f t="shared" si="314"/>
        <v>1940.4583333332703</v>
      </c>
      <c r="Q716" s="49">
        <f t="shared" si="328"/>
        <v>1.2164994748834583</v>
      </c>
      <c r="R716" s="49">
        <f t="shared" si="329"/>
        <v>3.5445255943307137</v>
      </c>
      <c r="S716" s="59">
        <f t="shared" si="310"/>
        <v>2.6804882224015634</v>
      </c>
      <c r="T716" s="59">
        <f t="shared" si="311"/>
        <v>2.8381110728914161</v>
      </c>
      <c r="U716" s="59">
        <f t="shared" si="312"/>
        <v>3.3766408862328849</v>
      </c>
      <c r="V716" s="59"/>
      <c r="W716" s="49">
        <f t="shared" si="330"/>
        <v>1.0721952889606254</v>
      </c>
      <c r="X716" s="49">
        <f t="shared" si="331"/>
        <v>1.6082929334409379</v>
      </c>
      <c r="Y716" s="49">
        <f t="shared" si="332"/>
        <v>0.95754385149740606</v>
      </c>
      <c r="Z716" s="49">
        <f t="shared" si="333"/>
        <v>1.8805672213940099</v>
      </c>
      <c r="AA716" s="49">
        <f t="shared" si="334"/>
        <v>0.50649613293493279</v>
      </c>
      <c r="AB716" s="49">
        <f t="shared" si="335"/>
        <v>2.8701447532979523</v>
      </c>
      <c r="AC716" s="80">
        <f t="shared" si="315"/>
        <v>0.85</v>
      </c>
      <c r="AD716" s="80">
        <f t="shared" si="324"/>
        <v>0.85</v>
      </c>
      <c r="AE716" s="80">
        <f t="shared" si="325"/>
        <v>0.85</v>
      </c>
      <c r="AF716" s="54">
        <f>(Q716-MAX(Q$2:Q715))/MAX(Q$2:Q715)</f>
        <v>7.4124649718096463E-3</v>
      </c>
      <c r="AG716" s="54">
        <f>(R716-MAX(R$2:R715))/MAX(R$2:R715)</f>
        <v>-0.33092555417166808</v>
      </c>
      <c r="AH716" s="54">
        <f>(S716-MAX(S$2:S715))/MAX(S$2:S715)</f>
        <v>-0.14995405945934812</v>
      </c>
      <c r="AI716" s="54">
        <f>(T716-MAX(T$2:T715))/MAX(T$2:T715)</f>
        <v>-0.17959770914080217</v>
      </c>
      <c r="AJ716" s="54">
        <f>(U716-MAX(U$2:U715))/MAX(U$2:U715)</f>
        <v>-0.26549295436287396</v>
      </c>
      <c r="AK716" s="54">
        <f t="shared" si="326"/>
        <v>0.69679750364416715</v>
      </c>
      <c r="AL716" s="71">
        <f t="shared" si="316"/>
        <v>1940.4583333332703</v>
      </c>
      <c r="AM716" s="49">
        <f t="shared" si="317"/>
        <v>0.69679750364416715</v>
      </c>
      <c r="AN716" s="49">
        <f t="shared" si="318"/>
        <v>7.4741807853953857</v>
      </c>
      <c r="AO716" s="49">
        <f t="shared" si="319"/>
        <v>2.999172160841463</v>
      </c>
      <c r="AP716" s="49">
        <f t="shared" si="320"/>
        <v>3.4709405436535561</v>
      </c>
      <c r="AQ716" s="49">
        <f t="shared" si="321"/>
        <v>5.3368733964081505</v>
      </c>
      <c r="AS716" s="49">
        <f t="shared" si="327"/>
        <v>-2.1373073889872352</v>
      </c>
      <c r="AT716" s="49">
        <f t="shared" si="322"/>
        <v>1.8659328527545944</v>
      </c>
      <c r="AU716" s="54">
        <f>(AM716-MAX(AM$3:AM716))/MAX(AM$3:AM716)</f>
        <v>-0.81336517490165594</v>
      </c>
      <c r="AV716" s="54">
        <f>(AN716-MAX(AN$3:AN716))/MAX(AN$3:AN716)</f>
        <v>-6.5125022642377295E-2</v>
      </c>
      <c r="AW716" s="54">
        <f>(AO716-MAX(AO$3:AO716))/MAX(AO$3:AO716)</f>
        <v>-0.4725256647923472</v>
      </c>
      <c r="AX716" s="54">
        <f>(AP716-MAX(AP$3:AP716))/MAX(AP$3:AP716)</f>
        <v>-0.40505467326858147</v>
      </c>
      <c r="AY716" s="54">
        <f>(AQ716-MAX(AQ$3:AQ716))/MAX(AQ$3:AQ716)</f>
        <v>-0.25822986551024468</v>
      </c>
    </row>
    <row r="717" spans="1:51">
      <c r="A717" s="49">
        <f>Data!F843</f>
        <v>1940.5416666666035</v>
      </c>
      <c r="B717" s="53">
        <f t="shared" si="313"/>
        <v>0.31699999999999995</v>
      </c>
      <c r="C717" s="50">
        <f>1/Data!N843</f>
        <v>7.4794960294026075E-2</v>
      </c>
      <c r="D717" s="50">
        <f>Data!H843/100</f>
        <v>2.0799999999999999E-2</v>
      </c>
      <c r="E717">
        <f>Data!K844/Data!K843</f>
        <v>1.0265543293293291</v>
      </c>
      <c r="F717">
        <f>Data!T844/Data!T843</f>
        <v>1.0036753470795532</v>
      </c>
      <c r="G717" s="49">
        <f>Data!E846</f>
        <v>14</v>
      </c>
      <c r="H717" s="52">
        <v>0</v>
      </c>
      <c r="I717" s="52">
        <v>1</v>
      </c>
      <c r="J717" s="52">
        <v>0.6</v>
      </c>
      <c r="K717" s="54">
        <f t="shared" si="323"/>
        <v>0.66261227030770231</v>
      </c>
      <c r="L717" s="54">
        <f t="shared" si="336"/>
        <v>0.85</v>
      </c>
      <c r="M717" s="53">
        <f t="shared" si="337"/>
        <v>0.85</v>
      </c>
      <c r="N717" s="54" cm="1">
        <f t="array" ref="N717">stock_min(C717,O717)</f>
        <v>0.85</v>
      </c>
      <c r="O717" s="54" cm="1">
        <f t="array" ref="O717">stock_max(C717,D717)</f>
        <v>0.85</v>
      </c>
      <c r="P717" s="49">
        <f t="shared" si="314"/>
        <v>1940.5416666666035</v>
      </c>
      <c r="Q717" s="49">
        <f t="shared" si="328"/>
        <v>1.2209705326757492</v>
      </c>
      <c r="R717" s="49">
        <f t="shared" si="329"/>
        <v>3.6386480942788073</v>
      </c>
      <c r="S717" s="59">
        <f t="shared" si="310"/>
        <v>2.7271360524381789</v>
      </c>
      <c r="T717" s="59">
        <f t="shared" si="311"/>
        <v>2.8915675802123988</v>
      </c>
      <c r="U717" s="59">
        <f t="shared" si="312"/>
        <v>3.4547172043177921</v>
      </c>
      <c r="V717" s="59"/>
      <c r="W717" s="49">
        <f t="shared" si="330"/>
        <v>1.0908544209752715</v>
      </c>
      <c r="X717" s="49">
        <f t="shared" si="331"/>
        <v>1.6362816314629074</v>
      </c>
      <c r="Y717" s="49">
        <f t="shared" si="332"/>
        <v>0.97557942113971208</v>
      </c>
      <c r="Z717" s="49">
        <f t="shared" si="333"/>
        <v>1.9159881590726866</v>
      </c>
      <c r="AA717" s="49">
        <f t="shared" si="334"/>
        <v>0.51820758064766892</v>
      </c>
      <c r="AB717" s="49">
        <f t="shared" si="335"/>
        <v>2.9365096236701231</v>
      </c>
      <c r="AC717" s="80">
        <f t="shared" si="315"/>
        <v>0.85</v>
      </c>
      <c r="AD717" s="80">
        <f t="shared" si="324"/>
        <v>0.85</v>
      </c>
      <c r="AE717" s="80">
        <f t="shared" si="325"/>
        <v>0.85</v>
      </c>
      <c r="AF717" s="54">
        <f>(Q717-MAX(Q$2:Q716))/MAX(Q$2:Q716)</f>
        <v>3.6753470795531382E-3</v>
      </c>
      <c r="AG717" s="54">
        <f>(R717-MAX(R$2:R716))/MAX(R$2:R716)</f>
        <v>-0.3131587309913042</v>
      </c>
      <c r="AH717" s="54">
        <f>(S717-MAX(S$2:S716))/MAX(S$2:S716)</f>
        <v>-0.13516093400322182</v>
      </c>
      <c r="AI717" s="54">
        <f>(T717-MAX(T$2:T716))/MAX(T$2:T716)</f>
        <v>-0.16414523390600236</v>
      </c>
      <c r="AJ717" s="54">
        <f>(U717-MAX(U$2:U716))/MAX(U$2:U716)</f>
        <v>-0.24850932842723325</v>
      </c>
      <c r="AK717" s="54">
        <f t="shared" si="326"/>
        <v>0.70223085165825894</v>
      </c>
      <c r="AL717" s="71">
        <f t="shared" si="316"/>
        <v>1940.5416666666035</v>
      </c>
      <c r="AM717" s="49">
        <f t="shared" si="317"/>
        <v>0.70223085165825894</v>
      </c>
      <c r="AN717" s="49">
        <f t="shared" si="318"/>
        <v>7.3893905522036647</v>
      </c>
      <c r="AO717" s="49">
        <f t="shared" si="319"/>
        <v>2.9878025355648061</v>
      </c>
      <c r="AP717" s="49">
        <f t="shared" si="320"/>
        <v>3.4536475085859037</v>
      </c>
      <c r="AQ717" s="49">
        <f t="shared" si="321"/>
        <v>5.2913621824997907</v>
      </c>
      <c r="AS717" s="49">
        <f t="shared" si="327"/>
        <v>-2.098028369703874</v>
      </c>
      <c r="AT717" s="49">
        <f t="shared" si="322"/>
        <v>1.837714673913887</v>
      </c>
      <c r="AU717" s="54">
        <f>(AM717-MAX(AM$3:AM717))/MAX(AM$3:AM717)</f>
        <v>-0.81190987124312497</v>
      </c>
      <c r="AV717" s="54">
        <f>(AN717-MAX(AN$3:AN717))/MAX(AN$3:AN717)</f>
        <v>-7.5730635432764787E-2</v>
      </c>
      <c r="AW717" s="54">
        <f>(AO717-MAX(AO$3:AO717))/MAX(AO$3:AO717)</f>
        <v>-0.47452527842329068</v>
      </c>
      <c r="AX717" s="54">
        <f>(AP717-MAX(AP$3:AP717))/MAX(AP$3:AP717)</f>
        <v>-0.4080188296028967</v>
      </c>
      <c r="AY717" s="54">
        <f>(AQ717-MAX(AQ$3:AQ717))/MAX(AQ$3:AQ717)</f>
        <v>-0.26455545293832883</v>
      </c>
    </row>
    <row r="718" spans="1:51">
      <c r="A718" s="49">
        <f>Data!F844</f>
        <v>1940.6249999999368</v>
      </c>
      <c r="B718" s="53">
        <f t="shared" si="313"/>
        <v>0.33199999999999996</v>
      </c>
      <c r="C718" s="50">
        <f>1/Data!N844</f>
        <v>7.326329688597244E-2</v>
      </c>
      <c r="D718" s="50">
        <f>Data!H844/100</f>
        <v>2.0583333333333335E-2</v>
      </c>
      <c r="E718">
        <f>Data!K845/Data!K844</f>
        <v>1.0476307189542486</v>
      </c>
      <c r="F718">
        <f>Data!T845/Data!T844</f>
        <v>1.0036593224812065</v>
      </c>
      <c r="G718" s="49">
        <f>Data!E847</f>
        <v>14</v>
      </c>
      <c r="H718" s="52">
        <v>0</v>
      </c>
      <c r="I718" s="52">
        <v>1</v>
      </c>
      <c r="J718" s="52">
        <v>0.6</v>
      </c>
      <c r="K718" s="54">
        <f t="shared" si="323"/>
        <v>0.66261227030770231</v>
      </c>
      <c r="L718" s="54">
        <f t="shared" si="336"/>
        <v>0.85</v>
      </c>
      <c r="M718" s="53">
        <f t="shared" si="337"/>
        <v>0.85</v>
      </c>
      <c r="N718" s="54" cm="1">
        <f t="array" ref="N718">stock_min(C718,O718)</f>
        <v>0.85</v>
      </c>
      <c r="O718" s="54" cm="1">
        <f t="array" ref="O718">stock_max(C718,D718)</f>
        <v>0.85</v>
      </c>
      <c r="P718" s="49">
        <f t="shared" si="314"/>
        <v>1940.6249999999368</v>
      </c>
      <c r="Q718" s="49">
        <f t="shared" si="328"/>
        <v>1.2254384575948603</v>
      </c>
      <c r="R718" s="49">
        <f t="shared" si="329"/>
        <v>3.8119595190308138</v>
      </c>
      <c r="S718" s="59">
        <f t="shared" si="310"/>
        <v>2.809065111062786</v>
      </c>
      <c r="T718" s="59">
        <f t="shared" si="311"/>
        <v>2.9863974334448367</v>
      </c>
      <c r="U718" s="59">
        <f t="shared" si="312"/>
        <v>3.5964815575590663</v>
      </c>
      <c r="V718" s="59"/>
      <c r="W718" s="49">
        <f t="shared" si="330"/>
        <v>1.1236260444251145</v>
      </c>
      <c r="X718" s="49">
        <f t="shared" si="331"/>
        <v>1.6854390666376715</v>
      </c>
      <c r="Y718" s="49">
        <f t="shared" si="332"/>
        <v>1.007573850028858</v>
      </c>
      <c r="Z718" s="49">
        <f t="shared" si="333"/>
        <v>1.9788235834159786</v>
      </c>
      <c r="AA718" s="49">
        <f t="shared" si="334"/>
        <v>0.53947223363385999</v>
      </c>
      <c r="AB718" s="49">
        <f t="shared" si="335"/>
        <v>3.0570093239252061</v>
      </c>
      <c r="AC718" s="80">
        <f t="shared" si="315"/>
        <v>0.85</v>
      </c>
      <c r="AD718" s="80">
        <f t="shared" si="324"/>
        <v>0.85</v>
      </c>
      <c r="AE718" s="80">
        <f t="shared" si="325"/>
        <v>0.85</v>
      </c>
      <c r="AF718" s="54">
        <f>(Q718-MAX(Q$2:Q717))/MAX(Q$2:Q717)</f>
        <v>3.6593224812065269E-3</v>
      </c>
      <c r="AG718" s="54">
        <f>(R718-MAX(R$2:R717))/MAX(R$2:R717)</f>
        <v>-0.2804439875409715</v>
      </c>
      <c r="AH718" s="54">
        <f>(S718-MAX(S$2:S717))/MAX(S$2:S717)</f>
        <v>-0.10917930009260243</v>
      </c>
      <c r="AI718" s="54">
        <f>(T718-MAX(T$2:T717))/MAX(T$2:T717)</f>
        <v>-0.13673311829966223</v>
      </c>
      <c r="AJ718" s="54">
        <f>(U718-MAX(U$2:U717))/MAX(U$2:U717)</f>
        <v>-0.21767190159263894</v>
      </c>
      <c r="AK718" s="54">
        <f t="shared" si="326"/>
        <v>0.7018861549026274</v>
      </c>
      <c r="AL718" s="71">
        <f t="shared" si="316"/>
        <v>1940.6249999999368</v>
      </c>
      <c r="AM718" s="49">
        <f t="shared" si="317"/>
        <v>0.7018861549026274</v>
      </c>
      <c r="AN718" s="49">
        <f t="shared" si="318"/>
        <v>6.86152384878182</v>
      </c>
      <c r="AO718" s="49">
        <f t="shared" si="319"/>
        <v>2.8569826398793752</v>
      </c>
      <c r="AP718" s="49">
        <f t="shared" si="320"/>
        <v>3.2872677953435492</v>
      </c>
      <c r="AQ718" s="49">
        <f t="shared" si="321"/>
        <v>4.9676573545012221</v>
      </c>
      <c r="AS718" s="49">
        <f t="shared" si="327"/>
        <v>-1.8938664942805978</v>
      </c>
      <c r="AT718" s="49">
        <f t="shared" si="322"/>
        <v>1.680389559157673</v>
      </c>
      <c r="AU718" s="54">
        <f>(AM718-MAX(AM$3:AM718))/MAX(AM$3:AM718)</f>
        <v>-0.81200219708867249</v>
      </c>
      <c r="AV718" s="54">
        <f>(AN718-MAX(AN$3:AN718))/MAX(AN$3:AN718)</f>
        <v>-0.14175651660674207</v>
      </c>
      <c r="AW718" s="54">
        <f>(AO718-MAX(AO$3:AO718))/MAX(AO$3:AO718)</f>
        <v>-0.49753300649224119</v>
      </c>
      <c r="AX718" s="54">
        <f>(AP718-MAX(AP$3:AP718))/MAX(AP$3:AP718)</f>
        <v>-0.43653756439869867</v>
      </c>
      <c r="AY718" s="54">
        <f>(AQ718-MAX(AQ$3:AQ718))/MAX(AQ$3:AQ718)</f>
        <v>-0.30954707180661312</v>
      </c>
    </row>
    <row r="719" spans="1:51">
      <c r="A719" s="49">
        <f>Data!F845</f>
        <v>1940.70833333327</v>
      </c>
      <c r="B719" s="53">
        <f t="shared" si="313"/>
        <v>0.36499999999999999</v>
      </c>
      <c r="C719" s="50">
        <f>1/Data!N845</f>
        <v>7.0349002675347022E-2</v>
      </c>
      <c r="D719" s="50">
        <f>Data!H845/100</f>
        <v>2.0366666666666665E-2</v>
      </c>
      <c r="E719">
        <f>Data!K846/Data!K845</f>
        <v>1.0146597679523361</v>
      </c>
      <c r="F719">
        <f>Data!T846/Data!T845</f>
        <v>1.0036433007880792</v>
      </c>
      <c r="G719" s="49">
        <f>Data!E848</f>
        <v>14.1</v>
      </c>
      <c r="H719" s="52">
        <v>0</v>
      </c>
      <c r="I719" s="52">
        <v>1</v>
      </c>
      <c r="J719" s="52">
        <v>0.6</v>
      </c>
      <c r="K719" s="54">
        <f t="shared" si="323"/>
        <v>0.66261227030770231</v>
      </c>
      <c r="L719" s="54">
        <f t="shared" si="336"/>
        <v>0.85</v>
      </c>
      <c r="M719" s="53">
        <f t="shared" si="337"/>
        <v>0.85</v>
      </c>
      <c r="N719" s="54" cm="1">
        <f t="array" ref="N719">stock_min(C719,O719)</f>
        <v>0.85</v>
      </c>
      <c r="O719" s="54" cm="1">
        <f t="array" ref="O719">stock_max(C719,D719)</f>
        <v>0.85</v>
      </c>
      <c r="P719" s="49">
        <f t="shared" si="314"/>
        <v>1940.70833333327</v>
      </c>
      <c r="Q719" s="49">
        <f t="shared" si="328"/>
        <v>1.229903098493158</v>
      </c>
      <c r="R719" s="49">
        <f t="shared" si="329"/>
        <v>3.8678419610235042</v>
      </c>
      <c r="S719" s="59">
        <f t="shared" si="310"/>
        <v>2.8378669643306562</v>
      </c>
      <c r="T719" s="59">
        <f t="shared" si="311"/>
        <v>3.0190774225981833</v>
      </c>
      <c r="U719" s="59">
        <f t="shared" si="312"/>
        <v>3.6432620644898828</v>
      </c>
      <c r="V719" s="59"/>
      <c r="W719" s="49">
        <f t="shared" si="330"/>
        <v>1.1351467857322626</v>
      </c>
      <c r="X719" s="49">
        <f t="shared" si="331"/>
        <v>1.7027201785983936</v>
      </c>
      <c r="Y719" s="49">
        <f t="shared" si="332"/>
        <v>1.0185996773756747</v>
      </c>
      <c r="Z719" s="49">
        <f t="shared" si="333"/>
        <v>2.0004777452225087</v>
      </c>
      <c r="AA719" s="49">
        <f t="shared" si="334"/>
        <v>0.54648930967348253</v>
      </c>
      <c r="AB719" s="49">
        <f t="shared" si="335"/>
        <v>3.0967727548164001</v>
      </c>
      <c r="AC719" s="80">
        <f t="shared" si="315"/>
        <v>0.85</v>
      </c>
      <c r="AD719" s="80">
        <f t="shared" si="324"/>
        <v>0.85</v>
      </c>
      <c r="AE719" s="80">
        <f t="shared" si="325"/>
        <v>0.85</v>
      </c>
      <c r="AF719" s="54">
        <f>(Q719-MAX(Q$2:Q718))/MAX(Q$2:Q718)</f>
        <v>3.6433007880790984E-3</v>
      </c>
      <c r="AG719" s="54">
        <f>(R719-MAX(R$2:R718))/MAX(R$2:R718)</f>
        <v>-0.26989546336961384</v>
      </c>
      <c r="AH719" s="54">
        <f>(S719-MAX(S$2:S718))/MAX(S$2:S718)</f>
        <v>-0.10004555414073053</v>
      </c>
      <c r="AI719" s="54">
        <f>(T719-MAX(T$2:T718))/MAX(T$2:T718)</f>
        <v>-0.12728643447437238</v>
      </c>
      <c r="AJ719" s="54">
        <f>(U719-MAX(U$2:U718))/MAX(U$2:U718)</f>
        <v>-0.2074959269785617</v>
      </c>
      <c r="AK719" s="54">
        <f t="shared" si="326"/>
        <v>0.6917073197022342</v>
      </c>
      <c r="AL719" s="71">
        <f t="shared" si="316"/>
        <v>1940.70833333327</v>
      </c>
      <c r="AM719" s="49">
        <f t="shared" si="317"/>
        <v>0.6917073197022342</v>
      </c>
      <c r="AN719" s="49">
        <f t="shared" si="318"/>
        <v>6.6045633750527255</v>
      </c>
      <c r="AO719" s="49">
        <f t="shared" si="319"/>
        <v>2.7760426404169349</v>
      </c>
      <c r="AP719" s="49">
        <f t="shared" si="320"/>
        <v>3.1894281140533796</v>
      </c>
      <c r="AQ719" s="49">
        <f t="shared" si="321"/>
        <v>4.7985623205888279</v>
      </c>
      <c r="AS719" s="49">
        <f t="shared" si="327"/>
        <v>-1.8060010544638976</v>
      </c>
      <c r="AT719" s="49">
        <f t="shared" si="322"/>
        <v>1.6091342065354484</v>
      </c>
      <c r="AU719" s="54">
        <f>(AM719-MAX(AM$3:AM719))/MAX(AM$3:AM719)</f>
        <v>-0.81472856323865861</v>
      </c>
      <c r="AV719" s="54">
        <f>(AN719-MAX(AN$3:AN719))/MAX(AN$3:AN719)</f>
        <v>-0.17389728546915637</v>
      </c>
      <c r="AW719" s="54">
        <f>(AO719-MAX(AO$3:AO719))/MAX(AO$3:AO719)</f>
        <v>-0.51176819210965507</v>
      </c>
      <c r="AX719" s="54">
        <f>(AP719-MAX(AP$3:AP719))/MAX(AP$3:AP719)</f>
        <v>-0.45330802197939984</v>
      </c>
      <c r="AY719" s="54">
        <f>(AQ719-MAX(AQ$3:AQ719))/MAX(AQ$3:AQ719)</f>
        <v>-0.33304953040553054</v>
      </c>
    </row>
    <row r="720" spans="1:51">
      <c r="A720" s="49">
        <f>Data!F846</f>
        <v>1940.7916666666033</v>
      </c>
      <c r="B720" s="53">
        <f t="shared" si="313"/>
        <v>0.36899999999999999</v>
      </c>
      <c r="C720" s="50">
        <f>1/Data!N846</f>
        <v>6.9791997331842132E-2</v>
      </c>
      <c r="D720" s="50">
        <f>Data!H846/100</f>
        <v>2.0150000000000001E-2</v>
      </c>
      <c r="E720">
        <f>Data!K847/Data!K846</f>
        <v>1.0285026405716062</v>
      </c>
      <c r="F720">
        <f>Data!T847/Data!T846</f>
        <v>1.0036272820049184</v>
      </c>
      <c r="G720" s="49">
        <f>Data!E849</f>
        <v>14.1</v>
      </c>
      <c r="H720" s="52">
        <v>0</v>
      </c>
      <c r="I720" s="52">
        <v>1</v>
      </c>
      <c r="J720" s="52">
        <v>0.6</v>
      </c>
      <c r="K720" s="54">
        <f t="shared" si="323"/>
        <v>0.66261227030770231</v>
      </c>
      <c r="L720" s="54">
        <f t="shared" si="336"/>
        <v>0.85</v>
      </c>
      <c r="M720" s="53">
        <f t="shared" si="337"/>
        <v>0.85</v>
      </c>
      <c r="N720" s="54" cm="1">
        <f t="array" ref="N720">stock_min(C720,O720)</f>
        <v>0.85</v>
      </c>
      <c r="O720" s="54" cm="1">
        <f t="array" ref="O720">stock_max(C720,D720)</f>
        <v>0.85</v>
      </c>
      <c r="P720" s="49">
        <f t="shared" si="314"/>
        <v>1940.7916666666033</v>
      </c>
      <c r="Q720" s="49">
        <f t="shared" si="328"/>
        <v>1.2343643038701155</v>
      </c>
      <c r="R720" s="49">
        <f t="shared" si="329"/>
        <v>3.9780856702263336</v>
      </c>
      <c r="S720" s="59">
        <f t="shared" si="310"/>
        <v>2.8905164830840953</v>
      </c>
      <c r="T720" s="59">
        <f t="shared" si="311"/>
        <v>3.0797910690217183</v>
      </c>
      <c r="U720" s="59">
        <f t="shared" si="312"/>
        <v>3.7335105360912162</v>
      </c>
      <c r="V720" s="59"/>
      <c r="W720" s="49">
        <f t="shared" si="330"/>
        <v>1.1562065932336381</v>
      </c>
      <c r="X720" s="49">
        <f t="shared" si="331"/>
        <v>1.7343098898504572</v>
      </c>
      <c r="Y720" s="49">
        <f t="shared" si="332"/>
        <v>1.039083716703852</v>
      </c>
      <c r="Z720" s="49">
        <f t="shared" si="333"/>
        <v>2.0407073523178663</v>
      </c>
      <c r="AA720" s="49">
        <f t="shared" si="334"/>
        <v>0.56002658041368247</v>
      </c>
      <c r="AB720" s="49">
        <f t="shared" si="335"/>
        <v>3.1734839556775336</v>
      </c>
      <c r="AC720" s="80">
        <f t="shared" si="315"/>
        <v>0.85</v>
      </c>
      <c r="AD720" s="80">
        <f t="shared" si="324"/>
        <v>0.85</v>
      </c>
      <c r="AE720" s="80">
        <f t="shared" si="325"/>
        <v>0.85</v>
      </c>
      <c r="AF720" s="54">
        <f>(Q720-MAX(Q$2:Q719))/MAX(Q$2:Q719)</f>
        <v>3.6272820049182979E-3</v>
      </c>
      <c r="AG720" s="54">
        <f>(R720-MAX(R$2:R719))/MAX(R$2:R719)</f>
        <v>-0.24908555618233885</v>
      </c>
      <c r="AH720" s="54">
        <f>(S720-MAX(S$2:S719))/MAX(S$2:S719)</f>
        <v>-8.3349151853358297E-2</v>
      </c>
      <c r="AI720" s="54">
        <f>(T720-MAX(T$2:T719))/MAX(T$2:T719)</f>
        <v>-0.10973616482916844</v>
      </c>
      <c r="AJ720" s="54">
        <f>(U720-MAX(U$2:U719))/MAX(U$2:U719)</f>
        <v>-0.18786454168099304</v>
      </c>
      <c r="AK720" s="54">
        <f t="shared" si="326"/>
        <v>0.68918049102605261</v>
      </c>
      <c r="AL720" s="71">
        <f t="shared" si="316"/>
        <v>1940.7916666666033</v>
      </c>
      <c r="AM720" s="49">
        <f t="shared" si="317"/>
        <v>0.68918049102605261</v>
      </c>
      <c r="AN720" s="49">
        <f t="shared" si="318"/>
        <v>6.6489097322111412</v>
      </c>
      <c r="AO720" s="49">
        <f t="shared" si="319"/>
        <v>2.7833387926363207</v>
      </c>
      <c r="AP720" s="49">
        <f t="shared" si="320"/>
        <v>3.1998675641374712</v>
      </c>
      <c r="AQ720" s="49">
        <f t="shared" si="321"/>
        <v>4.823473861538238</v>
      </c>
      <c r="AS720" s="49">
        <f t="shared" si="327"/>
        <v>-1.8254358706729032</v>
      </c>
      <c r="AT720" s="49">
        <f t="shared" si="322"/>
        <v>1.6236062974007668</v>
      </c>
      <c r="AU720" s="54">
        <f>(AM720-MAX(AM$3:AM720))/MAX(AM$3:AM720)</f>
        <v>-0.81540536564619626</v>
      </c>
      <c r="AV720" s="54">
        <f>(AN720-MAX(AN$3:AN720))/MAX(AN$3:AN720)</f>
        <v>-0.16835041674404114</v>
      </c>
      <c r="AW720" s="54">
        <f>(AO720-MAX(AO$3:AO720))/MAX(AO$3:AO720)</f>
        <v>-0.51048499366851774</v>
      </c>
      <c r="AX720" s="54">
        <f>(AP720-MAX(AP$3:AP720))/MAX(AP$3:AP720)</f>
        <v>-0.45151862168196966</v>
      </c>
      <c r="AY720" s="54">
        <f>(AQ720-MAX(AQ$3:AQ720))/MAX(AQ$3:AQ720)</f>
        <v>-0.32958708419257982</v>
      </c>
    </row>
    <row r="721" spans="1:51">
      <c r="A721" s="49">
        <f>Data!F847</f>
        <v>1940.8749999999366</v>
      </c>
      <c r="B721" s="53">
        <f t="shared" si="313"/>
        <v>0.38400000000000001</v>
      </c>
      <c r="C721" s="50">
        <f>1/Data!N847</f>
        <v>6.8321461431892633E-2</v>
      </c>
      <c r="D721" s="50">
        <f>Data!H847/100</f>
        <v>1.9933333333333334E-2</v>
      </c>
      <c r="E721">
        <f>Data!K848/Data!K847</f>
        <v>0.95726379792186089</v>
      </c>
      <c r="F721">
        <f>Data!T848/Data!T847</f>
        <v>0.99649345573834847</v>
      </c>
      <c r="G721" s="49">
        <f>Data!E850</f>
        <v>14.1</v>
      </c>
      <c r="H721" s="52">
        <v>0</v>
      </c>
      <c r="I721" s="52">
        <v>1</v>
      </c>
      <c r="J721" s="52">
        <v>0.6</v>
      </c>
      <c r="K721" s="54">
        <f t="shared" si="323"/>
        <v>0.66261227030770231</v>
      </c>
      <c r="L721" s="54">
        <f t="shared" si="336"/>
        <v>0.85</v>
      </c>
      <c r="M721" s="53">
        <f t="shared" si="337"/>
        <v>0.85</v>
      </c>
      <c r="N721" s="54" cm="1">
        <f t="array" ref="N721">stock_min(C721,O721)</f>
        <v>0.85</v>
      </c>
      <c r="O721" s="54" cm="1">
        <f t="array" ref="O721">stock_max(C721,D721)</f>
        <v>0.85</v>
      </c>
      <c r="P721" s="49">
        <f t="shared" si="314"/>
        <v>1940.8749999999366</v>
      </c>
      <c r="Q721" s="49">
        <f t="shared" si="328"/>
        <v>1.2300359508035923</v>
      </c>
      <c r="R721" s="49">
        <f t="shared" si="329"/>
        <v>3.8080773971393915</v>
      </c>
      <c r="S721" s="59">
        <f t="shared" si="310"/>
        <v>2.812344375570544</v>
      </c>
      <c r="T721" s="59">
        <f t="shared" si="311"/>
        <v>2.9889353941865346</v>
      </c>
      <c r="U721" s="59">
        <f t="shared" si="312"/>
        <v>3.5959241264777266</v>
      </c>
      <c r="V721" s="59"/>
      <c r="W721" s="49">
        <f t="shared" si="330"/>
        <v>1.1249377502282176</v>
      </c>
      <c r="X721" s="49">
        <f t="shared" si="331"/>
        <v>1.6874066253423263</v>
      </c>
      <c r="Y721" s="49">
        <f t="shared" si="332"/>
        <v>1.0084301268415479</v>
      </c>
      <c r="Z721" s="49">
        <f t="shared" si="333"/>
        <v>1.9805052673449868</v>
      </c>
      <c r="AA721" s="49">
        <f t="shared" si="334"/>
        <v>0.53938861897165913</v>
      </c>
      <c r="AB721" s="49">
        <f t="shared" si="335"/>
        <v>3.0565355075060676</v>
      </c>
      <c r="AC721" s="80">
        <f t="shared" si="315"/>
        <v>0.85</v>
      </c>
      <c r="AD721" s="80">
        <f t="shared" si="324"/>
        <v>0.85</v>
      </c>
      <c r="AE721" s="80">
        <f t="shared" si="325"/>
        <v>0.85</v>
      </c>
      <c r="AF721" s="54">
        <f>(Q721-MAX(Q$2:Q720))/MAX(Q$2:Q720)</f>
        <v>-3.5065442616515293E-3</v>
      </c>
      <c r="AG721" s="54">
        <f>(R721-MAX(R$2:R720))/MAX(R$2:R720)</f>
        <v>-0.28117678759672388</v>
      </c>
      <c r="AH721" s="54">
        <f>(S721-MAX(S$2:S720))/MAX(S$2:S720)</f>
        <v>-0.10813936809085641</v>
      </c>
      <c r="AI721" s="54">
        <f>(T721-MAX(T$2:T720))/MAX(T$2:T720)</f>
        <v>-0.13599947935702619</v>
      </c>
      <c r="AJ721" s="54">
        <f>(U721-MAX(U$2:U720))/MAX(U$2:U720)</f>
        <v>-0.21779315732296267</v>
      </c>
      <c r="AK721" s="54">
        <f t="shared" si="326"/>
        <v>0.69899722431101663</v>
      </c>
      <c r="AL721" s="71">
        <f t="shared" si="316"/>
        <v>1940.8749999999366</v>
      </c>
      <c r="AM721" s="49">
        <f t="shared" si="317"/>
        <v>0.69899722431101663</v>
      </c>
      <c r="AN721" s="49">
        <f t="shared" si="318"/>
        <v>7.1326297000090459</v>
      </c>
      <c r="AO721" s="49">
        <f t="shared" si="319"/>
        <v>2.9191170779098443</v>
      </c>
      <c r="AP721" s="49">
        <f t="shared" si="320"/>
        <v>3.3678070976657342</v>
      </c>
      <c r="AQ721" s="49">
        <f t="shared" si="321"/>
        <v>5.1305930130678741</v>
      </c>
      <c r="AS721" s="49">
        <f t="shared" si="327"/>
        <v>-2.0020366869411719</v>
      </c>
      <c r="AT721" s="49">
        <f t="shared" si="322"/>
        <v>1.7627859154021399</v>
      </c>
      <c r="AU721" s="54">
        <f>(AM721-MAX(AM$3:AM721))/MAX(AM$3:AM721)</f>
        <v>-0.81277598725420364</v>
      </c>
      <c r="AV721" s="54">
        <f>(AN721-MAX(AN$3:AN721))/MAX(AN$3:AN721)</f>
        <v>-0.1078464355149366</v>
      </c>
      <c r="AW721" s="54">
        <f>(AO721-MAX(AO$3:AO721))/MAX(AO$3:AO721)</f>
        <v>-0.48660521721040567</v>
      </c>
      <c r="AX721" s="54">
        <f>(AP721-MAX(AP$3:AP721))/MAX(AP$3:AP721)</f>
        <v>-0.42273252195208982</v>
      </c>
      <c r="AY721" s="54">
        <f>(AQ721-MAX(AQ$3:AQ721))/MAX(AQ$3:AQ721)</f>
        <v>-0.28690070259547451</v>
      </c>
    </row>
    <row r="722" spans="1:51">
      <c r="A722" s="49">
        <f>Data!F848</f>
        <v>1940.9583333332698</v>
      </c>
      <c r="B722" s="53">
        <f t="shared" si="313"/>
        <v>0.35</v>
      </c>
      <c r="C722" s="50">
        <f>1/Data!N848</f>
        <v>7.1898861251654123E-2</v>
      </c>
      <c r="D722" s="50">
        <f>Data!H848/100</f>
        <v>1.9716666666666664E-2</v>
      </c>
      <c r="E722">
        <f>Data!K849/Data!K848</f>
        <v>1.0072280231085786</v>
      </c>
      <c r="F722">
        <f>Data!T849/Data!T848</f>
        <v>1.0035952531875263</v>
      </c>
      <c r="G722" s="49">
        <f>Data!E851</f>
        <v>14.2</v>
      </c>
      <c r="H722" s="52">
        <v>0</v>
      </c>
      <c r="I722" s="52">
        <v>1</v>
      </c>
      <c r="J722" s="52">
        <v>0.6</v>
      </c>
      <c r="K722" s="54">
        <f t="shared" si="323"/>
        <v>0.66261227030770231</v>
      </c>
      <c r="L722" s="54">
        <f t="shared" si="336"/>
        <v>0.85</v>
      </c>
      <c r="M722" s="53">
        <f t="shared" si="337"/>
        <v>0.85</v>
      </c>
      <c r="N722" s="54" cm="1">
        <f t="array" ref="N722">stock_min(C722,O722)</f>
        <v>0.85</v>
      </c>
      <c r="O722" s="54" cm="1">
        <f t="array" ref="O722">stock_max(C722,D722)</f>
        <v>0.85</v>
      </c>
      <c r="P722" s="49">
        <f t="shared" si="314"/>
        <v>1940.9583333332698</v>
      </c>
      <c r="Q722" s="49">
        <f t="shared" si="328"/>
        <v>1.2344582414764909</v>
      </c>
      <c r="R722" s="49">
        <f t="shared" si="329"/>
        <v>3.8356022685651712</v>
      </c>
      <c r="S722" s="59">
        <f t="shared" si="310"/>
        <v>2.8285854256843637</v>
      </c>
      <c r="T722" s="59">
        <f t="shared" si="311"/>
        <v>3.0068760936534904</v>
      </c>
      <c r="U722" s="59">
        <f t="shared" si="312"/>
        <v>3.6199560744098447</v>
      </c>
      <c r="V722" s="59"/>
      <c r="W722" s="49">
        <f t="shared" si="330"/>
        <v>1.1314341702737456</v>
      </c>
      <c r="X722" s="49">
        <f t="shared" si="331"/>
        <v>1.6971512554106181</v>
      </c>
      <c r="Y722" s="49">
        <f t="shared" si="332"/>
        <v>1.0144830987037958</v>
      </c>
      <c r="Z722" s="49">
        <f t="shared" si="333"/>
        <v>1.9923929949496946</v>
      </c>
      <c r="AA722" s="49">
        <f t="shared" si="334"/>
        <v>0.54299341116147681</v>
      </c>
      <c r="AB722" s="49">
        <f t="shared" si="335"/>
        <v>3.0769626632483678</v>
      </c>
      <c r="AC722" s="80">
        <f t="shared" si="315"/>
        <v>0.85</v>
      </c>
      <c r="AD722" s="80">
        <f t="shared" si="324"/>
        <v>0.85</v>
      </c>
      <c r="AE722" s="80">
        <f t="shared" si="325"/>
        <v>0.85</v>
      </c>
      <c r="AF722" s="54">
        <f>(Q722-MAX(Q$2:Q721))/MAX(Q$2:Q721)</f>
        <v>7.6102011440871753E-5</v>
      </c>
      <c r="AG722" s="54">
        <f>(R722-MAX(R$2:R721))/MAX(R$2:R721)</f>
        <v>-0.27598111680649023</v>
      </c>
      <c r="AH722" s="54">
        <f>(S722-MAX(S$2:S721))/MAX(S$2:S721)</f>
        <v>-0.10298894862473368</v>
      </c>
      <c r="AI722" s="54">
        <f>(T722-MAX(T$2:T721))/MAX(T$2:T721)</f>
        <v>-0.13081342759080272</v>
      </c>
      <c r="AJ722" s="54">
        <f>(U722-MAX(U$2:U721))/MAX(U$2:U721)</f>
        <v>-0.2125655848119225</v>
      </c>
      <c r="AK722" s="54">
        <f t="shared" si="326"/>
        <v>0.69872193317138298</v>
      </c>
      <c r="AL722" s="71">
        <f t="shared" si="316"/>
        <v>1940.9583333332698</v>
      </c>
      <c r="AM722" s="49">
        <f t="shared" si="317"/>
        <v>0.69872193317138298</v>
      </c>
      <c r="AN722" s="49">
        <f t="shared" si="318"/>
        <v>7.4657157800529701</v>
      </c>
      <c r="AO722" s="49">
        <f t="shared" si="319"/>
        <v>3.0005681446471963</v>
      </c>
      <c r="AP722" s="49">
        <f t="shared" si="320"/>
        <v>3.4716986143367716</v>
      </c>
      <c r="AQ722" s="49">
        <f t="shared" si="321"/>
        <v>5.3340552528241663</v>
      </c>
      <c r="AS722" s="49">
        <f t="shared" si="327"/>
        <v>-2.1316605272288038</v>
      </c>
      <c r="AT722" s="49">
        <f t="shared" si="322"/>
        <v>1.8623566384873946</v>
      </c>
      <c r="AU722" s="54">
        <f>(AM722-MAX(AM$3:AM722))/MAX(AM$3:AM722)</f>
        <v>-0.81284972304319247</v>
      </c>
      <c r="AV722" s="54">
        <f>(AN722-MAX(AN$3:AN722))/MAX(AN$3:AN722)</f>
        <v>-6.6183830544547184E-2</v>
      </c>
      <c r="AW722" s="54">
        <f>(AO722-MAX(AO$3:AO722))/MAX(AO$3:AO722)</f>
        <v>-0.47228014849971689</v>
      </c>
      <c r="AX722" s="54">
        <f>(AP722-MAX(AP$3:AP722))/MAX(AP$3:AP722)</f>
        <v>-0.40492473424927566</v>
      </c>
      <c r="AY722" s="54">
        <f>(AQ722-MAX(AQ$3:AQ722))/MAX(AQ$3:AQ722)</f>
        <v>-0.25862155828427796</v>
      </c>
    </row>
    <row r="723" spans="1:51">
      <c r="A723" s="49">
        <f>Data!F849</f>
        <v>1941.0416666666031</v>
      </c>
      <c r="B723" s="53">
        <f t="shared" si="313"/>
        <v>0.34899999999999998</v>
      </c>
      <c r="C723" s="50">
        <f>1/Data!N849</f>
        <v>7.1920930467614594E-2</v>
      </c>
      <c r="D723" s="50">
        <f>Data!H849/100</f>
        <v>1.95E-2</v>
      </c>
      <c r="E723">
        <f>Data!K850/Data!K849</f>
        <v>0.94278567930489732</v>
      </c>
      <c r="F723">
        <f>Data!T850/Data!T849</f>
        <v>0.99780354306056551</v>
      </c>
      <c r="G723" s="49">
        <f>Data!E852</f>
        <v>14.3</v>
      </c>
      <c r="H723" s="52">
        <v>0</v>
      </c>
      <c r="I723" s="52">
        <v>1</v>
      </c>
      <c r="J723" s="52">
        <v>0.6</v>
      </c>
      <c r="K723" s="54">
        <f t="shared" si="323"/>
        <v>0.66261227030770231</v>
      </c>
      <c r="L723" s="54">
        <f t="shared" si="336"/>
        <v>0.85</v>
      </c>
      <c r="M723" s="53">
        <f t="shared" si="337"/>
        <v>0.85</v>
      </c>
      <c r="N723" s="54" cm="1">
        <f t="array" ref="N723">stock_min(C723,O723)</f>
        <v>0.85</v>
      </c>
      <c r="O723" s="54" cm="1">
        <f t="array" ref="O723">stock_max(C723,D723)</f>
        <v>0.85</v>
      </c>
      <c r="P723" s="49">
        <f t="shared" si="314"/>
        <v>1941.0416666666031</v>
      </c>
      <c r="Q723" s="49">
        <f t="shared" si="328"/>
        <v>1.2317468071055577</v>
      </c>
      <c r="R723" s="49">
        <f t="shared" si="329"/>
        <v>3.6161508903126203</v>
      </c>
      <c r="S723" s="59">
        <f t="shared" si="310"/>
        <v>2.7289989230543936</v>
      </c>
      <c r="T723" s="59">
        <f t="shared" si="311"/>
        <v>2.8906544134476757</v>
      </c>
      <c r="U723" s="59">
        <f t="shared" si="312"/>
        <v>3.4427170841818819</v>
      </c>
      <c r="V723" s="59"/>
      <c r="W723" s="49">
        <f t="shared" si="330"/>
        <v>1.0915995692217575</v>
      </c>
      <c r="X723" s="49">
        <f t="shared" si="331"/>
        <v>1.6373993538326361</v>
      </c>
      <c r="Y723" s="49">
        <f t="shared" si="332"/>
        <v>0.9752713298781317</v>
      </c>
      <c r="Z723" s="49">
        <f t="shared" si="333"/>
        <v>1.915383083569544</v>
      </c>
      <c r="AA723" s="49">
        <f t="shared" si="334"/>
        <v>0.51640756262728238</v>
      </c>
      <c r="AB723" s="49">
        <f t="shared" si="335"/>
        <v>2.9263095215545998</v>
      </c>
      <c r="AC723" s="80">
        <f t="shared" si="315"/>
        <v>0.85000000000000009</v>
      </c>
      <c r="AD723" s="80">
        <f t="shared" si="324"/>
        <v>0.85</v>
      </c>
      <c r="AE723" s="80">
        <f t="shared" si="325"/>
        <v>0.85</v>
      </c>
      <c r="AF723" s="54">
        <f>(Q723-MAX(Q$2:Q722))/MAX(Q$2:Q722)</f>
        <v>-2.1964569394344853E-3</v>
      </c>
      <c r="AG723" s="54">
        <f>(R723-MAX(R$2:R722))/MAX(R$2:R722)</f>
        <v>-0.31740536537883379</v>
      </c>
      <c r="AH723" s="54">
        <f>(S723-MAX(S$2:S722))/MAX(S$2:S722)</f>
        <v>-0.13457017386041206</v>
      </c>
      <c r="AI723" s="54">
        <f>(T723-MAX(T$2:T722))/MAX(T$2:T722)</f>
        <v>-0.16440919965169534</v>
      </c>
      <c r="AJ723" s="54">
        <f>(U723-MAX(U$2:U722))/MAX(U$2:U722)</f>
        <v>-0.25111966606315267</v>
      </c>
      <c r="AK723" s="54">
        <f t="shared" si="326"/>
        <v>0.70597106172685431</v>
      </c>
      <c r="AL723" s="71">
        <f t="shared" si="316"/>
        <v>1941.0416666666031</v>
      </c>
      <c r="AM723" s="49">
        <f t="shared" si="317"/>
        <v>0.70597106172685431</v>
      </c>
      <c r="AN723" s="49">
        <f t="shared" si="318"/>
        <v>8.2651235351287209</v>
      </c>
      <c r="AO723" s="49">
        <f t="shared" si="319"/>
        <v>3.201824530825363</v>
      </c>
      <c r="AP723" s="49">
        <f t="shared" si="320"/>
        <v>3.7258747532015835</v>
      </c>
      <c r="AQ723" s="49">
        <f t="shared" si="321"/>
        <v>5.8240338694933724</v>
      </c>
      <c r="AS723" s="49">
        <f t="shared" si="327"/>
        <v>-2.4410896656353485</v>
      </c>
      <c r="AT723" s="49">
        <f t="shared" si="322"/>
        <v>2.098159116291789</v>
      </c>
      <c r="AU723" s="54">
        <f>(AM723-MAX(AM$3:AM723))/MAX(AM$3:AM723)</f>
        <v>-0.81090806878497534</v>
      </c>
      <c r="AV723" s="54">
        <f>(AN723-MAX(AN$3:AN723))/MAX(AN$3:AN723)</f>
        <v>0</v>
      </c>
      <c r="AW723" s="54">
        <f>(AO723-MAX(AO$3:AO723))/MAX(AO$3:AO723)</f>
        <v>-0.43688452170254133</v>
      </c>
      <c r="AX723" s="54">
        <f>(AP723-MAX(AP$3:AP723))/MAX(AP$3:AP723)</f>
        <v>-0.36135703146601827</v>
      </c>
      <c r="AY723" s="54">
        <f>(AQ723-MAX(AQ$3:AQ723))/MAX(AQ$3:AQ723)</f>
        <v>-0.19051960468941972</v>
      </c>
    </row>
    <row r="724" spans="1:51">
      <c r="A724" s="49">
        <f>Data!F850</f>
        <v>1941.1249999999363</v>
      </c>
      <c r="B724" s="53">
        <f t="shared" si="313"/>
        <v>0.30000000000000004</v>
      </c>
      <c r="C724" s="50">
        <f>1/Data!N850</f>
        <v>7.6905664868840332E-2</v>
      </c>
      <c r="D724" s="50">
        <f>Data!H850/100</f>
        <v>1.9924999999999998E-2</v>
      </c>
      <c r="E724">
        <f>Data!K851/Data!K850</f>
        <v>1.0046711004144175</v>
      </c>
      <c r="F724">
        <f>Data!T851/Data!T850</f>
        <v>0.99081970144663167</v>
      </c>
      <c r="G724" s="49">
        <f>Data!E853</f>
        <v>14.4</v>
      </c>
      <c r="H724" s="52">
        <v>0</v>
      </c>
      <c r="I724" s="52">
        <v>1</v>
      </c>
      <c r="J724" s="52">
        <v>0.6</v>
      </c>
      <c r="K724" s="54">
        <f t="shared" si="323"/>
        <v>0.66261227030770231</v>
      </c>
      <c r="L724" s="54">
        <f t="shared" si="336"/>
        <v>0.85</v>
      </c>
      <c r="M724" s="53">
        <f t="shared" si="337"/>
        <v>0.85</v>
      </c>
      <c r="N724" s="54" cm="1">
        <f t="array" ref="N724">stock_min(C724,O724)</f>
        <v>0.85</v>
      </c>
      <c r="O724" s="54" cm="1">
        <f t="array" ref="O724">stock_max(C724,D724)</f>
        <v>0.85</v>
      </c>
      <c r="P724" s="49">
        <f t="shared" si="314"/>
        <v>1941.1249999999363</v>
      </c>
      <c r="Q724" s="49">
        <f t="shared" si="328"/>
        <v>1.2204390036741706</v>
      </c>
      <c r="R724" s="49">
        <f t="shared" si="329"/>
        <v>3.6330422942349561</v>
      </c>
      <c r="S724" s="59">
        <f t="shared" si="310"/>
        <v>2.7266261699084642</v>
      </c>
      <c r="T724" s="59">
        <f t="shared" si="311"/>
        <v>2.8906480781842836</v>
      </c>
      <c r="U724" s="59">
        <f t="shared" si="312"/>
        <v>3.451645394200594</v>
      </c>
      <c r="V724" s="59"/>
      <c r="W724" s="49">
        <f t="shared" si="330"/>
        <v>1.0906504679633857</v>
      </c>
      <c r="X724" s="49">
        <f t="shared" si="331"/>
        <v>1.6359757019450785</v>
      </c>
      <c r="Y724" s="49">
        <f t="shared" si="332"/>
        <v>0.97526919243799892</v>
      </c>
      <c r="Z724" s="49">
        <f t="shared" si="333"/>
        <v>1.9153788857462848</v>
      </c>
      <c r="AA724" s="49">
        <f t="shared" si="334"/>
        <v>0.51774680913008919</v>
      </c>
      <c r="AB724" s="49">
        <f t="shared" si="335"/>
        <v>2.933898585070505</v>
      </c>
      <c r="AC724" s="80">
        <f t="shared" si="315"/>
        <v>0.85000000000000009</v>
      </c>
      <c r="AD724" s="80">
        <f t="shared" si="324"/>
        <v>0.85</v>
      </c>
      <c r="AE724" s="80">
        <f t="shared" si="325"/>
        <v>0.85</v>
      </c>
      <c r="AF724" s="54">
        <f>(Q724-MAX(Q$2:Q723))/MAX(Q$2:Q723)</f>
        <v>-1.1356591362339142E-2</v>
      </c>
      <c r="AG724" s="54">
        <f>(R724-MAX(R$2:R723))/MAX(R$2:R723)</f>
        <v>-0.31421689729817565</v>
      </c>
      <c r="AH724" s="54">
        <f>(S724-MAX(S$2:S723))/MAX(S$2:S723)</f>
        <v>-0.13532262976107456</v>
      </c>
      <c r="AI724" s="54">
        <f>(T724-MAX(T$2:T723))/MAX(T$2:T723)</f>
        <v>-0.16441103096289728</v>
      </c>
      <c r="AJ724" s="54">
        <f>(U724-MAX(U$2:U723))/MAX(U$2:U723)</f>
        <v>-0.24917752686762426</v>
      </c>
      <c r="AK724" s="54">
        <f t="shared" si="326"/>
        <v>0.71711490631167074</v>
      </c>
      <c r="AL724" s="71">
        <f t="shared" si="316"/>
        <v>1941.1249999999363</v>
      </c>
      <c r="AM724" s="49">
        <f t="shared" si="317"/>
        <v>0.71711490631167074</v>
      </c>
      <c r="AN724" s="49">
        <f t="shared" si="318"/>
        <v>8.5061238219945157</v>
      </c>
      <c r="AO724" s="49">
        <f t="shared" si="319"/>
        <v>3.2782001194360451</v>
      </c>
      <c r="AP724" s="49">
        <f t="shared" si="320"/>
        <v>3.8178592838893177</v>
      </c>
      <c r="AQ724" s="49">
        <f t="shared" si="321"/>
        <v>5.9823091230240344</v>
      </c>
      <c r="AS724" s="49">
        <f t="shared" si="327"/>
        <v>-2.5238146989704813</v>
      </c>
      <c r="AT724" s="49">
        <f t="shared" si="322"/>
        <v>2.1644498391347167</v>
      </c>
      <c r="AU724" s="54">
        <f>(AM724-MAX(AM$3:AM724))/MAX(AM$3:AM724)</f>
        <v>-0.80792322817614259</v>
      </c>
      <c r="AV724" s="54">
        <f>(AN724-MAX(AN$3:AN724))/MAX(AN$3:AN724)</f>
        <v>0</v>
      </c>
      <c r="AW724" s="54">
        <f>(AO724-MAX(AO$3:AO724))/MAX(AO$3:AO724)</f>
        <v>-0.42345209412985746</v>
      </c>
      <c r="AX724" s="54">
        <f>(AP724-MAX(AP$3:AP724))/MAX(AP$3:AP724)</f>
        <v>-0.34559019075642627</v>
      </c>
      <c r="AY724" s="54">
        <f>(AQ724-MAX(AQ$3:AQ724))/MAX(AQ$3:AQ724)</f>
        <v>-0.168520983516046</v>
      </c>
    </row>
    <row r="725" spans="1:51">
      <c r="A725" s="49">
        <f>Data!F851</f>
        <v>1941.2083333332696</v>
      </c>
      <c r="B725" s="53">
        <f t="shared" si="313"/>
        <v>0.29800000000000004</v>
      </c>
      <c r="C725" s="50">
        <f>1/Data!N851</f>
        <v>7.7185985320323197E-2</v>
      </c>
      <c r="D725" s="50">
        <f>Data!H851/100</f>
        <v>2.035E-2</v>
      </c>
      <c r="E725">
        <f>Data!K852/Data!K851</f>
        <v>0.96775212226634344</v>
      </c>
      <c r="F725">
        <f>Data!T852/Data!T851</f>
        <v>0.99091176619119947</v>
      </c>
      <c r="G725" s="49">
        <f>Data!E854</f>
        <v>14.7</v>
      </c>
      <c r="H725" s="52">
        <v>0</v>
      </c>
      <c r="I725" s="52">
        <v>1</v>
      </c>
      <c r="J725" s="52">
        <v>0.6</v>
      </c>
      <c r="K725" s="54">
        <f t="shared" si="323"/>
        <v>0.66261227030770231</v>
      </c>
      <c r="L725" s="54">
        <f t="shared" si="336"/>
        <v>0.85</v>
      </c>
      <c r="M725" s="53">
        <f t="shared" si="337"/>
        <v>0.85</v>
      </c>
      <c r="N725" s="54" cm="1">
        <f t="array" ref="N725">stock_min(C725,O725)</f>
        <v>0.85</v>
      </c>
      <c r="O725" s="54" cm="1">
        <f t="array" ref="O725">stock_max(C725,D725)</f>
        <v>0.85</v>
      </c>
      <c r="P725" s="49">
        <f t="shared" si="314"/>
        <v>1941.2083333332696</v>
      </c>
      <c r="Q725" s="49">
        <f t="shared" si="328"/>
        <v>1.2093473686594001</v>
      </c>
      <c r="R725" s="49">
        <f t="shared" si="329"/>
        <v>3.5158843905292643</v>
      </c>
      <c r="S725" s="59">
        <f t="shared" si="310"/>
        <v>2.6639573390403775</v>
      </c>
      <c r="T725" s="59">
        <f t="shared" si="311"/>
        <v>2.8200176996157138</v>
      </c>
      <c r="U725" s="59">
        <f t="shared" si="312"/>
        <v>3.352327987291158</v>
      </c>
      <c r="V725" s="59"/>
      <c r="W725" s="49">
        <f t="shared" si="330"/>
        <v>1.065582935616151</v>
      </c>
      <c r="X725" s="49">
        <f t="shared" si="331"/>
        <v>1.5983744034242264</v>
      </c>
      <c r="Y725" s="49">
        <f t="shared" si="332"/>
        <v>0.9514393693654416</v>
      </c>
      <c r="Z725" s="49">
        <f t="shared" si="333"/>
        <v>1.8685783302502723</v>
      </c>
      <c r="AA725" s="49">
        <f t="shared" si="334"/>
        <v>0.50284919809367379</v>
      </c>
      <c r="AB725" s="49">
        <f t="shared" si="335"/>
        <v>2.8494787891974842</v>
      </c>
      <c r="AC725" s="80">
        <f t="shared" si="315"/>
        <v>0.85</v>
      </c>
      <c r="AD725" s="80">
        <f t="shared" si="324"/>
        <v>0.85</v>
      </c>
      <c r="AE725" s="80">
        <f t="shared" si="325"/>
        <v>0.85</v>
      </c>
      <c r="AF725" s="54">
        <f>(Q725-MAX(Q$2:Q724))/MAX(Q$2:Q724)</f>
        <v>-2.0341613813567791E-2</v>
      </c>
      <c r="AG725" s="54">
        <f>(R725-MAX(R$2:R724))/MAX(R$2:R724)</f>
        <v>-0.33633194694591168</v>
      </c>
      <c r="AH725" s="54">
        <f>(S725-MAX(S$2:S724))/MAX(S$2:S724)</f>
        <v>-0.15519639187375334</v>
      </c>
      <c r="AI725" s="54">
        <f>(T725-MAX(T$2:T724))/MAX(T$2:T724)</f>
        <v>-0.18482789376131953</v>
      </c>
      <c r="AJ725" s="54">
        <f>(U725-MAX(U$2:U724))/MAX(U$2:U724)</f>
        <v>-0.27078164101159985</v>
      </c>
      <c r="AK725" s="54">
        <f t="shared" si="326"/>
        <v>0.72355661178591435</v>
      </c>
      <c r="AL725" s="71">
        <f t="shared" si="316"/>
        <v>1941.2083333332696</v>
      </c>
      <c r="AM725" s="49">
        <f t="shared" si="317"/>
        <v>0.72355661178591435</v>
      </c>
      <c r="AN725" s="49">
        <f t="shared" si="318"/>
        <v>9.0461368028899276</v>
      </c>
      <c r="AO725" s="49">
        <f t="shared" si="319"/>
        <v>3.4138329473027555</v>
      </c>
      <c r="AP725" s="49">
        <f t="shared" si="320"/>
        <v>3.9889280451363556</v>
      </c>
      <c r="AQ725" s="49">
        <f t="shared" si="321"/>
        <v>6.3121983934613457</v>
      </c>
      <c r="AS725" s="49">
        <f t="shared" si="327"/>
        <v>-2.7339384094285819</v>
      </c>
      <c r="AT725" s="49">
        <f t="shared" si="322"/>
        <v>2.3232703483249901</v>
      </c>
      <c r="AU725" s="54">
        <f>(AM725-MAX(AM$3:AM725))/MAX(AM$3:AM725)</f>
        <v>-0.80619783942513124</v>
      </c>
      <c r="AV725" s="54">
        <f>(AN725-MAX(AN$3:AN725))/MAX(AN$3:AN725)</f>
        <v>0</v>
      </c>
      <c r="AW725" s="54">
        <f>(AO725-MAX(AO$3:AO725))/MAX(AO$3:AO725)</f>
        <v>-0.39959789974734666</v>
      </c>
      <c r="AX725" s="54">
        <f>(AP725-MAX(AP$3:AP725))/MAX(AP$3:AP725)</f>
        <v>-0.31626771784926244</v>
      </c>
      <c r="AY725" s="54">
        <f>(AQ725-MAX(AQ$3:AQ725))/MAX(AQ$3:AQ725)</f>
        <v>-0.12266979119364572</v>
      </c>
    </row>
    <row r="726" spans="1:51">
      <c r="A726" s="49">
        <f>Data!F852</f>
        <v>1941.2916666666029</v>
      </c>
      <c r="B726" s="53">
        <f t="shared" si="313"/>
        <v>0.27600000000000002</v>
      </c>
      <c r="C726" s="50">
        <f>1/Data!N852</f>
        <v>8.0454598156253984E-2</v>
      </c>
      <c r="D726" s="50">
        <f>Data!H852/100</f>
        <v>2.0775000000000002E-2</v>
      </c>
      <c r="E726">
        <f>Data!K853/Data!K852</f>
        <v>0.97731729897850383</v>
      </c>
      <c r="F726">
        <f>Data!T853/Data!T852</f>
        <v>0.9910031309199685</v>
      </c>
      <c r="G726" s="49">
        <f>Data!E855</f>
        <v>14.7</v>
      </c>
      <c r="H726" s="52">
        <v>0</v>
      </c>
      <c r="I726" s="52">
        <v>1</v>
      </c>
      <c r="J726" s="52">
        <v>0.6</v>
      </c>
      <c r="K726" s="54">
        <f t="shared" si="323"/>
        <v>0.66261227030770231</v>
      </c>
      <c r="L726" s="54">
        <f t="shared" si="336"/>
        <v>0.85</v>
      </c>
      <c r="M726" s="53">
        <f t="shared" si="337"/>
        <v>0.85</v>
      </c>
      <c r="N726" s="54" cm="1">
        <f t="array" ref="N726">stock_min(C726,O726)</f>
        <v>0.85</v>
      </c>
      <c r="O726" s="54" cm="1">
        <f t="array" ref="O726">stock_max(C726,D726)</f>
        <v>0.85</v>
      </c>
      <c r="P726" s="49">
        <f t="shared" si="314"/>
        <v>1941.2916666666029</v>
      </c>
      <c r="Q726" s="49">
        <f t="shared" si="328"/>
        <v>1.1984670287112908</v>
      </c>
      <c r="R726" s="49">
        <f t="shared" si="329"/>
        <v>3.4361346360727438</v>
      </c>
      <c r="S726" s="59">
        <f t="shared" si="310"/>
        <v>2.6181149801614394</v>
      </c>
      <c r="T726" s="59">
        <f t="shared" si="311"/>
        <v>2.769073320571632</v>
      </c>
      <c r="U726" s="59">
        <f t="shared" si="312"/>
        <v>3.2831700434464492</v>
      </c>
      <c r="V726" s="59"/>
      <c r="W726" s="49">
        <f t="shared" si="330"/>
        <v>1.0472459920645758</v>
      </c>
      <c r="X726" s="49">
        <f t="shared" si="331"/>
        <v>1.5708689880968636</v>
      </c>
      <c r="Y726" s="49">
        <f t="shared" si="332"/>
        <v>0.93425136097917494</v>
      </c>
      <c r="Z726" s="49">
        <f t="shared" si="333"/>
        <v>1.8348219595924571</v>
      </c>
      <c r="AA726" s="49">
        <f t="shared" si="334"/>
        <v>0.49247550651696748</v>
      </c>
      <c r="AB726" s="49">
        <f t="shared" si="335"/>
        <v>2.790694536929482</v>
      </c>
      <c r="AC726" s="80">
        <f t="shared" si="315"/>
        <v>0.85000000000000009</v>
      </c>
      <c r="AD726" s="80">
        <f t="shared" si="324"/>
        <v>0.85</v>
      </c>
      <c r="AE726" s="80">
        <f t="shared" si="325"/>
        <v>0.85</v>
      </c>
      <c r="AF726" s="54">
        <f>(Q726-MAX(Q$2:Q725))/MAX(Q$2:Q725)</f>
        <v>-2.9155472057242067E-2</v>
      </c>
      <c r="AG726" s="54">
        <f>(R726-MAX(R$2:R725))/MAX(R$2:R725)</f>
        <v>-0.35138573097085596</v>
      </c>
      <c r="AH726" s="54">
        <f>(S726-MAX(S$2:S725))/MAX(S$2:S725)</f>
        <v>-0.16973408345701865</v>
      </c>
      <c r="AI726" s="54">
        <f>(T726-MAX(T$2:T725))/MAX(T$2:T725)</f>
        <v>-0.19955419734872076</v>
      </c>
      <c r="AJ726" s="54">
        <f>(U726-MAX(U$2:U725))/MAX(U$2:U725)</f>
        <v>-0.28582528904145788</v>
      </c>
      <c r="AK726" s="54">
        <f t="shared" si="326"/>
        <v>0.73666044154532762</v>
      </c>
      <c r="AL726" s="71">
        <f t="shared" si="316"/>
        <v>1941.2916666666029</v>
      </c>
      <c r="AM726" s="49">
        <f t="shared" si="317"/>
        <v>0.73666044154532762</v>
      </c>
      <c r="AN726" s="49">
        <f t="shared" si="318"/>
        <v>9.3730272079627124</v>
      </c>
      <c r="AO726" s="49">
        <f t="shared" si="319"/>
        <v>3.5123746864140717</v>
      </c>
      <c r="AP726" s="49">
        <f t="shared" si="320"/>
        <v>4.1085884182498287</v>
      </c>
      <c r="AQ726" s="49">
        <f t="shared" si="321"/>
        <v>6.523025533474069</v>
      </c>
      <c r="AS726" s="49">
        <f t="shared" si="327"/>
        <v>-2.8500016744886434</v>
      </c>
      <c r="AT726" s="49">
        <f t="shared" si="322"/>
        <v>2.4144371152242403</v>
      </c>
      <c r="AU726" s="54">
        <f>(AM726-MAX(AM$3:AM726))/MAX(AM$3:AM726)</f>
        <v>-0.80268802349944801</v>
      </c>
      <c r="AV726" s="54">
        <f>(AN726-MAX(AN$3:AN726))/MAX(AN$3:AN726)</f>
        <v>0</v>
      </c>
      <c r="AW726" s="54">
        <f>(AO726-MAX(AO$3:AO726))/MAX(AO$3:AO726)</f>
        <v>-0.3822670379160058</v>
      </c>
      <c r="AX726" s="54">
        <f>(AP726-MAX(AP$3:AP726))/MAX(AP$3:AP726)</f>
        <v>-0.29575702949737792</v>
      </c>
      <c r="AY726" s="54">
        <f>(AQ726-MAX(AQ$3:AQ726))/MAX(AQ$3:AQ726)</f>
        <v>-9.336700201626344E-2</v>
      </c>
    </row>
    <row r="727" spans="1:51">
      <c r="A727" s="49">
        <f>Data!F853</f>
        <v>1941.3749999999361</v>
      </c>
      <c r="B727" s="53">
        <f t="shared" si="313"/>
        <v>0.25700000000000001</v>
      </c>
      <c r="C727" s="50">
        <f>1/Data!N853</f>
        <v>8.3075753411980091E-2</v>
      </c>
      <c r="D727" s="50">
        <f>Data!H853/100</f>
        <v>2.12E-2</v>
      </c>
      <c r="E727">
        <f>Data!K854/Data!K853</f>
        <v>1.0198454779578854</v>
      </c>
      <c r="F727">
        <f>Data!T854/Data!T853</f>
        <v>0.97760954021296531</v>
      </c>
      <c r="G727" s="49">
        <f>Data!E856</f>
        <v>14.9</v>
      </c>
      <c r="H727" s="52">
        <v>0</v>
      </c>
      <c r="I727" s="52">
        <v>1</v>
      </c>
      <c r="J727" s="52">
        <v>0.6</v>
      </c>
      <c r="K727" s="54">
        <f t="shared" si="323"/>
        <v>0.66261227030770231</v>
      </c>
      <c r="L727" s="54">
        <f t="shared" si="336"/>
        <v>0.85</v>
      </c>
      <c r="M727" s="53">
        <f t="shared" si="337"/>
        <v>0.85</v>
      </c>
      <c r="N727" s="54" cm="1">
        <f t="array" ref="N727">stock_min(C727,O727)</f>
        <v>0.85</v>
      </c>
      <c r="O727" s="54" cm="1">
        <f t="array" ref="O727">stock_max(C727,D727)</f>
        <v>0.85</v>
      </c>
      <c r="P727" s="49">
        <f t="shared" si="314"/>
        <v>1941.3749999999361</v>
      </c>
      <c r="Q727" s="49">
        <f t="shared" si="328"/>
        <v>1.1716328008988437</v>
      </c>
      <c r="R727" s="49">
        <f t="shared" si="329"/>
        <v>3.5043263702532519</v>
      </c>
      <c r="S727" s="59">
        <f t="shared" si="310"/>
        <v>2.6258413067669863</v>
      </c>
      <c r="T727" s="59">
        <f t="shared" si="311"/>
        <v>2.7845679217983816</v>
      </c>
      <c r="U727" s="59">
        <f t="shared" si="312"/>
        <v>3.327525957341507</v>
      </c>
      <c r="V727" s="59"/>
      <c r="W727" s="49">
        <f t="shared" si="330"/>
        <v>1.0503365227067947</v>
      </c>
      <c r="X727" s="49">
        <f t="shared" si="331"/>
        <v>1.5755047840601917</v>
      </c>
      <c r="Y727" s="49">
        <f t="shared" si="332"/>
        <v>0.9394790493095555</v>
      </c>
      <c r="Z727" s="49">
        <f t="shared" si="333"/>
        <v>1.8450888724888261</v>
      </c>
      <c r="AA727" s="49">
        <f t="shared" si="334"/>
        <v>0.49912889360122614</v>
      </c>
      <c r="AB727" s="49">
        <f t="shared" si="335"/>
        <v>2.8283970637402809</v>
      </c>
      <c r="AC727" s="80">
        <f t="shared" si="315"/>
        <v>0.85</v>
      </c>
      <c r="AD727" s="80">
        <f t="shared" si="324"/>
        <v>0.85</v>
      </c>
      <c r="AE727" s="80">
        <f t="shared" si="325"/>
        <v>0.85</v>
      </c>
      <c r="AF727" s="54">
        <f>(Q727-MAX(Q$2:Q726))/MAX(Q$2:Q726)</f>
        <v>-5.0893127419607102E-2</v>
      </c>
      <c r="AG727" s="54">
        <f>(R727-MAX(R$2:R726))/MAX(R$2:R726)</f>
        <v>-0.33851367079166816</v>
      </c>
      <c r="AH727" s="54">
        <f>(S727-MAX(S$2:S726))/MAX(S$2:S726)</f>
        <v>-0.16728388333621672</v>
      </c>
      <c r="AI727" s="54">
        <f>(T727-MAX(T$2:T726))/MAX(T$2:T726)</f>
        <v>-0.19507523017094058</v>
      </c>
      <c r="AJ727" s="54">
        <f>(U727-MAX(U$2:U726))/MAX(U$2:U726)</f>
        <v>-0.27617672635170709</v>
      </c>
      <c r="AK727" s="54">
        <f t="shared" si="326"/>
        <v>0.74533113137486617</v>
      </c>
      <c r="AL727" s="71">
        <f t="shared" si="316"/>
        <v>1941.3749999999361</v>
      </c>
      <c r="AM727" s="49">
        <f t="shared" si="317"/>
        <v>0.74533113137486617</v>
      </c>
      <c r="AN727" s="49">
        <f t="shared" si="318"/>
        <v>9.0913573884205476</v>
      </c>
      <c r="AO727" s="49">
        <f t="shared" si="319"/>
        <v>3.4640962667679114</v>
      </c>
      <c r="AP727" s="49">
        <f t="shared" si="320"/>
        <v>4.0414796662615693</v>
      </c>
      <c r="AQ727" s="49">
        <f t="shared" si="321"/>
        <v>6.3664722147353858</v>
      </c>
      <c r="AS727" s="49">
        <f t="shared" si="327"/>
        <v>-2.7248851736851618</v>
      </c>
      <c r="AT727" s="49">
        <f t="shared" si="322"/>
        <v>2.3249925484738165</v>
      </c>
      <c r="AU727" s="54">
        <f>(AM727-MAX(AM$3:AM727))/MAX(AM$3:AM727)</f>
        <v>-0.80036560892225062</v>
      </c>
      <c r="AV727" s="54">
        <f>(AN727-MAX(AN$3:AN727))/MAX(AN$3:AN727)</f>
        <v>-3.00511044396496E-2</v>
      </c>
      <c r="AW727" s="54">
        <f>(AO727-MAX(AO$3:AO727))/MAX(AO$3:AO727)</f>
        <v>-0.39075792338107684</v>
      </c>
      <c r="AX727" s="54">
        <f>(AP727-MAX(AP$3:AP727))/MAX(AP$3:AP727)</f>
        <v>-0.30725997455680726</v>
      </c>
      <c r="AY727" s="54">
        <f>(AQ727-MAX(AQ$3:AQ727))/MAX(AQ$3:AQ727)</f>
        <v>-0.11512629208557006</v>
      </c>
    </row>
    <row r="728" spans="1:51">
      <c r="A728" s="49">
        <f>Data!F854</f>
        <v>1941.4583333332694</v>
      </c>
      <c r="B728" s="53">
        <f t="shared" si="313"/>
        <v>0.26200000000000001</v>
      </c>
      <c r="C728" s="50">
        <f>1/Data!N854</f>
        <v>8.2207727382538578E-2</v>
      </c>
      <c r="D728" s="50">
        <f>Data!H854/100</f>
        <v>2.1625000000000002E-2</v>
      </c>
      <c r="E728">
        <f>Data!K855/Data!K854</f>
        <v>1.0571493596311474</v>
      </c>
      <c r="F728">
        <f>Data!T855/Data!T854</f>
        <v>0.99801956680385973</v>
      </c>
      <c r="G728" s="49">
        <f>Data!E857</f>
        <v>15.1</v>
      </c>
      <c r="H728" s="52">
        <v>0</v>
      </c>
      <c r="I728" s="52">
        <v>1</v>
      </c>
      <c r="J728" s="52">
        <v>0.6</v>
      </c>
      <c r="K728" s="54">
        <f t="shared" si="323"/>
        <v>0.66261227030770231</v>
      </c>
      <c r="L728" s="54">
        <f t="shared" si="336"/>
        <v>0.85</v>
      </c>
      <c r="M728" s="53">
        <f t="shared" si="337"/>
        <v>0.85</v>
      </c>
      <c r="N728" s="54" cm="1">
        <f t="array" ref="N728">stock_min(C728,O728)</f>
        <v>0.85</v>
      </c>
      <c r="O728" s="54" cm="1">
        <f t="array" ref="O728">stock_max(C728,D728)</f>
        <v>0.85</v>
      </c>
      <c r="P728" s="49">
        <f t="shared" si="314"/>
        <v>1941.4583333332694</v>
      </c>
      <c r="Q728" s="49">
        <f t="shared" si="328"/>
        <v>1.1693124604062568</v>
      </c>
      <c r="R728" s="49">
        <f t="shared" si="329"/>
        <v>3.7045963782517686</v>
      </c>
      <c r="S728" s="59">
        <f t="shared" si="310"/>
        <v>2.7138002749551484</v>
      </c>
      <c r="T728" s="59">
        <f t="shared" si="311"/>
        <v>2.8881529938273429</v>
      </c>
      <c r="U728" s="59">
        <f t="shared" si="312"/>
        <v>3.4881785468868411</v>
      </c>
      <c r="V728" s="59"/>
      <c r="W728" s="49">
        <f t="shared" si="330"/>
        <v>1.0855201099820595</v>
      </c>
      <c r="X728" s="49">
        <f t="shared" si="331"/>
        <v>1.6282801649730889</v>
      </c>
      <c r="Y728" s="49">
        <f t="shared" si="332"/>
        <v>0.97442738159141984</v>
      </c>
      <c r="Z728" s="49">
        <f t="shared" si="333"/>
        <v>1.913725612235923</v>
      </c>
      <c r="AA728" s="49">
        <f t="shared" si="334"/>
        <v>0.52322678203302619</v>
      </c>
      <c r="AB728" s="49">
        <f t="shared" si="335"/>
        <v>2.9649517648538151</v>
      </c>
      <c r="AC728" s="80">
        <f t="shared" si="315"/>
        <v>0.85</v>
      </c>
      <c r="AD728" s="80">
        <f t="shared" si="324"/>
        <v>0.85</v>
      </c>
      <c r="AE728" s="80">
        <f t="shared" si="325"/>
        <v>0.85</v>
      </c>
      <c r="AF728" s="54">
        <f>(Q728-MAX(Q$2:Q727))/MAX(Q$2:Q727)</f>
        <v>-5.2772770176750201E-2</v>
      </c>
      <c r="AG728" s="54">
        <f>(R728-MAX(R$2:R727))/MAX(R$2:R727)</f>
        <v>-0.30071015067265361</v>
      </c>
      <c r="AH728" s="54">
        <f>(S728-MAX(S$2:S727))/MAX(S$2:S727)</f>
        <v>-0.13939002309925488</v>
      </c>
      <c r="AI728" s="54">
        <f>(T728-MAX(T$2:T727))/MAX(T$2:T727)</f>
        <v>-0.16513227578727113</v>
      </c>
      <c r="AJ728" s="54">
        <f>(U728-MAX(U$2:U727))/MAX(U$2:U727)</f>
        <v>-0.24123061780874525</v>
      </c>
      <c r="AK728" s="54">
        <f t="shared" si="326"/>
        <v>0.74179515579710076</v>
      </c>
      <c r="AL728" s="71">
        <f t="shared" si="316"/>
        <v>1941.4583333332694</v>
      </c>
      <c r="AM728" s="49">
        <f t="shared" si="317"/>
        <v>0.74179515579710076</v>
      </c>
      <c r="AN728" s="49">
        <f t="shared" si="318"/>
        <v>8.5402329233661067</v>
      </c>
      <c r="AO728" s="49">
        <f t="shared" si="319"/>
        <v>3.3288671653342812</v>
      </c>
      <c r="AP728" s="49">
        <f t="shared" si="320"/>
        <v>3.8697944598970033</v>
      </c>
      <c r="AQ728" s="49">
        <f t="shared" si="321"/>
        <v>6.0313342668275123</v>
      </c>
      <c r="AS728" s="49">
        <f t="shared" si="327"/>
        <v>-2.5088986565385945</v>
      </c>
      <c r="AT728" s="49">
        <f t="shared" si="322"/>
        <v>2.161539806930509</v>
      </c>
      <c r="AU728" s="54">
        <f>(AM728-MAX(AM$3:AM728))/MAX(AM$3:AM728)</f>
        <v>-0.80131270787145314</v>
      </c>
      <c r="AV728" s="54">
        <f>(AN728-MAX(AN$3:AN728))/MAX(AN$3:AN728)</f>
        <v>-8.8850087183052026E-2</v>
      </c>
      <c r="AW728" s="54">
        <f>(AO728-MAX(AO$3:AO728))/MAX(AO$3:AO728)</f>
        <v>-0.41454111305946451</v>
      </c>
      <c r="AX728" s="54">
        <f>(AP728-MAX(AP$3:AP728))/MAX(AP$3:AP728)</f>
        <v>-0.33668811079563793</v>
      </c>
      <c r="AY728" s="54">
        <f>(AQ728-MAX(AQ$3:AQ728))/MAX(AQ$3:AQ728)</f>
        <v>-0.16170699622210716</v>
      </c>
    </row>
    <row r="729" spans="1:51">
      <c r="A729" s="49">
        <f>Data!F855</f>
        <v>1941.5416666666026</v>
      </c>
      <c r="B729" s="53">
        <f t="shared" si="313"/>
        <v>0.28900000000000003</v>
      </c>
      <c r="C729" s="50">
        <f>1/Data!N855</f>
        <v>7.8462164930756223E-2</v>
      </c>
      <c r="D729" s="50">
        <f>Data!H855/100</f>
        <v>2.205E-2</v>
      </c>
      <c r="E729">
        <f>Data!K856/Data!K855</f>
        <v>0.98735178692910497</v>
      </c>
      <c r="F729">
        <f>Data!T856/Data!T855</f>
        <v>0.98466589147335737</v>
      </c>
      <c r="G729" s="49">
        <f>Data!E858</f>
        <v>15.3</v>
      </c>
      <c r="H729" s="52">
        <v>0</v>
      </c>
      <c r="I729" s="52">
        <v>1</v>
      </c>
      <c r="J729" s="52">
        <v>0.6</v>
      </c>
      <c r="K729" s="54">
        <f t="shared" si="323"/>
        <v>0.66261227030770231</v>
      </c>
      <c r="L729" s="54">
        <f t="shared" si="336"/>
        <v>0.85</v>
      </c>
      <c r="M729" s="53">
        <f t="shared" si="337"/>
        <v>0.85</v>
      </c>
      <c r="N729" s="54" cm="1">
        <f t="array" ref="N729">stock_min(C729,O729)</f>
        <v>0.85</v>
      </c>
      <c r="O729" s="54" cm="1">
        <f t="array" ref="O729">stock_max(C729,D729)</f>
        <v>0.85</v>
      </c>
      <c r="P729" s="49">
        <f t="shared" si="314"/>
        <v>1941.5416666666026</v>
      </c>
      <c r="Q729" s="49">
        <f t="shared" si="328"/>
        <v>1.1513820962368317</v>
      </c>
      <c r="R729" s="49">
        <f t="shared" si="329"/>
        <v>3.657739853917974</v>
      </c>
      <c r="S729" s="59">
        <f t="shared" si="310"/>
        <v>2.6765599573151388</v>
      </c>
      <c r="T729" s="59">
        <f t="shared" si="311"/>
        <v>2.849005809303899</v>
      </c>
      <c r="U729" s="59">
        <f t="shared" si="312"/>
        <v>3.4426539889603034</v>
      </c>
      <c r="V729" s="59"/>
      <c r="W729" s="49">
        <f t="shared" si="330"/>
        <v>1.0706239829260555</v>
      </c>
      <c r="X729" s="49">
        <f t="shared" si="331"/>
        <v>1.6059359743890833</v>
      </c>
      <c r="Y729" s="49">
        <f t="shared" si="332"/>
        <v>0.9612196018812097</v>
      </c>
      <c r="Z729" s="49">
        <f t="shared" si="333"/>
        <v>1.8877862074226892</v>
      </c>
      <c r="AA729" s="49">
        <f t="shared" si="334"/>
        <v>0.5163980983440456</v>
      </c>
      <c r="AB729" s="49">
        <f t="shared" si="335"/>
        <v>2.9262558906162579</v>
      </c>
      <c r="AC729" s="80">
        <f t="shared" si="315"/>
        <v>0.85</v>
      </c>
      <c r="AD729" s="80">
        <f t="shared" si="324"/>
        <v>0.85</v>
      </c>
      <c r="AE729" s="80">
        <f t="shared" si="325"/>
        <v>0.85</v>
      </c>
      <c r="AF729" s="54">
        <f>(Q729-MAX(Q$2:Q728))/MAX(Q$2:Q728)</f>
        <v>-6.7297655318250979E-2</v>
      </c>
      <c r="AG729" s="54">
        <f>(R729-MAX(R$2:R728))/MAX(R$2:R728)</f>
        <v>-0.30955491768526</v>
      </c>
      <c r="AH729" s="54">
        <f>(S729-MAX(S$2:S728))/MAX(S$2:S728)</f>
        <v>-0.15119980482848502</v>
      </c>
      <c r="AI729" s="54">
        <f>(T729-MAX(T$2:T728))/MAX(T$2:T728)</f>
        <v>-0.17644840790432795</v>
      </c>
      <c r="AJ729" s="54">
        <f>(U729-MAX(U$2:U728))/MAX(U$2:U728)</f>
        <v>-0.25113339091170983</v>
      </c>
      <c r="AK729" s="54">
        <f t="shared" si="326"/>
        <v>0.75093457228478366</v>
      </c>
      <c r="AL729" s="71">
        <f t="shared" si="316"/>
        <v>1941.5416666666026</v>
      </c>
      <c r="AM729" s="49">
        <f t="shared" si="317"/>
        <v>0.75093457228478366</v>
      </c>
      <c r="AN729" s="49">
        <f t="shared" si="318"/>
        <v>9.0118050391243845</v>
      </c>
      <c r="AO729" s="49">
        <f t="shared" si="319"/>
        <v>3.4556535069478946</v>
      </c>
      <c r="AP729" s="49">
        <f t="shared" si="320"/>
        <v>4.0275694197261522</v>
      </c>
      <c r="AQ729" s="49">
        <f t="shared" si="321"/>
        <v>6.3256515584859256</v>
      </c>
      <c r="AS729" s="49">
        <f t="shared" si="327"/>
        <v>-2.6861534806384588</v>
      </c>
      <c r="AT729" s="49">
        <f t="shared" si="322"/>
        <v>2.2980821387597734</v>
      </c>
      <c r="AU729" s="54">
        <f>(AM729-MAX(AM$3:AM729))/MAX(AM$3:AM729)</f>
        <v>-0.79886474646407313</v>
      </c>
      <c r="AV729" s="54">
        <f>(AN729-MAX(AN$3:AN729))/MAX(AN$3:AN729)</f>
        <v>-3.853847437159439E-2</v>
      </c>
      <c r="AW729" s="54">
        <f>(AO729-MAX(AO$3:AO729))/MAX(AO$3:AO729)</f>
        <v>-0.39224277949621622</v>
      </c>
      <c r="AX729" s="54">
        <f>(AP729-MAX(AP$3:AP729))/MAX(AP$3:AP729)</f>
        <v>-0.30964429548245964</v>
      </c>
      <c r="AY729" s="54">
        <f>(AQ729-MAX(AQ$3:AQ729))/MAX(AQ$3:AQ729)</f>
        <v>-0.12079994057355949</v>
      </c>
    </row>
    <row r="730" spans="1:51">
      <c r="A730" s="49">
        <f>Data!F856</f>
        <v>1941.6249999999359</v>
      </c>
      <c r="B730" s="53">
        <f t="shared" si="313"/>
        <v>0.28000000000000003</v>
      </c>
      <c r="C730" s="50">
        <f>1/Data!N856</f>
        <v>8.0236384602756242E-2</v>
      </c>
      <c r="D730" s="50">
        <f>Data!H856/100</f>
        <v>2.2474999999999995E-2</v>
      </c>
      <c r="E730">
        <f>Data!K857/Data!K856</f>
        <v>0.99529202422418406</v>
      </c>
      <c r="F730">
        <f>Data!T857/Data!T856</f>
        <v>0.98488587956942819</v>
      </c>
      <c r="G730" s="49">
        <f>Data!E859</f>
        <v>15.4</v>
      </c>
      <c r="H730" s="52">
        <v>0</v>
      </c>
      <c r="I730" s="52">
        <v>1</v>
      </c>
      <c r="J730" s="52">
        <v>0.6</v>
      </c>
      <c r="K730" s="54">
        <f t="shared" si="323"/>
        <v>0.66261227030770231</v>
      </c>
      <c r="L730" s="54">
        <f t="shared" si="336"/>
        <v>0.85</v>
      </c>
      <c r="M730" s="53">
        <f t="shared" si="337"/>
        <v>0.85</v>
      </c>
      <c r="N730" s="54" cm="1">
        <f t="array" ref="N730">stock_min(C730,O730)</f>
        <v>0.85</v>
      </c>
      <c r="O730" s="54" cm="1">
        <f t="array" ref="O730">stock_max(C730,D730)</f>
        <v>0.85</v>
      </c>
      <c r="P730" s="49">
        <f t="shared" si="314"/>
        <v>1941.6249999999359</v>
      </c>
      <c r="Q730" s="49">
        <f t="shared" si="328"/>
        <v>1.1339799685727041</v>
      </c>
      <c r="R730" s="49">
        <f t="shared" si="329"/>
        <v>3.6405193032914918</v>
      </c>
      <c r="S730" s="59">
        <f t="shared" si="310"/>
        <v>2.652817709836401</v>
      </c>
      <c r="T730" s="59">
        <f t="shared" si="311"/>
        <v>2.8255901687463747</v>
      </c>
      <c r="U730" s="59">
        <f t="shared" si="312"/>
        <v>3.4210723440649535</v>
      </c>
      <c r="V730" s="59"/>
      <c r="W730" s="49">
        <f t="shared" si="330"/>
        <v>1.0611270839345603</v>
      </c>
      <c r="X730" s="49">
        <f t="shared" si="331"/>
        <v>1.5916906259018406</v>
      </c>
      <c r="Y730" s="49">
        <f t="shared" si="332"/>
        <v>0.95331945207421565</v>
      </c>
      <c r="Z730" s="49">
        <f t="shared" si="333"/>
        <v>1.8722707166721591</v>
      </c>
      <c r="AA730" s="49">
        <f t="shared" si="334"/>
        <v>0.51316085160974312</v>
      </c>
      <c r="AB730" s="49">
        <f t="shared" si="335"/>
        <v>2.9079114924552103</v>
      </c>
      <c r="AC730" s="80">
        <f t="shared" si="315"/>
        <v>0.85</v>
      </c>
      <c r="AD730" s="80">
        <f t="shared" si="324"/>
        <v>0.85</v>
      </c>
      <c r="AE730" s="80">
        <f t="shared" si="325"/>
        <v>0.85</v>
      </c>
      <c r="AF730" s="54">
        <f>(Q730-MAX(Q$2:Q729))/MAX(Q$2:Q729)</f>
        <v>-8.1394630881647584E-2</v>
      </c>
      <c r="AG730" s="54">
        <f>(R730-MAX(R$2:R729))/MAX(R$2:R729)</f>
        <v>-0.31280551640732901</v>
      </c>
      <c r="AH730" s="54">
        <f>(S730-MAX(S$2:S729))/MAX(S$2:S729)</f>
        <v>-0.15872903063143623</v>
      </c>
      <c r="AI730" s="54">
        <f>(T730-MAX(T$2:T729))/MAX(T$2:T729)</f>
        <v>-0.18321708068067474</v>
      </c>
      <c r="AJ730" s="54">
        <f>(U730-MAX(U$2:U729))/MAX(U$2:U729)</f>
        <v>-0.25582795890580823</v>
      </c>
      <c r="AK730" s="54">
        <f t="shared" si="326"/>
        <v>0.76620616492496063</v>
      </c>
      <c r="AL730" s="71">
        <f t="shared" si="316"/>
        <v>1941.6249999999359</v>
      </c>
      <c r="AM730" s="49">
        <f t="shared" si="317"/>
        <v>0.76620616492496063</v>
      </c>
      <c r="AN730" s="49">
        <f t="shared" si="318"/>
        <v>8.975440727087248</v>
      </c>
      <c r="AO730" s="49">
        <f t="shared" si="319"/>
        <v>3.4751855097806885</v>
      </c>
      <c r="AP730" s="49">
        <f t="shared" si="320"/>
        <v>4.0442050885715846</v>
      </c>
      <c r="AQ730" s="49">
        <f t="shared" si="321"/>
        <v>6.3230458242180223</v>
      </c>
      <c r="AS730" s="49">
        <f t="shared" si="327"/>
        <v>-2.6523949028692257</v>
      </c>
      <c r="AT730" s="49">
        <f t="shared" si="322"/>
        <v>2.2788407356464377</v>
      </c>
      <c r="AU730" s="54">
        <f>(AM730-MAX(AM$3:AM730))/MAX(AM$3:AM730)</f>
        <v>-0.79477430267449822</v>
      </c>
      <c r="AV730" s="54">
        <f>(AN730-MAX(AN$3:AN730))/MAX(AN$3:AN730)</f>
        <v>-4.2418150726981865E-2</v>
      </c>
      <c r="AW730" s="54">
        <f>(AO730-MAX(AO$3:AO730))/MAX(AO$3:AO730)</f>
        <v>-0.38880762150694914</v>
      </c>
      <c r="AX730" s="54">
        <f>(AP730-MAX(AP$3:AP730))/MAX(AP$3:AP730)</f>
        <v>-0.30679281666507158</v>
      </c>
      <c r="AY730" s="54">
        <f>(AQ730-MAX(AQ$3:AQ730))/MAX(AQ$3:AQ730)</f>
        <v>-0.1211621106523266</v>
      </c>
    </row>
    <row r="731" spans="1:51">
      <c r="A731" s="49">
        <f>Data!F857</f>
        <v>1941.7083333332691</v>
      </c>
      <c r="B731" s="53">
        <f t="shared" si="313"/>
        <v>0.26700000000000002</v>
      </c>
      <c r="C731" s="50">
        <f>1/Data!N857</f>
        <v>8.1435020092226376E-2</v>
      </c>
      <c r="D731" s="50">
        <f>Data!H857/100</f>
        <v>2.29E-2</v>
      </c>
      <c r="E731">
        <f>Data!K858/Data!K857</f>
        <v>0.95306134700733569</v>
      </c>
      <c r="F731">
        <f>Data!T858/Data!T857</f>
        <v>0.98510122237801934</v>
      </c>
      <c r="G731" s="49">
        <f>Data!E860</f>
        <v>15.5</v>
      </c>
      <c r="H731" s="52">
        <v>0</v>
      </c>
      <c r="I731" s="52">
        <v>1</v>
      </c>
      <c r="J731" s="52">
        <v>0.6</v>
      </c>
      <c r="K731" s="54">
        <f t="shared" si="323"/>
        <v>0.66261227030770231</v>
      </c>
      <c r="L731" s="54">
        <f t="shared" si="336"/>
        <v>0.85</v>
      </c>
      <c r="M731" s="53">
        <f t="shared" si="337"/>
        <v>0.85</v>
      </c>
      <c r="N731" s="54" cm="1">
        <f t="array" ref="N731">stock_min(C731,O731)</f>
        <v>0.85</v>
      </c>
      <c r="O731" s="54" cm="1">
        <f t="array" ref="O731">stock_max(C731,D731)</f>
        <v>0.85</v>
      </c>
      <c r="P731" s="49">
        <f t="shared" si="314"/>
        <v>1941.7083333332691</v>
      </c>
      <c r="Q731" s="49">
        <f t="shared" si="328"/>
        <v>1.1170850531931589</v>
      </c>
      <c r="R731" s="49">
        <f t="shared" si="329"/>
        <v>3.4696382310011966</v>
      </c>
      <c r="S731" s="59">
        <f t="shared" si="310"/>
        <v>2.5622963994233161</v>
      </c>
      <c r="T731" s="59">
        <f t="shared" si="311"/>
        <v>2.7235050087490111</v>
      </c>
      <c r="U731" s="59">
        <f t="shared" si="312"/>
        <v>3.2769334261747778</v>
      </c>
      <c r="V731" s="59"/>
      <c r="W731" s="49">
        <f t="shared" si="330"/>
        <v>1.0249185597693264</v>
      </c>
      <c r="X731" s="49">
        <f t="shared" si="331"/>
        <v>1.5373778396539897</v>
      </c>
      <c r="Y731" s="49">
        <f t="shared" si="332"/>
        <v>0.91887717170743022</v>
      </c>
      <c r="Z731" s="49">
        <f t="shared" si="333"/>
        <v>1.8046278370415809</v>
      </c>
      <c r="AA731" s="49">
        <f t="shared" si="334"/>
        <v>0.49154001392621677</v>
      </c>
      <c r="AB731" s="49">
        <f t="shared" si="335"/>
        <v>2.7853934122485611</v>
      </c>
      <c r="AC731" s="80">
        <f t="shared" si="315"/>
        <v>0.85</v>
      </c>
      <c r="AD731" s="80">
        <f t="shared" si="324"/>
        <v>0.85</v>
      </c>
      <c r="AE731" s="80">
        <f t="shared" si="325"/>
        <v>0.85</v>
      </c>
      <c r="AF731" s="54">
        <f>(Q731-MAX(Q$2:Q730))/MAX(Q$2:Q730)</f>
        <v>-9.5080727998499287E-2</v>
      </c>
      <c r="AG731" s="54">
        <f>(R731-MAX(R$2:R730))/MAX(R$2:R730)</f>
        <v>-0.34506149981115852</v>
      </c>
      <c r="AH731" s="54">
        <f>(S731-MAX(S$2:S730))/MAX(S$2:S730)</f>
        <v>-0.18743546993081234</v>
      </c>
      <c r="AI731" s="54">
        <f>(T731-MAX(T$2:T730))/MAX(T$2:T730)</f>
        <v>-0.21272646103034545</v>
      </c>
      <c r="AJ731" s="54">
        <f>(U731-MAX(U$2:U730))/MAX(U$2:U730)</f>
        <v>-0.28718191519192049</v>
      </c>
      <c r="AK731" s="54">
        <f t="shared" si="326"/>
        <v>0.78420334647940027</v>
      </c>
      <c r="AL731" s="71">
        <f t="shared" si="316"/>
        <v>1941.7083333332691</v>
      </c>
      <c r="AM731" s="49">
        <f t="shared" si="317"/>
        <v>0.78420334647940027</v>
      </c>
      <c r="AN731" s="49">
        <f t="shared" si="318"/>
        <v>9.5441993730486683</v>
      </c>
      <c r="AO731" s="49">
        <f t="shared" si="319"/>
        <v>3.6388632077524172</v>
      </c>
      <c r="AP731" s="49">
        <f t="shared" si="320"/>
        <v>4.2448667037124119</v>
      </c>
      <c r="AQ731" s="49">
        <f t="shared" si="321"/>
        <v>6.6848271290616976</v>
      </c>
      <c r="AS731" s="49">
        <f t="shared" si="327"/>
        <v>-2.8593722439869707</v>
      </c>
      <c r="AT731" s="49">
        <f t="shared" si="322"/>
        <v>2.4399604253492857</v>
      </c>
      <c r="AU731" s="54">
        <f>(AM731-MAX(AM$3:AM731))/MAX(AM$3:AM731)</f>
        <v>-0.78995381922829</v>
      </c>
      <c r="AV731" s="54">
        <f>(AN731-MAX(AN$3:AN731))/MAX(AN$3:AN731)</f>
        <v>0</v>
      </c>
      <c r="AW731" s="54">
        <f>(AO731-MAX(AO$3:AO731))/MAX(AO$3:AO731)</f>
        <v>-0.36002108299035607</v>
      </c>
      <c r="AX731" s="54">
        <f>(AP731-MAX(AP$3:AP731))/MAX(AP$3:AP731)</f>
        <v>-0.27239790592518609</v>
      </c>
      <c r="AY731" s="54">
        <f>(AQ731-MAX(AQ$3:AQ731))/MAX(AQ$3:AQ731)</f>
        <v>-7.0878255815075966E-2</v>
      </c>
    </row>
    <row r="732" spans="1:51">
      <c r="A732" s="49">
        <f>Data!F858</f>
        <v>1941.7916666666024</v>
      </c>
      <c r="B732" s="53">
        <f t="shared" si="313"/>
        <v>0.22299999999999998</v>
      </c>
      <c r="C732" s="50">
        <f>1/Data!N858</f>
        <v>8.6372083484732465E-2</v>
      </c>
      <c r="D732" s="50">
        <f>Data!H858/100</f>
        <v>2.3324999999999999E-2</v>
      </c>
      <c r="E732">
        <f>Data!K859/Data!K858</f>
        <v>0.95296666991452073</v>
      </c>
      <c r="F732">
        <f>Data!T859/Data!T858</f>
        <v>0.99171022946442966</v>
      </c>
      <c r="G732" s="49">
        <f>Data!E861</f>
        <v>15.7</v>
      </c>
      <c r="H732" s="52">
        <v>0</v>
      </c>
      <c r="I732" s="52">
        <v>1</v>
      </c>
      <c r="J732" s="52">
        <v>0.6</v>
      </c>
      <c r="K732" s="54">
        <f t="shared" si="323"/>
        <v>0.66261227030770231</v>
      </c>
      <c r="L732" s="54">
        <f t="shared" si="336"/>
        <v>0.85</v>
      </c>
      <c r="M732" s="53">
        <f t="shared" si="337"/>
        <v>0.85</v>
      </c>
      <c r="N732" s="54" cm="1">
        <f t="array" ref="N732">stock_min(C732,O732)</f>
        <v>0.85</v>
      </c>
      <c r="O732" s="54" cm="1">
        <f t="array" ref="O732">stock_max(C732,D732)</f>
        <v>0.85</v>
      </c>
      <c r="P732" s="49">
        <f t="shared" si="314"/>
        <v>1941.7916666666024</v>
      </c>
      <c r="Q732" s="49">
        <f t="shared" si="328"/>
        <v>1.1078246744334721</v>
      </c>
      <c r="R732" s="49">
        <f t="shared" si="329"/>
        <v>3.3064495908053191</v>
      </c>
      <c r="S732" s="59">
        <f t="shared" si="310"/>
        <v>2.4814920603466337</v>
      </c>
      <c r="T732" s="59">
        <f t="shared" si="311"/>
        <v>2.6310100711041615</v>
      </c>
      <c r="U732" s="59">
        <f t="shared" si="312"/>
        <v>3.1418523444740725</v>
      </c>
      <c r="V732" s="59"/>
      <c r="W732" s="49">
        <f t="shared" si="330"/>
        <v>0.99259682413865358</v>
      </c>
      <c r="X732" s="49">
        <f t="shared" si="331"/>
        <v>1.4888952362079801</v>
      </c>
      <c r="Y732" s="49">
        <f t="shared" si="332"/>
        <v>0.88767051468740377</v>
      </c>
      <c r="Z732" s="49">
        <f t="shared" si="333"/>
        <v>1.7433395564167578</v>
      </c>
      <c r="AA732" s="49">
        <f t="shared" si="334"/>
        <v>0.47127785167111091</v>
      </c>
      <c r="AB732" s="49">
        <f t="shared" si="335"/>
        <v>2.6705744928029613</v>
      </c>
      <c r="AC732" s="80">
        <f t="shared" si="315"/>
        <v>0.84999999999999987</v>
      </c>
      <c r="AD732" s="80">
        <f t="shared" si="324"/>
        <v>0.85</v>
      </c>
      <c r="AE732" s="80">
        <f t="shared" si="325"/>
        <v>0.85</v>
      </c>
      <c r="AF732" s="54">
        <f>(Q732-MAX(Q$2:Q731))/MAX(Q$2:Q731)</f>
        <v>-0.10258230111660717</v>
      </c>
      <c r="AG732" s="54">
        <f>(R732-MAX(R$2:R731))/MAX(R$2:R731)</f>
        <v>-0.375865438476229</v>
      </c>
      <c r="AH732" s="54">
        <f>(S732-MAX(S$2:S731))/MAX(S$2:S731)</f>
        <v>-0.21306042878575715</v>
      </c>
      <c r="AI732" s="54">
        <f>(T732-MAX(T$2:T731))/MAX(T$2:T731)</f>
        <v>-0.23946363120720007</v>
      </c>
      <c r="AJ732" s="54">
        <f>(U732-MAX(U$2:U731))/MAX(U$2:U731)</f>
        <v>-0.31656555697804595</v>
      </c>
      <c r="AK732" s="54">
        <f t="shared" si="326"/>
        <v>0.79204519515222205</v>
      </c>
      <c r="AL732" s="71">
        <f t="shared" si="316"/>
        <v>1941.7916666666024</v>
      </c>
      <c r="AM732" s="49">
        <f t="shared" si="317"/>
        <v>0.79204519515222205</v>
      </c>
      <c r="AN732" s="49">
        <f t="shared" si="318"/>
        <v>10.493429018580123</v>
      </c>
      <c r="AO732" s="49">
        <f t="shared" si="319"/>
        <v>3.8674373941868114</v>
      </c>
      <c r="AP732" s="49">
        <f t="shared" si="320"/>
        <v>4.5355238825188549</v>
      </c>
      <c r="AQ732" s="49">
        <f t="shared" si="321"/>
        <v>7.2568934078771958</v>
      </c>
      <c r="AS732" s="49">
        <f t="shared" si="327"/>
        <v>-3.2365356107029273</v>
      </c>
      <c r="AT732" s="49">
        <f t="shared" si="322"/>
        <v>2.721369525358341</v>
      </c>
      <c r="AU732" s="54">
        <f>(AM732-MAX(AM$3:AM732))/MAX(AM$3:AM732)</f>
        <v>-0.78785340691646977</v>
      </c>
      <c r="AV732" s="54">
        <f>(AN732-MAX(AN$3:AN732))/MAX(AN$3:AN732)</f>
        <v>0</v>
      </c>
      <c r="AW732" s="54">
        <f>(AO732-MAX(AO$3:AO732))/MAX(AO$3:AO732)</f>
        <v>-0.3198209842400111</v>
      </c>
      <c r="AX732" s="54">
        <f>(AP732-MAX(AP$3:AP732))/MAX(AP$3:AP732)</f>
        <v>-0.22257707838954402</v>
      </c>
      <c r="AY732" s="54">
        <f>(AQ732-MAX(AQ$3:AQ732))/MAX(AQ$3:AQ732)</f>
        <v>0</v>
      </c>
    </row>
    <row r="733" spans="1:51">
      <c r="A733" s="49">
        <f>Data!F859</f>
        <v>1941.8749999999357</v>
      </c>
      <c r="B733" s="53">
        <f t="shared" si="313"/>
        <v>0.18000000000000005</v>
      </c>
      <c r="C733" s="50">
        <f>1/Data!N859</f>
        <v>9.1645011297918175E-2</v>
      </c>
      <c r="D733" s="50">
        <f>Data!H859/100</f>
        <v>2.3750000000000004E-2</v>
      </c>
      <c r="E733">
        <f>Data!K860/Data!K859</f>
        <v>0.93514074890120635</v>
      </c>
      <c r="F733">
        <f>Data!T860/Data!T859</f>
        <v>0.99179482315294554</v>
      </c>
      <c r="G733" s="49">
        <f>Data!E862</f>
        <v>15.8</v>
      </c>
      <c r="H733" s="52">
        <v>0</v>
      </c>
      <c r="I733" s="52">
        <v>1</v>
      </c>
      <c r="J733" s="52">
        <v>0.6</v>
      </c>
      <c r="K733" s="54">
        <f t="shared" si="323"/>
        <v>0.66261227030770231</v>
      </c>
      <c r="L733" s="54">
        <f t="shared" si="336"/>
        <v>0.85</v>
      </c>
      <c r="M733" s="53">
        <f t="shared" si="337"/>
        <v>0.85</v>
      </c>
      <c r="N733" s="54" cm="1">
        <f t="array" ref="N733">stock_min(C733,O733)</f>
        <v>0.85</v>
      </c>
      <c r="O733" s="54" cm="1">
        <f t="array" ref="O733">stock_max(C733,D733)</f>
        <v>0.85</v>
      </c>
      <c r="P733" s="49">
        <f t="shared" si="314"/>
        <v>1941.8749999999357</v>
      </c>
      <c r="Q733" s="49">
        <f t="shared" si="328"/>
        <v>1.0987347770642149</v>
      </c>
      <c r="R733" s="49">
        <f t="shared" si="329"/>
        <v>3.0919957465497734</v>
      </c>
      <c r="S733" s="59">
        <f t="shared" si="310"/>
        <v>2.3767789978817406</v>
      </c>
      <c r="T733" s="59">
        <f t="shared" si="311"/>
        <v>2.5106548795091417</v>
      </c>
      <c r="U733" s="59">
        <f t="shared" si="312"/>
        <v>2.9647739647502704</v>
      </c>
      <c r="V733" s="59"/>
      <c r="W733" s="49">
        <f t="shared" si="330"/>
        <v>0.95071159915269632</v>
      </c>
      <c r="X733" s="49">
        <f t="shared" si="331"/>
        <v>1.4260673987290444</v>
      </c>
      <c r="Y733" s="49">
        <f t="shared" si="332"/>
        <v>0.84706414983847855</v>
      </c>
      <c r="Z733" s="49">
        <f t="shared" si="333"/>
        <v>1.6635907296706631</v>
      </c>
      <c r="AA733" s="49">
        <f t="shared" si="334"/>
        <v>0.44471609471254064</v>
      </c>
      <c r="AB733" s="49">
        <f t="shared" si="335"/>
        <v>2.5200578700377299</v>
      </c>
      <c r="AC733" s="80">
        <f t="shared" si="315"/>
        <v>0.85</v>
      </c>
      <c r="AD733" s="80">
        <f t="shared" si="324"/>
        <v>0.85</v>
      </c>
      <c r="AE733" s="80">
        <f t="shared" si="325"/>
        <v>0.85</v>
      </c>
      <c r="AF733" s="54">
        <f>(Q733-MAX(Q$2:Q732))/MAX(Q$2:Q732)</f>
        <v>-0.10994577204162215</v>
      </c>
      <c r="AG733" s="54">
        <f>(R733-MAX(R$2:R732))/MAX(R$2:R732)</f>
        <v>-0.41634633872153476</v>
      </c>
      <c r="AH733" s="54">
        <f>(S733-MAX(S$2:S732))/MAX(S$2:S732)</f>
        <v>-0.24626740687503726</v>
      </c>
      <c r="AI733" s="54">
        <f>(T733-MAX(T$2:T732))/MAX(T$2:T732)</f>
        <v>-0.27425426214637533</v>
      </c>
      <c r="AJ733" s="54">
        <f>(U733-MAX(U$2:U732))/MAX(U$2:U732)</f>
        <v>-0.35508470127539676</v>
      </c>
      <c r="AK733" s="54">
        <f t="shared" si="326"/>
        <v>0.79340754993884188</v>
      </c>
      <c r="AL733" s="71">
        <f t="shared" si="316"/>
        <v>1941.8749999999357</v>
      </c>
      <c r="AM733" s="49">
        <f t="shared" si="317"/>
        <v>0.79340754993884188</v>
      </c>
      <c r="AN733" s="49">
        <f t="shared" si="318"/>
        <v>11.351996566363136</v>
      </c>
      <c r="AO733" s="49">
        <f t="shared" si="319"/>
        <v>4.055559796688379</v>
      </c>
      <c r="AP733" s="49">
        <f t="shared" si="320"/>
        <v>4.7792258696620387</v>
      </c>
      <c r="AQ733" s="49">
        <f t="shared" si="321"/>
        <v>7.7590085236036694</v>
      </c>
      <c r="AS733" s="49">
        <f t="shared" si="327"/>
        <v>-3.5929880427594663</v>
      </c>
      <c r="AT733" s="49">
        <f t="shared" si="322"/>
        <v>2.9797826539416308</v>
      </c>
      <c r="AU733" s="54">
        <f>(AM733-MAX(AM$3:AM733))/MAX(AM$3:AM733)</f>
        <v>-0.78748850485239386</v>
      </c>
      <c r="AV733" s="54">
        <f>(AN733-MAX(AN$3:AN733))/MAX(AN$3:AN733)</f>
        <v>0</v>
      </c>
      <c r="AW733" s="54">
        <f>(AO733-MAX(AO$3:AO733))/MAX(AO$3:AO733)</f>
        <v>-0.28673527462561527</v>
      </c>
      <c r="AX733" s="54">
        <f>(AP733-MAX(AP$3:AP733))/MAX(AP$3:AP733)</f>
        <v>-0.18080472402550765</v>
      </c>
      <c r="AY733" s="54">
        <f>(AQ733-MAX(AQ$3:AQ733))/MAX(AQ$3:AQ733)</f>
        <v>0</v>
      </c>
    </row>
    <row r="734" spans="1:51">
      <c r="A734" s="49">
        <f>Data!F860</f>
        <v>1941.9583333332689</v>
      </c>
      <c r="B734" s="53">
        <f t="shared" si="313"/>
        <v>0.13800000000000001</v>
      </c>
      <c r="C734" s="50">
        <f>1/Data!N860</f>
        <v>9.9141500928437751E-2</v>
      </c>
      <c r="D734" s="50">
        <f>Data!H860/100</f>
        <v>2.4174999999999999E-2</v>
      </c>
      <c r="E734">
        <f>Data!K861/Data!K860</f>
        <v>1.0130258542860329</v>
      </c>
      <c r="F734">
        <f>Data!T861/Data!T860</f>
        <v>0.98556116334090449</v>
      </c>
      <c r="G734" s="49">
        <f>Data!E863</f>
        <v>16</v>
      </c>
      <c r="H734" s="52">
        <v>0</v>
      </c>
      <c r="I734" s="52">
        <v>1</v>
      </c>
      <c r="J734" s="52">
        <v>0.6</v>
      </c>
      <c r="K734" s="54">
        <f t="shared" si="323"/>
        <v>0.66261227030770231</v>
      </c>
      <c r="L734" s="54">
        <f t="shared" si="336"/>
        <v>0.85</v>
      </c>
      <c r="M734" s="53">
        <f t="shared" si="337"/>
        <v>0.85</v>
      </c>
      <c r="N734" s="54" cm="1">
        <f t="array" ref="N734">stock_min(C734,O734)</f>
        <v>0.85</v>
      </c>
      <c r="O734" s="54" cm="1">
        <f t="array" ref="O734">stock_max(C734,D734)</f>
        <v>0.85</v>
      </c>
      <c r="P734" s="49">
        <f t="shared" si="314"/>
        <v>1941.9583333332689</v>
      </c>
      <c r="Q734" s="49">
        <f t="shared" si="328"/>
        <v>1.082870325086517</v>
      </c>
      <c r="R734" s="49">
        <f t="shared" si="329"/>
        <v>3.1322716325973641</v>
      </c>
      <c r="S734" s="59">
        <f t="shared" si="310"/>
        <v>2.3816275745295741</v>
      </c>
      <c r="T734" s="59">
        <f t="shared" si="311"/>
        <v>2.5200939490461334</v>
      </c>
      <c r="U734" s="59">
        <f t="shared" si="312"/>
        <v>2.991178688306527</v>
      </c>
      <c r="V734" s="59"/>
      <c r="W734" s="49">
        <f t="shared" si="330"/>
        <v>0.9526510298118297</v>
      </c>
      <c r="X734" s="49">
        <f t="shared" si="331"/>
        <v>1.4289765447177445</v>
      </c>
      <c r="Y734" s="49">
        <f t="shared" si="332"/>
        <v>0.85024877607997185</v>
      </c>
      <c r="Z734" s="49">
        <f t="shared" si="333"/>
        <v>1.6698451729661614</v>
      </c>
      <c r="AA734" s="49">
        <f t="shared" si="334"/>
        <v>0.44867680324597914</v>
      </c>
      <c r="AB734" s="49">
        <f t="shared" si="335"/>
        <v>2.5425018850605481</v>
      </c>
      <c r="AC734" s="80">
        <f t="shared" si="315"/>
        <v>0.85000000000000009</v>
      </c>
      <c r="AD734" s="80">
        <f t="shared" si="324"/>
        <v>0.85</v>
      </c>
      <c r="AE734" s="80">
        <f t="shared" si="325"/>
        <v>0.85</v>
      </c>
      <c r="AF734" s="54">
        <f>(Q734-MAX(Q$2:Q733))/MAX(Q$2:Q733)</f>
        <v>-0.12279711965685043</v>
      </c>
      <c r="AG734" s="54">
        <f>(R734-MAX(R$2:R733))/MAX(R$2:R733)</f>
        <v>-0.40874375117621187</v>
      </c>
      <c r="AH734" s="54">
        <f>(S734-MAX(S$2:S733))/MAX(S$2:S733)</f>
        <v>-0.24472980903653663</v>
      </c>
      <c r="AI734" s="54">
        <f>(T734-MAX(T$2:T733))/MAX(T$2:T733)</f>
        <v>-0.27152574515995659</v>
      </c>
      <c r="AJ734" s="54">
        <f>(U734-MAX(U$2:U733))/MAX(U$2:U733)</f>
        <v>-0.34934098847216516</v>
      </c>
      <c r="AK734" s="54">
        <f t="shared" si="326"/>
        <v>0.80644362797960445</v>
      </c>
      <c r="AL734" s="71">
        <f t="shared" si="316"/>
        <v>1941.9583333332689</v>
      </c>
      <c r="AM734" s="49">
        <f t="shared" si="317"/>
        <v>0.80644362797960445</v>
      </c>
      <c r="AN734" s="49">
        <f t="shared" si="318"/>
        <v>10.815346576471182</v>
      </c>
      <c r="AO734" s="49">
        <f t="shared" si="319"/>
        <v>3.9654816453420247</v>
      </c>
      <c r="AP734" s="49">
        <f t="shared" si="320"/>
        <v>4.6541520543929149</v>
      </c>
      <c r="AQ734" s="49">
        <f t="shared" si="321"/>
        <v>7.4646386395810156</v>
      </c>
      <c r="AS734" s="49">
        <f t="shared" si="327"/>
        <v>-3.3507079368901662</v>
      </c>
      <c r="AT734" s="49">
        <f t="shared" si="322"/>
        <v>2.8104865851881007</v>
      </c>
      <c r="AU734" s="54">
        <f>(AM734-MAX(AM$3:AM734))/MAX(AM$3:AM734)</f>
        <v>-0.78399683599252867</v>
      </c>
      <c r="AV734" s="54">
        <f>(AN734-MAX(AN$3:AN734))/MAX(AN$3:AN734)</f>
        <v>-4.7273621583192711E-2</v>
      </c>
      <c r="AW734" s="54">
        <f>(AO734-MAX(AO$3:AO734))/MAX(AO$3:AO734)</f>
        <v>-0.30257761726219862</v>
      </c>
      <c r="AX734" s="54">
        <f>(AP734-MAX(AP$3:AP734))/MAX(AP$3:AP734)</f>
        <v>-0.20224331709702906</v>
      </c>
      <c r="AY734" s="54">
        <f>(AQ734-MAX(AQ$3:AQ734))/MAX(AQ$3:AQ734)</f>
        <v>-3.7939110793234934E-2</v>
      </c>
    </row>
    <row r="735" spans="1:51">
      <c r="A735" s="49">
        <f>Data!F861</f>
        <v>1942.0416666666022</v>
      </c>
      <c r="B735" s="53">
        <f t="shared" si="313"/>
        <v>0.13900000000000001</v>
      </c>
      <c r="C735" s="50">
        <f>1/Data!N861</f>
        <v>9.8993371724469287E-2</v>
      </c>
      <c r="D735" s="50">
        <f>Data!H861/100</f>
        <v>2.46E-2</v>
      </c>
      <c r="E735">
        <f>Data!K862/Data!K861</f>
        <v>0.96897439053633272</v>
      </c>
      <c r="F735">
        <f>Data!T862/Data!T861</f>
        <v>0.99563511325827514</v>
      </c>
      <c r="G735" s="49">
        <f>Data!E864</f>
        <v>16.100000000000001</v>
      </c>
      <c r="H735" s="52">
        <v>0</v>
      </c>
      <c r="I735" s="52">
        <v>1</v>
      </c>
      <c r="J735" s="52">
        <v>0.6</v>
      </c>
      <c r="K735" s="54">
        <f t="shared" si="323"/>
        <v>0.66261227030770231</v>
      </c>
      <c r="L735" s="54">
        <f t="shared" si="336"/>
        <v>0.85</v>
      </c>
      <c r="M735" s="53">
        <f t="shared" si="337"/>
        <v>0.85</v>
      </c>
      <c r="N735" s="54" cm="1">
        <f t="array" ref="N735">stock_min(C735,O735)</f>
        <v>0.85</v>
      </c>
      <c r="O735" s="54" cm="1">
        <f t="array" ref="O735">stock_max(C735,D735)</f>
        <v>0.85</v>
      </c>
      <c r="P735" s="49">
        <f t="shared" si="314"/>
        <v>1942.0416666666022</v>
      </c>
      <c r="Q735" s="49">
        <f t="shared" si="328"/>
        <v>1.0781437187615397</v>
      </c>
      <c r="R735" s="49">
        <f t="shared" si="329"/>
        <v>3.0350909961902746</v>
      </c>
      <c r="S735" s="59">
        <f t="shared" si="310"/>
        <v>2.3331344924709048</v>
      </c>
      <c r="T735" s="59">
        <f t="shared" si="311"/>
        <v>2.4645747452350157</v>
      </c>
      <c r="U735" s="59">
        <f t="shared" si="312"/>
        <v>2.9103375943301928</v>
      </c>
      <c r="V735" s="59"/>
      <c r="W735" s="49">
        <f t="shared" si="330"/>
        <v>0.93325379698836197</v>
      </c>
      <c r="X735" s="49">
        <f t="shared" si="331"/>
        <v>1.3998806954825429</v>
      </c>
      <c r="Y735" s="49">
        <f t="shared" si="332"/>
        <v>0.83151727795181496</v>
      </c>
      <c r="Z735" s="49">
        <f t="shared" si="333"/>
        <v>1.6330574672832008</v>
      </c>
      <c r="AA735" s="49">
        <f t="shared" si="334"/>
        <v>0.43655063914952896</v>
      </c>
      <c r="AB735" s="49">
        <f t="shared" si="335"/>
        <v>2.4737869551806639</v>
      </c>
      <c r="AC735" s="80">
        <f t="shared" si="315"/>
        <v>0.85</v>
      </c>
      <c r="AD735" s="80">
        <f t="shared" si="324"/>
        <v>0.85</v>
      </c>
      <c r="AE735" s="80">
        <f t="shared" si="325"/>
        <v>0.85</v>
      </c>
      <c r="AF735" s="54">
        <f>(Q735-MAX(Q$2:Q734))/MAX(Q$2:Q734)</f>
        <v>-0.12662601087906306</v>
      </c>
      <c r="AG735" s="54">
        <f>(R735-MAX(R$2:R734))/MAX(R$2:R734)</f>
        <v>-0.42708783664517164</v>
      </c>
      <c r="AH735" s="54">
        <f>(S735-MAX(S$2:S734))/MAX(S$2:S734)</f>
        <v>-0.2601081073643482</v>
      </c>
      <c r="AI735" s="54">
        <f>(T735-MAX(T$2:T734))/MAX(T$2:T734)</f>
        <v>-0.28757447645464695</v>
      </c>
      <c r="AJ735" s="54">
        <f>(U735-MAX(U$2:U734))/MAX(U$2:U734)</f>
        <v>-0.36692602493391202</v>
      </c>
      <c r="AK735" s="54">
        <f t="shared" si="326"/>
        <v>0.81266781825160406</v>
      </c>
      <c r="AL735" s="71">
        <f t="shared" si="316"/>
        <v>1942.0416666666022</v>
      </c>
      <c r="AM735" s="49">
        <f t="shared" si="317"/>
        <v>0.81266781825160406</v>
      </c>
      <c r="AN735" s="49">
        <f t="shared" si="318"/>
        <v>11.337073984045324</v>
      </c>
      <c r="AO735" s="49">
        <f t="shared" si="319"/>
        <v>4.0914502767655705</v>
      </c>
      <c r="AP735" s="49">
        <f t="shared" si="320"/>
        <v>4.8138878648333492</v>
      </c>
      <c r="AQ735" s="49">
        <f t="shared" si="321"/>
        <v>7.7783009373317737</v>
      </c>
      <c r="AS735" s="49">
        <f t="shared" si="327"/>
        <v>-3.5587730467135499</v>
      </c>
      <c r="AT735" s="49">
        <f t="shared" si="322"/>
        <v>2.9644130724984246</v>
      </c>
      <c r="AU735" s="54">
        <f>(AM735-MAX(AM$3:AM735))/MAX(AM$3:AM735)</f>
        <v>-0.78232970794353573</v>
      </c>
      <c r="AV735" s="54">
        <f>(AN735-MAX(AN$3:AN735))/MAX(AN$3:AN735)</f>
        <v>-1.3145337237000991E-3</v>
      </c>
      <c r="AW735" s="54">
        <f>(AO735-MAX(AO$3:AO735))/MAX(AO$3:AO735)</f>
        <v>-0.28042309709670388</v>
      </c>
      <c r="AX735" s="54">
        <f>(AP735-MAX(AP$3:AP735))/MAX(AP$3:AP735)</f>
        <v>-0.17486339723439781</v>
      </c>
      <c r="AY735" s="54">
        <f>(AQ735-MAX(AQ$3:AQ735))/MAX(AQ$3:AQ735)</f>
        <v>0</v>
      </c>
    </row>
    <row r="736" spans="1:51">
      <c r="A736" s="49">
        <f>Data!F862</f>
        <v>1942.1249999999354</v>
      </c>
      <c r="B736" s="53">
        <f t="shared" si="313"/>
        <v>0.11799999999999999</v>
      </c>
      <c r="C736" s="50">
        <f>1/Data!N862</f>
        <v>0.10330305749905158</v>
      </c>
      <c r="D736" s="50">
        <f>Data!H862/100</f>
        <v>2.4608333333333333E-2</v>
      </c>
      <c r="E736">
        <f>Data!K863/Data!K862</f>
        <v>0.9404082369942196</v>
      </c>
      <c r="F736">
        <f>Data!T863/Data!T862</f>
        <v>0.98945271760717357</v>
      </c>
      <c r="G736" s="49">
        <f>Data!E865</f>
        <v>16.3</v>
      </c>
      <c r="H736" s="52">
        <v>0</v>
      </c>
      <c r="I736" s="52">
        <v>1</v>
      </c>
      <c r="J736" s="52">
        <v>0.6</v>
      </c>
      <c r="K736" s="54">
        <f t="shared" si="323"/>
        <v>0.66261227030770231</v>
      </c>
      <c r="L736" s="54">
        <f t="shared" si="336"/>
        <v>0.85</v>
      </c>
      <c r="M736" s="53">
        <f t="shared" si="337"/>
        <v>0.85</v>
      </c>
      <c r="N736" s="54" cm="1">
        <f t="array" ref="N736">stock_min(C736,O736)</f>
        <v>0.85</v>
      </c>
      <c r="O736" s="54" cm="1">
        <f t="array" ref="O736">stock_max(C736,D736)</f>
        <v>0.85</v>
      </c>
      <c r="P736" s="49">
        <f t="shared" si="314"/>
        <v>1942.1249999999354</v>
      </c>
      <c r="Q736" s="49">
        <f t="shared" si="328"/>
        <v>1.0667722324997098</v>
      </c>
      <c r="R736" s="49">
        <f t="shared" si="329"/>
        <v>2.8542245728443256</v>
      </c>
      <c r="S736" s="59">
        <f t="shared" si="310"/>
        <v>2.2398698424883285</v>
      </c>
      <c r="T736" s="59">
        <f t="shared" si="311"/>
        <v>2.358487724124783</v>
      </c>
      <c r="U736" s="59">
        <f t="shared" si="312"/>
        <v>2.7583158455003969</v>
      </c>
      <c r="V736" s="59"/>
      <c r="W736" s="49">
        <f t="shared" si="330"/>
        <v>0.89594793699533148</v>
      </c>
      <c r="X736" s="49">
        <f t="shared" si="331"/>
        <v>1.3439219054929972</v>
      </c>
      <c r="Y736" s="49">
        <f t="shared" si="332"/>
        <v>0.79572481874961465</v>
      </c>
      <c r="Z736" s="49">
        <f t="shared" si="333"/>
        <v>1.5627629053751684</v>
      </c>
      <c r="AA736" s="49">
        <f t="shared" si="334"/>
        <v>0.41374737682505958</v>
      </c>
      <c r="AB736" s="49">
        <f t="shared" si="335"/>
        <v>2.3445684686753374</v>
      </c>
      <c r="AC736" s="80">
        <f t="shared" si="315"/>
        <v>0.85</v>
      </c>
      <c r="AD736" s="80">
        <f t="shared" si="324"/>
        <v>0.85</v>
      </c>
      <c r="AE736" s="80">
        <f t="shared" si="325"/>
        <v>0.85</v>
      </c>
      <c r="AF736" s="54">
        <f>(Q736-MAX(Q$2:Q735))/MAX(Q$2:Q735)</f>
        <v>-0.13583773297687082</v>
      </c>
      <c r="AG736" s="54">
        <f>(R736-MAX(R$2:R735))/MAX(R$2:R735)</f>
        <v>-0.46122868250694155</v>
      </c>
      <c r="AH736" s="54">
        <f>(S736-MAX(S$2:S735))/MAX(S$2:S735)</f>
        <v>-0.28968452424656976</v>
      </c>
      <c r="AI736" s="54">
        <f>(T736-MAX(T$2:T735))/MAX(T$2:T735)</f>
        <v>-0.31824066002321122</v>
      </c>
      <c r="AJ736" s="54">
        <f>(U736-MAX(U$2:U735))/MAX(U$2:U735)</f>
        <v>-0.39999470157667344</v>
      </c>
      <c r="AK736" s="54">
        <f t="shared" si="326"/>
        <v>0.83150567904102646</v>
      </c>
      <c r="AL736" s="71">
        <f t="shared" si="316"/>
        <v>1942.1249999999354</v>
      </c>
      <c r="AM736" s="49">
        <f t="shared" si="317"/>
        <v>0.83150567904102646</v>
      </c>
      <c r="AN736" s="49">
        <f t="shared" si="318"/>
        <v>12.09668495496318</v>
      </c>
      <c r="AO736" s="49">
        <f t="shared" si="319"/>
        <v>4.2916704888461004</v>
      </c>
      <c r="AP736" s="49">
        <f t="shared" si="320"/>
        <v>5.0628392858343041</v>
      </c>
      <c r="AQ736" s="49">
        <f t="shared" si="321"/>
        <v>8.2460874597210623</v>
      </c>
      <c r="AS736" s="49">
        <f t="shared" si="327"/>
        <v>-3.850597495242118</v>
      </c>
      <c r="AT736" s="49">
        <f t="shared" si="322"/>
        <v>3.1832481738867582</v>
      </c>
      <c r="AU736" s="54">
        <f>(AM736-MAX(AM$3:AM736))/MAX(AM$3:AM736)</f>
        <v>-0.77728405144322743</v>
      </c>
      <c r="AV736" s="54">
        <f>(AN736-MAX(AN$3:AN736))/MAX(AN$3:AN736)</f>
        <v>0</v>
      </c>
      <c r="AW736" s="54">
        <f>(AO736-MAX(AO$3:AO736))/MAX(AO$3:AO736)</f>
        <v>-0.24520970566782305</v>
      </c>
      <c r="AX736" s="54">
        <f>(AP736-MAX(AP$3:AP736))/MAX(AP$3:AP736)</f>
        <v>-0.13219125040708313</v>
      </c>
      <c r="AY736" s="54">
        <f>(AQ736-MAX(AQ$3:AQ736))/MAX(AQ$3:AQ736)</f>
        <v>0</v>
      </c>
    </row>
    <row r="737" spans="1:51">
      <c r="A737" s="49">
        <f>Data!F863</f>
        <v>1942.2083333332687</v>
      </c>
      <c r="B737" s="53">
        <f t="shared" si="313"/>
        <v>8.5999999999999965E-2</v>
      </c>
      <c r="C737" s="50">
        <f>1/Data!N863</f>
        <v>0.11106882328860326</v>
      </c>
      <c r="D737" s="50">
        <f>Data!H863/100</f>
        <v>2.4616666666666669E-2</v>
      </c>
      <c r="E737">
        <f>Data!K864/Data!K863</f>
        <v>0.95936663173826986</v>
      </c>
      <c r="F737">
        <f>Data!T864/Data!T863</f>
        <v>0.99575466625539233</v>
      </c>
      <c r="G737" s="49">
        <f>Data!E866</f>
        <v>16.3</v>
      </c>
      <c r="H737" s="52">
        <v>0</v>
      </c>
      <c r="I737" s="52">
        <v>1</v>
      </c>
      <c r="J737" s="52">
        <v>0.6</v>
      </c>
      <c r="K737" s="54">
        <f t="shared" si="323"/>
        <v>0.66261227030770231</v>
      </c>
      <c r="L737" s="54">
        <f t="shared" si="336"/>
        <v>0.85</v>
      </c>
      <c r="M737" s="53">
        <f t="shared" si="337"/>
        <v>0.85</v>
      </c>
      <c r="N737" s="54" cm="1">
        <f t="array" ref="N737">stock_min(C737,O737)</f>
        <v>0.85</v>
      </c>
      <c r="O737" s="54" cm="1">
        <f t="array" ref="O737">stock_max(C737,D737)</f>
        <v>0.85</v>
      </c>
      <c r="P737" s="49">
        <f t="shared" si="314"/>
        <v>1942.2083333332687</v>
      </c>
      <c r="Q737" s="49">
        <f t="shared" si="328"/>
        <v>1.0622434283432682</v>
      </c>
      <c r="R737" s="49">
        <f t="shared" si="329"/>
        <v>2.7382478146742626</v>
      </c>
      <c r="S737" s="59">
        <f t="shared" si="310"/>
        <v>2.1814581707770877</v>
      </c>
      <c r="T737" s="59">
        <f t="shared" si="311"/>
        <v>2.2916092860604431</v>
      </c>
      <c r="U737" s="59">
        <f t="shared" si="312"/>
        <v>2.6612916357972929</v>
      </c>
      <c r="V737" s="59"/>
      <c r="W737" s="49">
        <f t="shared" si="330"/>
        <v>0.8725832683108351</v>
      </c>
      <c r="X737" s="49">
        <f t="shared" si="331"/>
        <v>1.3088749024662525</v>
      </c>
      <c r="Y737" s="49">
        <f t="shared" si="332"/>
        <v>0.77316085436572002</v>
      </c>
      <c r="Z737" s="49">
        <f t="shared" si="333"/>
        <v>1.5184484316947231</v>
      </c>
      <c r="AA737" s="49">
        <f t="shared" si="334"/>
        <v>0.39919374536959401</v>
      </c>
      <c r="AB737" s="49">
        <f t="shared" si="335"/>
        <v>2.2620978904276989</v>
      </c>
      <c r="AC737" s="80">
        <f t="shared" si="315"/>
        <v>0.85</v>
      </c>
      <c r="AD737" s="80">
        <f t="shared" si="324"/>
        <v>0.85</v>
      </c>
      <c r="AE737" s="80">
        <f t="shared" si="325"/>
        <v>0.85</v>
      </c>
      <c r="AF737" s="54">
        <f>(Q737-MAX(Q$2:Q736))/MAX(Q$2:Q736)</f>
        <v>-0.13950639020988082</v>
      </c>
      <c r="AG737" s="54">
        <f>(R737-MAX(R$2:R736))/MAX(R$2:R736)</f>
        <v>-0.48312077585949453</v>
      </c>
      <c r="AH737" s="54">
        <f>(S737-MAX(S$2:S736))/MAX(S$2:S736)</f>
        <v>-0.30820824093496008</v>
      </c>
      <c r="AI737" s="54">
        <f>(T737-MAX(T$2:T736))/MAX(T$2:T736)</f>
        <v>-0.33757296323048902</v>
      </c>
      <c r="AJ737" s="54">
        <f>(U737-MAX(U$2:U736))/MAX(U$2:U736)</f>
        <v>-0.42109998580007513</v>
      </c>
      <c r="AK737" s="54">
        <f t="shared" si="326"/>
        <v>0.84118079555309366</v>
      </c>
      <c r="AL737" s="71">
        <f t="shared" si="316"/>
        <v>1942.2083333332687</v>
      </c>
      <c r="AM737" s="49">
        <f t="shared" si="317"/>
        <v>0.84118079555309366</v>
      </c>
      <c r="AN737" s="49">
        <f t="shared" si="318"/>
        <v>12.197280853871916</v>
      </c>
      <c r="AO737" s="49">
        <f t="shared" si="319"/>
        <v>4.3331864970498479</v>
      </c>
      <c r="AP737" s="49">
        <f t="shared" si="320"/>
        <v>5.1107529736389177</v>
      </c>
      <c r="AQ737" s="49">
        <f t="shared" si="321"/>
        <v>8.3188996081066477</v>
      </c>
      <c r="AS737" s="49">
        <f t="shared" si="327"/>
        <v>-3.8783812457652687</v>
      </c>
      <c r="AT737" s="49">
        <f t="shared" si="322"/>
        <v>3.2081466344677301</v>
      </c>
      <c r="AU737" s="54">
        <f>(AM737-MAX(AM$3:AM737))/MAX(AM$3:AM737)</f>
        <v>-0.77469260461887446</v>
      </c>
      <c r="AV737" s="54">
        <f>(AN737-MAX(AN$3:AN737))/MAX(AN$3:AN737)</f>
        <v>0</v>
      </c>
      <c r="AW737" s="54">
        <f>(AO737-MAX(AO$3:AO737))/MAX(AO$3:AO737)</f>
        <v>-0.23790814788675749</v>
      </c>
      <c r="AX737" s="54">
        <f>(AP737-MAX(AP$3:AP737))/MAX(AP$3:AP737)</f>
        <v>-0.12397848378451885</v>
      </c>
      <c r="AY737" s="54">
        <f>(AQ737-MAX(AQ$3:AQ737))/MAX(AQ$3:AQ737)</f>
        <v>0</v>
      </c>
    </row>
    <row r="738" spans="1:51">
      <c r="A738" s="49">
        <f>Data!F864</f>
        <v>1942.2916666666019</v>
      </c>
      <c r="B738" s="53">
        <f t="shared" si="313"/>
        <v>6.899999999999995E-2</v>
      </c>
      <c r="C738" s="50">
        <f>1/Data!N864</f>
        <v>0.11703769575995807</v>
      </c>
      <c r="D738" s="50">
        <f>Data!H864/100</f>
        <v>2.4624999999999998E-2</v>
      </c>
      <c r="E738">
        <f>Data!K865/Data!K864</f>
        <v>1.0061030163599181</v>
      </c>
      <c r="F738">
        <f>Data!T865/Data!T864</f>
        <v>0.98968461151071874</v>
      </c>
      <c r="G738" s="49">
        <f>Data!E867</f>
        <v>16.399999999999999</v>
      </c>
      <c r="H738" s="52">
        <v>0</v>
      </c>
      <c r="I738" s="52">
        <v>1</v>
      </c>
      <c r="J738" s="52">
        <v>0.6</v>
      </c>
      <c r="K738" s="54">
        <f t="shared" si="323"/>
        <v>0.66261227030770231</v>
      </c>
      <c r="L738" s="54">
        <f t="shared" si="336"/>
        <v>0.85</v>
      </c>
      <c r="M738" s="53">
        <f t="shared" si="337"/>
        <v>0.85</v>
      </c>
      <c r="N738" s="54" cm="1">
        <f t="array" ref="N738">stock_min(C738,O738)</f>
        <v>0.85</v>
      </c>
      <c r="O738" s="54" cm="1">
        <f t="array" ref="O738">stock_max(C738,D738)</f>
        <v>0.85</v>
      </c>
      <c r="P738" s="49">
        <f t="shared" si="314"/>
        <v>1942.2916666666019</v>
      </c>
      <c r="Q738" s="49">
        <f t="shared" si="328"/>
        <v>1.0512859747097214</v>
      </c>
      <c r="R738" s="49">
        <f t="shared" si="329"/>
        <v>2.7549593858847294</v>
      </c>
      <c r="S738" s="59">
        <f t="shared" si="310"/>
        <v>2.1804452203180524</v>
      </c>
      <c r="T738" s="59">
        <f t="shared" si="311"/>
        <v>2.2929009471032806</v>
      </c>
      <c r="U738" s="59">
        <f t="shared" si="312"/>
        <v>2.6709794176643311</v>
      </c>
      <c r="V738" s="59"/>
      <c r="W738" s="49">
        <f t="shared" si="330"/>
        <v>0.87217808812722097</v>
      </c>
      <c r="X738" s="49">
        <f t="shared" si="331"/>
        <v>1.3082671321908315</v>
      </c>
      <c r="Y738" s="49">
        <f t="shared" si="332"/>
        <v>0.77359664495249503</v>
      </c>
      <c r="Z738" s="49">
        <f t="shared" si="333"/>
        <v>1.5193043021507857</v>
      </c>
      <c r="AA738" s="49">
        <f t="shared" si="334"/>
        <v>0.40064691264964974</v>
      </c>
      <c r="AB738" s="49">
        <f t="shared" si="335"/>
        <v>2.2703325050146814</v>
      </c>
      <c r="AC738" s="80">
        <f t="shared" si="315"/>
        <v>0.85</v>
      </c>
      <c r="AD738" s="80">
        <f t="shared" si="324"/>
        <v>0.85</v>
      </c>
      <c r="AE738" s="80">
        <f t="shared" si="325"/>
        <v>0.85</v>
      </c>
      <c r="AF738" s="54">
        <f>(Q738-MAX(Q$2:Q737))/MAX(Q$2:Q737)</f>
        <v>-0.14838271608740991</v>
      </c>
      <c r="AG738" s="54">
        <f>(R738-MAX(R$2:R737))/MAX(R$2:R737)</f>
        <v>-0.47996625349846328</v>
      </c>
      <c r="AH738" s="54">
        <f>(S738-MAX(S$2:S737))/MAX(S$2:S737)</f>
        <v>-0.30852947138039744</v>
      </c>
      <c r="AI738" s="54">
        <f>(T738-MAX(T$2:T737))/MAX(T$2:T737)</f>
        <v>-0.33719958754104573</v>
      </c>
      <c r="AJ738" s="54">
        <f>(U738-MAX(U$2:U737))/MAX(U$2:U737)</f>
        <v>-0.41899264176270734</v>
      </c>
      <c r="AK738" s="54">
        <f t="shared" si="326"/>
        <v>0.85057101591167172</v>
      </c>
      <c r="AL738" s="71">
        <f t="shared" si="316"/>
        <v>1942.2916666666019</v>
      </c>
      <c r="AM738" s="49">
        <f t="shared" si="317"/>
        <v>0.85057101591167172</v>
      </c>
      <c r="AN738" s="49">
        <f t="shared" si="318"/>
        <v>11.25232332861777</v>
      </c>
      <c r="AO738" s="49">
        <f t="shared" si="319"/>
        <v>4.1495987039877944</v>
      </c>
      <c r="AP738" s="49">
        <f t="shared" si="320"/>
        <v>4.8659822858217696</v>
      </c>
      <c r="AQ738" s="49">
        <f t="shared" si="321"/>
        <v>7.783476234997277</v>
      </c>
      <c r="AS738" s="49">
        <f t="shared" si="327"/>
        <v>-3.4688470936204929</v>
      </c>
      <c r="AT738" s="49">
        <f t="shared" si="322"/>
        <v>2.9174939491755074</v>
      </c>
      <c r="AU738" s="54">
        <f>(AM738-MAX(AM$3:AM738))/MAX(AM$3:AM738)</f>
        <v>-0.77217746625357808</v>
      </c>
      <c r="AV738" s="54">
        <f>(AN738-MAX(AN$3:AN738))/MAX(AN$3:AN738)</f>
        <v>-7.7472802059335891E-2</v>
      </c>
      <c r="AW738" s="54">
        <f>(AO738-MAX(AO$3:AO738))/MAX(AO$3:AO738)</f>
        <v>-0.2701963407294376</v>
      </c>
      <c r="AX738" s="54">
        <f>(AP738-MAX(AP$3:AP738))/MAX(AP$3:AP738)</f>
        <v>-0.16593402148565167</v>
      </c>
      <c r="AY738" s="54">
        <f>(AQ738-MAX(AQ$3:AQ738))/MAX(AQ$3:AQ738)</f>
        <v>-6.4362283274534096E-2</v>
      </c>
    </row>
    <row r="739" spans="1:51">
      <c r="A739" s="49">
        <f>Data!F865</f>
        <v>1942.3749999999352</v>
      </c>
      <c r="B739" s="53">
        <f t="shared" si="313"/>
        <v>6.6999999999999948E-2</v>
      </c>
      <c r="C739" s="50">
        <f>1/Data!N865</f>
        <v>0.11756246558000057</v>
      </c>
      <c r="D739" s="50">
        <f>Data!H865/100</f>
        <v>2.4633333333333333E-2</v>
      </c>
      <c r="E739">
        <f>Data!K866/Data!K865</f>
        <v>1.057377049180328</v>
      </c>
      <c r="F739">
        <f>Data!T866/Data!T865</f>
        <v>1.0019795276548498</v>
      </c>
      <c r="G739" s="49">
        <f>Data!E868</f>
        <v>16.5</v>
      </c>
      <c r="H739" s="52">
        <v>0</v>
      </c>
      <c r="I739" s="52">
        <v>1</v>
      </c>
      <c r="J739" s="52">
        <v>0.6</v>
      </c>
      <c r="K739" s="54">
        <f t="shared" si="323"/>
        <v>0.66261227030770231</v>
      </c>
      <c r="L739" s="54">
        <f t="shared" si="336"/>
        <v>0.85</v>
      </c>
      <c r="M739" s="53">
        <f t="shared" si="337"/>
        <v>0.85</v>
      </c>
      <c r="N739" s="54" cm="1">
        <f t="array" ref="N739">stock_min(C739,O739)</f>
        <v>0.85</v>
      </c>
      <c r="O739" s="54" cm="1">
        <f t="array" ref="O739">stock_max(C739,D739)</f>
        <v>0.85</v>
      </c>
      <c r="P739" s="49">
        <f t="shared" si="314"/>
        <v>1942.3749999999352</v>
      </c>
      <c r="Q739" s="49">
        <f t="shared" si="328"/>
        <v>1.053367024369815</v>
      </c>
      <c r="R739" s="49">
        <f t="shared" si="329"/>
        <v>2.9130308260584439</v>
      </c>
      <c r="S739" s="59">
        <f t="shared" si="310"/>
        <v>2.2572362285481744</v>
      </c>
      <c r="T739" s="59">
        <f t="shared" si="311"/>
        <v>2.3816055007200529</v>
      </c>
      <c r="U739" s="59">
        <f t="shared" si="312"/>
        <v>2.8020374891036761</v>
      </c>
      <c r="V739" s="59"/>
      <c r="W739" s="49">
        <f t="shared" si="330"/>
        <v>0.90289449141926981</v>
      </c>
      <c r="X739" s="49">
        <f t="shared" si="331"/>
        <v>1.3543417371289046</v>
      </c>
      <c r="Y739" s="49">
        <f t="shared" si="332"/>
        <v>0.80352447291062656</v>
      </c>
      <c r="Z739" s="49">
        <f t="shared" si="333"/>
        <v>1.5780810278094264</v>
      </c>
      <c r="AA739" s="49">
        <f t="shared" si="334"/>
        <v>0.4203056233655515</v>
      </c>
      <c r="AB739" s="49">
        <f t="shared" si="335"/>
        <v>2.3817318657381246</v>
      </c>
      <c r="AC739" s="80">
        <f t="shared" si="315"/>
        <v>0.85</v>
      </c>
      <c r="AD739" s="80">
        <f t="shared" si="324"/>
        <v>0.85</v>
      </c>
      <c r="AE739" s="80">
        <f t="shared" si="325"/>
        <v>0.85</v>
      </c>
      <c r="AF739" s="54">
        <f>(Q739-MAX(Q$2:Q738))/MAX(Q$2:Q738)</f>
        <v>-0.14669691612255689</v>
      </c>
      <c r="AG739" s="54">
        <f>(R739-MAX(R$2:R738))/MAX(R$2:R738)</f>
        <v>-0.45012825165001441</v>
      </c>
      <c r="AH739" s="54">
        <f>(S739-MAX(S$2:S738))/MAX(S$2:S738)</f>
        <v>-0.28417723425041835</v>
      </c>
      <c r="AI739" s="54">
        <f>(T739-MAX(T$2:T738))/MAX(T$2:T738)</f>
        <v>-0.31155808968285853</v>
      </c>
      <c r="AJ739" s="54">
        <f>(U739-MAX(U$2:U738))/MAX(U$2:U738)</f>
        <v>-0.39048410914015547</v>
      </c>
      <c r="AK739" s="54">
        <f t="shared" si="326"/>
        <v>0.84884075896156241</v>
      </c>
      <c r="AL739" s="71">
        <f t="shared" si="316"/>
        <v>1942.3749999999352</v>
      </c>
      <c r="AM739" s="49">
        <f t="shared" si="317"/>
        <v>0.84884075896156241</v>
      </c>
      <c r="AN739" s="49">
        <f t="shared" si="318"/>
        <v>9.4273121074107333</v>
      </c>
      <c r="AO739" s="49">
        <f t="shared" si="319"/>
        <v>3.733873568170095</v>
      </c>
      <c r="AP739" s="49">
        <f t="shared" si="320"/>
        <v>4.3304089216083312</v>
      </c>
      <c r="AQ739" s="49">
        <f t="shared" si="321"/>
        <v>6.6996684314323014</v>
      </c>
      <c r="AS739" s="49">
        <f t="shared" si="327"/>
        <v>-2.7276436759784319</v>
      </c>
      <c r="AT739" s="49">
        <f t="shared" si="322"/>
        <v>2.3692595098239702</v>
      </c>
      <c r="AU739" s="54">
        <f>(AM739-MAX(AM$3:AM739))/MAX(AM$3:AM739)</f>
        <v>-0.77264090965222698</v>
      </c>
      <c r="AV739" s="54">
        <f>(AN739-MAX(AN$3:AN739))/MAX(AN$3:AN739)</f>
        <v>-0.22709723418247613</v>
      </c>
      <c r="AW739" s="54">
        <f>(AO739-MAX(AO$3:AO739))/MAX(AO$3:AO739)</f>
        <v>-0.34331129641875308</v>
      </c>
      <c r="AX739" s="54">
        <f>(AP739-MAX(AP$3:AP739))/MAX(AP$3:AP739)</f>
        <v>-0.25773532610414213</v>
      </c>
      <c r="AY739" s="54">
        <f>(AQ739-MAX(AQ$3:AQ739))/MAX(AQ$3:AQ739)</f>
        <v>-0.19464487527850785</v>
      </c>
    </row>
    <row r="740" spans="1:51">
      <c r="A740" s="49">
        <f>Data!F866</f>
        <v>1942.4583333332685</v>
      </c>
      <c r="B740" s="53">
        <f t="shared" si="313"/>
        <v>8.1999999999999962E-2</v>
      </c>
      <c r="C740" s="50">
        <f>1/Data!N866</f>
        <v>0.11229070086203978</v>
      </c>
      <c r="D740" s="50">
        <f>Data!H866/100</f>
        <v>2.4641666666666662E-2</v>
      </c>
      <c r="E740">
        <f>Data!K867/Data!K866</f>
        <v>1.037320215952235</v>
      </c>
      <c r="F740">
        <f>Data!T867/Data!T866</f>
        <v>0.99587058950386176</v>
      </c>
      <c r="G740" s="49">
        <f>Data!E869</f>
        <v>16.5</v>
      </c>
      <c r="H740" s="52">
        <v>0</v>
      </c>
      <c r="I740" s="52">
        <v>1</v>
      </c>
      <c r="J740" s="52">
        <v>0.6</v>
      </c>
      <c r="K740" s="54">
        <f t="shared" si="323"/>
        <v>0.66261227030770231</v>
      </c>
      <c r="L740" s="54">
        <f t="shared" si="336"/>
        <v>0.85</v>
      </c>
      <c r="M740" s="53">
        <f t="shared" si="337"/>
        <v>0.85</v>
      </c>
      <c r="N740" s="54" cm="1">
        <f t="array" ref="N740">stock_min(C740,O740)</f>
        <v>0.85</v>
      </c>
      <c r="O740" s="54" cm="1">
        <f t="array" ref="O740">stock_max(C740,D740)</f>
        <v>0.85</v>
      </c>
      <c r="P740" s="49">
        <f t="shared" si="314"/>
        <v>1942.4583333332685</v>
      </c>
      <c r="Q740" s="49">
        <f t="shared" si="328"/>
        <v>1.0490172395230963</v>
      </c>
      <c r="R740" s="49">
        <f t="shared" si="329"/>
        <v>3.0217457655624624</v>
      </c>
      <c r="S740" s="59">
        <f t="shared" si="310"/>
        <v>2.304052132661178</v>
      </c>
      <c r="T740" s="59">
        <f t="shared" si="311"/>
        <v>2.4371817430756844</v>
      </c>
      <c r="U740" s="59">
        <f t="shared" si="312"/>
        <v>2.8891886222206304</v>
      </c>
      <c r="V740" s="59"/>
      <c r="W740" s="49">
        <f t="shared" si="330"/>
        <v>0.92162085306447128</v>
      </c>
      <c r="X740" s="49">
        <f t="shared" si="331"/>
        <v>1.3824312795967069</v>
      </c>
      <c r="Y740" s="49">
        <f t="shared" si="332"/>
        <v>0.82227521514382196</v>
      </c>
      <c r="Z740" s="49">
        <f t="shared" si="333"/>
        <v>1.6149065279318624</v>
      </c>
      <c r="AA740" s="49">
        <f t="shared" si="334"/>
        <v>0.43337829333309463</v>
      </c>
      <c r="AB740" s="49">
        <f t="shared" si="335"/>
        <v>2.4558103288875359</v>
      </c>
      <c r="AC740" s="80">
        <f t="shared" si="315"/>
        <v>0.85</v>
      </c>
      <c r="AD740" s="80">
        <f t="shared" si="324"/>
        <v>0.85</v>
      </c>
      <c r="AE740" s="80">
        <f t="shared" si="325"/>
        <v>0.85</v>
      </c>
      <c r="AF740" s="54">
        <f>(Q740-MAX(Q$2:Q739))/MAX(Q$2:Q739)</f>
        <v>-0.15022055483350757</v>
      </c>
      <c r="AG740" s="54">
        <f>(R740-MAX(R$2:R739))/MAX(R$2:R739)</f>
        <v>-0.42960691925555994</v>
      </c>
      <c r="AH740" s="54">
        <f>(S740-MAX(S$2:S739))/MAX(S$2:S739)</f>
        <v>-0.26933080854654251</v>
      </c>
      <c r="AI740" s="54">
        <f>(T740-MAX(T$2:T739))/MAX(T$2:T739)</f>
        <v>-0.29549287046666534</v>
      </c>
      <c r="AJ740" s="54">
        <f>(U740-MAX(U$2:U739))/MAX(U$2:U739)</f>
        <v>-0.37152647536552041</v>
      </c>
      <c r="AK740" s="54">
        <f t="shared" si="326"/>
        <v>0.84537376870994496</v>
      </c>
      <c r="AL740" s="71">
        <f t="shared" si="316"/>
        <v>1942.4583333332685</v>
      </c>
      <c r="AM740" s="49">
        <f t="shared" si="317"/>
        <v>0.84537376870994496</v>
      </c>
      <c r="AN740" s="49">
        <f t="shared" si="318"/>
        <v>9.3043797198999503</v>
      </c>
      <c r="AO740" s="49">
        <f t="shared" si="319"/>
        <v>3.6982335664817207</v>
      </c>
      <c r="AP740" s="49">
        <f t="shared" si="320"/>
        <v>4.2866735449482647</v>
      </c>
      <c r="AQ740" s="49">
        <f t="shared" si="321"/>
        <v>6.6209970378891896</v>
      </c>
      <c r="AS740" s="49">
        <f t="shared" si="327"/>
        <v>-2.6833826820107607</v>
      </c>
      <c r="AT740" s="49">
        <f t="shared" si="322"/>
        <v>2.3343234929409249</v>
      </c>
      <c r="AU740" s="54">
        <f>(AM740-MAX(AM$3:AM740))/MAX(AM$3:AM740)</f>
        <v>-0.77356953111806781</v>
      </c>
      <c r="AV740" s="54">
        <f>(AN740-MAX(AN$3:AN740))/MAX(AN$3:AN740)</f>
        <v>-0.23717590573095976</v>
      </c>
      <c r="AW740" s="54">
        <f>(AO740-MAX(AO$3:AO740))/MAX(AO$3:AO740)</f>
        <v>-0.34957942148433802</v>
      </c>
      <c r="AX740" s="54">
        <f>(AP740-MAX(AP$3:AP740))/MAX(AP$3:AP740)</f>
        <v>-0.26523189875627862</v>
      </c>
      <c r="AY740" s="54">
        <f>(AQ740-MAX(AQ$3:AQ740))/MAX(AQ$3:AQ740)</f>
        <v>-0.20410182238079622</v>
      </c>
    </row>
    <row r="741" spans="1:51">
      <c r="A741" s="49">
        <f>Data!F867</f>
        <v>1942.5416666666017</v>
      </c>
      <c r="B741" s="53">
        <f t="shared" si="313"/>
        <v>9.6999999999999975E-2</v>
      </c>
      <c r="C741" s="50">
        <f>1/Data!N867</f>
        <v>0.10928377825706022</v>
      </c>
      <c r="D741" s="50">
        <f>Data!H867/100</f>
        <v>2.4649999999999998E-2</v>
      </c>
      <c r="E741">
        <f>Data!K868/Data!K867</f>
        <v>0.9942589443041524</v>
      </c>
      <c r="F741">
        <f>Data!T868/Data!T867</f>
        <v>0.99590831073872477</v>
      </c>
      <c r="G741" s="49">
        <f>Data!E870</f>
        <v>16.7</v>
      </c>
      <c r="H741" s="52">
        <v>0</v>
      </c>
      <c r="I741" s="52">
        <v>1</v>
      </c>
      <c r="J741" s="52">
        <v>0.6</v>
      </c>
      <c r="K741" s="54">
        <f t="shared" si="323"/>
        <v>0.66261227030770231</v>
      </c>
      <c r="L741" s="54">
        <f t="shared" si="336"/>
        <v>0.85</v>
      </c>
      <c r="M741" s="53">
        <f t="shared" si="337"/>
        <v>0.85</v>
      </c>
      <c r="N741" s="54" cm="1">
        <f t="array" ref="N741">stock_min(C741,O741)</f>
        <v>0.85</v>
      </c>
      <c r="O741" s="54" cm="1">
        <f t="array" ref="O741">stock_max(C741,D741)</f>
        <v>0.85</v>
      </c>
      <c r="P741" s="49">
        <f t="shared" si="314"/>
        <v>1942.5416666666017</v>
      </c>
      <c r="Q741" s="49">
        <f t="shared" si="328"/>
        <v>1.044724986949247</v>
      </c>
      <c r="R741" s="49">
        <f t="shared" si="329"/>
        <v>3.0043977548236769</v>
      </c>
      <c r="S741" s="59">
        <f t="shared" si="310"/>
        <v>2.2923445315418807</v>
      </c>
      <c r="T741" s="59">
        <f t="shared" si="311"/>
        <v>2.4245459800876228</v>
      </c>
      <c r="U741" s="59">
        <f t="shared" si="312"/>
        <v>2.8733164290351487</v>
      </c>
      <c r="V741" s="59"/>
      <c r="W741" s="49">
        <f t="shared" si="330"/>
        <v>0.91693781261675233</v>
      </c>
      <c r="X741" s="49">
        <f t="shared" si="331"/>
        <v>1.3754067189251284</v>
      </c>
      <c r="Y741" s="49">
        <f t="shared" si="332"/>
        <v>0.81801206375634983</v>
      </c>
      <c r="Z741" s="49">
        <f t="shared" si="333"/>
        <v>1.6065339163312728</v>
      </c>
      <c r="AA741" s="49">
        <f t="shared" si="334"/>
        <v>0.43099746435527236</v>
      </c>
      <c r="AB741" s="49">
        <f t="shared" si="335"/>
        <v>2.4423189646798762</v>
      </c>
      <c r="AC741" s="80">
        <f t="shared" si="315"/>
        <v>0.85</v>
      </c>
      <c r="AD741" s="80">
        <f t="shared" si="324"/>
        <v>0.85</v>
      </c>
      <c r="AE741" s="80">
        <f t="shared" si="325"/>
        <v>0.85</v>
      </c>
      <c r="AF741" s="54">
        <f>(Q741-MAX(Q$2:Q740))/MAX(Q$2:Q740)</f>
        <v>-0.15369758826374783</v>
      </c>
      <c r="AG741" s="54">
        <f>(R741-MAX(R$2:R740))/MAX(R$2:R740)</f>
        <v>-0.43288157770063984</v>
      </c>
      <c r="AH741" s="54">
        <f>(S741-MAX(S$2:S740))/MAX(S$2:S740)</f>
        <v>-0.27304356457425283</v>
      </c>
      <c r="AI741" s="54">
        <f>(T741-MAX(T$2:T740))/MAX(T$2:T740)</f>
        <v>-0.29914544382828445</v>
      </c>
      <c r="AJ741" s="54">
        <f>(U741-MAX(U$2:U740))/MAX(U$2:U740)</f>
        <v>-0.37497908940333013</v>
      </c>
      <c r="AK741" s="54">
        <f t="shared" si="326"/>
        <v>0.85376727586543988</v>
      </c>
      <c r="AL741" s="71">
        <f t="shared" si="316"/>
        <v>1942.5416666666017</v>
      </c>
      <c r="AM741" s="49">
        <f t="shared" si="317"/>
        <v>0.85376727586543988</v>
      </c>
      <c r="AN741" s="49">
        <f t="shared" si="318"/>
        <v>9.6410949935639785</v>
      </c>
      <c r="AO741" s="49">
        <f t="shared" si="319"/>
        <v>3.7931834699892302</v>
      </c>
      <c r="AP741" s="49">
        <f t="shared" si="320"/>
        <v>4.4037825328022144</v>
      </c>
      <c r="AQ741" s="49">
        <f t="shared" si="321"/>
        <v>6.8344866224431104</v>
      </c>
      <c r="AS741" s="49">
        <f t="shared" si="327"/>
        <v>-2.806608371120868</v>
      </c>
      <c r="AT741" s="49">
        <f t="shared" si="322"/>
        <v>2.430704089640896</v>
      </c>
      <c r="AU741" s="54">
        <f>(AM741-MAX(AM$3:AM741))/MAX(AM$3:AM741)</f>
        <v>-0.77132135897087328</v>
      </c>
      <c r="AV741" s="54">
        <f>(AN741-MAX(AN$3:AN741))/MAX(AN$3:AN741)</f>
        <v>-0.20957014033963969</v>
      </c>
      <c r="AW741" s="54">
        <f>(AO741-MAX(AO$3:AO741))/MAX(AO$3:AO741)</f>
        <v>-0.33288026766963913</v>
      </c>
      <c r="AX741" s="54">
        <f>(AP741-MAX(AP$3:AP741))/MAX(AP$3:AP741)</f>
        <v>-0.24515853703611079</v>
      </c>
      <c r="AY741" s="54">
        <f>(AQ741-MAX(AQ$3:AQ741))/MAX(AQ$3:AQ741)</f>
        <v>-0.17843862236502989</v>
      </c>
    </row>
    <row r="742" spans="1:51">
      <c r="A742" s="49">
        <f>Data!F868</f>
        <v>1942.624999999935</v>
      </c>
      <c r="B742" s="53">
        <f t="shared" si="313"/>
        <v>8.8999999999999968E-2</v>
      </c>
      <c r="C742" s="50">
        <f>1/Data!N868</f>
        <v>0.11095302711731908</v>
      </c>
      <c r="D742" s="50">
        <f>Data!H868/100</f>
        <v>2.4658333333333338E-2</v>
      </c>
      <c r="E742">
        <f>Data!K869/Data!K868</f>
        <v>1.0164920450135815</v>
      </c>
      <c r="F742">
        <f>Data!T869/Data!T868</f>
        <v>1.0019816197566911</v>
      </c>
      <c r="G742" s="49">
        <f>Data!E871</f>
        <v>16.8</v>
      </c>
      <c r="H742" s="52">
        <v>0</v>
      </c>
      <c r="I742" s="52">
        <v>1</v>
      </c>
      <c r="J742" s="52">
        <v>0.6</v>
      </c>
      <c r="K742" s="54">
        <f t="shared" si="323"/>
        <v>0.66261227030770231</v>
      </c>
      <c r="L742" s="54">
        <f t="shared" si="336"/>
        <v>0.85</v>
      </c>
      <c r="M742" s="53">
        <f t="shared" si="337"/>
        <v>0.85</v>
      </c>
      <c r="N742" s="54" cm="1">
        <f t="array" ref="N742">stock_min(C742,O742)</f>
        <v>0.85</v>
      </c>
      <c r="O742" s="54" cm="1">
        <f t="array" ref="O742">stock_max(C742,D742)</f>
        <v>0.85</v>
      </c>
      <c r="P742" s="49">
        <f t="shared" si="314"/>
        <v>1942.624999999935</v>
      </c>
      <c r="Q742" s="49">
        <f t="shared" si="328"/>
        <v>1.0467952346236944</v>
      </c>
      <c r="R742" s="49">
        <f t="shared" si="329"/>
        <v>3.0539464178349323</v>
      </c>
      <c r="S742" s="59">
        <f t="shared" si="310"/>
        <v>2.3168448231475152</v>
      </c>
      <c r="T742" s="59">
        <f t="shared" si="311"/>
        <v>2.4526619986183547</v>
      </c>
      <c r="U742" s="59">
        <f t="shared" si="312"/>
        <v>2.914449336428623</v>
      </c>
      <c r="V742" s="59"/>
      <c r="W742" s="49">
        <f t="shared" si="330"/>
        <v>0.92673792925900611</v>
      </c>
      <c r="X742" s="49">
        <f t="shared" si="331"/>
        <v>1.3901068938885091</v>
      </c>
      <c r="Y742" s="49">
        <f t="shared" si="332"/>
        <v>0.82749806341642007</v>
      </c>
      <c r="Z742" s="49">
        <f t="shared" si="333"/>
        <v>1.6251639352019347</v>
      </c>
      <c r="AA742" s="49">
        <f t="shared" si="334"/>
        <v>0.43716740046429353</v>
      </c>
      <c r="AB742" s="49">
        <f t="shared" si="335"/>
        <v>2.4772819359643297</v>
      </c>
      <c r="AC742" s="80">
        <f t="shared" si="315"/>
        <v>0.85</v>
      </c>
      <c r="AD742" s="80">
        <f t="shared" si="324"/>
        <v>0.85</v>
      </c>
      <c r="AE742" s="80">
        <f t="shared" si="325"/>
        <v>0.85</v>
      </c>
      <c r="AF742" s="54">
        <f>(Q742-MAX(Q$2:Q741))/MAX(Q$2:Q741)</f>
        <v>-0.15202053868451598</v>
      </c>
      <c r="AG742" s="54">
        <f>(R742-MAX(R$2:R741))/MAX(R$2:R741)</f>
        <v>-0.42352863515204742</v>
      </c>
      <c r="AH742" s="54">
        <f>(S742-MAX(S$2:S741))/MAX(S$2:S741)</f>
        <v>-0.26527394512680286</v>
      </c>
      <c r="AI742" s="54">
        <f>(T742-MAX(T$2:T741))/MAX(T$2:T741)</f>
        <v>-0.29101805014282439</v>
      </c>
      <c r="AJ742" s="54">
        <f>(U742-MAX(U$2:U741))/MAX(U$2:U741)</f>
        <v>-0.3660316142924212</v>
      </c>
      <c r="AK742" s="54">
        <f t="shared" si="326"/>
        <v>0.8520926540303646</v>
      </c>
      <c r="AL742" s="71">
        <f t="shared" si="316"/>
        <v>1942.624999999935</v>
      </c>
      <c r="AM742" s="49">
        <f t="shared" si="317"/>
        <v>0.8520926540303646</v>
      </c>
      <c r="AN742" s="49">
        <f t="shared" si="318"/>
        <v>9.3974723112671157</v>
      </c>
      <c r="AO742" s="49">
        <f t="shared" si="319"/>
        <v>3.7323923708105955</v>
      </c>
      <c r="AP742" s="49">
        <f t="shared" si="320"/>
        <v>4.3268035885315319</v>
      </c>
      <c r="AQ742" s="49">
        <f t="shared" si="321"/>
        <v>6.6853885826176107</v>
      </c>
      <c r="AS742" s="49">
        <f t="shared" si="327"/>
        <v>-2.712083728649505</v>
      </c>
      <c r="AT742" s="49">
        <f t="shared" si="322"/>
        <v>2.3585849940860788</v>
      </c>
      <c r="AU742" s="54">
        <f>(AM742-MAX(AM$3:AM742))/MAX(AM$3:AM742)</f>
        <v>-0.77176990069448825</v>
      </c>
      <c r="AV742" s="54">
        <f>(AN742-MAX(AN$3:AN742))/MAX(AN$3:AN742)</f>
        <v>-0.22954366437467305</v>
      </c>
      <c r="AW742" s="54">
        <f>(AO742-MAX(AO$3:AO742))/MAX(AO$3:AO742)</f>
        <v>-0.34357179950114169</v>
      </c>
      <c r="AX742" s="54">
        <f>(AP742-MAX(AP$3:AP742))/MAX(AP$3:AP742)</f>
        <v>-0.25835330732230904</v>
      </c>
      <c r="AY742" s="54">
        <f>(AQ742-MAX(AQ$3:AQ742))/MAX(AQ$3:AQ742)</f>
        <v>-0.19636143029027589</v>
      </c>
    </row>
    <row r="743" spans="1:51">
      <c r="A743" s="49">
        <f>Data!F869</f>
        <v>1942.7083333332682</v>
      </c>
      <c r="B743" s="53">
        <f t="shared" si="313"/>
        <v>9.1999999999999971E-2</v>
      </c>
      <c r="C743" s="50">
        <f>1/Data!N869</f>
        <v>0.11015848696159679</v>
      </c>
      <c r="D743" s="50">
        <f>Data!H869/100</f>
        <v>2.4666666666666667E-2</v>
      </c>
      <c r="E743">
        <f>Data!K870/Data!K869</f>
        <v>1.0666598829989793</v>
      </c>
      <c r="F743">
        <f>Data!T870/Data!T869</f>
        <v>0.9899825288946259</v>
      </c>
      <c r="G743" s="49">
        <f>Data!E872</f>
        <v>16.899999999999999</v>
      </c>
      <c r="H743" s="52">
        <v>0</v>
      </c>
      <c r="I743" s="52">
        <v>1</v>
      </c>
      <c r="J743" s="52">
        <v>0.6</v>
      </c>
      <c r="K743" s="54">
        <f t="shared" si="323"/>
        <v>0.66261227030770231</v>
      </c>
      <c r="L743" s="54">
        <f t="shared" si="336"/>
        <v>0.85</v>
      </c>
      <c r="M743" s="53">
        <f t="shared" si="337"/>
        <v>0.85</v>
      </c>
      <c r="N743" s="54" cm="1">
        <f t="array" ref="N743">stock_min(C743,O743)</f>
        <v>0.85</v>
      </c>
      <c r="O743" s="54" cm="1">
        <f t="array" ref="O743">stock_max(C743,D743)</f>
        <v>0.85</v>
      </c>
      <c r="P743" s="49">
        <f t="shared" si="314"/>
        <v>1942.7083333332682</v>
      </c>
      <c r="Q743" s="49">
        <f t="shared" si="328"/>
        <v>1.0363089936076082</v>
      </c>
      <c r="R743" s="49">
        <f t="shared" si="329"/>
        <v>3.257522128732961</v>
      </c>
      <c r="S743" s="59">
        <f t="shared" si="310"/>
        <v>2.4002256156215913</v>
      </c>
      <c r="T743" s="59">
        <f t="shared" si="311"/>
        <v>2.5527057984530495</v>
      </c>
      <c r="U743" s="59">
        <f t="shared" si="312"/>
        <v>3.0752053486331277</v>
      </c>
      <c r="V743" s="59"/>
      <c r="W743" s="49">
        <f t="shared" si="330"/>
        <v>0.96009024624863659</v>
      </c>
      <c r="X743" s="49">
        <f t="shared" si="331"/>
        <v>1.4401353693729548</v>
      </c>
      <c r="Y743" s="49">
        <f t="shared" si="332"/>
        <v>0.86125161391243843</v>
      </c>
      <c r="Z743" s="49">
        <f t="shared" si="333"/>
        <v>1.691454184540611</v>
      </c>
      <c r="AA743" s="49">
        <f t="shared" si="334"/>
        <v>0.46128080229496921</v>
      </c>
      <c r="AB743" s="49">
        <f t="shared" si="335"/>
        <v>2.6139245463381586</v>
      </c>
      <c r="AC743" s="80">
        <f t="shared" si="315"/>
        <v>0.85000000000000009</v>
      </c>
      <c r="AD743" s="80">
        <f t="shared" si="324"/>
        <v>0.85</v>
      </c>
      <c r="AE743" s="80">
        <f t="shared" si="325"/>
        <v>0.85</v>
      </c>
      <c r="AF743" s="54">
        <f>(Q743-MAX(Q$2:Q742))/MAX(Q$2:Q742)</f>
        <v>-0.16051514843619458</v>
      </c>
      <c r="AG743" s="54">
        <f>(R743-MAX(R$2:R742))/MAX(R$2:R742)</f>
        <v>-0.38510112141902098</v>
      </c>
      <c r="AH743" s="54">
        <f>(S743-MAX(S$2:S742))/MAX(S$2:S742)</f>
        <v>-0.23883193222433657</v>
      </c>
      <c r="AI743" s="54">
        <f>(T743-MAX(T$2:T742))/MAX(T$2:T742)</f>
        <v>-0.26209875823962731</v>
      </c>
      <c r="AJ743" s="54">
        <f>(U743-MAX(U$2:U742))/MAX(U$2:U742)</f>
        <v>-0.33106300863638199</v>
      </c>
      <c r="AK743" s="54">
        <f t="shared" si="326"/>
        <v>0.86709919254857704</v>
      </c>
      <c r="AL743" s="71">
        <f t="shared" si="316"/>
        <v>1942.7083333332682</v>
      </c>
      <c r="AM743" s="49">
        <f t="shared" si="317"/>
        <v>0.86709919254857704</v>
      </c>
      <c r="AN743" s="49">
        <f t="shared" si="318"/>
        <v>8.558750059967462</v>
      </c>
      <c r="AO743" s="49">
        <f t="shared" si="319"/>
        <v>3.5517314773892044</v>
      </c>
      <c r="AP743" s="49">
        <f t="shared" si="320"/>
        <v>4.0890192267657035</v>
      </c>
      <c r="AQ743" s="49">
        <f t="shared" si="321"/>
        <v>6.1892612322789065</v>
      </c>
      <c r="AS743" s="49">
        <f t="shared" si="327"/>
        <v>-2.3694888276885555</v>
      </c>
      <c r="AT743" s="49">
        <f t="shared" si="322"/>
        <v>2.1002420055132029</v>
      </c>
      <c r="AU743" s="54">
        <f>(AM743-MAX(AM$3:AM743))/MAX(AM$3:AM743)</f>
        <v>-0.76775045074377712</v>
      </c>
      <c r="AV743" s="54">
        <f>(AN743-MAX(AN$3:AN743))/MAX(AN$3:AN743)</f>
        <v>-0.29830671585703755</v>
      </c>
      <c r="AW743" s="54">
        <f>(AO743-MAX(AO$3:AO743))/MAX(AO$3:AO743)</f>
        <v>-0.37534522881596061</v>
      </c>
      <c r="AX743" s="54">
        <f>(AP743-MAX(AP$3:AP743))/MAX(AP$3:AP743)</f>
        <v>-0.29911133616871532</v>
      </c>
      <c r="AY743" s="54">
        <f>(AQ743-MAX(AQ$3:AQ743))/MAX(AQ$3:AQ743)</f>
        <v>-0.25600000915414817</v>
      </c>
    </row>
    <row r="744" spans="1:51">
      <c r="A744" s="49">
        <f>Data!F870</f>
        <v>1942.7916666666015</v>
      </c>
      <c r="B744" s="53">
        <f t="shared" si="313"/>
        <v>0.11199999999999999</v>
      </c>
      <c r="C744" s="50">
        <f>1/Data!N870</f>
        <v>0.10417560027399256</v>
      </c>
      <c r="D744" s="50">
        <f>Data!H870/100</f>
        <v>2.4675000000000002E-2</v>
      </c>
      <c r="E744">
        <f>Data!K871/Data!K870</f>
        <v>1.0153791130185978</v>
      </c>
      <c r="F744">
        <f>Data!T871/Data!T870</f>
        <v>0.99601882988038937</v>
      </c>
      <c r="G744" s="49">
        <f>Data!E873</f>
        <v>16.899999999999999</v>
      </c>
      <c r="H744" s="52">
        <v>0</v>
      </c>
      <c r="I744" s="52">
        <v>1</v>
      </c>
      <c r="J744" s="52">
        <v>0.6</v>
      </c>
      <c r="K744" s="54">
        <f t="shared" si="323"/>
        <v>0.66261227030770231</v>
      </c>
      <c r="L744" s="54">
        <f t="shared" si="336"/>
        <v>0.85</v>
      </c>
      <c r="M744" s="53">
        <f t="shared" si="337"/>
        <v>0.85</v>
      </c>
      <c r="N744" s="54" cm="1">
        <f t="array" ref="N744">stock_min(C744,O744)</f>
        <v>0.85</v>
      </c>
      <c r="O744" s="54" cm="1">
        <f t="array" ref="O744">stock_max(C744,D744)</f>
        <v>0.85</v>
      </c>
      <c r="P744" s="49">
        <f t="shared" si="314"/>
        <v>1942.7916666666015</v>
      </c>
      <c r="Q744" s="49">
        <f t="shared" si="328"/>
        <v>1.0321832712075738</v>
      </c>
      <c r="R744" s="49">
        <f t="shared" si="329"/>
        <v>3.3076199297113287</v>
      </c>
      <c r="S744" s="59">
        <f t="shared" si="310"/>
        <v>2.4185513376287635</v>
      </c>
      <c r="T744" s="59">
        <f t="shared" si="311"/>
        <v>2.5752900743321052</v>
      </c>
      <c r="U744" s="59">
        <f t="shared" si="312"/>
        <v>3.1135687523065028</v>
      </c>
      <c r="V744" s="59"/>
      <c r="W744" s="49">
        <f t="shared" si="330"/>
        <v>0.96742053505150549</v>
      </c>
      <c r="X744" s="49">
        <f t="shared" si="331"/>
        <v>1.451130802577258</v>
      </c>
      <c r="Y744" s="49">
        <f t="shared" si="332"/>
        <v>0.86887127147801757</v>
      </c>
      <c r="Z744" s="49">
        <f t="shared" si="333"/>
        <v>1.7064188028540876</v>
      </c>
      <c r="AA744" s="49">
        <f t="shared" si="334"/>
        <v>0.46703531284597549</v>
      </c>
      <c r="AB744" s="49">
        <f t="shared" si="335"/>
        <v>2.6465334394605273</v>
      </c>
      <c r="AC744" s="80">
        <f t="shared" si="315"/>
        <v>0.85</v>
      </c>
      <c r="AD744" s="80">
        <f t="shared" si="324"/>
        <v>0.85</v>
      </c>
      <c r="AE744" s="80">
        <f t="shared" si="325"/>
        <v>0.85</v>
      </c>
      <c r="AF744" s="54">
        <f>(Q744-MAX(Q$2:Q743))/MAX(Q$2:Q743)</f>
        <v>-0.16385728044310618</v>
      </c>
      <c r="AG744" s="54">
        <f>(R744-MAX(R$2:R743))/MAX(R$2:R743)</f>
        <v>-0.37564452207031501</v>
      </c>
      <c r="AH744" s="54">
        <f>(S744-MAX(S$2:S743))/MAX(S$2:S743)</f>
        <v>-0.23302041420702685</v>
      </c>
      <c r="AI744" s="54">
        <f>(T744-MAX(T$2:T743))/MAX(T$2:T743)</f>
        <v>-0.25557040498187505</v>
      </c>
      <c r="AJ744" s="54">
        <f>(U744-MAX(U$2:U743))/MAX(U$2:U743)</f>
        <v>-0.3227179724770432</v>
      </c>
      <c r="AK744" s="54">
        <f t="shared" si="326"/>
        <v>0.87413050232217937</v>
      </c>
      <c r="AL744" s="71">
        <f t="shared" si="316"/>
        <v>1942.7916666666015</v>
      </c>
      <c r="AM744" s="49">
        <f t="shared" si="317"/>
        <v>0.87413050232217937</v>
      </c>
      <c r="AN744" s="49">
        <f t="shared" si="318"/>
        <v>9.0362949264521006</v>
      </c>
      <c r="AO744" s="49">
        <f t="shared" si="319"/>
        <v>3.6829365518534662</v>
      </c>
      <c r="AP744" s="49">
        <f t="shared" si="320"/>
        <v>4.252218706280579</v>
      </c>
      <c r="AQ744" s="49">
        <f t="shared" si="321"/>
        <v>6.4910452578110442</v>
      </c>
      <c r="AS744" s="49">
        <f t="shared" si="327"/>
        <v>-2.5452496686410564</v>
      </c>
      <c r="AT744" s="49">
        <f t="shared" si="322"/>
        <v>2.2388265515304653</v>
      </c>
      <c r="AU744" s="54">
        <f>(AM744-MAX(AM$3:AM744))/MAX(AM$3:AM744)</f>
        <v>-0.76586713850034138</v>
      </c>
      <c r="AV744" s="54">
        <f>(AN744-MAX(AN$3:AN744))/MAX(AN$3:AN744)</f>
        <v>-0.25915496783993369</v>
      </c>
      <c r="AW744" s="54">
        <f>(AO744-MAX(AO$3:AO744))/MAX(AO$3:AO744)</f>
        <v>-0.3522697580802327</v>
      </c>
      <c r="AX744" s="54">
        <f>(AP744-MAX(AP$3:AP744))/MAX(AP$3:AP744)</f>
        <v>-0.27113771736389075</v>
      </c>
      <c r="AY744" s="54">
        <f>(AQ744-MAX(AQ$3:AQ744))/MAX(AQ$3:AQ744)</f>
        <v>-0.21972309276510391</v>
      </c>
    </row>
    <row r="745" spans="1:51">
      <c r="A745" s="49">
        <f>Data!F871</f>
        <v>1942.8749999999347</v>
      </c>
      <c r="B745" s="53">
        <f t="shared" si="313"/>
        <v>0.11599999999999999</v>
      </c>
      <c r="C745" s="50">
        <f>1/Data!N871</f>
        <v>0.10350537350736615</v>
      </c>
      <c r="D745" s="50">
        <f>Data!H871/100</f>
        <v>2.4683333333333338E-2</v>
      </c>
      <c r="E745">
        <f>Data!K872/Data!K871</f>
        <v>1.0044925426291684</v>
      </c>
      <c r="F745">
        <f>Data!T872/Data!T871</f>
        <v>0.99605481415379571</v>
      </c>
      <c r="G745" s="49">
        <f>Data!E874</f>
        <v>16.899999999999999</v>
      </c>
      <c r="H745" s="52">
        <v>0</v>
      </c>
      <c r="I745" s="52">
        <v>1</v>
      </c>
      <c r="J745" s="52">
        <v>0.6</v>
      </c>
      <c r="K745" s="54">
        <f t="shared" si="323"/>
        <v>0.66261227030770231</v>
      </c>
      <c r="L745" s="54">
        <f t="shared" si="336"/>
        <v>0.85</v>
      </c>
      <c r="M745" s="53">
        <f t="shared" si="337"/>
        <v>0.85</v>
      </c>
      <c r="N745" s="54" cm="1">
        <f t="array" ref="N745">stock_min(C745,O745)</f>
        <v>0.85</v>
      </c>
      <c r="O745" s="54" cm="1">
        <f t="array" ref="O745">stock_max(C745,D745)</f>
        <v>0.85</v>
      </c>
      <c r="P745" s="49">
        <f t="shared" si="314"/>
        <v>1942.8749999999347</v>
      </c>
      <c r="Q745" s="49">
        <f t="shared" si="328"/>
        <v>1.0281111163753169</v>
      </c>
      <c r="R745" s="49">
        <f t="shared" si="329"/>
        <v>3.322479553246644</v>
      </c>
      <c r="S745" s="59">
        <f t="shared" si="310"/>
        <v>2.4212539508176283</v>
      </c>
      <c r="T745" s="59">
        <f t="shared" si="311"/>
        <v>2.5795283749047329</v>
      </c>
      <c r="U745" s="59">
        <f t="shared" si="312"/>
        <v>3.1236158754968817</v>
      </c>
      <c r="V745" s="59"/>
      <c r="W745" s="49">
        <f t="shared" si="330"/>
        <v>0.96850158032705136</v>
      </c>
      <c r="X745" s="49">
        <f t="shared" si="331"/>
        <v>1.4527523704905769</v>
      </c>
      <c r="Y745" s="49">
        <f t="shared" si="332"/>
        <v>0.87030122208596994</v>
      </c>
      <c r="Z745" s="49">
        <f t="shared" si="333"/>
        <v>1.7092271528187628</v>
      </c>
      <c r="AA745" s="49">
        <f t="shared" si="334"/>
        <v>0.4685423813245323</v>
      </c>
      <c r="AB745" s="49">
        <f t="shared" si="335"/>
        <v>2.6550734941723495</v>
      </c>
      <c r="AC745" s="80">
        <f t="shared" si="315"/>
        <v>0.85</v>
      </c>
      <c r="AD745" s="80">
        <f t="shared" si="324"/>
        <v>0.85</v>
      </c>
      <c r="AE745" s="80">
        <f t="shared" si="325"/>
        <v>0.85</v>
      </c>
      <c r="AF745" s="54">
        <f>(Q745-MAX(Q$2:Q744))/MAX(Q$2:Q744)</f>
        <v>-0.16715601886570872</v>
      </c>
      <c r="AG745" s="54">
        <f>(R745-MAX(R$2:R744))/MAX(R$2:R744)</f>
        <v>-0.37283957846996107</v>
      </c>
      <c r="AH745" s="54">
        <f>(S745-MAX(S$2:S744))/MAX(S$2:S744)</f>
        <v>-0.23216335191858006</v>
      </c>
      <c r="AI745" s="54">
        <f>(T745-MAX(T$2:T744))/MAX(T$2:T744)</f>
        <v>-0.25434525508117328</v>
      </c>
      <c r="AJ745" s="54">
        <f>(U745-MAX(U$2:U744))/MAX(U$2:U744)</f>
        <v>-0.32053246237384991</v>
      </c>
      <c r="AK745" s="54">
        <f t="shared" si="326"/>
        <v>0.88479233770176369</v>
      </c>
      <c r="AL745" s="71">
        <f t="shared" si="316"/>
        <v>1942.8749999999347</v>
      </c>
      <c r="AM745" s="49">
        <f t="shared" si="317"/>
        <v>0.88479233770176369</v>
      </c>
      <c r="AN745" s="49">
        <f t="shared" si="318"/>
        <v>9.4120374154606097</v>
      </c>
      <c r="AO745" s="49">
        <f t="shared" si="319"/>
        <v>3.79300904669967</v>
      </c>
      <c r="AP745" s="49">
        <f t="shared" si="320"/>
        <v>4.387111319331618</v>
      </c>
      <c r="AQ745" s="49">
        <f t="shared" si="321"/>
        <v>6.7325467193178143</v>
      </c>
      <c r="AS745" s="49">
        <f t="shared" si="327"/>
        <v>-2.6794906961427953</v>
      </c>
      <c r="AT745" s="49">
        <f t="shared" si="322"/>
        <v>2.3454353999861963</v>
      </c>
      <c r="AU745" s="54">
        <f>(AM745-MAX(AM$3:AM745))/MAX(AM$3:AM745)</f>
        <v>-0.76301140240644127</v>
      </c>
      <c r="AV745" s="54">
        <f>(AN745-MAX(AN$3:AN745))/MAX(AN$3:AN745)</f>
        <v>-0.22834953722715637</v>
      </c>
      <c r="AW745" s="54">
        <f>(AO745-MAX(AO$3:AO745))/MAX(AO$3:AO745)</f>
        <v>-0.33291094407091637</v>
      </c>
      <c r="AX745" s="54">
        <f>(AP745-MAX(AP$3:AP745))/MAX(AP$3:AP745)</f>
        <v>-0.24801610846971214</v>
      </c>
      <c r="AY745" s="54">
        <f>(AQ745-MAX(AQ$3:AQ745))/MAX(AQ$3:AQ745)</f>
        <v>-0.19069263526668304</v>
      </c>
    </row>
    <row r="746" spans="1:51">
      <c r="A746" s="49">
        <f>Data!F872</f>
        <v>1942.958333333268</v>
      </c>
      <c r="B746" s="53">
        <f t="shared" si="313"/>
        <v>0.11299999999999999</v>
      </c>
      <c r="C746" s="50">
        <f>1/Data!N872</f>
        <v>0.10397697255870156</v>
      </c>
      <c r="D746" s="50">
        <f>Data!H872/100</f>
        <v>2.4691666666666667E-2</v>
      </c>
      <c r="E746">
        <f>Data!K873/Data!K872</f>
        <v>1.0650385154061626</v>
      </c>
      <c r="F746">
        <f>Data!T873/Data!T872</f>
        <v>1.0019844092235723</v>
      </c>
      <c r="G746" s="49">
        <f>Data!E875</f>
        <v>17.2</v>
      </c>
      <c r="H746" s="52">
        <v>0</v>
      </c>
      <c r="I746" s="52">
        <v>1</v>
      </c>
      <c r="J746" s="52">
        <v>0.6</v>
      </c>
      <c r="K746" s="54">
        <f t="shared" si="323"/>
        <v>0.66261227030770231</v>
      </c>
      <c r="L746" s="54">
        <f t="shared" si="336"/>
        <v>0.85</v>
      </c>
      <c r="M746" s="53">
        <f t="shared" si="337"/>
        <v>0.85</v>
      </c>
      <c r="N746" s="54" cm="1">
        <f t="array" ref="N746">stock_min(C746,O746)</f>
        <v>0.85</v>
      </c>
      <c r="O746" s="54" cm="1">
        <f t="array" ref="O746">stock_max(C746,D746)</f>
        <v>0.85</v>
      </c>
      <c r="P746" s="49">
        <f t="shared" si="314"/>
        <v>1942.958333333268</v>
      </c>
      <c r="Q746" s="49">
        <f t="shared" si="328"/>
        <v>1.0301513095575094</v>
      </c>
      <c r="R746" s="49">
        <f t="shared" si="329"/>
        <v>3.5385686908571361</v>
      </c>
      <c r="S746" s="59">
        <f t="shared" si="310"/>
        <v>2.5176607117161645</v>
      </c>
      <c r="T746" s="59">
        <f t="shared" si="311"/>
        <v>2.6924210051883612</v>
      </c>
      <c r="U746" s="59">
        <f t="shared" si="312"/>
        <v>3.2972276936752389</v>
      </c>
      <c r="V746" s="59"/>
      <c r="W746" s="49">
        <f t="shared" si="330"/>
        <v>1.0070642846864659</v>
      </c>
      <c r="X746" s="49">
        <f t="shared" si="331"/>
        <v>1.5105964270296985</v>
      </c>
      <c r="Y746" s="49">
        <f t="shared" si="332"/>
        <v>0.90838981031635524</v>
      </c>
      <c r="Z746" s="49">
        <f t="shared" si="333"/>
        <v>1.784031194872006</v>
      </c>
      <c r="AA746" s="49">
        <f t="shared" si="334"/>
        <v>0.49458415405128592</v>
      </c>
      <c r="AB746" s="49">
        <f t="shared" si="335"/>
        <v>2.8026435396239529</v>
      </c>
      <c r="AC746" s="80">
        <f t="shared" si="315"/>
        <v>0.85</v>
      </c>
      <c r="AD746" s="80">
        <f t="shared" si="324"/>
        <v>0.85</v>
      </c>
      <c r="AE746" s="80">
        <f t="shared" si="325"/>
        <v>0.85</v>
      </c>
      <c r="AF746" s="54">
        <f>(Q746-MAX(Q$2:Q745))/MAX(Q$2:Q745)</f>
        <v>-0.16550331558774908</v>
      </c>
      <c r="AG746" s="54">
        <f>(R746-MAX(R$2:R745))/MAX(R$2:R745)</f>
        <v>-0.33204999573214417</v>
      </c>
      <c r="AH746" s="54">
        <f>(S746-MAX(S$2:S745))/MAX(S$2:S745)</f>
        <v>-0.20159049766852435</v>
      </c>
      <c r="AI746" s="54">
        <f>(T746-MAX(T$2:T745))/MAX(T$2:T745)</f>
        <v>-0.22171179919198838</v>
      </c>
      <c r="AJ746" s="54">
        <f>(U746-MAX(U$2:U745))/MAX(U$2:U745)</f>
        <v>-0.28276738519972955</v>
      </c>
      <c r="AK746" s="54">
        <f t="shared" si="326"/>
        <v>0.88806335693752037</v>
      </c>
      <c r="AL746" s="71">
        <f t="shared" si="316"/>
        <v>1942.958333333268</v>
      </c>
      <c r="AM746" s="49">
        <f t="shared" si="317"/>
        <v>0.88806335693752037</v>
      </c>
      <c r="AN746" s="49">
        <f t="shared" si="318"/>
        <v>9.203808891699552</v>
      </c>
      <c r="AO746" s="49">
        <f t="shared" si="319"/>
        <v>3.7468436129575351</v>
      </c>
      <c r="AP746" s="49">
        <f t="shared" si="320"/>
        <v>4.3267411336077339</v>
      </c>
      <c r="AQ746" s="49">
        <f t="shared" si="321"/>
        <v>6.6083500471187957</v>
      </c>
      <c r="AS746" s="49">
        <f t="shared" si="327"/>
        <v>-2.5954588445807563</v>
      </c>
      <c r="AT746" s="49">
        <f t="shared" si="322"/>
        <v>2.2816089135110618</v>
      </c>
      <c r="AU746" s="54">
        <f>(AM746-MAX(AM$3:AM746))/MAX(AM$3:AM746)</f>
        <v>-0.76213527110607648</v>
      </c>
      <c r="AV746" s="54">
        <f>(AN746-MAX(AN$3:AN746))/MAX(AN$3:AN746)</f>
        <v>-0.24542125396924955</v>
      </c>
      <c r="AW746" s="54">
        <f>(AO746-MAX(AO$3:AO746))/MAX(AO$3:AO746)</f>
        <v>-0.34103021171104864</v>
      </c>
      <c r="AX746" s="54">
        <f>(AP746-MAX(AP$3:AP746))/MAX(AP$3:AP746)</f>
        <v>-0.25836401256619834</v>
      </c>
      <c r="AY746" s="54">
        <f>(AQ746-MAX(AQ$3:AQ746))/MAX(AQ$3:AQ746)</f>
        <v>-0.20562209445597182</v>
      </c>
    </row>
    <row r="747" spans="1:51">
      <c r="A747" s="49">
        <f>Data!F873</f>
        <v>1943.0416666666013</v>
      </c>
      <c r="B747" s="53">
        <f t="shared" si="313"/>
        <v>0.14000000000000001</v>
      </c>
      <c r="C747" s="50">
        <f>1/Data!N873</f>
        <v>9.8516982287207455E-2</v>
      </c>
      <c r="D747" s="50">
        <f>Data!H873/100</f>
        <v>2.4700000000000003E-2</v>
      </c>
      <c r="E747">
        <f>Data!K874/Data!K873</f>
        <v>1.064337628014536</v>
      </c>
      <c r="F747">
        <f>Data!T874/Data!T873</f>
        <v>1.0019851065898928</v>
      </c>
      <c r="G747" s="49">
        <f>Data!E876</f>
        <v>17.399999999999999</v>
      </c>
      <c r="H747" s="52">
        <v>0</v>
      </c>
      <c r="I747" s="52">
        <v>1</v>
      </c>
      <c r="J747" s="52">
        <v>0.6</v>
      </c>
      <c r="K747" s="54">
        <f t="shared" si="323"/>
        <v>0.66261227030770231</v>
      </c>
      <c r="L747" s="54">
        <f t="shared" si="336"/>
        <v>0.85</v>
      </c>
      <c r="M747" s="53">
        <f t="shared" si="337"/>
        <v>0.85</v>
      </c>
      <c r="N747" s="54" cm="1">
        <f t="array" ref="N747">stock_min(C747,O747)</f>
        <v>0.85</v>
      </c>
      <c r="O747" s="54" cm="1">
        <f t="array" ref="O747">stock_max(C747,D747)</f>
        <v>0.85</v>
      </c>
      <c r="P747" s="49">
        <f t="shared" si="314"/>
        <v>1943.0416666666013</v>
      </c>
      <c r="Q747" s="49">
        <f t="shared" si="328"/>
        <v>1.0321962697106988</v>
      </c>
      <c r="R747" s="49">
        <f t="shared" si="329"/>
        <v>3.7662318069933862</v>
      </c>
      <c r="S747" s="59">
        <f t="shared" si="310"/>
        <v>2.6168480326664652</v>
      </c>
      <c r="T747" s="59">
        <f t="shared" si="311"/>
        <v>2.8090045911690149</v>
      </c>
      <c r="U747" s="59">
        <f t="shared" si="312"/>
        <v>3.4785249334483708</v>
      </c>
      <c r="V747" s="59"/>
      <c r="W747" s="49">
        <f t="shared" si="330"/>
        <v>1.046739213066586</v>
      </c>
      <c r="X747" s="49">
        <f t="shared" si="331"/>
        <v>1.5701088195998791</v>
      </c>
      <c r="Y747" s="49">
        <f t="shared" si="332"/>
        <v>0.94772368170975474</v>
      </c>
      <c r="Z747" s="49">
        <f t="shared" si="333"/>
        <v>1.8612809094592602</v>
      </c>
      <c r="AA747" s="49">
        <f t="shared" si="334"/>
        <v>0.52177874001725566</v>
      </c>
      <c r="AB747" s="49">
        <f t="shared" si="335"/>
        <v>2.956746193431115</v>
      </c>
      <c r="AC747" s="80">
        <f t="shared" si="315"/>
        <v>0.85</v>
      </c>
      <c r="AD747" s="80">
        <f t="shared" si="324"/>
        <v>0.85</v>
      </c>
      <c r="AE747" s="80">
        <f t="shared" si="325"/>
        <v>0.85</v>
      </c>
      <c r="AF747" s="54">
        <f>(Q747-MAX(Q$2:Q746))/MAX(Q$2:Q746)</f>
        <v>-0.1638467507202786</v>
      </c>
      <c r="AG747" s="54">
        <f>(R747-MAX(R$2:R746))/MAX(R$2:R746)</f>
        <v>-0.28907567682525115</v>
      </c>
      <c r="AH747" s="54">
        <f>(S747-MAX(S$2:S746))/MAX(S$2:S746)</f>
        <v>-0.1701358623441559</v>
      </c>
      <c r="AI747" s="54">
        <f>(T747-MAX(T$2:T746))/MAX(T$2:T746)</f>
        <v>-0.18801141236475027</v>
      </c>
      <c r="AJ747" s="54">
        <f>(U747-MAX(U$2:U746))/MAX(U$2:U746)</f>
        <v>-0.24333052932593485</v>
      </c>
      <c r="AK747" s="54">
        <f t="shared" si="326"/>
        <v>0.88258743070945456</v>
      </c>
      <c r="AL747" s="71">
        <f t="shared" si="316"/>
        <v>1943.0416666666013</v>
      </c>
      <c r="AM747" s="49">
        <f t="shared" si="317"/>
        <v>0.88258743070945456</v>
      </c>
      <c r="AN747" s="49">
        <f t="shared" si="318"/>
        <v>8.7854993185588093</v>
      </c>
      <c r="AO747" s="49">
        <f t="shared" si="319"/>
        <v>3.6333074834345367</v>
      </c>
      <c r="AP747" s="49">
        <f t="shared" si="320"/>
        <v>4.1851670762274029</v>
      </c>
      <c r="AQ747" s="49">
        <f t="shared" si="321"/>
        <v>6.3449866850967087</v>
      </c>
      <c r="AS747" s="49">
        <f t="shared" si="327"/>
        <v>-2.4405126334621006</v>
      </c>
      <c r="AT747" s="49">
        <f t="shared" si="322"/>
        <v>2.1598196088693058</v>
      </c>
      <c r="AU747" s="54">
        <f>(AM747-MAX(AM$3:AM747))/MAX(AM$3:AM747)</f>
        <v>-0.76360197919340689</v>
      </c>
      <c r="AV747" s="54">
        <f>(AN747-MAX(AN$3:AN747))/MAX(AN$3:AN747)</f>
        <v>-0.27971656766680647</v>
      </c>
      <c r="AW747" s="54">
        <f>(AO747-MAX(AO$3:AO747))/MAX(AO$3:AO747)</f>
        <v>-0.36099818661562738</v>
      </c>
      <c r="AX747" s="54">
        <f>(AP747-MAX(AP$3:AP747))/MAX(AP$3:AP747)</f>
        <v>-0.2826308712938253</v>
      </c>
      <c r="AY747" s="54">
        <f>(AQ747-MAX(AQ$3:AQ747))/MAX(AQ$3:AQ747)</f>
        <v>-0.23728053180091144</v>
      </c>
    </row>
    <row r="748" spans="1:51">
      <c r="A748" s="49">
        <f>Data!F874</f>
        <v>1943.1249999999345</v>
      </c>
      <c r="B748" s="53">
        <f t="shared" si="313"/>
        <v>0.16700000000000004</v>
      </c>
      <c r="C748" s="50">
        <f>1/Data!N874</f>
        <v>9.3379548781264851E-2</v>
      </c>
      <c r="D748" s="50">
        <f>Data!H874/100</f>
        <v>2.4708333333333332E-2</v>
      </c>
      <c r="E748">
        <f>Data!K875/Data!K874</f>
        <v>1.0220044633468937</v>
      </c>
      <c r="F748">
        <f>Data!T875/Data!T874</f>
        <v>0.98450930737542419</v>
      </c>
      <c r="G748" s="49">
        <f>Data!E877</f>
        <v>17.5</v>
      </c>
      <c r="H748" s="52">
        <v>0</v>
      </c>
      <c r="I748" s="52">
        <v>1</v>
      </c>
      <c r="J748" s="52">
        <v>0.6</v>
      </c>
      <c r="K748" s="54">
        <f t="shared" si="323"/>
        <v>0.66261227030770231</v>
      </c>
      <c r="L748" s="54">
        <f t="shared" si="336"/>
        <v>0.85</v>
      </c>
      <c r="M748" s="53">
        <f t="shared" si="337"/>
        <v>0.85</v>
      </c>
      <c r="N748" s="54" cm="1">
        <f t="array" ref="N748">stock_min(C748,O748)</f>
        <v>0.85</v>
      </c>
      <c r="O748" s="54" cm="1">
        <f t="array" ref="O748">stock_max(C748,D748)</f>
        <v>0.85</v>
      </c>
      <c r="P748" s="49">
        <f t="shared" si="314"/>
        <v>1943.1249999999345</v>
      </c>
      <c r="Q748" s="49">
        <f t="shared" si="328"/>
        <v>1.0162068345683766</v>
      </c>
      <c r="R748" s="49">
        <f t="shared" si="329"/>
        <v>3.8491057167462772</v>
      </c>
      <c r="S748" s="59">
        <f t="shared" si="310"/>
        <v>2.6351827192302801</v>
      </c>
      <c r="T748" s="59">
        <f t="shared" si="311"/>
        <v>2.8352801824730869</v>
      </c>
      <c r="U748" s="59">
        <f t="shared" si="312"/>
        <v>3.5355038326081472</v>
      </c>
      <c r="V748" s="59"/>
      <c r="W748" s="49">
        <f t="shared" si="330"/>
        <v>1.0540730876921121</v>
      </c>
      <c r="X748" s="49">
        <f t="shared" si="331"/>
        <v>1.5811096315381681</v>
      </c>
      <c r="Y748" s="49">
        <f t="shared" si="332"/>
        <v>0.95658874380615833</v>
      </c>
      <c r="Z748" s="49">
        <f t="shared" si="333"/>
        <v>1.8786914386669287</v>
      </c>
      <c r="AA748" s="49">
        <f t="shared" si="334"/>
        <v>0.53032557489122212</v>
      </c>
      <c r="AB748" s="49">
        <f t="shared" si="335"/>
        <v>3.005178257716925</v>
      </c>
      <c r="AC748" s="80">
        <f t="shared" si="315"/>
        <v>0.85</v>
      </c>
      <c r="AD748" s="80">
        <f t="shared" si="324"/>
        <v>0.85</v>
      </c>
      <c r="AE748" s="80">
        <f t="shared" si="325"/>
        <v>0.85</v>
      </c>
      <c r="AF748" s="54">
        <f>(Q748-MAX(Q$2:Q747))/MAX(Q$2:Q747)</f>
        <v>-0.17679934369191108</v>
      </c>
      <c r="AG748" s="54">
        <f>(R748-MAX(R$2:R747))/MAX(R$2:R747)</f>
        <v>-0.2734321686135372</v>
      </c>
      <c r="AH748" s="54">
        <f>(S748-MAX(S$2:S747))/MAX(S$2:S747)</f>
        <v>-0.16432150145482036</v>
      </c>
      <c r="AI748" s="54">
        <f>(T748-MAX(T$2:T747))/MAX(T$2:T747)</f>
        <v>-0.18041602418370237</v>
      </c>
      <c r="AJ748" s="54">
        <f>(U748-MAX(U$2:U747))/MAX(U$2:U747)</f>
        <v>-0.23093613966603999</v>
      </c>
      <c r="AK748" s="54">
        <f t="shared" si="326"/>
        <v>0.89572121404203053</v>
      </c>
      <c r="AL748" s="71">
        <f t="shared" si="316"/>
        <v>1943.1249999999345</v>
      </c>
      <c r="AM748" s="49">
        <f t="shared" si="317"/>
        <v>0.89572121404203053</v>
      </c>
      <c r="AN748" s="49">
        <f t="shared" si="318"/>
        <v>8.5589499299604963</v>
      </c>
      <c r="AO748" s="49">
        <f t="shared" si="319"/>
        <v>3.5973992862230939</v>
      </c>
      <c r="AP748" s="49">
        <f t="shared" si="320"/>
        <v>4.1332556266276637</v>
      </c>
      <c r="AQ748" s="49">
        <f t="shared" si="321"/>
        <v>6.21886190608675</v>
      </c>
      <c r="AS748" s="49">
        <f t="shared" si="327"/>
        <v>-2.3400880238737463</v>
      </c>
      <c r="AT748" s="49">
        <f t="shared" si="322"/>
        <v>2.0856062794590864</v>
      </c>
      <c r="AU748" s="54">
        <f>(AM748-MAX(AM$3:AM748))/MAX(AM$3:AM748)</f>
        <v>-0.76008414030573102</v>
      </c>
      <c r="AV748" s="54">
        <f>(AN748-MAX(AN$3:AN748))/MAX(AN$3:AN748)</f>
        <v>-0.29829032941850026</v>
      </c>
      <c r="AW748" s="54">
        <f>(AO748-MAX(AO$3:AO748))/MAX(AO$3:AO748)</f>
        <v>-0.36731348011558335</v>
      </c>
      <c r="AX748" s="54">
        <f>(AP748-MAX(AP$3:AP748))/MAX(AP$3:AP748)</f>
        <v>-0.29152888436975921</v>
      </c>
      <c r="AY748" s="54">
        <f>(AQ748-MAX(AQ$3:AQ748))/MAX(AQ$3:AQ748)</f>
        <v>-0.25244176525143314</v>
      </c>
    </row>
    <row r="749" spans="1:51">
      <c r="A749" s="49">
        <f>Data!F875</f>
        <v>1943.2083333332678</v>
      </c>
      <c r="B749" s="53">
        <f t="shared" si="313"/>
        <v>0.17500000000000004</v>
      </c>
      <c r="C749" s="50">
        <f>1/Data!N875</f>
        <v>9.216129697391158E-2</v>
      </c>
      <c r="D749" s="50">
        <f>Data!H875/100</f>
        <v>2.4716666666666668E-2</v>
      </c>
      <c r="E749">
        <f>Data!K876/Data!K875</f>
        <v>1.0259356169551479</v>
      </c>
      <c r="F749">
        <f>Data!T876/Data!T875</f>
        <v>0.99046941509996067</v>
      </c>
      <c r="G749" s="49">
        <f>Data!E878</f>
        <v>17.5</v>
      </c>
      <c r="H749" s="52">
        <v>0</v>
      </c>
      <c r="I749" s="52">
        <v>1</v>
      </c>
      <c r="J749" s="52">
        <v>0.6</v>
      </c>
      <c r="K749" s="54">
        <f t="shared" si="323"/>
        <v>0.66261227030770231</v>
      </c>
      <c r="L749" s="54">
        <f t="shared" si="336"/>
        <v>0.85</v>
      </c>
      <c r="M749" s="53">
        <f t="shared" si="337"/>
        <v>0.85</v>
      </c>
      <c r="N749" s="54" cm="1">
        <f t="array" ref="N749">stock_min(C749,O749)</f>
        <v>0.85</v>
      </c>
      <c r="O749" s="54" cm="1">
        <f t="array" ref="O749">stock_max(C749,D749)</f>
        <v>0.85</v>
      </c>
      <c r="P749" s="49">
        <f t="shared" si="314"/>
        <v>1943.2083333332678</v>
      </c>
      <c r="Q749" s="49">
        <f t="shared" si="328"/>
        <v>1.0065217890555225</v>
      </c>
      <c r="R749" s="49">
        <f t="shared" si="329"/>
        <v>3.9489346482356789</v>
      </c>
      <c r="S749" s="59">
        <f t="shared" si="310"/>
        <v>2.6661438399448532</v>
      </c>
      <c r="T749" s="59">
        <f t="shared" si="311"/>
        <v>2.8748883537660017</v>
      </c>
      <c r="U749" s="59">
        <f t="shared" si="312"/>
        <v>3.608390671866069</v>
      </c>
      <c r="V749" s="59"/>
      <c r="W749" s="49">
        <f t="shared" si="330"/>
        <v>1.0664575359779414</v>
      </c>
      <c r="X749" s="49">
        <f t="shared" si="331"/>
        <v>1.5996863039669118</v>
      </c>
      <c r="Y749" s="49">
        <f t="shared" si="332"/>
        <v>0.96995205479593849</v>
      </c>
      <c r="Z749" s="49">
        <f t="shared" si="333"/>
        <v>1.9049362989700633</v>
      </c>
      <c r="AA749" s="49">
        <f t="shared" si="334"/>
        <v>0.54125860077991039</v>
      </c>
      <c r="AB749" s="49">
        <f t="shared" si="335"/>
        <v>3.0671320710861587</v>
      </c>
      <c r="AC749" s="80">
        <f t="shared" si="315"/>
        <v>0.85</v>
      </c>
      <c r="AD749" s="80">
        <f t="shared" si="324"/>
        <v>0.85</v>
      </c>
      <c r="AE749" s="80">
        <f t="shared" si="325"/>
        <v>0.85</v>
      </c>
      <c r="AF749" s="54">
        <f>(Q749-MAX(Q$2:Q748))/MAX(Q$2:Q748)</f>
        <v>-0.18464492743662339</v>
      </c>
      <c r="AG749" s="54">
        <f>(R749-MAX(R$2:R748))/MAX(R$2:R748)</f>
        <v>-0.25458818364676539</v>
      </c>
      <c r="AH749" s="54">
        <f>(S749-MAX(S$2:S748))/MAX(S$2:S748)</f>
        <v>-0.1545030009450766</v>
      </c>
      <c r="AI749" s="54">
        <f>(T749-MAX(T$2:T748))/MAX(T$2:T748)</f>
        <v>-0.16896663632294259</v>
      </c>
      <c r="AJ749" s="54">
        <f>(U749-MAX(U$2:U748))/MAX(U$2:U748)</f>
        <v>-0.21508136008689113</v>
      </c>
      <c r="AK749" s="54">
        <f t="shared" si="326"/>
        <v>0.90434050725220949</v>
      </c>
      <c r="AL749" s="71">
        <f t="shared" si="316"/>
        <v>1943.2083333332678</v>
      </c>
      <c r="AM749" s="49">
        <f t="shared" si="317"/>
        <v>0.90434050725220949</v>
      </c>
      <c r="AN749" s="49">
        <f t="shared" si="318"/>
        <v>8.7580645700115376</v>
      </c>
      <c r="AO749" s="49">
        <f t="shared" si="319"/>
        <v>3.6618726175049914</v>
      </c>
      <c r="AP749" s="49">
        <f t="shared" si="320"/>
        <v>4.2108294522030709</v>
      </c>
      <c r="AQ749" s="49">
        <f t="shared" si="321"/>
        <v>6.3511879264406641</v>
      </c>
      <c r="AS749" s="49">
        <f t="shared" si="327"/>
        <v>-2.4068766435708735</v>
      </c>
      <c r="AT749" s="49">
        <f t="shared" si="322"/>
        <v>2.1403584742375932</v>
      </c>
      <c r="AU749" s="54">
        <f>(AM749-MAX(AM$3:AM749))/MAX(AM$3:AM749)</f>
        <v>-0.75777549213701634</v>
      </c>
      <c r="AV749" s="54">
        <f>(AN749-MAX(AN$3:AN749))/MAX(AN$3:AN749)</f>
        <v>-0.28196581886270422</v>
      </c>
      <c r="AW749" s="54">
        <f>(AO749-MAX(AO$3:AO749))/MAX(AO$3:AO749)</f>
        <v>-0.35597434193586641</v>
      </c>
      <c r="AX749" s="54">
        <f>(AP749-MAX(AP$3:AP749))/MAX(AP$3:AP749)</f>
        <v>-0.27823214695166837</v>
      </c>
      <c r="AY749" s="54">
        <f>(AQ749-MAX(AQ$3:AQ749))/MAX(AQ$3:AQ749)</f>
        <v>-0.23653509170233009</v>
      </c>
    </row>
    <row r="750" spans="1:51">
      <c r="A750" s="49">
        <f>Data!F876</f>
        <v>1943.291666666601</v>
      </c>
      <c r="B750" s="53">
        <f t="shared" si="313"/>
        <v>0.18500000000000005</v>
      </c>
      <c r="C750" s="50">
        <f>1/Data!N876</f>
        <v>9.058605163673672E-2</v>
      </c>
      <c r="D750" s="50">
        <f>Data!H876/100</f>
        <v>2.4725E-2</v>
      </c>
      <c r="E750">
        <f>Data!K877/Data!K876</f>
        <v>1.0376698301698302</v>
      </c>
      <c r="F750">
        <f>Data!T877/Data!T876</f>
        <v>0.99626155755253432</v>
      </c>
      <c r="G750" s="49">
        <f>Data!E879</f>
        <v>17.399999999999999</v>
      </c>
      <c r="H750" s="52">
        <v>0</v>
      </c>
      <c r="I750" s="52">
        <v>1</v>
      </c>
      <c r="J750" s="52">
        <v>0.6</v>
      </c>
      <c r="K750" s="54">
        <f t="shared" si="323"/>
        <v>0.66261227030770231</v>
      </c>
      <c r="L750" s="54">
        <f t="shared" si="336"/>
        <v>0.85</v>
      </c>
      <c r="M750" s="53">
        <f t="shared" si="337"/>
        <v>0.85</v>
      </c>
      <c r="N750" s="54" cm="1">
        <f t="array" ref="N750">stock_min(C750,O750)</f>
        <v>0.85</v>
      </c>
      <c r="O750" s="54" cm="1">
        <f t="array" ref="O750">stock_max(C750,D750)</f>
        <v>0.85</v>
      </c>
      <c r="P750" s="49">
        <f t="shared" si="314"/>
        <v>1943.291666666601</v>
      </c>
      <c r="Q750" s="49">
        <f t="shared" si="328"/>
        <v>1.0027589652750182</v>
      </c>
      <c r="R750" s="49">
        <f t="shared" si="329"/>
        <v>4.0976903457864751</v>
      </c>
      <c r="S750" s="59">
        <f t="shared" si="310"/>
        <v>2.7224168612193704</v>
      </c>
      <c r="T750" s="59">
        <f t="shared" si="311"/>
        <v>2.9430208706988932</v>
      </c>
      <c r="U750" s="59">
        <f t="shared" si="312"/>
        <v>3.7219055519641127</v>
      </c>
      <c r="V750" s="59"/>
      <c r="W750" s="49">
        <f t="shared" si="330"/>
        <v>1.0889667444877482</v>
      </c>
      <c r="X750" s="49">
        <f t="shared" si="331"/>
        <v>1.6334501167316222</v>
      </c>
      <c r="Y750" s="49">
        <f t="shared" si="332"/>
        <v>0.99293913000214873</v>
      </c>
      <c r="Z750" s="49">
        <f t="shared" si="333"/>
        <v>1.9500817406967443</v>
      </c>
      <c r="AA750" s="49">
        <f t="shared" si="334"/>
        <v>0.55828583279461697</v>
      </c>
      <c r="AB750" s="49">
        <f t="shared" si="335"/>
        <v>3.1636197191694957</v>
      </c>
      <c r="AC750" s="80">
        <f t="shared" si="315"/>
        <v>0.85</v>
      </c>
      <c r="AD750" s="80">
        <f t="shared" si="324"/>
        <v>0.85</v>
      </c>
      <c r="AE750" s="80">
        <f t="shared" si="325"/>
        <v>0.85</v>
      </c>
      <c r="AF750" s="54">
        <f>(Q750-MAX(Q$2:Q749))/MAX(Q$2:Q749)</f>
        <v>-0.18769308544965083</v>
      </c>
      <c r="AG750" s="54">
        <f>(R750-MAX(R$2:R749))/MAX(R$2:R749)</f>
        <v>-0.22650864711815435</v>
      </c>
      <c r="AH750" s="54">
        <f>(S750-MAX(S$2:S749))/MAX(S$2:S749)</f>
        <v>-0.1366575006751653</v>
      </c>
      <c r="AI750" s="54">
        <f>(T750-MAX(T$2:T749))/MAX(T$2:T749)</f>
        <v>-0.14927182116660648</v>
      </c>
      <c r="AJ750" s="54">
        <f>(U750-MAX(U$2:U749))/MAX(U$2:U749)</f>
        <v>-0.19038892697781809</v>
      </c>
      <c r="AK750" s="54">
        <f t="shared" si="326"/>
        <v>0.91371507821522091</v>
      </c>
      <c r="AL750" s="71">
        <f t="shared" si="316"/>
        <v>1943.291666666601</v>
      </c>
      <c r="AM750" s="49">
        <f t="shared" si="317"/>
        <v>0.91371507821522091</v>
      </c>
      <c r="AN750" s="49">
        <f t="shared" si="318"/>
        <v>8.6318513714473948</v>
      </c>
      <c r="AO750" s="49">
        <f t="shared" si="319"/>
        <v>3.6445105146347467</v>
      </c>
      <c r="AP750" s="49">
        <f t="shared" si="320"/>
        <v>4.1844040146576997</v>
      </c>
      <c r="AQ750" s="49">
        <f t="shared" si="321"/>
        <v>6.2824597227153545</v>
      </c>
      <c r="AS750" s="49">
        <f t="shared" si="327"/>
        <v>-2.3493916487320403</v>
      </c>
      <c r="AT750" s="49">
        <f t="shared" si="322"/>
        <v>2.0980557080576547</v>
      </c>
      <c r="AU750" s="54">
        <f>(AM750-MAX(AM$3:AM750))/MAX(AM$3:AM750)</f>
        <v>-0.75526454540872967</v>
      </c>
      <c r="AV750" s="54">
        <f>(AN750-MAX(AN$3:AN750))/MAX(AN$3:AN750)</f>
        <v>-0.29231346930022589</v>
      </c>
      <c r="AW750" s="54">
        <f>(AO750-MAX(AO$3:AO750))/MAX(AO$3:AO750)</f>
        <v>-0.35902787243633616</v>
      </c>
      <c r="AX750" s="54">
        <f>(AP750-MAX(AP$3:AP750))/MAX(AP$3:AP750)</f>
        <v>-0.28276166578862971</v>
      </c>
      <c r="AY750" s="54">
        <f>(AQ750-MAX(AQ$3:AQ750))/MAX(AQ$3:AQ750)</f>
        <v>-0.24479678579205499</v>
      </c>
    </row>
    <row r="751" spans="1:51">
      <c r="A751" s="49">
        <f>Data!F877</f>
        <v>1943.3749999999343</v>
      </c>
      <c r="B751" s="53">
        <f t="shared" si="313"/>
        <v>0.20699999999999996</v>
      </c>
      <c r="C751" s="50">
        <f>1/Data!N877</f>
        <v>8.8011002215429526E-2</v>
      </c>
      <c r="D751" s="50">
        <f>Data!H877/100</f>
        <v>2.4733333333333336E-2</v>
      </c>
      <c r="E751">
        <f>Data!K878/Data!K877</f>
        <v>1.0217970283151105</v>
      </c>
      <c r="F751">
        <f>Data!T878/Data!T877</f>
        <v>1.0019878960535744</v>
      </c>
      <c r="G751" s="49">
        <f>Data!E880</f>
        <v>17.3</v>
      </c>
      <c r="H751" s="52">
        <v>0</v>
      </c>
      <c r="I751" s="52">
        <v>1</v>
      </c>
      <c r="J751" s="52">
        <v>0.6</v>
      </c>
      <c r="K751" s="54">
        <f t="shared" si="323"/>
        <v>0.66261227030770231</v>
      </c>
      <c r="L751" s="54">
        <f t="shared" si="336"/>
        <v>0.85</v>
      </c>
      <c r="M751" s="53">
        <f t="shared" si="337"/>
        <v>0.85</v>
      </c>
      <c r="N751" s="54" cm="1">
        <f t="array" ref="N751">stock_min(C751,O751)</f>
        <v>0.85</v>
      </c>
      <c r="O751" s="54" cm="1">
        <f t="array" ref="O751">stock_max(C751,D751)</f>
        <v>0.85</v>
      </c>
      <c r="P751" s="49">
        <f t="shared" si="314"/>
        <v>1943.3749999999343</v>
      </c>
      <c r="Q751" s="49">
        <f t="shared" si="328"/>
        <v>1.0047523458647747</v>
      </c>
      <c r="R751" s="49">
        <f t="shared" si="329"/>
        <v>4.1870078182801382</v>
      </c>
      <c r="S751" s="59">
        <f t="shared" si="310"/>
        <v>2.760185972358931</v>
      </c>
      <c r="T751" s="59">
        <f t="shared" si="311"/>
        <v>2.9875007173956112</v>
      </c>
      <c r="U751" s="59">
        <f t="shared" si="312"/>
        <v>3.7919728747648707</v>
      </c>
      <c r="V751" s="59"/>
      <c r="W751" s="49">
        <f t="shared" si="330"/>
        <v>1.1040743889435725</v>
      </c>
      <c r="X751" s="49">
        <f t="shared" si="331"/>
        <v>1.6561115834153586</v>
      </c>
      <c r="Y751" s="49">
        <f t="shared" si="332"/>
        <v>1.0079460844962158</v>
      </c>
      <c r="Z751" s="49">
        <f t="shared" si="333"/>
        <v>1.9795546328993954</v>
      </c>
      <c r="AA751" s="49">
        <f t="shared" si="334"/>
        <v>0.56879593121473071</v>
      </c>
      <c r="AB751" s="49">
        <f t="shared" si="335"/>
        <v>3.2231769435501398</v>
      </c>
      <c r="AC751" s="80">
        <f t="shared" si="315"/>
        <v>0.85</v>
      </c>
      <c r="AD751" s="80">
        <f t="shared" si="324"/>
        <v>0.85</v>
      </c>
      <c r="AE751" s="80">
        <f t="shared" si="325"/>
        <v>0.85</v>
      </c>
      <c r="AF751" s="54">
        <f>(Q751-MAX(Q$2:Q750))/MAX(Q$2:Q750)</f>
        <v>-0.18607830373992501</v>
      </c>
      <c r="AG751" s="54">
        <f>(R751-MAX(R$2:R750))/MAX(R$2:R750)</f>
        <v>-0.20964883419789557</v>
      </c>
      <c r="AH751" s="54">
        <f>(S751-MAX(S$2:S750))/MAX(S$2:S750)</f>
        <v>-0.12468002607419595</v>
      </c>
      <c r="AI751" s="54">
        <f>(T751-MAX(T$2:T750))/MAX(T$2:T750)</f>
        <v>-0.13641419608082128</v>
      </c>
      <c r="AJ751" s="54">
        <f>(U751-MAX(U$2:U750))/MAX(U$2:U750)</f>
        <v>-0.17514746541881174</v>
      </c>
      <c r="AK751" s="54">
        <f t="shared" si="326"/>
        <v>0.90743864455719703</v>
      </c>
      <c r="AL751" s="71">
        <f t="shared" si="316"/>
        <v>1943.3749999999343</v>
      </c>
      <c r="AM751" s="49">
        <f t="shared" si="317"/>
        <v>0.90743864455719703</v>
      </c>
      <c r="AN751" s="49">
        <f t="shared" si="318"/>
        <v>8.4385165795973229</v>
      </c>
      <c r="AO751" s="49">
        <f t="shared" si="319"/>
        <v>3.5852537896164813</v>
      </c>
      <c r="AP751" s="49">
        <f t="shared" si="320"/>
        <v>4.1123218476398327</v>
      </c>
      <c r="AQ751" s="49">
        <f t="shared" si="321"/>
        <v>6.1561381372747661</v>
      </c>
      <c r="AS751" s="49">
        <f t="shared" si="327"/>
        <v>-2.2823784423225568</v>
      </c>
      <c r="AT751" s="49">
        <f t="shared" si="322"/>
        <v>2.0438162896349334</v>
      </c>
      <c r="AU751" s="54">
        <f>(AM751-MAX(AM$3:AM751))/MAX(AM$3:AM751)</f>
        <v>-0.75694566666975649</v>
      </c>
      <c r="AV751" s="54">
        <f>(AN751-MAX(AN$3:AN751))/MAX(AN$3:AN751)</f>
        <v>-0.30816411619163525</v>
      </c>
      <c r="AW751" s="54">
        <f>(AO751-MAX(AO$3:AO751))/MAX(AO$3:AO751)</f>
        <v>-0.36944954880546554</v>
      </c>
      <c r="AX751" s="54">
        <f>(AP751-MAX(AP$3:AP751))/MAX(AP$3:AP751)</f>
        <v>-0.29511709160725014</v>
      </c>
      <c r="AY751" s="54">
        <f>(AQ751-MAX(AQ$3:AQ751))/MAX(AQ$3:AQ751)</f>
        <v>-0.25998167699058439</v>
      </c>
    </row>
    <row r="752" spans="1:51">
      <c r="A752" s="49">
        <f>Data!F878</f>
        <v>1943.4583333332675</v>
      </c>
      <c r="B752" s="53">
        <f t="shared" si="313"/>
        <v>0.21799999999999997</v>
      </c>
      <c r="C752" s="50">
        <f>1/Data!N878</f>
        <v>8.6830091188305328E-2</v>
      </c>
      <c r="D752" s="50">
        <f>Data!H878/100</f>
        <v>2.4741666666666672E-2</v>
      </c>
      <c r="E752">
        <f>Data!K879/Data!K878</f>
        <v>1.0306368257417438</v>
      </c>
      <c r="F752">
        <f>Data!T879/Data!T878</f>
        <v>1.0077471485536875</v>
      </c>
      <c r="G752" s="49">
        <f>Data!E881</f>
        <v>17.399999999999999</v>
      </c>
      <c r="H752" s="52">
        <v>0</v>
      </c>
      <c r="I752" s="52">
        <v>1</v>
      </c>
      <c r="J752" s="52">
        <v>0.6</v>
      </c>
      <c r="K752" s="54">
        <f t="shared" si="323"/>
        <v>0.66261227030770231</v>
      </c>
      <c r="L752" s="54">
        <f t="shared" si="336"/>
        <v>0.85</v>
      </c>
      <c r="M752" s="53">
        <f t="shared" si="337"/>
        <v>0.85</v>
      </c>
      <c r="N752" s="54" cm="1">
        <f t="array" ref="N752">stock_min(C752,O752)</f>
        <v>0.85</v>
      </c>
      <c r="O752" s="54" cm="1">
        <f t="array" ref="O752">stock_max(C752,D752)</f>
        <v>0.85</v>
      </c>
      <c r="P752" s="49">
        <f t="shared" si="314"/>
        <v>1943.4583333332675</v>
      </c>
      <c r="Q752" s="49">
        <f t="shared" si="328"/>
        <v>1.0125363115478552</v>
      </c>
      <c r="R752" s="49">
        <f t="shared" si="329"/>
        <v>4.3152844471881053</v>
      </c>
      <c r="S752" s="59">
        <f t="shared" si="310"/>
        <v>2.8194774026543783</v>
      </c>
      <c r="T752" s="59">
        <f t="shared" si="311"/>
        <v>3.0559566957807114</v>
      </c>
      <c r="U752" s="59">
        <f t="shared" si="312"/>
        <v>3.8951273316950754</v>
      </c>
      <c r="V752" s="59"/>
      <c r="W752" s="49">
        <f t="shared" si="330"/>
        <v>1.1277909610617514</v>
      </c>
      <c r="X752" s="49">
        <f t="shared" si="331"/>
        <v>1.6916864415926269</v>
      </c>
      <c r="Y752" s="49">
        <f t="shared" si="332"/>
        <v>1.0310422916274298</v>
      </c>
      <c r="Z752" s="49">
        <f t="shared" si="333"/>
        <v>2.0249144041532814</v>
      </c>
      <c r="AA752" s="49">
        <f t="shared" si="334"/>
        <v>0.58426909975426145</v>
      </c>
      <c r="AB752" s="49">
        <f t="shared" si="335"/>
        <v>3.3108582319408142</v>
      </c>
      <c r="AC752" s="80">
        <f t="shared" si="315"/>
        <v>0.85</v>
      </c>
      <c r="AD752" s="80">
        <f t="shared" si="324"/>
        <v>0.85</v>
      </c>
      <c r="AE752" s="80">
        <f t="shared" si="325"/>
        <v>0.85</v>
      </c>
      <c r="AF752" s="54">
        <f>(Q752-MAX(Q$2:Q751))/MAX(Q$2:Q751)</f>
        <v>-0.17977273144792885</v>
      </c>
      <c r="AG752" s="54">
        <f>(R752-MAX(R$2:R751))/MAX(R$2:R751)</f>
        <v>-0.18543498325643248</v>
      </c>
      <c r="AH752" s="54">
        <f>(S752-MAX(S$2:S751))/MAX(S$2:S751)</f>
        <v>-0.10587731722053122</v>
      </c>
      <c r="AI752" s="54">
        <f>(T752-MAX(T$2:T751))/MAX(T$2:T751)</f>
        <v>-0.1166258791165639</v>
      </c>
      <c r="AJ752" s="54">
        <f>(U752-MAX(U$2:U751))/MAX(U$2:U751)</f>
        <v>-0.15270869329085937</v>
      </c>
      <c r="AK752" s="54">
        <f t="shared" si="326"/>
        <v>0.8983146809077085</v>
      </c>
      <c r="AL752" s="71">
        <f t="shared" si="316"/>
        <v>1943.4583333332675</v>
      </c>
      <c r="AM752" s="49">
        <f t="shared" si="317"/>
        <v>0.8983146809077085</v>
      </c>
      <c r="AN752" s="49">
        <f t="shared" si="318"/>
        <v>8.061316226282381</v>
      </c>
      <c r="AO752" s="49">
        <f t="shared" si="319"/>
        <v>3.4740102466948888</v>
      </c>
      <c r="AP752" s="49">
        <f t="shared" si="320"/>
        <v>3.9758573785677132</v>
      </c>
      <c r="AQ752" s="49">
        <f t="shared" si="321"/>
        <v>5.9123458793701689</v>
      </c>
      <c r="AS752" s="49">
        <f t="shared" si="327"/>
        <v>-2.1489703469122121</v>
      </c>
      <c r="AT752" s="49">
        <f t="shared" si="322"/>
        <v>1.9364885008024557</v>
      </c>
      <c r="AU752" s="54">
        <f>(AM752-MAX(AM$3:AM752))/MAX(AM$3:AM752)</f>
        <v>-0.75938948908734594</v>
      </c>
      <c r="AV752" s="54">
        <f>(AN752-MAX(AN$3:AN752))/MAX(AN$3:AN752)</f>
        <v>-0.33908907051825499</v>
      </c>
      <c r="AW752" s="54">
        <f>(AO752-MAX(AO$3:AO752))/MAX(AO$3:AO752)</f>
        <v>-0.38901431891597765</v>
      </c>
      <c r="AX752" s="54">
        <f>(AP752-MAX(AP$3:AP752))/MAX(AP$3:AP752)</f>
        <v>-0.31850812845107956</v>
      </c>
      <c r="AY752" s="54">
        <f>(AQ752-MAX(AQ$3:AQ752))/MAX(AQ$3:AQ752)</f>
        <v>-0.28928750701490941</v>
      </c>
    </row>
    <row r="753" spans="1:51">
      <c r="A753" s="49">
        <f>Data!F879</f>
        <v>1943.5416666666008</v>
      </c>
      <c r="B753" s="53">
        <f t="shared" si="313"/>
        <v>0.24</v>
      </c>
      <c r="C753" s="50">
        <f>1/Data!N879</f>
        <v>8.4931364072657597E-2</v>
      </c>
      <c r="D753" s="50">
        <f>Data!H879/100</f>
        <v>2.4750000000000001E-2</v>
      </c>
      <c r="E753">
        <f>Data!K880/Data!K879</f>
        <v>0.96015149259319921</v>
      </c>
      <c r="F753">
        <f>Data!T880/Data!T879</f>
        <v>1.0077811363959261</v>
      </c>
      <c r="G753" s="49">
        <f>Data!E882</f>
        <v>17.399999999999999</v>
      </c>
      <c r="H753" s="52">
        <v>0</v>
      </c>
      <c r="I753" s="52">
        <v>1</v>
      </c>
      <c r="J753" s="52">
        <v>0.6</v>
      </c>
      <c r="K753" s="54">
        <f t="shared" si="323"/>
        <v>0.66261227030770231</v>
      </c>
      <c r="L753" s="54">
        <f t="shared" si="336"/>
        <v>0.85</v>
      </c>
      <c r="M753" s="53">
        <f t="shared" si="337"/>
        <v>0.85</v>
      </c>
      <c r="N753" s="54" cm="1">
        <f t="array" ref="N753">stock_min(C753,O753)</f>
        <v>0.85</v>
      </c>
      <c r="O753" s="54" cm="1">
        <f t="array" ref="O753">stock_max(C753,D753)</f>
        <v>0.85</v>
      </c>
      <c r="P753" s="49">
        <f t="shared" si="314"/>
        <v>1943.5416666666008</v>
      </c>
      <c r="Q753" s="49">
        <f t="shared" si="328"/>
        <v>1.020414994693837</v>
      </c>
      <c r="R753" s="49">
        <f t="shared" si="329"/>
        <v>4.1433268029318775</v>
      </c>
      <c r="S753" s="59">
        <f t="shared" si="310"/>
        <v>2.7608417182507043</v>
      </c>
      <c r="T753" s="59">
        <f t="shared" si="311"/>
        <v>2.9832895598497928</v>
      </c>
      <c r="U753" s="59">
        <f t="shared" si="312"/>
        <v>3.7677408504738277</v>
      </c>
      <c r="V753" s="59"/>
      <c r="W753" s="49">
        <f t="shared" si="330"/>
        <v>1.1043366873002818</v>
      </c>
      <c r="X753" s="49">
        <f t="shared" si="331"/>
        <v>1.6565050309504226</v>
      </c>
      <c r="Y753" s="49">
        <f t="shared" si="332"/>
        <v>1.0065252916124556</v>
      </c>
      <c r="Z753" s="49">
        <f t="shared" si="333"/>
        <v>1.9767642682373372</v>
      </c>
      <c r="AA753" s="49">
        <f t="shared" si="334"/>
        <v>0.56516112757107428</v>
      </c>
      <c r="AB753" s="49">
        <f t="shared" si="335"/>
        <v>3.2025797229027533</v>
      </c>
      <c r="AC753" s="80">
        <f t="shared" si="315"/>
        <v>0.85</v>
      </c>
      <c r="AD753" s="80">
        <f t="shared" si="324"/>
        <v>0.85</v>
      </c>
      <c r="AE753" s="80">
        <f t="shared" si="325"/>
        <v>0.85</v>
      </c>
      <c r="AF753" s="54">
        <f>(Q753-MAX(Q$2:Q752))/MAX(Q$2:Q752)</f>
        <v>-0.17339043119566722</v>
      </c>
      <c r="AG753" s="54">
        <f>(R753-MAX(R$2:R752))/MAX(R$2:R752)</f>
        <v>-0.21789418335945943</v>
      </c>
      <c r="AH753" s="54">
        <f>(S753-MAX(S$2:S752))/MAX(S$2:S752)</f>
        <v>-0.12447207360916752</v>
      </c>
      <c r="AI753" s="54">
        <f>(T753-MAX(T$2:T752))/MAX(T$2:T752)</f>
        <v>-0.13763149984696271</v>
      </c>
      <c r="AJ753" s="54">
        <f>(U753-MAX(U$2:U752))/MAX(U$2:U752)</f>
        <v>-0.18041855973162091</v>
      </c>
      <c r="AK753" s="54">
        <f t="shared" si="326"/>
        <v>0.89582225558304507</v>
      </c>
      <c r="AL753" s="71">
        <f t="shared" si="316"/>
        <v>1943.5416666666008</v>
      </c>
      <c r="AM753" s="49">
        <f t="shared" si="317"/>
        <v>0.89582225558304507</v>
      </c>
      <c r="AN753" s="49">
        <f t="shared" si="318"/>
        <v>8.6504044832121867</v>
      </c>
      <c r="AO753" s="49">
        <f t="shared" si="319"/>
        <v>3.6193985147412189</v>
      </c>
      <c r="AP753" s="49">
        <f t="shared" si="320"/>
        <v>4.1613612916155844</v>
      </c>
      <c r="AQ753" s="49">
        <f t="shared" si="321"/>
        <v>6.2743125127083541</v>
      </c>
      <c r="AS753" s="49">
        <f t="shared" si="327"/>
        <v>-2.3760919705038326</v>
      </c>
      <c r="AT753" s="49">
        <f t="shared" si="322"/>
        <v>2.1129512210927697</v>
      </c>
      <c r="AU753" s="54">
        <f>(AM753-MAX(AM$3:AM753))/MAX(AM$3:AM753)</f>
        <v>-0.76005707667499722</v>
      </c>
      <c r="AV753" s="54">
        <f>(AN753-MAX(AN$3:AN753))/MAX(AN$3:AN753)</f>
        <v>-0.29079238341337416</v>
      </c>
      <c r="AW753" s="54">
        <f>(AO753-MAX(AO$3:AO753))/MAX(AO$3:AO753)</f>
        <v>-0.36344440297850311</v>
      </c>
      <c r="AX753" s="54">
        <f>(AP753-MAX(AP$3:AP753))/MAX(AP$3:AP753)</f>
        <v>-0.28671136190605223</v>
      </c>
      <c r="AY753" s="54">
        <f>(AQ753-MAX(AQ$3:AQ753))/MAX(AQ$3:AQ753)</f>
        <v>-0.24577614729307143</v>
      </c>
    </row>
    <row r="754" spans="1:51">
      <c r="A754" s="49">
        <f>Data!F880</f>
        <v>1943.6249999999341</v>
      </c>
      <c r="B754" s="53">
        <f t="shared" si="313"/>
        <v>0.19799999999999995</v>
      </c>
      <c r="C754" s="50">
        <f>1/Data!N880</f>
        <v>8.920172207037777E-2</v>
      </c>
      <c r="D754" s="50">
        <f>Data!H880/100</f>
        <v>2.475833333333333E-2</v>
      </c>
      <c r="E754">
        <f>Data!K881/Data!K880</f>
        <v>1.019659676124459</v>
      </c>
      <c r="F754">
        <f>Data!T881/Data!T880</f>
        <v>0.99623142499937067</v>
      </c>
      <c r="G754" s="49">
        <f>Data!E883</f>
        <v>17.399999999999999</v>
      </c>
      <c r="H754" s="52">
        <v>0</v>
      </c>
      <c r="I754" s="52">
        <v>1</v>
      </c>
      <c r="J754" s="52">
        <v>0.6</v>
      </c>
      <c r="K754" s="54">
        <f t="shared" si="323"/>
        <v>0.66261227030770231</v>
      </c>
      <c r="L754" s="54">
        <f t="shared" si="336"/>
        <v>0.85</v>
      </c>
      <c r="M754" s="53">
        <f t="shared" si="337"/>
        <v>0.85</v>
      </c>
      <c r="N754" s="54" cm="1">
        <f t="array" ref="N754">stock_min(C754,O754)</f>
        <v>0.85</v>
      </c>
      <c r="O754" s="54" cm="1">
        <f t="array" ref="O754">stock_max(C754,D754)</f>
        <v>0.85</v>
      </c>
      <c r="P754" s="49">
        <f t="shared" si="314"/>
        <v>1943.6249999999341</v>
      </c>
      <c r="Q754" s="49">
        <f t="shared" si="328"/>
        <v>1.0165694842545665</v>
      </c>
      <c r="R754" s="49">
        <f t="shared" si="329"/>
        <v>4.224783265955308</v>
      </c>
      <c r="S754" s="59">
        <f t="shared" si="310"/>
        <v>2.7892462950256887</v>
      </c>
      <c r="T754" s="59">
        <f t="shared" si="311"/>
        <v>3.0183589390862702</v>
      </c>
      <c r="U754" s="59">
        <f t="shared" si="312"/>
        <v>3.8285726784921632</v>
      </c>
      <c r="V754" s="59"/>
      <c r="W754" s="49">
        <f t="shared" si="330"/>
        <v>1.1156985180102754</v>
      </c>
      <c r="X754" s="49">
        <f t="shared" si="331"/>
        <v>1.6735477770154132</v>
      </c>
      <c r="Y754" s="49">
        <f t="shared" si="332"/>
        <v>1.0183572698547689</v>
      </c>
      <c r="Z754" s="49">
        <f t="shared" si="333"/>
        <v>2.000001669231501</v>
      </c>
      <c r="AA754" s="49">
        <f t="shared" si="334"/>
        <v>0.57428590177382455</v>
      </c>
      <c r="AB754" s="49">
        <f t="shared" si="335"/>
        <v>3.2542867767183385</v>
      </c>
      <c r="AC754" s="80">
        <f t="shared" si="315"/>
        <v>0.85</v>
      </c>
      <c r="AD754" s="80">
        <f t="shared" si="324"/>
        <v>0.85</v>
      </c>
      <c r="AE754" s="80">
        <f t="shared" si="325"/>
        <v>0.85</v>
      </c>
      <c r="AF754" s="54">
        <f>(Q754-MAX(Q$2:Q753))/MAX(Q$2:Q753)</f>
        <v>-0.17650557135194422</v>
      </c>
      <c r="AG754" s="54">
        <f>(R754-MAX(R$2:R753))/MAX(R$2:R753)</f>
        <v>-0.20251823630925095</v>
      </c>
      <c r="AH754" s="54">
        <f>(S754-MAX(S$2:S753))/MAX(S$2:S753)</f>
        <v>-0.11546431338900957</v>
      </c>
      <c r="AI754" s="54">
        <f>(T754-MAX(T$2:T753))/MAX(T$2:T753)</f>
        <v>-0.12749412385085532</v>
      </c>
      <c r="AJ754" s="54">
        <f>(U754-MAX(U$2:U753))/MAX(U$2:U753)</f>
        <v>-0.16718605802833739</v>
      </c>
      <c r="AK754" s="54">
        <f t="shared" si="326"/>
        <v>0.89634942319841426</v>
      </c>
      <c r="AL754" s="71">
        <f t="shared" si="316"/>
        <v>1943.6249999999341</v>
      </c>
      <c r="AM754" s="49">
        <f t="shared" si="317"/>
        <v>0.89634942319841426</v>
      </c>
      <c r="AN754" s="49">
        <f t="shared" si="318"/>
        <v>8.7291358711120886</v>
      </c>
      <c r="AO754" s="49">
        <f t="shared" si="319"/>
        <v>3.6401870730381702</v>
      </c>
      <c r="AP754" s="49">
        <f t="shared" si="320"/>
        <v>4.1874670006515489</v>
      </c>
      <c r="AQ754" s="49">
        <f t="shared" si="321"/>
        <v>6.3235630097306919</v>
      </c>
      <c r="AS754" s="49">
        <f t="shared" si="327"/>
        <v>-2.4055728613813967</v>
      </c>
      <c r="AT754" s="49">
        <f t="shared" si="322"/>
        <v>2.136096009079143</v>
      </c>
      <c r="AU754" s="54">
        <f>(AM754-MAX(AM$3:AM754))/MAX(AM$3:AM754)</f>
        <v>-0.75991587663455873</v>
      </c>
      <c r="AV754" s="54">
        <f>(AN754-MAX(AN$3:AN754))/MAX(AN$3:AN754)</f>
        <v>-0.28433755230444635</v>
      </c>
      <c r="AW754" s="54">
        <f>(AO754-MAX(AO$3:AO754))/MAX(AO$3:AO754)</f>
        <v>-0.35978825042054746</v>
      </c>
      <c r="AX754" s="54">
        <f>(AP754-MAX(AP$3:AP754))/MAX(AP$3:AP754)</f>
        <v>-0.28223664694144251</v>
      </c>
      <c r="AY754" s="54">
        <f>(AQ754-MAX(AQ$3:AQ754))/MAX(AQ$3:AQ754)</f>
        <v>-0.23985583338829203</v>
      </c>
    </row>
    <row r="755" spans="1:51">
      <c r="A755" s="49">
        <f>Data!F881</f>
        <v>1943.7083333332673</v>
      </c>
      <c r="B755" s="53">
        <f t="shared" si="313"/>
        <v>0.20399999999999996</v>
      </c>
      <c r="C755" s="50">
        <f>1/Data!N881</f>
        <v>8.8212343811411728E-2</v>
      </c>
      <c r="D755" s="50">
        <f>Data!H881/100</f>
        <v>2.4766666666666666E-2</v>
      </c>
      <c r="E755">
        <f>Data!K882/Data!K881</f>
        <v>0.99501899499582991</v>
      </c>
      <c r="F755">
        <f>Data!T882/Data!T881</f>
        <v>1.0019906855146967</v>
      </c>
      <c r="G755" s="49">
        <f>Data!E884</f>
        <v>17.399999999999999</v>
      </c>
      <c r="H755" s="52">
        <v>0</v>
      </c>
      <c r="I755" s="52">
        <v>1</v>
      </c>
      <c r="J755" s="52">
        <v>0.6</v>
      </c>
      <c r="K755" s="54">
        <f t="shared" si="323"/>
        <v>0.66261227030770231</v>
      </c>
      <c r="L755" s="54">
        <f t="shared" si="336"/>
        <v>0.85</v>
      </c>
      <c r="M755" s="53">
        <f t="shared" si="337"/>
        <v>0.85</v>
      </c>
      <c r="N755" s="54" cm="1">
        <f t="array" ref="N755">stock_min(C755,O755)</f>
        <v>0.85</v>
      </c>
      <c r="O755" s="54" cm="1">
        <f t="array" ref="O755">stock_max(C755,D755)</f>
        <v>0.85</v>
      </c>
      <c r="P755" s="49">
        <f t="shared" si="314"/>
        <v>1943.7083333332673</v>
      </c>
      <c r="Q755" s="49">
        <f t="shared" si="328"/>
        <v>1.0185931544015547</v>
      </c>
      <c r="R755" s="49">
        <f t="shared" si="329"/>
        <v>4.2037395993660507</v>
      </c>
      <c r="S755" s="59">
        <f t="shared" si="310"/>
        <v>2.783131350052229</v>
      </c>
      <c r="T755" s="59">
        <f t="shared" si="311"/>
        <v>3.0104241498293653</v>
      </c>
      <c r="U755" s="59">
        <f t="shared" si="312"/>
        <v>3.8135062823982802</v>
      </c>
      <c r="V755" s="59"/>
      <c r="W755" s="49">
        <f t="shared" si="330"/>
        <v>1.1132525400208917</v>
      </c>
      <c r="X755" s="49">
        <f t="shared" si="331"/>
        <v>1.6698788100313373</v>
      </c>
      <c r="Y755" s="49">
        <f t="shared" si="332"/>
        <v>1.0156801693217949</v>
      </c>
      <c r="Z755" s="49">
        <f t="shared" si="333"/>
        <v>1.9947439805075704</v>
      </c>
      <c r="AA755" s="49">
        <f t="shared" si="334"/>
        <v>0.57202594235974213</v>
      </c>
      <c r="AB755" s="49">
        <f t="shared" si="335"/>
        <v>3.2414803400385379</v>
      </c>
      <c r="AC755" s="80">
        <f t="shared" si="315"/>
        <v>0.85</v>
      </c>
      <c r="AD755" s="80">
        <f t="shared" si="324"/>
        <v>0.85</v>
      </c>
      <c r="AE755" s="80">
        <f t="shared" si="325"/>
        <v>0.85</v>
      </c>
      <c r="AF755" s="54">
        <f>(Q755-MAX(Q$2:Q754))/MAX(Q$2:Q754)</f>
        <v>-0.17486625292140112</v>
      </c>
      <c r="AG755" s="54">
        <f>(R755-MAX(R$2:R754))/MAX(R$2:R754)</f>
        <v>-0.20649049696492894</v>
      </c>
      <c r="AH755" s="54">
        <f>(S755-MAX(S$2:S754))/MAX(S$2:S754)</f>
        <v>-0.1174035064464078</v>
      </c>
      <c r="AI755" s="54">
        <f>(T755-MAX(T$2:T754))/MAX(T$2:T754)</f>
        <v>-0.12978780408981005</v>
      </c>
      <c r="AJ755" s="54">
        <f>(U755-MAX(U$2:U754))/MAX(U$2:U754)</f>
        <v>-0.17046339028135732</v>
      </c>
      <c r="AK755" s="54">
        <f t="shared" si="326"/>
        <v>0.89252020494510176</v>
      </c>
      <c r="AL755" s="71">
        <f t="shared" si="316"/>
        <v>1943.7083333332673</v>
      </c>
      <c r="AM755" s="49">
        <f t="shared" si="317"/>
        <v>0.89252020494510176</v>
      </c>
      <c r="AN755" s="49">
        <f t="shared" si="318"/>
        <v>8.7882952837459367</v>
      </c>
      <c r="AO755" s="49">
        <f t="shared" si="319"/>
        <v>3.6487014967840028</v>
      </c>
      <c r="AP755" s="49">
        <f t="shared" si="320"/>
        <v>4.2001637679453676</v>
      </c>
      <c r="AQ755" s="49">
        <f t="shared" si="321"/>
        <v>6.3558763398120588</v>
      </c>
      <c r="AS755" s="49">
        <f t="shared" si="327"/>
        <v>-2.4324189439338779</v>
      </c>
      <c r="AT755" s="49">
        <f t="shared" si="322"/>
        <v>2.1557125718666912</v>
      </c>
      <c r="AU755" s="54">
        <f>(AM755-MAX(AM$3:AM755))/MAX(AM$3:AM755)</f>
        <v>-0.76094151963016765</v>
      </c>
      <c r="AV755" s="54">
        <f>(AN755-MAX(AN$3:AN755))/MAX(AN$3:AN755)</f>
        <v>-0.2794873391017989</v>
      </c>
      <c r="AW755" s="54">
        <f>(AO755-MAX(AO$3:AO755))/MAX(AO$3:AO755)</f>
        <v>-0.35829079053356677</v>
      </c>
      <c r="AX755" s="54">
        <f>(AP755-MAX(AP$3:AP755))/MAX(AP$3:AP755)</f>
        <v>-0.28006032548878446</v>
      </c>
      <c r="AY755" s="54">
        <f>(AQ755-MAX(AQ$3:AQ755))/MAX(AQ$3:AQ755)</f>
        <v>-0.23597150594071975</v>
      </c>
    </row>
    <row r="756" spans="1:51">
      <c r="A756" s="49">
        <f>Data!F882</f>
        <v>1943.7916666666006</v>
      </c>
      <c r="B756" s="53">
        <f t="shared" si="313"/>
        <v>0.19699999999999995</v>
      </c>
      <c r="C756" s="50">
        <f>1/Data!N882</f>
        <v>8.9386789169118658E-2</v>
      </c>
      <c r="D756" s="50">
        <f>Data!H882/100</f>
        <v>2.4775000000000002E-2</v>
      </c>
      <c r="E756">
        <f>Data!K883/Data!K882</f>
        <v>0.95795922418630775</v>
      </c>
      <c r="F756">
        <f>Data!T883/Data!T882</f>
        <v>1.0019913828795777</v>
      </c>
      <c r="G756" s="49">
        <f>Data!E885</f>
        <v>17.399999999999999</v>
      </c>
      <c r="H756" s="52">
        <v>0</v>
      </c>
      <c r="I756" s="52">
        <v>1</v>
      </c>
      <c r="J756" s="52">
        <v>0.6</v>
      </c>
      <c r="K756" s="54">
        <f t="shared" si="323"/>
        <v>0.66261227030770231</v>
      </c>
      <c r="L756" s="54">
        <f t="shared" si="336"/>
        <v>0.85</v>
      </c>
      <c r="M756" s="53">
        <f t="shared" si="337"/>
        <v>0.85</v>
      </c>
      <c r="N756" s="54" cm="1">
        <f t="array" ref="N756">stock_min(C756,O756)</f>
        <v>0.85</v>
      </c>
      <c r="O756" s="54" cm="1">
        <f t="array" ref="O756">stock_max(C756,D756)</f>
        <v>0.85</v>
      </c>
      <c r="P756" s="49">
        <f t="shared" si="314"/>
        <v>1943.7916666666006</v>
      </c>
      <c r="Q756" s="49">
        <f t="shared" si="328"/>
        <v>1.0206215633704849</v>
      </c>
      <c r="R756" s="49">
        <f t="shared" si="329"/>
        <v>4.0270111252899623</v>
      </c>
      <c r="S756" s="59">
        <f t="shared" si="310"/>
        <v>2.7151452614125104</v>
      </c>
      <c r="T756" s="59">
        <f t="shared" si="311"/>
        <v>2.9285861734394487</v>
      </c>
      <c r="U756" s="59">
        <f t="shared" si="312"/>
        <v>3.6783710567865184</v>
      </c>
      <c r="V756" s="59"/>
      <c r="W756" s="49">
        <f t="shared" si="330"/>
        <v>1.0860581045650042</v>
      </c>
      <c r="X756" s="49">
        <f t="shared" si="331"/>
        <v>1.6290871568475063</v>
      </c>
      <c r="Y756" s="49">
        <f t="shared" si="332"/>
        <v>0.98806904026498921</v>
      </c>
      <c r="Z756" s="49">
        <f t="shared" si="333"/>
        <v>1.9405171331744595</v>
      </c>
      <c r="AA756" s="49">
        <f t="shared" si="334"/>
        <v>0.55175565851797781</v>
      </c>
      <c r="AB756" s="49">
        <f t="shared" si="335"/>
        <v>3.1266153982685405</v>
      </c>
      <c r="AC756" s="80">
        <f t="shared" si="315"/>
        <v>0.85</v>
      </c>
      <c r="AD756" s="80">
        <f t="shared" si="324"/>
        <v>0.85</v>
      </c>
      <c r="AE756" s="80">
        <f t="shared" si="325"/>
        <v>0.85</v>
      </c>
      <c r="AF756" s="54">
        <f>(Q756-MAX(Q$2:Q755))/MAX(Q$2:Q755)</f>
        <v>-0.1732230957041071</v>
      </c>
      <c r="AG756" s="54">
        <f>(R756-MAX(R$2:R755))/MAX(R$2:R755)</f>
        <v>-0.23985025208806066</v>
      </c>
      <c r="AH756" s="54">
        <f>(S756-MAX(S$2:S755))/MAX(S$2:S755)</f>
        <v>-0.13896349621933507</v>
      </c>
      <c r="AI756" s="54">
        <f>(T756-MAX(T$2:T755))/MAX(T$2:T755)</f>
        <v>-0.15344440581722851</v>
      </c>
      <c r="AJ756" s="54">
        <f>(U756-MAX(U$2:U755))/MAX(U$2:U755)</f>
        <v>-0.19985880977363785</v>
      </c>
      <c r="AK756" s="54">
        <f t="shared" si="326"/>
        <v>0.89307306798702002</v>
      </c>
      <c r="AL756" s="71">
        <f t="shared" si="316"/>
        <v>1943.7916666666006</v>
      </c>
      <c r="AM756" s="49">
        <f t="shared" si="317"/>
        <v>0.89307306798702002</v>
      </c>
      <c r="AN756" s="49">
        <f t="shared" si="318"/>
        <v>9.1460959000556112</v>
      </c>
      <c r="AO756" s="49">
        <f t="shared" si="319"/>
        <v>3.7371513258941542</v>
      </c>
      <c r="AP756" s="49">
        <f t="shared" si="320"/>
        <v>4.3126459638861272</v>
      </c>
      <c r="AQ756" s="49">
        <f t="shared" si="321"/>
        <v>6.5749371583332215</v>
      </c>
      <c r="AS756" s="49">
        <f t="shared" si="327"/>
        <v>-2.5711587417223898</v>
      </c>
      <c r="AT756" s="49">
        <f t="shared" si="322"/>
        <v>2.2622911944470943</v>
      </c>
      <c r="AU756" s="54">
        <f>(AM756-MAX(AM$3:AM756))/MAX(AM$3:AM756)</f>
        <v>-0.76079343715772452</v>
      </c>
      <c r="AV756" s="54">
        <f>(AN756-MAX(AN$3:AN756))/MAX(AN$3:AN756)</f>
        <v>-0.25015288164392263</v>
      </c>
      <c r="AW756" s="54">
        <f>(AO756-MAX(AO$3:AO756))/MAX(AO$3:AO756)</f>
        <v>-0.34273482631842223</v>
      </c>
      <c r="AX756" s="54">
        <f>(AP756-MAX(AP$3:AP756))/MAX(AP$3:AP756)</f>
        <v>-0.26078003071744243</v>
      </c>
      <c r="AY756" s="54">
        <f>(AQ756-MAX(AQ$3:AQ756))/MAX(AQ$3:AQ756)</f>
        <v>-0.20963859788306136</v>
      </c>
    </row>
    <row r="757" spans="1:51">
      <c r="A757" s="49">
        <f>Data!F883</f>
        <v>1943.8749999999338</v>
      </c>
      <c r="B757" s="53">
        <f t="shared" si="313"/>
        <v>0.16400000000000003</v>
      </c>
      <c r="C757" s="50">
        <f>1/Data!N883</f>
        <v>9.4064230324055934E-2</v>
      </c>
      <c r="D757" s="50">
        <f>Data!H883/100</f>
        <v>2.4783333333333334E-2</v>
      </c>
      <c r="E757">
        <f>Data!K884/Data!K883</f>
        <v>1.0177258017063842</v>
      </c>
      <c r="F757">
        <f>Data!T884/Data!T883</f>
        <v>1.0019920802442988</v>
      </c>
      <c r="G757" s="49">
        <f>Data!E886</f>
        <v>17.399999999999999</v>
      </c>
      <c r="H757" s="52">
        <v>0</v>
      </c>
      <c r="I757" s="52">
        <v>1</v>
      </c>
      <c r="J757" s="52">
        <v>0.6</v>
      </c>
      <c r="K757" s="54">
        <f t="shared" si="323"/>
        <v>0.66261227030770231</v>
      </c>
      <c r="L757" s="54">
        <f t="shared" si="336"/>
        <v>0.85</v>
      </c>
      <c r="M757" s="53">
        <f t="shared" si="337"/>
        <v>0.85</v>
      </c>
      <c r="N757" s="54" cm="1">
        <f t="array" ref="N757">stock_min(C757,O757)</f>
        <v>0.85</v>
      </c>
      <c r="O757" s="54" cm="1">
        <f t="array" ref="O757">stock_max(C757,D757)</f>
        <v>0.85</v>
      </c>
      <c r="P757" s="49">
        <f t="shared" si="314"/>
        <v>1943.8749999999338</v>
      </c>
      <c r="Q757" s="49">
        <f t="shared" si="328"/>
        <v>1.0226547234237806</v>
      </c>
      <c r="R757" s="49">
        <f t="shared" si="329"/>
        <v>4.0983931259662549</v>
      </c>
      <c r="S757" s="59">
        <f t="shared" si="310"/>
        <v>2.7461856522114712</v>
      </c>
      <c r="T757" s="59">
        <f t="shared" si="311"/>
        <v>2.9649517081650556</v>
      </c>
      <c r="U757" s="59">
        <f t="shared" si="312"/>
        <v>3.7348919628953676</v>
      </c>
      <c r="V757" s="59"/>
      <c r="W757" s="49">
        <f t="shared" si="330"/>
        <v>1.0984742608845885</v>
      </c>
      <c r="X757" s="49">
        <f t="shared" si="331"/>
        <v>1.6477113913268826</v>
      </c>
      <c r="Y757" s="49">
        <f t="shared" si="332"/>
        <v>1.0003383254651081</v>
      </c>
      <c r="Z757" s="49">
        <f t="shared" si="333"/>
        <v>1.9646133826999475</v>
      </c>
      <c r="AA757" s="49">
        <f t="shared" si="334"/>
        <v>0.56023379443430521</v>
      </c>
      <c r="AB757" s="49">
        <f t="shared" si="335"/>
        <v>3.1746581684610624</v>
      </c>
      <c r="AC757" s="80">
        <f t="shared" si="315"/>
        <v>0.85</v>
      </c>
      <c r="AD757" s="80">
        <f t="shared" si="324"/>
        <v>0.85</v>
      </c>
      <c r="AE757" s="80">
        <f t="shared" si="325"/>
        <v>0.85</v>
      </c>
      <c r="AF757" s="54">
        <f>(Q757-MAX(Q$2:Q756))/MAX(Q$2:Q756)</f>
        <v>-0.17157608976661676</v>
      </c>
      <c r="AG757" s="54">
        <f>(R757-MAX(R$2:R756))/MAX(R$2:R756)</f>
        <v>-0.22637598838941575</v>
      </c>
      <c r="AH757" s="54">
        <f>(S757-MAX(S$2:S756))/MAX(S$2:S756)</f>
        <v>-0.12911985729902978</v>
      </c>
      <c r="AI757" s="54">
        <f>(T757-MAX(T$2:T756))/MAX(T$2:T756)</f>
        <v>-0.14293235493867962</v>
      </c>
      <c r="AJ757" s="54">
        <f>(U757-MAX(U$2:U756))/MAX(U$2:U756)</f>
        <v>-0.18756404549117961</v>
      </c>
      <c r="AK757" s="54">
        <f t="shared" si="326"/>
        <v>0.89074139817194975</v>
      </c>
      <c r="AL757" s="71">
        <f t="shared" si="316"/>
        <v>1943.8749999999338</v>
      </c>
      <c r="AM757" s="49">
        <f t="shared" si="317"/>
        <v>0.89074139817194975</v>
      </c>
      <c r="AN757" s="49">
        <f t="shared" si="318"/>
        <v>9.1723441099844827</v>
      </c>
      <c r="AO757" s="49">
        <f t="shared" si="319"/>
        <v>3.739760063314423</v>
      </c>
      <c r="AP757" s="49">
        <f t="shared" si="320"/>
        <v>4.3171302315315927</v>
      </c>
      <c r="AQ757" s="49">
        <f t="shared" si="321"/>
        <v>6.5884723340202624</v>
      </c>
      <c r="AS757" s="49">
        <f t="shared" si="327"/>
        <v>-2.5838717759642202</v>
      </c>
      <c r="AT757" s="49">
        <f t="shared" si="322"/>
        <v>2.2713421024886697</v>
      </c>
      <c r="AU757" s="54">
        <f>(AM757-MAX(AM$3:AM757))/MAX(AM$3:AM757)</f>
        <v>-0.76141796693265462</v>
      </c>
      <c r="AV757" s="54">
        <f>(AN757-MAX(AN$3:AN757))/MAX(AN$3:AN757)</f>
        <v>-0.24800090939344033</v>
      </c>
      <c r="AW757" s="54">
        <f>(AO757-MAX(AO$3:AO757))/MAX(AO$3:AO757)</f>
        <v>-0.34227601903338073</v>
      </c>
      <c r="AX757" s="54">
        <f>(AP757-MAX(AP$3:AP757))/MAX(AP$3:AP757)</f>
        <v>-0.26001139350054725</v>
      </c>
      <c r="AY757" s="54">
        <f>(AQ757-MAX(AQ$3:AQ757))/MAX(AQ$3:AQ757)</f>
        <v>-0.20801155869222282</v>
      </c>
    </row>
    <row r="758" spans="1:51">
      <c r="A758" s="49">
        <f>Data!F884</f>
        <v>1943.9583333332671</v>
      </c>
      <c r="B758" s="53">
        <f t="shared" si="313"/>
        <v>0.17000000000000004</v>
      </c>
      <c r="C758" s="50">
        <f>1/Data!N884</f>
        <v>9.3132759874515053E-2</v>
      </c>
      <c r="D758" s="50">
        <f>Data!H884/100</f>
        <v>2.479166666666667E-2</v>
      </c>
      <c r="E758">
        <f>Data!K885/Data!K884</f>
        <v>1.0366821501161441</v>
      </c>
      <c r="F758">
        <f>Data!T885/Data!T884</f>
        <v>1.0019927776088597</v>
      </c>
      <c r="G758" s="49">
        <f>Data!E887</f>
        <v>17.399999999999999</v>
      </c>
      <c r="H758" s="52">
        <v>0</v>
      </c>
      <c r="I758" s="52">
        <v>1</v>
      </c>
      <c r="J758" s="52">
        <v>0.6</v>
      </c>
      <c r="K758" s="54">
        <f t="shared" si="323"/>
        <v>0.66261227030770231</v>
      </c>
      <c r="L758" s="54">
        <f t="shared" si="336"/>
        <v>0.85</v>
      </c>
      <c r="M758" s="53">
        <f t="shared" si="337"/>
        <v>0.85</v>
      </c>
      <c r="N758" s="54" cm="1">
        <f t="array" ref="N758">stock_min(C758,O758)</f>
        <v>0.85</v>
      </c>
      <c r="O758" s="54" cm="1">
        <f t="array" ref="O758">stock_max(C758,D758)</f>
        <v>0.85</v>
      </c>
      <c r="P758" s="49">
        <f t="shared" si="314"/>
        <v>1943.9583333332671</v>
      </c>
      <c r="Q758" s="49">
        <f t="shared" si="328"/>
        <v>1.0246926468582143</v>
      </c>
      <c r="R758" s="49">
        <f t="shared" si="329"/>
        <v>4.2487309978479217</v>
      </c>
      <c r="S758" s="59">
        <f t="shared" si="310"/>
        <v>2.8088162637272038</v>
      </c>
      <c r="T758" s="59">
        <f t="shared" si="311"/>
        <v>3.0390114030057118</v>
      </c>
      <c r="U758" s="59">
        <f t="shared" si="312"/>
        <v>3.8524616717595741</v>
      </c>
      <c r="V758" s="59"/>
      <c r="W758" s="49">
        <f t="shared" si="330"/>
        <v>1.1235265054908816</v>
      </c>
      <c r="X758" s="49">
        <f t="shared" si="331"/>
        <v>1.6852897582363222</v>
      </c>
      <c r="Y758" s="49">
        <f t="shared" si="332"/>
        <v>1.0253251577691014</v>
      </c>
      <c r="Z758" s="49">
        <f t="shared" si="333"/>
        <v>2.0136862452366104</v>
      </c>
      <c r="AA758" s="49">
        <f t="shared" si="334"/>
        <v>0.57786925076393625</v>
      </c>
      <c r="AB758" s="49">
        <f t="shared" si="335"/>
        <v>3.2745924209956381</v>
      </c>
      <c r="AC758" s="80">
        <f t="shared" si="315"/>
        <v>0.85</v>
      </c>
      <c r="AD758" s="80">
        <f t="shared" si="324"/>
        <v>0.85</v>
      </c>
      <c r="AE758" s="80">
        <f t="shared" si="325"/>
        <v>0.85</v>
      </c>
      <c r="AF758" s="54">
        <f>(Q758-MAX(Q$2:Q757))/MAX(Q$2:Q757)</f>
        <v>-0.16992522514765956</v>
      </c>
      <c r="AG758" s="54">
        <f>(R758-MAX(R$2:R757))/MAX(R$2:R757)</f>
        <v>-0.19799779626206279</v>
      </c>
      <c r="AH758" s="54">
        <f>(S758-MAX(S$2:S757))/MAX(S$2:S757)</f>
        <v>-0.10925821544304425</v>
      </c>
      <c r="AI758" s="54">
        <f>(T758-MAX(T$2:T757))/MAX(T$2:T757)</f>
        <v>-0.12152419234492053</v>
      </c>
      <c r="AJ758" s="54">
        <f>(U758-MAX(U$2:U757))/MAX(U$2:U757)</f>
        <v>-0.16198958186777451</v>
      </c>
      <c r="AK758" s="54">
        <f t="shared" si="326"/>
        <v>0.88914539590398378</v>
      </c>
      <c r="AL758" s="71">
        <f t="shared" si="316"/>
        <v>1943.9583333332671</v>
      </c>
      <c r="AM758" s="49">
        <f t="shared" si="317"/>
        <v>0.88914539590398378</v>
      </c>
      <c r="AN758" s="49">
        <f t="shared" si="318"/>
        <v>9.1426018580566613</v>
      </c>
      <c r="AO758" s="49">
        <f t="shared" si="319"/>
        <v>3.7297596553182046</v>
      </c>
      <c r="AP758" s="49">
        <f t="shared" si="320"/>
        <v>4.3051973167850557</v>
      </c>
      <c r="AQ758" s="49">
        <f t="shared" si="321"/>
        <v>6.568501375576826</v>
      </c>
      <c r="AS758" s="49">
        <f t="shared" si="327"/>
        <v>-2.5741004824798353</v>
      </c>
      <c r="AT758" s="49">
        <f t="shared" si="322"/>
        <v>2.2633040587917703</v>
      </c>
      <c r="AU758" s="54">
        <f>(AM758-MAX(AM$3:AM758))/MAX(AM$3:AM758)</f>
        <v>-0.76184545067445986</v>
      </c>
      <c r="AV758" s="54">
        <f>(AN758-MAX(AN$3:AN758))/MAX(AN$3:AN758)</f>
        <v>-0.25043934237568816</v>
      </c>
      <c r="AW758" s="54">
        <f>(AO758-MAX(AO$3:AO758))/MAX(AO$3:AO758)</f>
        <v>-0.34403482388909484</v>
      </c>
      <c r="AX758" s="54">
        <f>(AP758-MAX(AP$3:AP758))/MAX(AP$3:AP758)</f>
        <v>-0.26205678487889211</v>
      </c>
      <c r="AY758" s="54">
        <f>(AQ758-MAX(AQ$3:AQ758))/MAX(AQ$3:AQ758)</f>
        <v>-0.2104122317841273</v>
      </c>
    </row>
    <row r="759" spans="1:51">
      <c r="A759" s="49">
        <f>Data!F885</f>
        <v>1944.0416666666003</v>
      </c>
      <c r="B759" s="53">
        <f t="shared" si="313"/>
        <v>0.18600000000000005</v>
      </c>
      <c r="C759" s="50">
        <f>1/Data!N885</f>
        <v>9.0477981718095582E-2</v>
      </c>
      <c r="D759" s="50">
        <f>Data!H885/100</f>
        <v>2.4799999999999999E-2</v>
      </c>
      <c r="E759">
        <f>Data!K886/Data!K885</f>
        <v>0.99758556258790432</v>
      </c>
      <c r="F759">
        <f>Data!T886/Data!T885</f>
        <v>1.0028721608445137</v>
      </c>
      <c r="G759" s="49">
        <f>Data!E888</f>
        <v>17.5</v>
      </c>
      <c r="H759" s="52">
        <v>0</v>
      </c>
      <c r="I759" s="52">
        <v>1</v>
      </c>
      <c r="J759" s="52">
        <v>0.6</v>
      </c>
      <c r="K759" s="54">
        <f t="shared" si="323"/>
        <v>0.66261227030770231</v>
      </c>
      <c r="L759" s="54">
        <f t="shared" si="336"/>
        <v>0.85</v>
      </c>
      <c r="M759" s="53">
        <f t="shared" si="337"/>
        <v>0.85</v>
      </c>
      <c r="N759" s="54" cm="1">
        <f t="array" ref="N759">stock_min(C759,O759)</f>
        <v>0.85</v>
      </c>
      <c r="O759" s="54" cm="1">
        <f t="array" ref="O759">stock_max(C759,D759)</f>
        <v>0.85</v>
      </c>
      <c r="P759" s="49">
        <f t="shared" si="314"/>
        <v>1944.0416666666003</v>
      </c>
      <c r="Q759" s="49">
        <f t="shared" si="328"/>
        <v>1.0276357289561815</v>
      </c>
      <c r="R759" s="49">
        <f t="shared" si="329"/>
        <v>4.2384727027727873</v>
      </c>
      <c r="S759" s="59">
        <f t="shared" si="310"/>
        <v>2.8079741859215406</v>
      </c>
      <c r="T759" s="59">
        <f t="shared" si="311"/>
        <v>3.0370943823700287</v>
      </c>
      <c r="U759" s="59">
        <f t="shared" si="312"/>
        <v>3.8462151067442498</v>
      </c>
      <c r="V759" s="59"/>
      <c r="W759" s="49">
        <f t="shared" si="330"/>
        <v>1.1231896743686163</v>
      </c>
      <c r="X759" s="49">
        <f t="shared" si="331"/>
        <v>1.6847845115529243</v>
      </c>
      <c r="Y759" s="49">
        <f t="shared" si="332"/>
        <v>1.0246783785290552</v>
      </c>
      <c r="Z759" s="49">
        <f t="shared" si="333"/>
        <v>2.0124160038409737</v>
      </c>
      <c r="AA759" s="49">
        <f t="shared" si="334"/>
        <v>0.57693226601163761</v>
      </c>
      <c r="AB759" s="49">
        <f t="shared" si="335"/>
        <v>3.2692828407326124</v>
      </c>
      <c r="AC759" s="80">
        <f t="shared" si="315"/>
        <v>0.85</v>
      </c>
      <c r="AD759" s="80">
        <f t="shared" si="324"/>
        <v>0.85</v>
      </c>
      <c r="AE759" s="80">
        <f t="shared" si="325"/>
        <v>0.85</v>
      </c>
      <c r="AF759" s="54">
        <f>(Q759-MAX(Q$2:Q758))/MAX(Q$2:Q758)</f>
        <v>-0.16754111688131015</v>
      </c>
      <c r="AG759" s="54">
        <f>(R759-MAX(R$2:R758))/MAX(R$2:R758)</f>
        <v>-0.19993418038735081</v>
      </c>
      <c r="AH759" s="54">
        <f>(S759-MAX(S$2:S758))/MAX(S$2:S758)</f>
        <v>-0.10952525814606426</v>
      </c>
      <c r="AI759" s="54">
        <f>(T759-MAX(T$2:T758))/MAX(T$2:T758)</f>
        <v>-0.12207833842333193</v>
      </c>
      <c r="AJ759" s="54">
        <f>(U759-MAX(U$2:U758))/MAX(U$2:U758)</f>
        <v>-0.16334837191071117</v>
      </c>
      <c r="AK759" s="54">
        <f t="shared" si="326"/>
        <v>0.89111937357696092</v>
      </c>
      <c r="AL759" s="71">
        <f t="shared" si="316"/>
        <v>1944.0416666666003</v>
      </c>
      <c r="AM759" s="49">
        <f t="shared" si="317"/>
        <v>0.89111937357696092</v>
      </c>
      <c r="AN759" s="49">
        <f t="shared" si="318"/>
        <v>9.3005254610818451</v>
      </c>
      <c r="AO759" s="49">
        <f t="shared" si="319"/>
        <v>3.7716558755445755</v>
      </c>
      <c r="AP759" s="49">
        <f t="shared" si="320"/>
        <v>4.3576207498193664</v>
      </c>
      <c r="AQ759" s="49">
        <f t="shared" si="321"/>
        <v>6.6670631807807705</v>
      </c>
      <c r="AS759" s="49">
        <f t="shared" si="327"/>
        <v>-2.6334622803010745</v>
      </c>
      <c r="AT759" s="49">
        <f t="shared" si="322"/>
        <v>2.3094424309614041</v>
      </c>
      <c r="AU759" s="54">
        <f>(AM759-MAX(AM$3:AM759))/MAX(AM$3:AM759)</f>
        <v>-0.76131672751483703</v>
      </c>
      <c r="AV759" s="54">
        <f>(AN759-MAX(AN$3:AN759))/MAX(AN$3:AN759)</f>
        <v>-0.23749189901374801</v>
      </c>
      <c r="AW759" s="54">
        <f>(AO759-MAX(AO$3:AO759))/MAX(AO$3:AO759)</f>
        <v>-0.33666639696110612</v>
      </c>
      <c r="AX759" s="54">
        <f>(AP759-MAX(AP$3:AP759))/MAX(AP$3:AP759)</f>
        <v>-0.25307101398978588</v>
      </c>
      <c r="AY759" s="54">
        <f>(AQ759-MAX(AQ$3:AQ759))/MAX(AQ$3:AQ759)</f>
        <v>-0.19856429397419179</v>
      </c>
    </row>
    <row r="760" spans="1:51">
      <c r="A760" s="49">
        <f>Data!F886</f>
        <v>1944.1249999999336</v>
      </c>
      <c r="B760" s="53">
        <f t="shared" si="313"/>
        <v>0.18100000000000005</v>
      </c>
      <c r="C760" s="50">
        <f>1/Data!N886</f>
        <v>9.1341560917229947E-2</v>
      </c>
      <c r="D760" s="50">
        <f>Data!H886/100</f>
        <v>2.4708333333333332E-2</v>
      </c>
      <c r="E760">
        <f>Data!K887/Data!K886</f>
        <v>1.0324270744831492</v>
      </c>
      <c r="F760">
        <f>Data!T887/Data!T886</f>
        <v>1.0028648755994189</v>
      </c>
      <c r="G760" s="49">
        <f>Data!E889</f>
        <v>17.5</v>
      </c>
      <c r="H760" s="52">
        <v>0</v>
      </c>
      <c r="I760" s="52">
        <v>1</v>
      </c>
      <c r="J760" s="52">
        <v>0.6</v>
      </c>
      <c r="K760" s="54">
        <f t="shared" si="323"/>
        <v>0.66261227030770231</v>
      </c>
      <c r="L760" s="54">
        <f t="shared" si="336"/>
        <v>0.85</v>
      </c>
      <c r="M760" s="53">
        <f t="shared" si="337"/>
        <v>0.85</v>
      </c>
      <c r="N760" s="54" cm="1">
        <f t="array" ref="N760">stock_min(C760,O760)</f>
        <v>0.85</v>
      </c>
      <c r="O760" s="54" cm="1">
        <f t="array" ref="O760">stock_max(C760,D760)</f>
        <v>0.85</v>
      </c>
      <c r="P760" s="49">
        <f t="shared" si="314"/>
        <v>1944.1249999999336</v>
      </c>
      <c r="Q760" s="49">
        <f t="shared" si="328"/>
        <v>1.0305797774811591</v>
      </c>
      <c r="R760" s="49">
        <f t="shared" si="329"/>
        <v>4.3759139728003955</v>
      </c>
      <c r="S760" s="59">
        <f t="shared" si="310"/>
        <v>2.8658246174573412</v>
      </c>
      <c r="T760" s="59">
        <f t="shared" si="311"/>
        <v>3.1052867221015621</v>
      </c>
      <c r="U760" s="59">
        <f t="shared" si="312"/>
        <v>3.9538812240985823</v>
      </c>
      <c r="V760" s="59"/>
      <c r="W760" s="49">
        <f t="shared" si="330"/>
        <v>1.1463298469829366</v>
      </c>
      <c r="X760" s="49">
        <f t="shared" si="331"/>
        <v>1.7194947704744046</v>
      </c>
      <c r="Y760" s="49">
        <f t="shared" si="332"/>
        <v>1.0476856372134831</v>
      </c>
      <c r="Z760" s="49">
        <f t="shared" si="333"/>
        <v>2.0576010848880792</v>
      </c>
      <c r="AA760" s="49">
        <f t="shared" si="334"/>
        <v>0.59308218361478748</v>
      </c>
      <c r="AB760" s="49">
        <f t="shared" si="335"/>
        <v>3.3607990404837951</v>
      </c>
      <c r="AC760" s="80">
        <f t="shared" si="315"/>
        <v>0.85</v>
      </c>
      <c r="AD760" s="80">
        <f t="shared" si="324"/>
        <v>0.85</v>
      </c>
      <c r="AE760" s="80">
        <f t="shared" si="325"/>
        <v>0.85</v>
      </c>
      <c r="AF760" s="54">
        <f>(Q760-MAX(Q$2:Q759))/MAX(Q$2:Q759)</f>
        <v>-0.16515622573954389</v>
      </c>
      <c r="AG760" s="54">
        <f>(R760-MAX(R$2:R759))/MAX(R$2:R759)</f>
        <v>-0.17399038646334955</v>
      </c>
      <c r="AH760" s="54">
        <f>(S760-MAX(S$2:S759))/MAX(S$2:S759)</f>
        <v>-9.1179523934453444E-2</v>
      </c>
      <c r="AI760" s="54">
        <f>(T760-MAX(T$2:T759))/MAX(T$2:T759)</f>
        <v>-0.10236623051143025</v>
      </c>
      <c r="AJ760" s="54">
        <f>(U760-MAX(U$2:U759))/MAX(U$2:U759)</f>
        <v>-0.13992819652410754</v>
      </c>
      <c r="AK760" s="54">
        <f t="shared" si="326"/>
        <v>0.88661361129080507</v>
      </c>
      <c r="AL760" s="71">
        <f t="shared" si="316"/>
        <v>1944.1249999999336</v>
      </c>
      <c r="AM760" s="49">
        <f t="shared" si="317"/>
        <v>0.88661361129080507</v>
      </c>
      <c r="AN760" s="49">
        <f t="shared" si="318"/>
        <v>9.1951385253387556</v>
      </c>
      <c r="AO760" s="49">
        <f t="shared" si="319"/>
        <v>3.7382204748767074</v>
      </c>
      <c r="AP760" s="49">
        <f t="shared" si="320"/>
        <v>4.317292092792103</v>
      </c>
      <c r="AQ760" s="49">
        <f t="shared" si="321"/>
        <v>6.5976387394929823</v>
      </c>
      <c r="AS760" s="49">
        <f t="shared" si="327"/>
        <v>-2.5974997858457733</v>
      </c>
      <c r="AT760" s="49">
        <f t="shared" si="322"/>
        <v>2.2803466467008793</v>
      </c>
      <c r="AU760" s="54">
        <f>(AM760-MAX(AM$3:AM760))/MAX(AM$3:AM760)</f>
        <v>-0.76252358051275015</v>
      </c>
      <c r="AV760" s="54">
        <f>(AN760-MAX(AN$3:AN760))/MAX(AN$3:AN760)</f>
        <v>-0.24613209817007353</v>
      </c>
      <c r="AW760" s="54">
        <f>(AO760-MAX(AO$3:AO760))/MAX(AO$3:AO760)</f>
        <v>-0.34254679154797008</v>
      </c>
      <c r="AX760" s="54">
        <f>(AP760-MAX(AP$3:AP760))/MAX(AP$3:AP760)</f>
        <v>-0.25998364926254941</v>
      </c>
      <c r="AY760" s="54">
        <f>(AQ760-MAX(AQ$3:AQ760))/MAX(AQ$3:AQ760)</f>
        <v>-0.20690968153243747</v>
      </c>
    </row>
    <row r="761" spans="1:51">
      <c r="A761" s="49">
        <f>Data!F887</f>
        <v>1944.2083333332669</v>
      </c>
      <c r="B761" s="53">
        <f t="shared" si="313"/>
        <v>0.19899999999999995</v>
      </c>
      <c r="C761" s="50">
        <f>1/Data!N887</f>
        <v>8.9089294693618912E-2</v>
      </c>
      <c r="D761" s="50">
        <f>Data!H887/100</f>
        <v>2.4616666666666669E-2</v>
      </c>
      <c r="E761">
        <f>Data!K888/Data!K887</f>
        <v>0.98129791192443916</v>
      </c>
      <c r="F761">
        <f>Data!T888/Data!T887</f>
        <v>0.9971269757641642</v>
      </c>
      <c r="G761" s="49">
        <f>Data!E890</f>
        <v>17.600000000000001</v>
      </c>
      <c r="H761" s="52">
        <v>0</v>
      </c>
      <c r="I761" s="52">
        <v>1</v>
      </c>
      <c r="J761" s="52">
        <v>0.6</v>
      </c>
      <c r="K761" s="54">
        <f t="shared" si="323"/>
        <v>0.66261227030770231</v>
      </c>
      <c r="L761" s="54">
        <f t="shared" si="336"/>
        <v>0.85</v>
      </c>
      <c r="M761" s="53">
        <f t="shared" si="337"/>
        <v>0.85</v>
      </c>
      <c r="N761" s="54" cm="1">
        <f t="array" ref="N761">stock_min(C761,O761)</f>
        <v>0.85</v>
      </c>
      <c r="O761" s="54" cm="1">
        <f t="array" ref="O761">stock_max(C761,D761)</f>
        <v>0.85</v>
      </c>
      <c r="P761" s="49">
        <f t="shared" si="314"/>
        <v>1944.2083333332669</v>
      </c>
      <c r="Q761" s="49">
        <f t="shared" si="328"/>
        <v>1.0276188968034936</v>
      </c>
      <c r="R761" s="49">
        <f t="shared" si="329"/>
        <v>4.2940752442700054</v>
      </c>
      <c r="S761" s="59">
        <f t="shared" si="310"/>
        <v>2.8303730413818187</v>
      </c>
      <c r="T761" s="59">
        <f t="shared" si="311"/>
        <v>3.063795259160365</v>
      </c>
      <c r="U761" s="59">
        <f t="shared" si="312"/>
        <v>3.8893233249518264</v>
      </c>
      <c r="V761" s="59"/>
      <c r="W761" s="49">
        <f t="shared" si="330"/>
        <v>1.1321492165527276</v>
      </c>
      <c r="X761" s="49">
        <f t="shared" si="331"/>
        <v>1.6982238248290911</v>
      </c>
      <c r="Y761" s="49">
        <f t="shared" si="332"/>
        <v>1.0336869267301403</v>
      </c>
      <c r="Z761" s="49">
        <f t="shared" si="333"/>
        <v>2.0301083324302245</v>
      </c>
      <c r="AA761" s="49">
        <f t="shared" si="334"/>
        <v>0.58339849874277405</v>
      </c>
      <c r="AB761" s="49">
        <f t="shared" si="335"/>
        <v>3.3059248262090524</v>
      </c>
      <c r="AC761" s="80">
        <f t="shared" si="315"/>
        <v>0.85</v>
      </c>
      <c r="AD761" s="80">
        <f t="shared" si="324"/>
        <v>0.85</v>
      </c>
      <c r="AE761" s="80">
        <f t="shared" si="325"/>
        <v>0.85</v>
      </c>
      <c r="AF761" s="54">
        <f>(Q761-MAX(Q$2:Q760))/MAX(Q$2:Q760)</f>
        <v>-0.16755475213613075</v>
      </c>
      <c r="AG761" s="54">
        <f>(R761-MAX(R$2:R760))/MAX(R$2:R760)</f>
        <v>-0.18943849100697191</v>
      </c>
      <c r="AH761" s="54">
        <f>(S761-MAX(S$2:S760))/MAX(S$2:S760)</f>
        <v>-0.1024220535889081</v>
      </c>
      <c r="AI761" s="54">
        <f>(T761-MAX(T$2:T760))/MAX(T$2:T760)</f>
        <v>-0.11436001453672515</v>
      </c>
      <c r="AJ761" s="54">
        <f>(U761-MAX(U$2:U760))/MAX(U$2:U760)</f>
        <v>-0.153971215421425</v>
      </c>
      <c r="AK761" s="54">
        <f t="shared" si="326"/>
        <v>0.89157596066479039</v>
      </c>
      <c r="AL761" s="71">
        <f t="shared" si="316"/>
        <v>1944.2083333332669</v>
      </c>
      <c r="AM761" s="49">
        <f t="shared" si="317"/>
        <v>0.89157596066479039</v>
      </c>
      <c r="AN761" s="49">
        <f t="shared" si="318"/>
        <v>9.5291999040747957</v>
      </c>
      <c r="AO761" s="49">
        <f t="shared" si="319"/>
        <v>3.8276338519917501</v>
      </c>
      <c r="AP761" s="49">
        <f t="shared" si="320"/>
        <v>4.4288982718297865</v>
      </c>
      <c r="AQ761" s="49">
        <f t="shared" si="321"/>
        <v>6.8065013395896479</v>
      </c>
      <c r="AS761" s="49">
        <f t="shared" si="327"/>
        <v>-2.7226985644851478</v>
      </c>
      <c r="AT761" s="49">
        <f t="shared" si="322"/>
        <v>2.3776030677598614</v>
      </c>
      <c r="AU761" s="54">
        <f>(AM761-MAX(AM$3:AM761))/MAX(AM$3:AM761)</f>
        <v>-0.76119443222699001</v>
      </c>
      <c r="AV761" s="54">
        <f>(AN761-MAX(AN$3:AN761))/MAX(AN$3:AN761)</f>
        <v>-0.21874391364450402</v>
      </c>
      <c r="AW761" s="54">
        <f>(AO761-MAX(AO$3:AO761))/MAX(AO$3:AO761)</f>
        <v>-0.32682136495585479</v>
      </c>
      <c r="AX761" s="54">
        <f>(AP761-MAX(AP$3:AP761))/MAX(AP$3:AP761)</f>
        <v>-0.24085351038009919</v>
      </c>
      <c r="AY761" s="54">
        <f>(AQ761-MAX(AQ$3:AQ761))/MAX(AQ$3:AQ761)</f>
        <v>-0.18180268301869992</v>
      </c>
    </row>
    <row r="762" spans="1:51">
      <c r="A762" s="49">
        <f>Data!F888</f>
        <v>1944.2916666666001</v>
      </c>
      <c r="B762" s="53">
        <f t="shared" si="313"/>
        <v>0.18000000000000005</v>
      </c>
      <c r="C762" s="50">
        <f>1/Data!N888</f>
        <v>9.1422091946925854E-2</v>
      </c>
      <c r="D762" s="50">
        <f>Data!H888/100</f>
        <v>2.4525000000000002E-2</v>
      </c>
      <c r="E762">
        <f>Data!K889/Data!K888</f>
        <v>1.0220540159798148</v>
      </c>
      <c r="F762">
        <f>Data!T889/Data!T888</f>
        <v>1.0028503057486233</v>
      </c>
      <c r="G762" s="49">
        <f>Data!E891</f>
        <v>17.7</v>
      </c>
      <c r="H762" s="52">
        <v>0</v>
      </c>
      <c r="I762" s="52">
        <v>1</v>
      </c>
      <c r="J762" s="52">
        <v>0.6</v>
      </c>
      <c r="K762" s="54">
        <f t="shared" si="323"/>
        <v>0.66261227030770231</v>
      </c>
      <c r="L762" s="54">
        <f t="shared" si="336"/>
        <v>0.85</v>
      </c>
      <c r="M762" s="53">
        <f t="shared" si="337"/>
        <v>0.85</v>
      </c>
      <c r="N762" s="54" cm="1">
        <f t="array" ref="N762">stock_min(C762,O762)</f>
        <v>0.85</v>
      </c>
      <c r="O762" s="54" cm="1">
        <f t="array" ref="O762">stock_max(C762,D762)</f>
        <v>0.85</v>
      </c>
      <c r="P762" s="49">
        <f t="shared" si="314"/>
        <v>1944.2916666666001</v>
      </c>
      <c r="Q762" s="49">
        <f t="shared" si="328"/>
        <v>1.0305479248524465</v>
      </c>
      <c r="R762" s="49">
        <f t="shared" si="329"/>
        <v>4.3887768483256631</v>
      </c>
      <c r="S762" s="59">
        <f t="shared" si="310"/>
        <v>2.8710526681721413</v>
      </c>
      <c r="T762" s="59">
        <f t="shared" si="311"/>
        <v>3.111513624554072</v>
      </c>
      <c r="U762" s="59">
        <f t="shared" si="312"/>
        <v>3.9638951079918119</v>
      </c>
      <c r="V762" s="59"/>
      <c r="W762" s="49">
        <f t="shared" si="330"/>
        <v>1.1484210672688566</v>
      </c>
      <c r="X762" s="49">
        <f t="shared" si="331"/>
        <v>1.7226316009032847</v>
      </c>
      <c r="Y762" s="49">
        <f t="shared" si="332"/>
        <v>1.0497865176949506</v>
      </c>
      <c r="Z762" s="49">
        <f t="shared" si="333"/>
        <v>2.0617271068591214</v>
      </c>
      <c r="AA762" s="49">
        <f t="shared" si="334"/>
        <v>0.59458426619877192</v>
      </c>
      <c r="AB762" s="49">
        <f t="shared" si="335"/>
        <v>3.3693108417930402</v>
      </c>
      <c r="AC762" s="80">
        <f t="shared" si="315"/>
        <v>0.85</v>
      </c>
      <c r="AD762" s="80">
        <f t="shared" si="324"/>
        <v>0.85</v>
      </c>
      <c r="AE762" s="80">
        <f t="shared" si="325"/>
        <v>0.85</v>
      </c>
      <c r="AF762" s="54">
        <f>(Q762-MAX(Q$2:Q761))/MAX(Q$2:Q761)</f>
        <v>-0.16518202866073023</v>
      </c>
      <c r="AG762" s="54">
        <f>(R762-MAX(R$2:R761))/MAX(R$2:R761)</f>
        <v>-0.17156235453501692</v>
      </c>
      <c r="AH762" s="54">
        <f>(S762-MAX(S$2:S761))/MAX(S$2:S761)</f>
        <v>-8.952158593274312E-2</v>
      </c>
      <c r="AI762" s="54">
        <f>(T762-MAX(T$2:T761))/MAX(T$2:T761)</f>
        <v>-0.10056624280630094</v>
      </c>
      <c r="AJ762" s="54">
        <f>(U762-MAX(U$2:U761))/MAX(U$2:U761)</f>
        <v>-0.13774991683088997</v>
      </c>
      <c r="AK762" s="54">
        <f t="shared" si="326"/>
        <v>0.89433597252150865</v>
      </c>
      <c r="AL762" s="71">
        <f t="shared" si="316"/>
        <v>1944.2916666666001</v>
      </c>
      <c r="AM762" s="49">
        <f t="shared" si="317"/>
        <v>0.89433597252150865</v>
      </c>
      <c r="AN762" s="49">
        <f t="shared" si="318"/>
        <v>9.4375207166548929</v>
      </c>
      <c r="AO762" s="49">
        <f t="shared" si="319"/>
        <v>3.8100572113641982</v>
      </c>
      <c r="AP762" s="49">
        <f t="shared" si="320"/>
        <v>4.4050520808362315</v>
      </c>
      <c r="AQ762" s="49">
        <f t="shared" si="321"/>
        <v>6.7537921949648458</v>
      </c>
      <c r="AS762" s="49">
        <f t="shared" si="327"/>
        <v>-2.6837285216900471</v>
      </c>
      <c r="AT762" s="49">
        <f t="shared" si="322"/>
        <v>2.3487401141286144</v>
      </c>
      <c r="AU762" s="54">
        <f>(AM762-MAX(AM$3:AM762))/MAX(AM$3:AM762)</f>
        <v>-0.76045517250310468</v>
      </c>
      <c r="AV762" s="54">
        <f>(AN762-MAX(AN$3:AN762))/MAX(AN$3:AN762)</f>
        <v>-0.22626027639110749</v>
      </c>
      <c r="AW762" s="54">
        <f>(AO762-MAX(AO$3:AO762))/MAX(AO$3:AO762)</f>
        <v>-0.3299126269218236</v>
      </c>
      <c r="AX762" s="54">
        <f>(AP762-MAX(AP$3:AP762))/MAX(AP$3:AP762)</f>
        <v>-0.2449409269501989</v>
      </c>
      <c r="AY762" s="54">
        <f>(AQ762-MAX(AQ$3:AQ762))/MAX(AQ$3:AQ762)</f>
        <v>-0.18813875474787883</v>
      </c>
    </row>
    <row r="763" spans="1:51">
      <c r="A763" s="49">
        <f>Data!F889</f>
        <v>1944.3749999999334</v>
      </c>
      <c r="B763" s="53">
        <f t="shared" si="313"/>
        <v>0.18799999999999994</v>
      </c>
      <c r="C763" s="50">
        <f>1/Data!N889</f>
        <v>9.0059770480194382E-2</v>
      </c>
      <c r="D763" s="50">
        <f>Data!H889/100</f>
        <v>2.4433333333333335E-2</v>
      </c>
      <c r="E763">
        <f>Data!K890/Data!K889</f>
        <v>1.0454721543951917</v>
      </c>
      <c r="F763">
        <f>Data!T890/Data!T889</f>
        <v>0.9971450494321753</v>
      </c>
      <c r="G763" s="49">
        <f>Data!E892</f>
        <v>17.7</v>
      </c>
      <c r="H763" s="52">
        <v>0</v>
      </c>
      <c r="I763" s="52">
        <v>1</v>
      </c>
      <c r="J763" s="52">
        <v>0.6</v>
      </c>
      <c r="K763" s="54">
        <f t="shared" si="323"/>
        <v>0.66261227030770231</v>
      </c>
      <c r="L763" s="54">
        <f t="shared" si="336"/>
        <v>0.85</v>
      </c>
      <c r="M763" s="53">
        <f t="shared" si="337"/>
        <v>0.85</v>
      </c>
      <c r="N763" s="54" cm="1">
        <f t="array" ref="N763">stock_min(C763,O763)</f>
        <v>0.85</v>
      </c>
      <c r="O763" s="54" cm="1">
        <f t="array" ref="O763">stock_max(C763,D763)</f>
        <v>0.85</v>
      </c>
      <c r="P763" s="49">
        <f t="shared" si="314"/>
        <v>1944.3749999999334</v>
      </c>
      <c r="Q763" s="49">
        <f t="shared" si="328"/>
        <v>1.0276057614692184</v>
      </c>
      <c r="R763" s="49">
        <f t="shared" si="329"/>
        <v>4.5883439867787708</v>
      </c>
      <c r="S763" s="59">
        <f t="shared" si="310"/>
        <v>2.9461057529163508</v>
      </c>
      <c r="T763" s="59">
        <f t="shared" si="311"/>
        <v>3.2022677092631344</v>
      </c>
      <c r="U763" s="59">
        <f t="shared" si="312"/>
        <v>4.1154074221068146</v>
      </c>
      <c r="V763" s="59"/>
      <c r="W763" s="49">
        <f t="shared" si="330"/>
        <v>1.1784423011665404</v>
      </c>
      <c r="X763" s="49">
        <f t="shared" si="331"/>
        <v>1.7676634517498104</v>
      </c>
      <c r="Y763" s="49">
        <f t="shared" si="332"/>
        <v>1.0804058322952437</v>
      </c>
      <c r="Z763" s="49">
        <f t="shared" si="333"/>
        <v>2.1218618769678907</v>
      </c>
      <c r="AA763" s="49">
        <f t="shared" si="334"/>
        <v>0.61731111331602229</v>
      </c>
      <c r="AB763" s="49">
        <f t="shared" si="335"/>
        <v>3.4980963087907924</v>
      </c>
      <c r="AC763" s="80">
        <f t="shared" si="315"/>
        <v>0.85</v>
      </c>
      <c r="AD763" s="80">
        <f t="shared" si="324"/>
        <v>0.85</v>
      </c>
      <c r="AE763" s="80">
        <f t="shared" si="325"/>
        <v>0.85</v>
      </c>
      <c r="AF763" s="54">
        <f>(Q763-MAX(Q$2:Q762))/MAX(Q$2:Q762)</f>
        <v>-0.16756539270203555</v>
      </c>
      <c r="AG763" s="54">
        <f>(R763-MAX(R$2:R762))/MAX(R$2:R762)</f>
        <v>-0.13389151001364405</v>
      </c>
      <c r="AH763" s="54">
        <f>(S763-MAX(S$2:S762))/MAX(S$2:S762)</f>
        <v>-6.5720485268063109E-2</v>
      </c>
      <c r="AI763" s="54">
        <f>(T763-MAX(T$2:T762))/MAX(T$2:T762)</f>
        <v>-7.4332294561177736E-2</v>
      </c>
      <c r="AJ763" s="54">
        <f>(U763-MAX(U$2:U762))/MAX(U$2:U762)</f>
        <v>-0.10479205546280976</v>
      </c>
      <c r="AK763" s="54">
        <f t="shared" si="326"/>
        <v>0.89930762794054531</v>
      </c>
      <c r="AL763" s="71">
        <f t="shared" si="316"/>
        <v>1944.3749999999334</v>
      </c>
      <c r="AM763" s="49">
        <f t="shared" si="317"/>
        <v>0.89930762794054531</v>
      </c>
      <c r="AN763" s="49">
        <f t="shared" si="318"/>
        <v>8.9665245882511631</v>
      </c>
      <c r="AO763" s="49">
        <f t="shared" si="319"/>
        <v>3.7020521022389201</v>
      </c>
      <c r="AP763" s="49">
        <f t="shared" si="320"/>
        <v>4.2650791571595619</v>
      </c>
      <c r="AQ763" s="49">
        <f t="shared" si="321"/>
        <v>6.4706997354017854</v>
      </c>
      <c r="AS763" s="49">
        <f t="shared" si="327"/>
        <v>-2.4958248528493776</v>
      </c>
      <c r="AT763" s="49">
        <f t="shared" si="322"/>
        <v>2.2056205782422236</v>
      </c>
      <c r="AU763" s="54">
        <f>(AM763-MAX(AM$3:AM763))/MAX(AM$3:AM763)</f>
        <v>-0.75912353162504698</v>
      </c>
      <c r="AV763" s="54">
        <f>(AN763-MAX(AN$3:AN763))/MAX(AN$3:AN763)</f>
        <v>-0.26487512293325433</v>
      </c>
      <c r="AW763" s="54">
        <f>(AO763-MAX(AO$3:AO763))/MAX(AO$3:AO763)</f>
        <v>-0.34890784296133975</v>
      </c>
      <c r="AX763" s="54">
        <f>(AP763-MAX(AP$3:AP763))/MAX(AP$3:AP763)</f>
        <v>-0.26893333931307689</v>
      </c>
      <c r="AY763" s="54">
        <f>(AQ763-MAX(AQ$3:AQ763))/MAX(AQ$3:AQ763)</f>
        <v>-0.22216879151947189</v>
      </c>
    </row>
    <row r="764" spans="1:51">
      <c r="A764" s="49">
        <f>Data!F890</f>
        <v>1944.4583333332666</v>
      </c>
      <c r="B764" s="53">
        <f t="shared" si="313"/>
        <v>0.21899999999999997</v>
      </c>
      <c r="C764" s="50">
        <f>1/Data!N890</f>
        <v>8.6709322715102302E-2</v>
      </c>
      <c r="D764" s="50">
        <f>Data!H890/100</f>
        <v>2.4341666666666664E-2</v>
      </c>
      <c r="E764">
        <f>Data!K891/Data!K890</f>
        <v>1.024390942615458</v>
      </c>
      <c r="F764">
        <f>Data!T891/Data!T890</f>
        <v>0.99716999812561913</v>
      </c>
      <c r="G764" s="49">
        <f>Data!E893</f>
        <v>17.7</v>
      </c>
      <c r="H764" s="52">
        <v>0</v>
      </c>
      <c r="I764" s="52">
        <v>1</v>
      </c>
      <c r="J764" s="52">
        <v>0.6</v>
      </c>
      <c r="K764" s="54">
        <f t="shared" si="323"/>
        <v>0.66261227030770231</v>
      </c>
      <c r="L764" s="54">
        <f t="shared" si="336"/>
        <v>0.85</v>
      </c>
      <c r="M764" s="53">
        <f t="shared" si="337"/>
        <v>0.85</v>
      </c>
      <c r="N764" s="54" cm="1">
        <f t="array" ref="N764">stock_min(C764,O764)</f>
        <v>0.85</v>
      </c>
      <c r="O764" s="54" cm="1">
        <f t="array" ref="O764">stock_max(C764,D764)</f>
        <v>0.85</v>
      </c>
      <c r="P764" s="49">
        <f t="shared" si="314"/>
        <v>1944.4583333332666</v>
      </c>
      <c r="Q764" s="49">
        <f t="shared" si="328"/>
        <v>1.0246976352381361</v>
      </c>
      <c r="R764" s="49">
        <f t="shared" si="329"/>
        <v>4.7002580216602734</v>
      </c>
      <c r="S764" s="59">
        <f t="shared" si="310"/>
        <v>2.985885736810272</v>
      </c>
      <c r="T764" s="59">
        <f t="shared" si="311"/>
        <v>3.2509643700116988</v>
      </c>
      <c r="U764" s="59">
        <f t="shared" si="312"/>
        <v>4.198982296830116</v>
      </c>
      <c r="V764" s="59"/>
      <c r="W764" s="49">
        <f t="shared" si="330"/>
        <v>1.1943542947241088</v>
      </c>
      <c r="X764" s="49">
        <f t="shared" si="331"/>
        <v>1.7915314420861632</v>
      </c>
      <c r="Y764" s="49">
        <f t="shared" si="332"/>
        <v>1.0968354881087978</v>
      </c>
      <c r="Z764" s="49">
        <f t="shared" si="333"/>
        <v>2.154128881902901</v>
      </c>
      <c r="AA764" s="49">
        <f t="shared" si="334"/>
        <v>0.62984734452451752</v>
      </c>
      <c r="AB764" s="49">
        <f t="shared" si="335"/>
        <v>3.5691349523055984</v>
      </c>
      <c r="AC764" s="80">
        <f t="shared" si="315"/>
        <v>0.85</v>
      </c>
      <c r="AD764" s="80">
        <f t="shared" si="324"/>
        <v>0.85</v>
      </c>
      <c r="AE764" s="80">
        <f t="shared" si="325"/>
        <v>0.85</v>
      </c>
      <c r="AF764" s="54">
        <f>(Q764-MAX(Q$2:Q763))/MAX(Q$2:Q763)</f>
        <v>-0.16992118420098823</v>
      </c>
      <c r="AG764" s="54">
        <f>(R764-MAX(R$2:R763))/MAX(R$2:R763)</f>
        <v>-0.1127663075356259</v>
      </c>
      <c r="AH764" s="54">
        <f>(S764-MAX(S$2:S763))/MAX(S$2:S763)</f>
        <v>-5.3105315560843087E-2</v>
      </c>
      <c r="AI764" s="54">
        <f>(T764-MAX(T$2:T763))/MAX(T$2:T763)</f>
        <v>-6.0255730603934798E-2</v>
      </c>
      <c r="AJ764" s="54">
        <f>(U764-MAX(U$2:U763))/MAX(U$2:U763)</f>
        <v>-8.6612350723467443E-2</v>
      </c>
      <c r="AK764" s="54">
        <f t="shared" si="326"/>
        <v>0.9006270459475979</v>
      </c>
      <c r="AL764" s="71">
        <f t="shared" si="316"/>
        <v>1944.4583333332666</v>
      </c>
      <c r="AM764" s="49">
        <f t="shared" si="317"/>
        <v>0.9006270459475979</v>
      </c>
      <c r="AN764" s="49">
        <f t="shared" si="318"/>
        <v>9.0706620005559024</v>
      </c>
      <c r="AO764" s="49">
        <f t="shared" si="319"/>
        <v>3.7302642537247022</v>
      </c>
      <c r="AP764" s="49">
        <f t="shared" si="320"/>
        <v>4.3002720935220262</v>
      </c>
      <c r="AQ764" s="49">
        <f t="shared" si="321"/>
        <v>6.5362253175346128</v>
      </c>
      <c r="AS764" s="49">
        <f t="shared" si="327"/>
        <v>-2.5344366830212897</v>
      </c>
      <c r="AT764" s="49">
        <f t="shared" si="322"/>
        <v>2.2359532240125866</v>
      </c>
      <c r="AU764" s="54">
        <f>(AM764-MAX(AM$3:AM764))/MAX(AM$3:AM764)</f>
        <v>-0.75877013003033689</v>
      </c>
      <c r="AV764" s="54">
        <f>(AN764-MAX(AN$3:AN764))/MAX(AN$3:AN764)</f>
        <v>-0.25633736656342526</v>
      </c>
      <c r="AW764" s="54">
        <f>(AO764-MAX(AO$3:AO764))/MAX(AO$3:AO764)</f>
        <v>-0.34394607849711994</v>
      </c>
      <c r="AX764" s="54">
        <f>(AP764-MAX(AP$3:AP764))/MAX(AP$3:AP764)</f>
        <v>-0.26290100520666643</v>
      </c>
      <c r="AY764" s="54">
        <f>(AQ764-MAX(AQ$3:AQ764))/MAX(AQ$3:AQ764)</f>
        <v>-0.21429207882672902</v>
      </c>
    </row>
    <row r="765" spans="1:51">
      <c r="A765" s="49">
        <f>Data!F891</f>
        <v>1944.5416666665999</v>
      </c>
      <c r="B765" s="53">
        <f t="shared" si="313"/>
        <v>0.23699999999999999</v>
      </c>
      <c r="C765" s="50">
        <f>1/Data!N891</f>
        <v>8.5187766294314932E-2</v>
      </c>
      <c r="D765" s="50">
        <f>Data!H891/100</f>
        <v>2.4249999999999997E-2</v>
      </c>
      <c r="E765">
        <f>Data!K892/Data!K891</f>
        <v>0.98946581410256429</v>
      </c>
      <c r="F765">
        <f>Data!T892/Data!T891</f>
        <v>1.0028284525731195</v>
      </c>
      <c r="G765" s="49">
        <f>Data!E894</f>
        <v>17.7</v>
      </c>
      <c r="H765" s="52">
        <v>0</v>
      </c>
      <c r="I765" s="52">
        <v>1</v>
      </c>
      <c r="J765" s="52">
        <v>0.6</v>
      </c>
      <c r="K765" s="54">
        <f t="shared" si="323"/>
        <v>0.66261227030770231</v>
      </c>
      <c r="L765" s="54">
        <f t="shared" si="336"/>
        <v>0.85</v>
      </c>
      <c r="M765" s="53">
        <f t="shared" si="337"/>
        <v>0.85</v>
      </c>
      <c r="N765" s="54" cm="1">
        <f t="array" ref="N765">stock_min(C765,O765)</f>
        <v>0.85</v>
      </c>
      <c r="O765" s="54" cm="1">
        <f t="array" ref="O765">stock_max(C765,D765)</f>
        <v>0.85</v>
      </c>
      <c r="P765" s="49">
        <f t="shared" si="314"/>
        <v>1944.5416666665999</v>
      </c>
      <c r="Q765" s="49">
        <f t="shared" si="328"/>
        <v>1.0275959439011948</v>
      </c>
      <c r="R765" s="49">
        <f t="shared" si="329"/>
        <v>4.6507446298941906</v>
      </c>
      <c r="S765" s="59">
        <f t="shared" si="310"/>
        <v>2.9703915860363641</v>
      </c>
      <c r="T765" s="59">
        <f t="shared" si="311"/>
        <v>3.2313747230813283</v>
      </c>
      <c r="U765" s="59">
        <f t="shared" si="312"/>
        <v>4.1631658590917864</v>
      </c>
      <c r="V765" s="59"/>
      <c r="W765" s="49">
        <f t="shared" si="330"/>
        <v>1.1881566344145458</v>
      </c>
      <c r="X765" s="49">
        <f t="shared" si="331"/>
        <v>1.7822349516218183</v>
      </c>
      <c r="Y765" s="49">
        <f t="shared" si="332"/>
        <v>1.0902261816054866</v>
      </c>
      <c r="Z765" s="49">
        <f t="shared" si="333"/>
        <v>2.1411485414758418</v>
      </c>
      <c r="AA765" s="49">
        <f t="shared" si="334"/>
        <v>0.62447487886376807</v>
      </c>
      <c r="AB765" s="49">
        <f t="shared" si="335"/>
        <v>3.5386909802280182</v>
      </c>
      <c r="AC765" s="80">
        <f t="shared" si="315"/>
        <v>0.85</v>
      </c>
      <c r="AD765" s="80">
        <f t="shared" si="324"/>
        <v>0.85</v>
      </c>
      <c r="AE765" s="80">
        <f t="shared" si="325"/>
        <v>0.85</v>
      </c>
      <c r="AF765" s="54">
        <f>(Q765-MAX(Q$2:Q764))/MAX(Q$2:Q764)</f>
        <v>-0.16757334563854956</v>
      </c>
      <c r="AG765" s="54">
        <f>(R765-MAX(R$2:R764))/MAX(R$2:R764)</f>
        <v>-0.12211259218651394</v>
      </c>
      <c r="AH765" s="54">
        <f>(S765-MAX(S$2:S764))/MAX(S$2:S764)</f>
        <v>-5.8018875656878501E-2</v>
      </c>
      <c r="AI765" s="54">
        <f>(T765-MAX(T$2:T764))/MAX(T$2:T764)</f>
        <v>-6.5918437526263085E-2</v>
      </c>
      <c r="AJ765" s="54">
        <f>(U765-MAX(U$2:U764))/MAX(U$2:U764)</f>
        <v>-9.4403355676255366E-2</v>
      </c>
      <c r="AK765" s="54">
        <f t="shared" si="326"/>
        <v>0.90412983970626426</v>
      </c>
      <c r="AL765" s="71">
        <f t="shared" si="316"/>
        <v>1944.5416666665999</v>
      </c>
      <c r="AM765" s="49">
        <f t="shared" si="317"/>
        <v>0.90412983970626426</v>
      </c>
      <c r="AN765" s="49">
        <f t="shared" si="318"/>
        <v>9.0842650486463015</v>
      </c>
      <c r="AO765" s="49">
        <f t="shared" si="319"/>
        <v>3.7394527229313876</v>
      </c>
      <c r="AP765" s="49">
        <f t="shared" si="320"/>
        <v>4.3102189735202874</v>
      </c>
      <c r="AQ765" s="49">
        <f t="shared" si="321"/>
        <v>6.5483972255040532</v>
      </c>
      <c r="AS765" s="49">
        <f t="shared" si="327"/>
        <v>-2.5358678231422482</v>
      </c>
      <c r="AT765" s="49">
        <f t="shared" si="322"/>
        <v>2.2381782519837659</v>
      </c>
      <c r="AU765" s="54">
        <f>(AM765-MAX(AM$3:AM765))/MAX(AM$3:AM765)</f>
        <v>-0.75783191871774569</v>
      </c>
      <c r="AV765" s="54">
        <f>(AN765-MAX(AN$3:AN765))/MAX(AN$3:AN765)</f>
        <v>-0.25522211405318396</v>
      </c>
      <c r="AW765" s="54">
        <f>(AO765-MAX(AO$3:AO765))/MAX(AO$3:AO765)</f>
        <v>-0.34233007200384397</v>
      </c>
      <c r="AX765" s="54">
        <f>(AP765-MAX(AP$3:AP765))/MAX(AP$3:AP765)</f>
        <v>-0.26119603512835604</v>
      </c>
      <c r="AY765" s="54">
        <f>(AQ765-MAX(AQ$3:AQ765))/MAX(AQ$3:AQ765)</f>
        <v>-0.212828915602884</v>
      </c>
    </row>
    <row r="766" spans="1:51">
      <c r="A766" s="49">
        <f>Data!F892</f>
        <v>1944.6249999999332</v>
      </c>
      <c r="B766" s="53">
        <f t="shared" si="313"/>
        <v>0.22099999999999997</v>
      </c>
      <c r="C766" s="50">
        <f>1/Data!N892</f>
        <v>8.6642261410373914E-2</v>
      </c>
      <c r="D766" s="50">
        <f>Data!H892/100</f>
        <v>2.4158333333333334E-2</v>
      </c>
      <c r="E766">
        <f>Data!K893/Data!K892</f>
        <v>0.98776997137652878</v>
      </c>
      <c r="F766">
        <f>Data!T893/Data!T892</f>
        <v>1.0028211686087238</v>
      </c>
      <c r="G766" s="49">
        <f>Data!E895</f>
        <v>17.7</v>
      </c>
      <c r="H766" s="52">
        <v>0</v>
      </c>
      <c r="I766" s="52">
        <v>1</v>
      </c>
      <c r="J766" s="52">
        <v>0.6</v>
      </c>
      <c r="K766" s="54">
        <f t="shared" si="323"/>
        <v>0.66261227030770231</v>
      </c>
      <c r="L766" s="54">
        <f t="shared" si="336"/>
        <v>0.85</v>
      </c>
      <c r="M766" s="53">
        <f t="shared" si="337"/>
        <v>0.85</v>
      </c>
      <c r="N766" s="54" cm="1">
        <f t="array" ref="N766">stock_min(C766,O766)</f>
        <v>0.85</v>
      </c>
      <c r="O766" s="54" cm="1">
        <f t="array" ref="O766">stock_max(C766,D766)</f>
        <v>0.85</v>
      </c>
      <c r="P766" s="49">
        <f t="shared" si="314"/>
        <v>1944.6249999999332</v>
      </c>
      <c r="Q766" s="49">
        <f t="shared" si="328"/>
        <v>1.0304949653205808</v>
      </c>
      <c r="R766" s="49">
        <f t="shared" si="329"/>
        <v>4.5938658899501297</v>
      </c>
      <c r="S766" s="59">
        <f t="shared" si="310"/>
        <v>2.951946791763536</v>
      </c>
      <c r="T766" s="59">
        <f t="shared" si="311"/>
        <v>3.2082641270119296</v>
      </c>
      <c r="U766" s="59">
        <f t="shared" si="312"/>
        <v>4.1216493160391652</v>
      </c>
      <c r="V766" s="59"/>
      <c r="W766" s="49">
        <f t="shared" si="330"/>
        <v>1.1807787167054145</v>
      </c>
      <c r="X766" s="49">
        <f t="shared" si="331"/>
        <v>1.7711680750581216</v>
      </c>
      <c r="Y766" s="49">
        <f t="shared" si="332"/>
        <v>1.0824289500657964</v>
      </c>
      <c r="Z766" s="49">
        <f t="shared" si="333"/>
        <v>2.1258351769461332</v>
      </c>
      <c r="AA766" s="49">
        <f t="shared" si="334"/>
        <v>0.61824739740587487</v>
      </c>
      <c r="AB766" s="49">
        <f t="shared" si="335"/>
        <v>3.5034019186332901</v>
      </c>
      <c r="AC766" s="80">
        <f t="shared" si="315"/>
        <v>0.85</v>
      </c>
      <c r="AD766" s="80">
        <f t="shared" si="324"/>
        <v>0.85</v>
      </c>
      <c r="AE766" s="80">
        <f t="shared" si="325"/>
        <v>0.85</v>
      </c>
      <c r="AF766" s="54">
        <f>(Q766-MAX(Q$2:Q765))/MAX(Q$2:Q765)</f>
        <v>-0.16522492969219998</v>
      </c>
      <c r="AG766" s="54">
        <f>(R766-MAX(R$2:R765))/MAX(R$2:R765)</f>
        <v>-0.13284918031225779</v>
      </c>
      <c r="AH766" s="54">
        <f>(S766-MAX(S$2:S765))/MAX(S$2:S765)</f>
        <v>-6.3868154293767104E-2</v>
      </c>
      <c r="AI766" s="54">
        <f>(T766-MAX(T$2:T765))/MAX(T$2:T765)</f>
        <v>-7.2598932218509285E-2</v>
      </c>
      <c r="AJ766" s="54">
        <f>(U766-MAX(U$2:U765))/MAX(U$2:U765)</f>
        <v>-0.10343428150167468</v>
      </c>
      <c r="AK766" s="54">
        <f t="shared" si="326"/>
        <v>0.90109736569603849</v>
      </c>
      <c r="AL766" s="71">
        <f t="shared" si="316"/>
        <v>1944.6249999999332</v>
      </c>
      <c r="AM766" s="49">
        <f t="shared" si="317"/>
        <v>0.90109736569603849</v>
      </c>
      <c r="AN766" s="49">
        <f t="shared" si="318"/>
        <v>9.3475321493978996</v>
      </c>
      <c r="AO766" s="49">
        <f t="shared" si="319"/>
        <v>3.7990191953738988</v>
      </c>
      <c r="AP766" s="49">
        <f t="shared" si="320"/>
        <v>4.3876377708408594</v>
      </c>
      <c r="AQ766" s="49">
        <f t="shared" si="321"/>
        <v>6.7060020686171917</v>
      </c>
      <c r="AS766" s="49">
        <f t="shared" si="327"/>
        <v>-2.6415300807807078</v>
      </c>
      <c r="AT766" s="49">
        <f t="shared" si="322"/>
        <v>2.3183642977763324</v>
      </c>
      <c r="AU766" s="54">
        <f>(AM766-MAX(AM$3:AM766))/MAX(AM$3:AM766)</f>
        <v>-0.75864415649637407</v>
      </c>
      <c r="AV766" s="54">
        <f>(AN766-MAX(AN$3:AN766))/MAX(AN$3:AN766)</f>
        <v>-0.23363803282183093</v>
      </c>
      <c r="AW766" s="54">
        <f>(AO766-MAX(AO$3:AO766))/MAX(AO$3:AO766)</f>
        <v>-0.33185391932994635</v>
      </c>
      <c r="AX766" s="54">
        <f>(AP766-MAX(AP$3:AP766))/MAX(AP$3:AP766)</f>
        <v>-0.24792587071967448</v>
      </c>
      <c r="AY766" s="54">
        <f>(AQ766-MAX(AQ$3:AQ766))/MAX(AQ$3:AQ766)</f>
        <v>-0.19388352011337059</v>
      </c>
    </row>
    <row r="767" spans="1:51">
      <c r="A767" s="49">
        <f>Data!F893</f>
        <v>1944.7083333332664</v>
      </c>
      <c r="B767" s="53">
        <f t="shared" si="313"/>
        <v>0.20299999999999996</v>
      </c>
      <c r="C767" s="50">
        <f>1/Data!N893</f>
        <v>8.8272467850053285E-2</v>
      </c>
      <c r="D767" s="50">
        <f>Data!H893/100</f>
        <v>2.4066666666666667E-2</v>
      </c>
      <c r="E767">
        <f>Data!K894/Data!K893</f>
        <v>1.0288359788359789</v>
      </c>
      <c r="F767">
        <f>Data!T894/Data!T893</f>
        <v>1.0028138848582933</v>
      </c>
      <c r="G767" s="49">
        <f>Data!E896</f>
        <v>17.8</v>
      </c>
      <c r="H767" s="52">
        <v>0</v>
      </c>
      <c r="I767" s="52">
        <v>1</v>
      </c>
      <c r="J767" s="52">
        <v>0.6</v>
      </c>
      <c r="K767" s="54">
        <f t="shared" si="323"/>
        <v>0.66261227030770231</v>
      </c>
      <c r="L767" s="54">
        <f t="shared" si="336"/>
        <v>0.85</v>
      </c>
      <c r="M767" s="53">
        <f t="shared" si="337"/>
        <v>0.85</v>
      </c>
      <c r="N767" s="54" cm="1">
        <f t="array" ref="N767">stock_min(C767,O767)</f>
        <v>0.85</v>
      </c>
      <c r="O767" s="54" cm="1">
        <f t="array" ref="O767">stock_max(C767,D767)</f>
        <v>0.85</v>
      </c>
      <c r="P767" s="49">
        <f t="shared" si="314"/>
        <v>1944.7083333332664</v>
      </c>
      <c r="Q767" s="49">
        <f t="shared" si="328"/>
        <v>1.0333946595000438</v>
      </c>
      <c r="R767" s="49">
        <f t="shared" si="329"/>
        <v>4.7263345095280567</v>
      </c>
      <c r="S767" s="59">
        <f t="shared" si="310"/>
        <v>3.006342732242806</v>
      </c>
      <c r="T767" s="59">
        <f t="shared" si="311"/>
        <v>3.2726104956158961</v>
      </c>
      <c r="U767" s="59">
        <f t="shared" si="312"/>
        <v>4.2244130166090423</v>
      </c>
      <c r="V767" s="59"/>
      <c r="W767" s="49">
        <f t="shared" si="330"/>
        <v>1.2025370928971224</v>
      </c>
      <c r="X767" s="49">
        <f t="shared" si="331"/>
        <v>1.8038056393456836</v>
      </c>
      <c r="Y767" s="49">
        <f t="shared" si="332"/>
        <v>1.1041386252830323</v>
      </c>
      <c r="Z767" s="49">
        <f t="shared" si="333"/>
        <v>2.1684718703328638</v>
      </c>
      <c r="AA767" s="49">
        <f t="shared" si="334"/>
        <v>0.63366195249135648</v>
      </c>
      <c r="AB767" s="49">
        <f t="shared" si="335"/>
        <v>3.5907510641176859</v>
      </c>
      <c r="AC767" s="80">
        <f t="shared" si="315"/>
        <v>0.85</v>
      </c>
      <c r="AD767" s="80">
        <f t="shared" si="324"/>
        <v>0.85</v>
      </c>
      <c r="AE767" s="80">
        <f t="shared" si="325"/>
        <v>0.85</v>
      </c>
      <c r="AF767" s="54">
        <f>(Q767-MAX(Q$2:Q766))/MAX(Q$2:Q766)</f>
        <v>-0.16287596876178018</v>
      </c>
      <c r="AG767" s="54">
        <f>(R767-MAX(R$2:R766))/MAX(R$2:R766)</f>
        <v>-0.10784403762814038</v>
      </c>
      <c r="AH767" s="54">
        <f>(S767-MAX(S$2:S766))/MAX(S$2:S766)</f>
        <v>-4.6617920549085014E-2</v>
      </c>
      <c r="AI767" s="54">
        <f>(T767-MAX(T$2:T766))/MAX(T$2:T766)</f>
        <v>-5.3998564982922881E-2</v>
      </c>
      <c r="AJ767" s="54">
        <f>(U767-MAX(U$2:U766))/MAX(U$2:U766)</f>
        <v>-8.1080509025582934E-2</v>
      </c>
      <c r="AK767" s="54">
        <f t="shared" si="326"/>
        <v>0.90244200160009791</v>
      </c>
      <c r="AL767" s="71">
        <f t="shared" si="316"/>
        <v>1944.7083333332664</v>
      </c>
      <c r="AM767" s="49">
        <f t="shared" si="317"/>
        <v>0.90244200160009791</v>
      </c>
      <c r="AN767" s="49">
        <f t="shared" si="318"/>
        <v>9.2647254056802222</v>
      </c>
      <c r="AO767" s="49">
        <f t="shared" si="319"/>
        <v>3.7808530785365551</v>
      </c>
      <c r="AP767" s="49">
        <f t="shared" si="320"/>
        <v>4.3638329005168721</v>
      </c>
      <c r="AQ767" s="49">
        <f t="shared" si="321"/>
        <v>6.6567830503933783</v>
      </c>
      <c r="AS767" s="49">
        <f t="shared" si="327"/>
        <v>-2.6079423552868439</v>
      </c>
      <c r="AT767" s="49">
        <f t="shared" si="322"/>
        <v>2.2929501498765061</v>
      </c>
      <c r="AU767" s="54">
        <f>(AM767-MAX(AM$3:AM767))/MAX(AM$3:AM767)</f>
        <v>-0.75828400037431187</v>
      </c>
      <c r="AV767" s="54">
        <f>(AN767-MAX(AN$3:AN767))/MAX(AN$3:AN767)</f>
        <v>-0.24042698395854195</v>
      </c>
      <c r="AW767" s="54">
        <f>(AO767-MAX(AO$3:AO767))/MAX(AO$3:AO767)</f>
        <v>-0.33504885442810156</v>
      </c>
      <c r="AX767" s="54">
        <f>(AP767-MAX(AP$3:AP767))/MAX(AP$3:AP767)</f>
        <v>-0.25200620461608741</v>
      </c>
      <c r="AY767" s="54">
        <f>(AQ767-MAX(AQ$3:AQ767))/MAX(AQ$3:AQ767)</f>
        <v>-0.199800050008244</v>
      </c>
    </row>
    <row r="768" spans="1:51">
      <c r="A768" s="49">
        <f>Data!F894</f>
        <v>1944.7916666665997</v>
      </c>
      <c r="B768" s="53">
        <f t="shared" si="313"/>
        <v>0.22399999999999998</v>
      </c>
      <c r="C768" s="50">
        <f>1/Data!N894</f>
        <v>8.6332635672216759E-2</v>
      </c>
      <c r="D768" s="50">
        <f>Data!H894/100</f>
        <v>2.3975E-2</v>
      </c>
      <c r="E768">
        <f>Data!K895/Data!K894</f>
        <v>0.9971598244255101</v>
      </c>
      <c r="F768">
        <f>Data!T895/Data!T894</f>
        <v>1.0028066013219752</v>
      </c>
      <c r="G768" s="49">
        <f>Data!E897</f>
        <v>17.8</v>
      </c>
      <c r="H768" s="52">
        <v>0</v>
      </c>
      <c r="I768" s="52">
        <v>1</v>
      </c>
      <c r="J768" s="52">
        <v>0.6</v>
      </c>
      <c r="K768" s="54">
        <f t="shared" si="323"/>
        <v>0.66261227030770231</v>
      </c>
      <c r="L768" s="54">
        <f t="shared" si="336"/>
        <v>0.85</v>
      </c>
      <c r="M768" s="53">
        <f t="shared" si="337"/>
        <v>0.85</v>
      </c>
      <c r="N768" s="54" cm="1">
        <f t="array" ref="N768">stock_min(C768,O768)</f>
        <v>0.85</v>
      </c>
      <c r="O768" s="54" cm="1">
        <f t="array" ref="O768">stock_max(C768,D768)</f>
        <v>0.85</v>
      </c>
      <c r="P768" s="49">
        <f t="shared" si="314"/>
        <v>1944.7916666665997</v>
      </c>
      <c r="Q768" s="49">
        <f t="shared" si="328"/>
        <v>1.0362949863175188</v>
      </c>
      <c r="R768" s="49">
        <f t="shared" si="329"/>
        <v>4.712910889697226</v>
      </c>
      <c r="S768" s="59">
        <f t="shared" si="310"/>
        <v>3.0045946497194587</v>
      </c>
      <c r="T768" s="59">
        <f t="shared" si="311"/>
        <v>3.2695505317011717</v>
      </c>
      <c r="U768" s="59">
        <f t="shared" si="312"/>
        <v>4.2159930896162097</v>
      </c>
      <c r="V768" s="59"/>
      <c r="W768" s="49">
        <f t="shared" si="330"/>
        <v>1.2018378598877835</v>
      </c>
      <c r="X768" s="49">
        <f t="shared" si="331"/>
        <v>1.8027567898316752</v>
      </c>
      <c r="Y768" s="49">
        <f t="shared" si="332"/>
        <v>1.1031062310049031</v>
      </c>
      <c r="Z768" s="49">
        <f t="shared" si="333"/>
        <v>2.1664443006962686</v>
      </c>
      <c r="AA768" s="49">
        <f t="shared" si="334"/>
        <v>0.63239896344243152</v>
      </c>
      <c r="AB768" s="49">
        <f t="shared" si="335"/>
        <v>3.5835941261737783</v>
      </c>
      <c r="AC768" s="80">
        <f t="shared" si="315"/>
        <v>0.85</v>
      </c>
      <c r="AD768" s="80">
        <f t="shared" si="324"/>
        <v>0.85</v>
      </c>
      <c r="AE768" s="80">
        <f t="shared" si="325"/>
        <v>0.85</v>
      </c>
      <c r="AF768" s="54">
        <f>(Q768-MAX(Q$2:Q767))/MAX(Q$2:Q767)</f>
        <v>-0.16052649534904975</v>
      </c>
      <c r="AG768" s="54">
        <f>(R768-MAX(R$2:R767))/MAX(R$2:R767)</f>
        <v>-0.11037791720110451</v>
      </c>
      <c r="AH768" s="54">
        <f>(S768-MAX(S$2:S767))/MAX(S$2:S767)</f>
        <v>-4.7172278684398938E-2</v>
      </c>
      <c r="AI768" s="54">
        <f>(T768-MAX(T$2:T767))/MAX(T$2:T767)</f>
        <v>-5.4883097455793589E-2</v>
      </c>
      <c r="AJ768" s="54">
        <f>(U768-MAX(U$2:U767))/MAX(U$2:U767)</f>
        <v>-8.2912061716069213E-2</v>
      </c>
      <c r="AK768" s="54">
        <f t="shared" si="326"/>
        <v>0.90307696552975647</v>
      </c>
      <c r="AL768" s="71">
        <f t="shared" si="316"/>
        <v>1944.7916666665997</v>
      </c>
      <c r="AM768" s="49">
        <f t="shared" si="317"/>
        <v>0.90307696552975647</v>
      </c>
      <c r="AN768" s="49">
        <f t="shared" si="318"/>
        <v>9.3482903530299364</v>
      </c>
      <c r="AO768" s="49">
        <f t="shared" si="319"/>
        <v>3.8023358084764607</v>
      </c>
      <c r="AP768" s="49">
        <f t="shared" si="320"/>
        <v>4.3909036642472659</v>
      </c>
      <c r="AQ768" s="49">
        <f t="shared" si="321"/>
        <v>6.7084814772939456</v>
      </c>
      <c r="AS768" s="49">
        <f t="shared" si="327"/>
        <v>-2.6398088757359908</v>
      </c>
      <c r="AT768" s="49">
        <f t="shared" si="322"/>
        <v>2.3175778130466798</v>
      </c>
      <c r="AU768" s="54">
        <f>(AM768-MAX(AM$3:AM768))/MAX(AM$3:AM768)</f>
        <v>-0.7581139274602503</v>
      </c>
      <c r="AV768" s="54">
        <f>(AN768-MAX(AN$3:AN768))/MAX(AN$3:AN768)</f>
        <v>-0.23357587112848957</v>
      </c>
      <c r="AW768" s="54">
        <f>(AO768-MAX(AO$3:AO768))/MAX(AO$3:AO768)</f>
        <v>-0.33127061560558663</v>
      </c>
      <c r="AX768" s="54">
        <f>(AP768-MAX(AP$3:AP768))/MAX(AP$3:AP768)</f>
        <v>-0.24736607201517138</v>
      </c>
      <c r="AY768" s="54">
        <f>(AQ768-MAX(AQ$3:AQ768))/MAX(AQ$3:AQ768)</f>
        <v>-0.19358547484373689</v>
      </c>
    </row>
    <row r="769" spans="1:51">
      <c r="A769" s="49">
        <f>Data!F895</f>
        <v>1944.8749999999329</v>
      </c>
      <c r="B769" s="53">
        <f t="shared" si="313"/>
        <v>0.21499999999999997</v>
      </c>
      <c r="C769" s="50">
        <f>1/Data!N895</f>
        <v>8.7119706813036907E-2</v>
      </c>
      <c r="D769" s="50">
        <f>Data!H895/100</f>
        <v>2.3883333333333336E-2</v>
      </c>
      <c r="E769">
        <f>Data!K896/Data!K895</f>
        <v>1.0202369892548508</v>
      </c>
      <c r="F769">
        <f>Data!T896/Data!T895</f>
        <v>0.99716561396621028</v>
      </c>
      <c r="G769" s="49">
        <f>Data!E898</f>
        <v>17.8</v>
      </c>
      <c r="H769" s="52">
        <v>0</v>
      </c>
      <c r="I769" s="52">
        <v>1</v>
      </c>
      <c r="J769" s="52">
        <v>0.6</v>
      </c>
      <c r="K769" s="54">
        <f t="shared" si="323"/>
        <v>0.66261227030770231</v>
      </c>
      <c r="L769" s="54">
        <f t="shared" si="336"/>
        <v>0.85</v>
      </c>
      <c r="M769" s="53">
        <f t="shared" si="337"/>
        <v>0.85</v>
      </c>
      <c r="N769" s="54" cm="1">
        <f t="array" ref="N769">stock_min(C769,O769)</f>
        <v>0.85</v>
      </c>
      <c r="O769" s="54" cm="1">
        <f t="array" ref="O769">stock_max(C769,D769)</f>
        <v>0.85</v>
      </c>
      <c r="P769" s="49">
        <f t="shared" si="314"/>
        <v>1944.8749999999329</v>
      </c>
      <c r="Q769" s="49">
        <f t="shared" si="328"/>
        <v>1.0333577262814142</v>
      </c>
      <c r="R769" s="49">
        <f t="shared" si="329"/>
        <v>4.8082860167310981</v>
      </c>
      <c r="S769" s="59">
        <f t="shared" si="310"/>
        <v>3.0376705470594461</v>
      </c>
      <c r="T769" s="59">
        <f t="shared" si="311"/>
        <v>3.3102662128406481</v>
      </c>
      <c r="U769" s="59">
        <f t="shared" si="312"/>
        <v>4.2867217826515711</v>
      </c>
      <c r="V769" s="59"/>
      <c r="W769" s="49">
        <f t="shared" si="330"/>
        <v>1.2150682188237785</v>
      </c>
      <c r="X769" s="49">
        <f t="shared" si="331"/>
        <v>1.8226023282356676</v>
      </c>
      <c r="Y769" s="49">
        <f t="shared" si="332"/>
        <v>1.1168432022274266</v>
      </c>
      <c r="Z769" s="49">
        <f t="shared" si="333"/>
        <v>2.1934230106132215</v>
      </c>
      <c r="AA769" s="49">
        <f t="shared" si="334"/>
        <v>0.64300826739773576</v>
      </c>
      <c r="AB769" s="49">
        <f t="shared" si="335"/>
        <v>3.6437135152538351</v>
      </c>
      <c r="AC769" s="80">
        <f t="shared" si="315"/>
        <v>0.85</v>
      </c>
      <c r="AD769" s="80">
        <f t="shared" si="324"/>
        <v>0.85</v>
      </c>
      <c r="AE769" s="80">
        <f t="shared" si="325"/>
        <v>0.85</v>
      </c>
      <c r="AF769" s="54">
        <f>(Q769-MAX(Q$2:Q768))/MAX(Q$2:Q768)</f>
        <v>-0.16290588732636885</v>
      </c>
      <c r="AG769" s="54">
        <f>(R769-MAX(R$2:R768))/MAX(R$2:R768)</f>
        <v>-9.2374644670625283E-2</v>
      </c>
      <c r="AH769" s="54">
        <f>(S769-MAX(S$2:S768))/MAX(S$2:S768)</f>
        <v>-3.6683132703968079E-2</v>
      </c>
      <c r="AI769" s="54">
        <f>(T769-MAX(T$2:T768))/MAX(T$2:T768)</f>
        <v>-4.3113565812097736E-2</v>
      </c>
      <c r="AJ769" s="54">
        <f>(U769-MAX(U$2:U768))/MAX(U$2:U768)</f>
        <v>-6.7526734962789034E-2</v>
      </c>
      <c r="AK769" s="54">
        <f t="shared" si="326"/>
        <v>0.9065733649353731</v>
      </c>
      <c r="AL769" s="71">
        <f t="shared" si="316"/>
        <v>1944.8749999999329</v>
      </c>
      <c r="AM769" s="49">
        <f t="shared" si="317"/>
        <v>0.9065733649353731</v>
      </c>
      <c r="AN769" s="49">
        <f t="shared" si="318"/>
        <v>9.0264839793089457</v>
      </c>
      <c r="AO769" s="49">
        <f t="shared" si="319"/>
        <v>3.7288916695297338</v>
      </c>
      <c r="AP769" s="49">
        <f t="shared" si="320"/>
        <v>4.2956269082377947</v>
      </c>
      <c r="AQ769" s="49">
        <f t="shared" si="321"/>
        <v>6.5153408105170314</v>
      </c>
      <c r="AS769" s="49">
        <f t="shared" si="327"/>
        <v>-2.5111431687919143</v>
      </c>
      <c r="AT769" s="49">
        <f t="shared" si="322"/>
        <v>2.2197139022792367</v>
      </c>
      <c r="AU769" s="54">
        <f>(AM769-MAX(AM$3:AM769))/MAX(AM$3:AM769)</f>
        <v>-0.75717742885322548</v>
      </c>
      <c r="AV769" s="54">
        <f>(AN769-MAX(AN$3:AN769))/MAX(AN$3:AN769)</f>
        <v>-0.25995932311064479</v>
      </c>
      <c r="AW769" s="54">
        <f>(AO769-MAX(AO$3:AO769))/MAX(AO$3:AO769)</f>
        <v>-0.34418747942275213</v>
      </c>
      <c r="AX769" s="54">
        <f>(AP769-MAX(AP$3:AP769))/MAX(AP$3:AP769)</f>
        <v>-0.26369722491769204</v>
      </c>
      <c r="AY769" s="54">
        <f>(AQ769-MAX(AQ$3:AQ769))/MAX(AQ$3:AQ769)</f>
        <v>-0.21680256795406863</v>
      </c>
    </row>
    <row r="770" spans="1:51">
      <c r="A770" s="49">
        <f>Data!F896</f>
        <v>1944.9583333332662</v>
      </c>
      <c r="B770" s="53">
        <f t="shared" si="313"/>
        <v>0.22999999999999998</v>
      </c>
      <c r="C770" s="50">
        <f>1/Data!N896</f>
        <v>8.5920369943807903E-2</v>
      </c>
      <c r="D770" s="50">
        <f>Data!H896/100</f>
        <v>2.3791666666666666E-2</v>
      </c>
      <c r="E770">
        <f>Data!K897/Data!K896</f>
        <v>1.0338634414758268</v>
      </c>
      <c r="F770">
        <f>Data!T897/Data!T896</f>
        <v>1.0027920348922679</v>
      </c>
      <c r="G770" s="49">
        <f>Data!E899</f>
        <v>17.8</v>
      </c>
      <c r="H770" s="52">
        <v>0</v>
      </c>
      <c r="I770" s="52">
        <v>1</v>
      </c>
      <c r="J770" s="52">
        <v>0.6</v>
      </c>
      <c r="K770" s="54">
        <f t="shared" si="323"/>
        <v>0.66261227030770231</v>
      </c>
      <c r="L770" s="54">
        <f t="shared" si="336"/>
        <v>0.85</v>
      </c>
      <c r="M770" s="53">
        <f t="shared" si="337"/>
        <v>0.85</v>
      </c>
      <c r="N770" s="54" cm="1">
        <f t="array" ref="N770">stock_min(C770,O770)</f>
        <v>0.85</v>
      </c>
      <c r="O770" s="54" cm="1">
        <f t="array" ref="O770">stock_max(C770,D770)</f>
        <v>0.85</v>
      </c>
      <c r="P770" s="49">
        <f t="shared" si="314"/>
        <v>1944.9583333332662</v>
      </c>
      <c r="Q770" s="49">
        <f t="shared" si="328"/>
        <v>1.0362428971093864</v>
      </c>
      <c r="R770" s="49">
        <f t="shared" si="329"/>
        <v>4.9711111288577081</v>
      </c>
      <c r="S770" s="59">
        <f t="shared" ref="S770:S833" si="338">SUM(W770:X770)</f>
        <v>3.102782647198802</v>
      </c>
      <c r="T770" s="59">
        <f t="shared" ref="T770:T833" si="339">SUM(Y770:Z770)</f>
        <v>3.3876613297820919</v>
      </c>
      <c r="U770" s="59">
        <f t="shared" ref="U770:U833" si="340">SUM(AA770:AB770)</f>
        <v>4.4119057635486394</v>
      </c>
      <c r="V770" s="59"/>
      <c r="W770" s="49">
        <f t="shared" si="330"/>
        <v>1.2411130588795209</v>
      </c>
      <c r="X770" s="49">
        <f t="shared" si="331"/>
        <v>1.8616695883192811</v>
      </c>
      <c r="Y770" s="49">
        <f t="shared" si="332"/>
        <v>1.1429553650215702</v>
      </c>
      <c r="Z770" s="49">
        <f t="shared" si="333"/>
        <v>2.2447059647605219</v>
      </c>
      <c r="AA770" s="49">
        <f t="shared" si="334"/>
        <v>0.66178586453229604</v>
      </c>
      <c r="AB770" s="49">
        <f t="shared" si="335"/>
        <v>3.7501198990163433</v>
      </c>
      <c r="AC770" s="80">
        <f t="shared" si="315"/>
        <v>0.85</v>
      </c>
      <c r="AD770" s="80">
        <f t="shared" si="324"/>
        <v>0.85</v>
      </c>
      <c r="AE770" s="80">
        <f t="shared" si="325"/>
        <v>0.85</v>
      </c>
      <c r="AF770" s="54">
        <f>(Q770-MAX(Q$2:Q769))/MAX(Q$2:Q769)</f>
        <v>-0.16056869135567212</v>
      </c>
      <c r="AG770" s="54">
        <f>(R770-MAX(R$2:R769))/MAX(R$2:R769)</f>
        <v>-6.1639326568452488E-2</v>
      </c>
      <c r="AH770" s="54">
        <f>(S770-MAX(S$2:S769))/MAX(S$2:S769)</f>
        <v>-1.6034552366634196E-2</v>
      </c>
      <c r="AI770" s="54">
        <f>(T770-MAX(T$2:T769))/MAX(T$2:T769)</f>
        <v>-2.0741245064485745E-2</v>
      </c>
      <c r="AJ770" s="54">
        <f>(U770-MAX(U$2:U769))/MAX(U$2:U769)</f>
        <v>-4.0295969516368851E-2</v>
      </c>
      <c r="AK770" s="54">
        <f t="shared" si="326"/>
        <v>0.90646577784291471</v>
      </c>
      <c r="AL770" s="71">
        <f t="shared" si="316"/>
        <v>1944.9583333332662</v>
      </c>
      <c r="AM770" s="49">
        <f t="shared" si="317"/>
        <v>0.90646577784291471</v>
      </c>
      <c r="AN770" s="49">
        <f t="shared" si="318"/>
        <v>8.9772506726547991</v>
      </c>
      <c r="AO770" s="49">
        <f t="shared" si="319"/>
        <v>3.7163662711676286</v>
      </c>
      <c r="AP770" s="49">
        <f t="shared" si="320"/>
        <v>4.2797745298870318</v>
      </c>
      <c r="AQ770" s="49">
        <f t="shared" si="321"/>
        <v>6.4848847931336131</v>
      </c>
      <c r="AS770" s="49">
        <f t="shared" si="327"/>
        <v>-2.492365879521186</v>
      </c>
      <c r="AT770" s="49">
        <f t="shared" si="322"/>
        <v>2.2051102632465813</v>
      </c>
      <c r="AU770" s="54">
        <f>(AM770-MAX(AM$3:AM770))/MAX(AM$3:AM770)</f>
        <v>-0.75720624568749761</v>
      </c>
      <c r="AV770" s="54">
        <f>(AN770-MAX(AN$3:AN770))/MAX(AN$3:AN770)</f>
        <v>-0.26399573968938722</v>
      </c>
      <c r="AW770" s="54">
        <f>(AO770-MAX(AO$3:AO770))/MAX(AO$3:AO770)</f>
        <v>-0.34639036269185025</v>
      </c>
      <c r="AX770" s="54">
        <f>(AP770-MAX(AP$3:AP770))/MAX(AP$3:AP770)</f>
        <v>-0.26641444185032126</v>
      </c>
      <c r="AY770" s="54">
        <f>(AQ770-MAX(AQ$3:AQ770))/MAX(AQ$3:AQ770)</f>
        <v>-0.22046363117374487</v>
      </c>
    </row>
    <row r="771" spans="1:51">
      <c r="A771" s="49">
        <f>Data!F897</f>
        <v>1945.0416666665994</v>
      </c>
      <c r="B771" s="53">
        <f t="shared" ref="B771:B834" si="341">1-_xlfn.PERCENTRANK.INC(C$3:C$1712,C771,3)</f>
        <v>0.252</v>
      </c>
      <c r="C771" s="50">
        <f>1/Data!N897</f>
        <v>8.3608800364021491E-2</v>
      </c>
      <c r="D771" s="50">
        <f>Data!H897/100</f>
        <v>2.3700000000000002E-2</v>
      </c>
      <c r="E771">
        <f>Data!K898/Data!K897</f>
        <v>1.0373527736595007</v>
      </c>
      <c r="F771">
        <f>Data!T898/Data!T897</f>
        <v>1.0033004196151964</v>
      </c>
      <c r="G771" s="49">
        <f>Data!E900</f>
        <v>17.8</v>
      </c>
      <c r="H771" s="52">
        <v>0</v>
      </c>
      <c r="I771" s="52">
        <v>1</v>
      </c>
      <c r="J771" s="52">
        <v>0.6</v>
      </c>
      <c r="K771" s="54">
        <f t="shared" si="323"/>
        <v>0.66261227030770231</v>
      </c>
      <c r="L771" s="54">
        <f t="shared" si="336"/>
        <v>0.85</v>
      </c>
      <c r="M771" s="53">
        <f t="shared" si="337"/>
        <v>0.85</v>
      </c>
      <c r="N771" s="54" cm="1">
        <f t="array" ref="N771">stock_min(C771,O771)</f>
        <v>0.85</v>
      </c>
      <c r="O771" s="54" cm="1">
        <f t="array" ref="O771">stock_max(C771,D771)</f>
        <v>0.85</v>
      </c>
      <c r="P771" s="49">
        <f t="shared" ref="P771:P834" si="342">A771</f>
        <v>1945.0416666665994</v>
      </c>
      <c r="Q771" s="49">
        <f t="shared" si="328"/>
        <v>1.0396629334931142</v>
      </c>
      <c r="R771" s="49">
        <f t="shared" si="329"/>
        <v>5.1567959176901557</v>
      </c>
      <c r="S771" s="59">
        <f t="shared" si="338"/>
        <v>3.1764173638442701</v>
      </c>
      <c r="T771" s="59">
        <f t="shared" si="339"/>
        <v>3.4752795559219347</v>
      </c>
      <c r="U771" s="59">
        <f t="shared" si="340"/>
        <v>4.5541673143809485</v>
      </c>
      <c r="V771" s="59"/>
      <c r="W771" s="49">
        <f t="shared" si="330"/>
        <v>1.2705669455377082</v>
      </c>
      <c r="X771" s="49">
        <f t="shared" si="331"/>
        <v>1.9058504183065619</v>
      </c>
      <c r="Y771" s="49">
        <f t="shared" si="332"/>
        <v>1.172516679418558</v>
      </c>
      <c r="Z771" s="49">
        <f t="shared" si="333"/>
        <v>2.3027628765033765</v>
      </c>
      <c r="AA771" s="49">
        <f t="shared" si="334"/>
        <v>0.68312509715714242</v>
      </c>
      <c r="AB771" s="49">
        <f t="shared" si="335"/>
        <v>3.8710422172238061</v>
      </c>
      <c r="AC771" s="80">
        <f t="shared" ref="AC771:AC834" si="343">AB771/SUM(AA771:AB771)</f>
        <v>0.85</v>
      </c>
      <c r="AD771" s="80">
        <f t="shared" si="324"/>
        <v>0.85</v>
      </c>
      <c r="AE771" s="80">
        <f t="shared" si="325"/>
        <v>0.85</v>
      </c>
      <c r="AF771" s="54">
        <f>(Q771-MAX(Q$2:Q770))/MAX(Q$2:Q770)</f>
        <v>-0.15779821579901238</v>
      </c>
      <c r="AG771" s="54">
        <f>(R771-MAX(R$2:R770))/MAX(R$2:R770)</f>
        <v>-2.6588952722787135E-2</v>
      </c>
      <c r="AH771" s="54">
        <f>(S771-MAX(S$2:S770))/MAX(S$2:S770)</f>
        <v>7.3167503715146232E-3</v>
      </c>
      <c r="AI771" s="54">
        <f>(T771-MAX(T$2:T770))/MAX(T$2:T770)</f>
        <v>4.5862321201594718E-3</v>
      </c>
      <c r="AJ771" s="54">
        <f>(U771-MAX(U$2:U770))/MAX(U$2:U770)</f>
        <v>-9.3503892991694103E-3</v>
      </c>
      <c r="AK771" s="54">
        <f t="shared" si="326"/>
        <v>0.90517573130417173</v>
      </c>
      <c r="AL771" s="71">
        <f t="shared" ref="AL771:AL834" si="344">P771</f>
        <v>1945.0416666665994</v>
      </c>
      <c r="AM771" s="49">
        <f t="shared" ref="AM771:AM834" si="345">(Q1011/Q771)</f>
        <v>0.90517573130417173</v>
      </c>
      <c r="AN771" s="49">
        <f t="shared" ref="AN771:AN834" si="346">(R1011/R771)</f>
        <v>8.7385210615532536</v>
      </c>
      <c r="AO771" s="49">
        <f t="shared" ref="AO771:AO834" si="347">(S1011/S771)</f>
        <v>3.6542069446899021</v>
      </c>
      <c r="AP771" s="49">
        <f t="shared" ref="AP771:AP834" si="348">(T1011/T771)</f>
        <v>4.2015077117911739</v>
      </c>
      <c r="AQ771" s="49">
        <f t="shared" ref="AQ771:AQ834" si="349">(U1011/U771)</f>
        <v>6.3362307423402218</v>
      </c>
      <c r="AS771" s="49">
        <f t="shared" si="327"/>
        <v>-2.4022903192130318</v>
      </c>
      <c r="AT771" s="49">
        <f t="shared" ref="AT771:AT834" si="350">AQ771-AP771</f>
        <v>2.1347230305490479</v>
      </c>
      <c r="AU771" s="54">
        <f>(AM771-MAX(AM$3:AM771))/MAX(AM$3:AM771)</f>
        <v>-0.75755178023500658</v>
      </c>
      <c r="AV771" s="54">
        <f>(AN771-MAX(AN$3:AN771))/MAX(AN$3:AN771)</f>
        <v>-0.28356810290391166</v>
      </c>
      <c r="AW771" s="54">
        <f>(AO771-MAX(AO$3:AO771))/MAX(AO$3:AO771)</f>
        <v>-0.35732252918728585</v>
      </c>
      <c r="AX771" s="54">
        <f>(AP771-MAX(AP$3:AP771))/MAX(AP$3:AP771)</f>
        <v>-0.2798299634009308</v>
      </c>
      <c r="AY771" s="54">
        <f>(AQ771-MAX(AQ$3:AQ771))/MAX(AQ$3:AQ771)</f>
        <v>-0.23833306797383921</v>
      </c>
    </row>
    <row r="772" spans="1:51">
      <c r="A772" s="49">
        <f>Data!F898</f>
        <v>1945.1249999999327</v>
      </c>
      <c r="B772" s="53">
        <f t="shared" si="341"/>
        <v>0.27100000000000002</v>
      </c>
      <c r="C772" s="50">
        <f>1/Data!N898</f>
        <v>8.1025763162071524E-2</v>
      </c>
      <c r="D772" s="50">
        <f>Data!H898/100</f>
        <v>2.3550000000000001E-2</v>
      </c>
      <c r="E772">
        <f>Data!K899/Data!K898</f>
        <v>1.0031683405069345</v>
      </c>
      <c r="F772">
        <f>Data!T899/Data!T898</f>
        <v>1.0032888739842185</v>
      </c>
      <c r="G772" s="49">
        <f>Data!E901</f>
        <v>17.899999999999999</v>
      </c>
      <c r="H772" s="52">
        <v>0</v>
      </c>
      <c r="I772" s="52">
        <v>1</v>
      </c>
      <c r="J772" s="52">
        <v>0.6</v>
      </c>
      <c r="K772" s="54">
        <f t="shared" ref="K772:K835" si="351">AVERAGE(M$3:M$1712)</f>
        <v>0.66261227030770231</v>
      </c>
      <c r="L772" s="54">
        <f t="shared" si="336"/>
        <v>0.85</v>
      </c>
      <c r="M772" s="53">
        <f t="shared" si="337"/>
        <v>0.85</v>
      </c>
      <c r="N772" s="54" cm="1">
        <f t="array" ref="N772">stock_min(C772,O772)</f>
        <v>0.85</v>
      </c>
      <c r="O772" s="54" cm="1">
        <f t="array" ref="O772">stock_max(C772,D772)</f>
        <v>0.85</v>
      </c>
      <c r="P772" s="49">
        <f t="shared" si="342"/>
        <v>1945.1249999999327</v>
      </c>
      <c r="Q772" s="49">
        <f t="shared" si="328"/>
        <v>1.043082253867436</v>
      </c>
      <c r="R772" s="49">
        <f t="shared" si="329"/>
        <v>5.1731344030821678</v>
      </c>
      <c r="S772" s="59">
        <f t="shared" si="338"/>
        <v>3.1866344814971357</v>
      </c>
      <c r="T772" s="59">
        <f t="shared" si="339"/>
        <v>3.4864317524244273</v>
      </c>
      <c r="U772" s="59">
        <f t="shared" si="340"/>
        <v>4.5686788066018389</v>
      </c>
      <c r="V772" s="59"/>
      <c r="W772" s="49">
        <f t="shared" si="330"/>
        <v>1.2746537925988544</v>
      </c>
      <c r="X772" s="49">
        <f t="shared" si="331"/>
        <v>1.9119806888982813</v>
      </c>
      <c r="Y772" s="49">
        <f t="shared" si="332"/>
        <v>1.1762792936776163</v>
      </c>
      <c r="Z772" s="49">
        <f t="shared" si="333"/>
        <v>2.3101524587468107</v>
      </c>
      <c r="AA772" s="49">
        <f t="shared" si="334"/>
        <v>0.68530182099027592</v>
      </c>
      <c r="AB772" s="49">
        <f t="shared" si="335"/>
        <v>3.8833769856115627</v>
      </c>
      <c r="AC772" s="80">
        <f t="shared" si="343"/>
        <v>0.85</v>
      </c>
      <c r="AD772" s="80">
        <f t="shared" ref="AD772:AD835" si="352">N772</f>
        <v>0.85</v>
      </c>
      <c r="AE772" s="80">
        <f t="shared" ref="AE772:AE835" si="353">O772</f>
        <v>0.85</v>
      </c>
      <c r="AF772" s="54">
        <f>(Q772-MAX(Q$2:Q771))/MAX(Q$2:Q771)</f>
        <v>-0.15502832026149133</v>
      </c>
      <c r="AG772" s="54">
        <f>(R772-MAX(R$2:R771))/MAX(R$2:R771)</f>
        <v>-2.3504855071801223E-2</v>
      </c>
      <c r="AH772" s="54">
        <f>(S772-MAX(S$2:S771))/MAX(S$2:S771)</f>
        <v>3.2165538978480746E-3</v>
      </c>
      <c r="AI772" s="54">
        <f>(T772-MAX(T$2:T771))/MAX(T$2:T771)</f>
        <v>3.2090070231872484E-3</v>
      </c>
      <c r="AJ772" s="54">
        <f>(U772-MAX(U$2:U771))/MAX(U$2:U771)</f>
        <v>-6.1937630430549369E-3</v>
      </c>
      <c r="AK772" s="54">
        <f t="shared" ref="AK772:AK835" si="354">Q1012/Q772</f>
        <v>0.90248116156471592</v>
      </c>
      <c r="AL772" s="71">
        <f t="shared" si="344"/>
        <v>1945.1249999999327</v>
      </c>
      <c r="AM772" s="49">
        <f t="shared" si="345"/>
        <v>0.90248116156471592</v>
      </c>
      <c r="AN772" s="49">
        <f t="shared" si="346"/>
        <v>8.712368755961494</v>
      </c>
      <c r="AO772" s="49">
        <f t="shared" si="347"/>
        <v>3.6432940392877424</v>
      </c>
      <c r="AP772" s="49">
        <f t="shared" si="348"/>
        <v>4.1889561635493733</v>
      </c>
      <c r="AQ772" s="49">
        <f t="shared" si="349"/>
        <v>6.3172830444196446</v>
      </c>
      <c r="AS772" s="49">
        <f t="shared" ref="AS772:AS835" si="355">AQ772-AN772</f>
        <v>-2.3950857115418493</v>
      </c>
      <c r="AT772" s="49">
        <f t="shared" si="350"/>
        <v>2.1283268808702713</v>
      </c>
      <c r="AU772" s="54">
        <f>(AM772-MAX(AM$3:AM772))/MAX(AM$3:AM772)</f>
        <v>-0.75827351151189626</v>
      </c>
      <c r="AV772" s="54">
        <f>(AN772-MAX(AN$3:AN772))/MAX(AN$3:AN772)</f>
        <v>-0.28571221239069594</v>
      </c>
      <c r="AW772" s="54">
        <f>(AO772-MAX(AO$3:AO772))/MAX(AO$3:AO772)</f>
        <v>-0.35924181798215554</v>
      </c>
      <c r="AX772" s="54">
        <f>(AP772-MAX(AP$3:AP772))/MAX(AP$3:AP772)</f>
        <v>-0.28198139321535309</v>
      </c>
      <c r="AY772" s="54">
        <f>(AQ772-MAX(AQ$3:AQ772))/MAX(AQ$3:AQ772)</f>
        <v>-0.24061073675374764</v>
      </c>
    </row>
    <row r="773" spans="1:51">
      <c r="A773" s="49">
        <f>Data!F899</f>
        <v>1945.208333333266</v>
      </c>
      <c r="B773" s="53">
        <f t="shared" si="341"/>
        <v>0.27</v>
      </c>
      <c r="C773" s="50">
        <f>1/Data!N899</f>
        <v>8.1147027440815978E-2</v>
      </c>
      <c r="D773" s="50">
        <f>Data!H899/100</f>
        <v>2.3400000000000004E-2</v>
      </c>
      <c r="E773">
        <f>Data!K900/Data!K899</f>
        <v>1.0290141182100982</v>
      </c>
      <c r="F773">
        <f>Data!T900/Data!T899</f>
        <v>1.0032773292954764</v>
      </c>
      <c r="G773" s="49">
        <f>Data!E902</f>
        <v>18.100000000000001</v>
      </c>
      <c r="H773" s="52">
        <v>0</v>
      </c>
      <c r="I773" s="52">
        <v>1</v>
      </c>
      <c r="J773" s="52">
        <v>0.6</v>
      </c>
      <c r="K773" s="54">
        <f t="shared" si="351"/>
        <v>0.66261227030770231</v>
      </c>
      <c r="L773" s="54">
        <f t="shared" si="336"/>
        <v>0.85</v>
      </c>
      <c r="M773" s="53">
        <f t="shared" si="337"/>
        <v>0.85</v>
      </c>
      <c r="N773" s="54" cm="1">
        <f t="array" ref="N773">stock_min(C773,O773)</f>
        <v>0.85</v>
      </c>
      <c r="O773" s="54" cm="1">
        <f t="array" ref="O773">stock_max(C773,D773)</f>
        <v>0.85</v>
      </c>
      <c r="P773" s="49">
        <f t="shared" si="342"/>
        <v>1945.208333333266</v>
      </c>
      <c r="Q773" s="49">
        <f t="shared" ref="Q773:Q836" si="356">Q772*F773</f>
        <v>1.0465007778956275</v>
      </c>
      <c r="R773" s="49">
        <f t="shared" ref="R773:R836" si="357">R772*E773</f>
        <v>5.3232283361699197</v>
      </c>
      <c r="S773" s="59">
        <f t="shared" si="338"/>
        <v>3.2462863754363296</v>
      </c>
      <c r="T773" s="59">
        <f t="shared" si="339"/>
        <v>3.557313843534688</v>
      </c>
      <c r="U773" s="59">
        <f t="shared" si="340"/>
        <v>4.6835975252509225</v>
      </c>
      <c r="V773" s="59"/>
      <c r="W773" s="49">
        <f t="shared" ref="W773:W836" si="358">(W772*$F773+X772*$E773)*(1-$J773)</f>
        <v>1.2985145501745319</v>
      </c>
      <c r="X773" s="49">
        <f t="shared" ref="X773:X836" si="359">(W772*$F773+X772*$E773)*($J773)</f>
        <v>1.9477718252617977</v>
      </c>
      <c r="Y773" s="49">
        <f t="shared" ref="Y773:Y836" si="360">(Y772*$F773+Z772*$E773)*(1-$K773)</f>
        <v>1.2001940414731498</v>
      </c>
      <c r="Z773" s="49">
        <f t="shared" ref="Z773:Z836" si="361">(Y772*$F773+Z772*$E773)*($K773)</f>
        <v>2.357119802061538</v>
      </c>
      <c r="AA773" s="49">
        <f t="shared" ref="AA773:AA836" si="362">(AA772*$F773+AB772*$E773)*(1-$M773)</f>
        <v>0.70253962878763854</v>
      </c>
      <c r="AB773" s="49">
        <f t="shared" ref="AB773:AB836" si="363">(AA772*$F773+AB772*$E773)*($M773)</f>
        <v>3.9810578964632839</v>
      </c>
      <c r="AC773" s="80">
        <f t="shared" si="343"/>
        <v>0.85</v>
      </c>
      <c r="AD773" s="80">
        <f t="shared" si="352"/>
        <v>0.85</v>
      </c>
      <c r="AE773" s="80">
        <f t="shared" si="353"/>
        <v>0.85</v>
      </c>
      <c r="AF773" s="54">
        <f>(Q773-MAX(Q$2:Q772))/MAX(Q$2:Q772)</f>
        <v>-0.15225906982163631</v>
      </c>
      <c r="AG773" s="54">
        <f>(R773-MAX(R$2:R772))/MAX(R$2:R772)</f>
        <v>4.8272904947325446E-3</v>
      </c>
      <c r="AH773" s="54">
        <f>(S773-MAX(S$2:S772))/MAX(S$2:S772)</f>
        <v>1.8719402644249431E-2</v>
      </c>
      <c r="AI773" s="54">
        <f>(T773-MAX(T$2:T772))/MAX(T$2:T772)</f>
        <v>2.0330841428624017E-2</v>
      </c>
      <c r="AJ773" s="54">
        <f>(U773-MAX(U$2:U772))/MAX(U$2:U772)</f>
        <v>1.8804041392557445E-2</v>
      </c>
      <c r="AK773" s="54">
        <f t="shared" si="354"/>
        <v>0.90054038872691733</v>
      </c>
      <c r="AL773" s="71">
        <f t="shared" si="344"/>
        <v>1945.208333333266</v>
      </c>
      <c r="AM773" s="49">
        <f t="shared" si="345"/>
        <v>0.90054038872691733</v>
      </c>
      <c r="AN773" s="49">
        <f t="shared" si="346"/>
        <v>8.5713734835126267</v>
      </c>
      <c r="AO773" s="49">
        <f t="shared" si="347"/>
        <v>3.6044736945095592</v>
      </c>
      <c r="AP773" s="49">
        <f t="shared" si="348"/>
        <v>4.1406660360970129</v>
      </c>
      <c r="AQ773" s="49">
        <f t="shared" si="349"/>
        <v>6.2280619425303305</v>
      </c>
      <c r="AS773" s="49">
        <f t="shared" si="355"/>
        <v>-2.3433115409822962</v>
      </c>
      <c r="AT773" s="49">
        <f t="shared" si="350"/>
        <v>2.0873959064333176</v>
      </c>
      <c r="AU773" s="54">
        <f>(AM773-MAX(AM$3:AM773))/MAX(AM$3:AM773)</f>
        <v>-0.75879334087012984</v>
      </c>
      <c r="AV773" s="54">
        <f>(AN773-MAX(AN$3:AN773))/MAX(AN$3:AN773)</f>
        <v>-0.29727177834134055</v>
      </c>
      <c r="AW773" s="54">
        <f>(AO773-MAX(AO$3:AO773))/MAX(AO$3:AO773)</f>
        <v>-0.36606928051390264</v>
      </c>
      <c r="AX773" s="54">
        <f>(AP773-MAX(AP$3:AP773))/MAX(AP$3:AP773)</f>
        <v>-0.29025868442611086</v>
      </c>
      <c r="AY773" s="54">
        <f>(AQ773-MAX(AQ$3:AQ773))/MAX(AQ$3:AQ773)</f>
        <v>-0.25133584537296566</v>
      </c>
    </row>
    <row r="774" spans="1:51">
      <c r="A774" s="49">
        <f>Data!F900</f>
        <v>1945.2916666665992</v>
      </c>
      <c r="B774" s="53">
        <f t="shared" si="341"/>
        <v>0.28600000000000003</v>
      </c>
      <c r="C774" s="50">
        <f>1/Data!N900</f>
        <v>7.9164859895415093E-2</v>
      </c>
      <c r="D774" s="50">
        <f>Data!H900/100</f>
        <v>2.3250000000000003E-2</v>
      </c>
      <c r="E774">
        <f>Data!K901/Data!K900</f>
        <v>1.0357892691527264</v>
      </c>
      <c r="F774">
        <f>Data!T901/Data!T900</f>
        <v>0.99766094875925126</v>
      </c>
      <c r="G774" s="49">
        <f>Data!E903</f>
        <v>18.100000000000001</v>
      </c>
      <c r="H774" s="52">
        <v>0</v>
      </c>
      <c r="I774" s="52">
        <v>1</v>
      </c>
      <c r="J774" s="52">
        <v>0.6</v>
      </c>
      <c r="K774" s="54">
        <f t="shared" si="351"/>
        <v>0.66261227030770231</v>
      </c>
      <c r="L774" s="54">
        <f t="shared" si="336"/>
        <v>0.85</v>
      </c>
      <c r="M774" s="53">
        <f t="shared" si="337"/>
        <v>0.85</v>
      </c>
      <c r="N774" s="54" cm="1">
        <f t="array" ref="N774">stock_min(C774,O774)</f>
        <v>0.85</v>
      </c>
      <c r="O774" s="54" cm="1">
        <f t="array" ref="O774">stock_max(C774,D774)</f>
        <v>0.85</v>
      </c>
      <c r="P774" s="49">
        <f t="shared" si="342"/>
        <v>1945.2916666665992</v>
      </c>
      <c r="Q774" s="49">
        <f t="shared" si="356"/>
        <v>1.0440529589526462</v>
      </c>
      <c r="R774" s="49">
        <f t="shared" si="357"/>
        <v>5.5137427878545253</v>
      </c>
      <c r="S774" s="59">
        <f t="shared" si="338"/>
        <v>3.3129584134690049</v>
      </c>
      <c r="T774" s="59">
        <f t="shared" si="339"/>
        <v>3.6388661231940427</v>
      </c>
      <c r="U774" s="59">
        <f t="shared" si="340"/>
        <v>4.8244334016296424</v>
      </c>
      <c r="V774" s="59"/>
      <c r="W774" s="49">
        <f t="shared" si="358"/>
        <v>1.325183365387602</v>
      </c>
      <c r="X774" s="49">
        <f t="shared" si="359"/>
        <v>1.9877750480814029</v>
      </c>
      <c r="Y774" s="49">
        <f t="shared" si="360"/>
        <v>1.2277087799586508</v>
      </c>
      <c r="Z774" s="49">
        <f t="shared" si="361"/>
        <v>2.4111573432353919</v>
      </c>
      <c r="AA774" s="49">
        <f t="shared" si="362"/>
        <v>0.72366501024444652</v>
      </c>
      <c r="AB774" s="49">
        <f t="shared" si="363"/>
        <v>4.1007683913851958</v>
      </c>
      <c r="AC774" s="80">
        <f t="shared" si="343"/>
        <v>0.85</v>
      </c>
      <c r="AD774" s="80">
        <f t="shared" si="352"/>
        <v>0.85</v>
      </c>
      <c r="AE774" s="80">
        <f t="shared" si="353"/>
        <v>0.85</v>
      </c>
      <c r="AF774" s="54">
        <f>(Q774-MAX(Q$2:Q773))/MAX(Q$2:Q773)</f>
        <v>-0.15424197929620351</v>
      </c>
      <c r="AG774" s="54">
        <f>(R774-MAX(R$2:R773))/MAX(R$2:R773)</f>
        <v>3.5789269152726469E-2</v>
      </c>
      <c r="AH774" s="54">
        <f>(S774-MAX(S$2:S773))/MAX(S$2:S773)</f>
        <v>2.0537940995336242E-2</v>
      </c>
      <c r="AI774" s="54">
        <f>(T774-MAX(T$2:T773))/MAX(T$2:T773)</f>
        <v>2.2925241698191313E-2</v>
      </c>
      <c r="AJ774" s="54">
        <f>(U774-MAX(U$2:U773))/MAX(U$2:U773)</f>
        <v>3.0070021093705018E-2</v>
      </c>
      <c r="AK774" s="54">
        <f t="shared" si="354"/>
        <v>0.90508027456935247</v>
      </c>
      <c r="AL774" s="71">
        <f t="shared" si="344"/>
        <v>1945.2916666665992</v>
      </c>
      <c r="AM774" s="49">
        <f t="shared" si="345"/>
        <v>0.90508027456935247</v>
      </c>
      <c r="AN774" s="49">
        <f t="shared" si="346"/>
        <v>8.418742692952911</v>
      </c>
      <c r="AO774" s="49">
        <f t="shared" si="347"/>
        <v>3.5724927114446472</v>
      </c>
      <c r="AP774" s="49">
        <f t="shared" si="348"/>
        <v>4.0980640281299507</v>
      </c>
      <c r="AQ774" s="49">
        <f t="shared" si="349"/>
        <v>6.1378321359632251</v>
      </c>
      <c r="AS774" s="49">
        <f t="shared" si="355"/>
        <v>-2.2809105569896859</v>
      </c>
      <c r="AT774" s="49">
        <f t="shared" si="350"/>
        <v>2.0397681078332743</v>
      </c>
      <c r="AU774" s="54">
        <f>(AM774-MAX(AM$3:AM774))/MAX(AM$3:AM774)</f>
        <v>-0.75757734799452681</v>
      </c>
      <c r="AV774" s="54">
        <f>(AN774-MAX(AN$3:AN774))/MAX(AN$3:AN774)</f>
        <v>-0.30978528790042109</v>
      </c>
      <c r="AW774" s="54">
        <f>(AO774-MAX(AO$3:AO774))/MAX(AO$3:AO774)</f>
        <v>-0.3716938818628025</v>
      </c>
      <c r="AX774" s="54">
        <f>(AP774-MAX(AP$3:AP774))/MAX(AP$3:AP774)</f>
        <v>-0.29756098915608437</v>
      </c>
      <c r="AY774" s="54">
        <f>(AQ774-MAX(AQ$3:AQ774))/MAX(AQ$3:AQ774)</f>
        <v>-0.26218220857215346</v>
      </c>
    </row>
    <row r="775" spans="1:51">
      <c r="A775" s="49">
        <f>Data!F901</f>
        <v>1945.3749999999325</v>
      </c>
      <c r="B775" s="53">
        <f t="shared" si="341"/>
        <v>0.30400000000000005</v>
      </c>
      <c r="C775" s="50">
        <f>1/Data!N901</f>
        <v>7.6707348546514037E-2</v>
      </c>
      <c r="D775" s="50">
        <f>Data!H901/100</f>
        <v>2.3099999999999999E-2</v>
      </c>
      <c r="E775">
        <f>Data!K902/Data!K901</f>
        <v>1.0105821733111642</v>
      </c>
      <c r="F775">
        <f>Data!T902/Data!T901</f>
        <v>0.99216856050863489</v>
      </c>
      <c r="G775" s="49">
        <f>Data!E904</f>
        <v>18.100000000000001</v>
      </c>
      <c r="H775" s="52">
        <v>0</v>
      </c>
      <c r="I775" s="52">
        <v>1</v>
      </c>
      <c r="J775" s="52">
        <v>0.6</v>
      </c>
      <c r="K775" s="54">
        <f t="shared" si="351"/>
        <v>0.66261227030770231</v>
      </c>
      <c r="L775" s="54">
        <f t="shared" si="336"/>
        <v>0.85</v>
      </c>
      <c r="M775" s="53">
        <f t="shared" si="337"/>
        <v>0.85</v>
      </c>
      <c r="N775" s="54" cm="1">
        <f t="array" ref="N775">stock_min(C775,O775)</f>
        <v>0.85</v>
      </c>
      <c r="O775" s="54" cm="1">
        <f t="array" ref="O775">stock_max(C775,D775)</f>
        <v>0.85</v>
      </c>
      <c r="P775" s="49">
        <f t="shared" si="342"/>
        <v>1945.3749999999325</v>
      </c>
      <c r="Q775" s="49">
        <f t="shared" si="356"/>
        <v>1.0358765213788279</v>
      </c>
      <c r="R775" s="49">
        <f t="shared" si="357"/>
        <v>5.5720901696287832</v>
      </c>
      <c r="S775" s="59">
        <f t="shared" si="338"/>
        <v>3.3236153001904136</v>
      </c>
      <c r="T775" s="59">
        <f t="shared" si="339"/>
        <v>3.6547666810573816</v>
      </c>
      <c r="U775" s="59">
        <f t="shared" si="340"/>
        <v>4.8621611047164777</v>
      </c>
      <c r="V775" s="59"/>
      <c r="W775" s="49">
        <f t="shared" si="358"/>
        <v>1.3294461200761656</v>
      </c>
      <c r="X775" s="49">
        <f t="shared" si="359"/>
        <v>1.994169180114248</v>
      </c>
      <c r="Y775" s="49">
        <f t="shared" si="360"/>
        <v>1.2330734330770039</v>
      </c>
      <c r="Z775" s="49">
        <f t="shared" si="361"/>
        <v>2.4216932479803779</v>
      </c>
      <c r="AA775" s="49">
        <f t="shared" si="362"/>
        <v>0.72932416570747172</v>
      </c>
      <c r="AB775" s="49">
        <f t="shared" si="363"/>
        <v>4.1328369390090058</v>
      </c>
      <c r="AC775" s="80">
        <f t="shared" si="343"/>
        <v>0.85</v>
      </c>
      <c r="AD775" s="80">
        <f t="shared" si="352"/>
        <v>0.85</v>
      </c>
      <c r="AE775" s="80">
        <f t="shared" si="353"/>
        <v>0.85</v>
      </c>
      <c r="AF775" s="54">
        <f>(Q775-MAX(Q$2:Q774))/MAX(Q$2:Q774)</f>
        <v>-0.16086548205968193</v>
      </c>
      <c r="AG775" s="54">
        <f>(R775-MAX(R$2:R774))/MAX(R$2:R774)</f>
        <v>1.0582173311164138E-2</v>
      </c>
      <c r="AH775" s="54">
        <f>(S775-MAX(S$2:S774))/MAX(S$2:S774)</f>
        <v>3.2167281901525281E-3</v>
      </c>
      <c r="AI775" s="54">
        <f>(T775-MAX(T$2:T774))/MAX(T$2:T774)</f>
        <v>4.3696462922856987E-3</v>
      </c>
      <c r="AJ775" s="54">
        <f>(U775-MAX(U$2:U774))/MAX(U$2:U774)</f>
        <v>7.8201313907849245E-3</v>
      </c>
      <c r="AK775" s="54">
        <f t="shared" si="354"/>
        <v>0.90963086378411939</v>
      </c>
      <c r="AL775" s="71">
        <f t="shared" si="344"/>
        <v>1945.3749999999325</v>
      </c>
      <c r="AM775" s="49">
        <f t="shared" si="345"/>
        <v>0.90963086378411939</v>
      </c>
      <c r="AN775" s="49">
        <f t="shared" si="346"/>
        <v>7.9049036471370142</v>
      </c>
      <c r="AO775" s="49">
        <f t="shared" si="347"/>
        <v>3.4478092885415652</v>
      </c>
      <c r="AP775" s="49">
        <f t="shared" si="348"/>
        <v>3.9381696090006773</v>
      </c>
      <c r="AQ775" s="49">
        <f t="shared" si="349"/>
        <v>5.8230866814549991</v>
      </c>
      <c r="AS775" s="49">
        <f t="shared" si="355"/>
        <v>-2.0818169656820151</v>
      </c>
      <c r="AT775" s="49">
        <f t="shared" si="350"/>
        <v>1.8849170724543218</v>
      </c>
      <c r="AU775" s="54">
        <f>(AM775-MAX(AM$3:AM775))/MAX(AM$3:AM775)</f>
        <v>-0.75635848825729934</v>
      </c>
      <c r="AV775" s="54">
        <f>(AN775-MAX(AN$3:AN775))/MAX(AN$3:AN775)</f>
        <v>-0.35191263185288757</v>
      </c>
      <c r="AW775" s="54">
        <f>(AO775-MAX(AO$3:AO775))/MAX(AO$3:AO775)</f>
        <v>-0.39362236815175422</v>
      </c>
      <c r="AX775" s="54">
        <f>(AP775-MAX(AP$3:AP775))/MAX(AP$3:AP775)</f>
        <v>-0.32496809574145463</v>
      </c>
      <c r="AY775" s="54">
        <f>(AQ775-MAX(AQ$3:AQ775))/MAX(AQ$3:AQ775)</f>
        <v>-0.30001719508906144</v>
      </c>
    </row>
    <row r="776" spans="1:51">
      <c r="A776" s="49">
        <f>Data!F902</f>
        <v>1945.4583333332657</v>
      </c>
      <c r="B776" s="53">
        <f t="shared" si="341"/>
        <v>0.30800000000000005</v>
      </c>
      <c r="C776" s="50">
        <f>1/Data!N902</f>
        <v>7.6160166699016082E-2</v>
      </c>
      <c r="D776" s="50">
        <f>Data!H902/100</f>
        <v>2.2949999999999998E-2</v>
      </c>
      <c r="E776">
        <f>Data!K903/Data!K902</f>
        <v>0.98306457366909639</v>
      </c>
      <c r="F776">
        <f>Data!T903/Data!T902</f>
        <v>1.0032427008933069</v>
      </c>
      <c r="G776" s="49">
        <f>Data!E905</f>
        <v>18.100000000000001</v>
      </c>
      <c r="H776" s="52">
        <v>0</v>
      </c>
      <c r="I776" s="52">
        <v>1</v>
      </c>
      <c r="J776" s="52">
        <v>0.6</v>
      </c>
      <c r="K776" s="54">
        <f t="shared" si="351"/>
        <v>0.66261227030770231</v>
      </c>
      <c r="L776" s="54">
        <f t="shared" ref="L776:L839" si="364">MAX(N775,MIN(O775,AB775/SUM(AA775:AB775)))</f>
        <v>0.85</v>
      </c>
      <c r="M776" s="53">
        <f t="shared" ref="M776:M839" si="365">(3*L776+2*L775+L774)/6</f>
        <v>0.85</v>
      </c>
      <c r="N776" s="54" cm="1">
        <f t="array" ref="N776">stock_min(C776,O776)</f>
        <v>0.85</v>
      </c>
      <c r="O776" s="54" cm="1">
        <f t="array" ref="O776">stock_max(C776,D776)</f>
        <v>0.85</v>
      </c>
      <c r="P776" s="49">
        <f t="shared" si="342"/>
        <v>1945.4583333332657</v>
      </c>
      <c r="Q776" s="49">
        <f t="shared" si="356"/>
        <v>1.0392355591000586</v>
      </c>
      <c r="R776" s="49">
        <f t="shared" si="357"/>
        <v>5.4777244470518829</v>
      </c>
      <c r="S776" s="59">
        <f t="shared" si="338"/>
        <v>3.2941541910704046</v>
      </c>
      <c r="T776" s="59">
        <f t="shared" si="339"/>
        <v>3.6177527617831151</v>
      </c>
      <c r="U776" s="59">
        <f t="shared" si="340"/>
        <v>4.7945347293219029</v>
      </c>
      <c r="V776" s="59"/>
      <c r="W776" s="49">
        <f t="shared" si="358"/>
        <v>1.3176616764281619</v>
      </c>
      <c r="X776" s="49">
        <f t="shared" si="359"/>
        <v>1.9764925146422427</v>
      </c>
      <c r="Y776" s="49">
        <f t="shared" si="360"/>
        <v>1.2205853908860451</v>
      </c>
      <c r="Z776" s="49">
        <f t="shared" si="361"/>
        <v>2.39716737089707</v>
      </c>
      <c r="AA776" s="49">
        <f t="shared" si="362"/>
        <v>0.71918020939828553</v>
      </c>
      <c r="AB776" s="49">
        <f t="shared" si="363"/>
        <v>4.075354519923617</v>
      </c>
      <c r="AC776" s="80">
        <f t="shared" si="343"/>
        <v>0.84999999999999987</v>
      </c>
      <c r="AD776" s="80">
        <f t="shared" si="352"/>
        <v>0.85</v>
      </c>
      <c r="AE776" s="80">
        <f t="shared" si="353"/>
        <v>0.85</v>
      </c>
      <c r="AF776" s="54">
        <f>(Q776-MAX(Q$2:Q775))/MAX(Q$2:Q775)</f>
        <v>-0.15814441980875227</v>
      </c>
      <c r="AG776" s="54">
        <f>(R776-MAX(R$2:R775))/MAX(R$2:R775)</f>
        <v>-1.6935426330903589E-2</v>
      </c>
      <c r="AH776" s="54">
        <f>(S776-MAX(S$2:S775))/MAX(S$2:S775)</f>
        <v>-8.864175441219424E-3</v>
      </c>
      <c r="AI776" s="54">
        <f>(T776-MAX(T$2:T775))/MAX(T$2:T775)</f>
        <v>-1.0127573797284848E-2</v>
      </c>
      <c r="AJ776" s="54">
        <f>(U776-MAX(U$2:U775))/MAX(U$2:U775)</f>
        <v>-1.3908707247272127E-2</v>
      </c>
      <c r="AK776" s="54">
        <f t="shared" si="354"/>
        <v>0.9106060646602423</v>
      </c>
      <c r="AL776" s="71">
        <f t="shared" si="344"/>
        <v>1945.4583333332657</v>
      </c>
      <c r="AM776" s="49">
        <f t="shared" si="345"/>
        <v>0.9106060646602423</v>
      </c>
      <c r="AN776" s="49">
        <f t="shared" si="346"/>
        <v>8.0494878591852537</v>
      </c>
      <c r="AO776" s="49">
        <f t="shared" si="347"/>
        <v>3.4868349426240282</v>
      </c>
      <c r="AP776" s="49">
        <f t="shared" si="348"/>
        <v>3.9870136073249101</v>
      </c>
      <c r="AQ776" s="49">
        <f t="shared" si="349"/>
        <v>5.91429234247365</v>
      </c>
      <c r="AS776" s="49">
        <f t="shared" si="355"/>
        <v>-2.1351955167116037</v>
      </c>
      <c r="AT776" s="49">
        <f t="shared" si="350"/>
        <v>1.9272787351487399</v>
      </c>
      <c r="AU776" s="54">
        <f>(AM776-MAX(AM$3:AM776))/MAX(AM$3:AM776)</f>
        <v>-0.7560972840423027</v>
      </c>
      <c r="AV776" s="54">
        <f>(AN776-MAX(AN$3:AN776))/MAX(AN$3:AN776)</f>
        <v>-0.34005882494457634</v>
      </c>
      <c r="AW776" s="54">
        <f>(AO776-MAX(AO$3:AO776))/MAX(AO$3:AO776)</f>
        <v>-0.38675879719308826</v>
      </c>
      <c r="AX776" s="54">
        <f>(AP776-MAX(AP$3:AP776))/MAX(AP$3:AP776)</f>
        <v>-0.31659586689558361</v>
      </c>
      <c r="AY776" s="54">
        <f>(AQ776-MAX(AQ$3:AQ776))/MAX(AQ$3:AQ776)</f>
        <v>-0.2890535261766764</v>
      </c>
    </row>
    <row r="777" spans="1:51">
      <c r="A777" s="49">
        <f>Data!F903</f>
        <v>1945.541666666599</v>
      </c>
      <c r="B777" s="53">
        <f t="shared" si="341"/>
        <v>0.29300000000000004</v>
      </c>
      <c r="C777" s="50">
        <f>1/Data!N903</f>
        <v>7.7718022030433515E-2</v>
      </c>
      <c r="D777" s="50">
        <f>Data!H903/100</f>
        <v>2.2800000000000001E-2</v>
      </c>
      <c r="E777">
        <f>Data!K904/Data!K903</f>
        <v>1.0070854025710421</v>
      </c>
      <c r="F777">
        <f>Data!T904/Data!T903</f>
        <v>1.0032311599841568</v>
      </c>
      <c r="G777" s="49">
        <f>Data!E906</f>
        <v>18.100000000000001</v>
      </c>
      <c r="H777" s="52">
        <v>0</v>
      </c>
      <c r="I777" s="52">
        <v>1</v>
      </c>
      <c r="J777" s="52">
        <v>0.6</v>
      </c>
      <c r="K777" s="54">
        <f t="shared" si="351"/>
        <v>0.66261227030770231</v>
      </c>
      <c r="L777" s="54">
        <f t="shared" si="364"/>
        <v>0.85</v>
      </c>
      <c r="M777" s="53">
        <f t="shared" si="365"/>
        <v>0.85</v>
      </c>
      <c r="N777" s="54" cm="1">
        <f t="array" ref="N777">stock_min(C777,O777)</f>
        <v>0.85</v>
      </c>
      <c r="O777" s="54" cm="1">
        <f t="array" ref="O777">stock_max(C777,D777)</f>
        <v>0.85</v>
      </c>
      <c r="P777" s="49">
        <f t="shared" si="342"/>
        <v>1945.541666666599</v>
      </c>
      <c r="Q777" s="49">
        <f t="shared" si="356"/>
        <v>1.0425934954527356</v>
      </c>
      <c r="R777" s="49">
        <f t="shared" si="357"/>
        <v>5.5165363299324843</v>
      </c>
      <c r="S777" s="59">
        <f t="shared" si="338"/>
        <v>3.3124160118968282</v>
      </c>
      <c r="T777" s="59">
        <f t="shared" si="339"/>
        <v>3.6386815643083645</v>
      </c>
      <c r="U777" s="59">
        <f t="shared" si="340"/>
        <v>4.8257340430292821</v>
      </c>
      <c r="V777" s="59"/>
      <c r="W777" s="49">
        <f t="shared" si="358"/>
        <v>1.3249664047587313</v>
      </c>
      <c r="X777" s="49">
        <f t="shared" si="359"/>
        <v>1.9874496071380969</v>
      </c>
      <c r="Y777" s="49">
        <f t="shared" si="360"/>
        <v>1.2276465120552174</v>
      </c>
      <c r="Z777" s="49">
        <f t="shared" si="361"/>
        <v>2.4110350522531472</v>
      </c>
      <c r="AA777" s="49">
        <f t="shared" si="362"/>
        <v>0.72386010645439247</v>
      </c>
      <c r="AB777" s="49">
        <f t="shared" si="363"/>
        <v>4.10187393657489</v>
      </c>
      <c r="AC777" s="80">
        <f t="shared" si="343"/>
        <v>0.85000000000000009</v>
      </c>
      <c r="AD777" s="80">
        <f t="shared" si="352"/>
        <v>0.85</v>
      </c>
      <c r="AE777" s="80">
        <f t="shared" si="353"/>
        <v>0.85</v>
      </c>
      <c r="AF777" s="54">
        <f>(Q777-MAX(Q$2:Q776))/MAX(Q$2:Q776)</f>
        <v>-0.15542424974559915</v>
      </c>
      <c r="AG777" s="54">
        <f>(R777-MAX(R$2:R776))/MAX(R$2:R776)</f>
        <v>-9.9700180731281916E-3</v>
      </c>
      <c r="AH777" s="54">
        <f>(S777-MAX(S$2:S776))/MAX(S$2:S776)</f>
        <v>-3.3696102833994622E-3</v>
      </c>
      <c r="AI777" s="54">
        <f>(T777-MAX(T$2:T776))/MAX(T$2:T776)</f>
        <v>-4.4011336845074193E-3</v>
      </c>
      <c r="AJ777" s="54">
        <f>(U777-MAX(U$2:U776))/MAX(U$2:U776)</f>
        <v>-7.4919487245825632E-3</v>
      </c>
      <c r="AK777" s="54">
        <f t="shared" si="354"/>
        <v>0.90718284893429701</v>
      </c>
      <c r="AL777" s="71">
        <f t="shared" si="344"/>
        <v>1945.541666666599</v>
      </c>
      <c r="AM777" s="49">
        <f t="shared" si="345"/>
        <v>0.90718284893429701</v>
      </c>
      <c r="AN777" s="49">
        <f t="shared" si="346"/>
        <v>8.1623212552358471</v>
      </c>
      <c r="AO777" s="49">
        <f t="shared" si="347"/>
        <v>3.5109747265070799</v>
      </c>
      <c r="AP777" s="49">
        <f t="shared" si="348"/>
        <v>4.0190494200578772</v>
      </c>
      <c r="AQ777" s="49">
        <f t="shared" si="349"/>
        <v>5.9814765260610976</v>
      </c>
      <c r="AS777" s="49">
        <f t="shared" si="355"/>
        <v>-2.1808447291747495</v>
      </c>
      <c r="AT777" s="49">
        <f t="shared" si="350"/>
        <v>1.9624271060032203</v>
      </c>
      <c r="AU777" s="54">
        <f>(AM777-MAX(AM$3:AM777))/MAX(AM$3:AM777)</f>
        <v>-0.75701418065135251</v>
      </c>
      <c r="AV777" s="54">
        <f>(AN777-MAX(AN$3:AN777))/MAX(AN$3:AN777)</f>
        <v>-0.33080812412015648</v>
      </c>
      <c r="AW777" s="54">
        <f>(AO777-MAX(AO$3:AO777))/MAX(AO$3:AO777)</f>
        <v>-0.38251325349872539</v>
      </c>
      <c r="AX777" s="54">
        <f>(AP777-MAX(AP$3:AP777))/MAX(AP$3:AP777)</f>
        <v>-0.31110468753546144</v>
      </c>
      <c r="AY777" s="54">
        <f>(AQ777-MAX(AQ$3:AQ777))/MAX(AQ$3:AQ777)</f>
        <v>-0.28097743597816294</v>
      </c>
    </row>
    <row r="778" spans="1:51">
      <c r="A778" s="49">
        <f>Data!F904</f>
        <v>1945.6249999999322</v>
      </c>
      <c r="B778" s="53">
        <f t="shared" si="341"/>
        <v>0.29500000000000004</v>
      </c>
      <c r="C778" s="50">
        <f>1/Data!N904</f>
        <v>7.7427076192900013E-2</v>
      </c>
      <c r="D778" s="50">
        <f>Data!H904/100</f>
        <v>2.265E-2</v>
      </c>
      <c r="E778">
        <f>Data!K905/Data!K904</f>
        <v>1.0718138907619688</v>
      </c>
      <c r="F778">
        <f>Data!T905/Data!T904</f>
        <v>1.0032196200225736</v>
      </c>
      <c r="G778" s="49">
        <f>Data!E907</f>
        <v>18.100000000000001</v>
      </c>
      <c r="H778" s="52">
        <v>0</v>
      </c>
      <c r="I778" s="52">
        <v>1</v>
      </c>
      <c r="J778" s="52">
        <v>0.6</v>
      </c>
      <c r="K778" s="54">
        <f t="shared" si="351"/>
        <v>0.66261227030770231</v>
      </c>
      <c r="L778" s="54">
        <f t="shared" si="364"/>
        <v>0.85</v>
      </c>
      <c r="M778" s="53">
        <f t="shared" si="365"/>
        <v>0.85</v>
      </c>
      <c r="N778" s="54" cm="1">
        <f t="array" ref="N778">stock_min(C778,O778)</f>
        <v>0.85</v>
      </c>
      <c r="O778" s="54" cm="1">
        <f t="array" ref="O778">stock_max(C778,D778)</f>
        <v>0.85</v>
      </c>
      <c r="P778" s="49">
        <f t="shared" si="342"/>
        <v>1945.6249999999322</v>
      </c>
      <c r="Q778" s="49">
        <f t="shared" si="356"/>
        <v>1.0459502503461002</v>
      </c>
      <c r="R778" s="49">
        <f t="shared" si="357"/>
        <v>5.9127002673146878</v>
      </c>
      <c r="S778" s="59">
        <f t="shared" si="338"/>
        <v>3.4594083892447598</v>
      </c>
      <c r="T778" s="59">
        <f t="shared" si="339"/>
        <v>3.8157799274650053</v>
      </c>
      <c r="U778" s="59">
        <f t="shared" si="340"/>
        <v>5.1226361243221206</v>
      </c>
      <c r="V778" s="59"/>
      <c r="W778" s="49">
        <f t="shared" si="358"/>
        <v>1.3837633556979041</v>
      </c>
      <c r="X778" s="49">
        <f t="shared" si="359"/>
        <v>2.0756450335468557</v>
      </c>
      <c r="Y778" s="49">
        <f t="shared" si="360"/>
        <v>1.2873973267328584</v>
      </c>
      <c r="Z778" s="49">
        <f t="shared" si="361"/>
        <v>2.5283826007321468</v>
      </c>
      <c r="AA778" s="49">
        <f t="shared" si="362"/>
        <v>0.76839541864831817</v>
      </c>
      <c r="AB778" s="49">
        <f t="shared" si="363"/>
        <v>4.3542407056738019</v>
      </c>
      <c r="AC778" s="80">
        <f t="shared" si="343"/>
        <v>0.84999999999999987</v>
      </c>
      <c r="AD778" s="80">
        <f t="shared" si="352"/>
        <v>0.85</v>
      </c>
      <c r="AE778" s="80">
        <f t="shared" si="353"/>
        <v>0.85</v>
      </c>
      <c r="AF778" s="54">
        <f>(Q778-MAX(Q$2:Q777))/MAX(Q$2:Q777)</f>
        <v>-0.15270503674949995</v>
      </c>
      <c r="AG778" s="54">
        <f>(R778-MAX(R$2:R777))/MAX(R$2:R777)</f>
        <v>6.1127886900042082E-2</v>
      </c>
      <c r="AH778" s="54">
        <f>(S778-MAX(S$2:S777))/MAX(S$2:S777)</f>
        <v>4.0857041742035076E-2</v>
      </c>
      <c r="AI778" s="54">
        <f>(T778-MAX(T$2:T777))/MAX(T$2:T777)</f>
        <v>4.4055684113066297E-2</v>
      </c>
      <c r="AJ778" s="54">
        <f>(U778-MAX(U$2:U777))/MAX(U$2:U777)</f>
        <v>5.3571861153052375E-2</v>
      </c>
      <c r="AK778" s="54">
        <f t="shared" si="354"/>
        <v>0.90455668825361912</v>
      </c>
      <c r="AL778" s="71">
        <f t="shared" si="344"/>
        <v>1945.6249999999322</v>
      </c>
      <c r="AM778" s="49">
        <f t="shared" si="345"/>
        <v>0.90455668825361912</v>
      </c>
      <c r="AN778" s="49">
        <f t="shared" si="346"/>
        <v>7.8894094057832342</v>
      </c>
      <c r="AO778" s="49">
        <f t="shared" si="347"/>
        <v>3.434784121054161</v>
      </c>
      <c r="AP778" s="49">
        <f t="shared" si="348"/>
        <v>3.9242878575947238</v>
      </c>
      <c r="AQ778" s="49">
        <f t="shared" si="349"/>
        <v>5.807379179525376</v>
      </c>
      <c r="AS778" s="49">
        <f t="shared" si="355"/>
        <v>-2.0820302262578583</v>
      </c>
      <c r="AT778" s="49">
        <f t="shared" si="350"/>
        <v>1.8830913219306522</v>
      </c>
      <c r="AU778" s="54">
        <f>(AM778-MAX(AM$3:AM778))/MAX(AM$3:AM778)</f>
        <v>-0.75771758879612217</v>
      </c>
      <c r="AV778" s="54">
        <f>(AN778-MAX(AN$3:AN778))/MAX(AN$3:AN778)</f>
        <v>-0.35318293476215129</v>
      </c>
      <c r="AW778" s="54">
        <f>(AO778-MAX(AO$3:AO778))/MAX(AO$3:AO778)</f>
        <v>-0.39591314747115791</v>
      </c>
      <c r="AX778" s="54">
        <f>(AP778-MAX(AP$3:AP778))/MAX(AP$3:AP778)</f>
        <v>-0.32734753238750158</v>
      </c>
      <c r="AY778" s="54">
        <f>(AQ778-MAX(AQ$3:AQ778))/MAX(AQ$3:AQ778)</f>
        <v>-0.30190536572094601</v>
      </c>
    </row>
    <row r="779" spans="1:51">
      <c r="A779" s="49">
        <f>Data!F905</f>
        <v>1945.7083333332655</v>
      </c>
      <c r="B779" s="53">
        <f t="shared" si="341"/>
        <v>0.34199999999999997</v>
      </c>
      <c r="C779" s="50">
        <f>1/Data!N905</f>
        <v>7.2472879996072451E-2</v>
      </c>
      <c r="D779" s="50">
        <f>Data!H905/100</f>
        <v>2.2499999999999999E-2</v>
      </c>
      <c r="E779">
        <f>Data!K906/Data!K905</f>
        <v>1.0451388888888888</v>
      </c>
      <c r="F779">
        <f>Data!T906/Data!T905</f>
        <v>1.0032080810096271</v>
      </c>
      <c r="G779" s="49">
        <f>Data!E908</f>
        <v>18.2</v>
      </c>
      <c r="H779" s="52">
        <v>0</v>
      </c>
      <c r="I779" s="52">
        <v>1</v>
      </c>
      <c r="J779" s="52">
        <v>0.6</v>
      </c>
      <c r="K779" s="54">
        <f t="shared" si="351"/>
        <v>0.66261227030770231</v>
      </c>
      <c r="L779" s="54">
        <f t="shared" si="364"/>
        <v>0.85</v>
      </c>
      <c r="M779" s="53">
        <f t="shared" si="365"/>
        <v>0.85</v>
      </c>
      <c r="N779" s="54" cm="1">
        <f t="array" ref="N779">stock_min(C779,O779)</f>
        <v>0.85</v>
      </c>
      <c r="O779" s="54" cm="1">
        <f t="array" ref="O779">stock_max(C779,D779)</f>
        <v>0.85</v>
      </c>
      <c r="P779" s="49">
        <f t="shared" si="342"/>
        <v>1945.7083333332655</v>
      </c>
      <c r="Q779" s="49">
        <f t="shared" si="356"/>
        <v>1.0493057434812503</v>
      </c>
      <c r="R779" s="49">
        <f t="shared" si="357"/>
        <v>6.179592987714309</v>
      </c>
      <c r="S779" s="59">
        <f t="shared" si="338"/>
        <v>3.5575399247300377</v>
      </c>
      <c r="T779" s="59">
        <f t="shared" si="339"/>
        <v>3.9340383836637898</v>
      </c>
      <c r="U779" s="59">
        <f t="shared" si="340"/>
        <v>5.3216467864814563</v>
      </c>
      <c r="V779" s="59"/>
      <c r="W779" s="49">
        <f t="shared" si="358"/>
        <v>1.4230159698920151</v>
      </c>
      <c r="X779" s="49">
        <f t="shared" si="359"/>
        <v>2.1345239548380226</v>
      </c>
      <c r="Y779" s="49">
        <f t="shared" si="360"/>
        <v>1.3272962787866824</v>
      </c>
      <c r="Z779" s="49">
        <f t="shared" si="361"/>
        <v>2.6067421048771076</v>
      </c>
      <c r="AA779" s="49">
        <f t="shared" si="362"/>
        <v>0.79824701797221853</v>
      </c>
      <c r="AB779" s="49">
        <f t="shared" si="363"/>
        <v>4.523399768509238</v>
      </c>
      <c r="AC779" s="80">
        <f t="shared" si="343"/>
        <v>0.85</v>
      </c>
      <c r="AD779" s="80">
        <f t="shared" si="352"/>
        <v>0.85</v>
      </c>
      <c r="AE779" s="80">
        <f t="shared" si="353"/>
        <v>0.85</v>
      </c>
      <c r="AF779" s="54">
        <f>(Q779-MAX(Q$2:Q778))/MAX(Q$2:Q778)</f>
        <v>-0.14998684586834332</v>
      </c>
      <c r="AG779" s="54">
        <f>(R779-MAX(R$2:R778))/MAX(R$2:R778)</f>
        <v>4.5138888888888867E-2</v>
      </c>
      <c r="AH779" s="54">
        <f>(S779-MAX(S$2:S778))/MAX(S$2:S778)</f>
        <v>2.8366565737184164E-2</v>
      </c>
      <c r="AI779" s="54">
        <f>(T779-MAX(T$2:T778))/MAX(T$2:T778)</f>
        <v>3.0991948814340801E-2</v>
      </c>
      <c r="AJ779" s="54">
        <f>(U779-MAX(U$2:U778))/MAX(U$2:U778)</f>
        <v>3.8849267706999362E-2</v>
      </c>
      <c r="AK779" s="54">
        <f t="shared" si="354"/>
        <v>0.89769537581009096</v>
      </c>
      <c r="AL779" s="71">
        <f t="shared" si="344"/>
        <v>1945.7083333332655</v>
      </c>
      <c r="AM779" s="49">
        <f t="shared" si="345"/>
        <v>0.89769537581009096</v>
      </c>
      <c r="AN779" s="49">
        <f t="shared" si="346"/>
        <v>7.7128811796629515</v>
      </c>
      <c r="AO779" s="49">
        <f t="shared" si="347"/>
        <v>3.3777528011825813</v>
      </c>
      <c r="AP779" s="49">
        <f t="shared" si="348"/>
        <v>3.855535008452057</v>
      </c>
      <c r="AQ779" s="49">
        <f t="shared" si="349"/>
        <v>5.689878797668726</v>
      </c>
      <c r="AS779" s="49">
        <f t="shared" si="355"/>
        <v>-2.0230023819942256</v>
      </c>
      <c r="AT779" s="49">
        <f t="shared" si="350"/>
        <v>1.834343789216669</v>
      </c>
      <c r="AU779" s="54">
        <f>(AM779-MAX(AM$3:AM779))/MAX(AM$3:AM779)</f>
        <v>-0.75955536783687061</v>
      </c>
      <c r="AV779" s="54">
        <f>(AN779-MAX(AN$3:AN779))/MAX(AN$3:AN779)</f>
        <v>-0.36765568719239855</v>
      </c>
      <c r="AW779" s="54">
        <f>(AO779-MAX(AO$3:AO779))/MAX(AO$3:AO779)</f>
        <v>-0.40594343447103337</v>
      </c>
      <c r="AX779" s="54">
        <f>(AP779-MAX(AP$3:AP779))/MAX(AP$3:AP779)</f>
        <v>-0.33913228807042189</v>
      </c>
      <c r="AY779" s="54">
        <f>(AQ779-MAX(AQ$3:AQ779))/MAX(AQ$3:AQ779)</f>
        <v>-0.31602987585954023</v>
      </c>
    </row>
    <row r="780" spans="1:51">
      <c r="A780" s="49">
        <f>Data!F906</f>
        <v>1945.7916666665988</v>
      </c>
      <c r="B780" s="53">
        <f t="shared" si="341"/>
        <v>0.374</v>
      </c>
      <c r="C780" s="50">
        <f>1/Data!N906</f>
        <v>6.9566849851158422E-2</v>
      </c>
      <c r="D780" s="50">
        <f>Data!H906/100</f>
        <v>2.2350000000000002E-2</v>
      </c>
      <c r="E780">
        <f>Data!K907/Data!K906</f>
        <v>1.0360606060606059</v>
      </c>
      <c r="F780">
        <f>Data!T907/Data!T906</f>
        <v>1.0031965429463889</v>
      </c>
      <c r="G780" s="49">
        <f>Data!E909</f>
        <v>18.2</v>
      </c>
      <c r="H780" s="52">
        <v>0</v>
      </c>
      <c r="I780" s="52">
        <v>1</v>
      </c>
      <c r="J780" s="52">
        <v>0.6</v>
      </c>
      <c r="K780" s="54">
        <f t="shared" si="351"/>
        <v>0.66261227030770231</v>
      </c>
      <c r="L780" s="54">
        <f t="shared" si="364"/>
        <v>0.85</v>
      </c>
      <c r="M780" s="53">
        <f t="shared" si="365"/>
        <v>0.85</v>
      </c>
      <c r="N780" s="54" cm="1">
        <f t="array" ref="N780">stock_min(C780,O780)</f>
        <v>0.85</v>
      </c>
      <c r="O780" s="54" cm="1">
        <f t="array" ref="O780">stock_max(C780,D780)</f>
        <v>0.85</v>
      </c>
      <c r="P780" s="49">
        <f t="shared" si="342"/>
        <v>1945.7916666665988</v>
      </c>
      <c r="Q780" s="49">
        <f t="shared" si="356"/>
        <v>1.0526598943541807</v>
      </c>
      <c r="R780" s="49">
        <f t="shared" si="357"/>
        <v>6.402432856059157</v>
      </c>
      <c r="S780" s="59">
        <f t="shared" si="338"/>
        <v>3.6390608838535354</v>
      </c>
      <c r="T780" s="59">
        <f t="shared" si="339"/>
        <v>4.0322818433670822</v>
      </c>
      <c r="U780" s="59">
        <f t="shared" si="340"/>
        <v>5.4873149544630788</v>
      </c>
      <c r="V780" s="59"/>
      <c r="W780" s="49">
        <f t="shared" si="358"/>
        <v>1.4556243535414142</v>
      </c>
      <c r="X780" s="49">
        <f t="shared" si="359"/>
        <v>2.1834365303121213</v>
      </c>
      <c r="Y780" s="49">
        <f t="shared" si="360"/>
        <v>1.3604424166130931</v>
      </c>
      <c r="Z780" s="49">
        <f t="shared" si="361"/>
        <v>2.6718394267539893</v>
      </c>
      <c r="AA780" s="49">
        <f t="shared" si="362"/>
        <v>0.82309724316946198</v>
      </c>
      <c r="AB780" s="49">
        <f t="shared" si="363"/>
        <v>4.6642177112936167</v>
      </c>
      <c r="AC780" s="80">
        <f t="shared" si="343"/>
        <v>0.85</v>
      </c>
      <c r="AD780" s="80">
        <f t="shared" si="352"/>
        <v>0.85</v>
      </c>
      <c r="AE780" s="80">
        <f t="shared" si="353"/>
        <v>0.85</v>
      </c>
      <c r="AF780" s="54">
        <f>(Q780-MAX(Q$2:Q779))/MAX(Q$2:Q779)</f>
        <v>-0.14726974231616591</v>
      </c>
      <c r="AG780" s="54">
        <f>(R780-MAX(R$2:R779))/MAX(R$2:R779)</f>
        <v>3.6060606060605849E-2</v>
      </c>
      <c r="AH780" s="54">
        <f>(S780-MAX(S$2:S779))/MAX(S$2:S779)</f>
        <v>2.2914980814919161E-2</v>
      </c>
      <c r="AI780" s="54">
        <f>(T780-MAX(T$2:T779))/MAX(T$2:T779)</f>
        <v>2.4972674418035995E-2</v>
      </c>
      <c r="AJ780" s="54">
        <f>(U780-MAX(U$2:U779))/MAX(U$2:U779)</f>
        <v>3.1130996593473334E-2</v>
      </c>
      <c r="AK780" s="54">
        <f t="shared" si="354"/>
        <v>0.89091467055569895</v>
      </c>
      <c r="AL780" s="71">
        <f t="shared" si="344"/>
        <v>1945.7916666665988</v>
      </c>
      <c r="AM780" s="49">
        <f t="shared" si="345"/>
        <v>0.89091467055569895</v>
      </c>
      <c r="AN780" s="49">
        <f t="shared" si="346"/>
        <v>7.5246664602167854</v>
      </c>
      <c r="AO780" s="49">
        <f t="shared" si="347"/>
        <v>3.3176528144170918</v>
      </c>
      <c r="AP780" s="49">
        <f t="shared" si="348"/>
        <v>3.7829016914918685</v>
      </c>
      <c r="AQ780" s="49">
        <f t="shared" si="349"/>
        <v>5.5650215851804701</v>
      </c>
      <c r="AS780" s="49">
        <f t="shared" si="355"/>
        <v>-1.9596448750363153</v>
      </c>
      <c r="AT780" s="49">
        <f t="shared" si="350"/>
        <v>1.7821198936886016</v>
      </c>
      <c r="AU780" s="54">
        <f>(AM780-MAX(AM$3:AM780))/MAX(AM$3:AM780)</f>
        <v>-0.76137155651805599</v>
      </c>
      <c r="AV780" s="54">
        <f>(AN780-MAX(AN$3:AN780))/MAX(AN$3:AN780)</f>
        <v>-0.38308656245886574</v>
      </c>
      <c r="AW780" s="54">
        <f>(AO780-MAX(AO$3:AO780))/MAX(AO$3:AO780)</f>
        <v>-0.41651341807484921</v>
      </c>
      <c r="AX780" s="54">
        <f>(AP780-MAX(AP$3:AP780))/MAX(AP$3:AP780)</f>
        <v>-0.35158218513635653</v>
      </c>
      <c r="AY780" s="54">
        <f>(AQ780-MAX(AQ$3:AQ780))/MAX(AQ$3:AQ780)</f>
        <v>-0.33103873741216483</v>
      </c>
    </row>
    <row r="781" spans="1:51">
      <c r="A781" s="49">
        <f>Data!F907</f>
        <v>1945.874999999932</v>
      </c>
      <c r="B781" s="53">
        <f t="shared" si="341"/>
        <v>0.39800000000000002</v>
      </c>
      <c r="C781" s="50">
        <f>1/Data!N907</f>
        <v>6.7350486655933475E-2</v>
      </c>
      <c r="D781" s="50">
        <f>Data!H907/100</f>
        <v>2.2199999999999998E-2</v>
      </c>
      <c r="E781">
        <f>Data!K908/Data!K907</f>
        <v>1.0146407289893207</v>
      </c>
      <c r="F781">
        <f>Data!T908/Data!T907</f>
        <v>0.99767300030737172</v>
      </c>
      <c r="G781" s="49">
        <f>Data!E910</f>
        <v>18.100000000000001</v>
      </c>
      <c r="H781" s="52">
        <v>0</v>
      </c>
      <c r="I781" s="52">
        <v>1</v>
      </c>
      <c r="J781" s="52">
        <v>0.6</v>
      </c>
      <c r="K781" s="54">
        <f t="shared" si="351"/>
        <v>0.66261227030770231</v>
      </c>
      <c r="L781" s="54">
        <f t="shared" si="364"/>
        <v>0.85</v>
      </c>
      <c r="M781" s="53">
        <f t="shared" si="365"/>
        <v>0.85</v>
      </c>
      <c r="N781" s="54" cm="1">
        <f t="array" ref="N781">stock_min(C781,O781)</f>
        <v>0.85</v>
      </c>
      <c r="O781" s="54" cm="1">
        <f t="array" ref="O781">stock_max(C781,D781)</f>
        <v>0.85</v>
      </c>
      <c r="P781" s="49">
        <f t="shared" si="342"/>
        <v>1945.874999999932</v>
      </c>
      <c r="Q781" s="49">
        <f t="shared" si="356"/>
        <v>1.0502103551035764</v>
      </c>
      <c r="R781" s="49">
        <f t="shared" si="357"/>
        <v>6.4961691403770416</v>
      </c>
      <c r="S781" s="59">
        <f t="shared" si="338"/>
        <v>3.6676407489359448</v>
      </c>
      <c r="T781" s="59">
        <f t="shared" si="339"/>
        <v>4.0682337712318724</v>
      </c>
      <c r="U781" s="59">
        <f t="shared" si="340"/>
        <v>5.5536871548894595</v>
      </c>
      <c r="V781" s="59"/>
      <c r="W781" s="49">
        <f t="shared" si="358"/>
        <v>1.4670562995743781</v>
      </c>
      <c r="X781" s="49">
        <f t="shared" si="359"/>
        <v>2.2005844493615667</v>
      </c>
      <c r="Y781" s="49">
        <f t="shared" si="360"/>
        <v>1.3725721559334558</v>
      </c>
      <c r="Z781" s="49">
        <f t="shared" si="361"/>
        <v>2.6956616152984165</v>
      </c>
      <c r="AA781" s="49">
        <f t="shared" si="362"/>
        <v>0.83305307323341904</v>
      </c>
      <c r="AB781" s="49">
        <f t="shared" si="363"/>
        <v>4.7206340816560406</v>
      </c>
      <c r="AC781" s="80">
        <f t="shared" si="343"/>
        <v>0.85</v>
      </c>
      <c r="AD781" s="80">
        <f t="shared" si="352"/>
        <v>0.85</v>
      </c>
      <c r="AE781" s="80">
        <f t="shared" si="353"/>
        <v>0.85</v>
      </c>
      <c r="AF781" s="54">
        <f>(Q781-MAX(Q$2:Q780))/MAX(Q$2:Q780)</f>
        <v>-0.14925404536369105</v>
      </c>
      <c r="AG781" s="54">
        <f>(R781-MAX(R$2:R780))/MAX(R$2:R780)</f>
        <v>1.4640728989320697E-2</v>
      </c>
      <c r="AH781" s="54">
        <f>(S781-MAX(S$2:S780))/MAX(S$2:S780)</f>
        <v>7.8536375165411156E-3</v>
      </c>
      <c r="AI781" s="54">
        <f>(T781-MAX(T$2:T780))/MAX(T$2:T780)</f>
        <v>8.9160255312830984E-3</v>
      </c>
      <c r="AJ781" s="54">
        <f>(U781-MAX(U$2:U780))/MAX(U$2:U780)</f>
        <v>1.2095569687028301E-2</v>
      </c>
      <c r="AK781" s="54">
        <f t="shared" si="354"/>
        <v>0.88146456900875414</v>
      </c>
      <c r="AL781" s="71">
        <f t="shared" si="344"/>
        <v>1945.874999999932</v>
      </c>
      <c r="AM781" s="49">
        <f t="shared" si="345"/>
        <v>0.88146456900875414</v>
      </c>
      <c r="AN781" s="49">
        <f t="shared" si="346"/>
        <v>7.3772582279537051</v>
      </c>
      <c r="AO781" s="49">
        <f t="shared" si="347"/>
        <v>3.264460313843653</v>
      </c>
      <c r="AP781" s="49">
        <f t="shared" si="348"/>
        <v>3.7201316832771929</v>
      </c>
      <c r="AQ781" s="49">
        <f t="shared" si="349"/>
        <v>5.4631238271908078</v>
      </c>
      <c r="AS781" s="49">
        <f t="shared" si="355"/>
        <v>-1.9141344007628973</v>
      </c>
      <c r="AT781" s="49">
        <f t="shared" si="350"/>
        <v>1.7429921439136149</v>
      </c>
      <c r="AU781" s="54">
        <f>(AM781-MAX(AM$3:AM781))/MAX(AM$3:AM781)</f>
        <v>-0.76390273385458729</v>
      </c>
      <c r="AV781" s="54">
        <f>(AN781-MAX(AN$3:AN781))/MAX(AN$3:AN781)</f>
        <v>-0.39517189803726943</v>
      </c>
      <c r="AW781" s="54">
        <f>(AO781-MAX(AO$3:AO781))/MAX(AO$3:AO781)</f>
        <v>-0.4258685592182424</v>
      </c>
      <c r="AX781" s="54">
        <f>(AP781-MAX(AP$3:AP781))/MAX(AP$3:AP781)</f>
        <v>-0.36234143686554476</v>
      </c>
      <c r="AY781" s="54">
        <f>(AQ781-MAX(AQ$3:AQ781))/MAX(AQ$3:AQ781)</f>
        <v>-0.34328768412266059</v>
      </c>
    </row>
    <row r="782" spans="1:51">
      <c r="A782" s="49">
        <f>Data!F908</f>
        <v>1945.9583333332653</v>
      </c>
      <c r="B782" s="53">
        <f t="shared" si="341"/>
        <v>0.40700000000000003</v>
      </c>
      <c r="C782" s="50">
        <f>1/Data!N908</f>
        <v>6.6576355951932648E-2</v>
      </c>
      <c r="D782" s="50">
        <f>Data!H908/100</f>
        <v>2.205E-2</v>
      </c>
      <c r="E782">
        <f>Data!K909/Data!K908</f>
        <v>1.0430210954029624</v>
      </c>
      <c r="F782">
        <f>Data!T909/Data!T908</f>
        <v>1.0031734696733301</v>
      </c>
      <c r="G782" s="49">
        <f>Data!E911</f>
        <v>18.3</v>
      </c>
      <c r="H782" s="52">
        <v>0</v>
      </c>
      <c r="I782" s="52">
        <v>1</v>
      </c>
      <c r="J782" s="52">
        <v>0.6</v>
      </c>
      <c r="K782" s="54">
        <f t="shared" si="351"/>
        <v>0.66261227030770231</v>
      </c>
      <c r="L782" s="54">
        <f t="shared" si="364"/>
        <v>0.85</v>
      </c>
      <c r="M782" s="53">
        <f t="shared" si="365"/>
        <v>0.85</v>
      </c>
      <c r="N782" s="54" cm="1">
        <f t="array" ref="N782">stock_min(C782,O782)</f>
        <v>0.85</v>
      </c>
      <c r="O782" s="54" cm="1">
        <f t="array" ref="O782">stock_max(C782,D782)</f>
        <v>0.85</v>
      </c>
      <c r="P782" s="49">
        <f t="shared" si="342"/>
        <v>1945.9583333332653</v>
      </c>
      <c r="Q782" s="49">
        <f t="shared" si="356"/>
        <v>1.0535431658161147</v>
      </c>
      <c r="R782" s="49">
        <f t="shared" si="357"/>
        <v>6.7756414527189825</v>
      </c>
      <c r="S782" s="59">
        <f t="shared" si="338"/>
        <v>3.7669679611499713</v>
      </c>
      <c r="T782" s="59">
        <f t="shared" si="339"/>
        <v>4.1885599028690415</v>
      </c>
      <c r="U782" s="59">
        <f t="shared" si="340"/>
        <v>5.7594176727430408</v>
      </c>
      <c r="V782" s="59"/>
      <c r="W782" s="49">
        <f t="shared" si="358"/>
        <v>1.5067871844599887</v>
      </c>
      <c r="X782" s="49">
        <f t="shared" si="359"/>
        <v>2.2601807766899826</v>
      </c>
      <c r="Y782" s="49">
        <f t="shared" si="360"/>
        <v>1.4131687163091768</v>
      </c>
      <c r="Z782" s="49">
        <f t="shared" si="361"/>
        <v>2.7753911865598648</v>
      </c>
      <c r="AA782" s="49">
        <f t="shared" si="362"/>
        <v>0.8639126509114563</v>
      </c>
      <c r="AB782" s="49">
        <f t="shared" si="363"/>
        <v>4.8955050218315845</v>
      </c>
      <c r="AC782" s="80">
        <f t="shared" si="343"/>
        <v>0.85</v>
      </c>
      <c r="AD782" s="80">
        <f t="shared" si="352"/>
        <v>0.85</v>
      </c>
      <c r="AE782" s="80">
        <f t="shared" si="353"/>
        <v>0.85</v>
      </c>
      <c r="AF782" s="54">
        <f>(Q782-MAX(Q$2:Q781))/MAX(Q$2:Q781)</f>
        <v>-0.14655422887694455</v>
      </c>
      <c r="AG782" s="54">
        <f>(R782-MAX(R$2:R781))/MAX(R$2:R781)</f>
        <v>4.3021095402962395E-2</v>
      </c>
      <c r="AH782" s="54">
        <f>(S782-MAX(S$2:S781))/MAX(S$2:S781)</f>
        <v>2.7082045111109454E-2</v>
      </c>
      <c r="AI782" s="54">
        <f>(T782-MAX(T$2:T781))/MAX(T$2:T781)</f>
        <v>2.9576995424413385E-2</v>
      </c>
      <c r="AJ782" s="54">
        <f>(U782-MAX(U$2:U781))/MAX(U$2:U781)</f>
        <v>3.7043951543517611E-2</v>
      </c>
      <c r="AK782" s="54">
        <f t="shared" si="354"/>
        <v>0.88275732008225216</v>
      </c>
      <c r="AL782" s="71">
        <f t="shared" si="344"/>
        <v>1945.9583333332653</v>
      </c>
      <c r="AM782" s="49">
        <f t="shared" si="345"/>
        <v>0.88275732008225216</v>
      </c>
      <c r="AN782" s="49">
        <f t="shared" si="346"/>
        <v>7.2131764175532327</v>
      </c>
      <c r="AO782" s="49">
        <f t="shared" si="347"/>
        <v>3.2220906955144382</v>
      </c>
      <c r="AP782" s="49">
        <f t="shared" si="348"/>
        <v>3.6663837519198301</v>
      </c>
      <c r="AQ782" s="49">
        <f t="shared" si="349"/>
        <v>5.3521544535897592</v>
      </c>
      <c r="AS782" s="49">
        <f t="shared" si="355"/>
        <v>-1.8610219639634735</v>
      </c>
      <c r="AT782" s="49">
        <f t="shared" si="350"/>
        <v>1.685770701669929</v>
      </c>
      <c r="AU782" s="54">
        <f>(AM782-MAX(AM$3:AM782))/MAX(AM$3:AM782)</f>
        <v>-0.7635564749067062</v>
      </c>
      <c r="AV782" s="54">
        <f>(AN782-MAX(AN$3:AN782))/MAX(AN$3:AN782)</f>
        <v>-0.40862422502442625</v>
      </c>
      <c r="AW782" s="54">
        <f>(AO782-MAX(AO$3:AO782))/MAX(AO$3:AO782)</f>
        <v>-0.43332024423752924</v>
      </c>
      <c r="AX782" s="54">
        <f>(AP782-MAX(AP$3:AP782))/MAX(AP$3:AP782)</f>
        <v>-0.37155423673358418</v>
      </c>
      <c r="AY782" s="54">
        <f>(AQ782-MAX(AQ$3:AQ782))/MAX(AQ$3:AQ782)</f>
        <v>-0.35662711347373854</v>
      </c>
    </row>
    <row r="783" spans="1:51">
      <c r="A783" s="49">
        <f>Data!F909</f>
        <v>1946.0416666665985</v>
      </c>
      <c r="B783" s="53">
        <f t="shared" si="341"/>
        <v>0.44899999999999995</v>
      </c>
      <c r="C783" s="50">
        <f>1/Data!N909</f>
        <v>6.4007524508444061E-2</v>
      </c>
      <c r="D783" s="50">
        <f>Data!H909/100</f>
        <v>2.1899999999999999E-2</v>
      </c>
      <c r="E783">
        <f>Data!K910/Data!K909</f>
        <v>1.0114459125117781</v>
      </c>
      <c r="F783">
        <f>Data!T910/Data!T909</f>
        <v>1.0069122688980443</v>
      </c>
      <c r="G783" s="49">
        <f>Data!E912</f>
        <v>18.399999999999999</v>
      </c>
      <c r="H783" s="52">
        <v>0</v>
      </c>
      <c r="I783" s="52">
        <v>1</v>
      </c>
      <c r="J783" s="52">
        <v>0.6</v>
      </c>
      <c r="K783" s="54">
        <f t="shared" si="351"/>
        <v>0.66261227030770231</v>
      </c>
      <c r="L783" s="54">
        <f t="shared" si="364"/>
        <v>0.85</v>
      </c>
      <c r="M783" s="53">
        <f t="shared" si="365"/>
        <v>0.85</v>
      </c>
      <c r="N783" s="54" cm="1">
        <f t="array" ref="N783">stock_min(C783,O783)</f>
        <v>0.85</v>
      </c>
      <c r="O783" s="54" cm="1">
        <f t="array" ref="O783">stock_max(C783,D783)</f>
        <v>0.85</v>
      </c>
      <c r="P783" s="49">
        <f t="shared" si="342"/>
        <v>1946.0416666665985</v>
      </c>
      <c r="Q783" s="49">
        <f t="shared" si="356"/>
        <v>1.0608255394739325</v>
      </c>
      <c r="R783" s="49">
        <f t="shared" si="357"/>
        <v>6.8531948519979808</v>
      </c>
      <c r="S783" s="59">
        <f t="shared" si="338"/>
        <v>3.8032531107718821</v>
      </c>
      <c r="T783" s="59">
        <f t="shared" si="339"/>
        <v>4.230094989741799</v>
      </c>
      <c r="U783" s="59">
        <f t="shared" si="340"/>
        <v>5.8214227914714174</v>
      </c>
      <c r="V783" s="59"/>
      <c r="W783" s="49">
        <f t="shared" si="358"/>
        <v>1.521301244308753</v>
      </c>
      <c r="X783" s="49">
        <f t="shared" si="359"/>
        <v>2.2819518664631291</v>
      </c>
      <c r="Y783" s="49">
        <f t="shared" si="360"/>
        <v>1.4271821449717488</v>
      </c>
      <c r="Z783" s="49">
        <f t="shared" si="361"/>
        <v>2.80291284477005</v>
      </c>
      <c r="AA783" s="49">
        <f t="shared" si="362"/>
        <v>0.87321341872071279</v>
      </c>
      <c r="AB783" s="49">
        <f t="shared" si="363"/>
        <v>4.9482093727507044</v>
      </c>
      <c r="AC783" s="80">
        <f t="shared" si="343"/>
        <v>0.85</v>
      </c>
      <c r="AD783" s="80">
        <f t="shared" si="352"/>
        <v>0.85</v>
      </c>
      <c r="AE783" s="80">
        <f t="shared" si="353"/>
        <v>0.85</v>
      </c>
      <c r="AF783" s="54">
        <f>(Q783-MAX(Q$2:Q782))/MAX(Q$2:Q782)</f>
        <v>-0.14065498221704326</v>
      </c>
      <c r="AG783" s="54">
        <f>(R783-MAX(R$2:R782))/MAX(R$2:R782)</f>
        <v>1.1445912511778063E-2</v>
      </c>
      <c r="AH783" s="54">
        <f>(S783-MAX(S$2:S782))/MAX(S$2:S782)</f>
        <v>9.632455066284587E-3</v>
      </c>
      <c r="AI783" s="54">
        <f>(T783-MAX(T$2:T782))/MAX(T$2:T782)</f>
        <v>9.9163167857065169E-3</v>
      </c>
      <c r="AJ783" s="54">
        <f>(U783-MAX(U$2:U782))/MAX(U$2:U782)</f>
        <v>1.0765865969717967E-2</v>
      </c>
      <c r="AK783" s="54">
        <f t="shared" si="354"/>
        <v>0.85948600139122555</v>
      </c>
      <c r="AL783" s="71">
        <f t="shared" si="344"/>
        <v>1946.0416666665985</v>
      </c>
      <c r="AM783" s="49">
        <f t="shared" si="345"/>
        <v>0.85948600139122555</v>
      </c>
      <c r="AN783" s="49">
        <f t="shared" si="346"/>
        <v>7.0566000457971931</v>
      </c>
      <c r="AO783" s="49">
        <f t="shared" si="347"/>
        <v>3.1461653148999553</v>
      </c>
      <c r="AP783" s="49">
        <f t="shared" si="348"/>
        <v>3.5810564043161048</v>
      </c>
      <c r="AQ783" s="49">
        <f t="shared" si="349"/>
        <v>5.2199121922645206</v>
      </c>
      <c r="AS783" s="49">
        <f t="shared" si="355"/>
        <v>-1.8366878535326725</v>
      </c>
      <c r="AT783" s="49">
        <f t="shared" si="350"/>
        <v>1.6388557879484158</v>
      </c>
      <c r="AU783" s="54">
        <f>(AM783-MAX(AM$3:AM783))/MAX(AM$3:AM783)</f>
        <v>-0.76978961792313905</v>
      </c>
      <c r="AV783" s="54">
        <f>(AN783-MAX(AN$3:AN783))/MAX(AN$3:AN783)</f>
        <v>-0.42146121497586575</v>
      </c>
      <c r="AW783" s="54">
        <f>(AO783-MAX(AO$3:AO783))/MAX(AO$3:AO783)</f>
        <v>-0.44667349223973002</v>
      </c>
      <c r="AX783" s="54">
        <f>(AP783-MAX(AP$3:AP783))/MAX(AP$3:AP783)</f>
        <v>-0.38617998616972621</v>
      </c>
      <c r="AY783" s="54">
        <f>(AQ783-MAX(AQ$3:AQ783))/MAX(AQ$3:AQ783)</f>
        <v>-0.37252371850024596</v>
      </c>
    </row>
    <row r="784" spans="1:51">
      <c r="A784" s="49">
        <f>Data!F910</f>
        <v>1946.1249999999318</v>
      </c>
      <c r="B784" s="53">
        <f t="shared" si="341"/>
        <v>0.45699999999999996</v>
      </c>
      <c r="C784" s="50">
        <f>1/Data!N910</f>
        <v>6.3445067713049044E-2</v>
      </c>
      <c r="D784" s="50">
        <f>Data!H910/100</f>
        <v>2.1949999999999997E-2</v>
      </c>
      <c r="E784">
        <f>Data!K911/Data!K910</f>
        <v>0.96261553178642478</v>
      </c>
      <c r="F784">
        <f>Data!T911/Data!T910</f>
        <v>0.99043996960212599</v>
      </c>
      <c r="G784" s="49">
        <f>Data!E913</f>
        <v>18.5</v>
      </c>
      <c r="H784" s="52">
        <v>0</v>
      </c>
      <c r="I784" s="52">
        <v>1</v>
      </c>
      <c r="J784" s="52">
        <v>0.6</v>
      </c>
      <c r="K784" s="54">
        <f t="shared" si="351"/>
        <v>0.66261227030770231</v>
      </c>
      <c r="L784" s="54">
        <f t="shared" si="364"/>
        <v>0.85</v>
      </c>
      <c r="M784" s="53">
        <f t="shared" si="365"/>
        <v>0.85</v>
      </c>
      <c r="N784" s="54" cm="1">
        <f t="array" ref="N784">stock_min(C784,O784)</f>
        <v>0.85</v>
      </c>
      <c r="O784" s="54" cm="1">
        <f t="array" ref="O784">stock_max(C784,D784)</f>
        <v>0.85</v>
      </c>
      <c r="P784" s="49">
        <f t="shared" si="342"/>
        <v>1946.1249999999318</v>
      </c>
      <c r="Q784" s="49">
        <f t="shared" si="356"/>
        <v>1.0506840150697208</v>
      </c>
      <c r="R784" s="49">
        <f t="shared" si="357"/>
        <v>6.5969918068920252</v>
      </c>
      <c r="S784" s="59">
        <f t="shared" si="338"/>
        <v>3.7033998676152668</v>
      </c>
      <c r="T784" s="59">
        <f t="shared" si="339"/>
        <v>4.1116656789018382</v>
      </c>
      <c r="U784" s="59">
        <f t="shared" si="340"/>
        <v>5.6280886686349021</v>
      </c>
      <c r="V784" s="59"/>
      <c r="W784" s="49">
        <f t="shared" si="358"/>
        <v>1.481359947046107</v>
      </c>
      <c r="X784" s="49">
        <f t="shared" si="359"/>
        <v>2.2220399205691601</v>
      </c>
      <c r="Y784" s="49">
        <f t="shared" si="360"/>
        <v>1.3872255486584311</v>
      </c>
      <c r="Z784" s="49">
        <f t="shared" si="361"/>
        <v>2.7244401302434071</v>
      </c>
      <c r="AA784" s="49">
        <f t="shared" si="362"/>
        <v>0.84421330029523545</v>
      </c>
      <c r="AB784" s="49">
        <f t="shared" si="363"/>
        <v>4.7838753683396664</v>
      </c>
      <c r="AC784" s="80">
        <f t="shared" si="343"/>
        <v>0.85</v>
      </c>
      <c r="AD784" s="80">
        <f t="shared" si="352"/>
        <v>0.85</v>
      </c>
      <c r="AE784" s="80">
        <f t="shared" si="353"/>
        <v>0.85</v>
      </c>
      <c r="AF784" s="54">
        <f>(Q784-MAX(Q$2:Q783))/MAX(Q$2:Q783)</f>
        <v>-0.14887034670930982</v>
      </c>
      <c r="AG784" s="54">
        <f>(R784-MAX(R$2:R783))/MAX(R$2:R783)</f>
        <v>-3.7384468213575182E-2</v>
      </c>
      <c r="AH784" s="54">
        <f>(S784-MAX(S$2:S783))/MAX(S$2:S783)</f>
        <v>-2.6254693087294872E-2</v>
      </c>
      <c r="AI784" s="54">
        <f>(T784-MAX(T$2:T783))/MAX(T$2:T783)</f>
        <v>-2.7996844308971321E-2</v>
      </c>
      <c r="AJ784" s="54">
        <f>(U784-MAX(U$2:U783))/MAX(U$2:U783)</f>
        <v>-3.3210802541220052E-2</v>
      </c>
      <c r="AK784" s="54">
        <f t="shared" si="354"/>
        <v>0.86584328199775196</v>
      </c>
      <c r="AL784" s="71">
        <f t="shared" si="344"/>
        <v>1946.1249999999318</v>
      </c>
      <c r="AM784" s="49">
        <f t="shared" si="345"/>
        <v>0.86584328199775196</v>
      </c>
      <c r="AN784" s="49">
        <f t="shared" si="346"/>
        <v>7.0256946176742829</v>
      </c>
      <c r="AO784" s="49">
        <f t="shared" si="347"/>
        <v>3.1474603220615625</v>
      </c>
      <c r="AP784" s="49">
        <f t="shared" si="348"/>
        <v>3.579870638285175</v>
      </c>
      <c r="AQ784" s="49">
        <f t="shared" si="349"/>
        <v>5.299090456465918</v>
      </c>
      <c r="AS784" s="49">
        <f t="shared" si="355"/>
        <v>-1.7266041612083649</v>
      </c>
      <c r="AT784" s="49">
        <f t="shared" si="350"/>
        <v>1.719219818180743</v>
      </c>
      <c r="AU784" s="54">
        <f>(AM784-MAX(AM$3:AM784))/MAX(AM$3:AM784)</f>
        <v>-0.76808684208382438</v>
      </c>
      <c r="AV784" s="54">
        <f>(AN784-MAX(AN$3:AN784))/MAX(AN$3:AN784)</f>
        <v>-0.42399501152389718</v>
      </c>
      <c r="AW784" s="54">
        <f>(AO784-MAX(AO$3:AO784))/MAX(AO$3:AO784)</f>
        <v>-0.44644573504373553</v>
      </c>
      <c r="AX784" s="54">
        <f>(AP784-MAX(AP$3:AP784))/MAX(AP$3:AP784)</f>
        <v>-0.38638323538988023</v>
      </c>
      <c r="AY784" s="54">
        <f>(AQ784-MAX(AQ$3:AQ784))/MAX(AQ$3:AQ784)</f>
        <v>-0.36300584138531605</v>
      </c>
    </row>
    <row r="785" spans="1:51">
      <c r="A785" s="49">
        <f>Data!F911</f>
        <v>1946.208333333265</v>
      </c>
      <c r="B785" s="53">
        <f t="shared" si="341"/>
        <v>0.41800000000000004</v>
      </c>
      <c r="C785" s="50">
        <f>1/Data!N911</f>
        <v>6.607257111245439E-2</v>
      </c>
      <c r="D785" s="50">
        <f>Data!H911/100</f>
        <v>2.2000000000000002E-2</v>
      </c>
      <c r="E785">
        <f>Data!K912/Data!K911</f>
        <v>1.0618907959026764</v>
      </c>
      <c r="F785">
        <f>Data!T912/Data!T911</f>
        <v>0.99594600350070739</v>
      </c>
      <c r="G785" s="49">
        <f>Data!E914</f>
        <v>18.7</v>
      </c>
      <c r="H785" s="52">
        <v>0</v>
      </c>
      <c r="I785" s="52">
        <v>1</v>
      </c>
      <c r="J785" s="52">
        <v>0.6</v>
      </c>
      <c r="K785" s="54">
        <f t="shared" si="351"/>
        <v>0.66261227030770231</v>
      </c>
      <c r="L785" s="54">
        <f t="shared" si="364"/>
        <v>0.85</v>
      </c>
      <c r="M785" s="53">
        <f t="shared" si="365"/>
        <v>0.85</v>
      </c>
      <c r="N785" s="54" cm="1">
        <f t="array" ref="N785">stock_min(C785,O785)</f>
        <v>0.85</v>
      </c>
      <c r="O785" s="54" cm="1">
        <f t="array" ref="O785">stock_max(C785,D785)</f>
        <v>0.85</v>
      </c>
      <c r="P785" s="49">
        <f t="shared" si="342"/>
        <v>1946.208333333265</v>
      </c>
      <c r="Q785" s="49">
        <f t="shared" si="356"/>
        <v>1.0464245457507655</v>
      </c>
      <c r="R785" s="49">
        <f t="shared" si="357"/>
        <v>7.005284880384008</v>
      </c>
      <c r="S785" s="59">
        <f t="shared" si="338"/>
        <v>3.8349182587872948</v>
      </c>
      <c r="T785" s="59">
        <f t="shared" si="339"/>
        <v>4.2746596394338034</v>
      </c>
      <c r="U785" s="59">
        <f t="shared" si="340"/>
        <v>5.9207440849166</v>
      </c>
      <c r="V785" s="59"/>
      <c r="W785" s="49">
        <f t="shared" si="358"/>
        <v>1.5339673035149179</v>
      </c>
      <c r="X785" s="49">
        <f t="shared" si="359"/>
        <v>2.3009509552723766</v>
      </c>
      <c r="Y785" s="49">
        <f t="shared" si="360"/>
        <v>1.4422177109558667</v>
      </c>
      <c r="Z785" s="49">
        <f t="shared" si="361"/>
        <v>2.8324419284779365</v>
      </c>
      <c r="AA785" s="49">
        <f t="shared" si="362"/>
        <v>0.88811161273749017</v>
      </c>
      <c r="AB785" s="49">
        <f t="shared" si="363"/>
        <v>5.0326324721791096</v>
      </c>
      <c r="AC785" s="80">
        <f t="shared" si="343"/>
        <v>0.85</v>
      </c>
      <c r="AD785" s="80">
        <f t="shared" si="352"/>
        <v>0.85</v>
      </c>
      <c r="AE785" s="80">
        <f t="shared" si="353"/>
        <v>0.85</v>
      </c>
      <c r="AF785" s="54">
        <f>(Q785-MAX(Q$2:Q784))/MAX(Q$2:Q784)</f>
        <v>-0.15232082334419433</v>
      </c>
      <c r="AG785" s="54">
        <f>(R785-MAX(R$2:R784))/MAX(R$2:R784)</f>
        <v>2.2192573196964743E-2</v>
      </c>
      <c r="AH785" s="54">
        <f>(S785-MAX(S$2:S784))/MAX(S$2:S784)</f>
        <v>8.3258061173283587E-3</v>
      </c>
      <c r="AI785" s="54">
        <f>(T785-MAX(T$2:T784))/MAX(T$2:T784)</f>
        <v>1.053514159849272E-2</v>
      </c>
      <c r="AJ785" s="54">
        <f>(U785-MAX(U$2:U784))/MAX(U$2:U784)</f>
        <v>1.7061343421180757E-2</v>
      </c>
      <c r="AK785" s="54">
        <f t="shared" si="354"/>
        <v>0.87567754508554296</v>
      </c>
      <c r="AL785" s="71">
        <f t="shared" si="344"/>
        <v>1946.208333333265</v>
      </c>
      <c r="AM785" s="49">
        <f t="shared" si="345"/>
        <v>0.87567754508554296</v>
      </c>
      <c r="AN785" s="49">
        <f t="shared" si="346"/>
        <v>6.7937085603379845</v>
      </c>
      <c r="AO785" s="49">
        <f t="shared" si="347"/>
        <v>3.0972682221416492</v>
      </c>
      <c r="AP785" s="49">
        <f t="shared" si="348"/>
        <v>3.5130113059220482</v>
      </c>
      <c r="AQ785" s="49">
        <f t="shared" si="349"/>
        <v>5.1020039167053381</v>
      </c>
      <c r="AS785" s="49">
        <f t="shared" si="355"/>
        <v>-1.6917046436326464</v>
      </c>
      <c r="AT785" s="49">
        <f t="shared" si="350"/>
        <v>1.5889926107832899</v>
      </c>
      <c r="AU785" s="54">
        <f>(AM785-MAX(AM$3:AM785))/MAX(AM$3:AM785)</f>
        <v>-0.76545276839417709</v>
      </c>
      <c r="AV785" s="54">
        <f>(AN785-MAX(AN$3:AN785))/MAX(AN$3:AN785)</f>
        <v>-0.44301450120488262</v>
      </c>
      <c r="AW785" s="54">
        <f>(AO785-MAX(AO$3:AO785))/MAX(AO$3:AO785)</f>
        <v>-0.45527318579284637</v>
      </c>
      <c r="AX785" s="54">
        <f>(AP785-MAX(AP$3:AP785))/MAX(AP$3:AP785)</f>
        <v>-0.39784342804877104</v>
      </c>
      <c r="AY785" s="54">
        <f>(AQ785-MAX(AQ$3:AQ785))/MAX(AQ$3:AQ785)</f>
        <v>-0.38669726080916894</v>
      </c>
    </row>
    <row r="786" spans="1:51">
      <c r="A786" s="49">
        <f>Data!F912</f>
        <v>1946.2916666665983</v>
      </c>
      <c r="B786" s="53">
        <f t="shared" si="341"/>
        <v>0.47399999999999998</v>
      </c>
      <c r="C786" s="50">
        <f>1/Data!N912</f>
        <v>6.2340865643023352E-2</v>
      </c>
      <c r="D786" s="50">
        <f>Data!H912/100</f>
        <v>2.205E-2</v>
      </c>
      <c r="E786">
        <f>Data!K913/Data!K912</f>
        <v>0.99974701389492349</v>
      </c>
      <c r="F786">
        <f>Data!T913/Data!T912</f>
        <v>0.99597967207767479</v>
      </c>
      <c r="G786" s="49">
        <f>Data!E915</f>
        <v>19.8</v>
      </c>
      <c r="H786" s="52">
        <v>0</v>
      </c>
      <c r="I786" s="52">
        <v>1</v>
      </c>
      <c r="J786" s="52">
        <v>0.6</v>
      </c>
      <c r="K786" s="54">
        <f t="shared" si="351"/>
        <v>0.66261227030770231</v>
      </c>
      <c r="L786" s="54">
        <f t="shared" si="364"/>
        <v>0.85</v>
      </c>
      <c r="M786" s="53">
        <f t="shared" si="365"/>
        <v>0.85</v>
      </c>
      <c r="N786" s="54" cm="1">
        <f t="array" ref="N786">stock_min(C786,O786)</f>
        <v>0.85</v>
      </c>
      <c r="O786" s="54" cm="1">
        <f t="array" ref="O786">stock_max(C786,D786)</f>
        <v>0.85</v>
      </c>
      <c r="P786" s="49">
        <f t="shared" si="342"/>
        <v>1946.2916666665983</v>
      </c>
      <c r="Q786" s="49">
        <f t="shared" si="356"/>
        <v>1.0422175759308772</v>
      </c>
      <c r="R786" s="49">
        <f t="shared" si="357"/>
        <v>7.0035126406471679</v>
      </c>
      <c r="S786" s="59">
        <f t="shared" si="338"/>
        <v>3.8281690985848931</v>
      </c>
      <c r="T786" s="59">
        <f t="shared" si="339"/>
        <v>4.2681448828490343</v>
      </c>
      <c r="U786" s="59">
        <f t="shared" si="340"/>
        <v>5.9159003989143519</v>
      </c>
      <c r="V786" s="59"/>
      <c r="W786" s="49">
        <f t="shared" si="358"/>
        <v>1.5312676394339573</v>
      </c>
      <c r="X786" s="49">
        <f t="shared" si="359"/>
        <v>2.2969014591509356</v>
      </c>
      <c r="Y786" s="49">
        <f t="shared" si="360"/>
        <v>1.4400197120222336</v>
      </c>
      <c r="Z786" s="49">
        <f t="shared" si="361"/>
        <v>2.8281251708268007</v>
      </c>
      <c r="AA786" s="49">
        <f t="shared" si="362"/>
        <v>0.88738505983715288</v>
      </c>
      <c r="AB786" s="49">
        <f t="shared" si="363"/>
        <v>5.0285153390771988</v>
      </c>
      <c r="AC786" s="80">
        <f t="shared" si="343"/>
        <v>0.85</v>
      </c>
      <c r="AD786" s="80">
        <f t="shared" si="352"/>
        <v>0.85</v>
      </c>
      <c r="AE786" s="80">
        <f t="shared" si="353"/>
        <v>0.85</v>
      </c>
      <c r="AF786" s="54">
        <f>(Q786-MAX(Q$2:Q785))/MAX(Q$2:Q785)</f>
        <v>-0.15572877160727736</v>
      </c>
      <c r="AG786" s="54">
        <f>(R786-MAX(R$2:R785))/MAX(R$2:R785)</f>
        <v>-2.5298610507655663E-4</v>
      </c>
      <c r="AH786" s="54">
        <f>(S786-MAX(S$2:S785))/MAX(S$2:S785)</f>
        <v>-1.7599228319760719E-3</v>
      </c>
      <c r="AI786" s="54">
        <f>(T786-MAX(T$2:T785))/MAX(T$2:T785)</f>
        <v>-1.5240410077729826E-3</v>
      </c>
      <c r="AJ786" s="54">
        <f>(U786-MAX(U$2:U785))/MAX(U$2:U785)</f>
        <v>-8.1808737766382914E-4</v>
      </c>
      <c r="AK786" s="54">
        <f t="shared" si="354"/>
        <v>0.88061262964403852</v>
      </c>
      <c r="AL786" s="71">
        <f t="shared" si="344"/>
        <v>1946.2916666665983</v>
      </c>
      <c r="AM786" s="49">
        <f t="shared" si="345"/>
        <v>0.88061262964403852</v>
      </c>
      <c r="AN786" s="49">
        <f t="shared" si="346"/>
        <v>6.4552441592183696</v>
      </c>
      <c r="AO786" s="49">
        <f t="shared" si="347"/>
        <v>3.0115107526637397</v>
      </c>
      <c r="AP786" s="49">
        <f t="shared" si="348"/>
        <v>3.4035568587026184</v>
      </c>
      <c r="AQ786" s="49">
        <f t="shared" si="349"/>
        <v>5.0821105413024377</v>
      </c>
      <c r="AS786" s="49">
        <f t="shared" si="355"/>
        <v>-1.3731336179159319</v>
      </c>
      <c r="AT786" s="49">
        <f t="shared" si="350"/>
        <v>1.6785536825998193</v>
      </c>
      <c r="AU786" s="54">
        <f>(AM786-MAX(AM$3:AM786))/MAX(AM$3:AM786)</f>
        <v>-0.76413092289587481</v>
      </c>
      <c r="AV786" s="54">
        <f>(AN786-MAX(AN$3:AN786))/MAX(AN$3:AN786)</f>
        <v>-0.47076366966091376</v>
      </c>
      <c r="AW786" s="54">
        <f>(AO786-MAX(AO$3:AO786))/MAX(AO$3:AO786)</f>
        <v>-0.4703556358077397</v>
      </c>
      <c r="AX786" s="54">
        <f>(AP786-MAX(AP$3:AP786))/MAX(AP$3:AP786)</f>
        <v>-0.4166047439065832</v>
      </c>
      <c r="AY786" s="54">
        <f>(AQ786-MAX(AQ$3:AQ786))/MAX(AQ$3:AQ786)</f>
        <v>-0.38908860778293392</v>
      </c>
    </row>
    <row r="787" spans="1:51">
      <c r="A787" s="49">
        <f>Data!F913</f>
        <v>1946.3749999999316</v>
      </c>
      <c r="B787" s="53">
        <f t="shared" si="341"/>
        <v>0.47299999999999998</v>
      </c>
      <c r="C787" s="50">
        <f>1/Data!N913</f>
        <v>6.2446439802420664E-2</v>
      </c>
      <c r="D787" s="50">
        <f>Data!H913/100</f>
        <v>2.2099999999999998E-2</v>
      </c>
      <c r="E787">
        <f>Data!K914/Data!K913</f>
        <v>0.98595422612409089</v>
      </c>
      <c r="F787">
        <f>Data!T914/Data!T913</f>
        <v>0.99068675168699927</v>
      </c>
      <c r="G787" s="49">
        <f>Data!E916</f>
        <v>20.2</v>
      </c>
      <c r="H787" s="52">
        <v>0</v>
      </c>
      <c r="I787" s="52">
        <v>1</v>
      </c>
      <c r="J787" s="52">
        <v>0.6</v>
      </c>
      <c r="K787" s="54">
        <f t="shared" si="351"/>
        <v>0.66261227030770231</v>
      </c>
      <c r="L787" s="54">
        <f t="shared" si="364"/>
        <v>0.85</v>
      </c>
      <c r="M787" s="53">
        <f t="shared" si="365"/>
        <v>0.85</v>
      </c>
      <c r="N787" s="54" cm="1">
        <f t="array" ref="N787">stock_min(C787,O787)</f>
        <v>0.85</v>
      </c>
      <c r="O787" s="54" cm="1">
        <f t="array" ref="O787">stock_max(C787,D787)</f>
        <v>0.85</v>
      </c>
      <c r="P787" s="49">
        <f t="shared" si="342"/>
        <v>1946.3749999999316</v>
      </c>
      <c r="Q787" s="49">
        <f t="shared" si="356"/>
        <v>1.0325111448500592</v>
      </c>
      <c r="R787" s="49">
        <f t="shared" si="357"/>
        <v>6.9051428857595667</v>
      </c>
      <c r="S787" s="59">
        <f t="shared" si="338"/>
        <v>3.781646264314702</v>
      </c>
      <c r="T787" s="59">
        <f t="shared" si="339"/>
        <v>4.2150104150531549</v>
      </c>
      <c r="U787" s="59">
        <f t="shared" si="340"/>
        <v>5.8370065721186233</v>
      </c>
      <c r="V787" s="59"/>
      <c r="W787" s="49">
        <f t="shared" si="358"/>
        <v>1.5126585057258808</v>
      </c>
      <c r="X787" s="49">
        <f t="shared" si="359"/>
        <v>2.2689877585888212</v>
      </c>
      <c r="Y787" s="49">
        <f t="shared" si="360"/>
        <v>1.4220927945641733</v>
      </c>
      <c r="Z787" s="49">
        <f t="shared" si="361"/>
        <v>2.7929176204889816</v>
      </c>
      <c r="AA787" s="49">
        <f t="shared" si="362"/>
        <v>0.87555098581779367</v>
      </c>
      <c r="AB787" s="49">
        <f t="shared" si="363"/>
        <v>4.9614555863008301</v>
      </c>
      <c r="AC787" s="80">
        <f t="shared" si="343"/>
        <v>0.85000000000000009</v>
      </c>
      <c r="AD787" s="80">
        <f t="shared" si="352"/>
        <v>0.85</v>
      </c>
      <c r="AE787" s="80">
        <f t="shared" si="353"/>
        <v>0.85</v>
      </c>
      <c r="AF787" s="54">
        <f>(Q787-MAX(Q$2:Q786))/MAX(Q$2:Q786)</f>
        <v>-0.16359167920082093</v>
      </c>
      <c r="AG787" s="54">
        <f>(R787-MAX(R$2:R786))/MAX(R$2:R786)</f>
        <v>-1.4295206595360018E-2</v>
      </c>
      <c r="AH787" s="54">
        <f>(S787-MAX(S$2:S786))/MAX(S$2:S786)</f>
        <v>-1.3891298556501393E-2</v>
      </c>
      <c r="AI787" s="54">
        <f>(T787-MAX(T$2:T786))/MAX(T$2:T786)</f>
        <v>-1.3954145923194333E-2</v>
      </c>
      <c r="AJ787" s="54">
        <f>(U787-MAX(U$2:U786))/MAX(U$2:U786)</f>
        <v>-1.4143072491733313E-2</v>
      </c>
      <c r="AK787" s="54">
        <f t="shared" si="354"/>
        <v>0.88758405012480546</v>
      </c>
      <c r="AL787" s="71">
        <f t="shared" si="344"/>
        <v>1946.3749999999316</v>
      </c>
      <c r="AM787" s="49">
        <f t="shared" si="345"/>
        <v>0.88758405012480546</v>
      </c>
      <c r="AN787" s="49">
        <f t="shared" si="346"/>
        <v>6.4905815933270414</v>
      </c>
      <c r="AO787" s="49">
        <f t="shared" si="347"/>
        <v>3.0309469341075284</v>
      </c>
      <c r="AP787" s="49">
        <f t="shared" si="348"/>
        <v>3.4250021667237425</v>
      </c>
      <c r="AQ787" s="49">
        <f t="shared" si="349"/>
        <v>5.137671254172548</v>
      </c>
      <c r="AS787" s="49">
        <f t="shared" si="355"/>
        <v>-1.3529103391544934</v>
      </c>
      <c r="AT787" s="49">
        <f t="shared" si="350"/>
        <v>1.7126690874488055</v>
      </c>
      <c r="AU787" s="54">
        <f>(AM787-MAX(AM$3:AM787))/MAX(AM$3:AM787)</f>
        <v>-0.76226365179442801</v>
      </c>
      <c r="AV787" s="54">
        <f>(AN787-MAX(AN$3:AN787))/MAX(AN$3:AN787)</f>
        <v>-0.46786651294770631</v>
      </c>
      <c r="AW787" s="54">
        <f>(AO787-MAX(AO$3:AO787))/MAX(AO$3:AO787)</f>
        <v>-0.4669373302433264</v>
      </c>
      <c r="AX787" s="54">
        <f>(AP787-MAX(AP$3:AP787))/MAX(AP$3:AP787)</f>
        <v>-0.41292885674371826</v>
      </c>
      <c r="AY787" s="54">
        <f>(AQ787-MAX(AQ$3:AQ787))/MAX(AQ$3:AQ787)</f>
        <v>-0.38240975414994055</v>
      </c>
    </row>
    <row r="788" spans="1:51">
      <c r="A788" s="49">
        <f>Data!F914</f>
        <v>1946.4583333332648</v>
      </c>
      <c r="B788" s="53">
        <f t="shared" si="341"/>
        <v>0.45699999999999996</v>
      </c>
      <c r="C788" s="50">
        <f>1/Data!N914</f>
        <v>6.3398728969591631E-2</v>
      </c>
      <c r="D788" s="50">
        <f>Data!H914/100</f>
        <v>2.215E-2</v>
      </c>
      <c r="E788">
        <f>Data!K915/Data!K914</f>
        <v>0.92039844242116187</v>
      </c>
      <c r="F788">
        <f>Data!T915/Data!T914</f>
        <v>0.94576775499835886</v>
      </c>
      <c r="G788" s="49">
        <f>Data!E917</f>
        <v>20.399999999999999</v>
      </c>
      <c r="H788" s="52">
        <v>0</v>
      </c>
      <c r="I788" s="52">
        <v>1</v>
      </c>
      <c r="J788" s="52">
        <v>0.6</v>
      </c>
      <c r="K788" s="54">
        <f t="shared" si="351"/>
        <v>0.66261227030770231</v>
      </c>
      <c r="L788" s="54">
        <f t="shared" si="364"/>
        <v>0.85</v>
      </c>
      <c r="M788" s="53">
        <f t="shared" si="365"/>
        <v>0.85</v>
      </c>
      <c r="N788" s="54" cm="1">
        <f t="array" ref="N788">stock_min(C788,O788)</f>
        <v>0.85</v>
      </c>
      <c r="O788" s="54" cm="1">
        <f t="array" ref="O788">stock_max(C788,D788)</f>
        <v>0.85</v>
      </c>
      <c r="P788" s="49">
        <f t="shared" si="342"/>
        <v>1946.4583333332648</v>
      </c>
      <c r="Q788" s="49">
        <f t="shared" si="356"/>
        <v>0.97651574747562586</v>
      </c>
      <c r="R788" s="49">
        <f t="shared" si="357"/>
        <v>6.355482756748672</v>
      </c>
      <c r="S788" s="59">
        <f t="shared" si="338"/>
        <v>3.5189964379173722</v>
      </c>
      <c r="T788" s="59">
        <f t="shared" si="339"/>
        <v>3.9155665374229764</v>
      </c>
      <c r="U788" s="59">
        <f t="shared" si="340"/>
        <v>5.3945838840165514</v>
      </c>
      <c r="V788" s="59"/>
      <c r="W788" s="49">
        <f t="shared" si="358"/>
        <v>1.4075985751669491</v>
      </c>
      <c r="X788" s="49">
        <f t="shared" si="359"/>
        <v>2.1113978627504233</v>
      </c>
      <c r="Y788" s="49">
        <f t="shared" si="360"/>
        <v>1.3210641045202693</v>
      </c>
      <c r="Z788" s="49">
        <f t="shared" si="361"/>
        <v>2.5945024329027073</v>
      </c>
      <c r="AA788" s="49">
        <f t="shared" si="362"/>
        <v>0.8091875826024828</v>
      </c>
      <c r="AB788" s="49">
        <f t="shared" si="363"/>
        <v>4.5853963014140682</v>
      </c>
      <c r="AC788" s="80">
        <f t="shared" si="343"/>
        <v>0.84999999999999987</v>
      </c>
      <c r="AD788" s="80">
        <f t="shared" si="352"/>
        <v>0.85</v>
      </c>
      <c r="AE788" s="80">
        <f t="shared" si="353"/>
        <v>0.85</v>
      </c>
      <c r="AF788" s="54">
        <f>(Q788-MAX(Q$2:Q787))/MAX(Q$2:Q787)</f>
        <v>-0.20895198017581323</v>
      </c>
      <c r="AG788" s="54">
        <f>(R788-MAX(R$2:R787))/MAX(R$2:R787)</f>
        <v>-9.2758843463296214E-2</v>
      </c>
      <c r="AH788" s="54">
        <f>(S788-MAX(S$2:S787))/MAX(S$2:S787)</f>
        <v>-8.2380327180643906E-2</v>
      </c>
      <c r="AI788" s="54">
        <f>(T788-MAX(T$2:T787))/MAX(T$2:T787)</f>
        <v>-8.4005074625869022E-2</v>
      </c>
      <c r="AJ788" s="54">
        <f>(U788-MAX(U$2:U787))/MAX(U$2:U787)</f>
        <v>-8.8867242588726095E-2</v>
      </c>
      <c r="AK788" s="54">
        <f t="shared" si="354"/>
        <v>0.92401933043122531</v>
      </c>
      <c r="AL788" s="71">
        <f t="shared" si="344"/>
        <v>1946.4583333332648</v>
      </c>
      <c r="AM788" s="49">
        <f t="shared" si="345"/>
        <v>0.92401933043122531</v>
      </c>
      <c r="AN788" s="49">
        <f t="shared" si="346"/>
        <v>7.0316572158072974</v>
      </c>
      <c r="AO788" s="49">
        <f t="shared" si="347"/>
        <v>3.2314775301273024</v>
      </c>
      <c r="AP788" s="49">
        <f t="shared" si="348"/>
        <v>3.6607412767213297</v>
      </c>
      <c r="AQ788" s="49">
        <f t="shared" si="349"/>
        <v>5.4877414399428979</v>
      </c>
      <c r="AS788" s="49">
        <f t="shared" si="355"/>
        <v>-1.5439157758643995</v>
      </c>
      <c r="AT788" s="49">
        <f t="shared" si="350"/>
        <v>1.8270001632215682</v>
      </c>
      <c r="AU788" s="54">
        <f>(AM788-MAX(AM$3:AM788))/MAX(AM$3:AM788)</f>
        <v>-0.75250458674061516</v>
      </c>
      <c r="AV788" s="54">
        <f>(AN788-MAX(AN$3:AN788))/MAX(AN$3:AN788)</f>
        <v>-0.42350616501749555</v>
      </c>
      <c r="AW788" s="54">
        <f>(AO788-MAX(AO$3:AO788))/MAX(AO$3:AO788)</f>
        <v>-0.43166935056367772</v>
      </c>
      <c r="AX788" s="54">
        <f>(AP788-MAX(AP$3:AP788))/MAX(AP$3:AP788)</f>
        <v>-0.37252139944015483</v>
      </c>
      <c r="AY788" s="54">
        <f>(AQ788-MAX(AQ$3:AQ788))/MAX(AQ$3:AQ788)</f>
        <v>-0.34032844505117327</v>
      </c>
    </row>
    <row r="789" spans="1:51">
      <c r="A789" s="49">
        <f>Data!F915</f>
        <v>1946.5416666665981</v>
      </c>
      <c r="B789" s="53">
        <f t="shared" si="341"/>
        <v>0.379</v>
      </c>
      <c r="C789" s="50">
        <f>1/Data!N915</f>
        <v>6.892684162089889E-2</v>
      </c>
      <c r="D789" s="50">
        <f>Data!H915/100</f>
        <v>2.2199999999999998E-2</v>
      </c>
      <c r="E789">
        <f>Data!K916/Data!K915</f>
        <v>0.96429884136474586</v>
      </c>
      <c r="F789">
        <f>Data!T916/Data!T915</f>
        <v>0.9815756155203762</v>
      </c>
      <c r="G789" s="49">
        <f>Data!E918</f>
        <v>20.8</v>
      </c>
      <c r="H789" s="52">
        <v>0</v>
      </c>
      <c r="I789" s="52">
        <v>1</v>
      </c>
      <c r="J789" s="52">
        <v>0.6</v>
      </c>
      <c r="K789" s="54">
        <f t="shared" si="351"/>
        <v>0.66261227030770231</v>
      </c>
      <c r="L789" s="54">
        <f t="shared" si="364"/>
        <v>0.85</v>
      </c>
      <c r="M789" s="53">
        <f t="shared" si="365"/>
        <v>0.85</v>
      </c>
      <c r="N789" s="54" cm="1">
        <f t="array" ref="N789">stock_min(C789,O789)</f>
        <v>0.85</v>
      </c>
      <c r="O789" s="54" cm="1">
        <f t="array" ref="O789">stock_max(C789,D789)</f>
        <v>0.85</v>
      </c>
      <c r="P789" s="49">
        <f t="shared" si="342"/>
        <v>1946.5416666665981</v>
      </c>
      <c r="Q789" s="49">
        <f t="shared" si="356"/>
        <v>0.95852404589372775</v>
      </c>
      <c r="R789" s="49">
        <f t="shared" si="357"/>
        <v>6.128584658646365</v>
      </c>
      <c r="S789" s="59">
        <f t="shared" si="338"/>
        <v>3.4176829505353363</v>
      </c>
      <c r="T789" s="59">
        <f t="shared" si="339"/>
        <v>3.7986000015024528</v>
      </c>
      <c r="U789" s="59">
        <f t="shared" si="340"/>
        <v>5.2159711401162543</v>
      </c>
      <c r="V789" s="59"/>
      <c r="W789" s="49">
        <f t="shared" si="358"/>
        <v>1.3670731802141347</v>
      </c>
      <c r="X789" s="49">
        <f t="shared" si="359"/>
        <v>2.0506097703212016</v>
      </c>
      <c r="Y789" s="49">
        <f t="shared" si="360"/>
        <v>1.2816010305160712</v>
      </c>
      <c r="Z789" s="49">
        <f t="shared" si="361"/>
        <v>2.5169989709863816</v>
      </c>
      <c r="AA789" s="49">
        <f t="shared" si="362"/>
        <v>0.78239567101743823</v>
      </c>
      <c r="AB789" s="49">
        <f t="shared" si="363"/>
        <v>4.4335754690988161</v>
      </c>
      <c r="AC789" s="80">
        <f t="shared" si="343"/>
        <v>0.85</v>
      </c>
      <c r="AD789" s="80">
        <f t="shared" si="352"/>
        <v>0.85</v>
      </c>
      <c r="AE789" s="80">
        <f t="shared" si="353"/>
        <v>0.85</v>
      </c>
      <c r="AF789" s="54">
        <f>(Q789-MAX(Q$2:Q788))/MAX(Q$2:Q788)</f>
        <v>-0.2235265530348991</v>
      </c>
      <c r="AG789" s="54">
        <f>(R789-MAX(R$2:R788))/MAX(R$2:R788)</f>
        <v>-0.12514840391324455</v>
      </c>
      <c r="AH789" s="54">
        <f>(S789-MAX(S$2:S788))/MAX(S$2:S788)</f>
        <v>-0.10879900954757235</v>
      </c>
      <c r="AI789" s="54">
        <f>(T789-MAX(T$2:T788))/MAX(T$2:T788)</f>
        <v>-0.11136784635195113</v>
      </c>
      <c r="AJ789" s="54">
        <f>(U789-MAX(U$2:U788))/MAX(U$2:U788)</f>
        <v>-0.11903452246750387</v>
      </c>
      <c r="AK789" s="54">
        <f t="shared" si="354"/>
        <v>0.92505867659985697</v>
      </c>
      <c r="AL789" s="71">
        <f t="shared" si="344"/>
        <v>1946.5416666665981</v>
      </c>
      <c r="AM789" s="49">
        <f t="shared" si="345"/>
        <v>0.92505867659985697</v>
      </c>
      <c r="AN789" s="49">
        <f t="shared" si="346"/>
        <v>6.8293961748431373</v>
      </c>
      <c r="AO789" s="49">
        <f t="shared" si="347"/>
        <v>3.1775730005606806</v>
      </c>
      <c r="AP789" s="49">
        <f t="shared" si="348"/>
        <v>3.5927938319451846</v>
      </c>
      <c r="AQ789" s="49">
        <f t="shared" si="349"/>
        <v>5.4753455442237975</v>
      </c>
      <c r="AS789" s="49">
        <f t="shared" si="355"/>
        <v>-1.3540506306193398</v>
      </c>
      <c r="AT789" s="49">
        <f t="shared" si="350"/>
        <v>1.8825517122786128</v>
      </c>
      <c r="AU789" s="54">
        <f>(AM789-MAX(AM$3:AM789))/MAX(AM$3:AM789)</f>
        <v>-0.75222620142869212</v>
      </c>
      <c r="AV789" s="54">
        <f>(AN789-MAX(AN$3:AN789))/MAX(AN$3:AN789)</f>
        <v>-0.44008863478164417</v>
      </c>
      <c r="AW789" s="54">
        <f>(AO789-MAX(AO$3:AO789))/MAX(AO$3:AO789)</f>
        <v>-0.44114971860292285</v>
      </c>
      <c r="AX789" s="54">
        <f>(AP789-MAX(AP$3:AP789))/MAX(AP$3:AP789)</f>
        <v>-0.38416810275428209</v>
      </c>
      <c r="AY789" s="54">
        <f>(AQ789-MAX(AQ$3:AQ789))/MAX(AQ$3:AQ789)</f>
        <v>-0.34181853344063051</v>
      </c>
    </row>
    <row r="790" spans="1:51">
      <c r="A790" s="49">
        <f>Data!F916</f>
        <v>1946.6249999999313</v>
      </c>
      <c r="B790" s="53">
        <f t="shared" si="341"/>
        <v>0.35599999999999998</v>
      </c>
      <c r="C790" s="50">
        <f>1/Data!N916</f>
        <v>7.1505494434933897E-2</v>
      </c>
      <c r="D790" s="50">
        <f>Data!H916/100</f>
        <v>2.2250000000000002E-2</v>
      </c>
      <c r="E790">
        <f>Data!K917/Data!K916</f>
        <v>0.84740085299656587</v>
      </c>
      <c r="F790">
        <f>Data!T917/Data!T916</f>
        <v>0.99159195733165539</v>
      </c>
      <c r="G790" s="49">
        <f>Data!E919</f>
        <v>21.3</v>
      </c>
      <c r="H790" s="52">
        <v>0</v>
      </c>
      <c r="I790" s="52">
        <v>1</v>
      </c>
      <c r="J790" s="52">
        <v>0.6</v>
      </c>
      <c r="K790" s="54">
        <f t="shared" si="351"/>
        <v>0.66261227030770231</v>
      </c>
      <c r="L790" s="54">
        <f t="shared" si="364"/>
        <v>0.85</v>
      </c>
      <c r="M790" s="53">
        <f t="shared" si="365"/>
        <v>0.85</v>
      </c>
      <c r="N790" s="54" cm="1">
        <f t="array" ref="N790">stock_min(C790,O790)</f>
        <v>0.85</v>
      </c>
      <c r="O790" s="54" cm="1">
        <f t="array" ref="O790">stock_max(C790,D790)</f>
        <v>0.85</v>
      </c>
      <c r="P790" s="49">
        <f t="shared" si="342"/>
        <v>1946.6249999999313</v>
      </c>
      <c r="Q790" s="49">
        <f t="shared" si="356"/>
        <v>0.95046473481721894</v>
      </c>
      <c r="R790" s="49">
        <f t="shared" si="357"/>
        <v>5.1933678673985968</v>
      </c>
      <c r="S790" s="59">
        <f t="shared" si="338"/>
        <v>3.0932672391174227</v>
      </c>
      <c r="T790" s="59">
        <f t="shared" si="339"/>
        <v>3.403732349373036</v>
      </c>
      <c r="U790" s="59">
        <f t="shared" si="340"/>
        <v>4.5328328891709813</v>
      </c>
      <c r="V790" s="59"/>
      <c r="W790" s="49">
        <f t="shared" si="358"/>
        <v>1.2373068956469693</v>
      </c>
      <c r="X790" s="49">
        <f t="shared" si="359"/>
        <v>1.8559603434704535</v>
      </c>
      <c r="Y790" s="49">
        <f t="shared" si="360"/>
        <v>1.1483775298351993</v>
      </c>
      <c r="Z790" s="49">
        <f t="shared" si="361"/>
        <v>2.2553548195378368</v>
      </c>
      <c r="AA790" s="49">
        <f t="shared" si="362"/>
        <v>0.6799249333756473</v>
      </c>
      <c r="AB790" s="49">
        <f t="shared" si="363"/>
        <v>3.8529079557953341</v>
      </c>
      <c r="AC790" s="80">
        <f t="shared" si="343"/>
        <v>0.85</v>
      </c>
      <c r="AD790" s="80">
        <f t="shared" si="352"/>
        <v>0.85</v>
      </c>
      <c r="AE790" s="80">
        <f t="shared" si="353"/>
        <v>0.85</v>
      </c>
      <c r="AF790" s="54">
        <f>(Q790-MAX(Q$2:Q789))/MAX(Q$2:Q789)</f>
        <v>-0.23005517490781832</v>
      </c>
      <c r="AG790" s="54">
        <f>(R790-MAX(R$2:R789))/MAX(R$2:R789)</f>
        <v>-0.25865001123067638</v>
      </c>
      <c r="AH790" s="54">
        <f>(S790-MAX(S$2:S789))/MAX(S$2:S789)</f>
        <v>-0.19339421850008406</v>
      </c>
      <c r="AI790" s="54">
        <f>(T790-MAX(T$2:T789))/MAX(T$2:T789)</f>
        <v>-0.20374190310415577</v>
      </c>
      <c r="AJ790" s="54">
        <f>(U790-MAX(U$2:U789))/MAX(U$2:U789)</f>
        <v>-0.23441499511546088</v>
      </c>
      <c r="AK790" s="54">
        <f t="shared" si="354"/>
        <v>0.93984980650214944</v>
      </c>
      <c r="AL790" s="71">
        <f t="shared" si="344"/>
        <v>1946.6249999999313</v>
      </c>
      <c r="AM790" s="49">
        <f t="shared" si="345"/>
        <v>0.93984980650214944</v>
      </c>
      <c r="AN790" s="49">
        <f t="shared" si="346"/>
        <v>7.7994967729605413</v>
      </c>
      <c r="AO790" s="49">
        <f t="shared" si="347"/>
        <v>3.4534008085802883</v>
      </c>
      <c r="AP790" s="49">
        <f t="shared" si="348"/>
        <v>3.9340457877468928</v>
      </c>
      <c r="AQ790" s="49">
        <f t="shared" si="349"/>
        <v>6.2235434131372482</v>
      </c>
      <c r="AS790" s="49">
        <f t="shared" si="355"/>
        <v>-1.5759533598232931</v>
      </c>
      <c r="AT790" s="49">
        <f t="shared" si="350"/>
        <v>2.2894976253903554</v>
      </c>
      <c r="AU790" s="54">
        <f>(AM790-MAX(AM$3:AM790))/MAX(AM$3:AM790)</f>
        <v>-0.74826444793806679</v>
      </c>
      <c r="AV790" s="54">
        <f>(AN790-MAX(AN$3:AN790))/MAX(AN$3:AN790)</f>
        <v>-0.36055446567136629</v>
      </c>
      <c r="AW790" s="54">
        <f>(AO790-MAX(AO$3:AO790))/MAX(AO$3:AO790)</f>
        <v>-0.39263896901457424</v>
      </c>
      <c r="AX790" s="54">
        <f>(AP790-MAX(AP$3:AP790))/MAX(AP$3:AP790)</f>
        <v>-0.32567494973458938</v>
      </c>
      <c r="AY790" s="54">
        <f>(AQ790-MAX(AQ$3:AQ790))/MAX(AQ$3:AQ790)</f>
        <v>-0.25187900968626969</v>
      </c>
    </row>
    <row r="791" spans="1:51">
      <c r="A791" s="49">
        <f>Data!F917</f>
        <v>1946.7083333332646</v>
      </c>
      <c r="B791" s="53">
        <f t="shared" si="341"/>
        <v>0.24299999999999999</v>
      </c>
      <c r="C791" s="50">
        <f>1/Data!N917</f>
        <v>8.4450418556066498E-2</v>
      </c>
      <c r="D791" s="50">
        <f>Data!H917/100</f>
        <v>2.23E-2</v>
      </c>
      <c r="E791">
        <f>Data!K918/Data!K917</f>
        <v>0.96244435279349549</v>
      </c>
      <c r="F791">
        <f>Data!T918/Data!T917</f>
        <v>0.98215601197762181</v>
      </c>
      <c r="G791" s="49">
        <f>Data!E920</f>
        <v>21.5</v>
      </c>
      <c r="H791" s="52">
        <v>0</v>
      </c>
      <c r="I791" s="52">
        <v>1</v>
      </c>
      <c r="J791" s="52">
        <v>0.6</v>
      </c>
      <c r="K791" s="54">
        <f t="shared" si="351"/>
        <v>0.66261227030770231</v>
      </c>
      <c r="L791" s="54">
        <f t="shared" si="364"/>
        <v>0.85</v>
      </c>
      <c r="M791" s="53">
        <f t="shared" si="365"/>
        <v>0.85</v>
      </c>
      <c r="N791" s="54" cm="1">
        <f t="array" ref="N791">stock_min(C791,O791)</f>
        <v>0.85</v>
      </c>
      <c r="O791" s="54" cm="1">
        <f t="array" ref="O791">stock_max(C791,D791)</f>
        <v>0.85</v>
      </c>
      <c r="P791" s="49">
        <f t="shared" si="342"/>
        <v>1946.7083333332646</v>
      </c>
      <c r="Q791" s="49">
        <f t="shared" si="356"/>
        <v>0.93350465347344758</v>
      </c>
      <c r="R791" s="49">
        <f t="shared" si="357"/>
        <v>4.9983275759569787</v>
      </c>
      <c r="S791" s="59">
        <f t="shared" si="338"/>
        <v>3.0014869578028529</v>
      </c>
      <c r="T791" s="59">
        <f t="shared" si="339"/>
        <v>3.2985394045574363</v>
      </c>
      <c r="U791" s="59">
        <f t="shared" si="340"/>
        <v>4.3760018648967263</v>
      </c>
      <c r="V791" s="59"/>
      <c r="W791" s="49">
        <f t="shared" si="358"/>
        <v>1.2005947831211412</v>
      </c>
      <c r="X791" s="49">
        <f t="shared" si="359"/>
        <v>1.8008921746817117</v>
      </c>
      <c r="Y791" s="49">
        <f t="shared" si="360"/>
        <v>1.1128867210042168</v>
      </c>
      <c r="Z791" s="49">
        <f t="shared" si="361"/>
        <v>2.1856526835532195</v>
      </c>
      <c r="AA791" s="49">
        <f t="shared" si="362"/>
        <v>0.65640027973450898</v>
      </c>
      <c r="AB791" s="49">
        <f t="shared" si="363"/>
        <v>3.7196015851622173</v>
      </c>
      <c r="AC791" s="80">
        <f t="shared" si="343"/>
        <v>0.85</v>
      </c>
      <c r="AD791" s="80">
        <f t="shared" si="352"/>
        <v>0.85</v>
      </c>
      <c r="AE791" s="80">
        <f t="shared" si="353"/>
        <v>0.85</v>
      </c>
      <c r="AF791" s="54">
        <f>(Q791-MAX(Q$2:Q790))/MAX(Q$2:Q790)</f>
        <v>-0.24379406114465532</v>
      </c>
      <c r="AG791" s="54">
        <f>(R791-MAX(R$2:R790))/MAX(R$2:R790)</f>
        <v>-0.28649188986544316</v>
      </c>
      <c r="AH791" s="54">
        <f>(S791-MAX(S$2:S790))/MAX(S$2:S790)</f>
        <v>-0.21732700536047292</v>
      </c>
      <c r="AI791" s="54">
        <f>(T791-MAX(T$2:T790))/MAX(T$2:T790)</f>
        <v>-0.22835039914561672</v>
      </c>
      <c r="AJ791" s="54">
        <f>(U791-MAX(U$2:U790))/MAX(U$2:U790)</f>
        <v>-0.26090339286158037</v>
      </c>
      <c r="AK791" s="54">
        <f t="shared" si="354"/>
        <v>0.96782952694354141</v>
      </c>
      <c r="AL791" s="71">
        <f t="shared" si="344"/>
        <v>1946.7083333332646</v>
      </c>
      <c r="AM791" s="49">
        <f t="shared" si="345"/>
        <v>0.96782952694354141</v>
      </c>
      <c r="AN791" s="49">
        <f t="shared" si="346"/>
        <v>8.0090600154753204</v>
      </c>
      <c r="AO791" s="49">
        <f t="shared" si="347"/>
        <v>3.5502466093419813</v>
      </c>
      <c r="AP791" s="49">
        <f t="shared" si="348"/>
        <v>4.0436521375366921</v>
      </c>
      <c r="AQ791" s="49">
        <f t="shared" si="349"/>
        <v>6.4517550571293425</v>
      </c>
      <c r="AS791" s="49">
        <f t="shared" si="355"/>
        <v>-1.5573049583459779</v>
      </c>
      <c r="AT791" s="49">
        <f t="shared" si="350"/>
        <v>2.4081029195926504</v>
      </c>
      <c r="AU791" s="54">
        <f>(AM791-MAX(AM$3:AM791))/MAX(AM$3:AM791)</f>
        <v>-0.74077017563719127</v>
      </c>
      <c r="AV791" s="54">
        <f>(AN791-MAX(AN$3:AN791))/MAX(AN$3:AN791)</f>
        <v>-0.34337332136343185</v>
      </c>
      <c r="AW791" s="54">
        <f>(AO791-MAX(AO$3:AO791))/MAX(AO$3:AO791)</f>
        <v>-0.37560637747434916</v>
      </c>
      <c r="AX791" s="54">
        <f>(AP791-MAX(AP$3:AP791))/MAX(AP$3:AP791)</f>
        <v>-0.30688759663320503</v>
      </c>
      <c r="AY791" s="54">
        <f>(AQ791-MAX(AQ$3:AQ791))/MAX(AQ$3:AQ791)</f>
        <v>-0.22444609731289458</v>
      </c>
    </row>
    <row r="792" spans="1:51">
      <c r="A792" s="49">
        <f>Data!F918</f>
        <v>1946.7916666665978</v>
      </c>
      <c r="B792" s="53">
        <f t="shared" si="341"/>
        <v>0.20799999999999996</v>
      </c>
      <c r="C792" s="50">
        <f>1/Data!N918</f>
        <v>8.7814793276301845E-2</v>
      </c>
      <c r="D792" s="50">
        <f>Data!H918/100</f>
        <v>2.2349999999999998E-2</v>
      </c>
      <c r="E792">
        <f>Data!K919/Data!K918</f>
        <v>0.97643386817325795</v>
      </c>
      <c r="F792">
        <f>Data!T919/Data!T918</f>
        <v>0.9779107759004243</v>
      </c>
      <c r="G792" s="49">
        <f>Data!E921</f>
        <v>21.5</v>
      </c>
      <c r="H792" s="52">
        <v>0</v>
      </c>
      <c r="I792" s="52">
        <v>1</v>
      </c>
      <c r="J792" s="52">
        <v>0.6</v>
      </c>
      <c r="K792" s="54">
        <f t="shared" si="351"/>
        <v>0.66261227030770231</v>
      </c>
      <c r="L792" s="54">
        <f t="shared" si="364"/>
        <v>0.85</v>
      </c>
      <c r="M792" s="53">
        <f t="shared" si="365"/>
        <v>0.85</v>
      </c>
      <c r="N792" s="54" cm="1">
        <f t="array" ref="N792">stock_min(C792,O792)</f>
        <v>0.85</v>
      </c>
      <c r="O792" s="54" cm="1">
        <f t="array" ref="O792">stock_max(C792,D792)</f>
        <v>0.85</v>
      </c>
      <c r="P792" s="49">
        <f t="shared" si="342"/>
        <v>1946.7916666665978</v>
      </c>
      <c r="Q792" s="49">
        <f t="shared" si="356"/>
        <v>0.91288425998487588</v>
      </c>
      <c r="R792" s="49">
        <f t="shared" si="357"/>
        <v>4.8805363293887369</v>
      </c>
      <c r="S792" s="59">
        <f t="shared" si="338"/>
        <v>2.9325266881914112</v>
      </c>
      <c r="T792" s="59">
        <f t="shared" si="339"/>
        <v>3.2224492211116447</v>
      </c>
      <c r="U792" s="59">
        <f t="shared" si="340"/>
        <v>4.2738458707197555</v>
      </c>
      <c r="V792" s="59"/>
      <c r="W792" s="49">
        <f t="shared" si="358"/>
        <v>1.1730106752765646</v>
      </c>
      <c r="X792" s="49">
        <f t="shared" si="359"/>
        <v>1.7595160129148466</v>
      </c>
      <c r="Y792" s="49">
        <f t="shared" si="360"/>
        <v>1.0872148267595707</v>
      </c>
      <c r="Z792" s="49">
        <f t="shared" si="361"/>
        <v>2.1352343943520737</v>
      </c>
      <c r="AA792" s="49">
        <f t="shared" si="362"/>
        <v>0.64107688060796342</v>
      </c>
      <c r="AB792" s="49">
        <f t="shared" si="363"/>
        <v>3.6327689901117921</v>
      </c>
      <c r="AC792" s="80">
        <f t="shared" si="343"/>
        <v>0.85</v>
      </c>
      <c r="AD792" s="80">
        <f t="shared" si="352"/>
        <v>0.85</v>
      </c>
      <c r="AE792" s="80">
        <f t="shared" si="353"/>
        <v>0.85</v>
      </c>
      <c r="AF792" s="54">
        <f>(Q792-MAX(Q$2:Q791))/MAX(Q$2:Q791)</f>
        <v>-0.260498063593461</v>
      </c>
      <c r="AG792" s="54">
        <f>(R792-MAX(R$2:R791))/MAX(R$2:R791)</f>
        <v>-0.30330651604832365</v>
      </c>
      <c r="AH792" s="54">
        <f>(S792-MAX(S$2:S791))/MAX(S$2:S791)</f>
        <v>-0.23530920601192795</v>
      </c>
      <c r="AI792" s="54">
        <f>(T792-MAX(T$2:T791))/MAX(T$2:T791)</f>
        <v>-0.24615068966321924</v>
      </c>
      <c r="AJ792" s="54">
        <f>(U792-MAX(U$2:U791))/MAX(U$2:U791)</f>
        <v>-0.27815730431457125</v>
      </c>
      <c r="AK792" s="54">
        <f t="shared" si="354"/>
        <v>0.98231880233767188</v>
      </c>
      <c r="AL792" s="71">
        <f t="shared" si="344"/>
        <v>1946.7916666665978</v>
      </c>
      <c r="AM792" s="49">
        <f t="shared" si="345"/>
        <v>0.98231880233767188</v>
      </c>
      <c r="AN792" s="49">
        <f t="shared" si="346"/>
        <v>8.6383411511436545</v>
      </c>
      <c r="AO792" s="49">
        <f t="shared" si="347"/>
        <v>3.7387930378323517</v>
      </c>
      <c r="AP792" s="49">
        <f t="shared" si="348"/>
        <v>4.2745111786349677</v>
      </c>
      <c r="AQ792" s="49">
        <f t="shared" si="349"/>
        <v>6.758683833064608</v>
      </c>
      <c r="AS792" s="49">
        <f t="shared" si="355"/>
        <v>-1.8796573180790466</v>
      </c>
      <c r="AT792" s="49">
        <f t="shared" si="350"/>
        <v>2.4841726544296403</v>
      </c>
      <c r="AU792" s="54">
        <f>(AM792-MAX(AM$3:AM792))/MAX(AM$3:AM792)</f>
        <v>-0.73688927284284633</v>
      </c>
      <c r="AV792" s="54">
        <f>(AN792-MAX(AN$3:AN792))/MAX(AN$3:AN792)</f>
        <v>-0.29178140155709448</v>
      </c>
      <c r="AW792" s="54">
        <f>(AO792-MAX(AO$3:AO792))/MAX(AO$3:AO792)</f>
        <v>-0.34244609300577361</v>
      </c>
      <c r="AX792" s="54">
        <f>(AP792-MAX(AP$3:AP792))/MAX(AP$3:AP792)</f>
        <v>-0.26731661985970467</v>
      </c>
      <c r="AY792" s="54">
        <f>(AQ792-MAX(AQ$3:AQ792))/MAX(AQ$3:AQ792)</f>
        <v>-0.18755073970620248</v>
      </c>
    </row>
    <row r="793" spans="1:51">
      <c r="A793" s="49">
        <f>Data!F919</f>
        <v>1946.8749999999311</v>
      </c>
      <c r="B793" s="53">
        <f t="shared" si="341"/>
        <v>0.18999999999999995</v>
      </c>
      <c r="C793" s="50">
        <f>1/Data!N919</f>
        <v>9.0008647211124643E-2</v>
      </c>
      <c r="D793" s="50">
        <f>Data!H919/100</f>
        <v>2.2400000000000003E-2</v>
      </c>
      <c r="E793">
        <f>Data!K920/Data!K919</f>
        <v>1.0243616128674784</v>
      </c>
      <c r="F793">
        <f>Data!T920/Data!T919</f>
        <v>0.99210696159313727</v>
      </c>
      <c r="G793" s="49">
        <f>Data!E922</f>
        <v>21.5</v>
      </c>
      <c r="H793" s="52">
        <v>0</v>
      </c>
      <c r="I793" s="52">
        <v>1</v>
      </c>
      <c r="J793" s="52">
        <v>0.6</v>
      </c>
      <c r="K793" s="54">
        <f t="shared" si="351"/>
        <v>0.66261227030770231</v>
      </c>
      <c r="L793" s="54">
        <f t="shared" si="364"/>
        <v>0.85</v>
      </c>
      <c r="M793" s="53">
        <f t="shared" si="365"/>
        <v>0.85</v>
      </c>
      <c r="N793" s="54" cm="1">
        <f t="array" ref="N793">stock_min(C793,O793)</f>
        <v>0.85</v>
      </c>
      <c r="O793" s="54" cm="1">
        <f t="array" ref="O793">stock_max(C793,D793)</f>
        <v>0.85</v>
      </c>
      <c r="P793" s="49">
        <f t="shared" si="342"/>
        <v>1946.8749999999311</v>
      </c>
      <c r="Q793" s="49">
        <f t="shared" si="356"/>
        <v>0.90567882945979483</v>
      </c>
      <c r="R793" s="49">
        <f t="shared" si="357"/>
        <v>4.9994340660309691</v>
      </c>
      <c r="S793" s="59">
        <f t="shared" si="338"/>
        <v>2.9661327178205541</v>
      </c>
      <c r="T793" s="59">
        <f t="shared" si="339"/>
        <v>3.2658855464240504</v>
      </c>
      <c r="U793" s="59">
        <f t="shared" si="340"/>
        <v>4.3572859380534492</v>
      </c>
      <c r="V793" s="59"/>
      <c r="W793" s="49">
        <f t="shared" si="358"/>
        <v>1.1864530871282217</v>
      </c>
      <c r="X793" s="49">
        <f t="shared" si="359"/>
        <v>1.7796796306923324</v>
      </c>
      <c r="Y793" s="49">
        <f t="shared" si="360"/>
        <v>1.1018697099428993</v>
      </c>
      <c r="Z793" s="49">
        <f t="shared" si="361"/>
        <v>2.164015836481151</v>
      </c>
      <c r="AA793" s="49">
        <f t="shared" si="362"/>
        <v>0.65359289070801752</v>
      </c>
      <c r="AB793" s="49">
        <f t="shared" si="363"/>
        <v>3.7036930473454319</v>
      </c>
      <c r="AC793" s="80">
        <f t="shared" si="343"/>
        <v>0.85</v>
      </c>
      <c r="AD793" s="80">
        <f t="shared" si="352"/>
        <v>0.85</v>
      </c>
      <c r="AE793" s="80">
        <f t="shared" si="353"/>
        <v>0.85</v>
      </c>
      <c r="AF793" s="54">
        <f>(Q793-MAX(Q$2:Q792))/MAX(Q$2:Q792)</f>
        <v>-0.26633498077946716</v>
      </c>
      <c r="AG793" s="54">
        <f>(R793-MAX(R$2:R792))/MAX(R$2:R792)</f>
        <v>-0.28633393910499816</v>
      </c>
      <c r="AH793" s="54">
        <f>(S793-MAX(S$2:S792))/MAX(S$2:S792)</f>
        <v>-0.22654603888257951</v>
      </c>
      <c r="AI793" s="54">
        <f>(T793-MAX(T$2:T792))/MAX(T$2:T792)</f>
        <v>-0.23598933671906785</v>
      </c>
      <c r="AJ793" s="54">
        <f>(U793-MAX(U$2:U792))/MAX(U$2:U792)</f>
        <v>-0.26406446967470537</v>
      </c>
      <c r="AK793" s="54">
        <f t="shared" si="354"/>
        <v>1.0193068061711015</v>
      </c>
      <c r="AL793" s="71">
        <f t="shared" si="344"/>
        <v>1946.8749999999311</v>
      </c>
      <c r="AM793" s="49">
        <f t="shared" si="345"/>
        <v>1.0193068061711015</v>
      </c>
      <c r="AN793" s="49">
        <f t="shared" si="346"/>
        <v>8.4932064857643734</v>
      </c>
      <c r="AO793" s="49">
        <f t="shared" si="347"/>
        <v>3.7558569228926419</v>
      </c>
      <c r="AP793" s="49">
        <f t="shared" si="348"/>
        <v>4.2795712829265673</v>
      </c>
      <c r="AQ793" s="49">
        <f t="shared" si="349"/>
        <v>6.7315188180111942</v>
      </c>
      <c r="AS793" s="49">
        <f t="shared" si="355"/>
        <v>-1.7616876677531792</v>
      </c>
      <c r="AT793" s="49">
        <f t="shared" si="350"/>
        <v>2.4519475350846269</v>
      </c>
      <c r="AU793" s="54">
        <f>(AM793-MAX(AM$3:AM793))/MAX(AM$3:AM793)</f>
        <v>-0.7269821626851809</v>
      </c>
      <c r="AV793" s="54">
        <f>(AN793-MAX(AN$3:AN793))/MAX(AN$3:AN793)</f>
        <v>-0.30368033764933094</v>
      </c>
      <c r="AW793" s="54">
        <f>(AO793-MAX(AO$3:AO793))/MAX(AO$3:AO793)</f>
        <v>-0.33944501105864355</v>
      </c>
      <c r="AX793" s="54">
        <f>(AP793-MAX(AP$3:AP793))/MAX(AP$3:AP793)</f>
        <v>-0.26644927990870343</v>
      </c>
      <c r="AY793" s="54">
        <f>(AQ793-MAX(AQ$3:AQ793))/MAX(AQ$3:AQ793)</f>
        <v>-0.19081619743897063</v>
      </c>
    </row>
    <row r="794" spans="1:51">
      <c r="A794" s="49">
        <f>Data!F920</f>
        <v>1946.9583333332644</v>
      </c>
      <c r="B794" s="53">
        <f t="shared" si="341"/>
        <v>0.20799999999999996</v>
      </c>
      <c r="C794" s="50">
        <f>1/Data!N920</f>
        <v>8.7929253048372E-2</v>
      </c>
      <c r="D794" s="50">
        <f>Data!H920/100</f>
        <v>2.2450000000000001E-2</v>
      </c>
      <c r="E794">
        <f>Data!K921/Data!K920</f>
        <v>1.009216418814717</v>
      </c>
      <c r="F794">
        <f>Data!T921/Data!T920</f>
        <v>1.001426793325809</v>
      </c>
      <c r="G794" s="49">
        <f>Data!E923</f>
        <v>21.9</v>
      </c>
      <c r="H794" s="52">
        <v>0</v>
      </c>
      <c r="I794" s="52">
        <v>1</v>
      </c>
      <c r="J794" s="52">
        <v>0.6</v>
      </c>
      <c r="K794" s="54">
        <f t="shared" si="351"/>
        <v>0.66261227030770231</v>
      </c>
      <c r="L794" s="54">
        <f t="shared" si="364"/>
        <v>0.85</v>
      </c>
      <c r="M794" s="53">
        <f t="shared" si="365"/>
        <v>0.85</v>
      </c>
      <c r="N794" s="54" cm="1">
        <f t="array" ref="N794">stock_min(C794,O794)</f>
        <v>0.85</v>
      </c>
      <c r="O794" s="54" cm="1">
        <f t="array" ref="O794">stock_max(C794,D794)</f>
        <v>0.85</v>
      </c>
      <c r="P794" s="49">
        <f t="shared" si="342"/>
        <v>1946.9583333332644</v>
      </c>
      <c r="Q794" s="49">
        <f t="shared" si="356"/>
        <v>0.90697104596899458</v>
      </c>
      <c r="R794" s="49">
        <f t="shared" si="357"/>
        <v>5.0455109442200738</v>
      </c>
      <c r="S794" s="59">
        <f t="shared" si="338"/>
        <v>2.9842278139991354</v>
      </c>
      <c r="T794" s="59">
        <f t="shared" si="339"/>
        <v>3.2874021630427981</v>
      </c>
      <c r="U794" s="59">
        <f t="shared" si="340"/>
        <v>4.392353266313199</v>
      </c>
      <c r="V794" s="59"/>
      <c r="W794" s="49">
        <f t="shared" si="358"/>
        <v>1.1936911255996543</v>
      </c>
      <c r="X794" s="49">
        <f t="shared" si="359"/>
        <v>1.7905366883994811</v>
      </c>
      <c r="Y794" s="49">
        <f t="shared" si="360"/>
        <v>1.1091291523745583</v>
      </c>
      <c r="Z794" s="49">
        <f t="shared" si="361"/>
        <v>2.17827301066824</v>
      </c>
      <c r="AA794" s="49">
        <f t="shared" si="362"/>
        <v>0.65885298994697994</v>
      </c>
      <c r="AB794" s="49">
        <f t="shared" si="363"/>
        <v>3.7335002763662191</v>
      </c>
      <c r="AC794" s="80">
        <f t="shared" si="343"/>
        <v>0.85</v>
      </c>
      <c r="AD794" s="80">
        <f t="shared" si="352"/>
        <v>0.85</v>
      </c>
      <c r="AE794" s="80">
        <f t="shared" si="353"/>
        <v>0.85</v>
      </c>
      <c r="AF794" s="54">
        <f>(Q794-MAX(Q$2:Q793))/MAX(Q$2:Q793)</f>
        <v>-0.26528819242666379</v>
      </c>
      <c r="AG794" s="54">
        <f>(R794-MAX(R$2:R793))/MAX(R$2:R793)</f>
        <v>-0.27975649379394052</v>
      </c>
      <c r="AH794" s="54">
        <f>(S794-MAX(S$2:S793))/MAX(S$2:S793)</f>
        <v>-0.22182752991902643</v>
      </c>
      <c r="AI794" s="54">
        <f>(T794-MAX(T$2:T793))/MAX(T$2:T793)</f>
        <v>-0.23095580927275225</v>
      </c>
      <c r="AJ794" s="54">
        <f>(U794-MAX(U$2:U793))/MAX(U$2:U793)</f>
        <v>-0.25814167893137879</v>
      </c>
      <c r="AK794" s="54">
        <f t="shared" si="354"/>
        <v>1.043020577488077</v>
      </c>
      <c r="AL794" s="71">
        <f t="shared" si="344"/>
        <v>1946.9583333332644</v>
      </c>
      <c r="AM794" s="49">
        <f t="shared" si="345"/>
        <v>1.043020577488077</v>
      </c>
      <c r="AN794" s="49">
        <f t="shared" si="346"/>
        <v>8.7633213175610791</v>
      </c>
      <c r="AO794" s="49">
        <f t="shared" si="347"/>
        <v>3.8625378694847998</v>
      </c>
      <c r="AP794" s="49">
        <f t="shared" si="348"/>
        <v>4.4034111356462891</v>
      </c>
      <c r="AQ794" s="49">
        <f t="shared" si="349"/>
        <v>6.9245000875976395</v>
      </c>
      <c r="AS794" s="49">
        <f t="shared" si="355"/>
        <v>-1.8388212299634397</v>
      </c>
      <c r="AT794" s="49">
        <f t="shared" si="350"/>
        <v>2.5210889519513504</v>
      </c>
      <c r="AU794" s="54">
        <f>(AM794-MAX(AM$3:AM794))/MAX(AM$3:AM794)</f>
        <v>-0.72063051024811076</v>
      </c>
      <c r="AV794" s="54">
        <f>(AN794-MAX(AN$3:AN794))/MAX(AN$3:AN794)</f>
        <v>-0.28153484185950822</v>
      </c>
      <c r="AW794" s="54">
        <f>(AO794-MAX(AO$3:AO794))/MAX(AO$3:AO794)</f>
        <v>-0.32068267986681431</v>
      </c>
      <c r="AX794" s="54">
        <f>(AP794-MAX(AP$3:AP794))/MAX(AP$3:AP794)</f>
        <v>-0.2452221973032632</v>
      </c>
      <c r="AY794" s="54">
        <f>(AQ794-MAX(AQ$3:AQ794))/MAX(AQ$3:AQ794)</f>
        <v>-0.16761826517898906</v>
      </c>
    </row>
    <row r="795" spans="1:51">
      <c r="A795" s="49">
        <f>Data!F921</f>
        <v>1947.0416666665976</v>
      </c>
      <c r="B795" s="53">
        <f t="shared" si="341"/>
        <v>0.21399999999999997</v>
      </c>
      <c r="C795" s="50">
        <f>1/Data!N921</f>
        <v>8.7189307069469424E-2</v>
      </c>
      <c r="D795" s="50">
        <f>Data!H921/100</f>
        <v>2.2499999999999999E-2</v>
      </c>
      <c r="E795">
        <f>Data!K922/Data!K921</f>
        <v>1.0427167817225509</v>
      </c>
      <c r="F795">
        <f>Data!T922/Data!T921</f>
        <v>1.0004699429526016</v>
      </c>
      <c r="G795" s="49">
        <f>Data!E924</f>
        <v>21.9</v>
      </c>
      <c r="H795" s="52">
        <v>0</v>
      </c>
      <c r="I795" s="52">
        <v>1</v>
      </c>
      <c r="J795" s="52">
        <v>0.6</v>
      </c>
      <c r="K795" s="54">
        <f t="shared" si="351"/>
        <v>0.66261227030770231</v>
      </c>
      <c r="L795" s="54">
        <f t="shared" si="364"/>
        <v>0.85</v>
      </c>
      <c r="M795" s="53">
        <f t="shared" si="365"/>
        <v>0.85</v>
      </c>
      <c r="N795" s="54" cm="1">
        <f t="array" ref="N795">stock_min(C795,O795)</f>
        <v>0.85</v>
      </c>
      <c r="O795" s="54" cm="1">
        <f t="array" ref="O795">stock_max(C795,D795)</f>
        <v>0.85</v>
      </c>
      <c r="P795" s="49">
        <f t="shared" si="342"/>
        <v>1947.0416666665976</v>
      </c>
      <c r="Q795" s="49">
        <f t="shared" si="356"/>
        <v>0.90739727062026143</v>
      </c>
      <c r="R795" s="49">
        <f t="shared" si="357"/>
        <v>5.2610389339030643</v>
      </c>
      <c r="S795" s="59">
        <f t="shared" si="338"/>
        <v>3.0612747456157736</v>
      </c>
      <c r="T795" s="59">
        <f t="shared" si="339"/>
        <v>3.3809722032003204</v>
      </c>
      <c r="U795" s="59">
        <f t="shared" si="340"/>
        <v>4.5521460059992442</v>
      </c>
      <c r="V795" s="59"/>
      <c r="W795" s="49">
        <f t="shared" si="358"/>
        <v>1.2245098982463096</v>
      </c>
      <c r="X795" s="49">
        <f t="shared" si="359"/>
        <v>1.836764847369464</v>
      </c>
      <c r="Y795" s="49">
        <f t="shared" si="360"/>
        <v>1.1406985357905219</v>
      </c>
      <c r="Z795" s="49">
        <f t="shared" si="361"/>
        <v>2.2402736674097987</v>
      </c>
      <c r="AA795" s="49">
        <f t="shared" si="362"/>
        <v>0.6828219008998867</v>
      </c>
      <c r="AB795" s="49">
        <f t="shared" si="363"/>
        <v>3.8693241050993574</v>
      </c>
      <c r="AC795" s="80">
        <f t="shared" si="343"/>
        <v>0.85</v>
      </c>
      <c r="AD795" s="80">
        <f t="shared" si="352"/>
        <v>0.85</v>
      </c>
      <c r="AE795" s="80">
        <f t="shared" si="353"/>
        <v>0.85</v>
      </c>
      <c r="AF795" s="54">
        <f>(Q795-MAX(Q$2:Q794))/MAX(Q$2:Q794)</f>
        <v>-0.2649429197905015</v>
      </c>
      <c r="AG795" s="54">
        <f>(R795-MAX(R$2:R794))/MAX(R$2:R794)</f>
        <v>-0.24899000915225156</v>
      </c>
      <c r="AH795" s="54">
        <f>(S795-MAX(S$2:S794))/MAX(S$2:S794)</f>
        <v>-0.2017366371235689</v>
      </c>
      <c r="AI795" s="54">
        <f>(T795-MAX(T$2:T794))/MAX(T$2:T794)</f>
        <v>-0.20906633781768311</v>
      </c>
      <c r="AJ795" s="54">
        <f>(U795-MAX(U$2:U794))/MAX(U$2:U794)</f>
        <v>-0.23115305429328212</v>
      </c>
      <c r="AK795" s="54">
        <f t="shared" si="354"/>
        <v>1.0423708625213668</v>
      </c>
      <c r="AL795" s="71">
        <f t="shared" si="344"/>
        <v>1947.0416666665976</v>
      </c>
      <c r="AM795" s="49">
        <f t="shared" si="345"/>
        <v>1.0423708625213668</v>
      </c>
      <c r="AN795" s="49">
        <f t="shared" si="346"/>
        <v>8.7178813969837385</v>
      </c>
      <c r="AO795" s="49">
        <f t="shared" si="347"/>
        <v>3.8493843649137958</v>
      </c>
      <c r="AP795" s="49">
        <f t="shared" si="348"/>
        <v>4.3871719517188597</v>
      </c>
      <c r="AQ795" s="49">
        <f t="shared" si="349"/>
        <v>6.868553757223431</v>
      </c>
      <c r="AS795" s="49">
        <f t="shared" si="355"/>
        <v>-1.8493276397603076</v>
      </c>
      <c r="AT795" s="49">
        <f t="shared" si="350"/>
        <v>2.4813818055045713</v>
      </c>
      <c r="AU795" s="54">
        <f>(AM795-MAX(AM$3:AM795))/MAX(AM$3:AM795)</f>
        <v>-0.72080453417693013</v>
      </c>
      <c r="AV795" s="54">
        <f>(AN795-MAX(AN$3:AN795))/MAX(AN$3:AN795)</f>
        <v>-0.28526025583674858</v>
      </c>
      <c r="AW795" s="54">
        <f>(AO795-MAX(AO$3:AO795))/MAX(AO$3:AO795)</f>
        <v>-0.32299603025390733</v>
      </c>
      <c r="AX795" s="54">
        <f>(AP795-MAX(AP$3:AP795))/MAX(AP$3:AP795)</f>
        <v>-0.24800571562230256</v>
      </c>
      <c r="AY795" s="54">
        <f>(AQ795-MAX(AQ$3:AQ795))/MAX(AQ$3:AQ795)</f>
        <v>-0.17434347320045498</v>
      </c>
    </row>
    <row r="796" spans="1:51">
      <c r="A796" s="49">
        <f>Data!F922</f>
        <v>1947.1249999999309</v>
      </c>
      <c r="B796" s="53">
        <f t="shared" si="341"/>
        <v>0.25</v>
      </c>
      <c r="C796" s="50">
        <f>1/Data!N922</f>
        <v>8.3685052443780772E-2</v>
      </c>
      <c r="D796" s="50">
        <f>Data!H922/100</f>
        <v>2.2658333333333332E-2</v>
      </c>
      <c r="E796">
        <f>Data!K923/Data!K922</f>
        <v>0.94569678053291706</v>
      </c>
      <c r="F796">
        <f>Data!T923/Data!T922</f>
        <v>0.98221052179928281</v>
      </c>
      <c r="G796" s="49">
        <f>Data!E925</f>
        <v>21.9</v>
      </c>
      <c r="H796" s="52">
        <v>0</v>
      </c>
      <c r="I796" s="52">
        <v>1</v>
      </c>
      <c r="J796" s="52">
        <v>0.6</v>
      </c>
      <c r="K796" s="54">
        <f t="shared" si="351"/>
        <v>0.66261227030770231</v>
      </c>
      <c r="L796" s="54">
        <f t="shared" si="364"/>
        <v>0.85</v>
      </c>
      <c r="M796" s="53">
        <f t="shared" si="365"/>
        <v>0.85</v>
      </c>
      <c r="N796" s="54" cm="1">
        <f t="array" ref="N796">stock_min(C796,O796)</f>
        <v>0.85</v>
      </c>
      <c r="O796" s="54" cm="1">
        <f t="array" ref="O796">stock_max(C796,D796)</f>
        <v>0.85</v>
      </c>
      <c r="P796" s="49">
        <f t="shared" si="342"/>
        <v>1947.1249999999309</v>
      </c>
      <c r="Q796" s="49">
        <f t="shared" si="356"/>
        <v>0.89125514665517203</v>
      </c>
      <c r="R796" s="49">
        <f t="shared" si="357"/>
        <v>4.9753475820504578</v>
      </c>
      <c r="S796" s="59">
        <f t="shared" si="338"/>
        <v>2.9397491088582313</v>
      </c>
      <c r="T796" s="59">
        <f t="shared" si="339"/>
        <v>3.2390256988366044</v>
      </c>
      <c r="U796" s="59">
        <f t="shared" si="340"/>
        <v>4.3298822046097287</v>
      </c>
      <c r="V796" s="59"/>
      <c r="W796" s="49">
        <f t="shared" si="358"/>
        <v>1.1758996435432925</v>
      </c>
      <c r="X796" s="49">
        <f t="shared" si="359"/>
        <v>1.7638494653149388</v>
      </c>
      <c r="Y796" s="49">
        <f t="shared" si="360"/>
        <v>1.0928075269454898</v>
      </c>
      <c r="Z796" s="49">
        <f t="shared" si="361"/>
        <v>2.1462181718911144</v>
      </c>
      <c r="AA796" s="49">
        <f t="shared" si="362"/>
        <v>0.64948233069145944</v>
      </c>
      <c r="AB796" s="49">
        <f t="shared" si="363"/>
        <v>3.6803998739182693</v>
      </c>
      <c r="AC796" s="80">
        <f t="shared" si="343"/>
        <v>0.85</v>
      </c>
      <c r="AD796" s="80">
        <f t="shared" si="352"/>
        <v>0.85</v>
      </c>
      <c r="AE796" s="80">
        <f t="shared" si="353"/>
        <v>0.85</v>
      </c>
      <c r="AF796" s="54">
        <f>(Q796-MAX(Q$2:Q795))/MAX(Q$2:Q795)</f>
        <v>-0.27801920169517119</v>
      </c>
      <c r="AG796" s="54">
        <f>(R796-MAX(R$2:R795))/MAX(R$2:R795)</f>
        <v>-0.28977226950722884</v>
      </c>
      <c r="AH796" s="54">
        <f>(S796-MAX(S$2:S795))/MAX(S$2:S795)</f>
        <v>-0.2334258749525838</v>
      </c>
      <c r="AI796" s="54">
        <f>(T796-MAX(T$2:T795))/MAX(T$2:T795)</f>
        <v>-0.24227284227344312</v>
      </c>
      <c r="AJ796" s="54">
        <f>(U796-MAX(U$2:U795))/MAX(U$2:U795)</f>
        <v>-0.26869289695524484</v>
      </c>
      <c r="AK796" s="54">
        <f t="shared" si="354"/>
        <v>1.0697082932786144</v>
      </c>
      <c r="AL796" s="71">
        <f t="shared" si="344"/>
        <v>1947.1249999999309</v>
      </c>
      <c r="AM796" s="49">
        <f t="shared" si="345"/>
        <v>1.0697082932786144</v>
      </c>
      <c r="AN796" s="49">
        <f t="shared" si="346"/>
        <v>9.4326818356147939</v>
      </c>
      <c r="AO796" s="49">
        <f t="shared" si="347"/>
        <v>4.0771795841820904</v>
      </c>
      <c r="AP796" s="49">
        <f t="shared" si="348"/>
        <v>4.6622583265458903</v>
      </c>
      <c r="AQ796" s="49">
        <f t="shared" si="349"/>
        <v>7.3613908475737126</v>
      </c>
      <c r="AS796" s="49">
        <f t="shared" si="355"/>
        <v>-2.0712909880410812</v>
      </c>
      <c r="AT796" s="49">
        <f t="shared" si="350"/>
        <v>2.6991325210278223</v>
      </c>
      <c r="AU796" s="54">
        <f>(AM796-MAX(AM$3:AM796))/MAX(AM$3:AM796)</f>
        <v>-0.71348229696836729</v>
      </c>
      <c r="AV796" s="54">
        <f>(AN796-MAX(AN$3:AN796))/MAX(AN$3:AN796)</f>
        <v>-0.2266569944053986</v>
      </c>
      <c r="AW796" s="54">
        <f>(AO796-MAX(AO$3:AO796))/MAX(AO$3:AO796)</f>
        <v>-0.28293293103745104</v>
      </c>
      <c r="AX796" s="54">
        <f>(AP796-MAX(AP$3:AP796))/MAX(AP$3:AP796)</f>
        <v>-0.20085384105329676</v>
      </c>
      <c r="AY796" s="54">
        <f>(AQ796-MAX(AQ$3:AQ796))/MAX(AQ$3:AQ796)</f>
        <v>-0.11510041058794082</v>
      </c>
    </row>
    <row r="797" spans="1:51">
      <c r="A797" s="49">
        <f>Data!F923</f>
        <v>1947.2083333332641</v>
      </c>
      <c r="B797" s="53">
        <f t="shared" si="341"/>
        <v>0.20099999999999996</v>
      </c>
      <c r="C797" s="50">
        <f>1/Data!N923</f>
        <v>8.8590413246013203E-2</v>
      </c>
      <c r="D797" s="50">
        <f>Data!H923/100</f>
        <v>2.2816666666666666E-2</v>
      </c>
      <c r="E797">
        <f>Data!K924/Data!K923</f>
        <v>0.96709176011433617</v>
      </c>
      <c r="F797">
        <f>Data!T924/Data!T923</f>
        <v>1.0004984677859259</v>
      </c>
      <c r="G797" s="49">
        <f>Data!E926</f>
        <v>22</v>
      </c>
      <c r="H797" s="52">
        <v>0</v>
      </c>
      <c r="I797" s="52">
        <v>1</v>
      </c>
      <c r="J797" s="52">
        <v>0.6</v>
      </c>
      <c r="K797" s="54">
        <f t="shared" si="351"/>
        <v>0.66261227030770231</v>
      </c>
      <c r="L797" s="54">
        <f t="shared" si="364"/>
        <v>0.85</v>
      </c>
      <c r="M797" s="53">
        <f t="shared" si="365"/>
        <v>0.85</v>
      </c>
      <c r="N797" s="54" cm="1">
        <f t="array" ref="N797">stock_min(C797,O797)</f>
        <v>0.85</v>
      </c>
      <c r="O797" s="54" cm="1">
        <f t="array" ref="O797">stock_max(C797,D797)</f>
        <v>0.85</v>
      </c>
      <c r="P797" s="49">
        <f t="shared" si="342"/>
        <v>1947.2083333332641</v>
      </c>
      <c r="Q797" s="49">
        <f t="shared" si="356"/>
        <v>0.89169940863482022</v>
      </c>
      <c r="R797" s="49">
        <f t="shared" si="357"/>
        <v>4.8116176503057835</v>
      </c>
      <c r="S797" s="59">
        <f t="shared" si="338"/>
        <v>2.8822900756232355</v>
      </c>
      <c r="T797" s="59">
        <f t="shared" si="339"/>
        <v>3.1689421657374401</v>
      </c>
      <c r="U797" s="59">
        <f t="shared" si="340"/>
        <v>4.209090468703037</v>
      </c>
      <c r="V797" s="59"/>
      <c r="W797" s="49">
        <f t="shared" si="358"/>
        <v>1.1529160302492942</v>
      </c>
      <c r="X797" s="49">
        <f t="shared" si="359"/>
        <v>1.7293740453739412</v>
      </c>
      <c r="Y797" s="49">
        <f t="shared" si="360"/>
        <v>1.0691622028243479</v>
      </c>
      <c r="Z797" s="49">
        <f t="shared" si="361"/>
        <v>2.0997799629130922</v>
      </c>
      <c r="AA797" s="49">
        <f t="shared" si="362"/>
        <v>0.63136357030545565</v>
      </c>
      <c r="AB797" s="49">
        <f t="shared" si="363"/>
        <v>3.5777268983975814</v>
      </c>
      <c r="AC797" s="80">
        <f t="shared" si="343"/>
        <v>0.85</v>
      </c>
      <c r="AD797" s="80">
        <f t="shared" si="352"/>
        <v>0.85</v>
      </c>
      <c r="AE797" s="80">
        <f t="shared" si="353"/>
        <v>0.85</v>
      </c>
      <c r="AF797" s="54">
        <f>(Q797-MAX(Q$2:Q796))/MAX(Q$2:Q796)</f>
        <v>-0.27765931752515921</v>
      </c>
      <c r="AG797" s="54">
        <f>(R797-MAX(R$2:R796))/MAX(R$2:R796)</f>
        <v>-0.31314461403573562</v>
      </c>
      <c r="AH797" s="54">
        <f>(S797-MAX(S$2:S796))/MAX(S$2:S796)</f>
        <v>-0.24840899306816155</v>
      </c>
      <c r="AI797" s="54">
        <f>(T797-MAX(T$2:T796))/MAX(T$2:T796)</f>
        <v>-0.25866795650725077</v>
      </c>
      <c r="AJ797" s="54">
        <f>(U797-MAX(U$2:U796))/MAX(U$2:U796)</f>
        <v>-0.28909434214089552</v>
      </c>
      <c r="AK797" s="54">
        <f t="shared" si="354"/>
        <v>1.0657384969248094</v>
      </c>
      <c r="AL797" s="71">
        <f t="shared" si="344"/>
        <v>1947.2083333332641</v>
      </c>
      <c r="AM797" s="49">
        <f t="shared" si="345"/>
        <v>1.0657384969248094</v>
      </c>
      <c r="AN797" s="49">
        <f t="shared" si="346"/>
        <v>9.9179418678690485</v>
      </c>
      <c r="AO797" s="49">
        <f t="shared" si="347"/>
        <v>4.19513750478768</v>
      </c>
      <c r="AP797" s="49">
        <f t="shared" si="348"/>
        <v>4.8133839269648835</v>
      </c>
      <c r="AQ797" s="49">
        <f t="shared" si="349"/>
        <v>7.6618718772976884</v>
      </c>
      <c r="AS797" s="49">
        <f t="shared" si="355"/>
        <v>-2.2560699905713602</v>
      </c>
      <c r="AT797" s="49">
        <f t="shared" si="350"/>
        <v>2.8484879503328049</v>
      </c>
      <c r="AU797" s="54">
        <f>(AM797-MAX(AM$3:AM797))/MAX(AM$3:AM797)</f>
        <v>-0.71454559332676937</v>
      </c>
      <c r="AV797" s="54">
        <f>(AN797-MAX(AN$3:AN797))/MAX(AN$3:AN797)</f>
        <v>-0.1868727147722693</v>
      </c>
      <c r="AW797" s="54">
        <f>(AO797-MAX(AO$3:AO797))/MAX(AO$3:AO797)</f>
        <v>-0.26218728109901812</v>
      </c>
      <c r="AX797" s="54">
        <f>(AP797-MAX(AP$3:AP797))/MAX(AP$3:AP797)</f>
        <v>-0.17494977597699968</v>
      </c>
      <c r="AY797" s="54">
        <f>(AQ797-MAX(AQ$3:AQ797))/MAX(AQ$3:AQ797)</f>
        <v>-7.8980124987768255E-2</v>
      </c>
    </row>
    <row r="798" spans="1:51">
      <c r="A798" s="49">
        <f>Data!F924</f>
        <v>1947.2916666665974</v>
      </c>
      <c r="B798" s="53">
        <f t="shared" si="341"/>
        <v>0.17700000000000005</v>
      </c>
      <c r="C798" s="50">
        <f>1/Data!N924</f>
        <v>9.1736174867977444E-2</v>
      </c>
      <c r="D798" s="50">
        <f>Data!H924/100</f>
        <v>2.2974999999999999E-2</v>
      </c>
      <c r="E798">
        <f>Data!K925/Data!K924</f>
        <v>0.98645357876712336</v>
      </c>
      <c r="F798">
        <f>Data!T925/Data!T924</f>
        <v>1.0005127285343618</v>
      </c>
      <c r="G798" s="49">
        <f>Data!E927</f>
        <v>22.2</v>
      </c>
      <c r="H798" s="52">
        <v>0</v>
      </c>
      <c r="I798" s="52">
        <v>1</v>
      </c>
      <c r="J798" s="52">
        <v>0.6</v>
      </c>
      <c r="K798" s="54">
        <f t="shared" si="351"/>
        <v>0.66261227030770231</v>
      </c>
      <c r="L798" s="54">
        <f t="shared" si="364"/>
        <v>0.85</v>
      </c>
      <c r="M798" s="53">
        <f t="shared" si="365"/>
        <v>0.85</v>
      </c>
      <c r="N798" s="54" cm="1">
        <f t="array" ref="N798">stock_min(C798,O798)</f>
        <v>0.85</v>
      </c>
      <c r="O798" s="54" cm="1">
        <f t="array" ref="O798">stock_max(C798,D798)</f>
        <v>0.85</v>
      </c>
      <c r="P798" s="49">
        <f t="shared" si="342"/>
        <v>1947.2916666665974</v>
      </c>
      <c r="Q798" s="49">
        <f t="shared" si="356"/>
        <v>0.89215660836570088</v>
      </c>
      <c r="R798" s="49">
        <f t="shared" si="357"/>
        <v>4.7464374508031968</v>
      </c>
      <c r="S798" s="59">
        <f t="shared" si="338"/>
        <v>2.8594543792818281</v>
      </c>
      <c r="T798" s="59">
        <f t="shared" si="339"/>
        <v>3.1410458518327147</v>
      </c>
      <c r="U798" s="59">
        <f t="shared" si="340"/>
        <v>4.1609487911992025</v>
      </c>
      <c r="V798" s="59"/>
      <c r="W798" s="49">
        <f t="shared" si="358"/>
        <v>1.1437817517127313</v>
      </c>
      <c r="X798" s="49">
        <f t="shared" si="359"/>
        <v>1.7156726275690968</v>
      </c>
      <c r="Y798" s="49">
        <f t="shared" si="360"/>
        <v>1.0597503288092489</v>
      </c>
      <c r="Z798" s="49">
        <f t="shared" si="361"/>
        <v>2.0812955230234658</v>
      </c>
      <c r="AA798" s="49">
        <f t="shared" si="362"/>
        <v>0.62414231867988046</v>
      </c>
      <c r="AB798" s="49">
        <f t="shared" si="363"/>
        <v>3.5368064725193218</v>
      </c>
      <c r="AC798" s="80">
        <f t="shared" si="343"/>
        <v>0.85</v>
      </c>
      <c r="AD798" s="80">
        <f t="shared" si="352"/>
        <v>0.85</v>
      </c>
      <c r="AE798" s="80">
        <f t="shared" si="353"/>
        <v>0.85</v>
      </c>
      <c r="AF798" s="54">
        <f>(Q798-MAX(Q$2:Q797))/MAX(Q$2:Q797)</f>
        <v>-0.27728895284572397</v>
      </c>
      <c r="AG798" s="54">
        <f>(R798-MAX(R$2:R797))/MAX(R$2:R797)</f>
        <v>-0.32244904642007766</v>
      </c>
      <c r="AH798" s="54">
        <f>(S798-MAX(S$2:S797))/MAX(S$2:S797)</f>
        <v>-0.25436366923083642</v>
      </c>
      <c r="AI798" s="54">
        <f>(T798-MAX(T$2:T797))/MAX(T$2:T797)</f>
        <v>-0.26519392962739852</v>
      </c>
      <c r="AJ798" s="54">
        <f>(U798-MAX(U$2:U797))/MAX(U$2:U797)</f>
        <v>-0.29722536027195745</v>
      </c>
      <c r="AK798" s="54">
        <f t="shared" si="354"/>
        <v>1.0443433276863312</v>
      </c>
      <c r="AL798" s="71">
        <f t="shared" si="344"/>
        <v>1947.2916666665974</v>
      </c>
      <c r="AM798" s="49">
        <f t="shared" si="345"/>
        <v>1.0443433276863312</v>
      </c>
      <c r="AN798" s="49">
        <f t="shared" si="346"/>
        <v>10.230114905722896</v>
      </c>
      <c r="AO798" s="49">
        <f t="shared" si="347"/>
        <v>4.2399409170723859</v>
      </c>
      <c r="AP798" s="49">
        <f t="shared" si="348"/>
        <v>4.8803835242218776</v>
      </c>
      <c r="AQ798" s="49">
        <f t="shared" si="349"/>
        <v>7.8141015163927143</v>
      </c>
      <c r="AS798" s="49">
        <f t="shared" si="355"/>
        <v>-2.4160133893301818</v>
      </c>
      <c r="AT798" s="49">
        <f t="shared" si="350"/>
        <v>2.9337179921708367</v>
      </c>
      <c r="AU798" s="54">
        <f>(AM798-MAX(AM$3:AM798))/MAX(AM$3:AM798)</f>
        <v>-0.72027621613739867</v>
      </c>
      <c r="AV798" s="54">
        <f>(AN798-MAX(AN$3:AN798))/MAX(AN$3:AN798)</f>
        <v>-0.16127905651402305</v>
      </c>
      <c r="AW798" s="54">
        <f>(AO798-MAX(AO$3:AO798))/MAX(AO$3:AO798)</f>
        <v>-0.25430755668090432</v>
      </c>
      <c r="AX798" s="54">
        <f>(AP798-MAX(AP$3:AP798))/MAX(AP$3:AP798)</f>
        <v>-0.16346554085985834</v>
      </c>
      <c r="AY798" s="54">
        <f>(AQ798-MAX(AQ$3:AQ798))/MAX(AQ$3:AQ798)</f>
        <v>-6.0680873131587612E-2</v>
      </c>
    </row>
    <row r="799" spans="1:51">
      <c r="A799" s="49">
        <f>Data!F925</f>
        <v>1947.3749999999307</v>
      </c>
      <c r="B799" s="53">
        <f t="shared" si="341"/>
        <v>0.16900000000000004</v>
      </c>
      <c r="C799" s="50">
        <f>1/Data!N925</f>
        <v>9.3164742519837904E-2</v>
      </c>
      <c r="D799" s="50">
        <f>Data!H925/100</f>
        <v>2.3133333333333336E-2</v>
      </c>
      <c r="E799">
        <f>Data!K926/Data!K925</f>
        <v>1.0345600355014577</v>
      </c>
      <c r="F799">
        <f>Data!T926/Data!T925</f>
        <v>0.99597913822617334</v>
      </c>
      <c r="G799" s="49">
        <f>Data!E928</f>
        <v>22.5</v>
      </c>
      <c r="H799" s="52">
        <v>0</v>
      </c>
      <c r="I799" s="52">
        <v>1</v>
      </c>
      <c r="J799" s="52">
        <v>0.6</v>
      </c>
      <c r="K799" s="54">
        <f t="shared" si="351"/>
        <v>0.66261227030770231</v>
      </c>
      <c r="L799" s="54">
        <f t="shared" si="364"/>
        <v>0.85</v>
      </c>
      <c r="M799" s="53">
        <f t="shared" si="365"/>
        <v>0.85</v>
      </c>
      <c r="N799" s="54" cm="1">
        <f t="array" ref="N799">stock_min(C799,O799)</f>
        <v>0.85</v>
      </c>
      <c r="O799" s="54" cm="1">
        <f t="array" ref="O799">stock_max(C799,D799)</f>
        <v>0.85</v>
      </c>
      <c r="P799" s="49">
        <f t="shared" si="342"/>
        <v>1947.3749999999307</v>
      </c>
      <c r="Q799" s="49">
        <f t="shared" si="356"/>
        <v>0.8885693699628564</v>
      </c>
      <c r="R799" s="49">
        <f t="shared" si="357"/>
        <v>4.910474497608404</v>
      </c>
      <c r="S799" s="59">
        <f t="shared" si="338"/>
        <v>2.9141490978764333</v>
      </c>
      <c r="T799" s="59">
        <f t="shared" si="339"/>
        <v>3.2087143894105212</v>
      </c>
      <c r="U799" s="59">
        <f t="shared" si="340"/>
        <v>4.2806713584606477</v>
      </c>
      <c r="V799" s="59"/>
      <c r="W799" s="49">
        <f t="shared" si="358"/>
        <v>1.1656596391505734</v>
      </c>
      <c r="X799" s="49">
        <f t="shared" si="359"/>
        <v>1.7484894587258599</v>
      </c>
      <c r="Y799" s="49">
        <f t="shared" si="360"/>
        <v>1.0825808630742229</v>
      </c>
      <c r="Z799" s="49">
        <f t="shared" si="361"/>
        <v>2.1261335263362984</v>
      </c>
      <c r="AA799" s="49">
        <f t="shared" si="362"/>
        <v>0.64210070376909723</v>
      </c>
      <c r="AB799" s="49">
        <f t="shared" si="363"/>
        <v>3.6385706546915504</v>
      </c>
      <c r="AC799" s="80">
        <f t="shared" si="343"/>
        <v>0.85</v>
      </c>
      <c r="AD799" s="80">
        <f t="shared" si="352"/>
        <v>0.85</v>
      </c>
      <c r="AE799" s="80">
        <f t="shared" si="353"/>
        <v>0.85</v>
      </c>
      <c r="AF799" s="54">
        <f>(Q799-MAX(Q$2:Q798))/MAX(Q$2:Q798)</f>
        <v>-0.28019487406874882</v>
      </c>
      <c r="AG799" s="54">
        <f>(R799-MAX(R$2:R798))/MAX(R$2:R798)</f>
        <v>-0.29903286141030899</v>
      </c>
      <c r="AH799" s="54">
        <f>(S799-MAX(S$2:S798))/MAX(S$2:S798)</f>
        <v>-0.24010137864112746</v>
      </c>
      <c r="AI799" s="54">
        <f>(T799-MAX(T$2:T798))/MAX(T$2:T798)</f>
        <v>-0.24936377160649711</v>
      </c>
      <c r="AJ799" s="54">
        <f>(U799-MAX(U$2:U798))/MAX(U$2:U798)</f>
        <v>-0.2770044952008856</v>
      </c>
      <c r="AK799" s="54">
        <f t="shared" si="354"/>
        <v>1.0357753644469321</v>
      </c>
      <c r="AL799" s="71">
        <f t="shared" si="344"/>
        <v>1947.3749999999307</v>
      </c>
      <c r="AM799" s="49">
        <f t="shared" si="345"/>
        <v>1.0357753644469321</v>
      </c>
      <c r="AN799" s="49">
        <f t="shared" si="346"/>
        <v>9.7608964901190749</v>
      </c>
      <c r="AO799" s="49">
        <f t="shared" si="347"/>
        <v>4.1078935417341427</v>
      </c>
      <c r="AP799" s="49">
        <f t="shared" si="348"/>
        <v>4.7169999824729212</v>
      </c>
      <c r="AQ799" s="49">
        <f t="shared" si="349"/>
        <v>7.4989715569025321</v>
      </c>
      <c r="AS799" s="49">
        <f t="shared" si="355"/>
        <v>-2.2619249332165428</v>
      </c>
      <c r="AT799" s="49">
        <f t="shared" si="350"/>
        <v>2.781971574429611</v>
      </c>
      <c r="AU799" s="54">
        <f>(AM799-MAX(AM$3:AM799))/MAX(AM$3:AM799)</f>
        <v>-0.72257111574922472</v>
      </c>
      <c r="AV799" s="54">
        <f>(AN799-MAX(AN$3:AN799))/MAX(AN$3:AN799)</f>
        <v>-0.19974815640810906</v>
      </c>
      <c r="AW799" s="54">
        <f>(AO799-MAX(AO$3:AO799))/MAX(AO$3:AO799)</f>
        <v>-0.27753116565936103</v>
      </c>
      <c r="AX799" s="54">
        <f>(AP799-MAX(AP$3:AP799))/MAX(AP$3:AP799)</f>
        <v>-0.1914707093166049</v>
      </c>
      <c r="AY799" s="54">
        <f>(AQ799-MAX(AQ$3:AQ799))/MAX(AQ$3:AQ799)</f>
        <v>-9.8562080302676991E-2</v>
      </c>
    </row>
    <row r="800" spans="1:51">
      <c r="A800" s="49">
        <f>Data!F926</f>
        <v>1947.4583333332639</v>
      </c>
      <c r="B800" s="53">
        <f t="shared" si="341"/>
        <v>0.18700000000000006</v>
      </c>
      <c r="C800" s="50">
        <f>1/Data!N926</f>
        <v>9.0230590865879451E-2</v>
      </c>
      <c r="D800" s="50">
        <f>Data!H926/100</f>
        <v>2.3291666666666665E-2</v>
      </c>
      <c r="E800">
        <f>Data!K927/Data!K926</f>
        <v>1.0573798191722721</v>
      </c>
      <c r="F800">
        <f>Data!T927/Data!T926</f>
        <v>0.99152736159597943</v>
      </c>
      <c r="G800" s="49">
        <f>Data!E929</f>
        <v>23</v>
      </c>
      <c r="H800" s="52">
        <v>0</v>
      </c>
      <c r="I800" s="52">
        <v>1</v>
      </c>
      <c r="J800" s="52">
        <v>0.6</v>
      </c>
      <c r="K800" s="54">
        <f t="shared" si="351"/>
        <v>0.66261227030770231</v>
      </c>
      <c r="L800" s="54">
        <f t="shared" si="364"/>
        <v>0.85</v>
      </c>
      <c r="M800" s="53">
        <f t="shared" si="365"/>
        <v>0.85</v>
      </c>
      <c r="N800" s="54" cm="1">
        <f t="array" ref="N800">stock_min(C800,O800)</f>
        <v>0.85</v>
      </c>
      <c r="O800" s="54" cm="1">
        <f t="array" ref="O800">stock_max(C800,D800)</f>
        <v>0.85</v>
      </c>
      <c r="P800" s="49">
        <f t="shared" si="342"/>
        <v>1947.4583333332639</v>
      </c>
      <c r="Q800" s="49">
        <f t="shared" si="356"/>
        <v>0.88104084299427277</v>
      </c>
      <c r="R800" s="49">
        <f t="shared" si="357"/>
        <v>5.192236636331228</v>
      </c>
      <c r="S800" s="59">
        <f t="shared" si="338"/>
        <v>3.0046008942180631</v>
      </c>
      <c r="T800" s="59">
        <f t="shared" si="339"/>
        <v>3.3215392304918625</v>
      </c>
      <c r="U800" s="59">
        <f t="shared" si="340"/>
        <v>4.4840115975903814</v>
      </c>
      <c r="V800" s="59"/>
      <c r="W800" s="49">
        <f t="shared" si="358"/>
        <v>1.2018403576872254</v>
      </c>
      <c r="X800" s="49">
        <f t="shared" si="359"/>
        <v>1.8027605365308377</v>
      </c>
      <c r="Y800" s="49">
        <f t="shared" si="360"/>
        <v>1.1206465800595509</v>
      </c>
      <c r="Z800" s="49">
        <f t="shared" si="361"/>
        <v>2.2008926504323116</v>
      </c>
      <c r="AA800" s="49">
        <f t="shared" si="362"/>
        <v>0.67260173963855729</v>
      </c>
      <c r="AB800" s="49">
        <f t="shared" si="363"/>
        <v>3.8114098579518241</v>
      </c>
      <c r="AC800" s="80">
        <f t="shared" si="343"/>
        <v>0.85</v>
      </c>
      <c r="AD800" s="80">
        <f t="shared" si="352"/>
        <v>0.85</v>
      </c>
      <c r="AE800" s="80">
        <f t="shared" si="353"/>
        <v>0.85</v>
      </c>
      <c r="AF800" s="54">
        <f>(Q800-MAX(Q$2:Q799))/MAX(Q$2:Q799)</f>
        <v>-0.28629352262212476</v>
      </c>
      <c r="AG800" s="54">
        <f>(R800-MAX(R$2:R799))/MAX(R$2:R799)</f>
        <v>-0.25881149375232748</v>
      </c>
      <c r="AH800" s="54">
        <f>(S800-MAX(S$2:S799))/MAX(S$2:S799)</f>
        <v>-0.21651500984842387</v>
      </c>
      <c r="AI800" s="54">
        <f>(T800-MAX(T$2:T799))/MAX(T$2:T799)</f>
        <v>-0.22296989452666358</v>
      </c>
      <c r="AJ800" s="54">
        <f>(U800-MAX(U$2:U799))/MAX(U$2:U799)</f>
        <v>-0.24266079849429203</v>
      </c>
      <c r="AK800" s="54">
        <f t="shared" si="354"/>
        <v>1.0345561067663036</v>
      </c>
      <c r="AL800" s="71">
        <f t="shared" si="344"/>
        <v>1947.4583333332639</v>
      </c>
      <c r="AM800" s="49">
        <f t="shared" si="345"/>
        <v>1.0345561067663036</v>
      </c>
      <c r="AN800" s="49">
        <f t="shared" si="346"/>
        <v>9.3870023832456919</v>
      </c>
      <c r="AO800" s="49">
        <f t="shared" si="347"/>
        <v>4.0092089147321293</v>
      </c>
      <c r="AP800" s="49">
        <f t="shared" si="348"/>
        <v>4.5929110653502221</v>
      </c>
      <c r="AQ800" s="49">
        <f t="shared" si="349"/>
        <v>7.2320369133318891</v>
      </c>
      <c r="AS800" s="49">
        <f t="shared" si="355"/>
        <v>-2.1549654699138028</v>
      </c>
      <c r="AT800" s="49">
        <f t="shared" si="350"/>
        <v>2.6391258479816671</v>
      </c>
      <c r="AU800" s="54">
        <f>(AM800-MAX(AM$3:AM800))/MAX(AM$3:AM800)</f>
        <v>-0.7228976897435111</v>
      </c>
      <c r="AV800" s="54">
        <f>(AN800-MAX(AN$3:AN800))/MAX(AN$3:AN800)</f>
        <v>-0.23040204651302482</v>
      </c>
      <c r="AW800" s="54">
        <f>(AO800-MAX(AO$3:AO800))/MAX(AO$3:AO800)</f>
        <v>-0.29488715765699874</v>
      </c>
      <c r="AX800" s="54">
        <f>(AP800-MAX(AP$3:AP800))/MAX(AP$3:AP800)</f>
        <v>-0.21274048343483332</v>
      </c>
      <c r="AY800" s="54">
        <f>(AQ800-MAX(AQ$3:AQ800))/MAX(AQ$3:AQ800)</f>
        <v>-0.1306498149966405</v>
      </c>
    </row>
    <row r="801" spans="1:51">
      <c r="A801" s="49">
        <f>Data!F927</f>
        <v>1947.5416666665972</v>
      </c>
      <c r="B801" s="53">
        <f t="shared" si="341"/>
        <v>0.23499999999999999</v>
      </c>
      <c r="C801" s="50">
        <f>1/Data!N927</f>
        <v>8.5496051765672015E-2</v>
      </c>
      <c r="D801" s="50">
        <f>Data!H927/100</f>
        <v>2.3449999999999999E-2</v>
      </c>
      <c r="E801">
        <f>Data!K928/Data!K927</f>
        <v>0.97133798351299949</v>
      </c>
      <c r="F801">
        <f>Data!T928/Data!T927</f>
        <v>0.98721476406767006</v>
      </c>
      <c r="G801" s="49">
        <f>Data!E930</f>
        <v>23</v>
      </c>
      <c r="H801" s="52">
        <v>0</v>
      </c>
      <c r="I801" s="52">
        <v>1</v>
      </c>
      <c r="J801" s="52">
        <v>0.6</v>
      </c>
      <c r="K801" s="54">
        <f t="shared" si="351"/>
        <v>0.66261227030770231</v>
      </c>
      <c r="L801" s="54">
        <f t="shared" si="364"/>
        <v>0.85</v>
      </c>
      <c r="M801" s="53">
        <f t="shared" si="365"/>
        <v>0.85</v>
      </c>
      <c r="N801" s="54" cm="1">
        <f t="array" ref="N801">stock_min(C801,O801)</f>
        <v>0.85</v>
      </c>
      <c r="O801" s="54" cm="1">
        <f t="array" ref="O801">stock_max(C801,D801)</f>
        <v>0.85</v>
      </c>
      <c r="P801" s="49">
        <f t="shared" si="342"/>
        <v>1947.5416666665972</v>
      </c>
      <c r="Q801" s="49">
        <f t="shared" si="356"/>
        <v>0.86977652795057214</v>
      </c>
      <c r="R801" s="49">
        <f t="shared" si="357"/>
        <v>5.0434166642562941</v>
      </c>
      <c r="S801" s="59">
        <f t="shared" si="338"/>
        <v>2.9375643294718756</v>
      </c>
      <c r="T801" s="59">
        <f t="shared" si="339"/>
        <v>3.2441294781362338</v>
      </c>
      <c r="U801" s="59">
        <f t="shared" si="340"/>
        <v>4.3661695334732755</v>
      </c>
      <c r="V801" s="59"/>
      <c r="W801" s="49">
        <f t="shared" si="358"/>
        <v>1.1750257317887502</v>
      </c>
      <c r="X801" s="49">
        <f t="shared" si="359"/>
        <v>1.7625385976831254</v>
      </c>
      <c r="Y801" s="49">
        <f t="shared" si="360"/>
        <v>1.0945294794562423</v>
      </c>
      <c r="Z801" s="49">
        <f t="shared" si="361"/>
        <v>2.1495999986799914</v>
      </c>
      <c r="AA801" s="49">
        <f t="shared" si="362"/>
        <v>0.65492543002099146</v>
      </c>
      <c r="AB801" s="49">
        <f t="shared" si="363"/>
        <v>3.7112441034522843</v>
      </c>
      <c r="AC801" s="80">
        <f t="shared" si="343"/>
        <v>0.85</v>
      </c>
      <c r="AD801" s="80">
        <f t="shared" si="352"/>
        <v>0.85</v>
      </c>
      <c r="AE801" s="80">
        <f t="shared" si="353"/>
        <v>0.85</v>
      </c>
      <c r="AF801" s="54">
        <f>(Q801-MAX(Q$2:Q800))/MAX(Q$2:Q800)</f>
        <v>-0.29541842832183302</v>
      </c>
      <c r="AG801" s="54">
        <f>(R801-MAX(R$2:R800))/MAX(R$2:R800)</f>
        <v>-0.28005545093837358</v>
      </c>
      <c r="AH801" s="54">
        <f>(S801-MAX(S$2:S800))/MAX(S$2:S800)</f>
        <v>-0.23399558185085978</v>
      </c>
      <c r="AI801" s="54">
        <f>(T801-MAX(T$2:T800))/MAX(T$2:T800)</f>
        <v>-0.24107888071155711</v>
      </c>
      <c r="AJ801" s="54">
        <f>(U801-MAX(U$2:U800))/MAX(U$2:U800)</f>
        <v>-0.26256405092793711</v>
      </c>
      <c r="AK801" s="54">
        <f t="shared" si="354"/>
        <v>1.0396558806406269</v>
      </c>
      <c r="AL801" s="71">
        <f t="shared" si="344"/>
        <v>1947.5416666665972</v>
      </c>
      <c r="AM801" s="49">
        <f t="shared" si="345"/>
        <v>1.0396558806406269</v>
      </c>
      <c r="AN801" s="49">
        <f t="shared" si="346"/>
        <v>9.8136110748683443</v>
      </c>
      <c r="AO801" s="49">
        <f t="shared" si="347"/>
        <v>4.1258043575743066</v>
      </c>
      <c r="AP801" s="49">
        <f t="shared" si="348"/>
        <v>4.7381823503438172</v>
      </c>
      <c r="AQ801" s="49">
        <f t="shared" si="349"/>
        <v>7.4719436013881353</v>
      </c>
      <c r="AS801" s="49">
        <f t="shared" si="355"/>
        <v>-2.341667473480209</v>
      </c>
      <c r="AT801" s="49">
        <f t="shared" si="350"/>
        <v>2.7337612510443181</v>
      </c>
      <c r="AU801" s="54">
        <f>(AM801-MAX(AM$3:AM801))/MAX(AM$3:AM801)</f>
        <v>-0.72153173277595939</v>
      </c>
      <c r="AV801" s="54">
        <f>(AN801-MAX(AN$3:AN801))/MAX(AN$3:AN801)</f>
        <v>-0.19542632555246095</v>
      </c>
      <c r="AW801" s="54">
        <f>(AO801-MAX(AO$3:AO801))/MAX(AO$3:AO801)</f>
        <v>-0.27438113119262786</v>
      </c>
      <c r="AX801" s="54">
        <f>(AP801-MAX(AP$3:AP801))/MAX(AP$3:AP801)</f>
        <v>-0.18783989207401683</v>
      </c>
      <c r="AY801" s="54">
        <f>(AQ801-MAX(AQ$3:AQ801))/MAX(AQ$3:AQ801)</f>
        <v>-0.10181106235410824</v>
      </c>
    </row>
    <row r="802" spans="1:51">
      <c r="A802" s="49">
        <f>Data!F928</f>
        <v>1947.6249999999304</v>
      </c>
      <c r="B802" s="53">
        <f t="shared" si="341"/>
        <v>0.20499999999999996</v>
      </c>
      <c r="C802" s="50">
        <f>1/Data!N928</f>
        <v>8.8203081662191957E-2</v>
      </c>
      <c r="D802" s="50">
        <f>Data!H928/100</f>
        <v>2.3608333333333328E-2</v>
      </c>
      <c r="E802">
        <f>Data!K929/Data!K928</f>
        <v>0.95711583891107488</v>
      </c>
      <c r="F802">
        <f>Data!T929/Data!T928</f>
        <v>0.97881824390620509</v>
      </c>
      <c r="G802" s="49">
        <f>Data!E931</f>
        <v>23.1</v>
      </c>
      <c r="H802" s="52">
        <v>0</v>
      </c>
      <c r="I802" s="52">
        <v>1</v>
      </c>
      <c r="J802" s="52">
        <v>0.6</v>
      </c>
      <c r="K802" s="54">
        <f t="shared" si="351"/>
        <v>0.66261227030770231</v>
      </c>
      <c r="L802" s="54">
        <f t="shared" si="364"/>
        <v>0.85</v>
      </c>
      <c r="M802" s="53">
        <f t="shared" si="365"/>
        <v>0.85</v>
      </c>
      <c r="N802" s="54" cm="1">
        <f t="array" ref="N802">stock_min(C802,O802)</f>
        <v>0.85</v>
      </c>
      <c r="O802" s="54" cm="1">
        <f t="array" ref="O802">stock_max(C802,D802)</f>
        <v>0.85</v>
      </c>
      <c r="P802" s="49">
        <f t="shared" si="342"/>
        <v>1947.6249999999304</v>
      </c>
      <c r="Q802" s="49">
        <f t="shared" si="356"/>
        <v>0.85135313367941534</v>
      </c>
      <c r="R802" s="49">
        <f t="shared" si="357"/>
        <v>4.8271339715877577</v>
      </c>
      <c r="S802" s="59">
        <f t="shared" si="338"/>
        <v>2.8370902318687019</v>
      </c>
      <c r="T802" s="59">
        <f t="shared" si="339"/>
        <v>3.1287616290447779</v>
      </c>
      <c r="U802" s="59">
        <f t="shared" si="340"/>
        <v>4.1931434727821761</v>
      </c>
      <c r="V802" s="59"/>
      <c r="W802" s="49">
        <f t="shared" si="358"/>
        <v>1.1348360927474808</v>
      </c>
      <c r="X802" s="49">
        <f t="shared" si="359"/>
        <v>1.7022541391212211</v>
      </c>
      <c r="Y802" s="49">
        <f t="shared" si="360"/>
        <v>1.0556057827717924</v>
      </c>
      <c r="Z802" s="49">
        <f t="shared" si="361"/>
        <v>2.0731558462729853</v>
      </c>
      <c r="AA802" s="49">
        <f t="shared" si="362"/>
        <v>0.62897152091732655</v>
      </c>
      <c r="AB802" s="49">
        <f t="shared" si="363"/>
        <v>3.5641719518648496</v>
      </c>
      <c r="AC802" s="80">
        <f t="shared" si="343"/>
        <v>0.85</v>
      </c>
      <c r="AD802" s="80">
        <f t="shared" si="352"/>
        <v>0.85</v>
      </c>
      <c r="AE802" s="80">
        <f t="shared" si="353"/>
        <v>0.85</v>
      </c>
      <c r="AF802" s="54">
        <f>(Q802-MAX(Q$2:Q801))/MAX(Q$2:Q801)</f>
        <v>-0.31034270332130259</v>
      </c>
      <c r="AG802" s="54">
        <f>(R802-MAX(R$2:R801))/MAX(R$2:R801)</f>
        <v>-0.31092966895542595</v>
      </c>
      <c r="AH802" s="54">
        <f>(S802-MAX(S$2:S801))/MAX(S$2:S801)</f>
        <v>-0.26019538346930327</v>
      </c>
      <c r="AI802" s="54">
        <f>(T802-MAX(T$2:T801))/MAX(T$2:T801)</f>
        <v>-0.26806766083037303</v>
      </c>
      <c r="AJ802" s="54">
        <f>(U802-MAX(U$2:U801))/MAX(U$2:U801)</f>
        <v>-0.29178775291699827</v>
      </c>
      <c r="AK802" s="54">
        <f t="shared" si="354"/>
        <v>1.0620216979723063</v>
      </c>
      <c r="AL802" s="71">
        <f t="shared" si="344"/>
        <v>1947.6249999999304</v>
      </c>
      <c r="AM802" s="49">
        <f t="shared" si="345"/>
        <v>1.0620216979723063</v>
      </c>
      <c r="AN802" s="49">
        <f t="shared" si="346"/>
        <v>10.391935931200008</v>
      </c>
      <c r="AO802" s="49">
        <f t="shared" si="347"/>
        <v>4.3063570752693172</v>
      </c>
      <c r="AP802" s="49">
        <f t="shared" si="348"/>
        <v>4.9566988876404769</v>
      </c>
      <c r="AQ802" s="49">
        <f t="shared" si="349"/>
        <v>7.8252759667275376</v>
      </c>
      <c r="AS802" s="49">
        <f t="shared" si="355"/>
        <v>-2.5666599644724704</v>
      </c>
      <c r="AT802" s="49">
        <f t="shared" si="350"/>
        <v>2.8685770790870606</v>
      </c>
      <c r="AU802" s="54">
        <f>(AM802-MAX(AM$3:AM802))/MAX(AM$3:AM802)</f>
        <v>-0.71554112519764757</v>
      </c>
      <c r="AV802" s="54">
        <f>(AN802-MAX(AN$3:AN802))/MAX(AN$3:AN802)</f>
        <v>-0.14801208107779351</v>
      </c>
      <c r="AW802" s="54">
        <f>(AO802-MAX(AO$3:AO802))/MAX(AO$3:AO802)</f>
        <v>-0.24262672710086991</v>
      </c>
      <c r="AX802" s="54">
        <f>(AP802-MAX(AP$3:AP802))/MAX(AP$3:AP802)</f>
        <v>-0.15038451332490863</v>
      </c>
      <c r="AY802" s="54">
        <f>(AQ802-MAX(AQ$3:AQ802))/MAX(AQ$3:AQ802)</f>
        <v>-5.9337612500826559E-2</v>
      </c>
    </row>
    <row r="803" spans="1:51">
      <c r="A803" s="49">
        <f>Data!F929</f>
        <v>1947.7083333332637</v>
      </c>
      <c r="B803" s="53">
        <f t="shared" si="341"/>
        <v>0.17400000000000004</v>
      </c>
      <c r="C803" s="50">
        <f>1/Data!N929</f>
        <v>9.2357738688073523E-2</v>
      </c>
      <c r="D803" s="50">
        <f>Data!H929/100</f>
        <v>2.3766666666666669E-2</v>
      </c>
      <c r="E803">
        <f>Data!K930/Data!K929</f>
        <v>1.0303600431606905</v>
      </c>
      <c r="F803">
        <f>Data!T930/Data!T929</f>
        <v>1.0005840156471602</v>
      </c>
      <c r="G803" s="49">
        <f>Data!E932</f>
        <v>23.4</v>
      </c>
      <c r="H803" s="52">
        <v>0</v>
      </c>
      <c r="I803" s="52">
        <v>1</v>
      </c>
      <c r="J803" s="52">
        <v>0.6</v>
      </c>
      <c r="K803" s="54">
        <f t="shared" si="351"/>
        <v>0.66261227030770231</v>
      </c>
      <c r="L803" s="54">
        <f t="shared" si="364"/>
        <v>0.85</v>
      </c>
      <c r="M803" s="53">
        <f t="shared" si="365"/>
        <v>0.85</v>
      </c>
      <c r="N803" s="54" cm="1">
        <f t="array" ref="N803">stock_min(C803,O803)</f>
        <v>0.85</v>
      </c>
      <c r="O803" s="54" cm="1">
        <f t="array" ref="O803">stock_max(C803,D803)</f>
        <v>0.85</v>
      </c>
      <c r="P803" s="49">
        <f t="shared" si="342"/>
        <v>1947.7083333332637</v>
      </c>
      <c r="Q803" s="49">
        <f t="shared" si="356"/>
        <v>0.85185033723074299</v>
      </c>
      <c r="R803" s="49">
        <f t="shared" si="357"/>
        <v>4.9736859673075973</v>
      </c>
      <c r="S803" s="59">
        <f t="shared" si="338"/>
        <v>2.8894335030380129</v>
      </c>
      <c r="T803" s="59">
        <f t="shared" si="339"/>
        <v>3.1923192203108348</v>
      </c>
      <c r="U803" s="59">
        <f t="shared" si="340"/>
        <v>4.3017192162827493</v>
      </c>
      <c r="V803" s="59"/>
      <c r="W803" s="49">
        <f t="shared" si="358"/>
        <v>1.1557734012152052</v>
      </c>
      <c r="X803" s="49">
        <f t="shared" si="359"/>
        <v>1.7336601018228077</v>
      </c>
      <c r="Y803" s="49">
        <f t="shared" si="360"/>
        <v>1.0770493341937584</v>
      </c>
      <c r="Z803" s="49">
        <f t="shared" si="361"/>
        <v>2.1152698861170762</v>
      </c>
      <c r="AA803" s="49">
        <f t="shared" si="362"/>
        <v>0.64525788244241244</v>
      </c>
      <c r="AB803" s="49">
        <f t="shared" si="363"/>
        <v>3.6564613338403369</v>
      </c>
      <c r="AC803" s="80">
        <f t="shared" si="343"/>
        <v>0.85</v>
      </c>
      <c r="AD803" s="80">
        <f t="shared" si="352"/>
        <v>0.85</v>
      </c>
      <c r="AE803" s="80">
        <f t="shared" si="353"/>
        <v>0.85</v>
      </c>
      <c r="AF803" s="54">
        <f>(Q803-MAX(Q$2:Q802))/MAX(Q$2:Q802)</f>
        <v>-0.30993993266886405</v>
      </c>
      <c r="AG803" s="54">
        <f>(R803-MAX(R$2:R802))/MAX(R$2:R802)</f>
        <v>-0.29000946396416138</v>
      </c>
      <c r="AH803" s="54">
        <f>(S803-MAX(S$2:S802))/MAX(S$2:S802)</f>
        <v>-0.24654626042753511</v>
      </c>
      <c r="AI803" s="54">
        <f>(T803-MAX(T$2:T802))/MAX(T$2:T802)</f>
        <v>-0.25319920424502596</v>
      </c>
      <c r="AJ803" s="54">
        <f>(U803-MAX(U$2:U802))/MAX(U$2:U802)</f>
        <v>-0.27344956063181314</v>
      </c>
      <c r="AK803" s="54">
        <f t="shared" si="354"/>
        <v>1.048378053442554</v>
      </c>
      <c r="AL803" s="71">
        <f t="shared" si="344"/>
        <v>1947.7083333332637</v>
      </c>
      <c r="AM803" s="49">
        <f t="shared" si="345"/>
        <v>1.048378053442554</v>
      </c>
      <c r="AN803" s="49">
        <f t="shared" si="346"/>
        <v>10.065600526897624</v>
      </c>
      <c r="AO803" s="49">
        <f t="shared" si="347"/>
        <v>4.2025282259184795</v>
      </c>
      <c r="AP803" s="49">
        <f t="shared" si="348"/>
        <v>4.8314763970011958</v>
      </c>
      <c r="AQ803" s="49">
        <f t="shared" si="349"/>
        <v>7.5503411288450017</v>
      </c>
      <c r="AS803" s="49">
        <f t="shared" si="355"/>
        <v>-2.5152593980526223</v>
      </c>
      <c r="AT803" s="49">
        <f t="shared" si="350"/>
        <v>2.7188647318438059</v>
      </c>
      <c r="AU803" s="54">
        <f>(AM803-MAX(AM$3:AM803))/MAX(AM$3:AM803)</f>
        <v>-0.71919552866091641</v>
      </c>
      <c r="AV803" s="54">
        <f>(AN803-MAX(AN$3:AN803))/MAX(AN$3:AN803)</f>
        <v>-0.17476684783376203</v>
      </c>
      <c r="AW803" s="54">
        <f>(AO803-MAX(AO$3:AO803))/MAX(AO$3:AO803)</f>
        <v>-0.26088745051040668</v>
      </c>
      <c r="AX803" s="54">
        <f>(AP803-MAX(AP$3:AP803))/MAX(AP$3:AP803)</f>
        <v>-0.17184859047360243</v>
      </c>
      <c r="AY803" s="54">
        <f>(AQ803-MAX(AQ$3:AQ803))/MAX(AQ$3:AQ803)</f>
        <v>-9.2387036202804612E-2</v>
      </c>
    </row>
    <row r="804" spans="1:51">
      <c r="A804" s="49">
        <f>Data!F930</f>
        <v>1947.7916666665969</v>
      </c>
      <c r="B804" s="53">
        <f t="shared" si="341"/>
        <v>0.19099999999999995</v>
      </c>
      <c r="C804" s="50">
        <f>1/Data!N930</f>
        <v>8.9825775376951064E-2</v>
      </c>
      <c r="D804" s="50">
        <f>Data!H930/100</f>
        <v>2.3925000000000002E-2</v>
      </c>
      <c r="E804">
        <f>Data!K931/Data!K930</f>
        <v>0.98849256760858673</v>
      </c>
      <c r="F804">
        <f>Data!T931/Data!T930</f>
        <v>0.99626667551171588</v>
      </c>
      <c r="G804" s="49">
        <f>Data!E933</f>
        <v>23.7</v>
      </c>
      <c r="H804" s="52">
        <v>0</v>
      </c>
      <c r="I804" s="52">
        <v>1</v>
      </c>
      <c r="J804" s="52">
        <v>0.6</v>
      </c>
      <c r="K804" s="54">
        <f t="shared" si="351"/>
        <v>0.66261227030770231</v>
      </c>
      <c r="L804" s="54">
        <f t="shared" si="364"/>
        <v>0.85</v>
      </c>
      <c r="M804" s="53">
        <f t="shared" si="365"/>
        <v>0.85</v>
      </c>
      <c r="N804" s="54" cm="1">
        <f t="array" ref="N804">stock_min(C804,O804)</f>
        <v>0.85</v>
      </c>
      <c r="O804" s="54" cm="1">
        <f t="array" ref="O804">stock_max(C804,D804)</f>
        <v>0.85</v>
      </c>
      <c r="P804" s="49">
        <f t="shared" si="342"/>
        <v>1947.7916666665969</v>
      </c>
      <c r="Q804" s="49">
        <f t="shared" si="356"/>
        <v>0.84867010350640637</v>
      </c>
      <c r="R804" s="49">
        <f t="shared" si="357"/>
        <v>4.9164516123026845</v>
      </c>
      <c r="S804" s="59">
        <f t="shared" si="338"/>
        <v>2.8651686494849322</v>
      </c>
      <c r="T804" s="59">
        <f t="shared" si="339"/>
        <v>3.1639569204523141</v>
      </c>
      <c r="U804" s="59">
        <f t="shared" si="340"/>
        <v>4.2572337776379836</v>
      </c>
      <c r="V804" s="59"/>
      <c r="W804" s="49">
        <f t="shared" si="358"/>
        <v>1.1460674597939728</v>
      </c>
      <c r="X804" s="49">
        <f t="shared" si="359"/>
        <v>1.7191011896909594</v>
      </c>
      <c r="Y804" s="49">
        <f t="shared" si="360"/>
        <v>1.06748024223564</v>
      </c>
      <c r="Z804" s="49">
        <f t="shared" si="361"/>
        <v>2.0964766782166739</v>
      </c>
      <c r="AA804" s="49">
        <f t="shared" si="362"/>
        <v>0.63858506664569759</v>
      </c>
      <c r="AB804" s="49">
        <f t="shared" si="363"/>
        <v>3.6186487109922858</v>
      </c>
      <c r="AC804" s="80">
        <f t="shared" si="343"/>
        <v>0.85</v>
      </c>
      <c r="AD804" s="80">
        <f t="shared" si="352"/>
        <v>0.85</v>
      </c>
      <c r="AE804" s="80">
        <f t="shared" si="353"/>
        <v>0.85</v>
      </c>
      <c r="AF804" s="54">
        <f>(Q804-MAX(Q$2:Q803))/MAX(Q$2:Q803)</f>
        <v>-0.31251615081661832</v>
      </c>
      <c r="AG804" s="54">
        <f>(R804-MAX(R$2:R803))/MAX(R$2:R803)</f>
        <v>-0.29817963205613707</v>
      </c>
      <c r="AH804" s="54">
        <f>(S804-MAX(S$2:S803))/MAX(S$2:S803)</f>
        <v>-0.25287360612714171</v>
      </c>
      <c r="AI804" s="54">
        <f>(T804-MAX(T$2:T803))/MAX(T$2:T803)</f>
        <v>-0.25983418860655921</v>
      </c>
      <c r="AJ804" s="54">
        <f>(U804-MAX(U$2:U803))/MAX(U$2:U803)</f>
        <v>-0.28096304846488712</v>
      </c>
      <c r="AK804" s="54">
        <f t="shared" si="354"/>
        <v>1.0326117661028718</v>
      </c>
      <c r="AL804" s="71">
        <f t="shared" si="344"/>
        <v>1947.7916666665969</v>
      </c>
      <c r="AM804" s="49">
        <f t="shared" si="345"/>
        <v>1.0326117661028718</v>
      </c>
      <c r="AN804" s="49">
        <f t="shared" si="346"/>
        <v>9.8600791908315326</v>
      </c>
      <c r="AO804" s="49">
        <f t="shared" si="347"/>
        <v>4.1258056580578568</v>
      </c>
      <c r="AP804" s="49">
        <f t="shared" si="348"/>
        <v>4.7416409068492218</v>
      </c>
      <c r="AQ804" s="49">
        <f t="shared" si="349"/>
        <v>7.4794671700447122</v>
      </c>
      <c r="AS804" s="49">
        <f t="shared" si="355"/>
        <v>-2.3806120207868204</v>
      </c>
      <c r="AT804" s="49">
        <f t="shared" si="350"/>
        <v>2.7378262631954904</v>
      </c>
      <c r="AU804" s="54">
        <f>(AM804-MAX(AM$3:AM804))/MAX(AM$3:AM804)</f>
        <v>-0.72341847473162235</v>
      </c>
      <c r="AV804" s="54">
        <f>(AN804-MAX(AN$3:AN804))/MAX(AN$3:AN804)</f>
        <v>-0.19161661447669792</v>
      </c>
      <c r="AW804" s="54">
        <f>(AO804-MAX(AO$3:AO804))/MAX(AO$3:AO804)</f>
        <v>-0.27438090247228125</v>
      </c>
      <c r="AX804" s="54">
        <f>(AP804-MAX(AP$3:AP804))/MAX(AP$3:AP804)</f>
        <v>-0.1872470694646266</v>
      </c>
      <c r="AY804" s="54">
        <f>(AQ804-MAX(AQ$3:AQ804))/MAX(AQ$3:AQ804)</f>
        <v>-0.1009066676611797</v>
      </c>
    </row>
    <row r="805" spans="1:51">
      <c r="A805" s="49">
        <f>Data!F931</f>
        <v>1947.8749999999302</v>
      </c>
      <c r="B805" s="53">
        <f t="shared" si="341"/>
        <v>0.18100000000000005</v>
      </c>
      <c r="C805" s="50">
        <f>1/Data!N931</f>
        <v>9.1112791571465762E-2</v>
      </c>
      <c r="D805" s="50">
        <f>Data!H931/100</f>
        <v>2.4083333333333332E-2</v>
      </c>
      <c r="E805">
        <f>Data!K932/Data!K931</f>
        <v>0.97618927677866807</v>
      </c>
      <c r="F805">
        <f>Data!T932/Data!T931</f>
        <v>0.98778415708013578</v>
      </c>
      <c r="G805" s="49">
        <f>Data!E934</f>
        <v>23.5</v>
      </c>
      <c r="H805" s="52">
        <v>0</v>
      </c>
      <c r="I805" s="52">
        <v>1</v>
      </c>
      <c r="J805" s="52">
        <v>0.6</v>
      </c>
      <c r="K805" s="54">
        <f t="shared" si="351"/>
        <v>0.66261227030770231</v>
      </c>
      <c r="L805" s="54">
        <f t="shared" si="364"/>
        <v>0.85</v>
      </c>
      <c r="M805" s="53">
        <f t="shared" si="365"/>
        <v>0.85</v>
      </c>
      <c r="N805" s="54" cm="1">
        <f t="array" ref="N805">stock_min(C805,O805)</f>
        <v>0.85</v>
      </c>
      <c r="O805" s="54" cm="1">
        <f t="array" ref="O805">stock_max(C805,D805)</f>
        <v>0.85</v>
      </c>
      <c r="P805" s="49">
        <f t="shared" si="342"/>
        <v>1947.8749999999302</v>
      </c>
      <c r="Q805" s="49">
        <f t="shared" si="356"/>
        <v>0.83830288283118726</v>
      </c>
      <c r="R805" s="49">
        <f t="shared" si="357"/>
        <v>4.7993873437310741</v>
      </c>
      <c r="S805" s="59">
        <f t="shared" si="338"/>
        <v>2.8102354268033274</v>
      </c>
      <c r="T805" s="59">
        <f t="shared" si="339"/>
        <v>3.1009981235681101</v>
      </c>
      <c r="U805" s="59">
        <f t="shared" si="340"/>
        <v>4.1632702798802015</v>
      </c>
      <c r="V805" s="59"/>
      <c r="W805" s="49">
        <f t="shared" si="358"/>
        <v>1.124094170721331</v>
      </c>
      <c r="X805" s="49">
        <f t="shared" si="359"/>
        <v>1.6861412560819964</v>
      </c>
      <c r="Y805" s="49">
        <f t="shared" si="360"/>
        <v>1.0462387166907199</v>
      </c>
      <c r="Z805" s="49">
        <f t="shared" si="361"/>
        <v>2.0547594068773902</v>
      </c>
      <c r="AA805" s="49">
        <f t="shared" si="362"/>
        <v>0.62449054198203036</v>
      </c>
      <c r="AB805" s="49">
        <f t="shared" si="363"/>
        <v>3.5387797378981714</v>
      </c>
      <c r="AC805" s="80">
        <f t="shared" si="343"/>
        <v>0.85</v>
      </c>
      <c r="AD805" s="80">
        <f t="shared" si="352"/>
        <v>0.85</v>
      </c>
      <c r="AE805" s="80">
        <f t="shared" si="353"/>
        <v>0.85</v>
      </c>
      <c r="AF805" s="54">
        <f>(Q805-MAX(Q$2:Q804))/MAX(Q$2:Q804)</f>
        <v>-0.3209143455281861</v>
      </c>
      <c r="AG805" s="54">
        <f>(R805-MAX(R$2:R804))/MAX(R$2:R804)</f>
        <v>-0.31489048258834168</v>
      </c>
      <c r="AH805" s="54">
        <f>(S805-MAX(S$2:S804))/MAX(S$2:S804)</f>
        <v>-0.26719808946019097</v>
      </c>
      <c r="AI805" s="54">
        <f>(T805-MAX(T$2:T804))/MAX(T$2:T804)</f>
        <v>-0.27456256517797278</v>
      </c>
      <c r="AJ805" s="54">
        <f>(U805-MAX(U$2:U804))/MAX(U$2:U804)</f>
        <v>-0.29683326619599271</v>
      </c>
      <c r="AK805" s="54">
        <f t="shared" si="354"/>
        <v>1.0512334224006517</v>
      </c>
      <c r="AL805" s="71">
        <f t="shared" si="344"/>
        <v>1947.8749999999302</v>
      </c>
      <c r="AM805" s="49">
        <f t="shared" si="345"/>
        <v>1.0512334224006517</v>
      </c>
      <c r="AN805" s="49">
        <f t="shared" si="346"/>
        <v>10.384162253951729</v>
      </c>
      <c r="AO805" s="49">
        <f t="shared" si="347"/>
        <v>4.2867326719933203</v>
      </c>
      <c r="AP805" s="49">
        <f t="shared" si="348"/>
        <v>4.937046752610236</v>
      </c>
      <c r="AQ805" s="49">
        <f t="shared" si="349"/>
        <v>7.6925403666542058</v>
      </c>
      <c r="AS805" s="49">
        <f t="shared" si="355"/>
        <v>-2.6916218872975231</v>
      </c>
      <c r="AT805" s="49">
        <f t="shared" si="350"/>
        <v>2.7554936140439699</v>
      </c>
      <c r="AU805" s="54">
        <f>(AM805-MAX(AM$3:AM805))/MAX(AM$3:AM805)</f>
        <v>-0.71843072786398654</v>
      </c>
      <c r="AV805" s="54">
        <f>(AN805-MAX(AN$3:AN805))/MAX(AN$3:AN805)</f>
        <v>-0.14864940978584004</v>
      </c>
      <c r="AW805" s="54">
        <f>(AO805-MAX(AO$3:AO805))/MAX(AO$3:AO805)</f>
        <v>-0.2460781358619292</v>
      </c>
      <c r="AX805" s="54">
        <f>(AP805-MAX(AP$3:AP805))/MAX(AP$3:AP805)</f>
        <v>-0.15375303714416991</v>
      </c>
      <c r="AY805" s="54">
        <f>(AQ805-MAX(AQ$3:AQ805))/MAX(AQ$3:AQ805)</f>
        <v>-7.5293520893323904E-2</v>
      </c>
    </row>
    <row r="806" spans="1:51">
      <c r="A806" s="49">
        <f>Data!F932</f>
        <v>1947.9583333332635</v>
      </c>
      <c r="B806" s="53">
        <f t="shared" si="341"/>
        <v>0.16500000000000004</v>
      </c>
      <c r="C806" s="50">
        <f>1/Data!N932</f>
        <v>9.36249591977171E-2</v>
      </c>
      <c r="D806" s="50">
        <f>Data!H932/100</f>
        <v>2.4241666666666668E-2</v>
      </c>
      <c r="E806">
        <f>Data!K933/Data!K932</f>
        <v>0.97882013567801107</v>
      </c>
      <c r="F806">
        <f>Data!T933/Data!T932</f>
        <v>0.98796061295421944</v>
      </c>
      <c r="G806" s="49">
        <f>Data!E935</f>
        <v>23.4</v>
      </c>
      <c r="H806" s="52">
        <v>0</v>
      </c>
      <c r="I806" s="52">
        <v>1</v>
      </c>
      <c r="J806" s="52">
        <v>0.6</v>
      </c>
      <c r="K806" s="54">
        <f t="shared" si="351"/>
        <v>0.66261227030770231</v>
      </c>
      <c r="L806" s="54">
        <f t="shared" si="364"/>
        <v>0.85</v>
      </c>
      <c r="M806" s="53">
        <f t="shared" si="365"/>
        <v>0.85</v>
      </c>
      <c r="N806" s="54" cm="1">
        <f t="array" ref="N806">stock_min(C806,O806)</f>
        <v>0.85</v>
      </c>
      <c r="O806" s="54" cm="1">
        <f t="array" ref="O806">stock_max(C806,D806)</f>
        <v>0.85</v>
      </c>
      <c r="P806" s="49">
        <f t="shared" si="342"/>
        <v>1947.9583333332635</v>
      </c>
      <c r="Q806" s="49">
        <f t="shared" si="356"/>
        <v>0.82821022996318894</v>
      </c>
      <c r="R806" s="49">
        <f t="shared" si="357"/>
        <v>4.697736970962179</v>
      </c>
      <c r="S806" s="59">
        <f t="shared" si="338"/>
        <v>2.760989778974583</v>
      </c>
      <c r="T806" s="59">
        <f t="shared" si="339"/>
        <v>3.0448825252635956</v>
      </c>
      <c r="U806" s="59">
        <f t="shared" si="340"/>
        <v>4.0808009218247641</v>
      </c>
      <c r="V806" s="59"/>
      <c r="W806" s="49">
        <f t="shared" si="358"/>
        <v>1.1043959115898332</v>
      </c>
      <c r="X806" s="49">
        <f t="shared" si="359"/>
        <v>1.6565938673847498</v>
      </c>
      <c r="Y806" s="49">
        <f t="shared" si="360"/>
        <v>1.0273060023784348</v>
      </c>
      <c r="Z806" s="49">
        <f t="shared" si="361"/>
        <v>2.017576522885161</v>
      </c>
      <c r="AA806" s="49">
        <f t="shared" si="362"/>
        <v>0.6121201382737147</v>
      </c>
      <c r="AB806" s="49">
        <f t="shared" si="363"/>
        <v>3.4686807835510494</v>
      </c>
      <c r="AC806" s="80">
        <f t="shared" si="343"/>
        <v>0.85</v>
      </c>
      <c r="AD806" s="80">
        <f t="shared" si="352"/>
        <v>0.85</v>
      </c>
      <c r="AE806" s="80">
        <f t="shared" si="353"/>
        <v>0.85</v>
      </c>
      <c r="AF806" s="54">
        <f>(Q806-MAX(Q$2:Q805))/MAX(Q$2:Q805)</f>
        <v>-0.32909012055960951</v>
      </c>
      <c r="AG806" s="54">
        <f>(R806-MAX(R$2:R805))/MAX(R$2:R805)</f>
        <v>-0.32940100921282395</v>
      </c>
      <c r="AH806" s="54">
        <f>(S806-MAX(S$2:S805))/MAX(S$2:S805)</f>
        <v>-0.28003947081581787</v>
      </c>
      <c r="AI806" s="54">
        <f>(T806-MAX(T$2:T805))/MAX(T$2:T805)</f>
        <v>-0.28769006608748315</v>
      </c>
      <c r="AJ806" s="54">
        <f>(U806-MAX(U$2:U805))/MAX(U$2:U805)</f>
        <v>-0.31076215028093945</v>
      </c>
      <c r="AK806" s="54">
        <f t="shared" si="354"/>
        <v>1.0765307091088656</v>
      </c>
      <c r="AL806" s="71">
        <f t="shared" si="344"/>
        <v>1947.9583333332635</v>
      </c>
      <c r="AM806" s="49">
        <f t="shared" si="345"/>
        <v>1.0765307091088656</v>
      </c>
      <c r="AN806" s="49">
        <f t="shared" si="346"/>
        <v>10.544882122328701</v>
      </c>
      <c r="AO806" s="49">
        <f t="shared" si="347"/>
        <v>4.3678863933245031</v>
      </c>
      <c r="AP806" s="49">
        <f t="shared" si="348"/>
        <v>5.0278509708915742</v>
      </c>
      <c r="AQ806" s="49">
        <f t="shared" si="349"/>
        <v>7.940098229245903</v>
      </c>
      <c r="AS806" s="49">
        <f t="shared" si="355"/>
        <v>-2.6047838930827982</v>
      </c>
      <c r="AT806" s="49">
        <f t="shared" si="350"/>
        <v>2.9122472583543288</v>
      </c>
      <c r="AU806" s="54">
        <f>(AM806-MAX(AM$3:AM806))/MAX(AM$3:AM806)</f>
        <v>-0.71165493625228005</v>
      </c>
      <c r="AV806" s="54">
        <f>(AN806-MAX(AN$3:AN806))/MAX(AN$3:AN806)</f>
        <v>-0.13547271324974666</v>
      </c>
      <c r="AW806" s="54">
        <f>(AO806-MAX(AO$3:AO806))/MAX(AO$3:AO806)</f>
        <v>-0.23180536227203871</v>
      </c>
      <c r="AX806" s="54">
        <f>(AP806-MAX(AP$3:AP806))/MAX(AP$3:AP806)</f>
        <v>-0.13818851086245032</v>
      </c>
      <c r="AY806" s="54">
        <f>(AQ806-MAX(AQ$3:AQ806))/MAX(AQ$3:AQ806)</f>
        <v>-4.5535034284054615E-2</v>
      </c>
    </row>
    <row r="807" spans="1:51">
      <c r="A807" s="49">
        <f>Data!F933</f>
        <v>1948.0416666665967</v>
      </c>
      <c r="B807" s="53">
        <f t="shared" si="341"/>
        <v>0.15300000000000002</v>
      </c>
      <c r="C807" s="50">
        <f>1/Data!N933</f>
        <v>9.5975344404037793E-2</v>
      </c>
      <c r="D807" s="50">
        <f>Data!H933/100</f>
        <v>2.4399999999999998E-2</v>
      </c>
      <c r="E807">
        <f>Data!K934/Data!K933</f>
        <v>0.96366527689703163</v>
      </c>
      <c r="F807">
        <f>Data!T934/Data!T933</f>
        <v>1.0115232438977428</v>
      </c>
      <c r="G807" s="49">
        <f>Data!E936</f>
        <v>23.8</v>
      </c>
      <c r="H807" s="52">
        <v>0</v>
      </c>
      <c r="I807" s="52">
        <v>1</v>
      </c>
      <c r="J807" s="52">
        <v>0.6</v>
      </c>
      <c r="K807" s="54">
        <f t="shared" si="351"/>
        <v>0.66261227030770231</v>
      </c>
      <c r="L807" s="54">
        <f t="shared" si="364"/>
        <v>0.85</v>
      </c>
      <c r="M807" s="53">
        <f t="shared" si="365"/>
        <v>0.85</v>
      </c>
      <c r="N807" s="54" cm="1">
        <f t="array" ref="N807">stock_min(C807,O807)</f>
        <v>0.85</v>
      </c>
      <c r="O807" s="54" cm="1">
        <f t="array" ref="O807">stock_max(C807,D807)</f>
        <v>0.85</v>
      </c>
      <c r="P807" s="49">
        <f t="shared" si="342"/>
        <v>1948.0416666665967</v>
      </c>
      <c r="Q807" s="49">
        <f t="shared" si="356"/>
        <v>0.83775389844166048</v>
      </c>
      <c r="R807" s="49">
        <f t="shared" si="357"/>
        <v>4.5270459989116905</v>
      </c>
      <c r="S807" s="59">
        <f t="shared" si="338"/>
        <v>2.7135241229580025</v>
      </c>
      <c r="T807" s="59">
        <f t="shared" si="339"/>
        <v>2.9834123385885354</v>
      </c>
      <c r="U807" s="59">
        <f t="shared" si="340"/>
        <v>3.9618209756698972</v>
      </c>
      <c r="V807" s="59"/>
      <c r="W807" s="49">
        <f t="shared" si="358"/>
        <v>1.085409649183201</v>
      </c>
      <c r="X807" s="49">
        <f t="shared" si="359"/>
        <v>1.6281144737748015</v>
      </c>
      <c r="Y807" s="49">
        <f t="shared" si="360"/>
        <v>1.0065667156523745</v>
      </c>
      <c r="Z807" s="49">
        <f t="shared" si="361"/>
        <v>1.9768456229361608</v>
      </c>
      <c r="AA807" s="49">
        <f t="shared" si="362"/>
        <v>0.59427314635048467</v>
      </c>
      <c r="AB807" s="49">
        <f t="shared" si="363"/>
        <v>3.3675478293194128</v>
      </c>
      <c r="AC807" s="80">
        <f t="shared" si="343"/>
        <v>0.85000000000000009</v>
      </c>
      <c r="AD807" s="80">
        <f t="shared" si="352"/>
        <v>0.85</v>
      </c>
      <c r="AE807" s="80">
        <f t="shared" si="353"/>
        <v>0.85</v>
      </c>
      <c r="AF807" s="54">
        <f>(Q807-MAX(Q$2:Q806))/MAX(Q$2:Q806)</f>
        <v>-0.32135906238541262</v>
      </c>
      <c r="AG807" s="54">
        <f>(R807-MAX(R$2:R806))/MAX(R$2:R806)</f>
        <v>-0.35376703785620611</v>
      </c>
      <c r="AH807" s="54">
        <f>(S807-MAX(S$2:S806))/MAX(S$2:S806)</f>
        <v>-0.29241669838978718</v>
      </c>
      <c r="AI807" s="54">
        <f>(T807-MAX(T$2:T806))/MAX(T$2:T806)</f>
        <v>-0.30207020201877388</v>
      </c>
      <c r="AJ807" s="54">
        <f>(U807-MAX(U$2:U806))/MAX(U$2:U806)</f>
        <v>-0.3308575883624425</v>
      </c>
      <c r="AK807" s="54">
        <f t="shared" si="354"/>
        <v>1.0636226183422295</v>
      </c>
      <c r="AL807" s="71">
        <f t="shared" si="344"/>
        <v>1948.0416666665967</v>
      </c>
      <c r="AM807" s="49">
        <f t="shared" si="345"/>
        <v>1.0636226183422295</v>
      </c>
      <c r="AN807" s="49">
        <f t="shared" si="346"/>
        <v>10.446117180538232</v>
      </c>
      <c r="AO807" s="49">
        <f t="shared" si="347"/>
        <v>4.3222570907579536</v>
      </c>
      <c r="AP807" s="49">
        <f t="shared" si="348"/>
        <v>4.9761635912477971</v>
      </c>
      <c r="AQ807" s="49">
        <f t="shared" si="349"/>
        <v>8.1736012154340418</v>
      </c>
      <c r="AS807" s="49">
        <f t="shared" si="355"/>
        <v>-2.2725159651041906</v>
      </c>
      <c r="AT807" s="49">
        <f t="shared" si="350"/>
        <v>3.1974376241862448</v>
      </c>
      <c r="AU807" s="54">
        <f>(AM807-MAX(AM$3:AM807))/MAX(AM$3:AM807)</f>
        <v>-0.71511232415907555</v>
      </c>
      <c r="AV807" s="54">
        <f>(AN807-MAX(AN$3:AN807))/MAX(AN$3:AN807)</f>
        <v>-0.1435700050128626</v>
      </c>
      <c r="AW807" s="54">
        <f>(AO807-MAX(AO$3:AO807))/MAX(AO$3:AO807)</f>
        <v>-0.23983033874772286</v>
      </c>
      <c r="AX807" s="54">
        <f>(AP807-MAX(AP$3:AP807))/MAX(AP$3:AP807)</f>
        <v>-0.14704811666188841</v>
      </c>
      <c r="AY807" s="54">
        <f>(AQ807-MAX(AQ$3:AQ807))/MAX(AQ$3:AQ807)</f>
        <v>-1.7466059156551753E-2</v>
      </c>
    </row>
    <row r="808" spans="1:51">
      <c r="A808" s="49">
        <f>Data!F934</f>
        <v>1948.12499999993</v>
      </c>
      <c r="B808" s="53">
        <f t="shared" si="341"/>
        <v>0.13400000000000001</v>
      </c>
      <c r="C808" s="50">
        <f>1/Data!N934</f>
        <v>0.1000023883655998</v>
      </c>
      <c r="D808" s="50">
        <f>Data!H934/100</f>
        <v>2.4291666666666666E-2</v>
      </c>
      <c r="E808">
        <f>Data!K935/Data!K934</f>
        <v>1.0235636277302944</v>
      </c>
      <c r="F808">
        <f>Data!T935/Data!T934</f>
        <v>1.0072648838521407</v>
      </c>
      <c r="G808" s="49">
        <f>Data!E937</f>
        <v>23.9</v>
      </c>
      <c r="H808" s="52">
        <v>0</v>
      </c>
      <c r="I808" s="52">
        <v>1</v>
      </c>
      <c r="J808" s="52">
        <v>0.6</v>
      </c>
      <c r="K808" s="54">
        <f t="shared" si="351"/>
        <v>0.66261227030770231</v>
      </c>
      <c r="L808" s="54">
        <f t="shared" si="364"/>
        <v>0.85</v>
      </c>
      <c r="M808" s="53">
        <f t="shared" si="365"/>
        <v>0.85</v>
      </c>
      <c r="N808" s="54" cm="1">
        <f t="array" ref="N808">stock_min(C808,O808)</f>
        <v>0.85</v>
      </c>
      <c r="O808" s="54" cm="1">
        <f t="array" ref="O808">stock_max(C808,D808)</f>
        <v>0.85</v>
      </c>
      <c r="P808" s="49">
        <f t="shared" si="342"/>
        <v>1948.12499999993</v>
      </c>
      <c r="Q808" s="49">
        <f t="shared" si="356"/>
        <v>0.84384008321051729</v>
      </c>
      <c r="R808" s="49">
        <f t="shared" si="357"/>
        <v>4.6337196255479647</v>
      </c>
      <c r="S808" s="59">
        <f t="shared" si="338"/>
        <v>2.7597737813536449</v>
      </c>
      <c r="T808" s="59">
        <f t="shared" si="339"/>
        <v>3.0373065832063104</v>
      </c>
      <c r="U808" s="59">
        <f t="shared" si="340"/>
        <v>4.0454899444686241</v>
      </c>
      <c r="V808" s="59"/>
      <c r="W808" s="49">
        <f t="shared" si="358"/>
        <v>1.103909512541458</v>
      </c>
      <c r="X808" s="49">
        <f t="shared" si="359"/>
        <v>1.655864268812187</v>
      </c>
      <c r="Y808" s="49">
        <f t="shared" si="360"/>
        <v>1.0247499724874469</v>
      </c>
      <c r="Z808" s="49">
        <f t="shared" si="361"/>
        <v>2.0125566107188635</v>
      </c>
      <c r="AA808" s="49">
        <f t="shared" si="362"/>
        <v>0.6068234916702937</v>
      </c>
      <c r="AB808" s="49">
        <f t="shared" si="363"/>
        <v>3.4386664527983304</v>
      </c>
      <c r="AC808" s="80">
        <f t="shared" si="343"/>
        <v>0.85</v>
      </c>
      <c r="AD808" s="80">
        <f t="shared" si="352"/>
        <v>0.85</v>
      </c>
      <c r="AE808" s="80">
        <f t="shared" si="353"/>
        <v>0.85</v>
      </c>
      <c r="AF808" s="54">
        <f>(Q808-MAX(Q$2:Q807))/MAX(Q$2:Q807)</f>
        <v>-0.31642881479633472</v>
      </c>
      <c r="AG808" s="54">
        <f>(R808-MAX(R$2:R807))/MAX(R$2:R807)</f>
        <v>-0.33853944490920423</v>
      </c>
      <c r="AH808" s="54">
        <f>(S808-MAX(S$2:S807))/MAX(S$2:S807)</f>
        <v>-0.28035655648463281</v>
      </c>
      <c r="AI808" s="54">
        <f>(T808-MAX(T$2:T807))/MAX(T$2:T807)</f>
        <v>-0.2894623573799634</v>
      </c>
      <c r="AJ808" s="54">
        <f>(U808-MAX(U$2:U807))/MAX(U$2:U807)</f>
        <v>-0.31672609279385716</v>
      </c>
      <c r="AK808" s="54">
        <f t="shared" si="354"/>
        <v>1.0434459890382739</v>
      </c>
      <c r="AL808" s="71">
        <f t="shared" si="344"/>
        <v>1948.12499999993</v>
      </c>
      <c r="AM808" s="49">
        <f t="shared" si="345"/>
        <v>1.0434459890382739</v>
      </c>
      <c r="AN808" s="49">
        <f t="shared" si="346"/>
        <v>10.017309533532059</v>
      </c>
      <c r="AO808" s="49">
        <f t="shared" si="347"/>
        <v>4.1826373880468584</v>
      </c>
      <c r="AP808" s="49">
        <f t="shared" si="348"/>
        <v>4.8085710575428866</v>
      </c>
      <c r="AQ808" s="49">
        <f t="shared" si="349"/>
        <v>7.9097593257014793</v>
      </c>
      <c r="AS808" s="49">
        <f t="shared" si="355"/>
        <v>-2.1075502078305792</v>
      </c>
      <c r="AT808" s="49">
        <f t="shared" si="350"/>
        <v>3.1011882681585927</v>
      </c>
      <c r="AU808" s="54">
        <f>(AM808-MAX(AM$3:AM808))/MAX(AM$3:AM808)</f>
        <v>-0.72051656522125485</v>
      </c>
      <c r="AV808" s="54">
        <f>(AN808-MAX(AN$3:AN808))/MAX(AN$3:AN808)</f>
        <v>-0.1787260083994742</v>
      </c>
      <c r="AW808" s="54">
        <f>(AO808-MAX(AO$3:AO808))/MAX(AO$3:AO808)</f>
        <v>-0.26438571800569871</v>
      </c>
      <c r="AX808" s="54">
        <f>(AP808-MAX(AP$3:AP808))/MAX(AP$3:AP808)</f>
        <v>-0.17577473801099971</v>
      </c>
      <c r="AY808" s="54">
        <f>(AQ808-MAX(AQ$3:AQ808))/MAX(AQ$3:AQ808)</f>
        <v>-4.9182019459216353E-2</v>
      </c>
    </row>
    <row r="809" spans="1:51">
      <c r="A809" s="49">
        <f>Data!F935</f>
        <v>1948.2083333332632</v>
      </c>
      <c r="B809" s="53">
        <f t="shared" si="341"/>
        <v>0.14300000000000002</v>
      </c>
      <c r="C809" s="50">
        <f>1/Data!N935</f>
        <v>9.8167404902085975E-2</v>
      </c>
      <c r="D809" s="50">
        <f>Data!H935/100</f>
        <v>2.4183333333333331E-2</v>
      </c>
      <c r="E809">
        <f>Data!K936/Data!K935</f>
        <v>1.0636936592818944</v>
      </c>
      <c r="F809">
        <f>Data!T936/Data!T935</f>
        <v>0.98611347755083767</v>
      </c>
      <c r="G809" s="49">
        <f>Data!E938</f>
        <v>24.1</v>
      </c>
      <c r="H809" s="52">
        <v>0</v>
      </c>
      <c r="I809" s="52">
        <v>1</v>
      </c>
      <c r="J809" s="52">
        <v>0.6</v>
      </c>
      <c r="K809" s="54">
        <f t="shared" si="351"/>
        <v>0.66261227030770231</v>
      </c>
      <c r="L809" s="54">
        <f t="shared" si="364"/>
        <v>0.85</v>
      </c>
      <c r="M809" s="53">
        <f t="shared" si="365"/>
        <v>0.85</v>
      </c>
      <c r="N809" s="54" cm="1">
        <f t="array" ref="N809">stock_min(C809,O809)</f>
        <v>0.85</v>
      </c>
      <c r="O809" s="54" cm="1">
        <f t="array" ref="O809">stock_max(C809,D809)</f>
        <v>0.85</v>
      </c>
      <c r="P809" s="49">
        <f t="shared" si="342"/>
        <v>1948.2083333332632</v>
      </c>
      <c r="Q809" s="49">
        <f t="shared" si="356"/>
        <v>0.83212207895151147</v>
      </c>
      <c r="R809" s="49">
        <f t="shared" si="357"/>
        <v>4.9288581845854438</v>
      </c>
      <c r="S809" s="59">
        <f t="shared" si="338"/>
        <v>2.8499123716806807</v>
      </c>
      <c r="T809" s="59">
        <f t="shared" si="339"/>
        <v>3.1512634647572364</v>
      </c>
      <c r="U809" s="59">
        <f t="shared" si="340"/>
        <v>4.2560845258574833</v>
      </c>
      <c r="V809" s="59"/>
      <c r="W809" s="49">
        <f t="shared" si="358"/>
        <v>1.1399649486722723</v>
      </c>
      <c r="X809" s="49">
        <f t="shared" si="359"/>
        <v>1.7099474230084084</v>
      </c>
      <c r="Y809" s="49">
        <f t="shared" si="360"/>
        <v>1.063197626036728</v>
      </c>
      <c r="Z809" s="49">
        <f t="shared" si="361"/>
        <v>2.0880658387205084</v>
      </c>
      <c r="AA809" s="49">
        <f t="shared" si="362"/>
        <v>0.63841267887862263</v>
      </c>
      <c r="AB809" s="49">
        <f t="shared" si="363"/>
        <v>3.6176718469788609</v>
      </c>
      <c r="AC809" s="80">
        <f t="shared" si="343"/>
        <v>0.85</v>
      </c>
      <c r="AD809" s="80">
        <f t="shared" si="352"/>
        <v>0.85</v>
      </c>
      <c r="AE809" s="80">
        <f t="shared" si="353"/>
        <v>0.85</v>
      </c>
      <c r="AF809" s="54">
        <f>(Q809-MAX(Q$2:Q808))/MAX(Q$2:Q808)</f>
        <v>-0.3259212414052659</v>
      </c>
      <c r="AG809" s="54">
        <f>(R809-MAX(R$2:R808))/MAX(R$2:R808)</f>
        <v>-0.2964086016848384</v>
      </c>
      <c r="AH809" s="54">
        <f>(S809-MAX(S$2:S808))/MAX(S$2:S808)</f>
        <v>-0.25685185984071007</v>
      </c>
      <c r="AI809" s="54">
        <f>(T809-MAX(T$2:T808))/MAX(T$2:T808)</f>
        <v>-0.26280365442741205</v>
      </c>
      <c r="AJ809" s="54">
        <f>(U809-MAX(U$2:U808))/MAX(U$2:U808)</f>
        <v>-0.28115715443603151</v>
      </c>
      <c r="AK809" s="54">
        <f t="shared" si="354"/>
        <v>1.0681104132864616</v>
      </c>
      <c r="AL809" s="71">
        <f t="shared" si="344"/>
        <v>1948.2083333332632</v>
      </c>
      <c r="AM809" s="49">
        <f t="shared" si="345"/>
        <v>1.0681104132864616</v>
      </c>
      <c r="AN809" s="49">
        <f t="shared" si="346"/>
        <v>10.109660600989107</v>
      </c>
      <c r="AO809" s="49">
        <f t="shared" si="347"/>
        <v>4.24423304090773</v>
      </c>
      <c r="AP809" s="49">
        <f t="shared" si="348"/>
        <v>4.8751346206431228</v>
      </c>
      <c r="AQ809" s="49">
        <f t="shared" si="349"/>
        <v>7.5892213604388647</v>
      </c>
      <c r="AS809" s="49">
        <f t="shared" si="355"/>
        <v>-2.5204392405502425</v>
      </c>
      <c r="AT809" s="49">
        <f t="shared" si="350"/>
        <v>2.714086739795742</v>
      </c>
      <c r="AU809" s="54">
        <f>(AM809-MAX(AM$3:AM809))/MAX(AM$3:AM809)</f>
        <v>-0.71391028365216569</v>
      </c>
      <c r="AV809" s="54">
        <f>(AN809-MAX(AN$3:AN809))/MAX(AN$3:AN809)</f>
        <v>-0.17115456124141906</v>
      </c>
      <c r="AW809" s="54">
        <f>(AO809-MAX(AO$3:AO809))/MAX(AO$3:AO809)</f>
        <v>-0.25355268665502295</v>
      </c>
      <c r="AX809" s="54">
        <f>(AP809-MAX(AP$3:AP809))/MAX(AP$3:AP809)</f>
        <v>-0.16436524242932313</v>
      </c>
      <c r="AY809" s="54">
        <f>(AQ809-MAX(AQ$3:AQ809))/MAX(AQ$3:AQ809)</f>
        <v>-8.7713313303687673E-2</v>
      </c>
    </row>
    <row r="810" spans="1:51">
      <c r="A810" s="49">
        <f>Data!F936</f>
        <v>1948.2916666665965</v>
      </c>
      <c r="B810" s="53">
        <f t="shared" si="341"/>
        <v>0.17100000000000004</v>
      </c>
      <c r="C810" s="50">
        <f>1/Data!N936</f>
        <v>9.2768814841521913E-2</v>
      </c>
      <c r="D810" s="50">
        <f>Data!H936/100</f>
        <v>2.4075000000000003E-2</v>
      </c>
      <c r="E810">
        <f>Data!K937/Data!K936</f>
        <v>1.0488937492075567</v>
      </c>
      <c r="F810">
        <f>Data!T937/Data!T936</f>
        <v>0.99876509444133754</v>
      </c>
      <c r="G810" s="49">
        <f>Data!E939</f>
        <v>24.4</v>
      </c>
      <c r="H810" s="52">
        <v>0</v>
      </c>
      <c r="I810" s="52">
        <v>1</v>
      </c>
      <c r="J810" s="52">
        <v>0.6</v>
      </c>
      <c r="K810" s="54">
        <f t="shared" si="351"/>
        <v>0.66261227030770231</v>
      </c>
      <c r="L810" s="54">
        <f t="shared" si="364"/>
        <v>0.85</v>
      </c>
      <c r="M810" s="53">
        <f t="shared" si="365"/>
        <v>0.85</v>
      </c>
      <c r="N810" s="54" cm="1">
        <f t="array" ref="N810">stock_min(C810,O810)</f>
        <v>0.85</v>
      </c>
      <c r="O810" s="54" cm="1">
        <f t="array" ref="O810">stock_max(C810,D810)</f>
        <v>0.85</v>
      </c>
      <c r="P810" s="49">
        <f t="shared" si="342"/>
        <v>1948.2916666665965</v>
      </c>
      <c r="Q810" s="49">
        <f t="shared" si="356"/>
        <v>0.8310944867707285</v>
      </c>
      <c r="R810" s="49">
        <f t="shared" si="357"/>
        <v>5.1698485405421781</v>
      </c>
      <c r="S810" s="59">
        <f t="shared" si="338"/>
        <v>2.932110363087566</v>
      </c>
      <c r="T810" s="59">
        <f t="shared" si="339"/>
        <v>3.252043883546154</v>
      </c>
      <c r="U810" s="59">
        <f t="shared" si="340"/>
        <v>4.4321776864930387</v>
      </c>
      <c r="V810" s="59"/>
      <c r="W810" s="49">
        <f t="shared" si="358"/>
        <v>1.1728441452350264</v>
      </c>
      <c r="X810" s="49">
        <f t="shared" si="359"/>
        <v>1.7592662178525396</v>
      </c>
      <c r="Y810" s="49">
        <f t="shared" si="360"/>
        <v>1.0971997027293598</v>
      </c>
      <c r="Z810" s="49">
        <f t="shared" si="361"/>
        <v>2.1548441808167942</v>
      </c>
      <c r="AA810" s="49">
        <f t="shared" si="362"/>
        <v>0.66482665297395593</v>
      </c>
      <c r="AB810" s="49">
        <f t="shared" si="363"/>
        <v>3.7673510335190827</v>
      </c>
      <c r="AC810" s="80">
        <f t="shared" si="343"/>
        <v>0.85</v>
      </c>
      <c r="AD810" s="80">
        <f t="shared" si="352"/>
        <v>0.85</v>
      </c>
      <c r="AE810" s="80">
        <f t="shared" si="353"/>
        <v>0.85</v>
      </c>
      <c r="AF810" s="54">
        <f>(Q810-MAX(Q$2:Q809))/MAX(Q$2:Q809)</f>
        <v>-0.32675366501123082</v>
      </c>
      <c r="AG810" s="54">
        <f>(R810-MAX(R$2:R809))/MAX(R$2:R809)</f>
        <v>-0.26200738031102266</v>
      </c>
      <c r="AH810" s="54">
        <f>(S810-MAX(S$2:S809))/MAX(S$2:S809)</f>
        <v>-0.23541776767498065</v>
      </c>
      <c r="AI810" s="54">
        <f>(T810-MAX(T$2:T809))/MAX(T$2:T809)</f>
        <v>-0.23922741040105339</v>
      </c>
      <c r="AJ810" s="54">
        <f>(U810-MAX(U$2:U809))/MAX(U$2:U809)</f>
        <v>-0.25141542635084679</v>
      </c>
      <c r="AK810" s="54">
        <f t="shared" si="354"/>
        <v>1.0529388835689586</v>
      </c>
      <c r="AL810" s="71">
        <f t="shared" si="344"/>
        <v>1948.2916666665965</v>
      </c>
      <c r="AM810" s="49">
        <f t="shared" si="345"/>
        <v>1.0529388835689586</v>
      </c>
      <c r="AN810" s="49">
        <f t="shared" si="346"/>
        <v>9.8563833480738392</v>
      </c>
      <c r="AO810" s="49">
        <f t="shared" si="347"/>
        <v>4.1557819851944195</v>
      </c>
      <c r="AP810" s="49">
        <f t="shared" si="348"/>
        <v>4.7702679603006608</v>
      </c>
      <c r="AQ810" s="49">
        <f t="shared" si="349"/>
        <v>7.1753100591969794</v>
      </c>
      <c r="AS810" s="49">
        <f t="shared" si="355"/>
        <v>-2.6810732888768598</v>
      </c>
      <c r="AT810" s="49">
        <f t="shared" si="350"/>
        <v>2.4050420988963186</v>
      </c>
      <c r="AU810" s="54">
        <f>(AM810-MAX(AM$3:AM810))/MAX(AM$3:AM810)</f>
        <v>-0.71797392593057785</v>
      </c>
      <c r="AV810" s="54">
        <f>(AN810-MAX(AN$3:AN810))/MAX(AN$3:AN810)</f>
        <v>-0.19191961994176598</v>
      </c>
      <c r="AW810" s="54">
        <f>(AO810-MAX(AO$3:AO810))/MAX(AO$3:AO810)</f>
        <v>-0.26910886659692518</v>
      </c>
      <c r="AX810" s="54">
        <f>(AP810-MAX(AP$3:AP810))/MAX(AP$3:AP810)</f>
        <v>-0.18234017709501643</v>
      </c>
      <c r="AY810" s="54">
        <f>(AQ810-MAX(AQ$3:AQ810))/MAX(AQ$3:AQ810)</f>
        <v>-0.13746884837932855</v>
      </c>
    </row>
    <row r="811" spans="1:51">
      <c r="A811" s="49">
        <f>Data!F937</f>
        <v>1948.3749999999297</v>
      </c>
      <c r="B811" s="53">
        <f t="shared" si="341"/>
        <v>0.19899999999999995</v>
      </c>
      <c r="C811" s="50">
        <f>1/Data!N937</f>
        <v>8.8959798166880572E-2</v>
      </c>
      <c r="D811" s="50">
        <f>Data!H937/100</f>
        <v>2.3966666666666664E-2</v>
      </c>
      <c r="E811">
        <f>Data!K938/Data!K937</f>
        <v>1.0371925970650326</v>
      </c>
      <c r="F811">
        <f>Data!T938/Data!T937</f>
        <v>0.99462979316281752</v>
      </c>
      <c r="G811" s="49">
        <f>Data!E940</f>
        <v>24.5</v>
      </c>
      <c r="H811" s="52">
        <v>0</v>
      </c>
      <c r="I811" s="52">
        <v>1</v>
      </c>
      <c r="J811" s="52">
        <v>0.6</v>
      </c>
      <c r="K811" s="54">
        <f t="shared" si="351"/>
        <v>0.66261227030770231</v>
      </c>
      <c r="L811" s="54">
        <f t="shared" si="364"/>
        <v>0.85</v>
      </c>
      <c r="M811" s="53">
        <f t="shared" si="365"/>
        <v>0.85</v>
      </c>
      <c r="N811" s="54" cm="1">
        <f t="array" ref="N811">stock_min(C811,O811)</f>
        <v>0.85</v>
      </c>
      <c r="O811" s="54" cm="1">
        <f t="array" ref="O811">stock_max(C811,D811)</f>
        <v>0.85</v>
      </c>
      <c r="P811" s="49">
        <f t="shared" si="342"/>
        <v>1948.3749999999297</v>
      </c>
      <c r="Q811" s="49">
        <f t="shared" si="356"/>
        <v>0.82663133747552764</v>
      </c>
      <c r="R811" s="49">
        <f t="shared" si="357"/>
        <v>5.3621286341978101</v>
      </c>
      <c r="S811" s="59">
        <f t="shared" si="338"/>
        <v>2.9912436270105891</v>
      </c>
      <c r="T811" s="59">
        <f t="shared" si="339"/>
        <v>3.3262959455558514</v>
      </c>
      <c r="U811" s="59">
        <f t="shared" si="340"/>
        <v>4.5687249988479062</v>
      </c>
      <c r="V811" s="59"/>
      <c r="W811" s="49">
        <f t="shared" si="358"/>
        <v>1.1964974508042356</v>
      </c>
      <c r="X811" s="49">
        <f t="shared" si="359"/>
        <v>1.7947461762063535</v>
      </c>
      <c r="Y811" s="49">
        <f t="shared" si="360"/>
        <v>1.1222514373557833</v>
      </c>
      <c r="Z811" s="49">
        <f t="shared" si="361"/>
        <v>2.2040445082000679</v>
      </c>
      <c r="AA811" s="49">
        <f t="shared" si="362"/>
        <v>0.68530874982718604</v>
      </c>
      <c r="AB811" s="49">
        <f t="shared" si="363"/>
        <v>3.88341624902072</v>
      </c>
      <c r="AC811" s="80">
        <f t="shared" si="343"/>
        <v>0.85</v>
      </c>
      <c r="AD811" s="80">
        <f t="shared" si="352"/>
        <v>0.85</v>
      </c>
      <c r="AE811" s="80">
        <f t="shared" si="353"/>
        <v>0.85</v>
      </c>
      <c r="AF811" s="54">
        <f>(Q811-MAX(Q$2:Q810))/MAX(Q$2:Q810)</f>
        <v>-0.33036913708249555</v>
      </c>
      <c r="AG811" s="54">
        <f>(R811-MAX(R$2:R810))/MAX(R$2:R810)</f>
        <v>-0.23455951816996273</v>
      </c>
      <c r="AH811" s="54">
        <f>(S811-MAX(S$2:S810))/MAX(S$2:S810)</f>
        <v>-0.21999807423366005</v>
      </c>
      <c r="AI811" s="54">
        <f>(T811-MAX(T$2:T810))/MAX(T$2:T810)</f>
        <v>-0.22185712404545191</v>
      </c>
      <c r="AJ811" s="54">
        <f>(U811-MAX(U$2:U810))/MAX(U$2:U810)</f>
        <v>-0.22835290069588246</v>
      </c>
      <c r="AK811" s="54">
        <f t="shared" si="354"/>
        <v>1.069598550031561</v>
      </c>
      <c r="AL811" s="71">
        <f t="shared" si="344"/>
        <v>1948.3749999999297</v>
      </c>
      <c r="AM811" s="49">
        <f t="shared" si="345"/>
        <v>1.069598550031561</v>
      </c>
      <c r="AN811" s="49">
        <f t="shared" si="346"/>
        <v>9.7261210977573516</v>
      </c>
      <c r="AO811" s="49">
        <f t="shared" si="347"/>
        <v>4.1479210982929215</v>
      </c>
      <c r="AP811" s="49">
        <f t="shared" si="348"/>
        <v>4.752670112956876</v>
      </c>
      <c r="AQ811" s="49">
        <f t="shared" si="349"/>
        <v>7.0330211487014642</v>
      </c>
      <c r="AS811" s="49">
        <f t="shared" si="355"/>
        <v>-2.6930999490558873</v>
      </c>
      <c r="AT811" s="49">
        <f t="shared" si="350"/>
        <v>2.2803510357445882</v>
      </c>
      <c r="AU811" s="54">
        <f>(AM811-MAX(AM$3:AM811))/MAX(AM$3:AM811)</f>
        <v>-0.7135116913212638</v>
      </c>
      <c r="AV811" s="54">
        <f>(AN811-MAX(AN$3:AN811))/MAX(AN$3:AN811)</f>
        <v>-0.20259923385547998</v>
      </c>
      <c r="AW811" s="54">
        <f>(AO811-MAX(AO$3:AO811))/MAX(AO$3:AO811)</f>
        <v>-0.27049138679588125</v>
      </c>
      <c r="AX811" s="54">
        <f>(AP811-MAX(AP$3:AP811))/MAX(AP$3:AP811)</f>
        <v>-0.18535658054706089</v>
      </c>
      <c r="AY811" s="54">
        <f>(AQ811-MAX(AQ$3:AQ811))/MAX(AQ$3:AQ811)</f>
        <v>-0.15457314308158179</v>
      </c>
    </row>
    <row r="812" spans="1:51">
      <c r="A812" s="49">
        <f>Data!F938</f>
        <v>1948.458333333263</v>
      </c>
      <c r="B812" s="53">
        <f t="shared" si="341"/>
        <v>0.22499999999999998</v>
      </c>
      <c r="C812" s="50">
        <f>1/Data!N938</f>
        <v>8.6326743698191377E-2</v>
      </c>
      <c r="D812" s="50">
        <f>Data!H938/100</f>
        <v>2.3858333333333332E-2</v>
      </c>
      <c r="E812">
        <f>Data!K939/Data!K938</f>
        <v>0.96840820084322587</v>
      </c>
      <c r="F812">
        <f>Data!T939/Data!T938</f>
        <v>0.99061323884862662</v>
      </c>
      <c r="G812" s="49">
        <f>Data!E941</f>
        <v>24.5</v>
      </c>
      <c r="H812" s="52">
        <v>0</v>
      </c>
      <c r="I812" s="52">
        <v>1</v>
      </c>
      <c r="J812" s="52">
        <v>0.6</v>
      </c>
      <c r="K812" s="54">
        <f t="shared" si="351"/>
        <v>0.66261227030770231</v>
      </c>
      <c r="L812" s="54">
        <f t="shared" si="364"/>
        <v>0.85</v>
      </c>
      <c r="M812" s="53">
        <f t="shared" si="365"/>
        <v>0.85</v>
      </c>
      <c r="N812" s="54" cm="1">
        <f t="array" ref="N812">stock_min(C812,O812)</f>
        <v>0.85</v>
      </c>
      <c r="O812" s="54" cm="1">
        <f t="array" ref="O812">stock_max(C812,D812)</f>
        <v>0.85</v>
      </c>
      <c r="P812" s="49">
        <f t="shared" si="342"/>
        <v>1948.458333333263</v>
      </c>
      <c r="Q812" s="49">
        <f t="shared" si="356"/>
        <v>0.81887194655040452</v>
      </c>
      <c r="R812" s="49">
        <f t="shared" si="357"/>
        <v>5.1927293433334452</v>
      </c>
      <c r="S812" s="59">
        <f t="shared" si="338"/>
        <v>2.9233131304855631</v>
      </c>
      <c r="T812" s="59">
        <f t="shared" si="339"/>
        <v>3.2461319079259594</v>
      </c>
      <c r="U812" s="59">
        <f t="shared" si="340"/>
        <v>4.4396080631171158</v>
      </c>
      <c r="V812" s="59"/>
      <c r="W812" s="49">
        <f t="shared" si="358"/>
        <v>1.1693252521942252</v>
      </c>
      <c r="X812" s="49">
        <f t="shared" si="359"/>
        <v>1.7539878782913378</v>
      </c>
      <c r="Y812" s="49">
        <f t="shared" si="360"/>
        <v>1.0952050746968662</v>
      </c>
      <c r="Z812" s="49">
        <f t="shared" si="361"/>
        <v>2.1509268332290934</v>
      </c>
      <c r="AA812" s="49">
        <f t="shared" si="362"/>
        <v>0.66594120946756741</v>
      </c>
      <c r="AB812" s="49">
        <f t="shared" si="363"/>
        <v>3.7736668536495483</v>
      </c>
      <c r="AC812" s="80">
        <f t="shared" si="343"/>
        <v>0.85</v>
      </c>
      <c r="AD812" s="80">
        <f t="shared" si="352"/>
        <v>0.85</v>
      </c>
      <c r="AE812" s="80">
        <f t="shared" si="353"/>
        <v>0.85</v>
      </c>
      <c r="AF812" s="54">
        <f>(Q812-MAX(Q$2:Q811))/MAX(Q$2:Q811)</f>
        <v>-0.33665480205229026</v>
      </c>
      <c r="AG812" s="54">
        <f>(R812-MAX(R$2:R811))/MAX(R$2:R811)</f>
        <v>-0.2587411601384017</v>
      </c>
      <c r="AH812" s="54">
        <f>(S812-MAX(S$2:S811))/MAX(S$2:S811)</f>
        <v>-0.23771174945199638</v>
      </c>
      <c r="AI812" s="54">
        <f>(T812-MAX(T$2:T811))/MAX(T$2:T811)</f>
        <v>-0.24061043878667188</v>
      </c>
      <c r="AJ812" s="54">
        <f>(U812-MAX(U$2:U811))/MAX(U$2:U811)</f>
        <v>-0.2501604529019848</v>
      </c>
      <c r="AK812" s="54">
        <f t="shared" si="354"/>
        <v>1.0966851121486212</v>
      </c>
      <c r="AL812" s="71">
        <f t="shared" si="344"/>
        <v>1948.458333333263</v>
      </c>
      <c r="AM812" s="49">
        <f t="shared" si="345"/>
        <v>1.0966851121486212</v>
      </c>
      <c r="AN812" s="49">
        <f t="shared" si="346"/>
        <v>9.9908508042476996</v>
      </c>
      <c r="AO812" s="49">
        <f t="shared" si="347"/>
        <v>4.2576350362109254</v>
      </c>
      <c r="AP812" s="49">
        <f t="shared" si="348"/>
        <v>4.8789468897207753</v>
      </c>
      <c r="AQ812" s="49">
        <f t="shared" si="349"/>
        <v>7.3511888477056733</v>
      </c>
      <c r="AS812" s="49">
        <f t="shared" si="355"/>
        <v>-2.6396619565420263</v>
      </c>
      <c r="AT812" s="49">
        <f t="shared" si="350"/>
        <v>2.472241957984898</v>
      </c>
      <c r="AU812" s="54">
        <f>(AM812-MAX(AM$3:AM812))/MAX(AM$3:AM812)</f>
        <v>-0.7062566484188505</v>
      </c>
      <c r="AV812" s="54">
        <f>(AN812-MAX(AN$3:AN812))/MAX(AN$3:AN812)</f>
        <v>-0.18089524018165126</v>
      </c>
      <c r="AW812" s="54">
        <f>(AO812-MAX(AO$3:AO812))/MAX(AO$3:AO812)</f>
        <v>-0.25119563338035339</v>
      </c>
      <c r="AX812" s="54">
        <f>(AP812-MAX(AP$3:AP812))/MAX(AP$3:AP812)</f>
        <v>-0.16371179082349277</v>
      </c>
      <c r="AY812" s="54">
        <f>(AQ812-MAX(AQ$3:AQ812))/MAX(AQ$3:AQ812)</f>
        <v>-0.11632677469240695</v>
      </c>
    </row>
    <row r="813" spans="1:51">
      <c r="A813" s="49">
        <f>Data!F939</f>
        <v>1948.5416666665963</v>
      </c>
      <c r="B813" s="53">
        <f t="shared" si="341"/>
        <v>0.19199999999999995</v>
      </c>
      <c r="C813" s="50">
        <f>1/Data!N939</f>
        <v>8.980996601628255E-2</v>
      </c>
      <c r="D813" s="50">
        <f>Data!H939/100</f>
        <v>2.375E-2</v>
      </c>
      <c r="E813">
        <f>Data!K940/Data!K939</f>
        <v>0.97116866878785613</v>
      </c>
      <c r="F813">
        <f>Data!T940/Data!T939</f>
        <v>0.99884237698366285</v>
      </c>
      <c r="G813" s="49">
        <f>Data!E942</f>
        <v>24.4</v>
      </c>
      <c r="H813" s="52">
        <v>0</v>
      </c>
      <c r="I813" s="52">
        <v>1</v>
      </c>
      <c r="J813" s="52">
        <v>0.6</v>
      </c>
      <c r="K813" s="54">
        <f t="shared" si="351"/>
        <v>0.66261227030770231</v>
      </c>
      <c r="L813" s="54">
        <f t="shared" si="364"/>
        <v>0.85</v>
      </c>
      <c r="M813" s="53">
        <f t="shared" si="365"/>
        <v>0.85</v>
      </c>
      <c r="N813" s="54" cm="1">
        <f t="array" ref="N813">stock_min(C813,O813)</f>
        <v>0.85</v>
      </c>
      <c r="O813" s="54" cm="1">
        <f t="array" ref="O813">stock_max(C813,D813)</f>
        <v>0.85</v>
      </c>
      <c r="P813" s="49">
        <f t="shared" si="342"/>
        <v>1948.5416666665963</v>
      </c>
      <c r="Q813" s="49">
        <f t="shared" si="356"/>
        <v>0.817924001537645</v>
      </c>
      <c r="R813" s="49">
        <f t="shared" si="357"/>
        <v>5.0430160437407805</v>
      </c>
      <c r="S813" s="59">
        <f t="shared" si="338"/>
        <v>2.8713896871989357</v>
      </c>
      <c r="T813" s="59">
        <f t="shared" si="339"/>
        <v>3.1828499893819657</v>
      </c>
      <c r="U813" s="59">
        <f t="shared" si="340"/>
        <v>4.3300373153036498</v>
      </c>
      <c r="V813" s="59"/>
      <c r="W813" s="49">
        <f t="shared" si="358"/>
        <v>1.1485558748795743</v>
      </c>
      <c r="X813" s="49">
        <f t="shared" si="359"/>
        <v>1.7228338123193614</v>
      </c>
      <c r="Y813" s="49">
        <f t="shared" si="360"/>
        <v>1.0738545318687351</v>
      </c>
      <c r="Z813" s="49">
        <f t="shared" si="361"/>
        <v>2.1089954575132306</v>
      </c>
      <c r="AA813" s="49">
        <f t="shared" si="362"/>
        <v>0.64950559729554758</v>
      </c>
      <c r="AB813" s="49">
        <f t="shared" si="363"/>
        <v>3.6805317180081021</v>
      </c>
      <c r="AC813" s="80">
        <f t="shared" si="343"/>
        <v>0.85</v>
      </c>
      <c r="AD813" s="80">
        <f t="shared" si="352"/>
        <v>0.85</v>
      </c>
      <c r="AE813" s="80">
        <f t="shared" si="353"/>
        <v>0.85</v>
      </c>
      <c r="AF813" s="54">
        <f>(Q813-MAX(Q$2:Q812))/MAX(Q$2:Q812)</f>
        <v>-0.33742270572121119</v>
      </c>
      <c r="AG813" s="54">
        <f>(R813-MAX(R$2:R812))/MAX(R$2:R812)</f>
        <v>-0.2801126392643809</v>
      </c>
      <c r="AH813" s="54">
        <f>(S813-MAX(S$2:S812))/MAX(S$2:S812)</f>
        <v>-0.2512513974399686</v>
      </c>
      <c r="AI813" s="54">
        <f>(T813-MAX(T$2:T812))/MAX(T$2:T812)</f>
        <v>-0.25541440539028565</v>
      </c>
      <c r="AJ813" s="54">
        <f>(U813-MAX(U$2:U812))/MAX(U$2:U812)</f>
        <v>-0.26866669911732166</v>
      </c>
      <c r="AK813" s="54">
        <f t="shared" si="354"/>
        <v>1.1065445332112456</v>
      </c>
      <c r="AL813" s="71">
        <f t="shared" si="344"/>
        <v>1948.5416666665963</v>
      </c>
      <c r="AM813" s="49">
        <f t="shared" si="345"/>
        <v>1.1065445332112456</v>
      </c>
      <c r="AN813" s="49">
        <f t="shared" si="346"/>
        <v>10.059789977028242</v>
      </c>
      <c r="AO813" s="49">
        <f t="shared" si="347"/>
        <v>4.2906332028180723</v>
      </c>
      <c r="AP813" s="49">
        <f t="shared" si="348"/>
        <v>4.9161173823875188</v>
      </c>
      <c r="AQ813" s="49">
        <f t="shared" si="349"/>
        <v>7.5961665920207206</v>
      </c>
      <c r="AS813" s="49">
        <f t="shared" si="355"/>
        <v>-2.4636233850075211</v>
      </c>
      <c r="AT813" s="49">
        <f t="shared" si="350"/>
        <v>2.6800492096332018</v>
      </c>
      <c r="AU813" s="54">
        <f>(AM813-MAX(AM$3:AM813))/MAX(AM$3:AM813)</f>
        <v>-0.70361583625180013</v>
      </c>
      <c r="AV813" s="54">
        <f>(AN813-MAX(AN$3:AN813))/MAX(AN$3:AN813)</f>
        <v>-0.1752432285893579</v>
      </c>
      <c r="AW813" s="54">
        <f>(AO813-MAX(AO$3:AO813))/MAX(AO$3:AO813)</f>
        <v>-0.24539213659499623</v>
      </c>
      <c r="AX813" s="54">
        <f>(AP813-MAX(AP$3:AP813))/MAX(AP$3:AP813)</f>
        <v>-0.15734048868614597</v>
      </c>
      <c r="AY813" s="54">
        <f>(AQ813-MAX(AQ$3:AQ813))/MAX(AQ$3:AQ813)</f>
        <v>-8.6878439473128663E-2</v>
      </c>
    </row>
    <row r="814" spans="1:51">
      <c r="A814" s="49">
        <f>Data!F940</f>
        <v>1948.6249999999295</v>
      </c>
      <c r="B814" s="53">
        <f t="shared" si="341"/>
        <v>0.16800000000000004</v>
      </c>
      <c r="C814" s="50">
        <f>1/Data!N940</f>
        <v>9.3252642894032872E-2</v>
      </c>
      <c r="D814" s="50">
        <f>Data!H940/100</f>
        <v>2.3641666666666668E-2</v>
      </c>
      <c r="E814">
        <f>Data!K941/Data!K940</f>
        <v>0.99325595984943549</v>
      </c>
      <c r="F814">
        <f>Data!T941/Data!T940</f>
        <v>1.0029274629403402</v>
      </c>
      <c r="G814" s="49">
        <f>Data!E943</f>
        <v>24.2</v>
      </c>
      <c r="H814" s="52">
        <v>0</v>
      </c>
      <c r="I814" s="52">
        <v>1</v>
      </c>
      <c r="J814" s="52">
        <v>0.6</v>
      </c>
      <c r="K814" s="54">
        <f t="shared" si="351"/>
        <v>0.66261227030770231</v>
      </c>
      <c r="L814" s="54">
        <f t="shared" si="364"/>
        <v>0.85</v>
      </c>
      <c r="M814" s="53">
        <f t="shared" si="365"/>
        <v>0.85</v>
      </c>
      <c r="N814" s="54" cm="1">
        <f t="array" ref="N814">stock_min(C814,O814)</f>
        <v>0.85</v>
      </c>
      <c r="O814" s="54" cm="1">
        <f t="array" ref="O814">stock_max(C814,D814)</f>
        <v>0.85</v>
      </c>
      <c r="P814" s="49">
        <f t="shared" si="342"/>
        <v>1948.6249999999295</v>
      </c>
      <c r="Q814" s="49">
        <f t="shared" si="356"/>
        <v>0.82031844374016116</v>
      </c>
      <c r="R814" s="49">
        <f t="shared" si="357"/>
        <v>5.009005741061852</v>
      </c>
      <c r="S814" s="59">
        <f t="shared" si="338"/>
        <v>2.8631331815545238</v>
      </c>
      <c r="T814" s="59">
        <f t="shared" si="339"/>
        <v>3.1717705086845003</v>
      </c>
      <c r="U814" s="59">
        <f t="shared" si="340"/>
        <v>4.3071170651876027</v>
      </c>
      <c r="V814" s="59"/>
      <c r="W814" s="49">
        <f t="shared" si="358"/>
        <v>1.1452532726218096</v>
      </c>
      <c r="X814" s="49">
        <f t="shared" si="359"/>
        <v>1.7178799089327141</v>
      </c>
      <c r="Y814" s="49">
        <f t="shared" si="360"/>
        <v>1.0701164510300478</v>
      </c>
      <c r="Z814" s="49">
        <f t="shared" si="361"/>
        <v>2.1016540576544527</v>
      </c>
      <c r="AA814" s="49">
        <f t="shared" si="362"/>
        <v>0.64606755977814045</v>
      </c>
      <c r="AB814" s="49">
        <f t="shared" si="363"/>
        <v>3.6610495054094621</v>
      </c>
      <c r="AC814" s="80">
        <f t="shared" si="343"/>
        <v>0.85</v>
      </c>
      <c r="AD814" s="80">
        <f t="shared" si="352"/>
        <v>0.85</v>
      </c>
      <c r="AE814" s="80">
        <f t="shared" si="353"/>
        <v>0.85</v>
      </c>
      <c r="AF814" s="54">
        <f>(Q814-MAX(Q$2:Q813))/MAX(Q$2:Q813)</f>
        <v>-0.33548303524709921</v>
      </c>
      <c r="AG814" s="54">
        <f>(R814-MAX(R$2:R813))/MAX(R$2:R813)</f>
        <v>-0.28496758852906579</v>
      </c>
      <c r="AH814" s="54">
        <f>(S814-MAX(S$2:S813))/MAX(S$2:S813)</f>
        <v>-0.25340437830872459</v>
      </c>
      <c r="AI814" s="54">
        <f>(T814-MAX(T$2:T813))/MAX(T$2:T813)</f>
        <v>-0.25800630313935019</v>
      </c>
      <c r="AJ814" s="54">
        <f>(U814-MAX(U$2:U813))/MAX(U$2:U813)</f>
        <v>-0.27253787641992416</v>
      </c>
      <c r="AK814" s="54">
        <f t="shared" si="354"/>
        <v>1.1017763468898689</v>
      </c>
      <c r="AL814" s="71">
        <f t="shared" si="344"/>
        <v>1948.6249999999295</v>
      </c>
      <c r="AM814" s="49">
        <f t="shared" si="345"/>
        <v>1.1017763468898689</v>
      </c>
      <c r="AN814" s="49">
        <f t="shared" si="346"/>
        <v>10.45360306980205</v>
      </c>
      <c r="AO814" s="49">
        <f t="shared" si="347"/>
        <v>4.3835835828838539</v>
      </c>
      <c r="AP814" s="49">
        <f t="shared" si="348"/>
        <v>5.036028025207222</v>
      </c>
      <c r="AQ814" s="49">
        <f t="shared" si="349"/>
        <v>7.6259423057997333</v>
      </c>
      <c r="AS814" s="49">
        <f t="shared" si="355"/>
        <v>-2.8276607640023164</v>
      </c>
      <c r="AT814" s="49">
        <f t="shared" si="350"/>
        <v>2.5899142805925113</v>
      </c>
      <c r="AU814" s="54">
        <f>(AM814-MAX(AM$3:AM814))/MAX(AM$3:AM814)</f>
        <v>-0.70489297862884992</v>
      </c>
      <c r="AV814" s="54">
        <f>(AN814-MAX(AN$3:AN814))/MAX(AN$3:AN814)</f>
        <v>-0.14295627074261819</v>
      </c>
      <c r="AW814" s="54">
        <f>(AO814-MAX(AO$3:AO814))/MAX(AO$3:AO814)</f>
        <v>-0.2290446455864304</v>
      </c>
      <c r="AX814" s="54">
        <f>(AP814-MAX(AP$3:AP814))/MAX(AP$3:AP814)</f>
        <v>-0.13678690222342627</v>
      </c>
      <c r="AY814" s="54">
        <f>(AQ814-MAX(AQ$3:AQ814))/MAX(AQ$3:AQ814)</f>
        <v>-8.3299154329454533E-2</v>
      </c>
    </row>
    <row r="815" spans="1:51">
      <c r="A815" s="49">
        <f>Data!F941</f>
        <v>1948.7083333332628</v>
      </c>
      <c r="B815" s="53">
        <f t="shared" si="341"/>
        <v>0.16000000000000003</v>
      </c>
      <c r="C815" s="50">
        <f>1/Data!N941</f>
        <v>9.4759661025033276E-2</v>
      </c>
      <c r="D815" s="50">
        <f>Data!H941/100</f>
        <v>2.3533333333333337E-2</v>
      </c>
      <c r="E815">
        <f>Data!K942/Data!K941</f>
        <v>1.0362197390502343</v>
      </c>
      <c r="F815">
        <f>Data!T942/Data!T941</f>
        <v>1.0070292564482091</v>
      </c>
      <c r="G815" s="49">
        <f>Data!E944</f>
        <v>24.1</v>
      </c>
      <c r="H815" s="52">
        <v>0</v>
      </c>
      <c r="I815" s="52">
        <v>1</v>
      </c>
      <c r="J815" s="52">
        <v>0.6</v>
      </c>
      <c r="K815" s="54">
        <f t="shared" si="351"/>
        <v>0.66261227030770231</v>
      </c>
      <c r="L815" s="54">
        <f t="shared" si="364"/>
        <v>0.85</v>
      </c>
      <c r="M815" s="53">
        <f t="shared" si="365"/>
        <v>0.85</v>
      </c>
      <c r="N815" s="54" cm="1">
        <f t="array" ref="N815">stock_min(C815,O815)</f>
        <v>0.85</v>
      </c>
      <c r="O815" s="54" cm="1">
        <f t="array" ref="O815">stock_max(C815,D815)</f>
        <v>0.85</v>
      </c>
      <c r="P815" s="49">
        <f t="shared" si="342"/>
        <v>1948.7083333332628</v>
      </c>
      <c r="Q815" s="49">
        <f t="shared" si="356"/>
        <v>0.82608467245040651</v>
      </c>
      <c r="R815" s="49">
        <f t="shared" si="357"/>
        <v>5.1904306219042384</v>
      </c>
      <c r="S815" s="59">
        <f t="shared" si="338"/>
        <v>2.9334046225271164</v>
      </c>
      <c r="T815" s="59">
        <f t="shared" si="339"/>
        <v>3.2554139931903485</v>
      </c>
      <c r="U815" s="59">
        <f t="shared" si="340"/>
        <v>4.4442606974840722</v>
      </c>
      <c r="V815" s="59"/>
      <c r="W815" s="49">
        <f t="shared" si="358"/>
        <v>1.1733618490108466</v>
      </c>
      <c r="X815" s="49">
        <f t="shared" si="359"/>
        <v>1.7600427735162698</v>
      </c>
      <c r="Y815" s="49">
        <f t="shared" si="360"/>
        <v>1.0983367363710288</v>
      </c>
      <c r="Z815" s="49">
        <f t="shared" si="361"/>
        <v>2.1570772568193197</v>
      </c>
      <c r="AA815" s="49">
        <f t="shared" si="362"/>
        <v>0.66663910462261089</v>
      </c>
      <c r="AB815" s="49">
        <f t="shared" si="363"/>
        <v>3.7776215928614612</v>
      </c>
      <c r="AC815" s="80">
        <f t="shared" si="343"/>
        <v>0.85</v>
      </c>
      <c r="AD815" s="80">
        <f t="shared" si="352"/>
        <v>0.85</v>
      </c>
      <c r="AE815" s="80">
        <f t="shared" si="353"/>
        <v>0.85</v>
      </c>
      <c r="AF815" s="54">
        <f>(Q815-MAX(Q$2:Q814))/MAX(Q$2:Q814)</f>
        <v>-0.33081197508766558</v>
      </c>
      <c r="AG815" s="54">
        <f>(R815-MAX(R$2:R814))/MAX(R$2:R814)</f>
        <v>-0.25906930117312871</v>
      </c>
      <c r="AH815" s="54">
        <f>(S815-MAX(S$2:S814))/MAX(S$2:S814)</f>
        <v>-0.23508027431731007</v>
      </c>
      <c r="AI815" s="54">
        <f>(T815-MAX(T$2:T814))/MAX(T$2:T814)</f>
        <v>-0.23843901789066374</v>
      </c>
      <c r="AJ815" s="54">
        <f>(U815-MAX(U$2:U814))/MAX(U$2:U814)</f>
        <v>-0.24937463370422397</v>
      </c>
      <c r="AK815" s="54">
        <f t="shared" si="354"/>
        <v>1.0829115237077633</v>
      </c>
      <c r="AL815" s="71">
        <f t="shared" si="344"/>
        <v>1948.7083333332628</v>
      </c>
      <c r="AM815" s="49">
        <f t="shared" si="345"/>
        <v>1.0829115237077633</v>
      </c>
      <c r="AN815" s="49">
        <f t="shared" si="346"/>
        <v>10.303725161944195</v>
      </c>
      <c r="AO815" s="49">
        <f t="shared" si="347"/>
        <v>4.315934814837032</v>
      </c>
      <c r="AP815" s="49">
        <f t="shared" si="348"/>
        <v>4.9591818903158895</v>
      </c>
      <c r="AQ815" s="49">
        <f t="shared" si="349"/>
        <v>7.3151339529189947</v>
      </c>
      <c r="AS815" s="49">
        <f t="shared" si="355"/>
        <v>-2.9885912090252003</v>
      </c>
      <c r="AT815" s="49">
        <f t="shared" si="350"/>
        <v>2.3559520626031052</v>
      </c>
      <c r="AU815" s="54">
        <f>(AM815-MAX(AM$3:AM815))/MAX(AM$3:AM815)</f>
        <v>-0.70994585691370315</v>
      </c>
      <c r="AV815" s="54">
        <f>(AN815-MAX(AN$3:AN815))/MAX(AN$3:AN815)</f>
        <v>-0.1552440838751884</v>
      </c>
      <c r="AW815" s="54">
        <f>(AO815-MAX(AO$3:AO815))/MAX(AO$3:AO815)</f>
        <v>-0.24094225834071209</v>
      </c>
      <c r="AX815" s="54">
        <f>(AP815-MAX(AP$3:AP815))/MAX(AP$3:AP815)</f>
        <v>-0.14995890798266229</v>
      </c>
      <c r="AY815" s="54">
        <f>(AQ815-MAX(AQ$3:AQ815))/MAX(AQ$3:AQ815)</f>
        <v>-0.12066086892183407</v>
      </c>
    </row>
    <row r="816" spans="1:51">
      <c r="A816" s="49">
        <f>Data!F942</f>
        <v>1948.791666666596</v>
      </c>
      <c r="B816" s="53">
        <f t="shared" si="341"/>
        <v>0.17300000000000004</v>
      </c>
      <c r="C816" s="50">
        <f>1/Data!N942</f>
        <v>9.237525577581053E-2</v>
      </c>
      <c r="D816" s="50">
        <f>Data!H942/100</f>
        <v>2.3424999999999998E-2</v>
      </c>
      <c r="E816">
        <f>Data!K943/Data!K942</f>
        <v>0.95693784382088043</v>
      </c>
      <c r="F816">
        <f>Data!T943/Data!T942</f>
        <v>1.011198919049465</v>
      </c>
      <c r="G816" s="49">
        <f>Data!E945</f>
        <v>24</v>
      </c>
      <c r="H816" s="52">
        <v>0</v>
      </c>
      <c r="I816" s="52">
        <v>1</v>
      </c>
      <c r="J816" s="52">
        <v>0.6</v>
      </c>
      <c r="K816" s="54">
        <f t="shared" si="351"/>
        <v>0.66261227030770231</v>
      </c>
      <c r="L816" s="54">
        <f t="shared" si="364"/>
        <v>0.85</v>
      </c>
      <c r="M816" s="53">
        <f t="shared" si="365"/>
        <v>0.85</v>
      </c>
      <c r="N816" s="54" cm="1">
        <f t="array" ref="N816">stock_min(C816,O816)</f>
        <v>0.85</v>
      </c>
      <c r="O816" s="54" cm="1">
        <f t="array" ref="O816">stock_max(C816,D816)</f>
        <v>0.85</v>
      </c>
      <c r="P816" s="49">
        <f t="shared" si="342"/>
        <v>1948.791666666596</v>
      </c>
      <c r="Q816" s="49">
        <f t="shared" si="356"/>
        <v>0.8353359278251824</v>
      </c>
      <c r="R816" s="49">
        <f t="shared" si="357"/>
        <v>4.9669194878269129</v>
      </c>
      <c r="S816" s="59">
        <f t="shared" si="338"/>
        <v>2.8707537700948311</v>
      </c>
      <c r="T816" s="59">
        <f t="shared" si="339"/>
        <v>3.174825779666441</v>
      </c>
      <c r="U816" s="59">
        <f t="shared" si="340"/>
        <v>4.2890538038345341</v>
      </c>
      <c r="V816" s="59"/>
      <c r="W816" s="49">
        <f t="shared" si="358"/>
        <v>1.1483015080379324</v>
      </c>
      <c r="X816" s="49">
        <f t="shared" si="359"/>
        <v>1.7224522620568987</v>
      </c>
      <c r="Y816" s="49">
        <f t="shared" si="360"/>
        <v>1.0711472619702394</v>
      </c>
      <c r="Z816" s="49">
        <f t="shared" si="361"/>
        <v>2.1036785176962014</v>
      </c>
      <c r="AA816" s="49">
        <f t="shared" si="362"/>
        <v>0.64335807057518024</v>
      </c>
      <c r="AB816" s="49">
        <f t="shared" si="363"/>
        <v>3.645695733259354</v>
      </c>
      <c r="AC816" s="80">
        <f t="shared" si="343"/>
        <v>0.85</v>
      </c>
      <c r="AD816" s="80">
        <f t="shared" si="352"/>
        <v>0.85</v>
      </c>
      <c r="AE816" s="80">
        <f t="shared" si="353"/>
        <v>0.85</v>
      </c>
      <c r="AF816" s="54">
        <f>(Q816-MAX(Q$2:Q815))/MAX(Q$2:Q815)</f>
        <v>-0.32331779256780097</v>
      </c>
      <c r="AG816" s="54">
        <f>(R816-MAX(R$2:R815))/MAX(R$2:R815)</f>
        <v>-0.29097537464391571</v>
      </c>
      <c r="AH816" s="54">
        <f>(S816-MAX(S$2:S815))/MAX(S$2:S815)</f>
        <v>-0.25141722029750868</v>
      </c>
      <c r="AI816" s="54">
        <f>(T816-MAX(T$2:T815))/MAX(T$2:T815)</f>
        <v>-0.25729156296360478</v>
      </c>
      <c r="AJ816" s="54">
        <f>(U816-MAX(U$2:U815))/MAX(U$2:U815)</f>
        <v>-0.27558871953930264</v>
      </c>
      <c r="AK816" s="54">
        <f t="shared" si="354"/>
        <v>1.0631687074746128</v>
      </c>
      <c r="AL816" s="71">
        <f t="shared" si="344"/>
        <v>1948.791666666596</v>
      </c>
      <c r="AM816" s="49">
        <f t="shared" si="345"/>
        <v>1.0631687074746128</v>
      </c>
      <c r="AN816" s="49">
        <f t="shared" si="346"/>
        <v>10.92882670675586</v>
      </c>
      <c r="AO816" s="49">
        <f t="shared" si="347"/>
        <v>4.4370318650996063</v>
      </c>
      <c r="AP816" s="49">
        <f t="shared" si="348"/>
        <v>5.1231655784471801</v>
      </c>
      <c r="AQ816" s="49">
        <f t="shared" si="349"/>
        <v>7.5249933813452534</v>
      </c>
      <c r="AS816" s="49">
        <f t="shared" si="355"/>
        <v>-3.4038333254106066</v>
      </c>
      <c r="AT816" s="49">
        <f t="shared" si="350"/>
        <v>2.4018278028980733</v>
      </c>
      <c r="AU816" s="54">
        <f>(AM816-MAX(AM$3:AM816))/MAX(AM$3:AM816)</f>
        <v>-0.71523390263050357</v>
      </c>
      <c r="AV816" s="54">
        <f>(AN816-MAX(AN$3:AN816))/MAX(AN$3:AN816)</f>
        <v>-0.10399482985696744</v>
      </c>
      <c r="AW816" s="54">
        <f>(AO816-MAX(AO$3:AO816))/MAX(AO$3:AO816)</f>
        <v>-0.21964451927896453</v>
      </c>
      <c r="AX816" s="54">
        <f>(AP816-MAX(AP$3:AP816))/MAX(AP$3:AP816)</f>
        <v>-0.1218508699201032</v>
      </c>
      <c r="AY816" s="54">
        <f>(AQ816-MAX(AQ$3:AQ816))/MAX(AQ$3:AQ816)</f>
        <v>-9.5434043462640672E-2</v>
      </c>
    </row>
    <row r="817" spans="1:51">
      <c r="A817" s="49">
        <f>Data!F943</f>
        <v>1948.8749999999293</v>
      </c>
      <c r="B817" s="53">
        <f t="shared" si="341"/>
        <v>0.14500000000000002</v>
      </c>
      <c r="C817" s="50">
        <f>1/Data!N943</f>
        <v>9.7579099564862243E-2</v>
      </c>
      <c r="D817" s="50">
        <f>Data!H943/100</f>
        <v>2.3316666666666666E-2</v>
      </c>
      <c r="E817">
        <f>Data!K944/Data!K943</f>
        <v>1.0026717215439267</v>
      </c>
      <c r="F817">
        <f>Data!T944/Data!T943</f>
        <v>1.0070632926062657</v>
      </c>
      <c r="G817" s="49">
        <f>Data!E946</f>
        <v>23.8</v>
      </c>
      <c r="H817" s="52">
        <v>0</v>
      </c>
      <c r="I817" s="52">
        <v>1</v>
      </c>
      <c r="J817" s="52">
        <v>0.6</v>
      </c>
      <c r="K817" s="54">
        <f t="shared" si="351"/>
        <v>0.66261227030770231</v>
      </c>
      <c r="L817" s="54">
        <f t="shared" si="364"/>
        <v>0.85</v>
      </c>
      <c r="M817" s="53">
        <f t="shared" si="365"/>
        <v>0.85</v>
      </c>
      <c r="N817" s="54" cm="1">
        <f t="array" ref="N817">stock_min(C817,O817)</f>
        <v>0.85</v>
      </c>
      <c r="O817" s="54" cm="1">
        <f t="array" ref="O817">stock_max(C817,D817)</f>
        <v>0.85</v>
      </c>
      <c r="P817" s="49">
        <f t="shared" si="342"/>
        <v>1948.8749999999293</v>
      </c>
      <c r="Q817" s="49">
        <f t="shared" si="356"/>
        <v>0.84123614990793816</v>
      </c>
      <c r="R817" s="49">
        <f t="shared" si="357"/>
        <v>4.980189713629489</v>
      </c>
      <c r="S817" s="59">
        <f t="shared" si="338"/>
        <v>2.8834664724632422</v>
      </c>
      <c r="T817" s="59">
        <f t="shared" si="339"/>
        <v>3.1880120494193616</v>
      </c>
      <c r="U817" s="59">
        <f t="shared" si="340"/>
        <v>4.3033383139707597</v>
      </c>
      <c r="V817" s="59"/>
      <c r="W817" s="49">
        <f t="shared" si="358"/>
        <v>1.153386588985297</v>
      </c>
      <c r="X817" s="49">
        <f t="shared" si="359"/>
        <v>1.7300798834779452</v>
      </c>
      <c r="Y817" s="49">
        <f t="shared" si="360"/>
        <v>1.0755961475852875</v>
      </c>
      <c r="Z817" s="49">
        <f t="shared" si="361"/>
        <v>2.112415901834074</v>
      </c>
      <c r="AA817" s="49">
        <f t="shared" si="362"/>
        <v>0.645500747095614</v>
      </c>
      <c r="AB817" s="49">
        <f t="shared" si="363"/>
        <v>3.6578375668751457</v>
      </c>
      <c r="AC817" s="80">
        <f t="shared" si="343"/>
        <v>0.85</v>
      </c>
      <c r="AD817" s="80">
        <f t="shared" si="352"/>
        <v>0.85</v>
      </c>
      <c r="AE817" s="80">
        <f t="shared" si="353"/>
        <v>0.85</v>
      </c>
      <c r="AF817" s="54">
        <f>(Q817-MAX(Q$2:Q816))/MAX(Q$2:Q816)</f>
        <v>-0.31853818813525353</v>
      </c>
      <c r="AG817" s="54">
        <f>(R817-MAX(R$2:R816))/MAX(R$2:R816)</f>
        <v>-0.28908105827717739</v>
      </c>
      <c r="AH817" s="54">
        <f>(S817-MAX(S$2:S816))/MAX(S$2:S816)</f>
        <v>-0.24810223376832222</v>
      </c>
      <c r="AI817" s="54">
        <f>(T817-MAX(T$2:T816))/MAX(T$2:T816)</f>
        <v>-0.25420680982179272</v>
      </c>
      <c r="AJ817" s="54">
        <f>(U817-MAX(U$2:U816))/MAX(U$2:U816)</f>
        <v>-0.27317609877215682</v>
      </c>
      <c r="AK817" s="54">
        <f t="shared" si="354"/>
        <v>1.031856040253478</v>
      </c>
      <c r="AL817" s="71">
        <f t="shared" si="344"/>
        <v>1948.8749999999293</v>
      </c>
      <c r="AM817" s="49">
        <f t="shared" si="345"/>
        <v>1.031856040253478</v>
      </c>
      <c r="AN817" s="49">
        <f t="shared" si="346"/>
        <v>11.008817850331594</v>
      </c>
      <c r="AO817" s="49">
        <f t="shared" si="347"/>
        <v>4.4040740313040088</v>
      </c>
      <c r="AP817" s="49">
        <f t="shared" si="348"/>
        <v>5.0969200061645124</v>
      </c>
      <c r="AQ817" s="49">
        <f t="shared" si="349"/>
        <v>7.3305374694541552</v>
      </c>
      <c r="AS817" s="49">
        <f t="shared" si="355"/>
        <v>-3.6782803808774389</v>
      </c>
      <c r="AT817" s="49">
        <f t="shared" si="350"/>
        <v>2.2336174632896428</v>
      </c>
      <c r="AU817" s="54">
        <f>(AM817-MAX(AM$3:AM817))/MAX(AM$3:AM817)</f>
        <v>-0.72362089331232371</v>
      </c>
      <c r="AV817" s="54">
        <f>(AN817-MAX(AN$3:AN817))/MAX(AN$3:AN817)</f>
        <v>-9.7436717066579262E-2</v>
      </c>
      <c r="AW817" s="54">
        <f>(AO817-MAX(AO$3:AO817))/MAX(AO$3:AO817)</f>
        <v>-0.22544092259925264</v>
      </c>
      <c r="AX817" s="54">
        <f>(AP817-MAX(AP$3:AP817))/MAX(AP$3:AP817)</f>
        <v>-0.12634955849761731</v>
      </c>
      <c r="AY817" s="54">
        <f>(AQ817-MAX(AQ$3:AQ817))/MAX(AQ$3:AQ817)</f>
        <v>-0.118809239828949</v>
      </c>
    </row>
    <row r="818" spans="1:51">
      <c r="A818" s="49">
        <f>Data!F944</f>
        <v>1948.9583333332625</v>
      </c>
      <c r="B818" s="53">
        <f t="shared" si="341"/>
        <v>0.14100000000000001</v>
      </c>
      <c r="C818" s="50">
        <f>1/Data!N944</f>
        <v>9.8428559126369289E-2</v>
      </c>
      <c r="D818" s="50">
        <f>Data!H944/100</f>
        <v>2.3208333333333334E-2</v>
      </c>
      <c r="E818">
        <f>Data!K945/Data!K944</f>
        <v>1.0206199881821008</v>
      </c>
      <c r="F818">
        <f>Data!T945/Data!T944</f>
        <v>1.0070720673907998</v>
      </c>
      <c r="G818" s="49">
        <f>Data!E947</f>
        <v>23.8</v>
      </c>
      <c r="H818" s="52">
        <v>0</v>
      </c>
      <c r="I818" s="52">
        <v>1</v>
      </c>
      <c r="J818" s="52">
        <v>0.6</v>
      </c>
      <c r="K818" s="54">
        <f t="shared" si="351"/>
        <v>0.66261227030770231</v>
      </c>
      <c r="L818" s="54">
        <f t="shared" si="364"/>
        <v>0.85</v>
      </c>
      <c r="M818" s="53">
        <f t="shared" si="365"/>
        <v>0.85</v>
      </c>
      <c r="N818" s="54" cm="1">
        <f t="array" ref="N818">stock_min(C818,O818)</f>
        <v>0.85</v>
      </c>
      <c r="O818" s="54" cm="1">
        <f t="array" ref="O818">stock_max(C818,D818)</f>
        <v>0.85</v>
      </c>
      <c r="P818" s="49">
        <f t="shared" si="342"/>
        <v>1948.9583333332625</v>
      </c>
      <c r="Q818" s="49">
        <f t="shared" si="356"/>
        <v>0.84718542865166402</v>
      </c>
      <c r="R818" s="49">
        <f t="shared" si="357"/>
        <v>5.0828811666691491</v>
      </c>
      <c r="S818" s="59">
        <f t="shared" si="338"/>
        <v>2.9272975268995962</v>
      </c>
      <c r="T818" s="59">
        <f t="shared" si="339"/>
        <v>3.2391767287918696</v>
      </c>
      <c r="U818" s="59">
        <f t="shared" si="340"/>
        <v>4.3833279061560413</v>
      </c>
      <c r="V818" s="59"/>
      <c r="W818" s="49">
        <f t="shared" si="358"/>
        <v>1.1709190107598386</v>
      </c>
      <c r="X818" s="49">
        <f t="shared" si="359"/>
        <v>1.7563785161397576</v>
      </c>
      <c r="Y818" s="49">
        <f t="shared" si="360"/>
        <v>1.0928584825992123</v>
      </c>
      <c r="Z818" s="49">
        <f t="shared" si="361"/>
        <v>2.1463182461926573</v>
      </c>
      <c r="AA818" s="49">
        <f t="shared" si="362"/>
        <v>0.65749918592340628</v>
      </c>
      <c r="AB818" s="49">
        <f t="shared" si="363"/>
        <v>3.7258287202326348</v>
      </c>
      <c r="AC818" s="80">
        <f t="shared" si="343"/>
        <v>0.85</v>
      </c>
      <c r="AD818" s="80">
        <f t="shared" si="352"/>
        <v>0.85</v>
      </c>
      <c r="AE818" s="80">
        <f t="shared" si="353"/>
        <v>0.85</v>
      </c>
      <c r="AF818" s="54">
        <f>(Q818-MAX(Q$2:Q817))/MAX(Q$2:Q817)</f>
        <v>-0.31371884427748958</v>
      </c>
      <c r="AG818" s="54">
        <f>(R818-MAX(R$2:R817))/MAX(R$2:R817)</f>
        <v>-0.27442191810042116</v>
      </c>
      <c r="AH818" s="54">
        <f>(S818-MAX(S$2:S817))/MAX(S$2:S817)</f>
        <v>-0.23667277126650227</v>
      </c>
      <c r="AI818" s="54">
        <f>(T818-MAX(T$2:T817))/MAX(T$2:T817)</f>
        <v>-0.24223751081596942</v>
      </c>
      <c r="AJ818" s="54">
        <f>(U818-MAX(U$2:U817))/MAX(U$2:U817)</f>
        <v>-0.25966604141482919</v>
      </c>
      <c r="AK818" s="54">
        <f t="shared" si="354"/>
        <v>1.0261051371375514</v>
      </c>
      <c r="AL818" s="71">
        <f t="shared" si="344"/>
        <v>1948.9583333332625</v>
      </c>
      <c r="AM818" s="49">
        <f t="shared" si="345"/>
        <v>1.0261051371375514</v>
      </c>
      <c r="AN818" s="49">
        <f t="shared" si="346"/>
        <v>10.327542610237691</v>
      </c>
      <c r="AO818" s="49">
        <f t="shared" si="347"/>
        <v>4.2299351814105641</v>
      </c>
      <c r="AP818" s="49">
        <f t="shared" si="348"/>
        <v>4.8774788819983721</v>
      </c>
      <c r="AQ818" s="49">
        <f t="shared" si="349"/>
        <v>7.2072676307496772</v>
      </c>
      <c r="AS818" s="49">
        <f t="shared" si="355"/>
        <v>-3.1202749794880136</v>
      </c>
      <c r="AT818" s="49">
        <f t="shared" si="350"/>
        <v>2.3297887487513051</v>
      </c>
      <c r="AU818" s="54">
        <f>(AM818-MAX(AM$3:AM818))/MAX(AM$3:AM818)</f>
        <v>-0.72516125301738166</v>
      </c>
      <c r="AV818" s="54">
        <f>(AN818-MAX(AN$3:AN818))/MAX(AN$3:AN818)</f>
        <v>-0.15329139879899495</v>
      </c>
      <c r="AW818" s="54">
        <f>(AO818-MAX(AO$3:AO818))/MAX(AO$3:AO818)</f>
        <v>-0.25606729853080268</v>
      </c>
      <c r="AX818" s="54">
        <f>(AP818-MAX(AP$3:AP818))/MAX(AP$3:AP818)</f>
        <v>-0.16396341839333012</v>
      </c>
      <c r="AY818" s="54">
        <f>(AQ818-MAX(AQ$3:AQ818))/MAX(AQ$3:AQ818)</f>
        <v>-0.13362728602635152</v>
      </c>
    </row>
    <row r="819" spans="1:51">
      <c r="A819" s="49">
        <f>Data!F945</f>
        <v>1949.0416666665958</v>
      </c>
      <c r="B819" s="53">
        <f t="shared" si="341"/>
        <v>0.14600000000000002</v>
      </c>
      <c r="C819" s="50">
        <f>1/Data!N945</f>
        <v>9.7577294740789078E-2</v>
      </c>
      <c r="D819" s="50">
        <f>Data!H945/100</f>
        <v>2.3099999999999999E-2</v>
      </c>
      <c r="E819">
        <f>Data!K946/Data!K945</f>
        <v>0.97493945312500008</v>
      </c>
      <c r="F819">
        <f>Data!T946/Data!T945</f>
        <v>1.0102701270364138</v>
      </c>
      <c r="G819" s="49">
        <f>Data!E948</f>
        <v>23.9</v>
      </c>
      <c r="H819" s="52">
        <v>0</v>
      </c>
      <c r="I819" s="52">
        <v>1</v>
      </c>
      <c r="J819" s="52">
        <v>0.6</v>
      </c>
      <c r="K819" s="54">
        <f t="shared" si="351"/>
        <v>0.66261227030770231</v>
      </c>
      <c r="L819" s="54">
        <f t="shared" si="364"/>
        <v>0.85</v>
      </c>
      <c r="M819" s="53">
        <f t="shared" si="365"/>
        <v>0.85</v>
      </c>
      <c r="N819" s="54" cm="1">
        <f t="array" ref="N819">stock_min(C819,O819)</f>
        <v>0.85</v>
      </c>
      <c r="O819" s="54" cm="1">
        <f t="array" ref="O819">stock_max(C819,D819)</f>
        <v>0.85</v>
      </c>
      <c r="P819" s="49">
        <f t="shared" si="342"/>
        <v>1949.0416666665958</v>
      </c>
      <c r="Q819" s="49">
        <f t="shared" si="356"/>
        <v>0.85588613062731533</v>
      </c>
      <c r="R819" s="49">
        <f t="shared" si="357"/>
        <v>4.9555013849317824</v>
      </c>
      <c r="S819" s="59">
        <f t="shared" si="338"/>
        <v>2.8953072077554882</v>
      </c>
      <c r="T819" s="59">
        <f t="shared" si="339"/>
        <v>3.1966126152236072</v>
      </c>
      <c r="U819" s="59">
        <f t="shared" si="340"/>
        <v>4.2967092010302022</v>
      </c>
      <c r="V819" s="59"/>
      <c r="W819" s="49">
        <f t="shared" si="358"/>
        <v>1.1581228831021952</v>
      </c>
      <c r="X819" s="49">
        <f t="shared" si="359"/>
        <v>1.737184324653293</v>
      </c>
      <c r="Y819" s="49">
        <f t="shared" si="360"/>
        <v>1.0784978729560513</v>
      </c>
      <c r="Z819" s="49">
        <f t="shared" si="361"/>
        <v>2.1181147422675561</v>
      </c>
      <c r="AA819" s="49">
        <f t="shared" si="362"/>
        <v>0.64450638015453043</v>
      </c>
      <c r="AB819" s="49">
        <f t="shared" si="363"/>
        <v>3.6522028208756718</v>
      </c>
      <c r="AC819" s="80">
        <f t="shared" si="343"/>
        <v>0.85</v>
      </c>
      <c r="AD819" s="80">
        <f t="shared" si="352"/>
        <v>0.85</v>
      </c>
      <c r="AE819" s="80">
        <f t="shared" si="353"/>
        <v>0.85</v>
      </c>
      <c r="AF819" s="54">
        <f>(Q819-MAX(Q$2:Q818))/MAX(Q$2:Q818)</f>
        <v>-0.30667064962552248</v>
      </c>
      <c r="AG819" s="54">
        <f>(R819-MAX(R$2:R818))/MAX(R$2:R818)</f>
        <v>-0.29260530163333814</v>
      </c>
      <c r="AH819" s="54">
        <f>(S819-MAX(S$2:S818))/MAX(S$2:S818)</f>
        <v>-0.24501462290070741</v>
      </c>
      <c r="AI819" s="54">
        <f>(T819-MAX(T$2:T818))/MAX(T$2:T818)</f>
        <v>-0.25219482137599802</v>
      </c>
      <c r="AJ819" s="54">
        <f>(U819-MAX(U$2:U818))/MAX(U$2:U818)</f>
        <v>-0.27429574063565931</v>
      </c>
      <c r="AK819" s="54">
        <f t="shared" si="354"/>
        <v>1.0038770052321504</v>
      </c>
      <c r="AL819" s="71">
        <f t="shared" si="344"/>
        <v>1949.0416666665958</v>
      </c>
      <c r="AM819" s="49">
        <f t="shared" si="345"/>
        <v>1.0038770052321504</v>
      </c>
      <c r="AN819" s="49">
        <f t="shared" si="346"/>
        <v>10.508786726379505</v>
      </c>
      <c r="AO819" s="49">
        <f t="shared" si="347"/>
        <v>4.2364007810732858</v>
      </c>
      <c r="AP819" s="49">
        <f t="shared" si="348"/>
        <v>4.8970182046952306</v>
      </c>
      <c r="AQ819" s="49">
        <f t="shared" si="349"/>
        <v>7.267161364997885</v>
      </c>
      <c r="AS819" s="49">
        <f t="shared" si="355"/>
        <v>-3.2416253613816197</v>
      </c>
      <c r="AT819" s="49">
        <f t="shared" si="350"/>
        <v>2.3701431603026544</v>
      </c>
      <c r="AU819" s="54">
        <f>(AM819-MAX(AM$3:AM819))/MAX(AM$3:AM819)</f>
        <v>-0.73111498202578229</v>
      </c>
      <c r="AV819" s="54">
        <f>(AN819-MAX(AN$3:AN819))/MAX(AN$3:AN819)</f>
        <v>-0.13843201183290083</v>
      </c>
      <c r="AW819" s="54">
        <f>(AO819-MAX(AO$3:AO819))/MAX(AO$3:AO819)</f>
        <v>-0.25493017211694052</v>
      </c>
      <c r="AX819" s="54">
        <f>(AP819-MAX(AP$3:AP819))/MAX(AP$3:AP819)</f>
        <v>-0.16061423145688183</v>
      </c>
      <c r="AY819" s="54">
        <f>(AQ819-MAX(AQ$3:AQ819))/MAX(AQ$3:AQ819)</f>
        <v>-0.12642756766578347</v>
      </c>
    </row>
    <row r="820" spans="1:51">
      <c r="A820" s="49">
        <f>Data!F946</f>
        <v>1949.1249999999291</v>
      </c>
      <c r="B820" s="53">
        <f t="shared" si="341"/>
        <v>0.128</v>
      </c>
      <c r="C820" s="50">
        <f>1/Data!N946</f>
        <v>0.10129129033269606</v>
      </c>
      <c r="D820" s="50">
        <f>Data!H946/100</f>
        <v>2.3108333333333335E-2</v>
      </c>
      <c r="E820">
        <f>Data!K947/Data!K946</f>
        <v>1.0150078988941549</v>
      </c>
      <c r="F820">
        <f>Data!T947/Data!T946</f>
        <v>1.0018519067081715</v>
      </c>
      <c r="G820" s="49">
        <f>Data!E949</f>
        <v>23.8</v>
      </c>
      <c r="H820" s="52">
        <v>0</v>
      </c>
      <c r="I820" s="52">
        <v>1</v>
      </c>
      <c r="J820" s="52">
        <v>0.6</v>
      </c>
      <c r="K820" s="54">
        <f t="shared" si="351"/>
        <v>0.66261227030770231</v>
      </c>
      <c r="L820" s="54">
        <f t="shared" si="364"/>
        <v>0.85</v>
      </c>
      <c r="M820" s="53">
        <f t="shared" si="365"/>
        <v>0.85</v>
      </c>
      <c r="N820" s="54" cm="1">
        <f t="array" ref="N820">stock_min(C820,O820)</f>
        <v>0.85</v>
      </c>
      <c r="O820" s="54" cm="1">
        <f t="array" ref="O820">stock_max(C820,D820)</f>
        <v>0.85</v>
      </c>
      <c r="P820" s="49">
        <f t="shared" si="342"/>
        <v>1949.1249999999291</v>
      </c>
      <c r="Q820" s="49">
        <f t="shared" si="356"/>
        <v>0.85747115189405498</v>
      </c>
      <c r="R820" s="49">
        <f t="shared" si="357"/>
        <v>5.0298730486866834</v>
      </c>
      <c r="S820" s="59">
        <f t="shared" si="338"/>
        <v>2.9235234299964996</v>
      </c>
      <c r="T820" s="59">
        <f t="shared" si="339"/>
        <v>3.2303983445674538</v>
      </c>
      <c r="U820" s="59">
        <f t="shared" si="340"/>
        <v>4.3527146573957189</v>
      </c>
      <c r="V820" s="59"/>
      <c r="W820" s="49">
        <f t="shared" si="358"/>
        <v>1.1694093719985998</v>
      </c>
      <c r="X820" s="49">
        <f t="shared" si="359"/>
        <v>1.7541140579978998</v>
      </c>
      <c r="Y820" s="49">
        <f t="shared" si="360"/>
        <v>1.08989676347537</v>
      </c>
      <c r="Z820" s="49">
        <f t="shared" si="361"/>
        <v>2.1405015810920838</v>
      </c>
      <c r="AA820" s="49">
        <f t="shared" si="362"/>
        <v>0.65290719860935797</v>
      </c>
      <c r="AB820" s="49">
        <f t="shared" si="363"/>
        <v>3.6998074587863612</v>
      </c>
      <c r="AC820" s="80">
        <f t="shared" si="343"/>
        <v>0.85</v>
      </c>
      <c r="AD820" s="80">
        <f t="shared" si="352"/>
        <v>0.85</v>
      </c>
      <c r="AE820" s="80">
        <f t="shared" si="353"/>
        <v>0.85</v>
      </c>
      <c r="AF820" s="54">
        <f>(Q820-MAX(Q$2:Q819))/MAX(Q$2:Q819)</f>
        <v>-0.30538666835059181</v>
      </c>
      <c r="AG820" s="54">
        <f>(R820-MAX(R$2:R819))/MAX(R$2:R819)</f>
        <v>-0.28198879352199002</v>
      </c>
      <c r="AH820" s="54">
        <f>(S820-MAX(S$2:S819))/MAX(S$2:S819)</f>
        <v>-0.23765691138329581</v>
      </c>
      <c r="AI820" s="54">
        <f>(T820-MAX(T$2:T819))/MAX(T$2:T819)</f>
        <v>-0.24429109752575914</v>
      </c>
      <c r="AJ820" s="54">
        <f>(U820-MAX(U$2:U819))/MAX(U$2:U819)</f>
        <v>-0.26483654841889159</v>
      </c>
      <c r="AK820" s="54">
        <f t="shared" si="354"/>
        <v>0.99077431415400907</v>
      </c>
      <c r="AL820" s="71">
        <f t="shared" si="344"/>
        <v>1949.1249999999291</v>
      </c>
      <c r="AM820" s="49">
        <f t="shared" si="345"/>
        <v>0.99077431415400907</v>
      </c>
      <c r="AN820" s="49">
        <f t="shared" si="346"/>
        <v>10.070952702961494</v>
      </c>
      <c r="AO820" s="49">
        <f t="shared" si="347"/>
        <v>4.1080019540283557</v>
      </c>
      <c r="AP820" s="49">
        <f t="shared" si="348"/>
        <v>4.7398547454575697</v>
      </c>
      <c r="AQ820" s="49">
        <f t="shared" si="349"/>
        <v>7.0931366927036406</v>
      </c>
      <c r="AS820" s="49">
        <f t="shared" si="355"/>
        <v>-2.977816010257853</v>
      </c>
      <c r="AT820" s="49">
        <f t="shared" si="350"/>
        <v>2.3532819472460709</v>
      </c>
      <c r="AU820" s="54">
        <f>(AM820-MAX(AM$3:AM820))/MAX(AM$3:AM820)</f>
        <v>-0.73462449295958632</v>
      </c>
      <c r="AV820" s="54">
        <f>(AN820-MAX(AN$3:AN820))/MAX(AN$3:AN820)</f>
        <v>-0.1743280470774303</v>
      </c>
      <c r="AW820" s="54">
        <f>(AO820-MAX(AO$3:AO820))/MAX(AO$3:AO820)</f>
        <v>-0.27751209883033234</v>
      </c>
      <c r="AX820" s="54">
        <f>(AP820-MAX(AP$3:AP820))/MAX(AP$3:AP820)</f>
        <v>-0.18755323096736237</v>
      </c>
      <c r="AY820" s="54">
        <f>(AQ820-MAX(AQ$3:AQ820))/MAX(AQ$3:AQ820)</f>
        <v>-0.14734676136835681</v>
      </c>
    </row>
    <row r="821" spans="1:51">
      <c r="A821" s="49">
        <f>Data!F947</f>
        <v>1949.2083333332623</v>
      </c>
      <c r="B821" s="53">
        <f t="shared" si="341"/>
        <v>0.13</v>
      </c>
      <c r="C821" s="50">
        <f>1/Data!N947</f>
        <v>0.10099650737763186</v>
      </c>
      <c r="D821" s="50">
        <f>Data!H947/100</f>
        <v>2.3116666666666664E-2</v>
      </c>
      <c r="E821">
        <f>Data!K948/Data!K947</f>
        <v>1.00000872866207</v>
      </c>
      <c r="F821">
        <f>Data!T948/Data!T947</f>
        <v>0.99766075220504991</v>
      </c>
      <c r="G821" s="49">
        <f>Data!E950</f>
        <v>23.9</v>
      </c>
      <c r="H821" s="52">
        <v>0</v>
      </c>
      <c r="I821" s="52">
        <v>1</v>
      </c>
      <c r="J821" s="52">
        <v>0.6</v>
      </c>
      <c r="K821" s="54">
        <f t="shared" si="351"/>
        <v>0.66261227030770231</v>
      </c>
      <c r="L821" s="54">
        <f t="shared" si="364"/>
        <v>0.85</v>
      </c>
      <c r="M821" s="53">
        <f t="shared" si="365"/>
        <v>0.85</v>
      </c>
      <c r="N821" s="54" cm="1">
        <f t="array" ref="N821">stock_min(C821,O821)</f>
        <v>0.85</v>
      </c>
      <c r="O821" s="54" cm="1">
        <f t="array" ref="O821">stock_max(C821,D821)</f>
        <v>0.85</v>
      </c>
      <c r="P821" s="49">
        <f t="shared" si="342"/>
        <v>1949.2083333332623</v>
      </c>
      <c r="Q821" s="49">
        <f t="shared" si="356"/>
        <v>0.85546531439275353</v>
      </c>
      <c r="R821" s="49">
        <f t="shared" si="357"/>
        <v>5.0299169527487804</v>
      </c>
      <c r="S821" s="59">
        <f t="shared" si="338"/>
        <v>2.9208032027705024</v>
      </c>
      <c r="T821" s="59">
        <f t="shared" si="339"/>
        <v>3.2278674896817323</v>
      </c>
      <c r="U821" s="59">
        <f t="shared" si="340"/>
        <v>4.3512196400400969</v>
      </c>
      <c r="V821" s="59"/>
      <c r="W821" s="49">
        <f t="shared" si="358"/>
        <v>1.1683212811082011</v>
      </c>
      <c r="X821" s="49">
        <f t="shared" si="359"/>
        <v>1.7524819216623013</v>
      </c>
      <c r="Y821" s="49">
        <f t="shared" si="360"/>
        <v>1.0890428840912958</v>
      </c>
      <c r="Z821" s="49">
        <f t="shared" si="361"/>
        <v>2.1388246055904365</v>
      </c>
      <c r="AA821" s="49">
        <f t="shared" si="362"/>
        <v>0.65268294600601462</v>
      </c>
      <c r="AB821" s="49">
        <f t="shared" si="363"/>
        <v>3.698536694034082</v>
      </c>
      <c r="AC821" s="80">
        <f t="shared" si="343"/>
        <v>0.85</v>
      </c>
      <c r="AD821" s="80">
        <f t="shared" si="352"/>
        <v>0.85</v>
      </c>
      <c r="AE821" s="80">
        <f t="shared" si="353"/>
        <v>0.85</v>
      </c>
      <c r="AF821" s="54">
        <f>(Q821-MAX(Q$2:Q820))/MAX(Q$2:Q820)</f>
        <v>-0.30701154105499556</v>
      </c>
      <c r="AG821" s="54">
        <f>(R821-MAX(R$2:R820))/MAX(R$2:R820)</f>
        <v>-0.28198252624480619</v>
      </c>
      <c r="AH821" s="54">
        <f>(S821-MAX(S$2:S820))/MAX(S$2:S820)</f>
        <v>-0.23836624259779146</v>
      </c>
      <c r="AI821" s="54">
        <f>(T821-MAX(T$2:T820))/MAX(T$2:T820)</f>
        <v>-0.24488315750227149</v>
      </c>
      <c r="AJ821" s="54">
        <f>(U821-MAX(U$2:U820))/MAX(U$2:U820)</f>
        <v>-0.26508905339701261</v>
      </c>
      <c r="AK821" s="54">
        <f t="shared" si="354"/>
        <v>1.0023165247928754</v>
      </c>
      <c r="AL821" s="71">
        <f t="shared" si="344"/>
        <v>1949.2083333332623</v>
      </c>
      <c r="AM821" s="49">
        <f t="shared" si="345"/>
        <v>1.0023165247928754</v>
      </c>
      <c r="AN821" s="49">
        <f t="shared" si="346"/>
        <v>10.243237032998655</v>
      </c>
      <c r="AO821" s="49">
        <f t="shared" si="347"/>
        <v>4.1693228602644083</v>
      </c>
      <c r="AP821" s="49">
        <f t="shared" si="348"/>
        <v>4.8122260332775078</v>
      </c>
      <c r="AQ821" s="49">
        <f t="shared" si="349"/>
        <v>7.1614433371791337</v>
      </c>
      <c r="AS821" s="49">
        <f t="shared" si="355"/>
        <v>-3.0817936958195213</v>
      </c>
      <c r="AT821" s="49">
        <f t="shared" si="350"/>
        <v>2.349217303901626</v>
      </c>
      <c r="AU821" s="54">
        <f>(AM821-MAX(AM$3:AM821))/MAX(AM$3:AM821)</f>
        <v>-0.7315329513674208</v>
      </c>
      <c r="AV821" s="54">
        <f>(AN821-MAX(AN$3:AN821))/MAX(AN$3:AN821)</f>
        <v>-0.16020323253054944</v>
      </c>
      <c r="AW821" s="54">
        <f>(AO821-MAX(AO$3:AO821))/MAX(AO$3:AO821)</f>
        <v>-0.26672738807797669</v>
      </c>
      <c r="AX821" s="54">
        <f>(AP821-MAX(AP$3:AP821))/MAX(AP$3:AP821)</f>
        <v>-0.17514824766773943</v>
      </c>
      <c r="AY821" s="54">
        <f>(AQ821-MAX(AQ$3:AQ821))/MAX(AQ$3:AQ821)</f>
        <v>-0.1391357421598873</v>
      </c>
    </row>
    <row r="822" spans="1:51">
      <c r="A822" s="49">
        <f>Data!F948</f>
        <v>1949.2916666665956</v>
      </c>
      <c r="B822" s="53">
        <f t="shared" si="341"/>
        <v>0.124</v>
      </c>
      <c r="C822" s="50">
        <f>1/Data!N948</f>
        <v>0.10221144824814829</v>
      </c>
      <c r="D822" s="50">
        <f>Data!H948/100</f>
        <v>2.3125E-2</v>
      </c>
      <c r="E822">
        <f>Data!K949/Data!K948</f>
        <v>1.0024407308591667</v>
      </c>
      <c r="F822">
        <f>Data!T949/Data!T948</f>
        <v>1.0060627691551773</v>
      </c>
      <c r="G822" s="49">
        <f>Data!E951</f>
        <v>23.7</v>
      </c>
      <c r="H822" s="52">
        <v>0</v>
      </c>
      <c r="I822" s="52">
        <v>1</v>
      </c>
      <c r="J822" s="52">
        <v>0.6</v>
      </c>
      <c r="K822" s="54">
        <f t="shared" si="351"/>
        <v>0.66261227030770231</v>
      </c>
      <c r="L822" s="54">
        <f t="shared" si="364"/>
        <v>0.85</v>
      </c>
      <c r="M822" s="53">
        <f t="shared" si="365"/>
        <v>0.85</v>
      </c>
      <c r="N822" s="54" cm="1">
        <f t="array" ref="N822">stock_min(C822,O822)</f>
        <v>0.85</v>
      </c>
      <c r="O822" s="54" cm="1">
        <f t="array" ref="O822">stock_max(C822,D822)</f>
        <v>0.85</v>
      </c>
      <c r="P822" s="49">
        <f t="shared" si="342"/>
        <v>1949.2916666665956</v>
      </c>
      <c r="Q822" s="49">
        <f t="shared" si="356"/>
        <v>0.86065180311417799</v>
      </c>
      <c r="R822" s="49">
        <f t="shared" si="357"/>
        <v>5.0421936262744005</v>
      </c>
      <c r="S822" s="59">
        <f t="shared" si="338"/>
        <v>2.9321638017032754</v>
      </c>
      <c r="T822" s="59">
        <f t="shared" si="339"/>
        <v>3.2396904005052765</v>
      </c>
      <c r="U822" s="59">
        <f t="shared" si="340"/>
        <v>4.3642038387161417</v>
      </c>
      <c r="V822" s="59"/>
      <c r="W822" s="49">
        <f t="shared" si="358"/>
        <v>1.1728655206813101</v>
      </c>
      <c r="X822" s="49">
        <f t="shared" si="359"/>
        <v>1.7592982810219653</v>
      </c>
      <c r="Y822" s="49">
        <f t="shared" si="360"/>
        <v>1.093031789132406</v>
      </c>
      <c r="Z822" s="49">
        <f t="shared" si="361"/>
        <v>2.1466586113728705</v>
      </c>
      <c r="AA822" s="49">
        <f t="shared" si="362"/>
        <v>0.65463057580742134</v>
      </c>
      <c r="AB822" s="49">
        <f t="shared" si="363"/>
        <v>3.7095732629087204</v>
      </c>
      <c r="AC822" s="80">
        <f t="shared" si="343"/>
        <v>0.85</v>
      </c>
      <c r="AD822" s="80">
        <f t="shared" si="352"/>
        <v>0.85</v>
      </c>
      <c r="AE822" s="80">
        <f t="shared" si="353"/>
        <v>0.85</v>
      </c>
      <c r="AF822" s="54">
        <f>(Q822-MAX(Q$2:Q821))/MAX(Q$2:Q821)</f>
        <v>-0.30281011200120994</v>
      </c>
      <c r="AG822" s="54">
        <f>(R822-MAX(R$2:R821))/MAX(R$2:R821)</f>
        <v>-0.2802300388391909</v>
      </c>
      <c r="AH822" s="54">
        <f>(S822-MAX(S$2:S821))/MAX(S$2:S821)</f>
        <v>-0.2354038329279787</v>
      </c>
      <c r="AI822" s="54">
        <f>(T822-MAX(T$2:T821))/MAX(T$2:T821)</f>
        <v>-0.24211734412277394</v>
      </c>
      <c r="AJ822" s="54">
        <f>(U822-MAX(U$2:U821))/MAX(U$2:U821)</f>
        <v>-0.26289605223198625</v>
      </c>
      <c r="AK822" s="54">
        <f t="shared" si="354"/>
        <v>0.98768771185362081</v>
      </c>
      <c r="AL822" s="71">
        <f t="shared" si="344"/>
        <v>1949.2916666665956</v>
      </c>
      <c r="AM822" s="49">
        <f t="shared" si="345"/>
        <v>0.98768771185362081</v>
      </c>
      <c r="AN822" s="49">
        <f t="shared" si="346"/>
        <v>10.548341160264755</v>
      </c>
      <c r="AO822" s="49">
        <f t="shared" si="347"/>
        <v>4.2193343624208595</v>
      </c>
      <c r="AP822" s="49">
        <f t="shared" si="348"/>
        <v>4.8833340274847341</v>
      </c>
      <c r="AQ822" s="49">
        <f t="shared" si="349"/>
        <v>7.078583784592122</v>
      </c>
      <c r="AS822" s="49">
        <f t="shared" si="355"/>
        <v>-3.469757375672633</v>
      </c>
      <c r="AT822" s="49">
        <f t="shared" si="350"/>
        <v>2.1952497571073879</v>
      </c>
      <c r="AU822" s="54">
        <f>(AM822-MAX(AM$3:AM822))/MAX(AM$3:AM822)</f>
        <v>-0.73545122881536706</v>
      </c>
      <c r="AV822" s="54">
        <f>(AN822-MAX(AN$3:AN822))/MAX(AN$3:AN822)</f>
        <v>-0.13518912234309341</v>
      </c>
      <c r="AW822" s="54">
        <f>(AO822-MAX(AO$3:AO822))/MAX(AO$3:AO822)</f>
        <v>-0.25793169965530577</v>
      </c>
      <c r="AX822" s="54">
        <f>(AP822-MAX(AP$3:AP822))/MAX(AP$3:AP822)</f>
        <v>-0.16295980239915439</v>
      </c>
      <c r="AY822" s="54">
        <f>(AQ822-MAX(AQ$3:AQ822))/MAX(AQ$3:AQ822)</f>
        <v>-0.14909614034840088</v>
      </c>
    </row>
    <row r="823" spans="1:51">
      <c r="A823" s="49">
        <f>Data!F949</f>
        <v>1949.3749999999288</v>
      </c>
      <c r="B823" s="53">
        <f t="shared" si="341"/>
        <v>0.11899999999999999</v>
      </c>
      <c r="C823" s="50">
        <f>1/Data!N949</f>
        <v>0.10317473736469381</v>
      </c>
      <c r="D823" s="50">
        <f>Data!H949/100</f>
        <v>2.3133333333333336E-2</v>
      </c>
      <c r="E823">
        <f>Data!K950/Data!K949</f>
        <v>0.94696836729494238</v>
      </c>
      <c r="F823">
        <f>Data!T950/Data!T949</f>
        <v>0.9976621411624077</v>
      </c>
      <c r="G823" s="49">
        <f>Data!E952</f>
        <v>23.8</v>
      </c>
      <c r="H823" s="52">
        <v>0</v>
      </c>
      <c r="I823" s="52">
        <v>1</v>
      </c>
      <c r="J823" s="52">
        <v>0.6</v>
      </c>
      <c r="K823" s="54">
        <f t="shared" si="351"/>
        <v>0.66261227030770231</v>
      </c>
      <c r="L823" s="54">
        <f t="shared" si="364"/>
        <v>0.85</v>
      </c>
      <c r="M823" s="53">
        <f t="shared" si="365"/>
        <v>0.85</v>
      </c>
      <c r="N823" s="54" cm="1">
        <f t="array" ref="N823">stock_min(C823,O823)</f>
        <v>0.85</v>
      </c>
      <c r="O823" s="54" cm="1">
        <f t="array" ref="O823">stock_max(C823,D823)</f>
        <v>0.85</v>
      </c>
      <c r="P823" s="49">
        <f t="shared" si="342"/>
        <v>1949.3749999999288</v>
      </c>
      <c r="Q823" s="49">
        <f t="shared" si="356"/>
        <v>0.8586397206901778</v>
      </c>
      <c r="R823" s="49">
        <f t="shared" si="357"/>
        <v>4.7747978658580337</v>
      </c>
      <c r="S823" s="59">
        <f t="shared" si="338"/>
        <v>2.8361233474226468</v>
      </c>
      <c r="T823" s="59">
        <f t="shared" si="339"/>
        <v>3.1232942354558091</v>
      </c>
      <c r="U823" s="59">
        <f t="shared" si="340"/>
        <v>4.1659486780680552</v>
      </c>
      <c r="V823" s="59"/>
      <c r="W823" s="49">
        <f t="shared" si="358"/>
        <v>1.1344493389690589</v>
      </c>
      <c r="X823" s="49">
        <f t="shared" si="359"/>
        <v>1.701674008453588</v>
      </c>
      <c r="Y823" s="49">
        <f t="shared" si="360"/>
        <v>1.0537611512614762</v>
      </c>
      <c r="Z823" s="49">
        <f t="shared" si="361"/>
        <v>2.0695330841943331</v>
      </c>
      <c r="AA823" s="49">
        <f t="shared" si="362"/>
        <v>0.62489230171020838</v>
      </c>
      <c r="AB823" s="49">
        <f t="shared" si="363"/>
        <v>3.5410563763578469</v>
      </c>
      <c r="AC823" s="80">
        <f t="shared" si="343"/>
        <v>0.85</v>
      </c>
      <c r="AD823" s="80">
        <f t="shared" si="352"/>
        <v>0.85</v>
      </c>
      <c r="AE823" s="80">
        <f t="shared" si="353"/>
        <v>0.85</v>
      </c>
      <c r="AF823" s="54">
        <f>(Q823-MAX(Q$2:Q822))/MAX(Q$2:Q822)</f>
        <v>-0.30444004354234788</v>
      </c>
      <c r="AG823" s="54">
        <f>(R823-MAX(R$2:R822))/MAX(R$2:R822)</f>
        <v>-0.31840061505160455</v>
      </c>
      <c r="AH823" s="54">
        <f>(S823-MAX(S$2:S822))/MAX(S$2:S822)</f>
        <v>-0.26044750995044519</v>
      </c>
      <c r="AI823" s="54">
        <f>(T823-MAX(T$2:T822))/MAX(T$2:T822)</f>
        <v>-0.26934668513877225</v>
      </c>
      <c r="AJ823" s="54">
        <f>(U823-MAX(U$2:U822))/MAX(U$2:U822)</f>
        <v>-0.29638089092872233</v>
      </c>
      <c r="AK823" s="54">
        <f t="shared" si="354"/>
        <v>0.97187602365046233</v>
      </c>
      <c r="AL823" s="71">
        <f t="shared" si="344"/>
        <v>1949.3749999999288</v>
      </c>
      <c r="AM823" s="49">
        <f t="shared" si="345"/>
        <v>0.97187602365046233</v>
      </c>
      <c r="AN823" s="49">
        <f t="shared" si="346"/>
        <v>10.527550530016516</v>
      </c>
      <c r="AO823" s="49">
        <f t="shared" si="347"/>
        <v>4.1865810060376552</v>
      </c>
      <c r="AP823" s="49">
        <f t="shared" si="348"/>
        <v>4.8497748358205959</v>
      </c>
      <c r="AQ823" s="49">
        <f t="shared" si="349"/>
        <v>7.2796784760184785</v>
      </c>
      <c r="AS823" s="49">
        <f t="shared" si="355"/>
        <v>-3.2478720539980372</v>
      </c>
      <c r="AT823" s="49">
        <f t="shared" si="350"/>
        <v>2.4299036401978826</v>
      </c>
      <c r="AU823" s="54">
        <f>(AM823-MAX(AM$3:AM823))/MAX(AM$3:AM823)</f>
        <v>-0.73968633535187522</v>
      </c>
      <c r="AV823" s="54">
        <f>(AN823-MAX(AN$3:AN823))/MAX(AN$3:AN823)</f>
        <v>-0.13689365227048617</v>
      </c>
      <c r="AW823" s="54">
        <f>(AO823-MAX(AO$3:AO823))/MAX(AO$3:AO823)</f>
        <v>-0.26369214085625464</v>
      </c>
      <c r="AX823" s="54">
        <f>(AP823-MAX(AP$3:AP823))/MAX(AP$3:AP823)</f>
        <v>-0.1687121003709447</v>
      </c>
      <c r="AY823" s="54">
        <f>(AQ823-MAX(AQ$3:AQ823))/MAX(AQ$3:AQ823)</f>
        <v>-0.12492290820236167</v>
      </c>
    </row>
    <row r="824" spans="1:51">
      <c r="A824" s="49">
        <f>Data!F950</f>
        <v>1949.4583333332621</v>
      </c>
      <c r="B824" s="53">
        <f t="shared" si="341"/>
        <v>9.099999999999997E-2</v>
      </c>
      <c r="C824" s="50">
        <f>1/Data!N950</f>
        <v>0.1102813184043053</v>
      </c>
      <c r="D824" s="50">
        <f>Data!H950/100</f>
        <v>2.3141666666666668E-2</v>
      </c>
      <c r="E824">
        <f>Data!K951/Data!K950</f>
        <v>1.0716417169300905</v>
      </c>
      <c r="F824">
        <f>Data!T951/Data!T950</f>
        <v>1.0103091663057242</v>
      </c>
      <c r="G824" s="49">
        <f>Data!E953</f>
        <v>23.9</v>
      </c>
      <c r="H824" s="52">
        <v>0</v>
      </c>
      <c r="I824" s="52">
        <v>1</v>
      </c>
      <c r="J824" s="52">
        <v>0.6</v>
      </c>
      <c r="K824" s="54">
        <f t="shared" si="351"/>
        <v>0.66261227030770231</v>
      </c>
      <c r="L824" s="54">
        <f t="shared" si="364"/>
        <v>0.85</v>
      </c>
      <c r="M824" s="53">
        <f t="shared" si="365"/>
        <v>0.85</v>
      </c>
      <c r="N824" s="54" cm="1">
        <f t="array" ref="N824">stock_min(C824,O824)</f>
        <v>0.85</v>
      </c>
      <c r="O824" s="54" cm="1">
        <f t="array" ref="O824">stock_max(C824,D824)</f>
        <v>0.85</v>
      </c>
      <c r="P824" s="49">
        <f t="shared" si="342"/>
        <v>1949.4583333332621</v>
      </c>
      <c r="Q824" s="49">
        <f t="shared" si="356"/>
        <v>0.86749158036747342</v>
      </c>
      <c r="R824" s="49">
        <f t="shared" si="357"/>
        <v>5.1168725829622348</v>
      </c>
      <c r="S824" s="59">
        <f t="shared" si="338"/>
        <v>2.9697294219444221</v>
      </c>
      <c r="T824" s="59">
        <f t="shared" si="339"/>
        <v>3.2824225378059828</v>
      </c>
      <c r="U824" s="59">
        <f t="shared" si="340"/>
        <v>4.4260781552780735</v>
      </c>
      <c r="V824" s="59"/>
      <c r="W824" s="49">
        <f t="shared" si="358"/>
        <v>1.1878917687777688</v>
      </c>
      <c r="X824" s="49">
        <f t="shared" si="359"/>
        <v>1.7818376531666533</v>
      </c>
      <c r="Y824" s="49">
        <f t="shared" si="360"/>
        <v>1.1074490879211907</v>
      </c>
      <c r="Z824" s="49">
        <f t="shared" si="361"/>
        <v>2.1749734498847921</v>
      </c>
      <c r="AA824" s="49">
        <f t="shared" si="362"/>
        <v>0.66391172329171111</v>
      </c>
      <c r="AB824" s="49">
        <f t="shared" si="363"/>
        <v>3.7621664319863624</v>
      </c>
      <c r="AC824" s="80">
        <f t="shared" si="343"/>
        <v>0.85</v>
      </c>
      <c r="AD824" s="80">
        <f t="shared" si="352"/>
        <v>0.85</v>
      </c>
      <c r="AE824" s="80">
        <f t="shared" si="353"/>
        <v>0.85</v>
      </c>
      <c r="AF824" s="54">
        <f>(Q824-MAX(Q$2:Q823))/MAX(Q$2:Q823)</f>
        <v>-0.29726940027562365</v>
      </c>
      <c r="AG824" s="54">
        <f>(R824-MAX(R$2:R823))/MAX(R$2:R823)</f>
        <v>-0.2695696648554079</v>
      </c>
      <c r="AH824" s="54">
        <f>(S824-MAX(S$2:S823))/MAX(S$2:S823)</f>
        <v>-0.22560815601750761</v>
      </c>
      <c r="AI824" s="54">
        <f>(T824-MAX(T$2:T823))/MAX(T$2:T823)</f>
        <v>-0.23212072663620223</v>
      </c>
      <c r="AJ824" s="54">
        <f>(U824-MAX(U$2:U823))/MAX(U$2:U823)</f>
        <v>-0.25244562308414326</v>
      </c>
      <c r="AK824" s="54">
        <f t="shared" si="354"/>
        <v>0.95160115257537892</v>
      </c>
      <c r="AL824" s="71">
        <f t="shared" si="344"/>
        <v>1949.4583333332621</v>
      </c>
      <c r="AM824" s="49">
        <f t="shared" si="345"/>
        <v>0.95160115257537892</v>
      </c>
      <c r="AN824" s="49">
        <f t="shared" si="346"/>
        <v>9.3595477832297131</v>
      </c>
      <c r="AO824" s="49">
        <f t="shared" si="347"/>
        <v>3.8676499150210923</v>
      </c>
      <c r="AP824" s="49">
        <f t="shared" si="348"/>
        <v>4.453408739064713</v>
      </c>
      <c r="AQ824" s="49">
        <f t="shared" si="349"/>
        <v>6.778060166896406</v>
      </c>
      <c r="AS824" s="49">
        <f t="shared" si="355"/>
        <v>-2.5814876163333071</v>
      </c>
      <c r="AT824" s="49">
        <f t="shared" si="350"/>
        <v>2.324651427831693</v>
      </c>
      <c r="AU824" s="54">
        <f>(AM824-MAX(AM$3:AM824))/MAX(AM$3:AM824)</f>
        <v>-0.74511689013601246</v>
      </c>
      <c r="AV824" s="54">
        <f>(AN824-MAX(AN$3:AN824))/MAX(AN$3:AN824)</f>
        <v>-0.23265292524123446</v>
      </c>
      <c r="AW824" s="54">
        <f>(AO824-MAX(AO$3:AO824))/MAX(AO$3:AO824)</f>
        <v>-0.31978360749744072</v>
      </c>
      <c r="AX824" s="54">
        <f>(AP824-MAX(AP$3:AP824))/MAX(AP$3:AP824)</f>
        <v>-0.23665223186379436</v>
      </c>
      <c r="AY824" s="54">
        <f>(AQ824-MAX(AQ$3:AQ824))/MAX(AQ$3:AQ824)</f>
        <v>-0.18522154537226485</v>
      </c>
    </row>
    <row r="825" spans="1:51">
      <c r="A825" s="49">
        <f>Data!F951</f>
        <v>1949.5416666665953</v>
      </c>
      <c r="B825" s="53">
        <f t="shared" si="341"/>
        <v>0.11299999999999999</v>
      </c>
      <c r="C825" s="50">
        <f>1/Data!N951</f>
        <v>0.10411202852916278</v>
      </c>
      <c r="D825" s="50">
        <f>Data!H951/100</f>
        <v>2.315E-2</v>
      </c>
      <c r="E825">
        <f>Data!K952/Data!K951</f>
        <v>1.037364859460044</v>
      </c>
      <c r="F825">
        <f>Data!T952/Data!T951</f>
        <v>0.99764591724696972</v>
      </c>
      <c r="G825" s="49">
        <f>Data!E954</f>
        <v>23.7</v>
      </c>
      <c r="H825" s="52">
        <v>0</v>
      </c>
      <c r="I825" s="52">
        <v>1</v>
      </c>
      <c r="J825" s="52">
        <v>0.6</v>
      </c>
      <c r="K825" s="54">
        <f t="shared" si="351"/>
        <v>0.66261227030770231</v>
      </c>
      <c r="L825" s="54">
        <f t="shared" si="364"/>
        <v>0.85</v>
      </c>
      <c r="M825" s="53">
        <f t="shared" si="365"/>
        <v>0.85</v>
      </c>
      <c r="N825" s="54" cm="1">
        <f t="array" ref="N825">stock_min(C825,O825)</f>
        <v>0.85</v>
      </c>
      <c r="O825" s="54" cm="1">
        <f t="array" ref="O825">stock_max(C825,D825)</f>
        <v>0.85</v>
      </c>
      <c r="P825" s="49">
        <f t="shared" si="342"/>
        <v>1949.5416666665953</v>
      </c>
      <c r="Q825" s="49">
        <f t="shared" si="356"/>
        <v>0.86544943339973135</v>
      </c>
      <c r="R825" s="49">
        <f t="shared" si="357"/>
        <v>5.308063807899571</v>
      </c>
      <c r="S825" s="59">
        <f t="shared" si="338"/>
        <v>3.0335111399102623</v>
      </c>
      <c r="T825" s="59">
        <f t="shared" si="339"/>
        <v>3.3610830882925207</v>
      </c>
      <c r="U825" s="59">
        <f t="shared" si="340"/>
        <v>4.5650880721372031</v>
      </c>
      <c r="V825" s="59"/>
      <c r="W825" s="49">
        <f t="shared" si="358"/>
        <v>1.2134044559641051</v>
      </c>
      <c r="X825" s="49">
        <f t="shared" si="359"/>
        <v>1.8201066839461573</v>
      </c>
      <c r="Y825" s="49">
        <f t="shared" si="360"/>
        <v>1.1339881924661901</v>
      </c>
      <c r="Z825" s="49">
        <f t="shared" si="361"/>
        <v>2.2270948958263306</v>
      </c>
      <c r="AA825" s="49">
        <f t="shared" si="362"/>
        <v>0.68476321082058056</v>
      </c>
      <c r="AB825" s="49">
        <f t="shared" si="363"/>
        <v>3.8803248613166224</v>
      </c>
      <c r="AC825" s="80">
        <f t="shared" si="343"/>
        <v>0.85</v>
      </c>
      <c r="AD825" s="80">
        <f t="shared" si="352"/>
        <v>0.85</v>
      </c>
      <c r="AE825" s="80">
        <f t="shared" si="353"/>
        <v>0.85</v>
      </c>
      <c r="AF825" s="54">
        <f>(Q825-MAX(Q$2:Q824))/MAX(Q$2:Q824)</f>
        <v>-0.29892368626046145</v>
      </c>
      <c r="AG825" s="54">
        <f>(R825-MAX(R$2:R824))/MAX(R$2:R824)</f>
        <v>-0.24227723803737738</v>
      </c>
      <c r="AH825" s="54">
        <f>(S825-MAX(S$2:S824))/MAX(S$2:S824)</f>
        <v>-0.20897632356066415</v>
      </c>
      <c r="AI825" s="54">
        <f>(T825-MAX(T$2:T824))/MAX(T$2:T824)</f>
        <v>-0.21371913279680199</v>
      </c>
      <c r="AJ825" s="54">
        <f>(U825-MAX(U$2:U824))/MAX(U$2:U824)</f>
        <v>-0.22896716921661928</v>
      </c>
      <c r="AK825" s="54">
        <f t="shared" si="354"/>
        <v>0.95606222336665236</v>
      </c>
      <c r="AL825" s="71">
        <f t="shared" si="344"/>
        <v>1949.5416666665953</v>
      </c>
      <c r="AM825" s="49">
        <f t="shared" si="345"/>
        <v>0.95606222336665236</v>
      </c>
      <c r="AN825" s="49">
        <f t="shared" si="346"/>
        <v>8.9482582680737632</v>
      </c>
      <c r="AO825" s="49">
        <f t="shared" si="347"/>
        <v>3.7711728034606877</v>
      </c>
      <c r="AP825" s="49">
        <f t="shared" si="348"/>
        <v>4.3289028805201504</v>
      </c>
      <c r="AQ825" s="49">
        <f t="shared" si="349"/>
        <v>6.5869287537402137</v>
      </c>
      <c r="AS825" s="49">
        <f t="shared" si="355"/>
        <v>-2.3613295143335495</v>
      </c>
      <c r="AT825" s="49">
        <f t="shared" si="350"/>
        <v>2.2580258732200633</v>
      </c>
      <c r="AU825" s="54">
        <f>(AM825-MAX(AM$3:AM825))/MAX(AM$3:AM825)</f>
        <v>-0.74392200760195293</v>
      </c>
      <c r="AV825" s="54">
        <f>(AN825-MAX(AN$3:AN825))/MAX(AN$3:AN825)</f>
        <v>-0.2663726960724021</v>
      </c>
      <c r="AW825" s="54">
        <f>(AO825-MAX(AO$3:AO825))/MAX(AO$3:AO825)</f>
        <v>-0.33675135644747139</v>
      </c>
      <c r="AX825" s="54">
        <f>(AP825-MAX(AP$3:AP825))/MAX(AP$3:AP825)</f>
        <v>-0.25799347287906083</v>
      </c>
      <c r="AY825" s="54">
        <f>(AQ825-MAX(AQ$3:AQ825))/MAX(AQ$3:AQ825)</f>
        <v>-0.20819710970891553</v>
      </c>
    </row>
    <row r="826" spans="1:51">
      <c r="A826" s="49">
        <f>Data!F952</f>
        <v>1949.6249999999286</v>
      </c>
      <c r="B826" s="53">
        <f t="shared" si="341"/>
        <v>0.127</v>
      </c>
      <c r="C826" s="50">
        <f>1/Data!N952</f>
        <v>0.10150894428145782</v>
      </c>
      <c r="D826" s="50">
        <f>Data!H952/100</f>
        <v>2.3158333333333333E-2</v>
      </c>
      <c r="E826">
        <f>Data!K953/Data!K952</f>
        <v>1.0144860908534488</v>
      </c>
      <c r="F826">
        <f>Data!T953/Data!T952</f>
        <v>0.99766422459723569</v>
      </c>
      <c r="G826" s="49">
        <f>Data!E955</f>
        <v>23.8</v>
      </c>
      <c r="H826" s="52">
        <v>0</v>
      </c>
      <c r="I826" s="52">
        <v>1</v>
      </c>
      <c r="J826" s="52">
        <v>0.6</v>
      </c>
      <c r="K826" s="54">
        <f t="shared" si="351"/>
        <v>0.66261227030770231</v>
      </c>
      <c r="L826" s="54">
        <f t="shared" si="364"/>
        <v>0.85</v>
      </c>
      <c r="M826" s="53">
        <f t="shared" si="365"/>
        <v>0.85</v>
      </c>
      <c r="N826" s="54" cm="1">
        <f t="array" ref="N826">stock_min(C826,O826)</f>
        <v>0.85</v>
      </c>
      <c r="O826" s="54" cm="1">
        <f t="array" ref="O826">stock_max(C826,D826)</f>
        <v>0.85</v>
      </c>
      <c r="P826" s="49">
        <f t="shared" si="342"/>
        <v>1949.6249999999286</v>
      </c>
      <c r="Q826" s="49">
        <f t="shared" si="356"/>
        <v>0.86342793790085992</v>
      </c>
      <c r="R826" s="49">
        <f t="shared" si="357"/>
        <v>5.3849569024767074</v>
      </c>
      <c r="S826" s="59">
        <f t="shared" si="338"/>
        <v>3.0570431304150301</v>
      </c>
      <c r="T826" s="59">
        <f t="shared" si="339"/>
        <v>3.3906962455657252</v>
      </c>
      <c r="U826" s="59">
        <f t="shared" si="340"/>
        <v>4.6196993575545786</v>
      </c>
      <c r="V826" s="59"/>
      <c r="W826" s="49">
        <f t="shared" si="358"/>
        <v>1.2228172521660121</v>
      </c>
      <c r="X826" s="49">
        <f t="shared" si="359"/>
        <v>1.8342258782490179</v>
      </c>
      <c r="Y826" s="49">
        <f t="shared" si="360"/>
        <v>1.1439793083676175</v>
      </c>
      <c r="Z826" s="49">
        <f t="shared" si="361"/>
        <v>2.2467169371981077</v>
      </c>
      <c r="AA826" s="49">
        <f t="shared" si="362"/>
        <v>0.6929549036331869</v>
      </c>
      <c r="AB826" s="49">
        <f t="shared" si="363"/>
        <v>3.9267444539213918</v>
      </c>
      <c r="AC826" s="80">
        <f t="shared" si="343"/>
        <v>0.85</v>
      </c>
      <c r="AD826" s="80">
        <f t="shared" si="352"/>
        <v>0.85</v>
      </c>
      <c r="AE826" s="80">
        <f t="shared" si="353"/>
        <v>0.85</v>
      </c>
      <c r="AF826" s="54">
        <f>(Q826-MAX(Q$2:Q825))/MAX(Q$2:Q825)</f>
        <v>-0.30056124306955495</v>
      </c>
      <c r="AG826" s="54">
        <f>(R826-MAX(R$2:R825))/MAX(R$2:R825)</f>
        <v>-0.2313007972658607</v>
      </c>
      <c r="AH826" s="54">
        <f>(S826-MAX(S$2:S825))/MAX(S$2:S825)</f>
        <v>-0.20284008051275906</v>
      </c>
      <c r="AI826" s="54">
        <f>(T826-MAX(T$2:T825))/MAX(T$2:T825)</f>
        <v>-0.20679152691210823</v>
      </c>
      <c r="AJ826" s="54">
        <f>(U826-MAX(U$2:U825))/MAX(U$2:U825)</f>
        <v>-0.21974344925268763</v>
      </c>
      <c r="AK826" s="54">
        <f t="shared" si="354"/>
        <v>0.92921778579276848</v>
      </c>
      <c r="AL826" s="71">
        <f t="shared" si="344"/>
        <v>1949.6249999999286</v>
      </c>
      <c r="AM826" s="49">
        <f t="shared" si="345"/>
        <v>0.92921778579276848</v>
      </c>
      <c r="AN826" s="49">
        <f t="shared" si="346"/>
        <v>8.8520504158494084</v>
      </c>
      <c r="AO826" s="49">
        <f t="shared" si="347"/>
        <v>3.7047519593026181</v>
      </c>
      <c r="AP826" s="49">
        <f t="shared" si="348"/>
        <v>4.2573342111241477</v>
      </c>
      <c r="AQ826" s="49">
        <f t="shared" si="349"/>
        <v>6.311522980736167</v>
      </c>
      <c r="AS826" s="49">
        <f t="shared" si="355"/>
        <v>-2.5405274351132414</v>
      </c>
      <c r="AT826" s="49">
        <f t="shared" si="350"/>
        <v>2.0541887696120193</v>
      </c>
      <c r="AU826" s="54">
        <f>(AM826-MAX(AM$3:AM826))/MAX(AM$3:AM826)</f>
        <v>-0.75111219827465625</v>
      </c>
      <c r="AV826" s="54">
        <f>(AN826-MAX(AN$3:AN826))/MAX(AN$3:AN826)</f>
        <v>-0.27426034360441859</v>
      </c>
      <c r="AW826" s="54">
        <f>(AO826-MAX(AO$3:AO826))/MAX(AO$3:AO826)</f>
        <v>-0.34843301016300177</v>
      </c>
      <c r="AX826" s="54">
        <f>(AP826-MAX(AP$3:AP826))/MAX(AP$3:AP826)</f>
        <v>-0.27026088134141324</v>
      </c>
      <c r="AY826" s="54">
        <f>(AQ826-MAX(AQ$3:AQ826))/MAX(AQ$3:AQ826)</f>
        <v>-0.24130314367711819</v>
      </c>
    </row>
    <row r="827" spans="1:51">
      <c r="A827" s="49">
        <f>Data!F953</f>
        <v>1949.7083333332619</v>
      </c>
      <c r="B827" s="53">
        <f t="shared" si="341"/>
        <v>0.129</v>
      </c>
      <c r="C827" s="50">
        <f>1/Data!N953</f>
        <v>0.10117311888831473</v>
      </c>
      <c r="D827" s="50">
        <f>Data!H953/100</f>
        <v>2.3166666666666665E-2</v>
      </c>
      <c r="E827">
        <f>Data!K954/Data!K953</f>
        <v>1.040302891979672</v>
      </c>
      <c r="F827">
        <f>Data!T954/Data!T953</f>
        <v>1.0103112761495916</v>
      </c>
      <c r="G827" s="49">
        <f>Data!E956</f>
        <v>23.6</v>
      </c>
      <c r="H827" s="52">
        <v>0</v>
      </c>
      <c r="I827" s="52">
        <v>1</v>
      </c>
      <c r="J827" s="52">
        <v>0.6</v>
      </c>
      <c r="K827" s="54">
        <f t="shared" si="351"/>
        <v>0.66261227030770231</v>
      </c>
      <c r="L827" s="54">
        <f t="shared" si="364"/>
        <v>0.85</v>
      </c>
      <c r="M827" s="53">
        <f t="shared" si="365"/>
        <v>0.85</v>
      </c>
      <c r="N827" s="54" cm="1">
        <f t="array" ref="N827">stock_min(C827,O827)</f>
        <v>0.85</v>
      </c>
      <c r="O827" s="54" cm="1">
        <f t="array" ref="O827">stock_max(C827,D827)</f>
        <v>0.85</v>
      </c>
      <c r="P827" s="49">
        <f t="shared" si="342"/>
        <v>1949.7083333332619</v>
      </c>
      <c r="Q827" s="49">
        <f t="shared" si="356"/>
        <v>0.87233098180382806</v>
      </c>
      <c r="R827" s="49">
        <f t="shared" si="357"/>
        <v>5.6019862388324153</v>
      </c>
      <c r="S827" s="59">
        <f t="shared" si="338"/>
        <v>3.1435765442199877</v>
      </c>
      <c r="T827" s="59">
        <f t="shared" si="339"/>
        <v>3.4930413221525169</v>
      </c>
      <c r="U827" s="59">
        <f t="shared" si="340"/>
        <v>4.7851037644833241</v>
      </c>
      <c r="V827" s="59"/>
      <c r="W827" s="49">
        <f t="shared" si="358"/>
        <v>1.2574306176879952</v>
      </c>
      <c r="X827" s="49">
        <f t="shared" si="359"/>
        <v>1.8861459265319924</v>
      </c>
      <c r="Y827" s="49">
        <f t="shared" si="360"/>
        <v>1.1785092814024196</v>
      </c>
      <c r="Z827" s="49">
        <f t="shared" si="361"/>
        <v>2.3145320407500973</v>
      </c>
      <c r="AA827" s="49">
        <f t="shared" si="362"/>
        <v>0.71776556467249875</v>
      </c>
      <c r="AB827" s="49">
        <f t="shared" si="363"/>
        <v>4.0673381998108251</v>
      </c>
      <c r="AC827" s="80">
        <f t="shared" si="343"/>
        <v>0.85</v>
      </c>
      <c r="AD827" s="80">
        <f t="shared" si="352"/>
        <v>0.85</v>
      </c>
      <c r="AE827" s="80">
        <f t="shared" si="353"/>
        <v>0.85</v>
      </c>
      <c r="AF827" s="54">
        <f>(Q827-MAX(Q$2:Q826))/MAX(Q$2:Q826)</f>
        <v>-0.29334913689711811</v>
      </c>
      <c r="AG827" s="54">
        <f>(R827-MAX(R$2:R826))/MAX(R$2:R826)</f>
        <v>-0.20031999633320668</v>
      </c>
      <c r="AH827" s="54">
        <f>(S827-MAX(S$2:S826))/MAX(S$2:S826)</f>
        <v>-0.18027547601130045</v>
      </c>
      <c r="AI827" s="54">
        <f>(T827-MAX(T$2:T826))/MAX(T$2:T826)</f>
        <v>-0.1828492519195786</v>
      </c>
      <c r="AJ827" s="54">
        <f>(U827-MAX(U$2:U826))/MAX(U$2:U826)</f>
        <v>-0.19180702697932478</v>
      </c>
      <c r="AK827" s="54">
        <f t="shared" si="354"/>
        <v>0.92416038913081566</v>
      </c>
      <c r="AL827" s="71">
        <f t="shared" si="344"/>
        <v>1949.7083333332619</v>
      </c>
      <c r="AM827" s="49">
        <f t="shared" si="345"/>
        <v>0.92416038913081566</v>
      </c>
      <c r="AN827" s="49">
        <f t="shared" si="346"/>
        <v>8.5774622247760171</v>
      </c>
      <c r="AO827" s="49">
        <f t="shared" si="347"/>
        <v>3.6270709881810164</v>
      </c>
      <c r="AP827" s="49">
        <f t="shared" si="348"/>
        <v>4.1613023863982637</v>
      </c>
      <c r="AQ827" s="49">
        <f t="shared" si="349"/>
        <v>6.1226799432036447</v>
      </c>
      <c r="AS827" s="49">
        <f t="shared" si="355"/>
        <v>-2.4547822815723723</v>
      </c>
      <c r="AT827" s="49">
        <f t="shared" si="350"/>
        <v>1.9613775568053811</v>
      </c>
      <c r="AU827" s="54">
        <f>(AM827-MAX(AM$3:AM827))/MAX(AM$3:AM827)</f>
        <v>-0.75246680465099958</v>
      </c>
      <c r="AV827" s="54">
        <f>(AN827-MAX(AN$3:AN827))/MAX(AN$3:AN827)</f>
        <v>-0.2967725899290759</v>
      </c>
      <c r="AW827" s="54">
        <f>(AO827-MAX(AO$3:AO827))/MAX(AO$3:AO827)</f>
        <v>-0.36209501967870611</v>
      </c>
      <c r="AX827" s="54">
        <f>(AP827-MAX(AP$3:AP827))/MAX(AP$3:AP827)</f>
        <v>-0.2867214587035411</v>
      </c>
      <c r="AY827" s="54">
        <f>(AQ827-MAX(AQ$3:AQ827))/MAX(AQ$3:AQ827)</f>
        <v>-0.26400362648478393</v>
      </c>
    </row>
    <row r="828" spans="1:51">
      <c r="A828" s="49">
        <f>Data!F954</f>
        <v>1949.7916666665951</v>
      </c>
      <c r="B828" s="53">
        <f t="shared" si="341"/>
        <v>0.14200000000000002</v>
      </c>
      <c r="C828" s="50">
        <f>1/Data!N954</f>
        <v>9.8329859037613543E-2</v>
      </c>
      <c r="D828" s="50">
        <f>Data!H954/100</f>
        <v>2.3174999999999998E-2</v>
      </c>
      <c r="E828">
        <f>Data!K955/Data!K954</f>
        <v>1.0153647536106951</v>
      </c>
      <c r="F828">
        <f>Data!T955/Data!T954</f>
        <v>0.99764800064404935</v>
      </c>
      <c r="G828" s="49">
        <f>Data!E957</f>
        <v>23.5</v>
      </c>
      <c r="H828" s="52">
        <v>0</v>
      </c>
      <c r="I828" s="52">
        <v>1</v>
      </c>
      <c r="J828" s="52">
        <v>0.6</v>
      </c>
      <c r="K828" s="54">
        <f t="shared" si="351"/>
        <v>0.66261227030770231</v>
      </c>
      <c r="L828" s="54">
        <f t="shared" si="364"/>
        <v>0.85</v>
      </c>
      <c r="M828" s="53">
        <f t="shared" si="365"/>
        <v>0.85</v>
      </c>
      <c r="N828" s="54" cm="1">
        <f t="array" ref="N828">stock_min(C828,O828)</f>
        <v>0.85</v>
      </c>
      <c r="O828" s="54" cm="1">
        <f t="array" ref="O828">stock_max(C828,D828)</f>
        <v>0.85</v>
      </c>
      <c r="P828" s="49">
        <f t="shared" si="342"/>
        <v>1949.7916666665951</v>
      </c>
      <c r="Q828" s="49">
        <f t="shared" si="356"/>
        <v>0.87027925989644961</v>
      </c>
      <c r="R828" s="49">
        <f t="shared" si="357"/>
        <v>5.6880593771225803</v>
      </c>
      <c r="S828" s="59">
        <f t="shared" si="338"/>
        <v>3.1695992356520133</v>
      </c>
      <c r="T828" s="59">
        <f t="shared" si="339"/>
        <v>3.5258316836118611</v>
      </c>
      <c r="U828" s="59">
        <f t="shared" si="340"/>
        <v>4.845909229628953</v>
      </c>
      <c r="V828" s="59"/>
      <c r="W828" s="49">
        <f t="shared" si="358"/>
        <v>1.2678396942608054</v>
      </c>
      <c r="X828" s="49">
        <f t="shared" si="359"/>
        <v>1.9017595413912078</v>
      </c>
      <c r="Y828" s="49">
        <f t="shared" si="360"/>
        <v>1.1895723470109774</v>
      </c>
      <c r="Z828" s="49">
        <f t="shared" si="361"/>
        <v>2.3362593366008837</v>
      </c>
      <c r="AA828" s="49">
        <f t="shared" si="362"/>
        <v>0.72688638444434295</v>
      </c>
      <c r="AB828" s="49">
        <f t="shared" si="363"/>
        <v>4.1190228451846096</v>
      </c>
      <c r="AC828" s="80">
        <f t="shared" si="343"/>
        <v>0.84999999999999987</v>
      </c>
      <c r="AD828" s="80">
        <f t="shared" si="352"/>
        <v>0.85</v>
      </c>
      <c r="AE828" s="80">
        <f t="shared" si="353"/>
        <v>0.85</v>
      </c>
      <c r="AF828" s="54">
        <f>(Q828-MAX(Q$2:Q827))/MAX(Q$2:Q827)</f>
        <v>-0.29501117927201809</v>
      </c>
      <c r="AG828" s="54">
        <f>(R828-MAX(R$2:R827))/MAX(R$2:R827)</f>
        <v>-0.18803311010946661</v>
      </c>
      <c r="AH828" s="54">
        <f>(S828-MAX(S$2:S827))/MAX(S$2:S827)</f>
        <v>-0.17348975342845335</v>
      </c>
      <c r="AI828" s="54">
        <f>(T828-MAX(T$2:T827))/MAX(T$2:T827)</f>
        <v>-0.17517838120115869</v>
      </c>
      <c r="AJ828" s="54">
        <f>(U828-MAX(U$2:U827))/MAX(U$2:U827)</f>
        <v>-0.18153712436682479</v>
      </c>
      <c r="AK828" s="54">
        <f t="shared" si="354"/>
        <v>0.92423648534413838</v>
      </c>
      <c r="AL828" s="71">
        <f t="shared" si="344"/>
        <v>1949.7916666665951</v>
      </c>
      <c r="AM828" s="49">
        <f t="shared" si="345"/>
        <v>0.92423648534413838</v>
      </c>
      <c r="AN828" s="49">
        <f t="shared" si="346"/>
        <v>8.4864492021186084</v>
      </c>
      <c r="AO828" s="49">
        <f t="shared" si="347"/>
        <v>3.6039353983822893</v>
      </c>
      <c r="AP828" s="49">
        <f t="shared" si="348"/>
        <v>4.1319861419470802</v>
      </c>
      <c r="AQ828" s="49">
        <f t="shared" si="349"/>
        <v>6.0321306296068142</v>
      </c>
      <c r="AS828" s="49">
        <f t="shared" si="355"/>
        <v>-2.4543185725117942</v>
      </c>
      <c r="AT828" s="49">
        <f t="shared" si="350"/>
        <v>1.900144487659734</v>
      </c>
      <c r="AU828" s="54">
        <f>(AM828-MAX(AM$3:AM828))/MAX(AM$3:AM828)</f>
        <v>-0.75244642254086025</v>
      </c>
      <c r="AV828" s="54">
        <f>(AN828-MAX(AN$3:AN828))/MAX(AN$3:AN828)</f>
        <v>-0.30423433683379836</v>
      </c>
      <c r="AW828" s="54">
        <f>(AO828-MAX(AO$3:AO828))/MAX(AO$3:AO828)</f>
        <v>-0.36616395243556948</v>
      </c>
      <c r="AX828" s="54">
        <f>(AP828-MAX(AP$3:AP828))/MAX(AP$3:AP828)</f>
        <v>-0.29174648359641586</v>
      </c>
      <c r="AY828" s="54">
        <f>(AQ828-MAX(AQ$3:AQ828))/MAX(AQ$3:AQ828)</f>
        <v>-0.27488839705090445</v>
      </c>
    </row>
    <row r="829" spans="1:51">
      <c r="A829" s="49">
        <f>Data!F955</f>
        <v>1949.8749999999284</v>
      </c>
      <c r="B829" s="53">
        <f t="shared" si="341"/>
        <v>0.14400000000000002</v>
      </c>
      <c r="C829" s="50">
        <f>1/Data!N955</f>
        <v>9.788700128746404E-2</v>
      </c>
      <c r="D829" s="50">
        <f>Data!H955/100</f>
        <v>2.3183333333333334E-2</v>
      </c>
      <c r="E829">
        <f>Data!K956/Data!K955</f>
        <v>1.0413392039895211</v>
      </c>
      <c r="F829">
        <f>Data!T956/Data!T955</f>
        <v>1.0103485068615103</v>
      </c>
      <c r="G829" s="49">
        <f>Data!E958</f>
        <v>23.5</v>
      </c>
      <c r="H829" s="52">
        <v>0</v>
      </c>
      <c r="I829" s="52">
        <v>1</v>
      </c>
      <c r="J829" s="52">
        <v>0.6</v>
      </c>
      <c r="K829" s="54">
        <f t="shared" si="351"/>
        <v>0.66261227030770231</v>
      </c>
      <c r="L829" s="54">
        <f t="shared" si="364"/>
        <v>0.85</v>
      </c>
      <c r="M829" s="53">
        <f t="shared" si="365"/>
        <v>0.85</v>
      </c>
      <c r="N829" s="54" cm="1">
        <f t="array" ref="N829">stock_min(C829,O829)</f>
        <v>0.85</v>
      </c>
      <c r="O829" s="54" cm="1">
        <f t="array" ref="O829">stock_max(C829,D829)</f>
        <v>0.85</v>
      </c>
      <c r="P829" s="49">
        <f t="shared" si="342"/>
        <v>1949.8749999999284</v>
      </c>
      <c r="Q829" s="49">
        <f t="shared" si="356"/>
        <v>0.87928535078891812</v>
      </c>
      <c r="R829" s="49">
        <f t="shared" si="357"/>
        <v>5.9231992240179592</v>
      </c>
      <c r="S829" s="59">
        <f t="shared" si="338"/>
        <v>3.2613367090479555</v>
      </c>
      <c r="T829" s="59">
        <f t="shared" si="339"/>
        <v>3.634721082495334</v>
      </c>
      <c r="U829" s="59">
        <f t="shared" si="340"/>
        <v>5.0237085440004972</v>
      </c>
      <c r="V829" s="59"/>
      <c r="W829" s="49">
        <f t="shared" si="358"/>
        <v>1.3045346836191822</v>
      </c>
      <c r="X829" s="49">
        <f t="shared" si="359"/>
        <v>1.9568020254287732</v>
      </c>
      <c r="Y829" s="49">
        <f t="shared" si="360"/>
        <v>1.2263102940878314</v>
      </c>
      <c r="Z829" s="49">
        <f t="shared" si="361"/>
        <v>2.4084107884075028</v>
      </c>
      <c r="AA829" s="49">
        <f t="shared" si="362"/>
        <v>0.75355628160007471</v>
      </c>
      <c r="AB829" s="49">
        <f t="shared" si="363"/>
        <v>4.2701522624004227</v>
      </c>
      <c r="AC829" s="80">
        <f t="shared" si="343"/>
        <v>0.85</v>
      </c>
      <c r="AD829" s="80">
        <f t="shared" si="352"/>
        <v>0.85</v>
      </c>
      <c r="AE829" s="80">
        <f t="shared" si="353"/>
        <v>0.85</v>
      </c>
      <c r="AF829" s="54">
        <f>(Q829-MAX(Q$2:Q828))/MAX(Q$2:Q828)</f>
        <v>-0.28771559762342652</v>
      </c>
      <c r="AG829" s="54">
        <f>(R829-MAX(R$2:R828))/MAX(R$2:R828)</f>
        <v>-0.15446704521554477</v>
      </c>
      <c r="AH829" s="54">
        <f>(S829-MAX(S$2:S828))/MAX(S$2:S828)</f>
        <v>-0.14956812923588136</v>
      </c>
      <c r="AI829" s="54">
        <f>(T829-MAX(T$2:T828))/MAX(T$2:T828)</f>
        <v>-0.14970514869418516</v>
      </c>
      <c r="AJ829" s="54">
        <f>(U829-MAX(U$2:U828))/MAX(U$2:U828)</f>
        <v>-0.15150723085656531</v>
      </c>
      <c r="AK829" s="54">
        <f t="shared" si="354"/>
        <v>0.8831466570750296</v>
      </c>
      <c r="AL829" s="71">
        <f t="shared" si="344"/>
        <v>1949.8749999999284</v>
      </c>
      <c r="AM829" s="49">
        <f t="shared" si="345"/>
        <v>0.8831466570750296</v>
      </c>
      <c r="AN829" s="49">
        <f t="shared" si="346"/>
        <v>7.698798772703106</v>
      </c>
      <c r="AO829" s="49">
        <f t="shared" si="347"/>
        <v>3.3378913793658818</v>
      </c>
      <c r="AP829" s="49">
        <f t="shared" si="348"/>
        <v>3.8145527154362555</v>
      </c>
      <c r="AQ829" s="49">
        <f t="shared" si="349"/>
        <v>5.6174925094354107</v>
      </c>
      <c r="AS829" s="49">
        <f t="shared" si="355"/>
        <v>-2.0813062632676953</v>
      </c>
      <c r="AT829" s="49">
        <f t="shared" si="350"/>
        <v>1.8029397939991552</v>
      </c>
      <c r="AU829" s="54">
        <f>(AM829-MAX(AM$3:AM829))/MAX(AM$3:AM829)</f>
        <v>-0.76345219232651418</v>
      </c>
      <c r="AV829" s="54">
        <f>(AN829-MAX(AN$3:AN829))/MAX(AN$3:AN829)</f>
        <v>-0.36881024017257158</v>
      </c>
      <c r="AW829" s="54">
        <f>(AO829-MAX(AO$3:AO829))/MAX(AO$3:AO829)</f>
        <v>-0.41295399466751648</v>
      </c>
      <c r="AX829" s="54">
        <f>(AP829-MAX(AP$3:AP829))/MAX(AP$3:AP829)</f>
        <v>-0.34615696146999092</v>
      </c>
      <c r="AY829" s="54">
        <f>(AQ829-MAX(AQ$3:AQ829))/MAX(AQ$3:AQ829)</f>
        <v>-0.32473130172634307</v>
      </c>
    </row>
    <row r="830" spans="1:51">
      <c r="A830" s="49">
        <f>Data!F956</f>
        <v>1949.9583333332616</v>
      </c>
      <c r="B830" s="53">
        <f t="shared" si="341"/>
        <v>0.15700000000000003</v>
      </c>
      <c r="C830" s="50">
        <f>1/Data!N956</f>
        <v>9.497279638230896E-2</v>
      </c>
      <c r="D830" s="50">
        <f>Data!H956/100</f>
        <v>2.3191666666666663E-2</v>
      </c>
      <c r="E830">
        <f>Data!K957/Data!K956</f>
        <v>1.0307177099144993</v>
      </c>
      <c r="F830">
        <f>Data!T957/Data!T956</f>
        <v>1.0061221099493278</v>
      </c>
      <c r="G830" s="49">
        <f>Data!E959</f>
        <v>23.6</v>
      </c>
      <c r="H830" s="52">
        <v>0</v>
      </c>
      <c r="I830" s="52">
        <v>1</v>
      </c>
      <c r="J830" s="52">
        <v>0.6</v>
      </c>
      <c r="K830" s="54">
        <f t="shared" si="351"/>
        <v>0.66261227030770231</v>
      </c>
      <c r="L830" s="54">
        <f t="shared" si="364"/>
        <v>0.85</v>
      </c>
      <c r="M830" s="53">
        <f t="shared" si="365"/>
        <v>0.85</v>
      </c>
      <c r="N830" s="54" cm="1">
        <f t="array" ref="N830">stock_min(C830,O830)</f>
        <v>0.85</v>
      </c>
      <c r="O830" s="54" cm="1">
        <f t="array" ref="O830">stock_max(C830,D830)</f>
        <v>0.85</v>
      </c>
      <c r="P830" s="49">
        <f t="shared" si="342"/>
        <v>1949.9583333332616</v>
      </c>
      <c r="Q830" s="49">
        <f t="shared" si="356"/>
        <v>0.88466843238328119</v>
      </c>
      <c r="R830" s="49">
        <f t="shared" si="357"/>
        <v>6.1051463395471304</v>
      </c>
      <c r="S830" s="59">
        <f t="shared" si="338"/>
        <v>3.3294316907910093</v>
      </c>
      <c r="T830" s="59">
        <f t="shared" si="339"/>
        <v>3.7162095529009846</v>
      </c>
      <c r="U830" s="59">
        <f t="shared" si="340"/>
        <v>5.1594911968966191</v>
      </c>
      <c r="V830" s="59"/>
      <c r="W830" s="49">
        <f t="shared" si="358"/>
        <v>1.3317726763164037</v>
      </c>
      <c r="X830" s="49">
        <f t="shared" si="359"/>
        <v>1.9976590144746056</v>
      </c>
      <c r="Y830" s="49">
        <f t="shared" si="360"/>
        <v>1.2538035041140918</v>
      </c>
      <c r="Z830" s="49">
        <f t="shared" si="361"/>
        <v>2.4624060487868928</v>
      </c>
      <c r="AA830" s="49">
        <f t="shared" si="362"/>
        <v>0.77392367953449293</v>
      </c>
      <c r="AB830" s="49">
        <f t="shared" si="363"/>
        <v>4.3855675173621265</v>
      </c>
      <c r="AC830" s="80">
        <f t="shared" si="343"/>
        <v>0.85000000000000009</v>
      </c>
      <c r="AD830" s="80">
        <f t="shared" si="352"/>
        <v>0.85</v>
      </c>
      <c r="AE830" s="80">
        <f t="shared" si="353"/>
        <v>0.85</v>
      </c>
      <c r="AF830" s="54">
        <f>(Q830-MAX(Q$2:Q829))/MAX(Q$2:Q829)</f>
        <v>-0.28335491419688585</v>
      </c>
      <c r="AG830" s="54">
        <f>(R830-MAX(R$2:R829))/MAX(R$2:R829)</f>
        <v>-0.1284942091873264</v>
      </c>
      <c r="AH830" s="54">
        <f>(S830-MAX(S$2:S829))/MAX(S$2:S829)</f>
        <v>-0.13181156256408291</v>
      </c>
      <c r="AI830" s="54">
        <f>(T830-MAX(T$2:T829))/MAX(T$2:T829)</f>
        <v>-0.13064200044866914</v>
      </c>
      <c r="AJ830" s="54">
        <f>(U830-MAX(U$2:U829))/MAX(U$2:U829)</f>
        <v>-0.12857385441794583</v>
      </c>
      <c r="AK830" s="54">
        <f t="shared" si="354"/>
        <v>0.87258297382153205</v>
      </c>
      <c r="AL830" s="71">
        <f t="shared" si="344"/>
        <v>1949.9583333332616</v>
      </c>
      <c r="AM830" s="49">
        <f t="shared" si="345"/>
        <v>0.87258297382153205</v>
      </c>
      <c r="AN830" s="49">
        <f t="shared" si="346"/>
        <v>7.4057392311445804</v>
      </c>
      <c r="AO830" s="49">
        <f t="shared" si="347"/>
        <v>3.2451818556131253</v>
      </c>
      <c r="AP830" s="49">
        <f t="shared" si="348"/>
        <v>3.7024095651789799</v>
      </c>
      <c r="AQ830" s="49">
        <f t="shared" si="349"/>
        <v>5.4373170784502891</v>
      </c>
      <c r="AS830" s="49">
        <f t="shared" si="355"/>
        <v>-1.9684221526942913</v>
      </c>
      <c r="AT830" s="49">
        <f t="shared" si="350"/>
        <v>1.7349075132713092</v>
      </c>
      <c r="AU830" s="54">
        <f>(AM830-MAX(AM$3:AM830))/MAX(AM$3:AM830)</f>
        <v>-0.76628163870957366</v>
      </c>
      <c r="AV830" s="54">
        <f>(AN830-MAX(AN$3:AN830))/MAX(AN$3:AN830)</f>
        <v>-0.39283686914582316</v>
      </c>
      <c r="AW830" s="54">
        <f>(AO830-MAX(AO$3:AO830))/MAX(AO$3:AO830)</f>
        <v>-0.42925912547907452</v>
      </c>
      <c r="AX830" s="54">
        <f>(AP830-MAX(AP$3:AP830))/MAX(AP$3:AP830)</f>
        <v>-0.36537914125998988</v>
      </c>
      <c r="AY830" s="54">
        <f>(AQ830-MAX(AQ$3:AQ830))/MAX(AQ$3:AQ830)</f>
        <v>-0.3463898670983237</v>
      </c>
    </row>
    <row r="831" spans="1:51">
      <c r="A831" s="49">
        <f>Data!F957</f>
        <v>1950.0416666665949</v>
      </c>
      <c r="B831" s="53">
        <f t="shared" si="341"/>
        <v>0.17100000000000004</v>
      </c>
      <c r="C831" s="50">
        <f>1/Data!N957</f>
        <v>9.3060191622609867E-2</v>
      </c>
      <c r="D831" s="50">
        <f>Data!H957/100</f>
        <v>2.3199999999999998E-2</v>
      </c>
      <c r="E831">
        <f>Data!K958/Data!K957</f>
        <v>1.0252764612954188</v>
      </c>
      <c r="F831">
        <f>Data!T958/Data!T957</f>
        <v>1.0000912209180441</v>
      </c>
      <c r="G831" s="49">
        <f>Data!E960</f>
        <v>23.6</v>
      </c>
      <c r="H831" s="52">
        <v>0</v>
      </c>
      <c r="I831" s="52">
        <v>1</v>
      </c>
      <c r="J831" s="52">
        <v>0.6</v>
      </c>
      <c r="K831" s="54">
        <f t="shared" si="351"/>
        <v>0.66261227030770231</v>
      </c>
      <c r="L831" s="54">
        <f t="shared" si="364"/>
        <v>0.85</v>
      </c>
      <c r="M831" s="53">
        <f t="shared" si="365"/>
        <v>0.85</v>
      </c>
      <c r="N831" s="54" cm="1">
        <f t="array" ref="N831">stock_min(C831,O831)</f>
        <v>0.85</v>
      </c>
      <c r="O831" s="54" cm="1">
        <f t="array" ref="O831">stock_max(C831,D831)</f>
        <v>0.85</v>
      </c>
      <c r="P831" s="49">
        <f t="shared" si="342"/>
        <v>1950.0416666665949</v>
      </c>
      <c r="Q831" s="49">
        <f t="shared" si="356"/>
        <v>0.88474913264984789</v>
      </c>
      <c r="R831" s="49">
        <f t="shared" si="357"/>
        <v>6.2594628347015613</v>
      </c>
      <c r="S831" s="59">
        <f t="shared" si="338"/>
        <v>3.3800469270779816</v>
      </c>
      <c r="T831" s="59">
        <f t="shared" si="339"/>
        <v>3.7785648371934437</v>
      </c>
      <c r="U831" s="59">
        <f t="shared" si="340"/>
        <v>5.2704134225362118</v>
      </c>
      <c r="V831" s="59"/>
      <c r="W831" s="49">
        <f t="shared" si="358"/>
        <v>1.3520187708311926</v>
      </c>
      <c r="X831" s="49">
        <f t="shared" si="359"/>
        <v>2.0280281562467888</v>
      </c>
      <c r="Y831" s="49">
        <f t="shared" si="360"/>
        <v>1.2748414119158424</v>
      </c>
      <c r="Z831" s="49">
        <f t="shared" si="361"/>
        <v>2.5037234252776015</v>
      </c>
      <c r="AA831" s="49">
        <f t="shared" si="362"/>
        <v>0.79056201338043186</v>
      </c>
      <c r="AB831" s="49">
        <f t="shared" si="363"/>
        <v>4.4798514091557795</v>
      </c>
      <c r="AC831" s="80">
        <f t="shared" si="343"/>
        <v>0.84999999999999987</v>
      </c>
      <c r="AD831" s="80">
        <f t="shared" si="352"/>
        <v>0.85</v>
      </c>
      <c r="AE831" s="80">
        <f t="shared" si="353"/>
        <v>0.85</v>
      </c>
      <c r="AF831" s="54">
        <f>(Q831-MAX(Q$2:Q830))/MAX(Q$2:Q830)</f>
        <v>-0.28328954117424704</v>
      </c>
      <c r="AG831" s="54">
        <f>(R831-MAX(R$2:R830))/MAX(R$2:R830)</f>
        <v>-0.10646562679711651</v>
      </c>
      <c r="AH831" s="54">
        <f>(S831-MAX(S$2:S830))/MAX(S$2:S830)</f>
        <v>-0.11861304492397598</v>
      </c>
      <c r="AI831" s="54">
        <f>(T831-MAX(T$2:T830))/MAX(T$2:T830)</f>
        <v>-0.11605480765389535</v>
      </c>
      <c r="AJ831" s="54">
        <f>(U831-MAX(U$2:U830))/MAX(U$2:U830)</f>
        <v>-0.10983934671946706</v>
      </c>
      <c r="AK831" s="54">
        <f t="shared" si="354"/>
        <v>0.90725038223014831</v>
      </c>
      <c r="AL831" s="71">
        <f t="shared" si="344"/>
        <v>1950.0416666665949</v>
      </c>
      <c r="AM831" s="49">
        <f t="shared" si="345"/>
        <v>0.90725038223014831</v>
      </c>
      <c r="AN831" s="49">
        <f t="shared" si="346"/>
        <v>6.9555249472304661</v>
      </c>
      <c r="AO831" s="49">
        <f t="shared" si="347"/>
        <v>3.1764417033224404</v>
      </c>
      <c r="AP831" s="49">
        <f t="shared" si="348"/>
        <v>3.6008366363717745</v>
      </c>
      <c r="AQ831" s="49">
        <f t="shared" si="349"/>
        <v>5.5348632108815785</v>
      </c>
      <c r="AS831" s="49">
        <f t="shared" si="355"/>
        <v>-1.4206617363488876</v>
      </c>
      <c r="AT831" s="49">
        <f t="shared" si="350"/>
        <v>1.934026574509804</v>
      </c>
      <c r="AU831" s="54">
        <f>(AM831-MAX(AM$3:AM831))/MAX(AM$3:AM831)</f>
        <v>-0.75699609208933338</v>
      </c>
      <c r="AV831" s="54">
        <f>(AN831-MAX(AN$3:AN831))/MAX(AN$3:AN831)</f>
        <v>-0.4297479060652688</v>
      </c>
      <c r="AW831" s="54">
        <f>(AO831-MAX(AO$3:AO831))/MAX(AO$3:AO831)</f>
        <v>-0.44134868359281382</v>
      </c>
      <c r="AX831" s="54">
        <f>(AP831-MAX(AP$3:AP831))/MAX(AP$3:AP831)</f>
        <v>-0.38278950555642355</v>
      </c>
      <c r="AY831" s="54">
        <f>(AQ831-MAX(AQ$3:AQ831))/MAX(AQ$3:AQ831)</f>
        <v>-0.33466402149054258</v>
      </c>
    </row>
    <row r="832" spans="1:51">
      <c r="A832" s="49">
        <f>Data!F958</f>
        <v>1950.1249999999281</v>
      </c>
      <c r="B832" s="53">
        <f t="shared" si="341"/>
        <v>0.17900000000000005</v>
      </c>
      <c r="C832" s="50">
        <f>1/Data!N958</f>
        <v>9.1645889982803208E-2</v>
      </c>
      <c r="D832" s="50">
        <f>Data!H958/100</f>
        <v>2.3408333333333333E-2</v>
      </c>
      <c r="E832">
        <f>Data!K959/Data!K958</f>
        <v>1.0095043530072187</v>
      </c>
      <c r="F832">
        <f>Data!T959/Data!T958</f>
        <v>0.99587266653696815</v>
      </c>
      <c r="G832" s="49">
        <f>Data!E961</f>
        <v>23.7</v>
      </c>
      <c r="H832" s="52">
        <v>0</v>
      </c>
      <c r="I832" s="52">
        <v>1</v>
      </c>
      <c r="J832" s="52">
        <v>0.6</v>
      </c>
      <c r="K832" s="54">
        <f t="shared" si="351"/>
        <v>0.66261227030770231</v>
      </c>
      <c r="L832" s="54">
        <f t="shared" si="364"/>
        <v>0.85</v>
      </c>
      <c r="M832" s="53">
        <f t="shared" si="365"/>
        <v>0.85</v>
      </c>
      <c r="N832" s="54" cm="1">
        <f t="array" ref="N832">stock_min(C832,O832)</f>
        <v>0.85</v>
      </c>
      <c r="O832" s="54" cm="1">
        <f t="array" ref="O832">stock_max(C832,D832)</f>
        <v>0.85</v>
      </c>
      <c r="P832" s="49">
        <f t="shared" si="342"/>
        <v>1950.1249999999281</v>
      </c>
      <c r="Q832" s="49">
        <f t="shared" si="356"/>
        <v>0.88109747794827376</v>
      </c>
      <c r="R832" s="49">
        <f t="shared" si="357"/>
        <v>6.3189549791181312</v>
      </c>
      <c r="S832" s="59">
        <f t="shared" si="338"/>
        <v>3.3937417902680309</v>
      </c>
      <c r="T832" s="59">
        <f t="shared" si="339"/>
        <v>3.7970994128402662</v>
      </c>
      <c r="U832" s="59">
        <f t="shared" si="340"/>
        <v>5.309728598696287</v>
      </c>
      <c r="V832" s="59"/>
      <c r="W832" s="49">
        <f t="shared" si="358"/>
        <v>1.3574967161072125</v>
      </c>
      <c r="X832" s="49">
        <f t="shared" si="359"/>
        <v>2.0362450741608185</v>
      </c>
      <c r="Y832" s="49">
        <f t="shared" si="360"/>
        <v>1.2810947503141339</v>
      </c>
      <c r="Z832" s="49">
        <f t="shared" si="361"/>
        <v>2.5160046625261323</v>
      </c>
      <c r="AA832" s="49">
        <f t="shared" si="362"/>
        <v>0.79645928980444314</v>
      </c>
      <c r="AB832" s="49">
        <f t="shared" si="363"/>
        <v>4.5132693088918439</v>
      </c>
      <c r="AC832" s="80">
        <f t="shared" si="343"/>
        <v>0.85</v>
      </c>
      <c r="AD832" s="80">
        <f t="shared" si="352"/>
        <v>0.85</v>
      </c>
      <c r="AE832" s="80">
        <f t="shared" si="353"/>
        <v>0.85</v>
      </c>
      <c r="AF832" s="54">
        <f>(Q832-MAX(Q$2:Q831))/MAX(Q$2:Q831)</f>
        <v>-0.28624764423426352</v>
      </c>
      <c r="AG832" s="54">
        <f>(R832-MAX(R$2:R831))/MAX(R$2:R831)</f>
        <v>-9.7973160690112332E-2</v>
      </c>
      <c r="AH832" s="54">
        <f>(S832-MAX(S$2:S831))/MAX(S$2:S831)</f>
        <v>-0.11504194841920198</v>
      </c>
      <c r="AI832" s="54">
        <f>(T832-MAX(T$2:T831))/MAX(T$2:T831)</f>
        <v>-0.11171888919249535</v>
      </c>
      <c r="AJ832" s="54">
        <f>(U832-MAX(U$2:U831))/MAX(U$2:U831)</f>
        <v>-0.10319910427760362</v>
      </c>
      <c r="AK832" s="54">
        <f t="shared" si="354"/>
        <v>0.92266792386590957</v>
      </c>
      <c r="AL832" s="71">
        <f t="shared" si="344"/>
        <v>1950.1249999999281</v>
      </c>
      <c r="AM832" s="49">
        <f t="shared" si="345"/>
        <v>0.92266792386590957</v>
      </c>
      <c r="AN832" s="49">
        <f t="shared" si="346"/>
        <v>6.9919077760370794</v>
      </c>
      <c r="AO832" s="49">
        <f t="shared" si="347"/>
        <v>3.2078809185457478</v>
      </c>
      <c r="AP832" s="49">
        <f t="shared" si="348"/>
        <v>3.6338338890296749</v>
      </c>
      <c r="AQ832" s="49">
        <f t="shared" si="349"/>
        <v>5.5641820143536824</v>
      </c>
      <c r="AS832" s="49">
        <f t="shared" si="355"/>
        <v>-1.4277257616833969</v>
      </c>
      <c r="AT832" s="49">
        <f t="shared" si="350"/>
        <v>1.9303481253240076</v>
      </c>
      <c r="AU832" s="54">
        <f>(AM832-MAX(AM$3:AM832))/MAX(AM$3:AM832)</f>
        <v>-0.75286655636110811</v>
      </c>
      <c r="AV832" s="54">
        <f>(AN832-MAX(AN$3:AN832))/MAX(AN$3:AN832)</f>
        <v>-0.42676504215957595</v>
      </c>
      <c r="AW832" s="54">
        <f>(AO832-MAX(AO$3:AO832))/MAX(AO$3:AO832)</f>
        <v>-0.43581936474747229</v>
      </c>
      <c r="AX832" s="54">
        <f>(AP832-MAX(AP$3:AP832))/MAX(AP$3:AP832)</f>
        <v>-0.3771335281586865</v>
      </c>
      <c r="AY832" s="54">
        <f>(AQ832-MAX(AQ$3:AQ832))/MAX(AQ$3:AQ832)</f>
        <v>-0.3311396607152865</v>
      </c>
    </row>
    <row r="833" spans="1:51">
      <c r="A833" s="49">
        <f>Data!F959</f>
        <v>1950.2083333332614</v>
      </c>
      <c r="B833" s="53">
        <f t="shared" si="341"/>
        <v>0.17800000000000005</v>
      </c>
      <c r="C833" s="50">
        <f>1/Data!N959</f>
        <v>9.1651077007315729E-2</v>
      </c>
      <c r="D833" s="50">
        <f>Data!H959/100</f>
        <v>2.3616666666666668E-2</v>
      </c>
      <c r="E833">
        <f>Data!K960/Data!K959</f>
        <v>1.0339097022094141</v>
      </c>
      <c r="F833">
        <f>Data!T960/Data!T959</f>
        <v>1.0001296216912134</v>
      </c>
      <c r="G833" s="49">
        <f>Data!E962</f>
        <v>23.8</v>
      </c>
      <c r="H833" s="52">
        <v>0</v>
      </c>
      <c r="I833" s="52">
        <v>1</v>
      </c>
      <c r="J833" s="52">
        <v>0.6</v>
      </c>
      <c r="K833" s="54">
        <f t="shared" si="351"/>
        <v>0.66261227030770231</v>
      </c>
      <c r="L833" s="54">
        <f t="shared" si="364"/>
        <v>0.85</v>
      </c>
      <c r="M833" s="53">
        <f t="shared" si="365"/>
        <v>0.85</v>
      </c>
      <c r="N833" s="54" cm="1">
        <f t="array" ref="N833">stock_min(C833,O833)</f>
        <v>0.85</v>
      </c>
      <c r="O833" s="54" cm="1">
        <f t="array" ref="O833">stock_max(C833,D833)</f>
        <v>0.85</v>
      </c>
      <c r="P833" s="49">
        <f t="shared" si="342"/>
        <v>1950.2083333332614</v>
      </c>
      <c r="Q833" s="49">
        <f t="shared" si="356"/>
        <v>0.88121168729348931</v>
      </c>
      <c r="R833" s="49">
        <f t="shared" si="357"/>
        <v>6.533228860734722</v>
      </c>
      <c r="S833" s="59">
        <f t="shared" si="338"/>
        <v>3.4629662153783691</v>
      </c>
      <c r="T833" s="59">
        <f t="shared" si="339"/>
        <v>3.8825824393721655</v>
      </c>
      <c r="U833" s="59">
        <f t="shared" si="340"/>
        <v>5.4628754553518251</v>
      </c>
      <c r="V833" s="59"/>
      <c r="W833" s="49">
        <f t="shared" si="358"/>
        <v>1.3851864861513477</v>
      </c>
      <c r="X833" s="49">
        <f t="shared" si="359"/>
        <v>2.0777797292270215</v>
      </c>
      <c r="Y833" s="49">
        <f t="shared" si="360"/>
        <v>1.309935674562958</v>
      </c>
      <c r="Z833" s="49">
        <f t="shared" si="361"/>
        <v>2.5726467648092077</v>
      </c>
      <c r="AA833" s="49">
        <f t="shared" si="362"/>
        <v>0.81943131830277383</v>
      </c>
      <c r="AB833" s="49">
        <f t="shared" si="363"/>
        <v>4.6434441370490509</v>
      </c>
      <c r="AC833" s="80">
        <f t="shared" si="343"/>
        <v>0.85</v>
      </c>
      <c r="AD833" s="80">
        <f t="shared" si="352"/>
        <v>0.85</v>
      </c>
      <c r="AE833" s="80">
        <f t="shared" si="353"/>
        <v>0.85</v>
      </c>
      <c r="AF833" s="54">
        <f>(Q833-MAX(Q$2:Q832))/MAX(Q$2:Q832)</f>
        <v>-0.28615512644680158</v>
      </c>
      <c r="AG833" s="54">
        <f>(R833-MAX(R$2:R832))/MAX(R$2:R832)</f>
        <v>-6.7385699184214956E-2</v>
      </c>
      <c r="AH833" s="54">
        <f>(S833-MAX(S$2:S832))/MAX(S$2:S832)</f>
        <v>-9.6990866117325519E-2</v>
      </c>
      <c r="AI833" s="54">
        <f>(T833-MAX(T$2:T832))/MAX(T$2:T832)</f>
        <v>-9.1721267453604843E-2</v>
      </c>
      <c r="AJ833" s="54">
        <f>(U833-MAX(U$2:U832))/MAX(U$2:U832)</f>
        <v>-7.7332953932465823E-2</v>
      </c>
      <c r="AK833" s="54">
        <f t="shared" si="354"/>
        <v>0.90020588852105088</v>
      </c>
      <c r="AL833" s="71">
        <f t="shared" si="344"/>
        <v>1950.2083333332614</v>
      </c>
      <c r="AM833" s="49">
        <f t="shared" si="345"/>
        <v>0.90020588852105088</v>
      </c>
      <c r="AN833" s="49">
        <f t="shared" si="346"/>
        <v>6.5255482707945092</v>
      </c>
      <c r="AO833" s="49">
        <f t="shared" si="347"/>
        <v>3.0471843100694209</v>
      </c>
      <c r="AP833" s="49">
        <f t="shared" si="348"/>
        <v>3.4422488196142598</v>
      </c>
      <c r="AQ833" s="49">
        <f t="shared" si="349"/>
        <v>5.2772184094437877</v>
      </c>
      <c r="AS833" s="49">
        <f t="shared" si="355"/>
        <v>-1.2483298613507214</v>
      </c>
      <c r="AT833" s="49">
        <f t="shared" si="350"/>
        <v>1.834969589829528</v>
      </c>
      <c r="AU833" s="54">
        <f>(AM833-MAX(AM$3:AM833))/MAX(AM$3:AM833)</f>
        <v>-0.75888293560474185</v>
      </c>
      <c r="AV833" s="54">
        <f>(AN833-MAX(AN$3:AN833))/MAX(AN$3:AN833)</f>
        <v>-0.4649997528979557</v>
      </c>
      <c r="AW833" s="54">
        <f>(AO833-MAX(AO$3:AO833))/MAX(AO$3:AO833)</f>
        <v>-0.46408160918708236</v>
      </c>
      <c r="AX833" s="54">
        <f>(AP833-MAX(AP$3:AP833))/MAX(AP$3:AP833)</f>
        <v>-0.40997265066357275</v>
      </c>
      <c r="AY833" s="54">
        <f>(AQ833-MAX(AQ$3:AQ833))/MAX(AQ$3:AQ833)</f>
        <v>-0.3656350409252187</v>
      </c>
    </row>
    <row r="834" spans="1:51">
      <c r="A834" s="49">
        <f>Data!F960</f>
        <v>1950.2916666665947</v>
      </c>
      <c r="B834" s="53">
        <f t="shared" si="341"/>
        <v>0.19599999999999995</v>
      </c>
      <c r="C834" s="50">
        <f>1/Data!N960</f>
        <v>8.9461269238777175E-2</v>
      </c>
      <c r="D834" s="50">
        <f>Data!H960/100</f>
        <v>2.3824999999999999E-2</v>
      </c>
      <c r="E834">
        <f>Data!K961/Data!K960</f>
        <v>1.0348061846827246</v>
      </c>
      <c r="F834">
        <f>Data!T961/Data!T960</f>
        <v>0.99592878109325145</v>
      </c>
      <c r="G834" s="49">
        <f>Data!E963</f>
        <v>24.1</v>
      </c>
      <c r="H834" s="52">
        <v>0</v>
      </c>
      <c r="I834" s="52">
        <v>1</v>
      </c>
      <c r="J834" s="52">
        <v>0.6</v>
      </c>
      <c r="K834" s="54">
        <f t="shared" si="351"/>
        <v>0.66261227030770231</v>
      </c>
      <c r="L834" s="54">
        <f t="shared" si="364"/>
        <v>0.85</v>
      </c>
      <c r="M834" s="53">
        <f t="shared" si="365"/>
        <v>0.85</v>
      </c>
      <c r="N834" s="54" cm="1">
        <f t="array" ref="N834">stock_min(C834,O834)</f>
        <v>0.85</v>
      </c>
      <c r="O834" s="54" cm="1">
        <f t="array" ref="O834">stock_max(C834,D834)</f>
        <v>0.85</v>
      </c>
      <c r="P834" s="49">
        <f t="shared" si="342"/>
        <v>1950.2916666665947</v>
      </c>
      <c r="Q834" s="49">
        <f t="shared" si="356"/>
        <v>0.87762408161133221</v>
      </c>
      <c r="R834" s="49">
        <f t="shared" si="357"/>
        <v>6.7606256310359605</v>
      </c>
      <c r="S834" s="59">
        <f t="shared" ref="S834:S897" si="366">SUM(W834:X834)</f>
        <v>3.5296464029520744</v>
      </c>
      <c r="T834" s="59">
        <f t="shared" ref="T834:T897" si="367">SUM(Y834:Z834)</f>
        <v>3.9667934229066235</v>
      </c>
      <c r="U834" s="59">
        <f t="shared" ref="U834:U897" si="368">SUM(AA834:AB834)</f>
        <v>5.6211599452740124</v>
      </c>
      <c r="V834" s="59"/>
      <c r="W834" s="49">
        <f t="shared" si="358"/>
        <v>1.4118585611808299</v>
      </c>
      <c r="X834" s="49">
        <f t="shared" si="359"/>
        <v>2.1177878417712446</v>
      </c>
      <c r="Y834" s="49">
        <f t="shared" si="360"/>
        <v>1.3383474271128042</v>
      </c>
      <c r="Z834" s="49">
        <f t="shared" si="361"/>
        <v>2.6284459957938191</v>
      </c>
      <c r="AA834" s="49">
        <f t="shared" si="362"/>
        <v>0.84317399179110197</v>
      </c>
      <c r="AB834" s="49">
        <f t="shared" si="363"/>
        <v>4.7779859534829106</v>
      </c>
      <c r="AC834" s="80">
        <f t="shared" si="343"/>
        <v>0.85</v>
      </c>
      <c r="AD834" s="80">
        <f t="shared" si="352"/>
        <v>0.85</v>
      </c>
      <c r="AE834" s="80">
        <f t="shared" si="353"/>
        <v>0.85</v>
      </c>
      <c r="AF834" s="54">
        <f>(Q834-MAX(Q$2:Q833))/MAX(Q$2:Q833)</f>
        <v>-0.28906134519249693</v>
      </c>
      <c r="AG834" s="54">
        <f>(R834-MAX(R$2:R833))/MAX(R$2:R833)</f>
        <v>-3.4924953592270762E-2</v>
      </c>
      <c r="AH834" s="54">
        <f>(S834-MAX(S$2:S833))/MAX(S$2:S833)</f>
        <v>-7.9603223650392893E-2</v>
      </c>
      <c r="AI834" s="54">
        <f>(T834-MAX(T$2:T833))/MAX(T$2:T833)</f>
        <v>-7.2021223324334221E-2</v>
      </c>
      <c r="AJ834" s="54">
        <f>(U834-MAX(U$2:U833))/MAX(U$2:U833)</f>
        <v>-5.0599069195676534E-2</v>
      </c>
      <c r="AK834" s="54">
        <f t="shared" si="354"/>
        <v>0.87494763282875843</v>
      </c>
      <c r="AL834" s="71">
        <f t="shared" si="344"/>
        <v>1950.2916666665947</v>
      </c>
      <c r="AM834" s="49">
        <f t="shared" si="345"/>
        <v>0.87494763282875843</v>
      </c>
      <c r="AN834" s="49">
        <f t="shared" si="346"/>
        <v>5.5853548328427793</v>
      </c>
      <c r="AO834" s="49">
        <f t="shared" si="347"/>
        <v>2.7463275244195304</v>
      </c>
      <c r="AP834" s="49">
        <f t="shared" si="348"/>
        <v>3.0776392723479233</v>
      </c>
      <c r="AQ834" s="49">
        <f t="shared" si="349"/>
        <v>4.9644246050190688</v>
      </c>
      <c r="AS834" s="49">
        <f t="shared" si="355"/>
        <v>-0.62093022782371055</v>
      </c>
      <c r="AT834" s="49">
        <f t="shared" si="350"/>
        <v>1.8867853326711455</v>
      </c>
      <c r="AU834" s="54">
        <f>(AM834-MAX(AM$3:AM834))/MAX(AM$3:AM834)</f>
        <v>-0.76564827289249926</v>
      </c>
      <c r="AV834" s="54">
        <f>(AN834-MAX(AN$3:AN834))/MAX(AN$3:AN834)</f>
        <v>-0.54208196894394223</v>
      </c>
      <c r="AW834" s="54">
        <f>(AO834-MAX(AO$3:AO834))/MAX(AO$3:AO834)</f>
        <v>-0.5169942879173568</v>
      </c>
      <c r="AX834" s="54">
        <f>(AP834-MAX(AP$3:AP834))/MAX(AP$3:AP834)</f>
        <v>-0.4724694706175756</v>
      </c>
      <c r="AY834" s="54">
        <f>(AQ834-MAX(AQ$3:AQ834))/MAX(AQ$3:AQ834)</f>
        <v>-0.40323542308632881</v>
      </c>
    </row>
    <row r="835" spans="1:51">
      <c r="A835" s="49">
        <f>Data!F961</f>
        <v>1950.3749999999279</v>
      </c>
      <c r="B835" s="53">
        <f t="shared" ref="B835:B898" si="369">1-_xlfn.PERCENTRANK.INC(C$3:C$1712,C835,3)</f>
        <v>0.21299999999999997</v>
      </c>
      <c r="C835" s="50">
        <f>1/Data!N961</f>
        <v>8.7248286803533429E-2</v>
      </c>
      <c r="D835" s="50">
        <f>Data!H961/100</f>
        <v>2.4033333333333334E-2</v>
      </c>
      <c r="E835">
        <f>Data!K962/Data!K961</f>
        <v>1.0173991505495905</v>
      </c>
      <c r="F835">
        <f>Data!T962/Data!T961</f>
        <v>0.99596562579218673</v>
      </c>
      <c r="G835" s="49">
        <f>Data!E964</f>
        <v>24.3</v>
      </c>
      <c r="H835" s="52">
        <v>0</v>
      </c>
      <c r="I835" s="52">
        <v>1</v>
      </c>
      <c r="J835" s="52">
        <v>0.6</v>
      </c>
      <c r="K835" s="54">
        <f t="shared" si="351"/>
        <v>0.66261227030770231</v>
      </c>
      <c r="L835" s="54">
        <f t="shared" si="364"/>
        <v>0.85</v>
      </c>
      <c r="M835" s="53">
        <f t="shared" si="365"/>
        <v>0.85</v>
      </c>
      <c r="N835" s="54" cm="1">
        <f t="array" ref="N835">stock_min(C835,O835)</f>
        <v>0.85</v>
      </c>
      <c r="O835" s="54" cm="1">
        <f t="array" ref="O835">stock_max(C835,D835)</f>
        <v>0.85</v>
      </c>
      <c r="P835" s="49">
        <f t="shared" ref="P835:P898" si="370">A835</f>
        <v>1950.3749999999279</v>
      </c>
      <c r="Q835" s="49">
        <f t="shared" si="356"/>
        <v>0.87408341765232367</v>
      </c>
      <c r="R835" s="49">
        <f t="shared" si="357"/>
        <v>6.8782547741997755</v>
      </c>
      <c r="S835" s="59">
        <f t="shared" si="366"/>
        <v>3.5607981466788363</v>
      </c>
      <c r="T835" s="59">
        <f t="shared" si="367"/>
        <v>4.0071267561578718</v>
      </c>
      <c r="U835" s="59">
        <f t="shared" si="368"/>
        <v>5.7008911627973102</v>
      </c>
      <c r="V835" s="59"/>
      <c r="W835" s="49">
        <f t="shared" si="358"/>
        <v>1.4243192586715345</v>
      </c>
      <c r="X835" s="49">
        <f t="shared" si="359"/>
        <v>2.1364788880073018</v>
      </c>
      <c r="Y835" s="49">
        <f t="shared" si="360"/>
        <v>1.3519553988493658</v>
      </c>
      <c r="Z835" s="49">
        <f t="shared" si="361"/>
        <v>2.6551713573085061</v>
      </c>
      <c r="AA835" s="49">
        <f t="shared" si="362"/>
        <v>0.85513367441959653</v>
      </c>
      <c r="AB835" s="49">
        <f t="shared" si="363"/>
        <v>4.8457574883777133</v>
      </c>
      <c r="AC835" s="80">
        <f t="shared" ref="AC835:AC898" si="371">AB835/SUM(AA835:AB835)</f>
        <v>0.84999999999999987</v>
      </c>
      <c r="AD835" s="80">
        <f t="shared" si="352"/>
        <v>0.85</v>
      </c>
      <c r="AE835" s="80">
        <f t="shared" si="353"/>
        <v>0.85</v>
      </c>
      <c r="AF835" s="54">
        <f>(Q835-MAX(Q$2:Q834))/MAX(Q$2:Q834)</f>
        <v>-0.29192953776478975</v>
      </c>
      <c r="AG835" s="54">
        <f>(R835-MAX(R$2:R834))/MAX(R$2:R834)</f>
        <v>-1.8133467568169633E-2</v>
      </c>
      <c r="AH835" s="54">
        <f>(S835-MAX(S$2:S834))/MAX(S$2:S834)</f>
        <v>-7.1480040410337883E-2</v>
      </c>
      <c r="AI835" s="54">
        <f>(T835-MAX(T$2:T834))/MAX(T$2:T834)</f>
        <v>-6.2585774270291952E-2</v>
      </c>
      <c r="AJ835" s="54">
        <f>(U835-MAX(U$2:U834))/MAX(U$2:U834)</f>
        <v>-3.7132650721955096E-2</v>
      </c>
      <c r="AK835" s="54">
        <f t="shared" si="354"/>
        <v>0.88393240293038411</v>
      </c>
      <c r="AL835" s="71">
        <f t="shared" ref="AL835:AL898" si="372">P835</f>
        <v>1950.3749999999279</v>
      </c>
      <c r="AM835" s="49">
        <f t="shared" ref="AM835:AM898" si="373">(Q1075/Q835)</f>
        <v>0.88393240293038411</v>
      </c>
      <c r="AN835" s="49">
        <f t="shared" ref="AN835:AN898" si="374">(R1075/R835)</f>
        <v>5.446818058778903</v>
      </c>
      <c r="AO835" s="49">
        <f t="shared" ref="AO835:AO898" si="375">(S1075/S835)</f>
        <v>2.7162458659474598</v>
      </c>
      <c r="AP835" s="49">
        <f t="shared" ref="AP835:AP898" si="376">(T1075/T835)</f>
        <v>3.0372086090849613</v>
      </c>
      <c r="AQ835" s="49">
        <f t="shared" ref="AQ835:AQ898" si="377">(U1075/U835)</f>
        <v>4.9253087054433138</v>
      </c>
      <c r="AS835" s="49">
        <f t="shared" si="355"/>
        <v>-0.52150935333558923</v>
      </c>
      <c r="AT835" s="49">
        <f t="shared" ref="AT835:AT898" si="378">AQ835-AP835</f>
        <v>1.8881000963583525</v>
      </c>
      <c r="AU835" s="54">
        <f>(AM835-MAX(AM$3:AM835))/MAX(AM$3:AM835)</f>
        <v>-0.76324173299002274</v>
      </c>
      <c r="AV835" s="54">
        <f>(AN835-MAX(AN$3:AN835))/MAX(AN$3:AN835)</f>
        <v>-0.55343997370939768</v>
      </c>
      <c r="AW835" s="54">
        <f>(AO835-MAX(AO$3:AO835))/MAX(AO$3:AO835)</f>
        <v>-0.52228484876333614</v>
      </c>
      <c r="AX835" s="54">
        <f>(AP835-MAX(AP$3:AP835))/MAX(AP$3:AP835)</f>
        <v>-0.47939959052669723</v>
      </c>
      <c r="AY835" s="54">
        <f>(AQ835-MAX(AQ$3:AQ835))/MAX(AQ$3:AQ835)</f>
        <v>-0.40793747521082341</v>
      </c>
    </row>
    <row r="836" spans="1:51">
      <c r="A836" s="49">
        <f>Data!F962</f>
        <v>1950.4583333332612</v>
      </c>
      <c r="B836" s="53">
        <f t="shared" si="369"/>
        <v>0.22199999999999998</v>
      </c>
      <c r="C836" s="50">
        <f>1/Data!N962</f>
        <v>8.6549167590269246E-2</v>
      </c>
      <c r="D836" s="50">
        <f>Data!H962/100</f>
        <v>2.4241666666666665E-2</v>
      </c>
      <c r="E836">
        <f>Data!K963/Data!K962</f>
        <v>0.92134325102479742</v>
      </c>
      <c r="F836">
        <f>Data!T963/Data!T962</f>
        <v>0.98773674086785568</v>
      </c>
      <c r="G836" s="49">
        <f>Data!E965</f>
        <v>24.4</v>
      </c>
      <c r="H836" s="52">
        <v>0</v>
      </c>
      <c r="I836" s="52">
        <v>1</v>
      </c>
      <c r="J836" s="52">
        <v>0.6</v>
      </c>
      <c r="K836" s="54">
        <f t="shared" ref="K836:K899" si="379">AVERAGE(M$3:M$1712)</f>
        <v>0.66261227030770231</v>
      </c>
      <c r="L836" s="54">
        <f t="shared" si="364"/>
        <v>0.85</v>
      </c>
      <c r="M836" s="53">
        <f t="shared" si="365"/>
        <v>0.85</v>
      </c>
      <c r="N836" s="54" cm="1">
        <f t="array" ref="N836">stock_min(C836,O836)</f>
        <v>0.85</v>
      </c>
      <c r="O836" s="54" cm="1">
        <f t="array" ref="O836">stock_max(C836,D836)</f>
        <v>0.85</v>
      </c>
      <c r="P836" s="49">
        <f t="shared" si="370"/>
        <v>1950.4583333332612</v>
      </c>
      <c r="Q836" s="49">
        <f t="shared" si="356"/>
        <v>0.86336430619854287</v>
      </c>
      <c r="R836" s="49">
        <f t="shared" si="357"/>
        <v>6.3372336150380546</v>
      </c>
      <c r="S836" s="59">
        <f t="shared" si="366"/>
        <v>3.3752828669380337</v>
      </c>
      <c r="T836" s="59">
        <f t="shared" si="367"/>
        <v>3.7817002298287177</v>
      </c>
      <c r="U836" s="59">
        <f t="shared" si="368"/>
        <v>5.309252906597246</v>
      </c>
      <c r="V836" s="59"/>
      <c r="W836" s="49">
        <f t="shared" si="358"/>
        <v>1.3501131467752134</v>
      </c>
      <c r="X836" s="49">
        <f t="shared" si="359"/>
        <v>2.02516972016282</v>
      </c>
      <c r="Y836" s="49">
        <f t="shared" si="360"/>
        <v>1.2758992549187513</v>
      </c>
      <c r="Z836" s="49">
        <f t="shared" si="361"/>
        <v>2.5058009749099663</v>
      </c>
      <c r="AA836" s="49">
        <f t="shared" si="362"/>
        <v>0.79638793598958701</v>
      </c>
      <c r="AB836" s="49">
        <f t="shared" si="363"/>
        <v>4.5128649706076587</v>
      </c>
      <c r="AC836" s="80">
        <f t="shared" si="371"/>
        <v>0.84999999999999987</v>
      </c>
      <c r="AD836" s="80">
        <f t="shared" ref="AD836:AD899" si="380">N836</f>
        <v>0.85</v>
      </c>
      <c r="AE836" s="80">
        <f t="shared" ref="AE836:AE899" si="381">O836</f>
        <v>0.85</v>
      </c>
      <c r="AF836" s="54">
        <f>(Q836-MAX(Q$2:Q835))/MAX(Q$2:Q835)</f>
        <v>-0.30061278932699736</v>
      </c>
      <c r="AG836" s="54">
        <f>(R836-MAX(R$2:R835))/MAX(R$2:R835)</f>
        <v>-9.5363896936812784E-2</v>
      </c>
      <c r="AH836" s="54">
        <f>(S836-MAX(S$2:S835))/MAX(S$2:S835)</f>
        <v>-0.11985532958780984</v>
      </c>
      <c r="AI836" s="54">
        <f>(T836-MAX(T$2:T835))/MAX(T$2:T835)</f>
        <v>-0.1153213240786535</v>
      </c>
      <c r="AJ836" s="54">
        <f>(U836-MAX(U$2:U835))/MAX(U$2:U835)</f>
        <v>-0.10327944757436133</v>
      </c>
      <c r="AK836" s="54">
        <f t="shared" ref="AK836:AK899" si="382">Q1076/Q836</f>
        <v>0.91979361007498639</v>
      </c>
      <c r="AL836" s="71">
        <f t="shared" si="372"/>
        <v>1950.4583333332612</v>
      </c>
      <c r="AM836" s="49">
        <f t="shared" si="373"/>
        <v>0.91979361007498639</v>
      </c>
      <c r="AN836" s="49">
        <f t="shared" si="374"/>
        <v>5.9122615292169769</v>
      </c>
      <c r="AO836" s="49">
        <f t="shared" si="375"/>
        <v>2.8975416064168602</v>
      </c>
      <c r="AP836" s="49">
        <f t="shared" si="376"/>
        <v>3.2486096982782691</v>
      </c>
      <c r="AQ836" s="49">
        <f t="shared" si="377"/>
        <v>5.4356981856707902</v>
      </c>
      <c r="AS836" s="49">
        <f t="shared" ref="AS836:AS899" si="383">AQ836-AN836</f>
        <v>-0.47656334354618668</v>
      </c>
      <c r="AT836" s="49">
        <f t="shared" si="378"/>
        <v>2.1870884873925212</v>
      </c>
      <c r="AU836" s="54">
        <f>(AM836-MAX(AM$3:AM836))/MAX(AM$3:AM836)</f>
        <v>-0.75363643146663184</v>
      </c>
      <c r="AV836" s="54">
        <f>(AN836-MAX(AN$3:AN836))/MAX(AN$3:AN836)</f>
        <v>-0.51528036452975645</v>
      </c>
      <c r="AW836" s="54">
        <f>(AO836-MAX(AO$3:AO836))/MAX(AO$3:AO836)</f>
        <v>-0.49039976679683572</v>
      </c>
      <c r="AX836" s="54">
        <f>(AP836-MAX(AP$3:AP836))/MAX(AP$3:AP836)</f>
        <v>-0.44316385312362983</v>
      </c>
      <c r="AY836" s="54">
        <f>(AQ836-MAX(AQ$3:AQ836))/MAX(AQ$3:AQ836)</f>
        <v>-0.3465844712954847</v>
      </c>
    </row>
    <row r="837" spans="1:51">
      <c r="A837" s="49">
        <f>Data!F963</f>
        <v>1950.5416666665944</v>
      </c>
      <c r="B837" s="53">
        <f t="shared" si="369"/>
        <v>0.15800000000000003</v>
      </c>
      <c r="C837" s="50">
        <f>1/Data!N963</f>
        <v>9.4878949868456949E-2</v>
      </c>
      <c r="D837" s="50">
        <f>Data!H963/100</f>
        <v>2.445E-2</v>
      </c>
      <c r="E837">
        <f>Data!K964/Data!K963</f>
        <v>1.0578051074505013</v>
      </c>
      <c r="F837">
        <f>Data!T964/Data!T963</f>
        <v>0.99197424168928705</v>
      </c>
      <c r="G837" s="49">
        <f>Data!E966</f>
        <v>24.6</v>
      </c>
      <c r="H837" s="52">
        <v>0</v>
      </c>
      <c r="I837" s="52">
        <v>1</v>
      </c>
      <c r="J837" s="52">
        <v>0.6</v>
      </c>
      <c r="K837" s="54">
        <f t="shared" si="379"/>
        <v>0.66261227030770231</v>
      </c>
      <c r="L837" s="54">
        <f t="shared" si="364"/>
        <v>0.85</v>
      </c>
      <c r="M837" s="53">
        <f t="shared" si="365"/>
        <v>0.85</v>
      </c>
      <c r="N837" s="54" cm="1">
        <f t="array" ref="N837">stock_min(C837,O837)</f>
        <v>0.85</v>
      </c>
      <c r="O837" s="54" cm="1">
        <f t="array" ref="O837">stock_max(C837,D837)</f>
        <v>0.85</v>
      </c>
      <c r="P837" s="49">
        <f t="shared" si="370"/>
        <v>1950.5416666665944</v>
      </c>
      <c r="Q837" s="49">
        <f t="shared" ref="Q837:Q900" si="384">Q836*F837</f>
        <v>0.85643515294289696</v>
      </c>
      <c r="R837" s="49">
        <f t="shared" ref="R837:R900" si="385">R836*E837</f>
        <v>6.703558085094258</v>
      </c>
      <c r="S837" s="59">
        <f t="shared" si="366"/>
        <v>3.4815123384094129</v>
      </c>
      <c r="T837" s="59">
        <f t="shared" si="367"/>
        <v>3.9163082653841625</v>
      </c>
      <c r="U837" s="59">
        <f t="shared" si="368"/>
        <v>5.5637279340370043</v>
      </c>
      <c r="V837" s="59"/>
      <c r="W837" s="49">
        <f t="shared" ref="W837:W900" si="386">(W836*$F837+X836*$E837)*(1-$J837)</f>
        <v>1.3926049353637653</v>
      </c>
      <c r="X837" s="49">
        <f t="shared" ref="X837:X900" si="387">(W836*$F837+X836*$E837)*($J837)</f>
        <v>2.0889074030456478</v>
      </c>
      <c r="Y837" s="49">
        <f t="shared" ref="Y837:Y900" si="388">(Y836*$F837+Z836*$E837)*(1-$K837)</f>
        <v>1.3213143544331432</v>
      </c>
      <c r="Z837" s="49">
        <f t="shared" ref="Z837:Z900" si="389">(Y836*$F837+Z836*$E837)*($K837)</f>
        <v>2.5949939109510196</v>
      </c>
      <c r="AA837" s="49">
        <f t="shared" ref="AA837:AA900" si="390">(AA836*$F837+AB836*$E837)*(1-$M837)</f>
        <v>0.8345591901055508</v>
      </c>
      <c r="AB837" s="49">
        <f t="shared" ref="AB837:AB900" si="391">(AA836*$F837+AB836*$E837)*($M837)</f>
        <v>4.7291687439314538</v>
      </c>
      <c r="AC837" s="80">
        <f t="shared" si="371"/>
        <v>0.85</v>
      </c>
      <c r="AD837" s="80">
        <f t="shared" si="380"/>
        <v>0.85</v>
      </c>
      <c r="AE837" s="80">
        <f t="shared" si="381"/>
        <v>0.85</v>
      </c>
      <c r="AF837" s="54">
        <f>(Q837-MAX(Q$2:Q836))/MAX(Q$2:Q836)</f>
        <v>-0.30622590204546257</v>
      </c>
      <c r="AG837" s="54">
        <f>(R837-MAX(R$2:R836))/MAX(R$2:R836)</f>
        <v>-4.3071309795642498E-2</v>
      </c>
      <c r="AH837" s="54">
        <f>(S837-MAX(S$2:S836))/MAX(S$2:S836)</f>
        <v>-9.2154746601988441E-2</v>
      </c>
      <c r="AI837" s="54">
        <f>(T837-MAX(T$2:T836))/MAX(T$2:T836)</f>
        <v>-8.3831557194365552E-2</v>
      </c>
      <c r="AJ837" s="54">
        <f>(U837-MAX(U$2:U836))/MAX(U$2:U836)</f>
        <v>-6.029920323513268E-2</v>
      </c>
      <c r="AK837" s="54">
        <f t="shared" si="382"/>
        <v>0.92847453729634521</v>
      </c>
      <c r="AL837" s="71">
        <f t="shared" si="372"/>
        <v>1950.5416666665944</v>
      </c>
      <c r="AM837" s="49">
        <f t="shared" si="373"/>
        <v>0.92847453729634521</v>
      </c>
      <c r="AN837" s="49">
        <f t="shared" si="374"/>
        <v>5.771170432139324</v>
      </c>
      <c r="AO837" s="49">
        <f t="shared" si="375"/>
        <v>2.865513845839188</v>
      </c>
      <c r="AP837" s="49">
        <f t="shared" si="376"/>
        <v>3.2060473746747573</v>
      </c>
      <c r="AQ837" s="49">
        <f t="shared" si="377"/>
        <v>5.1940110395973083</v>
      </c>
      <c r="AS837" s="49">
        <f t="shared" si="383"/>
        <v>-0.57715939254201576</v>
      </c>
      <c r="AT837" s="49">
        <f t="shared" si="378"/>
        <v>1.9879636649225509</v>
      </c>
      <c r="AU837" s="54">
        <f>(AM837-MAX(AM$3:AM837))/MAX(AM$3:AM837)</f>
        <v>-0.75131127483909443</v>
      </c>
      <c r="AV837" s="54">
        <f>(AN837-MAX(AN$3:AN837))/MAX(AN$3:AN837)</f>
        <v>-0.52684778670917309</v>
      </c>
      <c r="AW837" s="54">
        <f>(AO837-MAX(AO$3:AO837))/MAX(AO$3:AO837)</f>
        <v>-0.49603259506173858</v>
      </c>
      <c r="AX837" s="54">
        <f>(AP837-MAX(AP$3:AP837))/MAX(AP$3:AP837)</f>
        <v>-0.45045935565508061</v>
      </c>
      <c r="AY837" s="54">
        <f>(AQ837-MAX(AQ$3:AQ837))/MAX(AQ$3:AQ837)</f>
        <v>-0.37563724960260136</v>
      </c>
    </row>
    <row r="838" spans="1:51">
      <c r="A838" s="49">
        <f>Data!F964</f>
        <v>1950.6249999999277</v>
      </c>
      <c r="B838" s="53">
        <f t="shared" si="369"/>
        <v>0.18500000000000005</v>
      </c>
      <c r="C838" s="50">
        <f>1/Data!N964</f>
        <v>9.0574691861824305E-2</v>
      </c>
      <c r="D838" s="50">
        <f>Data!H964/100</f>
        <v>2.4658333333333334E-2</v>
      </c>
      <c r="E838">
        <f>Data!K965/Data!K964</f>
        <v>1.0370147790042963</v>
      </c>
      <c r="F838">
        <f>Data!T965/Data!T964</f>
        <v>0.99612629449398238</v>
      </c>
      <c r="G838" s="49">
        <f>Data!E967</f>
        <v>24.7</v>
      </c>
      <c r="H838" s="52">
        <v>0</v>
      </c>
      <c r="I838" s="52">
        <v>1</v>
      </c>
      <c r="J838" s="52">
        <v>0.6</v>
      </c>
      <c r="K838" s="54">
        <f t="shared" si="379"/>
        <v>0.66261227030770231</v>
      </c>
      <c r="L838" s="54">
        <f t="shared" si="364"/>
        <v>0.85</v>
      </c>
      <c r="M838" s="53">
        <f t="shared" si="365"/>
        <v>0.85</v>
      </c>
      <c r="N838" s="54" cm="1">
        <f t="array" ref="N838">stock_min(C838,O838)</f>
        <v>0.85</v>
      </c>
      <c r="O838" s="54" cm="1">
        <f t="array" ref="O838">stock_max(C838,D838)</f>
        <v>0.85</v>
      </c>
      <c r="P838" s="49">
        <f t="shared" si="370"/>
        <v>1950.6249999999277</v>
      </c>
      <c r="Q838" s="49">
        <f t="shared" si="384"/>
        <v>0.85311757537539501</v>
      </c>
      <c r="R838" s="49">
        <f t="shared" si="385"/>
        <v>6.9516888061564854</v>
      </c>
      <c r="S838" s="59">
        <f t="shared" si="366"/>
        <v>3.5534382428877604</v>
      </c>
      <c r="T838" s="59">
        <f t="shared" si="367"/>
        <v>4.0072430088255615</v>
      </c>
      <c r="U838" s="59">
        <f t="shared" si="368"/>
        <v>5.7355442334378441</v>
      </c>
      <c r="V838" s="59"/>
      <c r="W838" s="49">
        <f t="shared" si="386"/>
        <v>1.4213752971551044</v>
      </c>
      <c r="X838" s="49">
        <f t="shared" si="387"/>
        <v>2.1320629457326561</v>
      </c>
      <c r="Y838" s="49">
        <f t="shared" si="388"/>
        <v>1.3519946210729883</v>
      </c>
      <c r="Z838" s="49">
        <f t="shared" si="389"/>
        <v>2.6552483877525734</v>
      </c>
      <c r="AA838" s="49">
        <f t="shared" si="390"/>
        <v>0.86033163501567678</v>
      </c>
      <c r="AB838" s="49">
        <f t="shared" si="391"/>
        <v>4.8752125984221673</v>
      </c>
      <c r="AC838" s="80">
        <f t="shared" si="371"/>
        <v>0.85</v>
      </c>
      <c r="AD838" s="80">
        <f t="shared" si="380"/>
        <v>0.85</v>
      </c>
      <c r="AE838" s="80">
        <f t="shared" si="381"/>
        <v>0.85</v>
      </c>
      <c r="AF838" s="54">
        <f>(Q838-MAX(Q$2:Q837))/MAX(Q$2:Q837)</f>
        <v>-0.30891337858864149</v>
      </c>
      <c r="AG838" s="54">
        <f>(R838-MAX(R$2:R837))/MAX(R$2:R837)</f>
        <v>-7.6508058048575149E-3</v>
      </c>
      <c r="AH838" s="54">
        <f>(S838-MAX(S$2:S837))/MAX(S$2:S837)</f>
        <v>-7.3399221809892223E-2</v>
      </c>
      <c r="AI838" s="54">
        <f>(T838-MAX(T$2:T837))/MAX(T$2:T837)</f>
        <v>-6.2558578498582498E-2</v>
      </c>
      <c r="AJ838" s="54">
        <f>(U838-MAX(U$2:U837))/MAX(U$2:U837)</f>
        <v>-3.127982713364727E-2</v>
      </c>
      <c r="AK838" s="54">
        <f t="shared" si="382"/>
        <v>0.94225537450228114</v>
      </c>
      <c r="AL838" s="71">
        <f t="shared" si="372"/>
        <v>1950.6249999999277</v>
      </c>
      <c r="AM838" s="49">
        <f t="shared" si="373"/>
        <v>0.94225537450228114</v>
      </c>
      <c r="AN838" s="49">
        <f t="shared" si="374"/>
        <v>5.8867991851292523</v>
      </c>
      <c r="AO838" s="49">
        <f t="shared" si="375"/>
        <v>2.9171167603856238</v>
      </c>
      <c r="AP838" s="49">
        <f t="shared" si="376"/>
        <v>3.2648138230444519</v>
      </c>
      <c r="AQ838" s="49">
        <f t="shared" si="377"/>
        <v>5.0961229957634417</v>
      </c>
      <c r="AS838" s="49">
        <f t="shared" si="383"/>
        <v>-0.79067618936581052</v>
      </c>
      <c r="AT838" s="49">
        <f t="shared" si="378"/>
        <v>1.8313091727189899</v>
      </c>
      <c r="AU838" s="54">
        <f>(AM838-MAX(AM$3:AM838))/MAX(AM$3:AM838)</f>
        <v>-0.74762012478733986</v>
      </c>
      <c r="AV838" s="54">
        <f>(AN838-MAX(AN$3:AN838))/MAX(AN$3:AN838)</f>
        <v>-0.51736790718723669</v>
      </c>
      <c r="AW838" s="54">
        <f>(AO838-MAX(AO$3:AO838))/MAX(AO$3:AO838)</f>
        <v>-0.48695701967445509</v>
      </c>
      <c r="AX838" s="54">
        <f>(AP838-MAX(AP$3:AP838))/MAX(AP$3:AP838)</f>
        <v>-0.44038634420863543</v>
      </c>
      <c r="AY838" s="54">
        <f>(AQ838-MAX(AQ$3:AQ838))/MAX(AQ$3:AQ838)</f>
        <v>-0.38740419576678825</v>
      </c>
    </row>
    <row r="839" spans="1:51">
      <c r="A839" s="49">
        <f>Data!F965</f>
        <v>1950.708333333261</v>
      </c>
      <c r="B839" s="53">
        <f t="shared" si="369"/>
        <v>0.20499999999999996</v>
      </c>
      <c r="C839" s="50">
        <f>1/Data!N965</f>
        <v>8.8203713797889008E-2</v>
      </c>
      <c r="D839" s="50">
        <f>Data!H965/100</f>
        <v>2.4866666666666662E-2</v>
      </c>
      <c r="E839">
        <f>Data!K966/Data!K965</f>
        <v>1.0389017338207973</v>
      </c>
      <c r="F839">
        <f>Data!T966/Data!T965</f>
        <v>0.9921126924937268</v>
      </c>
      <c r="G839" s="49">
        <f>Data!E968</f>
        <v>25</v>
      </c>
      <c r="H839" s="52">
        <v>0</v>
      </c>
      <c r="I839" s="52">
        <v>1</v>
      </c>
      <c r="J839" s="52">
        <v>0.6</v>
      </c>
      <c r="K839" s="54">
        <f t="shared" si="379"/>
        <v>0.66261227030770231</v>
      </c>
      <c r="L839" s="54">
        <f t="shared" si="364"/>
        <v>0.85</v>
      </c>
      <c r="M839" s="53">
        <f t="shared" si="365"/>
        <v>0.85</v>
      </c>
      <c r="N839" s="54" cm="1">
        <f t="array" ref="N839">stock_min(C839,O839)</f>
        <v>0.85</v>
      </c>
      <c r="O839" s="54" cm="1">
        <f t="array" ref="O839">stock_max(C839,D839)</f>
        <v>0.85</v>
      </c>
      <c r="P839" s="49">
        <f t="shared" si="370"/>
        <v>1950.708333333261</v>
      </c>
      <c r="Q839" s="49">
        <f t="shared" si="384"/>
        <v>0.8463887747194031</v>
      </c>
      <c r="R839" s="49">
        <f t="shared" si="385"/>
        <v>7.2221215536986012</v>
      </c>
      <c r="S839" s="59">
        <f t="shared" si="366"/>
        <v>3.6251683640413548</v>
      </c>
      <c r="T839" s="59">
        <f t="shared" si="367"/>
        <v>4.0998731775107835</v>
      </c>
      <c r="U839" s="59">
        <f t="shared" si="368"/>
        <v>5.918412756098717</v>
      </c>
      <c r="V839" s="59"/>
      <c r="W839" s="49">
        <f t="shared" si="386"/>
        <v>1.450067345616542</v>
      </c>
      <c r="X839" s="49">
        <f t="shared" si="387"/>
        <v>2.175101018424813</v>
      </c>
      <c r="Y839" s="49">
        <f t="shared" si="388"/>
        <v>1.3832469033867099</v>
      </c>
      <c r="Z839" s="49">
        <f t="shared" si="389"/>
        <v>2.7166262741240739</v>
      </c>
      <c r="AA839" s="49">
        <f t="shared" si="390"/>
        <v>0.8877619134148077</v>
      </c>
      <c r="AB839" s="49">
        <f t="shared" si="391"/>
        <v>5.0306508426839089</v>
      </c>
      <c r="AC839" s="80">
        <f t="shared" si="371"/>
        <v>0.84999999999999987</v>
      </c>
      <c r="AD839" s="80">
        <f t="shared" si="380"/>
        <v>0.85</v>
      </c>
      <c r="AE839" s="80">
        <f t="shared" si="381"/>
        <v>0.85</v>
      </c>
      <c r="AF839" s="54">
        <f>(Q839-MAX(Q$2:Q838))/MAX(Q$2:Q838)</f>
        <v>-0.31436419128518428</v>
      </c>
      <c r="AG839" s="54">
        <f>(R839-MAX(R$2:R838))/MAX(R$2:R838)</f>
        <v>3.095329840500461E-2</v>
      </c>
      <c r="AH839" s="54">
        <f>(S839-MAX(S$2:S838))/MAX(S$2:S838)</f>
        <v>-5.4694749820369988E-2</v>
      </c>
      <c r="AI839" s="54">
        <f>(T839-MAX(T$2:T838))/MAX(T$2:T838)</f>
        <v>-4.0888977524809703E-2</v>
      </c>
      <c r="AJ839" s="54">
        <f>(U839-MAX(U$2:U838))/MAX(U$2:U838)</f>
        <v>-3.9375605235534249E-4</v>
      </c>
      <c r="AK839" s="54">
        <f t="shared" si="382"/>
        <v>0.95473184297543823</v>
      </c>
      <c r="AL839" s="71">
        <f t="shared" si="372"/>
        <v>1950.708333333261</v>
      </c>
      <c r="AM839" s="49">
        <f t="shared" si="373"/>
        <v>0.95473184297543823</v>
      </c>
      <c r="AN839" s="49">
        <f t="shared" si="374"/>
        <v>5.7778579847686453</v>
      </c>
      <c r="AO839" s="49">
        <f t="shared" si="375"/>
        <v>2.8991571581375357</v>
      </c>
      <c r="AP839" s="49">
        <f t="shared" si="376"/>
        <v>3.2383051286014175</v>
      </c>
      <c r="AQ839" s="49">
        <f t="shared" si="377"/>
        <v>4.9868299716023392</v>
      </c>
      <c r="AS839" s="49">
        <f t="shared" si="383"/>
        <v>-0.79102801316630611</v>
      </c>
      <c r="AT839" s="49">
        <f t="shared" si="378"/>
        <v>1.7485248430009217</v>
      </c>
      <c r="AU839" s="54">
        <f>(AM839-MAX(AM$3:AM839))/MAX(AM$3:AM839)</f>
        <v>-0.74427834543371896</v>
      </c>
      <c r="AV839" s="54">
        <f>(AN839-MAX(AN$3:AN839))/MAX(AN$3:AN839)</f>
        <v>-0.52629950445598561</v>
      </c>
      <c r="AW839" s="54">
        <f>(AO839-MAX(AO$3:AO839))/MAX(AO$3:AO839)</f>
        <v>-0.49011563436823324</v>
      </c>
      <c r="AX839" s="54">
        <f>(AP839-MAX(AP$3:AP839))/MAX(AP$3:AP839)</f>
        <v>-0.44493013390433367</v>
      </c>
      <c r="AY839" s="54">
        <f>(AQ839-MAX(AQ$3:AQ839))/MAX(AQ$3:AQ839)</f>
        <v>-0.40054211415861479</v>
      </c>
    </row>
    <row r="840" spans="1:51">
      <c r="A840" s="49">
        <f>Data!F966</f>
        <v>1950.7916666665942</v>
      </c>
      <c r="B840" s="53">
        <f t="shared" si="369"/>
        <v>0.23199999999999998</v>
      </c>
      <c r="C840" s="50">
        <f>1/Data!N966</f>
        <v>8.5745320333105751E-2</v>
      </c>
      <c r="D840" s="50">
        <f>Data!H966/100</f>
        <v>2.5075E-2</v>
      </c>
      <c r="E840">
        <f>Data!K967/Data!K966</f>
        <v>0.99989165710722938</v>
      </c>
      <c r="F840">
        <f>Data!T967/Data!T966</f>
        <v>0.99621429373744719</v>
      </c>
      <c r="G840" s="49">
        <f>Data!E969</f>
        <v>25.4</v>
      </c>
      <c r="H840" s="52">
        <v>0</v>
      </c>
      <c r="I840" s="52">
        <v>1</v>
      </c>
      <c r="J840" s="52">
        <v>0.6</v>
      </c>
      <c r="K840" s="54">
        <f t="shared" si="379"/>
        <v>0.66261227030770231</v>
      </c>
      <c r="L840" s="54">
        <f t="shared" ref="L840:L903" si="392">MAX(N839,MIN(O839,AB839/SUM(AA839:AB839)))</f>
        <v>0.85</v>
      </c>
      <c r="M840" s="53">
        <f t="shared" ref="M840:M903" si="393">(3*L840+2*L839+L838)/6</f>
        <v>0.85</v>
      </c>
      <c r="N840" s="54" cm="1">
        <f t="array" ref="N840">stock_min(C840,O840)</f>
        <v>0.85</v>
      </c>
      <c r="O840" s="54" cm="1">
        <f t="array" ref="O840">stock_max(C840,D840)</f>
        <v>0.85</v>
      </c>
      <c r="P840" s="49">
        <f t="shared" si="370"/>
        <v>1950.7916666665942</v>
      </c>
      <c r="Q840" s="49">
        <f t="shared" si="384"/>
        <v>0.8431845954343935</v>
      </c>
      <c r="R840" s="49">
        <f t="shared" si="385"/>
        <v>7.2213390881575323</v>
      </c>
      <c r="S840" s="59">
        <f t="shared" si="366"/>
        <v>3.619443178273527</v>
      </c>
      <c r="T840" s="59">
        <f t="shared" si="367"/>
        <v>4.0943422838968608</v>
      </c>
      <c r="U840" s="59">
        <f t="shared" si="368"/>
        <v>5.9145069149986309</v>
      </c>
      <c r="V840" s="59"/>
      <c r="W840" s="49">
        <f t="shared" si="386"/>
        <v>1.4477772713094108</v>
      </c>
      <c r="X840" s="49">
        <f t="shared" si="387"/>
        <v>2.1716659069641162</v>
      </c>
      <c r="Y840" s="49">
        <f t="shared" si="388"/>
        <v>1.3813808477471388</v>
      </c>
      <c r="Z840" s="49">
        <f t="shared" si="389"/>
        <v>2.7129614361497221</v>
      </c>
      <c r="AA840" s="49">
        <f t="shared" si="390"/>
        <v>0.88717603724979477</v>
      </c>
      <c r="AB840" s="49">
        <f t="shared" si="391"/>
        <v>5.0273308777488364</v>
      </c>
      <c r="AC840" s="80">
        <f t="shared" si="371"/>
        <v>0.85</v>
      </c>
      <c r="AD840" s="80">
        <f t="shared" si="380"/>
        <v>0.85</v>
      </c>
      <c r="AE840" s="80">
        <f t="shared" si="381"/>
        <v>0.85</v>
      </c>
      <c r="AF840" s="54">
        <f>(Q840-MAX(Q$2:Q839))/MAX(Q$2:Q839)</f>
        <v>-0.31695980706006638</v>
      </c>
      <c r="AG840" s="54">
        <f>(R840-MAX(R$2:R839))/MAX(R$2:R839)</f>
        <v>-1.0834289277063596E-4</v>
      </c>
      <c r="AH840" s="54">
        <f>(S840-MAX(S$2:S839))/MAX(S$2:S839)</f>
        <v>-5.6187659285834898E-2</v>
      </c>
      <c r="AI840" s="54">
        <f>(T840-MAX(T$2:T839))/MAX(T$2:T839)</f>
        <v>-4.2182856822918044E-2</v>
      </c>
      <c r="AJ840" s="54">
        <f>(U840-MAX(U$2:U839))/MAX(U$2:U839)</f>
        <v>-1.0534435923110724E-3</v>
      </c>
      <c r="AK840" s="54">
        <f t="shared" si="382"/>
        <v>0.99292028150936906</v>
      </c>
      <c r="AL840" s="71">
        <f t="shared" si="372"/>
        <v>1950.7916666665942</v>
      </c>
      <c r="AM840" s="49">
        <f t="shared" si="373"/>
        <v>0.99292028150936906</v>
      </c>
      <c r="AN840" s="49">
        <f t="shared" si="374"/>
        <v>5.7610924768248939</v>
      </c>
      <c r="AO840" s="49">
        <f t="shared" si="375"/>
        <v>2.9403852545228175</v>
      </c>
      <c r="AP840" s="49">
        <f t="shared" si="376"/>
        <v>3.2756661262802282</v>
      </c>
      <c r="AQ840" s="49">
        <f t="shared" si="377"/>
        <v>5.1062880328970852</v>
      </c>
      <c r="AS840" s="49">
        <f t="shared" si="383"/>
        <v>-0.65480444392780868</v>
      </c>
      <c r="AT840" s="49">
        <f t="shared" si="378"/>
        <v>1.830621906616857</v>
      </c>
      <c r="AU840" s="54">
        <f>(AM840-MAX(AM$3:AM840))/MAX(AM$3:AM840)</f>
        <v>-0.73404970295253302</v>
      </c>
      <c r="AV840" s="54">
        <f>(AN840-MAX(AN$3:AN840))/MAX(AN$3:AN840)</f>
        <v>-0.52767403277460101</v>
      </c>
      <c r="AW840" s="54">
        <f>(AO840-MAX(AO$3:AO840))/MAX(AO$3:AO840)</f>
        <v>-0.48286471259167135</v>
      </c>
      <c r="AX840" s="54">
        <f>(AP840-MAX(AP$3:AP840))/MAX(AP$3:AP840)</f>
        <v>-0.43852617777443853</v>
      </c>
      <c r="AY840" s="54">
        <f>(AQ840-MAX(AQ$3:AQ840))/MAX(AQ$3:AQ840)</f>
        <v>-0.38618227488632256</v>
      </c>
    </row>
    <row r="841" spans="1:51">
      <c r="A841" s="49">
        <f>Data!F967</f>
        <v>1950.8749999999275</v>
      </c>
      <c r="B841" s="53">
        <f t="shared" si="369"/>
        <v>0.22099999999999997</v>
      </c>
      <c r="C841" s="50">
        <f>1/Data!N967</f>
        <v>8.6638795512949646E-2</v>
      </c>
      <c r="D841" s="50">
        <f>Data!H967/100</f>
        <v>2.5283333333333335E-2</v>
      </c>
      <c r="E841">
        <f>Data!K968/Data!K967</f>
        <v>0.9901174987392839</v>
      </c>
      <c r="F841">
        <f>Data!T968/Data!T967</f>
        <v>0.98827972695007793</v>
      </c>
      <c r="G841" s="49">
        <f>Data!E970</f>
        <v>25.7</v>
      </c>
      <c r="H841" s="52">
        <v>0</v>
      </c>
      <c r="I841" s="52">
        <v>1</v>
      </c>
      <c r="J841" s="52">
        <v>0.6</v>
      </c>
      <c r="K841" s="54">
        <f t="shared" si="379"/>
        <v>0.66261227030770231</v>
      </c>
      <c r="L841" s="54">
        <f t="shared" si="392"/>
        <v>0.85</v>
      </c>
      <c r="M841" s="53">
        <f t="shared" si="393"/>
        <v>0.85</v>
      </c>
      <c r="N841" s="54" cm="1">
        <f t="array" ref="N841">stock_min(C841,O841)</f>
        <v>0.85</v>
      </c>
      <c r="O841" s="54" cm="1">
        <f t="array" ref="O841">stock_max(C841,D841)</f>
        <v>0.85</v>
      </c>
      <c r="P841" s="49">
        <f t="shared" si="370"/>
        <v>1950.8749999999275</v>
      </c>
      <c r="Q841" s="49">
        <f t="shared" si="384"/>
        <v>0.83330224174441436</v>
      </c>
      <c r="R841" s="49">
        <f t="shared" si="385"/>
        <v>7.1499741955147567</v>
      </c>
      <c r="S841" s="59">
        <f t="shared" si="366"/>
        <v>3.5810133422748827</v>
      </c>
      <c r="T841" s="59">
        <f t="shared" si="367"/>
        <v>4.0513412783623082</v>
      </c>
      <c r="U841" s="59">
        <f t="shared" si="368"/>
        <v>5.8544263658613271</v>
      </c>
      <c r="V841" s="59"/>
      <c r="W841" s="49">
        <f t="shared" si="386"/>
        <v>1.4324053369099532</v>
      </c>
      <c r="X841" s="49">
        <f t="shared" si="387"/>
        <v>2.1486080053649297</v>
      </c>
      <c r="Y841" s="49">
        <f t="shared" si="388"/>
        <v>1.3668728361153502</v>
      </c>
      <c r="Z841" s="49">
        <f t="shared" si="389"/>
        <v>2.684468442246958</v>
      </c>
      <c r="AA841" s="49">
        <f t="shared" si="390"/>
        <v>0.87816395487919907</v>
      </c>
      <c r="AB841" s="49">
        <f t="shared" si="391"/>
        <v>4.9762624109821276</v>
      </c>
      <c r="AC841" s="80">
        <f t="shared" si="371"/>
        <v>0.85</v>
      </c>
      <c r="AD841" s="80">
        <f t="shared" si="380"/>
        <v>0.85</v>
      </c>
      <c r="AE841" s="80">
        <f t="shared" si="381"/>
        <v>0.85</v>
      </c>
      <c r="AF841" s="54">
        <f>(Q841-MAX(Q$2:Q840))/MAX(Q$2:Q840)</f>
        <v>-0.32496522462539384</v>
      </c>
      <c r="AG841" s="54">
        <f>(R841-MAX(R$2:R840))/MAX(R$2:R840)</f>
        <v>-9.9897734547123983E-3</v>
      </c>
      <c r="AH841" s="54">
        <f>(S841-MAX(S$2:S840))/MAX(S$2:S840)</f>
        <v>-6.6208690610449594E-2</v>
      </c>
      <c r="AI841" s="54">
        <f>(T841-MAX(T$2:T840))/MAX(T$2:T840)</f>
        <v>-5.2242372471337797E-2</v>
      </c>
      <c r="AJ841" s="54">
        <f>(U841-MAX(U$2:U840))/MAX(U$2:U840)</f>
        <v>-1.1200909565441385E-2</v>
      </c>
      <c r="AK841" s="54">
        <f t="shared" si="382"/>
        <v>1.0383239800434159</v>
      </c>
      <c r="AL841" s="71">
        <f t="shared" si="372"/>
        <v>1950.8749999999275</v>
      </c>
      <c r="AM841" s="49">
        <f t="shared" si="373"/>
        <v>1.0383239800434159</v>
      </c>
      <c r="AN841" s="49">
        <f t="shared" si="374"/>
        <v>6.2036823813431843</v>
      </c>
      <c r="AO841" s="49">
        <f t="shared" si="375"/>
        <v>3.1297437410071445</v>
      </c>
      <c r="AP841" s="49">
        <f t="shared" si="376"/>
        <v>3.4929911191863843</v>
      </c>
      <c r="AQ841" s="49">
        <f t="shared" si="377"/>
        <v>5.362021576218976</v>
      </c>
      <c r="AS841" s="49">
        <f t="shared" si="383"/>
        <v>-0.84166080512420827</v>
      </c>
      <c r="AT841" s="49">
        <f t="shared" si="378"/>
        <v>1.8690304570325917</v>
      </c>
      <c r="AU841" s="54">
        <f>(AM841-MAX(AM$3:AM841))/MAX(AM$3:AM841)</f>
        <v>-0.72188847778969556</v>
      </c>
      <c r="AV841" s="54">
        <f>(AN841-MAX(AN$3:AN841))/MAX(AN$3:AN841)</f>
        <v>-0.49138808430619341</v>
      </c>
      <c r="AW841" s="54">
        <f>(AO841-MAX(AO$3:AO841))/MAX(AO$3:AO841)</f>
        <v>-0.44956160879578111</v>
      </c>
      <c r="AX841" s="54">
        <f>(AP841-MAX(AP$3:AP841))/MAX(AP$3:AP841)</f>
        <v>-0.40127503869979536</v>
      </c>
      <c r="AY841" s="54">
        <f>(AQ841-MAX(AQ$3:AQ841))/MAX(AQ$3:AQ841)</f>
        <v>-0.35544100436147069</v>
      </c>
    </row>
    <row r="842" spans="1:51">
      <c r="A842" s="49">
        <f>Data!F968</f>
        <v>1950.9583333332607</v>
      </c>
      <c r="B842" s="53">
        <f t="shared" si="369"/>
        <v>0.20199999999999996</v>
      </c>
      <c r="C842" s="50">
        <f>1/Data!N968</f>
        <v>8.8443403092584458E-2</v>
      </c>
      <c r="D842" s="50">
        <f>Data!H968/100</f>
        <v>2.5491666666666669E-2</v>
      </c>
      <c r="E842">
        <f>Data!K969/Data!K968</f>
        <v>1.0631859447157714</v>
      </c>
      <c r="F842">
        <f>Data!T969/Data!T968</f>
        <v>0.98454950892100979</v>
      </c>
      <c r="G842" s="49">
        <f>Data!E971</f>
        <v>25.8</v>
      </c>
      <c r="H842" s="52">
        <v>0</v>
      </c>
      <c r="I842" s="52">
        <v>1</v>
      </c>
      <c r="J842" s="52">
        <v>0.6</v>
      </c>
      <c r="K842" s="54">
        <f t="shared" si="379"/>
        <v>0.66261227030770231</v>
      </c>
      <c r="L842" s="54">
        <f t="shared" si="392"/>
        <v>0.85</v>
      </c>
      <c r="M842" s="53">
        <f t="shared" si="393"/>
        <v>0.85</v>
      </c>
      <c r="N842" s="54" cm="1">
        <f t="array" ref="N842">stock_min(C842,O842)</f>
        <v>0.85</v>
      </c>
      <c r="O842" s="54" cm="1">
        <f t="array" ref="O842">stock_max(C842,D842)</f>
        <v>0.85</v>
      </c>
      <c r="P842" s="49">
        <f t="shared" si="370"/>
        <v>1950.9583333332607</v>
      </c>
      <c r="Q842" s="49">
        <f t="shared" si="384"/>
        <v>0.82042731289223969</v>
      </c>
      <c r="R842" s="49">
        <f t="shared" si="385"/>
        <v>7.6017520697517442</v>
      </c>
      <c r="S842" s="59">
        <f t="shared" si="366"/>
        <v>3.6946438030383106</v>
      </c>
      <c r="T842" s="59">
        <f t="shared" si="367"/>
        <v>4.1998430963848437</v>
      </c>
      <c r="U842" s="59">
        <f t="shared" si="368"/>
        <v>6.1552881431020632</v>
      </c>
      <c r="V842" s="59"/>
      <c r="W842" s="49">
        <f t="shared" si="386"/>
        <v>1.4778575212153242</v>
      </c>
      <c r="X842" s="49">
        <f t="shared" si="387"/>
        <v>2.2167862818229862</v>
      </c>
      <c r="Y842" s="49">
        <f t="shared" si="388"/>
        <v>1.4169755273531521</v>
      </c>
      <c r="Z842" s="49">
        <f t="shared" si="389"/>
        <v>2.7828675690316915</v>
      </c>
      <c r="AA842" s="49">
        <f t="shared" si="390"/>
        <v>0.92329322146530957</v>
      </c>
      <c r="AB842" s="49">
        <f t="shared" si="391"/>
        <v>5.2319949216367538</v>
      </c>
      <c r="AC842" s="80">
        <f t="shared" si="371"/>
        <v>0.85</v>
      </c>
      <c r="AD842" s="80">
        <f t="shared" si="380"/>
        <v>0.85</v>
      </c>
      <c r="AE842" s="80">
        <f t="shared" si="381"/>
        <v>0.85</v>
      </c>
      <c r="AF842" s="54">
        <f>(Q842-MAX(Q$2:Q841))/MAX(Q$2:Q841)</f>
        <v>-0.33539484340032738</v>
      </c>
      <c r="AG842" s="54">
        <f>(R842-MAX(R$2:R841))/MAX(R$2:R841)</f>
        <v>5.2564957987826469E-2</v>
      </c>
      <c r="AH842" s="54">
        <f>(S842-MAX(S$2:S841))/MAX(S$2:S841)</f>
        <v>-3.6578212697900556E-2</v>
      </c>
      <c r="AI842" s="54">
        <f>(T842-MAX(T$2:T841))/MAX(T$2:T841)</f>
        <v>-1.7502339217554536E-2</v>
      </c>
      <c r="AJ842" s="54">
        <f>(U842-MAX(U$2:U841))/MAX(U$2:U841)</f>
        <v>3.9613949669430278E-2</v>
      </c>
      <c r="AK842" s="54">
        <f t="shared" si="382"/>
        <v>1.0719096664390699</v>
      </c>
      <c r="AL842" s="71">
        <f t="shared" si="372"/>
        <v>1950.9583333332607</v>
      </c>
      <c r="AM842" s="49">
        <f t="shared" si="373"/>
        <v>1.0719096664390699</v>
      </c>
      <c r="AN842" s="49">
        <f t="shared" si="374"/>
        <v>6.0747966885387532</v>
      </c>
      <c r="AO842" s="49">
        <f t="shared" si="375"/>
        <v>3.128182932852444</v>
      </c>
      <c r="AP842" s="49">
        <f t="shared" si="376"/>
        <v>3.4798787764372094</v>
      </c>
      <c r="AQ842" s="49">
        <f t="shared" si="377"/>
        <v>5.188603538053588</v>
      </c>
      <c r="AS842" s="49">
        <f t="shared" si="383"/>
        <v>-0.88619315048516523</v>
      </c>
      <c r="AT842" s="49">
        <f t="shared" si="378"/>
        <v>1.7087247616163785</v>
      </c>
      <c r="AU842" s="54">
        <f>(AM842-MAX(AM$3:AM842))/MAX(AM$3:AM842)</f>
        <v>-0.71289266670616191</v>
      </c>
      <c r="AV842" s="54">
        <f>(AN842-MAX(AN$3:AN842))/MAX(AN$3:AN842)</f>
        <v>-0.50195484048312589</v>
      </c>
      <c r="AW842" s="54">
        <f>(AO842-MAX(AO$3:AO842))/MAX(AO$3:AO842)</f>
        <v>-0.449836113292234</v>
      </c>
      <c r="AX842" s="54">
        <f>(AP842-MAX(AP$3:AP842))/MAX(AP$3:AP842)</f>
        <v>-0.40352259291255366</v>
      </c>
      <c r="AY842" s="54">
        <f>(AQ842-MAX(AQ$3:AQ842))/MAX(AQ$3:AQ842)</f>
        <v>-0.3762872756635543</v>
      </c>
    </row>
    <row r="843" spans="1:51">
      <c r="A843" s="49">
        <f>Data!F969</f>
        <v>1951.041666666594</v>
      </c>
      <c r="B843" s="53">
        <f t="shared" si="369"/>
        <v>0.247</v>
      </c>
      <c r="C843" s="50">
        <f>1/Data!N969</f>
        <v>8.4063566640340176E-2</v>
      </c>
      <c r="D843" s="50">
        <f>Data!H969/100</f>
        <v>2.5699999999999997E-2</v>
      </c>
      <c r="E843">
        <f>Data!K970/Data!K969</f>
        <v>1.0309762271669078</v>
      </c>
      <c r="F843">
        <f>Data!T970/Data!T969</f>
        <v>0.98965153813242634</v>
      </c>
      <c r="G843" s="49">
        <f>Data!E972</f>
        <v>25.8</v>
      </c>
      <c r="H843" s="52">
        <v>0</v>
      </c>
      <c r="I843" s="52">
        <v>1</v>
      </c>
      <c r="J843" s="52">
        <v>0.6</v>
      </c>
      <c r="K843" s="54">
        <f t="shared" si="379"/>
        <v>0.66261227030770231</v>
      </c>
      <c r="L843" s="54">
        <f t="shared" si="392"/>
        <v>0.85</v>
      </c>
      <c r="M843" s="53">
        <f t="shared" si="393"/>
        <v>0.85</v>
      </c>
      <c r="N843" s="54" cm="1">
        <f t="array" ref="N843">stock_min(C843,O843)</f>
        <v>0.85</v>
      </c>
      <c r="O843" s="54" cm="1">
        <f t="array" ref="O843">stock_max(C843,D843)</f>
        <v>0.85</v>
      </c>
      <c r="P843" s="49">
        <f t="shared" si="370"/>
        <v>1951.041666666594</v>
      </c>
      <c r="Q843" s="49">
        <f t="shared" si="384"/>
        <v>0.81193715212965845</v>
      </c>
      <c r="R843" s="49">
        <f t="shared" si="385"/>
        <v>7.8372256687308859</v>
      </c>
      <c r="S843" s="59">
        <f t="shared" si="366"/>
        <v>3.7480179262805402</v>
      </c>
      <c r="T843" s="59">
        <f t="shared" si="367"/>
        <v>4.2713823171664904</v>
      </c>
      <c r="U843" s="59">
        <f t="shared" si="368"/>
        <v>6.3078009416358691</v>
      </c>
      <c r="V843" s="59"/>
      <c r="W843" s="49">
        <f t="shared" si="386"/>
        <v>1.4992071705122161</v>
      </c>
      <c r="X843" s="49">
        <f t="shared" si="387"/>
        <v>2.2488107557683241</v>
      </c>
      <c r="Y843" s="49">
        <f t="shared" si="388"/>
        <v>1.4411119826366281</v>
      </c>
      <c r="Z843" s="49">
        <f t="shared" si="389"/>
        <v>2.8302703345298625</v>
      </c>
      <c r="AA843" s="49">
        <f t="shared" si="390"/>
        <v>0.94617014124538046</v>
      </c>
      <c r="AB843" s="49">
        <f t="shared" si="391"/>
        <v>5.3616308003904889</v>
      </c>
      <c r="AC843" s="80">
        <f t="shared" si="371"/>
        <v>0.85</v>
      </c>
      <c r="AD843" s="80">
        <f t="shared" si="380"/>
        <v>0.85</v>
      </c>
      <c r="AE843" s="80">
        <f t="shared" si="381"/>
        <v>0.85</v>
      </c>
      <c r="AF843" s="54">
        <f>(Q843-MAX(Q$2:Q842))/MAX(Q$2:Q842)</f>
        <v>-0.34227248452039188</v>
      </c>
      <c r="AG843" s="54">
        <f>(R843-MAX(R$2:R842))/MAX(R$2:R842)</f>
        <v>3.0976227166907812E-2</v>
      </c>
      <c r="AH843" s="54">
        <f>(S843-MAX(S$2:S842))/MAX(S$2:S842)</f>
        <v>-2.2660282864603951E-2</v>
      </c>
      <c r="AI843" s="54">
        <f>(T843-MAX(T$2:T842))/MAX(T$2:T842)</f>
        <v>-7.6668613264075616E-4</v>
      </c>
      <c r="AJ843" s="54">
        <f>(U843-MAX(U$2:U842))/MAX(U$2:U842)</f>
        <v>2.4777523811735726E-2</v>
      </c>
      <c r="AK843" s="54">
        <f t="shared" si="382"/>
        <v>1.0964484226294142</v>
      </c>
      <c r="AL843" s="71">
        <f t="shared" si="372"/>
        <v>1951.041666666594</v>
      </c>
      <c r="AM843" s="49">
        <f t="shared" si="373"/>
        <v>1.0964484226294142</v>
      </c>
      <c r="AN843" s="49">
        <f t="shared" si="374"/>
        <v>6.1214355726204692</v>
      </c>
      <c r="AO843" s="49">
        <f t="shared" si="375"/>
        <v>3.1707723118846118</v>
      </c>
      <c r="AP843" s="49">
        <f t="shared" si="376"/>
        <v>3.5239779744003048</v>
      </c>
      <c r="AQ843" s="49">
        <f t="shared" si="377"/>
        <v>5.1686575015760674</v>
      </c>
      <c r="AS843" s="49">
        <f t="shared" si="383"/>
        <v>-0.95277807104440182</v>
      </c>
      <c r="AT843" s="49">
        <f t="shared" si="378"/>
        <v>1.6446795271757626</v>
      </c>
      <c r="AU843" s="54">
        <f>(AM843-MAX(AM$3:AM843))/MAX(AM$3:AM843)</f>
        <v>-0.7063200448960032</v>
      </c>
      <c r="AV843" s="54">
        <f>(AN843-MAX(AN$3:AN843))/MAX(AN$3:AN843)</f>
        <v>-0.4981311289001536</v>
      </c>
      <c r="AW843" s="54">
        <f>(AO843-MAX(AO$3:AO843))/MAX(AO$3:AO843)</f>
        <v>-0.44234577823070931</v>
      </c>
      <c r="AX843" s="54">
        <f>(AP843-MAX(AP$3:AP843))/MAX(AP$3:AP843)</f>
        <v>-0.39596365855145677</v>
      </c>
      <c r="AY843" s="54">
        <f>(AQ843-MAX(AQ$3:AQ843))/MAX(AQ$3:AQ843)</f>
        <v>-0.37868495293063936</v>
      </c>
    </row>
    <row r="844" spans="1:51">
      <c r="A844" s="49">
        <f>Data!F970</f>
        <v>1951.1249999999272</v>
      </c>
      <c r="B844" s="53">
        <f t="shared" si="369"/>
        <v>0.26</v>
      </c>
      <c r="C844" s="50">
        <f>1/Data!N970</f>
        <v>8.2362096358367706E-2</v>
      </c>
      <c r="D844" s="50">
        <f>Data!H970/100</f>
        <v>2.5791666666666668E-2</v>
      </c>
      <c r="E844">
        <f>Data!K971/Data!K970</f>
        <v>0.98510629551327222</v>
      </c>
      <c r="F844">
        <f>Data!T971/Data!T970</f>
        <v>0.99746713058059133</v>
      </c>
      <c r="G844" s="49">
        <f>Data!E973</f>
        <v>25.9</v>
      </c>
      <c r="H844" s="52">
        <v>0</v>
      </c>
      <c r="I844" s="52">
        <v>1</v>
      </c>
      <c r="J844" s="52">
        <v>0.6</v>
      </c>
      <c r="K844" s="54">
        <f t="shared" si="379"/>
        <v>0.66261227030770231</v>
      </c>
      <c r="L844" s="54">
        <f t="shared" si="392"/>
        <v>0.85</v>
      </c>
      <c r="M844" s="53">
        <f t="shared" si="393"/>
        <v>0.85</v>
      </c>
      <c r="N844" s="54" cm="1">
        <f t="array" ref="N844">stock_min(C844,O844)</f>
        <v>0.85</v>
      </c>
      <c r="O844" s="54" cm="1">
        <f t="array" ref="O844">stock_max(C844,D844)</f>
        <v>0.85</v>
      </c>
      <c r="P844" s="49">
        <f t="shared" si="370"/>
        <v>1951.1249999999272</v>
      </c>
      <c r="Q844" s="49">
        <f t="shared" si="384"/>
        <v>0.80988062134654748</v>
      </c>
      <c r="R844" s="49">
        <f t="shared" si="385"/>
        <v>7.7205003456250108</v>
      </c>
      <c r="S844" s="59">
        <f t="shared" si="366"/>
        <v>3.7107275074420034</v>
      </c>
      <c r="T844" s="59">
        <f t="shared" si="367"/>
        <v>4.2255789587156869</v>
      </c>
      <c r="U844" s="59">
        <f t="shared" si="368"/>
        <v>6.225549871511598</v>
      </c>
      <c r="V844" s="59"/>
      <c r="W844" s="49">
        <f t="shared" si="386"/>
        <v>1.4842910029768015</v>
      </c>
      <c r="X844" s="49">
        <f t="shared" si="387"/>
        <v>2.2264365044652021</v>
      </c>
      <c r="Y844" s="49">
        <f t="shared" si="388"/>
        <v>1.4256584915166288</v>
      </c>
      <c r="Z844" s="49">
        <f t="shared" si="389"/>
        <v>2.7999204671990578</v>
      </c>
      <c r="AA844" s="49">
        <f t="shared" si="390"/>
        <v>0.93383248072673986</v>
      </c>
      <c r="AB844" s="49">
        <f t="shared" si="391"/>
        <v>5.291717390784858</v>
      </c>
      <c r="AC844" s="80">
        <f t="shared" si="371"/>
        <v>0.85</v>
      </c>
      <c r="AD844" s="80">
        <f t="shared" si="380"/>
        <v>0.85</v>
      </c>
      <c r="AE844" s="80">
        <f t="shared" si="381"/>
        <v>0.85</v>
      </c>
      <c r="AF844" s="54">
        <f>(Q844-MAX(Q$2:Q843))/MAX(Q$2:Q843)</f>
        <v>-0.34393842243065381</v>
      </c>
      <c r="AG844" s="54">
        <f>(R844-MAX(R$2:R843))/MAX(R$2:R843)</f>
        <v>-1.4893704486727756E-2</v>
      </c>
      <c r="AH844" s="54">
        <f>(S844-MAX(S$2:S843))/MAX(S$2:S843)</f>
        <v>-3.2384197775460234E-2</v>
      </c>
      <c r="AI844" s="54">
        <f>(T844-MAX(T$2:T843))/MAX(T$2:T843)</f>
        <v>-1.1481775125520285E-2</v>
      </c>
      <c r="AJ844" s="54">
        <f>(U844-MAX(U$2:U843))/MAX(U$2:U843)</f>
        <v>-1.3039579226629825E-2</v>
      </c>
      <c r="AK844" s="54">
        <f t="shared" si="382"/>
        <v>1.1360620893832183</v>
      </c>
      <c r="AL844" s="71">
        <f t="shared" si="372"/>
        <v>1951.1249999999272</v>
      </c>
      <c r="AM844" s="49">
        <f t="shared" si="373"/>
        <v>1.1360620893832183</v>
      </c>
      <c r="AN844" s="49">
        <f t="shared" si="374"/>
        <v>6.3739268671444114</v>
      </c>
      <c r="AO844" s="49">
        <f t="shared" si="375"/>
        <v>3.2950175582506409</v>
      </c>
      <c r="AP844" s="49">
        <f t="shared" si="376"/>
        <v>3.6631963412197766</v>
      </c>
      <c r="AQ844" s="49">
        <f t="shared" si="377"/>
        <v>5.3889193119617298</v>
      </c>
      <c r="AS844" s="49">
        <f t="shared" si="383"/>
        <v>-0.98500755518268157</v>
      </c>
      <c r="AT844" s="49">
        <f t="shared" si="378"/>
        <v>1.7257229707419532</v>
      </c>
      <c r="AU844" s="54">
        <f>(AM844-MAX(AM$3:AM844))/MAX(AM$3:AM844)</f>
        <v>-0.69570965991696077</v>
      </c>
      <c r="AV844" s="54">
        <f>(AN844-MAX(AN$3:AN844))/MAX(AN$3:AN844)</f>
        <v>-0.47743050738058018</v>
      </c>
      <c r="AW844" s="54">
        <f>(AO844-MAX(AO$3:AO844))/MAX(AO$3:AO844)</f>
        <v>-0.42049435549969644</v>
      </c>
      <c r="AX844" s="54">
        <f>(AP844-MAX(AP$3:AP844))/MAX(AP$3:AP844)</f>
        <v>-0.37210058291166487</v>
      </c>
      <c r="AY844" s="54">
        <f>(AQ844-MAX(AQ$3:AQ844))/MAX(AQ$3:AQ844)</f>
        <v>-0.35220767579520906</v>
      </c>
    </row>
    <row r="845" spans="1:51">
      <c r="A845" s="49">
        <f>Data!F971</f>
        <v>1951.2083333332605</v>
      </c>
      <c r="B845" s="53">
        <f t="shared" si="369"/>
        <v>0.24299999999999999</v>
      </c>
      <c r="C845" s="50">
        <f>1/Data!N971</f>
        <v>8.4447858668225614E-2</v>
      </c>
      <c r="D845" s="50">
        <f>Data!H971/100</f>
        <v>2.5883333333333335E-2</v>
      </c>
      <c r="E845">
        <f>Data!K972/Data!K971</f>
        <v>1.0193147249190939</v>
      </c>
      <c r="F845">
        <f>Data!T972/Data!T971</f>
        <v>1.0013563152444644</v>
      </c>
      <c r="G845" s="49">
        <f>Data!E974</f>
        <v>25.9</v>
      </c>
      <c r="H845" s="52">
        <v>0</v>
      </c>
      <c r="I845" s="52">
        <v>1</v>
      </c>
      <c r="J845" s="52">
        <v>0.6</v>
      </c>
      <c r="K845" s="54">
        <f t="shared" si="379"/>
        <v>0.66261227030770231</v>
      </c>
      <c r="L845" s="54">
        <f t="shared" si="392"/>
        <v>0.85</v>
      </c>
      <c r="M845" s="53">
        <f t="shared" si="393"/>
        <v>0.85</v>
      </c>
      <c r="N845" s="54" cm="1">
        <f t="array" ref="N845">stock_min(C845,O845)</f>
        <v>0.85</v>
      </c>
      <c r="O845" s="54" cm="1">
        <f t="array" ref="O845">stock_max(C845,D845)</f>
        <v>0.85</v>
      </c>
      <c r="P845" s="49">
        <f t="shared" si="370"/>
        <v>1951.2083333332605</v>
      </c>
      <c r="Q845" s="49">
        <f t="shared" si="384"/>
        <v>0.81097907477947617</v>
      </c>
      <c r="R845" s="49">
        <f t="shared" si="385"/>
        <v>7.8696196860385275</v>
      </c>
      <c r="S845" s="59">
        <f t="shared" si="366"/>
        <v>3.7557436825901371</v>
      </c>
      <c r="T845" s="59">
        <f t="shared" si="367"/>
        <v>4.2815922946804212</v>
      </c>
      <c r="U845" s="59">
        <f t="shared" si="368"/>
        <v>6.3290245084935783</v>
      </c>
      <c r="V845" s="59"/>
      <c r="W845" s="49">
        <f t="shared" si="386"/>
        <v>1.502297473036055</v>
      </c>
      <c r="X845" s="49">
        <f t="shared" si="387"/>
        <v>2.2534462095540824</v>
      </c>
      <c r="Y845" s="49">
        <f t="shared" si="388"/>
        <v>1.4445567037702625</v>
      </c>
      <c r="Z845" s="49">
        <f t="shared" si="389"/>
        <v>2.8370355909101588</v>
      </c>
      <c r="AA845" s="49">
        <f t="shared" si="390"/>
        <v>0.94935367627403688</v>
      </c>
      <c r="AB845" s="49">
        <f t="shared" si="391"/>
        <v>5.3796708322195412</v>
      </c>
      <c r="AC845" s="80">
        <f t="shared" si="371"/>
        <v>0.85</v>
      </c>
      <c r="AD845" s="80">
        <f t="shared" si="380"/>
        <v>0.85</v>
      </c>
      <c r="AE845" s="80">
        <f t="shared" si="381"/>
        <v>0.85</v>
      </c>
      <c r="AF845" s="54">
        <f>(Q845-MAX(Q$2:Q844))/MAX(Q$2:Q844)</f>
        <v>-0.34304859611168909</v>
      </c>
      <c r="AG845" s="54">
        <f>(R845-MAX(R$2:R844))/MAX(R$2:R844)</f>
        <v>4.1333526271787541E-3</v>
      </c>
      <c r="AH845" s="54">
        <f>(S845-MAX(S$2:S844))/MAX(S$2:S844)</f>
        <v>-2.0645701121722152E-2</v>
      </c>
      <c r="AI845" s="54">
        <f>(T845-MAX(T$2:T844))/MAX(T$2:T844)</f>
        <v>1.6218028641775209E-3</v>
      </c>
      <c r="AJ845" s="54">
        <f>(U845-MAX(U$2:U844))/MAX(U$2:U844)</f>
        <v>3.3646538713070226E-3</v>
      </c>
      <c r="AK845" s="54">
        <f t="shared" si="382"/>
        <v>1.1260097618397464</v>
      </c>
      <c r="AL845" s="71">
        <f t="shared" si="372"/>
        <v>1951.2083333332605</v>
      </c>
      <c r="AM845" s="49">
        <f t="shared" si="373"/>
        <v>1.1260097618397464</v>
      </c>
      <c r="AN845" s="49">
        <f t="shared" si="374"/>
        <v>6.4666969222069941</v>
      </c>
      <c r="AO845" s="49">
        <f t="shared" si="375"/>
        <v>3.3124583143339303</v>
      </c>
      <c r="AP845" s="49">
        <f t="shared" si="376"/>
        <v>3.6879282434800729</v>
      </c>
      <c r="AQ845" s="49">
        <f t="shared" si="377"/>
        <v>5.4068808729567772</v>
      </c>
      <c r="AS845" s="49">
        <f t="shared" si="383"/>
        <v>-1.0598160492502169</v>
      </c>
      <c r="AT845" s="49">
        <f t="shared" si="378"/>
        <v>1.7189526294767044</v>
      </c>
      <c r="AU845" s="54">
        <f>(AM845-MAX(AM$3:AM845))/MAX(AM$3:AM845)</f>
        <v>-0.6984021414242787</v>
      </c>
      <c r="AV845" s="54">
        <f>(AN845-MAX(AN$3:AN845))/MAX(AN$3:AN845)</f>
        <v>-0.46982470932001213</v>
      </c>
      <c r="AW845" s="54">
        <f>(AO845-MAX(AO$3:AO845))/MAX(AO$3:AO845)</f>
        <v>-0.4174269919983058</v>
      </c>
      <c r="AX845" s="54">
        <f>(AP845-MAX(AP$3:AP845))/MAX(AP$3:AP845)</f>
        <v>-0.36786134876579468</v>
      </c>
      <c r="AY845" s="54">
        <f>(AQ845-MAX(AQ$3:AQ845))/MAX(AQ$3:AQ845)</f>
        <v>-0.35004854876625152</v>
      </c>
    </row>
    <row r="846" spans="1:51">
      <c r="A846" s="49">
        <f>Data!F972</f>
        <v>1951.2916666665938</v>
      </c>
      <c r="B846" s="53">
        <f t="shared" si="369"/>
        <v>0.251</v>
      </c>
      <c r="C846" s="50">
        <f>1/Data!N972</f>
        <v>8.3674325755127968E-2</v>
      </c>
      <c r="D846" s="50">
        <f>Data!H972/100</f>
        <v>2.5975000000000002E-2</v>
      </c>
      <c r="E846">
        <f>Data!K973/Data!K972</f>
        <v>1.0024507167164558</v>
      </c>
      <c r="F846">
        <f>Data!T973/Data!T972</f>
        <v>0.99749803319031993</v>
      </c>
      <c r="G846" s="49">
        <f>Data!E975</f>
        <v>25.9</v>
      </c>
      <c r="H846" s="52">
        <v>0</v>
      </c>
      <c r="I846" s="52">
        <v>1</v>
      </c>
      <c r="J846" s="52">
        <v>0.6</v>
      </c>
      <c r="K846" s="54">
        <f t="shared" si="379"/>
        <v>0.66261227030770231</v>
      </c>
      <c r="L846" s="54">
        <f t="shared" si="392"/>
        <v>0.85</v>
      </c>
      <c r="M846" s="53">
        <f t="shared" si="393"/>
        <v>0.85</v>
      </c>
      <c r="N846" s="54" cm="1">
        <f t="array" ref="N846">stock_min(C846,O846)</f>
        <v>0.85</v>
      </c>
      <c r="O846" s="54" cm="1">
        <f t="array" ref="O846">stock_max(C846,D846)</f>
        <v>0.85</v>
      </c>
      <c r="P846" s="49">
        <f t="shared" si="370"/>
        <v>1951.2916666665938</v>
      </c>
      <c r="Q846" s="49">
        <f t="shared" si="384"/>
        <v>0.80895003205103289</v>
      </c>
      <c r="R846" s="49">
        <f t="shared" si="385"/>
        <v>7.8889058945552515</v>
      </c>
      <c r="S846" s="59">
        <f t="shared" si="366"/>
        <v>3.7575075424697228</v>
      </c>
      <c r="T846" s="59">
        <f t="shared" si="367"/>
        <v>4.2849308323007111</v>
      </c>
      <c r="U846" s="59">
        <f t="shared" si="368"/>
        <v>6.3398333063424426</v>
      </c>
      <c r="V846" s="59"/>
      <c r="W846" s="49">
        <f t="shared" si="386"/>
        <v>1.5030030169878892</v>
      </c>
      <c r="X846" s="49">
        <f t="shared" si="387"/>
        <v>2.2545045254818334</v>
      </c>
      <c r="Y846" s="49">
        <f t="shared" si="388"/>
        <v>1.4456830853984646</v>
      </c>
      <c r="Z846" s="49">
        <f t="shared" si="389"/>
        <v>2.8392477469022466</v>
      </c>
      <c r="AA846" s="49">
        <f t="shared" si="390"/>
        <v>0.95097499595136648</v>
      </c>
      <c r="AB846" s="49">
        <f t="shared" si="391"/>
        <v>5.3888583103910763</v>
      </c>
      <c r="AC846" s="80">
        <f t="shared" si="371"/>
        <v>0.85</v>
      </c>
      <c r="AD846" s="80">
        <f t="shared" si="380"/>
        <v>0.85</v>
      </c>
      <c r="AE846" s="80">
        <f t="shared" si="381"/>
        <v>0.85</v>
      </c>
      <c r="AF846" s="54">
        <f>(Q846-MAX(Q$2:Q845))/MAX(Q$2:Q845)</f>
        <v>-0.34469226671979036</v>
      </c>
      <c r="AG846" s="54">
        <f>(R846-MAX(R$2:R845))/MAX(R$2:R845)</f>
        <v>2.4507167164557696E-3</v>
      </c>
      <c r="AH846" s="54">
        <f>(S846-MAX(S$2:S845))/MAX(S$2:S845)</f>
        <v>-2.018575393105022E-2</v>
      </c>
      <c r="AI846" s="54">
        <f>(T846-MAX(T$2:T845))/MAX(T$2:T845)</f>
        <v>7.7974206568846003E-4</v>
      </c>
      <c r="AJ846" s="54">
        <f>(U846-MAX(U$2:U845))/MAX(U$2:U845)</f>
        <v>1.7078141875353436E-3</v>
      </c>
      <c r="AK846" s="54">
        <f t="shared" si="382"/>
        <v>1.0825744501689585</v>
      </c>
      <c r="AL846" s="71">
        <f t="shared" si="372"/>
        <v>1951.2916666665938</v>
      </c>
      <c r="AM846" s="49">
        <f t="shared" si="373"/>
        <v>1.0825744501689585</v>
      </c>
      <c r="AN846" s="49">
        <f t="shared" si="374"/>
        <v>6.3477428813978554</v>
      </c>
      <c r="AO846" s="49">
        <f t="shared" si="375"/>
        <v>3.224867763776424</v>
      </c>
      <c r="AP846" s="49">
        <f t="shared" si="376"/>
        <v>3.5950628269588001</v>
      </c>
      <c r="AQ846" s="49">
        <f t="shared" si="377"/>
        <v>5.2557582054863472</v>
      </c>
      <c r="AS846" s="49">
        <f t="shared" si="383"/>
        <v>-1.0919846759115082</v>
      </c>
      <c r="AT846" s="49">
        <f t="shared" si="378"/>
        <v>1.6606953785275471</v>
      </c>
      <c r="AU846" s="54">
        <f>(AM846-MAX(AM$3:AM846))/MAX(AM$3:AM846)</f>
        <v>-0.71003614090672984</v>
      </c>
      <c r="AV846" s="54">
        <f>(AN846-MAX(AN$3:AN846))/MAX(AN$3:AN846)</f>
        <v>-0.47957721418025545</v>
      </c>
      <c r="AW846" s="54">
        <f>(AO846-MAX(AO$3:AO846))/MAX(AO$3:AO846)</f>
        <v>-0.43283183205017878</v>
      </c>
      <c r="AX846" s="54">
        <f>(AP846-MAX(AP$3:AP846))/MAX(AP$3:AP846)</f>
        <v>-0.38377917993559663</v>
      </c>
      <c r="AY846" s="54">
        <f>(AQ846-MAX(AQ$3:AQ846))/MAX(AQ$3:AQ846)</f>
        <v>-0.36821473354905176</v>
      </c>
    </row>
    <row r="847" spans="1:51">
      <c r="A847" s="49">
        <f>Data!F973</f>
        <v>1951.374999999927</v>
      </c>
      <c r="B847" s="53">
        <f t="shared" si="369"/>
        <v>0.246</v>
      </c>
      <c r="C847" s="50">
        <f>1/Data!N973</f>
        <v>8.428948937474294E-2</v>
      </c>
      <c r="D847" s="50">
        <f>Data!H973/100</f>
        <v>2.6066666666666665E-2</v>
      </c>
      <c r="E847">
        <f>Data!K974/Data!K973</f>
        <v>0.98860009119927039</v>
      </c>
      <c r="F847">
        <f>Data!T974/Data!T973</f>
        <v>1.0013722938183494</v>
      </c>
      <c r="G847" s="49">
        <f>Data!E976</f>
        <v>25.9</v>
      </c>
      <c r="H847" s="52">
        <v>0</v>
      </c>
      <c r="I847" s="52">
        <v>1</v>
      </c>
      <c r="J847" s="52">
        <v>0.6</v>
      </c>
      <c r="K847" s="54">
        <f t="shared" si="379"/>
        <v>0.66261227030770231</v>
      </c>
      <c r="L847" s="54">
        <f t="shared" si="392"/>
        <v>0.85</v>
      </c>
      <c r="M847" s="53">
        <f t="shared" si="393"/>
        <v>0.85</v>
      </c>
      <c r="N847" s="54" cm="1">
        <f t="array" ref="N847">stock_min(C847,O847)</f>
        <v>0.85</v>
      </c>
      <c r="O847" s="54" cm="1">
        <f t="array" ref="O847">stock_max(C847,D847)</f>
        <v>0.85</v>
      </c>
      <c r="P847" s="49">
        <f t="shared" si="370"/>
        <v>1951.374999999927</v>
      </c>
      <c r="Q847" s="49">
        <f t="shared" si="384"/>
        <v>0.81006014917937008</v>
      </c>
      <c r="R847" s="49">
        <f t="shared" si="385"/>
        <v>7.7989730868197835</v>
      </c>
      <c r="S847" s="59">
        <f t="shared" si="366"/>
        <v>3.7338689582375704</v>
      </c>
      <c r="T847" s="59">
        <f t="shared" si="367"/>
        <v>4.2545475688847327</v>
      </c>
      <c r="U847" s="59">
        <f t="shared" si="368"/>
        <v>6.2797058301722792</v>
      </c>
      <c r="V847" s="59"/>
      <c r="W847" s="49">
        <f t="shared" si="386"/>
        <v>1.4935475832950282</v>
      </c>
      <c r="X847" s="49">
        <f t="shared" si="387"/>
        <v>2.2403213749425421</v>
      </c>
      <c r="Y847" s="49">
        <f t="shared" si="388"/>
        <v>1.4354321451339045</v>
      </c>
      <c r="Z847" s="49">
        <f t="shared" si="389"/>
        <v>2.8191154237508282</v>
      </c>
      <c r="AA847" s="49">
        <f t="shared" si="390"/>
        <v>0.94195587452584206</v>
      </c>
      <c r="AB847" s="49">
        <f t="shared" si="391"/>
        <v>5.3377499556464372</v>
      </c>
      <c r="AC847" s="80">
        <f t="shared" si="371"/>
        <v>0.85</v>
      </c>
      <c r="AD847" s="80">
        <f t="shared" si="380"/>
        <v>0.85</v>
      </c>
      <c r="AE847" s="80">
        <f t="shared" si="381"/>
        <v>0.85</v>
      </c>
      <c r="AF847" s="54">
        <f>(Q847-MAX(Q$2:Q846))/MAX(Q$2:Q846)</f>
        <v>-0.34379299196829338</v>
      </c>
      <c r="AG847" s="54">
        <f>(R847-MAX(R$2:R846))/MAX(R$2:R846)</f>
        <v>-1.1399908800729592E-2</v>
      </c>
      <c r="AH847" s="54">
        <f>(S847-MAX(S$2:S846))/MAX(S$2:S846)</f>
        <v>-2.6349792545950879E-2</v>
      </c>
      <c r="AI847" s="54">
        <f>(T847-MAX(T$2:T846))/MAX(T$2:T846)</f>
        <v>-7.0907243559086121E-3</v>
      </c>
      <c r="AJ847" s="54">
        <f>(U847-MAX(U$2:U846))/MAX(U$2:U846)</f>
        <v>-9.4840784078677777E-3</v>
      </c>
      <c r="AK847" s="54">
        <f t="shared" si="382"/>
        <v>1.0686484278221351</v>
      </c>
      <c r="AL847" s="71">
        <f t="shared" si="372"/>
        <v>1951.374999999927</v>
      </c>
      <c r="AM847" s="49">
        <f t="shared" si="373"/>
        <v>1.0686484278221351</v>
      </c>
      <c r="AN847" s="49">
        <f t="shared" si="374"/>
        <v>6.2717664590579432</v>
      </c>
      <c r="AO847" s="49">
        <f t="shared" si="375"/>
        <v>3.1851060868585837</v>
      </c>
      <c r="AP847" s="49">
        <f t="shared" si="376"/>
        <v>3.5509388305677914</v>
      </c>
      <c r="AQ847" s="49">
        <f t="shared" si="377"/>
        <v>5.2013758973460007</v>
      </c>
      <c r="AS847" s="49">
        <f t="shared" si="383"/>
        <v>-1.0703905617119425</v>
      </c>
      <c r="AT847" s="49">
        <f t="shared" si="378"/>
        <v>1.6504370667782093</v>
      </c>
      <c r="AU847" s="54">
        <f>(AM847-MAX(AM$3:AM847))/MAX(AM$3:AM847)</f>
        <v>-0.71376617830127009</v>
      </c>
      <c r="AV847" s="54">
        <f>(AN847-MAX(AN$3:AN847))/MAX(AN$3:AN847)</f>
        <v>-0.48580617809853682</v>
      </c>
      <c r="AW847" s="54">
        <f>(AO847-MAX(AO$3:AO847))/MAX(AO$3:AO847)</f>
        <v>-0.43982484978114322</v>
      </c>
      <c r="AX847" s="54">
        <f>(AP847-MAX(AP$3:AP847))/MAX(AP$3:AP847)</f>
        <v>-0.39134236493383689</v>
      </c>
      <c r="AY847" s="54">
        <f>(AQ847-MAX(AQ$3:AQ847))/MAX(AQ$3:AQ847)</f>
        <v>-0.37475193326322453</v>
      </c>
    </row>
    <row r="848" spans="1:51">
      <c r="A848" s="49">
        <f>Data!F974</f>
        <v>1951.4583333332603</v>
      </c>
      <c r="B848" s="53">
        <f t="shared" si="369"/>
        <v>0.22799999999999998</v>
      </c>
      <c r="C848" s="50">
        <f>1/Data!N974</f>
        <v>8.6090638143299883E-2</v>
      </c>
      <c r="D848" s="50">
        <f>Data!H974/100</f>
        <v>2.6158333333333332E-2</v>
      </c>
      <c r="E848">
        <f>Data!K975/Data!K974</f>
        <v>1.0236143464810519</v>
      </c>
      <c r="F848">
        <f>Data!T975/Data!T974</f>
        <v>1.0013802827892759</v>
      </c>
      <c r="G848" s="49">
        <f>Data!E977</f>
        <v>26.1</v>
      </c>
      <c r="H848" s="52">
        <v>0</v>
      </c>
      <c r="I848" s="52">
        <v>1</v>
      </c>
      <c r="J848" s="52">
        <v>0.6</v>
      </c>
      <c r="K848" s="54">
        <f t="shared" si="379"/>
        <v>0.66261227030770231</v>
      </c>
      <c r="L848" s="54">
        <f t="shared" si="392"/>
        <v>0.85</v>
      </c>
      <c r="M848" s="53">
        <f t="shared" si="393"/>
        <v>0.85</v>
      </c>
      <c r="N848" s="54" cm="1">
        <f t="array" ref="N848">stock_min(C848,O848)</f>
        <v>0.85</v>
      </c>
      <c r="O848" s="54" cm="1">
        <f t="array" ref="O848">stock_max(C848,D848)</f>
        <v>0.85</v>
      </c>
      <c r="P848" s="49">
        <f t="shared" si="370"/>
        <v>1951.4583333332603</v>
      </c>
      <c r="Q848" s="49">
        <f t="shared" si="384"/>
        <v>0.81117826126156067</v>
      </c>
      <c r="R848" s="49">
        <f t="shared" si="385"/>
        <v>7.9831407394883449</v>
      </c>
      <c r="S848" s="59">
        <f t="shared" si="366"/>
        <v>3.788834201438557</v>
      </c>
      <c r="T848" s="59">
        <f t="shared" si="367"/>
        <v>4.3231004395563639</v>
      </c>
      <c r="U848" s="59">
        <f t="shared" si="368"/>
        <v>6.4070534725359982</v>
      </c>
      <c r="V848" s="59"/>
      <c r="W848" s="49">
        <f t="shared" si="386"/>
        <v>1.5155336805754229</v>
      </c>
      <c r="X848" s="49">
        <f t="shared" si="387"/>
        <v>2.2733005208631343</v>
      </c>
      <c r="Y848" s="49">
        <f t="shared" si="388"/>
        <v>1.4585610425336959</v>
      </c>
      <c r="Z848" s="49">
        <f t="shared" si="389"/>
        <v>2.8645393970226682</v>
      </c>
      <c r="AA848" s="49">
        <f t="shared" si="390"/>
        <v>0.96105802088039982</v>
      </c>
      <c r="AB848" s="49">
        <f t="shared" si="391"/>
        <v>5.4459954516555982</v>
      </c>
      <c r="AC848" s="80">
        <f t="shared" si="371"/>
        <v>0.85</v>
      </c>
      <c r="AD848" s="80">
        <f t="shared" si="380"/>
        <v>0.85</v>
      </c>
      <c r="AE848" s="80">
        <f t="shared" si="381"/>
        <v>0.85</v>
      </c>
      <c r="AF848" s="54">
        <f>(Q848-MAX(Q$2:Q847))/MAX(Q$2:Q847)</f>
        <v>-0.34288724072890492</v>
      </c>
      <c r="AG848" s="54">
        <f>(R848-MAX(R$2:R847))/MAX(R$2:R847)</f>
        <v>1.1945236284049506E-2</v>
      </c>
      <c r="AH848" s="54">
        <f>(S848-MAX(S$2:S847))/MAX(S$2:S847)</f>
        <v>-1.2016959486200575E-2</v>
      </c>
      <c r="AI848" s="54">
        <f>(T848-MAX(T$2:T847))/MAX(T$2:T847)</f>
        <v>8.9078701032750014E-3</v>
      </c>
      <c r="AJ848" s="54">
        <f>(U848-MAX(U$2:U847))/MAX(U$2:U847)</f>
        <v>1.0602828646347501E-2</v>
      </c>
      <c r="AK848" s="54">
        <f t="shared" si="382"/>
        <v>1.0541936468531972</v>
      </c>
      <c r="AL848" s="71">
        <f t="shared" si="372"/>
        <v>1951.4583333332603</v>
      </c>
      <c r="AM848" s="49">
        <f t="shared" si="373"/>
        <v>1.0541936468531972</v>
      </c>
      <c r="AN848" s="49">
        <f t="shared" si="374"/>
        <v>6.0837118103259602</v>
      </c>
      <c r="AO848" s="49">
        <f t="shared" si="375"/>
        <v>3.1102954886447005</v>
      </c>
      <c r="AP848" s="49">
        <f t="shared" si="376"/>
        <v>3.4638979692830256</v>
      </c>
      <c r="AQ848" s="49">
        <f t="shared" si="377"/>
        <v>5.0520800684791549</v>
      </c>
      <c r="AS848" s="49">
        <f t="shared" si="383"/>
        <v>-1.0316317418468053</v>
      </c>
      <c r="AT848" s="49">
        <f t="shared" si="378"/>
        <v>1.5881820991961293</v>
      </c>
      <c r="AU848" s="54">
        <f>(AM848-MAX(AM$3:AM848))/MAX(AM$3:AM848)</f>
        <v>-0.71763784188195701</v>
      </c>
      <c r="AV848" s="54">
        <f>(AN848-MAX(AN$3:AN848))/MAX(AN$3:AN848)</f>
        <v>-0.50122392988969</v>
      </c>
      <c r="AW848" s="54">
        <f>(AO848-MAX(AO$3:AO848))/MAX(AO$3:AO848)</f>
        <v>-0.45298203731261311</v>
      </c>
      <c r="AX848" s="54">
        <f>(AP848-MAX(AP$3:AP848))/MAX(AP$3:AP848)</f>
        <v>-0.40626182350846868</v>
      </c>
      <c r="AY848" s="54">
        <f>(AQ848-MAX(AQ$3:AQ848))/MAX(AQ$3:AQ848)</f>
        <v>-0.39269851705434988</v>
      </c>
    </row>
    <row r="849" spans="1:51">
      <c r="A849" s="49">
        <f>Data!F975</f>
        <v>1951.5416666665935</v>
      </c>
      <c r="B849" s="53">
        <f t="shared" si="369"/>
        <v>0.24</v>
      </c>
      <c r="C849" s="50">
        <f>1/Data!N975</f>
        <v>8.4902688116772054E-2</v>
      </c>
      <c r="D849" s="50">
        <f>Data!H975/100</f>
        <v>2.6249999999999999E-2</v>
      </c>
      <c r="E849">
        <f>Data!K976/Data!K975</f>
        <v>1.0496022571819426</v>
      </c>
      <c r="F849">
        <f>Data!T976/Data!T975</f>
        <v>1.0013882715497184</v>
      </c>
      <c r="G849" s="49">
        <f>Data!E978</f>
        <v>26.2</v>
      </c>
      <c r="H849" s="52">
        <v>0</v>
      </c>
      <c r="I849" s="52">
        <v>1</v>
      </c>
      <c r="J849" s="52">
        <v>0.6</v>
      </c>
      <c r="K849" s="54">
        <f t="shared" si="379"/>
        <v>0.66261227030770231</v>
      </c>
      <c r="L849" s="54">
        <f t="shared" si="392"/>
        <v>0.85</v>
      </c>
      <c r="M849" s="53">
        <f t="shared" si="393"/>
        <v>0.85</v>
      </c>
      <c r="N849" s="54" cm="1">
        <f t="array" ref="N849">stock_min(C849,O849)</f>
        <v>0.85</v>
      </c>
      <c r="O849" s="54" cm="1">
        <f t="array" ref="O849">stock_max(C849,D849)</f>
        <v>0.85</v>
      </c>
      <c r="P849" s="49">
        <f t="shared" si="370"/>
        <v>1951.5416666665935</v>
      </c>
      <c r="Q849" s="49">
        <f t="shared" si="384"/>
        <v>0.81230439696342016</v>
      </c>
      <c r="R849" s="49">
        <f t="shared" si="385"/>
        <v>8.3791225395680886</v>
      </c>
      <c r="S849" s="59">
        <f t="shared" si="366"/>
        <v>3.903699010817637</v>
      </c>
      <c r="T849" s="59">
        <f t="shared" si="367"/>
        <v>4.4672129382341668</v>
      </c>
      <c r="U849" s="59">
        <f t="shared" si="368"/>
        <v>6.6785213490487259</v>
      </c>
      <c r="V849" s="59"/>
      <c r="W849" s="49">
        <f t="shared" si="386"/>
        <v>1.5614796043270549</v>
      </c>
      <c r="X849" s="49">
        <f t="shared" si="387"/>
        <v>2.3422194064905821</v>
      </c>
      <c r="Y849" s="49">
        <f t="shared" si="388"/>
        <v>1.5071828312828839</v>
      </c>
      <c r="Z849" s="49">
        <f t="shared" si="389"/>
        <v>2.9600301069512827</v>
      </c>
      <c r="AA849" s="49">
        <f t="shared" si="390"/>
        <v>1.001778202357309</v>
      </c>
      <c r="AB849" s="49">
        <f t="shared" si="391"/>
        <v>5.6767431466914164</v>
      </c>
      <c r="AC849" s="80">
        <f t="shared" si="371"/>
        <v>0.84999999999999987</v>
      </c>
      <c r="AD849" s="80">
        <f t="shared" si="380"/>
        <v>0.85</v>
      </c>
      <c r="AE849" s="80">
        <f t="shared" si="381"/>
        <v>0.85</v>
      </c>
      <c r="AF849" s="54">
        <f>(Q849-MAX(Q$2:Q848))/MAX(Q$2:Q848)</f>
        <v>-0.34197498978025193</v>
      </c>
      <c r="AG849" s="54">
        <f>(R849-MAX(R$2:R848))/MAX(R$2:R848)</f>
        <v>4.960225718194252E-2</v>
      </c>
      <c r="AH849" s="54">
        <f>(S849-MAX(S$2:S848))/MAX(S$2:S848)</f>
        <v>1.7935389332677101E-2</v>
      </c>
      <c r="AI849" s="54">
        <f>(T849-MAX(T$2:T848))/MAX(T$2:T848)</f>
        <v>3.3335450030069547E-2</v>
      </c>
      <c r="AJ849" s="54">
        <f>(U849-MAX(U$2:U848))/MAX(U$2:U848)</f>
        <v>4.2370159337108977E-2</v>
      </c>
      <c r="AK849" s="54">
        <f t="shared" si="382"/>
        <v>1.0674927664422826</v>
      </c>
      <c r="AL849" s="71">
        <f t="shared" si="372"/>
        <v>1951.5416666665935</v>
      </c>
      <c r="AM849" s="49">
        <f t="shared" si="373"/>
        <v>1.0674927664422826</v>
      </c>
      <c r="AN849" s="49">
        <f t="shared" si="374"/>
        <v>5.6942646064398659</v>
      </c>
      <c r="AO849" s="49">
        <f t="shared" si="375"/>
        <v>3.0038509496725596</v>
      </c>
      <c r="AP849" s="49">
        <f t="shared" si="376"/>
        <v>3.3289445975732286</v>
      </c>
      <c r="AQ849" s="49">
        <f t="shared" si="377"/>
        <v>4.8673168545478545</v>
      </c>
      <c r="AS849" s="49">
        <f t="shared" si="383"/>
        <v>-0.82694775189201142</v>
      </c>
      <c r="AT849" s="49">
        <f t="shared" si="378"/>
        <v>1.5383722569746259</v>
      </c>
      <c r="AU849" s="54">
        <f>(AM849-MAX(AM$3:AM849))/MAX(AM$3:AM849)</f>
        <v>-0.71407571824418559</v>
      </c>
      <c r="AV849" s="54">
        <f>(AN849-MAX(AN$3:AN849))/MAX(AN$3:AN849)</f>
        <v>-0.5331529482136772</v>
      </c>
      <c r="AW849" s="54">
        <f>(AO849-MAX(AO$3:AO849))/MAX(AO$3:AO849)</f>
        <v>-0.47170279071379906</v>
      </c>
      <c r="AX849" s="54">
        <f>(AP849-MAX(AP$3:AP849))/MAX(AP$3:AP849)</f>
        <v>-0.42939384689394494</v>
      </c>
      <c r="AY849" s="54">
        <f>(AQ849-MAX(AQ$3:AQ849))/MAX(AQ$3:AQ849)</f>
        <v>-0.41490857158502981</v>
      </c>
    </row>
    <row r="850" spans="1:51">
      <c r="A850" s="49">
        <f>Data!F976</f>
        <v>1951.6249999999268</v>
      </c>
      <c r="B850" s="53">
        <f t="shared" si="369"/>
        <v>0.26600000000000001</v>
      </c>
      <c r="C850" s="50">
        <f>1/Data!N976</f>
        <v>8.1586105130299583E-2</v>
      </c>
      <c r="D850" s="50">
        <f>Data!H976/100</f>
        <v>2.6341666666666666E-2</v>
      </c>
      <c r="E850">
        <f>Data!K977/Data!K976</f>
        <v>1.023406407567538</v>
      </c>
      <c r="F850">
        <f>Data!T977/Data!T976</f>
        <v>0.99372272553966989</v>
      </c>
      <c r="G850" s="49">
        <f>Data!E979</f>
        <v>26.4</v>
      </c>
      <c r="H850" s="52">
        <v>0</v>
      </c>
      <c r="I850" s="52">
        <v>1</v>
      </c>
      <c r="J850" s="52">
        <v>0.6</v>
      </c>
      <c r="K850" s="54">
        <f t="shared" si="379"/>
        <v>0.66261227030770231</v>
      </c>
      <c r="L850" s="54">
        <f t="shared" si="392"/>
        <v>0.85</v>
      </c>
      <c r="M850" s="53">
        <f t="shared" si="393"/>
        <v>0.85</v>
      </c>
      <c r="N850" s="54" cm="1">
        <f t="array" ref="N850">stock_min(C850,O850)</f>
        <v>0.85</v>
      </c>
      <c r="O850" s="54" cm="1">
        <f t="array" ref="O850">stock_max(C850,D850)</f>
        <v>0.85</v>
      </c>
      <c r="P850" s="49">
        <f t="shared" si="370"/>
        <v>1951.6249999999268</v>
      </c>
      <c r="Q850" s="49">
        <f t="shared" si="384"/>
        <v>0.80720533931834781</v>
      </c>
      <c r="R850" s="49">
        <f t="shared" si="385"/>
        <v>8.5752476967875637</v>
      </c>
      <c r="S850" s="59">
        <f t="shared" si="366"/>
        <v>3.9487201168179844</v>
      </c>
      <c r="T850" s="59">
        <f t="shared" si="367"/>
        <v>4.5270356090357913</v>
      </c>
      <c r="U850" s="59">
        <f t="shared" si="368"/>
        <v>6.8051050760718397</v>
      </c>
      <c r="V850" s="59"/>
      <c r="W850" s="49">
        <f t="shared" si="386"/>
        <v>1.5794880467271939</v>
      </c>
      <c r="X850" s="49">
        <f t="shared" si="387"/>
        <v>2.3692320700907907</v>
      </c>
      <c r="Y850" s="49">
        <f t="shared" si="388"/>
        <v>1.5273662663687737</v>
      </c>
      <c r="Z850" s="49">
        <f t="shared" si="389"/>
        <v>2.9996693426670173</v>
      </c>
      <c r="AA850" s="49">
        <f t="shared" si="390"/>
        <v>1.0207657614107761</v>
      </c>
      <c r="AB850" s="49">
        <f t="shared" si="391"/>
        <v>5.7843393146610635</v>
      </c>
      <c r="AC850" s="80">
        <f t="shared" si="371"/>
        <v>0.85</v>
      </c>
      <c r="AD850" s="80">
        <f t="shared" si="380"/>
        <v>0.85</v>
      </c>
      <c r="AE850" s="80">
        <f t="shared" si="381"/>
        <v>0.85</v>
      </c>
      <c r="AF850" s="54">
        <f>(Q850-MAX(Q$2:Q849))/MAX(Q$2:Q849)</f>
        <v>-0.34610559337116281</v>
      </c>
      <c r="AG850" s="54">
        <f>(R850-MAX(R$2:R849))/MAX(R$2:R849)</f>
        <v>2.3406407567538045E-2</v>
      </c>
      <c r="AH850" s="54">
        <f>(S850-MAX(S$2:S849))/MAX(S$2:S849)</f>
        <v>1.1532934756390865E-2</v>
      </c>
      <c r="AI850" s="54">
        <f>(T850-MAX(T$2:T849))/MAX(T$2:T849)</f>
        <v>1.3391497479247467E-2</v>
      </c>
      <c r="AJ850" s="54">
        <f>(U850-MAX(U$2:U849))/MAX(U$2:U849)</f>
        <v>1.8953855263357678E-2</v>
      </c>
      <c r="AK850" s="54">
        <f t="shared" si="382"/>
        <v>1.115167988929747</v>
      </c>
      <c r="AL850" s="71">
        <f t="shared" si="372"/>
        <v>1951.6249999999268</v>
      </c>
      <c r="AM850" s="49">
        <f t="shared" si="373"/>
        <v>1.115167988929747</v>
      </c>
      <c r="AN850" s="49">
        <f t="shared" si="374"/>
        <v>5.7023589394114387</v>
      </c>
      <c r="AO850" s="49">
        <f t="shared" si="375"/>
        <v>3.059160067125887</v>
      </c>
      <c r="AP850" s="49">
        <f t="shared" si="376"/>
        <v>3.3812982475313924</v>
      </c>
      <c r="AQ850" s="49">
        <f t="shared" si="377"/>
        <v>4.9534920812746082</v>
      </c>
      <c r="AS850" s="49">
        <f t="shared" si="383"/>
        <v>-0.74886685813683052</v>
      </c>
      <c r="AT850" s="49">
        <f t="shared" si="378"/>
        <v>1.5721938337432158</v>
      </c>
      <c r="AU850" s="54">
        <f>(AM850-MAX(AM$3:AM850))/MAX(AM$3:AM850)</f>
        <v>-0.70130607316948623</v>
      </c>
      <c r="AV850" s="54">
        <f>(AN850-MAX(AN$3:AN850))/MAX(AN$3:AN850)</f>
        <v>-0.53248933039028312</v>
      </c>
      <c r="AW850" s="54">
        <f>(AO850-MAX(AO$3:AO850))/MAX(AO$3:AO850)</f>
        <v>-0.46197539315372349</v>
      </c>
      <c r="AX850" s="54">
        <f>(AP850-MAX(AP$3:AP850))/MAX(AP$3:AP850)</f>
        <v>-0.42042003734918226</v>
      </c>
      <c r="AY850" s="54">
        <f>(AQ850-MAX(AQ$3:AQ850))/MAX(AQ$3:AQ850)</f>
        <v>-0.40454960215561425</v>
      </c>
    </row>
    <row r="851" spans="1:51">
      <c r="A851" s="49">
        <f>Data!F977</f>
        <v>1951.70833333326</v>
      </c>
      <c r="B851" s="53">
        <f t="shared" si="369"/>
        <v>0.27800000000000002</v>
      </c>
      <c r="C851" s="50">
        <f>1/Data!N977</f>
        <v>8.0353858095919523E-2</v>
      </c>
      <c r="D851" s="50">
        <f>Data!H977/100</f>
        <v>2.6433333333333336E-2</v>
      </c>
      <c r="E851">
        <f>Data!K978/Data!K977</f>
        <v>0.99633640250920086</v>
      </c>
      <c r="F851">
        <f>Data!T978/Data!T977</f>
        <v>0.99758209481973203</v>
      </c>
      <c r="G851" s="49">
        <f>Data!E980</f>
        <v>26.5</v>
      </c>
      <c r="H851" s="52">
        <v>0</v>
      </c>
      <c r="I851" s="52">
        <v>1</v>
      </c>
      <c r="J851" s="52">
        <v>0.6</v>
      </c>
      <c r="K851" s="54">
        <f t="shared" si="379"/>
        <v>0.66261227030770231</v>
      </c>
      <c r="L851" s="54">
        <f t="shared" si="392"/>
        <v>0.85</v>
      </c>
      <c r="M851" s="53">
        <f t="shared" si="393"/>
        <v>0.85</v>
      </c>
      <c r="N851" s="54" cm="1">
        <f t="array" ref="N851">stock_min(C851,O851)</f>
        <v>0.85</v>
      </c>
      <c r="O851" s="54" cm="1">
        <f t="array" ref="O851">stock_max(C851,D851)</f>
        <v>0.85</v>
      </c>
      <c r="P851" s="49">
        <f t="shared" si="370"/>
        <v>1951.70833333326</v>
      </c>
      <c r="Q851" s="49">
        <f t="shared" si="384"/>
        <v>0.80525359334686997</v>
      </c>
      <c r="R851" s="49">
        <f t="shared" si="385"/>
        <v>8.5438314408426308</v>
      </c>
      <c r="S851" s="59">
        <f t="shared" si="366"/>
        <v>3.9362211518205266</v>
      </c>
      <c r="T851" s="59">
        <f t="shared" si="367"/>
        <v>4.5123530011511495</v>
      </c>
      <c r="U851" s="59">
        <f t="shared" si="368"/>
        <v>6.781445470250361</v>
      </c>
      <c r="V851" s="59"/>
      <c r="W851" s="49">
        <f t="shared" si="386"/>
        <v>1.5744884607282108</v>
      </c>
      <c r="X851" s="49">
        <f t="shared" si="387"/>
        <v>2.3617326910923158</v>
      </c>
      <c r="Y851" s="49">
        <f t="shared" si="388"/>
        <v>1.5224125346286121</v>
      </c>
      <c r="Z851" s="49">
        <f t="shared" si="389"/>
        <v>2.9899404665225373</v>
      </c>
      <c r="AA851" s="49">
        <f t="shared" si="390"/>
        <v>1.0172168205375542</v>
      </c>
      <c r="AB851" s="49">
        <f t="shared" si="391"/>
        <v>5.7642286497128064</v>
      </c>
      <c r="AC851" s="80">
        <f t="shared" si="371"/>
        <v>0.84999999999999987</v>
      </c>
      <c r="AD851" s="80">
        <f t="shared" si="380"/>
        <v>0.85</v>
      </c>
      <c r="AE851" s="80">
        <f t="shared" si="381"/>
        <v>0.85</v>
      </c>
      <c r="AF851" s="54">
        <f>(Q851-MAX(Q$2:Q850))/MAX(Q$2:Q850)</f>
        <v>-0.34768664804429894</v>
      </c>
      <c r="AG851" s="54">
        <f>(R851-MAX(R$2:R850))/MAX(R$2:R850)</f>
        <v>-3.6635974907992439E-3</v>
      </c>
      <c r="AH851" s="54">
        <f>(S851-MAX(S$2:S850))/MAX(S$2:S850)</f>
        <v>-3.165320566586507E-3</v>
      </c>
      <c r="AI851" s="54">
        <f>(T851-MAX(T$2:T850))/MAX(T$2:T850)</f>
        <v>-3.2433161902539246E-3</v>
      </c>
      <c r="AJ851" s="54">
        <f>(U851-MAX(U$2:U850))/MAX(U$2:U850)</f>
        <v>-3.4767436442195016E-3</v>
      </c>
      <c r="AK851" s="54">
        <f t="shared" si="382"/>
        <v>1.1383690266080644</v>
      </c>
      <c r="AL851" s="71">
        <f t="shared" si="372"/>
        <v>1951.70833333326</v>
      </c>
      <c r="AM851" s="49">
        <f t="shared" si="373"/>
        <v>1.1383690266080644</v>
      </c>
      <c r="AN851" s="49">
        <f t="shared" si="374"/>
        <v>5.6028976903032115</v>
      </c>
      <c r="AO851" s="49">
        <f t="shared" si="375"/>
        <v>3.0526385043367505</v>
      </c>
      <c r="AP851" s="49">
        <f t="shared" si="376"/>
        <v>3.3659899698489304</v>
      </c>
      <c r="AQ851" s="49">
        <f t="shared" si="377"/>
        <v>5.0619220890181023</v>
      </c>
      <c r="AS851" s="49">
        <f t="shared" si="383"/>
        <v>-0.54097560128510924</v>
      </c>
      <c r="AT851" s="49">
        <f t="shared" si="378"/>
        <v>1.6959321191691719</v>
      </c>
      <c r="AU851" s="54">
        <f>(AM851-MAX(AM$3:AM851))/MAX(AM$3:AM851)</f>
        <v>-0.69509175468162299</v>
      </c>
      <c r="AV851" s="54">
        <f>(AN851-MAX(AN$3:AN851))/MAX(AN$3:AN851)</f>
        <v>-0.54064370924732608</v>
      </c>
      <c r="AW851" s="54">
        <f>(AO851-MAX(AO$3:AO851))/MAX(AO$3:AO851)</f>
        <v>-0.46312236198786655</v>
      </c>
      <c r="AX851" s="54">
        <f>(AP851-MAX(AP$3:AP851))/MAX(AP$3:AP851)</f>
        <v>-0.42304399133310755</v>
      </c>
      <c r="AY851" s="54">
        <f>(AQ851-MAX(AQ$3:AQ851))/MAX(AQ$3:AQ851)</f>
        <v>-0.39151542541932682</v>
      </c>
    </row>
    <row r="852" spans="1:51">
      <c r="A852" s="49">
        <f>Data!F978</f>
        <v>1951.7916666665933</v>
      </c>
      <c r="B852" s="53">
        <f t="shared" si="369"/>
        <v>0.26900000000000002</v>
      </c>
      <c r="C852" s="50">
        <f>1/Data!N978</f>
        <v>8.1238345976665946E-2</v>
      </c>
      <c r="D852" s="50">
        <f>Data!H978/100</f>
        <v>2.6525000000000003E-2</v>
      </c>
      <c r="E852">
        <f>Data!K979/Data!K978</f>
        <v>0.96993138172175519</v>
      </c>
      <c r="F852">
        <f>Data!T979/Data!T978</f>
        <v>0.99382578023194168</v>
      </c>
      <c r="G852" s="49">
        <f>Data!E981</f>
        <v>26.5</v>
      </c>
      <c r="H852" s="52">
        <v>0</v>
      </c>
      <c r="I852" s="52">
        <v>1</v>
      </c>
      <c r="J852" s="52">
        <v>0.6</v>
      </c>
      <c r="K852" s="54">
        <f t="shared" si="379"/>
        <v>0.66261227030770231</v>
      </c>
      <c r="L852" s="54">
        <f t="shared" si="392"/>
        <v>0.85</v>
      </c>
      <c r="M852" s="53">
        <f t="shared" si="393"/>
        <v>0.85</v>
      </c>
      <c r="N852" s="54" cm="1">
        <f t="array" ref="N852">stock_min(C852,O852)</f>
        <v>0.85</v>
      </c>
      <c r="O852" s="54" cm="1">
        <f t="array" ref="O852">stock_max(C852,D852)</f>
        <v>0.85</v>
      </c>
      <c r="P852" s="49">
        <f t="shared" si="370"/>
        <v>1951.7916666665933</v>
      </c>
      <c r="Q852" s="49">
        <f t="shared" si="384"/>
        <v>0.80028178069252776</v>
      </c>
      <c r="R852" s="49">
        <f t="shared" si="385"/>
        <v>8.2869302346142675</v>
      </c>
      <c r="S852" s="59">
        <f t="shared" si="366"/>
        <v>3.8554858752780117</v>
      </c>
      <c r="T852" s="59">
        <f t="shared" si="367"/>
        <v>4.4130499130221628</v>
      </c>
      <c r="U852" s="59">
        <f t="shared" si="368"/>
        <v>6.6018425591118595</v>
      </c>
      <c r="V852" s="59"/>
      <c r="W852" s="49">
        <f t="shared" si="386"/>
        <v>1.5421943501112048</v>
      </c>
      <c r="X852" s="49">
        <f t="shared" si="387"/>
        <v>2.3132915251668069</v>
      </c>
      <c r="Y852" s="49">
        <f t="shared" si="388"/>
        <v>1.4889088911733392</v>
      </c>
      <c r="Z852" s="49">
        <f t="shared" si="389"/>
        <v>2.9241410218488233</v>
      </c>
      <c r="AA852" s="49">
        <f t="shared" si="390"/>
        <v>0.99027638386677908</v>
      </c>
      <c r="AB852" s="49">
        <f t="shared" si="391"/>
        <v>5.6115661752450805</v>
      </c>
      <c r="AC852" s="80">
        <f t="shared" si="371"/>
        <v>0.85</v>
      </c>
      <c r="AD852" s="80">
        <f t="shared" si="380"/>
        <v>0.85</v>
      </c>
      <c r="AE852" s="80">
        <f t="shared" si="381"/>
        <v>0.85</v>
      </c>
      <c r="AF852" s="54">
        <f>(Q852-MAX(Q$2:Q851))/MAX(Q$2:Q851)</f>
        <v>-0.35171417403691219</v>
      </c>
      <c r="AG852" s="54">
        <f>(R852-MAX(R$2:R851))/MAX(R$2:R851)</f>
        <v>-3.3622056454568061E-2</v>
      </c>
      <c r="AH852" s="54">
        <f>(S852-MAX(S$2:S851))/MAX(S$2:S851)</f>
        <v>-2.3611255997324044E-2</v>
      </c>
      <c r="AI852" s="54">
        <f>(T852-MAX(T$2:T851))/MAX(T$2:T851)</f>
        <v>-2.517888213340257E-2</v>
      </c>
      <c r="AJ852" s="54">
        <f>(U852-MAX(U$2:U851))/MAX(U$2:U851)</f>
        <v>-2.9869122473169939E-2</v>
      </c>
      <c r="AK852" s="54">
        <f t="shared" si="382"/>
        <v>1.161444058689769</v>
      </c>
      <c r="AL852" s="71">
        <f t="shared" si="372"/>
        <v>1951.7916666665933</v>
      </c>
      <c r="AM852" s="49">
        <f t="shared" si="373"/>
        <v>1.161444058689769</v>
      </c>
      <c r="AN852" s="49">
        <f t="shared" si="374"/>
        <v>5.5240337657742948</v>
      </c>
      <c r="AO852" s="49">
        <f t="shared" si="375"/>
        <v>3.0522228944514973</v>
      </c>
      <c r="AP852" s="49">
        <f t="shared" si="376"/>
        <v>3.3582478311690278</v>
      </c>
      <c r="AQ852" s="49">
        <f t="shared" si="377"/>
        <v>5.2547581718618934</v>
      </c>
      <c r="AS852" s="49">
        <f t="shared" si="383"/>
        <v>-0.26927559391240141</v>
      </c>
      <c r="AT852" s="49">
        <f t="shared" si="378"/>
        <v>1.8965103406928656</v>
      </c>
      <c r="AU852" s="54">
        <f>(AM852-MAX(AM$3:AM852))/MAX(AM$3:AM852)</f>
        <v>-0.68891118636129378</v>
      </c>
      <c r="AV852" s="54">
        <f>(AN852-MAX(AN$3:AN852))/MAX(AN$3:AN852)</f>
        <v>-0.54710940643621075</v>
      </c>
      <c r="AW852" s="54">
        <f>(AO852-MAX(AO$3:AO852))/MAX(AO$3:AO852)</f>
        <v>-0.46319545667405765</v>
      </c>
      <c r="AX852" s="54">
        <f>(AP852-MAX(AP$3:AP852))/MAX(AP$3:AP852)</f>
        <v>-0.42437105215958493</v>
      </c>
      <c r="AY852" s="54">
        <f>(AQ852-MAX(AQ$3:AQ852))/MAX(AQ$3:AQ852)</f>
        <v>-0.36833494579725334</v>
      </c>
    </row>
    <row r="853" spans="1:51">
      <c r="A853" s="49">
        <f>Data!F979</f>
        <v>1951.8749999999266</v>
      </c>
      <c r="B853" s="53">
        <f t="shared" si="369"/>
        <v>0.245</v>
      </c>
      <c r="C853" s="50">
        <f>1/Data!N979</f>
        <v>8.4373727359477999E-2</v>
      </c>
      <c r="D853" s="50">
        <f>Data!H979/100</f>
        <v>2.6616666666666667E-2</v>
      </c>
      <c r="E853">
        <f>Data!K980/Data!K979</f>
        <v>1.0320879339996512</v>
      </c>
      <c r="F853">
        <f>Data!T980/Data!T979</f>
        <v>0.99764128024618692</v>
      </c>
      <c r="G853" s="49">
        <f>Data!E982</f>
        <v>26.3</v>
      </c>
      <c r="H853" s="52">
        <v>0</v>
      </c>
      <c r="I853" s="52">
        <v>1</v>
      </c>
      <c r="J853" s="52">
        <v>0.6</v>
      </c>
      <c r="K853" s="54">
        <f t="shared" si="379"/>
        <v>0.66261227030770231</v>
      </c>
      <c r="L853" s="54">
        <f t="shared" si="392"/>
        <v>0.85</v>
      </c>
      <c r="M853" s="53">
        <f t="shared" si="393"/>
        <v>0.85</v>
      </c>
      <c r="N853" s="54" cm="1">
        <f t="array" ref="N853">stock_min(C853,O853)</f>
        <v>0.85</v>
      </c>
      <c r="O853" s="54" cm="1">
        <f t="array" ref="O853">stock_max(C853,D853)</f>
        <v>0.85</v>
      </c>
      <c r="P853" s="49">
        <f t="shared" si="370"/>
        <v>1951.8749999999266</v>
      </c>
      <c r="Q853" s="49">
        <f t="shared" si="384"/>
        <v>0.79839414024779154</v>
      </c>
      <c r="R853" s="49">
        <f t="shared" si="385"/>
        <v>8.5528407050422839</v>
      </c>
      <c r="S853" s="59">
        <f t="shared" si="366"/>
        <v>3.9260770167816901</v>
      </c>
      <c r="T853" s="59">
        <f t="shared" si="367"/>
        <v>4.5033676383236818</v>
      </c>
      <c r="U853" s="59">
        <f t="shared" si="368"/>
        <v>6.7795703397094371</v>
      </c>
      <c r="V853" s="59"/>
      <c r="W853" s="49">
        <f t="shared" si="386"/>
        <v>1.5704308067126762</v>
      </c>
      <c r="X853" s="49">
        <f t="shared" si="387"/>
        <v>2.3556462100690139</v>
      </c>
      <c r="Y853" s="49">
        <f t="shared" si="388"/>
        <v>1.5193809834637915</v>
      </c>
      <c r="Z853" s="49">
        <f t="shared" si="389"/>
        <v>2.9839866548598906</v>
      </c>
      <c r="AA853" s="49">
        <f t="shared" si="390"/>
        <v>1.0169355509564157</v>
      </c>
      <c r="AB853" s="49">
        <f t="shared" si="391"/>
        <v>5.7626347887530214</v>
      </c>
      <c r="AC853" s="80">
        <f t="shared" si="371"/>
        <v>0.85</v>
      </c>
      <c r="AD853" s="80">
        <f t="shared" si="380"/>
        <v>0.85</v>
      </c>
      <c r="AE853" s="80">
        <f t="shared" si="381"/>
        <v>0.85</v>
      </c>
      <c r="AF853" s="54">
        <f>(Q853-MAX(Q$2:Q852))/MAX(Q$2:Q852)</f>
        <v>-0.3532432986207284</v>
      </c>
      <c r="AG853" s="54">
        <f>(R853-MAX(R$2:R852))/MAX(R$2:R852)</f>
        <v>-2.6129847833636188E-3</v>
      </c>
      <c r="AH853" s="54">
        <f>(S853-MAX(S$2:S852))/MAX(S$2:S852)</f>
        <v>-5.7342884191399525E-3</v>
      </c>
      <c r="AI853" s="54">
        <f>(T853-MAX(T$2:T852))/MAX(T$2:T852)</f>
        <v>-5.2281388431911369E-3</v>
      </c>
      <c r="AJ853" s="54">
        <f>(U853-MAX(U$2:U852))/MAX(U$2:U852)</f>
        <v>-3.7522912691220567E-3</v>
      </c>
      <c r="AK853" s="54">
        <f t="shared" si="382"/>
        <v>1.1537298621137828</v>
      </c>
      <c r="AL853" s="71">
        <f t="shared" si="372"/>
        <v>1951.8749999999266</v>
      </c>
      <c r="AM853" s="49">
        <f t="shared" si="373"/>
        <v>1.1537298621137828</v>
      </c>
      <c r="AN853" s="49">
        <f t="shared" si="374"/>
        <v>5.7077636508134892</v>
      </c>
      <c r="AO853" s="49">
        <f t="shared" si="375"/>
        <v>3.1060129592513177</v>
      </c>
      <c r="AP853" s="49">
        <f t="shared" si="376"/>
        <v>3.4257444665328904</v>
      </c>
      <c r="AQ853" s="49">
        <f t="shared" si="377"/>
        <v>5.1946595223517003</v>
      </c>
      <c r="AS853" s="49">
        <f t="shared" si="383"/>
        <v>-0.51310412846178899</v>
      </c>
      <c r="AT853" s="49">
        <f t="shared" si="378"/>
        <v>1.7689150558188098</v>
      </c>
      <c r="AU853" s="54">
        <f>(AM853-MAX(AM$3:AM853))/MAX(AM$3:AM853)</f>
        <v>-0.69097740749613401</v>
      </c>
      <c r="AV853" s="54">
        <f>(AN853-MAX(AN$3:AN853))/MAX(AN$3:AN853)</f>
        <v>-0.53204622249871281</v>
      </c>
      <c r="AW853" s="54">
        <f>(AO853-MAX(AO$3:AO853))/MAX(AO$3:AO853)</f>
        <v>-0.45373521993222904</v>
      </c>
      <c r="AX853" s="54">
        <f>(AP853-MAX(AP$3:AP853))/MAX(AP$3:AP853)</f>
        <v>-0.41280162097089762</v>
      </c>
      <c r="AY853" s="54">
        <f>(AQ853-MAX(AQ$3:AQ853))/MAX(AQ$3:AQ853)</f>
        <v>-0.37555929665390125</v>
      </c>
    </row>
    <row r="854" spans="1:51">
      <c r="A854" s="49">
        <f>Data!F980</f>
        <v>1951.9583333332598</v>
      </c>
      <c r="B854" s="53">
        <f t="shared" si="369"/>
        <v>0.26100000000000001</v>
      </c>
      <c r="C854" s="50">
        <f>1/Data!N980</f>
        <v>8.2324362054573413E-2</v>
      </c>
      <c r="D854" s="50">
        <f>Data!H980/100</f>
        <v>2.6708333333333334E-2</v>
      </c>
      <c r="E854">
        <f>Data!K981/Data!K980</f>
        <v>1.0383501708671505</v>
      </c>
      <c r="F854">
        <f>Data!T981/Data!T980</f>
        <v>1.0014282121997367</v>
      </c>
      <c r="G854" s="49">
        <f>Data!E983</f>
        <v>26.3</v>
      </c>
      <c r="H854" s="52">
        <v>0</v>
      </c>
      <c r="I854" s="52">
        <v>1</v>
      </c>
      <c r="J854" s="52">
        <v>0.6</v>
      </c>
      <c r="K854" s="54">
        <f t="shared" si="379"/>
        <v>0.66261227030770231</v>
      </c>
      <c r="L854" s="54">
        <f t="shared" si="392"/>
        <v>0.85</v>
      </c>
      <c r="M854" s="53">
        <f t="shared" si="393"/>
        <v>0.85</v>
      </c>
      <c r="N854" s="54" cm="1">
        <f t="array" ref="N854">stock_min(C854,O854)</f>
        <v>0.85</v>
      </c>
      <c r="O854" s="54" cm="1">
        <f t="array" ref="O854">stock_max(C854,D854)</f>
        <v>0.85</v>
      </c>
      <c r="P854" s="49">
        <f t="shared" si="370"/>
        <v>1951.9583333332598</v>
      </c>
      <c r="Q854" s="49">
        <f t="shared" si="384"/>
        <v>0.79953441649909174</v>
      </c>
      <c r="R854" s="49">
        <f t="shared" si="385"/>
        <v>8.8808436074801751</v>
      </c>
      <c r="S854" s="59">
        <f t="shared" si="366"/>
        <v>4.0186593598773817</v>
      </c>
      <c r="T854" s="59">
        <f t="shared" si="367"/>
        <v>4.6199740348594869</v>
      </c>
      <c r="U854" s="59">
        <f t="shared" si="368"/>
        <v>7.0020207682633231</v>
      </c>
      <c r="V854" s="59"/>
      <c r="W854" s="49">
        <f t="shared" si="386"/>
        <v>1.6074637439509527</v>
      </c>
      <c r="X854" s="49">
        <f t="shared" si="387"/>
        <v>2.4111956159264287</v>
      </c>
      <c r="Y854" s="49">
        <f t="shared" si="388"/>
        <v>1.5587225508586064</v>
      </c>
      <c r="Z854" s="49">
        <f t="shared" si="389"/>
        <v>3.0612514840008802</v>
      </c>
      <c r="AA854" s="49">
        <f t="shared" si="390"/>
        <v>1.0503031152394986</v>
      </c>
      <c r="AB854" s="49">
        <f t="shared" si="391"/>
        <v>5.9517176530238247</v>
      </c>
      <c r="AC854" s="80">
        <f t="shared" si="371"/>
        <v>0.85</v>
      </c>
      <c r="AD854" s="80">
        <f t="shared" si="380"/>
        <v>0.85</v>
      </c>
      <c r="AE854" s="80">
        <f t="shared" si="381"/>
        <v>0.85</v>
      </c>
      <c r="AF854" s="54">
        <f>(Q854-MAX(Q$2:Q853))/MAX(Q$2:Q853)</f>
        <v>-0.35231959280955705</v>
      </c>
      <c r="AG854" s="54">
        <f>(R854-MAX(R$2:R853))/MAX(R$2:R853)</f>
        <v>3.5636977670871581E-2</v>
      </c>
      <c r="AH854" s="54">
        <f>(S854-MAX(S$2:S853))/MAX(S$2:S853)</f>
        <v>1.7711876504368892E-2</v>
      </c>
      <c r="AI854" s="54">
        <f>(T854-MAX(T$2:T853))/MAX(T$2:T853)</f>
        <v>2.0529643203643911E-2</v>
      </c>
      <c r="AJ854" s="54">
        <f>(U854-MAX(U$2:U853))/MAX(U$2:U853)</f>
        <v>2.8936466078074211E-2</v>
      </c>
      <c r="AK854" s="54">
        <f t="shared" si="382"/>
        <v>1.1560548097734593</v>
      </c>
      <c r="AL854" s="71">
        <f t="shared" si="372"/>
        <v>1951.9583333332598</v>
      </c>
      <c r="AM854" s="49">
        <f t="shared" si="373"/>
        <v>1.1560548097734593</v>
      </c>
      <c r="AN854" s="49">
        <f t="shared" si="374"/>
        <v>5.7400595410923216</v>
      </c>
      <c r="AO854" s="49">
        <f t="shared" si="375"/>
        <v>3.1191592989743278</v>
      </c>
      <c r="AP854" s="49">
        <f t="shared" si="376"/>
        <v>3.4410178730080077</v>
      </c>
      <c r="AQ854" s="49">
        <f t="shared" si="377"/>
        <v>5.1766149944970374</v>
      </c>
      <c r="AS854" s="49">
        <f t="shared" si="383"/>
        <v>-0.5634445465952842</v>
      </c>
      <c r="AT854" s="49">
        <f t="shared" si="378"/>
        <v>1.7355971214890298</v>
      </c>
      <c r="AU854" s="54">
        <f>(AM854-MAX(AM$3:AM854))/MAX(AM$3:AM854)</f>
        <v>-0.6903546782275054</v>
      </c>
      <c r="AV854" s="54">
        <f>(AN854-MAX(AN$3:AN854))/MAX(AN$3:AN854)</f>
        <v>-0.52939842823491334</v>
      </c>
      <c r="AW854" s="54">
        <f>(AO854-MAX(AO$3:AO854))/MAX(AO$3:AO854)</f>
        <v>-0.45142312965066844</v>
      </c>
      <c r="AX854" s="54">
        <f>(AP854-MAX(AP$3:AP854))/MAX(AP$3:AP854)</f>
        <v>-0.4101836441743042</v>
      </c>
      <c r="AY854" s="54">
        <f>(AQ854-MAX(AQ$3:AQ854))/MAX(AQ$3:AQ854)</f>
        <v>-0.37772839698023275</v>
      </c>
    </row>
    <row r="855" spans="1:51">
      <c r="A855" s="49">
        <f>Data!F981</f>
        <v>1952.0416666665931</v>
      </c>
      <c r="B855" s="53">
        <f t="shared" si="369"/>
        <v>0.28300000000000003</v>
      </c>
      <c r="C855" s="50">
        <f>1/Data!N981</f>
        <v>7.9827191703615838E-2</v>
      </c>
      <c r="D855" s="50">
        <f>Data!H981/100</f>
        <v>2.6800000000000001E-2</v>
      </c>
      <c r="E855">
        <f>Data!K982/Data!K981</f>
        <v>0.99419437624404583</v>
      </c>
      <c r="F855">
        <f>Data!T982/Data!T981</f>
        <v>1.0087597871314498</v>
      </c>
      <c r="G855" s="49">
        <f>Data!E984</f>
        <v>26.4</v>
      </c>
      <c r="H855" s="52">
        <v>0</v>
      </c>
      <c r="I855" s="52">
        <v>1</v>
      </c>
      <c r="J855" s="52">
        <v>0.6</v>
      </c>
      <c r="K855" s="54">
        <f t="shared" si="379"/>
        <v>0.66261227030770231</v>
      </c>
      <c r="L855" s="54">
        <f t="shared" si="392"/>
        <v>0.85</v>
      </c>
      <c r="M855" s="53">
        <f t="shared" si="393"/>
        <v>0.85</v>
      </c>
      <c r="N855" s="54" cm="1">
        <f t="array" ref="N855">stock_min(C855,O855)</f>
        <v>0.85</v>
      </c>
      <c r="O855" s="54" cm="1">
        <f t="array" ref="O855">stock_max(C855,D855)</f>
        <v>0.85</v>
      </c>
      <c r="P855" s="49">
        <f t="shared" si="370"/>
        <v>1952.0416666665931</v>
      </c>
      <c r="Q855" s="49">
        <f t="shared" si="384"/>
        <v>0.80653816779189169</v>
      </c>
      <c r="R855" s="49">
        <f t="shared" si="385"/>
        <v>8.8292847708596742</v>
      </c>
      <c r="S855" s="59">
        <f t="shared" si="366"/>
        <v>4.0187419055478397</v>
      </c>
      <c r="T855" s="59">
        <f t="shared" si="367"/>
        <v>4.6158556382635334</v>
      </c>
      <c r="U855" s="59">
        <f t="shared" si="368"/>
        <v>6.9766677665811923</v>
      </c>
      <c r="V855" s="59"/>
      <c r="W855" s="49">
        <f t="shared" si="386"/>
        <v>1.6074967622191361</v>
      </c>
      <c r="X855" s="49">
        <f t="shared" si="387"/>
        <v>2.4112451433287037</v>
      </c>
      <c r="Y855" s="49">
        <f t="shared" si="388"/>
        <v>1.5573330543811252</v>
      </c>
      <c r="Z855" s="49">
        <f t="shared" si="389"/>
        <v>3.0585225838824082</v>
      </c>
      <c r="AA855" s="49">
        <f t="shared" si="390"/>
        <v>1.046500164987179</v>
      </c>
      <c r="AB855" s="49">
        <f t="shared" si="391"/>
        <v>5.9301676015940137</v>
      </c>
      <c r="AC855" s="80">
        <f t="shared" si="371"/>
        <v>0.85000000000000009</v>
      </c>
      <c r="AD855" s="80">
        <f t="shared" si="380"/>
        <v>0.85</v>
      </c>
      <c r="AE855" s="80">
        <f t="shared" si="381"/>
        <v>0.85</v>
      </c>
      <c r="AF855" s="54">
        <f>(Q855-MAX(Q$2:Q854))/MAX(Q$2:Q854)</f>
        <v>-0.34664605031335805</v>
      </c>
      <c r="AG855" s="54">
        <f>(R855-MAX(R$2:R854))/MAX(R$2:R854)</f>
        <v>-5.8056237559541961E-3</v>
      </c>
      <c r="AH855" s="54">
        <f>(S855-MAX(S$2:S854))/MAX(S$2:S854)</f>
        <v>2.0540599007273419E-5</v>
      </c>
      <c r="AI855" s="54">
        <f>(T855-MAX(T$2:T854))/MAX(T$2:T854)</f>
        <v>-8.9143284461743421E-4</v>
      </c>
      <c r="AJ855" s="54">
        <f>(U855-MAX(U$2:U854))/MAX(U$2:U854)</f>
        <v>-3.6208121228436486E-3</v>
      </c>
      <c r="AK855" s="54">
        <f t="shared" si="382"/>
        <v>1.1350999671225019</v>
      </c>
      <c r="AL855" s="71">
        <f t="shared" si="372"/>
        <v>1952.0416666665931</v>
      </c>
      <c r="AM855" s="49">
        <f t="shared" si="373"/>
        <v>1.1350999671225019</v>
      </c>
      <c r="AN855" s="49">
        <f t="shared" si="374"/>
        <v>5.8655285328468185</v>
      </c>
      <c r="AO855" s="49">
        <f t="shared" si="375"/>
        <v>3.1370160222201133</v>
      </c>
      <c r="AP855" s="49">
        <f t="shared" si="376"/>
        <v>3.4693644212288959</v>
      </c>
      <c r="AQ855" s="49">
        <f t="shared" si="377"/>
        <v>5.2520097383212114</v>
      </c>
      <c r="AS855" s="49">
        <f t="shared" si="383"/>
        <v>-0.61351879452560709</v>
      </c>
      <c r="AT855" s="49">
        <f t="shared" si="378"/>
        <v>1.7826453170923156</v>
      </c>
      <c r="AU855" s="54">
        <f>(AM855-MAX(AM$3:AM855))/MAX(AM$3:AM855)</f>
        <v>-0.69596736106960977</v>
      </c>
      <c r="AV855" s="54">
        <f>(AN855-MAX(AN$3:AN855))/MAX(AN$3:AN855)</f>
        <v>-0.51911179195444535</v>
      </c>
      <c r="AW855" s="54">
        <f>(AO855-MAX(AO$3:AO855))/MAX(AO$3:AO855)</f>
        <v>-0.44828260862755548</v>
      </c>
      <c r="AX855" s="54">
        <f>(AP855-MAX(AP$3:AP855))/MAX(AP$3:AP855)</f>
        <v>-0.40532483251190898</v>
      </c>
      <c r="AY855" s="54">
        <f>(AQ855-MAX(AQ$3:AQ855))/MAX(AQ$3:AQ855)</f>
        <v>-0.36866533006322089</v>
      </c>
    </row>
    <row r="856" spans="1:51">
      <c r="A856" s="49">
        <f>Data!F982</f>
        <v>1952.1249999999263</v>
      </c>
      <c r="B856" s="53">
        <f t="shared" si="369"/>
        <v>0.27300000000000002</v>
      </c>
      <c r="C856" s="50">
        <f>1/Data!N982</f>
        <v>8.0879193386523454E-2</v>
      </c>
      <c r="D856" s="50">
        <f>Data!H982/100</f>
        <v>2.6924999999999998E-2</v>
      </c>
      <c r="E856">
        <f>Data!K983/Data!K982</f>
        <v>1.0075087719298248</v>
      </c>
      <c r="F856">
        <f>Data!T983/Data!T982</f>
        <v>1.0011575700288213</v>
      </c>
      <c r="G856" s="49">
        <f>Data!E985</f>
        <v>26.4</v>
      </c>
      <c r="H856" s="52">
        <v>0</v>
      </c>
      <c r="I856" s="52">
        <v>1</v>
      </c>
      <c r="J856" s="52">
        <v>0.6</v>
      </c>
      <c r="K856" s="54">
        <f t="shared" si="379"/>
        <v>0.66261227030770231</v>
      </c>
      <c r="L856" s="54">
        <f t="shared" si="392"/>
        <v>0.85</v>
      </c>
      <c r="M856" s="53">
        <f t="shared" si="393"/>
        <v>0.85</v>
      </c>
      <c r="N856" s="54" cm="1">
        <f t="array" ref="N856">stock_min(C856,O856)</f>
        <v>0.85</v>
      </c>
      <c r="O856" s="54" cm="1">
        <f t="array" ref="O856">stock_max(C856,D856)</f>
        <v>0.85</v>
      </c>
      <c r="P856" s="49">
        <f t="shared" si="370"/>
        <v>1952.1249999999263</v>
      </c>
      <c r="Q856" s="49">
        <f t="shared" si="384"/>
        <v>0.80747179220202803</v>
      </c>
      <c r="R856" s="49">
        <f t="shared" si="385"/>
        <v>8.8955818565075351</v>
      </c>
      <c r="S856" s="59">
        <f t="shared" si="366"/>
        <v>4.0387081854693649</v>
      </c>
      <c r="T856" s="59">
        <f t="shared" si="367"/>
        <v>4.6406241088567688</v>
      </c>
      <c r="U856" s="59">
        <f t="shared" si="368"/>
        <v>7.0224074398333443</v>
      </c>
      <c r="V856" s="59"/>
      <c r="W856" s="49">
        <f t="shared" si="386"/>
        <v>1.6154832741877461</v>
      </c>
      <c r="X856" s="49">
        <f t="shared" si="387"/>
        <v>2.4232249112816189</v>
      </c>
      <c r="Y856" s="49">
        <f t="shared" si="388"/>
        <v>1.5656896324425273</v>
      </c>
      <c r="Z856" s="49">
        <f t="shared" si="389"/>
        <v>3.0749344764142412</v>
      </c>
      <c r="AA856" s="49">
        <f t="shared" si="390"/>
        <v>1.0533611159750018</v>
      </c>
      <c r="AB856" s="49">
        <f t="shared" si="391"/>
        <v>5.9690463238583424</v>
      </c>
      <c r="AC856" s="80">
        <f t="shared" si="371"/>
        <v>0.85</v>
      </c>
      <c r="AD856" s="80">
        <f t="shared" si="380"/>
        <v>0.85</v>
      </c>
      <c r="AE856" s="80">
        <f t="shared" si="381"/>
        <v>0.85</v>
      </c>
      <c r="AF856" s="54">
        <f>(Q856-MAX(Q$2:Q855))/MAX(Q$2:Q855)</f>
        <v>-0.34588974736298878</v>
      </c>
      <c r="AG856" s="54">
        <f>(R856-MAX(R$2:R855))/MAX(R$2:R855)</f>
        <v>1.6595550691767865E-3</v>
      </c>
      <c r="AH856" s="54">
        <f>(S856-MAX(S$2:S855))/MAX(S$2:S855)</f>
        <v>4.9682911694234298E-3</v>
      </c>
      <c r="AI856" s="54">
        <f>(T856-MAX(T$2:T855))/MAX(T$2:T855)</f>
        <v>4.4697381070692467E-3</v>
      </c>
      <c r="AJ856" s="54">
        <f>(U856-MAX(U$2:U855))/MAX(U$2:U855)</f>
        <v>2.9115411457252176E-3</v>
      </c>
      <c r="AK856" s="54">
        <f t="shared" si="382"/>
        <v>1.1376207116028791</v>
      </c>
      <c r="AL856" s="71">
        <f t="shared" si="372"/>
        <v>1952.1249999999263</v>
      </c>
      <c r="AM856" s="49">
        <f t="shared" si="373"/>
        <v>1.1376207116028791</v>
      </c>
      <c r="AN856" s="49">
        <f t="shared" si="374"/>
        <v>5.9598921467918462</v>
      </c>
      <c r="AO856" s="49">
        <f t="shared" si="375"/>
        <v>3.1701492469516142</v>
      </c>
      <c r="AP856" s="49">
        <f t="shared" si="376"/>
        <v>3.5090151685358619</v>
      </c>
      <c r="AQ856" s="49">
        <f t="shared" si="377"/>
        <v>5.325637235349352</v>
      </c>
      <c r="AS856" s="49">
        <f t="shared" si="383"/>
        <v>-0.63425491144249424</v>
      </c>
      <c r="AT856" s="49">
        <f t="shared" si="378"/>
        <v>1.81662206681349</v>
      </c>
      <c r="AU856" s="54">
        <f>(AM856-MAX(AM$3:AM856))/MAX(AM$3:AM856)</f>
        <v>-0.69529218829308226</v>
      </c>
      <c r="AV856" s="54">
        <f>(AN856-MAX(AN$3:AN856))/MAX(AN$3:AN856)</f>
        <v>-0.51137534519425842</v>
      </c>
      <c r="AW856" s="54">
        <f>(AO856-MAX(AO$3:AO856))/MAX(AO$3:AO856)</f>
        <v>-0.44245535872282482</v>
      </c>
      <c r="AX856" s="54">
        <f>(AP856-MAX(AP$3:AP856))/MAX(AP$3:AP856)</f>
        <v>-0.39852839606622542</v>
      </c>
      <c r="AY856" s="54">
        <f>(AQ856-MAX(AQ$3:AQ856))/MAX(AQ$3:AQ856)</f>
        <v>-0.35981470071359012</v>
      </c>
    </row>
    <row r="857" spans="1:51">
      <c r="A857" s="49">
        <f>Data!F983</f>
        <v>1952.2083333332596</v>
      </c>
      <c r="B857" s="53">
        <f t="shared" si="369"/>
        <v>0.27300000000000002</v>
      </c>
      <c r="C857" s="50">
        <f>1/Data!N983</f>
        <v>8.0890840554600482E-2</v>
      </c>
      <c r="D857" s="50">
        <f>Data!H983/100</f>
        <v>2.7050000000000001E-2</v>
      </c>
      <c r="E857">
        <f>Data!K984/Data!K983</f>
        <v>0.99826925809968647</v>
      </c>
      <c r="F857">
        <f>Data!T984/Data!T983</f>
        <v>0.99737632837688883</v>
      </c>
      <c r="G857" s="49">
        <f>Data!E986</f>
        <v>26.5</v>
      </c>
      <c r="H857" s="52">
        <v>0</v>
      </c>
      <c r="I857" s="52">
        <v>1</v>
      </c>
      <c r="J857" s="52">
        <v>0.6</v>
      </c>
      <c r="K857" s="54">
        <f t="shared" si="379"/>
        <v>0.66261227030770231</v>
      </c>
      <c r="L857" s="54">
        <f t="shared" si="392"/>
        <v>0.85</v>
      </c>
      <c r="M857" s="53">
        <f t="shared" si="393"/>
        <v>0.85</v>
      </c>
      <c r="N857" s="54" cm="1">
        <f t="array" ref="N857">stock_min(C857,O857)</f>
        <v>0.85</v>
      </c>
      <c r="O857" s="54" cm="1">
        <f t="array" ref="O857">stock_max(C857,D857)</f>
        <v>0.85</v>
      </c>
      <c r="P857" s="49">
        <f t="shared" si="370"/>
        <v>1952.2083333332596</v>
      </c>
      <c r="Q857" s="49">
        <f t="shared" si="384"/>
        <v>0.80535325137436486</v>
      </c>
      <c r="R857" s="49">
        <f t="shared" si="385"/>
        <v>8.880185900260809</v>
      </c>
      <c r="S857" s="59">
        <f t="shared" si="366"/>
        <v>4.0302757109574294</v>
      </c>
      <c r="T857" s="59">
        <f t="shared" si="367"/>
        <v>4.6311943354584812</v>
      </c>
      <c r="U857" s="59">
        <f t="shared" si="368"/>
        <v>7.0093128875868578</v>
      </c>
      <c r="V857" s="59"/>
      <c r="W857" s="49">
        <f t="shared" si="386"/>
        <v>1.6121102843829718</v>
      </c>
      <c r="X857" s="49">
        <f t="shared" si="387"/>
        <v>2.4181654265744577</v>
      </c>
      <c r="Y857" s="49">
        <f t="shared" si="388"/>
        <v>1.5625081426041663</v>
      </c>
      <c r="Z857" s="49">
        <f t="shared" si="389"/>
        <v>3.0686861928543148</v>
      </c>
      <c r="AA857" s="49">
        <f t="shared" si="390"/>
        <v>1.0513969331380288</v>
      </c>
      <c r="AB857" s="49">
        <f t="shared" si="391"/>
        <v>5.9579159544488292</v>
      </c>
      <c r="AC857" s="80">
        <f t="shared" si="371"/>
        <v>0.85</v>
      </c>
      <c r="AD857" s="80">
        <f t="shared" si="380"/>
        <v>0.85</v>
      </c>
      <c r="AE857" s="80">
        <f t="shared" si="381"/>
        <v>0.85</v>
      </c>
      <c r="AF857" s="54">
        <f>(Q857-MAX(Q$2:Q856))/MAX(Q$2:Q856)</f>
        <v>-0.34760591787121858</v>
      </c>
      <c r="AG857" s="54">
        <f>(R857-MAX(R$2:R856))/MAX(R$2:R856)</f>
        <v>-1.730741900313492E-3</v>
      </c>
      <c r="AH857" s="54">
        <f>(S857-MAX(S$2:S856))/MAX(S$2:S856)</f>
        <v>-2.0879137894325296E-3</v>
      </c>
      <c r="AI857" s="54">
        <f>(T857-MAX(T$2:T856))/MAX(T$2:T856)</f>
        <v>-2.0320054322629883E-3</v>
      </c>
      <c r="AJ857" s="54">
        <f>(U857-MAX(U$2:U856))/MAX(U$2:U856)</f>
        <v>-1.8646813587331868E-3</v>
      </c>
      <c r="AK857" s="54">
        <f t="shared" si="382"/>
        <v>1.1335203189649539</v>
      </c>
      <c r="AL857" s="71">
        <f t="shared" si="372"/>
        <v>1952.2083333332596</v>
      </c>
      <c r="AM857" s="49">
        <f t="shared" si="373"/>
        <v>1.1335203189649539</v>
      </c>
      <c r="AN857" s="49">
        <f t="shared" si="374"/>
        <v>6.0308169291461091</v>
      </c>
      <c r="AO857" s="49">
        <f t="shared" si="375"/>
        <v>3.1882247859072774</v>
      </c>
      <c r="AP857" s="49">
        <f t="shared" si="376"/>
        <v>3.5324285486904987</v>
      </c>
      <c r="AQ857" s="49">
        <f t="shared" si="377"/>
        <v>5.3671868868745056</v>
      </c>
      <c r="AS857" s="49">
        <f t="shared" si="383"/>
        <v>-0.66363004227160349</v>
      </c>
      <c r="AT857" s="49">
        <f t="shared" si="378"/>
        <v>1.8347583381840069</v>
      </c>
      <c r="AU857" s="54">
        <f>(AM857-MAX(AM$3:AM857))/MAX(AM$3:AM857)</f>
        <v>-0.69639046441894592</v>
      </c>
      <c r="AV857" s="54">
        <f>(AN857-MAX(AN$3:AN857))/MAX(AN$3:AN857)</f>
        <v>-0.50556054243584292</v>
      </c>
      <c r="AW857" s="54">
        <f>(AO857-MAX(AO$3:AO857))/MAX(AO$3:AO857)</f>
        <v>-0.43927635385653419</v>
      </c>
      <c r="AX857" s="54">
        <f>(AP857-MAX(AP$3:AP857))/MAX(AP$3:AP857)</f>
        <v>-0.39451516653065843</v>
      </c>
      <c r="AY857" s="54">
        <f>(AQ857-MAX(AQ$3:AQ857))/MAX(AQ$3:AQ857)</f>
        <v>-0.35482009163276124</v>
      </c>
    </row>
    <row r="858" spans="1:51">
      <c r="A858" s="49">
        <f>Data!F984</f>
        <v>1952.2916666665928</v>
      </c>
      <c r="B858" s="53">
        <f t="shared" si="369"/>
        <v>0.26600000000000001</v>
      </c>
      <c r="C858" s="50">
        <f>1/Data!N984</f>
        <v>8.1681137095423795E-2</v>
      </c>
      <c r="D858" s="50">
        <f>Data!H984/100</f>
        <v>2.7175000000000001E-2</v>
      </c>
      <c r="E858">
        <f>Data!K985/Data!K984</f>
        <v>1.0046335299073292</v>
      </c>
      <c r="F858">
        <f>Data!T985/Data!T984</f>
        <v>1.001179697057109</v>
      </c>
      <c r="G858" s="49">
        <f>Data!E987</f>
        <v>26.7</v>
      </c>
      <c r="H858" s="52">
        <v>0</v>
      </c>
      <c r="I858" s="52">
        <v>1</v>
      </c>
      <c r="J858" s="52">
        <v>0.6</v>
      </c>
      <c r="K858" s="54">
        <f t="shared" si="379"/>
        <v>0.66261227030770231</v>
      </c>
      <c r="L858" s="54">
        <f t="shared" si="392"/>
        <v>0.85</v>
      </c>
      <c r="M858" s="53">
        <f t="shared" si="393"/>
        <v>0.85</v>
      </c>
      <c r="N858" s="54" cm="1">
        <f t="array" ref="N858">stock_min(C858,O858)</f>
        <v>0.85</v>
      </c>
      <c r="O858" s="54" cm="1">
        <f t="array" ref="O858">stock_max(C858,D858)</f>
        <v>0.85</v>
      </c>
      <c r="P858" s="49">
        <f t="shared" si="370"/>
        <v>1952.2916666665928</v>
      </c>
      <c r="Q858" s="49">
        <f t="shared" si="384"/>
        <v>0.80630332423494433</v>
      </c>
      <c r="R858" s="49">
        <f t="shared" si="385"/>
        <v>8.9213325072123109</v>
      </c>
      <c r="S858" s="59">
        <f t="shared" si="366"/>
        <v>4.0433821545405539</v>
      </c>
      <c r="T858" s="59">
        <f t="shared" si="367"/>
        <v>4.647256470966818</v>
      </c>
      <c r="U858" s="59">
        <f t="shared" si="368"/>
        <v>7.0381593992150266</v>
      </c>
      <c r="V858" s="59"/>
      <c r="W858" s="49">
        <f t="shared" si="386"/>
        <v>1.6173528618162216</v>
      </c>
      <c r="X858" s="49">
        <f t="shared" si="387"/>
        <v>2.4260292927243321</v>
      </c>
      <c r="Y858" s="49">
        <f t="shared" si="388"/>
        <v>1.5679273100373341</v>
      </c>
      <c r="Z858" s="49">
        <f t="shared" si="389"/>
        <v>3.0793291609294839</v>
      </c>
      <c r="AA858" s="49">
        <f t="shared" si="390"/>
        <v>1.0557239098822542</v>
      </c>
      <c r="AB858" s="49">
        <f t="shared" si="391"/>
        <v>5.9824354893327722</v>
      </c>
      <c r="AC858" s="80">
        <f t="shared" si="371"/>
        <v>0.85</v>
      </c>
      <c r="AD858" s="80">
        <f t="shared" si="380"/>
        <v>0.85</v>
      </c>
      <c r="AE858" s="80">
        <f t="shared" si="381"/>
        <v>0.85</v>
      </c>
      <c r="AF858" s="54">
        <f>(Q858-MAX(Q$2:Q857))/MAX(Q$2:Q857)</f>
        <v>-0.34683629049245596</v>
      </c>
      <c r="AG858" s="54">
        <f>(R858-MAX(R$2:R857))/MAX(R$2:R857)</f>
        <v>2.8947685626587731E-3</v>
      </c>
      <c r="AH858" s="54">
        <f>(S858-MAX(S$2:S857))/MAX(S$2:S857)</f>
        <v>1.1572930889152137E-3</v>
      </c>
      <c r="AI858" s="54">
        <f>(T858-MAX(T$2:T857))/MAX(T$2:T857)</f>
        <v>1.4291961500159408E-3</v>
      </c>
      <c r="AJ858" s="54">
        <f>(U858-MAX(U$2:U857))/MAX(U$2:U857)</f>
        <v>2.2430996088794609E-3</v>
      </c>
      <c r="AK858" s="54">
        <f t="shared" si="382"/>
        <v>1.1403155373908176</v>
      </c>
      <c r="AL858" s="71">
        <f t="shared" si="372"/>
        <v>1952.2916666665928</v>
      </c>
      <c r="AM858" s="49">
        <f t="shared" si="373"/>
        <v>1.1403155373908176</v>
      </c>
      <c r="AN858" s="49">
        <f t="shared" si="374"/>
        <v>5.9421069109193603</v>
      </c>
      <c r="AO858" s="49">
        <f t="shared" si="375"/>
        <v>3.1676771184897832</v>
      </c>
      <c r="AP858" s="49">
        <f t="shared" si="376"/>
        <v>3.5050874601378186</v>
      </c>
      <c r="AQ858" s="49">
        <f t="shared" si="377"/>
        <v>5.3343094080934534</v>
      </c>
      <c r="AS858" s="49">
        <f t="shared" si="383"/>
        <v>-0.60779750282590683</v>
      </c>
      <c r="AT858" s="49">
        <f t="shared" si="378"/>
        <v>1.8292219479556349</v>
      </c>
      <c r="AU858" s="54">
        <f>(AM858-MAX(AM$3:AM858))/MAX(AM$3:AM858)</f>
        <v>-0.69457038843448338</v>
      </c>
      <c r="AV858" s="54">
        <f>(AN858-MAX(AN$3:AN858))/MAX(AN$3:AN858)</f>
        <v>-0.51283347640280885</v>
      </c>
      <c r="AW858" s="54">
        <f>(AO858-MAX(AO$3:AO858))/MAX(AO$3:AO858)</f>
        <v>-0.44289014013816924</v>
      </c>
      <c r="AX858" s="54">
        <f>(AP858-MAX(AP$3:AP858))/MAX(AP$3:AP858)</f>
        <v>-0.3992016348402091</v>
      </c>
      <c r="AY858" s="54">
        <f>(AQ858-MAX(AQ$3:AQ858))/MAX(AQ$3:AQ858)</f>
        <v>-0.35877223438359013</v>
      </c>
    </row>
    <row r="859" spans="1:51">
      <c r="A859" s="49">
        <f>Data!F985</f>
        <v>1952.3749999999261</v>
      </c>
      <c r="B859" s="53">
        <f t="shared" si="369"/>
        <v>0.26400000000000001</v>
      </c>
      <c r="C859" s="50">
        <f>1/Data!N985</f>
        <v>8.1963996619466364E-2</v>
      </c>
      <c r="D859" s="50">
        <f>Data!H985/100</f>
        <v>2.7300000000000005E-2</v>
      </c>
      <c r="E859">
        <f>Data!K986/Data!K985</f>
        <v>1.0285873307412798</v>
      </c>
      <c r="F859">
        <f>Data!T986/Data!T985</f>
        <v>0.99741268143792661</v>
      </c>
      <c r="G859" s="49">
        <f>Data!E988</f>
        <v>26.7</v>
      </c>
      <c r="H859" s="52">
        <v>0</v>
      </c>
      <c r="I859" s="52">
        <v>1</v>
      </c>
      <c r="J859" s="52">
        <v>0.6</v>
      </c>
      <c r="K859" s="54">
        <f t="shared" si="379"/>
        <v>0.66261227030770231</v>
      </c>
      <c r="L859" s="54">
        <f t="shared" si="392"/>
        <v>0.85</v>
      </c>
      <c r="M859" s="53">
        <f t="shared" si="393"/>
        <v>0.85</v>
      </c>
      <c r="N859" s="54" cm="1">
        <f t="array" ref="N859">stock_min(C859,O859)</f>
        <v>0.85</v>
      </c>
      <c r="O859" s="54" cm="1">
        <f t="array" ref="O859">stock_max(C859,D859)</f>
        <v>0.85</v>
      </c>
      <c r="P859" s="49">
        <f t="shared" si="370"/>
        <v>1952.3749999999261</v>
      </c>
      <c r="Q859" s="49">
        <f t="shared" si="384"/>
        <v>0.80421716067748983</v>
      </c>
      <c r="R859" s="49">
        <f t="shared" si="385"/>
        <v>9.1763695902489211</v>
      </c>
      <c r="S859" s="59">
        <f t="shared" si="366"/>
        <v>4.1085512492388983</v>
      </c>
      <c r="T859" s="59">
        <f t="shared" si="367"/>
        <v>4.7312295447183352</v>
      </c>
      <c r="U859" s="59">
        <f t="shared" si="368"/>
        <v>7.2064497671184897</v>
      </c>
      <c r="V859" s="59"/>
      <c r="W859" s="49">
        <f t="shared" si="386"/>
        <v>1.6434204996955595</v>
      </c>
      <c r="X859" s="49">
        <f t="shared" si="387"/>
        <v>2.4651307495433388</v>
      </c>
      <c r="Y859" s="49">
        <f t="shared" si="388"/>
        <v>1.5962587947456424</v>
      </c>
      <c r="Z859" s="49">
        <f t="shared" si="389"/>
        <v>3.1349707499726929</v>
      </c>
      <c r="AA859" s="49">
        <f t="shared" si="390"/>
        <v>1.0809674650677736</v>
      </c>
      <c r="AB859" s="49">
        <f t="shared" si="391"/>
        <v>6.1254823020507159</v>
      </c>
      <c r="AC859" s="80">
        <f t="shared" si="371"/>
        <v>0.85</v>
      </c>
      <c r="AD859" s="80">
        <f t="shared" si="380"/>
        <v>0.85</v>
      </c>
      <c r="AE859" s="80">
        <f t="shared" si="381"/>
        <v>0.85</v>
      </c>
      <c r="AF859" s="54">
        <f>(Q859-MAX(Q$2:Q858))/MAX(Q$2:Q858)</f>
        <v>-0.34852623308213748</v>
      </c>
      <c r="AG859" s="54">
        <f>(R859-MAX(R$2:R858))/MAX(R$2:R858)</f>
        <v>2.8587330741279903E-2</v>
      </c>
      <c r="AH859" s="54">
        <f>(S859-MAX(S$2:S858))/MAX(S$2:S858)</f>
        <v>1.6117471019938608E-2</v>
      </c>
      <c r="AI859" s="54">
        <f>(T859-MAX(T$2:T858))/MAX(T$2:T858)</f>
        <v>1.8069386588867857E-2</v>
      </c>
      <c r="AJ859" s="54">
        <f>(U859-MAX(U$2:U858))/MAX(U$2:U858)</f>
        <v>2.3911133345776835E-2</v>
      </c>
      <c r="AK859" s="54">
        <f t="shared" si="382"/>
        <v>1.1480514747462338</v>
      </c>
      <c r="AL859" s="71">
        <f t="shared" si="372"/>
        <v>1952.3749999999261</v>
      </c>
      <c r="AM859" s="49">
        <f t="shared" si="373"/>
        <v>1.1480514747462338</v>
      </c>
      <c r="AN859" s="49">
        <f t="shared" si="374"/>
        <v>5.792848498949013</v>
      </c>
      <c r="AO859" s="49">
        <f t="shared" si="375"/>
        <v>3.1277879651700871</v>
      </c>
      <c r="AP859" s="49">
        <f t="shared" si="376"/>
        <v>3.4540058928328596</v>
      </c>
      <c r="AQ859" s="49">
        <f t="shared" si="377"/>
        <v>5.2290228095702735</v>
      </c>
      <c r="AS859" s="49">
        <f t="shared" si="383"/>
        <v>-0.56382568937873945</v>
      </c>
      <c r="AT859" s="49">
        <f t="shared" si="378"/>
        <v>1.7750169167374139</v>
      </c>
      <c r="AU859" s="54">
        <f>(AM859-MAX(AM$3:AM859))/MAX(AM$3:AM859)</f>
        <v>-0.69249834410632649</v>
      </c>
      <c r="AV859" s="54">
        <f>(AN859-MAX(AN$3:AN859))/MAX(AN$3:AN859)</f>
        <v>-0.52507049986389998</v>
      </c>
      <c r="AW859" s="54">
        <f>(AO859-MAX(AO$3:AO859))/MAX(AO$3:AO859)</f>
        <v>-0.44990557756587585</v>
      </c>
      <c r="AX859" s="54">
        <f>(AP859-MAX(AP$3:AP859))/MAX(AP$3:AP859)</f>
        <v>-0.40795739984625901</v>
      </c>
      <c r="AY859" s="54">
        <f>(AQ859-MAX(AQ$3:AQ859))/MAX(AQ$3:AQ859)</f>
        <v>-0.37142854753594257</v>
      </c>
    </row>
    <row r="860" spans="1:51">
      <c r="A860" s="49">
        <f>Data!F986</f>
        <v>1952.4583333332594</v>
      </c>
      <c r="B860" s="53">
        <f t="shared" si="369"/>
        <v>0.27900000000000003</v>
      </c>
      <c r="C860" s="50">
        <f>1/Data!N986</f>
        <v>8.0334954460279384E-2</v>
      </c>
      <c r="D860" s="50">
        <f>Data!H986/100</f>
        <v>2.7425000000000001E-2</v>
      </c>
      <c r="E860">
        <f>Data!K987/Data!K986</f>
        <v>1.0259254735927916</v>
      </c>
      <c r="F860">
        <f>Data!T987/Data!T986</f>
        <v>0.99370218285140954</v>
      </c>
      <c r="G860" s="49">
        <f>Data!E989</f>
        <v>26.7</v>
      </c>
      <c r="H860" s="52">
        <v>0</v>
      </c>
      <c r="I860" s="52">
        <v>1</v>
      </c>
      <c r="J860" s="52">
        <v>0.6</v>
      </c>
      <c r="K860" s="54">
        <f t="shared" si="379"/>
        <v>0.66261227030770231</v>
      </c>
      <c r="L860" s="54">
        <f t="shared" si="392"/>
        <v>0.85</v>
      </c>
      <c r="M860" s="53">
        <f t="shared" si="393"/>
        <v>0.85</v>
      </c>
      <c r="N860" s="54" cm="1">
        <f t="array" ref="N860">stock_min(C860,O860)</f>
        <v>0.85</v>
      </c>
      <c r="O860" s="54" cm="1">
        <f t="array" ref="O860">stock_max(C860,D860)</f>
        <v>0.85</v>
      </c>
      <c r="P860" s="49">
        <f t="shared" si="370"/>
        <v>1952.4583333332594</v>
      </c>
      <c r="Q860" s="49">
        <f t="shared" si="384"/>
        <v>0.79915234805178437</v>
      </c>
      <c r="R860" s="49">
        <f t="shared" si="385"/>
        <v>9.4142713177386153</v>
      </c>
      <c r="S860" s="59">
        <f t="shared" si="366"/>
        <v>4.1621109695836349</v>
      </c>
      <c r="T860" s="59">
        <f t="shared" si="367"/>
        <v>4.8024522000997889</v>
      </c>
      <c r="U860" s="59">
        <f t="shared" si="368"/>
        <v>7.3584480613448449</v>
      </c>
      <c r="V860" s="59"/>
      <c r="W860" s="49">
        <f t="shared" si="386"/>
        <v>1.664844387833454</v>
      </c>
      <c r="X860" s="49">
        <f t="shared" si="387"/>
        <v>2.4972665817501807</v>
      </c>
      <c r="Y860" s="49">
        <f t="shared" si="388"/>
        <v>1.6202884447474479</v>
      </c>
      <c r="Z860" s="49">
        <f t="shared" si="389"/>
        <v>3.1821637553523412</v>
      </c>
      <c r="AA860" s="49">
        <f t="shared" si="390"/>
        <v>1.103767209201727</v>
      </c>
      <c r="AB860" s="49">
        <f t="shared" si="391"/>
        <v>6.2546808521431183</v>
      </c>
      <c r="AC860" s="80">
        <f t="shared" si="371"/>
        <v>0.85</v>
      </c>
      <c r="AD860" s="80">
        <f t="shared" si="380"/>
        <v>0.85</v>
      </c>
      <c r="AE860" s="80">
        <f t="shared" si="381"/>
        <v>0.85</v>
      </c>
      <c r="AF860" s="54">
        <f>(Q860-MAX(Q$2:Q859))/MAX(Q$2:Q859)</f>
        <v>-0.35262909574328966</v>
      </c>
      <c r="AG860" s="54">
        <f>(R860-MAX(R$2:R859))/MAX(R$2:R859)</f>
        <v>2.5925473592791591E-2</v>
      </c>
      <c r="AH860" s="54">
        <f>(S860-MAX(S$2:S859))/MAX(S$2:S859)</f>
        <v>1.303615729623879E-2</v>
      </c>
      <c r="AI860" s="54">
        <f>(T860-MAX(T$2:T859))/MAX(T$2:T859)</f>
        <v>1.5053730686341868E-2</v>
      </c>
      <c r="AJ860" s="54">
        <f>(U860-MAX(U$2:U859))/MAX(U$2:U859)</f>
        <v>2.1091979981584175E-2</v>
      </c>
      <c r="AK860" s="54">
        <f t="shared" si="382"/>
        <v>1.1556672900161447</v>
      </c>
      <c r="AL860" s="71">
        <f t="shared" si="372"/>
        <v>1952.4583333332594</v>
      </c>
      <c r="AM860" s="49">
        <f t="shared" si="373"/>
        <v>1.1556672900161447</v>
      </c>
      <c r="AN860" s="49">
        <f t="shared" si="374"/>
        <v>5.5912093233782478</v>
      </c>
      <c r="AO860" s="49">
        <f t="shared" si="375"/>
        <v>3.0697741529888365</v>
      </c>
      <c r="AP860" s="49">
        <f t="shared" si="376"/>
        <v>3.3810559473950885</v>
      </c>
      <c r="AQ860" s="49">
        <f t="shared" si="377"/>
        <v>5.1156074189899297</v>
      </c>
      <c r="AS860" s="49">
        <f t="shared" si="383"/>
        <v>-0.47560190438831818</v>
      </c>
      <c r="AT860" s="49">
        <f t="shared" si="378"/>
        <v>1.7345514715948411</v>
      </c>
      <c r="AU860" s="54">
        <f>(AM860-MAX(AM$3:AM860))/MAX(AM$3:AM860)</f>
        <v>-0.69045847406740202</v>
      </c>
      <c r="AV860" s="54">
        <f>(AN860-MAX(AN$3:AN860))/MAX(AN$3:AN860)</f>
        <v>-0.54160198569147733</v>
      </c>
      <c r="AW860" s="54">
        <f>(AO860-MAX(AO$3:AO860))/MAX(AO$3:AO860)</f>
        <v>-0.46010865874030943</v>
      </c>
      <c r="AX860" s="54">
        <f>(AP860-MAX(AP$3:AP860))/MAX(AP$3:AP860)</f>
        <v>-0.42046156941576401</v>
      </c>
      <c r="AY860" s="54">
        <f>(AQ860-MAX(AQ$3:AQ860))/MAX(AQ$3:AQ860)</f>
        <v>-0.38506200820059855</v>
      </c>
    </row>
    <row r="861" spans="1:51">
      <c r="A861" s="49">
        <f>Data!F987</f>
        <v>1952.5416666665926</v>
      </c>
      <c r="B861" s="53">
        <f t="shared" si="369"/>
        <v>0.28700000000000003</v>
      </c>
      <c r="C861" s="50">
        <f>1/Data!N987</f>
        <v>7.8932124822971544E-2</v>
      </c>
      <c r="D861" s="50">
        <f>Data!H987/100</f>
        <v>2.7549999999999998E-2</v>
      </c>
      <c r="E861">
        <f>Data!K988/Data!K987</f>
        <v>1.0088051568314726</v>
      </c>
      <c r="F861">
        <f>Data!T988/Data!T987</f>
        <v>1.0012128836292919</v>
      </c>
      <c r="G861" s="49">
        <f>Data!E990</f>
        <v>26.7</v>
      </c>
      <c r="H861" s="52">
        <v>0</v>
      </c>
      <c r="I861" s="52">
        <v>1</v>
      </c>
      <c r="J861" s="52">
        <v>0.6</v>
      </c>
      <c r="K861" s="54">
        <f t="shared" si="379"/>
        <v>0.66261227030770231</v>
      </c>
      <c r="L861" s="54">
        <f t="shared" si="392"/>
        <v>0.85</v>
      </c>
      <c r="M861" s="53">
        <f t="shared" si="393"/>
        <v>0.85</v>
      </c>
      <c r="N861" s="54" cm="1">
        <f t="array" ref="N861">stock_min(C861,O861)</f>
        <v>0.85</v>
      </c>
      <c r="O861" s="54" cm="1">
        <f t="array" ref="O861">stock_max(C861,D861)</f>
        <v>0.85</v>
      </c>
      <c r="P861" s="49">
        <f t="shared" si="370"/>
        <v>1952.5416666665926</v>
      </c>
      <c r="Q861" s="49">
        <f t="shared" si="384"/>
        <v>0.80012162685204657</v>
      </c>
      <c r="R861" s="49">
        <f t="shared" si="385"/>
        <v>9.4971654531453389</v>
      </c>
      <c r="S861" s="59">
        <f t="shared" si="366"/>
        <v>4.1861190559892627</v>
      </c>
      <c r="T861" s="59">
        <f t="shared" si="367"/>
        <v>4.8324368723584596</v>
      </c>
      <c r="U861" s="59">
        <f t="shared" si="368"/>
        <v>7.414860248357364</v>
      </c>
      <c r="V861" s="59"/>
      <c r="W861" s="49">
        <f t="shared" si="386"/>
        <v>1.6744476223957052</v>
      </c>
      <c r="X861" s="49">
        <f t="shared" si="387"/>
        <v>2.5116714335935577</v>
      </c>
      <c r="Y861" s="49">
        <f t="shared" si="388"/>
        <v>1.6304049052463685</v>
      </c>
      <c r="Z861" s="49">
        <f t="shared" si="389"/>
        <v>3.2020319671120911</v>
      </c>
      <c r="AA861" s="49">
        <f t="shared" si="390"/>
        <v>1.1122290372536048</v>
      </c>
      <c r="AB861" s="49">
        <f t="shared" si="391"/>
        <v>6.3026312111037592</v>
      </c>
      <c r="AC861" s="80">
        <f t="shared" si="371"/>
        <v>0.85</v>
      </c>
      <c r="AD861" s="80">
        <f t="shared" si="380"/>
        <v>0.85</v>
      </c>
      <c r="AE861" s="80">
        <f t="shared" si="381"/>
        <v>0.85</v>
      </c>
      <c r="AF861" s="54">
        <f>(Q861-MAX(Q$2:Q860))/MAX(Q$2:Q860)</f>
        <v>-0.35184391017143679</v>
      </c>
      <c r="AG861" s="54">
        <f>(R861-MAX(R$2:R860))/MAX(R$2:R860)</f>
        <v>8.805156831472696E-3</v>
      </c>
      <c r="AH861" s="54">
        <f>(S861-MAX(S$2:S860))/MAX(S$2:S860)</f>
        <v>5.7682475506003845E-3</v>
      </c>
      <c r="AI861" s="54">
        <f>(T861-MAX(T$2:T860))/MAX(T$2:T860)</f>
        <v>6.243617012585299E-3</v>
      </c>
      <c r="AJ861" s="54">
        <f>(U861-MAX(U$2:U860))/MAX(U$2:U860)</f>
        <v>7.6663158511455403E-3</v>
      </c>
      <c r="AK861" s="54">
        <f t="shared" si="382"/>
        <v>1.1488719589572094</v>
      </c>
      <c r="AL861" s="71">
        <f t="shared" si="372"/>
        <v>1952.5416666665926</v>
      </c>
      <c r="AM861" s="49">
        <f t="shared" si="373"/>
        <v>1.1488719589572094</v>
      </c>
      <c r="AN861" s="49">
        <f t="shared" si="374"/>
        <v>5.7384336700048459</v>
      </c>
      <c r="AO861" s="49">
        <f t="shared" si="375"/>
        <v>3.1112320431380596</v>
      </c>
      <c r="AP861" s="49">
        <f t="shared" si="376"/>
        <v>3.4335231650577476</v>
      </c>
      <c r="AQ861" s="49">
        <f t="shared" si="377"/>
        <v>5.0806868619768046</v>
      </c>
      <c r="AS861" s="49">
        <f t="shared" si="383"/>
        <v>-0.65774680802804131</v>
      </c>
      <c r="AT861" s="49">
        <f t="shared" si="378"/>
        <v>1.6471636969190571</v>
      </c>
      <c r="AU861" s="54">
        <f>(AM861-MAX(AM$3:AM861))/MAX(AM$3:AM861)</f>
        <v>-0.69227858022024691</v>
      </c>
      <c r="AV861" s="54">
        <f>(AN861-MAX(AN$3:AN861))/MAX(AN$3:AN861)</f>
        <v>-0.529531726066369</v>
      </c>
      <c r="AW861" s="54">
        <f>(AO861-MAX(AO$3:AO861))/MAX(AO$3:AO861)</f>
        <v>-0.45281732237386424</v>
      </c>
      <c r="AX861" s="54">
        <f>(AP861-MAX(AP$3:AP861))/MAX(AP$3:AP861)</f>
        <v>-0.41146829351189568</v>
      </c>
      <c r="AY861" s="54">
        <f>(AQ861-MAX(AQ$3:AQ861))/MAX(AQ$3:AQ861)</f>
        <v>-0.38925974572096667</v>
      </c>
    </row>
    <row r="862" spans="1:51">
      <c r="A862" s="49">
        <f>Data!F988</f>
        <v>1952.6249999999259</v>
      </c>
      <c r="B862" s="53">
        <f t="shared" si="369"/>
        <v>0.28700000000000003</v>
      </c>
      <c r="C862" s="50">
        <f>1/Data!N988</f>
        <v>7.8874441301538048E-2</v>
      </c>
      <c r="D862" s="50">
        <f>Data!H988/100</f>
        <v>2.7675000000000002E-2</v>
      </c>
      <c r="E862">
        <f>Data!K989/Data!K988</f>
        <v>0.98891315859147466</v>
      </c>
      <c r="F862">
        <f>Data!T989/Data!T988</f>
        <v>1.0012239447632703</v>
      </c>
      <c r="G862" s="49">
        <f>Data!E991</f>
        <v>26.7</v>
      </c>
      <c r="H862" s="52">
        <v>0</v>
      </c>
      <c r="I862" s="52">
        <v>1</v>
      </c>
      <c r="J862" s="52">
        <v>0.6</v>
      </c>
      <c r="K862" s="54">
        <f t="shared" si="379"/>
        <v>0.66261227030770231</v>
      </c>
      <c r="L862" s="54">
        <f t="shared" si="392"/>
        <v>0.85</v>
      </c>
      <c r="M862" s="53">
        <f t="shared" si="393"/>
        <v>0.85</v>
      </c>
      <c r="N862" s="54" cm="1">
        <f t="array" ref="N862">stock_min(C862,O862)</f>
        <v>0.85</v>
      </c>
      <c r="O862" s="54" cm="1">
        <f t="array" ref="O862">stock_max(C862,D862)</f>
        <v>0.85</v>
      </c>
      <c r="P862" s="49">
        <f t="shared" si="370"/>
        <v>1952.6249999999259</v>
      </c>
      <c r="Q862" s="49">
        <f t="shared" si="384"/>
        <v>0.8011009315272114</v>
      </c>
      <c r="R862" s="49">
        <f t="shared" si="385"/>
        <v>9.3918718859357906</v>
      </c>
      <c r="S862" s="59">
        <f t="shared" si="366"/>
        <v>4.1603219845334891</v>
      </c>
      <c r="T862" s="59">
        <f t="shared" si="367"/>
        <v>4.798931977299846</v>
      </c>
      <c r="U862" s="59">
        <f t="shared" si="368"/>
        <v>7.3463452825691382</v>
      </c>
      <c r="V862" s="59"/>
      <c r="W862" s="49">
        <f t="shared" si="386"/>
        <v>1.6641287938133957</v>
      </c>
      <c r="X862" s="49">
        <f t="shared" si="387"/>
        <v>2.4961931907200934</v>
      </c>
      <c r="Y862" s="49">
        <f t="shared" si="388"/>
        <v>1.6191007647689641</v>
      </c>
      <c r="Z862" s="49">
        <f t="shared" si="389"/>
        <v>3.1798312125308819</v>
      </c>
      <c r="AA862" s="49">
        <f t="shared" si="390"/>
        <v>1.101951792385371</v>
      </c>
      <c r="AB862" s="49">
        <f t="shared" si="391"/>
        <v>6.244393490183767</v>
      </c>
      <c r="AC862" s="80">
        <f t="shared" si="371"/>
        <v>0.85</v>
      </c>
      <c r="AD862" s="80">
        <f t="shared" si="380"/>
        <v>0.85</v>
      </c>
      <c r="AE862" s="80">
        <f t="shared" si="381"/>
        <v>0.85</v>
      </c>
      <c r="AF862" s="54">
        <f>(Q862-MAX(Q$2:Q861))/MAX(Q$2:Q861)</f>
        <v>-0.3510506029195094</v>
      </c>
      <c r="AG862" s="54">
        <f>(R862-MAX(R$2:R861))/MAX(R$2:R861)</f>
        <v>-1.1086841408525365E-2</v>
      </c>
      <c r="AH862" s="54">
        <f>(S862-MAX(S$2:S861))/MAX(S$2:S861)</f>
        <v>-6.1625269398070748E-3</v>
      </c>
      <c r="AI862" s="54">
        <f>(T862-MAX(T$2:T861))/MAX(T$2:T861)</f>
        <v>-6.9333332112958695E-3</v>
      </c>
      <c r="AJ862" s="54">
        <f>(U862-MAX(U$2:U861))/MAX(U$2:U861)</f>
        <v>-9.2402234827560128E-3</v>
      </c>
      <c r="AK862" s="54">
        <f t="shared" si="382"/>
        <v>1.1223342102181144</v>
      </c>
      <c r="AL862" s="71">
        <f t="shared" si="372"/>
        <v>1952.6249999999259</v>
      </c>
      <c r="AM862" s="49">
        <f t="shared" si="373"/>
        <v>1.1223342102181144</v>
      </c>
      <c r="AN862" s="49">
        <f t="shared" si="374"/>
        <v>5.7189258575638666</v>
      </c>
      <c r="AO862" s="49">
        <f t="shared" si="375"/>
        <v>3.0759573611790465</v>
      </c>
      <c r="AP862" s="49">
        <f t="shared" si="376"/>
        <v>3.3988430291466578</v>
      </c>
      <c r="AQ862" s="49">
        <f t="shared" si="377"/>
        <v>5.0228031877862733</v>
      </c>
      <c r="AS862" s="49">
        <f t="shared" si="383"/>
        <v>-0.69612266977759329</v>
      </c>
      <c r="AT862" s="49">
        <f t="shared" si="378"/>
        <v>1.6239601586396155</v>
      </c>
      <c r="AU862" s="54">
        <f>(AM862-MAX(AM$3:AM862))/MAX(AM$3:AM862)</f>
        <v>-0.69938662533883855</v>
      </c>
      <c r="AV862" s="54">
        <f>(AN862-MAX(AN$3:AN862))/MAX(AN$3:AN862)</f>
        <v>-0.53113108355224559</v>
      </c>
      <c r="AW862" s="54">
        <f>(AO862-MAX(AO$3:AO862))/MAX(AO$3:AO862)</f>
        <v>-0.45902119744943559</v>
      </c>
      <c r="AX862" s="54">
        <f>(AP862-MAX(AP$3:AP862))/MAX(AP$3:AP862)</f>
        <v>-0.41741272976230609</v>
      </c>
      <c r="AY862" s="54">
        <f>(AQ862-MAX(AQ$3:AQ862))/MAX(AQ$3:AQ862)</f>
        <v>-0.3962178383675139</v>
      </c>
    </row>
    <row r="863" spans="1:51">
      <c r="A863" s="49">
        <f>Data!F989</f>
        <v>1952.7083333332591</v>
      </c>
      <c r="B863" s="53">
        <f t="shared" si="369"/>
        <v>0.27700000000000002</v>
      </c>
      <c r="C863" s="50">
        <f>1/Data!N989</f>
        <v>8.042025682992153E-2</v>
      </c>
      <c r="D863" s="50">
        <f>Data!H989/100</f>
        <v>2.7800000000000002E-2</v>
      </c>
      <c r="E863">
        <f>Data!K990/Data!K989</f>
        <v>0.9838467514124295</v>
      </c>
      <c r="F863">
        <f>Data!T990/Data!T989</f>
        <v>1.0012350053697001</v>
      </c>
      <c r="G863" s="49">
        <f>Data!E992</f>
        <v>26.7</v>
      </c>
      <c r="H863" s="52">
        <v>0</v>
      </c>
      <c r="I863" s="52">
        <v>1</v>
      </c>
      <c r="J863" s="52">
        <v>0.6</v>
      </c>
      <c r="K863" s="54">
        <f t="shared" si="379"/>
        <v>0.66261227030770231</v>
      </c>
      <c r="L863" s="54">
        <f t="shared" si="392"/>
        <v>0.85</v>
      </c>
      <c r="M863" s="53">
        <f t="shared" si="393"/>
        <v>0.85</v>
      </c>
      <c r="N863" s="54" cm="1">
        <f t="array" ref="N863">stock_min(C863,O863)</f>
        <v>0.85</v>
      </c>
      <c r="O863" s="54" cm="1">
        <f t="array" ref="O863">stock_max(C863,D863)</f>
        <v>0.85</v>
      </c>
      <c r="P863" s="49">
        <f t="shared" si="370"/>
        <v>1952.7083333332591</v>
      </c>
      <c r="Q863" s="49">
        <f t="shared" si="384"/>
        <v>0.80209029547931932</v>
      </c>
      <c r="R863" s="49">
        <f t="shared" si="385"/>
        <v>9.2401626446596552</v>
      </c>
      <c r="S863" s="59">
        <f t="shared" si="366"/>
        <v>4.122055563397419</v>
      </c>
      <c r="T863" s="59">
        <f t="shared" si="367"/>
        <v>4.7495669713958941</v>
      </c>
      <c r="U863" s="59">
        <f t="shared" si="368"/>
        <v>7.2468389586243394</v>
      </c>
      <c r="V863" s="59"/>
      <c r="W863" s="49">
        <f t="shared" si="386"/>
        <v>1.6488222253589677</v>
      </c>
      <c r="X863" s="49">
        <f t="shared" si="387"/>
        <v>2.4732333380384515</v>
      </c>
      <c r="Y863" s="49">
        <f t="shared" si="388"/>
        <v>1.6024456175007828</v>
      </c>
      <c r="Z863" s="49">
        <f t="shared" si="389"/>
        <v>3.1471213538951113</v>
      </c>
      <c r="AA863" s="49">
        <f t="shared" si="390"/>
        <v>1.0870258437936511</v>
      </c>
      <c r="AB863" s="49">
        <f t="shared" si="391"/>
        <v>6.1598131148306887</v>
      </c>
      <c r="AC863" s="80">
        <f t="shared" si="371"/>
        <v>0.85000000000000009</v>
      </c>
      <c r="AD863" s="80">
        <f t="shared" si="380"/>
        <v>0.85</v>
      </c>
      <c r="AE863" s="80">
        <f t="shared" si="381"/>
        <v>0.85</v>
      </c>
      <c r="AF863" s="54">
        <f>(Q863-MAX(Q$2:Q862))/MAX(Q$2:Q862)</f>
        <v>-0.3502491469294513</v>
      </c>
      <c r="AG863" s="54">
        <f>(R863-MAX(R$2:R862))/MAX(R$2:R862)</f>
        <v>-2.7061001490772982E-2</v>
      </c>
      <c r="AH863" s="54">
        <f>(S863-MAX(S$2:S862))/MAX(S$2:S862)</f>
        <v>-1.5303791348262137E-2</v>
      </c>
      <c r="AI863" s="54">
        <f>(T863-MAX(T$2:T862))/MAX(T$2:T862)</f>
        <v>-1.7148677396404573E-2</v>
      </c>
      <c r="AJ863" s="54">
        <f>(U863-MAX(U$2:U862))/MAX(U$2:U862)</f>
        <v>-2.2660075052695284E-2</v>
      </c>
      <c r="AK863" s="54">
        <f t="shared" si="382"/>
        <v>1.1274419188679938</v>
      </c>
      <c r="AL863" s="71">
        <f t="shared" si="372"/>
        <v>1952.7083333332591</v>
      </c>
      <c r="AM863" s="49">
        <f t="shared" si="373"/>
        <v>1.1274419188679938</v>
      </c>
      <c r="AN863" s="49">
        <f t="shared" si="374"/>
        <v>5.8095904782765553</v>
      </c>
      <c r="AO863" s="49">
        <f t="shared" si="375"/>
        <v>3.1106690595331772</v>
      </c>
      <c r="AP863" s="49">
        <f t="shared" si="376"/>
        <v>3.4396146309447775</v>
      </c>
      <c r="AQ863" s="49">
        <f t="shared" si="377"/>
        <v>5.1120521968372943</v>
      </c>
      <c r="AS863" s="49">
        <f t="shared" si="383"/>
        <v>-0.697538281439261</v>
      </c>
      <c r="AT863" s="49">
        <f t="shared" si="378"/>
        <v>1.6724375658925168</v>
      </c>
      <c r="AU863" s="54">
        <f>(AM863-MAX(AM$3:AM863))/MAX(AM$3:AM863)</f>
        <v>-0.69801854306882749</v>
      </c>
      <c r="AV863" s="54">
        <f>(AN863-MAX(AN$3:AN863))/MAX(AN$3:AN863)</f>
        <v>-0.52369790055032195</v>
      </c>
      <c r="AW863" s="54">
        <f>(AO863-MAX(AO$3:AO863))/MAX(AO$3:AO863)</f>
        <v>-0.45291633616393451</v>
      </c>
      <c r="AX863" s="54">
        <f>(AP863-MAX(AP$3:AP863))/MAX(AP$3:AP863)</f>
        <v>-0.41042417042282153</v>
      </c>
      <c r="AY863" s="54">
        <f>(AQ863-MAX(AQ$3:AQ863))/MAX(AQ$3:AQ863)</f>
        <v>-0.38548937507844511</v>
      </c>
    </row>
    <row r="864" spans="1:51">
      <c r="A864" s="49">
        <f>Data!F990</f>
        <v>1952.7916666665924</v>
      </c>
      <c r="B864" s="53">
        <f t="shared" si="369"/>
        <v>0.25900000000000001</v>
      </c>
      <c r="C864" s="50">
        <f>1/Data!N990</f>
        <v>8.2432187689050487E-2</v>
      </c>
      <c r="D864" s="50">
        <f>Data!H990/100</f>
        <v>2.7924999999999998E-2</v>
      </c>
      <c r="E864">
        <f>Data!K991/Data!K990</f>
        <v>1.036628641110195</v>
      </c>
      <c r="F864">
        <f>Data!T991/Data!T990</f>
        <v>1.0012460654490749</v>
      </c>
      <c r="G864" s="49">
        <f>Data!E993</f>
        <v>26.6</v>
      </c>
      <c r="H864" s="52">
        <v>0</v>
      </c>
      <c r="I864" s="52">
        <v>1</v>
      </c>
      <c r="J864" s="52">
        <v>0.6</v>
      </c>
      <c r="K864" s="54">
        <f t="shared" si="379"/>
        <v>0.66261227030770231</v>
      </c>
      <c r="L864" s="54">
        <f t="shared" si="392"/>
        <v>0.85</v>
      </c>
      <c r="M864" s="53">
        <f t="shared" si="393"/>
        <v>0.85</v>
      </c>
      <c r="N864" s="54" cm="1">
        <f t="array" ref="N864">stock_min(C864,O864)</f>
        <v>0.85</v>
      </c>
      <c r="O864" s="54" cm="1">
        <f t="array" ref="O864">stock_max(C864,D864)</f>
        <v>0.85</v>
      </c>
      <c r="P864" s="49">
        <f t="shared" si="370"/>
        <v>1952.7916666665924</v>
      </c>
      <c r="Q864" s="49">
        <f t="shared" si="384"/>
        <v>0.80308975248355441</v>
      </c>
      <c r="R864" s="49">
        <f t="shared" si="385"/>
        <v>9.5786172459707242</v>
      </c>
      <c r="S864" s="59">
        <f t="shared" si="366"/>
        <v>4.2147012801248858</v>
      </c>
      <c r="T864" s="59">
        <f t="shared" si="367"/>
        <v>4.8668385021159386</v>
      </c>
      <c r="U864" s="59">
        <f t="shared" si="368"/>
        <v>7.4738190478595481</v>
      </c>
      <c r="V864" s="59"/>
      <c r="W864" s="49">
        <f t="shared" si="386"/>
        <v>1.6858805120499545</v>
      </c>
      <c r="X864" s="49">
        <f t="shared" si="387"/>
        <v>2.5288207680749313</v>
      </c>
      <c r="Y864" s="49">
        <f t="shared" si="388"/>
        <v>1.6420115930079593</v>
      </c>
      <c r="Z864" s="49">
        <f t="shared" si="389"/>
        <v>3.2248269091079793</v>
      </c>
      <c r="AA864" s="49">
        <f t="shared" si="390"/>
        <v>1.1210728571789323</v>
      </c>
      <c r="AB864" s="49">
        <f t="shared" si="391"/>
        <v>6.352746190680616</v>
      </c>
      <c r="AC864" s="80">
        <f t="shared" si="371"/>
        <v>0.85</v>
      </c>
      <c r="AD864" s="80">
        <f t="shared" si="380"/>
        <v>0.85</v>
      </c>
      <c r="AE864" s="80">
        <f t="shared" si="381"/>
        <v>0.85</v>
      </c>
      <c r="AF864" s="54">
        <f>(Q864-MAX(Q$2:Q863))/MAX(Q$2:Q863)</f>
        <v>-0.34943951484093316</v>
      </c>
      <c r="AG864" s="54">
        <f>(R864-MAX(R$2:R863))/MAX(R$2:R863)</f>
        <v>8.5764319077340587E-3</v>
      </c>
      <c r="AH864" s="54">
        <f>(S864-MAX(S$2:S863))/MAX(S$2:S863)</f>
        <v>6.8278574386768159E-3</v>
      </c>
      <c r="AI864" s="54">
        <f>(T864-MAX(T$2:T863))/MAX(T$2:T863)</f>
        <v>7.1188989460485843E-3</v>
      </c>
      <c r="AJ864" s="54">
        <f>(U864-MAX(U$2:U863))/MAX(U$2:U863)</f>
        <v>7.951437724702283E-3</v>
      </c>
      <c r="AK864" s="54">
        <f t="shared" si="382"/>
        <v>1.14600204288718</v>
      </c>
      <c r="AL864" s="71">
        <f t="shared" si="372"/>
        <v>1952.7916666665924</v>
      </c>
      <c r="AM864" s="49">
        <f t="shared" si="373"/>
        <v>1.14600204288718</v>
      </c>
      <c r="AN864" s="49">
        <f t="shared" si="374"/>
        <v>5.8849613170042012</v>
      </c>
      <c r="AO864" s="49">
        <f t="shared" si="375"/>
        <v>3.1552760555058867</v>
      </c>
      <c r="AP864" s="49">
        <f t="shared" si="376"/>
        <v>3.4881944152639406</v>
      </c>
      <c r="AQ864" s="49">
        <f t="shared" si="377"/>
        <v>5.0694997172085197</v>
      </c>
      <c r="AS864" s="49">
        <f t="shared" si="383"/>
        <v>-0.81546159979568156</v>
      </c>
      <c r="AT864" s="49">
        <f t="shared" si="378"/>
        <v>1.5813053019445791</v>
      </c>
      <c r="AU864" s="54">
        <f>(AM864-MAX(AM$3:AM864))/MAX(AM$3:AM864)</f>
        <v>-0.69304727741128969</v>
      </c>
      <c r="AV864" s="54">
        <f>(AN864-MAX(AN$3:AN864))/MAX(AN$3:AN864)</f>
        <v>-0.51751858569887133</v>
      </c>
      <c r="AW864" s="54">
        <f>(AO864-MAX(AO$3:AO864))/MAX(AO$3:AO864)</f>
        <v>-0.44507115613275083</v>
      </c>
      <c r="AX864" s="54">
        <f>(AP864-MAX(AP$3:AP864))/MAX(AP$3:AP864)</f>
        <v>-0.40209722984553253</v>
      </c>
      <c r="AY864" s="54">
        <f>(AQ864-MAX(AQ$3:AQ864))/MAX(AQ$3:AQ864)</f>
        <v>-0.39060453232680376</v>
      </c>
    </row>
    <row r="865" spans="1:51">
      <c r="A865" s="49">
        <f>Data!F991</f>
        <v>1952.8749999999256</v>
      </c>
      <c r="B865" s="53">
        <f t="shared" si="369"/>
        <v>0.28100000000000003</v>
      </c>
      <c r="C865" s="50">
        <f>1/Data!N991</f>
        <v>8.0170154640102048E-2</v>
      </c>
      <c r="D865" s="50">
        <f>Data!H991/100</f>
        <v>2.8050000000000002E-2</v>
      </c>
      <c r="E865">
        <f>Data!K992/Data!K991</f>
        <v>1.0450459448661604</v>
      </c>
      <c r="F865">
        <f>Data!T992/Data!T991</f>
        <v>1.0012571250018889</v>
      </c>
      <c r="G865" s="49">
        <f>Data!E994</f>
        <v>26.5</v>
      </c>
      <c r="H865" s="52">
        <v>0</v>
      </c>
      <c r="I865" s="52">
        <v>1</v>
      </c>
      <c r="J865" s="52">
        <v>0.6</v>
      </c>
      <c r="K865" s="54">
        <f t="shared" si="379"/>
        <v>0.66261227030770231</v>
      </c>
      <c r="L865" s="54">
        <f t="shared" si="392"/>
        <v>0.85</v>
      </c>
      <c r="M865" s="53">
        <f t="shared" si="393"/>
        <v>0.85</v>
      </c>
      <c r="N865" s="54" cm="1">
        <f t="array" ref="N865">stock_min(C865,O865)</f>
        <v>0.85</v>
      </c>
      <c r="O865" s="54" cm="1">
        <f t="array" ref="O865">stock_max(C865,D865)</f>
        <v>0.85</v>
      </c>
      <c r="P865" s="49">
        <f t="shared" si="370"/>
        <v>1952.8749999999256</v>
      </c>
      <c r="Q865" s="49">
        <f t="shared" si="384"/>
        <v>0.8040993366901622</v>
      </c>
      <c r="R865" s="49">
        <f t="shared" si="385"/>
        <v>10.010095110326775</v>
      </c>
      <c r="S865" s="59">
        <f t="shared" si="366"/>
        <v>4.3307337635618861</v>
      </c>
      <c r="T865" s="59">
        <f t="shared" si="367"/>
        <v>5.0141680910934889</v>
      </c>
      <c r="U865" s="59">
        <f t="shared" si="368"/>
        <v>7.7613938312313566</v>
      </c>
      <c r="V865" s="59"/>
      <c r="W865" s="49">
        <f t="shared" si="386"/>
        <v>1.7322935054247546</v>
      </c>
      <c r="X865" s="49">
        <f t="shared" si="387"/>
        <v>2.5984402581371318</v>
      </c>
      <c r="Y865" s="49">
        <f t="shared" si="388"/>
        <v>1.6917187885495943</v>
      </c>
      <c r="Z865" s="49">
        <f t="shared" si="389"/>
        <v>3.3224493025438946</v>
      </c>
      <c r="AA865" s="49">
        <f t="shared" si="390"/>
        <v>1.1642090746847036</v>
      </c>
      <c r="AB865" s="49">
        <f t="shared" si="391"/>
        <v>6.5971847565466533</v>
      </c>
      <c r="AC865" s="80">
        <f t="shared" si="371"/>
        <v>0.85</v>
      </c>
      <c r="AD865" s="80">
        <f t="shared" si="380"/>
        <v>0.85</v>
      </c>
      <c r="AE865" s="80">
        <f t="shared" si="381"/>
        <v>0.85</v>
      </c>
      <c r="AF865" s="54">
        <f>(Q865-MAX(Q$2:Q864))/MAX(Q$2:Q864)</f>
        <v>-0.34862167898979873</v>
      </c>
      <c r="AG865" s="54">
        <f>(R865-MAX(R$2:R864))/MAX(R$2:R864)</f>
        <v>4.5045944866160446E-2</v>
      </c>
      <c r="AH865" s="54">
        <f>(S865-MAX(S$2:S864))/MAX(S$2:S864)</f>
        <v>2.7530416920451876E-2</v>
      </c>
      <c r="AI865" s="54">
        <f>(T865-MAX(T$2:T864))/MAX(T$2:T864)</f>
        <v>3.0272134346248876E-2</v>
      </c>
      <c r="AJ865" s="54">
        <f>(U865-MAX(U$2:U864))/MAX(U$2:U864)</f>
        <v>3.8477621886519722E-2</v>
      </c>
      <c r="AK865" s="54">
        <f t="shared" si="382"/>
        <v>1.1411398178845078</v>
      </c>
      <c r="AL865" s="71">
        <f t="shared" si="372"/>
        <v>1952.8749999999256</v>
      </c>
      <c r="AM865" s="49">
        <f t="shared" si="373"/>
        <v>1.1411398178845078</v>
      </c>
      <c r="AN865" s="49">
        <f t="shared" si="374"/>
        <v>5.7480011694169155</v>
      </c>
      <c r="AO865" s="49">
        <f t="shared" si="375"/>
        <v>3.1052476164695366</v>
      </c>
      <c r="AP865" s="49">
        <f t="shared" si="376"/>
        <v>3.4287793376246367</v>
      </c>
      <c r="AQ865" s="49">
        <f t="shared" si="377"/>
        <v>4.8737482545750597</v>
      </c>
      <c r="AS865" s="49">
        <f t="shared" si="383"/>
        <v>-0.87425291484185585</v>
      </c>
      <c r="AT865" s="49">
        <f t="shared" si="378"/>
        <v>1.444968916950423</v>
      </c>
      <c r="AU865" s="54">
        <f>(AM865-MAX(AM$3:AM865))/MAX(AM$3:AM865)</f>
        <v>-0.69434960772707943</v>
      </c>
      <c r="AV865" s="54">
        <f>(AN865-MAX(AN$3:AN865))/MAX(AN$3:AN865)</f>
        <v>-0.52874732997623286</v>
      </c>
      <c r="AW865" s="54">
        <f>(AO865-MAX(AO$3:AO865))/MAX(AO$3:AO865)</f>
        <v>-0.45386982330055076</v>
      </c>
      <c r="AX865" s="54">
        <f>(AP865-MAX(AP$3:AP865))/MAX(AP$3:AP865)</f>
        <v>-0.41228142122948513</v>
      </c>
      <c r="AY865" s="54">
        <f>(AQ865-MAX(AQ$3:AQ865))/MAX(AQ$3:AQ865)</f>
        <v>-0.41413546452397837</v>
      </c>
    </row>
    <row r="866" spans="1:51">
      <c r="A866" s="49">
        <f>Data!F992</f>
        <v>1952.9583333332589</v>
      </c>
      <c r="B866" s="53">
        <f t="shared" si="369"/>
        <v>0.29700000000000004</v>
      </c>
      <c r="C866" s="50">
        <f>1/Data!N992</f>
        <v>7.7315815656273962E-2</v>
      </c>
      <c r="D866" s="50">
        <f>Data!H992/100</f>
        <v>2.8174999999999999E-2</v>
      </c>
      <c r="E866">
        <f>Data!K993/Data!K992</f>
        <v>1.0136852066802953</v>
      </c>
      <c r="F866">
        <f>Data!T993/Data!T992</f>
        <v>1.0050323501340064</v>
      </c>
      <c r="G866" s="49">
        <f>Data!E995</f>
        <v>26.6</v>
      </c>
      <c r="H866" s="52">
        <v>0</v>
      </c>
      <c r="I866" s="52">
        <v>1</v>
      </c>
      <c r="J866" s="52">
        <v>0.6</v>
      </c>
      <c r="K866" s="54">
        <f t="shared" si="379"/>
        <v>0.66261227030770231</v>
      </c>
      <c r="L866" s="54">
        <f t="shared" si="392"/>
        <v>0.85</v>
      </c>
      <c r="M866" s="53">
        <f t="shared" si="393"/>
        <v>0.85</v>
      </c>
      <c r="N866" s="54" cm="1">
        <f t="array" ref="N866">stock_min(C866,O866)</f>
        <v>0.85</v>
      </c>
      <c r="O866" s="54" cm="1">
        <f t="array" ref="O866">stock_max(C866,D866)</f>
        <v>0.85</v>
      </c>
      <c r="P866" s="49">
        <f t="shared" si="370"/>
        <v>1952.9583333332589</v>
      </c>
      <c r="Q866" s="49">
        <f t="shared" si="384"/>
        <v>0.80814584609490936</v>
      </c>
      <c r="R866" s="49">
        <f t="shared" si="385"/>
        <v>10.14708533080101</v>
      </c>
      <c r="S866" s="59">
        <f t="shared" si="366"/>
        <v>4.3750114629950554</v>
      </c>
      <c r="T866" s="59">
        <f t="shared" si="367"/>
        <v>5.0681498177558639</v>
      </c>
      <c r="U866" s="59">
        <f t="shared" si="368"/>
        <v>7.8575363758257915</v>
      </c>
      <c r="V866" s="59"/>
      <c r="W866" s="49">
        <f t="shared" si="386"/>
        <v>1.7500045851980222</v>
      </c>
      <c r="X866" s="49">
        <f t="shared" si="387"/>
        <v>2.6250068777970332</v>
      </c>
      <c r="Y866" s="49">
        <f t="shared" si="388"/>
        <v>1.7099315607530832</v>
      </c>
      <c r="Z866" s="49">
        <f t="shared" si="389"/>
        <v>3.3582182570027808</v>
      </c>
      <c r="AA866" s="49">
        <f t="shared" si="390"/>
        <v>1.178630456373869</v>
      </c>
      <c r="AB866" s="49">
        <f t="shared" si="391"/>
        <v>6.6789059194519229</v>
      </c>
      <c r="AC866" s="80">
        <f t="shared" si="371"/>
        <v>0.85</v>
      </c>
      <c r="AD866" s="80">
        <f t="shared" si="380"/>
        <v>0.85</v>
      </c>
      <c r="AE866" s="80">
        <f t="shared" si="381"/>
        <v>0.85</v>
      </c>
      <c r="AF866" s="54">
        <f>(Q866-MAX(Q$2:Q865))/MAX(Q$2:Q865)</f>
        <v>-0.34534371520877422</v>
      </c>
      <c r="AG866" s="54">
        <f>(R866-MAX(R$2:R865))/MAX(R$2:R865)</f>
        <v>1.3685206680295296E-2</v>
      </c>
      <c r="AH866" s="54">
        <f>(S866-MAX(S$2:S865))/MAX(S$2:S865)</f>
        <v>1.022406406177976E-2</v>
      </c>
      <c r="AI866" s="54">
        <f>(T866-MAX(T$2:T865))/MAX(T$2:T865)</f>
        <v>1.0765839054789778E-2</v>
      </c>
      <c r="AJ866" s="54">
        <f>(U866-MAX(U$2:U865))/MAX(U$2:U865)</f>
        <v>1.2387278198351864E-2</v>
      </c>
      <c r="AK866" s="54">
        <f t="shared" si="382"/>
        <v>1.1304855345796792</v>
      </c>
      <c r="AL866" s="71">
        <f t="shared" si="372"/>
        <v>1952.9583333332589</v>
      </c>
      <c r="AM866" s="49">
        <f t="shared" si="373"/>
        <v>1.1304855345796792</v>
      </c>
      <c r="AN866" s="49">
        <f t="shared" si="374"/>
        <v>5.7130856067104938</v>
      </c>
      <c r="AO866" s="49">
        <f t="shared" si="375"/>
        <v>3.0823540692994613</v>
      </c>
      <c r="AP866" s="49">
        <f t="shared" si="376"/>
        <v>3.4041992837471948</v>
      </c>
      <c r="AQ866" s="49">
        <f t="shared" si="377"/>
        <v>4.7931674869983674</v>
      </c>
      <c r="AS866" s="49">
        <f t="shared" si="383"/>
        <v>-0.91991811971212645</v>
      </c>
      <c r="AT866" s="49">
        <f t="shared" si="378"/>
        <v>1.3889682032511725</v>
      </c>
      <c r="AU866" s="54">
        <f>(AM866-MAX(AM$3:AM866))/MAX(AM$3:AM866)</f>
        <v>-0.69720332102361915</v>
      </c>
      <c r="AV866" s="54">
        <f>(AN866-MAX(AN$3:AN866))/MAX(AN$3:AN866)</f>
        <v>-0.53160989935745173</v>
      </c>
      <c r="AW866" s="54">
        <f>(AO866-MAX(AO$3:AO866))/MAX(AO$3:AO866)</f>
        <v>-0.45789618721915037</v>
      </c>
      <c r="AX866" s="54">
        <f>(AP866-MAX(AP$3:AP866))/MAX(AP$3:AP866)</f>
        <v>-0.41649462741993093</v>
      </c>
      <c r="AY866" s="54">
        <f>(AQ866-MAX(AQ$3:AQ866))/MAX(AQ$3:AQ866)</f>
        <v>-0.42382193405393487</v>
      </c>
    </row>
    <row r="867" spans="1:51">
      <c r="A867" s="49">
        <f>Data!F993</f>
        <v>1953.0416666665922</v>
      </c>
      <c r="B867" s="53">
        <f t="shared" si="369"/>
        <v>0.30200000000000005</v>
      </c>
      <c r="C867" s="50">
        <f>1/Data!N993</f>
        <v>7.685938149619298E-2</v>
      </c>
      <c r="D867" s="50">
        <f>Data!H993/100</f>
        <v>2.8300000000000002E-2</v>
      </c>
      <c r="E867">
        <f>Data!K994/Data!K993</f>
        <v>0.99600948441126025</v>
      </c>
      <c r="F867">
        <f>Data!T994/Data!T993</f>
        <v>1.0086732132532386</v>
      </c>
      <c r="G867" s="49">
        <f>Data!E996</f>
        <v>26.6</v>
      </c>
      <c r="H867" s="52">
        <v>0</v>
      </c>
      <c r="I867" s="52">
        <v>1</v>
      </c>
      <c r="J867" s="52">
        <v>0.6</v>
      </c>
      <c r="K867" s="54">
        <f t="shared" si="379"/>
        <v>0.66261227030770231</v>
      </c>
      <c r="L867" s="54">
        <f t="shared" si="392"/>
        <v>0.85</v>
      </c>
      <c r="M867" s="53">
        <f t="shared" si="393"/>
        <v>0.85</v>
      </c>
      <c r="N867" s="54" cm="1">
        <f t="array" ref="N867">stock_min(C867,O867)</f>
        <v>0.85</v>
      </c>
      <c r="O867" s="54" cm="1">
        <f t="array" ref="O867">stock_max(C867,D867)</f>
        <v>0.85</v>
      </c>
      <c r="P867" s="49">
        <f t="shared" si="370"/>
        <v>1953.0416666665922</v>
      </c>
      <c r="Q867" s="49">
        <f t="shared" si="384"/>
        <v>0.8151550673578094</v>
      </c>
      <c r="R867" s="49">
        <f t="shared" si="385"/>
        <v>10.106593228608176</v>
      </c>
      <c r="S867" s="59">
        <f t="shared" si="366"/>
        <v>4.3797144950902247</v>
      </c>
      <c r="T867" s="59">
        <f t="shared" si="367"/>
        <v>5.0695793965257581</v>
      </c>
      <c r="U867" s="59">
        <f t="shared" si="368"/>
        <v>7.8411066109333856</v>
      </c>
      <c r="V867" s="59"/>
      <c r="W867" s="49">
        <f t="shared" si="386"/>
        <v>1.75188579803609</v>
      </c>
      <c r="X867" s="49">
        <f t="shared" si="387"/>
        <v>2.6278286970541349</v>
      </c>
      <c r="Y867" s="49">
        <f t="shared" si="388"/>
        <v>1.7104138830886741</v>
      </c>
      <c r="Z867" s="49">
        <f t="shared" si="389"/>
        <v>3.3591655134370839</v>
      </c>
      <c r="AA867" s="49">
        <f t="shared" si="390"/>
        <v>1.176165991640008</v>
      </c>
      <c r="AB867" s="49">
        <f t="shared" si="391"/>
        <v>6.664940619293378</v>
      </c>
      <c r="AC867" s="80">
        <f t="shared" si="371"/>
        <v>0.85000000000000009</v>
      </c>
      <c r="AD867" s="80">
        <f t="shared" si="380"/>
        <v>0.85</v>
      </c>
      <c r="AE867" s="80">
        <f t="shared" si="381"/>
        <v>0.85</v>
      </c>
      <c r="AF867" s="54">
        <f>(Q867-MAX(Q$2:Q866))/MAX(Q$2:Q866)</f>
        <v>-0.33966574164320706</v>
      </c>
      <c r="AG867" s="54">
        <f>(R867-MAX(R$2:R866))/MAX(R$2:R866)</f>
        <v>-3.9905155887397792E-3</v>
      </c>
      <c r="AH867" s="54">
        <f>(S867-MAX(S$2:S866))/MAX(S$2:S866)</f>
        <v>1.0749759480515053E-3</v>
      </c>
      <c r="AI867" s="54">
        <f>(T867-MAX(T$2:T866))/MAX(T$2:T866)</f>
        <v>2.8207113469410841E-4</v>
      </c>
      <c r="AJ867" s="54">
        <f>(U867-MAX(U$2:U866))/MAX(U$2:U866)</f>
        <v>-2.0909562624429074E-3</v>
      </c>
      <c r="AK867" s="54">
        <f t="shared" si="382"/>
        <v>1.1043944847171721</v>
      </c>
      <c r="AL867" s="71">
        <f t="shared" si="372"/>
        <v>1953.0416666665922</v>
      </c>
      <c r="AM867" s="49">
        <f t="shared" si="373"/>
        <v>1.1043944847171721</v>
      </c>
      <c r="AN867" s="49">
        <f t="shared" si="374"/>
        <v>5.506495696960811</v>
      </c>
      <c r="AO867" s="49">
        <f t="shared" si="375"/>
        <v>2.987144513411693</v>
      </c>
      <c r="AP867" s="49">
        <f t="shared" si="376"/>
        <v>3.296251008261434</v>
      </c>
      <c r="AQ867" s="49">
        <f t="shared" si="377"/>
        <v>4.7330528451387694</v>
      </c>
      <c r="AS867" s="49">
        <f t="shared" si="383"/>
        <v>-0.77344285182204153</v>
      </c>
      <c r="AT867" s="49">
        <f t="shared" si="378"/>
        <v>1.4368018368773354</v>
      </c>
      <c r="AU867" s="54">
        <f>(AM867-MAX(AM$3:AM867))/MAX(AM$3:AM867)</f>
        <v>-0.70419171937788172</v>
      </c>
      <c r="AV867" s="54">
        <f>(AN867-MAX(AN$3:AN867))/MAX(AN$3:AN867)</f>
        <v>-0.54854727353327903</v>
      </c>
      <c r="AW867" s="54">
        <f>(AO867-MAX(AO$3:AO867))/MAX(AO$3:AO867)</f>
        <v>-0.47464100695741651</v>
      </c>
      <c r="AX867" s="54">
        <f>(AP867-MAX(AP$3:AP867))/MAX(AP$3:AP867)</f>
        <v>-0.43499777410920465</v>
      </c>
      <c r="AY867" s="54">
        <f>(AQ867-MAX(AQ$3:AQ867))/MAX(AQ$3:AQ867)</f>
        <v>-0.43104820732221871</v>
      </c>
    </row>
    <row r="868" spans="1:51">
      <c r="A868" s="49">
        <f>Data!F994</f>
        <v>1953.1249999999254</v>
      </c>
      <c r="B868" s="53">
        <f t="shared" si="369"/>
        <v>0.29200000000000004</v>
      </c>
      <c r="C868" s="50">
        <f>1/Data!N994</f>
        <v>7.7764447081040702E-2</v>
      </c>
      <c r="D868" s="50">
        <f>Data!H994/100</f>
        <v>2.8008333333333333E-2</v>
      </c>
      <c r="E868">
        <f>Data!K995/Data!K994</f>
        <v>1.0057753868429775</v>
      </c>
      <c r="F868">
        <f>Data!T995/Data!T994</f>
        <v>1.0010827383206999</v>
      </c>
      <c r="G868" s="49">
        <f>Data!E997</f>
        <v>26.7</v>
      </c>
      <c r="H868" s="52">
        <v>0</v>
      </c>
      <c r="I868" s="52">
        <v>1</v>
      </c>
      <c r="J868" s="52">
        <v>0.6</v>
      </c>
      <c r="K868" s="54">
        <f t="shared" si="379"/>
        <v>0.66261227030770231</v>
      </c>
      <c r="L868" s="54">
        <f t="shared" si="392"/>
        <v>0.85</v>
      </c>
      <c r="M868" s="53">
        <f t="shared" si="393"/>
        <v>0.85</v>
      </c>
      <c r="N868" s="54" cm="1">
        <f t="array" ref="N868">stock_min(C868,O868)</f>
        <v>0.85</v>
      </c>
      <c r="O868" s="54" cm="1">
        <f t="array" ref="O868">stock_max(C868,D868)</f>
        <v>0.85</v>
      </c>
      <c r="P868" s="49">
        <f t="shared" si="370"/>
        <v>1953.1249999999254</v>
      </c>
      <c r="Q868" s="49">
        <f t="shared" si="384"/>
        <v>0.81603766698655045</v>
      </c>
      <c r="R868" s="49">
        <f t="shared" si="385"/>
        <v>10.164962714168006</v>
      </c>
      <c r="S868" s="59">
        <f t="shared" si="366"/>
        <v>4.3967880562598136</v>
      </c>
      <c r="T868" s="59">
        <f t="shared" si="367"/>
        <v>5.0908318074909236</v>
      </c>
      <c r="U868" s="59">
        <f t="shared" si="368"/>
        <v>7.8808727012859308</v>
      </c>
      <c r="V868" s="59"/>
      <c r="W868" s="49">
        <f t="shared" si="386"/>
        <v>1.7587152225039255</v>
      </c>
      <c r="X868" s="49">
        <f t="shared" si="387"/>
        <v>2.6380728337558881</v>
      </c>
      <c r="Y868" s="49">
        <f t="shared" si="388"/>
        <v>1.717584185774699</v>
      </c>
      <c r="Z868" s="49">
        <f t="shared" si="389"/>
        <v>3.3732476217162244</v>
      </c>
      <c r="AA868" s="49">
        <f t="shared" si="390"/>
        <v>1.1821309051928899</v>
      </c>
      <c r="AB868" s="49">
        <f t="shared" si="391"/>
        <v>6.6987417960930413</v>
      </c>
      <c r="AC868" s="80">
        <f t="shared" si="371"/>
        <v>0.85</v>
      </c>
      <c r="AD868" s="80">
        <f t="shared" si="380"/>
        <v>0.85</v>
      </c>
      <c r="AE868" s="80">
        <f t="shared" si="381"/>
        <v>0.85</v>
      </c>
      <c r="AF868" s="54">
        <f>(Q868-MAX(Q$2:Q867))/MAX(Q$2:Q867)</f>
        <v>-0.33895077243721317</v>
      </c>
      <c r="AG868" s="54">
        <f>(R868-MAX(R$2:R867))/MAX(R$2:R867)</f>
        <v>1.761824483009858E-3</v>
      </c>
      <c r="AH868" s="54">
        <f>(S868-MAX(S$2:S867))/MAX(S$2:S867)</f>
        <v>3.8983274340664955E-3</v>
      </c>
      <c r="AI868" s="54">
        <f>(T868-MAX(T$2:T867))/MAX(T$2:T867)</f>
        <v>4.1921448118023416E-3</v>
      </c>
      <c r="AJ868" s="54">
        <f>(U868-MAX(U$2:U867))/MAX(U$2:U867)</f>
        <v>2.9699290393277707E-3</v>
      </c>
      <c r="AK868" s="54">
        <f t="shared" si="382"/>
        <v>1.0935267614957764</v>
      </c>
      <c r="AL868" s="71">
        <f t="shared" si="372"/>
        <v>1953.1249999999254</v>
      </c>
      <c r="AM868" s="49">
        <f t="shared" si="373"/>
        <v>1.0935267614957764</v>
      </c>
      <c r="AN868" s="49">
        <f t="shared" si="374"/>
        <v>5.3513505530146652</v>
      </c>
      <c r="AO868" s="49">
        <f t="shared" si="375"/>
        <v>2.9248275929423966</v>
      </c>
      <c r="AP868" s="49">
        <f t="shared" si="376"/>
        <v>3.2237062846105897</v>
      </c>
      <c r="AQ868" s="49">
        <f t="shared" si="377"/>
        <v>4.6678786724822965</v>
      </c>
      <c r="AS868" s="49">
        <f t="shared" si="383"/>
        <v>-0.68347188053236874</v>
      </c>
      <c r="AT868" s="49">
        <f t="shared" si="378"/>
        <v>1.4441723878717068</v>
      </c>
      <c r="AU868" s="54">
        <f>(AM868-MAX(AM$3:AM868))/MAX(AM$3:AM868)</f>
        <v>-0.7071026018251273</v>
      </c>
      <c r="AV868" s="54">
        <f>(AN868-MAX(AN$3:AN868))/MAX(AN$3:AN868)</f>
        <v>-0.56126692357699315</v>
      </c>
      <c r="AW868" s="54">
        <f>(AO868-MAX(AO$3:AO868))/MAX(AO$3:AO868)</f>
        <v>-0.48560089002978674</v>
      </c>
      <c r="AX868" s="54">
        <f>(AP868-MAX(AP$3:AP868))/MAX(AP$3:AP868)</f>
        <v>-0.44743248561528565</v>
      </c>
      <c r="AY868" s="54">
        <f>(AQ868-MAX(AQ$3:AQ868))/MAX(AQ$3:AQ868)</f>
        <v>-0.43888267771214406</v>
      </c>
    </row>
    <row r="869" spans="1:51">
      <c r="A869" s="49">
        <f>Data!F995</f>
        <v>1953.2083333332587</v>
      </c>
      <c r="B869" s="53">
        <f t="shared" si="369"/>
        <v>0.29100000000000004</v>
      </c>
      <c r="C869" s="50">
        <f>1/Data!N995</f>
        <v>7.7913056156253865E-2</v>
      </c>
      <c r="D869" s="50">
        <f>Data!H995/100</f>
        <v>2.7716666666666664E-2</v>
      </c>
      <c r="E869">
        <f>Data!K996/Data!K995</f>
        <v>0.95528193535975381</v>
      </c>
      <c r="F869">
        <f>Data!T996/Data!T995</f>
        <v>0.99727096991141007</v>
      </c>
      <c r="G869" s="49">
        <f>Data!E998</f>
        <v>26.8</v>
      </c>
      <c r="H869" s="52">
        <v>0</v>
      </c>
      <c r="I869" s="52">
        <v>1</v>
      </c>
      <c r="J869" s="52">
        <v>0.6</v>
      </c>
      <c r="K869" s="54">
        <f t="shared" si="379"/>
        <v>0.66261227030770231</v>
      </c>
      <c r="L869" s="54">
        <f t="shared" si="392"/>
        <v>0.85</v>
      </c>
      <c r="M869" s="53">
        <f t="shared" si="393"/>
        <v>0.85</v>
      </c>
      <c r="N869" s="54" cm="1">
        <f t="array" ref="N869">stock_min(C869,O869)</f>
        <v>0.85</v>
      </c>
      <c r="O869" s="54" cm="1">
        <f t="array" ref="O869">stock_max(C869,D869)</f>
        <v>0.85</v>
      </c>
      <c r="P869" s="49">
        <f t="shared" si="370"/>
        <v>1953.2083333332587</v>
      </c>
      <c r="Q869" s="49">
        <f t="shared" si="384"/>
        <v>0.81381067563992138</v>
      </c>
      <c r="R869" s="49">
        <f t="shared" si="385"/>
        <v>9.7104052544501478</v>
      </c>
      <c r="S869" s="59">
        <f t="shared" si="366"/>
        <v>4.2740189579947661</v>
      </c>
      <c r="T869" s="59">
        <f t="shared" si="367"/>
        <v>4.9352993633727955</v>
      </c>
      <c r="U869" s="59">
        <f t="shared" si="368"/>
        <v>7.578091861831</v>
      </c>
      <c r="V869" s="59"/>
      <c r="W869" s="49">
        <f t="shared" si="386"/>
        <v>1.7096075831979065</v>
      </c>
      <c r="X869" s="49">
        <f t="shared" si="387"/>
        <v>2.5644113747968595</v>
      </c>
      <c r="Y869" s="49">
        <f t="shared" si="388"/>
        <v>1.6651094475601895</v>
      </c>
      <c r="Z869" s="49">
        <f t="shared" si="389"/>
        <v>3.270189915812606</v>
      </c>
      <c r="AA869" s="49">
        <f t="shared" si="390"/>
        <v>1.1367137792746502</v>
      </c>
      <c r="AB869" s="49">
        <f t="shared" si="391"/>
        <v>6.4413780825563496</v>
      </c>
      <c r="AC869" s="80">
        <f t="shared" si="371"/>
        <v>0.85</v>
      </c>
      <c r="AD869" s="80">
        <f t="shared" si="380"/>
        <v>0.85</v>
      </c>
      <c r="AE869" s="80">
        <f t="shared" si="381"/>
        <v>0.85</v>
      </c>
      <c r="AF869" s="54">
        <f>(Q869-MAX(Q$2:Q868))/MAX(Q$2:Q868)</f>
        <v>-0.34075479566927119</v>
      </c>
      <c r="AG869" s="54">
        <f>(R869-MAX(R$2:R868))/MAX(R$2:R868)</f>
        <v>-4.4718064640246254E-2</v>
      </c>
      <c r="AH869" s="54">
        <f>(S869-MAX(S$2:S868))/MAX(S$2:S868)</f>
        <v>-2.7922450819583677E-2</v>
      </c>
      <c r="AI869" s="54">
        <f>(T869-MAX(T$2:T868))/MAX(T$2:T868)</f>
        <v>-3.0551479600891402E-2</v>
      </c>
      <c r="AJ869" s="54">
        <f>(U869-MAX(U$2:U868))/MAX(U$2:U868)</f>
        <v>-3.8419709457497724E-2</v>
      </c>
      <c r="AK869" s="54">
        <f t="shared" si="382"/>
        <v>1.0982174454176357</v>
      </c>
      <c r="AL869" s="71">
        <f t="shared" si="372"/>
        <v>1953.2083333332587</v>
      </c>
      <c r="AM869" s="49">
        <f t="shared" si="373"/>
        <v>1.0982174454176357</v>
      </c>
      <c r="AN869" s="49">
        <f t="shared" si="374"/>
        <v>5.4725127944406102</v>
      </c>
      <c r="AO869" s="49">
        <f t="shared" si="375"/>
        <v>2.9690229319620083</v>
      </c>
      <c r="AP869" s="49">
        <f t="shared" si="376"/>
        <v>3.2761624918528471</v>
      </c>
      <c r="AQ869" s="49">
        <f t="shared" si="377"/>
        <v>4.8619009389221999</v>
      </c>
      <c r="AS869" s="49">
        <f t="shared" si="383"/>
        <v>-0.61061185551841035</v>
      </c>
      <c r="AT869" s="49">
        <f t="shared" si="378"/>
        <v>1.5857384470693527</v>
      </c>
      <c r="AU869" s="54">
        <f>(AM869-MAX(AM$3:AM869))/MAX(AM$3:AM869)</f>
        <v>-0.70584621820037352</v>
      </c>
      <c r="AV869" s="54">
        <f>(AN869-MAX(AN$3:AN869))/MAX(AN$3:AN869)</f>
        <v>-0.55133337831575713</v>
      </c>
      <c r="AW869" s="54">
        <f>(AO869-MAX(AO$3:AO869))/MAX(AO$3:AO869)</f>
        <v>-0.47782810946953169</v>
      </c>
      <c r="AX869" s="54">
        <f>(AP869-MAX(AP$3:AP869))/MAX(AP$3:AP869)</f>
        <v>-0.43844109698032352</v>
      </c>
      <c r="AY869" s="54">
        <f>(AQ869-MAX(AQ$3:AQ869))/MAX(AQ$3:AQ869)</f>
        <v>-0.41555960908767942</v>
      </c>
    </row>
    <row r="870" spans="1:51">
      <c r="A870" s="49">
        <f>Data!F996</f>
        <v>1953.2916666665919</v>
      </c>
      <c r="B870" s="53">
        <f t="shared" si="369"/>
        <v>0.26100000000000001</v>
      </c>
      <c r="C870" s="50">
        <f>1/Data!N996</f>
        <v>8.2210465431763149E-2</v>
      </c>
      <c r="D870" s="50">
        <f>Data!H996/100</f>
        <v>2.8300000000000002E-2</v>
      </c>
      <c r="E870">
        <f>Data!K997/Data!K996</f>
        <v>1.0062557656329023</v>
      </c>
      <c r="F870">
        <f>Data!T997/Data!T996</f>
        <v>0.97986879285561845</v>
      </c>
      <c r="G870" s="49">
        <f>Data!E999</f>
        <v>26.8</v>
      </c>
      <c r="H870" s="52">
        <v>0</v>
      </c>
      <c r="I870" s="52">
        <v>1</v>
      </c>
      <c r="J870" s="52">
        <v>0.6</v>
      </c>
      <c r="K870" s="54">
        <f t="shared" si="379"/>
        <v>0.66261227030770231</v>
      </c>
      <c r="L870" s="54">
        <f t="shared" si="392"/>
        <v>0.85</v>
      </c>
      <c r="M870" s="53">
        <f t="shared" si="393"/>
        <v>0.85</v>
      </c>
      <c r="N870" s="54" cm="1">
        <f t="array" ref="N870">stock_min(C870,O870)</f>
        <v>0.85</v>
      </c>
      <c r="O870" s="54" cm="1">
        <f t="array" ref="O870">stock_max(C870,D870)</f>
        <v>0.85</v>
      </c>
      <c r="P870" s="49">
        <f t="shared" si="370"/>
        <v>1953.2916666665919</v>
      </c>
      <c r="Q870" s="49">
        <f t="shared" si="384"/>
        <v>0.79742768435230504</v>
      </c>
      <c r="R870" s="49">
        <f t="shared" si="385"/>
        <v>9.7711512739224915</v>
      </c>
      <c r="S870" s="59">
        <f t="shared" si="366"/>
        <v>4.2556448501488813</v>
      </c>
      <c r="T870" s="59">
        <f t="shared" si="367"/>
        <v>4.9222362418542991</v>
      </c>
      <c r="U870" s="59">
        <f t="shared" si="368"/>
        <v>7.5955041929139355</v>
      </c>
      <c r="V870" s="59"/>
      <c r="W870" s="49">
        <f t="shared" si="386"/>
        <v>1.7022579400595526</v>
      </c>
      <c r="X870" s="49">
        <f t="shared" si="387"/>
        <v>2.5533869100893285</v>
      </c>
      <c r="Y870" s="49">
        <f t="shared" si="388"/>
        <v>1.6607021106483695</v>
      </c>
      <c r="Z870" s="49">
        <f t="shared" si="389"/>
        <v>3.2615341312059294</v>
      </c>
      <c r="AA870" s="49">
        <f t="shared" si="390"/>
        <v>1.1393256289370906</v>
      </c>
      <c r="AB870" s="49">
        <f t="shared" si="391"/>
        <v>6.4561785639768452</v>
      </c>
      <c r="AC870" s="80">
        <f t="shared" si="371"/>
        <v>0.85</v>
      </c>
      <c r="AD870" s="80">
        <f t="shared" si="380"/>
        <v>0.85</v>
      </c>
      <c r="AE870" s="80">
        <f t="shared" si="381"/>
        <v>0.85</v>
      </c>
      <c r="AF870" s="54">
        <f>(Q870-MAX(Q$2:Q869))/MAX(Q$2:Q869)</f>
        <v>-0.35402619743659319</v>
      </c>
      <c r="AG870" s="54">
        <f>(R870-MAX(R$2:R869))/MAX(R$2:R869)</f>
        <v>-3.8742044739290257E-2</v>
      </c>
      <c r="AH870" s="54">
        <f>(S870-MAX(S$2:S869))/MAX(S$2:S869)</f>
        <v>-3.2101435025957949E-2</v>
      </c>
      <c r="AI870" s="54">
        <f>(T870-MAX(T$2:T869))/MAX(T$2:T869)</f>
        <v>-3.3117488852910812E-2</v>
      </c>
      <c r="AJ870" s="54">
        <f>(U870-MAX(U$2:U869))/MAX(U$2:U869)</f>
        <v>-3.621026746510337E-2</v>
      </c>
      <c r="AK870" s="54">
        <f t="shared" si="382"/>
        <v>1.104915878139817</v>
      </c>
      <c r="AL870" s="71">
        <f t="shared" si="372"/>
        <v>1953.2916666665919</v>
      </c>
      <c r="AM870" s="49">
        <f t="shared" si="373"/>
        <v>1.104915878139817</v>
      </c>
      <c r="AN870" s="49">
        <f t="shared" si="374"/>
        <v>5.2625927153894452</v>
      </c>
      <c r="AO870" s="49">
        <f t="shared" si="375"/>
        <v>2.907093824997629</v>
      </c>
      <c r="AP870" s="49">
        <f t="shared" si="376"/>
        <v>3.198772184935986</v>
      </c>
      <c r="AQ870" s="49">
        <f t="shared" si="377"/>
        <v>4.7820946341818811</v>
      </c>
      <c r="AS870" s="49">
        <f t="shared" si="383"/>
        <v>-0.4804980812075641</v>
      </c>
      <c r="AT870" s="49">
        <f t="shared" si="378"/>
        <v>1.583322449245895</v>
      </c>
      <c r="AU870" s="54">
        <f>(AM870-MAX(AM$3:AM870))/MAX(AM$3:AM870)</f>
        <v>-0.7040520659351901</v>
      </c>
      <c r="AV870" s="54">
        <f>(AN870-MAX(AN$3:AN870))/MAX(AN$3:AN870)</f>
        <v>-0.5685437780405882</v>
      </c>
      <c r="AW870" s="54">
        <f>(AO870-MAX(AO$3:AO870))/MAX(AO$3:AO870)</f>
        <v>-0.48871978649712677</v>
      </c>
      <c r="AX870" s="54">
        <f>(AP870-MAX(AP$3:AP870))/MAX(AP$3:AP870)</f>
        <v>-0.45170637791942925</v>
      </c>
      <c r="AY870" s="54">
        <f>(AQ870-MAX(AQ$3:AQ870))/MAX(AQ$3:AQ870)</f>
        <v>-0.42515298182925554</v>
      </c>
    </row>
    <row r="871" spans="1:51">
      <c r="A871" s="49">
        <f>Data!F997</f>
        <v>1953.3749999999252</v>
      </c>
      <c r="B871" s="53">
        <f t="shared" si="369"/>
        <v>0.26</v>
      </c>
      <c r="C871" s="50">
        <f>1/Data!N997</f>
        <v>8.2358952853828382E-2</v>
      </c>
      <c r="D871" s="50">
        <f>Data!H997/100</f>
        <v>3.0499999999999999E-2</v>
      </c>
      <c r="E871">
        <f>Data!K998/Data!K997</f>
        <v>0.96531908693248736</v>
      </c>
      <c r="F871">
        <f>Data!T998/Data!T997</f>
        <v>0.99370561591157414</v>
      </c>
      <c r="G871" s="49">
        <f>Data!E1000</f>
        <v>26.9</v>
      </c>
      <c r="H871" s="52">
        <v>0</v>
      </c>
      <c r="I871" s="52">
        <v>1</v>
      </c>
      <c r="J871" s="52">
        <v>0.6</v>
      </c>
      <c r="K871" s="54">
        <f t="shared" si="379"/>
        <v>0.66261227030770231</v>
      </c>
      <c r="L871" s="54">
        <f t="shared" si="392"/>
        <v>0.85</v>
      </c>
      <c r="M871" s="53">
        <f t="shared" si="393"/>
        <v>0.85</v>
      </c>
      <c r="N871" s="54" cm="1">
        <f t="array" ref="N871">stock_min(C871,O871)</f>
        <v>0.85</v>
      </c>
      <c r="O871" s="54" cm="1">
        <f t="array" ref="O871">stock_max(C871,D871)</f>
        <v>0.85</v>
      </c>
      <c r="P871" s="49">
        <f t="shared" si="370"/>
        <v>1953.3749999999252</v>
      </c>
      <c r="Q871" s="49">
        <f t="shared" si="384"/>
        <v>0.79240836822424765</v>
      </c>
      <c r="R871" s="49">
        <f t="shared" si="385"/>
        <v>9.4322788260220705</v>
      </c>
      <c r="S871" s="59">
        <f t="shared" si="366"/>
        <v>4.1563763954000414</v>
      </c>
      <c r="T871" s="59">
        <f t="shared" si="367"/>
        <v>4.7986701632423401</v>
      </c>
      <c r="U871" s="59">
        <f t="shared" si="368"/>
        <v>7.3644266722779985</v>
      </c>
      <c r="V871" s="59"/>
      <c r="W871" s="49">
        <f t="shared" si="386"/>
        <v>1.6625505581600166</v>
      </c>
      <c r="X871" s="49">
        <f t="shared" si="387"/>
        <v>2.4938258372400246</v>
      </c>
      <c r="Y871" s="49">
        <f t="shared" si="388"/>
        <v>1.6190124319185006</v>
      </c>
      <c r="Z871" s="49">
        <f t="shared" si="389"/>
        <v>3.1796577313238394</v>
      </c>
      <c r="AA871" s="49">
        <f t="shared" si="390"/>
        <v>1.1046640008416999</v>
      </c>
      <c r="AB871" s="49">
        <f t="shared" si="391"/>
        <v>6.2597626714362988</v>
      </c>
      <c r="AC871" s="80">
        <f t="shared" si="371"/>
        <v>0.85</v>
      </c>
      <c r="AD871" s="80">
        <f t="shared" si="380"/>
        <v>0.85</v>
      </c>
      <c r="AE871" s="80">
        <f t="shared" si="381"/>
        <v>0.85</v>
      </c>
      <c r="AF871" s="54">
        <f>(Q871-MAX(Q$2:Q870))/MAX(Q$2:Q870)</f>
        <v>-0.35809220466098823</v>
      </c>
      <c r="AG871" s="54">
        <f>(R871-MAX(R$2:R870))/MAX(R$2:R870)</f>
        <v>-7.2079348321141851E-2</v>
      </c>
      <c r="AH871" s="54">
        <f>(S871-MAX(S$2:S870))/MAX(S$2:S870)</f>
        <v>-5.4678928750611998E-2</v>
      </c>
      <c r="AI871" s="54">
        <f>(T871-MAX(T$2:T870))/MAX(T$2:T870)</f>
        <v>-5.7389765621146852E-2</v>
      </c>
      <c r="AJ871" s="54">
        <f>(U871-MAX(U$2:U870))/MAX(U$2:U870)</f>
        <v>-6.5531578618655162E-2</v>
      </c>
      <c r="AK871" s="54">
        <f t="shared" si="382"/>
        <v>1.1067142095329787</v>
      </c>
      <c r="AL871" s="71">
        <f t="shared" si="372"/>
        <v>1953.3749999999252</v>
      </c>
      <c r="AM871" s="49">
        <f t="shared" si="373"/>
        <v>1.1067142095329787</v>
      </c>
      <c r="AN871" s="49">
        <f t="shared" si="374"/>
        <v>5.3069888547491839</v>
      </c>
      <c r="AO871" s="49">
        <f t="shared" si="375"/>
        <v>2.9235632076002904</v>
      </c>
      <c r="AP871" s="49">
        <f t="shared" si="376"/>
        <v>3.2182677880849222</v>
      </c>
      <c r="AQ871" s="49">
        <f t="shared" si="377"/>
        <v>4.9090770373666839</v>
      </c>
      <c r="AS871" s="49">
        <f t="shared" si="383"/>
        <v>-0.39791181738250003</v>
      </c>
      <c r="AT871" s="49">
        <f t="shared" si="378"/>
        <v>1.6908092492817617</v>
      </c>
      <c r="AU871" s="54">
        <f>(AM871-MAX(AM$3:AM871))/MAX(AM$3:AM871)</f>
        <v>-0.7035703890300975</v>
      </c>
      <c r="AV871" s="54">
        <f>(AN871-MAX(AN$3:AN871))/MAX(AN$3:AN871)</f>
        <v>-0.56490393897386326</v>
      </c>
      <c r="AW871" s="54">
        <f>(AO871-MAX(AO$3:AO871))/MAX(AO$3:AO871)</f>
        <v>-0.4858232616650271</v>
      </c>
      <c r="AX871" s="54">
        <f>(AP871-MAX(AP$3:AP871))/MAX(AP$3:AP871)</f>
        <v>-0.44836468484246839</v>
      </c>
      <c r="AY871" s="54">
        <f>(AQ871-MAX(AQ$3:AQ871))/MAX(AQ$3:AQ871)</f>
        <v>-0.40988865491502519</v>
      </c>
    </row>
    <row r="872" spans="1:51">
      <c r="A872" s="49">
        <f>Data!F998</f>
        <v>1953.4583333332585</v>
      </c>
      <c r="B872" s="53">
        <f t="shared" si="369"/>
        <v>0.22799999999999998</v>
      </c>
      <c r="C872" s="50">
        <f>1/Data!N998</f>
        <v>8.6025887069047957E-2</v>
      </c>
      <c r="D872" s="50">
        <f>Data!H998/100</f>
        <v>3.1099999999999999E-2</v>
      </c>
      <c r="E872">
        <f>Data!K999/Data!K998</f>
        <v>1.0191370911621433</v>
      </c>
      <c r="F872">
        <f>Data!T999/Data!T998</f>
        <v>1.0180660886362762</v>
      </c>
      <c r="G872" s="49">
        <f>Data!E1001</f>
        <v>26.9</v>
      </c>
      <c r="H872" s="52">
        <v>0</v>
      </c>
      <c r="I872" s="52">
        <v>1</v>
      </c>
      <c r="J872" s="52">
        <v>0.6</v>
      </c>
      <c r="K872" s="54">
        <f t="shared" si="379"/>
        <v>0.66261227030770231</v>
      </c>
      <c r="L872" s="54">
        <f t="shared" si="392"/>
        <v>0.85</v>
      </c>
      <c r="M872" s="53">
        <f t="shared" si="393"/>
        <v>0.85</v>
      </c>
      <c r="N872" s="54" cm="1">
        <f t="array" ref="N872">stock_min(C872,O872)</f>
        <v>0.85</v>
      </c>
      <c r="O872" s="54" cm="1">
        <f t="array" ref="O872">stock_max(C872,D872)</f>
        <v>0.85</v>
      </c>
      <c r="P872" s="49">
        <f t="shared" si="370"/>
        <v>1953.4583333332585</v>
      </c>
      <c r="Q872" s="49">
        <f t="shared" si="384"/>
        <v>0.80672408804071394</v>
      </c>
      <c r="R872" s="49">
        <f t="shared" si="385"/>
        <v>9.6127852057824086</v>
      </c>
      <c r="S872" s="59">
        <f t="shared" si="366"/>
        <v>4.2341367535358216</v>
      </c>
      <c r="T872" s="59">
        <f t="shared" si="367"/>
        <v>4.8887687852093711</v>
      </c>
      <c r="U872" s="59">
        <f t="shared" si="368"/>
        <v>7.504177278927167</v>
      </c>
      <c r="V872" s="59"/>
      <c r="W872" s="49">
        <f t="shared" si="386"/>
        <v>1.6936547014143288</v>
      </c>
      <c r="X872" s="49">
        <f t="shared" si="387"/>
        <v>2.5404820521214928</v>
      </c>
      <c r="Y872" s="49">
        <f t="shared" si="388"/>
        <v>1.6494106014323617</v>
      </c>
      <c r="Z872" s="49">
        <f t="shared" si="389"/>
        <v>3.2393581837770093</v>
      </c>
      <c r="AA872" s="49">
        <f t="shared" si="390"/>
        <v>1.1256265918390753</v>
      </c>
      <c r="AB872" s="49">
        <f t="shared" si="391"/>
        <v>6.3785506870880919</v>
      </c>
      <c r="AC872" s="80">
        <f t="shared" si="371"/>
        <v>0.85</v>
      </c>
      <c r="AD872" s="80">
        <f t="shared" si="380"/>
        <v>0.85</v>
      </c>
      <c r="AE872" s="80">
        <f t="shared" si="381"/>
        <v>0.85</v>
      </c>
      <c r="AF872" s="54">
        <f>(Q872-MAX(Q$2:Q871))/MAX(Q$2:Q871)</f>
        <v>-0.34649544153407696</v>
      </c>
      <c r="AG872" s="54">
        <f>(R872-MAX(R$2:R871))/MAX(R$2:R871)</f>
        <v>-5.4321646218728155E-2</v>
      </c>
      <c r="AH872" s="54">
        <f>(S872-MAX(S$2:S871))/MAX(S$2:S871)</f>
        <v>-3.6993209734642853E-2</v>
      </c>
      <c r="AI872" s="54">
        <f>(T872-MAX(T$2:T871))/MAX(T$2:T871)</f>
        <v>-3.9691553349734732E-2</v>
      </c>
      <c r="AJ872" s="54">
        <f>(U872-MAX(U$2:U871))/MAX(U$2:U871)</f>
        <v>-4.7798693956482501E-2</v>
      </c>
      <c r="AK872" s="54">
        <f t="shared" si="382"/>
        <v>1.0731582631687375</v>
      </c>
      <c r="AL872" s="71">
        <f t="shared" si="372"/>
        <v>1953.4583333332585</v>
      </c>
      <c r="AM872" s="49">
        <f t="shared" si="373"/>
        <v>1.0731582631687375</v>
      </c>
      <c r="AN872" s="49">
        <f t="shared" si="374"/>
        <v>5.2585288483982762</v>
      </c>
      <c r="AO872" s="49">
        <f t="shared" si="375"/>
        <v>2.8721038125173011</v>
      </c>
      <c r="AP872" s="49">
        <f t="shared" si="376"/>
        <v>3.165889584511592</v>
      </c>
      <c r="AQ872" s="49">
        <f t="shared" si="377"/>
        <v>4.7559793887251125</v>
      </c>
      <c r="AS872" s="49">
        <f t="shared" si="383"/>
        <v>-0.50254945967316367</v>
      </c>
      <c r="AT872" s="49">
        <f t="shared" si="378"/>
        <v>1.5900898042135205</v>
      </c>
      <c r="AU872" s="54">
        <f>(AM872-MAX(AM$3:AM872))/MAX(AM$3:AM872)</f>
        <v>-0.71255823434806487</v>
      </c>
      <c r="AV872" s="54">
        <f>(AN872-MAX(AN$3:AN872))/MAX(AN$3:AN872)</f>
        <v>-0.56887695615133727</v>
      </c>
      <c r="AW872" s="54">
        <f>(AO872-MAX(AO$3:AO872))/MAX(AO$3:AO872)</f>
        <v>-0.49487359580922385</v>
      </c>
      <c r="AX872" s="54">
        <f>(AP872-MAX(AP$3:AP872))/MAX(AP$3:AP872)</f>
        <v>-0.4573427030616275</v>
      </c>
      <c r="AY872" s="54">
        <f>(AQ872-MAX(AQ$3:AQ872))/MAX(AQ$3:AQ872)</f>
        <v>-0.42829224864181809</v>
      </c>
    </row>
    <row r="873" spans="1:51">
      <c r="A873" s="49">
        <f>Data!F999</f>
        <v>1953.5416666665917</v>
      </c>
      <c r="B873" s="53">
        <f t="shared" si="369"/>
        <v>0.23799999999999999</v>
      </c>
      <c r="C873" s="50">
        <f>1/Data!N999</f>
        <v>8.5104922467363939E-2</v>
      </c>
      <c r="D873" s="50">
        <f>Data!H999/100</f>
        <v>2.9300000000000003E-2</v>
      </c>
      <c r="E873">
        <f>Data!K1000/Data!K999</f>
        <v>1.005237722827687</v>
      </c>
      <c r="F873">
        <f>Data!T1000/Data!T999</f>
        <v>0.99700375515983675</v>
      </c>
      <c r="G873" s="49">
        <f>Data!E1002</f>
        <v>27</v>
      </c>
      <c r="H873" s="52">
        <v>0</v>
      </c>
      <c r="I873" s="52">
        <v>1</v>
      </c>
      <c r="J873" s="52">
        <v>0.6</v>
      </c>
      <c r="K873" s="54">
        <f t="shared" si="379"/>
        <v>0.66261227030770231</v>
      </c>
      <c r="L873" s="54">
        <f t="shared" si="392"/>
        <v>0.85</v>
      </c>
      <c r="M873" s="53">
        <f t="shared" si="393"/>
        <v>0.85</v>
      </c>
      <c r="N873" s="54" cm="1">
        <f t="array" ref="N873">stock_min(C873,O873)</f>
        <v>0.85</v>
      </c>
      <c r="O873" s="54" cm="1">
        <f t="array" ref="O873">stock_max(C873,D873)</f>
        <v>0.85</v>
      </c>
      <c r="P873" s="49">
        <f t="shared" si="370"/>
        <v>1953.5416666665917</v>
      </c>
      <c r="Q873" s="49">
        <f t="shared" si="384"/>
        <v>0.80430694515448653</v>
      </c>
      <c r="R873" s="49">
        <f t="shared" si="385"/>
        <v>9.6631343102923868</v>
      </c>
      <c r="S873" s="59">
        <f t="shared" si="366"/>
        <v>4.2423684902134164</v>
      </c>
      <c r="T873" s="59">
        <f t="shared" si="367"/>
        <v>4.9007936075117424</v>
      </c>
      <c r="U873" s="59">
        <f t="shared" si="368"/>
        <v>7.5342137066007391</v>
      </c>
      <c r="V873" s="59"/>
      <c r="W873" s="49">
        <f t="shared" si="386"/>
        <v>1.6969473960853667</v>
      </c>
      <c r="X873" s="49">
        <f t="shared" si="387"/>
        <v>2.54542109412805</v>
      </c>
      <c r="Y873" s="49">
        <f t="shared" si="388"/>
        <v>1.6534676289289123</v>
      </c>
      <c r="Z873" s="49">
        <f t="shared" si="389"/>
        <v>3.2473259785828303</v>
      </c>
      <c r="AA873" s="49">
        <f t="shared" si="390"/>
        <v>1.1301320559901111</v>
      </c>
      <c r="AB873" s="49">
        <f t="shared" si="391"/>
        <v>6.4040816506106282</v>
      </c>
      <c r="AC873" s="80">
        <f t="shared" si="371"/>
        <v>0.85</v>
      </c>
      <c r="AD873" s="80">
        <f t="shared" si="380"/>
        <v>0.85</v>
      </c>
      <c r="AE873" s="80">
        <f t="shared" si="381"/>
        <v>0.85</v>
      </c>
      <c r="AF873" s="54">
        <f>(Q873-MAX(Q$2:Q872))/MAX(Q$2:Q872)</f>
        <v>-0.34845350119540369</v>
      </c>
      <c r="AG873" s="54">
        <f>(R873-MAX(R$2:R872))/MAX(R$2:R872)</f>
        <v>-4.9368445117478538E-2</v>
      </c>
      <c r="AH873" s="54">
        <f>(S873-MAX(S$2:S872))/MAX(S$2:S872)</f>
        <v>-3.5120993796038516E-2</v>
      </c>
      <c r="AI873" s="54">
        <f>(T873-MAX(T$2:T872))/MAX(T$2:T872)</f>
        <v>-3.7329498825623884E-2</v>
      </c>
      <c r="AJ873" s="54">
        <f>(U873-MAX(U$2:U872))/MAX(U$2:U872)</f>
        <v>-4.3987386654351993E-2</v>
      </c>
      <c r="AK873" s="54">
        <f t="shared" si="382"/>
        <v>1.0435565193510172</v>
      </c>
      <c r="AL873" s="71">
        <f t="shared" si="372"/>
        <v>1953.5416666665917</v>
      </c>
      <c r="AM873" s="49">
        <f t="shared" si="373"/>
        <v>1.0435565193510172</v>
      </c>
      <c r="AN873" s="49">
        <f t="shared" si="374"/>
        <v>5.054371851607212</v>
      </c>
      <c r="AO873" s="49">
        <f t="shared" si="375"/>
        <v>2.7734468736920146</v>
      </c>
      <c r="AP873" s="49">
        <f t="shared" si="376"/>
        <v>3.054917854271836</v>
      </c>
      <c r="AQ873" s="49">
        <f t="shared" si="377"/>
        <v>4.5925522928447071</v>
      </c>
      <c r="AS873" s="49">
        <f t="shared" si="383"/>
        <v>-0.46181955876250491</v>
      </c>
      <c r="AT873" s="49">
        <f t="shared" si="378"/>
        <v>1.5376344385728711</v>
      </c>
      <c r="AU873" s="54">
        <f>(AM873-MAX(AM$3:AM873))/MAX(AM$3:AM873)</f>
        <v>-0.72048696005550861</v>
      </c>
      <c r="AV873" s="54">
        <f>(AN873-MAX(AN$3:AN873))/MAX(AN$3:AN873)</f>
        <v>-0.58561486677559393</v>
      </c>
      <c r="AW873" s="54">
        <f>(AO873-MAX(AO$3:AO873))/MAX(AO$3:AO873)</f>
        <v>-0.51222471819557247</v>
      </c>
      <c r="AX873" s="54">
        <f>(AP873-MAX(AP$3:AP873))/MAX(AP$3:AP873)</f>
        <v>-0.4763640926461194</v>
      </c>
      <c r="AY873" s="54">
        <f>(AQ873-MAX(AQ$3:AQ873))/MAX(AQ$3:AQ873)</f>
        <v>-0.4479375266929137</v>
      </c>
    </row>
    <row r="874" spans="1:51">
      <c r="A874" s="49">
        <f>Data!F1000</f>
        <v>1953.624999999925</v>
      </c>
      <c r="B874" s="53">
        <f t="shared" si="369"/>
        <v>0.23599999999999999</v>
      </c>
      <c r="C874" s="50">
        <f>1/Data!N1000</f>
        <v>8.536009350515239E-2</v>
      </c>
      <c r="D874" s="50">
        <f>Data!H1000/100</f>
        <v>2.9500000000000002E-2</v>
      </c>
      <c r="E874">
        <f>Data!K1001/Data!K1000</f>
        <v>0.95893125597922635</v>
      </c>
      <c r="F874">
        <f>Data!T1001/Data!T1000</f>
        <v>1.0093554892706842</v>
      </c>
      <c r="G874" s="49">
        <f>Data!E1003</f>
        <v>26.9</v>
      </c>
      <c r="H874" s="52">
        <v>0</v>
      </c>
      <c r="I874" s="52">
        <v>1</v>
      </c>
      <c r="J874" s="52">
        <v>0.6</v>
      </c>
      <c r="K874" s="54">
        <f t="shared" si="379"/>
        <v>0.66261227030770231</v>
      </c>
      <c r="L874" s="54">
        <f t="shared" si="392"/>
        <v>0.85</v>
      </c>
      <c r="M874" s="53">
        <f t="shared" si="393"/>
        <v>0.85</v>
      </c>
      <c r="N874" s="54" cm="1">
        <f t="array" ref="N874">stock_min(C874,O874)</f>
        <v>0.85</v>
      </c>
      <c r="O874" s="54" cm="1">
        <f t="array" ref="O874">stock_max(C874,D874)</f>
        <v>0.85</v>
      </c>
      <c r="P874" s="49">
        <f t="shared" si="370"/>
        <v>1953.624999999925</v>
      </c>
      <c r="Q874" s="49">
        <f t="shared" si="384"/>
        <v>0.81183163015021609</v>
      </c>
      <c r="R874" s="49">
        <f t="shared" si="385"/>
        <v>9.2662815208646343</v>
      </c>
      <c r="S874" s="59">
        <f t="shared" si="366"/>
        <v>4.1537070160305865</v>
      </c>
      <c r="T874" s="59">
        <f t="shared" si="367"/>
        <v>4.7828990068071846</v>
      </c>
      <c r="U874" s="59">
        <f t="shared" si="368"/>
        <v>7.2817790549279486</v>
      </c>
      <c r="V874" s="59"/>
      <c r="W874" s="49">
        <f t="shared" si="386"/>
        <v>1.6614828064122347</v>
      </c>
      <c r="X874" s="49">
        <f t="shared" si="387"/>
        <v>2.4922242096183518</v>
      </c>
      <c r="Y874" s="49">
        <f t="shared" si="388"/>
        <v>1.6136914372542215</v>
      </c>
      <c r="Z874" s="49">
        <f t="shared" si="389"/>
        <v>3.1692075695529631</v>
      </c>
      <c r="AA874" s="49">
        <f t="shared" si="390"/>
        <v>1.0922668582391926</v>
      </c>
      <c r="AB874" s="49">
        <f t="shared" si="391"/>
        <v>6.1895121966887565</v>
      </c>
      <c r="AC874" s="80">
        <f t="shared" si="371"/>
        <v>0.85</v>
      </c>
      <c r="AD874" s="80">
        <f t="shared" si="380"/>
        <v>0.85</v>
      </c>
      <c r="AE874" s="80">
        <f t="shared" si="381"/>
        <v>0.85</v>
      </c>
      <c r="AF874" s="54">
        <f>(Q874-MAX(Q$2:Q873))/MAX(Q$2:Q873)</f>
        <v>-0.34235796491648546</v>
      </c>
      <c r="AG874" s="54">
        <f>(R874-MAX(R$2:R873))/MAX(R$2:R873)</f>
        <v>-8.8409689103018788E-2</v>
      </c>
      <c r="AH874" s="54">
        <f>(S874-MAX(S$2:S873))/MAX(S$2:S873)</f>
        <v>-5.5286049070103982E-2</v>
      </c>
      <c r="AI874" s="54">
        <f>(T874-MAX(T$2:T873))/MAX(T$2:T873)</f>
        <v>-6.0487718378483865E-2</v>
      </c>
      <c r="AJ874" s="54">
        <f>(U874-MAX(U$2:U873))/MAX(U$2:U873)</f>
        <v>-7.6018693495737769E-2</v>
      </c>
      <c r="AK874" s="54">
        <f t="shared" si="382"/>
        <v>1.060687640561456</v>
      </c>
      <c r="AL874" s="71">
        <f t="shared" si="372"/>
        <v>1953.624999999925</v>
      </c>
      <c r="AM874" s="49">
        <f t="shared" si="373"/>
        <v>1.060687640561456</v>
      </c>
      <c r="AN874" s="49">
        <f t="shared" si="374"/>
        <v>5.3641836403158614</v>
      </c>
      <c r="AO874" s="49">
        <f t="shared" si="375"/>
        <v>2.8921204491552657</v>
      </c>
      <c r="AP874" s="49">
        <f t="shared" si="376"/>
        <v>3.1943307246595545</v>
      </c>
      <c r="AQ874" s="49">
        <f t="shared" si="377"/>
        <v>4.8739738111891784</v>
      </c>
      <c r="AS874" s="49">
        <f t="shared" si="383"/>
        <v>-0.49020982912668298</v>
      </c>
      <c r="AT874" s="49">
        <f t="shared" si="378"/>
        <v>1.6796430865296239</v>
      </c>
      <c r="AU874" s="54">
        <f>(AM874-MAX(AM$3:AM874))/MAX(AM$3:AM874)</f>
        <v>-0.71589844790653079</v>
      </c>
      <c r="AV874" s="54">
        <f>(AN874-MAX(AN$3:AN874))/MAX(AN$3:AN874)</f>
        <v>-0.56021479667633878</v>
      </c>
      <c r="AW874" s="54">
        <f>(AO874-MAX(AO$3:AO874))/MAX(AO$3:AO874)</f>
        <v>-0.49135320366850016</v>
      </c>
      <c r="AX874" s="54">
        <f>(AP874-MAX(AP$3:AP874))/MAX(AP$3:AP874)</f>
        <v>-0.45246767763116236</v>
      </c>
      <c r="AY874" s="54">
        <f>(AQ874-MAX(AQ$3:AQ874))/MAX(AQ$3:AQ874)</f>
        <v>-0.41410835076798364</v>
      </c>
    </row>
    <row r="875" spans="1:51">
      <c r="A875" s="49">
        <f>Data!F1001</f>
        <v>1953.7083333332582</v>
      </c>
      <c r="B875" s="53">
        <f t="shared" si="369"/>
        <v>0.19199999999999995</v>
      </c>
      <c r="C875" s="50">
        <f>1/Data!N1001</f>
        <v>8.9771850036105924E-2</v>
      </c>
      <c r="D875" s="50">
        <f>Data!H1001/100</f>
        <v>2.87E-2</v>
      </c>
      <c r="E875">
        <f>Data!K1002/Data!K1001</f>
        <v>1.0313686089756855</v>
      </c>
      <c r="F875">
        <f>Data!T1002/Data!T1001</f>
        <v>1.0168984099176304</v>
      </c>
      <c r="G875" s="49">
        <f>Data!E1004</f>
        <v>26.9</v>
      </c>
      <c r="H875" s="52">
        <v>0</v>
      </c>
      <c r="I875" s="52">
        <v>1</v>
      </c>
      <c r="J875" s="52">
        <v>0.6</v>
      </c>
      <c r="K875" s="54">
        <f t="shared" si="379"/>
        <v>0.66261227030770231</v>
      </c>
      <c r="L875" s="54">
        <f t="shared" si="392"/>
        <v>0.85</v>
      </c>
      <c r="M875" s="53">
        <f t="shared" si="393"/>
        <v>0.85</v>
      </c>
      <c r="N875" s="54" cm="1">
        <f t="array" ref="N875">stock_min(C875,O875)</f>
        <v>0.85</v>
      </c>
      <c r="O875" s="54" cm="1">
        <f t="array" ref="O875">stock_max(C875,D875)</f>
        <v>0.85</v>
      </c>
      <c r="P875" s="49">
        <f t="shared" si="370"/>
        <v>1953.7083333332582</v>
      </c>
      <c r="Q875" s="49">
        <f t="shared" si="384"/>
        <v>0.82555029382059253</v>
      </c>
      <c r="R875" s="49">
        <f t="shared" si="385"/>
        <v>9.5569518825512567</v>
      </c>
      <c r="S875" s="59">
        <f t="shared" si="366"/>
        <v>4.25996104027569</v>
      </c>
      <c r="T875" s="59">
        <f t="shared" si="367"/>
        <v>4.9095814592065663</v>
      </c>
      <c r="U875" s="59">
        <f t="shared" si="368"/>
        <v>7.4943930158860823</v>
      </c>
      <c r="V875" s="59"/>
      <c r="W875" s="49">
        <f t="shared" si="386"/>
        <v>1.7039844161102762</v>
      </c>
      <c r="X875" s="49">
        <f t="shared" si="387"/>
        <v>2.5559766241654138</v>
      </c>
      <c r="Y875" s="49">
        <f t="shared" si="388"/>
        <v>1.6564325422611015</v>
      </c>
      <c r="Z875" s="49">
        <f t="shared" si="389"/>
        <v>3.2531489169454648</v>
      </c>
      <c r="AA875" s="49">
        <f t="shared" si="390"/>
        <v>1.1241589523829125</v>
      </c>
      <c r="AB875" s="49">
        <f t="shared" si="391"/>
        <v>6.3702340635031698</v>
      </c>
      <c r="AC875" s="80">
        <f t="shared" si="371"/>
        <v>0.85</v>
      </c>
      <c r="AD875" s="80">
        <f t="shared" si="380"/>
        <v>0.85</v>
      </c>
      <c r="AE875" s="80">
        <f t="shared" si="381"/>
        <v>0.85</v>
      </c>
      <c r="AF875" s="54">
        <f>(Q875-MAX(Q$2:Q874))/MAX(Q$2:Q874)</f>
        <v>-0.33124486022857957</v>
      </c>
      <c r="AG875" s="54">
        <f>(R875-MAX(R$2:R874))/MAX(R$2:R874)</f>
        <v>-5.9814369094467863E-2</v>
      </c>
      <c r="AH875" s="54">
        <f>(S875-MAX(S$2:S874))/MAX(S$2:S874)</f>
        <v>-3.1119766118660117E-2</v>
      </c>
      <c r="AI875" s="54">
        <f>(T875-MAX(T$2:T874))/MAX(T$2:T874)</f>
        <v>-3.5603287466236019E-2</v>
      </c>
      <c r="AJ875" s="54">
        <f>(U875-MAX(U$2:U874))/MAX(U$2:U874)</f>
        <v>-4.9040214205818361E-2</v>
      </c>
      <c r="AK875" s="54">
        <f t="shared" si="382"/>
        <v>1.0623599278289331</v>
      </c>
      <c r="AL875" s="71">
        <f t="shared" si="372"/>
        <v>1953.7083333332582</v>
      </c>
      <c r="AM875" s="49">
        <f t="shared" si="373"/>
        <v>1.0623599278289331</v>
      </c>
      <c r="AN875" s="49">
        <f t="shared" si="374"/>
        <v>5.373908770615496</v>
      </c>
      <c r="AO875" s="49">
        <f t="shared" si="375"/>
        <v>2.8970926636869154</v>
      </c>
      <c r="AP875" s="49">
        <f t="shared" si="376"/>
        <v>3.1998696049504138</v>
      </c>
      <c r="AQ875" s="49">
        <f t="shared" si="377"/>
        <v>4.8244830622065917</v>
      </c>
      <c r="AS875" s="49">
        <f t="shared" si="383"/>
        <v>-0.54942570840890426</v>
      </c>
      <c r="AT875" s="49">
        <f t="shared" si="378"/>
        <v>1.6246134572561779</v>
      </c>
      <c r="AU875" s="54">
        <f>(AM875-MAX(AM$3:AM875))/MAX(AM$3:AM875)</f>
        <v>-0.71545053148885207</v>
      </c>
      <c r="AV875" s="54">
        <f>(AN875-MAX(AN$3:AN875))/MAX(AN$3:AN875)</f>
        <v>-0.55941747714126</v>
      </c>
      <c r="AW875" s="54">
        <f>(AO875-MAX(AO$3:AO875))/MAX(AO$3:AO875)</f>
        <v>-0.49047872384075464</v>
      </c>
      <c r="AX875" s="54">
        <f>(AP875-MAX(AP$3:AP875))/MAX(AP$3:AP875)</f>
        <v>-0.45151827187127491</v>
      </c>
      <c r="AY875" s="54">
        <f>(AQ875-MAX(AQ$3:AQ875))/MAX(AQ$3:AQ875)</f>
        <v>-0.42005754492995656</v>
      </c>
    </row>
    <row r="876" spans="1:51">
      <c r="A876" s="49">
        <f>Data!F1002</f>
        <v>1953.7916666665915</v>
      </c>
      <c r="B876" s="53">
        <f t="shared" si="369"/>
        <v>0.20899999999999996</v>
      </c>
      <c r="C876" s="50">
        <f>1/Data!N1002</f>
        <v>8.7781401543428519E-2</v>
      </c>
      <c r="D876" s="50">
        <f>Data!H1002/100</f>
        <v>2.6600000000000002E-2</v>
      </c>
      <c r="E876">
        <f>Data!K1003/Data!K1002</f>
        <v>1.0309355095356185</v>
      </c>
      <c r="F876">
        <f>Data!T1003/Data!T1002</f>
        <v>1.0041959496634989</v>
      </c>
      <c r="G876" s="49">
        <f>Data!E1005</f>
        <v>26.9</v>
      </c>
      <c r="H876" s="52">
        <v>0</v>
      </c>
      <c r="I876" s="52">
        <v>1</v>
      </c>
      <c r="J876" s="52">
        <v>0.6</v>
      </c>
      <c r="K876" s="54">
        <f t="shared" si="379"/>
        <v>0.66261227030770231</v>
      </c>
      <c r="L876" s="54">
        <f t="shared" si="392"/>
        <v>0.85</v>
      </c>
      <c r="M876" s="53">
        <f t="shared" si="393"/>
        <v>0.85</v>
      </c>
      <c r="N876" s="54" cm="1">
        <f t="array" ref="N876">stock_min(C876,O876)</f>
        <v>0.85</v>
      </c>
      <c r="O876" s="54" cm="1">
        <f t="array" ref="O876">stock_max(C876,D876)</f>
        <v>0.85</v>
      </c>
      <c r="P876" s="49">
        <f t="shared" si="370"/>
        <v>1953.7916666665915</v>
      </c>
      <c r="Q876" s="49">
        <f t="shared" si="384"/>
        <v>0.82901426129815048</v>
      </c>
      <c r="R876" s="49">
        <f t="shared" si="385"/>
        <v>9.8526010586453676</v>
      </c>
      <c r="S876" s="59">
        <f t="shared" si="366"/>
        <v>4.3461813123427628</v>
      </c>
      <c r="T876" s="59">
        <f t="shared" si="367"/>
        <v>5.0171695861158287</v>
      </c>
      <c r="U876" s="59">
        <f t="shared" si="368"/>
        <v>7.6961763668796763</v>
      </c>
      <c r="V876" s="59"/>
      <c r="W876" s="49">
        <f t="shared" si="386"/>
        <v>1.7384725249371051</v>
      </c>
      <c r="X876" s="49">
        <f t="shared" si="387"/>
        <v>2.6077087874056577</v>
      </c>
      <c r="Y876" s="49">
        <f t="shared" si="388"/>
        <v>1.6927314561408644</v>
      </c>
      <c r="Z876" s="49">
        <f t="shared" si="389"/>
        <v>3.3244381299749644</v>
      </c>
      <c r="AA876" s="49">
        <f t="shared" si="390"/>
        <v>1.1544264550319516</v>
      </c>
      <c r="AB876" s="49">
        <f t="shared" si="391"/>
        <v>6.5417499118477247</v>
      </c>
      <c r="AC876" s="80">
        <f t="shared" si="371"/>
        <v>0.85</v>
      </c>
      <c r="AD876" s="80">
        <f t="shared" si="380"/>
        <v>0.85</v>
      </c>
      <c r="AE876" s="80">
        <f t="shared" si="381"/>
        <v>0.85</v>
      </c>
      <c r="AF876" s="54">
        <f>(Q876-MAX(Q$2:Q875))/MAX(Q$2:Q875)</f>
        <v>-0.32843879732489251</v>
      </c>
      <c r="AG876" s="54">
        <f>(R876-MAX(R$2:R875))/MAX(R$2:R875)</f>
        <v>-3.072924754433835E-2</v>
      </c>
      <c r="AH876" s="54">
        <f>(S876-MAX(S$2:S875))/MAX(S$2:S875)</f>
        <v>-1.1509934813664883E-2</v>
      </c>
      <c r="AI876" s="54">
        <f>(T876-MAX(T$2:T875))/MAX(T$2:T875)</f>
        <v>-1.4469584570974092E-2</v>
      </c>
      <c r="AJ876" s="54">
        <f>(U876-MAX(U$2:U875))/MAX(U$2:U875)</f>
        <v>-2.343602560362602E-2</v>
      </c>
      <c r="AK876" s="54">
        <f t="shared" si="382"/>
        <v>1.0615071907715339</v>
      </c>
      <c r="AL876" s="71">
        <f t="shared" si="372"/>
        <v>1953.7916666665915</v>
      </c>
      <c r="AM876" s="49">
        <f t="shared" si="373"/>
        <v>1.0615071907715339</v>
      </c>
      <c r="AN876" s="49">
        <f t="shared" si="374"/>
        <v>4.8238459314389059</v>
      </c>
      <c r="AO876" s="49">
        <f t="shared" si="375"/>
        <v>2.7163873591736252</v>
      </c>
      <c r="AP876" s="49">
        <f t="shared" si="376"/>
        <v>2.9800751097234133</v>
      </c>
      <c r="AQ876" s="49">
        <f t="shared" si="377"/>
        <v>4.7108614827626925</v>
      </c>
      <c r="AS876" s="49">
        <f t="shared" si="383"/>
        <v>-0.11298444867621349</v>
      </c>
      <c r="AT876" s="49">
        <f t="shared" si="378"/>
        <v>1.7307863730392792</v>
      </c>
      <c r="AU876" s="54">
        <f>(AM876-MAX(AM$3:AM876))/MAX(AM$3:AM876)</f>
        <v>-0.7156789341893931</v>
      </c>
      <c r="AV876" s="54">
        <f>(AN876-MAX(AN$3:AN876))/MAX(AN$3:AN876)</f>
        <v>-0.60451464640107722</v>
      </c>
      <c r="AW876" s="54">
        <f>(AO876-MAX(AO$3:AO876))/MAX(AO$3:AO876)</f>
        <v>-0.52225996388130691</v>
      </c>
      <c r="AX876" s="54">
        <f>(AP876-MAX(AP$3:AP876))/MAX(AP$3:AP876)</f>
        <v>-0.48919270222580624</v>
      </c>
      <c r="AY876" s="54">
        <f>(AQ876-MAX(AQ$3:AQ876))/MAX(AQ$3:AQ876)</f>
        <v>-0.43371579118805259</v>
      </c>
    </row>
    <row r="877" spans="1:51">
      <c r="A877" s="49">
        <f>Data!F1003</f>
        <v>1953.8749999999247</v>
      </c>
      <c r="B877" s="53">
        <f t="shared" si="369"/>
        <v>0.23099999999999998</v>
      </c>
      <c r="C877" s="50">
        <f>1/Data!N1003</f>
        <v>8.5880622234369708E-2</v>
      </c>
      <c r="D877" s="50">
        <f>Data!H1003/100</f>
        <v>2.6800000000000001E-2</v>
      </c>
      <c r="E877">
        <f>Data!K1004/Data!K1003</f>
        <v>1.0184013605442175</v>
      </c>
      <c r="F877">
        <f>Data!T1004/Data!T1003</f>
        <v>1.0100968735423244</v>
      </c>
      <c r="G877" s="49">
        <f>Data!E1006</f>
        <v>26.9</v>
      </c>
      <c r="H877" s="52">
        <v>0</v>
      </c>
      <c r="I877" s="52">
        <v>1</v>
      </c>
      <c r="J877" s="52">
        <v>0.6</v>
      </c>
      <c r="K877" s="54">
        <f t="shared" si="379"/>
        <v>0.66261227030770231</v>
      </c>
      <c r="L877" s="54">
        <f t="shared" si="392"/>
        <v>0.85</v>
      </c>
      <c r="M877" s="53">
        <f t="shared" si="393"/>
        <v>0.85</v>
      </c>
      <c r="N877" s="54" cm="1">
        <f t="array" ref="N877">stock_min(C877,O877)</f>
        <v>0.85</v>
      </c>
      <c r="O877" s="54" cm="1">
        <f t="array" ref="O877">stock_max(C877,D877)</f>
        <v>0.85</v>
      </c>
      <c r="P877" s="49">
        <f t="shared" si="370"/>
        <v>1953.8749999999247</v>
      </c>
      <c r="Q877" s="49">
        <f t="shared" si="384"/>
        <v>0.83738471345926135</v>
      </c>
      <c r="R877" s="49">
        <f t="shared" si="385"/>
        <v>10.03390232302384</v>
      </c>
      <c r="S877" s="59">
        <f t="shared" si="366"/>
        <v>4.4117198391752339</v>
      </c>
      <c r="T877" s="59">
        <f t="shared" si="367"/>
        <v>5.0954350662062113</v>
      </c>
      <c r="U877" s="59">
        <f t="shared" si="368"/>
        <v>7.8282095635280609</v>
      </c>
      <c r="V877" s="59"/>
      <c r="W877" s="49">
        <f t="shared" si="386"/>
        <v>1.7646879356700937</v>
      </c>
      <c r="X877" s="49">
        <f t="shared" si="387"/>
        <v>2.6470319035051402</v>
      </c>
      <c r="Y877" s="49">
        <f t="shared" si="388"/>
        <v>1.7191372687818363</v>
      </c>
      <c r="Z877" s="49">
        <f t="shared" si="389"/>
        <v>3.3762977974243751</v>
      </c>
      <c r="AA877" s="49">
        <f t="shared" si="390"/>
        <v>1.1742314345292093</v>
      </c>
      <c r="AB877" s="49">
        <f t="shared" si="391"/>
        <v>6.653978128998852</v>
      </c>
      <c r="AC877" s="80">
        <f t="shared" si="371"/>
        <v>0.85000000000000009</v>
      </c>
      <c r="AD877" s="80">
        <f t="shared" si="380"/>
        <v>0.85</v>
      </c>
      <c r="AE877" s="80">
        <f t="shared" si="381"/>
        <v>0.85</v>
      </c>
      <c r="AF877" s="54">
        <f>(Q877-MAX(Q$2:Q876))/MAX(Q$2:Q876)</f>
        <v>-0.32165812878555067</v>
      </c>
      <c r="AG877" s="54">
        <f>(R877-MAX(R$2:R876))/MAX(R$2:R876)</f>
        <v>-1.2893346963436733E-2</v>
      </c>
      <c r="AH877" s="54">
        <f>(S877-MAX(S$2:S876))/MAX(S$2:S876)</f>
        <v>3.396066111069775E-3</v>
      </c>
      <c r="AI877" s="54">
        <f>(T877-MAX(T$2:T876))/MAX(T$2:T876)</f>
        <v>9.0422526010666671E-4</v>
      </c>
      <c r="AJ877" s="54">
        <f>(U877-MAX(U$2:U876))/MAX(U$2:U876)</f>
        <v>-6.6823992410481141E-3</v>
      </c>
      <c r="AK877" s="54">
        <f t="shared" si="382"/>
        <v>1.0491742974969986</v>
      </c>
      <c r="AL877" s="71">
        <f t="shared" si="372"/>
        <v>1953.8749999999247</v>
      </c>
      <c r="AM877" s="49">
        <f t="shared" si="373"/>
        <v>1.0491742974969986</v>
      </c>
      <c r="AN877" s="49">
        <f t="shared" si="374"/>
        <v>4.3858161264282627</v>
      </c>
      <c r="AO877" s="49">
        <f t="shared" si="375"/>
        <v>2.5553440147710225</v>
      </c>
      <c r="AP877" s="49">
        <f t="shared" si="376"/>
        <v>2.788655367660593</v>
      </c>
      <c r="AQ877" s="49">
        <f t="shared" si="377"/>
        <v>4.6238169413359129</v>
      </c>
      <c r="AS877" s="49">
        <f t="shared" si="383"/>
        <v>0.23800081490765024</v>
      </c>
      <c r="AT877" s="49">
        <f t="shared" si="378"/>
        <v>1.83516157367532</v>
      </c>
      <c r="AU877" s="54">
        <f>(AM877-MAX(AM$3:AM877))/MAX(AM$3:AM877)</f>
        <v>-0.71898225741775068</v>
      </c>
      <c r="AV877" s="54">
        <f>(AN877-MAX(AN$3:AN877))/MAX(AN$3:AN877)</f>
        <v>-0.64042673289464958</v>
      </c>
      <c r="AW877" s="54">
        <f>(AO877-MAX(AO$3:AO877))/MAX(AO$3:AO877)</f>
        <v>-0.55058318991596933</v>
      </c>
      <c r="AX877" s="54">
        <f>(AP877-MAX(AP$3:AP877))/MAX(AP$3:AP877)</f>
        <v>-0.5220034863784303</v>
      </c>
      <c r="AY877" s="54">
        <f>(AQ877-MAX(AQ$3:AQ877))/MAX(AQ$3:AQ877)</f>
        <v>-0.44417925937823916</v>
      </c>
    </row>
    <row r="878" spans="1:51">
      <c r="A878" s="49">
        <f>Data!F1004</f>
        <v>1953.958333333258</v>
      </c>
      <c r="B878" s="53">
        <f t="shared" si="369"/>
        <v>0.23899999999999999</v>
      </c>
      <c r="C878" s="50">
        <f>1/Data!N1004</f>
        <v>8.5074169307640959E-2</v>
      </c>
      <c r="D878" s="50">
        <f>Data!H1004/100</f>
        <v>2.5899999999999999E-2</v>
      </c>
      <c r="E878">
        <f>Data!K1005/Data!K1004</f>
        <v>1.0302613438045376</v>
      </c>
      <c r="F878">
        <f>Data!T1005/Data!T1004</f>
        <v>1.0118200222971945</v>
      </c>
      <c r="G878" s="49">
        <f>Data!E1007</f>
        <v>26.9</v>
      </c>
      <c r="H878" s="52">
        <v>0</v>
      </c>
      <c r="I878" s="52">
        <v>1</v>
      </c>
      <c r="J878" s="52">
        <v>0.6</v>
      </c>
      <c r="K878" s="54">
        <f t="shared" si="379"/>
        <v>0.66261227030770231</v>
      </c>
      <c r="L878" s="54">
        <f t="shared" si="392"/>
        <v>0.85</v>
      </c>
      <c r="M878" s="53">
        <f t="shared" si="393"/>
        <v>0.85</v>
      </c>
      <c r="N878" s="54" cm="1">
        <f t="array" ref="N878">stock_min(C878,O878)</f>
        <v>0.85</v>
      </c>
      <c r="O878" s="54" cm="1">
        <f t="array" ref="O878">stock_max(C878,D878)</f>
        <v>0.85</v>
      </c>
      <c r="P878" s="49">
        <f t="shared" si="370"/>
        <v>1953.958333333258</v>
      </c>
      <c r="Q878" s="49">
        <f t="shared" si="384"/>
        <v>0.84728261944367966</v>
      </c>
      <c r="R878" s="49">
        <f t="shared" si="385"/>
        <v>10.337541690922013</v>
      </c>
      <c r="S878" s="59">
        <f t="shared" si="366"/>
        <v>4.5126812324159928</v>
      </c>
      <c r="T878" s="59">
        <f t="shared" si="367"/>
        <v>5.2179266154895121</v>
      </c>
      <c r="U878" s="59">
        <f t="shared" si="368"/>
        <v>8.0434473250957712</v>
      </c>
      <c r="V878" s="59"/>
      <c r="W878" s="49">
        <f t="shared" si="386"/>
        <v>1.8050724929663973</v>
      </c>
      <c r="X878" s="49">
        <f t="shared" si="387"/>
        <v>2.7076087394495958</v>
      </c>
      <c r="Y878" s="49">
        <f t="shared" si="388"/>
        <v>1.7604644145010213</v>
      </c>
      <c r="Z878" s="49">
        <f t="shared" si="389"/>
        <v>3.4574622009884908</v>
      </c>
      <c r="AA878" s="49">
        <f t="shared" si="390"/>
        <v>1.2065170987643659</v>
      </c>
      <c r="AB878" s="49">
        <f t="shared" si="391"/>
        <v>6.8369302263314049</v>
      </c>
      <c r="AC878" s="80">
        <f t="shared" si="371"/>
        <v>0.85</v>
      </c>
      <c r="AD878" s="80">
        <f t="shared" si="380"/>
        <v>0.85</v>
      </c>
      <c r="AE878" s="80">
        <f t="shared" si="381"/>
        <v>0.85</v>
      </c>
      <c r="AF878" s="54">
        <f>(Q878-MAX(Q$2:Q877))/MAX(Q$2:Q877)</f>
        <v>-0.31364011274267523</v>
      </c>
      <c r="AG878" s="54">
        <f>(R878-MAX(R$2:R877))/MAX(R$2:R877)</f>
        <v>1.6977826835849107E-2</v>
      </c>
      <c r="AH878" s="54">
        <f>(S878-MAX(S$2:S877))/MAX(S$2:S877)</f>
        <v>2.2884815201600277E-2</v>
      </c>
      <c r="AI878" s="54">
        <f>(T878-MAX(T$2:T877))/MAX(T$2:T877)</f>
        <v>2.4039468208649238E-2</v>
      </c>
      <c r="AJ878" s="54">
        <f>(U878-MAX(U$2:U877))/MAX(U$2:U877)</f>
        <v>2.0629012797442212E-2</v>
      </c>
      <c r="AK878" s="54">
        <f t="shared" si="382"/>
        <v>1.015444133490784</v>
      </c>
      <c r="AL878" s="71">
        <f t="shared" si="372"/>
        <v>1953.958333333258</v>
      </c>
      <c r="AM878" s="49">
        <f t="shared" si="373"/>
        <v>1.015444133490784</v>
      </c>
      <c r="AN878" s="49">
        <f t="shared" si="374"/>
        <v>4.2922930804355408</v>
      </c>
      <c r="AO878" s="49">
        <f t="shared" si="375"/>
        <v>2.4899086923948892</v>
      </c>
      <c r="AP878" s="49">
        <f t="shared" si="376"/>
        <v>2.7191266337760531</v>
      </c>
      <c r="AQ878" s="49">
        <f t="shared" si="377"/>
        <v>4.4163856713047407</v>
      </c>
      <c r="AS878" s="49">
        <f t="shared" si="383"/>
        <v>0.12409259086919988</v>
      </c>
      <c r="AT878" s="49">
        <f t="shared" si="378"/>
        <v>1.6972590375286876</v>
      </c>
      <c r="AU878" s="54">
        <f>(AM878-MAX(AM$3:AM878))/MAX(AM$3:AM878)</f>
        <v>-0.72801676633449497</v>
      </c>
      <c r="AV878" s="54">
        <f>(AN878-MAX(AN$3:AN878))/MAX(AN$3:AN878)</f>
        <v>-0.64809426528266001</v>
      </c>
      <c r="AW878" s="54">
        <f>(AO878-MAX(AO$3:AO878))/MAX(AO$3:AO878)</f>
        <v>-0.56209151665362667</v>
      </c>
      <c r="AX878" s="54">
        <f>(AP878-MAX(AP$3:AP878))/MAX(AP$3:AP878)</f>
        <v>-0.53392123454435458</v>
      </c>
      <c r="AY878" s="54">
        <f>(AQ878-MAX(AQ$3:AQ878))/MAX(AQ$3:AQ878)</f>
        <v>-0.46911420027222872</v>
      </c>
    </row>
    <row r="879" spans="1:51">
      <c r="A879" s="49">
        <f>Data!F1005</f>
        <v>1954.0416666665913</v>
      </c>
      <c r="B879" s="53">
        <f t="shared" si="369"/>
        <v>0.255</v>
      </c>
      <c r="C879" s="50">
        <f>1/Data!N1005</f>
        <v>8.3314930766641246E-2</v>
      </c>
      <c r="D879" s="50">
        <f>Data!H1005/100</f>
        <v>2.4799999999999999E-2</v>
      </c>
      <c r="E879">
        <f>Data!K1006/Data!K1005</f>
        <v>1.0267849240638911</v>
      </c>
      <c r="F879">
        <f>Data!T1006/Data!T1005</f>
        <v>1.0029454226504648</v>
      </c>
      <c r="G879" s="49">
        <f>Data!E1008</f>
        <v>26.8</v>
      </c>
      <c r="H879" s="52">
        <v>0</v>
      </c>
      <c r="I879" s="52">
        <v>1</v>
      </c>
      <c r="J879" s="52">
        <v>0.6</v>
      </c>
      <c r="K879" s="54">
        <f t="shared" si="379"/>
        <v>0.66261227030770231</v>
      </c>
      <c r="L879" s="54">
        <f t="shared" si="392"/>
        <v>0.85</v>
      </c>
      <c r="M879" s="53">
        <f t="shared" si="393"/>
        <v>0.85</v>
      </c>
      <c r="N879" s="54" cm="1">
        <f t="array" ref="N879">stock_min(C879,O879)</f>
        <v>0.85</v>
      </c>
      <c r="O879" s="54" cm="1">
        <f t="array" ref="O879">stock_max(C879,D879)</f>
        <v>0.85</v>
      </c>
      <c r="P879" s="49">
        <f t="shared" si="370"/>
        <v>1954.0416666665913</v>
      </c>
      <c r="Q879" s="49">
        <f t="shared" si="384"/>
        <v>0.84977822486233423</v>
      </c>
      <c r="R879" s="49">
        <f t="shared" si="385"/>
        <v>10.614431960120667</v>
      </c>
      <c r="S879" s="59">
        <f t="shared" si="366"/>
        <v>4.5905210283033924</v>
      </c>
      <c r="T879" s="59">
        <f t="shared" si="367"/>
        <v>5.3157197897585711</v>
      </c>
      <c r="U879" s="59">
        <f t="shared" si="368"/>
        <v>8.2301276848290534</v>
      </c>
      <c r="V879" s="59"/>
      <c r="W879" s="49">
        <f t="shared" si="386"/>
        <v>1.836208411321357</v>
      </c>
      <c r="X879" s="49">
        <f t="shared" si="387"/>
        <v>2.7543126169820353</v>
      </c>
      <c r="Y879" s="49">
        <f t="shared" si="388"/>
        <v>1.7934586315470622</v>
      </c>
      <c r="Z879" s="49">
        <f t="shared" si="389"/>
        <v>3.5222611582115086</v>
      </c>
      <c r="AA879" s="49">
        <f t="shared" si="390"/>
        <v>1.2345191527243582</v>
      </c>
      <c r="AB879" s="49">
        <f t="shared" si="391"/>
        <v>6.9956085321046952</v>
      </c>
      <c r="AC879" s="80">
        <f t="shared" si="371"/>
        <v>0.85</v>
      </c>
      <c r="AD879" s="80">
        <f t="shared" si="380"/>
        <v>0.85</v>
      </c>
      <c r="AE879" s="80">
        <f t="shared" si="381"/>
        <v>0.85</v>
      </c>
      <c r="AF879" s="54">
        <f>(Q879-MAX(Q$2:Q878))/MAX(Q$2:Q878)</f>
        <v>-0.31161849278437703</v>
      </c>
      <c r="AG879" s="54">
        <f>(R879-MAX(R$2:R878))/MAX(R$2:R878)</f>
        <v>2.6784924063891082E-2</v>
      </c>
      <c r="AH879" s="54">
        <f>(S879-MAX(S$2:S878))/MAX(S$2:S878)</f>
        <v>1.7249123498520584E-2</v>
      </c>
      <c r="AI879" s="54">
        <f>(T879-MAX(T$2:T878))/MAX(T$2:T878)</f>
        <v>1.874176880501886E-2</v>
      </c>
      <c r="AJ879" s="54">
        <f>(U879-MAX(U$2:U878))/MAX(U$2:U878)</f>
        <v>2.3208998851877168E-2</v>
      </c>
      <c r="AK879" s="54">
        <f t="shared" si="382"/>
        <v>1.0075579687374678</v>
      </c>
      <c r="AL879" s="71">
        <f t="shared" si="372"/>
        <v>1954.0416666665913</v>
      </c>
      <c r="AM879" s="49">
        <f t="shared" si="373"/>
        <v>1.0075579687374678</v>
      </c>
      <c r="AN879" s="49">
        <f t="shared" si="374"/>
        <v>4.0251957853635005</v>
      </c>
      <c r="AO879" s="49">
        <f t="shared" si="375"/>
        <v>2.3884471275480732</v>
      </c>
      <c r="AP879" s="49">
        <f t="shared" si="376"/>
        <v>2.5991108262211187</v>
      </c>
      <c r="AQ879" s="49">
        <f t="shared" si="377"/>
        <v>4.2293642818098274</v>
      </c>
      <c r="AS879" s="49">
        <f t="shared" si="383"/>
        <v>0.20416849644632684</v>
      </c>
      <c r="AT879" s="49">
        <f t="shared" si="378"/>
        <v>1.6302534555887087</v>
      </c>
      <c r="AU879" s="54">
        <f>(AM879-MAX(AM$3:AM879))/MAX(AM$3:AM879)</f>
        <v>-0.73012904855671068</v>
      </c>
      <c r="AV879" s="54">
        <f>(AN879-MAX(AN$3:AN879))/MAX(AN$3:AN879)</f>
        <v>-0.66999236685726238</v>
      </c>
      <c r="AW879" s="54">
        <f>(AO879-MAX(AO$3:AO879))/MAX(AO$3:AO879)</f>
        <v>-0.57993589790171318</v>
      </c>
      <c r="AX879" s="54">
        <f>(AP879-MAX(AP$3:AP879))/MAX(AP$3:AP879)</f>
        <v>-0.5544928470340188</v>
      </c>
      <c r="AY879" s="54">
        <f>(AQ879-MAX(AQ$3:AQ879))/MAX(AQ$3:AQ879)</f>
        <v>-0.49159570603684494</v>
      </c>
    </row>
    <row r="880" spans="1:51">
      <c r="A880" s="49">
        <f>Data!F1006</f>
        <v>1954.1249999999245</v>
      </c>
      <c r="B880" s="53">
        <f t="shared" si="369"/>
        <v>0.26400000000000001</v>
      </c>
      <c r="C880" s="50">
        <f>1/Data!N1006</f>
        <v>8.1866205748404114E-2</v>
      </c>
      <c r="D880" s="50">
        <f>Data!H1006/100</f>
        <v>2.4700000000000003E-2</v>
      </c>
      <c r="E880">
        <f>Data!K1007/Data!K1006</f>
        <v>1.0258455034588778</v>
      </c>
      <c r="F880">
        <f>Data!T1007/Data!T1006</f>
        <v>1.0108881079156506</v>
      </c>
      <c r="G880" s="49">
        <f>Data!E1009</f>
        <v>26.9</v>
      </c>
      <c r="H880" s="52">
        <v>0</v>
      </c>
      <c r="I880" s="52">
        <v>1</v>
      </c>
      <c r="J880" s="52">
        <v>0.6</v>
      </c>
      <c r="K880" s="54">
        <f t="shared" si="379"/>
        <v>0.66261227030770231</v>
      </c>
      <c r="L880" s="54">
        <f t="shared" si="392"/>
        <v>0.85</v>
      </c>
      <c r="M880" s="53">
        <f t="shared" si="393"/>
        <v>0.85</v>
      </c>
      <c r="N880" s="54" cm="1">
        <f t="array" ref="N880">stock_min(C880,O880)</f>
        <v>0.85</v>
      </c>
      <c r="O880" s="54" cm="1">
        <f t="array" ref="O880">stock_max(C880,D880)</f>
        <v>0.85</v>
      </c>
      <c r="P880" s="49">
        <f t="shared" si="370"/>
        <v>1954.1249999999245</v>
      </c>
      <c r="Q880" s="49">
        <f t="shared" si="384"/>
        <v>0.85903070187900532</v>
      </c>
      <c r="R880" s="49">
        <f t="shared" si="385"/>
        <v>10.888767298059989</v>
      </c>
      <c r="S880" s="59">
        <f t="shared" si="366"/>
        <v>4.681700459910525</v>
      </c>
      <c r="T880" s="59">
        <f t="shared" si="367"/>
        <v>5.4262817738287366</v>
      </c>
      <c r="U880" s="59">
        <f t="shared" si="368"/>
        <v>8.4243742871013207</v>
      </c>
      <c r="V880" s="59"/>
      <c r="W880" s="49">
        <f t="shared" si="386"/>
        <v>1.87268018396421</v>
      </c>
      <c r="X880" s="49">
        <f t="shared" si="387"/>
        <v>2.809020275946315</v>
      </c>
      <c r="Y880" s="49">
        <f t="shared" si="388"/>
        <v>1.8307608883427713</v>
      </c>
      <c r="Z880" s="49">
        <f t="shared" si="389"/>
        <v>3.595520885485965</v>
      </c>
      <c r="AA880" s="49">
        <f t="shared" si="390"/>
        <v>1.2636561430651982</v>
      </c>
      <c r="AB880" s="49">
        <f t="shared" si="391"/>
        <v>7.1607181440361227</v>
      </c>
      <c r="AC880" s="80">
        <f t="shared" si="371"/>
        <v>0.85</v>
      </c>
      <c r="AD880" s="80">
        <f t="shared" si="380"/>
        <v>0.85</v>
      </c>
      <c r="AE880" s="80">
        <f t="shared" si="381"/>
        <v>0.85</v>
      </c>
      <c r="AF880" s="54">
        <f>(Q880-MAX(Q$2:Q879))/MAX(Q$2:Q879)</f>
        <v>-0.30412332064667513</v>
      </c>
      <c r="AG880" s="54">
        <f>(R880-MAX(R$2:R879))/MAX(R$2:R879)</f>
        <v>2.5845503458877789E-2</v>
      </c>
      <c r="AH880" s="54">
        <f>(S880-MAX(S$2:S879))/MAX(S$2:S879)</f>
        <v>1.9862545241586999E-2</v>
      </c>
      <c r="AI880" s="54">
        <f>(T880-MAX(T$2:T879))/MAX(T$2:T879)</f>
        <v>2.0799061734438597E-2</v>
      </c>
      <c r="AJ880" s="54">
        <f>(U880-MAX(U$2:U879))/MAX(U$2:U879)</f>
        <v>2.3601894127393719E-2</v>
      </c>
      <c r="AK880" s="54">
        <f t="shared" si="382"/>
        <v>0.97250715472632754</v>
      </c>
      <c r="AL880" s="71">
        <f t="shared" si="372"/>
        <v>1954.1249999999245</v>
      </c>
      <c r="AM880" s="49">
        <f t="shared" si="373"/>
        <v>0.97250715472632754</v>
      </c>
      <c r="AN880" s="49">
        <f t="shared" si="374"/>
        <v>4.0518460148824778</v>
      </c>
      <c r="AO880" s="49">
        <f t="shared" si="375"/>
        <v>2.3650477726422277</v>
      </c>
      <c r="AP880" s="49">
        <f t="shared" si="376"/>
        <v>2.5803600467339098</v>
      </c>
      <c r="AQ880" s="49">
        <f t="shared" si="377"/>
        <v>4.2038088639593596</v>
      </c>
      <c r="AS880" s="49">
        <f t="shared" si="383"/>
        <v>0.15196284907688185</v>
      </c>
      <c r="AT880" s="49">
        <f t="shared" si="378"/>
        <v>1.6234488172254498</v>
      </c>
      <c r="AU880" s="54">
        <f>(AM880-MAX(AM$3:AM880))/MAX(AM$3:AM880)</f>
        <v>-0.73951728905457625</v>
      </c>
      <c r="AV880" s="54">
        <f>(AN880-MAX(AN$3:AN880))/MAX(AN$3:AN880)</f>
        <v>-0.66780743483526028</v>
      </c>
      <c r="AW880" s="54">
        <f>(AO880-MAX(AO$3:AO880))/MAX(AO$3:AO880)</f>
        <v>-0.58405121990102982</v>
      </c>
      <c r="AX880" s="54">
        <f>(AP880-MAX(AP$3:AP880))/MAX(AP$3:AP880)</f>
        <v>-0.55770687173083588</v>
      </c>
      <c r="AY880" s="54">
        <f>(AQ880-MAX(AQ$3:AQ880))/MAX(AQ$3:AQ880)</f>
        <v>-0.49466767697703573</v>
      </c>
    </row>
    <row r="881" spans="1:51">
      <c r="A881" s="49">
        <f>Data!F1007</f>
        <v>1954.2083333332578</v>
      </c>
      <c r="B881" s="53">
        <f t="shared" si="369"/>
        <v>0.27500000000000002</v>
      </c>
      <c r="C881" s="50">
        <f>1/Data!N1007</f>
        <v>8.0514615313871551E-2</v>
      </c>
      <c r="D881" s="50">
        <f>Data!H1007/100</f>
        <v>2.3700000000000002E-2</v>
      </c>
      <c r="E881">
        <f>Data!K1008/Data!K1007</f>
        <v>1.0483814902950432</v>
      </c>
      <c r="F881">
        <f>Data!T1008/Data!T1007</f>
        <v>1.0128311691006389</v>
      </c>
      <c r="G881" s="49">
        <f>Data!E1010</f>
        <v>26.9</v>
      </c>
      <c r="H881" s="52">
        <v>0</v>
      </c>
      <c r="I881" s="52">
        <v>1</v>
      </c>
      <c r="J881" s="52">
        <v>0.6</v>
      </c>
      <c r="K881" s="54">
        <f t="shared" si="379"/>
        <v>0.66261227030770231</v>
      </c>
      <c r="L881" s="54">
        <f t="shared" si="392"/>
        <v>0.85</v>
      </c>
      <c r="M881" s="53">
        <f t="shared" si="393"/>
        <v>0.85</v>
      </c>
      <c r="N881" s="54" cm="1">
        <f t="array" ref="N881">stock_min(C881,O881)</f>
        <v>0.85</v>
      </c>
      <c r="O881" s="54" cm="1">
        <f t="array" ref="O881">stock_max(C881,D881)</f>
        <v>0.85</v>
      </c>
      <c r="P881" s="49">
        <f t="shared" si="370"/>
        <v>1954.2083333332578</v>
      </c>
      <c r="Q881" s="49">
        <f t="shared" si="384"/>
        <v>0.87005307007745536</v>
      </c>
      <c r="R881" s="49">
        <f t="shared" si="385"/>
        <v>11.415582087416063</v>
      </c>
      <c r="S881" s="59">
        <f t="shared" si="366"/>
        <v>4.841633723241662</v>
      </c>
      <c r="T881" s="59">
        <f t="shared" si="367"/>
        <v>5.623729235196663</v>
      </c>
      <c r="U881" s="59">
        <f t="shared" si="368"/>
        <v>8.7870346881492747</v>
      </c>
      <c r="V881" s="59"/>
      <c r="W881" s="49">
        <f t="shared" si="386"/>
        <v>1.9366534892966649</v>
      </c>
      <c r="X881" s="49">
        <f t="shared" si="387"/>
        <v>2.9049802339449973</v>
      </c>
      <c r="Y881" s="49">
        <f t="shared" si="388"/>
        <v>1.8973772390672037</v>
      </c>
      <c r="Z881" s="49">
        <f t="shared" si="389"/>
        <v>3.7263519961294591</v>
      </c>
      <c r="AA881" s="49">
        <f t="shared" si="390"/>
        <v>1.3180552032223913</v>
      </c>
      <c r="AB881" s="49">
        <f t="shared" si="391"/>
        <v>7.4689794849268836</v>
      </c>
      <c r="AC881" s="80">
        <f t="shared" si="371"/>
        <v>0.85</v>
      </c>
      <c r="AD881" s="80">
        <f t="shared" si="380"/>
        <v>0.85</v>
      </c>
      <c r="AE881" s="80">
        <f t="shared" si="381"/>
        <v>0.85</v>
      </c>
      <c r="AF881" s="54">
        <f>(Q881-MAX(Q$2:Q880))/MAX(Q$2:Q880)</f>
        <v>-0.29519440930070157</v>
      </c>
      <c r="AG881" s="54">
        <f>(R881-MAX(R$2:R880))/MAX(R$2:R880)</f>
        <v>4.838149029504326E-2</v>
      </c>
      <c r="AH881" s="54">
        <f>(S881-MAX(S$2:S880))/MAX(S$2:S880)</f>
        <v>3.4161361817281577E-2</v>
      </c>
      <c r="AI881" s="54">
        <f>(T881-MAX(T$2:T880))/MAX(T$2:T880)</f>
        <v>3.6387248137431182E-2</v>
      </c>
      <c r="AJ881" s="54">
        <f>(U881-MAX(U$2:U880))/MAX(U$2:U880)</f>
        <v>4.3048942115882532E-2</v>
      </c>
      <c r="AK881" s="54">
        <f t="shared" si="382"/>
        <v>0.94191464996666086</v>
      </c>
      <c r="AL881" s="71">
        <f t="shared" si="372"/>
        <v>1954.2083333332578</v>
      </c>
      <c r="AM881" s="49">
        <f t="shared" si="373"/>
        <v>0.94191464996666086</v>
      </c>
      <c r="AN881" s="49">
        <f t="shared" si="374"/>
        <v>3.6634400223311259</v>
      </c>
      <c r="AO881" s="49">
        <f t="shared" si="375"/>
        <v>2.1980051946568513</v>
      </c>
      <c r="AP881" s="49">
        <f t="shared" si="376"/>
        <v>2.3878018296332155</v>
      </c>
      <c r="AQ881" s="49">
        <f t="shared" si="377"/>
        <v>3.8402692121276494</v>
      </c>
      <c r="AS881" s="49">
        <f t="shared" si="383"/>
        <v>0.17682918979652351</v>
      </c>
      <c r="AT881" s="49">
        <f t="shared" si="378"/>
        <v>1.4524673824944339</v>
      </c>
      <c r="AU881" s="54">
        <f>(AM881-MAX(AM$3:AM881))/MAX(AM$3:AM881)</f>
        <v>-0.74771138668736048</v>
      </c>
      <c r="AV881" s="54">
        <f>(AN881-MAX(AN$3:AN881))/MAX(AN$3:AN881)</f>
        <v>-0.69965108894182748</v>
      </c>
      <c r="AW881" s="54">
        <f>(AO881-MAX(AO$3:AO881))/MAX(AO$3:AO881)</f>
        <v>-0.61342955100339913</v>
      </c>
      <c r="AX881" s="54">
        <f>(AP881-MAX(AP$3:AP881))/MAX(AP$3:AP881)</f>
        <v>-0.59071279907155694</v>
      </c>
      <c r="AY881" s="54">
        <f>(AQ881-MAX(AQ$3:AQ881))/MAX(AQ$3:AQ881)</f>
        <v>-0.53836812643040399</v>
      </c>
    </row>
    <row r="882" spans="1:51">
      <c r="A882" s="49">
        <f>Data!F1008</f>
        <v>1954.291666666591</v>
      </c>
      <c r="B882" s="53">
        <f t="shared" si="369"/>
        <v>0.29500000000000004</v>
      </c>
      <c r="C882" s="50">
        <f>1/Data!N1008</f>
        <v>7.7472126747841638E-2</v>
      </c>
      <c r="D882" s="50">
        <f>Data!H1008/100</f>
        <v>2.29E-2</v>
      </c>
      <c r="E882">
        <f>Data!K1009/Data!K1008</f>
        <v>1.0403233779169869</v>
      </c>
      <c r="F882">
        <f>Data!T1009/Data!T1008</f>
        <v>0.99114620692522104</v>
      </c>
      <c r="G882" s="49">
        <f>Data!E1011</f>
        <v>26.9</v>
      </c>
      <c r="H882" s="52">
        <v>0</v>
      </c>
      <c r="I882" s="52">
        <v>1</v>
      </c>
      <c r="J882" s="52">
        <v>0.6</v>
      </c>
      <c r="K882" s="54">
        <f t="shared" si="379"/>
        <v>0.66261227030770231</v>
      </c>
      <c r="L882" s="54">
        <f t="shared" si="392"/>
        <v>0.85</v>
      </c>
      <c r="M882" s="53">
        <f t="shared" si="393"/>
        <v>0.85</v>
      </c>
      <c r="N882" s="54" cm="1">
        <f t="array" ref="N882">stock_min(C882,O882)</f>
        <v>0.85</v>
      </c>
      <c r="O882" s="54" cm="1">
        <f t="array" ref="O882">stock_max(C882,D882)</f>
        <v>0.85</v>
      </c>
      <c r="P882" s="49">
        <f t="shared" si="370"/>
        <v>1954.291666666591</v>
      </c>
      <c r="Q882" s="49">
        <f t="shared" si="384"/>
        <v>0.86234980023091345</v>
      </c>
      <c r="R882" s="49">
        <f t="shared" si="385"/>
        <v>11.875896918069326</v>
      </c>
      <c r="S882" s="59">
        <f t="shared" si="366"/>
        <v>4.9416256098046221</v>
      </c>
      <c r="T882" s="59">
        <f t="shared" si="367"/>
        <v>5.7571893495288133</v>
      </c>
      <c r="U882" s="59">
        <f t="shared" si="368"/>
        <v>9.0765393825437375</v>
      </c>
      <c r="V882" s="59"/>
      <c r="W882" s="49">
        <f t="shared" si="386"/>
        <v>1.976650243921849</v>
      </c>
      <c r="X882" s="49">
        <f t="shared" si="387"/>
        <v>2.9649753658827733</v>
      </c>
      <c r="Y882" s="49">
        <f t="shared" si="388"/>
        <v>1.9424050440462024</v>
      </c>
      <c r="Z882" s="49">
        <f t="shared" si="389"/>
        <v>3.8147843054826107</v>
      </c>
      <c r="AA882" s="49">
        <f t="shared" si="390"/>
        <v>1.3614809073815608</v>
      </c>
      <c r="AB882" s="49">
        <f t="shared" si="391"/>
        <v>7.7150584751621762</v>
      </c>
      <c r="AC882" s="80">
        <f t="shared" si="371"/>
        <v>0.85</v>
      </c>
      <c r="AD882" s="80">
        <f t="shared" si="380"/>
        <v>0.85</v>
      </c>
      <c r="AE882" s="80">
        <f t="shared" si="381"/>
        <v>0.85</v>
      </c>
      <c r="AF882" s="54">
        <f>(Q882-MAX(Q$2:Q881))/MAX(Q$2:Q881)</f>
        <v>-0.30143461215870043</v>
      </c>
      <c r="AG882" s="54">
        <f>(R882-MAX(R$2:R881))/MAX(R$2:R881)</f>
        <v>4.0323377916986883E-2</v>
      </c>
      <c r="AH882" s="54">
        <f>(S882-MAX(S$2:S881))/MAX(S$2:S881)</f>
        <v>2.0652509520280613E-2</v>
      </c>
      <c r="AI882" s="54">
        <f>(T882-MAX(T$2:T881))/MAX(T$2:T881)</f>
        <v>2.3731603843385109E-2</v>
      </c>
      <c r="AJ882" s="54">
        <f>(U882-MAX(U$2:U881))/MAX(U$2:U881)</f>
        <v>3.2946802268222102E-2</v>
      </c>
      <c r="AK882" s="54">
        <f t="shared" si="382"/>
        <v>0.93989963892638118</v>
      </c>
      <c r="AL882" s="71">
        <f t="shared" si="372"/>
        <v>1954.291666666591</v>
      </c>
      <c r="AM882" s="49">
        <f t="shared" si="373"/>
        <v>0.93989963892638118</v>
      </c>
      <c r="AN882" s="49">
        <f t="shared" si="374"/>
        <v>3.3839290871989265</v>
      </c>
      <c r="AO882" s="49">
        <f t="shared" si="375"/>
        <v>2.0936182161012384</v>
      </c>
      <c r="AP882" s="49">
        <f t="shared" si="376"/>
        <v>2.2634600501459654</v>
      </c>
      <c r="AQ882" s="49">
        <f t="shared" si="377"/>
        <v>3.5882560585527132</v>
      </c>
      <c r="AS882" s="49">
        <f t="shared" si="383"/>
        <v>0.20432697135378675</v>
      </c>
      <c r="AT882" s="49">
        <f t="shared" si="378"/>
        <v>1.3247960084067478</v>
      </c>
      <c r="AU882" s="54">
        <f>(AM882-MAX(AM$3:AM882))/MAX(AM$3:AM882)</f>
        <v>-0.74825110049389254</v>
      </c>
      <c r="AV882" s="54">
        <f>(AN882-MAX(AN$3:AN882))/MAX(AN$3:AN882)</f>
        <v>-0.72256692883113138</v>
      </c>
      <c r="AW882" s="54">
        <f>(AO882-MAX(AO$3:AO882))/MAX(AO$3:AO882)</f>
        <v>-0.63178843444359112</v>
      </c>
      <c r="AX882" s="54">
        <f>(AP882-MAX(AP$3:AP882))/MAX(AP$3:AP882)</f>
        <v>-0.61202591570176557</v>
      </c>
      <c r="AY882" s="54">
        <f>(AQ882-MAX(AQ$3:AQ882))/MAX(AQ$3:AQ882)</f>
        <v>-0.56866217557716292</v>
      </c>
    </row>
    <row r="883" spans="1:51">
      <c r="A883" s="49">
        <f>Data!F1009</f>
        <v>1954.3749999999243</v>
      </c>
      <c r="B883" s="53">
        <f t="shared" si="369"/>
        <v>0.31499999999999995</v>
      </c>
      <c r="C883" s="50">
        <f>1/Data!N1009</f>
        <v>7.5119953957440075E-2</v>
      </c>
      <c r="D883" s="50">
        <f>Data!H1009/100</f>
        <v>2.3700000000000002E-2</v>
      </c>
      <c r="E883">
        <f>Data!K1010/Data!K1009</f>
        <v>1.0122113934331129</v>
      </c>
      <c r="F883">
        <f>Data!T1010/Data!T1009</f>
        <v>1.0010924459392456</v>
      </c>
      <c r="G883" s="49">
        <f>Data!E1012</f>
        <v>26.9</v>
      </c>
      <c r="H883" s="52">
        <v>0</v>
      </c>
      <c r="I883" s="52">
        <v>1</v>
      </c>
      <c r="J883" s="52">
        <v>0.6</v>
      </c>
      <c r="K883" s="54">
        <f t="shared" si="379"/>
        <v>0.66261227030770231</v>
      </c>
      <c r="L883" s="54">
        <f t="shared" si="392"/>
        <v>0.85</v>
      </c>
      <c r="M883" s="53">
        <f t="shared" si="393"/>
        <v>0.85</v>
      </c>
      <c r="N883" s="54" cm="1">
        <f t="array" ref="N883">stock_min(C883,O883)</f>
        <v>0.85</v>
      </c>
      <c r="O883" s="54" cm="1">
        <f t="array" ref="O883">stock_max(C883,D883)</f>
        <v>0.85</v>
      </c>
      <c r="P883" s="49">
        <f t="shared" si="370"/>
        <v>1954.3749999999243</v>
      </c>
      <c r="Q883" s="49">
        <f t="shared" si="384"/>
        <v>0.86329187076838498</v>
      </c>
      <c r="R883" s="49">
        <f t="shared" si="385"/>
        <v>12.020918167706965</v>
      </c>
      <c r="S883" s="59">
        <f t="shared" si="366"/>
        <v>4.9799914740491857</v>
      </c>
      <c r="T883" s="59">
        <f t="shared" si="367"/>
        <v>5.8058951540482644</v>
      </c>
      <c r="U883" s="59">
        <f t="shared" si="368"/>
        <v>9.1722383412320436</v>
      </c>
      <c r="V883" s="59"/>
      <c r="W883" s="49">
        <f t="shared" si="386"/>
        <v>1.9919965896196743</v>
      </c>
      <c r="X883" s="49">
        <f t="shared" si="387"/>
        <v>2.9879948844295114</v>
      </c>
      <c r="Y883" s="49">
        <f t="shared" si="388"/>
        <v>1.9588377848558569</v>
      </c>
      <c r="Z883" s="49">
        <f t="shared" si="389"/>
        <v>3.8470573691924077</v>
      </c>
      <c r="AA883" s="49">
        <f t="shared" si="390"/>
        <v>1.3758357511848067</v>
      </c>
      <c r="AB883" s="49">
        <f t="shared" si="391"/>
        <v>7.7964025900472365</v>
      </c>
      <c r="AC883" s="80">
        <f t="shared" si="371"/>
        <v>0.85</v>
      </c>
      <c r="AD883" s="80">
        <f t="shared" si="380"/>
        <v>0.85</v>
      </c>
      <c r="AE883" s="80">
        <f t="shared" si="381"/>
        <v>0.85</v>
      </c>
      <c r="AF883" s="54">
        <f>(Q883-MAX(Q$2:Q882))/MAX(Q$2:Q882)</f>
        <v>-0.30067146723745569</v>
      </c>
      <c r="AG883" s="54">
        <f>(R883-MAX(R$2:R882))/MAX(R$2:R882)</f>
        <v>1.2211393433112977E-2</v>
      </c>
      <c r="AH883" s="54">
        <f>(S883-MAX(S$2:S882))/MAX(S$2:S882)</f>
        <v>7.7638144355659825E-3</v>
      </c>
      <c r="AI883" s="54">
        <f>(T883-MAX(T$2:T882))/MAX(T$2:T882)</f>
        <v>8.4599969815891667E-3</v>
      </c>
      <c r="AJ883" s="54">
        <f>(U883-MAX(U$2:U882))/MAX(U$2:U882)</f>
        <v>1.0543551309032728E-2</v>
      </c>
      <c r="AK883" s="54">
        <f t="shared" si="382"/>
        <v>0.93968758611089453</v>
      </c>
      <c r="AL883" s="71">
        <f t="shared" si="372"/>
        <v>1954.3749999999243</v>
      </c>
      <c r="AM883" s="49">
        <f t="shared" si="373"/>
        <v>0.93968758611089453</v>
      </c>
      <c r="AN883" s="49">
        <f t="shared" si="374"/>
        <v>3.3310370584959665</v>
      </c>
      <c r="AO883" s="49">
        <f t="shared" si="375"/>
        <v>2.0737094723204081</v>
      </c>
      <c r="AP883" s="49">
        <f t="shared" si="376"/>
        <v>2.2397594560152227</v>
      </c>
      <c r="AQ883" s="49">
        <f t="shared" si="377"/>
        <v>3.5403842070234259</v>
      </c>
      <c r="AS883" s="49">
        <f t="shared" si="383"/>
        <v>0.20934714852745939</v>
      </c>
      <c r="AT883" s="49">
        <f t="shared" si="378"/>
        <v>1.3006247510082032</v>
      </c>
      <c r="AU883" s="54">
        <f>(AM883-MAX(AM$3:AM883))/MAX(AM$3:AM883)</f>
        <v>-0.74830789811432452</v>
      </c>
      <c r="AV883" s="54">
        <f>(AN883-MAX(AN$3:AN883))/MAX(AN$3:AN883)</f>
        <v>-0.72690330751557974</v>
      </c>
      <c r="AW883" s="54">
        <f>(AO883-MAX(AO$3:AO883))/MAX(AO$3:AO883)</f>
        <v>-0.63528985111040448</v>
      </c>
      <c r="AX883" s="54">
        <f>(AP883-MAX(AP$3:AP883))/MAX(AP$3:AP883)</f>
        <v>-0.61608837587401644</v>
      </c>
      <c r="AY883" s="54">
        <f>(AQ883-MAX(AQ$3:AQ883))/MAX(AQ$3:AQ883)</f>
        <v>-0.57441676498014571</v>
      </c>
    </row>
    <row r="884" spans="1:51">
      <c r="A884" s="49">
        <f>Data!F1010</f>
        <v>1954.4583333332575</v>
      </c>
      <c r="B884" s="53">
        <f t="shared" si="369"/>
        <v>0.31599999999999995</v>
      </c>
      <c r="C884" s="50">
        <f>1/Data!N1010</f>
        <v>7.4862145642828073E-2</v>
      </c>
      <c r="D884" s="50">
        <f>Data!H1010/100</f>
        <v>2.3799999999999998E-2</v>
      </c>
      <c r="E884">
        <f>Data!K1011/Data!K1010</f>
        <v>1.0445921673572744</v>
      </c>
      <c r="F884">
        <f>Data!T1011/Data!T1010</f>
        <v>1.009070925747481</v>
      </c>
      <c r="G884" s="49">
        <f>Data!E1013</f>
        <v>26.8</v>
      </c>
      <c r="H884" s="52">
        <v>0</v>
      </c>
      <c r="I884" s="52">
        <v>1</v>
      </c>
      <c r="J884" s="52">
        <v>0.6</v>
      </c>
      <c r="K884" s="54">
        <f t="shared" si="379"/>
        <v>0.66261227030770231</v>
      </c>
      <c r="L884" s="54">
        <f t="shared" si="392"/>
        <v>0.85</v>
      </c>
      <c r="M884" s="53">
        <f t="shared" si="393"/>
        <v>0.85</v>
      </c>
      <c r="N884" s="54" cm="1">
        <f t="array" ref="N884">stock_min(C884,O884)</f>
        <v>0.85</v>
      </c>
      <c r="O884" s="54" cm="1">
        <f t="array" ref="O884">stock_max(C884,D884)</f>
        <v>0.85</v>
      </c>
      <c r="P884" s="49">
        <f t="shared" si="370"/>
        <v>1954.4583333332575</v>
      </c>
      <c r="Q884" s="49">
        <f t="shared" si="384"/>
        <v>0.87112272722652895</v>
      </c>
      <c r="R884" s="49">
        <f t="shared" si="385"/>
        <v>12.556956962429455</v>
      </c>
      <c r="S884" s="59">
        <f t="shared" si="366"/>
        <v>5.1313018951520224</v>
      </c>
      <c r="T884" s="59">
        <f t="shared" si="367"/>
        <v>5.995212252186116</v>
      </c>
      <c r="U884" s="59">
        <f t="shared" si="368"/>
        <v>9.532376934251845</v>
      </c>
      <c r="V884" s="59"/>
      <c r="W884" s="49">
        <f t="shared" si="386"/>
        <v>2.0525207580608091</v>
      </c>
      <c r="X884" s="49">
        <f t="shared" si="387"/>
        <v>3.0787811370912133</v>
      </c>
      <c r="Y884" s="49">
        <f t="shared" si="388"/>
        <v>2.0227110507885206</v>
      </c>
      <c r="Z884" s="49">
        <f t="shared" si="389"/>
        <v>3.9725012013975953</v>
      </c>
      <c r="AA884" s="49">
        <f t="shared" si="390"/>
        <v>1.429856540137777</v>
      </c>
      <c r="AB884" s="49">
        <f t="shared" si="391"/>
        <v>8.1025203941140678</v>
      </c>
      <c r="AC884" s="80">
        <f t="shared" si="371"/>
        <v>0.85</v>
      </c>
      <c r="AD884" s="80">
        <f t="shared" si="380"/>
        <v>0.85</v>
      </c>
      <c r="AE884" s="80">
        <f t="shared" si="381"/>
        <v>0.85</v>
      </c>
      <c r="AF884" s="54">
        <f>(Q884-MAX(Q$2:Q883))/MAX(Q$2:Q883)</f>
        <v>-0.29432791004367181</v>
      </c>
      <c r="AG884" s="54">
        <f>(R884-MAX(R$2:R883))/MAX(R$2:R883)</f>
        <v>4.4592167357274462E-2</v>
      </c>
      <c r="AH884" s="54">
        <f>(S884-MAX(S$2:S883))/MAX(S$2:S883)</f>
        <v>3.038367071335717E-2</v>
      </c>
      <c r="AI884" s="54">
        <f>(T884-MAX(T$2:T883))/MAX(T$2:T883)</f>
        <v>3.2607736294694684E-2</v>
      </c>
      <c r="AJ884" s="54">
        <f>(U884-MAX(U$2:U883))/MAX(U$2:U883)</f>
        <v>3.9263981115805417E-2</v>
      </c>
      <c r="AK884" s="54">
        <f t="shared" si="382"/>
        <v>0.91232684238872375</v>
      </c>
      <c r="AL884" s="71">
        <f t="shared" si="372"/>
        <v>1954.4583333332575</v>
      </c>
      <c r="AM884" s="49">
        <f t="shared" si="373"/>
        <v>0.91232684238872375</v>
      </c>
      <c r="AN884" s="49">
        <f t="shared" si="374"/>
        <v>2.8042043530595127</v>
      </c>
      <c r="AO884" s="49">
        <f t="shared" si="375"/>
        <v>1.8505583117727151</v>
      </c>
      <c r="AP884" s="49">
        <f t="shared" si="376"/>
        <v>1.9808119660096513</v>
      </c>
      <c r="AQ884" s="49">
        <f t="shared" si="377"/>
        <v>3.0469791887279456</v>
      </c>
      <c r="AS884" s="49">
        <f t="shared" si="383"/>
        <v>0.24277483566843294</v>
      </c>
      <c r="AT884" s="49">
        <f t="shared" si="378"/>
        <v>1.0661672227182943</v>
      </c>
      <c r="AU884" s="54">
        <f>(AM884-MAX(AM$3:AM884))/MAX(AM$3:AM884)</f>
        <v>-0.7556363796207044</v>
      </c>
      <c r="AV884" s="54">
        <f>(AN884-MAX(AN$3:AN884))/MAX(AN$3:AN884)</f>
        <v>-0.77009594296835893</v>
      </c>
      <c r="AW884" s="54">
        <f>(AO884-MAX(AO$3:AO884))/MAX(AO$3:AO884)</f>
        <v>-0.67453618434780238</v>
      </c>
      <c r="AX884" s="54">
        <f>(AP884-MAX(AP$3:AP884))/MAX(AP$3:AP884)</f>
        <v>-0.66047392414546013</v>
      </c>
      <c r="AY884" s="54">
        <f>(AQ884-MAX(AQ$3:AQ884))/MAX(AQ$3:AQ884)</f>
        <v>-0.63372809719224066</v>
      </c>
    </row>
    <row r="885" spans="1:51">
      <c r="A885" s="49">
        <f>Data!F1011</f>
        <v>1954.5416666665908</v>
      </c>
      <c r="B885" s="53">
        <f t="shared" si="369"/>
        <v>0.34399999999999997</v>
      </c>
      <c r="C885" s="50">
        <f>1/Data!N1011</f>
        <v>7.2290848593406287E-2</v>
      </c>
      <c r="D885" s="50">
        <f>Data!H1011/100</f>
        <v>2.3E-2</v>
      </c>
      <c r="E885">
        <f>Data!K1012/Data!K1011</f>
        <v>1.0239609746653391</v>
      </c>
      <c r="F885">
        <f>Data!T1012/Data!T1011</f>
        <v>0.99661625986110247</v>
      </c>
      <c r="G885" s="49">
        <f>Data!E1014</f>
        <v>26.8</v>
      </c>
      <c r="H885" s="52">
        <v>0</v>
      </c>
      <c r="I885" s="52">
        <v>1</v>
      </c>
      <c r="J885" s="52">
        <v>0.6</v>
      </c>
      <c r="K885" s="54">
        <f t="shared" si="379"/>
        <v>0.66261227030770231</v>
      </c>
      <c r="L885" s="54">
        <f t="shared" si="392"/>
        <v>0.85</v>
      </c>
      <c r="M885" s="53">
        <f t="shared" si="393"/>
        <v>0.85</v>
      </c>
      <c r="N885" s="54" cm="1">
        <f t="array" ref="N885">stock_min(C885,O885)</f>
        <v>0.85</v>
      </c>
      <c r="O885" s="54" cm="1">
        <f t="array" ref="O885">stock_max(C885,D885)</f>
        <v>0.85</v>
      </c>
      <c r="P885" s="49">
        <f t="shared" si="370"/>
        <v>1954.5416666665908</v>
      </c>
      <c r="Q885" s="49">
        <f t="shared" si="384"/>
        <v>0.86817507428850671</v>
      </c>
      <c r="R885" s="49">
        <f t="shared" si="385"/>
        <v>12.857833890079981</v>
      </c>
      <c r="S885" s="59">
        <f t="shared" si="366"/>
        <v>5.1981272951030189</v>
      </c>
      <c r="T885" s="59">
        <f t="shared" si="367"/>
        <v>6.0835529242588873</v>
      </c>
      <c r="U885" s="59">
        <f t="shared" si="368"/>
        <v>9.7216829571728773</v>
      </c>
      <c r="V885" s="59"/>
      <c r="W885" s="49">
        <f t="shared" si="386"/>
        <v>2.0792509180412075</v>
      </c>
      <c r="X885" s="49">
        <f t="shared" si="387"/>
        <v>3.1188763770618113</v>
      </c>
      <c r="Y885" s="49">
        <f t="shared" si="388"/>
        <v>2.0525161095786446</v>
      </c>
      <c r="Z885" s="49">
        <f t="shared" si="389"/>
        <v>4.0310368146802427</v>
      </c>
      <c r="AA885" s="49">
        <f t="shared" si="390"/>
        <v>1.4582524435759319</v>
      </c>
      <c r="AB885" s="49">
        <f t="shared" si="391"/>
        <v>8.2634305135969459</v>
      </c>
      <c r="AC885" s="80">
        <f t="shared" si="371"/>
        <v>0.85</v>
      </c>
      <c r="AD885" s="80">
        <f t="shared" si="380"/>
        <v>0.85</v>
      </c>
      <c r="AE885" s="80">
        <f t="shared" si="381"/>
        <v>0.85</v>
      </c>
      <c r="AF885" s="54">
        <f>(Q885-MAX(Q$2:Q884))/MAX(Q$2:Q884)</f>
        <v>-0.29671572101935673</v>
      </c>
      <c r="AG885" s="54">
        <f>(R885-MAX(R$2:R884))/MAX(R$2:R884)</f>
        <v>2.3960974665339124E-2</v>
      </c>
      <c r="AH885" s="54">
        <f>(S885-MAX(S$2:S884))/MAX(S$2:S884)</f>
        <v>1.3023088743644591E-2</v>
      </c>
      <c r="AI885" s="54">
        <f>(T885-MAX(T$2:T884))/MAX(T$2:T884)</f>
        <v>1.473520341845419E-2</v>
      </c>
      <c r="AJ885" s="54">
        <f>(U885-MAX(U$2:U884))/MAX(U$2:U884)</f>
        <v>1.9859267444703725E-2</v>
      </c>
      <c r="AK885" s="54">
        <f t="shared" si="382"/>
        <v>0.89614051324477773</v>
      </c>
      <c r="AL885" s="71">
        <f t="shared" si="372"/>
        <v>1954.5416666665908</v>
      </c>
      <c r="AM885" s="49">
        <f t="shared" si="373"/>
        <v>0.89614051324477773</v>
      </c>
      <c r="AN885" s="49">
        <f t="shared" si="374"/>
        <v>2.6039434302204407</v>
      </c>
      <c r="AO885" s="49">
        <f t="shared" si="375"/>
        <v>1.7574879042728244</v>
      </c>
      <c r="AP885" s="49">
        <f t="shared" si="376"/>
        <v>1.874582303261684</v>
      </c>
      <c r="AQ885" s="49">
        <f t="shared" si="377"/>
        <v>2.8533524931431913</v>
      </c>
      <c r="AS885" s="49">
        <f t="shared" si="383"/>
        <v>0.24940906292275056</v>
      </c>
      <c r="AT885" s="49">
        <f t="shared" si="378"/>
        <v>0.97877018988150732</v>
      </c>
      <c r="AU885" s="54">
        <f>(AM885-MAX(AM$3:AM885))/MAX(AM$3:AM885)</f>
        <v>-0.75997183245020727</v>
      </c>
      <c r="AV885" s="54">
        <f>(AN885-MAX(AN$3:AN885))/MAX(AN$3:AN885)</f>
        <v>-0.786514432075749</v>
      </c>
      <c r="AW885" s="54">
        <f>(AO885-MAX(AO$3:AO885))/MAX(AO$3:AO885)</f>
        <v>-0.69090478497849661</v>
      </c>
      <c r="AX885" s="54">
        <f>(AP885-MAX(AP$3:AP885))/MAX(AP$3:AP885)</f>
        <v>-0.67868248767954809</v>
      </c>
      <c r="AY885" s="54">
        <f>(AQ885-MAX(AQ$3:AQ885))/MAX(AQ$3:AQ885)</f>
        <v>-0.65700361495375659</v>
      </c>
    </row>
    <row r="886" spans="1:51">
      <c r="A886" s="49">
        <f>Data!F1012</f>
        <v>1954.6249999999241</v>
      </c>
      <c r="B886" s="53">
        <f t="shared" si="369"/>
        <v>0.35899999999999999</v>
      </c>
      <c r="C886" s="50">
        <f>1/Data!N1012</f>
        <v>7.1214356876357965E-2</v>
      </c>
      <c r="D886" s="50">
        <f>Data!H1012/100</f>
        <v>2.3599999999999999E-2</v>
      </c>
      <c r="E886">
        <f>Data!K1013/Data!K1012</f>
        <v>1.0312498482206602</v>
      </c>
      <c r="F886">
        <f>Data!T1013/Data!T1012</f>
        <v>1.0039336539128638</v>
      </c>
      <c r="G886" s="49">
        <f>Data!E1015</f>
        <v>26.8</v>
      </c>
      <c r="H886" s="52">
        <v>0</v>
      </c>
      <c r="I886" s="52">
        <v>1</v>
      </c>
      <c r="J886" s="52">
        <v>0.6</v>
      </c>
      <c r="K886" s="54">
        <f t="shared" si="379"/>
        <v>0.66261227030770231</v>
      </c>
      <c r="L886" s="54">
        <f t="shared" si="392"/>
        <v>0.85</v>
      </c>
      <c r="M886" s="53">
        <f t="shared" si="393"/>
        <v>0.85</v>
      </c>
      <c r="N886" s="54" cm="1">
        <f t="array" ref="N886">stock_min(C886,O886)</f>
        <v>0.85</v>
      </c>
      <c r="O886" s="54" cm="1">
        <f t="array" ref="O886">stock_max(C886,D886)</f>
        <v>0.85</v>
      </c>
      <c r="P886" s="49">
        <f t="shared" si="370"/>
        <v>1954.6249999999241</v>
      </c>
      <c r="Q886" s="49">
        <f t="shared" si="384"/>
        <v>0.87159017456653254</v>
      </c>
      <c r="R886" s="49">
        <f t="shared" si="385"/>
        <v>13.259639247591441</v>
      </c>
      <c r="S886" s="59">
        <f t="shared" si="366"/>
        <v>5.303770762014782</v>
      </c>
      <c r="T886" s="59">
        <f t="shared" si="367"/>
        <v>6.2175961009151983</v>
      </c>
      <c r="U886" s="59">
        <f t="shared" si="368"/>
        <v>9.9856501669353701</v>
      </c>
      <c r="V886" s="59"/>
      <c r="W886" s="49">
        <f t="shared" si="386"/>
        <v>2.1215083048059129</v>
      </c>
      <c r="X886" s="49">
        <f t="shared" si="387"/>
        <v>3.1822624572088691</v>
      </c>
      <c r="Y886" s="49">
        <f t="shared" si="388"/>
        <v>2.0977406326314609</v>
      </c>
      <c r="Z886" s="49">
        <f t="shared" si="389"/>
        <v>4.1198554682837374</v>
      </c>
      <c r="AA886" s="49">
        <f t="shared" si="390"/>
        <v>1.4978475250403058</v>
      </c>
      <c r="AB886" s="49">
        <f t="shared" si="391"/>
        <v>8.4878026418950636</v>
      </c>
      <c r="AC886" s="80">
        <f t="shared" si="371"/>
        <v>0.84999999999999987</v>
      </c>
      <c r="AD886" s="80">
        <f t="shared" si="380"/>
        <v>0.85</v>
      </c>
      <c r="AE886" s="80">
        <f t="shared" si="381"/>
        <v>0.85</v>
      </c>
      <c r="AF886" s="54">
        <f>(Q886-MAX(Q$2:Q885))/MAX(Q$2:Q885)</f>
        <v>-0.29394924406348888</v>
      </c>
      <c r="AG886" s="54">
        <f>(R886-MAX(R$2:R885))/MAX(R$2:R885)</f>
        <v>3.1249848220660174E-2</v>
      </c>
      <c r="AH886" s="54">
        <f>(S886-MAX(S$2:S885))/MAX(S$2:S885)</f>
        <v>2.0323370497541748E-2</v>
      </c>
      <c r="AI886" s="54">
        <f>(T886-MAX(T$2:T885))/MAX(T$2:T885)</f>
        <v>2.2033699439319088E-2</v>
      </c>
      <c r="AJ886" s="54">
        <f>(U886-MAX(U$2:U885))/MAX(U$2:U885)</f>
        <v>2.7152419074490782E-2</v>
      </c>
      <c r="AK886" s="54">
        <f t="shared" si="382"/>
        <v>0.88795438200744947</v>
      </c>
      <c r="AL886" s="71">
        <f t="shared" si="372"/>
        <v>1954.6249999999241</v>
      </c>
      <c r="AM886" s="49">
        <f t="shared" si="373"/>
        <v>0.88795438200744947</v>
      </c>
      <c r="AN886" s="49">
        <f t="shared" si="374"/>
        <v>2.2453286851861902</v>
      </c>
      <c r="AO886" s="49">
        <f t="shared" si="375"/>
        <v>1.6043894983304061</v>
      </c>
      <c r="AP886" s="49">
        <f t="shared" si="376"/>
        <v>1.6962998261242939</v>
      </c>
      <c r="AQ886" s="49">
        <f t="shared" si="377"/>
        <v>2.5141798519374223</v>
      </c>
      <c r="AS886" s="49">
        <f t="shared" si="383"/>
        <v>0.26885116675123211</v>
      </c>
      <c r="AT886" s="49">
        <f t="shared" si="378"/>
        <v>0.81788002581312846</v>
      </c>
      <c r="AU886" s="54">
        <f>(AM886-MAX(AM$3:AM886))/MAX(AM$3:AM886)</f>
        <v>-0.76216445966790047</v>
      </c>
      <c r="AV886" s="54">
        <f>(AN886-MAX(AN$3:AN886))/MAX(AN$3:AN886)</f>
        <v>-0.8159156362728639</v>
      </c>
      <c r="AW886" s="54">
        <f>(AO886-MAX(AO$3:AO886))/MAX(AO$3:AO886)</f>
        <v>-0.7178307083883656</v>
      </c>
      <c r="AX886" s="54">
        <f>(AP886-MAX(AP$3:AP886))/MAX(AP$3:AP886)</f>
        <v>-0.70924144577087345</v>
      </c>
      <c r="AY886" s="54">
        <f>(AQ886-MAX(AQ$3:AQ886))/MAX(AQ$3:AQ886)</f>
        <v>-0.69777494976770837</v>
      </c>
    </row>
    <row r="887" spans="1:51">
      <c r="A887" s="49">
        <f>Data!F1013</f>
        <v>1954.7083333332573</v>
      </c>
      <c r="B887" s="53">
        <f t="shared" si="369"/>
        <v>0.371</v>
      </c>
      <c r="C887" s="50">
        <f>1/Data!N1013</f>
        <v>6.9654985619634138E-2</v>
      </c>
      <c r="D887" s="50">
        <f>Data!H1013/100</f>
        <v>2.3799999999999998E-2</v>
      </c>
      <c r="E887">
        <f>Data!K1014/Data!K1013</f>
        <v>1.0271683359830417</v>
      </c>
      <c r="F887">
        <f>Data!T1014/Data!T1013</f>
        <v>0.99758112711171998</v>
      </c>
      <c r="G887" s="49">
        <f>Data!E1016</f>
        <v>26.7</v>
      </c>
      <c r="H887" s="52">
        <v>0</v>
      </c>
      <c r="I887" s="52">
        <v>1</v>
      </c>
      <c r="J887" s="52">
        <v>0.6</v>
      </c>
      <c r="K887" s="54">
        <f t="shared" si="379"/>
        <v>0.66261227030770231</v>
      </c>
      <c r="L887" s="54">
        <f t="shared" si="392"/>
        <v>0.85</v>
      </c>
      <c r="M887" s="53">
        <f t="shared" si="393"/>
        <v>0.85</v>
      </c>
      <c r="N887" s="54" cm="1">
        <f t="array" ref="N887">stock_min(C887,O887)</f>
        <v>0.85</v>
      </c>
      <c r="O887" s="54" cm="1">
        <f t="array" ref="O887">stock_max(C887,D887)</f>
        <v>0.85</v>
      </c>
      <c r="P887" s="49">
        <f t="shared" si="370"/>
        <v>1954.7083333332573</v>
      </c>
      <c r="Q887" s="49">
        <f t="shared" si="384"/>
        <v>0.86948190872358233</v>
      </c>
      <c r="R887" s="49">
        <f t="shared" si="385"/>
        <v>13.619881581683931</v>
      </c>
      <c r="S887" s="59">
        <f t="shared" si="366"/>
        <v>5.3850958787176966</v>
      </c>
      <c r="T887" s="59">
        <f t="shared" si="367"/>
        <v>6.3244515505361871</v>
      </c>
      <c r="U887" s="59">
        <f t="shared" si="368"/>
        <v>10.212626538099027</v>
      </c>
      <c r="V887" s="59"/>
      <c r="W887" s="49">
        <f t="shared" si="386"/>
        <v>2.1540383514870789</v>
      </c>
      <c r="X887" s="49">
        <f t="shared" si="387"/>
        <v>3.2310575272306177</v>
      </c>
      <c r="Y887" s="49">
        <f t="shared" si="388"/>
        <v>2.1337923501843359</v>
      </c>
      <c r="Z887" s="49">
        <f t="shared" si="389"/>
        <v>4.1906592003518508</v>
      </c>
      <c r="AA887" s="49">
        <f t="shared" si="390"/>
        <v>1.5318939807148542</v>
      </c>
      <c r="AB887" s="49">
        <f t="shared" si="391"/>
        <v>8.6807325573841734</v>
      </c>
      <c r="AC887" s="80">
        <f t="shared" si="371"/>
        <v>0.85000000000000009</v>
      </c>
      <c r="AD887" s="80">
        <f t="shared" si="380"/>
        <v>0.85</v>
      </c>
      <c r="AE887" s="80">
        <f t="shared" si="381"/>
        <v>0.85</v>
      </c>
      <c r="AF887" s="54">
        <f>(Q887-MAX(Q$2:Q886))/MAX(Q$2:Q886)</f>
        <v>-0.29565709109477334</v>
      </c>
      <c r="AG887" s="54">
        <f>(R887-MAX(R$2:R886))/MAX(R$2:R886)</f>
        <v>2.7168335983041667E-2</v>
      </c>
      <c r="AH887" s="54">
        <f>(S887-MAX(S$2:S886))/MAX(S$2:S886)</f>
        <v>1.533345243451302E-2</v>
      </c>
      <c r="AI887" s="54">
        <f>(T887-MAX(T$2:T886))/MAX(T$2:T886)</f>
        <v>1.7185974754014694E-2</v>
      </c>
      <c r="AJ887" s="54">
        <f>(U887-MAX(U$2:U886))/MAX(U$2:U886)</f>
        <v>2.2730254652343442E-2</v>
      </c>
      <c r="AK887" s="54">
        <f t="shared" si="382"/>
        <v>0.89576895828396441</v>
      </c>
      <c r="AL887" s="71">
        <f t="shared" si="372"/>
        <v>1954.7083333332573</v>
      </c>
      <c r="AM887" s="49">
        <f t="shared" si="373"/>
        <v>0.89576895828396441</v>
      </c>
      <c r="AN887" s="49">
        <f t="shared" si="374"/>
        <v>2.2160102285408021</v>
      </c>
      <c r="AO887" s="49">
        <f t="shared" si="375"/>
        <v>1.5972224821114367</v>
      </c>
      <c r="AP887" s="49">
        <f t="shared" si="376"/>
        <v>1.6864189003347463</v>
      </c>
      <c r="AQ887" s="49">
        <f t="shared" si="377"/>
        <v>2.4893914686322756</v>
      </c>
      <c r="AS887" s="49">
        <f t="shared" si="383"/>
        <v>0.27338124009147347</v>
      </c>
      <c r="AT887" s="49">
        <f t="shared" si="378"/>
        <v>0.80297256829752928</v>
      </c>
      <c r="AU887" s="54">
        <f>(AM887-MAX(AM$3:AM887))/MAX(AM$3:AM887)</f>
        <v>-0.76007135217403399</v>
      </c>
      <c r="AV887" s="54">
        <f>(AN887-MAX(AN$3:AN887))/MAX(AN$3:AN887)</f>
        <v>-0.81831932419287123</v>
      </c>
      <c r="AW887" s="54">
        <f>(AO887-MAX(AO$3:AO887))/MAX(AO$3:AO887)</f>
        <v>-0.71909119525366871</v>
      </c>
      <c r="AX887" s="54">
        <f>(AP887-MAX(AP$3:AP887))/MAX(AP$3:AP887)</f>
        <v>-0.71093511080152927</v>
      </c>
      <c r="AY887" s="54">
        <f>(AQ887-MAX(AQ$3:AQ887))/MAX(AQ$3:AQ887)</f>
        <v>-0.70075471686106183</v>
      </c>
    </row>
    <row r="888" spans="1:51">
      <c r="A888" s="49">
        <f>Data!F1014</f>
        <v>1954.7916666665906</v>
      </c>
      <c r="B888" s="53">
        <f t="shared" si="369"/>
        <v>0.38300000000000001</v>
      </c>
      <c r="C888" s="50">
        <f>1/Data!N1014</f>
        <v>6.8403046370440354E-2</v>
      </c>
      <c r="D888" s="50">
        <f>Data!H1014/100</f>
        <v>2.4300000000000002E-2</v>
      </c>
      <c r="E888">
        <f>Data!K1015/Data!K1014</f>
        <v>1.0430823233892688</v>
      </c>
      <c r="F888">
        <f>Data!T1015/Data!T1014</f>
        <v>0.99763332319824483</v>
      </c>
      <c r="G888" s="49">
        <f>Data!E1017</f>
        <v>26.7</v>
      </c>
      <c r="H888" s="52">
        <v>0</v>
      </c>
      <c r="I888" s="52">
        <v>1</v>
      </c>
      <c r="J888" s="52">
        <v>0.6</v>
      </c>
      <c r="K888" s="54">
        <f t="shared" si="379"/>
        <v>0.66261227030770231</v>
      </c>
      <c r="L888" s="54">
        <f t="shared" si="392"/>
        <v>0.85</v>
      </c>
      <c r="M888" s="53">
        <f t="shared" si="393"/>
        <v>0.85</v>
      </c>
      <c r="N888" s="54" cm="1">
        <f t="array" ref="N888">stock_min(C888,O888)</f>
        <v>0.85</v>
      </c>
      <c r="O888" s="54" cm="1">
        <f t="array" ref="O888">stock_max(C888,D888)</f>
        <v>0.85</v>
      </c>
      <c r="P888" s="49">
        <f t="shared" si="370"/>
        <v>1954.7916666665906</v>
      </c>
      <c r="Q888" s="49">
        <f t="shared" si="384"/>
        <v>0.86742412606066044</v>
      </c>
      <c r="R888" s="49">
        <f t="shared" si="385"/>
        <v>14.206657724509583</v>
      </c>
      <c r="S888" s="59">
        <f t="shared" si="366"/>
        <v>5.5191994313986221</v>
      </c>
      <c r="T888" s="59">
        <f t="shared" si="367"/>
        <v>6.4999448885650164</v>
      </c>
      <c r="U888" s="59">
        <f t="shared" si="368"/>
        <v>10.582987167445101</v>
      </c>
      <c r="V888" s="59"/>
      <c r="W888" s="49">
        <f t="shared" si="386"/>
        <v>2.207679772559449</v>
      </c>
      <c r="X888" s="49">
        <f t="shared" si="387"/>
        <v>3.3115196588391731</v>
      </c>
      <c r="Y888" s="49">
        <f t="shared" si="388"/>
        <v>2.1930016490780058</v>
      </c>
      <c r="Z888" s="49">
        <f t="shared" si="389"/>
        <v>4.3069432394870102</v>
      </c>
      <c r="AA888" s="49">
        <f t="shared" si="390"/>
        <v>1.5874480751167652</v>
      </c>
      <c r="AB888" s="49">
        <f t="shared" si="391"/>
        <v>8.995539092328336</v>
      </c>
      <c r="AC888" s="80">
        <f t="shared" si="371"/>
        <v>0.85000000000000009</v>
      </c>
      <c r="AD888" s="80">
        <f t="shared" si="380"/>
        <v>0.85</v>
      </c>
      <c r="AE888" s="80">
        <f t="shared" si="381"/>
        <v>0.85</v>
      </c>
      <c r="AF888" s="54">
        <f>(Q888-MAX(Q$2:Q887))/MAX(Q$2:Q887)</f>
        <v>-0.29732404311776006</v>
      </c>
      <c r="AG888" s="54">
        <f>(R888-MAX(R$2:R887))/MAX(R$2:R887)</f>
        <v>4.3082323389268741E-2</v>
      </c>
      <c r="AH888" s="54">
        <f>(S888-MAX(S$2:S887))/MAX(S$2:S887)</f>
        <v>2.4902723312859268E-2</v>
      </c>
      <c r="AI888" s="54">
        <f>(T888-MAX(T$2:T887))/MAX(T$2:T887)</f>
        <v>2.7748388398034441E-2</v>
      </c>
      <c r="AJ888" s="54">
        <f>(U888-MAX(U$2:U887))/MAX(U$2:U887)</f>
        <v>3.6264973360615266E-2</v>
      </c>
      <c r="AK888" s="54">
        <f t="shared" si="382"/>
        <v>0.91036116453962646</v>
      </c>
      <c r="AL888" s="71">
        <f t="shared" si="372"/>
        <v>1954.7916666665906</v>
      </c>
      <c r="AM888" s="49">
        <f t="shared" si="373"/>
        <v>0.91036116453962646</v>
      </c>
      <c r="AN888" s="49">
        <f t="shared" si="374"/>
        <v>2.1869012112442157</v>
      </c>
      <c r="AO888" s="49">
        <f t="shared" si="375"/>
        <v>1.5945414155241133</v>
      </c>
      <c r="AP888" s="49">
        <f t="shared" si="376"/>
        <v>1.6805185577665886</v>
      </c>
      <c r="AQ888" s="49">
        <f t="shared" si="377"/>
        <v>2.4672696467738393</v>
      </c>
      <c r="AS888" s="49">
        <f t="shared" si="383"/>
        <v>0.28036843552962365</v>
      </c>
      <c r="AT888" s="49">
        <f t="shared" si="378"/>
        <v>0.78675108900725066</v>
      </c>
      <c r="AU888" s="54">
        <f>(AM888-MAX(AM$3:AM888))/MAX(AM$3:AM888)</f>
        <v>-0.75616287970092477</v>
      </c>
      <c r="AV888" s="54">
        <f>(AN888-MAX(AN$3:AN888))/MAX(AN$3:AN888)</f>
        <v>-0.82070584112605693</v>
      </c>
      <c r="AW888" s="54">
        <f>(AO888-MAX(AO$3:AO888))/MAX(AO$3:AO888)</f>
        <v>-0.71956272330873006</v>
      </c>
      <c r="AX888" s="54">
        <f>(AP888-MAX(AP$3:AP888))/MAX(AP$3:AP888)</f>
        <v>-0.71194647391561605</v>
      </c>
      <c r="AY888" s="54">
        <f>(AQ888-MAX(AQ$3:AQ888))/MAX(AQ$3:AQ888)</f>
        <v>-0.70341394138600721</v>
      </c>
    </row>
    <row r="889" spans="1:51">
      <c r="A889" s="49">
        <f>Data!F1015</f>
        <v>1954.8749999999238</v>
      </c>
      <c r="B889" s="53">
        <f t="shared" si="369"/>
        <v>0.41500000000000004</v>
      </c>
      <c r="C889" s="50">
        <f>1/Data!N1015</f>
        <v>6.6149327341693528E-2</v>
      </c>
      <c r="D889" s="50">
        <f>Data!H1015/100</f>
        <v>2.4799999999999999E-2</v>
      </c>
      <c r="E889">
        <f>Data!K1016/Data!K1015</f>
        <v>1.0535223614023139</v>
      </c>
      <c r="F889">
        <f>Data!T1016/Data!T1015</f>
        <v>1.003178645126209</v>
      </c>
      <c r="G889" s="49">
        <f>Data!E1018</f>
        <v>26.7</v>
      </c>
      <c r="H889" s="52">
        <v>0</v>
      </c>
      <c r="I889" s="52">
        <v>1</v>
      </c>
      <c r="J889" s="52">
        <v>0.6</v>
      </c>
      <c r="K889" s="54">
        <f t="shared" si="379"/>
        <v>0.66261227030770231</v>
      </c>
      <c r="L889" s="54">
        <f t="shared" si="392"/>
        <v>0.85</v>
      </c>
      <c r="M889" s="53">
        <f t="shared" si="393"/>
        <v>0.85</v>
      </c>
      <c r="N889" s="54" cm="1">
        <f t="array" ref="N889">stock_min(C889,O889)</f>
        <v>0.85</v>
      </c>
      <c r="O889" s="54" cm="1">
        <f t="array" ref="O889">stock_max(C889,D889)</f>
        <v>0.85</v>
      </c>
      <c r="P889" s="49">
        <f t="shared" si="370"/>
        <v>1954.8749999999238</v>
      </c>
      <c r="Q889" s="49">
        <f t="shared" si="384"/>
        <v>0.87018135953131925</v>
      </c>
      <c r="R889" s="49">
        <f t="shared" si="385"/>
        <v>14.96703159355976</v>
      </c>
      <c r="S889" s="59">
        <f t="shared" si="366"/>
        <v>5.7034572139191564</v>
      </c>
      <c r="T889" s="59">
        <f t="shared" si="367"/>
        <v>6.7374334351717025</v>
      </c>
      <c r="U889" s="59">
        <f t="shared" si="368"/>
        <v>11.06949559584042</v>
      </c>
      <c r="V889" s="59"/>
      <c r="W889" s="49">
        <f t="shared" si="386"/>
        <v>2.2813828855676626</v>
      </c>
      <c r="X889" s="49">
        <f t="shared" si="387"/>
        <v>3.4220743283514938</v>
      </c>
      <c r="Y889" s="49">
        <f t="shared" si="388"/>
        <v>2.2731273706455588</v>
      </c>
      <c r="Z889" s="49">
        <f t="shared" si="389"/>
        <v>4.4643060645261432</v>
      </c>
      <c r="AA889" s="49">
        <f t="shared" si="390"/>
        <v>1.6604243393760634</v>
      </c>
      <c r="AB889" s="49">
        <f t="shared" si="391"/>
        <v>9.4090712564643564</v>
      </c>
      <c r="AC889" s="80">
        <f t="shared" si="371"/>
        <v>0.84999999999999987</v>
      </c>
      <c r="AD889" s="80">
        <f t="shared" si="380"/>
        <v>0.85</v>
      </c>
      <c r="AE889" s="80">
        <f t="shared" si="381"/>
        <v>0.85</v>
      </c>
      <c r="AF889" s="54">
        <f>(Q889-MAX(Q$2:Q888))/MAX(Q$2:Q888)</f>
        <v>-0.2950904856121121</v>
      </c>
      <c r="AG889" s="54">
        <f>(R889-MAX(R$2:R888))/MAX(R$2:R888)</f>
        <v>5.3522361402313957E-2</v>
      </c>
      <c r="AH889" s="54">
        <f>(S889-MAX(S$2:S888))/MAX(S$2:S888)</f>
        <v>3.3384874891872036E-2</v>
      </c>
      <c r="AI889" s="54">
        <f>(T889-MAX(T$2:T888))/MAX(T$2:T888)</f>
        <v>3.6537009263645628E-2</v>
      </c>
      <c r="AJ889" s="54">
        <f>(U889-MAX(U$2:U888))/MAX(U$2:U888)</f>
        <v>4.5970803960898178E-2</v>
      </c>
      <c r="AK889" s="54">
        <f t="shared" si="382"/>
        <v>0.92200933370382554</v>
      </c>
      <c r="AL889" s="71">
        <f t="shared" si="372"/>
        <v>1954.8749999999238</v>
      </c>
      <c r="AM889" s="49">
        <f t="shared" si="373"/>
        <v>0.92200933370382554</v>
      </c>
      <c r="AN889" s="49">
        <f t="shared" si="374"/>
        <v>1.9343294912554279</v>
      </c>
      <c r="AO889" s="49">
        <f t="shared" si="375"/>
        <v>1.4898155970617886</v>
      </c>
      <c r="AP889" s="49">
        <f t="shared" si="376"/>
        <v>1.5568271858368101</v>
      </c>
      <c r="AQ889" s="49">
        <f t="shared" si="377"/>
        <v>2.2278531350216579</v>
      </c>
      <c r="AS889" s="49">
        <f t="shared" si="383"/>
        <v>0.29352364376623008</v>
      </c>
      <c r="AT889" s="49">
        <f t="shared" si="378"/>
        <v>0.67102594918484781</v>
      </c>
      <c r="AU889" s="54">
        <f>(AM889-MAX(AM$3:AM889))/MAX(AM$3:AM889)</f>
        <v>-0.75304295748061445</v>
      </c>
      <c r="AV889" s="54">
        <f>(AN889-MAX(AN$3:AN889))/MAX(AN$3:AN889)</f>
        <v>-0.84141305636646124</v>
      </c>
      <c r="AW889" s="54">
        <f>(AO889-MAX(AO$3:AO889))/MAX(AO$3:AO889)</f>
        <v>-0.73798119964487796</v>
      </c>
      <c r="AX889" s="54">
        <f>(AP889-MAX(AP$3:AP889))/MAX(AP$3:AP889)</f>
        <v>-0.73314810579639678</v>
      </c>
      <c r="AY889" s="54">
        <f>(AQ889-MAX(AQ$3:AQ889))/MAX(AQ$3:AQ889)</f>
        <v>-0.73219377081427373</v>
      </c>
    </row>
    <row r="890" spans="1:51">
      <c r="A890" s="49">
        <f>Data!F1016</f>
        <v>1954.9583333332571</v>
      </c>
      <c r="B890" s="53">
        <f t="shared" si="369"/>
        <v>0.45899999999999996</v>
      </c>
      <c r="C890" s="50">
        <f>1/Data!N1016</f>
        <v>6.3334984678166076E-2</v>
      </c>
      <c r="D890" s="50">
        <f>Data!H1016/100</f>
        <v>2.5099999999999997E-2</v>
      </c>
      <c r="E890">
        <f>Data!K1017/Data!K1016</f>
        <v>1.021701148603565</v>
      </c>
      <c r="F890">
        <f>Data!T1017/Data!T1016</f>
        <v>0.99336274347021081</v>
      </c>
      <c r="G890" s="49">
        <f>Data!E1019</f>
        <v>26.7</v>
      </c>
      <c r="H890" s="52">
        <v>0</v>
      </c>
      <c r="I890" s="52">
        <v>1</v>
      </c>
      <c r="J890" s="52">
        <v>0.6</v>
      </c>
      <c r="K890" s="54">
        <f t="shared" si="379"/>
        <v>0.66261227030770231</v>
      </c>
      <c r="L890" s="54">
        <f t="shared" si="392"/>
        <v>0.85</v>
      </c>
      <c r="M890" s="53">
        <f t="shared" si="393"/>
        <v>0.85</v>
      </c>
      <c r="N890" s="54" cm="1">
        <f t="array" ref="N890">stock_min(C890,O890)</f>
        <v>0.85</v>
      </c>
      <c r="O890" s="54" cm="1">
        <f t="array" ref="O890">stock_max(C890,D890)</f>
        <v>0.85</v>
      </c>
      <c r="P890" s="49">
        <f t="shared" si="370"/>
        <v>1954.9583333332571</v>
      </c>
      <c r="Q890" s="49">
        <f t="shared" si="384"/>
        <v>0.86440574262066916</v>
      </c>
      <c r="R890" s="49">
        <f t="shared" si="385"/>
        <v>15.291833370325852</v>
      </c>
      <c r="S890" s="59">
        <f t="shared" si="366"/>
        <v>5.7625780339969737</v>
      </c>
      <c r="T890" s="59">
        <f t="shared" si="367"/>
        <v>6.8192266750059218</v>
      </c>
      <c r="U890" s="59">
        <f t="shared" si="368"/>
        <v>11.262662587109741</v>
      </c>
      <c r="V890" s="59"/>
      <c r="W890" s="49">
        <f t="shared" si="386"/>
        <v>2.3050312135987894</v>
      </c>
      <c r="X890" s="49">
        <f t="shared" si="387"/>
        <v>3.4575468203981843</v>
      </c>
      <c r="Y890" s="49">
        <f t="shared" si="388"/>
        <v>2.3007234061374038</v>
      </c>
      <c r="Z890" s="49">
        <f t="shared" si="389"/>
        <v>4.5185032688685176</v>
      </c>
      <c r="AA890" s="49">
        <f t="shared" si="390"/>
        <v>1.6893993880664615</v>
      </c>
      <c r="AB890" s="49">
        <f t="shared" si="391"/>
        <v>9.5732631990432804</v>
      </c>
      <c r="AC890" s="80">
        <f t="shared" si="371"/>
        <v>0.85000000000000009</v>
      </c>
      <c r="AD890" s="80">
        <f t="shared" si="380"/>
        <v>0.85</v>
      </c>
      <c r="AE890" s="80">
        <f t="shared" si="381"/>
        <v>0.85</v>
      </c>
      <c r="AF890" s="54">
        <f>(Q890-MAX(Q$2:Q889))/MAX(Q$2:Q889)</f>
        <v>-0.2997691508893936</v>
      </c>
      <c r="AG890" s="54">
        <f>(R890-MAX(R$2:R889))/MAX(R$2:R889)</f>
        <v>2.1701148603564972E-2</v>
      </c>
      <c r="AH890" s="54">
        <f>(S890-MAX(S$2:S889))/MAX(S$2:S889)</f>
        <v>1.0365786550223305E-2</v>
      </c>
      <c r="AI890" s="54">
        <f>(T890-MAX(T$2:T889))/MAX(T$2:T889)</f>
        <v>1.2140118432522204E-2</v>
      </c>
      <c r="AJ890" s="54">
        <f>(U890-MAX(U$2:U889))/MAX(U$2:U889)</f>
        <v>1.7450387833561887E-2</v>
      </c>
      <c r="AK890" s="54">
        <f t="shared" si="382"/>
        <v>0.92581342330949223</v>
      </c>
      <c r="AL890" s="71">
        <f t="shared" si="372"/>
        <v>1954.9583333332571</v>
      </c>
      <c r="AM890" s="49">
        <f t="shared" si="373"/>
        <v>0.92581342330949223</v>
      </c>
      <c r="AN890" s="49">
        <f t="shared" si="374"/>
        <v>2.0488428811719097</v>
      </c>
      <c r="AO890" s="49">
        <f t="shared" si="375"/>
        <v>1.5457453838721131</v>
      </c>
      <c r="AP890" s="49">
        <f t="shared" si="376"/>
        <v>1.6206006849438754</v>
      </c>
      <c r="AQ890" s="49">
        <f t="shared" si="377"/>
        <v>2.3417742640061343</v>
      </c>
      <c r="AS890" s="49">
        <f t="shared" si="383"/>
        <v>0.2929313828342246</v>
      </c>
      <c r="AT890" s="49">
        <f t="shared" si="378"/>
        <v>0.72117357906225887</v>
      </c>
      <c r="AU890" s="54">
        <f>(AM890-MAX(AM$3:AM890))/MAX(AM$3:AM890)</f>
        <v>-0.75202404510722198</v>
      </c>
      <c r="AV890" s="54">
        <f>(AN890-MAX(AN$3:AN890))/MAX(AN$3:AN890)</f>
        <v>-0.83202462042828806</v>
      </c>
      <c r="AW890" s="54">
        <f>(AO890-MAX(AO$3:AO890))/MAX(AO$3:AO890)</f>
        <v>-0.72814464291056746</v>
      </c>
      <c r="AX890" s="54">
        <f>(AP890-MAX(AP$3:AP890))/MAX(AP$3:AP890)</f>
        <v>-0.72221684817735354</v>
      </c>
      <c r="AY890" s="54">
        <f>(AQ890-MAX(AQ$3:AQ890))/MAX(AQ$3:AQ890)</f>
        <v>-0.71849951624321695</v>
      </c>
    </row>
    <row r="891" spans="1:51">
      <c r="A891" s="49">
        <f>Data!F1017</f>
        <v>1955.0416666665903</v>
      </c>
      <c r="B891" s="53">
        <f t="shared" si="369"/>
        <v>0.47199999999999998</v>
      </c>
      <c r="C891" s="50">
        <f>1/Data!N1017</f>
        <v>6.2536032233955083E-2</v>
      </c>
      <c r="D891" s="50">
        <f>Data!H1017/100</f>
        <v>2.6099999999999998E-2</v>
      </c>
      <c r="E891">
        <f>Data!K1018/Data!K1017</f>
        <v>1.0370630383895132</v>
      </c>
      <c r="F891">
        <f>Data!T1018/Data!T1017</f>
        <v>0.99869009255840091</v>
      </c>
      <c r="G891" s="49">
        <f>Data!E1020</f>
        <v>26.7</v>
      </c>
      <c r="H891" s="52">
        <v>0</v>
      </c>
      <c r="I891" s="52">
        <v>1</v>
      </c>
      <c r="J891" s="52">
        <v>0.6</v>
      </c>
      <c r="K891" s="54">
        <f t="shared" si="379"/>
        <v>0.66261227030770231</v>
      </c>
      <c r="L891" s="54">
        <f t="shared" si="392"/>
        <v>0.85</v>
      </c>
      <c r="M891" s="53">
        <f t="shared" si="393"/>
        <v>0.85</v>
      </c>
      <c r="N891" s="54" cm="1">
        <f t="array" ref="N891">stock_min(C891,O891)</f>
        <v>0.85</v>
      </c>
      <c r="O891" s="54" cm="1">
        <f t="array" ref="O891">stock_max(C891,D891)</f>
        <v>0.85</v>
      </c>
      <c r="P891" s="49">
        <f t="shared" si="370"/>
        <v>1955.0416666665903</v>
      </c>
      <c r="Q891" s="49">
        <f t="shared" si="384"/>
        <v>0.86327345110584941</v>
      </c>
      <c r="R891" s="49">
        <f t="shared" si="385"/>
        <v>15.858595177576278</v>
      </c>
      <c r="S891" s="59">
        <f t="shared" si="366"/>
        <v>5.8877058469951198</v>
      </c>
      <c r="T891" s="59">
        <f t="shared" si="367"/>
        <v>6.9836824004123761</v>
      </c>
      <c r="U891" s="59">
        <f t="shared" si="368"/>
        <v>11.615263851738536</v>
      </c>
      <c r="V891" s="59"/>
      <c r="W891" s="49">
        <f t="shared" si="386"/>
        <v>2.3550823387980482</v>
      </c>
      <c r="X891" s="49">
        <f t="shared" si="387"/>
        <v>3.5326235081970716</v>
      </c>
      <c r="Y891" s="49">
        <f t="shared" si="388"/>
        <v>2.3562087499671875</v>
      </c>
      <c r="Z891" s="49">
        <f t="shared" si="389"/>
        <v>4.6274736504451885</v>
      </c>
      <c r="AA891" s="49">
        <f t="shared" si="390"/>
        <v>1.7422895777607807</v>
      </c>
      <c r="AB891" s="49">
        <f t="shared" si="391"/>
        <v>9.8729742739777553</v>
      </c>
      <c r="AC891" s="80">
        <f t="shared" si="371"/>
        <v>0.85</v>
      </c>
      <c r="AD891" s="80">
        <f t="shared" si="380"/>
        <v>0.85</v>
      </c>
      <c r="AE891" s="80">
        <f t="shared" si="381"/>
        <v>0.85</v>
      </c>
      <c r="AF891" s="54">
        <f>(Q891-MAX(Q$2:Q890))/MAX(Q$2:Q890)</f>
        <v>-0.30068638848948082</v>
      </c>
      <c r="AG891" s="54">
        <f>(R891-MAX(R$2:R890))/MAX(R$2:R890)</f>
        <v>3.7063038389513206E-2</v>
      </c>
      <c r="AH891" s="54">
        <f>(S891-MAX(S$2:S890))/MAX(S$2:S890)</f>
        <v>2.1713860057068313E-2</v>
      </c>
      <c r="AI891" s="54">
        <f>(T891-MAX(T$2:T890))/MAX(T$2:T890)</f>
        <v>2.4116477313948718E-2</v>
      </c>
      <c r="AJ891" s="54">
        <f>(U891-MAX(U$2:U890))/MAX(U$2:U890)</f>
        <v>3.1307096514846484E-2</v>
      </c>
      <c r="AK891" s="54">
        <f t="shared" si="382"/>
        <v>0.93281293534932586</v>
      </c>
      <c r="AL891" s="71">
        <f t="shared" si="372"/>
        <v>1955.0416666665903</v>
      </c>
      <c r="AM891" s="49">
        <f t="shared" si="373"/>
        <v>0.93281293534932586</v>
      </c>
      <c r="AN891" s="49">
        <f t="shared" si="374"/>
        <v>2.1725095849249763</v>
      </c>
      <c r="AO891" s="49">
        <f t="shared" si="375"/>
        <v>1.6071356651168229</v>
      </c>
      <c r="AP891" s="49">
        <f t="shared" si="376"/>
        <v>1.6902668438666475</v>
      </c>
      <c r="AQ891" s="49">
        <f t="shared" si="377"/>
        <v>2.4651621992220254</v>
      </c>
      <c r="AS891" s="49">
        <f t="shared" si="383"/>
        <v>0.29265261429704914</v>
      </c>
      <c r="AT891" s="49">
        <f t="shared" si="378"/>
        <v>0.7748953553553779</v>
      </c>
      <c r="AU891" s="54">
        <f>(AM891-MAX(AM$3:AM891))/MAX(AM$3:AM891)</f>
        <v>-0.75014924977788167</v>
      </c>
      <c r="AV891" s="54">
        <f>(AN891-MAX(AN$3:AN891))/MAX(AN$3:AN891)</f>
        <v>-0.82188574560572392</v>
      </c>
      <c r="AW891" s="54">
        <f>(AO891-MAX(AO$3:AO891))/MAX(AO$3:AO891)</f>
        <v>-0.71734773094580739</v>
      </c>
      <c r="AX891" s="54">
        <f>(AP891-MAX(AP$3:AP891))/MAX(AP$3:AP891)</f>
        <v>-0.71027554432580342</v>
      </c>
      <c r="AY891" s="54">
        <f>(AQ891-MAX(AQ$3:AQ891))/MAX(AQ$3:AQ891)</f>
        <v>-0.70366727387601125</v>
      </c>
    </row>
    <row r="892" spans="1:51">
      <c r="A892" s="49">
        <f>Data!F1018</f>
        <v>1955.1249999999236</v>
      </c>
      <c r="B892" s="53">
        <f t="shared" si="369"/>
        <v>0.498</v>
      </c>
      <c r="C892" s="50">
        <f>1/Data!N1018</f>
        <v>6.0835657267250175E-2</v>
      </c>
      <c r="D892" s="50">
        <f>Data!H1018/100</f>
        <v>2.6499999999999999E-2</v>
      </c>
      <c r="E892">
        <f>Data!K1019/Data!K1018</f>
        <v>0.99565099211742314</v>
      </c>
      <c r="F892">
        <f>Data!T1019/Data!T1018</f>
        <v>0.99959839144156226</v>
      </c>
      <c r="G892" s="49">
        <f>Data!E1021</f>
        <v>26.7</v>
      </c>
      <c r="H892" s="52">
        <v>0</v>
      </c>
      <c r="I892" s="52">
        <v>1</v>
      </c>
      <c r="J892" s="52">
        <v>0.6</v>
      </c>
      <c r="K892" s="54">
        <f t="shared" si="379"/>
        <v>0.66261227030770231</v>
      </c>
      <c r="L892" s="54">
        <f t="shared" si="392"/>
        <v>0.85</v>
      </c>
      <c r="M892" s="53">
        <f t="shared" si="393"/>
        <v>0.85</v>
      </c>
      <c r="N892" s="54" cm="1">
        <f t="array" ref="N892">stock_min(C892,O892)</f>
        <v>0.85</v>
      </c>
      <c r="O892" s="54" cm="1">
        <f t="array" ref="O892">stock_max(C892,D892)</f>
        <v>0.85</v>
      </c>
      <c r="P892" s="49">
        <f t="shared" si="370"/>
        <v>1955.1249999999236</v>
      </c>
      <c r="Q892" s="49">
        <f t="shared" si="384"/>
        <v>0.8629267530996132</v>
      </c>
      <c r="R892" s="49">
        <f t="shared" si="385"/>
        <v>15.789626022142404</v>
      </c>
      <c r="S892" s="59">
        <f t="shared" si="366"/>
        <v>5.8713966182887072</v>
      </c>
      <c r="T892" s="59">
        <f t="shared" si="367"/>
        <v>6.9626112074307205</v>
      </c>
      <c r="U892" s="59">
        <f t="shared" si="368"/>
        <v>11.571626490390823</v>
      </c>
      <c r="V892" s="59"/>
      <c r="W892" s="49">
        <f t="shared" si="386"/>
        <v>2.3485586473154831</v>
      </c>
      <c r="X892" s="49">
        <f t="shared" si="387"/>
        <v>3.522837970973224</v>
      </c>
      <c r="Y892" s="49">
        <f t="shared" si="388"/>
        <v>2.3490995880051981</v>
      </c>
      <c r="Z892" s="49">
        <f t="shared" si="389"/>
        <v>4.6135116194255223</v>
      </c>
      <c r="AA892" s="49">
        <f t="shared" si="390"/>
        <v>1.7357439735586238</v>
      </c>
      <c r="AB892" s="49">
        <f t="shared" si="391"/>
        <v>9.8358825168321999</v>
      </c>
      <c r="AC892" s="80">
        <f t="shared" si="371"/>
        <v>0.85</v>
      </c>
      <c r="AD892" s="80">
        <f t="shared" si="380"/>
        <v>0.85</v>
      </c>
      <c r="AE892" s="80">
        <f t="shared" si="381"/>
        <v>0.85</v>
      </c>
      <c r="AF892" s="54">
        <f>(Q892-MAX(Q$2:Q891))/MAX(Q$2:Q891)</f>
        <v>-0.30096723882089543</v>
      </c>
      <c r="AG892" s="54">
        <f>(R892-MAX(R$2:R891))/MAX(R$2:R891)</f>
        <v>-4.3490078825768668E-3</v>
      </c>
      <c r="AH892" s="54">
        <f>(S892-MAX(S$2:S891))/MAX(S$2:S891)</f>
        <v>-2.7700481529212718E-3</v>
      </c>
      <c r="AI892" s="54">
        <f>(T892-MAX(T$2:T891))/MAX(T$2:T891)</f>
        <v>-3.0172037864166596E-3</v>
      </c>
      <c r="AJ892" s="54">
        <f>(U892-MAX(U$2:U891))/MAX(U$2:U891)</f>
        <v>-3.756897983955957E-3</v>
      </c>
      <c r="AK892" s="54">
        <f t="shared" si="382"/>
        <v>0.91352591103122149</v>
      </c>
      <c r="AL892" s="71">
        <f t="shared" si="372"/>
        <v>1955.1249999999236</v>
      </c>
      <c r="AM892" s="49">
        <f t="shared" si="373"/>
        <v>0.91352591103122149</v>
      </c>
      <c r="AN892" s="49">
        <f t="shared" si="374"/>
        <v>2.2818840624548966</v>
      </c>
      <c r="AO892" s="49">
        <f t="shared" si="375"/>
        <v>1.6422819666459643</v>
      </c>
      <c r="AP892" s="49">
        <f t="shared" si="376"/>
        <v>1.7347551710857043</v>
      </c>
      <c r="AQ892" s="49">
        <f t="shared" si="377"/>
        <v>2.5629200273552186</v>
      </c>
      <c r="AS892" s="49">
        <f t="shared" si="383"/>
        <v>0.28103596490032201</v>
      </c>
      <c r="AT892" s="49">
        <f t="shared" si="378"/>
        <v>0.8281648562695143</v>
      </c>
      <c r="AU892" s="54">
        <f>(AM892-MAX(AM$3:AM892))/MAX(AM$3:AM892)</f>
        <v>-0.75531521319114192</v>
      </c>
      <c r="AV892" s="54">
        <f>(AN892-MAX(AN$3:AN892))/MAX(AN$3:AN892)</f>
        <v>-0.8129186258976292</v>
      </c>
      <c r="AW892" s="54">
        <f>(AO892-MAX(AO$3:AO892))/MAX(AO$3:AO892)</f>
        <v>-0.71116643456137785</v>
      </c>
      <c r="AX892" s="54">
        <f>(AP892-MAX(AP$3:AP892))/MAX(AP$3:AP892)</f>
        <v>-0.70264991028218049</v>
      </c>
      <c r="AY892" s="54">
        <f>(AQ892-MAX(AQ$3:AQ892))/MAX(AQ$3:AQ892)</f>
        <v>-0.69191598070762994</v>
      </c>
    </row>
    <row r="893" spans="1:51">
      <c r="A893" s="49">
        <f>Data!F1019</f>
        <v>1955.2083333332569</v>
      </c>
      <c r="B893" s="53">
        <f t="shared" si="369"/>
        <v>0.48699999999999999</v>
      </c>
      <c r="C893" s="50">
        <f>1/Data!N1019</f>
        <v>6.165500678161099E-2</v>
      </c>
      <c r="D893" s="50">
        <f>Data!H1019/100</f>
        <v>2.6800000000000001E-2</v>
      </c>
      <c r="E893">
        <f>Data!K1020/Data!K1019</f>
        <v>1.0380897945205481</v>
      </c>
      <c r="F893">
        <f>Data!T1020/Data!T1019</f>
        <v>0.99616375739851437</v>
      </c>
      <c r="G893" s="49">
        <f>Data!E1022</f>
        <v>26.7</v>
      </c>
      <c r="H893" s="52">
        <v>0</v>
      </c>
      <c r="I893" s="52">
        <v>1</v>
      </c>
      <c r="J893" s="52">
        <v>0.6</v>
      </c>
      <c r="K893" s="54">
        <f t="shared" si="379"/>
        <v>0.66261227030770231</v>
      </c>
      <c r="L893" s="54">
        <f t="shared" si="392"/>
        <v>0.85</v>
      </c>
      <c r="M893" s="53">
        <f t="shared" si="393"/>
        <v>0.85</v>
      </c>
      <c r="N893" s="54" cm="1">
        <f t="array" ref="N893">stock_min(C893,O893)</f>
        <v>0.85</v>
      </c>
      <c r="O893" s="54" cm="1">
        <f t="array" ref="O893">stock_max(C893,D893)</f>
        <v>0.85</v>
      </c>
      <c r="P893" s="49">
        <f t="shared" si="370"/>
        <v>1955.2083333332569</v>
      </c>
      <c r="Q893" s="49">
        <f t="shared" si="384"/>
        <v>0.85961635672741077</v>
      </c>
      <c r="R893" s="49">
        <f t="shared" si="385"/>
        <v>16.391049632882105</v>
      </c>
      <c r="S893" s="59">
        <f t="shared" si="366"/>
        <v>5.9965711519973421</v>
      </c>
      <c r="T893" s="59">
        <f t="shared" si="367"/>
        <v>7.1293272011181621</v>
      </c>
      <c r="U893" s="59">
        <f t="shared" si="368"/>
        <v>11.939614499408576</v>
      </c>
      <c r="V893" s="59"/>
      <c r="W893" s="49">
        <f t="shared" si="386"/>
        <v>2.3986284607989368</v>
      </c>
      <c r="X893" s="49">
        <f t="shared" si="387"/>
        <v>3.5979426911984054</v>
      </c>
      <c r="Y893" s="49">
        <f t="shared" si="388"/>
        <v>2.4053475186187998</v>
      </c>
      <c r="Z893" s="49">
        <f t="shared" si="389"/>
        <v>4.7239796824993627</v>
      </c>
      <c r="AA893" s="49">
        <f t="shared" si="390"/>
        <v>1.7909421749112866</v>
      </c>
      <c r="AB893" s="49">
        <f t="shared" si="391"/>
        <v>10.148672324497289</v>
      </c>
      <c r="AC893" s="80">
        <f t="shared" si="371"/>
        <v>0.85</v>
      </c>
      <c r="AD893" s="80">
        <f t="shared" si="380"/>
        <v>0.85</v>
      </c>
      <c r="AE893" s="80">
        <f t="shared" si="381"/>
        <v>0.85</v>
      </c>
      <c r="AF893" s="54">
        <f>(Q893-MAX(Q$2:Q892))/MAX(Q$2:Q892)</f>
        <v>-0.3036488980791649</v>
      </c>
      <c r="AG893" s="54">
        <f>(R893-MAX(R$2:R892))/MAX(R$2:R892)</f>
        <v>3.3575133821355491E-2</v>
      </c>
      <c r="AH893" s="54">
        <f>(S893-MAX(S$2:S892))/MAX(S$2:S892)</f>
        <v>1.8490275810532114E-2</v>
      </c>
      <c r="AI893" s="54">
        <f>(T893-MAX(T$2:T892))/MAX(T$2:T892)</f>
        <v>2.085501492696545E-2</v>
      </c>
      <c r="AJ893" s="54">
        <f>(U893-MAX(U$2:U892))/MAX(U$2:U892)</f>
        <v>2.7924518272694383E-2</v>
      </c>
      <c r="AK893" s="54">
        <f t="shared" si="382"/>
        <v>0.88856711327116134</v>
      </c>
      <c r="AL893" s="71">
        <f t="shared" si="372"/>
        <v>1955.2083333332569</v>
      </c>
      <c r="AM893" s="49">
        <f t="shared" si="373"/>
        <v>0.88856711327116134</v>
      </c>
      <c r="AN893" s="49">
        <f t="shared" si="374"/>
        <v>2.2224388062635274</v>
      </c>
      <c r="AO893" s="49">
        <f t="shared" si="375"/>
        <v>1.5986849450004654</v>
      </c>
      <c r="AP893" s="49">
        <f t="shared" si="376"/>
        <v>1.6888397506631083</v>
      </c>
      <c r="AQ893" s="49">
        <f t="shared" si="377"/>
        <v>2.4956819811078788</v>
      </c>
      <c r="AS893" s="49">
        <f t="shared" si="383"/>
        <v>0.27324317484435134</v>
      </c>
      <c r="AT893" s="49">
        <f t="shared" si="378"/>
        <v>0.80684223044477044</v>
      </c>
      <c r="AU893" s="54">
        <f>(AM893-MAX(AM$3:AM893))/MAX(AM$3:AM893)</f>
        <v>-0.76200034169727471</v>
      </c>
      <c r="AV893" s="54">
        <f>(AN893-MAX(AN$3:AN893))/MAX(AN$3:AN893)</f>
        <v>-0.81779227412329081</v>
      </c>
      <c r="AW893" s="54">
        <f>(AO893-MAX(AO$3:AO893))/MAX(AO$3:AO893)</f>
        <v>-0.71883398706461288</v>
      </c>
      <c r="AX893" s="54">
        <f>(AP893-MAX(AP$3:AP893))/MAX(AP$3:AP893)</f>
        <v>-0.71052015883924091</v>
      </c>
      <c r="AY893" s="54">
        <f>(AQ893-MAX(AQ$3:AQ893))/MAX(AQ$3:AQ893)</f>
        <v>-0.69999854563987374</v>
      </c>
    </row>
    <row r="894" spans="1:51">
      <c r="A894" s="49">
        <f>Data!F1020</f>
        <v>1955.2916666665901</v>
      </c>
      <c r="B894" s="53">
        <f t="shared" si="369"/>
        <v>0.51500000000000001</v>
      </c>
      <c r="C894" s="50">
        <f>1/Data!N1020</f>
        <v>5.9933114782718948E-2</v>
      </c>
      <c r="D894" s="50">
        <f>Data!H1020/100</f>
        <v>2.75E-2</v>
      </c>
      <c r="E894">
        <f>Data!K1021/Data!K1020</f>
        <v>0.99922022863700566</v>
      </c>
      <c r="F894">
        <f>Data!T1021/Data!T1020</f>
        <v>1.0014249973563802</v>
      </c>
      <c r="G894" s="49">
        <f>Data!E1023</f>
        <v>26.8</v>
      </c>
      <c r="H894" s="52">
        <v>0</v>
      </c>
      <c r="I894" s="52">
        <v>1</v>
      </c>
      <c r="J894" s="52">
        <v>0.6</v>
      </c>
      <c r="K894" s="54">
        <f t="shared" si="379"/>
        <v>0.66261227030770231</v>
      </c>
      <c r="L894" s="54">
        <f t="shared" si="392"/>
        <v>0.85</v>
      </c>
      <c r="M894" s="53">
        <f t="shared" si="393"/>
        <v>0.85</v>
      </c>
      <c r="N894" s="54" cm="1">
        <f t="array" ref="N894">stock_min(C894,O894)</f>
        <v>0.85</v>
      </c>
      <c r="O894" s="54" cm="1">
        <f t="array" ref="O894">stock_max(C894,D894)</f>
        <v>0.85</v>
      </c>
      <c r="P894" s="49">
        <f t="shared" si="370"/>
        <v>1955.2916666665901</v>
      </c>
      <c r="Q894" s="49">
        <f t="shared" si="384"/>
        <v>0.86084130776324852</v>
      </c>
      <c r="R894" s="49">
        <f t="shared" si="385"/>
        <v>16.378268361768964</v>
      </c>
      <c r="S894" s="59">
        <f t="shared" si="366"/>
        <v>5.9971836185366278</v>
      </c>
      <c r="T894" s="59">
        <f t="shared" si="367"/>
        <v>7.1290711908975908</v>
      </c>
      <c r="U894" s="59">
        <f t="shared" si="368"/>
        <v>11.934252943222198</v>
      </c>
      <c r="V894" s="59"/>
      <c r="W894" s="49">
        <f t="shared" si="386"/>
        <v>2.3988734474146511</v>
      </c>
      <c r="X894" s="49">
        <f t="shared" si="387"/>
        <v>3.5983101711219767</v>
      </c>
      <c r="Y894" s="49">
        <f t="shared" si="388"/>
        <v>2.4052611439117029</v>
      </c>
      <c r="Z894" s="49">
        <f t="shared" si="389"/>
        <v>4.7238100469858875</v>
      </c>
      <c r="AA894" s="49">
        <f t="shared" si="390"/>
        <v>1.7901379414833301</v>
      </c>
      <c r="AB894" s="49">
        <f t="shared" si="391"/>
        <v>10.144115001738868</v>
      </c>
      <c r="AC894" s="80">
        <f t="shared" si="371"/>
        <v>0.85</v>
      </c>
      <c r="AD894" s="80">
        <f t="shared" si="380"/>
        <v>0.85</v>
      </c>
      <c r="AE894" s="80">
        <f t="shared" si="381"/>
        <v>0.85</v>
      </c>
      <c r="AF894" s="54">
        <f>(Q894-MAX(Q$2:Q893))/MAX(Q$2:Q893)</f>
        <v>-0.30265659959981522</v>
      </c>
      <c r="AG894" s="54">
        <f>(R894-MAX(R$2:R893))/MAX(R$2:R893)</f>
        <v>-7.7977136299439166E-4</v>
      </c>
      <c r="AH894" s="54">
        <f>(S894-MAX(S$2:S893))/MAX(S$2:S893)</f>
        <v>1.0213612475551209E-4</v>
      </c>
      <c r="AI894" s="54">
        <f>(T894-MAX(T$2:T893))/MAX(T$2:T893)</f>
        <v>-3.590945026778398E-5</v>
      </c>
      <c r="AJ894" s="54">
        <f>(U894-MAX(U$2:U893))/MAX(U$2:U893)</f>
        <v>-4.4905605508813976E-4</v>
      </c>
      <c r="AK894" s="54">
        <f t="shared" si="382"/>
        <v>0.89856943364797826</v>
      </c>
      <c r="AL894" s="71">
        <f t="shared" si="372"/>
        <v>1955.2916666665901</v>
      </c>
      <c r="AM894" s="49">
        <f t="shared" si="373"/>
        <v>0.89856943364797826</v>
      </c>
      <c r="AN894" s="49">
        <f t="shared" si="374"/>
        <v>2.3601185425777542</v>
      </c>
      <c r="AO894" s="49">
        <f t="shared" si="375"/>
        <v>1.6652633929074954</v>
      </c>
      <c r="AP894" s="49">
        <f t="shared" si="376"/>
        <v>1.7645362619524048</v>
      </c>
      <c r="AQ894" s="49">
        <f t="shared" si="377"/>
        <v>2.6312764090441929</v>
      </c>
      <c r="AS894" s="49">
        <f t="shared" si="383"/>
        <v>0.27115786646643869</v>
      </c>
      <c r="AT894" s="49">
        <f t="shared" si="378"/>
        <v>0.86674014709178815</v>
      </c>
      <c r="AU894" s="54">
        <f>(AM894-MAX(AM$3:AM894))/MAX(AM$3:AM894)</f>
        <v>-0.7593212544382909</v>
      </c>
      <c r="AV894" s="54">
        <f>(AN894-MAX(AN$3:AN894))/MAX(AN$3:AN894)</f>
        <v>-0.80650453401435318</v>
      </c>
      <c r="AW894" s="54">
        <f>(AO894-MAX(AO$3:AO894))/MAX(AO$3:AO894)</f>
        <v>-0.70712461505608348</v>
      </c>
      <c r="AX894" s="54">
        <f>(AP894-MAX(AP$3:AP894))/MAX(AP$3:AP894)</f>
        <v>-0.69754520721588797</v>
      </c>
      <c r="AY894" s="54">
        <f>(AQ894-MAX(AQ$3:AQ894))/MAX(AQ$3:AQ894)</f>
        <v>-0.68369898267794316</v>
      </c>
    </row>
    <row r="895" spans="1:51">
      <c r="A895" s="49">
        <f>Data!F1021</f>
        <v>1955.3749999999234</v>
      </c>
      <c r="B895" s="53">
        <f t="shared" si="369"/>
        <v>0.503</v>
      </c>
      <c r="C895" s="50">
        <f>1/Data!N1021</f>
        <v>6.0539805009631215E-2</v>
      </c>
      <c r="D895" s="50">
        <f>Data!H1021/100</f>
        <v>2.76E-2</v>
      </c>
      <c r="E895">
        <f>Data!K1022/Data!K1021</f>
        <v>1.0614583333333332</v>
      </c>
      <c r="F895">
        <f>Data!T1022/Data!T1021</f>
        <v>1.0005683116212329</v>
      </c>
      <c r="G895" s="49">
        <f>Data!E1024</f>
        <v>26.8</v>
      </c>
      <c r="H895" s="52">
        <v>0</v>
      </c>
      <c r="I895" s="52">
        <v>1</v>
      </c>
      <c r="J895" s="52">
        <v>0.6</v>
      </c>
      <c r="K895" s="54">
        <f t="shared" si="379"/>
        <v>0.66261227030770231</v>
      </c>
      <c r="L895" s="54">
        <f t="shared" si="392"/>
        <v>0.85</v>
      </c>
      <c r="M895" s="53">
        <f t="shared" si="393"/>
        <v>0.85</v>
      </c>
      <c r="N895" s="54" cm="1">
        <f t="array" ref="N895">stock_min(C895,O895)</f>
        <v>0.85</v>
      </c>
      <c r="O895" s="54" cm="1">
        <f t="array" ref="O895">stock_max(C895,D895)</f>
        <v>0.85</v>
      </c>
      <c r="P895" s="49">
        <f t="shared" si="370"/>
        <v>1955.3749999999234</v>
      </c>
      <c r="Q895" s="49">
        <f t="shared" si="384"/>
        <v>0.8613305338824877</v>
      </c>
      <c r="R895" s="49">
        <f t="shared" si="385"/>
        <v>17.384849438169343</v>
      </c>
      <c r="S895" s="59">
        <f t="shared" si="366"/>
        <v>6.219693072128198</v>
      </c>
      <c r="T895" s="59">
        <f t="shared" si="367"/>
        <v>7.420755621228782</v>
      </c>
      <c r="U895" s="59">
        <f t="shared" si="368"/>
        <v>12.558710700566486</v>
      </c>
      <c r="V895" s="59"/>
      <c r="W895" s="49">
        <f t="shared" si="386"/>
        <v>2.4878772288512794</v>
      </c>
      <c r="X895" s="49">
        <f t="shared" si="387"/>
        <v>3.7318158432769186</v>
      </c>
      <c r="Y895" s="49">
        <f t="shared" si="388"/>
        <v>2.503671891647735</v>
      </c>
      <c r="Z895" s="49">
        <f t="shared" si="389"/>
        <v>4.917083729581047</v>
      </c>
      <c r="AA895" s="49">
        <f t="shared" si="390"/>
        <v>1.8838066050849731</v>
      </c>
      <c r="AB895" s="49">
        <f t="shared" si="391"/>
        <v>10.674904095481512</v>
      </c>
      <c r="AC895" s="80">
        <f t="shared" si="371"/>
        <v>0.84999999999999987</v>
      </c>
      <c r="AD895" s="80">
        <f t="shared" si="380"/>
        <v>0.85</v>
      </c>
      <c r="AE895" s="80">
        <f t="shared" si="381"/>
        <v>0.85</v>
      </c>
      <c r="AF895" s="54">
        <f>(Q895-MAX(Q$2:Q894))/MAX(Q$2:Q894)</f>
        <v>-0.30226029124137777</v>
      </c>
      <c r="AG895" s="54">
        <f>(R895-MAX(R$2:R894))/MAX(R$2:R894)</f>
        <v>6.0630638521987988E-2</v>
      </c>
      <c r="AH895" s="54">
        <f>(S895-MAX(S$2:S894))/MAX(S$2:S894)</f>
        <v>3.7102324648493029E-2</v>
      </c>
      <c r="AI895" s="54">
        <f>(T895-MAX(T$2:T894))/MAX(T$2:T894)</f>
        <v>4.0877408469190794E-2</v>
      </c>
      <c r="AJ895" s="54">
        <f>(U895-MAX(U$2:U894))/MAX(U$2:U894)</f>
        <v>5.1852277239652703E-2</v>
      </c>
      <c r="AK895" s="54">
        <f t="shared" si="382"/>
        <v>0.90959568652420619</v>
      </c>
      <c r="AL895" s="71">
        <f t="shared" si="372"/>
        <v>1955.3749999999234</v>
      </c>
      <c r="AM895" s="49">
        <f t="shared" si="373"/>
        <v>0.90959568652420619</v>
      </c>
      <c r="AN895" s="49">
        <f t="shared" si="374"/>
        <v>2.2707827947567152</v>
      </c>
      <c r="AO895" s="49">
        <f t="shared" si="375"/>
        <v>1.6344406100602902</v>
      </c>
      <c r="AP895" s="49">
        <f t="shared" si="376"/>
        <v>1.7264279622119068</v>
      </c>
      <c r="AQ895" s="49">
        <f t="shared" si="377"/>
        <v>2.5504869052515988</v>
      </c>
      <c r="AS895" s="49">
        <f t="shared" si="383"/>
        <v>0.27970411049488364</v>
      </c>
      <c r="AT895" s="49">
        <f t="shared" si="378"/>
        <v>0.82405894303969207</v>
      </c>
      <c r="AU895" s="54">
        <f>(AM895-MAX(AM$3:AM895))/MAX(AM$3:AM895)</f>
        <v>-0.75636791036589901</v>
      </c>
      <c r="AV895" s="54">
        <f>(AN895-MAX(AN$3:AN895))/MAX(AN$3:AN895)</f>
        <v>-0.81382876872627918</v>
      </c>
      <c r="AW895" s="54">
        <f>(AO895-MAX(AO$3:AO895))/MAX(AO$3:AO895)</f>
        <v>-0.71254551989904458</v>
      </c>
      <c r="AX895" s="54">
        <f>(AP895-MAX(AP$3:AP895))/MAX(AP$3:AP895)</f>
        <v>-0.70407725654232911</v>
      </c>
      <c r="AY895" s="54">
        <f>(AQ895-MAX(AQ$3:AQ895))/MAX(AQ$3:AQ895)</f>
        <v>-0.69341054401399593</v>
      </c>
    </row>
    <row r="896" spans="1:51">
      <c r="A896" s="49">
        <f>Data!F1022</f>
        <v>1955.4583333332566</v>
      </c>
      <c r="B896" s="53">
        <f t="shared" si="369"/>
        <v>0.56200000000000006</v>
      </c>
      <c r="C896" s="50">
        <f>1/Data!N1022</f>
        <v>5.7570219093068961E-2</v>
      </c>
      <c r="D896" s="50">
        <f>Data!H1022/100</f>
        <v>2.7799999999999998E-2</v>
      </c>
      <c r="E896">
        <f>Data!K1023/Data!K1022</f>
        <v>1.0724594793284707</v>
      </c>
      <c r="F896">
        <f>Data!T1023/Data!T1022</f>
        <v>0.98828423443187741</v>
      </c>
      <c r="G896" s="49">
        <f>Data!E1025</f>
        <v>26.9</v>
      </c>
      <c r="H896" s="52">
        <v>0</v>
      </c>
      <c r="I896" s="52">
        <v>1</v>
      </c>
      <c r="J896" s="52">
        <v>0.6</v>
      </c>
      <c r="K896" s="54">
        <f t="shared" si="379"/>
        <v>0.66261227030770231</v>
      </c>
      <c r="L896" s="54">
        <f t="shared" si="392"/>
        <v>0.85</v>
      </c>
      <c r="M896" s="53">
        <f t="shared" si="393"/>
        <v>0.85</v>
      </c>
      <c r="N896" s="54" cm="1">
        <f t="array" ref="N896">stock_min(C896,O896)</f>
        <v>0.85</v>
      </c>
      <c r="O896" s="54" cm="1">
        <f t="array" ref="O896">stock_max(C896,D896)</f>
        <v>0.85</v>
      </c>
      <c r="P896" s="49">
        <f t="shared" si="370"/>
        <v>1955.4583333332566</v>
      </c>
      <c r="Q896" s="49">
        <f t="shared" si="384"/>
        <v>0.85123938727085458</v>
      </c>
      <c r="R896" s="49">
        <f t="shared" si="385"/>
        <v>18.64454657666295</v>
      </c>
      <c r="S896" s="59">
        <f t="shared" si="366"/>
        <v>6.4609511187062889</v>
      </c>
      <c r="T896" s="59">
        <f t="shared" si="367"/>
        <v>7.7477125151466772</v>
      </c>
      <c r="U896" s="59">
        <f t="shared" si="368"/>
        <v>13.310138456645578</v>
      </c>
      <c r="V896" s="59"/>
      <c r="W896" s="49">
        <f t="shared" si="386"/>
        <v>2.5843804474825158</v>
      </c>
      <c r="X896" s="49">
        <f t="shared" si="387"/>
        <v>3.8765706712237731</v>
      </c>
      <c r="Y896" s="49">
        <f t="shared" si="388"/>
        <v>2.6139831357939389</v>
      </c>
      <c r="Z896" s="49">
        <f t="shared" si="389"/>
        <v>5.1337293793527383</v>
      </c>
      <c r="AA896" s="49">
        <f t="shared" si="390"/>
        <v>1.9965207684968371</v>
      </c>
      <c r="AB896" s="49">
        <f t="shared" si="391"/>
        <v>11.313617688148742</v>
      </c>
      <c r="AC896" s="80">
        <f t="shared" si="371"/>
        <v>0.85000000000000009</v>
      </c>
      <c r="AD896" s="80">
        <f t="shared" si="380"/>
        <v>0.85</v>
      </c>
      <c r="AE896" s="80">
        <f t="shared" si="381"/>
        <v>0.85</v>
      </c>
      <c r="AF896" s="54">
        <f>(Q896-MAX(Q$2:Q895))/MAX(Q$2:Q895)</f>
        <v>-0.31043484609676392</v>
      </c>
      <c r="AG896" s="54">
        <f>(R896-MAX(R$2:R895))/MAX(R$2:R895)</f>
        <v>7.2459479328470688E-2</v>
      </c>
      <c r="AH896" s="54">
        <f>(S896-MAX(S$2:S895))/MAX(S$2:S895)</f>
        <v>3.8789381369833321E-2</v>
      </c>
      <c r="AI896" s="54">
        <f>(T896-MAX(T$2:T895))/MAX(T$2:T895)</f>
        <v>4.4059784556516012E-2</v>
      </c>
      <c r="AJ896" s="54">
        <f>(U896-MAX(U$2:U895))/MAX(U$2:U895)</f>
        <v>5.9833192593981614E-2</v>
      </c>
      <c r="AK896" s="54">
        <f t="shared" si="382"/>
        <v>0.90374902540814073</v>
      </c>
      <c r="AL896" s="71">
        <f t="shared" si="372"/>
        <v>1955.4583333332566</v>
      </c>
      <c r="AM896" s="49">
        <f t="shared" si="373"/>
        <v>0.90374902540814073</v>
      </c>
      <c r="AN896" s="49">
        <f t="shared" si="374"/>
        <v>2.1029662893672909</v>
      </c>
      <c r="AO896" s="49">
        <f t="shared" si="375"/>
        <v>1.5556199960813972</v>
      </c>
      <c r="AP896" s="49">
        <f t="shared" si="376"/>
        <v>1.636043417192691</v>
      </c>
      <c r="AQ896" s="49">
        <f t="shared" si="377"/>
        <v>2.3860708879673957</v>
      </c>
      <c r="AS896" s="49">
        <f t="shared" si="383"/>
        <v>0.28310459860010484</v>
      </c>
      <c r="AT896" s="49">
        <f t="shared" si="378"/>
        <v>0.75002747077470477</v>
      </c>
      <c r="AU896" s="54">
        <f>(AM896-MAX(AM$3:AM896))/MAX(AM$3:AM896)</f>
        <v>-0.75793391852336134</v>
      </c>
      <c r="AV896" s="54">
        <f>(AN896-MAX(AN$3:AN896))/MAX(AN$3:AN896)</f>
        <v>-0.82758728649757018</v>
      </c>
      <c r="AW896" s="54">
        <f>(AO896-MAX(AO$3:AO896))/MAX(AO$3:AO896)</f>
        <v>-0.72640796217628645</v>
      </c>
      <c r="AX896" s="54">
        <f>(AP896-MAX(AP$3:AP896))/MAX(AP$3:AP896)</f>
        <v>-0.7195698476690342</v>
      </c>
      <c r="AY896" s="54">
        <f>(AQ896-MAX(AQ$3:AQ896))/MAX(AQ$3:AQ896)</f>
        <v>-0.7131746985331805</v>
      </c>
    </row>
    <row r="897" spans="1:51">
      <c r="A897" s="49">
        <f>Data!F1023</f>
        <v>1955.5416666665899</v>
      </c>
      <c r="B897" s="53">
        <f t="shared" si="369"/>
        <v>0.63500000000000001</v>
      </c>
      <c r="C897" s="50">
        <f>1/Data!N1023</f>
        <v>5.4188700066166745E-2</v>
      </c>
      <c r="D897" s="50">
        <f>Data!H1023/100</f>
        <v>2.8999999999999998E-2</v>
      </c>
      <c r="E897">
        <f>Data!K1024/Data!K1023</f>
        <v>0.99703937299914114</v>
      </c>
      <c r="F897">
        <f>Data!T1024/Data!T1023</f>
        <v>0.99641025227630264</v>
      </c>
      <c r="G897" s="49">
        <f>Data!E1026</f>
        <v>26.9</v>
      </c>
      <c r="H897" s="52">
        <v>0</v>
      </c>
      <c r="I897" s="52">
        <v>1</v>
      </c>
      <c r="J897" s="52">
        <v>0.6</v>
      </c>
      <c r="K897" s="54">
        <f t="shared" si="379"/>
        <v>0.66261227030770231</v>
      </c>
      <c r="L897" s="54">
        <f t="shared" si="392"/>
        <v>0.85</v>
      </c>
      <c r="M897" s="53">
        <f t="shared" si="393"/>
        <v>0.85</v>
      </c>
      <c r="N897" s="54" cm="1">
        <f t="array" ref="N897">stock_min(C897,O897)</f>
        <v>0.81834731628068946</v>
      </c>
      <c r="O897" s="54" cm="1">
        <f t="array" ref="O897">stock_max(C897,D897)</f>
        <v>0.85</v>
      </c>
      <c r="P897" s="49">
        <f t="shared" si="370"/>
        <v>1955.5416666665899</v>
      </c>
      <c r="Q897" s="49">
        <f t="shared" si="384"/>
        <v>0.84818365261807749</v>
      </c>
      <c r="R897" s="49">
        <f t="shared" si="385"/>
        <v>18.589347028649311</v>
      </c>
      <c r="S897" s="59">
        <f t="shared" si="366"/>
        <v>6.4401967650778076</v>
      </c>
      <c r="T897" s="59">
        <f t="shared" si="367"/>
        <v>7.7231299173195627</v>
      </c>
      <c r="U897" s="59">
        <f t="shared" si="368"/>
        <v>13.269476048756626</v>
      </c>
      <c r="V897" s="59"/>
      <c r="W897" s="49">
        <f t="shared" si="386"/>
        <v>2.5760787060311232</v>
      </c>
      <c r="X897" s="49">
        <f t="shared" si="387"/>
        <v>3.8641180590466844</v>
      </c>
      <c r="Y897" s="49">
        <f t="shared" si="388"/>
        <v>2.6056892689231099</v>
      </c>
      <c r="Z897" s="49">
        <f t="shared" si="389"/>
        <v>5.1174406483964523</v>
      </c>
      <c r="AA897" s="49">
        <f t="shared" si="390"/>
        <v>1.9904214073134943</v>
      </c>
      <c r="AB897" s="49">
        <f t="shared" si="391"/>
        <v>11.279054641443132</v>
      </c>
      <c r="AC897" s="80">
        <f t="shared" si="371"/>
        <v>0.85</v>
      </c>
      <c r="AD897" s="80">
        <f t="shared" si="380"/>
        <v>0.81834731628068946</v>
      </c>
      <c r="AE897" s="80">
        <f t="shared" si="381"/>
        <v>0.85</v>
      </c>
      <c r="AF897" s="54">
        <f>(Q897-MAX(Q$2:Q896))/MAX(Q$2:Q896)</f>
        <v>-0.31291021103832911</v>
      </c>
      <c r="AG897" s="54">
        <f>(R897-MAX(R$2:R896))/MAX(R$2:R896)</f>
        <v>-2.9606270008589054E-3</v>
      </c>
      <c r="AH897" s="54">
        <f>(S897-MAX(S$2:S896))/MAX(S$2:S896)</f>
        <v>-3.212275289994313E-3</v>
      </c>
      <c r="AI897" s="54">
        <f>(T897-MAX(T$2:T896))/MAX(T$2:T896)</f>
        <v>-3.1728846132398334E-3</v>
      </c>
      <c r="AJ897" s="54">
        <f>(U897-MAX(U$2:U896))/MAX(U$2:U896)</f>
        <v>-3.0549951092845272E-3</v>
      </c>
      <c r="AK897" s="54">
        <f t="shared" si="382"/>
        <v>0.89074816038522486</v>
      </c>
      <c r="AL897" s="71">
        <f t="shared" si="372"/>
        <v>1955.5416666665899</v>
      </c>
      <c r="AM897" s="49">
        <f t="shared" si="373"/>
        <v>0.89074816038522486</v>
      </c>
      <c r="AN897" s="49">
        <f t="shared" si="374"/>
        <v>1.9580325649561139</v>
      </c>
      <c r="AO897" s="49">
        <f t="shared" si="375"/>
        <v>1.4823290145111272</v>
      </c>
      <c r="AP897" s="49">
        <f t="shared" si="376"/>
        <v>1.5533781315257857</v>
      </c>
      <c r="AQ897" s="49">
        <f t="shared" si="377"/>
        <v>2.2411335128371648</v>
      </c>
      <c r="AS897" s="49">
        <f t="shared" si="383"/>
        <v>0.28310094788105089</v>
      </c>
      <c r="AT897" s="49">
        <f t="shared" si="378"/>
        <v>0.68775538131137903</v>
      </c>
      <c r="AU897" s="54">
        <f>(AM897-MAX(AM$3:AM897))/MAX(AM$3:AM897)</f>
        <v>-0.76141615569698673</v>
      </c>
      <c r="AV897" s="54">
        <f>(AN897-MAX(AN$3:AN897))/MAX(AN$3:AN897)</f>
        <v>-0.83946974834685772</v>
      </c>
      <c r="AW897" s="54">
        <f>(AO897-MAX(AO$3:AO897))/MAX(AO$3:AO897)</f>
        <v>-0.73929788969870247</v>
      </c>
      <c r="AX897" s="54">
        <f>(AP897-MAX(AP$3:AP897))/MAX(AP$3:AP897)</f>
        <v>-0.73373929965816975</v>
      </c>
      <c r="AY897" s="54">
        <f>(AQ897-MAX(AQ$3:AQ897))/MAX(AQ$3:AQ897)</f>
        <v>-0.73059736041853274</v>
      </c>
    </row>
    <row r="898" spans="1:51">
      <c r="A898" s="49">
        <f>Data!F1024</f>
        <v>1955.6249999999231</v>
      </c>
      <c r="B898" s="53">
        <f t="shared" si="369"/>
        <v>0.623</v>
      </c>
      <c r="C898" s="50">
        <f>1/Data!N1024</f>
        <v>5.4877734850588687E-2</v>
      </c>
      <c r="D898" s="50">
        <f>Data!H1024/100</f>
        <v>2.9700000000000001E-2</v>
      </c>
      <c r="E898">
        <f>Data!K1025/Data!K1024</f>
        <v>1.044300387167318</v>
      </c>
      <c r="F898">
        <f>Data!T1025/Data!T1024</f>
        <v>0.99874832713754647</v>
      </c>
      <c r="G898" s="49">
        <f>Data!E1027</f>
        <v>26.9</v>
      </c>
      <c r="H898" s="52">
        <v>0</v>
      </c>
      <c r="I898" s="52">
        <v>1</v>
      </c>
      <c r="J898" s="52">
        <v>0.6</v>
      </c>
      <c r="K898" s="54">
        <f t="shared" si="379"/>
        <v>0.66261227030770231</v>
      </c>
      <c r="L898" s="54">
        <f t="shared" si="392"/>
        <v>0.85</v>
      </c>
      <c r="M898" s="53">
        <f t="shared" si="393"/>
        <v>0.85</v>
      </c>
      <c r="N898" s="54" cm="1">
        <f t="array" ref="N898">stock_min(C898,O898)</f>
        <v>0.84195135354910244</v>
      </c>
      <c r="O898" s="54" cm="1">
        <f t="array" ref="O898">stock_max(C898,D898)</f>
        <v>0.85</v>
      </c>
      <c r="P898" s="49">
        <f t="shared" si="370"/>
        <v>1955.6249999999231</v>
      </c>
      <c r="Q898" s="49">
        <f t="shared" si="384"/>
        <v>0.84712200415771877</v>
      </c>
      <c r="R898" s="49">
        <f t="shared" si="385"/>
        <v>19.412862299206108</v>
      </c>
      <c r="S898" s="59">
        <f t="shared" ref="S898:S961" si="394">SUM(W898:X898)</f>
        <v>6.6081542833459181</v>
      </c>
      <c r="T898" s="59">
        <f t="shared" ref="T898:T961" si="395">SUM(Y898:Z898)</f>
        <v>7.9465730488033977</v>
      </c>
      <c r="U898" s="59">
        <f t="shared" ref="U898:U961" si="396">SUM(AA898:AB898)</f>
        <v>13.766651179793511</v>
      </c>
      <c r="V898" s="59"/>
      <c r="W898" s="49">
        <f t="shared" si="386"/>
        <v>2.6432617133383673</v>
      </c>
      <c r="X898" s="49">
        <f t="shared" si="387"/>
        <v>3.9648925700075508</v>
      </c>
      <c r="Y898" s="49">
        <f t="shared" si="388"/>
        <v>2.6810762397697787</v>
      </c>
      <c r="Z898" s="49">
        <f t="shared" si="389"/>
        <v>5.2654968090336194</v>
      </c>
      <c r="AA898" s="49">
        <f t="shared" si="390"/>
        <v>2.064997676969027</v>
      </c>
      <c r="AB898" s="49">
        <f t="shared" si="391"/>
        <v>11.701653502824485</v>
      </c>
      <c r="AC898" s="80">
        <f t="shared" si="371"/>
        <v>0.85</v>
      </c>
      <c r="AD898" s="80">
        <f t="shared" si="380"/>
        <v>0.84195135354910244</v>
      </c>
      <c r="AE898" s="80">
        <f t="shared" si="381"/>
        <v>0.85</v>
      </c>
      <c r="AF898" s="54">
        <f>(Q898-MAX(Q$2:Q897))/MAX(Q$2:Q897)</f>
        <v>-0.31377022268124133</v>
      </c>
      <c r="AG898" s="54">
        <f>(R898-MAX(R$2:R897))/MAX(R$2:R897)</f>
        <v>4.120860324406303E-2</v>
      </c>
      <c r="AH898" s="54">
        <f>(S898-MAX(S$2:S897))/MAX(S$2:S897)</f>
        <v>2.2783513129117205E-2</v>
      </c>
      <c r="AI898" s="54">
        <f>(T898-MAX(T$2:T897))/MAX(T$2:T897)</f>
        <v>2.5666999552184034E-2</v>
      </c>
      <c r="AJ898" s="54">
        <f>(U898-MAX(U$2:U897))/MAX(U$2:U897)</f>
        <v>3.4298119785523482E-2</v>
      </c>
      <c r="AK898" s="54">
        <f t="shared" si="382"/>
        <v>0.89138859724036434</v>
      </c>
      <c r="AL898" s="71">
        <f t="shared" si="372"/>
        <v>1955.6249999999231</v>
      </c>
      <c r="AM898" s="49">
        <f t="shared" si="373"/>
        <v>0.89138859724036434</v>
      </c>
      <c r="AN898" s="49">
        <f t="shared" si="374"/>
        <v>1.8487689185645659</v>
      </c>
      <c r="AO898" s="49">
        <f t="shared" si="375"/>
        <v>1.4322317978516734</v>
      </c>
      <c r="AP898" s="49">
        <f t="shared" si="376"/>
        <v>1.4954488880687091</v>
      </c>
      <c r="AQ898" s="49">
        <f t="shared" si="377"/>
        <v>2.134363838279016</v>
      </c>
      <c r="AS898" s="49">
        <f t="shared" si="383"/>
        <v>0.28559491971445006</v>
      </c>
      <c r="AT898" s="49">
        <f t="shared" si="378"/>
        <v>0.63891495021030686</v>
      </c>
      <c r="AU898" s="54">
        <f>(AM898-MAX(AM$3:AM898))/MAX(AM$3:AM898)</f>
        <v>-0.7612446168785777</v>
      </c>
      <c r="AV898" s="54">
        <f>(AN898-MAX(AN$3:AN898))/MAX(AN$3:AN898)</f>
        <v>-0.84842778151019693</v>
      </c>
      <c r="AW898" s="54">
        <f>(AO898-MAX(AO$3:AO898))/MAX(AO$3:AO898)</f>
        <v>-0.74810865301473206</v>
      </c>
      <c r="AX898" s="54">
        <f>(AP898-MAX(AP$3:AP898))/MAX(AP$3:AP898)</f>
        <v>-0.74366880788293366</v>
      </c>
      <c r="AY898" s="54">
        <f>(AQ898-MAX(AQ$3:AQ898))/MAX(AQ$3:AQ898)</f>
        <v>-0.74343195148080532</v>
      </c>
    </row>
    <row r="899" spans="1:51">
      <c r="A899" s="49">
        <f>Data!F1025</f>
        <v>1955.7083333332564</v>
      </c>
      <c r="B899" s="53">
        <f t="shared" ref="B899:B962" si="397">1-_xlfn.PERCENTRANK.INC(C$3:C$1712,C899,3)</f>
        <v>0.65400000000000003</v>
      </c>
      <c r="C899" s="50">
        <f>1/Data!N1025</f>
        <v>5.3067400126090979E-2</v>
      </c>
      <c r="D899" s="50">
        <f>Data!H1025/100</f>
        <v>2.9700000000000001E-2</v>
      </c>
      <c r="E899">
        <f>Data!K1026/Data!K1025</f>
        <v>0.95276400165388653</v>
      </c>
      <c r="F899">
        <f>Data!T1026/Data!T1025</f>
        <v>1.0102306128294609</v>
      </c>
      <c r="G899" s="49">
        <f>Data!E1028</f>
        <v>26.8</v>
      </c>
      <c r="H899" s="52">
        <v>0</v>
      </c>
      <c r="I899" s="52">
        <v>1</v>
      </c>
      <c r="J899" s="52">
        <v>0.6</v>
      </c>
      <c r="K899" s="54">
        <f t="shared" si="379"/>
        <v>0.66261227030770231</v>
      </c>
      <c r="L899" s="54">
        <f t="shared" si="392"/>
        <v>0.85</v>
      </c>
      <c r="M899" s="53">
        <f t="shared" si="393"/>
        <v>0.85</v>
      </c>
      <c r="N899" s="54" cm="1">
        <f t="array" ref="N899">stock_min(C899,O899)</f>
        <v>0.77993531419748252</v>
      </c>
      <c r="O899" s="54" cm="1">
        <f t="array" ref="O899">stock_max(C899,D899)</f>
        <v>0.85</v>
      </c>
      <c r="P899" s="49">
        <f t="shared" ref="P899:P962" si="398">A899</f>
        <v>1955.7083333332564</v>
      </c>
      <c r="Q899" s="49">
        <f t="shared" si="384"/>
        <v>0.85578858140157332</v>
      </c>
      <c r="R899" s="49">
        <f t="shared" si="385"/>
        <v>18.495876367747478</v>
      </c>
      <c r="S899" s="59">
        <f t="shared" si="394"/>
        <v>6.4479108116626263</v>
      </c>
      <c r="T899" s="59">
        <f t="shared" si="395"/>
        <v>7.7252811032157718</v>
      </c>
      <c r="U899" s="59">
        <f t="shared" si="396"/>
        <v>13.235038086014107</v>
      </c>
      <c r="V899" s="59"/>
      <c r="W899" s="49">
        <f t="shared" si="386"/>
        <v>2.5791643246650509</v>
      </c>
      <c r="X899" s="49">
        <f t="shared" si="387"/>
        <v>3.8687464869975754</v>
      </c>
      <c r="Y899" s="49">
        <f t="shared" si="388"/>
        <v>2.6064150526487779</v>
      </c>
      <c r="Z899" s="49">
        <f t="shared" si="389"/>
        <v>5.1188660505669938</v>
      </c>
      <c r="AA899" s="49">
        <f t="shared" si="390"/>
        <v>1.9852557129021164</v>
      </c>
      <c r="AB899" s="49">
        <f t="shared" si="391"/>
        <v>11.249782373111991</v>
      </c>
      <c r="AC899" s="80">
        <f t="shared" ref="AC899:AC962" si="399">AB899/SUM(AA899:AB899)</f>
        <v>0.85</v>
      </c>
      <c r="AD899" s="80">
        <f t="shared" si="380"/>
        <v>0.77993531419748252</v>
      </c>
      <c r="AE899" s="80">
        <f t="shared" si="381"/>
        <v>0.85</v>
      </c>
      <c r="AF899" s="54">
        <f>(Q899-MAX(Q$2:Q898))/MAX(Q$2:Q898)</f>
        <v>-0.30674967151744592</v>
      </c>
      <c r="AG899" s="54">
        <f>(R899-MAX(R$2:R898))/MAX(R$2:R898)</f>
        <v>-4.7235998346113549E-2</v>
      </c>
      <c r="AH899" s="54">
        <f>(S899-MAX(S$2:S898))/MAX(S$2:S898)</f>
        <v>-2.4249353875883711E-2</v>
      </c>
      <c r="AI899" s="54">
        <f>(T899-MAX(T$2:T898))/MAX(T$2:T898)</f>
        <v>-2.784746886847636E-2</v>
      </c>
      <c r="AJ899" s="54">
        <f>(U899-MAX(U$2:U898))/MAX(U$2:U898)</f>
        <v>-3.8616006669777311E-2</v>
      </c>
      <c r="AK899" s="54">
        <f t="shared" si="382"/>
        <v>0.90098353414433097</v>
      </c>
      <c r="AL899" s="71">
        <f t="shared" ref="AL899:AL962" si="400">P899</f>
        <v>1955.7083333332564</v>
      </c>
      <c r="AM899" s="49">
        <f t="shared" ref="AM899:AM962" si="401">(Q1139/Q899)</f>
        <v>0.90098353414433097</v>
      </c>
      <c r="AN899" s="49">
        <f t="shared" ref="AN899:AN962" si="402">(R1139/R899)</f>
        <v>2.0257410643414087</v>
      </c>
      <c r="AO899" s="49">
        <f t="shared" ref="AO899:AO962" si="403">(S1139/S899)</f>
        <v>1.5189381268391808</v>
      </c>
      <c r="AP899" s="49">
        <f t="shared" ref="AP899:AP962" si="404">(T1139/T899)</f>
        <v>1.59405430727608</v>
      </c>
      <c r="AQ899" s="49">
        <f t="shared" ref="AQ899:AQ962" si="405">(U1139/U899)</f>
        <v>2.3100919224265621</v>
      </c>
      <c r="AS899" s="49">
        <f t="shared" si="383"/>
        <v>0.28435085808515348</v>
      </c>
      <c r="AT899" s="49">
        <f t="shared" ref="AT899:AT962" si="406">AQ899-AP899</f>
        <v>0.71603761515048214</v>
      </c>
      <c r="AU899" s="54">
        <f>(AM899-MAX(AM$3:AM899))/MAX(AM$3:AM899)</f>
        <v>-0.75867464588767142</v>
      </c>
      <c r="AV899" s="54">
        <f>(AN899-MAX(AN$3:AN899))/MAX(AN$3:AN899)</f>
        <v>-0.83391863411111378</v>
      </c>
      <c r="AW899" s="54">
        <f>(AO899-MAX(AO$3:AO899))/MAX(AO$3:AO899)</f>
        <v>-0.73285932393715425</v>
      </c>
      <c r="AX899" s="54">
        <f>(AP899-MAX(AP$3:AP899))/MAX(AP$3:AP899)</f>
        <v>-0.72676709706132836</v>
      </c>
      <c r="AY899" s="54">
        <f>(AQ899-MAX(AQ$3:AQ899))/MAX(AQ$3:AQ899)</f>
        <v>-0.72230799369481391</v>
      </c>
    </row>
    <row r="900" spans="1:51">
      <c r="A900" s="49">
        <f>Data!F1026</f>
        <v>1955.7916666665897</v>
      </c>
      <c r="B900" s="53">
        <f t="shared" si="397"/>
        <v>0.59000000000000008</v>
      </c>
      <c r="C900" s="50">
        <f>1/Data!N1026</f>
        <v>5.6267255723908435E-2</v>
      </c>
      <c r="D900" s="50">
        <f>Data!H1026/100</f>
        <v>2.8799999999999999E-2</v>
      </c>
      <c r="E900">
        <f>Data!K1027/Data!K1026</f>
        <v>1.0706746813900103</v>
      </c>
      <c r="F900">
        <f>Data!T1027/Data!T1026</f>
        <v>1.0015386747064237</v>
      </c>
      <c r="G900" s="49">
        <f>Data!E1029</f>
        <v>26.8</v>
      </c>
      <c r="H900" s="52">
        <v>0</v>
      </c>
      <c r="I900" s="52">
        <v>1</v>
      </c>
      <c r="J900" s="52">
        <v>0.6</v>
      </c>
      <c r="K900" s="54">
        <f t="shared" ref="K900:K963" si="407">AVERAGE(M$3:M$1712)</f>
        <v>0.66261227030770231</v>
      </c>
      <c r="L900" s="54">
        <f t="shared" si="392"/>
        <v>0.85</v>
      </c>
      <c r="M900" s="53">
        <f t="shared" si="393"/>
        <v>0.85</v>
      </c>
      <c r="N900" s="54" cm="1">
        <f t="array" ref="N900">stock_min(C900,O900)</f>
        <v>0.85</v>
      </c>
      <c r="O900" s="54" cm="1">
        <f t="array" ref="O900">stock_max(C900,D900)</f>
        <v>0.85</v>
      </c>
      <c r="P900" s="49">
        <f t="shared" si="398"/>
        <v>1955.7916666665897</v>
      </c>
      <c r="Q900" s="49">
        <f t="shared" si="384"/>
        <v>0.85710536164582207</v>
      </c>
      <c r="R900" s="49">
        <f t="shared" si="385"/>
        <v>19.803066537067053</v>
      </c>
      <c r="S900" s="59">
        <f t="shared" si="394"/>
        <v>6.7253017319199744</v>
      </c>
      <c r="T900" s="59">
        <f t="shared" si="395"/>
        <v>8.0910657553336875</v>
      </c>
      <c r="U900" s="59">
        <f t="shared" si="396"/>
        <v>14.033167533691977</v>
      </c>
      <c r="V900" s="59"/>
      <c r="W900" s="49">
        <f t="shared" si="386"/>
        <v>2.6901206927679899</v>
      </c>
      <c r="X900" s="49">
        <f t="shared" si="387"/>
        <v>4.0351810391519845</v>
      </c>
      <c r="Y900" s="49">
        <f t="shared" si="388"/>
        <v>2.7298263059831287</v>
      </c>
      <c r="Z900" s="49">
        <f t="shared" si="389"/>
        <v>5.3612394493505588</v>
      </c>
      <c r="AA900" s="49">
        <f t="shared" si="390"/>
        <v>2.1049751300537967</v>
      </c>
      <c r="AB900" s="49">
        <f t="shared" si="391"/>
        <v>11.92819240363818</v>
      </c>
      <c r="AC900" s="80">
        <f t="shared" si="399"/>
        <v>0.85</v>
      </c>
      <c r="AD900" s="80">
        <f t="shared" ref="AD900:AD963" si="408">N900</f>
        <v>0.85</v>
      </c>
      <c r="AE900" s="80">
        <f t="shared" ref="AE900:AE963" si="409">O900</f>
        <v>0.85</v>
      </c>
      <c r="AF900" s="54">
        <f>(Q900-MAX(Q$2:Q899))/MAX(Q$2:Q899)</f>
        <v>-0.30568298477178996</v>
      </c>
      <c r="AG900" s="54">
        <f>(R900-MAX(R$2:R899))/MAX(R$2:R899)</f>
        <v>2.0100293910646206E-2</v>
      </c>
      <c r="AH900" s="54">
        <f>(S900-MAX(S$2:S899))/MAX(S$2:S899)</f>
        <v>1.7727710878254612E-2</v>
      </c>
      <c r="AI900" s="54">
        <f>(T900-MAX(T$2:T899))/MAX(T$2:T899)</f>
        <v>1.8183021239834667E-2</v>
      </c>
      <c r="AJ900" s="54">
        <f>(U900-MAX(U$2:U899))/MAX(U$2:U899)</f>
        <v>1.9359563224036227E-2</v>
      </c>
      <c r="AK900" s="54">
        <f t="shared" ref="AK900:AK963" si="410">Q1140/Q900</f>
        <v>0.9046291571795545</v>
      </c>
      <c r="AL900" s="71">
        <f t="shared" si="400"/>
        <v>1955.7916666665897</v>
      </c>
      <c r="AM900" s="49">
        <f t="shared" si="401"/>
        <v>0.9046291571795545</v>
      </c>
      <c r="AN900" s="49">
        <f t="shared" si="402"/>
        <v>1.9166697617598476</v>
      </c>
      <c r="AO900" s="49">
        <f t="shared" si="403"/>
        <v>1.4709275232067769</v>
      </c>
      <c r="AP900" s="49">
        <f t="shared" si="404"/>
        <v>1.5379979143907516</v>
      </c>
      <c r="AQ900" s="49">
        <f t="shared" si="405"/>
        <v>2.2046579720621473</v>
      </c>
      <c r="AS900" s="49">
        <f t="shared" ref="AS900:AS963" si="411">AQ900-AN900</f>
        <v>0.28798821030229971</v>
      </c>
      <c r="AT900" s="49">
        <f t="shared" si="406"/>
        <v>0.66666005767139569</v>
      </c>
      <c r="AU900" s="54">
        <f>(AM900-MAX(AM$3:AM900))/MAX(AM$3:AM900)</f>
        <v>-0.75769817824248753</v>
      </c>
      <c r="AV900" s="54">
        <f>(AN900-MAX(AN$3:AN900))/MAX(AN$3:AN900)</f>
        <v>-0.84286089787369145</v>
      </c>
      <c r="AW900" s="54">
        <f>(AO900-MAX(AO$3:AO900))/MAX(AO$3:AO900)</f>
        <v>-0.74130310771341312</v>
      </c>
      <c r="AX900" s="54">
        <f>(AP900-MAX(AP$3:AP900))/MAX(AP$3:AP900)</f>
        <v>-0.73637558460558383</v>
      </c>
      <c r="AY900" s="54">
        <f>(AQ900-MAX(AQ$3:AQ900))/MAX(AQ$3:AQ900)</f>
        <v>-0.73498201974769117</v>
      </c>
    </row>
    <row r="901" spans="1:51">
      <c r="A901" s="49">
        <f>Data!F1027</f>
        <v>1955.8749999999229</v>
      </c>
      <c r="B901" s="53">
        <f t="shared" si="397"/>
        <v>0.65400000000000003</v>
      </c>
      <c r="C901" s="50">
        <f>1/Data!N1027</f>
        <v>5.3091070177170234E-2</v>
      </c>
      <c r="D901" s="50">
        <f>Data!H1027/100</f>
        <v>2.8900000000000002E-2</v>
      </c>
      <c r="E901">
        <f>Data!K1028/Data!K1027</f>
        <v>1.016161683241191</v>
      </c>
      <c r="F901">
        <f>Data!T1028/Data!T1027</f>
        <v>1.0001169746173961</v>
      </c>
      <c r="G901" s="49">
        <f>Data!E1030</f>
        <v>26.8</v>
      </c>
      <c r="H901" s="52">
        <v>0</v>
      </c>
      <c r="I901" s="52">
        <v>1</v>
      </c>
      <c r="J901" s="52">
        <v>0.6</v>
      </c>
      <c r="K901" s="54">
        <f t="shared" si="407"/>
        <v>0.66261227030770231</v>
      </c>
      <c r="L901" s="54">
        <f t="shared" si="392"/>
        <v>0.85</v>
      </c>
      <c r="M901" s="53">
        <f t="shared" si="393"/>
        <v>0.85</v>
      </c>
      <c r="N901" s="54" cm="1">
        <f t="array" ref="N901">stock_min(C901,O901)</f>
        <v>0.78074617132756008</v>
      </c>
      <c r="O901" s="54" cm="1">
        <f t="array" ref="O901">stock_max(C901,D901)</f>
        <v>0.85</v>
      </c>
      <c r="P901" s="49">
        <f t="shared" si="398"/>
        <v>1955.8749999999229</v>
      </c>
      <c r="Q901" s="49">
        <f t="shared" ref="Q901:Q964" si="412">Q900*F901</f>
        <v>0.85720562121756871</v>
      </c>
      <c r="R901" s="49">
        <f t="shared" ref="R901:R964" si="413">R900*E901</f>
        <v>20.123117425643361</v>
      </c>
      <c r="S901" s="59">
        <f t="shared" si="394"/>
        <v>6.7908317255343942</v>
      </c>
      <c r="T901" s="59">
        <f t="shared" si="395"/>
        <v>8.1780317294819689</v>
      </c>
      <c r="U901" s="59">
        <f t="shared" si="396"/>
        <v>14.226193429620025</v>
      </c>
      <c r="V901" s="59"/>
      <c r="W901" s="49">
        <f t="shared" ref="W901:W964" si="414">(W900*$F901+X900*$E901)*(1-$J901)</f>
        <v>2.7163326902137577</v>
      </c>
      <c r="X901" s="49">
        <f t="shared" ref="X901:X964" si="415">(W900*$F901+X900*$E901)*($J901)</f>
        <v>4.0744990353206365</v>
      </c>
      <c r="Y901" s="49">
        <f t="shared" ref="Y901:Y964" si="416">(Y900*$F901+Z900*$E901)*(1-$K901)</f>
        <v>2.7591675585614963</v>
      </c>
      <c r="Z901" s="49">
        <f t="shared" ref="Z901:Z964" si="417">(Y900*$F901+Z900*$E901)*($K901)</f>
        <v>5.4188641709204726</v>
      </c>
      <c r="AA901" s="49">
        <f t="shared" ref="AA901:AA964" si="418">(AA900*$F901+AB900*$E901)*(1-$M901)</f>
        <v>2.1339290144430043</v>
      </c>
      <c r="AB901" s="49">
        <f t="shared" ref="AB901:AB964" si="419">(AA900*$F901+AB900*$E901)*($M901)</f>
        <v>12.092264415177022</v>
      </c>
      <c r="AC901" s="80">
        <f t="shared" si="399"/>
        <v>0.85</v>
      </c>
      <c r="AD901" s="80">
        <f t="shared" si="408"/>
        <v>0.78074617132756008</v>
      </c>
      <c r="AE901" s="80">
        <f t="shared" si="409"/>
        <v>0.85</v>
      </c>
      <c r="AF901" s="54">
        <f>(Q901-MAX(Q$2:Q900))/MAX(Q$2:Q900)</f>
        <v>-0.30560176730458205</v>
      </c>
      <c r="AG901" s="54">
        <f>(R901-MAX(R$2:R900))/MAX(R$2:R900)</f>
        <v>1.6161683241191046E-2</v>
      </c>
      <c r="AH901" s="54">
        <f>(S901-MAX(S$2:S900))/MAX(S$2:S900)</f>
        <v>9.7437997916729833E-3</v>
      </c>
      <c r="AI901" s="54">
        <f>(T901-MAX(T$2:T900))/MAX(T$2:T900)</f>
        <v>1.0748395425034427E-2</v>
      </c>
      <c r="AJ901" s="54">
        <f>(U901-MAX(U$2:U900))/MAX(U$2:U900)</f>
        <v>1.375497694762186E-2</v>
      </c>
      <c r="AK901" s="54">
        <f t="shared" si="410"/>
        <v>0.91038801272307879</v>
      </c>
      <c r="AL901" s="71">
        <f t="shared" si="400"/>
        <v>1955.8749999999229</v>
      </c>
      <c r="AM901" s="49">
        <f t="shared" si="401"/>
        <v>0.91038801272307879</v>
      </c>
      <c r="AN901" s="49">
        <f t="shared" si="402"/>
        <v>1.8572013846132798</v>
      </c>
      <c r="AO901" s="49">
        <f t="shared" si="403"/>
        <v>1.4470803105486645</v>
      </c>
      <c r="AP901" s="49">
        <f t="shared" si="404"/>
        <v>1.5094777153744152</v>
      </c>
      <c r="AQ901" s="49">
        <f t="shared" si="405"/>
        <v>2.1484536366125355</v>
      </c>
      <c r="AS901" s="49">
        <f t="shared" si="411"/>
        <v>0.29125225199925575</v>
      </c>
      <c r="AT901" s="49">
        <f t="shared" si="406"/>
        <v>0.6389759212381203</v>
      </c>
      <c r="AU901" s="54">
        <f>(AM901-MAX(AM$3:AM901))/MAX(AM$3:AM901)</f>
        <v>-0.75615568850693138</v>
      </c>
      <c r="AV901" s="54">
        <f>(AN901-MAX(AN$3:AN901))/MAX(AN$3:AN901)</f>
        <v>-0.84773644168210427</v>
      </c>
      <c r="AW901" s="54">
        <f>(AO901-MAX(AO$3:AO901))/MAX(AO$3:AO901)</f>
        <v>-0.7454971959380331</v>
      </c>
      <c r="AX901" s="54">
        <f>(AP901-MAX(AP$3:AP901))/MAX(AP$3:AP901)</f>
        <v>-0.74126416132097706</v>
      </c>
      <c r="AY901" s="54">
        <f>(AQ901-MAX(AQ$3:AQ901))/MAX(AQ$3:AQ901)</f>
        <v>-0.74173824209647898</v>
      </c>
    </row>
    <row r="902" spans="1:51">
      <c r="A902" s="49">
        <f>Data!F1028</f>
        <v>1955.9583333332562</v>
      </c>
      <c r="B902" s="53">
        <f t="shared" si="397"/>
        <v>0.65799999999999992</v>
      </c>
      <c r="C902" s="50">
        <f>1/Data!N1028</f>
        <v>5.2791707209871176E-2</v>
      </c>
      <c r="D902" s="50">
        <f>Data!H1028/100</f>
        <v>2.9600000000000001E-2</v>
      </c>
      <c r="E902">
        <f>Data!K1029/Data!K1028</f>
        <v>0.97617735654984961</v>
      </c>
      <c r="F902">
        <f>Data!T1029/Data!T1028</f>
        <v>1.0076321632439265</v>
      </c>
      <c r="G902" s="49">
        <f>Data!E1031</f>
        <v>26.8</v>
      </c>
      <c r="H902" s="52">
        <v>0</v>
      </c>
      <c r="I902" s="52">
        <v>1</v>
      </c>
      <c r="J902" s="52">
        <v>0.6</v>
      </c>
      <c r="K902" s="54">
        <f t="shared" si="407"/>
        <v>0.66261227030770231</v>
      </c>
      <c r="L902" s="54">
        <f t="shared" si="392"/>
        <v>0.85</v>
      </c>
      <c r="M902" s="53">
        <f t="shared" si="393"/>
        <v>0.85</v>
      </c>
      <c r="N902" s="54" cm="1">
        <f t="array" ref="N902">stock_min(C902,O902)</f>
        <v>0.77049099292921874</v>
      </c>
      <c r="O902" s="54" cm="1">
        <f t="array" ref="O902">stock_max(C902,D902)</f>
        <v>0.85</v>
      </c>
      <c r="P902" s="49">
        <f t="shared" si="398"/>
        <v>1955.9583333332562</v>
      </c>
      <c r="Q902" s="49">
        <f t="shared" si="412"/>
        <v>0.86374795445231256</v>
      </c>
      <c r="R902" s="49">
        <f t="shared" si="413"/>
        <v>19.643731574106752</v>
      </c>
      <c r="S902" s="59">
        <f t="shared" si="394"/>
        <v>6.7144978822944941</v>
      </c>
      <c r="T902" s="59">
        <f t="shared" si="395"/>
        <v>8.0699984776576237</v>
      </c>
      <c r="U902" s="59">
        <f t="shared" si="396"/>
        <v>13.954410220541503</v>
      </c>
      <c r="V902" s="59"/>
      <c r="W902" s="49">
        <f t="shared" si="414"/>
        <v>2.6857991529177978</v>
      </c>
      <c r="X902" s="49">
        <f t="shared" si="415"/>
        <v>4.0286987293766963</v>
      </c>
      <c r="Y902" s="49">
        <f t="shared" si="416"/>
        <v>2.7227184649972043</v>
      </c>
      <c r="Z902" s="49">
        <f t="shared" si="417"/>
        <v>5.3472800126604199</v>
      </c>
      <c r="AA902" s="49">
        <f t="shared" si="418"/>
        <v>2.0931615330812257</v>
      </c>
      <c r="AB902" s="49">
        <f t="shared" si="419"/>
        <v>11.861248687460277</v>
      </c>
      <c r="AC902" s="80">
        <f t="shared" si="399"/>
        <v>0.85</v>
      </c>
      <c r="AD902" s="80">
        <f t="shared" si="408"/>
        <v>0.77049099292921874</v>
      </c>
      <c r="AE902" s="80">
        <f t="shared" si="409"/>
        <v>0.85</v>
      </c>
      <c r="AF902" s="54">
        <f>(Q902-MAX(Q$2:Q901))/MAX(Q$2:Q901)</f>
        <v>-0.30030200663635664</v>
      </c>
      <c r="AG902" s="54">
        <f>(R902-MAX(R$2:R901))/MAX(R$2:R901)</f>
        <v>-2.3822643450150338E-2</v>
      </c>
      <c r="AH902" s="54">
        <f>(S902-MAX(S$2:S901))/MAX(S$2:S901)</f>
        <v>-1.1240720772519678E-2</v>
      </c>
      <c r="AI902" s="54">
        <f>(T902-MAX(T$2:T901))/MAX(T$2:T901)</f>
        <v>-1.3210177631725634E-2</v>
      </c>
      <c r="AJ902" s="54">
        <f>(U902-MAX(U$2:U901))/MAX(U$2:U901)</f>
        <v>-1.9104422446038806E-2</v>
      </c>
      <c r="AK902" s="54">
        <f t="shared" si="410"/>
        <v>0.92407893860596235</v>
      </c>
      <c r="AL902" s="71">
        <f t="shared" si="400"/>
        <v>1955.9583333332562</v>
      </c>
      <c r="AM902" s="49">
        <f t="shared" si="401"/>
        <v>0.92407893860596235</v>
      </c>
      <c r="AN902" s="49">
        <f t="shared" si="402"/>
        <v>2.0803834282283158</v>
      </c>
      <c r="AO902" s="49">
        <f t="shared" si="403"/>
        <v>1.55896195459049</v>
      </c>
      <c r="AP902" s="49">
        <f t="shared" si="404"/>
        <v>1.636200674176526</v>
      </c>
      <c r="AQ902" s="49">
        <f t="shared" si="405"/>
        <v>2.3718314221620678</v>
      </c>
      <c r="AS902" s="49">
        <f t="shared" si="411"/>
        <v>0.29144799393375198</v>
      </c>
      <c r="AT902" s="49">
        <f t="shared" si="406"/>
        <v>0.73563074798554173</v>
      </c>
      <c r="AU902" s="54">
        <f>(AM902-MAX(AM$3:AM902))/MAX(AM$3:AM902)</f>
        <v>-0.75248862089514601</v>
      </c>
      <c r="AV902" s="54">
        <f>(AN902-MAX(AN$3:AN902))/MAX(AN$3:AN902)</f>
        <v>-0.82943875334575756</v>
      </c>
      <c r="AW902" s="54">
        <f>(AO902-MAX(AO$3:AO902))/MAX(AO$3:AO902)</f>
        <v>-0.72582020087138654</v>
      </c>
      <c r="AX902" s="54">
        <f>(AP902-MAX(AP$3:AP902))/MAX(AP$3:AP902)</f>
        <v>-0.71954289263870397</v>
      </c>
      <c r="AY902" s="54">
        <f>(AQ902-MAX(AQ$3:AQ902))/MAX(AQ$3:AQ902)</f>
        <v>-0.71488639917582952</v>
      </c>
    </row>
    <row r="903" spans="1:51">
      <c r="A903" s="49">
        <f>Data!F1029</f>
        <v>1956.0416666665894</v>
      </c>
      <c r="B903" s="53">
        <f t="shared" si="397"/>
        <v>0.625</v>
      </c>
      <c r="C903" s="50">
        <f>1/Data!N1029</f>
        <v>5.4666958165306964E-2</v>
      </c>
      <c r="D903" s="50">
        <f>Data!H1029/100</f>
        <v>2.8999999999999998E-2</v>
      </c>
      <c r="E903">
        <f>Data!K1030/Data!K1029</f>
        <v>1.0095507738769347</v>
      </c>
      <c r="F903">
        <f>Data!T1030/Data!T1029</f>
        <v>1.0075969184830094</v>
      </c>
      <c r="G903" s="49">
        <f>Data!E1032</f>
        <v>26.9</v>
      </c>
      <c r="H903" s="52">
        <v>0</v>
      </c>
      <c r="I903" s="52">
        <v>1</v>
      </c>
      <c r="J903" s="52">
        <v>0.6</v>
      </c>
      <c r="K903" s="54">
        <f t="shared" si="407"/>
        <v>0.66261227030770231</v>
      </c>
      <c r="L903" s="54">
        <f t="shared" si="392"/>
        <v>0.85</v>
      </c>
      <c r="M903" s="53">
        <f t="shared" si="393"/>
        <v>0.85</v>
      </c>
      <c r="N903" s="54" cm="1">
        <f t="array" ref="N903">stock_min(C903,O903)</f>
        <v>0.83473084618549198</v>
      </c>
      <c r="O903" s="54" cm="1">
        <f t="array" ref="O903">stock_max(C903,D903)</f>
        <v>0.85</v>
      </c>
      <c r="P903" s="49">
        <f t="shared" si="398"/>
        <v>1956.0416666665894</v>
      </c>
      <c r="Q903" s="49">
        <f t="shared" si="412"/>
        <v>0.87030977725215286</v>
      </c>
      <c r="R903" s="49">
        <f t="shared" si="413"/>
        <v>19.831344412470248</v>
      </c>
      <c r="S903" s="59">
        <f t="shared" si="394"/>
        <v>6.7733788701035174</v>
      </c>
      <c r="T903" s="59">
        <f t="shared" si="395"/>
        <v>8.1417534101459648</v>
      </c>
      <c r="U903" s="59">
        <f t="shared" si="396"/>
        <v>14.083595902192114</v>
      </c>
      <c r="V903" s="59"/>
      <c r="W903" s="49">
        <f t="shared" si="414"/>
        <v>2.7093515480414072</v>
      </c>
      <c r="X903" s="49">
        <f t="shared" si="415"/>
        <v>4.0640273220621106</v>
      </c>
      <c r="Y903" s="49">
        <f t="shared" si="416"/>
        <v>2.7469276987636695</v>
      </c>
      <c r="Z903" s="49">
        <f t="shared" si="417"/>
        <v>5.3948257113822953</v>
      </c>
      <c r="AA903" s="49">
        <f t="shared" si="418"/>
        <v>2.1125393853288172</v>
      </c>
      <c r="AB903" s="49">
        <f t="shared" si="419"/>
        <v>11.971056516863296</v>
      </c>
      <c r="AC903" s="80">
        <f t="shared" si="399"/>
        <v>0.85</v>
      </c>
      <c r="AD903" s="80">
        <f t="shared" si="408"/>
        <v>0.83473084618549198</v>
      </c>
      <c r="AE903" s="80">
        <f t="shared" si="409"/>
        <v>0.85</v>
      </c>
      <c r="AF903" s="54">
        <f>(Q903-MAX(Q$2:Q902))/MAX(Q$2:Q902)</f>
        <v>-0.29498645801804779</v>
      </c>
      <c r="AG903" s="54">
        <f>(R903-MAX(R$2:R902))/MAX(R$2:R902)</f>
        <v>-1.4499394253958887E-2</v>
      </c>
      <c r="AH903" s="54">
        <f>(S903-MAX(S$2:S902))/MAX(S$2:S902)</f>
        <v>-2.5700615383019813E-3</v>
      </c>
      <c r="AI903" s="54">
        <f>(T903-MAX(T$2:T902))/MAX(T$2:T902)</f>
        <v>-4.4360697703360631E-3</v>
      </c>
      <c r="AJ903" s="54">
        <f>(U903-MAX(U$2:U902))/MAX(U$2:U902)</f>
        <v>-1.0023589805197816E-2</v>
      </c>
      <c r="AK903" s="54">
        <f t="shared" si="410"/>
        <v>0.91656908684455918</v>
      </c>
      <c r="AL903" s="71">
        <f t="shared" si="400"/>
        <v>1956.0416666665894</v>
      </c>
      <c r="AM903" s="49">
        <f t="shared" si="401"/>
        <v>0.91656908684455918</v>
      </c>
      <c r="AN903" s="49">
        <f t="shared" si="402"/>
        <v>2.1391123732064692</v>
      </c>
      <c r="AO903" s="49">
        <f t="shared" si="403"/>
        <v>1.580326093143771</v>
      </c>
      <c r="AP903" s="49">
        <f t="shared" si="404"/>
        <v>1.6623460095368403</v>
      </c>
      <c r="AQ903" s="49">
        <f t="shared" si="405"/>
        <v>2.4258743892050711</v>
      </c>
      <c r="AS903" s="49">
        <f t="shared" si="411"/>
        <v>0.28676201599860196</v>
      </c>
      <c r="AT903" s="49">
        <f t="shared" si="406"/>
        <v>0.76352837966823084</v>
      </c>
      <c r="AU903" s="54">
        <f>(AM903-MAX(AM$3:AM903))/MAX(AM$3:AM903)</f>
        <v>-0.75450010897119946</v>
      </c>
      <c r="AV903" s="54">
        <f>(AN903-MAX(AN$3:AN903))/MAX(AN$3:AN903)</f>
        <v>-0.82462383224311608</v>
      </c>
      <c r="AW903" s="54">
        <f>(AO903-MAX(AO$3:AO903))/MAX(AO$3:AO903)</f>
        <v>-0.72206281910857562</v>
      </c>
      <c r="AX903" s="54">
        <f>(AP903-MAX(AP$3:AP903))/MAX(AP$3:AP903)</f>
        <v>-0.71506138542392728</v>
      </c>
      <c r="AY903" s="54">
        <f>(AQ903-MAX(AQ$3:AQ903))/MAX(AQ$3:AQ903)</f>
        <v>-0.70838999104628075</v>
      </c>
    </row>
    <row r="904" spans="1:51">
      <c r="A904" s="49">
        <f>Data!F1030</f>
        <v>1956.1249999999227</v>
      </c>
      <c r="B904" s="53">
        <f t="shared" si="397"/>
        <v>0.624</v>
      </c>
      <c r="C904" s="50">
        <f>1/Data!N1030</f>
        <v>5.4746173481810434E-2</v>
      </c>
      <c r="D904" s="50">
        <f>Data!H1030/100</f>
        <v>2.8399999999999998E-2</v>
      </c>
      <c r="E904">
        <f>Data!K1031/Data!K1030</f>
        <v>1.072117188086128</v>
      </c>
      <c r="F904">
        <f>Data!T1031/Data!T1030</f>
        <v>0.99206506834990937</v>
      </c>
      <c r="G904" s="49">
        <f>Data!E1033</f>
        <v>27</v>
      </c>
      <c r="H904" s="52">
        <v>0</v>
      </c>
      <c r="I904" s="52">
        <v>1</v>
      </c>
      <c r="J904" s="52">
        <v>0.6</v>
      </c>
      <c r="K904" s="54">
        <f t="shared" si="407"/>
        <v>0.66261227030770231</v>
      </c>
      <c r="L904" s="54">
        <f t="shared" ref="L904:L967" si="420">MAX(N903,MIN(O903,AB903/SUM(AA903:AB903)))</f>
        <v>0.85</v>
      </c>
      <c r="M904" s="53">
        <f t="shared" ref="M904:M967" si="421">(3*L904+2*L903+L902)/6</f>
        <v>0.85</v>
      </c>
      <c r="N904" s="54" cm="1">
        <f t="array" ref="N904">stock_min(C904,O904)</f>
        <v>0.83744449914648966</v>
      </c>
      <c r="O904" s="54" cm="1">
        <f t="array" ref="O904">stock_max(C904,D904)</f>
        <v>0.85</v>
      </c>
      <c r="P904" s="49">
        <f t="shared" si="398"/>
        <v>1956.1249999999227</v>
      </c>
      <c r="Q904" s="49">
        <f t="shared" si="412"/>
        <v>0.8634039286552514</v>
      </c>
      <c r="R904" s="49">
        <f t="shared" si="413"/>
        <v>21.261525207465148</v>
      </c>
      <c r="S904" s="59">
        <f t="shared" si="394"/>
        <v>7.0449665735260574</v>
      </c>
      <c r="T904" s="59">
        <f t="shared" si="395"/>
        <v>8.5090163871281703</v>
      </c>
      <c r="U904" s="59">
        <f t="shared" si="396"/>
        <v>14.930151980977703</v>
      </c>
      <c r="V904" s="59"/>
      <c r="W904" s="49">
        <f t="shared" si="414"/>
        <v>2.8179866294104232</v>
      </c>
      <c r="X904" s="49">
        <f t="shared" si="415"/>
        <v>4.2269799441156346</v>
      </c>
      <c r="Y904" s="49">
        <f t="shared" si="416"/>
        <v>2.8708377207677307</v>
      </c>
      <c r="Z904" s="49">
        <f t="shared" si="417"/>
        <v>5.6381786663604396</v>
      </c>
      <c r="AA904" s="49">
        <f t="shared" si="418"/>
        <v>2.2395227971466558</v>
      </c>
      <c r="AB904" s="49">
        <f t="shared" si="419"/>
        <v>12.690629183831048</v>
      </c>
      <c r="AC904" s="80">
        <f t="shared" si="399"/>
        <v>0.85</v>
      </c>
      <c r="AD904" s="80">
        <f t="shared" si="408"/>
        <v>0.83744449914648966</v>
      </c>
      <c r="AE904" s="80">
        <f t="shared" si="409"/>
        <v>0.85</v>
      </c>
      <c r="AF904" s="54">
        <f>(Q904-MAX(Q$2:Q903))/MAX(Q$2:Q903)</f>
        <v>-0.30058069228606293</v>
      </c>
      <c r="AG904" s="54">
        <f>(R904-MAX(R$2:R903))/MAX(R$2:R903)</f>
        <v>5.6572138289621418E-2</v>
      </c>
      <c r="AH904" s="54">
        <f>(S904-MAX(S$2:S903))/MAX(S$2:S903)</f>
        <v>3.7423228591585291E-2</v>
      </c>
      <c r="AI904" s="54">
        <f>(T904-MAX(T$2:T903))/MAX(T$2:T903)</f>
        <v>4.0472410549960952E-2</v>
      </c>
      <c r="AJ904" s="54">
        <f>(U904-MAX(U$2:U903))/MAX(U$2:U903)</f>
        <v>4.9483268650908553E-2</v>
      </c>
      <c r="AK904" s="54">
        <f t="shared" si="410"/>
        <v>0.93205870366405752</v>
      </c>
      <c r="AL904" s="71">
        <f t="shared" si="400"/>
        <v>1956.1249999999227</v>
      </c>
      <c r="AM904" s="49">
        <f t="shared" si="401"/>
        <v>0.93205870366405752</v>
      </c>
      <c r="AN904" s="49">
        <f t="shared" si="402"/>
        <v>2.0076399433582228</v>
      </c>
      <c r="AO904" s="49">
        <f t="shared" si="403"/>
        <v>1.53044409831728</v>
      </c>
      <c r="AP904" s="49">
        <f t="shared" si="404"/>
        <v>1.6018946647294792</v>
      </c>
      <c r="AQ904" s="49">
        <f t="shared" si="405"/>
        <v>2.3034610240745437</v>
      </c>
      <c r="AS904" s="49">
        <f t="shared" si="411"/>
        <v>0.29582108071632085</v>
      </c>
      <c r="AT904" s="49">
        <f t="shared" si="406"/>
        <v>0.70156635934506451</v>
      </c>
      <c r="AU904" s="54">
        <f>(AM904-MAX(AM$3:AM904))/MAX(AM$3:AM904)</f>
        <v>-0.75035126815183883</v>
      </c>
      <c r="AV904" s="54">
        <f>(AN904-MAX(AN$3:AN904))/MAX(AN$3:AN904)</f>
        <v>-0.83540266331401924</v>
      </c>
      <c r="AW904" s="54">
        <f>(AO904-MAX(AO$3:AO904))/MAX(AO$3:AO904)</f>
        <v>-0.73083573064845631</v>
      </c>
      <c r="AX904" s="54">
        <f>(AP904-MAX(AP$3:AP904))/MAX(AP$3:AP904)</f>
        <v>-0.72542320079801359</v>
      </c>
      <c r="AY904" s="54">
        <f>(AQ904-MAX(AQ$3:AQ904))/MAX(AQ$3:AQ904)</f>
        <v>-0.72310508209164415</v>
      </c>
    </row>
    <row r="905" spans="1:51">
      <c r="A905" s="49">
        <f>Data!F1031</f>
        <v>1956.208333333256</v>
      </c>
      <c r="B905" s="53">
        <f t="shared" si="397"/>
        <v>0.67700000000000005</v>
      </c>
      <c r="C905" s="50">
        <f>1/Data!N1031</f>
        <v>5.1623001086346085E-2</v>
      </c>
      <c r="D905" s="50">
        <f>Data!H1031/100</f>
        <v>2.9600000000000001E-2</v>
      </c>
      <c r="E905">
        <f>Data!K1032/Data!K1031</f>
        <v>1.0110958756594683</v>
      </c>
      <c r="F905">
        <f>Data!T1032/Data!T1031</f>
        <v>0.98011904259152482</v>
      </c>
      <c r="G905" s="49">
        <f>Data!E1034</f>
        <v>27.2</v>
      </c>
      <c r="H905" s="52">
        <v>0</v>
      </c>
      <c r="I905" s="52">
        <v>1</v>
      </c>
      <c r="J905" s="52">
        <v>0.6</v>
      </c>
      <c r="K905" s="54">
        <f t="shared" si="407"/>
        <v>0.66261227030770231</v>
      </c>
      <c r="L905" s="54">
        <f t="shared" si="420"/>
        <v>0.85</v>
      </c>
      <c r="M905" s="53">
        <f t="shared" si="421"/>
        <v>0.85</v>
      </c>
      <c r="N905" s="54" cm="1">
        <f t="array" ref="N905">stock_min(C905,O905)</f>
        <v>0.73045501286088033</v>
      </c>
      <c r="O905" s="54" cm="1">
        <f t="array" ref="O905">stock_max(C905,D905)</f>
        <v>0.85</v>
      </c>
      <c r="P905" s="49">
        <f t="shared" si="398"/>
        <v>1956.208333333256</v>
      </c>
      <c r="Q905" s="49">
        <f t="shared" si="412"/>
        <v>0.84623863192334625</v>
      </c>
      <c r="R905" s="49">
        <f t="shared" si="413"/>
        <v>21.497440447497834</v>
      </c>
      <c r="S905" s="59">
        <f t="shared" si="394"/>
        <v>7.0358443452440689</v>
      </c>
      <c r="T905" s="59">
        <f t="shared" si="395"/>
        <v>8.5145019141027447</v>
      </c>
      <c r="U905" s="59">
        <f t="shared" si="396"/>
        <v>15.026441767096532</v>
      </c>
      <c r="V905" s="59"/>
      <c r="W905" s="49">
        <f t="shared" si="414"/>
        <v>2.814337738097628</v>
      </c>
      <c r="X905" s="49">
        <f t="shared" si="415"/>
        <v>4.2215066071464413</v>
      </c>
      <c r="Y905" s="49">
        <f t="shared" si="416"/>
        <v>2.8726884702598481</v>
      </c>
      <c r="Z905" s="49">
        <f t="shared" si="417"/>
        <v>5.6418134438428966</v>
      </c>
      <c r="AA905" s="49">
        <f t="shared" si="418"/>
        <v>2.2539662650644803</v>
      </c>
      <c r="AB905" s="49">
        <f t="shared" si="419"/>
        <v>12.772475502032052</v>
      </c>
      <c r="AC905" s="80">
        <f t="shared" si="399"/>
        <v>0.85</v>
      </c>
      <c r="AD905" s="80">
        <f t="shared" si="408"/>
        <v>0.73045501286088033</v>
      </c>
      <c r="AE905" s="80">
        <f t="shared" si="409"/>
        <v>0.85</v>
      </c>
      <c r="AF905" s="54">
        <f>(Q905-MAX(Q$2:Q904))/MAX(Q$2:Q904)</f>
        <v>-0.31448581775338885</v>
      </c>
      <c r="AG905" s="54">
        <f>(R905-MAX(R$2:R904))/MAX(R$2:R904)</f>
        <v>1.1095875659468365E-2</v>
      </c>
      <c r="AH905" s="54">
        <f>(S905-MAX(S$2:S904))/MAX(S$2:S904)</f>
        <v>-1.2948575677091902E-3</v>
      </c>
      <c r="AI905" s="54">
        <f>(T905-MAX(T$2:T904))/MAX(T$2:T904)</f>
        <v>6.4467227761748065E-4</v>
      </c>
      <c r="AJ905" s="54">
        <f>(U905-MAX(U$2:U904))/MAX(U$2:U904)</f>
        <v>6.449350699276918E-3</v>
      </c>
      <c r="AK905" s="54">
        <f t="shared" si="410"/>
        <v>0.96489453696108052</v>
      </c>
      <c r="AL905" s="71">
        <f t="shared" si="400"/>
        <v>1956.208333333256</v>
      </c>
      <c r="AM905" s="49">
        <f t="shared" si="401"/>
        <v>0.96489453696108052</v>
      </c>
      <c r="AN905" s="49">
        <f t="shared" si="402"/>
        <v>2.0002409142143498</v>
      </c>
      <c r="AO905" s="49">
        <f t="shared" si="403"/>
        <v>1.5481831668754251</v>
      </c>
      <c r="AP905" s="49">
        <f t="shared" si="404"/>
        <v>1.6165914459679445</v>
      </c>
      <c r="AQ905" s="49">
        <f t="shared" si="405"/>
        <v>2.3080658096636752</v>
      </c>
      <c r="AS905" s="49">
        <f t="shared" si="411"/>
        <v>0.30782489544932545</v>
      </c>
      <c r="AT905" s="49">
        <f t="shared" si="406"/>
        <v>0.69147436369573079</v>
      </c>
      <c r="AU905" s="54">
        <f>(AM905-MAX(AM$3:AM905))/MAX(AM$3:AM905)</f>
        <v>-0.74155630265282668</v>
      </c>
      <c r="AV905" s="54">
        <f>(AN905-MAX(AN$3:AN905))/MAX(AN$3:AN905)</f>
        <v>-0.83600927631510658</v>
      </c>
      <c r="AW905" s="54">
        <f>(AO905-MAX(AO$3:AO905))/MAX(AO$3:AO905)</f>
        <v>-0.72771590194469649</v>
      </c>
      <c r="AX905" s="54">
        <f>(AP905-MAX(AP$3:AP905))/MAX(AP$3:AP905)</f>
        <v>-0.72290406190587486</v>
      </c>
      <c r="AY905" s="54">
        <f>(AQ905-MAX(AQ$3:AQ905))/MAX(AQ$3:AQ905)</f>
        <v>-0.72255154907573371</v>
      </c>
    </row>
    <row r="906" spans="1:51">
      <c r="A906" s="49">
        <f>Data!F1032</f>
        <v>1956.2916666665892</v>
      </c>
      <c r="B906" s="53">
        <f t="shared" si="397"/>
        <v>0.67599999999999993</v>
      </c>
      <c r="C906" s="50">
        <f>1/Data!N1032</f>
        <v>5.1624643976573723E-2</v>
      </c>
      <c r="D906" s="50">
        <f>Data!H1032/100</f>
        <v>3.1800000000000002E-2</v>
      </c>
      <c r="E906">
        <f>Data!K1033/Data!K1032</f>
        <v>0.96805696374661165</v>
      </c>
      <c r="F906">
        <f>Data!T1033/Data!T1032</f>
        <v>1.0082956947380572</v>
      </c>
      <c r="G906" s="49">
        <f>Data!E1035</f>
        <v>27.4</v>
      </c>
      <c r="H906" s="52">
        <v>0</v>
      </c>
      <c r="I906" s="52">
        <v>1</v>
      </c>
      <c r="J906" s="52">
        <v>0.6</v>
      </c>
      <c r="K906" s="54">
        <f t="shared" si="407"/>
        <v>0.66261227030770231</v>
      </c>
      <c r="L906" s="54">
        <f t="shared" si="420"/>
        <v>0.85</v>
      </c>
      <c r="M906" s="53">
        <f t="shared" si="421"/>
        <v>0.85</v>
      </c>
      <c r="N906" s="54" cm="1">
        <f t="array" ref="N906">stock_min(C906,O906)</f>
        <v>0.73051129280935001</v>
      </c>
      <c r="O906" s="54" cm="1">
        <f t="array" ref="O906">stock_max(C906,D906)</f>
        <v>0.85</v>
      </c>
      <c r="P906" s="49">
        <f t="shared" si="398"/>
        <v>1956.2916666665892</v>
      </c>
      <c r="Q906" s="49">
        <f t="shared" si="412"/>
        <v>0.85325876928933353</v>
      </c>
      <c r="R906" s="49">
        <f t="shared" si="413"/>
        <v>20.810746927928353</v>
      </c>
      <c r="S906" s="59">
        <f t="shared" si="394"/>
        <v>6.9243434934131241</v>
      </c>
      <c r="T906" s="59">
        <f t="shared" si="395"/>
        <v>8.3581162093580303</v>
      </c>
      <c r="U906" s="59">
        <f t="shared" si="396"/>
        <v>14.637148335174462</v>
      </c>
      <c r="V906" s="59"/>
      <c r="W906" s="49">
        <f t="shared" si="414"/>
        <v>2.7697373973652497</v>
      </c>
      <c r="X906" s="49">
        <f t="shared" si="415"/>
        <v>4.1546060960478739</v>
      </c>
      <c r="Y906" s="49">
        <f t="shared" si="416"/>
        <v>2.8199258523796988</v>
      </c>
      <c r="Z906" s="49">
        <f t="shared" si="417"/>
        <v>5.5381903569783315</v>
      </c>
      <c r="AA906" s="49">
        <f t="shared" si="418"/>
        <v>2.1955722502761699</v>
      </c>
      <c r="AB906" s="49">
        <f t="shared" si="419"/>
        <v>12.441576084898292</v>
      </c>
      <c r="AC906" s="80">
        <f t="shared" si="399"/>
        <v>0.85</v>
      </c>
      <c r="AD906" s="80">
        <f t="shared" si="408"/>
        <v>0.73051129280935001</v>
      </c>
      <c r="AE906" s="80">
        <f t="shared" si="409"/>
        <v>0.85</v>
      </c>
      <c r="AF906" s="54">
        <f>(Q906-MAX(Q$2:Q905))/MAX(Q$2:Q905)</f>
        <v>-0.30879900135886201</v>
      </c>
      <c r="AG906" s="54">
        <f>(R906-MAX(R$2:R905))/MAX(R$2:R905)</f>
        <v>-3.1943036253388367E-2</v>
      </c>
      <c r="AH906" s="54">
        <f>(S906-MAX(S$2:S905))/MAX(S$2:S905)</f>
        <v>-1.7121881112426712E-2</v>
      </c>
      <c r="AI906" s="54">
        <f>(T906-MAX(T$2:T905))/MAX(T$2:T905)</f>
        <v>-1.8366982158485336E-2</v>
      </c>
      <c r="AJ906" s="54">
        <f>(U906-MAX(U$2:U905))/MAX(U$2:U905)</f>
        <v>-2.5907226604671478E-2</v>
      </c>
      <c r="AK906" s="54">
        <f t="shared" si="410"/>
        <v>0.93400336971488718</v>
      </c>
      <c r="AL906" s="71">
        <f t="shared" si="400"/>
        <v>1956.2916666665892</v>
      </c>
      <c r="AM906" s="49">
        <f t="shared" si="401"/>
        <v>0.93400336971488718</v>
      </c>
      <c r="AN906" s="49">
        <f t="shared" si="402"/>
        <v>2.0437905815396711</v>
      </c>
      <c r="AO906" s="49">
        <f t="shared" si="403"/>
        <v>1.5477643741895748</v>
      </c>
      <c r="AP906" s="49">
        <f t="shared" si="404"/>
        <v>1.6216548314205392</v>
      </c>
      <c r="AQ906" s="49">
        <f t="shared" si="405"/>
        <v>2.3390419618057168</v>
      </c>
      <c r="AS906" s="49">
        <f t="shared" si="411"/>
        <v>0.29525138026604569</v>
      </c>
      <c r="AT906" s="49">
        <f t="shared" si="406"/>
        <v>0.71738713038517754</v>
      </c>
      <c r="AU906" s="54">
        <f>(AM906-MAX(AM$3:AM906))/MAX(AM$3:AM906)</f>
        <v>-0.74983039600982748</v>
      </c>
      <c r="AV906" s="54">
        <f>(AN906-MAX(AN$3:AN906))/MAX(AN$3:AN906)</f>
        <v>-0.8324388356696002</v>
      </c>
      <c r="AW906" s="54">
        <f>(AO906-MAX(AO$3:AO906))/MAX(AO$3:AO906)</f>
        <v>-0.72778955640056375</v>
      </c>
      <c r="AX906" s="54">
        <f>(AP906-MAX(AP$3:AP906))/MAX(AP$3:AP906)</f>
        <v>-0.72203615953918943</v>
      </c>
      <c r="AY906" s="54">
        <f>(AQ906-MAX(AQ$3:AQ906))/MAX(AQ$3:AQ906)</f>
        <v>-0.71882796138970662</v>
      </c>
    </row>
    <row r="907" spans="1:51">
      <c r="A907" s="49">
        <f>Data!F1033</f>
        <v>1956.3749999999225</v>
      </c>
      <c r="B907" s="53">
        <f t="shared" si="397"/>
        <v>0.63900000000000001</v>
      </c>
      <c r="C907" s="50">
        <f>1/Data!N1033</f>
        <v>5.392432497743762E-2</v>
      </c>
      <c r="D907" s="50">
        <f>Data!H1033/100</f>
        <v>3.0699999999999998E-2</v>
      </c>
      <c r="E907">
        <f>Data!K1034/Data!K1033</f>
        <v>0.99008759068732788</v>
      </c>
      <c r="F907">
        <f>Data!T1034/Data!T1033</f>
        <v>1.0011403505701859</v>
      </c>
      <c r="G907" s="49">
        <f>Data!E1036</f>
        <v>27.3</v>
      </c>
      <c r="H907" s="52">
        <v>0</v>
      </c>
      <c r="I907" s="52">
        <v>1</v>
      </c>
      <c r="J907" s="52">
        <v>0.6</v>
      </c>
      <c r="K907" s="54">
        <f t="shared" si="407"/>
        <v>0.66261227030770231</v>
      </c>
      <c r="L907" s="54">
        <f t="shared" si="420"/>
        <v>0.85</v>
      </c>
      <c r="M907" s="53">
        <f t="shared" si="421"/>
        <v>0.85</v>
      </c>
      <c r="N907" s="54" cm="1">
        <f t="array" ref="N907">stock_min(C907,O907)</f>
        <v>0.8092907060945469</v>
      </c>
      <c r="O907" s="54" cm="1">
        <f t="array" ref="O907">stock_max(C907,D907)</f>
        <v>0.85</v>
      </c>
      <c r="P907" s="49">
        <f t="shared" si="398"/>
        <v>1956.3749999999225</v>
      </c>
      <c r="Q907" s="49">
        <f t="shared" si="412"/>
        <v>0.85423178341340877</v>
      </c>
      <c r="R907" s="49">
        <f t="shared" si="413"/>
        <v>20.604462286276291</v>
      </c>
      <c r="S907" s="59">
        <f t="shared" si="394"/>
        <v>6.8863198088765252</v>
      </c>
      <c r="T907" s="59">
        <f t="shared" si="395"/>
        <v>8.3064351037418103</v>
      </c>
      <c r="U907" s="59">
        <f t="shared" si="396"/>
        <v>14.516326062593684</v>
      </c>
      <c r="V907" s="59"/>
      <c r="W907" s="49">
        <f t="shared" si="414"/>
        <v>2.7545279235506102</v>
      </c>
      <c r="X907" s="49">
        <f t="shared" si="415"/>
        <v>4.1317918853259146</v>
      </c>
      <c r="Y907" s="49">
        <f t="shared" si="416"/>
        <v>2.8024892814878548</v>
      </c>
      <c r="Z907" s="49">
        <f t="shared" si="417"/>
        <v>5.5039458222539555</v>
      </c>
      <c r="AA907" s="49">
        <f t="shared" si="418"/>
        <v>2.177448909389053</v>
      </c>
      <c r="AB907" s="49">
        <f t="shared" si="419"/>
        <v>12.338877153204631</v>
      </c>
      <c r="AC907" s="80">
        <f t="shared" si="399"/>
        <v>0.85</v>
      </c>
      <c r="AD907" s="80">
        <f t="shared" si="408"/>
        <v>0.8092907060945469</v>
      </c>
      <c r="AE907" s="80">
        <f t="shared" si="409"/>
        <v>0.85</v>
      </c>
      <c r="AF907" s="54">
        <f>(Q907-MAX(Q$2:Q906))/MAX(Q$2:Q906)</f>
        <v>-0.30801078990594849</v>
      </c>
      <c r="AG907" s="54">
        <f>(R907-MAX(R$2:R906))/MAX(R$2:R906)</f>
        <v>-4.1538813116027459E-2</v>
      </c>
      <c r="AH907" s="54">
        <f>(S907-MAX(S$2:S906))/MAX(S$2:S906)</f>
        <v>-2.2519164994437769E-2</v>
      </c>
      <c r="AI907" s="54">
        <f>(T907-MAX(T$2:T906))/MAX(T$2:T906)</f>
        <v>-2.4436756543128976E-2</v>
      </c>
      <c r="AJ907" s="54">
        <f>(U907-MAX(U$2:U906))/MAX(U$2:U906)</f>
        <v>-3.3947870853887084E-2</v>
      </c>
      <c r="AK907" s="54">
        <f t="shared" si="410"/>
        <v>0.9366724930963265</v>
      </c>
      <c r="AL907" s="71">
        <f t="shared" si="400"/>
        <v>1956.3749999999225</v>
      </c>
      <c r="AM907" s="49">
        <f t="shared" si="401"/>
        <v>0.9366724930963265</v>
      </c>
      <c r="AN907" s="49">
        <f t="shared" si="402"/>
        <v>2.0718811015788163</v>
      </c>
      <c r="AO907" s="49">
        <f t="shared" si="403"/>
        <v>1.5622524484302991</v>
      </c>
      <c r="AP907" s="49">
        <f t="shared" si="404"/>
        <v>1.6379431400211302</v>
      </c>
      <c r="AQ907" s="49">
        <f t="shared" si="405"/>
        <v>2.3673346966325011</v>
      </c>
      <c r="AS907" s="49">
        <f t="shared" si="411"/>
        <v>0.29545359505368474</v>
      </c>
      <c r="AT907" s="49">
        <f t="shared" si="406"/>
        <v>0.72939155661137089</v>
      </c>
      <c r="AU907" s="54">
        <f>(AM907-MAX(AM$3:AM907))/MAX(AM$3:AM907)</f>
        <v>-0.74911548045278897</v>
      </c>
      <c r="AV907" s="54">
        <f>(AN907-MAX(AN$3:AN907))/MAX(AN$3:AN907)</f>
        <v>-0.83013582072916559</v>
      </c>
      <c r="AW907" s="54">
        <f>(AO907-MAX(AO$3:AO907))/MAX(AO$3:AO907)</f>
        <v>-0.7252414908282222</v>
      </c>
      <c r="AX907" s="54">
        <f>(AP907-MAX(AP$3:AP907))/MAX(AP$3:AP907)</f>
        <v>-0.71924422088152518</v>
      </c>
      <c r="AY907" s="54">
        <f>(AQ907-MAX(AQ$3:AQ907))/MAX(AQ$3:AQ907)</f>
        <v>-0.71542694248581062</v>
      </c>
    </row>
    <row r="908" spans="1:51">
      <c r="A908" s="49">
        <f>Data!F1034</f>
        <v>1956.4583333332557</v>
      </c>
      <c r="B908" s="53">
        <f t="shared" si="397"/>
        <v>0.61699999999999999</v>
      </c>
      <c r="C908" s="50">
        <f>1/Data!N1034</f>
        <v>5.5071647575615945E-2</v>
      </c>
      <c r="D908" s="50">
        <f>Data!H1034/100</f>
        <v>0.03</v>
      </c>
      <c r="E908">
        <f>Data!K1035/Data!K1034</f>
        <v>1.0497935906719105</v>
      </c>
      <c r="F908">
        <f>Data!T1035/Data!T1034</f>
        <v>0.98587469211020706</v>
      </c>
      <c r="G908" s="49">
        <f>Data!E1037</f>
        <v>27.4</v>
      </c>
      <c r="H908" s="52">
        <v>0</v>
      </c>
      <c r="I908" s="52">
        <v>1</v>
      </c>
      <c r="J908" s="52">
        <v>0.6</v>
      </c>
      <c r="K908" s="54">
        <f t="shared" si="407"/>
        <v>0.66261227030770231</v>
      </c>
      <c r="L908" s="54">
        <f t="shared" si="420"/>
        <v>0.85</v>
      </c>
      <c r="M908" s="53">
        <f t="shared" si="421"/>
        <v>0.85</v>
      </c>
      <c r="N908" s="54" cm="1">
        <f t="array" ref="N908">stock_min(C908,O908)</f>
        <v>0.8485941577904047</v>
      </c>
      <c r="O908" s="54" cm="1">
        <f t="array" ref="O908">stock_max(C908,D908)</f>
        <v>0.85</v>
      </c>
      <c r="P908" s="49">
        <f t="shared" si="398"/>
        <v>1956.4583333332557</v>
      </c>
      <c r="Q908" s="49">
        <f t="shared" si="412"/>
        <v>0.8421654964634474</v>
      </c>
      <c r="R908" s="49">
        <f t="shared" si="413"/>
        <v>21.630432447373948</v>
      </c>
      <c r="S908" s="59">
        <f t="shared" si="394"/>
        <v>7.0531480077447801</v>
      </c>
      <c r="T908" s="59">
        <f t="shared" si="395"/>
        <v>8.5409103051366344</v>
      </c>
      <c r="U908" s="59">
        <f t="shared" si="396"/>
        <v>15.099965924651929</v>
      </c>
      <c r="V908" s="59"/>
      <c r="W908" s="49">
        <f t="shared" si="414"/>
        <v>2.8212592030979122</v>
      </c>
      <c r="X908" s="49">
        <f t="shared" si="415"/>
        <v>4.2318888046468679</v>
      </c>
      <c r="Y908" s="49">
        <f t="shared" si="416"/>
        <v>2.8815983373555984</v>
      </c>
      <c r="Z908" s="49">
        <f t="shared" si="417"/>
        <v>5.6593119677810355</v>
      </c>
      <c r="AA908" s="49">
        <f t="shared" si="418"/>
        <v>2.2649948886977898</v>
      </c>
      <c r="AB908" s="49">
        <f t="shared" si="419"/>
        <v>12.83497103595414</v>
      </c>
      <c r="AC908" s="80">
        <f t="shared" si="399"/>
        <v>0.85000000000000009</v>
      </c>
      <c r="AD908" s="80">
        <f t="shared" si="408"/>
        <v>0.8485941577904047</v>
      </c>
      <c r="AE908" s="80">
        <f t="shared" si="409"/>
        <v>0.85</v>
      </c>
      <c r="AF908" s="54">
        <f>(Q908-MAX(Q$2:Q907))/MAX(Q$2:Q907)</f>
        <v>-0.31778535055494167</v>
      </c>
      <c r="AG908" s="54">
        <f>(R908-MAX(R$2:R907))/MAX(R$2:R907)</f>
        <v>6.186410898586501E-3</v>
      </c>
      <c r="AH908" s="54">
        <f>(S908-MAX(S$2:S907))/MAX(S$2:S907)</f>
        <v>1.1613162579745047E-3</v>
      </c>
      <c r="AI908" s="54">
        <f>(T908-MAX(T$2:T907))/MAX(T$2:T907)</f>
        <v>3.1015779079395047E-3</v>
      </c>
      <c r="AJ908" s="54">
        <f>(U908-MAX(U$2:U907))/MAX(U$2:U907)</f>
        <v>4.8929852253108436E-3</v>
      </c>
      <c r="AK908" s="54">
        <f t="shared" si="410"/>
        <v>0.95324261328232607</v>
      </c>
      <c r="AL908" s="71">
        <f t="shared" si="400"/>
        <v>1956.4583333332557</v>
      </c>
      <c r="AM908" s="49">
        <f t="shared" si="401"/>
        <v>0.95324261328232607</v>
      </c>
      <c r="AN908" s="49">
        <f t="shared" si="402"/>
        <v>2.0156143854164452</v>
      </c>
      <c r="AO908" s="49">
        <f t="shared" si="403"/>
        <v>1.5468018704396025</v>
      </c>
      <c r="AP908" s="49">
        <f t="shared" si="404"/>
        <v>1.6172239802540223</v>
      </c>
      <c r="AQ908" s="49">
        <f t="shared" si="405"/>
        <v>2.3181378874776892</v>
      </c>
      <c r="AS908" s="49">
        <f t="shared" si="411"/>
        <v>0.30252350206124401</v>
      </c>
      <c r="AT908" s="49">
        <f t="shared" si="406"/>
        <v>0.70091390722366698</v>
      </c>
      <c r="AU908" s="54">
        <f>(AM908-MAX(AM$3:AM908))/MAX(AM$3:AM908)</f>
        <v>-0.74467723050700296</v>
      </c>
      <c r="AV908" s="54">
        <f>(AN908-MAX(AN$3:AN908))/MAX(AN$3:AN908)</f>
        <v>-0.83474887480543614</v>
      </c>
      <c r="AW908" s="54">
        <f>(AO908-MAX(AO$3:AO908))/MAX(AO$3:AO908)</f>
        <v>-0.72795883512096526</v>
      </c>
      <c r="AX908" s="54">
        <f>(AP908-MAX(AP$3:AP908))/MAX(AP$3:AP908)</f>
        <v>-0.72279564076965352</v>
      </c>
      <c r="AY908" s="54">
        <f>(AQ908-MAX(AQ$3:AQ908))/MAX(AQ$3:AQ908)</f>
        <v>-0.72134080266833633</v>
      </c>
    </row>
    <row r="909" spans="1:51">
      <c r="A909" s="49">
        <f>Data!F1035</f>
        <v>1956.541666666589</v>
      </c>
      <c r="B909" s="53">
        <f t="shared" si="397"/>
        <v>0.65500000000000003</v>
      </c>
      <c r="C909" s="50">
        <f>1/Data!N1035</f>
        <v>5.3031273993446655E-2</v>
      </c>
      <c r="D909" s="50">
        <f>Data!H1035/100</f>
        <v>3.1099999999999999E-2</v>
      </c>
      <c r="E909">
        <f>Data!K1036/Data!K1035</f>
        <v>1.000828190635386</v>
      </c>
      <c r="F909">
        <f>Data!T1036/Data!T1035</f>
        <v>0.98763761699239949</v>
      </c>
      <c r="G909" s="49">
        <f>Data!E1038</f>
        <v>27.5</v>
      </c>
      <c r="H909" s="52">
        <v>0</v>
      </c>
      <c r="I909" s="52">
        <v>1</v>
      </c>
      <c r="J909" s="52">
        <v>0.6</v>
      </c>
      <c r="K909" s="54">
        <f t="shared" si="407"/>
        <v>0.66261227030770231</v>
      </c>
      <c r="L909" s="54">
        <f t="shared" si="420"/>
        <v>0.85</v>
      </c>
      <c r="M909" s="53">
        <f t="shared" si="421"/>
        <v>0.85</v>
      </c>
      <c r="N909" s="54" cm="1">
        <f t="array" ref="N909">stock_min(C909,O909)</f>
        <v>0.7786977531910152</v>
      </c>
      <c r="O909" s="54" cm="1">
        <f t="array" ref="O909">stock_max(C909,D909)</f>
        <v>0.85</v>
      </c>
      <c r="P909" s="49">
        <f t="shared" si="398"/>
        <v>1956.541666666589</v>
      </c>
      <c r="Q909" s="49">
        <f t="shared" si="412"/>
        <v>0.83175432404038019</v>
      </c>
      <c r="R909" s="49">
        <f t="shared" si="413"/>
        <v>21.648346568966211</v>
      </c>
      <c r="S909" s="59">
        <f t="shared" si="394"/>
        <v>7.0217753315903693</v>
      </c>
      <c r="T909" s="59">
        <f t="shared" si="395"/>
        <v>8.5099738719906242</v>
      </c>
      <c r="U909" s="59">
        <f t="shared" si="396"/>
        <v>15.082594993145017</v>
      </c>
      <c r="V909" s="59"/>
      <c r="W909" s="49">
        <f t="shared" si="414"/>
        <v>2.8087101326361479</v>
      </c>
      <c r="X909" s="49">
        <f t="shared" si="415"/>
        <v>4.2130651989542214</v>
      </c>
      <c r="Y909" s="49">
        <f t="shared" si="416"/>
        <v>2.8711607644116888</v>
      </c>
      <c r="Z909" s="49">
        <f t="shared" si="417"/>
        <v>5.6388131075789358</v>
      </c>
      <c r="AA909" s="49">
        <f t="shared" si="418"/>
        <v>2.2623892489717528</v>
      </c>
      <c r="AB909" s="49">
        <f t="shared" si="419"/>
        <v>12.820205744173265</v>
      </c>
      <c r="AC909" s="80">
        <f t="shared" si="399"/>
        <v>0.85</v>
      </c>
      <c r="AD909" s="80">
        <f t="shared" si="408"/>
        <v>0.7786977531910152</v>
      </c>
      <c r="AE909" s="80">
        <f t="shared" si="409"/>
        <v>0.85</v>
      </c>
      <c r="AF909" s="54">
        <f>(Q909-MAX(Q$2:Q908))/MAX(Q$2:Q908)</f>
        <v>-0.32621914934477741</v>
      </c>
      <c r="AG909" s="54">
        <f>(R909-MAX(R$2:R908))/MAX(R$2:R908)</f>
        <v>8.2819063538591253E-4</v>
      </c>
      <c r="AH909" s="54">
        <f>(S909-MAX(S$2:S908))/MAX(S$2:S908)</f>
        <v>-4.4480388218086139E-3</v>
      </c>
      <c r="AI909" s="54">
        <f>(T909-MAX(T$2:T908))/MAX(T$2:T908)</f>
        <v>-3.6221470593602416E-3</v>
      </c>
      <c r="AJ909" s="54">
        <f>(U909-MAX(U$2:U908))/MAX(U$2:U908)</f>
        <v>-1.1503954110620004E-3</v>
      </c>
      <c r="AK909" s="54">
        <f t="shared" si="410"/>
        <v>0.97036941273464627</v>
      </c>
      <c r="AL909" s="71">
        <f t="shared" si="400"/>
        <v>1956.541666666589</v>
      </c>
      <c r="AM909" s="49">
        <f t="shared" si="401"/>
        <v>0.97036941273464627</v>
      </c>
      <c r="AN909" s="49">
        <f t="shared" si="402"/>
        <v>1.9922370793665856</v>
      </c>
      <c r="AO909" s="49">
        <f t="shared" si="403"/>
        <v>1.5470089528602344</v>
      </c>
      <c r="AP909" s="49">
        <f t="shared" si="404"/>
        <v>1.6144573310137329</v>
      </c>
      <c r="AQ909" s="49">
        <f t="shared" si="405"/>
        <v>2.3014168442313698</v>
      </c>
      <c r="AS909" s="49">
        <f t="shared" si="411"/>
        <v>0.30917976486478427</v>
      </c>
      <c r="AT909" s="49">
        <f t="shared" si="406"/>
        <v>0.68695951321763693</v>
      </c>
      <c r="AU909" s="54">
        <f>(AM909-MAX(AM$3:AM909))/MAX(AM$3:AM909)</f>
        <v>-0.74008987592613673</v>
      </c>
      <c r="AV909" s="54">
        <f>(AN909-MAX(AN$3:AN909))/MAX(AN$3:AN909)</f>
        <v>-0.83666547460582841</v>
      </c>
      <c r="AW909" s="54">
        <f>(AO909-MAX(AO$3:AO909))/MAX(AO$3:AO909)</f>
        <v>-0.72792241485020459</v>
      </c>
      <c r="AX909" s="54">
        <f>(AP909-MAX(AP$3:AP909))/MAX(AP$3:AP909)</f>
        <v>-0.72326986526745574</v>
      </c>
      <c r="AY909" s="54">
        <f>(AQ909-MAX(AQ$3:AQ909))/MAX(AQ$3:AQ909)</f>
        <v>-0.72335080928387785</v>
      </c>
    </row>
    <row r="910" spans="1:51">
      <c r="A910" s="49">
        <f>Data!F1036</f>
        <v>1956.6249999999222</v>
      </c>
      <c r="B910" s="53">
        <f t="shared" si="397"/>
        <v>0.64500000000000002</v>
      </c>
      <c r="C910" s="50">
        <f>1/Data!N1036</f>
        <v>5.3559175637436195E-2</v>
      </c>
      <c r="D910" s="50">
        <f>Data!H1036/100</f>
        <v>3.3300000000000003E-2</v>
      </c>
      <c r="E910">
        <f>Data!K1037/Data!K1036</f>
        <v>0.9655975421224634</v>
      </c>
      <c r="F910">
        <f>Data!T1037/Data!T1036</f>
        <v>0.99492266583144073</v>
      </c>
      <c r="G910" s="49">
        <f>Data!E1039</f>
        <v>27.5</v>
      </c>
      <c r="H910" s="52">
        <v>0</v>
      </c>
      <c r="I910" s="52">
        <v>1</v>
      </c>
      <c r="J910" s="52">
        <v>0.6</v>
      </c>
      <c r="K910" s="54">
        <f t="shared" si="407"/>
        <v>0.66261227030770231</v>
      </c>
      <c r="L910" s="54">
        <f t="shared" si="420"/>
        <v>0.85</v>
      </c>
      <c r="M910" s="53">
        <f t="shared" si="421"/>
        <v>0.85</v>
      </c>
      <c r="N910" s="54" cm="1">
        <f t="array" ref="N910">stock_min(C910,O910)</f>
        <v>0.79678190563222939</v>
      </c>
      <c r="O910" s="54" cm="1">
        <f t="array" ref="O910">stock_max(C910,D910)</f>
        <v>0.85</v>
      </c>
      <c r="P910" s="49">
        <f t="shared" si="398"/>
        <v>1956.6249999999222</v>
      </c>
      <c r="Q910" s="49">
        <f t="shared" si="412"/>
        <v>0.82753122939108303</v>
      </c>
      <c r="R910" s="49">
        <f t="shared" si="413"/>
        <v>20.903590238009038</v>
      </c>
      <c r="S910" s="59">
        <f t="shared" si="394"/>
        <v>6.8625747736220202</v>
      </c>
      <c r="T910" s="59">
        <f t="shared" si="395"/>
        <v>8.3014069989252661</v>
      </c>
      <c r="U910" s="59">
        <f t="shared" si="396"/>
        <v>14.630061498813358</v>
      </c>
      <c r="V910" s="59"/>
      <c r="W910" s="49">
        <f t="shared" si="414"/>
        <v>2.745029909448808</v>
      </c>
      <c r="X910" s="49">
        <f t="shared" si="415"/>
        <v>4.1175448641732117</v>
      </c>
      <c r="Y910" s="49">
        <f t="shared" si="416"/>
        <v>2.8007928606191457</v>
      </c>
      <c r="Z910" s="49">
        <f t="shared" si="417"/>
        <v>5.50061413830612</v>
      </c>
      <c r="AA910" s="49">
        <f t="shared" si="418"/>
        <v>2.1945092248220042</v>
      </c>
      <c r="AB910" s="49">
        <f t="shared" si="419"/>
        <v>12.435552273991354</v>
      </c>
      <c r="AC910" s="80">
        <f t="shared" si="399"/>
        <v>0.85</v>
      </c>
      <c r="AD910" s="80">
        <f t="shared" si="408"/>
        <v>0.79678190563222939</v>
      </c>
      <c r="AE910" s="80">
        <f t="shared" si="409"/>
        <v>0.85</v>
      </c>
      <c r="AF910" s="54">
        <f>(Q910-MAX(Q$2:Q909))/MAX(Q$2:Q909)</f>
        <v>-0.32964015987993012</v>
      </c>
      <c r="AG910" s="54">
        <f>(R910-MAX(R$2:R909))/MAX(R$2:R909)</f>
        <v>-3.4402457877536569E-2</v>
      </c>
      <c r="AH910" s="54">
        <f>(S910-MAX(S$2:S909))/MAX(S$2:S909)</f>
        <v>-2.7019599463033967E-2</v>
      </c>
      <c r="AI910" s="54">
        <f>(T910-MAX(T$2:T909))/MAX(T$2:T909)</f>
        <v>-2.8041894558631219E-2</v>
      </c>
      <c r="AJ910" s="54">
        <f>(U910-MAX(U$2:U909))/MAX(U$2:U909)</f>
        <v>-3.1119568625741979E-2</v>
      </c>
      <c r="AK910" s="54">
        <f t="shared" si="410"/>
        <v>0.990393374418023</v>
      </c>
      <c r="AL910" s="71">
        <f t="shared" si="400"/>
        <v>1956.6249999999222</v>
      </c>
      <c r="AM910" s="49">
        <f t="shared" si="401"/>
        <v>0.990393374418023</v>
      </c>
      <c r="AN910" s="49">
        <f t="shared" si="402"/>
        <v>2.1062267877827967</v>
      </c>
      <c r="AO910" s="49">
        <f t="shared" si="403"/>
        <v>1.6124797475452788</v>
      </c>
      <c r="AP910" s="49">
        <f t="shared" si="404"/>
        <v>1.6865088325133906</v>
      </c>
      <c r="AQ910" s="49">
        <f t="shared" si="405"/>
        <v>2.420143950299825</v>
      </c>
      <c r="AS910" s="49">
        <f t="shared" si="411"/>
        <v>0.31391716251702828</v>
      </c>
      <c r="AT910" s="49">
        <f t="shared" si="406"/>
        <v>0.73363511778643442</v>
      </c>
      <c r="AU910" s="54">
        <f>(AM910-MAX(AM$3:AM910))/MAX(AM$3:AM910)</f>
        <v>-0.73472652636330393</v>
      </c>
      <c r="AV910" s="54">
        <f>(AN910-MAX(AN$3:AN910))/MAX(AN$3:AN910)</f>
        <v>-0.82731997295002069</v>
      </c>
      <c r="AW910" s="54">
        <f>(AO910-MAX(AO$3:AO910))/MAX(AO$3:AO910)</f>
        <v>-0.71640784948016545</v>
      </c>
      <c r="AX910" s="54">
        <f>(AP910-MAX(AP$3:AP910))/MAX(AP$3:AP910)</f>
        <v>-0.71091969574940306</v>
      </c>
      <c r="AY910" s="54">
        <f>(AQ910-MAX(AQ$3:AQ910))/MAX(AQ$3:AQ910)</f>
        <v>-0.70907883682819906</v>
      </c>
    </row>
    <row r="911" spans="1:51">
      <c r="A911" s="49">
        <f>Data!F1037</f>
        <v>1956.7083333332555</v>
      </c>
      <c r="B911" s="53">
        <f t="shared" si="397"/>
        <v>0.59699999999999998</v>
      </c>
      <c r="C911" s="50">
        <f>1/Data!N1037</f>
        <v>5.6064368365077152E-2</v>
      </c>
      <c r="D911" s="50">
        <f>Data!H1037/100</f>
        <v>3.3799999999999997E-2</v>
      </c>
      <c r="E911">
        <f>Data!K1038/Data!K1037</f>
        <v>0.9868032216701601</v>
      </c>
      <c r="F911">
        <f>Data!T1038/Data!T1037</f>
        <v>1.0025304906582508</v>
      </c>
      <c r="G911" s="49">
        <f>Data!E1040</f>
        <v>27.6</v>
      </c>
      <c r="H911" s="52">
        <v>0</v>
      </c>
      <c r="I911" s="52">
        <v>1</v>
      </c>
      <c r="J911" s="52">
        <v>0.6</v>
      </c>
      <c r="K911" s="54">
        <f t="shared" si="407"/>
        <v>0.66261227030770231</v>
      </c>
      <c r="L911" s="54">
        <f t="shared" si="420"/>
        <v>0.85</v>
      </c>
      <c r="M911" s="53">
        <f t="shared" si="421"/>
        <v>0.85</v>
      </c>
      <c r="N911" s="54" cm="1">
        <f t="array" ref="N911">stock_min(C911,O911)</f>
        <v>0.85</v>
      </c>
      <c r="O911" s="54" cm="1">
        <f t="array" ref="O911">stock_max(C911,D911)</f>
        <v>0.85</v>
      </c>
      <c r="P911" s="49">
        <f t="shared" si="398"/>
        <v>1956.7083333332555</v>
      </c>
      <c r="Q911" s="49">
        <f t="shared" si="412"/>
        <v>0.82962528943646796</v>
      </c>
      <c r="R911" s="49">
        <f t="shared" si="413"/>
        <v>20.627730191340227</v>
      </c>
      <c r="S911" s="59">
        <f t="shared" si="394"/>
        <v>6.8151827193288348</v>
      </c>
      <c r="T911" s="59">
        <f t="shared" si="395"/>
        <v>8.2359039936335492</v>
      </c>
      <c r="U911" s="59">
        <f t="shared" si="396"/>
        <v>14.471505457137216</v>
      </c>
      <c r="V911" s="59"/>
      <c r="W911" s="49">
        <f t="shared" si="414"/>
        <v>2.726073087731534</v>
      </c>
      <c r="X911" s="49">
        <f t="shared" si="415"/>
        <v>4.0891096315973003</v>
      </c>
      <c r="Y911" s="49">
        <f t="shared" si="416"/>
        <v>2.7786929503757509</v>
      </c>
      <c r="Z911" s="49">
        <f t="shared" si="417"/>
        <v>5.4572110432577983</v>
      </c>
      <c r="AA911" s="49">
        <f t="shared" si="418"/>
        <v>2.1707258185705829</v>
      </c>
      <c r="AB911" s="49">
        <f t="shared" si="419"/>
        <v>12.300779638566633</v>
      </c>
      <c r="AC911" s="80">
        <f t="shared" si="399"/>
        <v>0.85</v>
      </c>
      <c r="AD911" s="80">
        <f t="shared" si="408"/>
        <v>0.85</v>
      </c>
      <c r="AE911" s="80">
        <f t="shared" si="409"/>
        <v>0.85</v>
      </c>
      <c r="AF911" s="54">
        <f>(Q911-MAX(Q$2:Q910))/MAX(Q$2:Q910)</f>
        <v>-0.32794382056683979</v>
      </c>
      <c r="AG911" s="54">
        <f>(R911-MAX(R$2:R910))/MAX(R$2:R910)</f>
        <v>-4.7145234596764979E-2</v>
      </c>
      <c r="AH911" s="54">
        <f>(S911-MAX(S$2:S910))/MAX(S$2:S910)</f>
        <v>-3.3738876336445109E-2</v>
      </c>
      <c r="AI911" s="54">
        <f>(T911-MAX(T$2:T910))/MAX(T$2:T910)</f>
        <v>-3.571121819645498E-2</v>
      </c>
      <c r="AJ911" s="54">
        <f>(U911-MAX(U$2:U910))/MAX(U$2:U910)</f>
        <v>-4.161999243247963E-2</v>
      </c>
      <c r="AK911" s="54">
        <f t="shared" si="410"/>
        <v>1.0013888539711402</v>
      </c>
      <c r="AL911" s="71">
        <f t="shared" si="400"/>
        <v>1956.7083333332555</v>
      </c>
      <c r="AM911" s="49">
        <f t="shared" si="401"/>
        <v>1.0013888539711402</v>
      </c>
      <c r="AN911" s="49">
        <f t="shared" si="402"/>
        <v>2.057448884286972</v>
      </c>
      <c r="AO911" s="49">
        <f t="shared" si="403"/>
        <v>1.5974445514350804</v>
      </c>
      <c r="AP911" s="49">
        <f t="shared" si="404"/>
        <v>1.6671506925697424</v>
      </c>
      <c r="AQ911" s="49">
        <f t="shared" si="405"/>
        <v>2.3767016541537385</v>
      </c>
      <c r="AS911" s="49">
        <f t="shared" si="411"/>
        <v>0.31925276986676643</v>
      </c>
      <c r="AT911" s="49">
        <f t="shared" si="406"/>
        <v>0.70955096158399611</v>
      </c>
      <c r="AU911" s="54">
        <f>(AM911-MAX(AM$3:AM911))/MAX(AM$3:AM911)</f>
        <v>-0.7317814248201211</v>
      </c>
      <c r="AV911" s="54">
        <f>(AN911-MAX(AN$3:AN911))/MAX(AN$3:AN911)</f>
        <v>-0.83131905307945309</v>
      </c>
      <c r="AW911" s="54">
        <f>(AO911-MAX(AO$3:AO911))/MAX(AO$3:AO911)</f>
        <v>-0.71905213918666855</v>
      </c>
      <c r="AX911" s="54">
        <f>(AP911-MAX(AP$3:AP911))/MAX(AP$3:AP911)</f>
        <v>-0.71423782659861756</v>
      </c>
      <c r="AY911" s="54">
        <f>(AQ911-MAX(AQ$3:AQ911))/MAX(AQ$3:AQ911)</f>
        <v>-0.71430095732401</v>
      </c>
    </row>
    <row r="912" spans="1:51">
      <c r="A912" s="49">
        <f>Data!F1038</f>
        <v>1956.7916666665888</v>
      </c>
      <c r="B912" s="53">
        <f t="shared" si="397"/>
        <v>0.56600000000000006</v>
      </c>
      <c r="C912" s="50">
        <f>1/Data!N1038</f>
        <v>5.7408731911081839E-2</v>
      </c>
      <c r="D912" s="50">
        <f>Data!H1038/100</f>
        <v>3.3399999999999999E-2</v>
      </c>
      <c r="E912">
        <f>Data!K1039/Data!K1038</f>
        <v>0.99281525735294107</v>
      </c>
      <c r="F912">
        <f>Data!T1039/Data!T1038</f>
        <v>0.99022472627998936</v>
      </c>
      <c r="G912" s="49">
        <f>Data!E1041</f>
        <v>27.6</v>
      </c>
      <c r="H912" s="52">
        <v>0</v>
      </c>
      <c r="I912" s="52">
        <v>1</v>
      </c>
      <c r="J912" s="52">
        <v>0.6</v>
      </c>
      <c r="K912" s="54">
        <f t="shared" si="407"/>
        <v>0.66261227030770231</v>
      </c>
      <c r="L912" s="54">
        <f t="shared" si="420"/>
        <v>0.85</v>
      </c>
      <c r="M912" s="53">
        <f t="shared" si="421"/>
        <v>0.85</v>
      </c>
      <c r="N912" s="54" cm="1">
        <f t="array" ref="N912">stock_min(C912,O912)</f>
        <v>0.85</v>
      </c>
      <c r="O912" s="54" cm="1">
        <f t="array" ref="O912">stock_max(C912,D912)</f>
        <v>0.85</v>
      </c>
      <c r="P912" s="49">
        <f t="shared" si="398"/>
        <v>1956.7916666665888</v>
      </c>
      <c r="Q912" s="49">
        <f t="shared" si="412"/>
        <v>0.82151547514718348</v>
      </c>
      <c r="R912" s="49">
        <f t="shared" si="413"/>
        <v>20.479525258522479</v>
      </c>
      <c r="S912" s="59">
        <f t="shared" si="394"/>
        <v>6.7591554083568672</v>
      </c>
      <c r="T912" s="59">
        <f t="shared" si="395"/>
        <v>8.1695328525432664</v>
      </c>
      <c r="U912" s="59">
        <f t="shared" si="396"/>
        <v>14.361908082028311</v>
      </c>
      <c r="V912" s="59"/>
      <c r="W912" s="49">
        <f t="shared" si="414"/>
        <v>2.7036621633427469</v>
      </c>
      <c r="X912" s="49">
        <f t="shared" si="415"/>
        <v>4.0554932450141203</v>
      </c>
      <c r="Y912" s="49">
        <f t="shared" si="416"/>
        <v>2.7563001417662134</v>
      </c>
      <c r="Z912" s="49">
        <f t="shared" si="417"/>
        <v>5.413232710777053</v>
      </c>
      <c r="AA912" s="49">
        <f t="shared" si="418"/>
        <v>2.154286212304247</v>
      </c>
      <c r="AB912" s="49">
        <f t="shared" si="419"/>
        <v>12.207621869724065</v>
      </c>
      <c r="AC912" s="80">
        <f t="shared" si="399"/>
        <v>0.85000000000000009</v>
      </c>
      <c r="AD912" s="80">
        <f t="shared" si="408"/>
        <v>0.85</v>
      </c>
      <c r="AE912" s="80">
        <f t="shared" si="409"/>
        <v>0.85</v>
      </c>
      <c r="AF912" s="54">
        <f>(Q912-MAX(Q$2:Q911))/MAX(Q$2:Q911)</f>
        <v>-0.33451335367602347</v>
      </c>
      <c r="AG912" s="54">
        <f>(R912-MAX(R$2:R911))/MAX(R$2:R911)</f>
        <v>-5.3991250866210976E-2</v>
      </c>
      <c r="AH912" s="54">
        <f>(S912-MAX(S$2:S911))/MAX(S$2:S911)</f>
        <v>-4.1682465626000101E-2</v>
      </c>
      <c r="AI912" s="54">
        <f>(T912-MAX(T$2:T911))/MAX(T$2:T911)</f>
        <v>-4.3482186245418816E-2</v>
      </c>
      <c r="AJ912" s="54">
        <f>(U912-MAX(U$2:U911))/MAX(U$2:U911)</f>
        <v>-4.8878113123333518E-2</v>
      </c>
      <c r="AK912" s="54">
        <f t="shared" si="410"/>
        <v>1.024299623852267</v>
      </c>
      <c r="AL912" s="71">
        <f t="shared" si="400"/>
        <v>1956.7916666665888</v>
      </c>
      <c r="AM912" s="49">
        <f t="shared" si="401"/>
        <v>1.024299623852267</v>
      </c>
      <c r="AN912" s="49">
        <f t="shared" si="402"/>
        <v>2.0612928653730673</v>
      </c>
      <c r="AO912" s="49">
        <f t="shared" si="403"/>
        <v>1.6138334074792089</v>
      </c>
      <c r="AP912" s="49">
        <f t="shared" si="404"/>
        <v>1.6820630213024748</v>
      </c>
      <c r="AQ912" s="49">
        <f t="shared" si="405"/>
        <v>2.3886158976885983</v>
      </c>
      <c r="AS912" s="49">
        <f t="shared" si="411"/>
        <v>0.32732303231553095</v>
      </c>
      <c r="AT912" s="49">
        <f t="shared" si="406"/>
        <v>0.70655287638612352</v>
      </c>
      <c r="AU912" s="54">
        <f>(AM912-MAX(AM$3:AM912))/MAX(AM$3:AM912)</f>
        <v>-0.72564485356768416</v>
      </c>
      <c r="AV912" s="54">
        <f>(AN912-MAX(AN$3:AN912))/MAX(AN$3:AN912)</f>
        <v>-0.83100390242151978</v>
      </c>
      <c r="AW912" s="54">
        <f>(AO912-MAX(AO$3:AO912))/MAX(AO$3:AO912)</f>
        <v>-0.71616977682696137</v>
      </c>
      <c r="AX912" s="54">
        <f>(AP912-MAX(AP$3:AP912))/MAX(AP$3:AP912)</f>
        <v>-0.71168174124404593</v>
      </c>
      <c r="AY912" s="54">
        <f>(AQ912-MAX(AQ$3:AQ912))/MAX(AQ$3:AQ912)</f>
        <v>-0.71286876747966443</v>
      </c>
    </row>
    <row r="913" spans="1:51">
      <c r="A913" s="49">
        <f>Data!F1039</f>
        <v>1956.874999999922</v>
      </c>
      <c r="B913" s="53">
        <f t="shared" si="397"/>
        <v>0.54600000000000004</v>
      </c>
      <c r="C913" s="50">
        <f>1/Data!N1039</f>
        <v>5.841005583905217E-2</v>
      </c>
      <c r="D913" s="50">
        <f>Data!H1039/100</f>
        <v>3.49E-2</v>
      </c>
      <c r="E913">
        <f>Data!K1040/Data!K1039</f>
        <v>1.0143403358416945</v>
      </c>
      <c r="F913">
        <f>Data!T1040/Data!T1039</f>
        <v>0.9909716290670787</v>
      </c>
      <c r="G913" s="49">
        <f>Data!E1042</f>
        <v>27.7</v>
      </c>
      <c r="H913" s="52">
        <v>0</v>
      </c>
      <c r="I913" s="52">
        <v>1</v>
      </c>
      <c r="J913" s="52">
        <v>0.6</v>
      </c>
      <c r="K913" s="54">
        <f t="shared" si="407"/>
        <v>0.66261227030770231</v>
      </c>
      <c r="L913" s="54">
        <f t="shared" si="420"/>
        <v>0.85</v>
      </c>
      <c r="M913" s="53">
        <f t="shared" si="421"/>
        <v>0.85</v>
      </c>
      <c r="N913" s="54" cm="1">
        <f t="array" ref="N913">stock_min(C913,O913)</f>
        <v>0.85</v>
      </c>
      <c r="O913" s="54" cm="1">
        <f t="array" ref="O913">stock_max(C913,D913)</f>
        <v>0.85</v>
      </c>
      <c r="P913" s="49">
        <f t="shared" si="398"/>
        <v>1956.874999999922</v>
      </c>
      <c r="Q913" s="49">
        <f t="shared" si="412"/>
        <v>0.81409852871041966</v>
      </c>
      <c r="R913" s="49">
        <f t="shared" si="413"/>
        <v>20.773208528608155</v>
      </c>
      <c r="S913" s="59">
        <f t="shared" si="394"/>
        <v>6.7929028786061298</v>
      </c>
      <c r="T913" s="59">
        <f t="shared" si="395"/>
        <v>8.2222755275227257</v>
      </c>
      <c r="U913" s="59">
        <f t="shared" si="396"/>
        <v>14.517519784448211</v>
      </c>
      <c r="V913" s="59"/>
      <c r="W913" s="49">
        <f t="shared" si="414"/>
        <v>2.7171611514424523</v>
      </c>
      <c r="X913" s="49">
        <f t="shared" si="415"/>
        <v>4.0757417271636776</v>
      </c>
      <c r="Y913" s="49">
        <f t="shared" si="416"/>
        <v>2.7740948731354318</v>
      </c>
      <c r="Z913" s="49">
        <f t="shared" si="417"/>
        <v>5.4481806543872944</v>
      </c>
      <c r="AA913" s="49">
        <f t="shared" si="418"/>
        <v>2.1776279676672319</v>
      </c>
      <c r="AB913" s="49">
        <f t="shared" si="419"/>
        <v>12.339891816780979</v>
      </c>
      <c r="AC913" s="80">
        <f t="shared" si="399"/>
        <v>0.85</v>
      </c>
      <c r="AD913" s="80">
        <f t="shared" si="408"/>
        <v>0.85</v>
      </c>
      <c r="AE913" s="80">
        <f t="shared" si="409"/>
        <v>0.85</v>
      </c>
      <c r="AF913" s="54">
        <f>(Q913-MAX(Q$2:Q912))/MAX(Q$2:Q912)</f>
        <v>-0.34052161396994213</v>
      </c>
      <c r="AG913" s="54">
        <f>(R913-MAX(R$2:R912))/MAX(R$2:R912)</f>
        <v>-4.0425167694451196E-2</v>
      </c>
      <c r="AH913" s="54">
        <f>(S913-MAX(S$2:S912))/MAX(S$2:S912)</f>
        <v>-3.6897726923195928E-2</v>
      </c>
      <c r="AI913" s="54">
        <f>(T913-MAX(T$2:T912))/MAX(T$2:T912)</f>
        <v>-3.7306887232181424E-2</v>
      </c>
      <c r="AJ913" s="54">
        <f>(U913-MAX(U$2:U912))/MAX(U$2:U912)</f>
        <v>-3.8572679111336737E-2</v>
      </c>
      <c r="AK913" s="54">
        <f t="shared" si="410"/>
        <v>1.067386508092687</v>
      </c>
      <c r="AL913" s="71">
        <f t="shared" si="400"/>
        <v>1956.874999999922</v>
      </c>
      <c r="AM913" s="49">
        <f t="shared" si="401"/>
        <v>1.067386508092687</v>
      </c>
      <c r="AN913" s="49">
        <f t="shared" si="402"/>
        <v>2.1019620812397064</v>
      </c>
      <c r="AO913" s="49">
        <f t="shared" si="403"/>
        <v>1.6598909573225562</v>
      </c>
      <c r="AP913" s="49">
        <f t="shared" si="404"/>
        <v>1.727730190265824</v>
      </c>
      <c r="AQ913" s="49">
        <f t="shared" si="405"/>
        <v>2.4435883103966534</v>
      </c>
      <c r="AS913" s="49">
        <f t="shared" si="411"/>
        <v>0.34162622915694696</v>
      </c>
      <c r="AT913" s="49">
        <f t="shared" si="406"/>
        <v>0.71585812013082939</v>
      </c>
      <c r="AU913" s="54">
        <f>(AM913-MAX(AM$3:AM913))/MAX(AM$3:AM913)</f>
        <v>-0.71410417917923241</v>
      </c>
      <c r="AV913" s="54">
        <f>(AN913-MAX(AN$3:AN913))/MAX(AN$3:AN913)</f>
        <v>-0.82766961698906372</v>
      </c>
      <c r="AW913" s="54">
        <f>(AO913-MAX(AO$3:AO913))/MAX(AO$3:AO913)</f>
        <v>-0.70806948308520545</v>
      </c>
      <c r="AX913" s="54">
        <f>(AP913-MAX(AP$3:AP913))/MAX(AP$3:AP913)</f>
        <v>-0.70385404485510128</v>
      </c>
      <c r="AY913" s="54">
        <f>(AQ913-MAX(AQ$3:AQ913))/MAX(AQ$3:AQ913)</f>
        <v>-0.70626063235389791</v>
      </c>
    </row>
    <row r="914" spans="1:51">
      <c r="A914" s="49">
        <f>Data!F1040</f>
        <v>1956.9583333332553</v>
      </c>
      <c r="B914" s="53">
        <f t="shared" si="397"/>
        <v>0.55099999999999993</v>
      </c>
      <c r="C914" s="50">
        <f>1/Data!N1040</f>
        <v>5.8147909786662809E-2</v>
      </c>
      <c r="D914" s="50">
        <f>Data!H1040/100</f>
        <v>3.5900000000000001E-2</v>
      </c>
      <c r="E914">
        <f>Data!K1041/Data!K1040</f>
        <v>0.98136784022394485</v>
      </c>
      <c r="F914">
        <f>Data!T1041/Data!T1040</f>
        <v>1.0138911587112152</v>
      </c>
      <c r="G914" s="49">
        <f>Data!E1043</f>
        <v>27.8</v>
      </c>
      <c r="H914" s="52">
        <v>0</v>
      </c>
      <c r="I914" s="52">
        <v>1</v>
      </c>
      <c r="J914" s="52">
        <v>0.6</v>
      </c>
      <c r="K914" s="54">
        <f t="shared" si="407"/>
        <v>0.66261227030770231</v>
      </c>
      <c r="L914" s="54">
        <f t="shared" si="420"/>
        <v>0.85</v>
      </c>
      <c r="M914" s="53">
        <f t="shared" si="421"/>
        <v>0.85</v>
      </c>
      <c r="N914" s="54" cm="1">
        <f t="array" ref="N914">stock_min(C914,O914)</f>
        <v>0.85</v>
      </c>
      <c r="O914" s="54" cm="1">
        <f t="array" ref="O914">stock_max(C914,D914)</f>
        <v>0.85</v>
      </c>
      <c r="P914" s="49">
        <f t="shared" si="398"/>
        <v>1956.9583333332553</v>
      </c>
      <c r="Q914" s="49">
        <f t="shared" si="412"/>
        <v>0.82540730057930289</v>
      </c>
      <c r="R914" s="49">
        <f t="shared" si="413"/>
        <v>20.386158788241815</v>
      </c>
      <c r="S914" s="59">
        <f t="shared" si="394"/>
        <v>6.7547075243383166</v>
      </c>
      <c r="T914" s="59">
        <f t="shared" si="395"/>
        <v>8.1592995472440624</v>
      </c>
      <c r="U914" s="59">
        <f t="shared" si="396"/>
        <v>14.317850724211556</v>
      </c>
      <c r="V914" s="59"/>
      <c r="W914" s="49">
        <f t="shared" si="414"/>
        <v>2.7018830097353268</v>
      </c>
      <c r="X914" s="49">
        <f t="shared" si="415"/>
        <v>4.0528245146029898</v>
      </c>
      <c r="Y914" s="49">
        <f t="shared" si="416"/>
        <v>2.7528475501240668</v>
      </c>
      <c r="Z914" s="49">
        <f t="shared" si="417"/>
        <v>5.406451997119996</v>
      </c>
      <c r="AA914" s="49">
        <f t="shared" si="418"/>
        <v>2.1476776086317337</v>
      </c>
      <c r="AB914" s="49">
        <f t="shared" si="419"/>
        <v>12.170173115579823</v>
      </c>
      <c r="AC914" s="80">
        <f t="shared" si="399"/>
        <v>0.85</v>
      </c>
      <c r="AD914" s="80">
        <f t="shared" si="408"/>
        <v>0.85</v>
      </c>
      <c r="AE914" s="80">
        <f t="shared" si="409"/>
        <v>0.85</v>
      </c>
      <c r="AF914" s="54">
        <f>(Q914-MAX(Q$2:Q913))/MAX(Q$2:Q913)</f>
        <v>-0.33136069504298254</v>
      </c>
      <c r="AG914" s="54">
        <f>(R914-MAX(R$2:R913))/MAX(R$2:R913)</f>
        <v>-5.8304119287049566E-2</v>
      </c>
      <c r="AH914" s="54">
        <f>(S914-MAX(S$2:S913))/MAX(S$2:S913)</f>
        <v>-4.2313089570608468E-2</v>
      </c>
      <c r="AI914" s="54">
        <f>(T914-MAX(T$2:T913))/MAX(T$2:T913)</f>
        <v>-4.4680337839757604E-2</v>
      </c>
      <c r="AJ914" s="54">
        <f>(U914-MAX(U$2:U913))/MAX(U$2:U913)</f>
        <v>-5.1795825523255373E-2</v>
      </c>
      <c r="AK914" s="54">
        <f t="shared" si="410"/>
        <v>1.0281828163842115</v>
      </c>
      <c r="AL914" s="71">
        <f t="shared" si="400"/>
        <v>1956.9583333332553</v>
      </c>
      <c r="AM914" s="49">
        <f t="shared" si="401"/>
        <v>1.0281828163842115</v>
      </c>
      <c r="AN914" s="49">
        <f t="shared" si="402"/>
        <v>2.11951677790357</v>
      </c>
      <c r="AO914" s="49">
        <f t="shared" si="403"/>
        <v>1.6432349606979237</v>
      </c>
      <c r="AP914" s="49">
        <f t="shared" si="404"/>
        <v>1.7153108378764153</v>
      </c>
      <c r="AQ914" s="49">
        <f t="shared" si="405"/>
        <v>2.4470093253201832</v>
      </c>
      <c r="AS914" s="49">
        <f t="shared" si="411"/>
        <v>0.32749254741661327</v>
      </c>
      <c r="AT914" s="49">
        <f t="shared" si="406"/>
        <v>0.73169848744376798</v>
      </c>
      <c r="AU914" s="54">
        <f>(AM914-MAX(AM$3:AM914))/MAX(AM$3:AM914)</f>
        <v>-0.72460475374638411</v>
      </c>
      <c r="AV914" s="54">
        <f>(AN914-MAX(AN$3:AN914))/MAX(AN$3:AN914)</f>
        <v>-0.82623038664959914</v>
      </c>
      <c r="AW914" s="54">
        <f>(AO914-MAX(AO$3:AO914))/MAX(AO$3:AO914)</f>
        <v>-0.71099882834304284</v>
      </c>
      <c r="AX914" s="54">
        <f>(AP914-MAX(AP$3:AP914))/MAX(AP$3:AP914)</f>
        <v>-0.70598281530569851</v>
      </c>
      <c r="AY914" s="54">
        <f>(AQ914-MAX(AQ$3:AQ914))/MAX(AQ$3:AQ914)</f>
        <v>-0.7058493982863302</v>
      </c>
    </row>
    <row r="915" spans="1:51">
      <c r="A915" s="49">
        <f>Data!F1041</f>
        <v>1957.0416666665885</v>
      </c>
      <c r="B915" s="53">
        <f t="shared" si="397"/>
        <v>0.51800000000000002</v>
      </c>
      <c r="C915" s="50">
        <f>1/Data!N1041</f>
        <v>5.9816554309389529E-2</v>
      </c>
      <c r="D915" s="50">
        <f>Data!H1041/100</f>
        <v>3.4599999999999999E-2</v>
      </c>
      <c r="E915">
        <f>Data!K1042/Data!K1041</f>
        <v>0.95657035658461353</v>
      </c>
      <c r="F915">
        <f>Data!T1042/Data!T1041</f>
        <v>1.0093443716946908</v>
      </c>
      <c r="G915" s="49">
        <f>Data!E1044</f>
        <v>27.9</v>
      </c>
      <c r="H915" s="52">
        <v>0</v>
      </c>
      <c r="I915" s="52">
        <v>1</v>
      </c>
      <c r="J915" s="52">
        <v>0.6</v>
      </c>
      <c r="K915" s="54">
        <f t="shared" si="407"/>
        <v>0.66261227030770231</v>
      </c>
      <c r="L915" s="54">
        <f t="shared" si="420"/>
        <v>0.85</v>
      </c>
      <c r="M915" s="53">
        <f t="shared" si="421"/>
        <v>0.85</v>
      </c>
      <c r="N915" s="54" cm="1">
        <f t="array" ref="N915">stock_min(C915,O915)</f>
        <v>0.85</v>
      </c>
      <c r="O915" s="54" cm="1">
        <f t="array" ref="O915">stock_max(C915,D915)</f>
        <v>0.85</v>
      </c>
      <c r="P915" s="49">
        <f t="shared" si="398"/>
        <v>1957.0416666665885</v>
      </c>
      <c r="Q915" s="49">
        <f t="shared" si="412"/>
        <v>0.83312021319542728</v>
      </c>
      <c r="R915" s="49">
        <f t="shared" si="413"/>
        <v>19.500795181459026</v>
      </c>
      <c r="S915" s="59">
        <f t="shared" si="394"/>
        <v>6.6039421999625088</v>
      </c>
      <c r="T915" s="59">
        <f t="shared" si="395"/>
        <v>7.9502228955939156</v>
      </c>
      <c r="U915" s="59">
        <f t="shared" si="396"/>
        <v>13.809373143353822</v>
      </c>
      <c r="V915" s="59"/>
      <c r="W915" s="49">
        <f t="shared" si="414"/>
        <v>2.6415768799850037</v>
      </c>
      <c r="X915" s="49">
        <f t="shared" si="415"/>
        <v>3.9623653199775051</v>
      </c>
      <c r="Y915" s="49">
        <f t="shared" si="416"/>
        <v>2.6823076532921561</v>
      </c>
      <c r="Z915" s="49">
        <f t="shared" si="417"/>
        <v>5.2679152423017594</v>
      </c>
      <c r="AA915" s="49">
        <f t="shared" si="418"/>
        <v>2.0714059715030735</v>
      </c>
      <c r="AB915" s="49">
        <f t="shared" si="419"/>
        <v>11.737967171850748</v>
      </c>
      <c r="AC915" s="80">
        <f t="shared" si="399"/>
        <v>0.85</v>
      </c>
      <c r="AD915" s="80">
        <f t="shared" si="408"/>
        <v>0.85</v>
      </c>
      <c r="AE915" s="80">
        <f t="shared" si="409"/>
        <v>0.85</v>
      </c>
      <c r="AF915" s="54">
        <f>(Q915-MAX(Q$2:Q914))/MAX(Q$2:Q914)</f>
        <v>-0.32511268084778444</v>
      </c>
      <c r="AG915" s="54">
        <f>(R915-MAX(R$2:R914))/MAX(R$2:R914)</f>
        <v>-9.9201635592151324E-2</v>
      </c>
      <c r="AH915" s="54">
        <f>(S915-MAX(S$2:S914))/MAX(S$2:S914)</f>
        <v>-6.3688697201450525E-2</v>
      </c>
      <c r="AI915" s="54">
        <f>(T915-MAX(T$2:T914))/MAX(T$2:T914)</f>
        <v>-6.9159772019555144E-2</v>
      </c>
      <c r="AJ915" s="54">
        <f>(U915-MAX(U$2:U914))/MAX(U$2:U914)</f>
        <v>-8.5469913491070137E-2</v>
      </c>
      <c r="AK915" s="54">
        <f t="shared" si="410"/>
        <v>1.0016492901593417</v>
      </c>
      <c r="AL915" s="71">
        <f t="shared" si="400"/>
        <v>1957.0416666665885</v>
      </c>
      <c r="AM915" s="49">
        <f t="shared" si="401"/>
        <v>1.0016492901593417</v>
      </c>
      <c r="AN915" s="49">
        <f t="shared" si="402"/>
        <v>2.1413836793508381</v>
      </c>
      <c r="AO915" s="49">
        <f t="shared" si="403"/>
        <v>1.6356755713038009</v>
      </c>
      <c r="AP915" s="49">
        <f t="shared" si="404"/>
        <v>1.7113519465840124</v>
      </c>
      <c r="AQ915" s="49">
        <f t="shared" si="405"/>
        <v>2.4583792128178534</v>
      </c>
      <c r="AS915" s="49">
        <f t="shared" si="411"/>
        <v>0.31699553346701537</v>
      </c>
      <c r="AT915" s="49">
        <f t="shared" si="406"/>
        <v>0.74702726623384108</v>
      </c>
      <c r="AU915" s="54">
        <f>(AM915-MAX(AM$3:AM915))/MAX(AM$3:AM915)</f>
        <v>-0.73171166787900099</v>
      </c>
      <c r="AV915" s="54">
        <f>(AN915-MAX(AN$3:AN915))/MAX(AN$3:AN915)</f>
        <v>-0.82443761810477001</v>
      </c>
      <c r="AW915" s="54">
        <f>(AO915-MAX(AO$3:AO915))/MAX(AO$3:AO915)</f>
        <v>-0.71232832317741812</v>
      </c>
      <c r="AX915" s="54">
        <f>(AP915-MAX(AP$3:AP915))/MAX(AP$3:AP915)</f>
        <v>-0.7066613990624151</v>
      </c>
      <c r="AY915" s="54">
        <f>(AQ915-MAX(AQ$3:AQ915))/MAX(AQ$3:AQ915)</f>
        <v>-0.70448264450478548</v>
      </c>
    </row>
    <row r="916" spans="1:51">
      <c r="A916" s="49">
        <f>Data!F1042</f>
        <v>1957.1249999999218</v>
      </c>
      <c r="B916" s="53">
        <f t="shared" si="397"/>
        <v>0.46199999999999997</v>
      </c>
      <c r="C916" s="50">
        <f>1/Data!N1042</f>
        <v>6.3116437964649205E-2</v>
      </c>
      <c r="D916" s="50">
        <f>Data!H1042/100</f>
        <v>3.3399999999999999E-2</v>
      </c>
      <c r="E916">
        <f>Data!K1043/Data!K1042</f>
        <v>1.0125435193598056</v>
      </c>
      <c r="F916">
        <f>Data!T1043/Data!T1042</f>
        <v>0.99331457698185954</v>
      </c>
      <c r="G916" s="49">
        <f>Data!E1045</f>
        <v>28</v>
      </c>
      <c r="H916" s="52">
        <v>0</v>
      </c>
      <c r="I916" s="52">
        <v>1</v>
      </c>
      <c r="J916" s="52">
        <v>0.6</v>
      </c>
      <c r="K916" s="54">
        <f t="shared" si="407"/>
        <v>0.66261227030770231</v>
      </c>
      <c r="L916" s="54">
        <f t="shared" si="420"/>
        <v>0.85</v>
      </c>
      <c r="M916" s="53">
        <f t="shared" si="421"/>
        <v>0.85</v>
      </c>
      <c r="N916" s="54" cm="1">
        <f t="array" ref="N916">stock_min(C916,O916)</f>
        <v>0.85</v>
      </c>
      <c r="O916" s="54" cm="1">
        <f t="array" ref="O916">stock_max(C916,D916)</f>
        <v>0.85</v>
      </c>
      <c r="P916" s="49">
        <f t="shared" si="398"/>
        <v>1957.1249999999218</v>
      </c>
      <c r="Q916" s="49">
        <f t="shared" si="412"/>
        <v>0.82755045214525247</v>
      </c>
      <c r="R916" s="49">
        <f t="shared" si="413"/>
        <v>19.745403783349261</v>
      </c>
      <c r="S916" s="59">
        <f t="shared" si="394"/>
        <v>6.6359841471866297</v>
      </c>
      <c r="T916" s="59">
        <f t="shared" si="395"/>
        <v>7.9983687310944891</v>
      </c>
      <c r="U916" s="59">
        <f t="shared" si="396"/>
        <v>13.942760336656892</v>
      </c>
      <c r="V916" s="59"/>
      <c r="W916" s="49">
        <f t="shared" si="414"/>
        <v>2.654393658874652</v>
      </c>
      <c r="X916" s="49">
        <f t="shared" si="415"/>
        <v>3.9815904883119777</v>
      </c>
      <c r="Y916" s="49">
        <f t="shared" si="416"/>
        <v>2.6985514674258337</v>
      </c>
      <c r="Z916" s="49">
        <f t="shared" si="417"/>
        <v>5.2998172636686558</v>
      </c>
      <c r="AA916" s="49">
        <f t="shared" si="418"/>
        <v>2.0914140504985341</v>
      </c>
      <c r="AB916" s="49">
        <f t="shared" si="419"/>
        <v>11.851346286158359</v>
      </c>
      <c r="AC916" s="80">
        <f t="shared" si="399"/>
        <v>0.85</v>
      </c>
      <c r="AD916" s="80">
        <f t="shared" si="408"/>
        <v>0.85</v>
      </c>
      <c r="AE916" s="80">
        <f t="shared" si="409"/>
        <v>0.85</v>
      </c>
      <c r="AF916" s="54">
        <f>(Q916-MAX(Q$2:Q915))/MAX(Q$2:Q915)</f>
        <v>-0.32962458806589578</v>
      </c>
      <c r="AG916" s="54">
        <f>(R916-MAX(R$2:R915))/MAX(R$2:R915)</f>
        <v>-8.7902453868920261E-2</v>
      </c>
      <c r="AH916" s="54">
        <f>(S916-MAX(S$2:S915))/MAX(S$2:S915)</f>
        <v>-5.9145768683725265E-2</v>
      </c>
      <c r="AI916" s="54">
        <f>(T916-MAX(T$2:T915))/MAX(T$2:T915)</f>
        <v>-6.3522687238133452E-2</v>
      </c>
      <c r="AJ916" s="54">
        <f>(U916-MAX(U$2:U915))/MAX(U$2:U915)</f>
        <v>-7.6636304596277544E-2</v>
      </c>
      <c r="AK916" s="54">
        <f t="shared" si="410"/>
        <v>1.0028768790632521</v>
      </c>
      <c r="AL916" s="71">
        <f t="shared" si="400"/>
        <v>1957.1249999999218</v>
      </c>
      <c r="AM916" s="49">
        <f t="shared" si="401"/>
        <v>1.0028768790632521</v>
      </c>
      <c r="AN916" s="49">
        <f t="shared" si="402"/>
        <v>2.0995811719321864</v>
      </c>
      <c r="AO916" s="49">
        <f t="shared" si="403"/>
        <v>1.6171633025182579</v>
      </c>
      <c r="AP916" s="49">
        <f t="shared" si="404"/>
        <v>1.6897714838620932</v>
      </c>
      <c r="AQ916" s="49">
        <f t="shared" si="405"/>
        <v>2.4179152399461716</v>
      </c>
      <c r="AS916" s="49">
        <f t="shared" si="411"/>
        <v>0.31833406801398523</v>
      </c>
      <c r="AT916" s="49">
        <f t="shared" si="406"/>
        <v>0.72814375608407844</v>
      </c>
      <c r="AU916" s="54">
        <f>(AM916-MAX(AM$3:AM916))/MAX(AM$3:AM916)</f>
        <v>-0.73138286239508965</v>
      </c>
      <c r="AV916" s="54">
        <f>(AN916-MAX(AN$3:AN916))/MAX(AN$3:AN916)</f>
        <v>-0.82786481699601977</v>
      </c>
      <c r="AW916" s="54">
        <f>(AO916-MAX(AO$3:AO916))/MAX(AO$3:AO916)</f>
        <v>-0.71558413716446834</v>
      </c>
      <c r="AX916" s="54">
        <f>(AP916-MAX(AP$3:AP916))/MAX(AP$3:AP916)</f>
        <v>-0.71036045275798576</v>
      </c>
      <c r="AY916" s="54">
        <f>(AQ916-MAX(AQ$3:AQ916))/MAX(AQ$3:AQ916)</f>
        <v>-0.7093467461020988</v>
      </c>
    </row>
    <row r="917" spans="1:51">
      <c r="A917" s="49">
        <f>Data!F1043</f>
        <v>1957.208333333255</v>
      </c>
      <c r="B917" s="53">
        <f t="shared" si="397"/>
        <v>0.46599999999999997</v>
      </c>
      <c r="C917" s="50">
        <f>1/Data!N1043</f>
        <v>6.2891431913582041E-2</v>
      </c>
      <c r="D917" s="50">
        <f>Data!H1043/100</f>
        <v>3.4099999999999998E-2</v>
      </c>
      <c r="E917">
        <f>Data!K1044/Data!K1043</f>
        <v>1.0227613083400557</v>
      </c>
      <c r="F917">
        <f>Data!T1044/Data!T1043</f>
        <v>0.99340482851830514</v>
      </c>
      <c r="G917" s="49">
        <f>Data!E1046</f>
        <v>28.1</v>
      </c>
      <c r="H917" s="52">
        <v>0</v>
      </c>
      <c r="I917" s="52">
        <v>1</v>
      </c>
      <c r="J917" s="52">
        <v>0.6</v>
      </c>
      <c r="K917" s="54">
        <f t="shared" si="407"/>
        <v>0.66261227030770231</v>
      </c>
      <c r="L917" s="54">
        <f t="shared" si="420"/>
        <v>0.85</v>
      </c>
      <c r="M917" s="53">
        <f t="shared" si="421"/>
        <v>0.85</v>
      </c>
      <c r="N917" s="54" cm="1">
        <f t="array" ref="N917">stock_min(C917,O917)</f>
        <v>0.85</v>
      </c>
      <c r="O917" s="54" cm="1">
        <f t="array" ref="O917">stock_max(C917,D917)</f>
        <v>0.85</v>
      </c>
      <c r="P917" s="49">
        <f t="shared" si="398"/>
        <v>1957.208333333255</v>
      </c>
      <c r="Q917" s="49">
        <f t="shared" si="412"/>
        <v>0.82209261500360042</v>
      </c>
      <c r="R917" s="49">
        <f t="shared" si="413"/>
        <v>20.194835007160975</v>
      </c>
      <c r="S917" s="59">
        <f t="shared" si="394"/>
        <v>6.7091041746147297</v>
      </c>
      <c r="T917" s="59">
        <f t="shared" si="395"/>
        <v>8.1012020962989499</v>
      </c>
      <c r="U917" s="59">
        <f t="shared" si="396"/>
        <v>14.198719249418655</v>
      </c>
      <c r="V917" s="59"/>
      <c r="W917" s="49">
        <f t="shared" si="414"/>
        <v>2.6836416698458923</v>
      </c>
      <c r="X917" s="49">
        <f t="shared" si="415"/>
        <v>4.0254625047688375</v>
      </c>
      <c r="Y917" s="49">
        <f t="shared" si="416"/>
        <v>2.7332461830487853</v>
      </c>
      <c r="Z917" s="49">
        <f t="shared" si="417"/>
        <v>5.3679559132501646</v>
      </c>
      <c r="AA917" s="49">
        <f t="shared" si="418"/>
        <v>2.1298078874127988</v>
      </c>
      <c r="AB917" s="49">
        <f t="shared" si="419"/>
        <v>12.068911362005856</v>
      </c>
      <c r="AC917" s="80">
        <f t="shared" si="399"/>
        <v>0.85</v>
      </c>
      <c r="AD917" s="80">
        <f t="shared" si="408"/>
        <v>0.85</v>
      </c>
      <c r="AE917" s="80">
        <f t="shared" si="409"/>
        <v>0.85</v>
      </c>
      <c r="AF917" s="54">
        <f>(Q917-MAX(Q$2:Q916))/MAX(Q$2:Q916)</f>
        <v>-0.33404582886471301</v>
      </c>
      <c r="AG917" s="54">
        <f>(R917-MAX(R$2:R916))/MAX(R$2:R916)</f>
        <v>-6.7141920385222584E-2</v>
      </c>
      <c r="AH917" s="54">
        <f>(S917-MAX(S$2:S916))/MAX(S$2:S916)</f>
        <v>-4.8778762724427389E-2</v>
      </c>
      <c r="AI917" s="54">
        <f>(T917-MAX(T$2:T916))/MAX(T$2:T916)</f>
        <v>-5.1482592970592045E-2</v>
      </c>
      <c r="AJ917" s="54">
        <f>(U917-MAX(U$2:U916))/MAX(U$2:U916)</f>
        <v>-5.9685344969018457E-2</v>
      </c>
      <c r="AK917" s="54">
        <f t="shared" si="410"/>
        <v>1.0136715246294157</v>
      </c>
      <c r="AL917" s="71">
        <f t="shared" si="400"/>
        <v>1957.208333333255</v>
      </c>
      <c r="AM917" s="49">
        <f t="shared" si="401"/>
        <v>1.0136715246294157</v>
      </c>
      <c r="AN917" s="49">
        <f t="shared" si="402"/>
        <v>2.0115437866385046</v>
      </c>
      <c r="AO917" s="49">
        <f t="shared" si="403"/>
        <v>1.5828466105900161</v>
      </c>
      <c r="AP917" s="49">
        <f t="shared" si="404"/>
        <v>1.6483824735607506</v>
      </c>
      <c r="AQ917" s="49">
        <f t="shared" si="405"/>
        <v>2.3351731794176134</v>
      </c>
      <c r="AS917" s="49">
        <f t="shared" si="411"/>
        <v>0.32362939277910874</v>
      </c>
      <c r="AT917" s="49">
        <f t="shared" si="406"/>
        <v>0.68679070585686275</v>
      </c>
      <c r="AU917" s="54">
        <f>(AM917-MAX(AM$3:AM917))/MAX(AM$3:AM917)</f>
        <v>-0.72849155354753614</v>
      </c>
      <c r="AV917" s="54">
        <f>(AN917-MAX(AN$3:AN917))/MAX(AN$3:AN917)</f>
        <v>-0.83508260482499597</v>
      </c>
      <c r="AW917" s="54">
        <f>(AO917-MAX(AO$3:AO917))/MAX(AO$3:AO917)</f>
        <v>-0.72161952736237445</v>
      </c>
      <c r="AX917" s="54">
        <f>(AP917-MAX(AP$3:AP917))/MAX(AP$3:AP917)</f>
        <v>-0.71745484056069431</v>
      </c>
      <c r="AY917" s="54">
        <f>(AQ917-MAX(AQ$3:AQ917))/MAX(AQ$3:AQ917)</f>
        <v>-0.7192930207810152</v>
      </c>
    </row>
    <row r="918" spans="1:51">
      <c r="A918" s="49">
        <f>Data!F1044</f>
        <v>1957.2916666665883</v>
      </c>
      <c r="B918" s="53">
        <f t="shared" si="397"/>
        <v>0.47899999999999998</v>
      </c>
      <c r="C918" s="50">
        <f>1/Data!N1044</f>
        <v>6.2020487206878257E-2</v>
      </c>
      <c r="D918" s="50">
        <f>Data!H1044/100</f>
        <v>3.4799999999999998E-2</v>
      </c>
      <c r="E918">
        <f>Data!K1045/Data!K1044</f>
        <v>1.0378819169177107</v>
      </c>
      <c r="F918">
        <f>Data!T1045/Data!T1044</f>
        <v>0.98935879705779972</v>
      </c>
      <c r="G918" s="49">
        <f>Data!E1047</f>
        <v>28.3</v>
      </c>
      <c r="H918" s="52">
        <v>0</v>
      </c>
      <c r="I918" s="52">
        <v>1</v>
      </c>
      <c r="J918" s="52">
        <v>0.6</v>
      </c>
      <c r="K918" s="54">
        <f t="shared" si="407"/>
        <v>0.66261227030770231</v>
      </c>
      <c r="L918" s="54">
        <f t="shared" si="420"/>
        <v>0.85</v>
      </c>
      <c r="M918" s="53">
        <f t="shared" si="421"/>
        <v>0.85</v>
      </c>
      <c r="N918" s="54" cm="1">
        <f t="array" ref="N918">stock_min(C918,O918)</f>
        <v>0.85</v>
      </c>
      <c r="O918" s="54" cm="1">
        <f t="array" ref="O918">stock_max(C918,D918)</f>
        <v>0.85</v>
      </c>
      <c r="P918" s="49">
        <f t="shared" si="398"/>
        <v>1957.2916666665883</v>
      </c>
      <c r="Q918" s="49">
        <f t="shared" si="412"/>
        <v>0.813344560650063</v>
      </c>
      <c r="R918" s="49">
        <f t="shared" si="413"/>
        <v>20.959854069069124</v>
      </c>
      <c r="S918" s="59">
        <f t="shared" si="394"/>
        <v>6.8330392351427669</v>
      </c>
      <c r="T918" s="59">
        <f t="shared" si="395"/>
        <v>8.2754655288978114</v>
      </c>
      <c r="U918" s="59">
        <f t="shared" si="396"/>
        <v>14.633249028963517</v>
      </c>
      <c r="V918" s="59"/>
      <c r="W918" s="49">
        <f t="shared" si="414"/>
        <v>2.7332156940571068</v>
      </c>
      <c r="X918" s="49">
        <f t="shared" si="415"/>
        <v>4.0998235410856596</v>
      </c>
      <c r="Y918" s="49">
        <f t="shared" si="416"/>
        <v>2.7920405269417019</v>
      </c>
      <c r="Z918" s="49">
        <f t="shared" si="417"/>
        <v>5.4834250019561095</v>
      </c>
      <c r="AA918" s="49">
        <f t="shared" si="418"/>
        <v>2.1949873543445277</v>
      </c>
      <c r="AB918" s="49">
        <f t="shared" si="419"/>
        <v>12.438261674618989</v>
      </c>
      <c r="AC918" s="80">
        <f t="shared" si="399"/>
        <v>0.85</v>
      </c>
      <c r="AD918" s="80">
        <f t="shared" si="408"/>
        <v>0.85</v>
      </c>
      <c r="AE918" s="80">
        <f t="shared" si="409"/>
        <v>0.85</v>
      </c>
      <c r="AF918" s="54">
        <f>(Q918-MAX(Q$2:Q917))/MAX(Q$2:Q917)</f>
        <v>-0.34113238234996834</v>
      </c>
      <c r="AG918" s="54">
        <f>(R918-MAX(R$2:R917))/MAX(R$2:R917)</f>
        <v>-3.1803468117240392E-2</v>
      </c>
      <c r="AH918" s="54">
        <f>(S918-MAX(S$2:S917))/MAX(S$2:S917)</f>
        <v>-3.1207167687438371E-2</v>
      </c>
      <c r="AI918" s="54">
        <f>(T918-MAX(T$2:T917))/MAX(T$2:T917)</f>
        <v>-3.1079213661707752E-2</v>
      </c>
      <c r="AJ918" s="54">
        <f>(U918-MAX(U$2:U917))/MAX(U$2:U917)</f>
        <v>-3.0908473437443903E-2</v>
      </c>
      <c r="AK918" s="54">
        <f t="shared" si="410"/>
        <v>1.0193217152109779</v>
      </c>
      <c r="AL918" s="71">
        <f t="shared" si="400"/>
        <v>1957.2916666665883</v>
      </c>
      <c r="AM918" s="49">
        <f t="shared" si="401"/>
        <v>1.0193217152109779</v>
      </c>
      <c r="AN918" s="49">
        <f t="shared" si="402"/>
        <v>1.9298173667532226</v>
      </c>
      <c r="AO918" s="49">
        <f t="shared" si="403"/>
        <v>1.5469540986162786</v>
      </c>
      <c r="AP918" s="49">
        <f t="shared" si="404"/>
        <v>1.6062974178567606</v>
      </c>
      <c r="AQ918" s="49">
        <f t="shared" si="405"/>
        <v>2.2558341391917311</v>
      </c>
      <c r="AS918" s="49">
        <f t="shared" si="411"/>
        <v>0.32601677243850857</v>
      </c>
      <c r="AT918" s="49">
        <f t="shared" si="406"/>
        <v>0.64953672133497053</v>
      </c>
      <c r="AU918" s="54">
        <f>(AM918-MAX(AM$3:AM918))/MAX(AM$3:AM918)</f>
        <v>-0.72697816934990755</v>
      </c>
      <c r="AV918" s="54">
        <f>(AN918-MAX(AN$3:AN918))/MAX(AN$3:AN918)</f>
        <v>-0.8417829850871541</v>
      </c>
      <c r="AW918" s="54">
        <f>(AO918-MAX(AO$3:AO918))/MAX(AO$3:AO918)</f>
        <v>-0.72793206224765683</v>
      </c>
      <c r="AX918" s="54">
        <f>(AP918-MAX(AP$3:AP918))/MAX(AP$3:AP918)</f>
        <v>-0.72466853578290191</v>
      </c>
      <c r="AY918" s="54">
        <f>(AQ918-MAX(AQ$3:AQ918))/MAX(AQ$3:AQ918)</f>
        <v>-0.72883022449345902</v>
      </c>
    </row>
    <row r="919" spans="1:51">
      <c r="A919" s="49">
        <f>Data!F1045</f>
        <v>1957.3749999999216</v>
      </c>
      <c r="B919" s="53">
        <f t="shared" si="397"/>
        <v>0.51</v>
      </c>
      <c r="C919" s="50">
        <f>1/Data!N1045</f>
        <v>6.0247820532433258E-2</v>
      </c>
      <c r="D919" s="50">
        <f>Data!H1045/100</f>
        <v>3.6000000000000004E-2</v>
      </c>
      <c r="E919">
        <f>Data!K1046/Data!K1045</f>
        <v>1.0159135642620845</v>
      </c>
      <c r="F919">
        <f>Data!T1046/Data!T1045</f>
        <v>0.98298612391694162</v>
      </c>
      <c r="G919" s="49">
        <f>Data!E1048</f>
        <v>28.3</v>
      </c>
      <c r="H919" s="52">
        <v>0</v>
      </c>
      <c r="I919" s="52">
        <v>1</v>
      </c>
      <c r="J919" s="52">
        <v>0.6</v>
      </c>
      <c r="K919" s="54">
        <f t="shared" si="407"/>
        <v>0.66261227030770231</v>
      </c>
      <c r="L919" s="54">
        <f t="shared" si="420"/>
        <v>0.85</v>
      </c>
      <c r="M919" s="53">
        <f t="shared" si="421"/>
        <v>0.85</v>
      </c>
      <c r="N919" s="54" cm="1">
        <f t="array" ref="N919">stock_min(C919,O919)</f>
        <v>0.85</v>
      </c>
      <c r="O919" s="54" cm="1">
        <f t="array" ref="O919">stock_max(C919,D919)</f>
        <v>0.85</v>
      </c>
      <c r="P919" s="49">
        <f t="shared" si="398"/>
        <v>1957.3749999999216</v>
      </c>
      <c r="Q919" s="49">
        <f t="shared" si="412"/>
        <v>0.79950641708233328</v>
      </c>
      <c r="R919" s="49">
        <f t="shared" si="413"/>
        <v>21.293400053721168</v>
      </c>
      <c r="S919" s="59">
        <f t="shared" si="394"/>
        <v>6.8517794474000819</v>
      </c>
      <c r="T919" s="59">
        <f t="shared" si="395"/>
        <v>8.3152229334984966</v>
      </c>
      <c r="U919" s="59">
        <f t="shared" si="396"/>
        <v>14.793840862580488</v>
      </c>
      <c r="V919" s="59"/>
      <c r="W919" s="49">
        <f t="shared" si="414"/>
        <v>2.740711778960033</v>
      </c>
      <c r="X919" s="49">
        <f t="shared" si="415"/>
        <v>4.1110676684400493</v>
      </c>
      <c r="Y919" s="49">
        <f t="shared" si="416"/>
        <v>2.8054541874183854</v>
      </c>
      <c r="Z919" s="49">
        <f t="shared" si="417"/>
        <v>5.5097687460801108</v>
      </c>
      <c r="AA919" s="49">
        <f t="shared" si="418"/>
        <v>2.2190761293870738</v>
      </c>
      <c r="AB919" s="49">
        <f t="shared" si="419"/>
        <v>12.574764733193415</v>
      </c>
      <c r="AC919" s="80">
        <f t="shared" si="399"/>
        <v>0.85</v>
      </c>
      <c r="AD919" s="80">
        <f t="shared" si="408"/>
        <v>0.85</v>
      </c>
      <c r="AE919" s="80">
        <f t="shared" si="409"/>
        <v>0.85</v>
      </c>
      <c r="AF919" s="54">
        <f>(Q919-MAX(Q$2:Q918))/MAX(Q$2:Q918)</f>
        <v>-0.35234227435180587</v>
      </c>
      <c r="AG919" s="54">
        <f>(R919-MAX(R$2:R918))/MAX(R$2:R918)</f>
        <v>-1.6396010388796779E-2</v>
      </c>
      <c r="AH919" s="54">
        <f>(S919-MAX(S$2:S918))/MAX(S$2:S918)</f>
        <v>-2.8550167970895182E-2</v>
      </c>
      <c r="AI919" s="54">
        <f>(T919-MAX(T$2:T918))/MAX(T$2:T918)</f>
        <v>-2.6424276051980777E-2</v>
      </c>
      <c r="AJ919" s="54">
        <f>(U919-MAX(U$2:U918))/MAX(U$2:U918)</f>
        <v>-2.0273228668130097E-2</v>
      </c>
      <c r="AK919" s="54">
        <f t="shared" si="410"/>
        <v>1.0496045983600508</v>
      </c>
      <c r="AL919" s="71">
        <f t="shared" si="400"/>
        <v>1957.3749999999216</v>
      </c>
      <c r="AM919" s="49">
        <f t="shared" si="401"/>
        <v>1.0496045983600508</v>
      </c>
      <c r="AN919" s="49">
        <f t="shared" si="402"/>
        <v>1.9041397590195599</v>
      </c>
      <c r="AO919" s="49">
        <f t="shared" si="403"/>
        <v>1.5524629796643354</v>
      </c>
      <c r="AP919" s="49">
        <f t="shared" si="404"/>
        <v>1.6077298296139677</v>
      </c>
      <c r="AQ919" s="49">
        <f t="shared" si="405"/>
        <v>2.2399707566174936</v>
      </c>
      <c r="AS919" s="49">
        <f t="shared" si="411"/>
        <v>0.33583099759793367</v>
      </c>
      <c r="AT919" s="49">
        <f t="shared" si="406"/>
        <v>0.63224092700352585</v>
      </c>
      <c r="AU919" s="54">
        <f>(AM919-MAX(AM$3:AM919))/MAX(AM$3:AM919)</f>
        <v>-0.71886700280519056</v>
      </c>
      <c r="AV919" s="54">
        <f>(AN919-MAX(AN$3:AN919))/MAX(AN$3:AN919)</f>
        <v>-0.84388817623928791</v>
      </c>
      <c r="AW919" s="54">
        <f>(AO919-MAX(AO$3:AO919))/MAX(AO$3:AO919)</f>
        <v>-0.72696319710330104</v>
      </c>
      <c r="AX919" s="54">
        <f>(AP919-MAX(AP$3:AP919))/MAX(AP$3:AP919)</f>
        <v>-0.72442300962934558</v>
      </c>
      <c r="AY919" s="54">
        <f>(AQ919-MAX(AQ$3:AQ919))/MAX(AQ$3:AQ919)</f>
        <v>-0.73073713325802436</v>
      </c>
    </row>
    <row r="920" spans="1:51">
      <c r="A920" s="49">
        <f>Data!F1046</f>
        <v>1957.4583333332548</v>
      </c>
      <c r="B920" s="53">
        <f t="shared" si="397"/>
        <v>0.52</v>
      </c>
      <c r="C920" s="50">
        <f>1/Data!N1046</f>
        <v>5.9773152973585778E-2</v>
      </c>
      <c r="D920" s="50">
        <f>Data!H1046/100</f>
        <v>3.7999999999999999E-2</v>
      </c>
      <c r="E920">
        <f>Data!K1047/Data!K1046</f>
        <v>1.0160073272322607</v>
      </c>
      <c r="F920">
        <f>Data!T1047/Data!T1046</f>
        <v>0.9854903334675158</v>
      </c>
      <c r="G920" s="49">
        <f>Data!E1049</f>
        <v>28.3</v>
      </c>
      <c r="H920" s="52">
        <v>0</v>
      </c>
      <c r="I920" s="52">
        <v>1</v>
      </c>
      <c r="J920" s="52">
        <v>0.6</v>
      </c>
      <c r="K920" s="54">
        <f t="shared" si="407"/>
        <v>0.66261227030770231</v>
      </c>
      <c r="L920" s="54">
        <f t="shared" si="420"/>
        <v>0.85</v>
      </c>
      <c r="M920" s="53">
        <f t="shared" si="421"/>
        <v>0.85</v>
      </c>
      <c r="N920" s="54" cm="1">
        <f t="array" ref="N920">stock_min(C920,O920)</f>
        <v>0.85</v>
      </c>
      <c r="O920" s="54" cm="1">
        <f t="array" ref="O920">stock_max(C920,D920)</f>
        <v>0.85</v>
      </c>
      <c r="P920" s="49">
        <f t="shared" si="398"/>
        <v>1957.4583333332548</v>
      </c>
      <c r="Q920" s="49">
        <f t="shared" si="412"/>
        <v>0.78790584557988741</v>
      </c>
      <c r="R920" s="49">
        <f t="shared" si="413"/>
        <v>21.634250476268519</v>
      </c>
      <c r="S920" s="59">
        <f t="shared" si="394"/>
        <v>6.8778198388684082</v>
      </c>
      <c r="T920" s="59">
        <f t="shared" si="395"/>
        <v>8.3627134000594801</v>
      </c>
      <c r="U920" s="59">
        <f t="shared" si="396"/>
        <v>14.962931181885805</v>
      </c>
      <c r="V920" s="59"/>
      <c r="W920" s="49">
        <f t="shared" si="414"/>
        <v>2.7511279355473635</v>
      </c>
      <c r="X920" s="49">
        <f t="shared" si="415"/>
        <v>4.1266919033210447</v>
      </c>
      <c r="Y920" s="49">
        <f t="shared" si="416"/>
        <v>2.8214768881134238</v>
      </c>
      <c r="Z920" s="49">
        <f t="shared" si="417"/>
        <v>5.5412365119460567</v>
      </c>
      <c r="AA920" s="49">
        <f t="shared" si="418"/>
        <v>2.244439677282871</v>
      </c>
      <c r="AB920" s="49">
        <f t="shared" si="419"/>
        <v>12.718491504602934</v>
      </c>
      <c r="AC920" s="80">
        <f t="shared" si="399"/>
        <v>0.85</v>
      </c>
      <c r="AD920" s="80">
        <f t="shared" si="408"/>
        <v>0.85</v>
      </c>
      <c r="AE920" s="80">
        <f t="shared" si="409"/>
        <v>0.85</v>
      </c>
      <c r="AF920" s="54">
        <f>(Q920-MAX(Q$2:Q919))/MAX(Q$2:Q919)</f>
        <v>-0.36173957197814832</v>
      </c>
      <c r="AG920" s="54">
        <f>(R920-MAX(R$2:R919))/MAX(R$2:R919)</f>
        <v>-6.5113946013313343E-4</v>
      </c>
      <c r="AH920" s="54">
        <f>(S920-MAX(S$2:S919))/MAX(S$2:S919)</f>
        <v>-2.4858144006598339E-2</v>
      </c>
      <c r="AI920" s="54">
        <f>(T920-MAX(T$2:T919))/MAX(T$2:T919)</f>
        <v>-2.0863924184988104E-2</v>
      </c>
      <c r="AJ920" s="54">
        <f>(U920-MAX(U$2:U919))/MAX(U$2:U919)</f>
        <v>-9.0751690069977974E-3</v>
      </c>
      <c r="AK920" s="54">
        <f t="shared" si="410"/>
        <v>1.0625229519960084</v>
      </c>
      <c r="AL920" s="71">
        <f t="shared" si="400"/>
        <v>1957.4583333332548</v>
      </c>
      <c r="AM920" s="49">
        <f t="shared" si="401"/>
        <v>1.0625229519960084</v>
      </c>
      <c r="AN920" s="49">
        <f t="shared" si="402"/>
        <v>1.888912247355421</v>
      </c>
      <c r="AO920" s="49">
        <f t="shared" si="403"/>
        <v>1.5524268795849021</v>
      </c>
      <c r="AP920" s="49">
        <f t="shared" si="404"/>
        <v>1.6056652214378768</v>
      </c>
      <c r="AQ920" s="49">
        <f t="shared" si="405"/>
        <v>2.2287049696849572</v>
      </c>
      <c r="AS920" s="49">
        <f t="shared" si="411"/>
        <v>0.33979272232953628</v>
      </c>
      <c r="AT920" s="49">
        <f t="shared" si="406"/>
        <v>0.62303974824708042</v>
      </c>
      <c r="AU920" s="54">
        <f>(AM920-MAX(AM$3:AM920))/MAX(AM$3:AM920)</f>
        <v>-0.7154068660239935</v>
      </c>
      <c r="AV920" s="54">
        <f>(AN920-MAX(AN$3:AN920))/MAX(AN$3:AN920)</f>
        <v>-0.84513661118528705</v>
      </c>
      <c r="AW920" s="54">
        <f>(AO920-MAX(AO$3:AO920))/MAX(AO$3:AO920)</f>
        <v>-0.72696954614376252</v>
      </c>
      <c r="AX920" s="54">
        <f>(AP920-MAX(AP$3:AP920))/MAX(AP$3:AP920)</f>
        <v>-0.72477689900614373</v>
      </c>
      <c r="AY920" s="54">
        <f>(AQ920-MAX(AQ$3:AQ920))/MAX(AQ$3:AQ920)</f>
        <v>-0.73209137329736307</v>
      </c>
    </row>
    <row r="921" spans="1:51">
      <c r="A921" s="49">
        <f>Data!F1047</f>
        <v>1957.5416666665881</v>
      </c>
      <c r="B921" s="53">
        <f t="shared" si="397"/>
        <v>0.52900000000000003</v>
      </c>
      <c r="C921" s="50">
        <f>1/Data!N1047</f>
        <v>5.928075003651042E-2</v>
      </c>
      <c r="D921" s="50">
        <f>Data!H1047/100</f>
        <v>3.9300000000000002E-2</v>
      </c>
      <c r="E921">
        <f>Data!K1048/Data!K1047</f>
        <v>0.94796605510891252</v>
      </c>
      <c r="F921">
        <f>Data!T1048/Data!T1047</f>
        <v>1.0032749999999999</v>
      </c>
      <c r="G921" s="49">
        <f>Data!E1050</f>
        <v>28.3</v>
      </c>
      <c r="H921" s="52">
        <v>0</v>
      </c>
      <c r="I921" s="52">
        <v>1</v>
      </c>
      <c r="J921" s="52">
        <v>0.6</v>
      </c>
      <c r="K921" s="54">
        <f t="shared" si="407"/>
        <v>0.66261227030770231</v>
      </c>
      <c r="L921" s="54">
        <f t="shared" si="420"/>
        <v>0.85</v>
      </c>
      <c r="M921" s="53">
        <f t="shared" si="421"/>
        <v>0.85</v>
      </c>
      <c r="N921" s="54" cm="1">
        <f t="array" ref="N921">stock_min(C921,O921)</f>
        <v>0.85</v>
      </c>
      <c r="O921" s="54" cm="1">
        <f t="array" ref="O921">stock_max(C921,D921)</f>
        <v>0.85</v>
      </c>
      <c r="P921" s="49">
        <f t="shared" si="398"/>
        <v>1957.5416666665881</v>
      </c>
      <c r="Q921" s="49">
        <f t="shared" si="412"/>
        <v>0.79048623722416145</v>
      </c>
      <c r="R921" s="49">
        <f t="shared" si="413"/>
        <v>20.50853507922638</v>
      </c>
      <c r="S921" s="59">
        <f t="shared" si="394"/>
        <v>6.6721017237774216</v>
      </c>
      <c r="T921" s="59">
        <f t="shared" si="395"/>
        <v>8.0836213415769684</v>
      </c>
      <c r="U921" s="59">
        <f t="shared" si="396"/>
        <v>14.308488435780632</v>
      </c>
      <c r="V921" s="59"/>
      <c r="W921" s="49">
        <f t="shared" si="414"/>
        <v>2.6688406895109686</v>
      </c>
      <c r="X921" s="49">
        <f t="shared" si="415"/>
        <v>4.003261034266453</v>
      </c>
      <c r="Y921" s="49">
        <f t="shared" si="416"/>
        <v>2.727314652126859</v>
      </c>
      <c r="Z921" s="49">
        <f t="shared" si="417"/>
        <v>5.3563066894501095</v>
      </c>
      <c r="AA921" s="49">
        <f t="shared" si="418"/>
        <v>2.1462732653670953</v>
      </c>
      <c r="AB921" s="49">
        <f t="shared" si="419"/>
        <v>12.162215170413537</v>
      </c>
      <c r="AC921" s="80">
        <f t="shared" si="399"/>
        <v>0.85</v>
      </c>
      <c r="AD921" s="80">
        <f t="shared" si="408"/>
        <v>0.85</v>
      </c>
      <c r="AE921" s="80">
        <f t="shared" si="409"/>
        <v>0.85</v>
      </c>
      <c r="AF921" s="54">
        <f>(Q921-MAX(Q$2:Q920))/MAX(Q$2:Q920)</f>
        <v>-0.35964926907637684</v>
      </c>
      <c r="AG921" s="54">
        <f>(R921-MAX(R$2:R920))/MAX(R$2:R920)</f>
        <v>-5.265120299643563E-2</v>
      </c>
      <c r="AH921" s="54">
        <f>(S921-MAX(S$2:S920))/MAX(S$2:S920)</f>
        <v>-5.4024994732699047E-2</v>
      </c>
      <c r="AI921" s="54">
        <f>(T921-MAX(T$2:T920))/MAX(T$2:T920)</f>
        <v>-5.3541009941837858E-2</v>
      </c>
      <c r="AJ921" s="54">
        <f>(U921-MAX(U$2:U920))/MAX(U$2:U920)</f>
        <v>-5.2415846023807638E-2</v>
      </c>
      <c r="AK921" s="54">
        <f t="shared" si="410"/>
        <v>1.056860589214011</v>
      </c>
      <c r="AL921" s="71">
        <f t="shared" si="400"/>
        <v>1957.5416666665881</v>
      </c>
      <c r="AM921" s="49">
        <f t="shared" si="401"/>
        <v>1.056860589214011</v>
      </c>
      <c r="AN921" s="49">
        <f t="shared" si="402"/>
        <v>1.9448770148034271</v>
      </c>
      <c r="AO921" s="49">
        <f t="shared" si="403"/>
        <v>1.575972262807801</v>
      </c>
      <c r="AP921" s="49">
        <f t="shared" si="404"/>
        <v>1.633582517891742</v>
      </c>
      <c r="AQ921" s="49">
        <f t="shared" si="405"/>
        <v>2.2824761974668046</v>
      </c>
      <c r="AS921" s="49">
        <f t="shared" si="411"/>
        <v>0.33759918266337752</v>
      </c>
      <c r="AT921" s="49">
        <f t="shared" si="406"/>
        <v>0.64889367957506261</v>
      </c>
      <c r="AU921" s="54">
        <f>(AM921-MAX(AM$3:AM921))/MAX(AM$3:AM921)</f>
        <v>-0.71692351050382386</v>
      </c>
      <c r="AV921" s="54">
        <f>(AN921-MAX(AN$3:AN921))/MAX(AN$3:AN921)</f>
        <v>-0.84054831252114326</v>
      </c>
      <c r="AW921" s="54">
        <f>(AO921-MAX(AO$3:AO921))/MAX(AO$3:AO921)</f>
        <v>-0.7228285416609711</v>
      </c>
      <c r="AX921" s="54">
        <f>(AP921-MAX(AP$3:AP921))/MAX(AP$3:AP921)</f>
        <v>-0.7199916643265778</v>
      </c>
      <c r="AY921" s="54">
        <f>(AQ921-MAX(AQ$3:AQ921))/MAX(AQ$3:AQ921)</f>
        <v>-0.72562763045696999</v>
      </c>
    </row>
    <row r="922" spans="1:51">
      <c r="A922" s="49">
        <f>Data!F1048</f>
        <v>1957.6249999999213</v>
      </c>
      <c r="B922" s="53">
        <f t="shared" si="397"/>
        <v>0.46299999999999997</v>
      </c>
      <c r="C922" s="50">
        <f>1/Data!N1048</f>
        <v>6.301617045627321E-2</v>
      </c>
      <c r="D922" s="50">
        <f>Data!H1048/100</f>
        <v>3.9300000000000002E-2</v>
      </c>
      <c r="E922">
        <f>Data!K1049/Data!K1048</f>
        <v>0.96262361838278065</v>
      </c>
      <c r="F922">
        <f>Data!T1049/Data!T1048</f>
        <v>1.0040955493531014</v>
      </c>
      <c r="G922" s="49">
        <f>Data!E1051</f>
        <v>28.4</v>
      </c>
      <c r="H922" s="52">
        <v>0</v>
      </c>
      <c r="I922" s="52">
        <v>1</v>
      </c>
      <c r="J922" s="52">
        <v>0.6</v>
      </c>
      <c r="K922" s="54">
        <f t="shared" si="407"/>
        <v>0.66261227030770231</v>
      </c>
      <c r="L922" s="54">
        <f t="shared" si="420"/>
        <v>0.85</v>
      </c>
      <c r="M922" s="53">
        <f t="shared" si="421"/>
        <v>0.85</v>
      </c>
      <c r="N922" s="54" cm="1">
        <f t="array" ref="N922">stock_min(C922,O922)</f>
        <v>0.85</v>
      </c>
      <c r="O922" s="54" cm="1">
        <f t="array" ref="O922">stock_max(C922,D922)</f>
        <v>0.85</v>
      </c>
      <c r="P922" s="49">
        <f t="shared" si="398"/>
        <v>1957.6249999999213</v>
      </c>
      <c r="Q922" s="49">
        <f t="shared" si="412"/>
        <v>0.79372371262166042</v>
      </c>
      <c r="R922" s="49">
        <f t="shared" si="413"/>
        <v>19.742000245695085</v>
      </c>
      <c r="S922" s="59">
        <f t="shared" si="394"/>
        <v>6.5334046804067913</v>
      </c>
      <c r="T922" s="59">
        <f t="shared" si="395"/>
        <v>7.8945918304524394</v>
      </c>
      <c r="U922" s="59">
        <f t="shared" si="396"/>
        <v>13.862699008344075</v>
      </c>
      <c r="V922" s="59"/>
      <c r="W922" s="49">
        <f t="shared" si="414"/>
        <v>2.6133618721627165</v>
      </c>
      <c r="X922" s="49">
        <f t="shared" si="415"/>
        <v>3.9200428082440748</v>
      </c>
      <c r="Y922" s="49">
        <f t="shared" si="416"/>
        <v>2.6635384145237091</v>
      </c>
      <c r="Z922" s="49">
        <f t="shared" si="417"/>
        <v>5.2310534159287299</v>
      </c>
      <c r="AA922" s="49">
        <f t="shared" si="418"/>
        <v>2.0794048512516117</v>
      </c>
      <c r="AB922" s="49">
        <f t="shared" si="419"/>
        <v>11.783294157092463</v>
      </c>
      <c r="AC922" s="80">
        <f t="shared" si="399"/>
        <v>0.85</v>
      </c>
      <c r="AD922" s="80">
        <f t="shared" si="408"/>
        <v>0.85</v>
      </c>
      <c r="AE922" s="80">
        <f t="shared" si="409"/>
        <v>0.85</v>
      </c>
      <c r="AF922" s="54">
        <f>(Q922-MAX(Q$2:Q921))/MAX(Q$2:Q921)</f>
        <v>-0.35702668105458457</v>
      </c>
      <c r="AG922" s="54">
        <f>(R922-MAX(R$2:R921))/MAX(R$2:R921)</f>
        <v>-8.805967315785454E-2</v>
      </c>
      <c r="AH922" s="54">
        <f>(S922-MAX(S$2:S921))/MAX(S$2:S921)</f>
        <v>-7.3689553482683107E-2</v>
      </c>
      <c r="AI922" s="54">
        <f>(T922-MAX(T$2:T921))/MAX(T$2:T921)</f>
        <v>-7.567325397334862E-2</v>
      </c>
      <c r="AJ922" s="54">
        <f>(U922-MAX(U$2:U921))/MAX(U$2:U921)</f>
        <v>-8.1938391283911116E-2</v>
      </c>
      <c r="AK922" s="54">
        <f t="shared" si="410"/>
        <v>1.0600160594035102</v>
      </c>
      <c r="AL922" s="71">
        <f t="shared" si="400"/>
        <v>1957.6249999999213</v>
      </c>
      <c r="AM922" s="49">
        <f t="shared" si="401"/>
        <v>1.0600160594035102</v>
      </c>
      <c r="AN922" s="49">
        <f t="shared" si="402"/>
        <v>1.9902219898524891</v>
      </c>
      <c r="AO922" s="49">
        <f t="shared" si="403"/>
        <v>1.5995751155327038</v>
      </c>
      <c r="AP922" s="49">
        <f t="shared" si="404"/>
        <v>1.6601498090016404</v>
      </c>
      <c r="AQ922" s="49">
        <f t="shared" si="405"/>
        <v>2.3284788810305304</v>
      </c>
      <c r="AS922" s="49">
        <f t="shared" si="411"/>
        <v>0.33825689117804125</v>
      </c>
      <c r="AT922" s="49">
        <f t="shared" si="406"/>
        <v>0.66832907202888991</v>
      </c>
      <c r="AU922" s="54">
        <f>(AM922-MAX(AM$3:AM922))/MAX(AM$3:AM922)</f>
        <v>-0.71607832861978971</v>
      </c>
      <c r="AV922" s="54">
        <f>(AN922-MAX(AN$3:AN922))/MAX(AN$3:AN922)</f>
        <v>-0.83683068269919259</v>
      </c>
      <c r="AW922" s="54">
        <f>(AO922-MAX(AO$3:AO922))/MAX(AO$3:AO922)</f>
        <v>-0.71867742982663763</v>
      </c>
      <c r="AX922" s="54">
        <f>(AP922-MAX(AP$3:AP922))/MAX(AP$3:AP922)</f>
        <v>-0.71543783072126055</v>
      </c>
      <c r="AY922" s="54">
        <f>(AQ922-MAX(AQ$3:AQ922))/MAX(AQ$3:AQ922)</f>
        <v>-0.72009773038233782</v>
      </c>
    </row>
    <row r="923" spans="1:51">
      <c r="A923" s="49">
        <f>Data!F1049</f>
        <v>1957.7083333332546</v>
      </c>
      <c r="B923" s="53">
        <f t="shared" si="397"/>
        <v>0.41900000000000004</v>
      </c>
      <c r="C923" s="50">
        <f>1/Data!N1049</f>
        <v>6.597492185869018E-2</v>
      </c>
      <c r="D923" s="50">
        <f>Data!H1049/100</f>
        <v>3.9199999999999999E-2</v>
      </c>
      <c r="E923">
        <f>Data!K1050/Data!K1049</f>
        <v>0.94105275125056853</v>
      </c>
      <c r="F923">
        <f>Data!T1050/Data!T1049</f>
        <v>0.99917347379769805</v>
      </c>
      <c r="G923" s="49">
        <f>Data!E1052</f>
        <v>28.4</v>
      </c>
      <c r="H923" s="52">
        <v>0</v>
      </c>
      <c r="I923" s="52">
        <v>1</v>
      </c>
      <c r="J923" s="52">
        <v>0.6</v>
      </c>
      <c r="K923" s="54">
        <f t="shared" si="407"/>
        <v>0.66261227030770231</v>
      </c>
      <c r="L923" s="54">
        <f t="shared" si="420"/>
        <v>0.85</v>
      </c>
      <c r="M923" s="53">
        <f t="shared" si="421"/>
        <v>0.85</v>
      </c>
      <c r="N923" s="54" cm="1">
        <f t="array" ref="N923">stock_min(C923,O923)</f>
        <v>0.85</v>
      </c>
      <c r="O923" s="54" cm="1">
        <f t="array" ref="O923">stock_max(C923,D923)</f>
        <v>0.85</v>
      </c>
      <c r="P923" s="49">
        <f t="shared" si="398"/>
        <v>1957.7083333332546</v>
      </c>
      <c r="Q923" s="49">
        <f t="shared" si="412"/>
        <v>0.79306767917579024</v>
      </c>
      <c r="R923" s="49">
        <f t="shared" si="413"/>
        <v>18.57826364640076</v>
      </c>
      <c r="S923" s="59">
        <f t="shared" si="394"/>
        <v>6.3001689298173691</v>
      </c>
      <c r="T923" s="59">
        <f t="shared" si="395"/>
        <v>7.5840341392316839</v>
      </c>
      <c r="U923" s="59">
        <f t="shared" si="396"/>
        <v>13.166387553983471</v>
      </c>
      <c r="V923" s="59"/>
      <c r="W923" s="49">
        <f t="shared" si="414"/>
        <v>2.5200675719269476</v>
      </c>
      <c r="X923" s="49">
        <f t="shared" si="415"/>
        <v>3.7801013578904215</v>
      </c>
      <c r="Y923" s="49">
        <f t="shared" si="416"/>
        <v>2.5587600601442571</v>
      </c>
      <c r="Z923" s="49">
        <f t="shared" si="417"/>
        <v>5.0252740790874268</v>
      </c>
      <c r="AA923" s="49">
        <f t="shared" si="418"/>
        <v>1.974958133097521</v>
      </c>
      <c r="AB923" s="49">
        <f t="shared" si="419"/>
        <v>11.191429420885949</v>
      </c>
      <c r="AC923" s="80">
        <f t="shared" si="399"/>
        <v>0.85</v>
      </c>
      <c r="AD923" s="80">
        <f t="shared" si="408"/>
        <v>0.85</v>
      </c>
      <c r="AE923" s="80">
        <f t="shared" si="409"/>
        <v>0.85</v>
      </c>
      <c r="AF923" s="54">
        <f>(Q923-MAX(Q$2:Q922))/MAX(Q$2:Q922)</f>
        <v>-0.35755811535007398</v>
      </c>
      <c r="AG923" s="54">
        <f>(R923-MAX(R$2:R922))/MAX(R$2:R922)</f>
        <v>-0.14181604644885629</v>
      </c>
      <c r="AH923" s="54">
        <f>(S923-MAX(S$2:S922))/MAX(S$2:S922)</f>
        <v>-0.10675787281092</v>
      </c>
      <c r="AI923" s="54">
        <f>(T923-MAX(T$2:T922))/MAX(T$2:T922)</f>
        <v>-0.11203444735035685</v>
      </c>
      <c r="AJ923" s="54">
        <f>(U923-MAX(U$2:U922))/MAX(U$2:U922)</f>
        <v>-0.12805183669399767</v>
      </c>
      <c r="AK923" s="54">
        <f t="shared" si="410"/>
        <v>1.0506405413549333</v>
      </c>
      <c r="AL923" s="71">
        <f t="shared" si="400"/>
        <v>1957.7083333332546</v>
      </c>
      <c r="AM923" s="49">
        <f t="shared" si="401"/>
        <v>1.0506405413549333</v>
      </c>
      <c r="AN923" s="49">
        <f t="shared" si="402"/>
        <v>2.0617944342072692</v>
      </c>
      <c r="AO923" s="49">
        <f t="shared" si="403"/>
        <v>1.6273936472882053</v>
      </c>
      <c r="AP923" s="49">
        <f t="shared" si="404"/>
        <v>1.6937491999056618</v>
      </c>
      <c r="AQ923" s="49">
        <f t="shared" si="405"/>
        <v>2.3957519776373943</v>
      </c>
      <c r="AS923" s="49">
        <f t="shared" si="411"/>
        <v>0.33395754343012518</v>
      </c>
      <c r="AT923" s="49">
        <f t="shared" si="406"/>
        <v>0.70200277773173259</v>
      </c>
      <c r="AU923" s="54">
        <f>(AM923-MAX(AM$3:AM923))/MAX(AM$3:AM923)</f>
        <v>-0.7185895290217017</v>
      </c>
      <c r="AV923" s="54">
        <f>(AN923-MAX(AN$3:AN923))/MAX(AN$3:AN923)</f>
        <v>-0.83096278105683119</v>
      </c>
      <c r="AW923" s="54">
        <f>(AO923-MAX(AO$3:AO923))/MAX(AO$3:AO923)</f>
        <v>-0.7137848925672664</v>
      </c>
      <c r="AX923" s="54">
        <f>(AP923-MAX(AP$3:AP923))/MAX(AP$3:AP923)</f>
        <v>-0.70967864229726996</v>
      </c>
      <c r="AY923" s="54">
        <f>(AQ923-MAX(AQ$3:AQ923))/MAX(AQ$3:AQ923)</f>
        <v>-0.7120109521092467</v>
      </c>
    </row>
    <row r="924" spans="1:51">
      <c r="A924" s="49">
        <f>Data!F1050</f>
        <v>1957.7916666665878</v>
      </c>
      <c r="B924" s="53">
        <f t="shared" si="397"/>
        <v>0.36299999999999999</v>
      </c>
      <c r="C924" s="50">
        <f>1/Data!N1050</f>
        <v>7.0674117702954203E-2</v>
      </c>
      <c r="D924" s="50">
        <f>Data!H1050/100</f>
        <v>3.9699999999999999E-2</v>
      </c>
      <c r="E924">
        <f>Data!K1051/Data!K1050</f>
        <v>0.97855803996302415</v>
      </c>
      <c r="F924">
        <f>Data!T1051/Data!T1050</f>
        <v>1.0204090155800591</v>
      </c>
      <c r="G924" s="49">
        <f>Data!E1053</f>
        <v>28.6</v>
      </c>
      <c r="H924" s="52">
        <v>0</v>
      </c>
      <c r="I924" s="52">
        <v>1</v>
      </c>
      <c r="J924" s="52">
        <v>0.6</v>
      </c>
      <c r="K924" s="54">
        <f t="shared" si="407"/>
        <v>0.66261227030770231</v>
      </c>
      <c r="L924" s="54">
        <f t="shared" si="420"/>
        <v>0.85</v>
      </c>
      <c r="M924" s="53">
        <f t="shared" si="421"/>
        <v>0.85</v>
      </c>
      <c r="N924" s="54" cm="1">
        <f t="array" ref="N924">stock_min(C924,O924)</f>
        <v>0.85</v>
      </c>
      <c r="O924" s="54" cm="1">
        <f t="array" ref="O924">stock_max(C924,D924)</f>
        <v>0.85</v>
      </c>
      <c r="P924" s="49">
        <f t="shared" si="398"/>
        <v>1957.7916666665878</v>
      </c>
      <c r="Q924" s="49">
        <f t="shared" si="412"/>
        <v>0.80925340979613025</v>
      </c>
      <c r="R924" s="49">
        <f t="shared" si="413"/>
        <v>18.179909259738235</v>
      </c>
      <c r="S924" s="59">
        <f t="shared" si="394"/>
        <v>6.270548245904024</v>
      </c>
      <c r="T924" s="59">
        <f t="shared" si="395"/>
        <v>7.528504187186158</v>
      </c>
      <c r="U924" s="59">
        <f t="shared" si="396"/>
        <v>12.96672832289255</v>
      </c>
      <c r="V924" s="59"/>
      <c r="W924" s="49">
        <f t="shared" si="414"/>
        <v>2.5082192983616096</v>
      </c>
      <c r="X924" s="49">
        <f t="shared" si="415"/>
        <v>3.7623289475424144</v>
      </c>
      <c r="Y924" s="49">
        <f t="shared" si="416"/>
        <v>2.5400249356936948</v>
      </c>
      <c r="Z924" s="49">
        <f t="shared" si="417"/>
        <v>4.9884792514924632</v>
      </c>
      <c r="AA924" s="49">
        <f t="shared" si="418"/>
        <v>1.9450092484338828</v>
      </c>
      <c r="AB924" s="49">
        <f t="shared" si="419"/>
        <v>11.021719074458668</v>
      </c>
      <c r="AC924" s="80">
        <f t="shared" si="399"/>
        <v>0.85</v>
      </c>
      <c r="AD924" s="80">
        <f t="shared" si="408"/>
        <v>0.85</v>
      </c>
      <c r="AE924" s="80">
        <f t="shared" si="409"/>
        <v>0.85</v>
      </c>
      <c r="AF924" s="54">
        <f>(Q924-MAX(Q$2:Q923))/MAX(Q$2:Q923)</f>
        <v>-0.34444650891697115</v>
      </c>
      <c r="AG924" s="54">
        <f>(R924-MAX(R$2:R923))/MAX(R$2:R923)</f>
        <v>-0.1602171924852738</v>
      </c>
      <c r="AH924" s="54">
        <f>(S924-MAX(S$2:S923))/MAX(S$2:S923)</f>
        <v>-0.110957513011412</v>
      </c>
      <c r="AI924" s="54">
        <f>(T924-MAX(T$2:T923))/MAX(T$2:T923)</f>
        <v>-0.11853609062509413</v>
      </c>
      <c r="AJ924" s="54">
        <f>(U924-MAX(U$2:U923))/MAX(U$2:U923)</f>
        <v>-0.14127433216764382</v>
      </c>
      <c r="AK924" s="54">
        <f t="shared" si="410"/>
        <v>1.0267810086172675</v>
      </c>
      <c r="AL924" s="71">
        <f t="shared" si="400"/>
        <v>1957.7916666665878</v>
      </c>
      <c r="AM924" s="49">
        <f t="shared" si="401"/>
        <v>1.0267810086172675</v>
      </c>
      <c r="AN924" s="49">
        <f t="shared" si="402"/>
        <v>2.1174383599928843</v>
      </c>
      <c r="AO924" s="49">
        <f t="shared" si="403"/>
        <v>1.6381466939555944</v>
      </c>
      <c r="AP924" s="49">
        <f t="shared" si="404"/>
        <v>1.7102672088705406</v>
      </c>
      <c r="AQ924" s="49">
        <f t="shared" si="405"/>
        <v>2.4419042069351899</v>
      </c>
      <c r="AS924" s="49">
        <f t="shared" si="411"/>
        <v>0.32446584694230562</v>
      </c>
      <c r="AT924" s="49">
        <f t="shared" si="406"/>
        <v>0.73163699806464932</v>
      </c>
      <c r="AU924" s="54">
        <f>(AM924-MAX(AM$3:AM924))/MAX(AM$3:AM924)</f>
        <v>-0.7249802231561292</v>
      </c>
      <c r="AV924" s="54">
        <f>(AN924-MAX(AN$3:AN924))/MAX(AN$3:AN924)</f>
        <v>-0.82640078675234219</v>
      </c>
      <c r="AW924" s="54">
        <f>(AO924-MAX(AO$3:AO924))/MAX(AO$3:AO924)</f>
        <v>-0.71189371865721418</v>
      </c>
      <c r="AX924" s="54">
        <f>(AP924-MAX(AP$3:AP924))/MAX(AP$3:AP924)</f>
        <v>-0.70684733126875599</v>
      </c>
      <c r="AY924" s="54">
        <f>(AQ924-MAX(AQ$3:AQ924))/MAX(AQ$3:AQ924)</f>
        <v>-0.70646307541016728</v>
      </c>
    </row>
    <row r="925" spans="1:51">
      <c r="A925" s="49">
        <f>Data!F1051</f>
        <v>1957.8749999999211</v>
      </c>
      <c r="B925" s="53">
        <f t="shared" si="397"/>
        <v>0.33699999999999997</v>
      </c>
      <c r="C925" s="50">
        <f>1/Data!N1051</f>
        <v>7.2800113951854067E-2</v>
      </c>
      <c r="D925" s="50">
        <f>Data!H1051/100</f>
        <v>3.7200000000000004E-2</v>
      </c>
      <c r="E925">
        <f>Data!K1052/Data!K1051</f>
        <v>1.0032011565468815</v>
      </c>
      <c r="F925">
        <f>Data!T1052/Data!T1051</f>
        <v>1.0463665008075973</v>
      </c>
      <c r="G925" s="49">
        <f>Data!E1054</f>
        <v>28.6</v>
      </c>
      <c r="H925" s="52">
        <v>0</v>
      </c>
      <c r="I925" s="52">
        <v>1</v>
      </c>
      <c r="J925" s="52">
        <v>0.6</v>
      </c>
      <c r="K925" s="54">
        <f t="shared" si="407"/>
        <v>0.66261227030770231</v>
      </c>
      <c r="L925" s="54">
        <f t="shared" si="420"/>
        <v>0.85</v>
      </c>
      <c r="M925" s="53">
        <f t="shared" si="421"/>
        <v>0.85</v>
      </c>
      <c r="N925" s="54" cm="1">
        <f t="array" ref="N925">stock_min(C925,O925)</f>
        <v>0.85</v>
      </c>
      <c r="O925" s="54" cm="1">
        <f t="array" ref="O925">stock_max(C925,D925)</f>
        <v>0.85</v>
      </c>
      <c r="P925" s="49">
        <f t="shared" si="398"/>
        <v>1957.8749999999211</v>
      </c>
      <c r="Q925" s="49">
        <f t="shared" si="412"/>
        <v>0.84677565867499338</v>
      </c>
      <c r="R925" s="49">
        <f t="shared" si="413"/>
        <v>18.238105995286755</v>
      </c>
      <c r="S925" s="59">
        <f t="shared" si="394"/>
        <v>6.3988894019690861</v>
      </c>
      <c r="T925" s="59">
        <f t="shared" si="395"/>
        <v>7.6622451584332145</v>
      </c>
      <c r="U925" s="59">
        <f t="shared" si="396"/>
        <v>13.092193843953936</v>
      </c>
      <c r="V925" s="59"/>
      <c r="W925" s="49">
        <f t="shared" si="414"/>
        <v>2.5595557607876347</v>
      </c>
      <c r="X925" s="49">
        <f t="shared" si="415"/>
        <v>3.8393336411814514</v>
      </c>
      <c r="Y925" s="49">
        <f t="shared" si="416"/>
        <v>2.5851474983495821</v>
      </c>
      <c r="Z925" s="49">
        <f t="shared" si="417"/>
        <v>5.0770976600836324</v>
      </c>
      <c r="AA925" s="49">
        <f t="shared" si="418"/>
        <v>1.9638290765930908</v>
      </c>
      <c r="AB925" s="49">
        <f t="shared" si="419"/>
        <v>11.128364767360845</v>
      </c>
      <c r="AC925" s="80">
        <f t="shared" si="399"/>
        <v>0.84999999999999987</v>
      </c>
      <c r="AD925" s="80">
        <f t="shared" si="408"/>
        <v>0.85</v>
      </c>
      <c r="AE925" s="80">
        <f t="shared" si="409"/>
        <v>0.85</v>
      </c>
      <c r="AF925" s="54">
        <f>(Q925-MAX(Q$2:Q924))/MAX(Q$2:Q924)</f>
        <v>-0.31405078744324666</v>
      </c>
      <c r="AG925" s="54">
        <f>(R925-MAX(R$2:R924))/MAX(R$2:R924)</f>
        <v>-0.15752891625303961</v>
      </c>
      <c r="AH925" s="54">
        <f>(S925-MAX(S$2:S924))/MAX(S$2:S924)</f>
        <v>-9.2761218828426514E-2</v>
      </c>
      <c r="AI925" s="54">
        <f>(T925-MAX(T$2:T924))/MAX(T$2:T924)</f>
        <v>-0.10287722447746316</v>
      </c>
      <c r="AJ925" s="54">
        <f>(U925-MAX(U$2:U924))/MAX(U$2:U924)</f>
        <v>-0.13296533851246253</v>
      </c>
      <c r="AK925" s="54">
        <f t="shared" si="410"/>
        <v>0.97685142061129537</v>
      </c>
      <c r="AL925" s="71">
        <f t="shared" si="400"/>
        <v>1957.8749999999211</v>
      </c>
      <c r="AM925" s="49">
        <f t="shared" si="401"/>
        <v>0.97685142061129537</v>
      </c>
      <c r="AN925" s="49">
        <f t="shared" si="402"/>
        <v>2.1023033853212714</v>
      </c>
      <c r="AO925" s="49">
        <f t="shared" si="403"/>
        <v>1.5985679535349395</v>
      </c>
      <c r="AP925" s="49">
        <f t="shared" si="404"/>
        <v>1.6734353287127703</v>
      </c>
      <c r="AQ925" s="49">
        <f t="shared" si="405"/>
        <v>2.4087045592916012</v>
      </c>
      <c r="AS925" s="49">
        <f t="shared" si="411"/>
        <v>0.30640117397032984</v>
      </c>
      <c r="AT925" s="49">
        <f t="shared" si="406"/>
        <v>0.73526923057883087</v>
      </c>
      <c r="AU925" s="54">
        <f>(AM925-MAX(AM$3:AM925))/MAX(AM$3:AM925)</f>
        <v>-0.73835369231466064</v>
      </c>
      <c r="AV925" s="54">
        <f>(AN925-MAX(AN$3:AN925))/MAX(AN$3:AN925)</f>
        <v>-0.82764163500802612</v>
      </c>
      <c r="AW925" s="54">
        <f>(AO925-MAX(AO$3:AO925))/MAX(AO$3:AO925)</f>
        <v>-0.71885456274089765</v>
      </c>
      <c r="AX925" s="54">
        <f>(AP925-MAX(AP$3:AP925))/MAX(AP$3:AP925)</f>
        <v>-0.71316059267413034</v>
      </c>
      <c r="AY925" s="54">
        <f>(AQ925-MAX(AQ$3:AQ925))/MAX(AQ$3:AQ925)</f>
        <v>-0.71045394550207652</v>
      </c>
    </row>
    <row r="926" spans="1:51">
      <c r="A926" s="49">
        <f>Data!F1052</f>
        <v>1957.9583333332544</v>
      </c>
      <c r="B926" s="53">
        <f t="shared" si="397"/>
        <v>0.33299999999999996</v>
      </c>
      <c r="C926" s="50">
        <f>1/Data!N1052</f>
        <v>7.3135522886203869E-2</v>
      </c>
      <c r="D926" s="50">
        <f>Data!H1052/100</f>
        <v>3.2099999999999997E-2</v>
      </c>
      <c r="E926">
        <f>Data!K1053/Data!K1052</f>
        <v>1.0161175092780597</v>
      </c>
      <c r="F926">
        <f>Data!T1053/Data!T1052</f>
        <v>1.0058299939275368</v>
      </c>
      <c r="G926" s="49">
        <f>Data!E1055</f>
        <v>28.8</v>
      </c>
      <c r="H926" s="52">
        <v>0</v>
      </c>
      <c r="I926" s="52">
        <v>1</v>
      </c>
      <c r="J926" s="52">
        <v>0.6</v>
      </c>
      <c r="K926" s="54">
        <f t="shared" si="407"/>
        <v>0.66261227030770231</v>
      </c>
      <c r="L926" s="54">
        <f t="shared" si="420"/>
        <v>0.85</v>
      </c>
      <c r="M926" s="53">
        <f t="shared" si="421"/>
        <v>0.85</v>
      </c>
      <c r="N926" s="54" cm="1">
        <f t="array" ref="N926">stock_min(C926,O926)</f>
        <v>0.85</v>
      </c>
      <c r="O926" s="54" cm="1">
        <f t="array" ref="O926">stock_max(C926,D926)</f>
        <v>0.85</v>
      </c>
      <c r="P926" s="49">
        <f t="shared" si="398"/>
        <v>1957.9583333332544</v>
      </c>
      <c r="Q926" s="49">
        <f t="shared" si="412"/>
        <v>0.85171235562305458</v>
      </c>
      <c r="R926" s="49">
        <f t="shared" si="413"/>
        <v>18.532058837880026</v>
      </c>
      <c r="S926" s="59">
        <f t="shared" si="394"/>
        <v>6.4756920920949783</v>
      </c>
      <c r="T926" s="59">
        <f t="shared" si="395"/>
        <v>7.7591467212923924</v>
      </c>
      <c r="U926" s="59">
        <f t="shared" si="396"/>
        <v>13.283004477932764</v>
      </c>
      <c r="V926" s="59"/>
      <c r="W926" s="49">
        <f t="shared" si="414"/>
        <v>2.5902768368379916</v>
      </c>
      <c r="X926" s="49">
        <f t="shared" si="415"/>
        <v>3.8854152552569867</v>
      </c>
      <c r="Y926" s="49">
        <f t="shared" si="416"/>
        <v>2.6178408966462756</v>
      </c>
      <c r="Z926" s="49">
        <f t="shared" si="417"/>
        <v>5.1413058246461167</v>
      </c>
      <c r="AA926" s="49">
        <f t="shared" si="418"/>
        <v>1.9924506716899151</v>
      </c>
      <c r="AB926" s="49">
        <f t="shared" si="419"/>
        <v>11.290553806242849</v>
      </c>
      <c r="AC926" s="80">
        <f t="shared" si="399"/>
        <v>0.85</v>
      </c>
      <c r="AD926" s="80">
        <f t="shared" si="408"/>
        <v>0.85</v>
      </c>
      <c r="AE926" s="80">
        <f t="shared" si="409"/>
        <v>0.85</v>
      </c>
      <c r="AF926" s="54">
        <f>(Q926-MAX(Q$2:Q925))/MAX(Q$2:Q925)</f>
        <v>-0.31005170769944213</v>
      </c>
      <c r="AG926" s="54">
        <f>(R926-MAX(R$2:R925))/MAX(R$2:R925)</f>
        <v>-0.14395038074425096</v>
      </c>
      <c r="AH926" s="54">
        <f>(S926-MAX(S$2:S925))/MAX(S$2:S925)</f>
        <v>-8.1872082510635047E-2</v>
      </c>
      <c r="AI926" s="54">
        <f>(T926-MAX(T$2:T925))/MAX(T$2:T925)</f>
        <v>-9.1531646617817472E-2</v>
      </c>
      <c r="AJ926" s="54">
        <f>(U926-MAX(U$2:U925))/MAX(U$2:U925)</f>
        <v>-0.12032884416996117</v>
      </c>
      <c r="AK926" s="54">
        <f t="shared" si="410"/>
        <v>0.95332936895722731</v>
      </c>
      <c r="AL926" s="71">
        <f t="shared" si="400"/>
        <v>1957.9583333332544</v>
      </c>
      <c r="AM926" s="49">
        <f t="shared" si="401"/>
        <v>0.95332936895722731</v>
      </c>
      <c r="AN926" s="49">
        <f t="shared" si="402"/>
        <v>1.9860986385357795</v>
      </c>
      <c r="AO926" s="49">
        <f t="shared" si="403"/>
        <v>1.5300327570037022</v>
      </c>
      <c r="AP926" s="49">
        <f t="shared" si="404"/>
        <v>1.5984305641150549</v>
      </c>
      <c r="AQ926" s="49">
        <f t="shared" si="405"/>
        <v>2.2867374695594362</v>
      </c>
      <c r="AS926" s="49">
        <f t="shared" si="411"/>
        <v>0.30063883102365674</v>
      </c>
      <c r="AT926" s="49">
        <f t="shared" si="406"/>
        <v>0.68830690544438133</v>
      </c>
      <c r="AU926" s="54">
        <f>(AM926-MAX(AM$3:AM926))/MAX(AM$3:AM926)</f>
        <v>-0.74465399329658422</v>
      </c>
      <c r="AV926" s="54">
        <f>(AN926-MAX(AN$3:AN926))/MAX(AN$3:AN926)</f>
        <v>-0.83716873766128708</v>
      </c>
      <c r="AW926" s="54">
        <f>(AO926-MAX(AO$3:AO926))/MAX(AO$3:AO926)</f>
        <v>-0.73090807460681773</v>
      </c>
      <c r="AX926" s="54">
        <f>(AP926-MAX(AP$3:AP926))/MAX(AP$3:AP926)</f>
        <v>-0.72601697370940721</v>
      </c>
      <c r="AY926" s="54">
        <f>(AQ926-MAX(AQ$3:AQ926))/MAX(AQ$3:AQ926)</f>
        <v>-0.72511539058230212</v>
      </c>
    </row>
    <row r="927" spans="1:51">
      <c r="A927" s="49">
        <f>Data!F1053</f>
        <v>1958.0416666665876</v>
      </c>
      <c r="B927" s="53">
        <f t="shared" si="397"/>
        <v>0.33999999999999997</v>
      </c>
      <c r="C927" s="50">
        <f>1/Data!N1053</f>
        <v>7.2524564973645622E-2</v>
      </c>
      <c r="D927" s="50">
        <f>Data!H1053/100</f>
        <v>3.0899999999999997E-2</v>
      </c>
      <c r="E927">
        <f>Data!K1054/Data!K1053</f>
        <v>1.0070052488651102</v>
      </c>
      <c r="F927">
        <f>Data!T1054/Data!T1053</f>
        <v>1.00599424058388</v>
      </c>
      <c r="G927" s="49">
        <f>Data!E1056</f>
        <v>28.9</v>
      </c>
      <c r="H927" s="52">
        <v>0</v>
      </c>
      <c r="I927" s="52">
        <v>1</v>
      </c>
      <c r="J927" s="52">
        <v>0.6</v>
      </c>
      <c r="K927" s="54">
        <f t="shared" si="407"/>
        <v>0.66261227030770231</v>
      </c>
      <c r="L927" s="54">
        <f t="shared" si="420"/>
        <v>0.85</v>
      </c>
      <c r="M927" s="53">
        <f t="shared" si="421"/>
        <v>0.85</v>
      </c>
      <c r="N927" s="54" cm="1">
        <f t="array" ref="N927">stock_min(C927,O927)</f>
        <v>0.85</v>
      </c>
      <c r="O927" s="54" cm="1">
        <f t="array" ref="O927">stock_max(C927,D927)</f>
        <v>0.85</v>
      </c>
      <c r="P927" s="49">
        <f t="shared" si="398"/>
        <v>1958.0416666665876</v>
      </c>
      <c r="Q927" s="49">
        <f t="shared" si="412"/>
        <v>0.8568177243909223</v>
      </c>
      <c r="R927" s="49">
        <f t="shared" si="413"/>
        <v>18.661880522022241</v>
      </c>
      <c r="S927" s="59">
        <f t="shared" si="394"/>
        <v>6.5184371354412081</v>
      </c>
      <c r="T927" s="59">
        <f t="shared" si="395"/>
        <v>7.8108548162304974</v>
      </c>
      <c r="U927" s="59">
        <f t="shared" si="396"/>
        <v>13.374040845848036</v>
      </c>
      <c r="V927" s="59"/>
      <c r="W927" s="49">
        <f t="shared" si="414"/>
        <v>2.6073748541764834</v>
      </c>
      <c r="X927" s="49">
        <f t="shared" si="415"/>
        <v>3.9110622812647247</v>
      </c>
      <c r="Y927" s="49">
        <f t="shared" si="416"/>
        <v>2.6352865734041564</v>
      </c>
      <c r="Z927" s="49">
        <f t="shared" si="417"/>
        <v>5.1755682428263405</v>
      </c>
      <c r="AA927" s="49">
        <f t="shared" si="418"/>
        <v>2.0061061268772056</v>
      </c>
      <c r="AB927" s="49">
        <f t="shared" si="419"/>
        <v>11.36793471897083</v>
      </c>
      <c r="AC927" s="80">
        <f t="shared" si="399"/>
        <v>0.84999999999999987</v>
      </c>
      <c r="AD927" s="80">
        <f t="shared" si="408"/>
        <v>0.85</v>
      </c>
      <c r="AE927" s="80">
        <f t="shared" si="409"/>
        <v>0.85</v>
      </c>
      <c r="AF927" s="54">
        <f>(Q927-MAX(Q$2:Q926))/MAX(Q$2:Q926)</f>
        <v>-0.30591599164495542</v>
      </c>
      <c r="AG927" s="54">
        <f>(R927-MAX(R$2:R926))/MAX(R$2:R926)</f>
        <v>-0.13795354012048161</v>
      </c>
      <c r="AH927" s="54">
        <f>(S927-MAX(S$2:S926))/MAX(S$2:S926)</f>
        <v>-7.5811661929740787E-2</v>
      </c>
      <c r="AI927" s="54">
        <f>(T927-MAX(T$2:T926))/MAX(T$2:T926)</f>
        <v>-8.547747989661833E-2</v>
      </c>
      <c r="AJ927" s="54">
        <f>(U927-MAX(U$2:U926))/MAX(U$2:U926)</f>
        <v>-0.11429993202740805</v>
      </c>
      <c r="AK927" s="54">
        <f t="shared" si="410"/>
        <v>0.94337198178402837</v>
      </c>
      <c r="AL927" s="71">
        <f t="shared" si="400"/>
        <v>1958.0416666665876</v>
      </c>
      <c r="AM927" s="49">
        <f t="shared" si="401"/>
        <v>0.94337198178402837</v>
      </c>
      <c r="AN927" s="49">
        <f t="shared" si="402"/>
        <v>1.9407698903848405</v>
      </c>
      <c r="AO927" s="49">
        <f t="shared" si="403"/>
        <v>1.5026838322199612</v>
      </c>
      <c r="AP927" s="49">
        <f t="shared" si="404"/>
        <v>1.5686205513198392</v>
      </c>
      <c r="AQ927" s="49">
        <f t="shared" si="405"/>
        <v>2.2387894530603889</v>
      </c>
      <c r="AS927" s="49">
        <f t="shared" si="411"/>
        <v>0.29801956267554841</v>
      </c>
      <c r="AT927" s="49">
        <f t="shared" si="406"/>
        <v>0.67016890174054966</v>
      </c>
      <c r="AU927" s="54">
        <f>(AM927-MAX(AM$3:AM927))/MAX(AM$3:AM927)</f>
        <v>-0.74732104535085719</v>
      </c>
      <c r="AV927" s="54">
        <f>(AN927-MAX(AN$3:AN927))/MAX(AN$3:AN927)</f>
        <v>-0.84088503711310691</v>
      </c>
      <c r="AW927" s="54">
        <f>(AO927-MAX(AO$3:AO927))/MAX(AO$3:AO927)</f>
        <v>-0.73571802053366331</v>
      </c>
      <c r="AX927" s="54">
        <f>(AP927-MAX(AP$3:AP927))/MAX(AP$3:AP927)</f>
        <v>-0.73112663421187385</v>
      </c>
      <c r="AY927" s="54">
        <f>(AQ927-MAX(AQ$3:AQ927))/MAX(AQ$3:AQ927)</f>
        <v>-0.73087913563967999</v>
      </c>
    </row>
    <row r="928" spans="1:51">
      <c r="A928" s="49">
        <f>Data!F1054</f>
        <v>1958.1249999999209</v>
      </c>
      <c r="B928" s="53">
        <f t="shared" si="397"/>
        <v>0.33899999999999997</v>
      </c>
      <c r="C928" s="50">
        <f>1/Data!N1054</f>
        <v>7.2543111406322996E-2</v>
      </c>
      <c r="D928" s="50">
        <f>Data!H1054/100</f>
        <v>3.0499999999999999E-2</v>
      </c>
      <c r="E928">
        <f>Data!K1055/Data!K1054</f>
        <v>1.0170636243065656</v>
      </c>
      <c r="F928">
        <f>Data!T1055/Data!T1054</f>
        <v>1.0015414452958746</v>
      </c>
      <c r="G928" s="49">
        <f>Data!E1057</f>
        <v>28.9</v>
      </c>
      <c r="H928" s="52">
        <v>0</v>
      </c>
      <c r="I928" s="52">
        <v>1</v>
      </c>
      <c r="J928" s="52">
        <v>0.6</v>
      </c>
      <c r="K928" s="54">
        <f t="shared" si="407"/>
        <v>0.66261227030770231</v>
      </c>
      <c r="L928" s="54">
        <f t="shared" si="420"/>
        <v>0.85</v>
      </c>
      <c r="M928" s="53">
        <f t="shared" si="421"/>
        <v>0.85</v>
      </c>
      <c r="N928" s="54" cm="1">
        <f t="array" ref="N928">stock_min(C928,O928)</f>
        <v>0.85</v>
      </c>
      <c r="O928" s="54" cm="1">
        <f t="array" ref="O928">stock_max(C928,D928)</f>
        <v>0.85</v>
      </c>
      <c r="P928" s="49">
        <f t="shared" si="398"/>
        <v>1958.1249999999209</v>
      </c>
      <c r="Q928" s="49">
        <f t="shared" si="412"/>
        <v>0.85813846204160671</v>
      </c>
      <c r="R928" s="49">
        <f t="shared" si="413"/>
        <v>18.980319840104041</v>
      </c>
      <c r="S928" s="59">
        <f t="shared" si="394"/>
        <v>6.5891931585518408</v>
      </c>
      <c r="T928" s="59">
        <f t="shared" si="395"/>
        <v>7.9032309183909337</v>
      </c>
      <c r="U928" s="59">
        <f t="shared" si="396"/>
        <v>13.571111315886416</v>
      </c>
      <c r="V928" s="59"/>
      <c r="W928" s="49">
        <f t="shared" si="414"/>
        <v>2.6356772634207366</v>
      </c>
      <c r="X928" s="49">
        <f t="shared" si="415"/>
        <v>3.9535158951311042</v>
      </c>
      <c r="Y928" s="49">
        <f t="shared" si="416"/>
        <v>2.6664531367898898</v>
      </c>
      <c r="Z928" s="49">
        <f t="shared" si="417"/>
        <v>5.2367777816010435</v>
      </c>
      <c r="AA928" s="49">
        <f t="shared" si="418"/>
        <v>2.0356666973829625</v>
      </c>
      <c r="AB928" s="49">
        <f t="shared" si="419"/>
        <v>11.535444618503453</v>
      </c>
      <c r="AC928" s="80">
        <f t="shared" si="399"/>
        <v>0.85</v>
      </c>
      <c r="AD928" s="80">
        <f t="shared" si="408"/>
        <v>0.85</v>
      </c>
      <c r="AE928" s="80">
        <f t="shared" si="409"/>
        <v>0.85</v>
      </c>
      <c r="AF928" s="54">
        <f>(Q928-MAX(Q$2:Q927))/MAX(Q$2:Q927)</f>
        <v>-0.30484609911533472</v>
      </c>
      <c r="AG928" s="54">
        <f>(R928-MAX(R$2:R927))/MAX(R$2:R927)</f>
        <v>-0.12324390319429268</v>
      </c>
      <c r="AH928" s="54">
        <f>(S928-MAX(S$2:S927))/MAX(S$2:S927)</f>
        <v>-6.5779826069648467E-2</v>
      </c>
      <c r="AI928" s="54">
        <f>(T928-MAX(T$2:T927))/MAX(T$2:T927)</f>
        <v>-7.466175898863972E-2</v>
      </c>
      <c r="AJ928" s="54">
        <f>(U928-MAX(U$2:U927))/MAX(U$2:U927)</f>
        <v>-0.10124887806995202</v>
      </c>
      <c r="AK928" s="54">
        <f t="shared" si="410"/>
        <v>0.9401077383269012</v>
      </c>
      <c r="AL928" s="71">
        <f t="shared" si="400"/>
        <v>1958.1249999999209</v>
      </c>
      <c r="AM928" s="49">
        <f t="shared" si="401"/>
        <v>0.9401077383269012</v>
      </c>
      <c r="AN928" s="49">
        <f t="shared" si="402"/>
        <v>1.8982662617241963</v>
      </c>
      <c r="AO928" s="49">
        <f t="shared" si="403"/>
        <v>1.4807562635479301</v>
      </c>
      <c r="AP928" s="49">
        <f t="shared" si="404"/>
        <v>1.5439271117979594</v>
      </c>
      <c r="AQ928" s="49">
        <f t="shared" si="405"/>
        <v>2.1958711224712397</v>
      </c>
      <c r="AS928" s="49">
        <f t="shared" si="411"/>
        <v>0.2976048607470434</v>
      </c>
      <c r="AT928" s="49">
        <f t="shared" si="406"/>
        <v>0.65194401067328034</v>
      </c>
      <c r="AU928" s="54">
        <f>(AM928-MAX(AM$3:AM928))/MAX(AM$3:AM928)</f>
        <v>-0.74819536178212043</v>
      </c>
      <c r="AV928" s="54">
        <f>(AN928-MAX(AN$3:AN928))/MAX(AN$3:AN928)</f>
        <v>-0.8443697177702022</v>
      </c>
      <c r="AW928" s="54">
        <f>(AO928-MAX(AO$3:AO928))/MAX(AO$3:AO928)</f>
        <v>-0.73957449461641656</v>
      </c>
      <c r="AX928" s="54">
        <f>(AP928-MAX(AP$3:AP928))/MAX(AP$3:AP928)</f>
        <v>-0.73535927555496172</v>
      </c>
      <c r="AY928" s="54">
        <f>(AQ928-MAX(AQ$3:AQ928))/MAX(AQ$3:AQ928)</f>
        <v>-0.73603827117574605</v>
      </c>
    </row>
    <row r="929" spans="1:51">
      <c r="A929" s="49">
        <f>Data!F1055</f>
        <v>1958.2083333332541</v>
      </c>
      <c r="B929" s="53">
        <f t="shared" si="397"/>
        <v>0.35199999999999998</v>
      </c>
      <c r="C929" s="50">
        <f>1/Data!N1055</f>
        <v>7.1810243261884538E-2</v>
      </c>
      <c r="D929" s="50">
        <f>Data!H1055/100</f>
        <v>2.98E-2</v>
      </c>
      <c r="E929">
        <f>Data!K1056/Data!K1055</f>
        <v>1.0054471013879454</v>
      </c>
      <c r="F929">
        <f>Data!T1056/Data!T1055</f>
        <v>1.007602062648538</v>
      </c>
      <c r="G929" s="49">
        <f>Data!E1058</f>
        <v>28.9</v>
      </c>
      <c r="H929" s="52">
        <v>0</v>
      </c>
      <c r="I929" s="52">
        <v>1</v>
      </c>
      <c r="J929" s="52">
        <v>0.6</v>
      </c>
      <c r="K929" s="54">
        <f t="shared" si="407"/>
        <v>0.66261227030770231</v>
      </c>
      <c r="L929" s="54">
        <f t="shared" si="420"/>
        <v>0.85</v>
      </c>
      <c r="M929" s="53">
        <f t="shared" si="421"/>
        <v>0.85</v>
      </c>
      <c r="N929" s="54" cm="1">
        <f t="array" ref="N929">stock_min(C929,O929)</f>
        <v>0.85</v>
      </c>
      <c r="O929" s="54" cm="1">
        <f t="array" ref="O929">stock_max(C929,D929)</f>
        <v>0.85</v>
      </c>
      <c r="P929" s="49">
        <f t="shared" si="398"/>
        <v>1958.2083333332541</v>
      </c>
      <c r="Q929" s="49">
        <f t="shared" si="412"/>
        <v>0.8646620843911671</v>
      </c>
      <c r="R929" s="49">
        <f t="shared" si="413"/>
        <v>19.083707566648719</v>
      </c>
      <c r="S929" s="59">
        <f t="shared" si="394"/>
        <v>6.630764944149325</v>
      </c>
      <c r="T929" s="59">
        <f t="shared" si="395"/>
        <v>7.9520267217087213</v>
      </c>
      <c r="U929" s="59">
        <f t="shared" si="396"/>
        <v>13.64942131804348</v>
      </c>
      <c r="V929" s="59"/>
      <c r="W929" s="49">
        <f t="shared" si="414"/>
        <v>2.6523059776597302</v>
      </c>
      <c r="X929" s="49">
        <f t="shared" si="415"/>
        <v>3.9784589664895949</v>
      </c>
      <c r="Y929" s="49">
        <f t="shared" si="416"/>
        <v>2.6829162420897901</v>
      </c>
      <c r="Z929" s="49">
        <f t="shared" si="417"/>
        <v>5.2691104796189308</v>
      </c>
      <c r="AA929" s="49">
        <f t="shared" si="418"/>
        <v>2.0474131977065224</v>
      </c>
      <c r="AB929" s="49">
        <f t="shared" si="419"/>
        <v>11.602008120336958</v>
      </c>
      <c r="AC929" s="80">
        <f t="shared" si="399"/>
        <v>0.85</v>
      </c>
      <c r="AD929" s="80">
        <f t="shared" si="408"/>
        <v>0.85</v>
      </c>
      <c r="AE929" s="80">
        <f t="shared" si="409"/>
        <v>0.85</v>
      </c>
      <c r="AF929" s="54">
        <f>(Q929-MAX(Q$2:Q928))/MAX(Q$2:Q928)</f>
        <v>-0.29956149561043388</v>
      </c>
      <c r="AG929" s="54">
        <f>(R929-MAX(R$2:R928))/MAX(R$2:R928)</f>
        <v>-0.11846812384249272</v>
      </c>
      <c r="AH929" s="54">
        <f>(S929-MAX(S$2:S928))/MAX(S$2:S928)</f>
        <v>-5.9885750750112307E-2</v>
      </c>
      <c r="AI929" s="54">
        <f>(T929-MAX(T$2:T928))/MAX(T$2:T928)</f>
        <v>-6.8948573675308295E-2</v>
      </c>
      <c r="AJ929" s="54">
        <f>(U929-MAX(U$2:U928))/MAX(U$2:U928)</f>
        <v>-9.6062773508668445E-2</v>
      </c>
      <c r="AK929" s="54">
        <f t="shared" si="410"/>
        <v>0.92500568990342402</v>
      </c>
      <c r="AL929" s="71">
        <f t="shared" si="400"/>
        <v>1958.2083333332541</v>
      </c>
      <c r="AM929" s="49">
        <f t="shared" si="401"/>
        <v>0.92500568990342402</v>
      </c>
      <c r="AN929" s="49">
        <f t="shared" si="402"/>
        <v>1.9637496165887303</v>
      </c>
      <c r="AO929" s="49">
        <f t="shared" si="403"/>
        <v>1.5018513959615898</v>
      </c>
      <c r="AP929" s="49">
        <f t="shared" si="404"/>
        <v>1.5708125602726926</v>
      </c>
      <c r="AQ929" s="49">
        <f t="shared" si="405"/>
        <v>2.2549367702021539</v>
      </c>
      <c r="AS929" s="49">
        <f t="shared" si="411"/>
        <v>0.29118715361342362</v>
      </c>
      <c r="AT929" s="49">
        <f t="shared" si="406"/>
        <v>0.68412420992946132</v>
      </c>
      <c r="AU929" s="54">
        <f>(AM929-MAX(AM$3:AM929))/MAX(AM$3:AM929)</f>
        <v>-0.75224039373387341</v>
      </c>
      <c r="AV929" s="54">
        <f>(AN929-MAX(AN$3:AN929))/MAX(AN$3:AN929)</f>
        <v>-0.83900103308965324</v>
      </c>
      <c r="AW929" s="54">
        <f>(AO929-MAX(AO$3:AO929))/MAX(AO$3:AO929)</f>
        <v>-0.7358644238537928</v>
      </c>
      <c r="AX929" s="54">
        <f>(AP929-MAX(AP$3:AP929))/MAX(AP$3:AP929)</f>
        <v>-0.73075090738329496</v>
      </c>
      <c r="AY929" s="54">
        <f>(AQ929-MAX(AQ$3:AQ929))/MAX(AQ$3:AQ929)</f>
        <v>-0.72893809561005518</v>
      </c>
    </row>
    <row r="930" spans="1:51">
      <c r="A930" s="49">
        <f>Data!F1056</f>
        <v>1958.2916666665874</v>
      </c>
      <c r="B930" s="53">
        <f t="shared" si="397"/>
        <v>0.35</v>
      </c>
      <c r="C930" s="50">
        <f>1/Data!N1056</f>
        <v>7.1872632560169403E-2</v>
      </c>
      <c r="D930" s="50">
        <f>Data!H1056/100</f>
        <v>2.8799999999999999E-2</v>
      </c>
      <c r="E930">
        <f>Data!K1057/Data!K1056</f>
        <v>1.0355521374586678</v>
      </c>
      <c r="F930">
        <f>Data!T1057/Data!T1056</f>
        <v>0.99895960598266531</v>
      </c>
      <c r="G930" s="49">
        <f>Data!E1059</f>
        <v>29</v>
      </c>
      <c r="H930" s="52">
        <v>0</v>
      </c>
      <c r="I930" s="52">
        <v>1</v>
      </c>
      <c r="J930" s="52">
        <v>0.6</v>
      </c>
      <c r="K930" s="54">
        <f t="shared" si="407"/>
        <v>0.66261227030770231</v>
      </c>
      <c r="L930" s="54">
        <f t="shared" si="420"/>
        <v>0.85</v>
      </c>
      <c r="M930" s="53">
        <f t="shared" si="421"/>
        <v>0.85</v>
      </c>
      <c r="N930" s="54" cm="1">
        <f t="array" ref="N930">stock_min(C930,O930)</f>
        <v>0.85</v>
      </c>
      <c r="O930" s="54" cm="1">
        <f t="array" ref="O930">stock_max(C930,D930)</f>
        <v>0.85</v>
      </c>
      <c r="P930" s="49">
        <f t="shared" si="398"/>
        <v>1958.2916666665874</v>
      </c>
      <c r="Q930" s="49">
        <f t="shared" si="412"/>
        <v>0.86376249513155035</v>
      </c>
      <c r="R930" s="49">
        <f t="shared" si="413"/>
        <v>19.762174161279233</v>
      </c>
      <c r="S930" s="59">
        <f t="shared" si="394"/>
        <v>6.7694482209283349</v>
      </c>
      <c r="T930" s="59">
        <f t="shared" si="395"/>
        <v>8.13656357175776</v>
      </c>
      <c r="U930" s="59">
        <f t="shared" si="396"/>
        <v>14.059767389092373</v>
      </c>
      <c r="V930" s="59"/>
      <c r="W930" s="49">
        <f t="shared" si="414"/>
        <v>2.7077792883713343</v>
      </c>
      <c r="X930" s="49">
        <f t="shared" si="415"/>
        <v>4.0616689325570006</v>
      </c>
      <c r="Y930" s="49">
        <f t="shared" si="416"/>
        <v>2.7451767109724035</v>
      </c>
      <c r="Z930" s="49">
        <f t="shared" si="417"/>
        <v>5.3913868607853566</v>
      </c>
      <c r="AA930" s="49">
        <f t="shared" si="418"/>
        <v>2.1089651083638565</v>
      </c>
      <c r="AB930" s="49">
        <f t="shared" si="419"/>
        <v>11.950802280728517</v>
      </c>
      <c r="AC930" s="80">
        <f t="shared" si="399"/>
        <v>0.85</v>
      </c>
      <c r="AD930" s="80">
        <f t="shared" si="408"/>
        <v>0.85</v>
      </c>
      <c r="AE930" s="80">
        <f t="shared" si="409"/>
        <v>0.85</v>
      </c>
      <c r="AF930" s="54">
        <f>(Q930-MAX(Q$2:Q929))/MAX(Q$2:Q929)</f>
        <v>-0.3002902276399117</v>
      </c>
      <c r="AG930" s="54">
        <f>(R930-MAX(R$2:R929))/MAX(R$2:R929)</f>
        <v>-8.7127781407143709E-2</v>
      </c>
      <c r="AH930" s="54">
        <f>(S930-MAX(S$2:S929))/MAX(S$2:S929)</f>
        <v>-4.0223143836613927E-2</v>
      </c>
      <c r="AI930" s="54">
        <f>(T930-MAX(T$2:T929))/MAX(T$2:T929)</f>
        <v>-4.7342346299514941E-2</v>
      </c>
      <c r="AJ930" s="54">
        <f>(U930-MAX(U$2:U929))/MAX(U$2:U929)</f>
        <v>-6.8887475690348865E-2</v>
      </c>
      <c r="AK930" s="54">
        <f t="shared" si="410"/>
        <v>0.91124066396447956</v>
      </c>
      <c r="AL930" s="71">
        <f t="shared" si="400"/>
        <v>1958.2916666665874</v>
      </c>
      <c r="AM930" s="49">
        <f t="shared" si="401"/>
        <v>0.91124066396447956</v>
      </c>
      <c r="AN930" s="49">
        <f t="shared" si="402"/>
        <v>1.9821617788312609</v>
      </c>
      <c r="AO930" s="49">
        <f t="shared" si="403"/>
        <v>1.5016739868537334</v>
      </c>
      <c r="AP930" s="49">
        <f t="shared" si="404"/>
        <v>1.5729895968649801</v>
      </c>
      <c r="AQ930" s="49">
        <f t="shared" si="405"/>
        <v>2.2681221444076263</v>
      </c>
      <c r="AS930" s="49">
        <f t="shared" si="411"/>
        <v>0.28596036557636539</v>
      </c>
      <c r="AT930" s="49">
        <f t="shared" si="406"/>
        <v>0.6951325475426462</v>
      </c>
      <c r="AU930" s="54">
        <f>(AM930-MAX(AM$3:AM930))/MAX(AM$3:AM930)</f>
        <v>-0.75592730879191161</v>
      </c>
      <c r="AV930" s="54">
        <f>(AN930-MAX(AN$3:AN930))/MAX(AN$3:AN930)</f>
        <v>-0.83749150301790087</v>
      </c>
      <c r="AW930" s="54">
        <f>(AO930-MAX(AO$3:AO930))/MAX(AO$3:AO930)</f>
        <v>-0.73589562538081699</v>
      </c>
      <c r="AX930" s="54">
        <f>(AP930-MAX(AP$3:AP930))/MAX(AP$3:AP930)</f>
        <v>-0.73037774692997826</v>
      </c>
      <c r="AY930" s="54">
        <f>(AQ930-MAX(AQ$3:AQ930))/MAX(AQ$3:AQ930)</f>
        <v>-0.72735310542786524</v>
      </c>
    </row>
    <row r="931" spans="1:51">
      <c r="A931" s="49">
        <f>Data!F1057</f>
        <v>1958.3749999999206</v>
      </c>
      <c r="B931" s="53">
        <f t="shared" si="397"/>
        <v>0.36699999999999999</v>
      </c>
      <c r="C931" s="50">
        <f>1/Data!N1057</f>
        <v>6.981375451078678E-2</v>
      </c>
      <c r="D931" s="50">
        <f>Data!H1057/100</f>
        <v>2.92E-2</v>
      </c>
      <c r="E931">
        <f>Data!K1058/Data!K1057</f>
        <v>1.0273264683447749</v>
      </c>
      <c r="F931">
        <f>Data!T1058/Data!T1057</f>
        <v>0.99814303734021614</v>
      </c>
      <c r="G931" s="49">
        <f>Data!E1060</f>
        <v>28.9</v>
      </c>
      <c r="H931" s="52">
        <v>0</v>
      </c>
      <c r="I931" s="52">
        <v>1</v>
      </c>
      <c r="J931" s="52">
        <v>0.6</v>
      </c>
      <c r="K931" s="54">
        <f t="shared" si="407"/>
        <v>0.66261227030770231</v>
      </c>
      <c r="L931" s="54">
        <f t="shared" si="420"/>
        <v>0.85</v>
      </c>
      <c r="M931" s="53">
        <f t="shared" si="421"/>
        <v>0.85</v>
      </c>
      <c r="N931" s="54" cm="1">
        <f t="array" ref="N931">stock_min(C931,O931)</f>
        <v>0.85</v>
      </c>
      <c r="O931" s="54" cm="1">
        <f t="array" ref="O931">stock_max(C931,D931)</f>
        <v>0.85</v>
      </c>
      <c r="P931" s="49">
        <f t="shared" si="398"/>
        <v>1958.3749999999206</v>
      </c>
      <c r="Q931" s="49">
        <f t="shared" si="412"/>
        <v>0.86215852043116936</v>
      </c>
      <c r="R931" s="49">
        <f t="shared" si="413"/>
        <v>20.302204587921359</v>
      </c>
      <c r="S931" s="59">
        <f t="shared" si="394"/>
        <v>6.8754110434113684</v>
      </c>
      <c r="T931" s="59">
        <f t="shared" si="395"/>
        <v>8.2787934434966619</v>
      </c>
      <c r="U931" s="59">
        <f t="shared" si="396"/>
        <v>14.382424339854346</v>
      </c>
      <c r="V931" s="59"/>
      <c r="W931" s="49">
        <f t="shared" si="414"/>
        <v>2.7501644173645476</v>
      </c>
      <c r="X931" s="49">
        <f t="shared" si="415"/>
        <v>4.1252466260468212</v>
      </c>
      <c r="Y931" s="49">
        <f t="shared" si="416"/>
        <v>2.7931633244928182</v>
      </c>
      <c r="Z931" s="49">
        <f t="shared" si="417"/>
        <v>5.4856301190038437</v>
      </c>
      <c r="AA931" s="49">
        <f t="shared" si="418"/>
        <v>2.1573636509781524</v>
      </c>
      <c r="AB931" s="49">
        <f t="shared" si="419"/>
        <v>12.225060688876194</v>
      </c>
      <c r="AC931" s="80">
        <f t="shared" si="399"/>
        <v>0.85</v>
      </c>
      <c r="AD931" s="80">
        <f t="shared" si="408"/>
        <v>0.85</v>
      </c>
      <c r="AE931" s="80">
        <f t="shared" si="409"/>
        <v>0.85</v>
      </c>
      <c r="AF931" s="54">
        <f>(Q931-MAX(Q$2:Q930))/MAX(Q$2:Q930)</f>
        <v>-0.30158956255987018</v>
      </c>
      <c r="AG931" s="54">
        <f>(R931-MAX(R$2:R930))/MAX(R$2:R930)</f>
        <v>-6.2182207622941577E-2</v>
      </c>
      <c r="AH931" s="54">
        <f>(S931-MAX(S$2:S930))/MAX(S$2:S930)</f>
        <v>-2.5199664623264083E-2</v>
      </c>
      <c r="AI931" s="54">
        <f>(T931-MAX(T$2:T930))/MAX(T$2:T930)</f>
        <v>-3.0689569644857573E-2</v>
      </c>
      <c r="AJ931" s="54">
        <f>(U931-MAX(U$2:U930))/MAX(U$2:U930)</f>
        <v>-4.7519417485978439E-2</v>
      </c>
      <c r="AK931" s="54">
        <f t="shared" si="410"/>
        <v>0.90276573156525863</v>
      </c>
      <c r="AL931" s="71">
        <f t="shared" si="400"/>
        <v>1958.3749999999206</v>
      </c>
      <c r="AM931" s="49">
        <f t="shared" si="401"/>
        <v>0.90276573156525863</v>
      </c>
      <c r="AN931" s="49">
        <f t="shared" si="402"/>
        <v>1.9216384525963366</v>
      </c>
      <c r="AO931" s="49">
        <f t="shared" si="403"/>
        <v>1.4683563447096262</v>
      </c>
      <c r="AP931" s="49">
        <f t="shared" si="404"/>
        <v>1.536014579717089</v>
      </c>
      <c r="AQ931" s="49">
        <f t="shared" si="405"/>
        <v>2.2059161740179838</v>
      </c>
      <c r="AS931" s="49">
        <f t="shared" si="411"/>
        <v>0.2842777214216472</v>
      </c>
      <c r="AT931" s="49">
        <f t="shared" si="406"/>
        <v>0.6699015943008948</v>
      </c>
      <c r="AU931" s="54">
        <f>(AM931-MAX(AM$3:AM931))/MAX(AM$3:AM931)</f>
        <v>-0.75819729041178929</v>
      </c>
      <c r="AV931" s="54">
        <f>(AN931-MAX(AN$3:AN931))/MAX(AN$3:AN931)</f>
        <v>-0.84245353734014161</v>
      </c>
      <c r="AW931" s="54">
        <f>(AO931-MAX(AO$3:AO931))/MAX(AO$3:AO931)</f>
        <v>-0.7417553093863255</v>
      </c>
      <c r="AX931" s="54">
        <f>(AP931-MAX(AP$3:AP931))/MAX(AP$3:AP931)</f>
        <v>-0.73671554309251241</v>
      </c>
      <c r="AY931" s="54">
        <f>(AQ931-MAX(AQ$3:AQ931))/MAX(AQ$3:AQ931)</f>
        <v>-0.73483077354745929</v>
      </c>
    </row>
    <row r="932" spans="1:51">
      <c r="A932" s="49">
        <f>Data!F1058</f>
        <v>1958.4583333332539</v>
      </c>
      <c r="B932" s="53">
        <f t="shared" si="397"/>
        <v>0.38300000000000001</v>
      </c>
      <c r="C932" s="50">
        <f>1/Data!N1058</f>
        <v>6.8326753736815626E-2</v>
      </c>
      <c r="D932" s="50">
        <f>Data!H1058/100</f>
        <v>2.9700000000000001E-2</v>
      </c>
      <c r="E932">
        <f>Data!K1059/Data!K1058</f>
        <v>1.027153470750658</v>
      </c>
      <c r="F932">
        <f>Data!T1059/Data!T1058</f>
        <v>0.97956393909166628</v>
      </c>
      <c r="G932" s="49">
        <f>Data!E1061</f>
        <v>28.9</v>
      </c>
      <c r="H932" s="52">
        <v>0</v>
      </c>
      <c r="I932" s="52">
        <v>1</v>
      </c>
      <c r="J932" s="52">
        <v>0.6</v>
      </c>
      <c r="K932" s="54">
        <f t="shared" si="407"/>
        <v>0.66261227030770231</v>
      </c>
      <c r="L932" s="54">
        <f t="shared" si="420"/>
        <v>0.85</v>
      </c>
      <c r="M932" s="53">
        <f t="shared" si="421"/>
        <v>0.85</v>
      </c>
      <c r="N932" s="54" cm="1">
        <f t="array" ref="N932">stock_min(C932,O932)</f>
        <v>0.85</v>
      </c>
      <c r="O932" s="54" cm="1">
        <f t="array" ref="O932">stock_max(C932,D932)</f>
        <v>0.85</v>
      </c>
      <c r="P932" s="49">
        <f t="shared" si="398"/>
        <v>1958.4583333332539</v>
      </c>
      <c r="Q932" s="49">
        <f t="shared" si="412"/>
        <v>0.84453939639499909</v>
      </c>
      <c r="R932" s="49">
        <f t="shared" si="413"/>
        <v>20.853479906373355</v>
      </c>
      <c r="S932" s="59">
        <f t="shared" si="394"/>
        <v>6.931223279469787</v>
      </c>
      <c r="T932" s="59">
        <f t="shared" si="395"/>
        <v>8.3706660846557028</v>
      </c>
      <c r="U932" s="59">
        <f t="shared" si="396"/>
        <v>14.670289152721949</v>
      </c>
      <c r="V932" s="59"/>
      <c r="W932" s="49">
        <f t="shared" si="414"/>
        <v>2.7724893117879152</v>
      </c>
      <c r="X932" s="49">
        <f t="shared" si="415"/>
        <v>4.1587339676818722</v>
      </c>
      <c r="Y932" s="49">
        <f t="shared" si="416"/>
        <v>2.8241600263143023</v>
      </c>
      <c r="Z932" s="49">
        <f t="shared" si="417"/>
        <v>5.546506058341401</v>
      </c>
      <c r="AA932" s="49">
        <f t="shared" si="418"/>
        <v>2.2005433729082928</v>
      </c>
      <c r="AB932" s="49">
        <f t="shared" si="419"/>
        <v>12.469745779813657</v>
      </c>
      <c r="AC932" s="80">
        <f t="shared" si="399"/>
        <v>0.85</v>
      </c>
      <c r="AD932" s="80">
        <f t="shared" si="408"/>
        <v>0.85</v>
      </c>
      <c r="AE932" s="80">
        <f t="shared" si="409"/>
        <v>0.85</v>
      </c>
      <c r="AF932" s="54">
        <f>(Q932-MAX(Q$2:Q931))/MAX(Q$2:Q931)</f>
        <v>-0.3158623207984127</v>
      </c>
      <c r="AG932" s="54">
        <f>(R932-MAX(R$2:R931))/MAX(R$2:R931)</f>
        <v>-3.6717199628184531E-2</v>
      </c>
      <c r="AH932" s="54">
        <f>(S932-MAX(S$2:S931))/MAX(S$2:S931)</f>
        <v>-1.7286568797523098E-2</v>
      </c>
      <c r="AI932" s="54">
        <f>(T932-MAX(T$2:T931))/MAX(T$2:T931)</f>
        <v>-1.9932795732387459E-2</v>
      </c>
      <c r="AJ932" s="54">
        <f>(U932-MAX(U$2:U931))/MAX(U$2:U931)</f>
        <v>-2.8455479573533185E-2</v>
      </c>
      <c r="AK932" s="54">
        <f t="shared" si="410"/>
        <v>0.91009344677005033</v>
      </c>
      <c r="AL932" s="71">
        <f t="shared" si="400"/>
        <v>1958.4583333332539</v>
      </c>
      <c r="AM932" s="49">
        <f t="shared" si="401"/>
        <v>0.91009344677005033</v>
      </c>
      <c r="AN932" s="49">
        <f t="shared" si="402"/>
        <v>1.8555025514379919</v>
      </c>
      <c r="AO932" s="49">
        <f t="shared" si="403"/>
        <v>1.4420948720057938</v>
      </c>
      <c r="AP932" s="49">
        <f t="shared" si="404"/>
        <v>1.5045052082485131</v>
      </c>
      <c r="AQ932" s="49">
        <f t="shared" si="405"/>
        <v>2.1435120842659101</v>
      </c>
      <c r="AS932" s="49">
        <f t="shared" si="411"/>
        <v>0.28800953282791819</v>
      </c>
      <c r="AT932" s="49">
        <f t="shared" si="406"/>
        <v>0.63900687601739703</v>
      </c>
      <c r="AU932" s="54">
        <f>(AM932-MAX(AM$3:AM932))/MAX(AM$3:AM932)</f>
        <v>-0.7562345869886794</v>
      </c>
      <c r="AV932" s="54">
        <f>(AN932-MAX(AN$3:AN932))/MAX(AN$3:AN932)</f>
        <v>-0.84787572134579658</v>
      </c>
      <c r="AW932" s="54">
        <f>(AO932-MAX(AO$3:AO932))/MAX(AO$3:AO932)</f>
        <v>-0.74637400151640365</v>
      </c>
      <c r="AX932" s="54">
        <f>(AP932-MAX(AP$3:AP932))/MAX(AP$3:AP932)</f>
        <v>-0.74211648645864148</v>
      </c>
      <c r="AY932" s="54">
        <f>(AQ932-MAX(AQ$3:AQ932))/MAX(AQ$3:AQ932)</f>
        <v>-0.74233225724023777</v>
      </c>
    </row>
    <row r="933" spans="1:51">
      <c r="A933" s="49">
        <f>Data!F1059</f>
        <v>1958.5416666665872</v>
      </c>
      <c r="B933" s="53">
        <f t="shared" si="397"/>
        <v>0.40200000000000002</v>
      </c>
      <c r="C933" s="50">
        <f>1/Data!N1059</f>
        <v>6.6856284005180108E-2</v>
      </c>
      <c r="D933" s="50">
        <f>Data!H1059/100</f>
        <v>3.2000000000000001E-2</v>
      </c>
      <c r="E933">
        <f>Data!K1060/Data!K1059</f>
        <v>1.0441434844797375</v>
      </c>
      <c r="F933">
        <f>Data!T1060/Data!T1059</f>
        <v>0.97763846341753813</v>
      </c>
      <c r="G933" s="49">
        <f>Data!E1062</f>
        <v>28.9</v>
      </c>
      <c r="H933" s="52">
        <v>0</v>
      </c>
      <c r="I933" s="52">
        <v>1</v>
      </c>
      <c r="J933" s="52">
        <v>0.6</v>
      </c>
      <c r="K933" s="54">
        <f t="shared" si="407"/>
        <v>0.66261227030770231</v>
      </c>
      <c r="L933" s="54">
        <f t="shared" si="420"/>
        <v>0.85</v>
      </c>
      <c r="M933" s="53">
        <f t="shared" si="421"/>
        <v>0.85</v>
      </c>
      <c r="N933" s="54" cm="1">
        <f t="array" ref="N933">stock_min(C933,O933)</f>
        <v>0.85</v>
      </c>
      <c r="O933" s="54" cm="1">
        <f t="array" ref="O933">stock_max(C933,D933)</f>
        <v>0.85</v>
      </c>
      <c r="P933" s="49">
        <f t="shared" si="398"/>
        <v>1958.5416666665872</v>
      </c>
      <c r="Q933" s="49">
        <f t="shared" si="412"/>
        <v>0.82565419778718208</v>
      </c>
      <c r="R933" s="49">
        <f t="shared" si="413"/>
        <v>21.774025172968866</v>
      </c>
      <c r="S933" s="59">
        <f t="shared" si="394"/>
        <v>7.0528071666574794</v>
      </c>
      <c r="T933" s="59">
        <f t="shared" si="395"/>
        <v>8.5523556310157129</v>
      </c>
      <c r="U933" s="59">
        <f t="shared" si="396"/>
        <v>15.171539650884842</v>
      </c>
      <c r="V933" s="59"/>
      <c r="W933" s="49">
        <f t="shared" si="414"/>
        <v>2.8211228666629919</v>
      </c>
      <c r="X933" s="49">
        <f t="shared" si="415"/>
        <v>4.2316842999944875</v>
      </c>
      <c r="Y933" s="49">
        <f t="shared" si="416"/>
        <v>2.8854598498695294</v>
      </c>
      <c r="Z933" s="49">
        <f t="shared" si="417"/>
        <v>5.6668957811461835</v>
      </c>
      <c r="AA933" s="49">
        <f t="shared" si="418"/>
        <v>2.2757309476327268</v>
      </c>
      <c r="AB933" s="49">
        <f t="shared" si="419"/>
        <v>12.895808703252115</v>
      </c>
      <c r="AC933" s="80">
        <f t="shared" si="399"/>
        <v>0.85</v>
      </c>
      <c r="AD933" s="80">
        <f t="shared" si="408"/>
        <v>0.85</v>
      </c>
      <c r="AE933" s="80">
        <f t="shared" si="409"/>
        <v>0.85</v>
      </c>
      <c r="AF933" s="54">
        <f>(Q933-MAX(Q$2:Q932))/MAX(Q$2:Q932)</f>
        <v>-0.33116069053931951</v>
      </c>
      <c r="AG933" s="54">
        <f>(R933-MAX(R$2:R932))/MAX(R$2:R932)</f>
        <v>5.8054597196268163E-3</v>
      </c>
      <c r="AH933" s="54">
        <f>(S933-MAX(S$2:S932))/MAX(S$2:S932)</f>
        <v>-4.8324675297674008E-5</v>
      </c>
      <c r="AI933" s="54">
        <f>(T933-MAX(T$2:T932))/MAX(T$2:T932)</f>
        <v>1.3400592524891806E-3</v>
      </c>
      <c r="AJ933" s="54">
        <f>(U933-MAX(U$2:U932))/MAX(U$2:U932)</f>
        <v>4.7399925662125397E-3</v>
      </c>
      <c r="AK933" s="54">
        <f t="shared" si="410"/>
        <v>0.9476549619224589</v>
      </c>
      <c r="AL933" s="71">
        <f t="shared" si="400"/>
        <v>1958.5416666665872</v>
      </c>
      <c r="AM933" s="49">
        <f t="shared" si="401"/>
        <v>0.9476549619224589</v>
      </c>
      <c r="AN933" s="49">
        <f t="shared" si="402"/>
        <v>1.8986684886748044</v>
      </c>
      <c r="AO933" s="49">
        <f t="shared" si="403"/>
        <v>1.4856239674795504</v>
      </c>
      <c r="AP933" s="49">
        <f t="shared" si="404"/>
        <v>1.5482524660317234</v>
      </c>
      <c r="AQ933" s="49">
        <f t="shared" si="405"/>
        <v>2.198851886728427</v>
      </c>
      <c r="AS933" s="49">
        <f t="shared" si="411"/>
        <v>0.3001833980536226</v>
      </c>
      <c r="AT933" s="49">
        <f t="shared" si="406"/>
        <v>0.65059942069670362</v>
      </c>
      <c r="AU933" s="54">
        <f>(AM933-MAX(AM$3:AM933))/MAX(AM$3:AM933)</f>
        <v>-0.74617386378827244</v>
      </c>
      <c r="AV933" s="54">
        <f>(AN933-MAX(AN$3:AN933))/MAX(AN$3:AN933)</f>
        <v>-0.84433674099813083</v>
      </c>
      <c r="AW933" s="54">
        <f>(AO933-MAX(AO$3:AO933))/MAX(AO$3:AO933)</f>
        <v>-0.738718395413829</v>
      </c>
      <c r="AX933" s="54">
        <f>(AP933-MAX(AP$3:AP933))/MAX(AP$3:AP933)</f>
        <v>-0.73461787729259698</v>
      </c>
      <c r="AY933" s="54">
        <f>(AQ933-MAX(AQ$3:AQ933))/MAX(AQ$3:AQ933)</f>
        <v>-0.73567995885108683</v>
      </c>
    </row>
    <row r="934" spans="1:51">
      <c r="A934" s="49">
        <f>Data!F1060</f>
        <v>1958.6249999999204</v>
      </c>
      <c r="B934" s="53">
        <f t="shared" si="397"/>
        <v>0.44499999999999995</v>
      </c>
      <c r="C934" s="50">
        <f>1/Data!N1060</f>
        <v>6.4331158725837959E-2</v>
      </c>
      <c r="D934" s="50">
        <f>Data!H1060/100</f>
        <v>3.5400000000000001E-2</v>
      </c>
      <c r="E934">
        <f>Data!K1061/Data!K1060</f>
        <v>1.0294374563242488</v>
      </c>
      <c r="F934">
        <f>Data!T1061/Data!T1060</f>
        <v>0.98476247609558598</v>
      </c>
      <c r="G934" s="49">
        <f>Data!E1063</f>
        <v>29</v>
      </c>
      <c r="H934" s="52">
        <v>0</v>
      </c>
      <c r="I934" s="52">
        <v>1</v>
      </c>
      <c r="J934" s="52">
        <v>0.6</v>
      </c>
      <c r="K934" s="54">
        <f t="shared" si="407"/>
        <v>0.66261227030770231</v>
      </c>
      <c r="L934" s="54">
        <f t="shared" si="420"/>
        <v>0.85</v>
      </c>
      <c r="M934" s="53">
        <f t="shared" si="421"/>
        <v>0.85</v>
      </c>
      <c r="N934" s="54" cm="1">
        <f t="array" ref="N934">stock_min(C934,O934)</f>
        <v>0.85</v>
      </c>
      <c r="O934" s="54" cm="1">
        <f t="array" ref="O934">stock_max(C934,D934)</f>
        <v>0.85</v>
      </c>
      <c r="P934" s="49">
        <f t="shared" si="398"/>
        <v>1958.6249999999204</v>
      </c>
      <c r="Q934" s="49">
        <f t="shared" si="412"/>
        <v>0.81307327221162007</v>
      </c>
      <c r="R934" s="49">
        <f t="shared" si="413"/>
        <v>22.414997088001229</v>
      </c>
      <c r="S934" s="59">
        <f t="shared" si="394"/>
        <v>7.1343902612985097</v>
      </c>
      <c r="T934" s="59">
        <f t="shared" si="395"/>
        <v>8.6752073646296601</v>
      </c>
      <c r="U934" s="59">
        <f t="shared" si="396"/>
        <v>15.516482951638125</v>
      </c>
      <c r="V934" s="59"/>
      <c r="W934" s="49">
        <f t="shared" si="414"/>
        <v>2.853756104519404</v>
      </c>
      <c r="X934" s="49">
        <f t="shared" si="415"/>
        <v>4.2806341567791053</v>
      </c>
      <c r="Y934" s="49">
        <f t="shared" si="416"/>
        <v>2.926908517362302</v>
      </c>
      <c r="Z934" s="49">
        <f t="shared" si="417"/>
        <v>5.7482988472673577</v>
      </c>
      <c r="AA934" s="49">
        <f t="shared" si="418"/>
        <v>2.327472442745719</v>
      </c>
      <c r="AB934" s="49">
        <f t="shared" si="419"/>
        <v>13.189010508892405</v>
      </c>
      <c r="AC934" s="80">
        <f t="shared" si="399"/>
        <v>0.85</v>
      </c>
      <c r="AD934" s="80">
        <f t="shared" si="408"/>
        <v>0.85</v>
      </c>
      <c r="AE934" s="80">
        <f t="shared" si="409"/>
        <v>0.85</v>
      </c>
      <c r="AF934" s="54">
        <f>(Q934-MAX(Q$2:Q933))/MAX(Q$2:Q933)</f>
        <v>-0.34135214550543846</v>
      </c>
      <c r="AG934" s="54">
        <f>(R934-MAX(R$2:R933))/MAX(R$2:R933)</f>
        <v>2.9437456324248719E-2</v>
      </c>
      <c r="AH934" s="54">
        <f>(S934-MAX(S$2:S933))/MAX(S$2:S933)</f>
        <v>1.151858056353287E-2</v>
      </c>
      <c r="AI934" s="54">
        <f>(T934-MAX(T$2:T933))/MAX(T$2:T933)</f>
        <v>1.436466617085202E-2</v>
      </c>
      <c r="AJ934" s="54">
        <f>(U934-MAX(U$2:U933))/MAX(U$2:U933)</f>
        <v>2.2736209289949325E-2</v>
      </c>
      <c r="AK934" s="54">
        <f t="shared" si="410"/>
        <v>0.96113566064726885</v>
      </c>
      <c r="AL934" s="71">
        <f t="shared" si="400"/>
        <v>1958.6249999999204</v>
      </c>
      <c r="AM934" s="49">
        <f t="shared" si="401"/>
        <v>0.96113566064726885</v>
      </c>
      <c r="AN934" s="49">
        <f t="shared" si="402"/>
        <v>1.8378774918736345</v>
      </c>
      <c r="AO934" s="49">
        <f t="shared" si="403"/>
        <v>1.4648094282075319</v>
      </c>
      <c r="AP934" s="49">
        <f t="shared" si="404"/>
        <v>1.5221316220388426</v>
      </c>
      <c r="AQ934" s="49">
        <f t="shared" si="405"/>
        <v>2.1431356334095981</v>
      </c>
      <c r="AS934" s="49">
        <f t="shared" si="411"/>
        <v>0.30525814153596365</v>
      </c>
      <c r="AT934" s="49">
        <f t="shared" si="406"/>
        <v>0.62100401137075556</v>
      </c>
      <c r="AU934" s="54">
        <f>(AM934-MAX(AM$3:AM934))/MAX(AM$3:AM934)</f>
        <v>-0.74256310480083321</v>
      </c>
      <c r="AV934" s="54">
        <f>(AN934-MAX(AN$3:AN934))/MAX(AN$3:AN934)</f>
        <v>-0.84932072042186213</v>
      </c>
      <c r="AW934" s="54">
        <f>(AO934-MAX(AO$3:AO934))/MAX(AO$3:AO934)</f>
        <v>-0.74237911733186679</v>
      </c>
      <c r="AX934" s="54">
        <f>(AP934-MAX(AP$3:AP934))/MAX(AP$3:AP934)</f>
        <v>-0.73909518650270722</v>
      </c>
      <c r="AY934" s="54">
        <f>(AQ934-MAX(AQ$3:AQ934))/MAX(AQ$3:AQ934)</f>
        <v>-0.74237750972242256</v>
      </c>
    </row>
    <row r="935" spans="1:51">
      <c r="A935" s="49">
        <f>Data!F1061</f>
        <v>1958.7083333332537</v>
      </c>
      <c r="B935" s="53">
        <f t="shared" si="397"/>
        <v>0.46799999999999997</v>
      </c>
      <c r="C935" s="50">
        <f>1/Data!N1061</f>
        <v>6.2767061355056358E-2</v>
      </c>
      <c r="D935" s="50">
        <f>Data!H1061/100</f>
        <v>3.7599999999999995E-2</v>
      </c>
      <c r="E935">
        <f>Data!K1062/Data!K1061</f>
        <v>1.0436013582516341</v>
      </c>
      <c r="F935">
        <f>Data!T1062/Data!T1061</f>
        <v>0.9998326910623766</v>
      </c>
      <c r="G935" s="49">
        <f>Data!E1064</f>
        <v>28.9</v>
      </c>
      <c r="H935" s="52">
        <v>0</v>
      </c>
      <c r="I935" s="52">
        <v>1</v>
      </c>
      <c r="J935" s="52">
        <v>0.6</v>
      </c>
      <c r="K935" s="54">
        <f t="shared" si="407"/>
        <v>0.66261227030770231</v>
      </c>
      <c r="L935" s="54">
        <f t="shared" si="420"/>
        <v>0.85</v>
      </c>
      <c r="M935" s="53">
        <f t="shared" si="421"/>
        <v>0.85</v>
      </c>
      <c r="N935" s="54" cm="1">
        <f t="array" ref="N935">stock_min(C935,O935)</f>
        <v>0.85</v>
      </c>
      <c r="O935" s="54" cm="1">
        <f t="array" ref="O935">stock_max(C935,D935)</f>
        <v>0.85</v>
      </c>
      <c r="P935" s="49">
        <f t="shared" si="398"/>
        <v>1958.7083333332537</v>
      </c>
      <c r="Q935" s="49">
        <f t="shared" si="412"/>
        <v>0.81293723778623639</v>
      </c>
      <c r="R935" s="49">
        <f t="shared" si="413"/>
        <v>23.392321406244506</v>
      </c>
      <c r="S935" s="59">
        <f t="shared" si="394"/>
        <v>7.3205542658103333</v>
      </c>
      <c r="T935" s="59">
        <f t="shared" si="395"/>
        <v>8.9253513040522581</v>
      </c>
      <c r="U935" s="59">
        <f t="shared" si="396"/>
        <v>16.091152316879167</v>
      </c>
      <c r="V935" s="59"/>
      <c r="W935" s="49">
        <f t="shared" si="414"/>
        <v>2.9282217063241336</v>
      </c>
      <c r="X935" s="49">
        <f t="shared" si="415"/>
        <v>4.3923325594862002</v>
      </c>
      <c r="Y935" s="49">
        <f t="shared" si="416"/>
        <v>3.0113040131803799</v>
      </c>
      <c r="Z935" s="49">
        <f t="shared" si="417"/>
        <v>5.9140472908718777</v>
      </c>
      <c r="AA935" s="49">
        <f t="shared" si="418"/>
        <v>2.4136728475318754</v>
      </c>
      <c r="AB935" s="49">
        <f t="shared" si="419"/>
        <v>13.677479469347292</v>
      </c>
      <c r="AC935" s="80">
        <f t="shared" si="399"/>
        <v>0.85</v>
      </c>
      <c r="AD935" s="80">
        <f t="shared" si="408"/>
        <v>0.85</v>
      </c>
      <c r="AE935" s="80">
        <f t="shared" si="409"/>
        <v>0.85</v>
      </c>
      <c r="AF935" s="54">
        <f>(Q935-MAX(Q$2:Q934))/MAX(Q$2:Q934)</f>
        <v>-0.34146234317824187</v>
      </c>
      <c r="AG935" s="54">
        <f>(R935-MAX(R$2:R934))/MAX(R$2:R934)</f>
        <v>4.3601358251634088E-2</v>
      </c>
      <c r="AH935" s="54">
        <f>(S935-MAX(S$2:S934))/MAX(S$2:S934)</f>
        <v>2.6093891375931041E-2</v>
      </c>
      <c r="AI935" s="54">
        <f>(T935-MAX(T$2:T934))/MAX(T$2:T934)</f>
        <v>2.8834346996992669E-2</v>
      </c>
      <c r="AJ935" s="54">
        <f>(U935-MAX(U$2:U934))/MAX(U$2:U934)</f>
        <v>3.7036058173245581E-2</v>
      </c>
      <c r="AK935" s="54">
        <f t="shared" si="410"/>
        <v>0.94545677449887033</v>
      </c>
      <c r="AL935" s="71">
        <f t="shared" si="400"/>
        <v>1958.7083333332537</v>
      </c>
      <c r="AM935" s="49">
        <f t="shared" si="401"/>
        <v>0.94545677449887033</v>
      </c>
      <c r="AN935" s="49">
        <f t="shared" si="402"/>
        <v>1.6969602607241872</v>
      </c>
      <c r="AO935" s="49">
        <f t="shared" si="403"/>
        <v>1.3869585780603317</v>
      </c>
      <c r="AP935" s="49">
        <f t="shared" si="404"/>
        <v>1.4355483652410126</v>
      </c>
      <c r="AQ935" s="49">
        <f t="shared" si="405"/>
        <v>1.9975212265934927</v>
      </c>
      <c r="AS935" s="49">
        <f t="shared" si="411"/>
        <v>0.30056096586930559</v>
      </c>
      <c r="AT935" s="49">
        <f t="shared" si="406"/>
        <v>0.56197286135248015</v>
      </c>
      <c r="AU935" s="54">
        <f>(AM935-MAX(AM$3:AM935))/MAX(AM$3:AM935)</f>
        <v>-0.7467626407617679</v>
      </c>
      <c r="AV935" s="54">
        <f>(AN935-MAX(AN$3:AN935))/MAX(AN$3:AN935)</f>
        <v>-0.8608738881186373</v>
      </c>
      <c r="AW935" s="54">
        <f>(AO935-MAX(AO$3:AO935))/MAX(AO$3:AO935)</f>
        <v>-0.75607100403410399</v>
      </c>
      <c r="AX935" s="54">
        <f>(AP935-MAX(AP$3:AP935))/MAX(AP$3:AP935)</f>
        <v>-0.75393620822497298</v>
      </c>
      <c r="AY935" s="54">
        <f>(AQ935-MAX(AQ$3:AQ935))/MAX(AQ$3:AQ935)</f>
        <v>-0.75988155637231902</v>
      </c>
    </row>
    <row r="936" spans="1:51">
      <c r="A936" s="49">
        <f>Data!F1062</f>
        <v>1958.7916666665869</v>
      </c>
      <c r="B936" s="53">
        <f t="shared" si="397"/>
        <v>0.50800000000000001</v>
      </c>
      <c r="C936" s="50">
        <f>1/Data!N1062</f>
        <v>6.0387190672421695E-2</v>
      </c>
      <c r="D936" s="50">
        <f>Data!H1062/100</f>
        <v>3.7999999999999999E-2</v>
      </c>
      <c r="E936">
        <f>Data!K1063/Data!K1062</f>
        <v>1.0297103446583871</v>
      </c>
      <c r="F936">
        <f>Data!T1063/Data!T1062</f>
        <v>1.0046552290124027</v>
      </c>
      <c r="G936" s="49">
        <f>Data!E1065</f>
        <v>29</v>
      </c>
      <c r="H936" s="52">
        <v>0</v>
      </c>
      <c r="I936" s="52">
        <v>1</v>
      </c>
      <c r="J936" s="52">
        <v>0.6</v>
      </c>
      <c r="K936" s="54">
        <f t="shared" si="407"/>
        <v>0.66261227030770231</v>
      </c>
      <c r="L936" s="54">
        <f t="shared" si="420"/>
        <v>0.85</v>
      </c>
      <c r="M936" s="53">
        <f t="shared" si="421"/>
        <v>0.85</v>
      </c>
      <c r="N936" s="54" cm="1">
        <f t="array" ref="N936">stock_min(C936,O936)</f>
        <v>0.85</v>
      </c>
      <c r="O936" s="54" cm="1">
        <f t="array" ref="O936">stock_max(C936,D936)</f>
        <v>0.85</v>
      </c>
      <c r="P936" s="49">
        <f t="shared" si="398"/>
        <v>1958.7916666665869</v>
      </c>
      <c r="Q936" s="49">
        <f t="shared" si="412"/>
        <v>0.81672164680084136</v>
      </c>
      <c r="R936" s="49">
        <f t="shared" si="413"/>
        <v>24.087315337583796</v>
      </c>
      <c r="S936" s="59">
        <f t="shared" si="394"/>
        <v>7.4646835226489525</v>
      </c>
      <c r="T936" s="59">
        <f t="shared" si="395"/>
        <v>9.1150779971973837</v>
      </c>
      <c r="U936" s="59">
        <f t="shared" si="396"/>
        <v>16.508751145837767</v>
      </c>
      <c r="V936" s="59"/>
      <c r="W936" s="49">
        <f t="shared" si="414"/>
        <v>2.9858734090595811</v>
      </c>
      <c r="X936" s="49">
        <f t="shared" si="415"/>
        <v>4.478810113589371</v>
      </c>
      <c r="Y936" s="49">
        <f t="shared" si="416"/>
        <v>3.0753154714426412</v>
      </c>
      <c r="Z936" s="49">
        <f t="shared" si="417"/>
        <v>6.0397625257547425</v>
      </c>
      <c r="AA936" s="49">
        <f t="shared" si="418"/>
        <v>2.4763126718756654</v>
      </c>
      <c r="AB936" s="49">
        <f t="shared" si="419"/>
        <v>14.032438473962101</v>
      </c>
      <c r="AC936" s="80">
        <f t="shared" si="399"/>
        <v>0.85</v>
      </c>
      <c r="AD936" s="80">
        <f t="shared" si="408"/>
        <v>0.85</v>
      </c>
      <c r="AE936" s="80">
        <f t="shared" si="409"/>
        <v>0.85</v>
      </c>
      <c r="AF936" s="54">
        <f>(Q936-MAX(Q$2:Q935))/MAX(Q$2:Q935)</f>
        <v>-0.33839669957244556</v>
      </c>
      <c r="AG936" s="54">
        <f>(R936-MAX(R$2:R935))/MAX(R$2:R935)</f>
        <v>2.9710344658387084E-2</v>
      </c>
      <c r="AH936" s="54">
        <f>(S936-MAX(S$2:S935))/MAX(S$2:S935)</f>
        <v>1.9688298399993504E-2</v>
      </c>
      <c r="AI936" s="54">
        <f>(T936-MAX(T$2:T935))/MAX(T$2:T935)</f>
        <v>2.125705607341041E-2</v>
      </c>
      <c r="AJ936" s="54">
        <f>(U936-MAX(U$2:U935))/MAX(U$2:U935)</f>
        <v>2.5952077311489369E-2</v>
      </c>
      <c r="AK936" s="54">
        <f t="shared" si="410"/>
        <v>0.93312470466132202</v>
      </c>
      <c r="AL936" s="71">
        <f t="shared" si="400"/>
        <v>1958.7916666665869</v>
      </c>
      <c r="AM936" s="49">
        <f t="shared" si="401"/>
        <v>0.93312470466132202</v>
      </c>
      <c r="AN936" s="49">
        <f t="shared" si="402"/>
        <v>1.5514715183452614</v>
      </c>
      <c r="AO936" s="49">
        <f t="shared" si="403"/>
        <v>1.3077812451369943</v>
      </c>
      <c r="AP936" s="49">
        <f t="shared" si="404"/>
        <v>1.347106509250902</v>
      </c>
      <c r="AQ936" s="49">
        <f t="shared" si="405"/>
        <v>1.8475921903201515</v>
      </c>
      <c r="AS936" s="49">
        <f t="shared" si="411"/>
        <v>0.29612067197489012</v>
      </c>
      <c r="AT936" s="49">
        <f t="shared" si="406"/>
        <v>0.50048568106924951</v>
      </c>
      <c r="AU936" s="54">
        <f>(AM936-MAX(AM$3:AM936))/MAX(AM$3:AM936)</f>
        <v>-0.7500657434353486</v>
      </c>
      <c r="AV936" s="54">
        <f>(AN936-MAX(AN$3:AN936))/MAX(AN$3:AN936)</f>
        <v>-0.87280185338580929</v>
      </c>
      <c r="AW936" s="54">
        <f>(AO936-MAX(AO$3:AO936))/MAX(AO$3:AO936)</f>
        <v>-0.76999618365284739</v>
      </c>
      <c r="AX936" s="54">
        <f>(AP936-MAX(AP$3:AP936))/MAX(AP$3:AP936)</f>
        <v>-0.76909580783406994</v>
      </c>
      <c r="AY936" s="54">
        <f>(AQ936-MAX(AQ$3:AQ936))/MAX(AQ$3:AQ936)</f>
        <v>-0.77790425688997389</v>
      </c>
    </row>
    <row r="937" spans="1:51">
      <c r="A937" s="49">
        <f>Data!F1063</f>
        <v>1958.8749999999202</v>
      </c>
      <c r="B937" s="53">
        <f t="shared" si="397"/>
        <v>0.53699999999999992</v>
      </c>
      <c r="C937" s="50">
        <f>1/Data!N1063</f>
        <v>5.886201970407063E-2</v>
      </c>
      <c r="D937" s="50">
        <f>Data!H1063/100</f>
        <v>3.7400000000000003E-2</v>
      </c>
      <c r="E937">
        <f>Data!K1064/Data!K1063</f>
        <v>1.0251699895644533</v>
      </c>
      <c r="F937">
        <f>Data!T1064/Data!T1063</f>
        <v>0.99667928608305101</v>
      </c>
      <c r="G937" s="49">
        <f>Data!E1066</f>
        <v>28.9</v>
      </c>
      <c r="H937" s="52">
        <v>0</v>
      </c>
      <c r="I937" s="52">
        <v>1</v>
      </c>
      <c r="J937" s="52">
        <v>0.6</v>
      </c>
      <c r="K937" s="54">
        <f t="shared" si="407"/>
        <v>0.66261227030770231</v>
      </c>
      <c r="L937" s="54">
        <f t="shared" si="420"/>
        <v>0.85</v>
      </c>
      <c r="M937" s="53">
        <f t="shared" si="421"/>
        <v>0.85</v>
      </c>
      <c r="N937" s="54" cm="1">
        <f t="array" ref="N937">stock_min(C937,O937)</f>
        <v>0.85</v>
      </c>
      <c r="O937" s="54" cm="1">
        <f t="array" ref="O937">stock_max(C937,D937)</f>
        <v>0.85</v>
      </c>
      <c r="P937" s="49">
        <f t="shared" si="398"/>
        <v>1958.8749999999202</v>
      </c>
      <c r="Q937" s="49">
        <f t="shared" si="412"/>
        <v>0.81400954786203628</v>
      </c>
      <c r="R937" s="49">
        <f t="shared" si="413"/>
        <v>24.693592813266473</v>
      </c>
      <c r="S937" s="59">
        <f t="shared" si="394"/>
        <v>7.5674998950854526</v>
      </c>
      <c r="T937" s="59">
        <f t="shared" si="395"/>
        <v>9.2568865140573777</v>
      </c>
      <c r="U937" s="59">
        <f t="shared" si="396"/>
        <v>16.853724349839009</v>
      </c>
      <c r="V937" s="59"/>
      <c r="W937" s="49">
        <f t="shared" si="414"/>
        <v>3.0269999580341813</v>
      </c>
      <c r="X937" s="49">
        <f t="shared" si="415"/>
        <v>4.5404999370512718</v>
      </c>
      <c r="Y937" s="49">
        <f t="shared" si="416"/>
        <v>3.1231599249970663</v>
      </c>
      <c r="Z937" s="49">
        <f t="shared" si="417"/>
        <v>6.133726589060311</v>
      </c>
      <c r="AA937" s="49">
        <f t="shared" si="418"/>
        <v>2.5280586524758517</v>
      </c>
      <c r="AB937" s="49">
        <f t="shared" si="419"/>
        <v>14.325665697363156</v>
      </c>
      <c r="AC937" s="80">
        <f t="shared" si="399"/>
        <v>0.85</v>
      </c>
      <c r="AD937" s="80">
        <f t="shared" si="408"/>
        <v>0.85</v>
      </c>
      <c r="AE937" s="80">
        <f t="shared" si="409"/>
        <v>0.85</v>
      </c>
      <c r="AF937" s="54">
        <f>(Q937-MAX(Q$2:Q936))/MAX(Q$2:Q936)</f>
        <v>-0.34059369485967472</v>
      </c>
      <c r="AG937" s="54">
        <f>(R937-MAX(R$2:R936))/MAX(R$2:R936)</f>
        <v>2.51699895644532E-2</v>
      </c>
      <c r="AH937" s="54">
        <f>(S937-MAX(S$2:S936))/MAX(S$2:S936)</f>
        <v>1.3773708171892357E-2</v>
      </c>
      <c r="AI937" s="54">
        <f>(T937-MAX(T$2:T936))/MAX(T$2:T936)</f>
        <v>1.5557575799526454E-2</v>
      </c>
      <c r="AJ937" s="54">
        <f>(U937-MAX(U$2:U936))/MAX(U$2:U936)</f>
        <v>2.0896384042242814E-2</v>
      </c>
      <c r="AK937" s="54">
        <f t="shared" si="410"/>
        <v>0.92673313293956949</v>
      </c>
      <c r="AL937" s="71">
        <f t="shared" si="400"/>
        <v>1958.8749999999202</v>
      </c>
      <c r="AM937" s="49">
        <f t="shared" si="401"/>
        <v>0.92673313293956949</v>
      </c>
      <c r="AN937" s="49">
        <f t="shared" si="402"/>
        <v>1.5356663497211831</v>
      </c>
      <c r="AO937" s="49">
        <f t="shared" si="403"/>
        <v>1.2961750843243789</v>
      </c>
      <c r="AP937" s="49">
        <f t="shared" si="404"/>
        <v>1.3348719674389158</v>
      </c>
      <c r="AQ937" s="49">
        <f t="shared" si="405"/>
        <v>1.8296734058383546</v>
      </c>
      <c r="AS937" s="49">
        <f t="shared" si="411"/>
        <v>0.29400705611717148</v>
      </c>
      <c r="AT937" s="49">
        <f t="shared" si="406"/>
        <v>0.4948014383994388</v>
      </c>
      <c r="AU937" s="54">
        <f>(AM937-MAX(AM$3:AM937))/MAX(AM$3:AM937)</f>
        <v>-0.75177770403244337</v>
      </c>
      <c r="AV937" s="54">
        <f>(AN937-MAX(AN$3:AN937))/MAX(AN$3:AN937)</f>
        <v>-0.87409764781847266</v>
      </c>
      <c r="AW937" s="54">
        <f>(AO937-MAX(AO$3:AO937))/MAX(AO$3:AO937)</f>
        <v>-0.7720373975714343</v>
      </c>
      <c r="AX937" s="54">
        <f>(AP937-MAX(AP$3:AP937))/MAX(AP$3:AP937)</f>
        <v>-0.77119290036106547</v>
      </c>
      <c r="AY937" s="54">
        <f>(AQ937-MAX(AQ$3:AQ937))/MAX(AQ$3:AQ937)</f>
        <v>-0.78005824183100325</v>
      </c>
    </row>
    <row r="938" spans="1:51">
      <c r="A938" s="49">
        <f>Data!F1064</f>
        <v>1958.9583333332534</v>
      </c>
      <c r="B938" s="53">
        <f t="shared" si="397"/>
        <v>0.56200000000000006</v>
      </c>
      <c r="C938" s="50">
        <f>1/Data!N1064</f>
        <v>5.7609137716856038E-2</v>
      </c>
      <c r="D938" s="50">
        <f>Data!H1064/100</f>
        <v>3.8599999999999995E-2</v>
      </c>
      <c r="E938">
        <f>Data!K1065/Data!K1064</f>
        <v>1.0389622597305754</v>
      </c>
      <c r="F938">
        <f>Data!T1065/Data!T1064</f>
        <v>0.98673461647574368</v>
      </c>
      <c r="G938" s="49">
        <f>Data!E1067</f>
        <v>28.9</v>
      </c>
      <c r="H938" s="52">
        <v>0</v>
      </c>
      <c r="I938" s="52">
        <v>1</v>
      </c>
      <c r="J938" s="52">
        <v>0.6</v>
      </c>
      <c r="K938" s="54">
        <f t="shared" si="407"/>
        <v>0.66261227030770231</v>
      </c>
      <c r="L938" s="54">
        <f t="shared" si="420"/>
        <v>0.85</v>
      </c>
      <c r="M938" s="53">
        <f t="shared" si="421"/>
        <v>0.85</v>
      </c>
      <c r="N938" s="54" cm="1">
        <f t="array" ref="N938">stock_min(C938,O938)</f>
        <v>0.85</v>
      </c>
      <c r="O938" s="54" cm="1">
        <f t="array" ref="O938">stock_max(C938,D938)</f>
        <v>0.85</v>
      </c>
      <c r="P938" s="49">
        <f t="shared" si="398"/>
        <v>1958.9583333332534</v>
      </c>
      <c r="Q938" s="49">
        <f t="shared" si="412"/>
        <v>0.80321139901723992</v>
      </c>
      <c r="R938" s="49">
        <f t="shared" si="413"/>
        <v>25.655710990138033</v>
      </c>
      <c r="S938" s="59">
        <f t="shared" si="394"/>
        <v>7.7042537175682746</v>
      </c>
      <c r="T938" s="59">
        <f t="shared" si="395"/>
        <v>9.454440448324009</v>
      </c>
      <c r="U938" s="59">
        <f t="shared" si="396"/>
        <v>17.378348989956159</v>
      </c>
      <c r="V938" s="59"/>
      <c r="W938" s="49">
        <f t="shared" si="414"/>
        <v>3.0817014870273098</v>
      </c>
      <c r="X938" s="49">
        <f t="shared" si="415"/>
        <v>4.6225522305409648</v>
      </c>
      <c r="Y938" s="49">
        <f t="shared" si="416"/>
        <v>3.1898121983710666</v>
      </c>
      <c r="Z938" s="49">
        <f t="shared" si="417"/>
        <v>6.2646282499529429</v>
      </c>
      <c r="AA938" s="49">
        <f t="shared" si="418"/>
        <v>2.6067523484934241</v>
      </c>
      <c r="AB938" s="49">
        <f t="shared" si="419"/>
        <v>14.771596641462734</v>
      </c>
      <c r="AC938" s="80">
        <f t="shared" si="399"/>
        <v>0.85</v>
      </c>
      <c r="AD938" s="80">
        <f t="shared" si="408"/>
        <v>0.85</v>
      </c>
      <c r="AE938" s="80">
        <f t="shared" si="409"/>
        <v>0.85</v>
      </c>
      <c r="AF938" s="54">
        <f>(Q938-MAX(Q$2:Q937))/MAX(Q$2:Q937)</f>
        <v>-0.34934097239567391</v>
      </c>
      <c r="AG938" s="54">
        <f>(R938-MAX(R$2:R937))/MAX(R$2:R937)</f>
        <v>3.896225973057544E-2</v>
      </c>
      <c r="AH938" s="54">
        <f>(S938-MAX(S$2:S937))/MAX(S$2:S937)</f>
        <v>1.8071202428642748E-2</v>
      </c>
      <c r="AI938" s="54">
        <f>(T938-MAX(T$2:T937))/MAX(T$2:T937)</f>
        <v>2.1341293745648564E-2</v>
      </c>
      <c r="AJ938" s="54">
        <f>(U938-MAX(U$2:U937))/MAX(U$2:U937)</f>
        <v>3.1128113242350559E-2</v>
      </c>
      <c r="AK938" s="54">
        <f t="shared" si="410"/>
        <v>0.9324710234578375</v>
      </c>
      <c r="AL938" s="71">
        <f t="shared" si="400"/>
        <v>1958.9583333332534</v>
      </c>
      <c r="AM938" s="49">
        <f t="shared" si="401"/>
        <v>0.9324710234578375</v>
      </c>
      <c r="AN938" s="49">
        <f t="shared" si="402"/>
        <v>1.5264662391584523</v>
      </c>
      <c r="AO938" s="49">
        <f t="shared" si="403"/>
        <v>1.2945315903567038</v>
      </c>
      <c r="AP938" s="49">
        <f t="shared" si="404"/>
        <v>1.3321755180448949</v>
      </c>
      <c r="AQ938" s="49">
        <f t="shared" si="405"/>
        <v>1.8219114573510742</v>
      </c>
      <c r="AS938" s="49">
        <f t="shared" si="411"/>
        <v>0.29544521819262193</v>
      </c>
      <c r="AT938" s="49">
        <f t="shared" si="406"/>
        <v>0.48973593930617931</v>
      </c>
      <c r="AU938" s="54">
        <f>(AM938-MAX(AM$3:AM938))/MAX(AM$3:AM938)</f>
        <v>-0.75024082970710526</v>
      </c>
      <c r="AV938" s="54">
        <f>(AN938-MAX(AN$3:AN938))/MAX(AN$3:AN938)</f>
        <v>-0.87485192335520512</v>
      </c>
      <c r="AW938" s="54">
        <f>(AO938-MAX(AO$3:AO938))/MAX(AO$3:AO938)</f>
        <v>-0.77232644429550545</v>
      </c>
      <c r="AX938" s="54">
        <f>(AP938-MAX(AP$3:AP938))/MAX(AP$3:AP938)</f>
        <v>-0.77165509207698912</v>
      </c>
      <c r="AY938" s="54">
        <f>(AQ938-MAX(AQ$3:AQ938))/MAX(AQ$3:AQ938)</f>
        <v>-0.78099129173579063</v>
      </c>
    </row>
    <row r="939" spans="1:51">
      <c r="A939" s="49">
        <f>Data!F1065</f>
        <v>1959.0416666665867</v>
      </c>
      <c r="B939" s="53">
        <f t="shared" si="397"/>
        <v>0.60299999999999998</v>
      </c>
      <c r="C939" s="50">
        <f>1/Data!N1065</f>
        <v>5.5616302947568225E-2</v>
      </c>
      <c r="D939" s="50">
        <f>Data!H1065/100</f>
        <v>4.0199999999999993E-2</v>
      </c>
      <c r="E939">
        <f>Data!K1066/Data!K1065</f>
        <v>0.99077612720109742</v>
      </c>
      <c r="F939">
        <f>Data!T1066/Data!T1065</f>
        <v>1.011752924596345</v>
      </c>
      <c r="G939" s="49">
        <f>Data!E1068</f>
        <v>29</v>
      </c>
      <c r="H939" s="52">
        <v>0</v>
      </c>
      <c r="I939" s="52">
        <v>1</v>
      </c>
      <c r="J939" s="52">
        <v>0.6</v>
      </c>
      <c r="K939" s="54">
        <f t="shared" si="407"/>
        <v>0.66261227030770231</v>
      </c>
      <c r="L939" s="54">
        <f t="shared" si="420"/>
        <v>0.85</v>
      </c>
      <c r="M939" s="53">
        <f t="shared" si="421"/>
        <v>0.85</v>
      </c>
      <c r="N939" s="54" cm="1">
        <f t="array" ref="N939">stock_min(C939,O939)</f>
        <v>0.85</v>
      </c>
      <c r="O939" s="54" cm="1">
        <f t="array" ref="O939">stock_max(C939,D939)</f>
        <v>0.85</v>
      </c>
      <c r="P939" s="49">
        <f t="shared" si="398"/>
        <v>1959.0416666665867</v>
      </c>
      <c r="Q939" s="49">
        <f t="shared" si="412"/>
        <v>0.8126514820248143</v>
      </c>
      <c r="R939" s="49">
        <f t="shared" si="413"/>
        <v>25.419065975399594</v>
      </c>
      <c r="S939" s="59">
        <f t="shared" si="394"/>
        <v>7.6978348889929578</v>
      </c>
      <c r="T939" s="59">
        <f t="shared" si="395"/>
        <v>9.4341459364579894</v>
      </c>
      <c r="U939" s="59">
        <f t="shared" si="396"/>
        <v>17.272734625291797</v>
      </c>
      <c r="V939" s="59"/>
      <c r="W939" s="49">
        <f t="shared" si="414"/>
        <v>3.0791339555971833</v>
      </c>
      <c r="X939" s="49">
        <f t="shared" si="415"/>
        <v>4.6187009333957745</v>
      </c>
      <c r="Y939" s="49">
        <f t="shared" si="416"/>
        <v>3.1829650790873769</v>
      </c>
      <c r="Z939" s="49">
        <f t="shared" si="417"/>
        <v>6.2511808573706125</v>
      </c>
      <c r="AA939" s="49">
        <f t="shared" si="418"/>
        <v>2.59091019379377</v>
      </c>
      <c r="AB939" s="49">
        <f t="shared" si="419"/>
        <v>14.681824431498027</v>
      </c>
      <c r="AC939" s="80">
        <f t="shared" si="399"/>
        <v>0.85</v>
      </c>
      <c r="AD939" s="80">
        <f t="shared" si="408"/>
        <v>0.85</v>
      </c>
      <c r="AE939" s="80">
        <f t="shared" si="409"/>
        <v>0.85</v>
      </c>
      <c r="AF939" s="54">
        <f>(Q939-MAX(Q$2:Q938))/MAX(Q$2:Q938)</f>
        <v>-0.34169382590630909</v>
      </c>
      <c r="AG939" s="54">
        <f>(R939-MAX(R$2:R938))/MAX(R$2:R938)</f>
        <v>-9.2238727989025389E-3</v>
      </c>
      <c r="AH939" s="54">
        <f>(S939-MAX(S$2:S938))/MAX(S$2:S938)</f>
        <v>-8.3315384080352413E-4</v>
      </c>
      <c r="AI939" s="54">
        <f>(T939-MAX(T$2:T938))/MAX(T$2:T938)</f>
        <v>-2.1465587495045481E-3</v>
      </c>
      <c r="AJ939" s="54">
        <f>(U939-MAX(U$2:U938))/MAX(U$2:U938)</f>
        <v>-6.0773531896155314E-3</v>
      </c>
      <c r="AK939" s="54">
        <f t="shared" si="410"/>
        <v>0.91787704321926622</v>
      </c>
      <c r="AL939" s="71">
        <f t="shared" si="400"/>
        <v>1959.0416666665867</v>
      </c>
      <c r="AM939" s="49">
        <f t="shared" si="401"/>
        <v>0.91787704321926622</v>
      </c>
      <c r="AN939" s="49">
        <f t="shared" si="402"/>
        <v>1.5067996109576758</v>
      </c>
      <c r="AO939" s="49">
        <f t="shared" si="403"/>
        <v>1.2764022622213667</v>
      </c>
      <c r="AP939" s="49">
        <f t="shared" si="404"/>
        <v>1.3137510592104382</v>
      </c>
      <c r="AQ939" s="49">
        <f t="shared" si="405"/>
        <v>1.7976686042103118</v>
      </c>
      <c r="AS939" s="49">
        <f t="shared" si="411"/>
        <v>0.29086899325263604</v>
      </c>
      <c r="AT939" s="49">
        <f t="shared" si="406"/>
        <v>0.48391754499987361</v>
      </c>
      <c r="AU939" s="54">
        <f>(AM939-MAX(AM$3:AM939))/MAX(AM$3:AM939)</f>
        <v>-0.75414977733546151</v>
      </c>
      <c r="AV939" s="54">
        <f>(AN939-MAX(AN$3:AN939))/MAX(AN$3:AN939)</f>
        <v>-0.87646430142835019</v>
      </c>
      <c r="AW939" s="54">
        <f>(AO939-MAX(AO$3:AO939))/MAX(AO$3:AO939)</f>
        <v>-0.77551490924286803</v>
      </c>
      <c r="AX939" s="54">
        <f>(AP939-MAX(AP$3:AP939))/MAX(AP$3:AP939)</f>
        <v>-0.77481318295848167</v>
      </c>
      <c r="AY939" s="54">
        <f>(AQ939-MAX(AQ$3:AQ939))/MAX(AQ$3:AQ939)</f>
        <v>-0.78390548162661922</v>
      </c>
    </row>
    <row r="940" spans="1:51">
      <c r="A940" s="49">
        <f>Data!F1066</f>
        <v>1959.12499999992</v>
      </c>
      <c r="B940" s="53">
        <f t="shared" si="397"/>
        <v>0.58899999999999997</v>
      </c>
      <c r="C940" s="50">
        <f>1/Data!N1066</f>
        <v>5.6308940196262591E-2</v>
      </c>
      <c r="D940" s="50">
        <f>Data!H1066/100</f>
        <v>3.9599999999999996E-2</v>
      </c>
      <c r="E940">
        <f>Data!K1067/Data!K1066</f>
        <v>1.0280719371918934</v>
      </c>
      <c r="F940">
        <f>Data!T1067/Data!T1066</f>
        <v>1.0008463720204188</v>
      </c>
      <c r="G940" s="49">
        <f>Data!E1069</f>
        <v>29</v>
      </c>
      <c r="H940" s="52">
        <v>0</v>
      </c>
      <c r="I940" s="52">
        <v>1</v>
      </c>
      <c r="J940" s="52">
        <v>0.6</v>
      </c>
      <c r="K940" s="54">
        <f t="shared" si="407"/>
        <v>0.66261227030770231</v>
      </c>
      <c r="L940" s="54">
        <f t="shared" si="420"/>
        <v>0.85</v>
      </c>
      <c r="M940" s="53">
        <f t="shared" si="421"/>
        <v>0.85</v>
      </c>
      <c r="N940" s="54" cm="1">
        <f t="array" ref="N940">stock_min(C940,O940)</f>
        <v>0.85</v>
      </c>
      <c r="O940" s="54" cm="1">
        <f t="array" ref="O940">stock_max(C940,D940)</f>
        <v>0.85</v>
      </c>
      <c r="P940" s="49">
        <f t="shared" si="398"/>
        <v>1959.12499999992</v>
      </c>
      <c r="Q940" s="49">
        <f t="shared" si="412"/>
        <v>0.81333928750155193</v>
      </c>
      <c r="R940" s="49">
        <f t="shared" si="413"/>
        <v>26.132628398937605</v>
      </c>
      <c r="S940" s="59">
        <f t="shared" si="394"/>
        <v>7.830096864330522</v>
      </c>
      <c r="T940" s="59">
        <f t="shared" si="395"/>
        <v>9.6123226654461735</v>
      </c>
      <c r="U940" s="59">
        <f t="shared" si="396"/>
        <v>17.687074752490659</v>
      </c>
      <c r="V940" s="59"/>
      <c r="W940" s="49">
        <f t="shared" si="414"/>
        <v>3.132038745732209</v>
      </c>
      <c r="X940" s="49">
        <f t="shared" si="415"/>
        <v>4.698058118598313</v>
      </c>
      <c r="Y940" s="49">
        <f t="shared" si="416"/>
        <v>3.2430797211647002</v>
      </c>
      <c r="Z940" s="49">
        <f t="shared" si="417"/>
        <v>6.3692429442814733</v>
      </c>
      <c r="AA940" s="49">
        <f t="shared" si="418"/>
        <v>2.6530612128735993</v>
      </c>
      <c r="AB940" s="49">
        <f t="shared" si="419"/>
        <v>15.03401353961706</v>
      </c>
      <c r="AC940" s="80">
        <f t="shared" si="399"/>
        <v>0.85</v>
      </c>
      <c r="AD940" s="80">
        <f t="shared" si="408"/>
        <v>0.85</v>
      </c>
      <c r="AE940" s="80">
        <f t="shared" si="409"/>
        <v>0.85</v>
      </c>
      <c r="AF940" s="54">
        <f>(Q940-MAX(Q$2:Q939))/MAX(Q$2:Q939)</f>
        <v>-0.34113665397968729</v>
      </c>
      <c r="AG940" s="54">
        <f>(R940-MAX(R$2:R939))/MAX(R$2:R939)</f>
        <v>1.8589132415114031E-2</v>
      </c>
      <c r="AH940" s="54">
        <f>(S940-MAX(S$2:S939))/MAX(S$2:S939)</f>
        <v>1.6334242273886041E-2</v>
      </c>
      <c r="AI940" s="54">
        <f>(T940-MAX(T$2:T939))/MAX(T$2:T939)</f>
        <v>1.6699266126336685E-2</v>
      </c>
      <c r="AJ940" s="54">
        <f>(U940-MAX(U$2:U939))/MAX(U$2:U939)</f>
        <v>1.7764965055824856E-2</v>
      </c>
      <c r="AK940" s="54">
        <f t="shared" si="410"/>
        <v>0.91360616064700417</v>
      </c>
      <c r="AL940" s="71">
        <f t="shared" si="400"/>
        <v>1959.12499999992</v>
      </c>
      <c r="AM940" s="49">
        <f t="shared" si="401"/>
        <v>0.91360616064700417</v>
      </c>
      <c r="AN940" s="49">
        <f t="shared" si="402"/>
        <v>1.4849798409298065</v>
      </c>
      <c r="AO940" s="49">
        <f t="shared" si="403"/>
        <v>1.2628559907069934</v>
      </c>
      <c r="AP940" s="49">
        <f t="shared" si="404"/>
        <v>1.2990058114612311</v>
      </c>
      <c r="AQ940" s="49">
        <f t="shared" si="405"/>
        <v>1.7742269949424467</v>
      </c>
      <c r="AS940" s="49">
        <f t="shared" si="411"/>
        <v>0.28924715401264023</v>
      </c>
      <c r="AT940" s="49">
        <f t="shared" si="406"/>
        <v>0.47522118348121567</v>
      </c>
      <c r="AU940" s="54">
        <f>(AM940-MAX(AM$3:AM940))/MAX(AM$3:AM940)</f>
        <v>-0.7552937186063774</v>
      </c>
      <c r="AV940" s="54">
        <f>(AN940-MAX(AN$3:AN940))/MAX(AN$3:AN940)</f>
        <v>-0.87825320588084899</v>
      </c>
      <c r="AW940" s="54">
        <f>(AO940-MAX(AO$3:AO940))/MAX(AO$3:AO940)</f>
        <v>-0.77789733685235252</v>
      </c>
      <c r="AX940" s="54">
        <f>(AP940-MAX(AP$3:AP940))/MAX(AP$3:AP940)</f>
        <v>-0.77734062937525428</v>
      </c>
      <c r="AY940" s="54">
        <f>(AQ940-MAX(AQ$3:AQ940))/MAX(AQ$3:AQ940)</f>
        <v>-0.78672335542870497</v>
      </c>
    </row>
    <row r="941" spans="1:51">
      <c r="A941" s="49">
        <f>Data!F1067</f>
        <v>1959.2083333332532</v>
      </c>
      <c r="B941" s="53">
        <f t="shared" si="397"/>
        <v>0.621</v>
      </c>
      <c r="C941" s="50">
        <f>1/Data!N1067</f>
        <v>5.4942423005304039E-2</v>
      </c>
      <c r="D941" s="50">
        <f>Data!H1067/100</f>
        <v>3.9900000000000005E-2</v>
      </c>
      <c r="E941">
        <f>Data!K1068/Data!K1067</f>
        <v>1.0158591300614828</v>
      </c>
      <c r="F941">
        <f>Data!T1068/Data!T1067</f>
        <v>0.98933343914610539</v>
      </c>
      <c r="G941" s="49">
        <f>Data!E1070</f>
        <v>29.1</v>
      </c>
      <c r="H941" s="52">
        <v>0</v>
      </c>
      <c r="I941" s="52">
        <v>1</v>
      </c>
      <c r="J941" s="52">
        <v>0.6</v>
      </c>
      <c r="K941" s="54">
        <f t="shared" si="407"/>
        <v>0.66261227030770231</v>
      </c>
      <c r="L941" s="54">
        <f t="shared" si="420"/>
        <v>0.85</v>
      </c>
      <c r="M941" s="53">
        <f t="shared" si="421"/>
        <v>0.85</v>
      </c>
      <c r="N941" s="54" cm="1">
        <f t="array" ref="N941">stock_min(C941,O941)</f>
        <v>0.84416735432184575</v>
      </c>
      <c r="O941" s="54" cm="1">
        <f t="array" ref="O941">stock_max(C941,D941)</f>
        <v>0.85</v>
      </c>
      <c r="P941" s="49">
        <f t="shared" si="398"/>
        <v>1959.2083333332532</v>
      </c>
      <c r="Q941" s="49">
        <f t="shared" si="412"/>
        <v>0.80466375449655336</v>
      </c>
      <c r="R941" s="49">
        <f t="shared" si="413"/>
        <v>26.547069151564756</v>
      </c>
      <c r="S941" s="59">
        <f t="shared" si="394"/>
        <v>7.8711958971916696</v>
      </c>
      <c r="T941" s="59">
        <f t="shared" si="395"/>
        <v>9.6787408104928794</v>
      </c>
      <c r="U941" s="59">
        <f t="shared" si="396"/>
        <v>17.897202089685315</v>
      </c>
      <c r="V941" s="59"/>
      <c r="W941" s="49">
        <f t="shared" si="414"/>
        <v>3.1484783588766678</v>
      </c>
      <c r="X941" s="49">
        <f t="shared" si="415"/>
        <v>4.7227175383150017</v>
      </c>
      <c r="Y941" s="49">
        <f t="shared" si="416"/>
        <v>3.2654883883323818</v>
      </c>
      <c r="Z941" s="49">
        <f t="shared" si="417"/>
        <v>6.4132524221604976</v>
      </c>
      <c r="AA941" s="49">
        <f t="shared" si="418"/>
        <v>2.6845803134527975</v>
      </c>
      <c r="AB941" s="49">
        <f t="shared" si="419"/>
        <v>15.212621776232517</v>
      </c>
      <c r="AC941" s="80">
        <f t="shared" si="399"/>
        <v>0.85</v>
      </c>
      <c r="AD941" s="80">
        <f t="shared" si="408"/>
        <v>0.84416735432184575</v>
      </c>
      <c r="AE941" s="80">
        <f t="shared" si="409"/>
        <v>0.85</v>
      </c>
      <c r="AF941" s="54">
        <f>(Q941-MAX(Q$2:Q940))/MAX(Q$2:Q940)</f>
        <v>-0.34816445995441359</v>
      </c>
      <c r="AG941" s="54">
        <f>(R941-MAX(R$2:R940))/MAX(R$2:R940)</f>
        <v>1.5859130061482807E-2</v>
      </c>
      <c r="AH941" s="54">
        <f>(S941-MAX(S$2:S940))/MAX(S$2:S940)</f>
        <v>5.248853695331848E-3</v>
      </c>
      <c r="AI941" s="54">
        <f>(T941-MAX(T$2:T940))/MAX(T$2:T940)</f>
        <v>6.9096874250239209E-3</v>
      </c>
      <c r="AJ941" s="54">
        <f>(U941-MAX(U$2:U940))/MAX(U$2:U940)</f>
        <v>1.188027642417616E-2</v>
      </c>
      <c r="AK941" s="54">
        <f t="shared" si="410"/>
        <v>0.91637310363652047</v>
      </c>
      <c r="AL941" s="71">
        <f t="shared" si="400"/>
        <v>1959.2083333332532</v>
      </c>
      <c r="AM941" s="49">
        <f t="shared" si="401"/>
        <v>0.91637310363652047</v>
      </c>
      <c r="AN941" s="49">
        <f t="shared" si="402"/>
        <v>1.4804210890676535</v>
      </c>
      <c r="AO941" s="49">
        <f t="shared" si="403"/>
        <v>1.2620109779741566</v>
      </c>
      <c r="AP941" s="49">
        <f t="shared" si="404"/>
        <v>1.2976441102713889</v>
      </c>
      <c r="AQ941" s="49">
        <f t="shared" si="405"/>
        <v>1.7703671358914428</v>
      </c>
      <c r="AS941" s="49">
        <f t="shared" si="411"/>
        <v>0.28994604682378933</v>
      </c>
      <c r="AT941" s="49">
        <f t="shared" si="406"/>
        <v>0.47272302562005386</v>
      </c>
      <c r="AU941" s="54">
        <f>(AM941-MAX(AM$3:AM941))/MAX(AM$3:AM941)</f>
        <v>-0.75455260240230848</v>
      </c>
      <c r="AV941" s="54">
        <f>(AN941-MAX(AN$3:AN941))/MAX(AN$3:AN941)</f>
        <v>-0.87862695736831309</v>
      </c>
      <c r="AW941" s="54">
        <f>(AO941-MAX(AO$3:AO941))/MAX(AO$3:AO941)</f>
        <v>-0.77804595203867455</v>
      </c>
      <c r="AX941" s="54">
        <f>(AP941-MAX(AP$3:AP941))/MAX(AP$3:AP941)</f>
        <v>-0.77757403520549306</v>
      </c>
      <c r="AY941" s="54">
        <f>(AQ941-MAX(AQ$3:AQ941))/MAX(AQ$3:AQ941)</f>
        <v>-0.78718734216166697</v>
      </c>
    </row>
    <row r="942" spans="1:51">
      <c r="A942" s="49">
        <f>Data!F1068</f>
        <v>1959.2916666665865</v>
      </c>
      <c r="B942" s="53">
        <f t="shared" si="397"/>
        <v>0.63200000000000001</v>
      </c>
      <c r="C942" s="50">
        <f>1/Data!N1068</f>
        <v>5.4257142795693235E-2</v>
      </c>
      <c r="D942" s="50">
        <f>Data!H1068/100</f>
        <v>4.1200000000000001E-2</v>
      </c>
      <c r="E942">
        <f>Data!K1069/Data!K1068</f>
        <v>1.0176639375364858</v>
      </c>
      <c r="F942">
        <f>Data!T1069/Data!T1068</f>
        <v>0.98812298241161645</v>
      </c>
      <c r="G942" s="49">
        <f>Data!E1071</f>
        <v>29.2</v>
      </c>
      <c r="H942" s="52">
        <v>0</v>
      </c>
      <c r="I942" s="52">
        <v>1</v>
      </c>
      <c r="J942" s="52">
        <v>0.6</v>
      </c>
      <c r="K942" s="54">
        <f t="shared" si="407"/>
        <v>0.66261227030770231</v>
      </c>
      <c r="L942" s="54">
        <f t="shared" si="420"/>
        <v>0.85</v>
      </c>
      <c r="M942" s="53">
        <f t="shared" si="421"/>
        <v>0.85</v>
      </c>
      <c r="N942" s="54" cm="1">
        <f t="array" ref="N942">stock_min(C942,O942)</f>
        <v>0.82069193628394588</v>
      </c>
      <c r="O942" s="54" cm="1">
        <f t="array" ref="O942">stock_max(C942,D942)</f>
        <v>0.85</v>
      </c>
      <c r="P942" s="49">
        <f t="shared" si="398"/>
        <v>1959.2916666665865</v>
      </c>
      <c r="Q942" s="49">
        <f t="shared" si="412"/>
        <v>0.795106748931663</v>
      </c>
      <c r="R942" s="49">
        <f t="shared" si="413"/>
        <v>27.015994922834764</v>
      </c>
      <c r="S942" s="59">
        <f t="shared" si="394"/>
        <v>7.9172231519459082</v>
      </c>
      <c r="T942" s="59">
        <f t="shared" si="395"/>
        <v>9.7532398376607539</v>
      </c>
      <c r="U942" s="59">
        <f t="shared" si="396"/>
        <v>18.134032082906561</v>
      </c>
      <c r="V942" s="59"/>
      <c r="W942" s="49">
        <f t="shared" si="414"/>
        <v>3.1668892607783636</v>
      </c>
      <c r="X942" s="49">
        <f t="shared" si="415"/>
        <v>4.7503338911675446</v>
      </c>
      <c r="Y942" s="49">
        <f t="shared" si="416"/>
        <v>3.2906234459728356</v>
      </c>
      <c r="Z942" s="49">
        <f t="shared" si="417"/>
        <v>6.4626163916879182</v>
      </c>
      <c r="AA942" s="49">
        <f t="shared" si="418"/>
        <v>2.7201048124359848</v>
      </c>
      <c r="AB942" s="49">
        <f t="shared" si="419"/>
        <v>15.413927270470577</v>
      </c>
      <c r="AC942" s="80">
        <f t="shared" si="399"/>
        <v>0.85</v>
      </c>
      <c r="AD942" s="80">
        <f t="shared" si="408"/>
        <v>0.82069193628394588</v>
      </c>
      <c r="AE942" s="80">
        <f t="shared" si="409"/>
        <v>0.85</v>
      </c>
      <c r="AF942" s="54">
        <f>(Q942-MAX(Q$2:Q941))/MAX(Q$2:Q941)</f>
        <v>-0.35590632212826856</v>
      </c>
      <c r="AG942" s="54">
        <f>(R942-MAX(R$2:R941))/MAX(R$2:R941)</f>
        <v>1.7663937536485777E-2</v>
      </c>
      <c r="AH942" s="54">
        <f>(S942-MAX(S$2:S941))/MAX(S$2:S941)</f>
        <v>5.8475554865380112E-3</v>
      </c>
      <c r="AI942" s="54">
        <f>(T942-MAX(T$2:T941))/MAX(T$2:T941)</f>
        <v>7.6971817539642027E-3</v>
      </c>
      <c r="AJ942" s="54">
        <f>(U942-MAX(U$2:U941))/MAX(U$2:U941)</f>
        <v>1.3232794267755293E-2</v>
      </c>
      <c r="AK942" s="54">
        <f t="shared" si="410"/>
        <v>0.91856865248002095</v>
      </c>
      <c r="AL942" s="71">
        <f t="shared" si="400"/>
        <v>1959.2916666665865</v>
      </c>
      <c r="AM942" s="49">
        <f t="shared" si="401"/>
        <v>0.91856865248002095</v>
      </c>
      <c r="AN942" s="49">
        <f t="shared" si="402"/>
        <v>1.4092767440310916</v>
      </c>
      <c r="AO942" s="49">
        <f t="shared" si="403"/>
        <v>1.2263826975542296</v>
      </c>
      <c r="AP942" s="49">
        <f t="shared" si="404"/>
        <v>1.2569430564933251</v>
      </c>
      <c r="AQ942" s="49">
        <f t="shared" si="405"/>
        <v>1.6983548571373503</v>
      </c>
      <c r="AS942" s="49">
        <f t="shared" si="411"/>
        <v>0.28907811310625875</v>
      </c>
      <c r="AT942" s="49">
        <f t="shared" si="406"/>
        <v>0.4414118006440253</v>
      </c>
      <c r="AU942" s="54">
        <f>(AM942-MAX(AM$3:AM942))/MAX(AM$3:AM942)</f>
        <v>-0.75396453216345338</v>
      </c>
      <c r="AV942" s="54">
        <f>(AN942-MAX(AN$3:AN942))/MAX(AN$3:AN942)</f>
        <v>-0.88445976107996815</v>
      </c>
      <c r="AW942" s="54">
        <f>(AO942-MAX(AO$3:AO942))/MAX(AO$3:AO942)</f>
        <v>-0.78431201564598019</v>
      </c>
      <c r="AX942" s="54">
        <f>(AP942-MAX(AP$3:AP942))/MAX(AP$3:AP942)</f>
        <v>-0.7845505020834922</v>
      </c>
      <c r="AY942" s="54">
        <f>(AQ942-MAX(AQ$3:AQ942))/MAX(AQ$3:AQ942)</f>
        <v>-0.79584380901984586</v>
      </c>
    </row>
    <row r="943" spans="1:51">
      <c r="A943" s="49">
        <f>Data!F1069</f>
        <v>1959.3749999999197</v>
      </c>
      <c r="B943" s="53">
        <f t="shared" si="397"/>
        <v>0.64600000000000002</v>
      </c>
      <c r="C943" s="50">
        <f>1/Data!N1069</f>
        <v>5.3496758255961598E-2</v>
      </c>
      <c r="D943" s="50">
        <f>Data!H1069/100</f>
        <v>4.3099999999999999E-2</v>
      </c>
      <c r="E943">
        <f>Data!K1070/Data!K1069</f>
        <v>0.99053134958185007</v>
      </c>
      <c r="F943">
        <f>Data!T1070/Data!T1069</f>
        <v>0.9977371259044624</v>
      </c>
      <c r="G943" s="49">
        <f>Data!E1072</f>
        <v>29.2</v>
      </c>
      <c r="H943" s="52">
        <v>0</v>
      </c>
      <c r="I943" s="52">
        <v>1</v>
      </c>
      <c r="J943" s="52">
        <v>0.6</v>
      </c>
      <c r="K943" s="54">
        <f t="shared" si="407"/>
        <v>0.66261227030770231</v>
      </c>
      <c r="L943" s="54">
        <f t="shared" si="420"/>
        <v>0.85</v>
      </c>
      <c r="M943" s="53">
        <f t="shared" si="421"/>
        <v>0.85</v>
      </c>
      <c r="N943" s="54" cm="1">
        <f t="array" ref="N943">stock_min(C943,O943)</f>
        <v>0.79464369398917112</v>
      </c>
      <c r="O943" s="54" cm="1">
        <f t="array" ref="O943">stock_max(C943,D943)</f>
        <v>0.85</v>
      </c>
      <c r="P943" s="49">
        <f t="shared" si="398"/>
        <v>1959.3749999999197</v>
      </c>
      <c r="Q943" s="49">
        <f t="shared" si="412"/>
        <v>0.79330752246631842</v>
      </c>
      <c r="R943" s="49">
        <f t="shared" si="413"/>
        <v>26.760189911211928</v>
      </c>
      <c r="S943" s="59">
        <f t="shared" si="394"/>
        <v>7.865077629289301</v>
      </c>
      <c r="T943" s="59">
        <f t="shared" si="395"/>
        <v>9.6846013157071944</v>
      </c>
      <c r="U943" s="59">
        <f t="shared" si="396"/>
        <v>17.981927739294481</v>
      </c>
      <c r="V943" s="59"/>
      <c r="W943" s="49">
        <f t="shared" si="414"/>
        <v>3.1460310517157204</v>
      </c>
      <c r="X943" s="49">
        <f t="shared" si="415"/>
        <v>4.7190465775735806</v>
      </c>
      <c r="Y943" s="49">
        <f t="shared" si="416"/>
        <v>3.2674656508814897</v>
      </c>
      <c r="Z943" s="49">
        <f t="shared" si="417"/>
        <v>6.4171356648257047</v>
      </c>
      <c r="AA943" s="49">
        <f t="shared" si="418"/>
        <v>2.6972891608941723</v>
      </c>
      <c r="AB943" s="49">
        <f t="shared" si="419"/>
        <v>15.284638578400308</v>
      </c>
      <c r="AC943" s="80">
        <f t="shared" si="399"/>
        <v>0.85</v>
      </c>
      <c r="AD943" s="80">
        <f t="shared" si="408"/>
        <v>0.79464369398917112</v>
      </c>
      <c r="AE943" s="80">
        <f t="shared" si="409"/>
        <v>0.85</v>
      </c>
      <c r="AF943" s="54">
        <f>(Q943-MAX(Q$2:Q942))/MAX(Q$2:Q942)</f>
        <v>-0.35736382502702402</v>
      </c>
      <c r="AG943" s="54">
        <f>(R943-MAX(R$2:R942))/MAX(R$2:R942)</f>
        <v>-9.4686504181499577E-3</v>
      </c>
      <c r="AH943" s="54">
        <f>(S943-MAX(S$2:S942))/MAX(S$2:S942)</f>
        <v>-6.5863398891050327E-3</v>
      </c>
      <c r="AI943" s="54">
        <f>(T943-MAX(T$2:T942))/MAX(T$2:T942)</f>
        <v>-7.0375099039932899E-3</v>
      </c>
      <c r="AJ943" s="54">
        <f>(U943-MAX(U$2:U942))/MAX(U$2:U942)</f>
        <v>-8.3877839697579816E-3</v>
      </c>
      <c r="AK943" s="54">
        <f t="shared" si="410"/>
        <v>0.93781966099770941</v>
      </c>
      <c r="AL943" s="71">
        <f t="shared" si="400"/>
        <v>1959.3749999999197</v>
      </c>
      <c r="AM943" s="49">
        <f t="shared" si="401"/>
        <v>0.93781966099770941</v>
      </c>
      <c r="AN943" s="49">
        <f t="shared" si="402"/>
        <v>1.4410767063571033</v>
      </c>
      <c r="AO943" s="49">
        <f t="shared" si="403"/>
        <v>1.2532638926854813</v>
      </c>
      <c r="AP943" s="49">
        <f t="shared" si="404"/>
        <v>1.2846208271300343</v>
      </c>
      <c r="AQ943" s="49">
        <f t="shared" si="405"/>
        <v>1.7362658428429101</v>
      </c>
      <c r="AS943" s="49">
        <f t="shared" si="411"/>
        <v>0.2951891364858068</v>
      </c>
      <c r="AT943" s="49">
        <f t="shared" si="406"/>
        <v>0.45164501571287574</v>
      </c>
      <c r="AU943" s="54">
        <f>(AM943-MAX(AM$3:AM943))/MAX(AM$3:AM943)</f>
        <v>-0.74880821545899479</v>
      </c>
      <c r="AV943" s="54">
        <f>(AN943-MAX(AN$3:AN943))/MAX(AN$3:AN943)</f>
        <v>-0.8818526257104552</v>
      </c>
      <c r="AW943" s="54">
        <f>(AO943-MAX(AO$3:AO943))/MAX(AO$3:AO943)</f>
        <v>-0.7795843308813063</v>
      </c>
      <c r="AX943" s="54">
        <f>(AP943-MAX(AP$3:AP943))/MAX(AP$3:AP943)</f>
        <v>-0.77980632393133031</v>
      </c>
      <c r="AY943" s="54">
        <f>(AQ943-MAX(AQ$3:AQ943))/MAX(AQ$3:AQ943)</f>
        <v>-0.79128659743039287</v>
      </c>
    </row>
    <row r="944" spans="1:51">
      <c r="A944" s="49">
        <f>Data!F1070</f>
        <v>1959.458333333253</v>
      </c>
      <c r="B944" s="53">
        <f t="shared" si="397"/>
        <v>0.63400000000000001</v>
      </c>
      <c r="C944" s="50">
        <f>1/Data!N1070</f>
        <v>5.4204680372454406E-2</v>
      </c>
      <c r="D944" s="50">
        <f>Data!H1070/100</f>
        <v>4.3400000000000001E-2</v>
      </c>
      <c r="E944">
        <f>Data!K1071/Data!K1070</f>
        <v>1.0387159886985111</v>
      </c>
      <c r="F944">
        <f>Data!T1071/Data!T1070</f>
        <v>0.99538136107704644</v>
      </c>
      <c r="G944" s="49">
        <f>Data!E1073</f>
        <v>29.3</v>
      </c>
      <c r="H944" s="52">
        <v>0</v>
      </c>
      <c r="I944" s="52">
        <v>1</v>
      </c>
      <c r="J944" s="52">
        <v>0.6</v>
      </c>
      <c r="K944" s="54">
        <f t="shared" si="407"/>
        <v>0.66261227030770231</v>
      </c>
      <c r="L944" s="54">
        <f t="shared" si="420"/>
        <v>0.85</v>
      </c>
      <c r="M944" s="53">
        <f t="shared" si="421"/>
        <v>0.85</v>
      </c>
      <c r="N944" s="54" cm="1">
        <f t="array" ref="N944">stock_min(C944,O944)</f>
        <v>0.81889474836061127</v>
      </c>
      <c r="O944" s="54" cm="1">
        <f t="array" ref="O944">stock_max(C944,D944)</f>
        <v>0.85</v>
      </c>
      <c r="P944" s="49">
        <f t="shared" si="398"/>
        <v>1959.458333333253</v>
      </c>
      <c r="Q944" s="49">
        <f t="shared" si="412"/>
        <v>0.78964352146518357</v>
      </c>
      <c r="R944" s="49">
        <f t="shared" si="413"/>
        <v>27.796237121384419</v>
      </c>
      <c r="S944" s="59">
        <f t="shared" si="394"/>
        <v>8.0332498017861127</v>
      </c>
      <c r="T944" s="59">
        <f t="shared" si="395"/>
        <v>9.917955823548823</v>
      </c>
      <c r="U944" s="59">
        <f t="shared" si="396"/>
        <v>18.561229829051687</v>
      </c>
      <c r="V944" s="59"/>
      <c r="W944" s="49">
        <f t="shared" si="414"/>
        <v>3.2132999207144453</v>
      </c>
      <c r="X944" s="49">
        <f t="shared" si="415"/>
        <v>4.8199498810716674</v>
      </c>
      <c r="Y944" s="49">
        <f t="shared" si="416"/>
        <v>3.3461965984956401</v>
      </c>
      <c r="Z944" s="49">
        <f t="shared" si="417"/>
        <v>6.5717592250531833</v>
      </c>
      <c r="AA944" s="49">
        <f t="shared" si="418"/>
        <v>2.7841844743577533</v>
      </c>
      <c r="AB944" s="49">
        <f t="shared" si="419"/>
        <v>15.777045354693934</v>
      </c>
      <c r="AC944" s="80">
        <f t="shared" si="399"/>
        <v>0.85</v>
      </c>
      <c r="AD944" s="80">
        <f t="shared" si="408"/>
        <v>0.81889474836061127</v>
      </c>
      <c r="AE944" s="80">
        <f t="shared" si="409"/>
        <v>0.85</v>
      </c>
      <c r="AF944" s="54">
        <f>(Q944-MAX(Q$2:Q943))/MAX(Q$2:Q943)</f>
        <v>-0.36033192947805226</v>
      </c>
      <c r="AG944" s="54">
        <f>(R944-MAX(R$2:R943))/MAX(R$2:R943)</f>
        <v>2.8880750117781864E-2</v>
      </c>
      <c r="AH944" s="54">
        <f>(S944-MAX(S$2:S943))/MAX(S$2:S943)</f>
        <v>1.4654967734702195E-2</v>
      </c>
      <c r="AI944" s="54">
        <f>(T944-MAX(T$2:T943))/MAX(T$2:T943)</f>
        <v>1.6888335427992007E-2</v>
      </c>
      <c r="AJ944" s="54">
        <f>(U944-MAX(U$2:U943))/MAX(U$2:U943)</f>
        <v>2.355779146038952E-2</v>
      </c>
      <c r="AK944" s="54">
        <f t="shared" si="410"/>
        <v>0.93633463308543385</v>
      </c>
      <c r="AL944" s="71">
        <f t="shared" si="400"/>
        <v>1959.458333333253</v>
      </c>
      <c r="AM944" s="49">
        <f t="shared" si="401"/>
        <v>0.93633463308543385</v>
      </c>
      <c r="AN944" s="49">
        <f t="shared" si="402"/>
        <v>1.3917406521264466</v>
      </c>
      <c r="AO944" s="49">
        <f t="shared" si="403"/>
        <v>1.2263096847449908</v>
      </c>
      <c r="AP944" s="49">
        <f t="shared" si="404"/>
        <v>1.2543962312824712</v>
      </c>
      <c r="AQ944" s="49">
        <f t="shared" si="405"/>
        <v>1.6850242645869817</v>
      </c>
      <c r="AS944" s="49">
        <f t="shared" si="411"/>
        <v>0.29328361246053514</v>
      </c>
      <c r="AT944" s="49">
        <f t="shared" si="406"/>
        <v>0.43062803330451049</v>
      </c>
      <c r="AU944" s="54">
        <f>(AM944-MAX(AM$3:AM944))/MAX(AM$3:AM944)</f>
        <v>-0.74920597509967124</v>
      </c>
      <c r="AV944" s="54">
        <f>(AN944-MAX(AN$3:AN944))/MAX(AN$3:AN944)</f>
        <v>-0.88589746609920428</v>
      </c>
      <c r="AW944" s="54">
        <f>(AO944-MAX(AO$3:AO944))/MAX(AO$3:AO944)</f>
        <v>-0.78432485665041396</v>
      </c>
      <c r="AX944" s="54">
        <f>(AP944-MAX(AP$3:AP944))/MAX(AP$3:AP944)</f>
        <v>-0.78498704708855427</v>
      </c>
      <c r="AY944" s="54">
        <f>(AQ944-MAX(AQ$3:AQ944))/MAX(AQ$3:AQ944)</f>
        <v>-0.79744625563879268</v>
      </c>
    </row>
    <row r="945" spans="1:51">
      <c r="A945" s="49">
        <f>Data!F1071</f>
        <v>1959.5416666665863</v>
      </c>
      <c r="B945" s="53">
        <f t="shared" si="397"/>
        <v>0.66599999999999993</v>
      </c>
      <c r="C945" s="50">
        <f>1/Data!N1071</f>
        <v>5.2381981628582382E-2</v>
      </c>
      <c r="D945" s="50">
        <f>Data!H1071/100</f>
        <v>4.4000000000000004E-2</v>
      </c>
      <c r="E945">
        <f>Data!K1072/Data!K1071</f>
        <v>0.99682419651824583</v>
      </c>
      <c r="F945">
        <f>Data!T1072/Data!T1071</f>
        <v>1.0012626276101042</v>
      </c>
      <c r="G945" s="49">
        <f>Data!E1074</f>
        <v>29.4</v>
      </c>
      <c r="H945" s="52">
        <v>0</v>
      </c>
      <c r="I945" s="52">
        <v>1</v>
      </c>
      <c r="J945" s="52">
        <v>0.6</v>
      </c>
      <c r="K945" s="54">
        <f t="shared" si="407"/>
        <v>0.66261227030770231</v>
      </c>
      <c r="L945" s="54">
        <f t="shared" si="420"/>
        <v>0.85</v>
      </c>
      <c r="M945" s="53">
        <f t="shared" si="421"/>
        <v>0.85</v>
      </c>
      <c r="N945" s="54" cm="1">
        <f t="array" ref="N945">stock_min(C945,O945)</f>
        <v>0.75645515887669501</v>
      </c>
      <c r="O945" s="54" cm="1">
        <f t="array" ref="O945">stock_max(C945,D945)</f>
        <v>0.85</v>
      </c>
      <c r="P945" s="49">
        <f t="shared" si="398"/>
        <v>1959.5416666665863</v>
      </c>
      <c r="Q945" s="49">
        <f t="shared" si="412"/>
        <v>0.79064054717752541</v>
      </c>
      <c r="R945" s="49">
        <f t="shared" si="413"/>
        <v>27.707961734754662</v>
      </c>
      <c r="S945" s="59">
        <f t="shared" si="394"/>
        <v>8.0219997893713639</v>
      </c>
      <c r="T945" s="59">
        <f t="shared" si="395"/>
        <v>9.9013102079347473</v>
      </c>
      <c r="U945" s="59">
        <f t="shared" si="396"/>
        <v>18.514640421671402</v>
      </c>
      <c r="V945" s="59"/>
      <c r="W945" s="49">
        <f t="shared" si="414"/>
        <v>3.2087999157485458</v>
      </c>
      <c r="X945" s="49">
        <f t="shared" si="415"/>
        <v>4.8131998736228185</v>
      </c>
      <c r="Y945" s="49">
        <f t="shared" si="416"/>
        <v>3.3405805720342765</v>
      </c>
      <c r="Z945" s="49">
        <f t="shared" si="417"/>
        <v>6.5607296359004712</v>
      </c>
      <c r="AA945" s="49">
        <f t="shared" si="418"/>
        <v>2.7771960632507109</v>
      </c>
      <c r="AB945" s="49">
        <f t="shared" si="419"/>
        <v>15.73744435842069</v>
      </c>
      <c r="AC945" s="80">
        <f t="shared" si="399"/>
        <v>0.85</v>
      </c>
      <c r="AD945" s="80">
        <f t="shared" si="408"/>
        <v>0.75645515887669501</v>
      </c>
      <c r="AE945" s="80">
        <f t="shared" si="409"/>
        <v>0.85</v>
      </c>
      <c r="AF945" s="54">
        <f>(Q945-MAX(Q$2:Q944))/MAX(Q$2:Q944)</f>
        <v>-0.35952426691090916</v>
      </c>
      <c r="AG945" s="54">
        <f>(R945-MAX(R$2:R944))/MAX(R$2:R944)</f>
        <v>-3.175803481754164E-3</v>
      </c>
      <c r="AH945" s="54">
        <f>(S945-MAX(S$2:S944))/MAX(S$2:S944)</f>
        <v>-1.4004310450108795E-3</v>
      </c>
      <c r="AI945" s="54">
        <f>(T945-MAX(T$2:T944))/MAX(T$2:T944)</f>
        <v>-1.6783312922762784E-3</v>
      </c>
      <c r="AJ945" s="54">
        <f>(U945-MAX(U$2:U944))/MAX(U$2:U944)</f>
        <v>-2.5100388179755302E-3</v>
      </c>
      <c r="AK945" s="54">
        <f t="shared" si="410"/>
        <v>0.92834892312975881</v>
      </c>
      <c r="AL945" s="71">
        <f t="shared" si="400"/>
        <v>1959.5416666665863</v>
      </c>
      <c r="AM945" s="49">
        <f t="shared" si="401"/>
        <v>0.92834892312975881</v>
      </c>
      <c r="AN945" s="49">
        <f t="shared" si="402"/>
        <v>1.4523401987196212</v>
      </c>
      <c r="AO945" s="49">
        <f t="shared" si="403"/>
        <v>1.254095826294642</v>
      </c>
      <c r="AP945" s="49">
        <f t="shared" si="404"/>
        <v>1.2869132072169092</v>
      </c>
      <c r="AQ945" s="49">
        <f t="shared" si="405"/>
        <v>1.7451831426851578</v>
      </c>
      <c r="AS945" s="49">
        <f t="shared" si="411"/>
        <v>0.29284294396553667</v>
      </c>
      <c r="AT945" s="49">
        <f t="shared" si="406"/>
        <v>0.45826993546824868</v>
      </c>
      <c r="AU945" s="54">
        <f>(AM945-MAX(AM$3:AM945))/MAX(AM$3:AM945)</f>
        <v>-0.75134492016343635</v>
      </c>
      <c r="AV945" s="54">
        <f>(AN945-MAX(AN$3:AN945))/MAX(AN$3:AN945)</f>
        <v>-0.88092918281384092</v>
      </c>
      <c r="AW945" s="54">
        <f>(AO945-MAX(AO$3:AO945))/MAX(AO$3:AO945)</f>
        <v>-0.77943801596375728</v>
      </c>
      <c r="AX945" s="54">
        <f>(AP945-MAX(AP$3:AP945))/MAX(AP$3:AP945)</f>
        <v>-0.779413392735124</v>
      </c>
      <c r="AY945" s="54">
        <f>(AQ945-MAX(AQ$3:AQ945))/MAX(AQ$3:AQ945)</f>
        <v>-0.7902146648116174</v>
      </c>
    </row>
    <row r="946" spans="1:51">
      <c r="A946" s="49">
        <f>Data!F1072</f>
        <v>1959.6249999999195</v>
      </c>
      <c r="B946" s="53">
        <f t="shared" si="397"/>
        <v>0.65900000000000003</v>
      </c>
      <c r="C946" s="50">
        <f>1/Data!N1072</f>
        <v>5.2745944256239477E-2</v>
      </c>
      <c r="D946" s="50">
        <f>Data!H1072/100</f>
        <v>4.4299999999999999E-2</v>
      </c>
      <c r="E946">
        <f>Data!K1073/Data!K1072</f>
        <v>0.95969038124897044</v>
      </c>
      <c r="F946">
        <f>Data!T1073/Data!T1072</f>
        <v>0.98052965173099504</v>
      </c>
      <c r="G946" s="49">
        <f>Data!E1075</f>
        <v>29.4</v>
      </c>
      <c r="H946" s="52">
        <v>0</v>
      </c>
      <c r="I946" s="52">
        <v>1</v>
      </c>
      <c r="J946" s="52">
        <v>0.6</v>
      </c>
      <c r="K946" s="54">
        <f t="shared" si="407"/>
        <v>0.66261227030770231</v>
      </c>
      <c r="L946" s="54">
        <f t="shared" si="420"/>
        <v>0.85</v>
      </c>
      <c r="M946" s="53">
        <f t="shared" si="421"/>
        <v>0.85</v>
      </c>
      <c r="N946" s="54" cm="1">
        <f t="array" ref="N946">stock_min(C946,O946)</f>
        <v>0.76892330652577912</v>
      </c>
      <c r="O946" s="54" cm="1">
        <f t="array" ref="O946">stock_max(C946,D946)</f>
        <v>0.85</v>
      </c>
      <c r="P946" s="49">
        <f t="shared" si="398"/>
        <v>1959.6249999999195</v>
      </c>
      <c r="Q946" s="49">
        <f t="shared" si="412"/>
        <v>0.77524650036838239</v>
      </c>
      <c r="R946" s="49">
        <f t="shared" si="413"/>
        <v>26.591064360858585</v>
      </c>
      <c r="S946" s="59">
        <f t="shared" si="394"/>
        <v>7.7655050856079466</v>
      </c>
      <c r="T946" s="59">
        <f t="shared" si="395"/>
        <v>9.5718074304248404</v>
      </c>
      <c r="U946" s="59">
        <f t="shared" si="396"/>
        <v>17.826197064905124</v>
      </c>
      <c r="V946" s="59"/>
      <c r="W946" s="49">
        <f t="shared" si="414"/>
        <v>3.1062020342431786</v>
      </c>
      <c r="X946" s="49">
        <f t="shared" si="415"/>
        <v>4.659303051364768</v>
      </c>
      <c r="Y946" s="49">
        <f t="shared" si="416"/>
        <v>3.2294103780029024</v>
      </c>
      <c r="Z946" s="49">
        <f t="shared" si="417"/>
        <v>6.342397052421938</v>
      </c>
      <c r="AA946" s="49">
        <f t="shared" si="418"/>
        <v>2.6739295597357691</v>
      </c>
      <c r="AB946" s="49">
        <f t="shared" si="419"/>
        <v>15.152267505169355</v>
      </c>
      <c r="AC946" s="80">
        <f t="shared" si="399"/>
        <v>0.85</v>
      </c>
      <c r="AD946" s="80">
        <f t="shared" si="408"/>
        <v>0.76892330652577912</v>
      </c>
      <c r="AE946" s="80">
        <f t="shared" si="409"/>
        <v>0.85</v>
      </c>
      <c r="AF946" s="54">
        <f>(Q946-MAX(Q$2:Q945))/MAX(Q$2:Q945)</f>
        <v>-0.37199455249199997</v>
      </c>
      <c r="AG946" s="54">
        <f>(R946-MAX(R$2:R945))/MAX(R$2:R945)</f>
        <v>-4.3357406805206042E-2</v>
      </c>
      <c r="AH946" s="54">
        <f>(S946-MAX(S$2:S945))/MAX(S$2:S945)</f>
        <v>-3.3329564346254455E-2</v>
      </c>
      <c r="AI946" s="54">
        <f>(T946-MAX(T$2:T945))/MAX(T$2:T945)</f>
        <v>-3.4901183195644087E-2</v>
      </c>
      <c r="AJ946" s="54">
        <f>(U946-MAX(U$2:U945))/MAX(U$2:U945)</f>
        <v>-3.9600434395575652E-2</v>
      </c>
      <c r="AK946" s="54">
        <f t="shared" si="410"/>
        <v>0.9255437097366741</v>
      </c>
      <c r="AL946" s="71">
        <f t="shared" si="400"/>
        <v>1959.6249999999195</v>
      </c>
      <c r="AM946" s="49">
        <f t="shared" si="401"/>
        <v>0.9255437097366741</v>
      </c>
      <c r="AN946" s="49">
        <f t="shared" si="402"/>
        <v>1.5202417106925687</v>
      </c>
      <c r="AO946" s="49">
        <f t="shared" si="403"/>
        <v>1.2874372759213792</v>
      </c>
      <c r="AP946" s="49">
        <f t="shared" si="404"/>
        <v>1.3251600889855311</v>
      </c>
      <c r="AQ946" s="49">
        <f t="shared" si="405"/>
        <v>1.813506327025511</v>
      </c>
      <c r="AS946" s="49">
        <f t="shared" si="411"/>
        <v>0.29326461633294221</v>
      </c>
      <c r="AT946" s="49">
        <f t="shared" si="406"/>
        <v>0.4883462380399799</v>
      </c>
      <c r="AU946" s="54">
        <f>(AM946-MAX(AM$3:AM946))/MAX(AM$3:AM946)</f>
        <v>-0.75209628696404018</v>
      </c>
      <c r="AV946" s="54">
        <f>(AN946-MAX(AN$3:AN946))/MAX(AN$3:AN946)</f>
        <v>-0.87536224434727339</v>
      </c>
      <c r="AW946" s="54">
        <f>(AO946-MAX(AO$3:AO946))/MAX(AO$3:AO946)</f>
        <v>-0.77357414485747567</v>
      </c>
      <c r="AX946" s="54">
        <f>(AP946-MAX(AP$3:AP946))/MAX(AP$3:AP946)</f>
        <v>-0.7728575894062838</v>
      </c>
      <c r="AY946" s="54">
        <f>(AQ946-MAX(AQ$3:AQ946))/MAX(AQ$3:AQ946)</f>
        <v>-0.78200165737566119</v>
      </c>
    </row>
    <row r="947" spans="1:51">
      <c r="A947" s="49">
        <f>Data!F1073</f>
        <v>1959.7083333332528</v>
      </c>
      <c r="B947" s="53">
        <f t="shared" si="397"/>
        <v>0.61399999999999999</v>
      </c>
      <c r="C947" s="50">
        <f>1/Data!N1073</f>
        <v>5.5177617821012978E-2</v>
      </c>
      <c r="D947" s="50">
        <f>Data!H1073/100</f>
        <v>4.6799999999999994E-2</v>
      </c>
      <c r="E947">
        <f>Data!K1074/Data!K1073</f>
        <v>0.99836979292739592</v>
      </c>
      <c r="F947">
        <f>Data!T1074/Data!T1073</f>
        <v>1.0124094971108553</v>
      </c>
      <c r="G947" s="49">
        <f>Data!E1076</f>
        <v>29.4</v>
      </c>
      <c r="H947" s="52">
        <v>0</v>
      </c>
      <c r="I947" s="52">
        <v>1</v>
      </c>
      <c r="J947" s="52">
        <v>0.6</v>
      </c>
      <c r="K947" s="54">
        <f t="shared" si="407"/>
        <v>0.66261227030770231</v>
      </c>
      <c r="L947" s="54">
        <f t="shared" si="420"/>
        <v>0.85</v>
      </c>
      <c r="M947" s="53">
        <f t="shared" si="421"/>
        <v>0.85</v>
      </c>
      <c r="N947" s="54" cm="1">
        <f t="array" ref="N947">stock_min(C947,O947)</f>
        <v>0.85</v>
      </c>
      <c r="O947" s="54" cm="1">
        <f t="array" ref="O947">stock_max(C947,D947)</f>
        <v>0.85</v>
      </c>
      <c r="P947" s="49">
        <f t="shared" si="398"/>
        <v>1959.7083333332528</v>
      </c>
      <c r="Q947" s="49">
        <f t="shared" si="412"/>
        <v>0.78486691957490451</v>
      </c>
      <c r="R947" s="49">
        <f t="shared" si="413"/>
        <v>26.547715419669444</v>
      </c>
      <c r="S947" s="59">
        <f t="shared" si="394"/>
        <v>7.7964558619898803</v>
      </c>
      <c r="T947" s="59">
        <f t="shared" si="395"/>
        <v>9.6015433686483114</v>
      </c>
      <c r="U947" s="59">
        <f t="shared" si="396"/>
        <v>17.834677852398379</v>
      </c>
      <c r="V947" s="59"/>
      <c r="W947" s="49">
        <f t="shared" si="414"/>
        <v>3.1185823447959522</v>
      </c>
      <c r="X947" s="49">
        <f t="shared" si="415"/>
        <v>4.6778735171939276</v>
      </c>
      <c r="Y947" s="49">
        <f t="shared" si="416"/>
        <v>3.2394429186903899</v>
      </c>
      <c r="Z947" s="49">
        <f t="shared" si="417"/>
        <v>6.3621004499579215</v>
      </c>
      <c r="AA947" s="49">
        <f t="shared" si="418"/>
        <v>2.6752016778597572</v>
      </c>
      <c r="AB947" s="49">
        <f t="shared" si="419"/>
        <v>15.159476174538622</v>
      </c>
      <c r="AC947" s="80">
        <f t="shared" si="399"/>
        <v>0.85</v>
      </c>
      <c r="AD947" s="80">
        <f t="shared" si="408"/>
        <v>0.85</v>
      </c>
      <c r="AE947" s="80">
        <f t="shared" si="409"/>
        <v>0.85</v>
      </c>
      <c r="AF947" s="54">
        <f>(Q947-MAX(Q$2:Q946))/MAX(Q$2:Q946)</f>
        <v>-0.36420132070554806</v>
      </c>
      <c r="AG947" s="54">
        <f>(R947-MAX(R$2:R946))/MAX(R$2:R946)</f>
        <v>-4.4916932326586459E-2</v>
      </c>
      <c r="AH947" s="54">
        <f>(S947-MAX(S$2:S946))/MAX(S$2:S946)</f>
        <v>-2.9476730543544615E-2</v>
      </c>
      <c r="AI947" s="54">
        <f>(T947-MAX(T$2:T946))/MAX(T$2:T946)</f>
        <v>-3.1902990951949366E-2</v>
      </c>
      <c r="AJ947" s="54">
        <f>(U947-MAX(U$2:U946))/MAX(U$2:U946)</f>
        <v>-3.9143525690098546E-2</v>
      </c>
      <c r="AK947" s="54">
        <f t="shared" si="410"/>
        <v>0.85943673009312194</v>
      </c>
      <c r="AL947" s="71">
        <f t="shared" si="400"/>
        <v>1959.7083333332528</v>
      </c>
      <c r="AM947" s="49">
        <f t="shared" si="401"/>
        <v>0.85943673009312194</v>
      </c>
      <c r="AN947" s="49">
        <f t="shared" si="402"/>
        <v>1.459986497669862</v>
      </c>
      <c r="AO947" s="49">
        <f t="shared" si="403"/>
        <v>1.2199010577064708</v>
      </c>
      <c r="AP947" s="49">
        <f t="shared" si="404"/>
        <v>1.2582922184904592</v>
      </c>
      <c r="AQ947" s="49">
        <f t="shared" si="405"/>
        <v>1.732876704428125</v>
      </c>
      <c r="AS947" s="49">
        <f t="shared" si="411"/>
        <v>0.27289020675826303</v>
      </c>
      <c r="AT947" s="49">
        <f t="shared" si="406"/>
        <v>0.47458448593766578</v>
      </c>
      <c r="AU947" s="54">
        <f>(AM947-MAX(AM$3:AM947))/MAX(AM$3:AM947)</f>
        <v>-0.76980281507160164</v>
      </c>
      <c r="AV947" s="54">
        <f>(AN947-MAX(AN$3:AN947))/MAX(AN$3:AN947)</f>
        <v>-0.88030229727747866</v>
      </c>
      <c r="AW947" s="54">
        <f>(AO947-MAX(AO$3:AO947))/MAX(AO$3:AO947)</f>
        <v>-0.78545196310027798</v>
      </c>
      <c r="AX947" s="54">
        <f>(AP947-MAX(AP$3:AP947))/MAX(AP$3:AP947)</f>
        <v>-0.78431924556523624</v>
      </c>
      <c r="AY947" s="54">
        <f>(AQ947-MAX(AQ$3:AQ947))/MAX(AQ$3:AQ947)</f>
        <v>-0.79169399968002241</v>
      </c>
    </row>
    <row r="948" spans="1:51">
      <c r="A948" s="49">
        <f>Data!F1074</f>
        <v>1959.791666666586</v>
      </c>
      <c r="B948" s="53">
        <f t="shared" si="397"/>
        <v>0.60499999999999998</v>
      </c>
      <c r="C948" s="50">
        <f>1/Data!N1074</f>
        <v>5.5487852848721882E-2</v>
      </c>
      <c r="D948" s="50">
        <f>Data!H1074/100</f>
        <v>4.53E-2</v>
      </c>
      <c r="E948">
        <f>Data!K1075/Data!K1074</f>
        <v>1.0067007748538013</v>
      </c>
      <c r="F948">
        <f>Data!T1075/Data!T1074</f>
        <v>1.0037750000000001</v>
      </c>
      <c r="G948" s="49">
        <f>Data!E1077</f>
        <v>29.3</v>
      </c>
      <c r="H948" s="52">
        <v>0</v>
      </c>
      <c r="I948" s="52">
        <v>1</v>
      </c>
      <c r="J948" s="52">
        <v>0.6</v>
      </c>
      <c r="K948" s="54">
        <f t="shared" si="407"/>
        <v>0.66261227030770231</v>
      </c>
      <c r="L948" s="54">
        <f t="shared" si="420"/>
        <v>0.85</v>
      </c>
      <c r="M948" s="53">
        <f t="shared" si="421"/>
        <v>0.85</v>
      </c>
      <c r="N948" s="54" cm="1">
        <f t="array" ref="N948">stock_min(C948,O948)</f>
        <v>0.85</v>
      </c>
      <c r="O948" s="54" cm="1">
        <f t="array" ref="O948">stock_max(C948,D948)</f>
        <v>0.85</v>
      </c>
      <c r="P948" s="49">
        <f t="shared" si="398"/>
        <v>1959.791666666586</v>
      </c>
      <c r="Q948" s="49">
        <f t="shared" si="412"/>
        <v>0.78782979219629989</v>
      </c>
      <c r="R948" s="49">
        <f t="shared" si="413"/>
        <v>26.725605683579438</v>
      </c>
      <c r="S948" s="59">
        <f t="shared" si="394"/>
        <v>7.83957388757476</v>
      </c>
      <c r="T948" s="59">
        <f t="shared" si="395"/>
        <v>9.6564032683788028</v>
      </c>
      <c r="U948" s="59">
        <f t="shared" si="396"/>
        <v>17.946356975479446</v>
      </c>
      <c r="V948" s="59"/>
      <c r="W948" s="49">
        <f t="shared" si="414"/>
        <v>3.135829555029904</v>
      </c>
      <c r="X948" s="49">
        <f t="shared" si="415"/>
        <v>4.703744332544856</v>
      </c>
      <c r="Y948" s="49">
        <f t="shared" si="416"/>
        <v>3.2579519757116073</v>
      </c>
      <c r="Z948" s="49">
        <f t="shared" si="417"/>
        <v>6.398451292667195</v>
      </c>
      <c r="AA948" s="49">
        <f t="shared" si="418"/>
        <v>2.6919535463219173</v>
      </c>
      <c r="AB948" s="49">
        <f t="shared" si="419"/>
        <v>15.254403429157529</v>
      </c>
      <c r="AC948" s="80">
        <f t="shared" si="399"/>
        <v>0.85</v>
      </c>
      <c r="AD948" s="80">
        <f t="shared" si="408"/>
        <v>0.85</v>
      </c>
      <c r="AE948" s="80">
        <f t="shared" si="409"/>
        <v>0.85</v>
      </c>
      <c r="AF948" s="54">
        <f>(Q948-MAX(Q$2:Q947))/MAX(Q$2:Q947)</f>
        <v>-0.36180118069121142</v>
      </c>
      <c r="AG948" s="54">
        <f>(R948-MAX(R$2:R947))/MAX(R$2:R947)</f>
        <v>-3.8517135723429047E-2</v>
      </c>
      <c r="AH948" s="54">
        <f>(S948-MAX(S$2:S947))/MAX(S$2:S947)</f>
        <v>-2.4109285655263796E-2</v>
      </c>
      <c r="AI948" s="54">
        <f>(T948-MAX(T$2:T947))/MAX(T$2:T947)</f>
        <v>-2.6371619295681836E-2</v>
      </c>
      <c r="AJ948" s="54">
        <f>(U948-MAX(U$2:U947))/MAX(U$2:U947)</f>
        <v>-3.3126730245527869E-2</v>
      </c>
      <c r="AK948" s="54">
        <f t="shared" si="410"/>
        <v>0.837452222323397</v>
      </c>
      <c r="AL948" s="71">
        <f t="shared" si="400"/>
        <v>1959.791666666586</v>
      </c>
      <c r="AM948" s="49">
        <f t="shared" si="401"/>
        <v>0.837452222323397</v>
      </c>
      <c r="AN948" s="49">
        <f t="shared" si="402"/>
        <v>1.4323136626414243</v>
      </c>
      <c r="AO948" s="49">
        <f t="shared" si="403"/>
        <v>1.1935512800682033</v>
      </c>
      <c r="AP948" s="49">
        <f t="shared" si="404"/>
        <v>1.2316348180090053</v>
      </c>
      <c r="AQ948" s="49">
        <f t="shared" si="405"/>
        <v>1.6983134214288944</v>
      </c>
      <c r="AS948" s="49">
        <f t="shared" si="411"/>
        <v>0.26599975878747006</v>
      </c>
      <c r="AT948" s="49">
        <f t="shared" si="406"/>
        <v>0.46667860341988909</v>
      </c>
      <c r="AU948" s="54">
        <f>(AM948-MAX(AM$3:AM948))/MAX(AM$3:AM948)</f>
        <v>-0.77569129018957683</v>
      </c>
      <c r="AV948" s="54">
        <f>(AN948-MAX(AN$3:AN948))/MAX(AN$3:AN948)</f>
        <v>-0.88257106810927044</v>
      </c>
      <c r="AW948" s="54">
        <f>(AO948-MAX(AO$3:AO948))/MAX(AO$3:AO948)</f>
        <v>-0.79008618571146516</v>
      </c>
      <c r="AX948" s="54">
        <f>(AP948-MAX(AP$3:AP948))/MAX(AP$3:AP948)</f>
        <v>-0.7888885245948779</v>
      </c>
      <c r="AY948" s="54">
        <f>(AQ948-MAX(AQ$3:AQ948))/MAX(AQ$3:AQ948)</f>
        <v>-0.79584878993203478</v>
      </c>
    </row>
    <row r="949" spans="1:51">
      <c r="A949" s="49">
        <f>Data!F1075</f>
        <v>1959.8749999999193</v>
      </c>
      <c r="B949" s="53">
        <f t="shared" si="397"/>
        <v>0.60799999999999998</v>
      </c>
      <c r="C949" s="50">
        <f>1/Data!N1075</f>
        <v>5.5334864344361002E-2</v>
      </c>
      <c r="D949" s="50">
        <f>Data!H1075/100</f>
        <v>4.53E-2</v>
      </c>
      <c r="E949">
        <f>Data!K1076/Data!K1075</f>
        <v>1.0346409225930455</v>
      </c>
      <c r="F949">
        <f>Data!T1076/Data!T1075</f>
        <v>0.99110624580365836</v>
      </c>
      <c r="G949" s="49">
        <f>Data!E1078</f>
        <v>29.4</v>
      </c>
      <c r="H949" s="52">
        <v>0</v>
      </c>
      <c r="I949" s="52">
        <v>1</v>
      </c>
      <c r="J949" s="52">
        <v>0.6</v>
      </c>
      <c r="K949" s="54">
        <f t="shared" si="407"/>
        <v>0.66261227030770231</v>
      </c>
      <c r="L949" s="54">
        <f t="shared" si="420"/>
        <v>0.85</v>
      </c>
      <c r="M949" s="53">
        <f t="shared" si="421"/>
        <v>0.85</v>
      </c>
      <c r="N949" s="54" cm="1">
        <f t="array" ref="N949">stock_min(C949,O949)</f>
        <v>0.85</v>
      </c>
      <c r="O949" s="54" cm="1">
        <f t="array" ref="O949">stock_max(C949,D949)</f>
        <v>0.85</v>
      </c>
      <c r="P949" s="49">
        <f t="shared" si="398"/>
        <v>1959.8749999999193</v>
      </c>
      <c r="Q949" s="49">
        <f t="shared" si="412"/>
        <v>0.78082302767595113</v>
      </c>
      <c r="R949" s="49">
        <f t="shared" si="413"/>
        <v>27.65140532131657</v>
      </c>
      <c r="S949" s="59">
        <f t="shared" si="394"/>
        <v>7.9746266336318641</v>
      </c>
      <c r="T949" s="59">
        <f t="shared" si="395"/>
        <v>9.849076100267995</v>
      </c>
      <c r="U949" s="59">
        <f t="shared" si="396"/>
        <v>18.450842010723022</v>
      </c>
      <c r="V949" s="59"/>
      <c r="W949" s="49">
        <f t="shared" si="414"/>
        <v>3.189850653452746</v>
      </c>
      <c r="X949" s="49">
        <f t="shared" si="415"/>
        <v>4.7847759801791181</v>
      </c>
      <c r="Y949" s="49">
        <f t="shared" si="416"/>
        <v>3.3229574250360878</v>
      </c>
      <c r="Z949" s="49">
        <f t="shared" si="417"/>
        <v>6.5261186752319071</v>
      </c>
      <c r="AA949" s="49">
        <f t="shared" si="418"/>
        <v>2.7676263016084537</v>
      </c>
      <c r="AB949" s="49">
        <f t="shared" si="419"/>
        <v>15.683215709114569</v>
      </c>
      <c r="AC949" s="80">
        <f t="shared" si="399"/>
        <v>0.85</v>
      </c>
      <c r="AD949" s="80">
        <f t="shared" si="408"/>
        <v>0.85</v>
      </c>
      <c r="AE949" s="80">
        <f t="shared" si="409"/>
        <v>0.85</v>
      </c>
      <c r="AF949" s="54">
        <f>(Q949-MAX(Q$2:Q948))/MAX(Q$2:Q948)</f>
        <v>-0.3674771641185392</v>
      </c>
      <c r="AG949" s="54">
        <f>(R949-MAX(R$2:R948))/MAX(R$2:R948)</f>
        <v>-5.2104822474846862E-3</v>
      </c>
      <c r="AH949" s="54">
        <f>(S949-MAX(S$2:S948))/MAX(S$2:S948)</f>
        <v>-7.2975656926807311E-3</v>
      </c>
      <c r="AI949" s="54">
        <f>(T949-MAX(T$2:T948))/MAX(T$2:T948)</f>
        <v>-6.9449516116297473E-3</v>
      </c>
      <c r="AJ949" s="54">
        <f>(U949-MAX(U$2:U948))/MAX(U$2:U948)</f>
        <v>-5.9472254449372576E-3</v>
      </c>
      <c r="AK949" s="54">
        <f t="shared" si="410"/>
        <v>0.85699812804405906</v>
      </c>
      <c r="AL949" s="71">
        <f t="shared" si="400"/>
        <v>1959.8749999999193</v>
      </c>
      <c r="AM949" s="49">
        <f t="shared" si="401"/>
        <v>0.85699812804405906</v>
      </c>
      <c r="AN949" s="49">
        <f t="shared" si="402"/>
        <v>1.4303015780456898</v>
      </c>
      <c r="AO949" s="49">
        <f t="shared" si="403"/>
        <v>1.2033847853348261</v>
      </c>
      <c r="AP949" s="49">
        <f t="shared" si="404"/>
        <v>1.2398961301477176</v>
      </c>
      <c r="AQ949" s="49">
        <f t="shared" si="405"/>
        <v>1.7020043716409574</v>
      </c>
      <c r="AS949" s="49">
        <f t="shared" si="411"/>
        <v>0.27170279359526761</v>
      </c>
      <c r="AT949" s="49">
        <f t="shared" si="406"/>
        <v>0.46210824149323981</v>
      </c>
      <c r="AU949" s="54">
        <f>(AM949-MAX(AM$3:AM949))/MAX(AM$3:AM949)</f>
        <v>-0.77045598627920653</v>
      </c>
      <c r="AV949" s="54">
        <f>(AN949-MAX(AN$3:AN949))/MAX(AN$3:AN949)</f>
        <v>-0.88273602984294219</v>
      </c>
      <c r="AW949" s="54">
        <f>(AO949-MAX(AO$3:AO949))/MAX(AO$3:AO949)</f>
        <v>-0.78835673459125422</v>
      </c>
      <c r="AX949" s="54">
        <f>(AP949-MAX(AP$3:AP949))/MAX(AP$3:AP949)</f>
        <v>-0.78747247353097161</v>
      </c>
      <c r="AY949" s="54">
        <f>(AQ949-MAX(AQ$3:AQ949))/MAX(AQ$3:AQ949)</f>
        <v>-0.79540510742762438</v>
      </c>
    </row>
    <row r="950" spans="1:51">
      <c r="A950" s="49">
        <f>Data!F1076</f>
        <v>1959.9583333332525</v>
      </c>
      <c r="B950" s="53">
        <f t="shared" si="397"/>
        <v>0.64100000000000001</v>
      </c>
      <c r="C950" s="50">
        <f>1/Data!N1076</f>
        <v>5.3692056468933831E-2</v>
      </c>
      <c r="D950" s="50">
        <f>Data!H1076/100</f>
        <v>4.6900000000000004E-2</v>
      </c>
      <c r="E950">
        <f>Data!K1077/Data!K1076</f>
        <v>0.98855640616530427</v>
      </c>
      <c r="F950">
        <f>Data!T1077/Data!T1076</f>
        <v>1.0049544290188068</v>
      </c>
      <c r="G950" s="49">
        <f>Data!E1079</f>
        <v>29.4</v>
      </c>
      <c r="H950" s="52">
        <v>0</v>
      </c>
      <c r="I950" s="52">
        <v>1</v>
      </c>
      <c r="J950" s="52">
        <v>0.6</v>
      </c>
      <c r="K950" s="54">
        <f t="shared" si="407"/>
        <v>0.66261227030770231</v>
      </c>
      <c r="L950" s="54">
        <f t="shared" si="420"/>
        <v>0.85</v>
      </c>
      <c r="M950" s="53">
        <f t="shared" si="421"/>
        <v>0.85</v>
      </c>
      <c r="N950" s="54" cm="1">
        <f t="array" ref="N950">stock_min(C950,O950)</f>
        <v>0.80133396043387384</v>
      </c>
      <c r="O950" s="54" cm="1">
        <f t="array" ref="O950">stock_max(C950,D950)</f>
        <v>0.85</v>
      </c>
      <c r="P950" s="49">
        <f t="shared" si="398"/>
        <v>1959.9583333332525</v>
      </c>
      <c r="Q950" s="49">
        <f t="shared" si="412"/>
        <v>0.78469155994282147</v>
      </c>
      <c r="R950" s="49">
        <f t="shared" si="413"/>
        <v>27.334973869860878</v>
      </c>
      <c r="S950" s="59">
        <f t="shared" si="394"/>
        <v>7.9356754893678128</v>
      </c>
      <c r="T950" s="59">
        <f t="shared" si="395"/>
        <v>9.7908572055264766</v>
      </c>
      <c r="U950" s="59">
        <f t="shared" si="396"/>
        <v>18.285081668187896</v>
      </c>
      <c r="V950" s="59"/>
      <c r="W950" s="49">
        <f t="shared" si="414"/>
        <v>3.1742701957471251</v>
      </c>
      <c r="X950" s="49">
        <f t="shared" si="415"/>
        <v>4.7614052936206877</v>
      </c>
      <c r="Y950" s="49">
        <f t="shared" si="416"/>
        <v>3.3033150843140522</v>
      </c>
      <c r="Z950" s="49">
        <f t="shared" si="417"/>
        <v>6.4875421212124245</v>
      </c>
      <c r="AA950" s="49">
        <f t="shared" si="418"/>
        <v>2.7427622502281848</v>
      </c>
      <c r="AB950" s="49">
        <f t="shared" si="419"/>
        <v>15.54231941795971</v>
      </c>
      <c r="AC950" s="80">
        <f t="shared" si="399"/>
        <v>0.85</v>
      </c>
      <c r="AD950" s="80">
        <f t="shared" si="408"/>
        <v>0.80133396043387384</v>
      </c>
      <c r="AE950" s="80">
        <f t="shared" si="409"/>
        <v>0.85</v>
      </c>
      <c r="AF950" s="54">
        <f>(Q950-MAX(Q$2:Q949))/MAX(Q$2:Q949)</f>
        <v>-0.36434337462539013</v>
      </c>
      <c r="AG950" s="54">
        <f>(R950-MAX(R$2:R949))/MAX(R$2:R949)</f>
        <v>-1.6594449439657346E-2</v>
      </c>
      <c r="AH950" s="54">
        <f>(S950-MAX(S$2:S949))/MAX(S$2:S949)</f>
        <v>-1.214630626780774E-2</v>
      </c>
      <c r="AI950" s="54">
        <f>(T950-MAX(T$2:T949))/MAX(T$2:T949)</f>
        <v>-1.2815001426056783E-2</v>
      </c>
      <c r="AJ950" s="54">
        <f>(U950-MAX(U$2:U949))/MAX(U$2:U949)</f>
        <v>-1.4877686629986602E-2</v>
      </c>
      <c r="AK950" s="54">
        <f t="shared" si="410"/>
        <v>0.82706811306736272</v>
      </c>
      <c r="AL950" s="71">
        <f t="shared" si="400"/>
        <v>1959.9583333332525</v>
      </c>
      <c r="AM950" s="49">
        <f t="shared" si="401"/>
        <v>0.82706811306736272</v>
      </c>
      <c r="AN950" s="49">
        <f t="shared" si="402"/>
        <v>1.4737061168399224</v>
      </c>
      <c r="AO950" s="49">
        <f t="shared" si="403"/>
        <v>1.208174281252375</v>
      </c>
      <c r="AP950" s="49">
        <f t="shared" si="404"/>
        <v>1.2499197011570684</v>
      </c>
      <c r="AQ950" s="49">
        <f t="shared" si="405"/>
        <v>1.7367561045550379</v>
      </c>
      <c r="AS950" s="49">
        <f t="shared" si="411"/>
        <v>0.26304998771511556</v>
      </c>
      <c r="AT950" s="49">
        <f t="shared" si="406"/>
        <v>0.48683640339796952</v>
      </c>
      <c r="AU950" s="54">
        <f>(AM950-MAX(AM$3:AM950))/MAX(AM$3:AM950)</f>
        <v>-0.77847263829238478</v>
      </c>
      <c r="AV950" s="54">
        <f>(AN950-MAX(AN$3:AN950))/MAX(AN$3:AN950)</f>
        <v>-0.8791774876306051</v>
      </c>
      <c r="AW950" s="54">
        <f>(AO950-MAX(AO$3:AO950))/MAX(AO$3:AO950)</f>
        <v>-0.78751439009097057</v>
      </c>
      <c r="AX950" s="54">
        <f>(AP950-MAX(AP$3:AP950))/MAX(AP$3:AP950)</f>
        <v>-0.78575435803628868</v>
      </c>
      <c r="AY950" s="54">
        <f>(AQ950-MAX(AQ$3:AQ950))/MAX(AQ$3:AQ950)</f>
        <v>-0.79122766394937682</v>
      </c>
    </row>
    <row r="951" spans="1:51">
      <c r="A951" s="49">
        <f>Data!F1077</f>
        <v>1960.0416666665858</v>
      </c>
      <c r="B951" s="53">
        <f t="shared" si="397"/>
        <v>0.627</v>
      </c>
      <c r="C951" s="50">
        <f>1/Data!N1077</f>
        <v>5.4530726308741805E-2</v>
      </c>
      <c r="D951" s="50">
        <f>Data!H1077/100</f>
        <v>4.7199999999999999E-2</v>
      </c>
      <c r="E951">
        <f>Data!K1078/Data!K1077</f>
        <v>0.96068143114848326</v>
      </c>
      <c r="F951">
        <f>Data!T1078/Data!T1077</f>
        <v>1.0188360320968408</v>
      </c>
      <c r="G951" s="49">
        <f>Data!E1080</f>
        <v>29.5</v>
      </c>
      <c r="H951" s="52">
        <v>0</v>
      </c>
      <c r="I951" s="52">
        <v>1</v>
      </c>
      <c r="J951" s="52">
        <v>0.6</v>
      </c>
      <c r="K951" s="54">
        <f t="shared" si="407"/>
        <v>0.66261227030770231</v>
      </c>
      <c r="L951" s="54">
        <f t="shared" si="420"/>
        <v>0.85</v>
      </c>
      <c r="M951" s="53">
        <f t="shared" si="421"/>
        <v>0.85</v>
      </c>
      <c r="N951" s="54" cm="1">
        <f t="array" ref="N951">stock_min(C951,O951)</f>
        <v>0.83006399642375339</v>
      </c>
      <c r="O951" s="54" cm="1">
        <f t="array" ref="O951">stock_max(C951,D951)</f>
        <v>0.85</v>
      </c>
      <c r="P951" s="49">
        <f t="shared" si="398"/>
        <v>1960.0416666665858</v>
      </c>
      <c r="Q951" s="49">
        <f t="shared" si="412"/>
        <v>0.79947203535202449</v>
      </c>
      <c r="R951" s="49">
        <f t="shared" si="413"/>
        <v>26.260201817704342</v>
      </c>
      <c r="S951" s="59">
        <f t="shared" si="394"/>
        <v>7.8082545027917494</v>
      </c>
      <c r="T951" s="59">
        <f t="shared" si="395"/>
        <v>9.597997682910588</v>
      </c>
      <c r="U951" s="59">
        <f t="shared" si="396"/>
        <v>17.72564266981988</v>
      </c>
      <c r="V951" s="59"/>
      <c r="W951" s="49">
        <f t="shared" si="414"/>
        <v>3.1233018011166997</v>
      </c>
      <c r="X951" s="49">
        <f t="shared" si="415"/>
        <v>4.6849527016750496</v>
      </c>
      <c r="Y951" s="49">
        <f t="shared" si="416"/>
        <v>3.2382466478291372</v>
      </c>
      <c r="Z951" s="49">
        <f t="shared" si="417"/>
        <v>6.3597510350814508</v>
      </c>
      <c r="AA951" s="49">
        <f t="shared" si="418"/>
        <v>2.6588464004729824</v>
      </c>
      <c r="AB951" s="49">
        <f t="shared" si="419"/>
        <v>15.066796269346897</v>
      </c>
      <c r="AC951" s="80">
        <f t="shared" si="399"/>
        <v>0.85</v>
      </c>
      <c r="AD951" s="80">
        <f t="shared" si="408"/>
        <v>0.83006399642375339</v>
      </c>
      <c r="AE951" s="80">
        <f t="shared" si="409"/>
        <v>0.85</v>
      </c>
      <c r="AF951" s="54">
        <f>(Q951-MAX(Q$2:Q950))/MAX(Q$2:Q950)</f>
        <v>-0.35237012602726447</v>
      </c>
      <c r="AG951" s="54">
        <f>(R951-MAX(R$2:R950))/MAX(R$2:R950)</f>
        <v>-5.5260548288327917E-2</v>
      </c>
      <c r="AH951" s="54">
        <f>(S951-MAX(S$2:S950))/MAX(S$2:S950)</f>
        <v>-2.8008004798299423E-2</v>
      </c>
      <c r="AI951" s="54">
        <f>(T951-MAX(T$2:T950))/MAX(T$2:T950)</f>
        <v>-3.2260492618704589E-2</v>
      </c>
      <c r="AJ951" s="54">
        <f>(U951-MAX(U$2:U950))/MAX(U$2:U950)</f>
        <v>-4.5017876882487678E-2</v>
      </c>
      <c r="AK951" s="54">
        <f t="shared" si="410"/>
        <v>0.73434312496721443</v>
      </c>
      <c r="AL951" s="71">
        <f t="shared" si="400"/>
        <v>1960.0416666665858</v>
      </c>
      <c r="AM951" s="49">
        <f t="shared" si="401"/>
        <v>0.73434312496721443</v>
      </c>
      <c r="AN951" s="49">
        <f t="shared" si="402"/>
        <v>1.5791848057300517</v>
      </c>
      <c r="AO951" s="49">
        <f t="shared" si="403"/>
        <v>1.2027296847804827</v>
      </c>
      <c r="AP951" s="49">
        <f t="shared" si="404"/>
        <v>1.2588742108271052</v>
      </c>
      <c r="AQ951" s="49">
        <f t="shared" si="405"/>
        <v>1.8107693476006002</v>
      </c>
      <c r="AS951" s="49">
        <f t="shared" si="411"/>
        <v>0.23158454187054844</v>
      </c>
      <c r="AT951" s="49">
        <f t="shared" si="406"/>
        <v>0.551895136773495</v>
      </c>
      <c r="AU951" s="54">
        <f>(AM951-MAX(AM$3:AM951))/MAX(AM$3:AM951)</f>
        <v>-0.80330870880901328</v>
      </c>
      <c r="AV951" s="54">
        <f>(AN951-MAX(AN$3:AN951))/MAX(AN$3:AN951)</f>
        <v>-0.87052976604791765</v>
      </c>
      <c r="AW951" s="54">
        <f>(AO951-MAX(AO$3:AO951))/MAX(AO$3:AO951)</f>
        <v>-0.78847194929413389</v>
      </c>
      <c r="AX951" s="54">
        <f>(AP951-MAX(AP$3:AP951))/MAX(AP$3:AP951)</f>
        <v>-0.78421948769945737</v>
      </c>
      <c r="AY951" s="54">
        <f>(AQ951-MAX(AQ$3:AQ951))/MAX(AQ$3:AQ951)</f>
        <v>-0.78233066476291746</v>
      </c>
    </row>
    <row r="952" spans="1:51">
      <c r="A952" s="49">
        <f>Data!F1078</f>
        <v>1960.1249999999191</v>
      </c>
      <c r="B952" s="53">
        <f t="shared" si="397"/>
        <v>0.57200000000000006</v>
      </c>
      <c r="C952" s="50">
        <f>1/Data!N1078</f>
        <v>5.6995401542043696E-2</v>
      </c>
      <c r="D952" s="50">
        <f>Data!H1078/100</f>
        <v>4.4900000000000002E-2</v>
      </c>
      <c r="E952">
        <f>Data!K1079/Data!K1078</f>
        <v>0.98927333572367659</v>
      </c>
      <c r="F952">
        <f>Data!T1079/Data!T1078</f>
        <v>1.023134908202376</v>
      </c>
      <c r="G952" s="49">
        <f>Data!E1081</f>
        <v>29.5</v>
      </c>
      <c r="H952" s="52">
        <v>0</v>
      </c>
      <c r="I952" s="52">
        <v>1</v>
      </c>
      <c r="J952" s="52">
        <v>0.6</v>
      </c>
      <c r="K952" s="54">
        <f t="shared" si="407"/>
        <v>0.66261227030770231</v>
      </c>
      <c r="L952" s="54">
        <f t="shared" si="420"/>
        <v>0.85</v>
      </c>
      <c r="M952" s="53">
        <f t="shared" si="421"/>
        <v>0.85</v>
      </c>
      <c r="N952" s="54" cm="1">
        <f t="array" ref="N952">stock_min(C952,O952)</f>
        <v>0.85</v>
      </c>
      <c r="O952" s="54" cm="1">
        <f t="array" ref="O952">stock_max(C952,D952)</f>
        <v>0.85</v>
      </c>
      <c r="P952" s="49">
        <f t="shared" si="398"/>
        <v>1960.1249999999191</v>
      </c>
      <c r="Q952" s="49">
        <f t="shared" si="412"/>
        <v>0.81796774750026024</v>
      </c>
      <c r="R952" s="49">
        <f t="shared" si="413"/>
        <v>25.978517448977328</v>
      </c>
      <c r="S952" s="59">
        <f t="shared" si="394"/>
        <v>7.8302578884675773</v>
      </c>
      <c r="T952" s="59">
        <f t="shared" si="395"/>
        <v>9.6046953076104469</v>
      </c>
      <c r="U952" s="59">
        <f t="shared" si="396"/>
        <v>17.625538371917994</v>
      </c>
      <c r="V952" s="59"/>
      <c r="W952" s="49">
        <f t="shared" si="414"/>
        <v>3.1321031553870311</v>
      </c>
      <c r="X952" s="49">
        <f t="shared" si="415"/>
        <v>4.6981547330805462</v>
      </c>
      <c r="Y952" s="49">
        <f t="shared" si="416"/>
        <v>3.2405063442209534</v>
      </c>
      <c r="Z952" s="49">
        <f t="shared" si="417"/>
        <v>6.364188963389493</v>
      </c>
      <c r="AA952" s="49">
        <f t="shared" si="418"/>
        <v>2.6438307557876994</v>
      </c>
      <c r="AB952" s="49">
        <f t="shared" si="419"/>
        <v>14.981707616130294</v>
      </c>
      <c r="AC952" s="80">
        <f t="shared" si="399"/>
        <v>0.85</v>
      </c>
      <c r="AD952" s="80">
        <f t="shared" si="408"/>
        <v>0.85</v>
      </c>
      <c r="AE952" s="80">
        <f t="shared" si="409"/>
        <v>0.85</v>
      </c>
      <c r="AF952" s="54">
        <f>(Q952-MAX(Q$2:Q951))/MAX(Q$2:Q951)</f>
        <v>-0.3373872683437889</v>
      </c>
      <c r="AG952" s="54">
        <f>(R952-MAX(R$2:R951))/MAX(R$2:R951)</f>
        <v>-6.5394451215436925E-2</v>
      </c>
      <c r="AH952" s="54">
        <f>(S952-MAX(S$2:S951))/MAX(S$2:S951)</f>
        <v>-2.5268965652406598E-2</v>
      </c>
      <c r="AI952" s="54">
        <f>(T952-MAX(T$2:T951))/MAX(T$2:T951)</f>
        <v>-3.1585189681383949E-2</v>
      </c>
      <c r="AJ952" s="54">
        <f>(U952-MAX(U$2:U951))/MAX(U$2:U951)</f>
        <v>-5.0411070050388918E-2</v>
      </c>
      <c r="AK952" s="54">
        <f t="shared" si="410"/>
        <v>0.70080414133902558</v>
      </c>
      <c r="AL952" s="71">
        <f t="shared" si="400"/>
        <v>1960.1249999999191</v>
      </c>
      <c r="AM952" s="49">
        <f t="shared" si="401"/>
        <v>0.70080414133902558</v>
      </c>
      <c r="AN952" s="49">
        <f t="shared" si="402"/>
        <v>1.4344280290157689</v>
      </c>
      <c r="AO952" s="49">
        <f t="shared" si="403"/>
        <v>1.1150562092863274</v>
      </c>
      <c r="AP952" s="49">
        <f t="shared" si="404"/>
        <v>1.1634515901483686</v>
      </c>
      <c r="AQ952" s="49">
        <f t="shared" si="405"/>
        <v>1.6576383836297466</v>
      </c>
      <c r="AS952" s="49">
        <f t="shared" si="411"/>
        <v>0.22321035461397765</v>
      </c>
      <c r="AT952" s="49">
        <f t="shared" si="406"/>
        <v>0.49418679348137795</v>
      </c>
      <c r="AU952" s="54">
        <f>(AM952-MAX(AM$3:AM952))/MAX(AM$3:AM952)</f>
        <v>-0.81229201071621959</v>
      </c>
      <c r="AV952" s="54">
        <f>(AN952-MAX(AN$3:AN952))/MAX(AN$3:AN952)</f>
        <v>-0.88239772075425948</v>
      </c>
      <c r="AW952" s="54">
        <f>(AO952-MAX(AO$3:AO952))/MAX(AO$3:AO952)</f>
        <v>-0.80389137362909735</v>
      </c>
      <c r="AX952" s="54">
        <f>(AP952-MAX(AP$3:AP952))/MAX(AP$3:AP952)</f>
        <v>-0.80057564290386796</v>
      </c>
      <c r="AY952" s="54">
        <f>(AQ952-MAX(AQ$3:AQ952))/MAX(AQ$3:AQ952)</f>
        <v>-0.80073826326568454</v>
      </c>
    </row>
    <row r="953" spans="1:51">
      <c r="A953" s="49">
        <f>Data!F1079</f>
        <v>1960.2083333332523</v>
      </c>
      <c r="B953" s="53">
        <f t="shared" si="397"/>
        <v>0.55600000000000005</v>
      </c>
      <c r="C953" s="50">
        <f>1/Data!N1079</f>
        <v>5.785021412202692E-2</v>
      </c>
      <c r="D953" s="50">
        <f>Data!H1079/100</f>
        <v>4.2500000000000003E-2</v>
      </c>
      <c r="E953">
        <f>Data!K1080/Data!K1079</f>
        <v>1.012404215724328</v>
      </c>
      <c r="F953">
        <f>Data!T1080/Data!T1079</f>
        <v>0.99772725031275578</v>
      </c>
      <c r="G953" s="49">
        <f>Data!E1082</f>
        <v>29.6</v>
      </c>
      <c r="H953" s="52">
        <v>0</v>
      </c>
      <c r="I953" s="52">
        <v>1</v>
      </c>
      <c r="J953" s="52">
        <v>0.6</v>
      </c>
      <c r="K953" s="54">
        <f t="shared" si="407"/>
        <v>0.66261227030770231</v>
      </c>
      <c r="L953" s="54">
        <f t="shared" si="420"/>
        <v>0.85</v>
      </c>
      <c r="M953" s="53">
        <f t="shared" si="421"/>
        <v>0.85</v>
      </c>
      <c r="N953" s="54" cm="1">
        <f t="array" ref="N953">stock_min(C953,O953)</f>
        <v>0.85</v>
      </c>
      <c r="O953" s="54" cm="1">
        <f t="array" ref="O953">stock_max(C953,D953)</f>
        <v>0.85</v>
      </c>
      <c r="P953" s="49">
        <f t="shared" si="398"/>
        <v>1960.2083333332523</v>
      </c>
      <c r="Q953" s="49">
        <f t="shared" si="412"/>
        <v>0.81610871155795317</v>
      </c>
      <c r="R953" s="49">
        <f t="shared" si="413"/>
        <v>26.300760583612664</v>
      </c>
      <c r="S953" s="59">
        <f t="shared" si="394"/>
        <v>7.8814163268161588</v>
      </c>
      <c r="T953" s="59">
        <f t="shared" si="395"/>
        <v>9.6762732206423756</v>
      </c>
      <c r="U953" s="59">
        <f t="shared" si="396"/>
        <v>17.805365939583936</v>
      </c>
      <c r="V953" s="59"/>
      <c r="W953" s="49">
        <f t="shared" si="414"/>
        <v>3.1525665307264639</v>
      </c>
      <c r="X953" s="49">
        <f t="shared" si="415"/>
        <v>4.7288497960896949</v>
      </c>
      <c r="Y953" s="49">
        <f t="shared" si="416"/>
        <v>3.2646558537949084</v>
      </c>
      <c r="Z953" s="49">
        <f t="shared" si="417"/>
        <v>6.4116173668474667</v>
      </c>
      <c r="AA953" s="49">
        <f t="shared" si="418"/>
        <v>2.6708048909375908</v>
      </c>
      <c r="AB953" s="49">
        <f t="shared" si="419"/>
        <v>15.134561048646345</v>
      </c>
      <c r="AC953" s="80">
        <f t="shared" si="399"/>
        <v>0.85</v>
      </c>
      <c r="AD953" s="80">
        <f t="shared" si="408"/>
        <v>0.85</v>
      </c>
      <c r="AE953" s="80">
        <f t="shared" si="409"/>
        <v>0.85</v>
      </c>
      <c r="AF953" s="54">
        <f>(Q953-MAX(Q$2:Q952))/MAX(Q$2:Q952)</f>
        <v>-0.3388932212224246</v>
      </c>
      <c r="AG953" s="54">
        <f>(R953-MAX(R$2:R952))/MAX(R$2:R952)</f>
        <v>-5.3801402371159171E-2</v>
      </c>
      <c r="AH953" s="54">
        <f>(S953-MAX(S$2:S952))/MAX(S$2:S952)</f>
        <v>-1.890062909984391E-2</v>
      </c>
      <c r="AI953" s="54">
        <f>(T953-MAX(T$2:T952))/MAX(T$2:T952)</f>
        <v>-2.4368187074659604E-2</v>
      </c>
      <c r="AJ953" s="54">
        <f>(U953-MAX(U$2:U952))/MAX(U$2:U952)</f>
        <v>-4.0722726695872645E-2</v>
      </c>
      <c r="AK953" s="54">
        <f t="shared" si="410"/>
        <v>0.75450143062180897</v>
      </c>
      <c r="AL953" s="71">
        <f t="shared" si="400"/>
        <v>1960.2083333332523</v>
      </c>
      <c r="AM953" s="49">
        <f t="shared" si="401"/>
        <v>0.75450143062180897</v>
      </c>
      <c r="AN953" s="49">
        <f t="shared" si="402"/>
        <v>1.384880705112727</v>
      </c>
      <c r="AO953" s="49">
        <f t="shared" si="403"/>
        <v>1.1256882867442435</v>
      </c>
      <c r="AP953" s="49">
        <f t="shared" si="404"/>
        <v>1.1664786276753996</v>
      </c>
      <c r="AQ953" s="49">
        <f t="shared" si="405"/>
        <v>1.627680126339389</v>
      </c>
      <c r="AS953" s="49">
        <f t="shared" si="411"/>
        <v>0.24279942122666198</v>
      </c>
      <c r="AT953" s="49">
        <f t="shared" si="406"/>
        <v>0.46120149866398941</v>
      </c>
      <c r="AU953" s="54">
        <f>(AM953-MAX(AM$3:AM953))/MAX(AM$3:AM953)</f>
        <v>-0.79790937567356401</v>
      </c>
      <c r="AV953" s="54">
        <f>(AN953-MAX(AN$3:AN953))/MAX(AN$3:AN953)</f>
        <v>-0.88645988218979899</v>
      </c>
      <c r="AW953" s="54">
        <f>(AO953-MAX(AO$3:AO953))/MAX(AO$3:AO953)</f>
        <v>-0.8020214749743243</v>
      </c>
      <c r="AX953" s="54">
        <f>(AP953-MAX(AP$3:AP953))/MAX(AP$3:AP953)</f>
        <v>-0.80005678589439233</v>
      </c>
      <c r="AY953" s="54">
        <f>(AQ953-MAX(AQ$3:AQ953))/MAX(AQ$3:AQ953)</f>
        <v>-0.80433949163742313</v>
      </c>
    </row>
    <row r="954" spans="1:51">
      <c r="A954" s="49">
        <f>Data!F1080</f>
        <v>1960.2916666665856</v>
      </c>
      <c r="B954" s="53">
        <f t="shared" si="397"/>
        <v>0.56600000000000006</v>
      </c>
      <c r="C954" s="50">
        <f>1/Data!N1080</f>
        <v>5.7373113651290469E-2</v>
      </c>
      <c r="D954" s="50">
        <f>Data!H1080/100</f>
        <v>4.2800000000000005E-2</v>
      </c>
      <c r="E954">
        <f>Data!K1081/Data!K1080</f>
        <v>0.99375959985645079</v>
      </c>
      <c r="F954">
        <f>Data!T1081/Data!T1080</f>
        <v>0.99793644832247141</v>
      </c>
      <c r="G954" s="49">
        <f>Data!E1083</f>
        <v>29.6</v>
      </c>
      <c r="H954" s="52">
        <v>0</v>
      </c>
      <c r="I954" s="52">
        <v>1</v>
      </c>
      <c r="J954" s="52">
        <v>0.6</v>
      </c>
      <c r="K954" s="54">
        <f t="shared" si="407"/>
        <v>0.66261227030770231</v>
      </c>
      <c r="L954" s="54">
        <f t="shared" si="420"/>
        <v>0.85</v>
      </c>
      <c r="M954" s="53">
        <f t="shared" si="421"/>
        <v>0.85</v>
      </c>
      <c r="N954" s="54" cm="1">
        <f t="array" ref="N954">stock_min(C954,O954)</f>
        <v>0.85</v>
      </c>
      <c r="O954" s="54" cm="1">
        <f t="array" ref="O954">stock_max(C954,D954)</f>
        <v>0.85</v>
      </c>
      <c r="P954" s="49">
        <f t="shared" si="398"/>
        <v>1960.2916666665856</v>
      </c>
      <c r="Q954" s="49">
        <f t="shared" si="412"/>
        <v>0.81442462905717206</v>
      </c>
      <c r="R954" s="49">
        <f t="shared" si="413"/>
        <v>26.136633313491235</v>
      </c>
      <c r="S954" s="59">
        <f t="shared" si="394"/>
        <v>7.8454009279168169</v>
      </c>
      <c r="T954" s="59">
        <f t="shared" si="395"/>
        <v>9.6295253766422668</v>
      </c>
      <c r="U954" s="59">
        <f t="shared" si="396"/>
        <v>17.705408878730363</v>
      </c>
      <c r="V954" s="59"/>
      <c r="W954" s="49">
        <f t="shared" si="414"/>
        <v>3.1381603711667267</v>
      </c>
      <c r="X954" s="49">
        <f t="shared" si="415"/>
        <v>4.7072405567500901</v>
      </c>
      <c r="Y954" s="49">
        <f t="shared" si="416"/>
        <v>3.2488837048397023</v>
      </c>
      <c r="Z954" s="49">
        <f t="shared" si="417"/>
        <v>6.3806416718025645</v>
      </c>
      <c r="AA954" s="49">
        <f t="shared" si="418"/>
        <v>2.6558113318095549</v>
      </c>
      <c r="AB954" s="49">
        <f t="shared" si="419"/>
        <v>15.049597546920808</v>
      </c>
      <c r="AC954" s="80">
        <f t="shared" si="399"/>
        <v>0.85</v>
      </c>
      <c r="AD954" s="80">
        <f t="shared" si="408"/>
        <v>0.85</v>
      </c>
      <c r="AE954" s="80">
        <f t="shared" si="409"/>
        <v>0.85</v>
      </c>
      <c r="AF954" s="54">
        <f>(Q954-MAX(Q$2:Q953))/MAX(Q$2:Q953)</f>
        <v>-0.34025744922479662</v>
      </c>
      <c r="AG954" s="54">
        <f>(R954-MAX(R$2:R953))/MAX(R$2:R953)</f>
        <v>-5.9706060235628251E-2</v>
      </c>
      <c r="AH954" s="54">
        <f>(S954-MAX(S$2:S953))/MAX(S$2:S953)</f>
        <v>-2.3383920393902042E-2</v>
      </c>
      <c r="AI954" s="54">
        <f>(T954-MAX(T$2:T953))/MAX(T$2:T953)</f>
        <v>-2.9081642632619691E-2</v>
      </c>
      <c r="AJ954" s="54">
        <f>(U954-MAX(U$2:U953))/MAX(U$2:U953)</f>
        <v>-4.6107987358779891E-2</v>
      </c>
      <c r="AK954" s="54">
        <f t="shared" si="410"/>
        <v>0.81597596475882217</v>
      </c>
      <c r="AL954" s="71">
        <f t="shared" si="400"/>
        <v>1960.2916666665856</v>
      </c>
      <c r="AM954" s="49">
        <f t="shared" si="401"/>
        <v>0.81597596475882217</v>
      </c>
      <c r="AN954" s="49">
        <f t="shared" si="402"/>
        <v>1.4494962556511999</v>
      </c>
      <c r="AO954" s="49">
        <f t="shared" si="403"/>
        <v>1.1939281672069828</v>
      </c>
      <c r="AP954" s="49">
        <f t="shared" si="404"/>
        <v>1.2346454007212575</v>
      </c>
      <c r="AQ954" s="49">
        <f t="shared" si="405"/>
        <v>1.7393696372681324</v>
      </c>
      <c r="AS954" s="49">
        <f t="shared" si="411"/>
        <v>0.28987338161693255</v>
      </c>
      <c r="AT954" s="49">
        <f t="shared" si="406"/>
        <v>0.50472423654687493</v>
      </c>
      <c r="AU954" s="54">
        <f>(AM954-MAX(AM$3:AM954))/MAX(AM$3:AM954)</f>
        <v>-0.78144363223065605</v>
      </c>
      <c r="AV954" s="54">
        <f>(AN954-MAX(AN$3:AN954))/MAX(AN$3:AN954)</f>
        <v>-0.88116234486876888</v>
      </c>
      <c r="AW954" s="54">
        <f>(AO954-MAX(AO$3:AO954))/MAX(AO$3:AO954)</f>
        <v>-0.79001990132286892</v>
      </c>
      <c r="AX954" s="54">
        <f>(AP954-MAX(AP$3:AP954))/MAX(AP$3:AP954)</f>
        <v>-0.7883724880644718</v>
      </c>
      <c r="AY954" s="54">
        <f>(AQ954-MAX(AQ$3:AQ954))/MAX(AQ$3:AQ954)</f>
        <v>-0.79091349586991744</v>
      </c>
    </row>
    <row r="955" spans="1:51">
      <c r="A955" s="49">
        <f>Data!F1081</f>
        <v>1960.3749999999188</v>
      </c>
      <c r="B955" s="53">
        <f t="shared" si="397"/>
        <v>0.55499999999999994</v>
      </c>
      <c r="C955" s="50">
        <f>1/Data!N1081</f>
        <v>5.7950284823489379E-2</v>
      </c>
      <c r="D955" s="50">
        <f>Data!H1081/100</f>
        <v>4.3499999999999997E-2</v>
      </c>
      <c r="E955">
        <f>Data!K1082/Data!K1081</f>
        <v>1.036372782824476</v>
      </c>
      <c r="F955">
        <f>Data!T1082/Data!T1081</f>
        <v>1.0164157380721621</v>
      </c>
      <c r="G955" s="49">
        <f>Data!E1084</f>
        <v>29.6</v>
      </c>
      <c r="H955" s="52">
        <v>0</v>
      </c>
      <c r="I955" s="52">
        <v>1</v>
      </c>
      <c r="J955" s="52">
        <v>0.6</v>
      </c>
      <c r="K955" s="54">
        <f t="shared" si="407"/>
        <v>0.66261227030770231</v>
      </c>
      <c r="L955" s="54">
        <f t="shared" si="420"/>
        <v>0.85</v>
      </c>
      <c r="M955" s="53">
        <f t="shared" si="421"/>
        <v>0.85</v>
      </c>
      <c r="N955" s="54" cm="1">
        <f t="array" ref="N955">stock_min(C955,O955)</f>
        <v>0.85</v>
      </c>
      <c r="O955" s="54" cm="1">
        <f t="array" ref="O955">stock_max(C955,D955)</f>
        <v>0.85</v>
      </c>
      <c r="P955" s="49">
        <f t="shared" si="398"/>
        <v>1960.3749999999188</v>
      </c>
      <c r="Q955" s="49">
        <f t="shared" si="412"/>
        <v>0.82779401044729239</v>
      </c>
      <c r="R955" s="49">
        <f t="shared" si="413"/>
        <v>27.087295400765814</v>
      </c>
      <c r="S955" s="59">
        <f t="shared" si="394"/>
        <v>8.0681315850715656</v>
      </c>
      <c r="T955" s="59">
        <f t="shared" si="395"/>
        <v>9.9149398943771061</v>
      </c>
      <c r="U955" s="59">
        <f t="shared" si="396"/>
        <v>18.296401725092345</v>
      </c>
      <c r="V955" s="59"/>
      <c r="W955" s="49">
        <f t="shared" si="414"/>
        <v>3.2272526340286265</v>
      </c>
      <c r="X955" s="49">
        <f t="shared" si="415"/>
        <v>4.8408789510429395</v>
      </c>
      <c r="Y955" s="49">
        <f t="shared" si="416"/>
        <v>3.3451790609994818</v>
      </c>
      <c r="Z955" s="49">
        <f t="shared" si="417"/>
        <v>6.5697608333776243</v>
      </c>
      <c r="AA955" s="49">
        <f t="shared" si="418"/>
        <v>2.7444602587638522</v>
      </c>
      <c r="AB955" s="49">
        <f t="shared" si="419"/>
        <v>15.551941466328493</v>
      </c>
      <c r="AC955" s="80">
        <f t="shared" si="399"/>
        <v>0.85</v>
      </c>
      <c r="AD955" s="80">
        <f t="shared" si="408"/>
        <v>0.85</v>
      </c>
      <c r="AE955" s="80">
        <f t="shared" si="409"/>
        <v>0.85</v>
      </c>
      <c r="AF955" s="54">
        <f>(Q955-MAX(Q$2:Q954))/MAX(Q$2:Q954)</f>
        <v>-0.32942728831621076</v>
      </c>
      <c r="AG955" s="54">
        <f>(R955-MAX(R$2:R954))/MAX(R$2:R954)</f>
        <v>-2.5504952973407886E-2</v>
      </c>
      <c r="AH955" s="54">
        <f>(S955-MAX(S$2:S954))/MAX(S$2:S954)</f>
        <v>4.3421758498904473E-3</v>
      </c>
      <c r="AI955" s="54">
        <f>(T955-MAX(T$2:T954))/MAX(T$2:T954)</f>
        <v>-3.040877803222295E-4</v>
      </c>
      <c r="AJ955" s="54">
        <f>(U955-MAX(U$2:U954))/MAX(U$2:U954)</f>
        <v>-1.4267810182751906E-2</v>
      </c>
      <c r="AK955" s="54">
        <f t="shared" si="410"/>
        <v>0.82091225520906197</v>
      </c>
      <c r="AL955" s="71">
        <f t="shared" si="400"/>
        <v>1960.3749999999188</v>
      </c>
      <c r="AM955" s="49">
        <f t="shared" si="401"/>
        <v>0.82091225520906197</v>
      </c>
      <c r="AN955" s="49">
        <f t="shared" si="402"/>
        <v>1.4783921465968521</v>
      </c>
      <c r="AO955" s="49">
        <f t="shared" si="403"/>
        <v>1.2111751387584331</v>
      </c>
      <c r="AP955" s="49">
        <f t="shared" si="404"/>
        <v>1.2535484048431997</v>
      </c>
      <c r="AQ955" s="49">
        <f t="shared" si="405"/>
        <v>1.7389036662585911</v>
      </c>
      <c r="AS955" s="49">
        <f t="shared" si="411"/>
        <v>0.26051151966173891</v>
      </c>
      <c r="AT955" s="49">
        <f t="shared" si="406"/>
        <v>0.48535526141539131</v>
      </c>
      <c r="AU955" s="54">
        <f>(AM955-MAX(AM$3:AM955))/MAX(AM$3:AM955)</f>
        <v>-0.78012146373837954</v>
      </c>
      <c r="AV955" s="54">
        <f>(AN955-MAX(AN$3:AN955))/MAX(AN$3:AN955)</f>
        <v>-0.87879330120306698</v>
      </c>
      <c r="AW955" s="54">
        <f>(AO955-MAX(AO$3:AO955))/MAX(AO$3:AO955)</f>
        <v>-0.7869866193485211</v>
      </c>
      <c r="AX955" s="54">
        <f>(AP955-MAX(AP$3:AP955))/MAX(AP$3:AP955)</f>
        <v>-0.78513237091982702</v>
      </c>
      <c r="AY955" s="54">
        <f>(AQ955-MAX(AQ$3:AQ955))/MAX(AQ$3:AQ955)</f>
        <v>-0.79096950940914657</v>
      </c>
    </row>
    <row r="956" spans="1:51">
      <c r="A956" s="49">
        <f>Data!F1082</f>
        <v>1960.4583333332521</v>
      </c>
      <c r="B956" s="53">
        <f t="shared" si="397"/>
        <v>0.59499999999999997</v>
      </c>
      <c r="C956" s="50">
        <f>1/Data!N1082</f>
        <v>5.6106131830813123E-2</v>
      </c>
      <c r="D956" s="50">
        <f>Data!H1082/100</f>
        <v>4.1500000000000002E-2</v>
      </c>
      <c r="E956">
        <f>Data!K1083/Data!K1082</f>
        <v>0.97803877052043309</v>
      </c>
      <c r="F956">
        <f>Data!T1083/Data!T1082</f>
        <v>1.0239912183288333</v>
      </c>
      <c r="G956" s="49">
        <f>Data!E1085</f>
        <v>29.6</v>
      </c>
      <c r="H956" s="52">
        <v>0</v>
      </c>
      <c r="I956" s="52">
        <v>1</v>
      </c>
      <c r="J956" s="52">
        <v>0.6</v>
      </c>
      <c r="K956" s="54">
        <f t="shared" si="407"/>
        <v>0.66261227030770231</v>
      </c>
      <c r="L956" s="54">
        <f t="shared" si="420"/>
        <v>0.85</v>
      </c>
      <c r="M956" s="53">
        <f t="shared" si="421"/>
        <v>0.85</v>
      </c>
      <c r="N956" s="54" cm="1">
        <f t="array" ref="N956">stock_min(C956,O956)</f>
        <v>0.85</v>
      </c>
      <c r="O956" s="54" cm="1">
        <f t="array" ref="O956">stock_max(C956,D956)</f>
        <v>0.85</v>
      </c>
      <c r="P956" s="49">
        <f t="shared" si="398"/>
        <v>1960.4583333332521</v>
      </c>
      <c r="Q956" s="49">
        <f t="shared" si="412"/>
        <v>0.84765379728323398</v>
      </c>
      <c r="R956" s="49">
        <f t="shared" si="413"/>
        <v>26.49242509048878</v>
      </c>
      <c r="S956" s="59">
        <f t="shared" si="394"/>
        <v>8.0392456540901893</v>
      </c>
      <c r="T956" s="59">
        <f t="shared" si="395"/>
        <v>9.8509147902909096</v>
      </c>
      <c r="U956" s="59">
        <f t="shared" si="396"/>
        <v>18.020704914960323</v>
      </c>
      <c r="V956" s="59"/>
      <c r="W956" s="49">
        <f t="shared" si="414"/>
        <v>3.2156982616360761</v>
      </c>
      <c r="X956" s="49">
        <f t="shared" si="415"/>
        <v>4.8235473924541132</v>
      </c>
      <c r="Y956" s="49">
        <f t="shared" si="416"/>
        <v>3.3235777764885266</v>
      </c>
      <c r="Z956" s="49">
        <f t="shared" si="417"/>
        <v>6.5273370138023825</v>
      </c>
      <c r="AA956" s="49">
        <f t="shared" si="418"/>
        <v>2.7031057372440488</v>
      </c>
      <c r="AB956" s="49">
        <f t="shared" si="419"/>
        <v>15.317599177716273</v>
      </c>
      <c r="AC956" s="80">
        <f t="shared" si="399"/>
        <v>0.85</v>
      </c>
      <c r="AD956" s="80">
        <f t="shared" si="408"/>
        <v>0.85</v>
      </c>
      <c r="AE956" s="80">
        <f t="shared" si="409"/>
        <v>0.85</v>
      </c>
      <c r="AF956" s="54">
        <f>(Q956-MAX(Q$2:Q955))/MAX(Q$2:Q955)</f>
        <v>-0.31333943198484709</v>
      </c>
      <c r="AG956" s="54">
        <f>(R956-MAX(R$2:R955))/MAX(R$2:R955)</f>
        <v>-4.6906062327860189E-2</v>
      </c>
      <c r="AH956" s="54">
        <f>(S956-MAX(S$2:S955))/MAX(S$2:S955)</f>
        <v>-3.5802503562068566E-3</v>
      </c>
      <c r="AI956" s="54">
        <f>(T956-MAX(T$2:T955))/MAX(T$2:T955)</f>
        <v>-6.7595615921915804E-3</v>
      </c>
      <c r="AJ956" s="54">
        <f>(U956-MAX(U$2:U955))/MAX(U$2:U955)</f>
        <v>-2.9121179957878898E-2</v>
      </c>
      <c r="AK956" s="54">
        <f t="shared" si="410"/>
        <v>0.78481278205358074</v>
      </c>
      <c r="AL956" s="71">
        <f t="shared" si="400"/>
        <v>1960.4583333332521</v>
      </c>
      <c r="AM956" s="49">
        <f t="shared" si="401"/>
        <v>0.78481278205358074</v>
      </c>
      <c r="AN956" s="49">
        <f t="shared" si="402"/>
        <v>1.5867538856029599</v>
      </c>
      <c r="AO956" s="49">
        <f t="shared" si="403"/>
        <v>1.2415638766300641</v>
      </c>
      <c r="AP956" s="49">
        <f t="shared" si="404"/>
        <v>1.2943117611474131</v>
      </c>
      <c r="AQ956" s="49">
        <f t="shared" si="405"/>
        <v>1.7951250946242574</v>
      </c>
      <c r="AS956" s="49">
        <f t="shared" si="411"/>
        <v>0.20837120902129747</v>
      </c>
      <c r="AT956" s="49">
        <f t="shared" si="406"/>
        <v>0.50081333347684431</v>
      </c>
      <c r="AU956" s="54">
        <f>(AM956-MAX(AM$3:AM956))/MAX(AM$3:AM956)</f>
        <v>-0.78979058399681878</v>
      </c>
      <c r="AV956" s="54">
        <f>(AN956-MAX(AN$3:AN956))/MAX(AN$3:AN956)</f>
        <v>-0.86990921135514732</v>
      </c>
      <c r="AW956" s="54">
        <f>(AO956-MAX(AO$3:AO956))/MAX(AO$3:AO956)</f>
        <v>-0.78164205143210619</v>
      </c>
      <c r="AX956" s="54">
        <f>(AP956-MAX(AP$3:AP956))/MAX(AP$3:AP956)</f>
        <v>-0.77814522492004246</v>
      </c>
      <c r="AY956" s="54">
        <f>(AQ956-MAX(AQ$3:AQ956))/MAX(AQ$3:AQ956)</f>
        <v>-0.78421123235158008</v>
      </c>
    </row>
    <row r="957" spans="1:51">
      <c r="A957" s="49">
        <f>Data!F1083</f>
        <v>1960.5416666665853</v>
      </c>
      <c r="B957" s="53">
        <f t="shared" si="397"/>
        <v>0.56299999999999994</v>
      </c>
      <c r="C957" s="50">
        <f>1/Data!N1083</f>
        <v>5.754797359110022E-2</v>
      </c>
      <c r="D957" s="50">
        <f>Data!H1083/100</f>
        <v>3.9E-2</v>
      </c>
      <c r="E957">
        <f>Data!K1084/Data!K1083</f>
        <v>1.0149086676217765</v>
      </c>
      <c r="F957">
        <f>Data!T1084/Data!T1083</f>
        <v>1.0115016056773918</v>
      </c>
      <c r="G957" s="49">
        <f>Data!E1086</f>
        <v>29.8</v>
      </c>
      <c r="H957" s="52">
        <v>0</v>
      </c>
      <c r="I957" s="52">
        <v>1</v>
      </c>
      <c r="J957" s="52">
        <v>0.6</v>
      </c>
      <c r="K957" s="54">
        <f t="shared" si="407"/>
        <v>0.66261227030770231</v>
      </c>
      <c r="L957" s="54">
        <f t="shared" si="420"/>
        <v>0.85</v>
      </c>
      <c r="M957" s="53">
        <f t="shared" si="421"/>
        <v>0.85</v>
      </c>
      <c r="N957" s="54" cm="1">
        <f t="array" ref="N957">stock_min(C957,O957)</f>
        <v>0.85</v>
      </c>
      <c r="O957" s="54" cm="1">
        <f t="array" ref="O957">stock_max(C957,D957)</f>
        <v>0.85</v>
      </c>
      <c r="P957" s="49">
        <f t="shared" si="398"/>
        <v>1960.5416666665853</v>
      </c>
      <c r="Q957" s="49">
        <f t="shared" si="412"/>
        <v>0.85740317701052948</v>
      </c>
      <c r="R957" s="49">
        <f t="shared" si="413"/>
        <v>26.887391850657689</v>
      </c>
      <c r="S957" s="59">
        <f t="shared" si="394"/>
        <v>8.1481440123049875</v>
      </c>
      <c r="T957" s="59">
        <f t="shared" si="395"/>
        <v>9.9864551693083214</v>
      </c>
      <c r="U957" s="59">
        <f t="shared" si="396"/>
        <v>18.280159966158568</v>
      </c>
      <c r="V957" s="59"/>
      <c r="W957" s="49">
        <f t="shared" si="414"/>
        <v>3.259257604921995</v>
      </c>
      <c r="X957" s="49">
        <f t="shared" si="415"/>
        <v>4.8888864073829925</v>
      </c>
      <c r="Y957" s="49">
        <f t="shared" si="416"/>
        <v>3.369307437246845</v>
      </c>
      <c r="Z957" s="49">
        <f t="shared" si="417"/>
        <v>6.6171477320614764</v>
      </c>
      <c r="AA957" s="49">
        <f t="shared" si="418"/>
        <v>2.7420239949237857</v>
      </c>
      <c r="AB957" s="49">
        <f t="shared" si="419"/>
        <v>15.538135971234782</v>
      </c>
      <c r="AC957" s="80">
        <f t="shared" si="399"/>
        <v>0.85</v>
      </c>
      <c r="AD957" s="80">
        <f t="shared" si="408"/>
        <v>0.85</v>
      </c>
      <c r="AE957" s="80">
        <f t="shared" si="409"/>
        <v>0.85</v>
      </c>
      <c r="AF957" s="54">
        <f>(Q957-MAX(Q$2:Q956))/MAX(Q$2:Q956)</f>
        <v>-0.30544173289732302</v>
      </c>
      <c r="AG957" s="54">
        <f>(R957-MAX(R$2:R956))/MAX(R$2:R956)</f>
        <v>-3.2696701598776093E-2</v>
      </c>
      <c r="AH957" s="54">
        <f>(S957-MAX(S$2:S956))/MAX(S$2:S956)</f>
        <v>9.917094979148413E-3</v>
      </c>
      <c r="AI957" s="54">
        <f>(T957-MAX(T$2:T956))/MAX(T$2:T956)</f>
        <v>6.906599200296514E-3</v>
      </c>
      <c r="AJ957" s="54">
        <f>(U957-MAX(U$2:U956))/MAX(U$2:U956)</f>
        <v>-1.5142846970904587E-2</v>
      </c>
      <c r="AK957" s="54">
        <f t="shared" si="410"/>
        <v>0.7376127323695213</v>
      </c>
      <c r="AL957" s="71">
        <f t="shared" si="400"/>
        <v>1960.5416666665853</v>
      </c>
      <c r="AM957" s="49">
        <f t="shared" si="401"/>
        <v>0.7376127323695213</v>
      </c>
      <c r="AN957" s="49">
        <f t="shared" si="402"/>
        <v>1.6066296154139954</v>
      </c>
      <c r="AO957" s="49">
        <f t="shared" si="403"/>
        <v>1.2210998335571628</v>
      </c>
      <c r="AP957" s="49">
        <f t="shared" si="404"/>
        <v>1.278862074977152</v>
      </c>
      <c r="AQ957" s="49">
        <f t="shared" si="405"/>
        <v>1.786254455673</v>
      </c>
      <c r="AS957" s="49">
        <f t="shared" si="411"/>
        <v>0.1796248402590046</v>
      </c>
      <c r="AT957" s="49">
        <f t="shared" si="406"/>
        <v>0.50739238069584802</v>
      </c>
      <c r="AU957" s="54">
        <f>(AM957-MAX(AM$3:AM957))/MAX(AM$3:AM957)</f>
        <v>-0.80243295566340289</v>
      </c>
      <c r="AV957" s="54">
        <f>(AN957-MAX(AN$3:AN957))/MAX(AN$3:AN957)</f>
        <v>-0.86827968998483906</v>
      </c>
      <c r="AW957" s="54">
        <f>(AO957-MAX(AO$3:AO957))/MAX(AO$3:AO957)</f>
        <v>-0.78524113042346055</v>
      </c>
      <c r="AX957" s="54">
        <f>(AP957-MAX(AP$3:AP957))/MAX(AP$3:AP957)</f>
        <v>-0.78079341738282326</v>
      </c>
      <c r="AY957" s="54">
        <f>(AQ957-MAX(AQ$3:AQ957))/MAX(AQ$3:AQ957)</f>
        <v>-0.78527755594834669</v>
      </c>
    </row>
    <row r="958" spans="1:51">
      <c r="A958" s="49">
        <f>Data!F1084</f>
        <v>1960.6249999999186</v>
      </c>
      <c r="B958" s="53">
        <f t="shared" si="397"/>
        <v>0.57499999999999996</v>
      </c>
      <c r="C958" s="50">
        <f>1/Data!N1084</f>
        <v>5.6875985141773389E-2</v>
      </c>
      <c r="D958" s="50">
        <f>Data!H1084/100</f>
        <v>3.7999999999999999E-2</v>
      </c>
      <c r="E958">
        <f>Data!K1085/Data!K1084</f>
        <v>0.97279242611927086</v>
      </c>
      <c r="F958">
        <f>Data!T1085/Data!T1084</f>
        <v>1.0031666666666668</v>
      </c>
      <c r="G958" s="49">
        <f>Data!E1087</f>
        <v>29.8</v>
      </c>
      <c r="H958" s="52">
        <v>0</v>
      </c>
      <c r="I958" s="52">
        <v>1</v>
      </c>
      <c r="J958" s="52">
        <v>0.6</v>
      </c>
      <c r="K958" s="54">
        <f t="shared" si="407"/>
        <v>0.66261227030770231</v>
      </c>
      <c r="L958" s="54">
        <f t="shared" si="420"/>
        <v>0.85</v>
      </c>
      <c r="M958" s="53">
        <f t="shared" si="421"/>
        <v>0.85</v>
      </c>
      <c r="N958" s="54" cm="1">
        <f t="array" ref="N958">stock_min(C958,O958)</f>
        <v>0.85</v>
      </c>
      <c r="O958" s="54" cm="1">
        <f t="array" ref="O958">stock_max(C958,D958)</f>
        <v>0.85</v>
      </c>
      <c r="P958" s="49">
        <f t="shared" si="398"/>
        <v>1960.6249999999186</v>
      </c>
      <c r="Q958" s="49">
        <f t="shared" si="412"/>
        <v>0.86011828707106286</v>
      </c>
      <c r="R958" s="49">
        <f t="shared" si="413"/>
        <v>26.155851150420805</v>
      </c>
      <c r="S958" s="59">
        <f t="shared" si="394"/>
        <v>8.0254502565972086</v>
      </c>
      <c r="T958" s="59">
        <f t="shared" si="395"/>
        <v>9.8170881070598419</v>
      </c>
      <c r="U958" s="59">
        <f t="shared" si="396"/>
        <v>17.866088059736306</v>
      </c>
      <c r="V958" s="59"/>
      <c r="W958" s="49">
        <f t="shared" si="414"/>
        <v>3.2101801026388834</v>
      </c>
      <c r="X958" s="49">
        <f t="shared" si="415"/>
        <v>4.8152701539583251</v>
      </c>
      <c r="Y958" s="49">
        <f t="shared" si="416"/>
        <v>3.3121650686301765</v>
      </c>
      <c r="Z958" s="49">
        <f t="shared" si="417"/>
        <v>6.5049230384296655</v>
      </c>
      <c r="AA958" s="49">
        <f t="shared" si="418"/>
        <v>2.6799132089604463</v>
      </c>
      <c r="AB958" s="49">
        <f t="shared" si="419"/>
        <v>15.18617485077586</v>
      </c>
      <c r="AC958" s="80">
        <f t="shared" si="399"/>
        <v>0.85</v>
      </c>
      <c r="AD958" s="80">
        <f t="shared" si="408"/>
        <v>0.85</v>
      </c>
      <c r="AE958" s="80">
        <f t="shared" si="409"/>
        <v>0.85</v>
      </c>
      <c r="AF958" s="54">
        <f>(Q958-MAX(Q$2:Q957))/MAX(Q$2:Q957)</f>
        <v>-0.30324229838483119</v>
      </c>
      <c r="AG958" s="54">
        <f>(R958-MAX(R$2:R957))/MAX(R$2:R957)</f>
        <v>-5.9014677555100405E-2</v>
      </c>
      <c r="AH958" s="54">
        <f>(S958-MAX(S$2:S957))/MAX(S$2:S957)</f>
        <v>-1.5057877661770823E-2</v>
      </c>
      <c r="AI958" s="54">
        <f>(T958-MAX(T$2:T957))/MAX(T$2:T957)</f>
        <v>-1.6959677821315466E-2</v>
      </c>
      <c r="AJ958" s="54">
        <f>(U958-MAX(U$2:U957))/MAX(U$2:U957)</f>
        <v>-3.7451277513268974E-2</v>
      </c>
      <c r="AK958" s="54">
        <f t="shared" si="410"/>
        <v>0.71826857267821642</v>
      </c>
      <c r="AL958" s="71">
        <f t="shared" si="400"/>
        <v>1960.6249999999186</v>
      </c>
      <c r="AM958" s="49">
        <f t="shared" si="401"/>
        <v>0.71826857267821642</v>
      </c>
      <c r="AN958" s="49">
        <f t="shared" si="402"/>
        <v>1.6842944348046702</v>
      </c>
      <c r="AO958" s="49">
        <f t="shared" si="403"/>
        <v>1.2430333565832883</v>
      </c>
      <c r="AP958" s="49">
        <f t="shared" si="404"/>
        <v>1.3078508602540275</v>
      </c>
      <c r="AQ958" s="49">
        <f t="shared" si="405"/>
        <v>1.8520956410755853</v>
      </c>
      <c r="AS958" s="49">
        <f t="shared" si="411"/>
        <v>0.1678012062709151</v>
      </c>
      <c r="AT958" s="49">
        <f t="shared" si="406"/>
        <v>0.54424478082155781</v>
      </c>
      <c r="AU958" s="54">
        <f>(AM958-MAX(AM$3:AM958))/MAX(AM$3:AM958)</f>
        <v>-0.80761422259070914</v>
      </c>
      <c r="AV958" s="54">
        <f>(AN958-MAX(AN$3:AN958))/MAX(AN$3:AN958)</f>
        <v>-0.86191230201360769</v>
      </c>
      <c r="AW958" s="54">
        <f>(AO958-MAX(AO$3:AO958))/MAX(AO$3:AO958)</f>
        <v>-0.78138360912874394</v>
      </c>
      <c r="AX958" s="54">
        <f>(AP958-MAX(AP$3:AP958))/MAX(AP$3:AP958)</f>
        <v>-0.77582452145643455</v>
      </c>
      <c r="AY958" s="54">
        <f>(AQ958-MAX(AQ$3:AQ958))/MAX(AQ$3:AQ958)</f>
        <v>-0.77736290515265438</v>
      </c>
    </row>
    <row r="959" spans="1:51">
      <c r="A959" s="49">
        <f>Data!F1085</f>
        <v>1960.7083333332519</v>
      </c>
      <c r="B959" s="53">
        <f t="shared" si="397"/>
        <v>0.54200000000000004</v>
      </c>
      <c r="C959" s="50">
        <f>1/Data!N1085</f>
        <v>5.8644094118217527E-2</v>
      </c>
      <c r="D959" s="50">
        <f>Data!H1085/100</f>
        <v>3.7999999999999999E-2</v>
      </c>
      <c r="E959">
        <f>Data!K1086/Data!K1085</f>
        <v>0.97666129117182121</v>
      </c>
      <c r="F959">
        <f>Data!T1086/Data!T1085</f>
        <v>0.98908834812610824</v>
      </c>
      <c r="G959" s="49">
        <f>Data!E1088</f>
        <v>29.8</v>
      </c>
      <c r="H959" s="52">
        <v>0</v>
      </c>
      <c r="I959" s="52">
        <v>1</v>
      </c>
      <c r="J959" s="52">
        <v>0.6</v>
      </c>
      <c r="K959" s="54">
        <f t="shared" si="407"/>
        <v>0.66261227030770231</v>
      </c>
      <c r="L959" s="54">
        <f t="shared" si="420"/>
        <v>0.85</v>
      </c>
      <c r="M959" s="53">
        <f t="shared" si="421"/>
        <v>0.85</v>
      </c>
      <c r="N959" s="54" cm="1">
        <f t="array" ref="N959">stock_min(C959,O959)</f>
        <v>0.85</v>
      </c>
      <c r="O959" s="54" cm="1">
        <f t="array" ref="O959">stock_max(C959,D959)</f>
        <v>0.85</v>
      </c>
      <c r="P959" s="49">
        <f t="shared" si="398"/>
        <v>1960.7083333332519</v>
      </c>
      <c r="Q959" s="49">
        <f t="shared" si="412"/>
        <v>0.85073297575217532</v>
      </c>
      <c r="R959" s="49">
        <f t="shared" si="413"/>
        <v>25.545407356267948</v>
      </c>
      <c r="S959" s="59">
        <f t="shared" si="394"/>
        <v>7.8780397008124661</v>
      </c>
      <c r="T959" s="59">
        <f t="shared" si="395"/>
        <v>9.6291304101384618</v>
      </c>
      <c r="U959" s="59">
        <f t="shared" si="396"/>
        <v>17.482420066691816</v>
      </c>
      <c r="V959" s="59"/>
      <c r="W959" s="49">
        <f t="shared" si="414"/>
        <v>3.1512158803249868</v>
      </c>
      <c r="X959" s="49">
        <f t="shared" si="415"/>
        <v>4.7268238204874793</v>
      </c>
      <c r="Y959" s="49">
        <f t="shared" si="416"/>
        <v>3.2487504479876788</v>
      </c>
      <c r="Z959" s="49">
        <f t="shared" si="417"/>
        <v>6.3803799621507826</v>
      </c>
      <c r="AA959" s="49">
        <f t="shared" si="418"/>
        <v>2.6223630100037729</v>
      </c>
      <c r="AB959" s="49">
        <f t="shared" si="419"/>
        <v>14.860057056688044</v>
      </c>
      <c r="AC959" s="80">
        <f t="shared" si="399"/>
        <v>0.85</v>
      </c>
      <c r="AD959" s="80">
        <f t="shared" si="408"/>
        <v>0.85</v>
      </c>
      <c r="AE959" s="80">
        <f t="shared" si="409"/>
        <v>0.85</v>
      </c>
      <c r="AF959" s="54">
        <f>(Q959-MAX(Q$2:Q958))/MAX(Q$2:Q958)</f>
        <v>-0.31084507586530885</v>
      </c>
      <c r="AG959" s="54">
        <f>(R959-MAX(R$2:R958))/MAX(R$2:R958)</f>
        <v>-8.0976060007231884E-2</v>
      </c>
      <c r="AH959" s="54">
        <f>(S959-MAX(S$2:S958))/MAX(S$2:S958)</f>
        <v>-3.3149182327241782E-2</v>
      </c>
      <c r="AI959" s="54">
        <f>(T959-MAX(T$2:T958))/MAX(T$2:T958)</f>
        <v>-3.5780940595221092E-2</v>
      </c>
      <c r="AJ959" s="54">
        <f>(U959-MAX(U$2:U958))/MAX(U$2:U958)</f>
        <v>-5.8121674710979454E-2</v>
      </c>
      <c r="AK959" s="54">
        <f t="shared" si="410"/>
        <v>0.71615655796691913</v>
      </c>
      <c r="AL959" s="71">
        <f t="shared" si="400"/>
        <v>1960.7083333332519</v>
      </c>
      <c r="AM959" s="49">
        <f t="shared" si="401"/>
        <v>0.71615655796691913</v>
      </c>
      <c r="AN959" s="49">
        <f t="shared" si="402"/>
        <v>1.7651036932072937</v>
      </c>
      <c r="AO959" s="49">
        <f t="shared" si="403"/>
        <v>1.2771620659965524</v>
      </c>
      <c r="AP959" s="49">
        <f t="shared" si="404"/>
        <v>1.3479425027084813</v>
      </c>
      <c r="AQ959" s="49">
        <f t="shared" si="405"/>
        <v>1.9266570827731484</v>
      </c>
      <c r="AS959" s="49">
        <f t="shared" si="411"/>
        <v>0.16155338956585474</v>
      </c>
      <c r="AT959" s="49">
        <f t="shared" si="406"/>
        <v>0.57871458006466714</v>
      </c>
      <c r="AU959" s="54">
        <f>(AM959-MAX(AM$3:AM959))/MAX(AM$3:AM959)</f>
        <v>-0.8081799184983246</v>
      </c>
      <c r="AV959" s="54">
        <f>(AN959-MAX(AN$3:AN959))/MAX(AN$3:AN959)</f>
        <v>-0.85528711568144489</v>
      </c>
      <c r="AW959" s="54">
        <f>(AO959-MAX(AO$3:AO959))/MAX(AO$3:AO959)</f>
        <v>-0.77538128003797036</v>
      </c>
      <c r="AX959" s="54">
        <f>(AP959-MAX(AP$3:AP959))/MAX(AP$3:AP959)</f>
        <v>-0.76895251226489791</v>
      </c>
      <c r="AY959" s="54">
        <f>(AQ959-MAX(AQ$3:AQ959))/MAX(AQ$3:AQ959)</f>
        <v>-0.76840000798956043</v>
      </c>
    </row>
    <row r="960" spans="1:51">
      <c r="A960" s="49">
        <f>Data!F1086</f>
        <v>1960.7916666665851</v>
      </c>
      <c r="B960" s="53">
        <f t="shared" si="397"/>
        <v>0.51100000000000001</v>
      </c>
      <c r="C960" s="50">
        <f>1/Data!N1086</f>
        <v>6.0222445321971602E-2</v>
      </c>
      <c r="D960" s="50">
        <f>Data!H1086/100</f>
        <v>3.8900000000000004E-2</v>
      </c>
      <c r="E960">
        <f>Data!K1087/Data!K1086</f>
        <v>1.0354085241019915</v>
      </c>
      <c r="F960">
        <f>Data!T1087/Data!T1086</f>
        <v>0.99996099985908249</v>
      </c>
      <c r="G960" s="49">
        <f>Data!E1089</f>
        <v>29.8</v>
      </c>
      <c r="H960" s="52">
        <v>0</v>
      </c>
      <c r="I960" s="52">
        <v>1</v>
      </c>
      <c r="J960" s="52">
        <v>0.6</v>
      </c>
      <c r="K960" s="54">
        <f t="shared" si="407"/>
        <v>0.66261227030770231</v>
      </c>
      <c r="L960" s="54">
        <f t="shared" si="420"/>
        <v>0.85</v>
      </c>
      <c r="M960" s="53">
        <f t="shared" si="421"/>
        <v>0.85</v>
      </c>
      <c r="N960" s="54" cm="1">
        <f t="array" ref="N960">stock_min(C960,O960)</f>
        <v>0.85</v>
      </c>
      <c r="O960" s="54" cm="1">
        <f t="array" ref="O960">stock_max(C960,D960)</f>
        <v>0.85</v>
      </c>
      <c r="P960" s="49">
        <f t="shared" si="398"/>
        <v>1960.7916666665851</v>
      </c>
      <c r="Q960" s="49">
        <f t="shared" si="412"/>
        <v>0.85069979704623777</v>
      </c>
      <c r="R960" s="49">
        <f t="shared" si="413"/>
        <v>26.449932528337552</v>
      </c>
      <c r="S960" s="59">
        <f t="shared" si="394"/>
        <v>8.0452866581226701</v>
      </c>
      <c r="T960" s="59">
        <f t="shared" si="395"/>
        <v>9.8549235460828637</v>
      </c>
      <c r="U960" s="59">
        <f t="shared" si="396"/>
        <v>18.008490482613595</v>
      </c>
      <c r="V960" s="59"/>
      <c r="W960" s="49">
        <f t="shared" si="414"/>
        <v>3.218114663249068</v>
      </c>
      <c r="X960" s="49">
        <f t="shared" si="415"/>
        <v>4.827171994873602</v>
      </c>
      <c r="Y960" s="49">
        <f t="shared" si="416"/>
        <v>3.3249302815040651</v>
      </c>
      <c r="Z960" s="49">
        <f t="shared" si="417"/>
        <v>6.529993264578799</v>
      </c>
      <c r="AA960" s="49">
        <f t="shared" si="418"/>
        <v>2.7012735723920396</v>
      </c>
      <c r="AB960" s="49">
        <f t="shared" si="419"/>
        <v>15.307216910221555</v>
      </c>
      <c r="AC960" s="80">
        <f t="shared" si="399"/>
        <v>0.85</v>
      </c>
      <c r="AD960" s="80">
        <f t="shared" si="408"/>
        <v>0.85</v>
      </c>
      <c r="AE960" s="80">
        <f t="shared" si="409"/>
        <v>0.85</v>
      </c>
      <c r="AF960" s="54">
        <f>(Q960-MAX(Q$2:Q959))/MAX(Q$2:Q959)</f>
        <v>-0.31087195300446413</v>
      </c>
      <c r="AG960" s="54">
        <f>(R960-MAX(R$2:R959))/MAX(R$2:R959)</f>
        <v>-4.8434778677690769E-2</v>
      </c>
      <c r="AH960" s="54">
        <f>(S960-MAX(S$2:S959))/MAX(S$2:S959)</f>
        <v>-1.262340896613837E-2</v>
      </c>
      <c r="AI960" s="54">
        <f>(T960-MAX(T$2:T959))/MAX(T$2:T959)</f>
        <v>-1.3171002222059526E-2</v>
      </c>
      <c r="AJ960" s="54">
        <f>(U960-MAX(U$2:U959))/MAX(U$2:U959)</f>
        <v>-2.9779241544272795E-2</v>
      </c>
      <c r="AK960" s="54">
        <f t="shared" si="410"/>
        <v>0.68009229758508793</v>
      </c>
      <c r="AL960" s="71">
        <f t="shared" si="400"/>
        <v>1960.7916666665851</v>
      </c>
      <c r="AM960" s="49">
        <f t="shared" si="401"/>
        <v>0.68009229758508793</v>
      </c>
      <c r="AN960" s="49">
        <f t="shared" si="402"/>
        <v>1.7688413854494764</v>
      </c>
      <c r="AO960" s="49">
        <f t="shared" si="403"/>
        <v>1.2536168843934095</v>
      </c>
      <c r="AP960" s="49">
        <f t="shared" si="404"/>
        <v>1.3274797074488089</v>
      </c>
      <c r="AQ960" s="49">
        <f t="shared" si="405"/>
        <v>1.9075781161123906</v>
      </c>
      <c r="AS960" s="49">
        <f t="shared" si="411"/>
        <v>0.13873673066291414</v>
      </c>
      <c r="AT960" s="49">
        <f t="shared" si="406"/>
        <v>0.58009840866358164</v>
      </c>
      <c r="AU960" s="54">
        <f>(AM960-MAX(AM$3:AM960))/MAX(AM$3:AM960)</f>
        <v>-0.81783960713593118</v>
      </c>
      <c r="AV960" s="54">
        <f>(AN960-MAX(AN$3:AN960))/MAX(AN$3:AN960)</f>
        <v>-0.85498067916604759</v>
      </c>
      <c r="AW960" s="54">
        <f>(AO960-MAX(AO$3:AO960))/MAX(AO$3:AO960)</f>
        <v>-0.77952224906122813</v>
      </c>
      <c r="AX960" s="54">
        <f>(AP960-MAX(AP$3:AP960))/MAX(AP$3:AP960)</f>
        <v>-0.77245998934740334</v>
      </c>
      <c r="AY960" s="54">
        <f>(AQ960-MAX(AQ$3:AQ960))/MAX(AQ$3:AQ960)</f>
        <v>-0.77069345634926478</v>
      </c>
    </row>
    <row r="961" spans="1:51">
      <c r="A961" s="49">
        <f>Data!F1087</f>
        <v>1960.8749999999184</v>
      </c>
      <c r="B961" s="53">
        <f t="shared" si="397"/>
        <v>0.54899999999999993</v>
      </c>
      <c r="C961" s="50">
        <f>1/Data!N1087</f>
        <v>5.8322339977134437E-2</v>
      </c>
      <c r="D961" s="50">
        <f>Data!H1087/100</f>
        <v>3.9300000000000002E-2</v>
      </c>
      <c r="E961">
        <f>Data!K1088/Data!K1087</f>
        <v>1.0269064359113034</v>
      </c>
      <c r="F961">
        <f>Data!T1088/Data!T1087</f>
        <v>1.0106875755699061</v>
      </c>
      <c r="G961" s="49">
        <f>Data!E1090</f>
        <v>29.8</v>
      </c>
      <c r="H961" s="52">
        <v>0</v>
      </c>
      <c r="I961" s="52">
        <v>1</v>
      </c>
      <c r="J961" s="52">
        <v>0.6</v>
      </c>
      <c r="K961" s="54">
        <f t="shared" si="407"/>
        <v>0.66261227030770231</v>
      </c>
      <c r="L961" s="54">
        <f t="shared" si="420"/>
        <v>0.85</v>
      </c>
      <c r="M961" s="53">
        <f t="shared" si="421"/>
        <v>0.85</v>
      </c>
      <c r="N961" s="54" cm="1">
        <f t="array" ref="N961">stock_min(C961,O961)</f>
        <v>0.85</v>
      </c>
      <c r="O961" s="54" cm="1">
        <f t="array" ref="O961">stock_max(C961,D961)</f>
        <v>0.85</v>
      </c>
      <c r="P961" s="49">
        <f t="shared" si="398"/>
        <v>1960.8749999999184</v>
      </c>
      <c r="Q961" s="49">
        <f t="shared" si="412"/>
        <v>0.85979171541447319</v>
      </c>
      <c r="R961" s="49">
        <f t="shared" si="413"/>
        <v>27.161605942769565</v>
      </c>
      <c r="S961" s="59">
        <f t="shared" si="394"/>
        <v>8.2095624956916726</v>
      </c>
      <c r="T961" s="59">
        <f t="shared" si="395"/>
        <v>10.06615783500574</v>
      </c>
      <c r="U961" s="59">
        <f t="shared" si="396"/>
        <v>18.449223198828822</v>
      </c>
      <c r="V961" s="59"/>
      <c r="W961" s="49">
        <f t="shared" si="414"/>
        <v>3.2838249982766694</v>
      </c>
      <c r="X961" s="49">
        <f t="shared" si="415"/>
        <v>4.9257374974150032</v>
      </c>
      <c r="Y961" s="49">
        <f t="shared" si="416"/>
        <v>3.3961981386769211</v>
      </c>
      <c r="Z961" s="49">
        <f t="shared" si="417"/>
        <v>6.669959696328819</v>
      </c>
      <c r="AA961" s="49">
        <f t="shared" si="418"/>
        <v>2.7673834798243235</v>
      </c>
      <c r="AB961" s="49">
        <f t="shared" si="419"/>
        <v>15.681839719004499</v>
      </c>
      <c r="AC961" s="80">
        <f t="shared" si="399"/>
        <v>0.85</v>
      </c>
      <c r="AD961" s="80">
        <f t="shared" si="408"/>
        <v>0.85</v>
      </c>
      <c r="AE961" s="80">
        <f t="shared" si="409"/>
        <v>0.85</v>
      </c>
      <c r="AF961" s="54">
        <f>(Q961-MAX(Q$2:Q960))/MAX(Q$2:Q960)</f>
        <v>-0.30350684492485758</v>
      </c>
      <c r="AG961" s="54">
        <f>(R961-MAX(R$2:R960))/MAX(R$2:R960)</f>
        <v>-2.2831550034756821E-2</v>
      </c>
      <c r="AH961" s="54">
        <f>(S961-MAX(S$2:S960))/MAX(S$2:S960)</f>
        <v>7.5377267870981981E-3</v>
      </c>
      <c r="AI961" s="54">
        <f>(T961-MAX(T$2:T960))/MAX(T$2:T960)</f>
        <v>7.9810768031454132E-3</v>
      </c>
      <c r="AJ961" s="54">
        <f>(U961-MAX(U$2:U960))/MAX(U$2:U960)</f>
        <v>-6.0344401343252804E-3</v>
      </c>
      <c r="AK961" s="54">
        <f t="shared" si="410"/>
        <v>0.66774097412877143</v>
      </c>
      <c r="AL961" s="71">
        <f t="shared" si="400"/>
        <v>1960.8749999999184</v>
      </c>
      <c r="AM961" s="49">
        <f t="shared" si="401"/>
        <v>0.66774097412877143</v>
      </c>
      <c r="AN961" s="49">
        <f t="shared" si="402"/>
        <v>1.6853165905762875</v>
      </c>
      <c r="AO961" s="49">
        <f t="shared" si="403"/>
        <v>1.2088535066029882</v>
      </c>
      <c r="AP961" s="49">
        <f t="shared" si="404"/>
        <v>1.2776738318889951</v>
      </c>
      <c r="AQ961" s="49">
        <f t="shared" si="405"/>
        <v>1.8376033856550713</v>
      </c>
      <c r="AS961" s="49">
        <f t="shared" si="411"/>
        <v>0.15228679507878384</v>
      </c>
      <c r="AT961" s="49">
        <f t="shared" si="406"/>
        <v>0.55992955376607623</v>
      </c>
      <c r="AU961" s="54">
        <f>(AM961-MAX(AM$3:AM961))/MAX(AM$3:AM961)</f>
        <v>-0.821147866825363</v>
      </c>
      <c r="AV961" s="54">
        <f>(AN961-MAX(AN$3:AN961))/MAX(AN$3:AN961)</f>
        <v>-0.8618285000757937</v>
      </c>
      <c r="AW961" s="54">
        <f>(AO961-MAX(AO$3:AO961))/MAX(AO$3:AO961)</f>
        <v>-0.78739493248031756</v>
      </c>
      <c r="AX961" s="54">
        <f>(AP961-MAX(AP$3:AP961))/MAX(AP$3:AP961)</f>
        <v>-0.780997091189225</v>
      </c>
      <c r="AY961" s="54">
        <f>(AQ961-MAX(AQ$3:AQ961))/MAX(AQ$3:AQ961)</f>
        <v>-0.77910499318150772</v>
      </c>
    </row>
    <row r="962" spans="1:51">
      <c r="A962" s="49">
        <f>Data!F1088</f>
        <v>1960.9583333332516</v>
      </c>
      <c r="B962" s="53">
        <f t="shared" si="397"/>
        <v>0.57299999999999995</v>
      </c>
      <c r="C962" s="50">
        <f>1/Data!N1088</f>
        <v>5.6940828370301615E-2</v>
      </c>
      <c r="D962" s="50">
        <f>Data!H1088/100</f>
        <v>3.8399999999999997E-2</v>
      </c>
      <c r="E962">
        <f>Data!K1089/Data!K1088</f>
        <v>1.0542644806338028</v>
      </c>
      <c r="F962">
        <f>Data!T1089/Data!T1088</f>
        <v>1.0032000000000001</v>
      </c>
      <c r="G962" s="49">
        <f>Data!E1091</f>
        <v>29.8</v>
      </c>
      <c r="H962" s="52">
        <v>0</v>
      </c>
      <c r="I962" s="52">
        <v>1</v>
      </c>
      <c r="J962" s="52">
        <v>0.6</v>
      </c>
      <c r="K962" s="54">
        <f t="shared" si="407"/>
        <v>0.66261227030770231</v>
      </c>
      <c r="L962" s="54">
        <f t="shared" si="420"/>
        <v>0.85</v>
      </c>
      <c r="M962" s="53">
        <f t="shared" si="421"/>
        <v>0.85</v>
      </c>
      <c r="N962" s="54" cm="1">
        <f t="array" ref="N962">stock_min(C962,O962)</f>
        <v>0.85</v>
      </c>
      <c r="O962" s="54" cm="1">
        <f t="array" ref="O962">stock_max(C962,D962)</f>
        <v>0.85</v>
      </c>
      <c r="P962" s="49">
        <f t="shared" si="398"/>
        <v>1960.9583333332516</v>
      </c>
      <c r="Q962" s="49">
        <f t="shared" si="412"/>
        <v>0.86254304890379963</v>
      </c>
      <c r="R962" s="49">
        <f t="shared" si="413"/>
        <v>28.63551638243397</v>
      </c>
      <c r="S962" s="59">
        <f t="shared" ref="S962:S1025" si="422">SUM(W962:X962)</f>
        <v>8.4873633227218317</v>
      </c>
      <c r="T962" s="59">
        <f t="shared" ref="T962:T1025" si="423">SUM(Y962:Z962)</f>
        <v>10.438967567819187</v>
      </c>
      <c r="U962" s="59">
        <f t="shared" ref="U962:U1025" si="424">SUM(AA962:AB962)</f>
        <v>19.30904571369858</v>
      </c>
      <c r="V962" s="59"/>
      <c r="W962" s="49">
        <f t="shared" si="414"/>
        <v>3.394945329088733</v>
      </c>
      <c r="X962" s="49">
        <f t="shared" si="415"/>
        <v>5.0924179936330987</v>
      </c>
      <c r="Y962" s="49">
        <f t="shared" si="416"/>
        <v>3.5219795680380424</v>
      </c>
      <c r="Z962" s="49">
        <f t="shared" si="417"/>
        <v>6.9169879997811448</v>
      </c>
      <c r="AA962" s="49">
        <f t="shared" si="418"/>
        <v>2.8963568570547875</v>
      </c>
      <c r="AB962" s="49">
        <f t="shared" si="419"/>
        <v>16.412688856643793</v>
      </c>
      <c r="AC962" s="80">
        <f t="shared" si="399"/>
        <v>0.85</v>
      </c>
      <c r="AD962" s="80">
        <f t="shared" si="408"/>
        <v>0.85</v>
      </c>
      <c r="AE962" s="80">
        <f t="shared" si="409"/>
        <v>0.85</v>
      </c>
      <c r="AF962" s="54">
        <f>(Q962-MAX(Q$2:Q961))/MAX(Q$2:Q961)</f>
        <v>-0.30127806682861702</v>
      </c>
      <c r="AG962" s="54">
        <f>(R962-MAX(R$2:R961))/MAX(R$2:R961)</f>
        <v>3.0193988394345301E-2</v>
      </c>
      <c r="AH962" s="54">
        <f>(S962-MAX(S$2:S961))/MAX(S$2:S961)</f>
        <v>3.3838688380281805E-2</v>
      </c>
      <c r="AI962" s="54">
        <f>(T962-MAX(T$2:T961))/MAX(T$2:T961)</f>
        <v>3.7035951444847857E-2</v>
      </c>
      <c r="AJ962" s="54">
        <f>(U962-MAX(U$2:U961))/MAX(U$2:U961)</f>
        <v>4.0289134477308516E-2</v>
      </c>
      <c r="AK962" s="54">
        <f t="shared" si="410"/>
        <v>0.67739845646118524</v>
      </c>
      <c r="AL962" s="71">
        <f t="shared" si="400"/>
        <v>1960.9583333332516</v>
      </c>
      <c r="AM962" s="49">
        <f t="shared" si="401"/>
        <v>0.67739845646118524</v>
      </c>
      <c r="AN962" s="49">
        <f t="shared" si="402"/>
        <v>1.5859068681816118</v>
      </c>
      <c r="AO962" s="49">
        <f t="shared" si="403"/>
        <v>1.1720112901530544</v>
      </c>
      <c r="AP962" s="49">
        <f t="shared" si="404"/>
        <v>1.2329378359699881</v>
      </c>
      <c r="AQ962" s="49">
        <f t="shared" si="405"/>
        <v>1.7812627416510856</v>
      </c>
      <c r="AS962" s="49">
        <f t="shared" si="411"/>
        <v>0.19535587346947381</v>
      </c>
      <c r="AT962" s="49">
        <f t="shared" si="406"/>
        <v>0.54832490568109749</v>
      </c>
      <c r="AU962" s="54">
        <f>(AM962-MAX(AM$3:AM962))/MAX(AM$3:AM962)</f>
        <v>-0.81856114325564022</v>
      </c>
      <c r="AV962" s="54">
        <f>(AN962-MAX(AN$3:AN962))/MAX(AN$3:AN962)</f>
        <v>-0.86997865449017842</v>
      </c>
      <c r="AW962" s="54">
        <f>(AO962-MAX(AO$3:AO962))/MAX(AO$3:AO962)</f>
        <v>-0.79387449503535701</v>
      </c>
      <c r="AX962" s="54">
        <f>(AP962-MAX(AP$3:AP962))/MAX(AP$3:AP962)</f>
        <v>-0.78866517751163523</v>
      </c>
      <c r="AY962" s="54">
        <f>(AQ962-MAX(AQ$3:AQ962))/MAX(AQ$3:AQ962)</f>
        <v>-0.78587760093711545</v>
      </c>
    </row>
    <row r="963" spans="1:51">
      <c r="A963" s="49">
        <f>Data!F1089</f>
        <v>1961.0416666665849</v>
      </c>
      <c r="B963" s="53">
        <f t="shared" ref="B963:B1026" si="425">1-_xlfn.PERCENTRANK.INC(C$3:C$1712,C963,3)</f>
        <v>0.63700000000000001</v>
      </c>
      <c r="C963" s="50">
        <f>1/Data!N1089</f>
        <v>5.4140629349739872E-2</v>
      </c>
      <c r="D963" s="50">
        <f>Data!H1089/100</f>
        <v>3.8399999999999997E-2</v>
      </c>
      <c r="E963">
        <f>Data!K1090/Data!K1089</f>
        <v>1.0437365064746595</v>
      </c>
      <c r="F963">
        <f>Data!T1090/Data!T1089</f>
        <v>1.0081555955915638</v>
      </c>
      <c r="G963" s="49">
        <f>Data!E1092</f>
        <v>29.8</v>
      </c>
      <c r="H963" s="52">
        <v>0</v>
      </c>
      <c r="I963" s="52">
        <v>1</v>
      </c>
      <c r="J963" s="52">
        <v>0.6</v>
      </c>
      <c r="K963" s="54">
        <f t="shared" si="407"/>
        <v>0.66261227030770231</v>
      </c>
      <c r="L963" s="54">
        <f t="shared" si="420"/>
        <v>0.85</v>
      </c>
      <c r="M963" s="53">
        <f t="shared" si="421"/>
        <v>0.85</v>
      </c>
      <c r="N963" s="54" cm="1">
        <f t="array" ref="N963">stock_min(C963,O963)</f>
        <v>0.81670057360860338</v>
      </c>
      <c r="O963" s="54" cm="1">
        <f t="array" ref="O963">stock_max(C963,D963)</f>
        <v>0.85</v>
      </c>
      <c r="P963" s="49">
        <f t="shared" ref="P963:P1026" si="426">A963</f>
        <v>1961.0416666665849</v>
      </c>
      <c r="Q963" s="49">
        <f t="shared" si="412"/>
        <v>0.86957760119097338</v>
      </c>
      <c r="R963" s="49">
        <f t="shared" si="413"/>
        <v>29.887933830099513</v>
      </c>
      <c r="S963" s="59">
        <f t="shared" si="422"/>
        <v>8.7377756964315552</v>
      </c>
      <c r="T963" s="59">
        <f t="shared" si="423"/>
        <v>10.770216299295427</v>
      </c>
      <c r="U963" s="59">
        <f t="shared" si="424"/>
        <v>20.050500901358745</v>
      </c>
      <c r="V963" s="59"/>
      <c r="W963" s="49">
        <f t="shared" si="414"/>
        <v>3.4951102785726222</v>
      </c>
      <c r="X963" s="49">
        <f t="shared" si="415"/>
        <v>5.2426654178589329</v>
      </c>
      <c r="Y963" s="49">
        <f t="shared" si="416"/>
        <v>3.6337388255142642</v>
      </c>
      <c r="Z963" s="49">
        <f t="shared" si="417"/>
        <v>7.1364774737811629</v>
      </c>
      <c r="AA963" s="49">
        <f t="shared" si="418"/>
        <v>3.0075751352038123</v>
      </c>
      <c r="AB963" s="49">
        <f t="shared" si="419"/>
        <v>17.042925766154934</v>
      </c>
      <c r="AC963" s="80">
        <f t="shared" ref="AC963:AC1026" si="427">AB963/SUM(AA963:AB963)</f>
        <v>0.85</v>
      </c>
      <c r="AD963" s="80">
        <f t="shared" si="408"/>
        <v>0.81670057360860338</v>
      </c>
      <c r="AE963" s="80">
        <f t="shared" si="409"/>
        <v>0.85</v>
      </c>
      <c r="AF963" s="54">
        <f>(Q963-MAX(Q$2:Q962))/MAX(Q$2:Q962)</f>
        <v>-0.2955795733107156</v>
      </c>
      <c r="AG963" s="54">
        <f>(R963-MAX(R$2:R962))/MAX(R$2:R962)</f>
        <v>4.3736506474659556E-2</v>
      </c>
      <c r="AH963" s="54">
        <f>(S963-MAX(S$2:S962))/MAX(S$2:S962)</f>
        <v>2.9504142121421304E-2</v>
      </c>
      <c r="AI963" s="54">
        <f>(T963-MAX(T$2:T962))/MAX(T$2:T962)</f>
        <v>3.1731943731427979E-2</v>
      </c>
      <c r="AJ963" s="54">
        <f>(U963-MAX(U$2:U962))/MAX(U$2:U962)</f>
        <v>3.8399369842195157E-2</v>
      </c>
      <c r="AK963" s="54">
        <f t="shared" si="410"/>
        <v>0.64925678996040059</v>
      </c>
      <c r="AL963" s="71">
        <f t="shared" ref="AL963:AL1026" si="428">P963</f>
        <v>1961.0416666665849</v>
      </c>
      <c r="AM963" s="49">
        <f t="shared" ref="AM963:AM1026" si="429">(Q1203/Q963)</f>
        <v>0.64925678996040059</v>
      </c>
      <c r="AN963" s="49">
        <f t="shared" ref="AN963:AN1026" si="430">(R1203/R963)</f>
        <v>1.4577593627056109</v>
      </c>
      <c r="AO963" s="49">
        <f t="shared" ref="AO963:AO1026" si="431">(S1203/S963)</f>
        <v>1.0953318596247903</v>
      </c>
      <c r="AP963" s="49">
        <f t="shared" ref="AP963:AP1026" si="432">(T1203/T963)</f>
        <v>1.1492698007457156</v>
      </c>
      <c r="AQ963" s="49">
        <f t="shared" ref="AQ963:AQ1026" si="433">(U1203/U963)</f>
        <v>1.6575377588739695</v>
      </c>
      <c r="AS963" s="49">
        <f t="shared" si="411"/>
        <v>0.19977839616835857</v>
      </c>
      <c r="AT963" s="49">
        <f t="shared" ref="AT963:AT1026" si="434">AQ963-AP963</f>
        <v>0.50826795812825387</v>
      </c>
      <c r="AU963" s="54">
        <f>(AM963-MAX(AM$3:AM963))/MAX(AM$3:AM963)</f>
        <v>-0.82609879225392369</v>
      </c>
      <c r="AV963" s="54">
        <f>(AN963-MAX(AN$3:AN963))/MAX(AN$3:AN963)</f>
        <v>-0.88048489002015085</v>
      </c>
      <c r="AW963" s="54">
        <f>(AO963-MAX(AO$3:AO963))/MAX(AO$3:AO963)</f>
        <v>-0.8073603602918048</v>
      </c>
      <c r="AX963" s="54">
        <f>(AP963-MAX(AP$3:AP963))/MAX(AP$3:AP963)</f>
        <v>-0.80300650832022458</v>
      </c>
      <c r="AY963" s="54">
        <f>(AQ963-MAX(AQ$3:AQ963))/MAX(AQ$3:AQ963)</f>
        <v>-0.80075035918708248</v>
      </c>
    </row>
    <row r="964" spans="1:51">
      <c r="A964" s="49">
        <f>Data!F1090</f>
        <v>1961.1249999999181</v>
      </c>
      <c r="B964" s="53">
        <f t="shared" si="425"/>
        <v>0.66999999999999993</v>
      </c>
      <c r="C964" s="50">
        <f>1/Data!N1090</f>
        <v>5.1991226277201284E-2</v>
      </c>
      <c r="D964" s="50">
        <f>Data!H1090/100</f>
        <v>3.78E-2</v>
      </c>
      <c r="E964">
        <f>Data!K1091/Data!K1090</f>
        <v>1.0339660071846015</v>
      </c>
      <c r="F964">
        <f>Data!T1091/Data!T1090</f>
        <v>1.0064599186780394</v>
      </c>
      <c r="G964" s="49">
        <f>Data!E1093</f>
        <v>29.8</v>
      </c>
      <c r="H964" s="52">
        <v>0</v>
      </c>
      <c r="I964" s="52">
        <v>1</v>
      </c>
      <c r="J964" s="52">
        <v>0.6</v>
      </c>
      <c r="K964" s="54">
        <f t="shared" ref="K964:K1027" si="435">AVERAGE(M$3:M$1712)</f>
        <v>0.66261227030770231</v>
      </c>
      <c r="L964" s="54">
        <f t="shared" si="420"/>
        <v>0.85</v>
      </c>
      <c r="M964" s="53">
        <f t="shared" si="421"/>
        <v>0.85</v>
      </c>
      <c r="N964" s="54" cm="1">
        <f t="array" ref="N964">stock_min(C964,O964)</f>
        <v>0.74306918173104319</v>
      </c>
      <c r="O964" s="54" cm="1">
        <f t="array" ref="O964">stock_max(C964,D964)</f>
        <v>0.85</v>
      </c>
      <c r="P964" s="49">
        <f t="shared" si="426"/>
        <v>1961.1249999999181</v>
      </c>
      <c r="Q964" s="49">
        <f t="shared" si="412"/>
        <v>0.87519500177891163</v>
      </c>
      <c r="R964" s="49">
        <f t="shared" si="413"/>
        <v>30.903107605305568</v>
      </c>
      <c r="S964" s="59">
        <f t="shared" si="422"/>
        <v>8.9384262358513737</v>
      </c>
      <c r="T964" s="59">
        <f t="shared" si="423"/>
        <v>11.036087601752682</v>
      </c>
      <c r="U964" s="59">
        <f t="shared" si="424"/>
        <v>20.648809731170104</v>
      </c>
      <c r="V964" s="59"/>
      <c r="W964" s="49">
        <f t="shared" si="414"/>
        <v>3.5753704943405498</v>
      </c>
      <c r="X964" s="49">
        <f t="shared" si="415"/>
        <v>5.3630557415108244</v>
      </c>
      <c r="Y964" s="49">
        <f t="shared" si="416"/>
        <v>3.7234405406406514</v>
      </c>
      <c r="Z964" s="49">
        <f t="shared" si="417"/>
        <v>7.3126470611120302</v>
      </c>
      <c r="AA964" s="49">
        <f t="shared" si="418"/>
        <v>3.0973214596755159</v>
      </c>
      <c r="AB964" s="49">
        <f t="shared" si="419"/>
        <v>17.551488271494588</v>
      </c>
      <c r="AC964" s="80">
        <f t="shared" si="427"/>
        <v>0.85</v>
      </c>
      <c r="AD964" s="80">
        <f t="shared" ref="AD964:AD1027" si="436">N964</f>
        <v>0.74306918173104319</v>
      </c>
      <c r="AE964" s="80">
        <f t="shared" ref="AE964:AE1027" si="437">O964</f>
        <v>0.85</v>
      </c>
      <c r="AF964" s="54">
        <f>(Q964-MAX(Q$2:Q963))/MAX(Q$2:Q963)</f>
        <v>-0.29102907463915301</v>
      </c>
      <c r="AG964" s="54">
        <f>(R964-MAX(R$2:R963))/MAX(R$2:R963)</f>
        <v>3.3966007184601514E-2</v>
      </c>
      <c r="AH964" s="54">
        <f>(S964-MAX(S$2:S963))/MAX(S$2:S963)</f>
        <v>2.2963571781976829E-2</v>
      </c>
      <c r="AI964" s="54">
        <f>(T964-MAX(T$2:T963))/MAX(T$2:T963)</f>
        <v>2.4685790430657134E-2</v>
      </c>
      <c r="AJ964" s="54">
        <f>(U964-MAX(U$2:U963))/MAX(U$2:U963)</f>
        <v>2.984009390861719E-2</v>
      </c>
      <c r="AK964" s="54">
        <f t="shared" ref="AK964:AK1027" si="438">Q1204/Q964</f>
        <v>0.6502398284965204</v>
      </c>
      <c r="AL964" s="71">
        <f t="shared" si="428"/>
        <v>1961.1249999999181</v>
      </c>
      <c r="AM964" s="49">
        <f t="shared" si="429"/>
        <v>0.6502398284965204</v>
      </c>
      <c r="AN964" s="49">
        <f t="shared" si="430"/>
        <v>1.4583687604103615</v>
      </c>
      <c r="AO964" s="49">
        <f t="shared" si="431"/>
        <v>1.0962622218516493</v>
      </c>
      <c r="AP964" s="49">
        <f t="shared" si="432"/>
        <v>1.1501676761089095</v>
      </c>
      <c r="AQ964" s="49">
        <f t="shared" si="433"/>
        <v>1.6223598353912712</v>
      </c>
      <c r="AS964" s="49">
        <f t="shared" ref="AS964:AS1027" si="439">AQ964-AN964</f>
        <v>0.1639910749809097</v>
      </c>
      <c r="AT964" s="49">
        <f t="shared" si="434"/>
        <v>0.47219215928236169</v>
      </c>
      <c r="AU964" s="54">
        <f>(AM964-MAX(AM$3:AM964))/MAX(AM$3:AM964)</f>
        <v>-0.82583548874853774</v>
      </c>
      <c r="AV964" s="54">
        <f>(AN964-MAX(AN$3:AN964))/MAX(AN$3:AN964)</f>
        <v>-0.88043492825309366</v>
      </c>
      <c r="AW964" s="54">
        <f>(AO964-MAX(AO$3:AO964))/MAX(AO$3:AO964)</f>
        <v>-0.80719673440746187</v>
      </c>
      <c r="AX964" s="54">
        <f>(AP964-MAX(AP$3:AP964))/MAX(AP$3:AP964)</f>
        <v>-0.80285260572679162</v>
      </c>
      <c r="AY964" s="54">
        <f>(AQ964-MAX(AQ$3:AQ964))/MAX(AQ$3:AQ964)</f>
        <v>-0.8049790342691111</v>
      </c>
    </row>
    <row r="965" spans="1:51">
      <c r="A965" s="49">
        <f>Data!F1091</f>
        <v>1961.2083333332514</v>
      </c>
      <c r="B965" s="53">
        <f t="shared" si="425"/>
        <v>0.69599999999999995</v>
      </c>
      <c r="C965" s="50">
        <f>1/Data!N1091</f>
        <v>5.0392493849302687E-2</v>
      </c>
      <c r="D965" s="50">
        <f>Data!H1091/100</f>
        <v>3.7400000000000003E-2</v>
      </c>
      <c r="E965">
        <f>Data!K1092/Data!K1091</f>
        <v>1.0291900603035975</v>
      </c>
      <c r="F965">
        <f>Data!T1092/Data!T1091</f>
        <v>0.99981293627229095</v>
      </c>
      <c r="G965" s="49">
        <f>Data!E1094</f>
        <v>29.8</v>
      </c>
      <c r="H965" s="52">
        <v>0</v>
      </c>
      <c r="I965" s="52">
        <v>1</v>
      </c>
      <c r="J965" s="52">
        <v>0.6</v>
      </c>
      <c r="K965" s="54">
        <f t="shared" si="435"/>
        <v>0.66261227030770231</v>
      </c>
      <c r="L965" s="54">
        <f t="shared" si="420"/>
        <v>0.85</v>
      </c>
      <c r="M965" s="53">
        <f t="shared" si="421"/>
        <v>0.85</v>
      </c>
      <c r="N965" s="54" cm="1">
        <f t="array" ref="N965">stock_min(C965,O965)</f>
        <v>0.68830193243752968</v>
      </c>
      <c r="O965" s="54" cm="1">
        <f t="array" ref="O965">stock_max(C965,D965)</f>
        <v>0.85</v>
      </c>
      <c r="P965" s="49">
        <f t="shared" si="426"/>
        <v>1961.2083333332514</v>
      </c>
      <c r="Q965" s="49">
        <f t="shared" ref="Q965:Q1028" si="440">Q964*F965</f>
        <v>0.8750312845394066</v>
      </c>
      <c r="R965" s="49">
        <f t="shared" ref="R965:R1028" si="441">R964*E965</f>
        <v>31.805171179873</v>
      </c>
      <c r="S965" s="59">
        <f t="shared" si="422"/>
        <v>9.0943053342250177</v>
      </c>
      <c r="T965" s="59">
        <f t="shared" si="423"/>
        <v>11.248847689778032</v>
      </c>
      <c r="U965" s="59">
        <f t="shared" si="424"/>
        <v>21.160559335734753</v>
      </c>
      <c r="V965" s="59"/>
      <c r="W965" s="49">
        <f t="shared" ref="W965:W1028" si="442">(W964*$F965+X964*$E965)*(1-$J965)</f>
        <v>3.6377221336900072</v>
      </c>
      <c r="X965" s="49">
        <f t="shared" ref="X965:X1028" si="443">(W964*$F965+X964*$E965)*($J965)</f>
        <v>5.4565832005350101</v>
      </c>
      <c r="Y965" s="49">
        <f t="shared" ref="Y965:Y1028" si="444">(Y964*$F965+Z964*$E965)*(1-$K965)</f>
        <v>3.7952231837086581</v>
      </c>
      <c r="Z965" s="49">
        <f t="shared" ref="Z965:Z1028" si="445">(Y964*$F965+Z964*$E965)*($K965)</f>
        <v>7.4536245060693735</v>
      </c>
      <c r="AA965" s="49">
        <f t="shared" ref="AA965:AA1028" si="446">(AA964*$F965+AB964*$E965)*(1-$M965)</f>
        <v>3.1740839003602135</v>
      </c>
      <c r="AB965" s="49">
        <f t="shared" ref="AB965:AB1028" si="447">(AA964*$F965+AB964*$E965)*($M965)</f>
        <v>17.98647543537454</v>
      </c>
      <c r="AC965" s="80">
        <f t="shared" si="427"/>
        <v>0.85</v>
      </c>
      <c r="AD965" s="80">
        <f t="shared" si="436"/>
        <v>0.68830193243752968</v>
      </c>
      <c r="AE965" s="80">
        <f t="shared" si="437"/>
        <v>0.85</v>
      </c>
      <c r="AF965" s="54">
        <f>(Q965-MAX(Q$2:Q964))/MAX(Q$2:Q964)</f>
        <v>-0.29116169738328829</v>
      </c>
      <c r="AG965" s="54">
        <f>(R965-MAX(R$2:R964))/MAX(R$2:R964)</f>
        <v>2.9190060303597495E-2</v>
      </c>
      <c r="AH965" s="54">
        <f>(S965-MAX(S$2:S964))/MAX(S$2:S964)</f>
        <v>1.7439210691074937E-2</v>
      </c>
      <c r="AI965" s="54">
        <f>(T965-MAX(T$2:T964))/MAX(T$2:T964)</f>
        <v>1.9278579121785943E-2</v>
      </c>
      <c r="AJ965" s="54">
        <f>(U965-MAX(U$2:U964))/MAX(U$2:U964)</f>
        <v>2.4783491698901414E-2</v>
      </c>
      <c r="AK965" s="54">
        <f t="shared" si="438"/>
        <v>0.63346362139758006</v>
      </c>
      <c r="AL965" s="71">
        <f t="shared" si="428"/>
        <v>1961.2083333332514</v>
      </c>
      <c r="AM965" s="49">
        <f t="shared" si="429"/>
        <v>0.63346362139758006</v>
      </c>
      <c r="AN965" s="49">
        <f t="shared" si="430"/>
        <v>1.4257061056593425</v>
      </c>
      <c r="AO965" s="49">
        <f t="shared" si="431"/>
        <v>1.0702430398059526</v>
      </c>
      <c r="AP965" s="49">
        <f t="shared" si="432"/>
        <v>1.1231122628286798</v>
      </c>
      <c r="AQ965" s="49">
        <f t="shared" si="433"/>
        <v>1.541991319104641</v>
      </c>
      <c r="AS965" s="49">
        <f t="shared" si="439"/>
        <v>0.11628521344529852</v>
      </c>
      <c r="AT965" s="49">
        <f t="shared" si="434"/>
        <v>0.41887905627596123</v>
      </c>
      <c r="AU965" s="54">
        <f>(AM965-MAX(AM$3:AM965))/MAX(AM$3:AM965)</f>
        <v>-0.83032893836818966</v>
      </c>
      <c r="AV965" s="54">
        <f>(AN965-MAX(AN$3:AN965))/MAX(AN$3:AN965)</f>
        <v>-0.88311279188043246</v>
      </c>
      <c r="AW965" s="54">
        <f>(AO965-MAX(AO$3:AO965))/MAX(AO$3:AO965)</f>
        <v>-0.8117728140775099</v>
      </c>
      <c r="AX965" s="54">
        <f>(AP965-MAX(AP$3:AP965))/MAX(AP$3:AP965)</f>
        <v>-0.80749010714504321</v>
      </c>
      <c r="AY965" s="54">
        <f>(AQ965-MAX(AQ$3:AQ965))/MAX(AQ$3:AQ965)</f>
        <v>-0.81463998945221161</v>
      </c>
    </row>
    <row r="966" spans="1:51">
      <c r="A966" s="49">
        <f>Data!F1092</f>
        <v>1961.2916666665847</v>
      </c>
      <c r="B966" s="53">
        <f t="shared" si="425"/>
        <v>0.71799999999999997</v>
      </c>
      <c r="C966" s="50">
        <f>1/Data!N1092</f>
        <v>4.9060869535691942E-2</v>
      </c>
      <c r="D966" s="50">
        <f>Data!H1092/100</f>
        <v>3.78E-2</v>
      </c>
      <c r="E966">
        <f>Data!K1093/Data!K1092</f>
        <v>1.0126335510658768</v>
      </c>
      <c r="F966">
        <f>Data!T1093/Data!T1092</f>
        <v>1.0089504982815469</v>
      </c>
      <c r="G966" s="49">
        <f>Data!E1095</f>
        <v>30</v>
      </c>
      <c r="H966" s="52">
        <v>0</v>
      </c>
      <c r="I966" s="52">
        <v>1</v>
      </c>
      <c r="J966" s="52">
        <v>0.6</v>
      </c>
      <c r="K966" s="54">
        <f t="shared" si="435"/>
        <v>0.66261227030770231</v>
      </c>
      <c r="L966" s="54">
        <f t="shared" si="420"/>
        <v>0.85</v>
      </c>
      <c r="M966" s="53">
        <f t="shared" si="421"/>
        <v>0.85</v>
      </c>
      <c r="N966" s="54" cm="1">
        <f t="array" ref="N966">stock_min(C966,O966)</f>
        <v>0.64268491768498393</v>
      </c>
      <c r="O966" s="54" cm="1">
        <f t="array" ref="O966">stock_max(C966,D966)</f>
        <v>0.85</v>
      </c>
      <c r="P966" s="49">
        <f t="shared" si="426"/>
        <v>1961.2916666665847</v>
      </c>
      <c r="Q966" s="49">
        <f t="shared" si="440"/>
        <v>0.88286325054797632</v>
      </c>
      <c r="R966" s="49">
        <f t="shared" si="441"/>
        <v>32.20698343413288</v>
      </c>
      <c r="S966" s="59">
        <f t="shared" si="422"/>
        <v>9.1958007824405197</v>
      </c>
      <c r="T966" s="59">
        <f t="shared" si="423"/>
        <v>11.376982574185202</v>
      </c>
      <c r="U966" s="59">
        <f t="shared" si="424"/>
        <v>21.416202024138357</v>
      </c>
      <c r="V966" s="59"/>
      <c r="W966" s="49">
        <f t="shared" si="442"/>
        <v>3.6783203129762079</v>
      </c>
      <c r="X966" s="49">
        <f t="shared" si="443"/>
        <v>5.5174804694643118</v>
      </c>
      <c r="Y966" s="49">
        <f t="shared" si="444"/>
        <v>3.8384543214531783</v>
      </c>
      <c r="Z966" s="49">
        <f t="shared" si="445"/>
        <v>7.5385282527320241</v>
      </c>
      <c r="AA966" s="49">
        <f t="shared" si="446"/>
        <v>3.2124303036207542</v>
      </c>
      <c r="AB966" s="49">
        <f t="shared" si="447"/>
        <v>18.203771720517604</v>
      </c>
      <c r="AC966" s="80">
        <f t="shared" si="427"/>
        <v>0.85</v>
      </c>
      <c r="AD966" s="80">
        <f t="shared" si="436"/>
        <v>0.64268491768498393</v>
      </c>
      <c r="AE966" s="80">
        <f t="shared" si="437"/>
        <v>0.85</v>
      </c>
      <c r="AF966" s="54">
        <f>(Q966-MAX(Q$2:Q965))/MAX(Q$2:Q965)</f>
        <v>-0.2848172413738228</v>
      </c>
      <c r="AG966" s="54">
        <f>(R966-MAX(R$2:R965))/MAX(R$2:R965)</f>
        <v>1.2633551065876854E-2</v>
      </c>
      <c r="AH966" s="54">
        <f>(S966-MAX(S$2:S965))/MAX(S$2:S965)</f>
        <v>1.1160329952144827E-2</v>
      </c>
      <c r="AI966" s="54">
        <f>(T966-MAX(T$2:T965))/MAX(T$2:T965)</f>
        <v>1.1390934248634958E-2</v>
      </c>
      <c r="AJ966" s="54">
        <f>(U966-MAX(U$2:U965))/MAX(U$2:U965)</f>
        <v>1.208109314822739E-2</v>
      </c>
      <c r="AK966" s="54">
        <f t="shared" si="438"/>
        <v>0.61611704160804104</v>
      </c>
      <c r="AL966" s="71">
        <f t="shared" si="428"/>
        <v>1961.2916666665847</v>
      </c>
      <c r="AM966" s="49">
        <f t="shared" si="429"/>
        <v>0.61611704160804104</v>
      </c>
      <c r="AN966" s="49">
        <f t="shared" si="430"/>
        <v>1.374383611763059</v>
      </c>
      <c r="AO966" s="49">
        <f t="shared" si="431"/>
        <v>1.0353961615670044</v>
      </c>
      <c r="AP966" s="49">
        <f t="shared" si="432"/>
        <v>1.0859387966124081</v>
      </c>
      <c r="AQ966" s="49">
        <f t="shared" si="433"/>
        <v>1.4951267726825503</v>
      </c>
      <c r="AS966" s="49">
        <f t="shared" si="439"/>
        <v>0.12074316091949133</v>
      </c>
      <c r="AT966" s="49">
        <f t="shared" si="434"/>
        <v>0.40918797607014223</v>
      </c>
      <c r="AU966" s="54">
        <f>(AM966-MAX(AM$3:AM966))/MAX(AM$3:AM966)</f>
        <v>-0.83497516035972019</v>
      </c>
      <c r="AV966" s="54">
        <f>(AN966-MAX(AN$3:AN966))/MAX(AN$3:AN966)</f>
        <v>-0.88732049149079206</v>
      </c>
      <c r="AW966" s="54">
        <f>(AO966-MAX(AO$3:AO966))/MAX(AO$3:AO966)</f>
        <v>-0.81790144989680014</v>
      </c>
      <c r="AX966" s="54">
        <f>(AP966-MAX(AP$3:AP966))/MAX(AP$3:AP966)</f>
        <v>-0.81386191897115401</v>
      </c>
      <c r="AY966" s="54">
        <f>(AQ966-MAX(AQ$3:AQ966))/MAX(AQ$3:AQ966)</f>
        <v>-0.82027349251509529</v>
      </c>
    </row>
    <row r="967" spans="1:51">
      <c r="A967" s="49">
        <f>Data!F1093</f>
        <v>1961.3749999999179</v>
      </c>
      <c r="B967" s="53">
        <f t="shared" si="425"/>
        <v>0.73299999999999998</v>
      </c>
      <c r="C967" s="50">
        <f>1/Data!N1093</f>
        <v>4.8546972501948296E-2</v>
      </c>
      <c r="D967" s="50">
        <f>Data!H1093/100</f>
        <v>3.7100000000000001E-2</v>
      </c>
      <c r="E967">
        <f>Data!K1094/Data!K1093</f>
        <v>0.98919799498746852</v>
      </c>
      <c r="F967">
        <f>Data!T1094/Data!T1093</f>
        <v>0.98911626518356754</v>
      </c>
      <c r="G967" s="49">
        <f>Data!E1096</f>
        <v>29.9</v>
      </c>
      <c r="H967" s="52">
        <v>0</v>
      </c>
      <c r="I967" s="52">
        <v>1</v>
      </c>
      <c r="J967" s="52">
        <v>0.6</v>
      </c>
      <c r="K967" s="54">
        <f t="shared" si="435"/>
        <v>0.66261227030770231</v>
      </c>
      <c r="L967" s="54">
        <f t="shared" si="420"/>
        <v>0.85</v>
      </c>
      <c r="M967" s="53">
        <f t="shared" si="421"/>
        <v>0.85</v>
      </c>
      <c r="N967" s="54" cm="1">
        <f t="array" ref="N967">stock_min(C967,O967)</f>
        <v>0.62508051655625385</v>
      </c>
      <c r="O967" s="54" cm="1">
        <f t="array" ref="O967">stock_max(C967,D967)</f>
        <v>0.85</v>
      </c>
      <c r="P967" s="49">
        <f t="shared" si="426"/>
        <v>1961.3749999999179</v>
      </c>
      <c r="Q967" s="49">
        <f t="shared" si="440"/>
        <v>0.87325440104983854</v>
      </c>
      <c r="R967" s="49">
        <f t="shared" si="441"/>
        <v>31.859083437638859</v>
      </c>
      <c r="S967" s="59">
        <f t="shared" si="422"/>
        <v>9.0961670678964914</v>
      </c>
      <c r="T967" s="59">
        <f t="shared" si="423"/>
        <v>11.253774635272395</v>
      </c>
      <c r="U967" s="59">
        <f t="shared" si="424"/>
        <v>21.18460155122547</v>
      </c>
      <c r="V967" s="59"/>
      <c r="W967" s="49">
        <f t="shared" si="442"/>
        <v>3.6384668271585969</v>
      </c>
      <c r="X967" s="49">
        <f t="shared" si="443"/>
        <v>5.4577002407378945</v>
      </c>
      <c r="Y967" s="49">
        <f t="shared" si="444"/>
        <v>3.7968854746633185</v>
      </c>
      <c r="Z967" s="49">
        <f t="shared" si="445"/>
        <v>7.4568891606090757</v>
      </c>
      <c r="AA967" s="49">
        <f t="shared" si="446"/>
        <v>3.1776902326838208</v>
      </c>
      <c r="AB967" s="49">
        <f t="shared" si="447"/>
        <v>18.006911318541647</v>
      </c>
      <c r="AC967" s="80">
        <f t="shared" si="427"/>
        <v>0.84999999999999987</v>
      </c>
      <c r="AD967" s="80">
        <f t="shared" si="436"/>
        <v>0.62508051655625385</v>
      </c>
      <c r="AE967" s="80">
        <f t="shared" si="437"/>
        <v>0.85</v>
      </c>
      <c r="AF967" s="54">
        <f>(Q967-MAX(Q$2:Q966))/MAX(Q$2:Q966)</f>
        <v>-0.29260110086399477</v>
      </c>
      <c r="AG967" s="54">
        <f>(R967-MAX(R$2:R966))/MAX(R$2:R966)</f>
        <v>-1.0802005012531472E-2</v>
      </c>
      <c r="AH967" s="54">
        <f>(S967-MAX(S$2:S966))/MAX(S$2:S966)</f>
        <v>-1.0834696934091906E-2</v>
      </c>
      <c r="AI967" s="54">
        <f>(T967-MAX(T$2:T966))/MAX(T$2:T966)</f>
        <v>-1.082957964551789E-2</v>
      </c>
      <c r="AJ967" s="54">
        <f>(U967-MAX(U$2:U966))/MAX(U$2:U966)</f>
        <v>-1.081426448311653E-2</v>
      </c>
      <c r="AK967" s="54">
        <f t="shared" si="438"/>
        <v>0.64587691302603478</v>
      </c>
      <c r="AL967" s="71">
        <f t="shared" si="428"/>
        <v>1961.3749999999179</v>
      </c>
      <c r="AM967" s="49">
        <f t="shared" si="429"/>
        <v>0.64587691302603478</v>
      </c>
      <c r="AN967" s="49">
        <f t="shared" si="430"/>
        <v>1.3889654757928367</v>
      </c>
      <c r="AO967" s="49">
        <f t="shared" si="431"/>
        <v>1.0619913704330208</v>
      </c>
      <c r="AP967" s="49">
        <f t="shared" si="432"/>
        <v>1.1112694670055214</v>
      </c>
      <c r="AQ967" s="49">
        <f t="shared" si="433"/>
        <v>1.5672347632603527</v>
      </c>
      <c r="AS967" s="49">
        <f t="shared" si="439"/>
        <v>0.17826928746751602</v>
      </c>
      <c r="AT967" s="49">
        <f t="shared" si="434"/>
        <v>0.45596529625483129</v>
      </c>
      <c r="AU967" s="54">
        <f>(AM967-MAX(AM$3:AM967))/MAX(AM$3:AM967)</f>
        <v>-0.8270040807160669</v>
      </c>
      <c r="AV967" s="54">
        <f>(AN967-MAX(AN$3:AN967))/MAX(AN$3:AN967)</f>
        <v>-0.88612499027995062</v>
      </c>
      <c r="AW967" s="54">
        <f>(AO967-MAX(AO$3:AO967))/MAX(AO$3:AO967)</f>
        <v>-0.81322406248320978</v>
      </c>
      <c r="AX967" s="54">
        <f>(AP967-MAX(AP$3:AP967))/MAX(AP$3:AP967)</f>
        <v>-0.80952005146180928</v>
      </c>
      <c r="AY967" s="54">
        <f>(AQ967-MAX(AQ$3:AQ967))/MAX(AQ$3:AQ967)</f>
        <v>-0.81160552031026978</v>
      </c>
    </row>
    <row r="968" spans="1:51">
      <c r="A968" s="49">
        <f>Data!F1094</f>
        <v>1961.4583333332512</v>
      </c>
      <c r="B968" s="53">
        <f t="shared" si="425"/>
        <v>0.71599999999999997</v>
      </c>
      <c r="C968" s="50">
        <f>1/Data!N1094</f>
        <v>4.9182550230940821E-2</v>
      </c>
      <c r="D968" s="50">
        <f>Data!H1094/100</f>
        <v>3.8800000000000001E-2</v>
      </c>
      <c r="E968">
        <f>Data!K1095/Data!K1094</f>
        <v>0.99306422355989032</v>
      </c>
      <c r="F968">
        <f>Data!T1095/Data!T1094</f>
        <v>0.99328479501478817</v>
      </c>
      <c r="G968" s="49">
        <f>Data!E1097</f>
        <v>30</v>
      </c>
      <c r="H968" s="52">
        <v>0</v>
      </c>
      <c r="I968" s="52">
        <v>1</v>
      </c>
      <c r="J968" s="52">
        <v>0.6</v>
      </c>
      <c r="K968" s="54">
        <f t="shared" si="435"/>
        <v>0.66261227030770231</v>
      </c>
      <c r="L968" s="54">
        <f t="shared" ref="L968:L1031" si="448">MAX(N967,MIN(O967,AB967/SUM(AA967:AB967)))</f>
        <v>0.84999999999999987</v>
      </c>
      <c r="M968" s="53">
        <f t="shared" ref="M968:M1031" si="449">(3*L968+2*L967+L966)/6</f>
        <v>0.85</v>
      </c>
      <c r="N968" s="54" cm="1">
        <f t="array" ref="N968">stock_min(C968,O968)</f>
        <v>0.6468532931145502</v>
      </c>
      <c r="O968" s="54" cm="1">
        <f t="array" ref="O968">stock_max(C968,D968)</f>
        <v>0.85</v>
      </c>
      <c r="P968" s="49">
        <f t="shared" si="426"/>
        <v>1961.4583333332512</v>
      </c>
      <c r="Q968" s="49">
        <f t="shared" si="440"/>
        <v>0.86739031874255046</v>
      </c>
      <c r="R968" s="49">
        <f t="shared" si="441"/>
        <v>31.638115957328594</v>
      </c>
      <c r="S968" s="59">
        <f t="shared" si="422"/>
        <v>9.0338806285733373</v>
      </c>
      <c r="T968" s="59">
        <f t="shared" si="423"/>
        <v>11.176558454847996</v>
      </c>
      <c r="U968" s="59">
        <f t="shared" si="424"/>
        <v>21.038370798651204</v>
      </c>
      <c r="V968" s="59"/>
      <c r="W968" s="49">
        <f t="shared" si="442"/>
        <v>3.613552251429335</v>
      </c>
      <c r="X968" s="49">
        <f t="shared" si="443"/>
        <v>5.4203283771440018</v>
      </c>
      <c r="Y968" s="49">
        <f t="shared" si="444"/>
        <v>3.7708336828544198</v>
      </c>
      <c r="Z968" s="49">
        <f t="shared" si="445"/>
        <v>7.4057247719935759</v>
      </c>
      <c r="AA968" s="49">
        <f t="shared" si="446"/>
        <v>3.1557556197976813</v>
      </c>
      <c r="AB968" s="49">
        <f t="shared" si="447"/>
        <v>17.882615178853523</v>
      </c>
      <c r="AC968" s="80">
        <f t="shared" si="427"/>
        <v>0.85</v>
      </c>
      <c r="AD968" s="80">
        <f t="shared" si="436"/>
        <v>0.6468532931145502</v>
      </c>
      <c r="AE968" s="80">
        <f t="shared" si="437"/>
        <v>0.85</v>
      </c>
      <c r="AF968" s="54">
        <f>(Q968-MAX(Q$2:Q967))/MAX(Q$2:Q967)</f>
        <v>-0.29735142947800625</v>
      </c>
      <c r="AG968" s="54">
        <f>(R968-MAX(R$2:R967))/MAX(R$2:R967)</f>
        <v>-1.7662861160769299E-2</v>
      </c>
      <c r="AH968" s="54">
        <f>(S968-MAX(S$2:S967))/MAX(S$2:S967)</f>
        <v>-1.7608053686457698E-2</v>
      </c>
      <c r="AI968" s="54">
        <f>(T968-MAX(T$2:T967))/MAX(T$2:T967)</f>
        <v>-1.761663235663E-2</v>
      </c>
      <c r="AJ968" s="54">
        <f>(U968-MAX(U$2:U967))/MAX(U$2:U967)</f>
        <v>-1.7642307681880132E-2</v>
      </c>
      <c r="AK968" s="54">
        <f t="shared" si="438"/>
        <v>0.62280981927604795</v>
      </c>
      <c r="AL968" s="71">
        <f t="shared" si="428"/>
        <v>1961.4583333332512</v>
      </c>
      <c r="AM968" s="49">
        <f t="shared" si="429"/>
        <v>0.62280981927604795</v>
      </c>
      <c r="AN968" s="49">
        <f t="shared" si="430"/>
        <v>1.3555420308147719</v>
      </c>
      <c r="AO968" s="49">
        <f t="shared" si="431"/>
        <v>1.0314861937476638</v>
      </c>
      <c r="AP968" s="49">
        <f t="shared" si="432"/>
        <v>1.080159502749682</v>
      </c>
      <c r="AQ968" s="49">
        <f t="shared" si="433"/>
        <v>1.511547254243675</v>
      </c>
      <c r="AS968" s="49">
        <f t="shared" si="439"/>
        <v>0.15600522342890311</v>
      </c>
      <c r="AT968" s="49">
        <f t="shared" si="434"/>
        <v>0.431387751493993</v>
      </c>
      <c r="AU968" s="54">
        <f>(AM968-MAX(AM$3:AM968))/MAX(AM$3:AM968)</f>
        <v>-0.83318252278143101</v>
      </c>
      <c r="AV968" s="54">
        <f>(AN968-MAX(AN$3:AN968))/MAX(AN$3:AN968)</f>
        <v>-0.88886522766387999</v>
      </c>
      <c r="AW968" s="54">
        <f>(AO968-MAX(AO$3:AO968))/MAX(AO$3:AO968)</f>
        <v>-0.81858910887920788</v>
      </c>
      <c r="AX968" s="54">
        <f>(AP968-MAX(AP$3:AP968))/MAX(AP$3:AP968)</f>
        <v>-0.81485253342628294</v>
      </c>
      <c r="AY968" s="54">
        <f>(AQ968-MAX(AQ$3:AQ968))/MAX(AQ$3:AQ968)</f>
        <v>-0.81829961588060351</v>
      </c>
    </row>
    <row r="969" spans="1:51">
      <c r="A969" s="49">
        <f>Data!F1095</f>
        <v>1961.5416666665844</v>
      </c>
      <c r="B969" s="53">
        <f t="shared" si="425"/>
        <v>0.70799999999999996</v>
      </c>
      <c r="C969" s="50">
        <f>1/Data!N1095</f>
        <v>4.9636059140314132E-2</v>
      </c>
      <c r="D969" s="50">
        <f>Data!H1095/100</f>
        <v>3.9199999999999999E-2</v>
      </c>
      <c r="E969">
        <f>Data!K1096/Data!K1095</f>
        <v>1.041871092823675</v>
      </c>
      <c r="F969">
        <f>Data!T1096/Data!T1095</f>
        <v>0.99679763918438191</v>
      </c>
      <c r="G969" s="49">
        <f>Data!E1098</f>
        <v>30</v>
      </c>
      <c r="H969" s="52">
        <v>0</v>
      </c>
      <c r="I969" s="52">
        <v>1</v>
      </c>
      <c r="J969" s="52">
        <v>0.6</v>
      </c>
      <c r="K969" s="54">
        <f t="shared" si="435"/>
        <v>0.66261227030770231</v>
      </c>
      <c r="L969" s="54">
        <f t="shared" si="448"/>
        <v>0.85</v>
      </c>
      <c r="M969" s="53">
        <f t="shared" si="449"/>
        <v>0.85</v>
      </c>
      <c r="N969" s="54" cm="1">
        <f t="array" ref="N969">stock_min(C969,O969)</f>
        <v>0.66238899819130548</v>
      </c>
      <c r="O969" s="54" cm="1">
        <f t="array" ref="O969">stock_max(C969,D969)</f>
        <v>0.85</v>
      </c>
      <c r="P969" s="49">
        <f t="shared" si="426"/>
        <v>1961.5416666665844</v>
      </c>
      <c r="Q969" s="49">
        <f t="shared" si="440"/>
        <v>0.86461262197396282</v>
      </c>
      <c r="R969" s="49">
        <f t="shared" si="441"/>
        <v>32.96283844734409</v>
      </c>
      <c r="S969" s="59">
        <f t="shared" si="422"/>
        <v>9.2492638030523668</v>
      </c>
      <c r="T969" s="59">
        <f t="shared" si="423"/>
        <v>11.474568674174542</v>
      </c>
      <c r="U969" s="59">
        <f t="shared" si="424"/>
        <v>21.777029570594532</v>
      </c>
      <c r="V969" s="59"/>
      <c r="W969" s="49">
        <f t="shared" si="442"/>
        <v>3.6997055212209471</v>
      </c>
      <c r="X969" s="49">
        <f t="shared" si="443"/>
        <v>5.5495582818314197</v>
      </c>
      <c r="Y969" s="49">
        <f t="shared" si="444"/>
        <v>3.8713786741781071</v>
      </c>
      <c r="Z969" s="49">
        <f t="shared" si="445"/>
        <v>7.6031899999964345</v>
      </c>
      <c r="AA969" s="49">
        <f t="shared" si="446"/>
        <v>3.2665544355891805</v>
      </c>
      <c r="AB969" s="49">
        <f t="shared" si="447"/>
        <v>18.51047513500535</v>
      </c>
      <c r="AC969" s="80">
        <f t="shared" si="427"/>
        <v>0.84999999999999987</v>
      </c>
      <c r="AD969" s="80">
        <f t="shared" si="436"/>
        <v>0.66238899819130548</v>
      </c>
      <c r="AE969" s="80">
        <f t="shared" si="437"/>
        <v>0.85</v>
      </c>
      <c r="AF969" s="54">
        <f>(Q969-MAX(Q$2:Q968))/MAX(Q$2:Q968)</f>
        <v>-0.29960156372739599</v>
      </c>
      <c r="AG969" s="54">
        <f>(R969-MAX(R$2:R968))/MAX(R$2:R968)</f>
        <v>2.3468668363711365E-2</v>
      </c>
      <c r="AH969" s="54">
        <f>(S969-MAX(S$2:S968))/MAX(S$2:S968)</f>
        <v>5.8138515477559466E-3</v>
      </c>
      <c r="AI969" s="54">
        <f>(T969-MAX(T$2:T968))/MAX(T$2:T968)</f>
        <v>8.577502809116162E-3</v>
      </c>
      <c r="AJ969" s="54">
        <f>(U969-MAX(U$2:U968))/MAX(U$2:U968)</f>
        <v>1.6848344353937436E-2</v>
      </c>
      <c r="AK969" s="54">
        <f t="shared" si="438"/>
        <v>0.60634143152830344</v>
      </c>
      <c r="AL969" s="71">
        <f t="shared" si="428"/>
        <v>1961.5416666665844</v>
      </c>
      <c r="AM969" s="49">
        <f t="shared" si="429"/>
        <v>0.60634143152830344</v>
      </c>
      <c r="AN969" s="49">
        <f t="shared" si="430"/>
        <v>1.3015966026335781</v>
      </c>
      <c r="AO969" s="49">
        <f t="shared" si="431"/>
        <v>0.99580125710849621</v>
      </c>
      <c r="AP969" s="49">
        <f t="shared" si="432"/>
        <v>1.0418983571717406</v>
      </c>
      <c r="AQ969" s="49">
        <f t="shared" si="433"/>
        <v>1.4171113861491111</v>
      </c>
      <c r="AS969" s="49">
        <f t="shared" si="439"/>
        <v>0.11551478351553301</v>
      </c>
      <c r="AT969" s="49">
        <f t="shared" si="434"/>
        <v>0.37521302897737052</v>
      </c>
      <c r="AU969" s="54">
        <f>(AM969-MAX(AM$3:AM969))/MAX(AM$3:AM969)</f>
        <v>-0.83759352404202347</v>
      </c>
      <c r="AV969" s="54">
        <f>(AN969-MAX(AN$3:AN969))/MAX(AN$3:AN969)</f>
        <v>-0.89328796981661707</v>
      </c>
      <c r="AW969" s="54">
        <f>(AO969-MAX(AO$3:AO969))/MAX(AO$3:AO969)</f>
        <v>-0.82486513680332385</v>
      </c>
      <c r="AX969" s="54">
        <f>(AP969-MAX(AP$3:AP969))/MAX(AP$3:AP969)</f>
        <v>-0.82141078167937043</v>
      </c>
      <c r="AY969" s="54">
        <f>(AQ969-MAX(AQ$3:AQ969))/MAX(AQ$3:AQ969)</f>
        <v>-0.82965158219145274</v>
      </c>
    </row>
    <row r="970" spans="1:51">
      <c r="A970" s="49">
        <f>Data!F1096</f>
        <v>1961.6249999999177</v>
      </c>
      <c r="B970" s="98">
        <f t="shared" si="425"/>
        <v>0.74399999999999999</v>
      </c>
      <c r="C970" s="99">
        <f>1/Data!N1096</f>
        <v>4.775164147740598E-2</v>
      </c>
      <c r="D970" s="99">
        <f>Data!H1096/100</f>
        <v>4.0399999999999998E-2</v>
      </c>
      <c r="E970">
        <f>Data!K1097/Data!K1096</f>
        <v>0.99127583550507281</v>
      </c>
      <c r="F970">
        <f>Data!T1097/Data!T1096</f>
        <v>1.0049152889280677</v>
      </c>
      <c r="G970" s="49">
        <f>Data!E1099</f>
        <v>30</v>
      </c>
      <c r="H970" s="52">
        <v>0</v>
      </c>
      <c r="I970" s="52">
        <v>1</v>
      </c>
      <c r="J970" s="52">
        <v>0.6</v>
      </c>
      <c r="K970" s="100">
        <f t="shared" si="435"/>
        <v>0.66261227030770231</v>
      </c>
      <c r="L970" s="100">
        <f t="shared" si="448"/>
        <v>0.84999999999999987</v>
      </c>
      <c r="M970" s="98">
        <f t="shared" si="449"/>
        <v>0.85</v>
      </c>
      <c r="N970" s="100" cm="1">
        <f t="array" ref="N970">stock_min(C970,O970)</f>
        <v>0.59783512406163353</v>
      </c>
      <c r="O970" s="100" cm="1">
        <f t="array" ref="O970">stock_max(C970,D970)</f>
        <v>0.85</v>
      </c>
      <c r="P970" s="49">
        <f t="shared" si="426"/>
        <v>1961.6249999999177</v>
      </c>
      <c r="Q970" s="49">
        <f t="shared" si="440"/>
        <v>0.86886244282181901</v>
      </c>
      <c r="R970" s="49">
        <f t="shared" si="441"/>
        <v>32.675265222509751</v>
      </c>
      <c r="S970" s="59">
        <f t="shared" si="422"/>
        <v>9.2190336653130522</v>
      </c>
      <c r="T970" s="59">
        <f t="shared" si="423"/>
        <v>11.427266138661931</v>
      </c>
      <c r="U970" s="59">
        <f t="shared" si="424"/>
        <v>21.631597199487665</v>
      </c>
      <c r="V970" s="59"/>
      <c r="W970" s="49">
        <f t="shared" si="442"/>
        <v>3.6876134661252209</v>
      </c>
      <c r="X970" s="49">
        <f t="shared" si="443"/>
        <v>5.5314201991878313</v>
      </c>
      <c r="Y970" s="49">
        <f t="shared" si="444"/>
        <v>3.855419379112818</v>
      </c>
      <c r="Z970" s="49">
        <f t="shared" si="445"/>
        <v>7.5718467595491132</v>
      </c>
      <c r="AA970" s="49">
        <f t="shared" si="446"/>
        <v>3.24473957992315</v>
      </c>
      <c r="AB970" s="49">
        <f t="shared" si="447"/>
        <v>18.386857619564516</v>
      </c>
      <c r="AC970" s="101">
        <f t="shared" si="427"/>
        <v>0.85000000000000009</v>
      </c>
      <c r="AD970" s="101">
        <f t="shared" si="436"/>
        <v>0.59783512406163353</v>
      </c>
      <c r="AE970" s="101">
        <f t="shared" si="437"/>
        <v>0.85</v>
      </c>
      <c r="AF970" s="100">
        <f>(Q970-MAX(Q$2:Q969))/MAX(Q$2:Q969)</f>
        <v>-0.2961589030483493</v>
      </c>
      <c r="AG970" s="100">
        <f>(R970-MAX(R$2:R969))/MAX(R$2:R969)</f>
        <v>-8.7241644949271734E-3</v>
      </c>
      <c r="AH970" s="100">
        <f>(S970-MAX(S$2:S969))/MAX(S$2:S969)</f>
        <v>-3.2683831257292388E-3</v>
      </c>
      <c r="AI970" s="100">
        <f>(T970-MAX(T$2:T969))/MAX(T$2:T969)</f>
        <v>-4.122380270299205E-3</v>
      </c>
      <c r="AJ970" s="100">
        <f>(U970-MAX(U$2:U969))/MAX(U$2:U969)</f>
        <v>-6.6782464814780992E-3</v>
      </c>
      <c r="AK970" s="100">
        <f t="shared" si="438"/>
        <v>0.5934423669885408</v>
      </c>
      <c r="AL970" s="71">
        <f t="shared" si="428"/>
        <v>1961.6249999999177</v>
      </c>
      <c r="AM970" s="49">
        <f t="shared" si="429"/>
        <v>0.5934423669885408</v>
      </c>
      <c r="AN970" s="49">
        <f t="shared" si="430"/>
        <v>1.1924426431091348</v>
      </c>
      <c r="AO970" s="49">
        <f t="shared" si="431"/>
        <v>0.93742654947254023</v>
      </c>
      <c r="AP970" s="49">
        <f t="shared" si="432"/>
        <v>0.97672393069404195</v>
      </c>
      <c r="AQ970" s="49">
        <f t="shared" si="433"/>
        <v>1.4031522536211054</v>
      </c>
      <c r="AS970" s="49">
        <f t="shared" si="439"/>
        <v>0.21070961051197057</v>
      </c>
      <c r="AT970" s="49">
        <f t="shared" si="434"/>
        <v>0.42642832292706345</v>
      </c>
      <c r="AU970" s="100">
        <f>(AM970-MAX(AM$3:AM970))/MAX(AM$3:AM970)</f>
        <v>-0.84104849430486206</v>
      </c>
      <c r="AV970" s="100">
        <f>(AN970-MAX(AN$3:AN970))/MAX(AN$3:AN970)</f>
        <v>-0.90223701024883707</v>
      </c>
      <c r="AW970" s="100">
        <f>(AO970-MAX(AO$3:AO970))/MAX(AO$3:AO970)</f>
        <v>-0.83513168985594288</v>
      </c>
      <c r="AX970" s="100">
        <f>(AP970-MAX(AP$3:AP970))/MAX(AP$3:AP970)</f>
        <v>-0.83258216879120273</v>
      </c>
      <c r="AY970" s="100">
        <f>(AQ970-MAX(AQ$3:AQ970))/MAX(AQ$3:AQ970)</f>
        <v>-0.83132958447367811</v>
      </c>
    </row>
    <row r="971" spans="1:51">
      <c r="A971" s="49">
        <f>Data!F1097</f>
        <v>1961.7083333332509</v>
      </c>
      <c r="B971" s="53">
        <f t="shared" si="425"/>
        <v>0.73499999999999999</v>
      </c>
      <c r="C971" s="50">
        <f>1/Data!N1097</f>
        <v>4.8296945747887274E-2</v>
      </c>
      <c r="D971" s="50">
        <f>Data!H1097/100</f>
        <v>3.9800000000000002E-2</v>
      </c>
      <c r="E971">
        <f>Data!K1098/Data!K1097</f>
        <v>1.013455248290217</v>
      </c>
      <c r="F971">
        <f>Data!T1098/Data!T1097</f>
        <v>1.0082399627852752</v>
      </c>
      <c r="G971" s="49">
        <f>Data!E1100</f>
        <v>30</v>
      </c>
      <c r="H971" s="52">
        <v>0</v>
      </c>
      <c r="I971" s="52">
        <v>1</v>
      </c>
      <c r="J971" s="52">
        <v>0.6</v>
      </c>
      <c r="K971" s="54">
        <f t="shared" si="435"/>
        <v>0.66261227030770231</v>
      </c>
      <c r="L971" s="54">
        <f t="shared" si="448"/>
        <v>0.85</v>
      </c>
      <c r="M971" s="53">
        <f t="shared" si="449"/>
        <v>0.85</v>
      </c>
      <c r="N971" s="54" cm="1">
        <f t="array" ref="N971">stock_min(C971,O971)</f>
        <v>0.61651543253671803</v>
      </c>
      <c r="O971" s="54" cm="1">
        <f t="array" ref="O971">stock_max(C971,D971)</f>
        <v>0.85</v>
      </c>
      <c r="P971" s="49">
        <f t="shared" si="426"/>
        <v>1961.7083333332509</v>
      </c>
      <c r="Q971" s="49">
        <f t="shared" si="440"/>
        <v>0.87602183701619407</v>
      </c>
      <c r="R971" s="49">
        <f t="shared" si="441"/>
        <v>33.114919029027313</v>
      </c>
      <c r="S971" s="59">
        <f t="shared" si="422"/>
        <v>9.3238460952179967</v>
      </c>
      <c r="T971" s="59">
        <f t="shared" si="423"/>
        <v>11.560915729032658</v>
      </c>
      <c r="U971" s="59">
        <f t="shared" si="424"/>
        <v>21.905733467422252</v>
      </c>
      <c r="V971" s="59"/>
      <c r="W971" s="49">
        <f t="shared" si="442"/>
        <v>3.7295384380871988</v>
      </c>
      <c r="X971" s="49">
        <f t="shared" si="443"/>
        <v>5.5943076571307975</v>
      </c>
      <c r="Y971" s="49">
        <f t="shared" si="444"/>
        <v>3.9005111109823032</v>
      </c>
      <c r="Z971" s="49">
        <f t="shared" si="445"/>
        <v>7.6604046180503547</v>
      </c>
      <c r="AA971" s="49">
        <f t="shared" si="446"/>
        <v>3.2858600201133381</v>
      </c>
      <c r="AB971" s="49">
        <f t="shared" si="447"/>
        <v>18.619873447308912</v>
      </c>
      <c r="AC971" s="80">
        <f t="shared" si="427"/>
        <v>0.84999999999999987</v>
      </c>
      <c r="AD971" s="80">
        <f t="shared" si="436"/>
        <v>0.61651543253671803</v>
      </c>
      <c r="AE971" s="80">
        <f t="shared" si="437"/>
        <v>0.85</v>
      </c>
      <c r="AF971" s="54">
        <f>(Q971-MAX(Q$2:Q970))/MAX(Q$2:Q970)</f>
        <v>-0.29035927860272048</v>
      </c>
      <c r="AG971" s="54">
        <f>(R971-MAX(R$2:R970))/MAX(R$2:R970)</f>
        <v>4.6136979958859041E-3</v>
      </c>
      <c r="AH971" s="54">
        <f>(S971-MAX(S$2:S970))/MAX(S$2:S970)</f>
        <v>8.0635922765027838E-3</v>
      </c>
      <c r="AI971" s="54">
        <f>(T971-MAX(T$2:T970))/MAX(T$2:T970)</f>
        <v>7.5250806640300896E-3</v>
      </c>
      <c r="AJ971" s="54">
        <f>(U971-MAX(U$2:U970))/MAX(U$2:U970)</f>
        <v>5.9100758627571495E-3</v>
      </c>
      <c r="AK971" s="54">
        <f t="shared" si="438"/>
        <v>0.59993989627800492</v>
      </c>
      <c r="AL971" s="71">
        <f t="shared" si="428"/>
        <v>1961.7083333332509</v>
      </c>
      <c r="AM971" s="49">
        <f t="shared" si="429"/>
        <v>0.59993989627800492</v>
      </c>
      <c r="AN971" s="49">
        <f t="shared" si="430"/>
        <v>1.1944013299828249</v>
      </c>
      <c r="AO971" s="49">
        <f t="shared" si="431"/>
        <v>0.94244514199484819</v>
      </c>
      <c r="AP971" s="49">
        <f t="shared" si="432"/>
        <v>0.98138455352536724</v>
      </c>
      <c r="AQ971" s="49">
        <f t="shared" si="433"/>
        <v>1.4123056254889093</v>
      </c>
      <c r="AS971" s="49">
        <f t="shared" si="439"/>
        <v>0.21790429550608437</v>
      </c>
      <c r="AT971" s="49">
        <f t="shared" si="434"/>
        <v>0.43092107196354201</v>
      </c>
      <c r="AU971" s="54">
        <f>(AM971-MAX(AM$3:AM971))/MAX(AM$3:AM971)</f>
        <v>-0.83930815333611808</v>
      </c>
      <c r="AV971" s="54">
        <f>(AN971-MAX(AN$3:AN971))/MAX(AN$3:AN971)</f>
        <v>-0.90207642635336449</v>
      </c>
      <c r="AW971" s="54">
        <f>(AO971-MAX(AO$3:AO971))/MAX(AO$3:AO971)</f>
        <v>-0.83424905337746891</v>
      </c>
      <c r="AX971" s="54">
        <f>(AP971-MAX(AP$3:AP971))/MAX(AP$3:AP971)</f>
        <v>-0.83178330296844338</v>
      </c>
      <c r="AY971" s="54">
        <f>(AQ971-MAX(AQ$3:AQ971))/MAX(AQ$3:AQ971)</f>
        <v>-0.83022927406016078</v>
      </c>
    </row>
    <row r="972" spans="1:51">
      <c r="A972" s="49">
        <f>Data!F1098</f>
        <v>1961.7916666665842</v>
      </c>
      <c r="B972" s="53">
        <f t="shared" si="425"/>
        <v>0.74199999999999999</v>
      </c>
      <c r="C972" s="50">
        <f>1/Data!N1098</f>
        <v>4.7791574883466123E-2</v>
      </c>
      <c r="D972" s="50">
        <f>Data!H1098/100</f>
        <v>3.9199999999999999E-2</v>
      </c>
      <c r="E972">
        <f>Data!K1099/Data!K1098</f>
        <v>1.0477450980392156</v>
      </c>
      <c r="F972">
        <f>Data!T1099/Data!T1098</f>
        <v>1.0016270980695723</v>
      </c>
      <c r="G972" s="49">
        <f>Data!E1101</f>
        <v>30</v>
      </c>
      <c r="H972" s="52">
        <v>0</v>
      </c>
      <c r="I972" s="52">
        <v>1</v>
      </c>
      <c r="J972" s="52">
        <v>0.6</v>
      </c>
      <c r="K972" s="54">
        <f t="shared" si="435"/>
        <v>0.66261227030770231</v>
      </c>
      <c r="L972" s="54">
        <f t="shared" si="448"/>
        <v>0.84999999999999987</v>
      </c>
      <c r="M972" s="53">
        <f t="shared" si="449"/>
        <v>0.85</v>
      </c>
      <c r="N972" s="54" cm="1">
        <f t="array" ref="N972">stock_min(C972,O972)</f>
        <v>0.59920310957732714</v>
      </c>
      <c r="O972" s="54" cm="1">
        <f t="array" ref="O972">stock_max(C972,D972)</f>
        <v>0.85</v>
      </c>
      <c r="P972" s="49">
        <f t="shared" si="426"/>
        <v>1961.7916666665842</v>
      </c>
      <c r="Q972" s="49">
        <f t="shared" si="440"/>
        <v>0.8774472104561063</v>
      </c>
      <c r="R972" s="49">
        <f t="shared" si="441"/>
        <v>34.695994084628907</v>
      </c>
      <c r="S972" s="59">
        <f t="shared" si="422"/>
        <v>9.5970151875622474</v>
      </c>
      <c r="T972" s="59">
        <f t="shared" si="423"/>
        <v>11.933009012640555</v>
      </c>
      <c r="U972" s="59">
        <f t="shared" si="424"/>
        <v>22.80008756713741</v>
      </c>
      <c r="V972" s="59"/>
      <c r="W972" s="49">
        <f t="shared" si="442"/>
        <v>3.8388060750248991</v>
      </c>
      <c r="X972" s="49">
        <f t="shared" si="443"/>
        <v>5.7582091125373482</v>
      </c>
      <c r="Y972" s="49">
        <f t="shared" si="444"/>
        <v>4.0260508191725242</v>
      </c>
      <c r="Z972" s="49">
        <f t="shared" si="445"/>
        <v>7.9069581934680313</v>
      </c>
      <c r="AA972" s="49">
        <f t="shared" si="446"/>
        <v>3.420013135070612</v>
      </c>
      <c r="AB972" s="49">
        <f t="shared" si="447"/>
        <v>19.380074432066799</v>
      </c>
      <c r="AC972" s="80">
        <f t="shared" si="427"/>
        <v>0.85</v>
      </c>
      <c r="AD972" s="80">
        <f t="shared" si="436"/>
        <v>0.59920310957732714</v>
      </c>
      <c r="AE972" s="80">
        <f t="shared" si="437"/>
        <v>0.85</v>
      </c>
      <c r="AF972" s="54">
        <f>(Q972-MAX(Q$2:Q971))/MAX(Q$2:Q971)</f>
        <v>-0.28920462355484505</v>
      </c>
      <c r="AG972" s="54">
        <f>(R972-MAX(R$2:R971))/MAX(R$2:R971)</f>
        <v>4.7745098039215582E-2</v>
      </c>
      <c r="AH972" s="54">
        <f>(S972-MAX(S$2:S971))/MAX(S$2:S971)</f>
        <v>2.9297898051358153E-2</v>
      </c>
      <c r="AI972" s="54">
        <f>(T972-MAX(T$2:T971))/MAX(T$2:T971)</f>
        <v>3.2185450731508095E-2</v>
      </c>
      <c r="AJ972" s="54">
        <f>(U972-MAX(U$2:U971))/MAX(U$2:U971)</f>
        <v>4.082739804376892E-2</v>
      </c>
      <c r="AK972" s="54">
        <f t="shared" si="438"/>
        <v>0.66210841024380607</v>
      </c>
      <c r="AL972" s="71">
        <f t="shared" si="428"/>
        <v>1961.7916666665842</v>
      </c>
      <c r="AM972" s="49">
        <f t="shared" si="429"/>
        <v>0.66210841024380607</v>
      </c>
      <c r="AN972" s="49">
        <f t="shared" si="430"/>
        <v>1.1709389345067291</v>
      </c>
      <c r="AO972" s="49">
        <f t="shared" si="431"/>
        <v>0.96915225103819214</v>
      </c>
      <c r="AP972" s="49">
        <f t="shared" si="432"/>
        <v>1.0017132185602273</v>
      </c>
      <c r="AQ972" s="49">
        <f t="shared" si="433"/>
        <v>1.4999521312229396</v>
      </c>
      <c r="AS972" s="49">
        <f t="shared" si="439"/>
        <v>0.32901319671621043</v>
      </c>
      <c r="AT972" s="49">
        <f t="shared" si="434"/>
        <v>0.49823891266271225</v>
      </c>
      <c r="AU972" s="54">
        <f>(AM972-MAX(AM$3:AM972))/MAX(AM$3:AM972)</f>
        <v>-0.82265652977267256</v>
      </c>
      <c r="AV972" s="54">
        <f>(AN972-MAX(AN$3:AN972))/MAX(AN$3:AN972)</f>
        <v>-0.90400000225172927</v>
      </c>
      <c r="AW972" s="54">
        <f>(AO972-MAX(AO$3:AO972))/MAX(AO$3:AO972)</f>
        <v>-0.82955198570930155</v>
      </c>
      <c r="AX972" s="54">
        <f>(AP972-MAX(AP$3:AP972))/MAX(AP$3:AP972)</f>
        <v>-0.82829881681575124</v>
      </c>
      <c r="AY972" s="54">
        <f>(AQ972-MAX(AQ$3:AQ972))/MAX(AQ$3:AQ972)</f>
        <v>-0.81969344482036333</v>
      </c>
    </row>
    <row r="973" spans="1:51">
      <c r="A973" s="49">
        <f>Data!F1099</f>
        <v>1961.8749999999175</v>
      </c>
      <c r="B973" s="53">
        <f t="shared" si="425"/>
        <v>0.78300000000000003</v>
      </c>
      <c r="C973" s="50">
        <f>1/Data!N1099</f>
        <v>4.5749928365692964E-2</v>
      </c>
      <c r="D973" s="50">
        <f>Data!H1099/100</f>
        <v>3.9399999999999998E-2</v>
      </c>
      <c r="E973">
        <f>Data!K1100/Data!K1099</f>
        <v>1.0116535359219658</v>
      </c>
      <c r="F973">
        <f>Data!T1100/Data!T1099</f>
        <v>0.99350075664378312</v>
      </c>
      <c r="G973" s="49">
        <f>Data!E1102</f>
        <v>30.1</v>
      </c>
      <c r="H973" s="52">
        <v>0</v>
      </c>
      <c r="I973" s="52">
        <v>1</v>
      </c>
      <c r="J973" s="52">
        <v>0.6</v>
      </c>
      <c r="K973" s="54">
        <f t="shared" si="435"/>
        <v>0.66261227030770231</v>
      </c>
      <c r="L973" s="54">
        <f t="shared" si="448"/>
        <v>0.85</v>
      </c>
      <c r="M973" s="53">
        <f t="shared" si="449"/>
        <v>0.85</v>
      </c>
      <c r="N973" s="54" cm="1">
        <f t="array" ref="N973">stock_min(C973,O973)</f>
        <v>0.52926309844295083</v>
      </c>
      <c r="O973" s="54" cm="1">
        <f t="array" ref="O973">stock_max(C973,D973)</f>
        <v>0.85</v>
      </c>
      <c r="P973" s="49">
        <f t="shared" si="426"/>
        <v>1961.8749999999175</v>
      </c>
      <c r="Q973" s="49">
        <f t="shared" si="440"/>
        <v>0.8717444675031184</v>
      </c>
      <c r="R973" s="49">
        <f t="shared" si="441"/>
        <v>35.100325098042447</v>
      </c>
      <c r="S973" s="59">
        <f t="shared" si="422"/>
        <v>9.639169349422481</v>
      </c>
      <c r="T973" s="59">
        <f t="shared" si="423"/>
        <v>11.998986749943318</v>
      </c>
      <c r="U973" s="59">
        <f t="shared" si="424"/>
        <v>23.003706463055593</v>
      </c>
      <c r="V973" s="59"/>
      <c r="W973" s="49">
        <f t="shared" si="442"/>
        <v>3.8556677397689927</v>
      </c>
      <c r="X973" s="49">
        <f t="shared" si="443"/>
        <v>5.7835016096534888</v>
      </c>
      <c r="Y973" s="49">
        <f t="shared" si="444"/>
        <v>4.048310898171338</v>
      </c>
      <c r="Z973" s="49">
        <f t="shared" si="445"/>
        <v>7.9506758517719804</v>
      </c>
      <c r="AA973" s="49">
        <f t="shared" si="446"/>
        <v>3.4505559694583394</v>
      </c>
      <c r="AB973" s="49">
        <f t="shared" si="447"/>
        <v>19.553150493597254</v>
      </c>
      <c r="AC973" s="80">
        <f t="shared" si="427"/>
        <v>0.85</v>
      </c>
      <c r="AD973" s="80">
        <f t="shared" si="436"/>
        <v>0.52926309844295083</v>
      </c>
      <c r="AE973" s="80">
        <f t="shared" si="437"/>
        <v>0.85</v>
      </c>
      <c r="AF973" s="54">
        <f>(Q973-MAX(Q$2:Q972))/MAX(Q$2:Q972)</f>
        <v>-0.29382425568283593</v>
      </c>
      <c r="AG973" s="54">
        <f>(R973-MAX(R$2:R972))/MAX(R$2:R972)</f>
        <v>1.1653535921965908E-2</v>
      </c>
      <c r="AH973" s="54">
        <f>(S973-MAX(S$2:S972))/MAX(S$2:S972)</f>
        <v>4.3924242106926715E-3</v>
      </c>
      <c r="AI973" s="54">
        <f>(T973-MAX(T$2:T972))/MAX(T$2:T972)</f>
        <v>5.529010933694364E-3</v>
      </c>
      <c r="AJ973" s="54">
        <f>(U973-MAX(U$2:U972))/MAX(U$2:U972)</f>
        <v>8.9306190302385555E-3</v>
      </c>
      <c r="AK973" s="54">
        <f t="shared" si="438"/>
        <v>0.65987754156217737</v>
      </c>
      <c r="AL973" s="71">
        <f t="shared" si="428"/>
        <v>1961.8749999999175</v>
      </c>
      <c r="AM973" s="49">
        <f t="shared" si="429"/>
        <v>0.65987754156217737</v>
      </c>
      <c r="AN973" s="49">
        <f t="shared" si="430"/>
        <v>1.167392283352233</v>
      </c>
      <c r="AO973" s="49">
        <f t="shared" si="431"/>
        <v>0.96608624435446599</v>
      </c>
      <c r="AP973" s="49">
        <f t="shared" si="432"/>
        <v>0.99856545179092526</v>
      </c>
      <c r="AQ973" s="49">
        <f t="shared" si="433"/>
        <v>1.4720363779440278</v>
      </c>
      <c r="AS973" s="49">
        <f t="shared" si="439"/>
        <v>0.30464409459179476</v>
      </c>
      <c r="AT973" s="49">
        <f t="shared" si="434"/>
        <v>0.47347092615310249</v>
      </c>
      <c r="AU973" s="54">
        <f>(AM973-MAX(AM$3:AM973))/MAX(AM$3:AM973)</f>
        <v>-0.82325406030921378</v>
      </c>
      <c r="AV973" s="54">
        <f>(AN973-MAX(AN$3:AN973))/MAX(AN$3:AN973)</f>
        <v>-0.90429077617068598</v>
      </c>
      <c r="AW973" s="54">
        <f>(AO973-MAX(AO$3:AO973))/MAX(AO$3:AO973)</f>
        <v>-0.83009121445327161</v>
      </c>
      <c r="AX973" s="54">
        <f>(AP973-MAX(AP$3:AP973))/MAX(AP$3:AP973)</f>
        <v>-0.82883836772579522</v>
      </c>
      <c r="AY973" s="54">
        <f>(AQ973-MAX(AQ$3:AQ973))/MAX(AQ$3:AQ973)</f>
        <v>-0.82304914744859414</v>
      </c>
    </row>
    <row r="974" spans="1:51">
      <c r="A974" s="49">
        <f>Data!F1100</f>
        <v>1961.9583333332507</v>
      </c>
      <c r="B974" s="53">
        <f t="shared" si="425"/>
        <v>0.78900000000000003</v>
      </c>
      <c r="C974" s="50">
        <f>1/Data!N1100</f>
        <v>4.536900385090268E-2</v>
      </c>
      <c r="D974" s="50">
        <f>Data!H1100/100</f>
        <v>4.0599999999999997E-2</v>
      </c>
      <c r="E974">
        <f>Data!K1101/Data!K1100</f>
        <v>0.96513645339652443</v>
      </c>
      <c r="F974">
        <f>Data!T1101/Data!T1100</f>
        <v>1.0017544201863267</v>
      </c>
      <c r="G974" s="49">
        <f>Data!E1103</f>
        <v>30.1</v>
      </c>
      <c r="H974" s="52">
        <v>0</v>
      </c>
      <c r="I974" s="52">
        <v>1</v>
      </c>
      <c r="J974" s="52">
        <v>0.6</v>
      </c>
      <c r="K974" s="54">
        <f t="shared" si="435"/>
        <v>0.66261227030770231</v>
      </c>
      <c r="L974" s="54">
        <f t="shared" si="448"/>
        <v>0.85</v>
      </c>
      <c r="M974" s="53">
        <f t="shared" si="449"/>
        <v>0.85</v>
      </c>
      <c r="N974" s="54" cm="1">
        <f t="array" ref="N974">stock_min(C974,O974)</f>
        <v>0.51621389302278431</v>
      </c>
      <c r="O974" s="54" cm="1">
        <f t="array" ref="O974">stock_max(C974,D974)</f>
        <v>0.85</v>
      </c>
      <c r="P974" s="49">
        <f t="shared" si="426"/>
        <v>1961.9583333332507</v>
      </c>
      <c r="Q974" s="49">
        <f t="shared" si="440"/>
        <v>0.87327387359422448</v>
      </c>
      <c r="R974" s="49">
        <f t="shared" si="441"/>
        <v>33.876603278189698</v>
      </c>
      <c r="S974" s="59">
        <f t="shared" si="422"/>
        <v>9.4443004328374709</v>
      </c>
      <c r="T974" s="59">
        <f t="shared" si="423"/>
        <v>11.728900430216216</v>
      </c>
      <c r="U974" s="59">
        <f t="shared" si="424"/>
        <v>22.328068014624161</v>
      </c>
      <c r="V974" s="59"/>
      <c r="W974" s="49">
        <f t="shared" si="442"/>
        <v>3.7777201731349885</v>
      </c>
      <c r="X974" s="49">
        <f t="shared" si="443"/>
        <v>5.6665802597024824</v>
      </c>
      <c r="Y974" s="49">
        <f t="shared" si="444"/>
        <v>3.9571870879376627</v>
      </c>
      <c r="Z974" s="49">
        <f t="shared" si="445"/>
        <v>7.7717133422785531</v>
      </c>
      <c r="AA974" s="49">
        <f t="shared" si="446"/>
        <v>3.3492102021936248</v>
      </c>
      <c r="AB974" s="49">
        <f t="shared" si="447"/>
        <v>18.978857812430537</v>
      </c>
      <c r="AC974" s="80">
        <f t="shared" si="427"/>
        <v>0.85</v>
      </c>
      <c r="AD974" s="80">
        <f t="shared" si="436"/>
        <v>0.51621389302278431</v>
      </c>
      <c r="AE974" s="80">
        <f t="shared" si="437"/>
        <v>0.85</v>
      </c>
      <c r="AF974" s="54">
        <f>(Q974-MAX(Q$2:Q973))/MAX(Q$2:Q973)</f>
        <v>-0.29258532670191162</v>
      </c>
      <c r="AG974" s="54">
        <f>(R974-MAX(R$2:R973))/MAX(R$2:R973)</f>
        <v>-3.4863546603475647E-2</v>
      </c>
      <c r="AH974" s="54">
        <f>(S974-MAX(S$2:S973))/MAX(S$2:S973)</f>
        <v>-2.0216359887554571E-2</v>
      </c>
      <c r="AI974" s="54">
        <f>(T974-MAX(T$2:T973))/MAX(T$2:T973)</f>
        <v>-2.2509093922316273E-2</v>
      </c>
      <c r="AJ974" s="54">
        <f>(U974-MAX(U$2:U973))/MAX(U$2:U973)</f>
        <v>-2.9370851585005242E-2</v>
      </c>
      <c r="AK974" s="54">
        <f t="shared" si="438"/>
        <v>0.6342734171508766</v>
      </c>
      <c r="AL974" s="71">
        <f t="shared" si="428"/>
        <v>1961.9583333332507</v>
      </c>
      <c r="AM974" s="49">
        <f t="shared" si="429"/>
        <v>0.6342734171508766</v>
      </c>
      <c r="AN974" s="49">
        <f t="shared" si="430"/>
        <v>1.1478142899591572</v>
      </c>
      <c r="AO974" s="49">
        <f t="shared" si="431"/>
        <v>0.94117999835761712</v>
      </c>
      <c r="AP974" s="49">
        <f t="shared" si="432"/>
        <v>0.9742123697579117</v>
      </c>
      <c r="AQ974" s="49">
        <f t="shared" si="433"/>
        <v>1.4602917893687053</v>
      </c>
      <c r="AS974" s="49">
        <f t="shared" si="439"/>
        <v>0.31247749940954805</v>
      </c>
      <c r="AT974" s="49">
        <f t="shared" si="434"/>
        <v>0.48607941961079359</v>
      </c>
      <c r="AU974" s="54">
        <f>(AM974-MAX(AM$3:AM974))/MAX(AM$3:AM974)</f>
        <v>-0.83011203734889583</v>
      </c>
      <c r="AV974" s="54">
        <f>(AN974-MAX(AN$3:AN974))/MAX(AN$3:AN974)</f>
        <v>-0.90589588747603578</v>
      </c>
      <c r="AW974" s="54">
        <f>(AO974-MAX(AO$3:AO974))/MAX(AO$3:AO974)</f>
        <v>-0.83447155837658293</v>
      </c>
      <c r="AX974" s="54">
        <f>(AP974-MAX(AP$3:AP974))/MAX(AP$3:AP974)</f>
        <v>-0.83301266923422634</v>
      </c>
      <c r="AY974" s="54">
        <f>(AQ974-MAX(AQ$3:AQ974))/MAX(AQ$3:AQ974)</f>
        <v>-0.82446094337456943</v>
      </c>
    </row>
    <row r="975" spans="1:51" s="88" customFormat="1">
      <c r="A975" s="85">
        <f>Data!F1101</f>
        <v>1962.041666666584</v>
      </c>
      <c r="B975" s="86">
        <f t="shared" si="425"/>
        <v>0.755</v>
      </c>
      <c r="C975" s="87">
        <f>1/Data!N1101</f>
        <v>4.7174414386456698E-2</v>
      </c>
      <c r="D975" s="87">
        <f>Data!H1101/100</f>
        <v>4.0800000000000003E-2</v>
      </c>
      <c r="E975" s="88">
        <f>Data!K1102/Data!K1101</f>
        <v>1.0157172751222099</v>
      </c>
      <c r="F975" s="88">
        <f>Data!T1102/Data!T1101</f>
        <v>1.0033194971028458</v>
      </c>
      <c r="G975" s="85">
        <f>Data!E1104</f>
        <v>30.2</v>
      </c>
      <c r="H975" s="89">
        <v>0</v>
      </c>
      <c r="I975" s="89">
        <v>1</v>
      </c>
      <c r="J975" s="89">
        <v>0.6</v>
      </c>
      <c r="K975" s="90">
        <f t="shared" si="435"/>
        <v>0.66261227030770231</v>
      </c>
      <c r="L975" s="90">
        <f t="shared" si="448"/>
        <v>0.85</v>
      </c>
      <c r="M975" s="86">
        <f t="shared" si="449"/>
        <v>0.85</v>
      </c>
      <c r="N975" s="90" cm="1">
        <f t="array" ref="N975">stock_min(C975,O975)</f>
        <v>0.5780612460584571</v>
      </c>
      <c r="O975" s="90" cm="1">
        <f t="array" ref="O975">stock_max(C975,D975)</f>
        <v>0.85</v>
      </c>
      <c r="P975" s="85">
        <f t="shared" si="426"/>
        <v>1962.041666666584</v>
      </c>
      <c r="Q975" s="85">
        <f t="shared" si="440"/>
        <v>0.87617270368761146</v>
      </c>
      <c r="R975" s="85">
        <f t="shared" si="441"/>
        <v>34.409051172118964</v>
      </c>
      <c r="S975" s="91">
        <f t="shared" si="422"/>
        <v>9.5459037649513832</v>
      </c>
      <c r="T975" s="91">
        <f t="shared" si="423"/>
        <v>11.864186458061585</v>
      </c>
      <c r="U975" s="91">
        <f t="shared" si="424"/>
        <v>22.637481637930438</v>
      </c>
      <c r="V975" s="91"/>
      <c r="W975" s="85">
        <f t="shared" si="442"/>
        <v>3.8183615059805533</v>
      </c>
      <c r="X975" s="85">
        <f t="shared" si="443"/>
        <v>5.7275422589708294</v>
      </c>
      <c r="Y975" s="85">
        <f t="shared" si="444"/>
        <v>4.0028309337315005</v>
      </c>
      <c r="Z975" s="85">
        <f t="shared" si="445"/>
        <v>7.8613555243300848</v>
      </c>
      <c r="AA975" s="85">
        <f t="shared" si="446"/>
        <v>3.3956222456895664</v>
      </c>
      <c r="AB975" s="85">
        <f t="shared" si="447"/>
        <v>19.241859392240872</v>
      </c>
      <c r="AC975" s="92">
        <f t="shared" si="427"/>
        <v>0.85</v>
      </c>
      <c r="AD975" s="92">
        <f t="shared" si="436"/>
        <v>0.5780612460584571</v>
      </c>
      <c r="AE975" s="92">
        <f t="shared" si="437"/>
        <v>0.85</v>
      </c>
      <c r="AF975" s="90">
        <f>(Q975-MAX(Q$2:Q974))/MAX(Q$2:Q974)</f>
        <v>-0.29023706574338798</v>
      </c>
      <c r="AG975" s="90">
        <f>(R975-MAX(R$2:R974))/MAX(R$2:R974)</f>
        <v>-1.9694231434968536E-2</v>
      </c>
      <c r="AH975" s="90">
        <f>(S975-MAX(S$2:S974))/MAX(S$2:S974)</f>
        <v>-9.6756868865143231E-3</v>
      </c>
      <c r="AI975" s="90">
        <f>(T975-MAX(T$2:T974))/MAX(T$2:T974)</f>
        <v>-1.1234306253598458E-2</v>
      </c>
      <c r="AJ975" s="90">
        <f>(U975-MAX(U$2:U974))/MAX(U$2:U974)</f>
        <v>-1.5920252925906486E-2</v>
      </c>
      <c r="AK975" s="90">
        <f t="shared" si="438"/>
        <v>0.643134462161289</v>
      </c>
      <c r="AL975" s="93">
        <f t="shared" si="428"/>
        <v>1962.041666666584</v>
      </c>
      <c r="AM975" s="85">
        <f t="shared" si="429"/>
        <v>0.643134462161289</v>
      </c>
      <c r="AN975" s="85">
        <f t="shared" si="430"/>
        <v>1.1049338179260604</v>
      </c>
      <c r="AO975" s="85">
        <f t="shared" si="431"/>
        <v>0.92520067326988498</v>
      </c>
      <c r="AP975" s="85">
        <f t="shared" si="432"/>
        <v>0.95455147901816018</v>
      </c>
      <c r="AQ975" s="85">
        <f t="shared" si="433"/>
        <v>1.4643912549843978</v>
      </c>
      <c r="AS975" s="85">
        <f t="shared" si="439"/>
        <v>0.35945743705833744</v>
      </c>
      <c r="AT975" s="85">
        <f t="shared" si="434"/>
        <v>0.50983977596623764</v>
      </c>
      <c r="AU975" s="90">
        <f>(AM975-MAX(AM$3:AM975))/MAX(AM$3:AM975)</f>
        <v>-0.82773863678839166</v>
      </c>
      <c r="AV975" s="90">
        <f>(AN975-MAX(AN$3:AN975))/MAX(AN$3:AN975)</f>
        <v>-0.90941146382020799</v>
      </c>
      <c r="AW975" s="90">
        <f>(AO975-MAX(AO$3:AO975))/MAX(AO$3:AO975)</f>
        <v>-0.83728189517143825</v>
      </c>
      <c r="AX975" s="90">
        <f>(AP975-MAX(AP$3:AP975))/MAX(AP$3:AP975)</f>
        <v>-0.83638269384798136</v>
      </c>
      <c r="AY975" s="90">
        <f>(AQ975-MAX(AQ$3:AQ975))/MAX(AQ$3:AQ975)</f>
        <v>-0.82396815396625656</v>
      </c>
    </row>
    <row r="976" spans="1:51">
      <c r="A976" s="49">
        <f>Data!F1102</f>
        <v>1962.1249999999172</v>
      </c>
      <c r="B976" s="53">
        <f t="shared" si="425"/>
        <v>0.76600000000000001</v>
      </c>
      <c r="C976" s="50">
        <f>1/Data!N1102</f>
        <v>4.661637869369141E-2</v>
      </c>
      <c r="D976" s="50">
        <f>Data!H1102/100</f>
        <v>4.0399999999999998E-2</v>
      </c>
      <c r="E976">
        <f>Data!K1103/Data!K1102</f>
        <v>1.0034178296781544</v>
      </c>
      <c r="F976">
        <f>Data!T1103/Data!T1102</f>
        <v>1.0123885003875235</v>
      </c>
      <c r="G976" s="49">
        <f>Data!E1105</f>
        <v>30.2</v>
      </c>
      <c r="H976" s="52">
        <v>0</v>
      </c>
      <c r="I976" s="52">
        <v>1</v>
      </c>
      <c r="J976" s="52">
        <v>0.6</v>
      </c>
      <c r="K976" s="54">
        <f t="shared" si="435"/>
        <v>0.66261227030770231</v>
      </c>
      <c r="L976" s="54">
        <f t="shared" si="448"/>
        <v>0.85</v>
      </c>
      <c r="M976" s="53">
        <f t="shared" si="449"/>
        <v>0.85</v>
      </c>
      <c r="N976" s="54" cm="1">
        <f t="array" ref="N976">stock_min(C976,O976)</f>
        <v>0.55894480145082104</v>
      </c>
      <c r="O976" s="54" cm="1">
        <f t="array" ref="O976">stock_max(C976,D976)</f>
        <v>0.85</v>
      </c>
      <c r="P976" s="49">
        <f t="shared" si="426"/>
        <v>1962.1249999999172</v>
      </c>
      <c r="Q976" s="49">
        <f t="shared" si="440"/>
        <v>0.88702716956678296</v>
      </c>
      <c r="R976" s="49">
        <f t="shared" si="441"/>
        <v>34.526655448412164</v>
      </c>
      <c r="S976" s="59">
        <f t="shared" si="422"/>
        <v>9.6127833018635229</v>
      </c>
      <c r="T976" s="59">
        <f t="shared" si="423"/>
        <v>11.940644304856889</v>
      </c>
      <c r="U976" s="59">
        <f t="shared" si="424"/>
        <v>22.745313703530723</v>
      </c>
      <c r="V976" s="59"/>
      <c r="W976" s="49">
        <f t="shared" si="442"/>
        <v>3.8451133207454093</v>
      </c>
      <c r="X976" s="49">
        <f t="shared" si="443"/>
        <v>5.7676699811181136</v>
      </c>
      <c r="Y976" s="49">
        <f t="shared" si="444"/>
        <v>4.0286268730789301</v>
      </c>
      <c r="Z976" s="49">
        <f t="shared" si="445"/>
        <v>7.9120174317779588</v>
      </c>
      <c r="AA976" s="49">
        <f t="shared" si="446"/>
        <v>3.4117970555296089</v>
      </c>
      <c r="AB976" s="49">
        <f t="shared" si="447"/>
        <v>19.333516648001115</v>
      </c>
      <c r="AC976" s="80">
        <f t="shared" si="427"/>
        <v>0.85000000000000009</v>
      </c>
      <c r="AD976" s="80">
        <f t="shared" si="436"/>
        <v>0.55894480145082104</v>
      </c>
      <c r="AE976" s="80">
        <f t="shared" si="437"/>
        <v>0.85</v>
      </c>
      <c r="AF976" s="54">
        <f>(Q976-MAX(Q$2:Q975))/MAX(Q$2:Q975)</f>
        <v>-0.2814441673573001</v>
      </c>
      <c r="AG976" s="54">
        <f>(R976-MAX(R$2:R975))/MAX(R$2:R975)</f>
        <v>-1.634371328550106E-2</v>
      </c>
      <c r="AH976" s="54">
        <f>(S976-MAX(S$2:S975))/MAX(S$2:S975)</f>
        <v>-2.7373777347878023E-3</v>
      </c>
      <c r="AI976" s="54">
        <f>(T976-MAX(T$2:T975))/MAX(T$2:T975)</f>
        <v>-4.862280982742581E-3</v>
      </c>
      <c r="AJ976" s="54">
        <f>(U976-MAX(U$2:U975))/MAX(U$2:U975)</f>
        <v>-1.123265765627179E-2</v>
      </c>
      <c r="AK976" s="54">
        <f t="shared" si="438"/>
        <v>0.66306857265327046</v>
      </c>
      <c r="AL976" s="71">
        <f t="shared" si="428"/>
        <v>1962.1249999999172</v>
      </c>
      <c r="AM976" s="49">
        <f t="shared" si="429"/>
        <v>0.66306857265327046</v>
      </c>
      <c r="AN976" s="49">
        <f t="shared" si="430"/>
        <v>1.0721054795101843</v>
      </c>
      <c r="AO976" s="49">
        <f t="shared" si="431"/>
        <v>0.92029847580192958</v>
      </c>
      <c r="AP976" s="49">
        <f t="shared" si="432"/>
        <v>0.9458571530889649</v>
      </c>
      <c r="AQ976" s="49">
        <f t="shared" si="433"/>
        <v>1.5201482701075049</v>
      </c>
      <c r="AS976" s="49">
        <f t="shared" si="439"/>
        <v>0.44804279059732055</v>
      </c>
      <c r="AT976" s="49">
        <f t="shared" si="434"/>
        <v>0.57429111701853996</v>
      </c>
      <c r="AU976" s="54">
        <f>(AM976-MAX(AM$3:AM976))/MAX(AM$3:AM976)</f>
        <v>-0.82239935355946969</v>
      </c>
      <c r="AV976" s="54">
        <f>(AN976-MAX(AN$3:AN976))/MAX(AN$3:AN976)</f>
        <v>-0.91210291110335018</v>
      </c>
      <c r="AW976" s="54">
        <f>(AO976-MAX(AO$3:AO976))/MAX(AO$3:AO976)</f>
        <v>-0.83814406086643489</v>
      </c>
      <c r="AX976" s="54">
        <f>(AP976-MAX(AP$3:AP976))/MAX(AP$3:AP976)</f>
        <v>-0.83787296673384581</v>
      </c>
      <c r="AY976" s="54">
        <f>(AQ976-MAX(AQ$3:AQ976))/MAX(AQ$3:AQ976)</f>
        <v>-0.81726570319154446</v>
      </c>
    </row>
    <row r="977" spans="1:51">
      <c r="A977" s="49">
        <f>Data!F1103</f>
        <v>1962.2083333332505</v>
      </c>
      <c r="B977" s="53">
        <f t="shared" si="425"/>
        <v>0.76500000000000001</v>
      </c>
      <c r="C977" s="50">
        <f>1/Data!N1103</f>
        <v>4.6634920727946144E-2</v>
      </c>
      <c r="D977" s="50">
        <f>Data!H1103/100</f>
        <v>3.9300000000000002E-2</v>
      </c>
      <c r="E977">
        <f>Data!K1104/Data!K1103</f>
        <v>0.96734471408579448</v>
      </c>
      <c r="F977">
        <f>Data!T1104/Data!T1103</f>
        <v>1.0073409279686814</v>
      </c>
      <c r="G977" s="49">
        <f>Data!E1106</f>
        <v>30.2</v>
      </c>
      <c r="H977" s="52">
        <v>0</v>
      </c>
      <c r="I977" s="52">
        <v>1</v>
      </c>
      <c r="J977" s="52">
        <v>0.6</v>
      </c>
      <c r="K977" s="54">
        <f t="shared" si="435"/>
        <v>0.66261227030770231</v>
      </c>
      <c r="L977" s="54">
        <f t="shared" si="448"/>
        <v>0.85</v>
      </c>
      <c r="M977" s="53">
        <f t="shared" si="449"/>
        <v>0.85</v>
      </c>
      <c r="N977" s="54" cm="1">
        <f t="array" ref="N977">stock_min(C977,O977)</f>
        <v>0.55957998980048917</v>
      </c>
      <c r="O977" s="54" cm="1">
        <f t="array" ref="O977">stock_max(C977,D977)</f>
        <v>0.85</v>
      </c>
      <c r="P977" s="49">
        <f t="shared" si="426"/>
        <v>1962.2083333332505</v>
      </c>
      <c r="Q977" s="49">
        <f t="shared" si="440"/>
        <v>0.89353877212483601</v>
      </c>
      <c r="R977" s="49">
        <f t="shared" si="441"/>
        <v>33.399177643083</v>
      </c>
      <c r="S977" s="59">
        <f t="shared" si="422"/>
        <v>9.4526650894903383</v>
      </c>
      <c r="T977" s="59">
        <f t="shared" si="423"/>
        <v>11.711848973151968</v>
      </c>
      <c r="U977" s="59">
        <f t="shared" si="424"/>
        <v>22.139017946091599</v>
      </c>
      <c r="V977" s="59"/>
      <c r="W977" s="49">
        <f t="shared" si="442"/>
        <v>3.7810660357961354</v>
      </c>
      <c r="X977" s="49">
        <f t="shared" si="443"/>
        <v>5.6715990536942025</v>
      </c>
      <c r="Y977" s="49">
        <f t="shared" si="444"/>
        <v>3.9514341355508105</v>
      </c>
      <c r="Z977" s="49">
        <f t="shared" si="445"/>
        <v>7.7604148376011572</v>
      </c>
      <c r="AA977" s="49">
        <f t="shared" si="446"/>
        <v>3.3208526919137404</v>
      </c>
      <c r="AB977" s="49">
        <f t="shared" si="447"/>
        <v>18.81816525417786</v>
      </c>
      <c r="AC977" s="80">
        <f t="shared" si="427"/>
        <v>0.85</v>
      </c>
      <c r="AD977" s="80">
        <f t="shared" si="436"/>
        <v>0.55957998980048917</v>
      </c>
      <c r="AE977" s="80">
        <f t="shared" si="437"/>
        <v>0.85</v>
      </c>
      <c r="AF977" s="54">
        <f>(Q977-MAX(Q$2:Q976))/MAX(Q$2:Q976)</f>
        <v>-0.27616930074839419</v>
      </c>
      <c r="AG977" s="54">
        <f>(R977-MAX(R$2:R976))/MAX(R$2:R976)</f>
        <v>-4.8465290569468834E-2</v>
      </c>
      <c r="AH977" s="54">
        <f>(S977-MAX(S$2:S976))/MAX(S$2:S976)</f>
        <v>-1.9348582141397574E-2</v>
      </c>
      <c r="AI977" s="54">
        <f>(T977-MAX(T$2:T976))/MAX(T$2:T976)</f>
        <v>-2.3930168669675976E-2</v>
      </c>
      <c r="AJ977" s="54">
        <f>(U977-MAX(U$2:U976))/MAX(U$2:U976)</f>
        <v>-3.7589095407416243E-2</v>
      </c>
      <c r="AK977" s="54">
        <f t="shared" si="438"/>
        <v>0.66268045356792538</v>
      </c>
      <c r="AL977" s="71">
        <f t="shared" si="428"/>
        <v>1962.2083333332505</v>
      </c>
      <c r="AM977" s="49">
        <f t="shared" si="429"/>
        <v>0.66268045356792538</v>
      </c>
      <c r="AN977" s="49">
        <f t="shared" si="430"/>
        <v>1.1640114740112426</v>
      </c>
      <c r="AO977" s="49">
        <f t="shared" si="431"/>
        <v>0.96664304475851259</v>
      </c>
      <c r="AP977" s="49">
        <f t="shared" si="432"/>
        <v>0.99865299334151147</v>
      </c>
      <c r="AQ977" s="49">
        <f t="shared" si="433"/>
        <v>1.5726850040651013</v>
      </c>
      <c r="AS977" s="49">
        <f t="shared" si="439"/>
        <v>0.40867353005385865</v>
      </c>
      <c r="AT977" s="49">
        <f t="shared" si="434"/>
        <v>0.57403201072358978</v>
      </c>
      <c r="AU977" s="54">
        <f>(AM977-MAX(AM$3:AM977))/MAX(AM$3:AM977)</f>
        <v>-0.82250330992732679</v>
      </c>
      <c r="AV977" s="54">
        <f>(AN977-MAX(AN$3:AN977))/MAX(AN$3:AN977)</f>
        <v>-0.90456795346794538</v>
      </c>
      <c r="AW977" s="54">
        <f>(AO977-MAX(AO$3:AO977))/MAX(AO$3:AO977)</f>
        <v>-0.82999328812319884</v>
      </c>
      <c r="AX977" s="54">
        <f>(AP977-MAX(AP$3:AP977))/MAX(AP$3:AP977)</f>
        <v>-0.82882336244530685</v>
      </c>
      <c r="AY977" s="54">
        <f>(AQ977-MAX(AQ$3:AQ977))/MAX(AQ$3:AQ977)</f>
        <v>-0.81095035663941151</v>
      </c>
    </row>
    <row r="978" spans="1:51">
      <c r="A978" s="49">
        <f>Data!F1104</f>
        <v>1962.2916666665838</v>
      </c>
      <c r="B978" s="53">
        <f t="shared" si="425"/>
        <v>0.73399999999999999</v>
      </c>
      <c r="C978" s="50">
        <f>1/Data!N1104</f>
        <v>4.8406608273329918E-2</v>
      </c>
      <c r="D978" s="50">
        <f>Data!H1104/100</f>
        <v>3.8399999999999997E-2</v>
      </c>
      <c r="E978">
        <f>Data!K1105/Data!K1104</f>
        <v>0.92815739652216522</v>
      </c>
      <c r="F978">
        <f>Data!T1105/Data!T1104</f>
        <v>1.0007326009996713</v>
      </c>
      <c r="G978" s="49">
        <f>Data!E1107</f>
        <v>30.3</v>
      </c>
      <c r="H978" s="52">
        <v>0</v>
      </c>
      <c r="I978" s="52">
        <v>1</v>
      </c>
      <c r="J978" s="52">
        <v>0.6</v>
      </c>
      <c r="K978" s="54">
        <f t="shared" si="435"/>
        <v>0.66261227030770231</v>
      </c>
      <c r="L978" s="54">
        <f t="shared" si="448"/>
        <v>0.85</v>
      </c>
      <c r="M978" s="53">
        <f t="shared" si="449"/>
        <v>0.85</v>
      </c>
      <c r="N978" s="54" cm="1">
        <f t="array" ref="N978">stock_min(C978,O978)</f>
        <v>0.6202721054885314</v>
      </c>
      <c r="O978" s="54" cm="1">
        <f t="array" ref="O978">stock_max(C978,D978)</f>
        <v>0.85</v>
      </c>
      <c r="P978" s="49">
        <f t="shared" si="426"/>
        <v>1962.2916666665838</v>
      </c>
      <c r="Q978" s="49">
        <f t="shared" si="440"/>
        <v>0.89419337952253974</v>
      </c>
      <c r="R978" s="49">
        <f t="shared" si="441"/>
        <v>30.999693767185224</v>
      </c>
      <c r="S978" s="59">
        <f t="shared" si="422"/>
        <v>9.0479726603481705</v>
      </c>
      <c r="T978" s="59">
        <f t="shared" si="423"/>
        <v>11.157215391748522</v>
      </c>
      <c r="U978" s="59">
        <f t="shared" si="424"/>
        <v>20.789504821557188</v>
      </c>
      <c r="V978" s="59"/>
      <c r="W978" s="49">
        <f t="shared" si="442"/>
        <v>3.6191890641392686</v>
      </c>
      <c r="X978" s="49">
        <f t="shared" si="443"/>
        <v>5.4287835962089019</v>
      </c>
      <c r="Y978" s="49">
        <f t="shared" si="444"/>
        <v>3.7643075707099936</v>
      </c>
      <c r="Z978" s="49">
        <f t="shared" si="445"/>
        <v>7.3929078210385288</v>
      </c>
      <c r="AA978" s="49">
        <f t="shared" si="446"/>
        <v>3.1184257232335786</v>
      </c>
      <c r="AB978" s="49">
        <f t="shared" si="447"/>
        <v>17.671079098323609</v>
      </c>
      <c r="AC978" s="80">
        <f t="shared" si="427"/>
        <v>0.85</v>
      </c>
      <c r="AD978" s="80">
        <f t="shared" si="436"/>
        <v>0.6202721054885314</v>
      </c>
      <c r="AE978" s="80">
        <f t="shared" si="437"/>
        <v>0.85</v>
      </c>
      <c r="AF978" s="54">
        <f>(Q978-MAX(Q$2:Q977))/MAX(Q$2:Q977)</f>
        <v>-0.27563902165452969</v>
      </c>
      <c r="AG978" s="54">
        <f>(R978-MAX(R$2:R977))/MAX(R$2:R977)</f>
        <v>-0.1168260213944832</v>
      </c>
      <c r="AH978" s="54">
        <f>(S978-MAX(S$2:S977))/MAX(S$2:S977)</f>
        <v>-6.1332742235691851E-2</v>
      </c>
      <c r="AI978" s="54">
        <f>(T978-MAX(T$2:T977))/MAX(T$2:T977)</f>
        <v>-7.0153536772492267E-2</v>
      </c>
      <c r="AJ978" s="54">
        <f>(U978-MAX(U$2:U977))/MAX(U$2:U977)</f>
        <v>-9.6254125179977279E-2</v>
      </c>
      <c r="AK978" s="54">
        <f t="shared" si="438"/>
        <v>0.67245368791834947</v>
      </c>
      <c r="AL978" s="71">
        <f t="shared" si="428"/>
        <v>1962.2916666665838</v>
      </c>
      <c r="AM978" s="49">
        <f t="shared" si="429"/>
        <v>0.67245368791834947</v>
      </c>
      <c r="AN978" s="49">
        <f t="shared" si="430"/>
        <v>1.2494317710192107</v>
      </c>
      <c r="AO978" s="49">
        <f t="shared" si="431"/>
        <v>1.0138759769282386</v>
      </c>
      <c r="AP978" s="49">
        <f t="shared" si="432"/>
        <v>1.0511847036742159</v>
      </c>
      <c r="AQ978" s="49">
        <f t="shared" si="433"/>
        <v>1.6983744785591224</v>
      </c>
      <c r="AS978" s="49">
        <f t="shared" si="439"/>
        <v>0.44894270753991172</v>
      </c>
      <c r="AT978" s="49">
        <f t="shared" si="434"/>
        <v>0.64718977488490648</v>
      </c>
      <c r="AU978" s="54">
        <f>(AM978-MAX(AM$3:AM978))/MAX(AM$3:AM978)</f>
        <v>-0.81988558257598432</v>
      </c>
      <c r="AV978" s="54">
        <f>(AN978-MAX(AN$3:AN978))/MAX(AN$3:AN978)</f>
        <v>-0.89756472889426087</v>
      </c>
      <c r="AW978" s="54">
        <f>(AO978-MAX(AO$3:AO978))/MAX(AO$3:AO978)</f>
        <v>-0.82168627600117905</v>
      </c>
      <c r="AX978" s="54">
        <f>(AP978-MAX(AP$3:AP978))/MAX(AP$3:AP978)</f>
        <v>-0.81981903201250905</v>
      </c>
      <c r="AY978" s="54">
        <f>(AQ978-MAX(AQ$3:AQ978))/MAX(AQ$3:AQ978)</f>
        <v>-0.79584145036393028</v>
      </c>
    </row>
    <row r="979" spans="1:51">
      <c r="A979" s="49">
        <f>Data!F1105</f>
        <v>1962.374999999917</v>
      </c>
      <c r="B979" s="53">
        <f t="shared" si="425"/>
        <v>0.66500000000000004</v>
      </c>
      <c r="C979" s="50">
        <f>1/Data!N1105</f>
        <v>5.2385182489606302E-2</v>
      </c>
      <c r="D979" s="50">
        <f>Data!H1105/100</f>
        <v>3.8699999999999998E-2</v>
      </c>
      <c r="E979">
        <f>Data!K1106/Data!K1105</f>
        <v>0.88588135682912639</v>
      </c>
      <c r="F979">
        <f>Data!T1106/Data!T1105</f>
        <v>0.99994127099060892</v>
      </c>
      <c r="G979" s="49">
        <f>Data!E1108</f>
        <v>30.3</v>
      </c>
      <c r="H979" s="52">
        <v>0</v>
      </c>
      <c r="I979" s="52">
        <v>1</v>
      </c>
      <c r="J979" s="52">
        <v>0.6</v>
      </c>
      <c r="K979" s="54">
        <f t="shared" si="435"/>
        <v>0.66261227030770231</v>
      </c>
      <c r="L979" s="54">
        <f t="shared" si="448"/>
        <v>0.85</v>
      </c>
      <c r="M979" s="53">
        <f t="shared" si="449"/>
        <v>0.85</v>
      </c>
      <c r="N979" s="54" cm="1">
        <f t="array" ref="N979">stock_min(C979,O979)</f>
        <v>0.75656480971669293</v>
      </c>
      <c r="O979" s="54" cm="1">
        <f t="array" ref="O979">stock_max(C979,D979)</f>
        <v>0.85</v>
      </c>
      <c r="P979" s="49">
        <f t="shared" si="426"/>
        <v>1962.374999999917</v>
      </c>
      <c r="Q979" s="49">
        <f t="shared" si="440"/>
        <v>0.89414086443115637</v>
      </c>
      <c r="R979" s="49">
        <f t="shared" si="441"/>
        <v>27.462050775761458</v>
      </c>
      <c r="S979" s="59">
        <f t="shared" si="422"/>
        <v>8.4282346908919799</v>
      </c>
      <c r="T979" s="59">
        <f t="shared" si="423"/>
        <v>10.313325708069595</v>
      </c>
      <c r="U979" s="59">
        <f t="shared" si="424"/>
        <v>18.77272210943773</v>
      </c>
      <c r="V979" s="59"/>
      <c r="W979" s="49">
        <f t="shared" si="442"/>
        <v>3.3712938763567921</v>
      </c>
      <c r="X979" s="49">
        <f t="shared" si="443"/>
        <v>5.0569408145351877</v>
      </c>
      <c r="Y979" s="49">
        <f t="shared" si="444"/>
        <v>3.479589546222809</v>
      </c>
      <c r="Z979" s="49">
        <f t="shared" si="445"/>
        <v>6.8337361618467858</v>
      </c>
      <c r="AA979" s="49">
        <f t="shared" si="446"/>
        <v>2.8159083164156598</v>
      </c>
      <c r="AB979" s="49">
        <f t="shared" si="447"/>
        <v>15.95681379302207</v>
      </c>
      <c r="AC979" s="80">
        <f t="shared" si="427"/>
        <v>0.85</v>
      </c>
      <c r="AD979" s="80">
        <f t="shared" si="436"/>
        <v>0.75656480971669293</v>
      </c>
      <c r="AE979" s="80">
        <f t="shared" si="437"/>
        <v>0.85</v>
      </c>
      <c r="AF979" s="54">
        <f>(Q979-MAX(Q$2:Q978))/MAX(Q$2:Q978)</f>
        <v>-0.27568156265722943</v>
      </c>
      <c r="AG979" s="54">
        <f>(R979-MAX(R$2:R978))/MAX(R$2:R978)</f>
        <v>-0.21761263751676696</v>
      </c>
      <c r="AH979" s="54">
        <f>(S979-MAX(S$2:S978))/MAX(S$2:S978)</f>
        <v>-0.12562645334196279</v>
      </c>
      <c r="AI979" s="54">
        <f>(T979-MAX(T$2:T978))/MAX(T$2:T978)</f>
        <v>-0.14048361557543068</v>
      </c>
      <c r="AJ979" s="54">
        <f>(U979-MAX(U$2:U978))/MAX(U$2:U978)</f>
        <v>-0.18392620164984749</v>
      </c>
      <c r="AK979" s="54">
        <f t="shared" si="438"/>
        <v>0.64784207462373788</v>
      </c>
      <c r="AL979" s="71">
        <f t="shared" si="428"/>
        <v>1962.374999999917</v>
      </c>
      <c r="AM979" s="49">
        <f t="shared" si="429"/>
        <v>0.64784207462373788</v>
      </c>
      <c r="AN979" s="49">
        <f t="shared" si="430"/>
        <v>1.3195483433990669</v>
      </c>
      <c r="AO979" s="49">
        <f t="shared" si="431"/>
        <v>1.0304088813406189</v>
      </c>
      <c r="AP979" s="49">
        <f t="shared" si="432"/>
        <v>1.0746040643242154</v>
      </c>
      <c r="AQ979" s="49">
        <f t="shared" si="433"/>
        <v>1.7871763359416324</v>
      </c>
      <c r="AS979" s="49">
        <f t="shared" si="439"/>
        <v>0.46762799254256548</v>
      </c>
      <c r="AT979" s="49">
        <f t="shared" si="434"/>
        <v>0.71257227161741699</v>
      </c>
      <c r="AU979" s="54">
        <f>(AM979-MAX(AM$3:AM979))/MAX(AM$3:AM979)</f>
        <v>-0.8264777189120146</v>
      </c>
      <c r="AV979" s="54">
        <f>(AN979-MAX(AN$3:AN979))/MAX(AN$3:AN979)</f>
        <v>-0.89181618762347448</v>
      </c>
      <c r="AW979" s="54">
        <f>(AO979-MAX(AO$3:AO979))/MAX(AO$3:AO979)</f>
        <v>-0.81877857937814646</v>
      </c>
      <c r="AX979" s="54">
        <f>(AP979-MAX(AP$3:AP979))/MAX(AP$3:AP979)</f>
        <v>-0.81580477737503598</v>
      </c>
      <c r="AY979" s="54">
        <f>(AQ979-MAX(AQ$3:AQ979))/MAX(AQ$3:AQ979)</f>
        <v>-0.78516673837486217</v>
      </c>
    </row>
    <row r="980" spans="1:51">
      <c r="A980" s="49">
        <f>Data!F1106</f>
        <v>1962.4583333332503</v>
      </c>
      <c r="B980" s="53">
        <f t="shared" si="425"/>
        <v>0.52500000000000002</v>
      </c>
      <c r="C980" s="50">
        <f>1/Data!N1106</f>
        <v>5.9426282346566474E-2</v>
      </c>
      <c r="D980" s="50">
        <f>Data!H1106/100</f>
        <v>3.9100000000000003E-2</v>
      </c>
      <c r="E980">
        <f>Data!K1107/Data!K1106</f>
        <v>1.0237935341889393</v>
      </c>
      <c r="F980">
        <f>Data!T1107/Data!T1106</f>
        <v>0.99180307320091432</v>
      </c>
      <c r="G980" s="49">
        <f>Data!E1109</f>
        <v>30.4</v>
      </c>
      <c r="H980" s="52">
        <v>0</v>
      </c>
      <c r="I980" s="52">
        <v>1</v>
      </c>
      <c r="J980" s="52">
        <v>0.6</v>
      </c>
      <c r="K980" s="54">
        <f t="shared" si="435"/>
        <v>0.66261227030770231</v>
      </c>
      <c r="L980" s="54">
        <f t="shared" si="448"/>
        <v>0.85</v>
      </c>
      <c r="M980" s="53">
        <f t="shared" si="449"/>
        <v>0.85</v>
      </c>
      <c r="N980" s="54" cm="1">
        <f t="array" ref="N980">stock_min(C980,O980)</f>
        <v>0.85</v>
      </c>
      <c r="O980" s="54" cm="1">
        <f t="array" ref="O980">stock_max(C980,D980)</f>
        <v>0.85</v>
      </c>
      <c r="P980" s="49">
        <f t="shared" si="426"/>
        <v>1962.4583333332503</v>
      </c>
      <c r="Q980" s="49">
        <f t="shared" si="440"/>
        <v>0.88681165721734301</v>
      </c>
      <c r="R980" s="49">
        <f t="shared" si="441"/>
        <v>28.115470019792923</v>
      </c>
      <c r="S980" s="59">
        <f t="shared" si="422"/>
        <v>8.5209229359313632</v>
      </c>
      <c r="T980" s="59">
        <f t="shared" si="423"/>
        <v>10.447402502273436</v>
      </c>
      <c r="U980" s="59">
        <f t="shared" si="424"/>
        <v>19.129309309625942</v>
      </c>
      <c r="V980" s="59"/>
      <c r="W980" s="49">
        <f t="shared" si="442"/>
        <v>3.4083691743725453</v>
      </c>
      <c r="X980" s="49">
        <f t="shared" si="443"/>
        <v>5.1125537615588179</v>
      </c>
      <c r="Y980" s="49">
        <f t="shared" si="444"/>
        <v>3.5248254114236643</v>
      </c>
      <c r="Z980" s="49">
        <f t="shared" si="445"/>
        <v>6.9225770908497708</v>
      </c>
      <c r="AA980" s="49">
        <f t="shared" si="446"/>
        <v>2.8693963964438916</v>
      </c>
      <c r="AB980" s="49">
        <f t="shared" si="447"/>
        <v>16.259912913182049</v>
      </c>
      <c r="AC980" s="80">
        <f t="shared" si="427"/>
        <v>0.84999999999999987</v>
      </c>
      <c r="AD980" s="80">
        <f t="shared" si="436"/>
        <v>0.85</v>
      </c>
      <c r="AE980" s="80">
        <f t="shared" si="437"/>
        <v>0.85</v>
      </c>
      <c r="AF980" s="54">
        <f>(Q980-MAX(Q$2:Q979))/MAX(Q$2:Q979)</f>
        <v>-0.28161874786735624</v>
      </c>
      <c r="AG980" s="54">
        <f>(R980-MAX(R$2:R979))/MAX(R$2:R979)</f>
        <v>-0.19899687705852817</v>
      </c>
      <c r="AH980" s="54">
        <f>(S980-MAX(S$2:S979))/MAX(S$2:S979)</f>
        <v>-0.11601066159898064</v>
      </c>
      <c r="AI980" s="54">
        <f>(T980-MAX(T$2:T979))/MAX(T$2:T979)</f>
        <v>-0.12930960588628138</v>
      </c>
      <c r="AJ980" s="54">
        <f>(U980-MAX(U$2:U979))/MAX(U$2:U979)</f>
        <v>-0.16842490837952612</v>
      </c>
      <c r="AK980" s="54">
        <f t="shared" si="438"/>
        <v>0.66977418616900553</v>
      </c>
      <c r="AL980" s="71">
        <f t="shared" si="428"/>
        <v>1962.4583333332503</v>
      </c>
      <c r="AM980" s="49">
        <f t="shared" si="429"/>
        <v>0.66977418616900553</v>
      </c>
      <c r="AN980" s="49">
        <f t="shared" si="430"/>
        <v>1.2854114178851839</v>
      </c>
      <c r="AO980" s="49">
        <f t="shared" si="431"/>
        <v>1.0279008533789824</v>
      </c>
      <c r="AP980" s="49">
        <f t="shared" si="432"/>
        <v>1.0680043032311139</v>
      </c>
      <c r="AQ980" s="49">
        <f t="shared" si="433"/>
        <v>1.7654588051908731</v>
      </c>
      <c r="AS980" s="49">
        <f t="shared" si="439"/>
        <v>0.48004738730568919</v>
      </c>
      <c r="AT980" s="49">
        <f t="shared" si="434"/>
        <v>0.69745450195975911</v>
      </c>
      <c r="AU980" s="54">
        <f>(AM980-MAX(AM$3:AM980))/MAX(AM$3:AM980)</f>
        <v>-0.82060327794332433</v>
      </c>
      <c r="AV980" s="54">
        <f>(AN980-MAX(AN$3:AN980))/MAX(AN$3:AN980)</f>
        <v>-0.89461492005596133</v>
      </c>
      <c r="AW980" s="54">
        <f>(AO980-MAX(AO$3:AO980))/MAX(AO$3:AO980)</f>
        <v>-0.81921967455734923</v>
      </c>
      <c r="AX980" s="54">
        <f>(AP980-MAX(AP$3:AP980))/MAX(AP$3:AP980)</f>
        <v>-0.81693602608716487</v>
      </c>
      <c r="AY980" s="54">
        <f>(AQ980-MAX(AQ$3:AQ980))/MAX(AQ$3:AQ980)</f>
        <v>-0.78777736379094432</v>
      </c>
    </row>
    <row r="981" spans="1:51">
      <c r="A981" s="49">
        <f>Data!F1107</f>
        <v>1962.5416666665835</v>
      </c>
      <c r="B981" s="53">
        <f t="shared" si="425"/>
        <v>0.54899999999999993</v>
      </c>
      <c r="C981" s="50">
        <f>1/Data!N1107</f>
        <v>5.8338545090265245E-2</v>
      </c>
      <c r="D981" s="50">
        <f>Data!H1107/100</f>
        <v>4.0099999999999997E-2</v>
      </c>
      <c r="E981">
        <f>Data!K1108/Data!K1107</f>
        <v>1.0302400824995614</v>
      </c>
      <c r="F981">
        <f>Data!T1108/Data!T1107</f>
        <v>1.005796438146745</v>
      </c>
      <c r="G981" s="49">
        <f>Data!E1110</f>
        <v>30.4</v>
      </c>
      <c r="H981" s="52">
        <v>0</v>
      </c>
      <c r="I981" s="52">
        <v>1</v>
      </c>
      <c r="J981" s="52">
        <v>0.6</v>
      </c>
      <c r="K981" s="54">
        <f t="shared" si="435"/>
        <v>0.66261227030770231</v>
      </c>
      <c r="L981" s="54">
        <f t="shared" si="448"/>
        <v>0.85</v>
      </c>
      <c r="M981" s="53">
        <f t="shared" si="449"/>
        <v>0.85</v>
      </c>
      <c r="N981" s="54" cm="1">
        <f t="array" ref="N981">stock_min(C981,O981)</f>
        <v>0.85</v>
      </c>
      <c r="O981" s="54" cm="1">
        <f t="array" ref="O981">stock_max(C981,D981)</f>
        <v>0.85</v>
      </c>
      <c r="P981" s="49">
        <f t="shared" si="426"/>
        <v>1962.5416666665835</v>
      </c>
      <c r="Q981" s="49">
        <f t="shared" si="440"/>
        <v>0.89195200613621584</v>
      </c>
      <c r="R981" s="49">
        <f t="shared" si="441"/>
        <v>28.965684152705407</v>
      </c>
      <c r="S981" s="59">
        <f t="shared" si="422"/>
        <v>8.6952833845648669</v>
      </c>
      <c r="T981" s="59">
        <f t="shared" si="423"/>
        <v>10.677173237085698</v>
      </c>
      <c r="U981" s="59">
        <f t="shared" si="424"/>
        <v>19.637642696286733</v>
      </c>
      <c r="V981" s="59"/>
      <c r="W981" s="49">
        <f t="shared" si="442"/>
        <v>3.4781133538259468</v>
      </c>
      <c r="X981" s="49">
        <f t="shared" si="443"/>
        <v>5.2171700307389202</v>
      </c>
      <c r="Y981" s="49">
        <f t="shared" si="444"/>
        <v>3.6023472379917045</v>
      </c>
      <c r="Z981" s="49">
        <f t="shared" si="445"/>
        <v>7.0748259990939939</v>
      </c>
      <c r="AA981" s="49">
        <f t="shared" si="446"/>
        <v>2.9456464044430102</v>
      </c>
      <c r="AB981" s="49">
        <f t="shared" si="447"/>
        <v>16.691996291843722</v>
      </c>
      <c r="AC981" s="80">
        <f t="shared" si="427"/>
        <v>0.85</v>
      </c>
      <c r="AD981" s="80">
        <f t="shared" si="436"/>
        <v>0.85</v>
      </c>
      <c r="AE981" s="80">
        <f t="shared" si="437"/>
        <v>0.85</v>
      </c>
      <c r="AF981" s="54">
        <f>(Q981-MAX(Q$2:Q980))/MAX(Q$2:Q980)</f>
        <v>-0.27745469537358808</v>
      </c>
      <c r="AG981" s="54">
        <f>(R981-MAX(R$2:R980))/MAX(R$2:R980)</f>
        <v>-0.17477447653837172</v>
      </c>
      <c r="AH981" s="54">
        <f>(S981-MAX(S$2:S980))/MAX(S$2:S980)</f>
        <v>-9.7921919476823577E-2</v>
      </c>
      <c r="AI981" s="54">
        <f>(T981-MAX(T$2:T980))/MAX(T$2:T980)</f>
        <v>-0.11016042774310623</v>
      </c>
      <c r="AJ981" s="54">
        <f>(U981-MAX(U$2:U980))/MAX(U$2:U980)</f>
        <v>-0.14632701787317731</v>
      </c>
      <c r="AK981" s="54">
        <f t="shared" si="438"/>
        <v>0.70507395488213598</v>
      </c>
      <c r="AL981" s="71">
        <f t="shared" si="428"/>
        <v>1962.5416666665835</v>
      </c>
      <c r="AM981" s="49">
        <f t="shared" si="429"/>
        <v>0.70507395488213598</v>
      </c>
      <c r="AN981" s="49">
        <f t="shared" si="430"/>
        <v>1.2550259980700953</v>
      </c>
      <c r="AO981" s="49">
        <f t="shared" si="431"/>
        <v>1.0345405879904965</v>
      </c>
      <c r="AP981" s="49">
        <f t="shared" si="432"/>
        <v>1.0698308066569113</v>
      </c>
      <c r="AQ981" s="49">
        <f t="shared" si="433"/>
        <v>1.7474193651851502</v>
      </c>
      <c r="AS981" s="49">
        <f t="shared" si="439"/>
        <v>0.49239336711505488</v>
      </c>
      <c r="AT981" s="49">
        <f t="shared" si="434"/>
        <v>0.67758855852823885</v>
      </c>
      <c r="AU981" s="54">
        <f>(AM981-MAX(AM$3:AM981))/MAX(AM$3:AM981)</f>
        <v>-0.81114835578110089</v>
      </c>
      <c r="AV981" s="54">
        <f>(AN981-MAX(AN$3:AN981))/MAX(AN$3:AN981)</f>
        <v>-0.89710608347009579</v>
      </c>
      <c r="AW981" s="54">
        <f>(AO981-MAX(AO$3:AO981))/MAX(AO$3:AO981)</f>
        <v>-0.81805192245365499</v>
      </c>
      <c r="AX981" s="54">
        <f>(AP981-MAX(AP$3:AP981))/MAX(AP$3:AP981)</f>
        <v>-0.81662294965621773</v>
      </c>
      <c r="AY981" s="54">
        <f>(AQ981-MAX(AQ$3:AQ981))/MAX(AQ$3:AQ981)</f>
        <v>-0.78994585251608096</v>
      </c>
    </row>
    <row r="982" spans="1:51">
      <c r="A982" s="49">
        <f>Data!F1108</f>
        <v>1962.6249999999168</v>
      </c>
      <c r="B982" s="53">
        <f t="shared" si="425"/>
        <v>0.57400000000000007</v>
      </c>
      <c r="C982" s="50">
        <f>1/Data!N1108</f>
        <v>5.6911106560615883E-2</v>
      </c>
      <c r="D982" s="50">
        <f>Data!H1108/100</f>
        <v>3.9800000000000002E-2</v>
      </c>
      <c r="E982">
        <f>Data!K1109/Data!K1108</f>
        <v>0.99080611217037784</v>
      </c>
      <c r="F982">
        <f>Data!T1109/Data!T1108</f>
        <v>1.0000162828947368</v>
      </c>
      <c r="G982" s="49">
        <f>Data!E1111</f>
        <v>30.4</v>
      </c>
      <c r="H982" s="52">
        <v>0</v>
      </c>
      <c r="I982" s="52">
        <v>1</v>
      </c>
      <c r="J982" s="52">
        <v>0.6</v>
      </c>
      <c r="K982" s="54">
        <f t="shared" si="435"/>
        <v>0.66261227030770231</v>
      </c>
      <c r="L982" s="54">
        <f t="shared" si="448"/>
        <v>0.85</v>
      </c>
      <c r="M982" s="53">
        <f t="shared" si="449"/>
        <v>0.85</v>
      </c>
      <c r="N982" s="54" cm="1">
        <f t="array" ref="N982">stock_min(C982,O982)</f>
        <v>0.85</v>
      </c>
      <c r="O982" s="54" cm="1">
        <f t="array" ref="O982">stock_max(C982,D982)</f>
        <v>0.85</v>
      </c>
      <c r="P982" s="49">
        <f t="shared" si="426"/>
        <v>1962.6249999999168</v>
      </c>
      <c r="Q982" s="49">
        <f t="shared" si="440"/>
        <v>0.89196652969684198</v>
      </c>
      <c r="R982" s="49">
        <f t="shared" si="441"/>
        <v>28.699376901697168</v>
      </c>
      <c r="S982" s="59">
        <f t="shared" si="422"/>
        <v>8.6473739422678086</v>
      </c>
      <c r="T982" s="59">
        <f t="shared" si="423"/>
        <v>10.612186737076815</v>
      </c>
      <c r="U982" s="59">
        <f t="shared" si="424"/>
        <v>19.484226318377388</v>
      </c>
      <c r="V982" s="59"/>
      <c r="W982" s="49">
        <f t="shared" si="442"/>
        <v>3.4589495769071235</v>
      </c>
      <c r="X982" s="49">
        <f t="shared" si="443"/>
        <v>5.1884243653606852</v>
      </c>
      <c r="Y982" s="49">
        <f t="shared" si="444"/>
        <v>3.5804215902930592</v>
      </c>
      <c r="Z982" s="49">
        <f t="shared" si="445"/>
        <v>7.0317651467837559</v>
      </c>
      <c r="AA982" s="49">
        <f t="shared" si="446"/>
        <v>2.9226339477566086</v>
      </c>
      <c r="AB982" s="49">
        <f t="shared" si="447"/>
        <v>16.561592370620779</v>
      </c>
      <c r="AC982" s="80">
        <f t="shared" si="427"/>
        <v>0.85</v>
      </c>
      <c r="AD982" s="80">
        <f t="shared" si="436"/>
        <v>0.85</v>
      </c>
      <c r="AE982" s="80">
        <f t="shared" si="437"/>
        <v>0.85</v>
      </c>
      <c r="AF982" s="54">
        <f>(Q982-MAX(Q$2:Q981))/MAX(Q$2:Q981)</f>
        <v>-0.27744293024445033</v>
      </c>
      <c r="AG982" s="54">
        <f>(R982-MAX(R$2:R981))/MAX(R$2:R981)</f>
        <v>-0.1823615074352192</v>
      </c>
      <c r="AH982" s="54">
        <f>(S982-MAX(S$2:S981))/MAX(S$2:S981)</f>
        <v>-0.10289220691138647</v>
      </c>
      <c r="AI982" s="54">
        <f>(T982-MAX(T$2:T981))/MAX(T$2:T981)</f>
        <v>-0.11557642672395271</v>
      </c>
      <c r="AJ982" s="54">
        <f>(U982-MAX(U$2:U981))/MAX(U$2:U981)</f>
        <v>-0.15299622042780625</v>
      </c>
      <c r="AK982" s="54">
        <f t="shared" si="438"/>
        <v>0.74018283144210262</v>
      </c>
      <c r="AL982" s="71">
        <f t="shared" si="428"/>
        <v>1962.6249999999168</v>
      </c>
      <c r="AM982" s="49">
        <f t="shared" si="429"/>
        <v>0.74018283144210262</v>
      </c>
      <c r="AN982" s="49">
        <f t="shared" si="430"/>
        <v>1.4170050754606534</v>
      </c>
      <c r="AO982" s="49">
        <f t="shared" si="431"/>
        <v>1.1350774915799047</v>
      </c>
      <c r="AP982" s="49">
        <f t="shared" si="432"/>
        <v>1.1791198797331139</v>
      </c>
      <c r="AQ982" s="49">
        <f t="shared" si="433"/>
        <v>1.9494177589291042</v>
      </c>
      <c r="AS982" s="49">
        <f t="shared" si="439"/>
        <v>0.53241268346845083</v>
      </c>
      <c r="AT982" s="49">
        <f t="shared" si="434"/>
        <v>0.77029787919599024</v>
      </c>
      <c r="AU982" s="54">
        <f>(AM982-MAX(AM$3:AM982))/MAX(AM$3:AM982)</f>
        <v>-0.8017445634283733</v>
      </c>
      <c r="AV982" s="54">
        <f>(AN982-MAX(AN$3:AN982))/MAX(AN$3:AN982)</f>
        <v>-0.88382615007091203</v>
      </c>
      <c r="AW982" s="54">
        <f>(AO982-MAX(AO$3:AO982))/MAX(AO$3:AO982)</f>
        <v>-0.80037016444154407</v>
      </c>
      <c r="AX982" s="54">
        <f>(AP982-MAX(AP$3:AP982))/MAX(AP$3:AP982)</f>
        <v>-0.79788998017093427</v>
      </c>
      <c r="AY982" s="54">
        <f>(AQ982-MAX(AQ$3:AQ982))/MAX(AQ$3:AQ982)</f>
        <v>-0.76566398793544466</v>
      </c>
    </row>
    <row r="983" spans="1:51">
      <c r="A983" s="49">
        <f>Data!F1109</f>
        <v>1962.70833333325</v>
      </c>
      <c r="B983" s="53">
        <f t="shared" si="425"/>
        <v>0.55800000000000005</v>
      </c>
      <c r="C983" s="50">
        <f>1/Data!N1109</f>
        <v>5.7731850187841854E-2</v>
      </c>
      <c r="D983" s="50">
        <f>Data!H1109/100</f>
        <v>3.9800000000000002E-2</v>
      </c>
      <c r="E983">
        <f>Data!K1110/Data!K1109</f>
        <v>0.97146073275862077</v>
      </c>
      <c r="F983">
        <f>Data!T1110/Data!T1109</f>
        <v>1.007417500176147</v>
      </c>
      <c r="G983" s="49">
        <f>Data!E1112</f>
        <v>30.4</v>
      </c>
      <c r="H983" s="52">
        <v>0</v>
      </c>
      <c r="I983" s="52">
        <v>1</v>
      </c>
      <c r="J983" s="52">
        <v>0.6</v>
      </c>
      <c r="K983" s="54">
        <f t="shared" si="435"/>
        <v>0.66261227030770231</v>
      </c>
      <c r="L983" s="54">
        <f t="shared" si="448"/>
        <v>0.85</v>
      </c>
      <c r="M983" s="53">
        <f t="shared" si="449"/>
        <v>0.85</v>
      </c>
      <c r="N983" s="54" cm="1">
        <f t="array" ref="N983">stock_min(C983,O983)</f>
        <v>0.85</v>
      </c>
      <c r="O983" s="54" cm="1">
        <f t="array" ref="O983">stock_max(C983,D983)</f>
        <v>0.85</v>
      </c>
      <c r="P983" s="49">
        <f t="shared" si="426"/>
        <v>1962.70833333325</v>
      </c>
      <c r="Q983" s="49">
        <f t="shared" si="440"/>
        <v>0.89858269158798554</v>
      </c>
      <c r="R983" s="49">
        <f t="shared" si="441"/>
        <v>27.880317714638565</v>
      </c>
      <c r="S983" s="59">
        <f t="shared" si="422"/>
        <v>8.5249568718390876</v>
      </c>
      <c r="T983" s="59">
        <f t="shared" si="423"/>
        <v>10.438063090150816</v>
      </c>
      <c r="U983" s="59">
        <f t="shared" si="424"/>
        <v>19.033249245591755</v>
      </c>
      <c r="V983" s="59"/>
      <c r="W983" s="49">
        <f t="shared" si="442"/>
        <v>3.4099827487356351</v>
      </c>
      <c r="X983" s="49">
        <f t="shared" si="443"/>
        <v>5.114974123103452</v>
      </c>
      <c r="Y983" s="49">
        <f t="shared" si="444"/>
        <v>3.521674408370953</v>
      </c>
      <c r="Z983" s="49">
        <f t="shared" si="445"/>
        <v>6.9163886817798632</v>
      </c>
      <c r="AA983" s="49">
        <f t="shared" si="446"/>
        <v>2.8549873868387632</v>
      </c>
      <c r="AB983" s="49">
        <f t="shared" si="447"/>
        <v>16.17826185875299</v>
      </c>
      <c r="AC983" s="80">
        <f t="shared" si="427"/>
        <v>0.84999999999999987</v>
      </c>
      <c r="AD983" s="80">
        <f t="shared" si="436"/>
        <v>0.85</v>
      </c>
      <c r="AE983" s="80">
        <f t="shared" si="437"/>
        <v>0.85</v>
      </c>
      <c r="AF983" s="54">
        <f>(Q983-MAX(Q$2:Q982))/MAX(Q$2:Q982)</f>
        <v>-0.27208336305226227</v>
      </c>
      <c r="AG983" s="54">
        <f>(R983-MAX(R$2:R982))/MAX(R$2:R982)</f>
        <v>-0.20569631088136398</v>
      </c>
      <c r="AH983" s="54">
        <f>(S983-MAX(S$2:S982))/MAX(S$2:S982)</f>
        <v>-0.11559216745685147</v>
      </c>
      <c r="AI983" s="54">
        <f>(T983-MAX(T$2:T982))/MAX(T$2:T982)</f>
        <v>-0.13008795595177033</v>
      </c>
      <c r="AJ983" s="54">
        <f>(U983-MAX(U$2:U982))/MAX(U$2:U982)</f>
        <v>-0.1726007599618988</v>
      </c>
      <c r="AK983" s="54">
        <f t="shared" si="438"/>
        <v>0.80332823876871839</v>
      </c>
      <c r="AL983" s="71">
        <f t="shared" si="428"/>
        <v>1962.70833333325</v>
      </c>
      <c r="AM983" s="49">
        <f t="shared" si="429"/>
        <v>0.80332823876871839</v>
      </c>
      <c r="AN983" s="49">
        <f t="shared" si="430"/>
        <v>1.5833351963876023</v>
      </c>
      <c r="AO983" s="49">
        <f t="shared" si="431"/>
        <v>1.2534347026024595</v>
      </c>
      <c r="AP983" s="49">
        <f t="shared" si="432"/>
        <v>1.3044591779853993</v>
      </c>
      <c r="AQ983" s="49">
        <f t="shared" si="433"/>
        <v>2.1685719067299023</v>
      </c>
      <c r="AS983" s="49">
        <f t="shared" si="439"/>
        <v>0.58523671034229996</v>
      </c>
      <c r="AT983" s="49">
        <f t="shared" si="434"/>
        <v>0.86411272874450296</v>
      </c>
      <c r="AU983" s="54">
        <f>(AM983-MAX(AM$3:AM983))/MAX(AM$3:AM983)</f>
        <v>-0.78483128232370258</v>
      </c>
      <c r="AV983" s="54">
        <f>(AN983-MAX(AN$3:AN983))/MAX(AN$3:AN983)</f>
        <v>-0.87018949425232039</v>
      </c>
      <c r="AW983" s="54">
        <f>(AO983-MAX(AO$3:AO983))/MAX(AO$3:AO983)</f>
        <v>-0.77955428997582543</v>
      </c>
      <c r="AX983" s="54">
        <f>(AP983-MAX(AP$3:AP983))/MAX(AP$3:AP983)</f>
        <v>-0.77640588131843724</v>
      </c>
      <c r="AY983" s="54">
        <f>(AQ983-MAX(AQ$3:AQ983))/MAX(AQ$3:AQ983)</f>
        <v>-0.73931986093248925</v>
      </c>
    </row>
    <row r="984" spans="1:51">
      <c r="A984" s="49">
        <f>Data!F1110</f>
        <v>1962.7916666665833</v>
      </c>
      <c r="B984" s="53">
        <f t="shared" si="425"/>
        <v>0.52</v>
      </c>
      <c r="C984" s="50">
        <f>1/Data!N1110</f>
        <v>5.9737795399216274E-2</v>
      </c>
      <c r="D984" s="50">
        <f>Data!H1110/100</f>
        <v>3.9300000000000002E-2</v>
      </c>
      <c r="E984">
        <f>Data!K1111/Data!K1110</f>
        <v>1.0720333066286867</v>
      </c>
      <c r="F984">
        <f>Data!T1111/Data!T1110</f>
        <v>1.0040955493531014</v>
      </c>
      <c r="G984" s="49">
        <f>Data!E1113</f>
        <v>30.4</v>
      </c>
      <c r="H984" s="52">
        <v>0</v>
      </c>
      <c r="I984" s="52">
        <v>1</v>
      </c>
      <c r="J984" s="52">
        <v>0.6</v>
      </c>
      <c r="K984" s="54">
        <f t="shared" si="435"/>
        <v>0.66261227030770231</v>
      </c>
      <c r="L984" s="54">
        <f t="shared" si="448"/>
        <v>0.85</v>
      </c>
      <c r="M984" s="53">
        <f t="shared" si="449"/>
        <v>0.85</v>
      </c>
      <c r="N984" s="54" cm="1">
        <f t="array" ref="N984">stock_min(C984,O984)</f>
        <v>0.85</v>
      </c>
      <c r="O984" s="54" cm="1">
        <f t="array" ref="O984">stock_max(C984,D984)</f>
        <v>0.85</v>
      </c>
      <c r="P984" s="49">
        <f t="shared" si="426"/>
        <v>1962.7916666665833</v>
      </c>
      <c r="Q984" s="49">
        <f t="shared" si="440"/>
        <v>0.90226288134922683</v>
      </c>
      <c r="R984" s="49">
        <f t="shared" si="441"/>
        <v>29.88862918948233</v>
      </c>
      <c r="S984" s="59">
        <f t="shared" si="422"/>
        <v>8.9073711238870672</v>
      </c>
      <c r="T984" s="59">
        <f t="shared" si="423"/>
        <v>10.950696628173681</v>
      </c>
      <c r="U984" s="59">
        <f t="shared" si="424"/>
        <v>20.210315684527774</v>
      </c>
      <c r="V984" s="59"/>
      <c r="W984" s="49">
        <f t="shared" si="442"/>
        <v>3.5629484495548271</v>
      </c>
      <c r="X984" s="49">
        <f t="shared" si="443"/>
        <v>5.3444226743322405</v>
      </c>
      <c r="Y984" s="49">
        <f t="shared" si="444"/>
        <v>3.6946306739286174</v>
      </c>
      <c r="Z984" s="49">
        <f t="shared" si="445"/>
        <v>7.256065954245063</v>
      </c>
      <c r="AA984" s="49">
        <f t="shared" si="446"/>
        <v>3.0315473526791665</v>
      </c>
      <c r="AB984" s="49">
        <f t="shared" si="447"/>
        <v>17.178768331848609</v>
      </c>
      <c r="AC984" s="80">
        <f t="shared" si="427"/>
        <v>0.85</v>
      </c>
      <c r="AD984" s="80">
        <f t="shared" si="436"/>
        <v>0.85</v>
      </c>
      <c r="AE984" s="80">
        <f t="shared" si="437"/>
        <v>0.85</v>
      </c>
      <c r="AF984" s="54">
        <f>(Q984-MAX(Q$2:Q983))/MAX(Q$2:Q983)</f>
        <v>-0.26910214454069925</v>
      </c>
      <c r="AG984" s="54">
        <f>(R984-MAX(R$2:R983))/MAX(R$2:R983)</f>
        <v>-0.14847998968678425</v>
      </c>
      <c r="AH984" s="54">
        <f>(S984-MAX(S$2:S983))/MAX(S$2:S983)</f>
        <v>-7.5919220734435855E-2</v>
      </c>
      <c r="AI984" s="54">
        <f>(T984-MAX(T$2:T983))/MAX(T$2:T983)</f>
        <v>-8.736488702053026E-2</v>
      </c>
      <c r="AJ984" s="54">
        <f>(U984-MAX(U$2:U983))/MAX(U$2:U983)</f>
        <v>-0.1214322041108488</v>
      </c>
      <c r="AK984" s="54">
        <f t="shared" si="438"/>
        <v>0.82667572876964579</v>
      </c>
      <c r="AL984" s="71">
        <f t="shared" si="428"/>
        <v>1962.7916666665833</v>
      </c>
      <c r="AM984" s="49">
        <f t="shared" si="429"/>
        <v>0.82667572876964579</v>
      </c>
      <c r="AN984" s="49">
        <f t="shared" si="430"/>
        <v>1.5465632318522791</v>
      </c>
      <c r="AO984" s="49">
        <f t="shared" si="431"/>
        <v>1.2495174725164411</v>
      </c>
      <c r="AP984" s="49">
        <f t="shared" si="432"/>
        <v>1.2961888127975385</v>
      </c>
      <c r="AQ984" s="49">
        <f t="shared" si="433"/>
        <v>2.1342916855974465</v>
      </c>
      <c r="AS984" s="49">
        <f t="shared" si="439"/>
        <v>0.58772845374516747</v>
      </c>
      <c r="AT984" s="49">
        <f t="shared" si="434"/>
        <v>0.83810287279990803</v>
      </c>
      <c r="AU984" s="54">
        <f>(AM984-MAX(AM$3:AM984))/MAX(AM$3:AM984)</f>
        <v>-0.77857773708276901</v>
      </c>
      <c r="AV984" s="54">
        <f>(AN984-MAX(AN$3:AN984))/MAX(AN$3:AN984)</f>
        <v>-0.87320426163989362</v>
      </c>
      <c r="AW984" s="54">
        <f>(AO984-MAX(AO$3:AO984))/MAX(AO$3:AO984)</f>
        <v>-0.78024322619711195</v>
      </c>
      <c r="AX984" s="54">
        <f>(AP984-MAX(AP$3:AP984))/MAX(AP$3:AP984)</f>
        <v>-0.77782348414308855</v>
      </c>
      <c r="AY984" s="54">
        <f>(AQ984-MAX(AQ$3:AQ984))/MAX(AQ$3:AQ984)</f>
        <v>-0.7434406248252341</v>
      </c>
    </row>
    <row r="985" spans="1:51">
      <c r="A985" s="49">
        <f>Data!F1111</f>
        <v>1962.8749999999166</v>
      </c>
      <c r="B985" s="53">
        <f t="shared" si="425"/>
        <v>0.59899999999999998</v>
      </c>
      <c r="C985" s="50">
        <f>1/Data!N1111</f>
        <v>5.6008645303396491E-2</v>
      </c>
      <c r="D985" s="50">
        <f>Data!H1111/100</f>
        <v>3.9199999999999999E-2</v>
      </c>
      <c r="E985">
        <f>Data!K1112/Data!K1111</f>
        <v>1.0462608261159227</v>
      </c>
      <c r="F985">
        <f>Data!T1112/Data!T1111</f>
        <v>1.0082037695206869</v>
      </c>
      <c r="G985" s="49">
        <f>Data!E1114</f>
        <v>30.4</v>
      </c>
      <c r="H985" s="52">
        <v>0</v>
      </c>
      <c r="I985" s="52">
        <v>1</v>
      </c>
      <c r="J985" s="52">
        <v>0.6</v>
      </c>
      <c r="K985" s="54">
        <f t="shared" si="435"/>
        <v>0.66261227030770231</v>
      </c>
      <c r="L985" s="54">
        <f t="shared" si="448"/>
        <v>0.85</v>
      </c>
      <c r="M985" s="53">
        <f t="shared" si="449"/>
        <v>0.85</v>
      </c>
      <c r="N985" s="54" cm="1">
        <f t="array" ref="N985">stock_min(C985,O985)</f>
        <v>0.85</v>
      </c>
      <c r="O985" s="54" cm="1">
        <f t="array" ref="O985">stock_max(C985,D985)</f>
        <v>0.85</v>
      </c>
      <c r="P985" s="49">
        <f t="shared" si="426"/>
        <v>1962.8749999999166</v>
      </c>
      <c r="Q985" s="49">
        <f t="shared" si="440"/>
        <v>0.90966483807488674</v>
      </c>
      <c r="R985" s="49">
        <f t="shared" si="441"/>
        <v>31.271301867260267</v>
      </c>
      <c r="S985" s="59">
        <f t="shared" si="422"/>
        <v>9.1838381398085822</v>
      </c>
      <c r="T985" s="59">
        <f t="shared" si="423"/>
        <v>11.316678132081648</v>
      </c>
      <c r="U985" s="59">
        <f t="shared" si="424"/>
        <v>21.029889814985573</v>
      </c>
      <c r="V985" s="59"/>
      <c r="W985" s="49">
        <f t="shared" si="442"/>
        <v>3.6735352559234329</v>
      </c>
      <c r="X985" s="49">
        <f t="shared" si="443"/>
        <v>5.5103028838851493</v>
      </c>
      <c r="Y985" s="49">
        <f t="shared" si="444"/>
        <v>3.8181083426414997</v>
      </c>
      <c r="Z985" s="49">
        <f t="shared" si="445"/>
        <v>7.4985697894401486</v>
      </c>
      <c r="AA985" s="49">
        <f t="shared" si="446"/>
        <v>3.1544834722478363</v>
      </c>
      <c r="AB985" s="49">
        <f t="shared" si="447"/>
        <v>17.875406342737737</v>
      </c>
      <c r="AC985" s="80">
        <f t="shared" si="427"/>
        <v>0.85</v>
      </c>
      <c r="AD985" s="80">
        <f t="shared" si="436"/>
        <v>0.85</v>
      </c>
      <c r="AE985" s="80">
        <f t="shared" si="437"/>
        <v>0.85</v>
      </c>
      <c r="AF985" s="54">
        <f>(Q985-MAX(Q$2:Q984))/MAX(Q$2:Q984)</f>
        <v>-0.26310602699134683</v>
      </c>
      <c r="AG985" s="54">
        <f>(R985-MAX(R$2:R984))/MAX(R$2:R984)</f>
        <v>-0.10908797055545578</v>
      </c>
      <c r="AH985" s="54">
        <f>(S985-MAX(S$2:S984))/MAX(S$2:S984)</f>
        <v>-4.7237598293796909E-2</v>
      </c>
      <c r="AI985" s="54">
        <f>(T985-MAX(T$2:T984))/MAX(T$2:T984)</f>
        <v>-5.6863852930322915E-2</v>
      </c>
      <c r="AJ985" s="54">
        <f>(U985-MAX(U$2:U984))/MAX(U$2:U984)</f>
        <v>-8.5804287723806966E-2</v>
      </c>
      <c r="AK985" s="54">
        <f t="shared" si="438"/>
        <v>0.8310529806368786</v>
      </c>
      <c r="AL985" s="71">
        <f t="shared" si="428"/>
        <v>1962.8749999999166</v>
      </c>
      <c r="AM985" s="49">
        <f t="shared" si="429"/>
        <v>0.8310529806368786</v>
      </c>
      <c r="AN985" s="49">
        <f t="shared" si="430"/>
        <v>1.504364287519766</v>
      </c>
      <c r="AO985" s="49">
        <f t="shared" si="431"/>
        <v>1.2313469940524073</v>
      </c>
      <c r="AP985" s="49">
        <f t="shared" si="432"/>
        <v>1.274721917497023</v>
      </c>
      <c r="AQ985" s="49">
        <f t="shared" si="433"/>
        <v>2.0861624271374546</v>
      </c>
      <c r="AS985" s="49">
        <f t="shared" si="439"/>
        <v>0.58179813961768856</v>
      </c>
      <c r="AT985" s="49">
        <f t="shared" si="434"/>
        <v>0.81144050964043157</v>
      </c>
      <c r="AU985" s="54">
        <f>(AM985-MAX(AM$3:AM985))/MAX(AM$3:AM985)</f>
        <v>-0.77740530516046746</v>
      </c>
      <c r="AV985" s="54">
        <f>(AN985-MAX(AN$3:AN985))/MAX(AN$3:AN985)</f>
        <v>-0.87666396260423729</v>
      </c>
      <c r="AW985" s="54">
        <f>(AO985-MAX(AO$3:AO985))/MAX(AO$3:AO985)</f>
        <v>-0.78343892838899021</v>
      </c>
      <c r="AX985" s="54">
        <f>(AP985-MAX(AP$3:AP985))/MAX(AP$3:AP985)</f>
        <v>-0.78150307152807763</v>
      </c>
      <c r="AY985" s="54">
        <f>(AQ985-MAX(AQ$3:AQ985))/MAX(AQ$3:AQ985)</f>
        <v>-0.74922615665363734</v>
      </c>
    </row>
    <row r="986" spans="1:51">
      <c r="A986" s="49">
        <f>Data!F1112</f>
        <v>1962.9583333332498</v>
      </c>
      <c r="B986" s="53">
        <f t="shared" si="425"/>
        <v>0.64100000000000001</v>
      </c>
      <c r="C986" s="50">
        <f>1/Data!N1112</f>
        <v>5.3804412867272312E-2</v>
      </c>
      <c r="D986" s="50">
        <f>Data!H1112/100</f>
        <v>3.8599999999999995E-2</v>
      </c>
      <c r="E986">
        <f>Data!K1113/Data!K1112</f>
        <v>1.0414759871221797</v>
      </c>
      <c r="F986">
        <f>Data!T1113/Data!T1112</f>
        <v>1.0056886798606937</v>
      </c>
      <c r="G986" s="49">
        <f>Data!E1115</f>
        <v>30.5</v>
      </c>
      <c r="H986" s="52">
        <v>0</v>
      </c>
      <c r="I986" s="52">
        <v>1</v>
      </c>
      <c r="J986" s="52">
        <v>0.6</v>
      </c>
      <c r="K986" s="54">
        <f t="shared" si="435"/>
        <v>0.66261227030770231</v>
      </c>
      <c r="L986" s="54">
        <f t="shared" si="448"/>
        <v>0.85</v>
      </c>
      <c r="M986" s="53">
        <f t="shared" si="449"/>
        <v>0.85</v>
      </c>
      <c r="N986" s="54" cm="1">
        <f t="array" ref="N986">stock_min(C986,O986)</f>
        <v>0.80518291650065799</v>
      </c>
      <c r="O986" s="54" cm="1">
        <f t="array" ref="O986">stock_max(C986,D986)</f>
        <v>0.85</v>
      </c>
      <c r="P986" s="49">
        <f t="shared" si="426"/>
        <v>1962.9583333332498</v>
      </c>
      <c r="Q986" s="49">
        <f t="shared" si="440"/>
        <v>0.91483963011922453</v>
      </c>
      <c r="R986" s="49">
        <f t="shared" si="441"/>
        <v>32.568309980800549</v>
      </c>
      <c r="S986" s="59">
        <f t="shared" si="422"/>
        <v>9.4332809572878329</v>
      </c>
      <c r="T986" s="59">
        <f t="shared" si="423"/>
        <v>11.649408712137966</v>
      </c>
      <c r="U986" s="59">
        <f t="shared" si="424"/>
        <v>21.789234784860163</v>
      </c>
      <c r="V986" s="59"/>
      <c r="W986" s="49">
        <f t="shared" si="442"/>
        <v>3.7733123829151332</v>
      </c>
      <c r="X986" s="49">
        <f t="shared" si="443"/>
        <v>5.6599685743726997</v>
      </c>
      <c r="Y986" s="49">
        <f t="shared" si="444"/>
        <v>3.9303675576459018</v>
      </c>
      <c r="Z986" s="49">
        <f t="shared" si="445"/>
        <v>7.7190411544920643</v>
      </c>
      <c r="AA986" s="49">
        <f t="shared" si="446"/>
        <v>3.2683852177290245</v>
      </c>
      <c r="AB986" s="49">
        <f t="shared" si="447"/>
        <v>18.520849567131137</v>
      </c>
      <c r="AC986" s="80">
        <f t="shared" si="427"/>
        <v>0.84999999999999987</v>
      </c>
      <c r="AD986" s="80">
        <f t="shared" si="436"/>
        <v>0.80518291650065799</v>
      </c>
      <c r="AE986" s="80">
        <f t="shared" si="437"/>
        <v>0.85</v>
      </c>
      <c r="AF986" s="54">
        <f>(Q986-MAX(Q$2:Q985))/MAX(Q$2:Q985)</f>
        <v>-0.25891407308762593</v>
      </c>
      <c r="AG986" s="54">
        <f>(R986-MAX(R$2:R985))/MAX(R$2:R985)</f>
        <v>-7.213651469521884E-2</v>
      </c>
      <c r="AH986" s="54">
        <f>(S986-MAX(S$2:S985))/MAX(S$2:S985)</f>
        <v>-2.1359557516953856E-2</v>
      </c>
      <c r="AI986" s="54">
        <f>(T986-MAX(T$2:T985))/MAX(T$2:T985)</f>
        <v>-2.9133963149597122E-2</v>
      </c>
      <c r="AJ986" s="54">
        <f>(U986-MAX(U$2:U985))/MAX(U$2:U985)</f>
        <v>-5.2794608562141743E-2</v>
      </c>
      <c r="AK986" s="54">
        <f t="shared" si="438"/>
        <v>0.83596726531294929</v>
      </c>
      <c r="AL986" s="71">
        <f t="shared" si="428"/>
        <v>1962.9583333332498</v>
      </c>
      <c r="AM986" s="49">
        <f t="shared" si="429"/>
        <v>0.83596726531294929</v>
      </c>
      <c r="AN986" s="49">
        <f t="shared" si="430"/>
        <v>1.4981014616112904</v>
      </c>
      <c r="AO986" s="49">
        <f t="shared" si="431"/>
        <v>1.2310800490676266</v>
      </c>
      <c r="AP986" s="49">
        <f t="shared" si="432"/>
        <v>1.2736489131870448</v>
      </c>
      <c r="AQ986" s="49">
        <f t="shared" si="433"/>
        <v>2.080538100422237</v>
      </c>
      <c r="AS986" s="49">
        <f t="shared" si="439"/>
        <v>0.58243663881094654</v>
      </c>
      <c r="AT986" s="49">
        <f t="shared" si="434"/>
        <v>0.80688918723519221</v>
      </c>
      <c r="AU986" s="54">
        <f>(AM986-MAX(AM$3:AM986))/MAX(AM$3:AM986)</f>
        <v>-0.77608903083944136</v>
      </c>
      <c r="AV986" s="54">
        <f>(AN986-MAX(AN$3:AN986))/MAX(AN$3:AN986)</f>
        <v>-0.87717742343075333</v>
      </c>
      <c r="AW986" s="54">
        <f>(AO986-MAX(AO$3:AO986))/MAX(AO$3:AO986)</f>
        <v>-0.78348587688705329</v>
      </c>
      <c r="AX986" s="54">
        <f>(AP986-MAX(AP$3:AP986))/MAX(AP$3:AP986)</f>
        <v>-0.78168699254077001</v>
      </c>
      <c r="AY986" s="54">
        <f>(AQ986-MAX(AQ$3:AQ986))/MAX(AQ$3:AQ986)</f>
        <v>-0.74990224687952933</v>
      </c>
    </row>
    <row r="987" spans="1:51">
      <c r="A987" s="49">
        <f>Data!F1113</f>
        <v>1963.0416666665831</v>
      </c>
      <c r="B987" s="53">
        <f t="shared" si="425"/>
        <v>0.67100000000000004</v>
      </c>
      <c r="C987" s="50">
        <f>1/Data!N1113</f>
        <v>5.1923151241296449E-2</v>
      </c>
      <c r="D987" s="50">
        <f>Data!H1113/100</f>
        <v>3.8300000000000001E-2</v>
      </c>
      <c r="E987">
        <f>Data!K1114/Data!K1113</f>
        <v>1.0159638923045395</v>
      </c>
      <c r="F987">
        <f>Data!T1114/Data!T1113</f>
        <v>0.9958067224887539</v>
      </c>
      <c r="G987" s="49">
        <f>Data!E1116</f>
        <v>30.5</v>
      </c>
      <c r="H987" s="52">
        <v>0</v>
      </c>
      <c r="I987" s="52">
        <v>1</v>
      </c>
      <c r="J987" s="52">
        <v>0.6</v>
      </c>
      <c r="K987" s="54">
        <f t="shared" si="435"/>
        <v>0.66261227030770231</v>
      </c>
      <c r="L987" s="54">
        <f t="shared" si="448"/>
        <v>0.84999999999999987</v>
      </c>
      <c r="M987" s="53">
        <f t="shared" si="449"/>
        <v>0.85</v>
      </c>
      <c r="N987" s="54" cm="1">
        <f t="array" ref="N987">stock_min(C987,O987)</f>
        <v>0.74073715768686621</v>
      </c>
      <c r="O987" s="54" cm="1">
        <f t="array" ref="O987">stock_max(C987,D987)</f>
        <v>0.85</v>
      </c>
      <c r="P987" s="49">
        <f t="shared" si="426"/>
        <v>1963.0416666665831</v>
      </c>
      <c r="Q987" s="49">
        <f t="shared" si="440"/>
        <v>0.91100345367184887</v>
      </c>
      <c r="R987" s="49">
        <f t="shared" si="441"/>
        <v>33.08822697387491</v>
      </c>
      <c r="S987" s="59">
        <f t="shared" si="422"/>
        <v>9.507813540098013</v>
      </c>
      <c r="T987" s="59">
        <f t="shared" si="423"/>
        <v>11.756153531932178</v>
      </c>
      <c r="U987" s="59">
        <f t="shared" si="424"/>
        <v>22.071194386506829</v>
      </c>
      <c r="V987" s="59"/>
      <c r="W987" s="49">
        <f t="shared" si="442"/>
        <v>3.8031254160392054</v>
      </c>
      <c r="X987" s="49">
        <f t="shared" si="443"/>
        <v>5.7046881240588077</v>
      </c>
      <c r="Y987" s="49">
        <f t="shared" si="444"/>
        <v>3.9663819500526842</v>
      </c>
      <c r="Z987" s="49">
        <f t="shared" si="445"/>
        <v>7.789771581879493</v>
      </c>
      <c r="AA987" s="49">
        <f t="shared" si="446"/>
        <v>3.3106791579760246</v>
      </c>
      <c r="AB987" s="49">
        <f t="shared" si="447"/>
        <v>18.760515228530803</v>
      </c>
      <c r="AC987" s="80">
        <f t="shared" si="427"/>
        <v>0.85</v>
      </c>
      <c r="AD987" s="80">
        <f t="shared" si="436"/>
        <v>0.74073715768686621</v>
      </c>
      <c r="AE987" s="80">
        <f t="shared" si="437"/>
        <v>0.85</v>
      </c>
      <c r="AF987" s="54">
        <f>(Q987-MAX(Q$2:Q986))/MAX(Q$2:Q986)</f>
        <v>-0.26202165203884858</v>
      </c>
      <c r="AG987" s="54">
        <f>(R987-MAX(R$2:R986))/MAX(R$2:R986)</f>
        <v>-5.7324201942498584E-2</v>
      </c>
      <c r="AH987" s="54">
        <f>(S987-MAX(S$2:S986))/MAX(S$2:S986)</f>
        <v>-1.3627295523378061E-2</v>
      </c>
      <c r="AI987" s="54">
        <f>(T987-MAX(T$2:T986))/MAX(T$2:T986)</f>
        <v>-2.0237810331133824E-2</v>
      </c>
      <c r="AJ987" s="54">
        <f>(U987-MAX(U$2:U986))/MAX(U$2:U986)</f>
        <v>-4.0537470691794711E-2</v>
      </c>
      <c r="AK987" s="54">
        <f t="shared" si="438"/>
        <v>0.83265866727987348</v>
      </c>
      <c r="AL987" s="71">
        <f t="shared" si="428"/>
        <v>1963.0416666665831</v>
      </c>
      <c r="AM987" s="49">
        <f t="shared" si="429"/>
        <v>0.83265866727987348</v>
      </c>
      <c r="AN987" s="49">
        <f t="shared" si="430"/>
        <v>1.5044431689925084</v>
      </c>
      <c r="AO987" s="49">
        <f t="shared" si="431"/>
        <v>1.2323063148962461</v>
      </c>
      <c r="AP987" s="49">
        <f t="shared" si="432"/>
        <v>1.2755672900465431</v>
      </c>
      <c r="AQ987" s="49">
        <f t="shared" si="433"/>
        <v>2.0868323509878377</v>
      </c>
      <c r="AS987" s="49">
        <f t="shared" si="439"/>
        <v>0.5823891819953293</v>
      </c>
      <c r="AT987" s="49">
        <f t="shared" si="434"/>
        <v>0.81126506094129458</v>
      </c>
      <c r="AU987" s="54">
        <f>(AM987-MAX(AM$3:AM987))/MAX(AM$3:AM987)</f>
        <v>-0.77697522749197578</v>
      </c>
      <c r="AV987" s="54">
        <f>(AN987-MAX(AN$3:AN987))/MAX(AN$3:AN987)</f>
        <v>-0.87665749546834959</v>
      </c>
      <c r="AW987" s="54">
        <f>(AO987-MAX(AO$3:AO987))/MAX(AO$3:AO987)</f>
        <v>-0.78327020945682568</v>
      </c>
      <c r="AX987" s="54">
        <f>(AP987-MAX(AP$3:AP987))/MAX(AP$3:AP987)</f>
        <v>-0.7813581683119728</v>
      </c>
      <c r="AY987" s="54">
        <f>(AQ987-MAX(AQ$3:AQ987))/MAX(AQ$3:AQ987)</f>
        <v>-0.74914562630924775</v>
      </c>
    </row>
    <row r="988" spans="1:51">
      <c r="A988" s="49">
        <f>Data!F1114</f>
        <v>1963.1249999999163</v>
      </c>
      <c r="B988" s="53">
        <f t="shared" si="425"/>
        <v>0.67900000000000005</v>
      </c>
      <c r="C988" s="50">
        <f>1/Data!N1114</f>
        <v>5.1363201691035081E-2</v>
      </c>
      <c r="D988" s="50">
        <f>Data!H1114/100</f>
        <v>3.9199999999999999E-2</v>
      </c>
      <c r="E988">
        <f>Data!K1115/Data!K1114</f>
        <v>0.99565029975065</v>
      </c>
      <c r="F988">
        <f>Data!T1115/Data!T1114</f>
        <v>0.9991597901288205</v>
      </c>
      <c r="G988" s="49">
        <f>Data!E1117</f>
        <v>30.5</v>
      </c>
      <c r="H988" s="52">
        <v>0</v>
      </c>
      <c r="I988" s="52">
        <v>1</v>
      </c>
      <c r="J988" s="52">
        <v>0.6</v>
      </c>
      <c r="K988" s="54">
        <f t="shared" si="435"/>
        <v>0.66261227030770231</v>
      </c>
      <c r="L988" s="54">
        <f t="shared" si="448"/>
        <v>0.85</v>
      </c>
      <c r="M988" s="53">
        <f t="shared" si="449"/>
        <v>0.85</v>
      </c>
      <c r="N988" s="54" cm="1">
        <f t="array" ref="N988">stock_min(C988,O988)</f>
        <v>0.72155515069444887</v>
      </c>
      <c r="O988" s="54" cm="1">
        <f t="array" ref="O988">stock_max(C988,D988)</f>
        <v>0.85</v>
      </c>
      <c r="P988" s="49">
        <f t="shared" si="426"/>
        <v>1963.1249999999163</v>
      </c>
      <c r="Q988" s="49">
        <f t="shared" si="440"/>
        <v>0.91023801957739514</v>
      </c>
      <c r="R988" s="49">
        <f t="shared" si="441"/>
        <v>32.944303104756095</v>
      </c>
      <c r="S988" s="59">
        <f t="shared" si="422"/>
        <v>9.4798044332264411</v>
      </c>
      <c r="T988" s="59">
        <f t="shared" si="423"/>
        <v>11.718937767272795</v>
      </c>
      <c r="U988" s="59">
        <f t="shared" si="424"/>
        <v>21.986810103430511</v>
      </c>
      <c r="V988" s="59"/>
      <c r="W988" s="49">
        <f t="shared" si="442"/>
        <v>3.7919217732905768</v>
      </c>
      <c r="X988" s="49">
        <f t="shared" si="443"/>
        <v>5.6878826599358643</v>
      </c>
      <c r="Y988" s="49">
        <f t="shared" si="444"/>
        <v>3.9538258077054924</v>
      </c>
      <c r="Z988" s="49">
        <f t="shared" si="445"/>
        <v>7.765111959567303</v>
      </c>
      <c r="AA988" s="49">
        <f t="shared" si="446"/>
        <v>3.2980215155145771</v>
      </c>
      <c r="AB988" s="49">
        <f t="shared" si="447"/>
        <v>18.688788587915933</v>
      </c>
      <c r="AC988" s="80">
        <f t="shared" si="427"/>
        <v>0.85</v>
      </c>
      <c r="AD988" s="80">
        <f t="shared" si="436"/>
        <v>0.72155515069444887</v>
      </c>
      <c r="AE988" s="80">
        <f t="shared" si="437"/>
        <v>0.85</v>
      </c>
      <c r="AF988" s="54">
        <f>(Q988-MAX(Q$2:Q987))/MAX(Q$2:Q987)</f>
        <v>-0.26264170873152226</v>
      </c>
      <c r="AG988" s="54">
        <f>(R988-MAX(R$2:R987))/MAX(R$2:R987)</f>
        <v>-6.1424559096365565E-2</v>
      </c>
      <c r="AH988" s="54">
        <f>(S988-MAX(S$2:S987))/MAX(S$2:S987)</f>
        <v>-1.6533054915731732E-2</v>
      </c>
      <c r="AI988" s="54">
        <f>(T988-MAX(T$2:T987))/MAX(T$2:T987)</f>
        <v>-2.3339385942054348E-2</v>
      </c>
      <c r="AJ988" s="54">
        <f>(U988-MAX(U$2:U987))/MAX(U$2:U987)</f>
        <v>-4.4205761417545397E-2</v>
      </c>
      <c r="AK988" s="54">
        <f t="shared" si="438"/>
        <v>0.85155583974843407</v>
      </c>
      <c r="AL988" s="71">
        <f t="shared" si="428"/>
        <v>1963.1249999999163</v>
      </c>
      <c r="AM988" s="49">
        <f t="shared" si="429"/>
        <v>0.85155583974843407</v>
      </c>
      <c r="AN988" s="49">
        <f t="shared" si="430"/>
        <v>1.5694371116140751</v>
      </c>
      <c r="AO988" s="49">
        <f t="shared" si="431"/>
        <v>1.2754141963258554</v>
      </c>
      <c r="AP988" s="49">
        <f t="shared" si="432"/>
        <v>1.3218277764274855</v>
      </c>
      <c r="AQ988" s="49">
        <f t="shared" si="433"/>
        <v>2.1705480615573012</v>
      </c>
      <c r="AS988" s="49">
        <f t="shared" si="439"/>
        <v>0.60111094994322611</v>
      </c>
      <c r="AT988" s="49">
        <f t="shared" si="434"/>
        <v>0.84872028512981568</v>
      </c>
      <c r="AU988" s="54">
        <f>(AM988-MAX(AM$3:AM988))/MAX(AM$3:AM988)</f>
        <v>-0.77191368456152909</v>
      </c>
      <c r="AV988" s="54">
        <f>(AN988-MAX(AN$3:AN988))/MAX(AN$3:AN988)</f>
        <v>-0.8713289354884477</v>
      </c>
      <c r="AW988" s="54">
        <f>(AO988-MAX(AO$3:AO988))/MAX(AO$3:AO988)</f>
        <v>-0.77568868366241639</v>
      </c>
      <c r="AX988" s="54">
        <f>(AP988-MAX(AP$3:AP988))/MAX(AP$3:AP988)</f>
        <v>-0.77342877285315748</v>
      </c>
      <c r="AY988" s="54">
        <f>(AQ988-MAX(AQ$3:AQ988))/MAX(AQ$3:AQ988)</f>
        <v>-0.73908231090538301</v>
      </c>
    </row>
    <row r="989" spans="1:51">
      <c r="A989" s="49">
        <f>Data!F1115</f>
        <v>1963.2083333332496</v>
      </c>
      <c r="B989" s="53">
        <f t="shared" si="425"/>
        <v>0.67300000000000004</v>
      </c>
      <c r="C989" s="50">
        <f>1/Data!N1115</f>
        <v>5.1845533514936946E-2</v>
      </c>
      <c r="D989" s="50">
        <f>Data!H1115/100</f>
        <v>3.9300000000000002E-2</v>
      </c>
      <c r="E989">
        <f>Data!K1116/Data!K1115</f>
        <v>1.0498028907162074</v>
      </c>
      <c r="F989">
        <f>Data!T1116/Data!T1115</f>
        <v>1.0000004457048253</v>
      </c>
      <c r="G989" s="49">
        <f>Data!E1118</f>
        <v>30.6</v>
      </c>
      <c r="H989" s="52">
        <v>0</v>
      </c>
      <c r="I989" s="52">
        <v>1</v>
      </c>
      <c r="J989" s="52">
        <v>0.6</v>
      </c>
      <c r="K989" s="54">
        <f t="shared" si="435"/>
        <v>0.66261227030770231</v>
      </c>
      <c r="L989" s="54">
        <f t="shared" si="448"/>
        <v>0.85</v>
      </c>
      <c r="M989" s="53">
        <f t="shared" si="449"/>
        <v>0.85</v>
      </c>
      <c r="N989" s="54" cm="1">
        <f t="array" ref="N989">stock_min(C989,O989)</f>
        <v>0.73807823284431828</v>
      </c>
      <c r="O989" s="54" cm="1">
        <f t="array" ref="O989">stock_max(C989,D989)</f>
        <v>0.85</v>
      </c>
      <c r="P989" s="49">
        <f t="shared" si="426"/>
        <v>1963.2083333332496</v>
      </c>
      <c r="Q989" s="49">
        <f t="shared" si="440"/>
        <v>0.91023842527487264</v>
      </c>
      <c r="R989" s="49">
        <f t="shared" si="441"/>
        <v>34.585024632003872</v>
      </c>
      <c r="S989" s="59">
        <f t="shared" si="422"/>
        <v>9.7630791218236688</v>
      </c>
      <c r="T989" s="59">
        <f t="shared" si="423"/>
        <v>12.105664551833481</v>
      </c>
      <c r="U989" s="59">
        <f t="shared" si="424"/>
        <v>22.917567269036894</v>
      </c>
      <c r="V989" s="59"/>
      <c r="W989" s="49">
        <f t="shared" si="442"/>
        <v>3.9052316487294676</v>
      </c>
      <c r="X989" s="49">
        <f t="shared" si="443"/>
        <v>5.8578474730942007</v>
      </c>
      <c r="Y989" s="49">
        <f t="shared" si="444"/>
        <v>4.0843026795596247</v>
      </c>
      <c r="Z989" s="49">
        <f t="shared" si="445"/>
        <v>8.0213618722738573</v>
      </c>
      <c r="AA989" s="49">
        <f t="shared" si="446"/>
        <v>3.4376350903555348</v>
      </c>
      <c r="AB989" s="49">
        <f t="shared" si="447"/>
        <v>19.479932178681359</v>
      </c>
      <c r="AC989" s="80">
        <f t="shared" si="427"/>
        <v>0.85</v>
      </c>
      <c r="AD989" s="80">
        <f t="shared" si="436"/>
        <v>0.73807823284431828</v>
      </c>
      <c r="AE989" s="80">
        <f t="shared" si="437"/>
        <v>0.85</v>
      </c>
      <c r="AF989" s="54">
        <f>(Q989-MAX(Q$2:Q988))/MAX(Q$2:Q988)</f>
        <v>-0.26264138008737387</v>
      </c>
      <c r="AG989" s="54">
        <f>(R989-MAX(R$2:R988))/MAX(R$2:R988)</f>
        <v>-1.4680788984125767E-2</v>
      </c>
      <c r="AH989" s="54">
        <f>(S989-MAX(S$2:S988))/MAX(S$2:S988)</f>
        <v>1.2854818492073867E-2</v>
      </c>
      <c r="AI989" s="54">
        <f>(T989-MAX(T$2:T988))/MAX(T$2:T988)</f>
        <v>8.8905675215173105E-3</v>
      </c>
      <c r="AJ989" s="54">
        <f>(U989-MAX(U$2:U988))/MAX(U$2:U988)</f>
        <v>-3.7445789076225745E-3</v>
      </c>
      <c r="AK989" s="54">
        <f t="shared" si="438"/>
        <v>0.85865546569909867</v>
      </c>
      <c r="AL989" s="71">
        <f t="shared" si="428"/>
        <v>1963.2083333332496</v>
      </c>
      <c r="AM989" s="49">
        <f t="shared" si="429"/>
        <v>0.85865546569909867</v>
      </c>
      <c r="AN989" s="49">
        <f t="shared" si="430"/>
        <v>1.5466820736249529</v>
      </c>
      <c r="AO989" s="49">
        <f t="shared" si="431"/>
        <v>1.2682343205758946</v>
      </c>
      <c r="AP989" s="49">
        <f t="shared" si="432"/>
        <v>1.3125216288968815</v>
      </c>
      <c r="AQ989" s="49">
        <f t="shared" si="433"/>
        <v>2.1462106726088819</v>
      </c>
      <c r="AS989" s="49">
        <f t="shared" si="439"/>
        <v>0.59952859898392896</v>
      </c>
      <c r="AT989" s="49">
        <f t="shared" si="434"/>
        <v>0.83368904371200037</v>
      </c>
      <c r="AU989" s="54">
        <f>(AM989-MAX(AM$3:AM989))/MAX(AM$3:AM989)</f>
        <v>-0.77001207406402283</v>
      </c>
      <c r="AV989" s="54">
        <f>(AN989-MAX(AN$3:AN989))/MAX(AN$3:AN989)</f>
        <v>-0.87319451833939088</v>
      </c>
      <c r="AW989" s="54">
        <f>(AO989-MAX(AO$3:AO989))/MAX(AO$3:AO989)</f>
        <v>-0.77695143217600016</v>
      </c>
      <c r="AX989" s="54">
        <f>(AP989-MAX(AP$3:AP989))/MAX(AP$3:AP989)</f>
        <v>-0.77502391656523562</v>
      </c>
      <c r="AY989" s="54">
        <f>(AQ989-MAX(AQ$3:AQ989))/MAX(AQ$3:AQ989)</f>
        <v>-0.74200786477607794</v>
      </c>
    </row>
    <row r="990" spans="1:51">
      <c r="A990" s="49">
        <f>Data!F1116</f>
        <v>1963.2916666665828</v>
      </c>
      <c r="B990" s="53">
        <f t="shared" si="425"/>
        <v>0.70900000000000007</v>
      </c>
      <c r="C990" s="50">
        <f>1/Data!N1116</f>
        <v>4.9627601332608635E-2</v>
      </c>
      <c r="D990" s="50">
        <f>Data!H1116/100</f>
        <v>3.9699999999999999E-2</v>
      </c>
      <c r="E990">
        <f>Data!K1117/Data!K1116</f>
        <v>1.0227158837502421</v>
      </c>
      <c r="F990">
        <f>Data!T1117/Data!T1116</f>
        <v>1.0065890001409175</v>
      </c>
      <c r="G990" s="49">
        <f>Data!E1119</f>
        <v>30.7</v>
      </c>
      <c r="H990" s="52">
        <v>0</v>
      </c>
      <c r="I990" s="52">
        <v>1</v>
      </c>
      <c r="J990" s="52">
        <v>0.6</v>
      </c>
      <c r="K990" s="54">
        <f t="shared" si="435"/>
        <v>0.66261227030770231</v>
      </c>
      <c r="L990" s="54">
        <f t="shared" si="448"/>
        <v>0.85</v>
      </c>
      <c r="M990" s="53">
        <f t="shared" si="449"/>
        <v>0.85</v>
      </c>
      <c r="N990" s="54" cm="1">
        <f t="array" ref="N990">stock_min(C990,O990)</f>
        <v>0.66209926186332446</v>
      </c>
      <c r="O990" s="54" cm="1">
        <f t="array" ref="O990">stock_max(C990,D990)</f>
        <v>0.85</v>
      </c>
      <c r="P990" s="49">
        <f t="shared" si="426"/>
        <v>1963.2916666665828</v>
      </c>
      <c r="Q990" s="49">
        <f t="shared" si="440"/>
        <v>0.91623598638727721</v>
      </c>
      <c r="R990" s="49">
        <f t="shared" si="441"/>
        <v>35.370654031043735</v>
      </c>
      <c r="S990" s="59">
        <f t="shared" si="422"/>
        <v>9.9218768759329201</v>
      </c>
      <c r="T990" s="59">
        <f t="shared" si="423"/>
        <v>12.314788346573849</v>
      </c>
      <c r="U990" s="59">
        <f t="shared" si="424"/>
        <v>23.382721721965197</v>
      </c>
      <c r="V990" s="59"/>
      <c r="W990" s="49">
        <f t="shared" si="442"/>
        <v>3.968750750373168</v>
      </c>
      <c r="X990" s="49">
        <f t="shared" si="443"/>
        <v>5.9531261255597521</v>
      </c>
      <c r="Y990" s="49">
        <f t="shared" si="444"/>
        <v>4.1548584818917149</v>
      </c>
      <c r="Z990" s="49">
        <f t="shared" si="445"/>
        <v>8.1599298646821339</v>
      </c>
      <c r="AA990" s="49">
        <f t="shared" si="446"/>
        <v>3.5074082582947801</v>
      </c>
      <c r="AB990" s="49">
        <f t="shared" si="447"/>
        <v>19.875313463670416</v>
      </c>
      <c r="AC990" s="80">
        <f t="shared" si="427"/>
        <v>0.85</v>
      </c>
      <c r="AD990" s="80">
        <f t="shared" si="436"/>
        <v>0.66209926186332446</v>
      </c>
      <c r="AE990" s="80">
        <f t="shared" si="437"/>
        <v>0.85</v>
      </c>
      <c r="AF990" s="54">
        <f>(Q990-MAX(Q$2:Q989))/MAX(Q$2:Q989)</f>
        <v>-0.25778292403686293</v>
      </c>
      <c r="AG990" s="54">
        <f>(R990-MAX(R$2:R989))/MAX(R$2:R989)</f>
        <v>7.7016076701911865E-3</v>
      </c>
      <c r="AH990" s="54">
        <f>(S990-MAX(S$2:S989))/MAX(S$2:S989)</f>
        <v>1.626513030651227E-2</v>
      </c>
      <c r="AI990" s="54">
        <f>(T990-MAX(T$2:T989))/MAX(T$2:T989)</f>
        <v>1.7274871102280341E-2</v>
      </c>
      <c r="AJ990" s="54">
        <f>(U990-MAX(U$2:U989))/MAX(U$2:U989)</f>
        <v>1.6476269140293102E-2</v>
      </c>
      <c r="AK990" s="54">
        <f t="shared" si="438"/>
        <v>0.85627105818268656</v>
      </c>
      <c r="AL990" s="71">
        <f t="shared" si="428"/>
        <v>1963.2916666665828</v>
      </c>
      <c r="AM990" s="49">
        <f t="shared" si="429"/>
        <v>0.85627105818268656</v>
      </c>
      <c r="AN990" s="49">
        <f t="shared" si="430"/>
        <v>1.5696899066945782</v>
      </c>
      <c r="AO990" s="49">
        <f t="shared" si="431"/>
        <v>1.278230327830874</v>
      </c>
      <c r="AP990" s="49">
        <f t="shared" si="432"/>
        <v>1.3243112570176558</v>
      </c>
      <c r="AQ990" s="49">
        <f t="shared" si="433"/>
        <v>2.1725303053906746</v>
      </c>
      <c r="AS990" s="49">
        <f t="shared" si="439"/>
        <v>0.6028403986960964</v>
      </c>
      <c r="AT990" s="49">
        <f t="shared" si="434"/>
        <v>0.84821904837301876</v>
      </c>
      <c r="AU990" s="54">
        <f>(AM990-MAX(AM$3:AM990))/MAX(AM$3:AM990)</f>
        <v>-0.77065072945165169</v>
      </c>
      <c r="AV990" s="54">
        <f>(AN990-MAX(AN$3:AN990))/MAX(AN$3:AN990)</f>
        <v>-0.87130820996088698</v>
      </c>
      <c r="AW990" s="54">
        <f>(AO990-MAX(AO$3:AO990))/MAX(AO$3:AO990)</f>
        <v>-0.77519340129321423</v>
      </c>
      <c r="AX990" s="54">
        <f>(AP990-MAX(AP$3:AP990))/MAX(AP$3:AP990)</f>
        <v>-0.77300308559272557</v>
      </c>
      <c r="AY990" s="54">
        <f>(AQ990-MAX(AQ$3:AQ990))/MAX(AQ$3:AQ990)</f>
        <v>-0.73884402892979073</v>
      </c>
    </row>
    <row r="991" spans="1:51">
      <c r="A991" s="49">
        <f>Data!F1117</f>
        <v>1963.3749999999161</v>
      </c>
      <c r="B991" s="53">
        <f t="shared" si="425"/>
        <v>0.72499999999999998</v>
      </c>
      <c r="C991" s="50">
        <f>1/Data!N1117</f>
        <v>4.8762443643305502E-2</v>
      </c>
      <c r="D991" s="50">
        <f>Data!H1117/100</f>
        <v>3.9300000000000002E-2</v>
      </c>
      <c r="E991">
        <f>Data!K1118/Data!K1117</f>
        <v>0.9989109859956401</v>
      </c>
      <c r="F991">
        <f>Data!T1118/Data!T1117</f>
        <v>0.99510510435442956</v>
      </c>
      <c r="G991" s="49">
        <f>Data!E1120</f>
        <v>30.7</v>
      </c>
      <c r="H991" s="52">
        <v>0</v>
      </c>
      <c r="I991" s="52">
        <v>1</v>
      </c>
      <c r="J991" s="52">
        <v>0.6</v>
      </c>
      <c r="K991" s="54">
        <f t="shared" si="435"/>
        <v>0.66261227030770231</v>
      </c>
      <c r="L991" s="54">
        <f t="shared" si="448"/>
        <v>0.85</v>
      </c>
      <c r="M991" s="53">
        <f t="shared" si="449"/>
        <v>0.85</v>
      </c>
      <c r="N991" s="54" cm="1">
        <f t="array" ref="N991">stock_min(C991,O991)</f>
        <v>0.63246184035274378</v>
      </c>
      <c r="O991" s="54" cm="1">
        <f t="array" ref="O991">stock_max(C991,D991)</f>
        <v>0.85</v>
      </c>
      <c r="P991" s="49">
        <f t="shared" si="426"/>
        <v>1963.3749999999161</v>
      </c>
      <c r="Q991" s="49">
        <f t="shared" si="440"/>
        <v>0.91175110684719518</v>
      </c>
      <c r="R991" s="49">
        <f t="shared" si="441"/>
        <v>35.332134893460562</v>
      </c>
      <c r="S991" s="59">
        <f t="shared" si="422"/>
        <v>9.8959672174461097</v>
      </c>
      <c r="T991" s="59">
        <f t="shared" si="423"/>
        <v>12.285564469985644</v>
      </c>
      <c r="U991" s="59">
        <f t="shared" si="424"/>
        <v>23.343908829851451</v>
      </c>
      <c r="V991" s="59"/>
      <c r="W991" s="49">
        <f t="shared" si="442"/>
        <v>3.958386886978444</v>
      </c>
      <c r="X991" s="49">
        <f t="shared" si="443"/>
        <v>5.9375803304676653</v>
      </c>
      <c r="Y991" s="49">
        <f t="shared" si="444"/>
        <v>4.1449987045168131</v>
      </c>
      <c r="Z991" s="49">
        <f t="shared" si="445"/>
        <v>8.1405657654688319</v>
      </c>
      <c r="AA991" s="49">
        <f t="shared" si="446"/>
        <v>3.5015863244777181</v>
      </c>
      <c r="AB991" s="49">
        <f t="shared" si="447"/>
        <v>19.842322505373733</v>
      </c>
      <c r="AC991" s="80">
        <f t="shared" si="427"/>
        <v>0.85</v>
      </c>
      <c r="AD991" s="80">
        <f t="shared" si="436"/>
        <v>0.63246184035274378</v>
      </c>
      <c r="AE991" s="80">
        <f t="shared" si="437"/>
        <v>0.85</v>
      </c>
      <c r="AF991" s="54">
        <f>(Q991-MAX(Q$2:Q990))/MAX(Q$2:Q990)</f>
        <v>-0.26141599917006292</v>
      </c>
      <c r="AG991" s="54">
        <f>(R991-MAX(R$2:R990))/MAX(R$2:R990)</f>
        <v>-1.0890140043598097E-3</v>
      </c>
      <c r="AH991" s="54">
        <f>(S991-MAX(S$2:S990))/MAX(S$2:S990)</f>
        <v>-2.6113666608440123E-3</v>
      </c>
      <c r="AI991" s="54">
        <f>(T991-MAX(T$2:T990))/MAX(T$2:T990)</f>
        <v>-2.3730717707653652E-3</v>
      </c>
      <c r="AJ991" s="54">
        <f>(U991-MAX(U$2:U990))/MAX(U$2:U990)</f>
        <v>-1.6598962505415505E-3</v>
      </c>
      <c r="AK991" s="54">
        <f t="shared" si="438"/>
        <v>0.84087992420761082</v>
      </c>
      <c r="AL991" s="71">
        <f t="shared" si="428"/>
        <v>1963.3749999999161</v>
      </c>
      <c r="AM991" s="49">
        <f t="shared" si="429"/>
        <v>0.84087992420761082</v>
      </c>
      <c r="AN991" s="49">
        <f t="shared" si="430"/>
        <v>1.5941427502817778</v>
      </c>
      <c r="AO991" s="49">
        <f t="shared" si="431"/>
        <v>1.2810267987534472</v>
      </c>
      <c r="AP991" s="49">
        <f t="shared" si="432"/>
        <v>1.3299878760312074</v>
      </c>
      <c r="AQ991" s="49">
        <f t="shared" si="433"/>
        <v>2.1954755576415046</v>
      </c>
      <c r="AS991" s="49">
        <f t="shared" si="439"/>
        <v>0.60133280735972683</v>
      </c>
      <c r="AT991" s="49">
        <f t="shared" si="434"/>
        <v>0.86548768161029721</v>
      </c>
      <c r="AU991" s="54">
        <f>(AM991-MAX(AM$3:AM991))/MAX(AM$3:AM991)</f>
        <v>-0.77477319197839811</v>
      </c>
      <c r="AV991" s="54">
        <f>(AN991-MAX(AN$3:AN991))/MAX(AN$3:AN991)</f>
        <v>-0.86930343169266844</v>
      </c>
      <c r="AW991" s="54">
        <f>(AO991-MAX(AO$3:AO991))/MAX(AO$3:AO991)</f>
        <v>-0.77470157669572326</v>
      </c>
      <c r="AX991" s="54">
        <f>(AP991-MAX(AP$3:AP991))/MAX(AP$3:AP991)</f>
        <v>-0.77203007037933546</v>
      </c>
      <c r="AY991" s="54">
        <f>(AQ991-MAX(AQ$3:AQ991))/MAX(AQ$3:AQ991)</f>
        <v>-0.73608582131439049</v>
      </c>
    </row>
    <row r="992" spans="1:51">
      <c r="A992" s="49">
        <f>Data!F1118</f>
        <v>1963.4583333332494</v>
      </c>
      <c r="B992" s="53">
        <f t="shared" si="425"/>
        <v>0.71799999999999997</v>
      </c>
      <c r="C992" s="50">
        <f>1/Data!N1118</f>
        <v>4.9057723785497401E-2</v>
      </c>
      <c r="D992" s="50">
        <f>Data!H1118/100</f>
        <v>3.9900000000000005E-2</v>
      </c>
      <c r="E992">
        <f>Data!K1119/Data!K1118</f>
        <v>0.9845675230222215</v>
      </c>
      <c r="F992">
        <f>Data!T1119/Data!T1118</f>
        <v>0.9976146195872071</v>
      </c>
      <c r="G992" s="49">
        <f>Data!E1121</f>
        <v>30.7</v>
      </c>
      <c r="H992" s="52">
        <v>0</v>
      </c>
      <c r="I992" s="52">
        <v>1</v>
      </c>
      <c r="J992" s="52">
        <v>0.6</v>
      </c>
      <c r="K992" s="54">
        <f t="shared" si="435"/>
        <v>0.66261227030770231</v>
      </c>
      <c r="L992" s="54">
        <f t="shared" si="448"/>
        <v>0.85</v>
      </c>
      <c r="M992" s="53">
        <f t="shared" si="449"/>
        <v>0.85</v>
      </c>
      <c r="N992" s="54" cm="1">
        <f t="array" ref="N992">stock_min(C992,O992)</f>
        <v>0.64257715475848465</v>
      </c>
      <c r="O992" s="54" cm="1">
        <f t="array" ref="O992">stock_max(C992,D992)</f>
        <v>0.85</v>
      </c>
      <c r="P992" s="49">
        <f t="shared" si="426"/>
        <v>1963.4583333332494</v>
      </c>
      <c r="Q992" s="49">
        <f t="shared" si="440"/>
        <v>0.9095762336155796</v>
      </c>
      <c r="R992" s="49">
        <f t="shared" si="441"/>
        <v>34.78687253514147</v>
      </c>
      <c r="S992" s="59">
        <f t="shared" si="422"/>
        <v>9.7948933871460007</v>
      </c>
      <c r="T992" s="59">
        <f t="shared" si="423"/>
        <v>12.150047977503149</v>
      </c>
      <c r="U992" s="59">
        <f t="shared" si="424"/>
        <v>23.0293400291695</v>
      </c>
      <c r="V992" s="59"/>
      <c r="W992" s="49">
        <f t="shared" si="442"/>
        <v>3.9179573548584004</v>
      </c>
      <c r="X992" s="49">
        <f t="shared" si="443"/>
        <v>5.8769360322875999</v>
      </c>
      <c r="Y992" s="49">
        <f t="shared" si="444"/>
        <v>4.0992771027822812</v>
      </c>
      <c r="Z992" s="49">
        <f t="shared" si="445"/>
        <v>8.0507708747208682</v>
      </c>
      <c r="AA992" s="49">
        <f t="shared" si="446"/>
        <v>3.4544010043754256</v>
      </c>
      <c r="AB992" s="49">
        <f t="shared" si="447"/>
        <v>19.574939024794073</v>
      </c>
      <c r="AC992" s="80">
        <f t="shared" si="427"/>
        <v>0.84999999999999987</v>
      </c>
      <c r="AD992" s="80">
        <f t="shared" si="436"/>
        <v>0.64257715475848465</v>
      </c>
      <c r="AE992" s="80">
        <f t="shared" si="437"/>
        <v>0.85</v>
      </c>
      <c r="AF992" s="54">
        <f>(Q992-MAX(Q$2:Q991))/MAX(Q$2:Q991)</f>
        <v>-0.26317780297884491</v>
      </c>
      <c r="AG992" s="54">
        <f>(R992-MAX(R$2:R991))/MAX(R$2:R991)</f>
        <v>-1.6504684798587497E-2</v>
      </c>
      <c r="AH992" s="54">
        <f>(S992-MAX(S$2:S991))/MAX(S$2:S991)</f>
        <v>-1.2798333457950679E-2</v>
      </c>
      <c r="AI992" s="54">
        <f>(T992-MAX(T$2:T991))/MAX(T$2:T991)</f>
        <v>-1.337744218044418E-2</v>
      </c>
      <c r="AJ992" s="54">
        <f>(U992-MAX(U$2:U991))/MAX(U$2:U991)</f>
        <v>-1.5112940956900592E-2</v>
      </c>
      <c r="AK992" s="54">
        <f t="shared" si="438"/>
        <v>0.82072388654616546</v>
      </c>
      <c r="AL992" s="71">
        <f t="shared" si="428"/>
        <v>1963.4583333332494</v>
      </c>
      <c r="AM992" s="49">
        <f t="shared" si="429"/>
        <v>0.82072388654616546</v>
      </c>
      <c r="AN992" s="49">
        <f t="shared" si="430"/>
        <v>1.6240827706191956</v>
      </c>
      <c r="AO992" s="49">
        <f t="shared" si="431"/>
        <v>1.2830065508472379</v>
      </c>
      <c r="AP992" s="49">
        <f t="shared" si="432"/>
        <v>1.3356155446706597</v>
      </c>
      <c r="AQ992" s="49">
        <f t="shared" si="433"/>
        <v>2.2224721396737546</v>
      </c>
      <c r="AS992" s="49">
        <f t="shared" si="439"/>
        <v>0.59838936905455897</v>
      </c>
      <c r="AT992" s="49">
        <f t="shared" si="434"/>
        <v>0.88685659500309488</v>
      </c>
      <c r="AU992" s="54">
        <f>(AM992-MAX(AM$3:AM992))/MAX(AM$3:AM992)</f>
        <v>-0.7801719176396491</v>
      </c>
      <c r="AV992" s="54">
        <f>(AN992-MAX(AN$3:AN992))/MAX(AN$3:AN992)</f>
        <v>-0.86684878457122305</v>
      </c>
      <c r="AW992" s="54">
        <f>(AO992-MAX(AO$3:AO992))/MAX(AO$3:AO992)</f>
        <v>-0.7743533911419952</v>
      </c>
      <c r="AX992" s="54">
        <f>(AP992-MAX(AP$3:AP992))/MAX(AP$3:AP992)</f>
        <v>-0.77106544562839974</v>
      </c>
      <c r="AY992" s="54">
        <f>(AQ992-MAX(AQ$3:AQ992))/MAX(AQ$3:AQ992)</f>
        <v>-0.73284061061297245</v>
      </c>
    </row>
    <row r="993" spans="1:51">
      <c r="A993" s="49">
        <f>Data!F1119</f>
        <v>1963.5416666665826</v>
      </c>
      <c r="B993" s="53">
        <f t="shared" si="425"/>
        <v>0.70399999999999996</v>
      </c>
      <c r="C993" s="50">
        <f>1/Data!N1119</f>
        <v>5.007703880205832E-2</v>
      </c>
      <c r="D993" s="50">
        <f>Data!H1119/100</f>
        <v>4.0199999999999993E-2</v>
      </c>
      <c r="E993">
        <f>Data!K1120/Data!K1119</f>
        <v>1.030315464987211</v>
      </c>
      <c r="F993">
        <f>Data!T1120/Data!T1119</f>
        <v>1.0049849901462253</v>
      </c>
      <c r="G993" s="49">
        <f>Data!E1122</f>
        <v>30.8</v>
      </c>
      <c r="H993" s="52">
        <v>0</v>
      </c>
      <c r="I993" s="52">
        <v>1</v>
      </c>
      <c r="J993" s="52">
        <v>0.6</v>
      </c>
      <c r="K993" s="54">
        <f t="shared" si="435"/>
        <v>0.66261227030770231</v>
      </c>
      <c r="L993" s="54">
        <f t="shared" si="448"/>
        <v>0.84999999999999987</v>
      </c>
      <c r="M993" s="53">
        <f t="shared" si="449"/>
        <v>0.85</v>
      </c>
      <c r="N993" s="54" cm="1">
        <f t="array" ref="N993">stock_min(C993,O993)</f>
        <v>0.67749549296595524</v>
      </c>
      <c r="O993" s="54" cm="1">
        <f t="array" ref="O993">stock_max(C993,D993)</f>
        <v>0.85</v>
      </c>
      <c r="P993" s="49">
        <f t="shared" si="426"/>
        <v>1963.5416666665826</v>
      </c>
      <c r="Q993" s="49">
        <f t="shared" si="440"/>
        <v>0.914110462177394</v>
      </c>
      <c r="R993" s="49">
        <f t="shared" si="441"/>
        <v>35.841452751495126</v>
      </c>
      <c r="S993" s="59">
        <f t="shared" si="422"/>
        <v>9.9925864144721945</v>
      </c>
      <c r="T993" s="59">
        <f t="shared" si="423"/>
        <v>12.414545696039823</v>
      </c>
      <c r="U993" s="59">
        <f t="shared" si="424"/>
        <v>23.639983562770354</v>
      </c>
      <c r="V993" s="59"/>
      <c r="W993" s="49">
        <f t="shared" si="442"/>
        <v>3.9970345657888782</v>
      </c>
      <c r="X993" s="49">
        <f t="shared" si="443"/>
        <v>5.9955518486833164</v>
      </c>
      <c r="Y993" s="49">
        <f t="shared" si="444"/>
        <v>4.1885153875481613</v>
      </c>
      <c r="Z993" s="49">
        <f t="shared" si="445"/>
        <v>8.2260303084916622</v>
      </c>
      <c r="AA993" s="49">
        <f t="shared" si="446"/>
        <v>3.5459975344155534</v>
      </c>
      <c r="AB993" s="49">
        <f t="shared" si="447"/>
        <v>20.093986028354799</v>
      </c>
      <c r="AC993" s="80">
        <f t="shared" si="427"/>
        <v>0.84999999999999987</v>
      </c>
      <c r="AD993" s="80">
        <f t="shared" si="436"/>
        <v>0.67749549296595524</v>
      </c>
      <c r="AE993" s="80">
        <f t="shared" si="437"/>
        <v>0.85</v>
      </c>
      <c r="AF993" s="54">
        <f>(Q993-MAX(Q$2:Q992))/MAX(Q$2:Q992)</f>
        <v>-0.25950475158717434</v>
      </c>
      <c r="AG993" s="54">
        <f>(R993-MAX(R$2:R992))/MAX(R$2:R992)</f>
        <v>1.3310432994487061E-2</v>
      </c>
      <c r="AH993" s="54">
        <f>(S993-MAX(S$2:S992))/MAX(S$2:S992)</f>
        <v>7.1266293084921838E-3</v>
      </c>
      <c r="AI993" s="54">
        <f>(T993-MAX(T$2:T992))/MAX(T$2:T992)</f>
        <v>8.1006142093971618E-3</v>
      </c>
      <c r="AJ993" s="54">
        <f>(U993-MAX(U$2:U992))/MAX(U$2:U992)</f>
        <v>1.1002219667332006E-2</v>
      </c>
      <c r="AK993" s="54">
        <f t="shared" si="438"/>
        <v>0.79966497731662611</v>
      </c>
      <c r="AL993" s="71">
        <f t="shared" si="428"/>
        <v>1963.5416666665826</v>
      </c>
      <c r="AM993" s="49">
        <f t="shared" si="429"/>
        <v>0.79966497731662611</v>
      </c>
      <c r="AN993" s="49">
        <f t="shared" si="430"/>
        <v>1.5337620601125312</v>
      </c>
      <c r="AO993" s="49">
        <f t="shared" si="431"/>
        <v>1.2267979085514928</v>
      </c>
      <c r="AP993" s="49">
        <f t="shared" si="432"/>
        <v>1.2746138094319153</v>
      </c>
      <c r="AQ993" s="49">
        <f t="shared" si="433"/>
        <v>2.1109932171213641</v>
      </c>
      <c r="AS993" s="49">
        <f t="shared" si="439"/>
        <v>0.57723115700883287</v>
      </c>
      <c r="AT993" s="49">
        <f t="shared" si="434"/>
        <v>0.83637940768944885</v>
      </c>
      <c r="AU993" s="54">
        <f>(AM993-MAX(AM$3:AM993))/MAX(AM$3:AM993)</f>
        <v>-0.78581247435844026</v>
      </c>
      <c r="AV993" s="54">
        <f>(AN993-MAX(AN$3:AN993))/MAX(AN$3:AN993)</f>
        <v>-0.87425377192772824</v>
      </c>
      <c r="AW993" s="54">
        <f>(AO993-MAX(AO$3:AO993))/MAX(AO$3:AO993)</f>
        <v>-0.78423899111354023</v>
      </c>
      <c r="AX993" s="54">
        <f>(AP993-MAX(AP$3:AP993))/MAX(AP$3:AP993)</f>
        <v>-0.78152160206391041</v>
      </c>
      <c r="AY993" s="54">
        <f>(AQ993-MAX(AQ$3:AQ993))/MAX(AQ$3:AQ993)</f>
        <v>-0.74624129192949606</v>
      </c>
    </row>
    <row r="994" spans="1:51">
      <c r="A994" s="49">
        <f>Data!F1120</f>
        <v>1963.6249999999159</v>
      </c>
      <c r="B994" s="53">
        <f t="shared" si="425"/>
        <v>0.72399999999999998</v>
      </c>
      <c r="C994" s="50">
        <f>1/Data!N1120</f>
        <v>4.8845683924992639E-2</v>
      </c>
      <c r="D994" s="50">
        <f>Data!H1120/100</f>
        <v>0.04</v>
      </c>
      <c r="E994">
        <f>Data!K1121/Data!K1120</f>
        <v>1.0289400770170001</v>
      </c>
      <c r="F994">
        <f>Data!T1121/Data!T1120</f>
        <v>0.99681768074530663</v>
      </c>
      <c r="G994" s="49">
        <f>Data!E1123</f>
        <v>30.8</v>
      </c>
      <c r="H994" s="52">
        <v>0</v>
      </c>
      <c r="I994" s="52">
        <v>1</v>
      </c>
      <c r="J994" s="52">
        <v>0.6</v>
      </c>
      <c r="K994" s="54">
        <f t="shared" si="435"/>
        <v>0.66261227030770231</v>
      </c>
      <c r="L994" s="54">
        <f t="shared" si="448"/>
        <v>0.84999999999999987</v>
      </c>
      <c r="M994" s="53">
        <f t="shared" si="449"/>
        <v>0.85</v>
      </c>
      <c r="N994" s="54" cm="1">
        <f t="array" ref="N994">stock_min(C994,O994)</f>
        <v>0.63531337521803322</v>
      </c>
      <c r="O994" s="54" cm="1">
        <f t="array" ref="O994">stock_max(C994,D994)</f>
        <v>0.85</v>
      </c>
      <c r="P994" s="49">
        <f t="shared" si="426"/>
        <v>1963.6249999999159</v>
      </c>
      <c r="Q994" s="49">
        <f t="shared" si="440"/>
        <v>0.91120147085269021</v>
      </c>
      <c r="R994" s="49">
        <f t="shared" si="441"/>
        <v>36.878707154524562</v>
      </c>
      <c r="S994" s="59">
        <f t="shared" si="422"/>
        <v>10.153378306672122</v>
      </c>
      <c r="T994" s="59">
        <f t="shared" si="423"/>
        <v>12.639278453545375</v>
      </c>
      <c r="U994" s="59">
        <f t="shared" si="424"/>
        <v>24.210220569778599</v>
      </c>
      <c r="V994" s="59"/>
      <c r="W994" s="49">
        <f t="shared" si="442"/>
        <v>4.0613513226688491</v>
      </c>
      <c r="X994" s="49">
        <f t="shared" si="443"/>
        <v>6.0920269840032732</v>
      </c>
      <c r="Y994" s="49">
        <f t="shared" si="444"/>
        <v>4.2643374623904489</v>
      </c>
      <c r="Z994" s="49">
        <f t="shared" si="445"/>
        <v>8.3749409911549257</v>
      </c>
      <c r="AA994" s="49">
        <f t="shared" si="446"/>
        <v>3.6315330854667902</v>
      </c>
      <c r="AB994" s="49">
        <f t="shared" si="447"/>
        <v>20.578687484311807</v>
      </c>
      <c r="AC994" s="80">
        <f t="shared" si="427"/>
        <v>0.84999999999999987</v>
      </c>
      <c r="AD994" s="80">
        <f t="shared" si="436"/>
        <v>0.63531337521803322</v>
      </c>
      <c r="AE994" s="80">
        <f t="shared" si="437"/>
        <v>0.85</v>
      </c>
      <c r="AF994" s="54">
        <f>(Q994-MAX(Q$2:Q993))/MAX(Q$2:Q993)</f>
        <v>-0.26186124387420745</v>
      </c>
      <c r="AG994" s="54">
        <f>(R994-MAX(R$2:R993))/MAX(R$2:R993)</f>
        <v>2.8940077017000024E-2</v>
      </c>
      <c r="AH994" s="54">
        <f>(S994-MAX(S$2:S993))/MAX(S$2:S993)</f>
        <v>1.6091118508322736E-2</v>
      </c>
      <c r="AI994" s="54">
        <f>(T994-MAX(T$2:T993))/MAX(T$2:T993)</f>
        <v>1.8102374666617058E-2</v>
      </c>
      <c r="AJ994" s="54">
        <f>(U994-MAX(U$2:U993))/MAX(U$2:U993)</f>
        <v>2.4121717576246045E-2</v>
      </c>
      <c r="AK994" s="54">
        <f t="shared" si="438"/>
        <v>0.81548057111705885</v>
      </c>
      <c r="AL994" s="71">
        <f t="shared" si="428"/>
        <v>1963.6249999999159</v>
      </c>
      <c r="AM994" s="49">
        <f t="shared" si="429"/>
        <v>0.81548057111705885</v>
      </c>
      <c r="AN994" s="49">
        <f t="shared" si="430"/>
        <v>1.5323887385302781</v>
      </c>
      <c r="AO994" s="49">
        <f t="shared" si="431"/>
        <v>1.235651733765482</v>
      </c>
      <c r="AP994" s="49">
        <f t="shared" si="432"/>
        <v>1.2821769356582828</v>
      </c>
      <c r="AQ994" s="49">
        <f t="shared" si="433"/>
        <v>2.1026482427196913</v>
      </c>
      <c r="AS994" s="49">
        <f t="shared" si="439"/>
        <v>0.57025950418941318</v>
      </c>
      <c r="AT994" s="49">
        <f t="shared" si="434"/>
        <v>0.82047130706140847</v>
      </c>
      <c r="AU994" s="54">
        <f>(AM994-MAX(AM$3:AM994))/MAX(AM$3:AM994)</f>
        <v>-0.78157632172107716</v>
      </c>
      <c r="AV994" s="54">
        <f>(AN994-MAX(AN$3:AN994))/MAX(AN$3:AN994)</f>
        <v>-0.87436636436523185</v>
      </c>
      <c r="AW994" s="54">
        <f>(AO994-MAX(AO$3:AO994))/MAX(AO$3:AO994)</f>
        <v>-0.78268183956693371</v>
      </c>
      <c r="AX994" s="54">
        <f>(AP994-MAX(AP$3:AP994))/MAX(AP$3:AP994)</f>
        <v>-0.78022522531897165</v>
      </c>
      <c r="AY994" s="54">
        <f>(AQ994-MAX(AQ$3:AQ994))/MAX(AQ$3:AQ994)</f>
        <v>-0.7472444263336594</v>
      </c>
    </row>
    <row r="995" spans="1:51">
      <c r="A995" s="49">
        <f>Data!F1121</f>
        <v>1963.7083333332491</v>
      </c>
      <c r="B995" s="53">
        <f t="shared" si="425"/>
        <v>0.74399999999999999</v>
      </c>
      <c r="C995" s="50">
        <f>1/Data!N1121</f>
        <v>4.7709104026483345E-2</v>
      </c>
      <c r="D995" s="50">
        <f>Data!H1121/100</f>
        <v>4.0800000000000003E-2</v>
      </c>
      <c r="E995">
        <f>Data!K1122/Data!K1121</f>
        <v>1.0017624734079693</v>
      </c>
      <c r="F995">
        <f>Data!T1122/Data!T1121</f>
        <v>0.99771016619564457</v>
      </c>
      <c r="G995" s="49">
        <f>Data!E1124</f>
        <v>30.9</v>
      </c>
      <c r="H995" s="52">
        <v>0</v>
      </c>
      <c r="I995" s="52">
        <v>1</v>
      </c>
      <c r="J995" s="52">
        <v>0.6</v>
      </c>
      <c r="K995" s="54">
        <f t="shared" si="435"/>
        <v>0.66261227030770231</v>
      </c>
      <c r="L995" s="54">
        <f t="shared" si="448"/>
        <v>0.84999999999999987</v>
      </c>
      <c r="M995" s="53">
        <f t="shared" si="449"/>
        <v>0.85</v>
      </c>
      <c r="N995" s="54" cm="1">
        <f t="array" ref="N995">stock_min(C995,O995)</f>
        <v>0.59637793264026939</v>
      </c>
      <c r="O995" s="54" cm="1">
        <f t="array" ref="O995">stock_max(C995,D995)</f>
        <v>0.85</v>
      </c>
      <c r="P995" s="49">
        <f t="shared" si="426"/>
        <v>1963.7083333332491</v>
      </c>
      <c r="Q995" s="49">
        <f t="shared" si="440"/>
        <v>0.90911497092215332</v>
      </c>
      <c r="R995" s="49">
        <f t="shared" si="441"/>
        <v>36.943704895204696</v>
      </c>
      <c r="S995" s="59">
        <f t="shared" si="422"/>
        <v>10.15481552268205</v>
      </c>
      <c r="T995" s="59">
        <f t="shared" si="423"/>
        <v>12.644274440261036</v>
      </c>
      <c r="U995" s="59">
        <f t="shared" si="424"/>
        <v>24.238174352019872</v>
      </c>
      <c r="V995" s="59"/>
      <c r="W995" s="49">
        <f t="shared" si="442"/>
        <v>4.0619262090728201</v>
      </c>
      <c r="X995" s="49">
        <f t="shared" si="443"/>
        <v>6.0928893136092297</v>
      </c>
      <c r="Y995" s="49">
        <f t="shared" si="444"/>
        <v>4.2660230470060192</v>
      </c>
      <c r="Z995" s="49">
        <f t="shared" si="445"/>
        <v>8.3782513932550167</v>
      </c>
      <c r="AA995" s="49">
        <f t="shared" si="446"/>
        <v>3.6357261528029814</v>
      </c>
      <c r="AB995" s="49">
        <f t="shared" si="447"/>
        <v>20.602448199216891</v>
      </c>
      <c r="AC995" s="80">
        <f t="shared" si="427"/>
        <v>0.85</v>
      </c>
      <c r="AD995" s="80">
        <f t="shared" si="436"/>
        <v>0.59637793264026939</v>
      </c>
      <c r="AE995" s="80">
        <f t="shared" si="437"/>
        <v>0.85</v>
      </c>
      <c r="AF995" s="54">
        <f>(Q995-MAX(Q$2:Q994))/MAX(Q$2:Q994)</f>
        <v>-0.2635514589502892</v>
      </c>
      <c r="AG995" s="54">
        <f>(R995-MAX(R$2:R994))/MAX(R$2:R994)</f>
        <v>1.7624734079692288E-3</v>
      </c>
      <c r="AH995" s="54">
        <f>(S995-MAX(S$2:S994))/MAX(S$2:S994)</f>
        <v>1.4155052303950586E-4</v>
      </c>
      <c r="AI995" s="54">
        <f>(T995-MAX(T$2:T994))/MAX(T$2:T994)</f>
        <v>3.9527467758730038E-4</v>
      </c>
      <c r="AJ995" s="54">
        <f>(U995-MAX(U$2:U994))/MAX(U$2:U994)</f>
        <v>1.1546273261205731E-3</v>
      </c>
      <c r="AK995" s="54">
        <f t="shared" si="438"/>
        <v>0.82811684038996536</v>
      </c>
      <c r="AL995" s="71">
        <f t="shared" si="428"/>
        <v>1963.7083333332491</v>
      </c>
      <c r="AM995" s="49">
        <f t="shared" si="429"/>
        <v>0.82811684038996536</v>
      </c>
      <c r="AN995" s="49">
        <f t="shared" si="430"/>
        <v>1.535053705364728</v>
      </c>
      <c r="AO995" s="49">
        <f t="shared" si="431"/>
        <v>1.2445833632091732</v>
      </c>
      <c r="AP995" s="49">
        <f t="shared" si="432"/>
        <v>1.2903416776641783</v>
      </c>
      <c r="AQ995" s="49">
        <f t="shared" si="433"/>
        <v>2.126192673180261</v>
      </c>
      <c r="AS995" s="49">
        <f t="shared" si="439"/>
        <v>0.59113896781553299</v>
      </c>
      <c r="AT995" s="49">
        <f t="shared" si="434"/>
        <v>0.83585099551608266</v>
      </c>
      <c r="AU995" s="54">
        <f>(AM995-MAX(AM$3:AM995))/MAX(AM$3:AM995)</f>
        <v>-0.77819174027049731</v>
      </c>
      <c r="AV995" s="54">
        <f>(AN995-MAX(AN$3:AN995))/MAX(AN$3:AN995)</f>
        <v>-0.87414787576384789</v>
      </c>
      <c r="AW995" s="54">
        <f>(AO995-MAX(AO$3:AO995))/MAX(AO$3:AO995)</f>
        <v>-0.7811110043329168</v>
      </c>
      <c r="AX995" s="54">
        <f>(AP995-MAX(AP$3:AP995))/MAX(AP$3:AP995)</f>
        <v>-0.77882572710248488</v>
      </c>
      <c r="AY995" s="54">
        <f>(AQ995-MAX(AQ$3:AQ995))/MAX(AQ$3:AQ995)</f>
        <v>-0.74441419258043251</v>
      </c>
    </row>
    <row r="996" spans="1:51">
      <c r="A996" s="49">
        <f>Data!F1122</f>
        <v>1963.7916666665824</v>
      </c>
      <c r="B996" s="53">
        <f t="shared" si="425"/>
        <v>0.73899999999999999</v>
      </c>
      <c r="C996" s="50">
        <f>1/Data!N1122</f>
        <v>4.7866713194690026E-2</v>
      </c>
      <c r="D996" s="50">
        <f>Data!H1122/100</f>
        <v>4.1100000000000005E-2</v>
      </c>
      <c r="E996">
        <f>Data!K1123/Data!K1122</f>
        <v>0.9969609178876262</v>
      </c>
      <c r="F996">
        <f>Data!T1123/Data!T1122</f>
        <v>1.0026120567879613</v>
      </c>
      <c r="G996" s="49">
        <f>Data!E1125</f>
        <v>30.9</v>
      </c>
      <c r="H996" s="52">
        <v>0</v>
      </c>
      <c r="I996" s="52">
        <v>1</v>
      </c>
      <c r="J996" s="52">
        <v>0.6</v>
      </c>
      <c r="K996" s="54">
        <f t="shared" si="435"/>
        <v>0.66261227030770231</v>
      </c>
      <c r="L996" s="54">
        <f t="shared" si="448"/>
        <v>0.85</v>
      </c>
      <c r="M996" s="53">
        <f t="shared" si="449"/>
        <v>0.85</v>
      </c>
      <c r="N996" s="54" cm="1">
        <f t="array" ref="N996">stock_min(C996,O996)</f>
        <v>0.60177709791363809</v>
      </c>
      <c r="O996" s="54" cm="1">
        <f t="array" ref="O996">stock_max(C996,D996)</f>
        <v>0.85</v>
      </c>
      <c r="P996" s="49">
        <f t="shared" si="426"/>
        <v>1963.7916666665824</v>
      </c>
      <c r="Q996" s="49">
        <f t="shared" si="440"/>
        <v>0.91148963085298773</v>
      </c>
      <c r="R996" s="49">
        <f t="shared" si="441"/>
        <v>36.831429942492861</v>
      </c>
      <c r="S996" s="59">
        <f t="shared" si="422"/>
        <v>10.146908713682993</v>
      </c>
      <c r="T996" s="59">
        <f t="shared" si="423"/>
        <v>12.629955340776355</v>
      </c>
      <c r="U996" s="59">
        <f t="shared" si="424"/>
        <v>24.18505854340312</v>
      </c>
      <c r="V996" s="59"/>
      <c r="W996" s="49">
        <f t="shared" si="442"/>
        <v>4.0587634854731975</v>
      </c>
      <c r="X996" s="49">
        <f t="shared" si="443"/>
        <v>6.0881452282097959</v>
      </c>
      <c r="Y996" s="49">
        <f t="shared" si="444"/>
        <v>4.2611919585396443</v>
      </c>
      <c r="Z996" s="49">
        <f t="shared" si="445"/>
        <v>8.3687633822367111</v>
      </c>
      <c r="AA996" s="49">
        <f t="shared" si="446"/>
        <v>3.6277587815104684</v>
      </c>
      <c r="AB996" s="49">
        <f t="shared" si="447"/>
        <v>20.557299761892651</v>
      </c>
      <c r="AC996" s="80">
        <f t="shared" si="427"/>
        <v>0.85</v>
      </c>
      <c r="AD996" s="80">
        <f t="shared" si="436"/>
        <v>0.60177709791363809</v>
      </c>
      <c r="AE996" s="80">
        <f t="shared" si="437"/>
        <v>0.85</v>
      </c>
      <c r="AF996" s="54">
        <f>(Q996-MAX(Q$2:Q995))/MAX(Q$2:Q995)</f>
        <v>-0.26162781353965608</v>
      </c>
      <c r="AG996" s="54">
        <f>(R996-MAX(R$2:R995))/MAX(R$2:R995)</f>
        <v>-3.0390821123738778E-3</v>
      </c>
      <c r="AH996" s="54">
        <f>(S996-MAX(S$2:S995))/MAX(S$2:S995)</f>
        <v>-7.7862655223972653E-4</v>
      </c>
      <c r="AI996" s="54">
        <f>(T996-MAX(T$2:T995))/MAX(T$2:T995)</f>
        <v>-1.1324571886138887E-3</v>
      </c>
      <c r="AJ996" s="54">
        <f>(U996-MAX(U$2:U995))/MAX(U$2:U995)</f>
        <v>-2.1914112773236106E-3</v>
      </c>
      <c r="AK996" s="54">
        <f t="shared" si="438"/>
        <v>0.82501397660633047</v>
      </c>
      <c r="AL996" s="71">
        <f t="shared" si="428"/>
        <v>1963.7916666665824</v>
      </c>
      <c r="AM996" s="49">
        <f t="shared" si="429"/>
        <v>0.82501397660633047</v>
      </c>
      <c r="AN996" s="49">
        <f t="shared" si="430"/>
        <v>1.5191729009056059</v>
      </c>
      <c r="AO996" s="49">
        <f t="shared" si="431"/>
        <v>1.235003726022738</v>
      </c>
      <c r="AP996" s="49">
        <f t="shared" si="432"/>
        <v>1.2798759431326534</v>
      </c>
      <c r="AQ996" s="49">
        <f t="shared" si="433"/>
        <v>2.1284232377991943</v>
      </c>
      <c r="AS996" s="49">
        <f t="shared" si="439"/>
        <v>0.60925033689358843</v>
      </c>
      <c r="AT996" s="49">
        <f t="shared" si="434"/>
        <v>0.84854729466654089</v>
      </c>
      <c r="AU996" s="54">
        <f>(AM996-MAX(AM$3:AM996))/MAX(AM$3:AM996)</f>
        <v>-0.77902283170887643</v>
      </c>
      <c r="AV996" s="54">
        <f>(AN996-MAX(AN$3:AN996))/MAX(AN$3:AN996)</f>
        <v>-0.87544987123721452</v>
      </c>
      <c r="AW996" s="54">
        <f>(AO996-MAX(AO$3:AO996))/MAX(AO$3:AO996)</f>
        <v>-0.7827958068335602</v>
      </c>
      <c r="AX996" s="54">
        <f>(AP996-MAX(AP$3:AP996))/MAX(AP$3:AP996)</f>
        <v>-0.78061963275198587</v>
      </c>
      <c r="AY996" s="54">
        <f>(AQ996-MAX(AQ$3:AQ996))/MAX(AQ$3:AQ996)</f>
        <v>-0.74414606040862952</v>
      </c>
    </row>
    <row r="997" spans="1:51">
      <c r="A997" s="49">
        <f>Data!F1123</f>
        <v>1963.8749999999156</v>
      </c>
      <c r="B997" s="53">
        <f t="shared" si="425"/>
        <v>0.73499999999999999</v>
      </c>
      <c r="C997" s="50">
        <f>1/Data!N1123</f>
        <v>4.8261618119224588E-2</v>
      </c>
      <c r="D997" s="50">
        <f>Data!H1123/100</f>
        <v>4.1200000000000001E-2</v>
      </c>
      <c r="E997">
        <f>Data!K1124/Data!K1123</f>
        <v>1.020646553990761</v>
      </c>
      <c r="F997">
        <f>Data!T1124/Data!T1123</f>
        <v>0.99937604044622153</v>
      </c>
      <c r="G997" s="49">
        <f>Data!E1126</f>
        <v>30.9</v>
      </c>
      <c r="H997" s="52">
        <v>0</v>
      </c>
      <c r="I997" s="52">
        <v>1</v>
      </c>
      <c r="J997" s="52">
        <v>0.6</v>
      </c>
      <c r="K997" s="54">
        <f t="shared" si="435"/>
        <v>0.66261227030770231</v>
      </c>
      <c r="L997" s="54">
        <f t="shared" si="448"/>
        <v>0.85</v>
      </c>
      <c r="M997" s="53">
        <f t="shared" si="449"/>
        <v>0.85</v>
      </c>
      <c r="N997" s="54" cm="1">
        <f t="array" ref="N997">stock_min(C997,O997)</f>
        <v>0.61530522561768963</v>
      </c>
      <c r="O997" s="54" cm="1">
        <f t="array" ref="O997">stock_max(C997,D997)</f>
        <v>0.85</v>
      </c>
      <c r="P997" s="49">
        <f t="shared" si="426"/>
        <v>1963.8749999999156</v>
      </c>
      <c r="Q997" s="49">
        <f t="shared" si="440"/>
        <v>0.91092089818964694</v>
      </c>
      <c r="R997" s="49">
        <f t="shared" si="441"/>
        <v>37.59187204935747</v>
      </c>
      <c r="S997" s="59">
        <f t="shared" si="422"/>
        <v>10.270075428587532</v>
      </c>
      <c r="T997" s="59">
        <f t="shared" si="423"/>
        <v>12.800082654350597</v>
      </c>
      <c r="U997" s="59">
        <f t="shared" si="424"/>
        <v>24.607232368090763</v>
      </c>
      <c r="V997" s="59"/>
      <c r="W997" s="49">
        <f t="shared" si="442"/>
        <v>4.1080301714350131</v>
      </c>
      <c r="X997" s="49">
        <f t="shared" si="443"/>
        <v>6.1620452571525188</v>
      </c>
      <c r="Y997" s="49">
        <f t="shared" si="444"/>
        <v>4.3185908266251074</v>
      </c>
      <c r="Z997" s="49">
        <f t="shared" si="445"/>
        <v>8.48149182772549</v>
      </c>
      <c r="AA997" s="49">
        <f t="shared" si="446"/>
        <v>3.6910848552136155</v>
      </c>
      <c r="AB997" s="49">
        <f t="shared" si="447"/>
        <v>20.916147512877149</v>
      </c>
      <c r="AC997" s="80">
        <f t="shared" si="427"/>
        <v>0.85</v>
      </c>
      <c r="AD997" s="80">
        <f t="shared" si="436"/>
        <v>0.61530522561768963</v>
      </c>
      <c r="AE997" s="80">
        <f t="shared" si="437"/>
        <v>0.85</v>
      </c>
      <c r="AF997" s="54">
        <f>(Q997-MAX(Q$2:Q996))/MAX(Q$2:Q996)</f>
        <v>-0.26208852791964238</v>
      </c>
      <c r="AG997" s="54">
        <f>(R997-MAX(R$2:R996))/MAX(R$2:R996)</f>
        <v>1.7544725305471607E-2</v>
      </c>
      <c r="AH997" s="54">
        <f>(S997-MAX(S$2:S996))/MAX(S$2:S996)</f>
        <v>1.1350270780206177E-2</v>
      </c>
      <c r="AI997" s="54">
        <f>(T997-MAX(T$2:T996))/MAX(T$2:T996)</f>
        <v>1.2322432166882332E-2</v>
      </c>
      <c r="AJ997" s="54">
        <f>(U997-MAX(U$2:U996))/MAX(U$2:U996)</f>
        <v>1.5226312456991464E-2</v>
      </c>
      <c r="AK997" s="54">
        <f t="shared" si="438"/>
        <v>0.82602535369324748</v>
      </c>
      <c r="AL997" s="71">
        <f t="shared" si="428"/>
        <v>1963.8749999999156</v>
      </c>
      <c r="AM997" s="49">
        <f t="shared" si="429"/>
        <v>0.82602535369324748</v>
      </c>
      <c r="AN997" s="49">
        <f t="shared" si="430"/>
        <v>1.4850896502745856</v>
      </c>
      <c r="AO997" s="49">
        <f t="shared" si="431"/>
        <v>1.2188372509658534</v>
      </c>
      <c r="AP997" s="49">
        <f t="shared" si="432"/>
        <v>1.2612366124967691</v>
      </c>
      <c r="AQ997" s="49">
        <f t="shared" si="433"/>
        <v>2.093164542296214</v>
      </c>
      <c r="AS997" s="49">
        <f t="shared" si="439"/>
        <v>0.60807489202162834</v>
      </c>
      <c r="AT997" s="49">
        <f t="shared" si="434"/>
        <v>0.83192792979944485</v>
      </c>
      <c r="AU997" s="54">
        <f>(AM997-MAX(AM$3:AM997))/MAX(AM$3:AM997)</f>
        <v>-0.77875193781970775</v>
      </c>
      <c r="AV997" s="54">
        <f>(AN997-MAX(AN$3:AN997))/MAX(AN$3:AN997)</f>
        <v>-0.87824420310833817</v>
      </c>
      <c r="AW997" s="54">
        <f>(AO997-MAX(AO$3:AO997))/MAX(AO$3:AO997)</f>
        <v>-0.78563905831295811</v>
      </c>
      <c r="AX997" s="54">
        <f>(AP997-MAX(AP$3:AP997))/MAX(AP$3:AP997)</f>
        <v>-0.78381455427707436</v>
      </c>
      <c r="AY997" s="54">
        <f>(AQ997-MAX(AQ$3:AQ997))/MAX(AQ$3:AQ997)</f>
        <v>-0.74838444495033274</v>
      </c>
    </row>
    <row r="998" spans="1:51">
      <c r="A998" s="49">
        <f>Data!F1124</f>
        <v>1963.9583333332489</v>
      </c>
      <c r="B998" s="53">
        <f t="shared" si="425"/>
        <v>0.748</v>
      </c>
      <c r="C998" s="50">
        <f>1/Data!N1124</f>
        <v>4.7531681272743223E-2</v>
      </c>
      <c r="D998" s="50">
        <f>Data!H1124/100</f>
        <v>4.1299999999999996E-2</v>
      </c>
      <c r="E998">
        <f>Data!K1125/Data!K1124</f>
        <v>1.0333206035683791</v>
      </c>
      <c r="F998">
        <f>Data!T1125/Data!T1124</f>
        <v>1.0001974386374914</v>
      </c>
      <c r="G998" s="49">
        <f>Data!E1127</f>
        <v>30.9</v>
      </c>
      <c r="H998" s="52">
        <v>0</v>
      </c>
      <c r="I998" s="52">
        <v>1</v>
      </c>
      <c r="J998" s="52">
        <v>0.6</v>
      </c>
      <c r="K998" s="54">
        <f t="shared" si="435"/>
        <v>0.66261227030770231</v>
      </c>
      <c r="L998" s="54">
        <f t="shared" si="448"/>
        <v>0.85</v>
      </c>
      <c r="M998" s="53">
        <f t="shared" si="449"/>
        <v>0.85</v>
      </c>
      <c r="N998" s="54" cm="1">
        <f t="array" ref="N998">stock_min(C998,O998)</f>
        <v>0.590300019904616</v>
      </c>
      <c r="O998" s="54" cm="1">
        <f t="array" ref="O998">stock_max(C998,D998)</f>
        <v>0.85</v>
      </c>
      <c r="P998" s="49">
        <f t="shared" si="426"/>
        <v>1963.9583333332489</v>
      </c>
      <c r="Q998" s="49">
        <f t="shared" si="440"/>
        <v>0.91110074917064798</v>
      </c>
      <c r="R998" s="49">
        <f t="shared" si="441"/>
        <v>38.844455915307343</v>
      </c>
      <c r="S998" s="59">
        <f t="shared" si="422"/>
        <v>10.476209579651343</v>
      </c>
      <c r="T998" s="59">
        <f t="shared" si="423"/>
        <v>13.083543737899378</v>
      </c>
      <c r="U998" s="59">
        <f t="shared" si="424"/>
        <v>25.304899790309761</v>
      </c>
      <c r="V998" s="59"/>
      <c r="W998" s="49">
        <f t="shared" si="442"/>
        <v>4.1904838318605373</v>
      </c>
      <c r="X998" s="49">
        <f t="shared" si="443"/>
        <v>6.2857257477908055</v>
      </c>
      <c r="Y998" s="49">
        <f t="shared" si="444"/>
        <v>4.414227118059749</v>
      </c>
      <c r="Z998" s="49">
        <f t="shared" si="445"/>
        <v>8.6693166198396288</v>
      </c>
      <c r="AA998" s="49">
        <f t="shared" si="446"/>
        <v>3.7957349685464647</v>
      </c>
      <c r="AB998" s="49">
        <f t="shared" si="447"/>
        <v>21.509164821763296</v>
      </c>
      <c r="AC998" s="80">
        <f t="shared" si="427"/>
        <v>0.85</v>
      </c>
      <c r="AD998" s="80">
        <f t="shared" si="436"/>
        <v>0.590300019904616</v>
      </c>
      <c r="AE998" s="80">
        <f t="shared" si="437"/>
        <v>0.85</v>
      </c>
      <c r="AF998" s="54">
        <f>(Q998-MAX(Q$2:Q997))/MAX(Q$2:Q997)</f>
        <v>-0.26194283568400556</v>
      </c>
      <c r="AG998" s="54">
        <f>(R998-MAX(R$2:R997))/MAX(R$2:R997)</f>
        <v>3.3320603568379153E-2</v>
      </c>
      <c r="AH998" s="54">
        <f>(S998-MAX(S$2:S997))/MAX(S$2:S997)</f>
        <v>2.0071337596023961E-2</v>
      </c>
      <c r="AI998" s="54">
        <f>(T998-MAX(T$2:T997))/MAX(T$2:T997)</f>
        <v>2.2145254152123473E-2</v>
      </c>
      <c r="AJ998" s="54">
        <f>(U998-MAX(U$2:U997))/MAX(U$2:U997)</f>
        <v>2.8352128828746027E-2</v>
      </c>
      <c r="AK998" s="54">
        <f t="shared" si="438"/>
        <v>0.83679127655803542</v>
      </c>
      <c r="AL998" s="71">
        <f t="shared" si="428"/>
        <v>1963.9583333332489</v>
      </c>
      <c r="AM998" s="49">
        <f t="shared" si="429"/>
        <v>0.83679127655803542</v>
      </c>
      <c r="AN998" s="49">
        <f t="shared" si="430"/>
        <v>1.4512765047141278</v>
      </c>
      <c r="AO998" s="49">
        <f t="shared" si="431"/>
        <v>1.2082008251606327</v>
      </c>
      <c r="AP998" s="49">
        <f t="shared" si="432"/>
        <v>1.2474277238830822</v>
      </c>
      <c r="AQ998" s="49">
        <f t="shared" si="433"/>
        <v>2.0623910834266481</v>
      </c>
      <c r="AS998" s="49">
        <f t="shared" si="439"/>
        <v>0.61111457871252028</v>
      </c>
      <c r="AT998" s="49">
        <f t="shared" si="434"/>
        <v>0.81496335954356591</v>
      </c>
      <c r="AU998" s="54">
        <f>(AM998-MAX(AM$3:AM998))/MAX(AM$3:AM998)</f>
        <v>-0.77586832224935398</v>
      </c>
      <c r="AV998" s="54">
        <f>(AN998-MAX(AN$3:AN998))/MAX(AN$3:AN998)</f>
        <v>-0.8810163902839514</v>
      </c>
      <c r="AW998" s="54">
        <f>(AO998-MAX(AO$3:AO998))/MAX(AO$3:AO998)</f>
        <v>-0.78750972172596467</v>
      </c>
      <c r="AX998" s="54">
        <f>(AP998-MAX(AP$3:AP998))/MAX(AP$3:AP998)</f>
        <v>-0.78618150169226109</v>
      </c>
      <c r="AY998" s="54">
        <f>(AQ998-MAX(AQ$3:AQ998))/MAX(AQ$3:AQ998)</f>
        <v>-0.75208366724165321</v>
      </c>
    </row>
    <row r="999" spans="1:51">
      <c r="A999" s="49">
        <f>Data!F1125</f>
        <v>1964.0416666665822</v>
      </c>
      <c r="B999" s="53">
        <f t="shared" si="425"/>
        <v>0.77100000000000002</v>
      </c>
      <c r="C999" s="50">
        <f>1/Data!N1125</f>
        <v>4.6238035949332928E-2</v>
      </c>
      <c r="D999" s="50">
        <f>Data!H1125/100</f>
        <v>4.1700000000000001E-2</v>
      </c>
      <c r="E999">
        <f>Data!K1126/Data!K1125</f>
        <v>1.0148172334859384</v>
      </c>
      <c r="F999">
        <f>Data!T1126/Data!T1125</f>
        <v>1.0050986215150373</v>
      </c>
      <c r="G999" s="49">
        <f>Data!E1128</f>
        <v>30.9</v>
      </c>
      <c r="H999" s="52">
        <v>0</v>
      </c>
      <c r="I999" s="52">
        <v>1</v>
      </c>
      <c r="J999" s="52">
        <v>0.6</v>
      </c>
      <c r="K999" s="54">
        <f t="shared" si="435"/>
        <v>0.66261227030770231</v>
      </c>
      <c r="L999" s="54">
        <f t="shared" si="448"/>
        <v>0.85</v>
      </c>
      <c r="M999" s="53">
        <f t="shared" si="449"/>
        <v>0.85</v>
      </c>
      <c r="N999" s="54" cm="1">
        <f t="array" ref="N999">stock_min(C999,O999)</f>
        <v>0.54598403888850233</v>
      </c>
      <c r="O999" s="54" cm="1">
        <f t="array" ref="O999">stock_max(C999,D999)</f>
        <v>0.85</v>
      </c>
      <c r="P999" s="49">
        <f t="shared" si="426"/>
        <v>1964.0416666665822</v>
      </c>
      <c r="Q999" s="49">
        <f t="shared" si="440"/>
        <v>0.91574610705273607</v>
      </c>
      <c r="R999" s="49">
        <f t="shared" si="441"/>
        <v>39.420023288238696</v>
      </c>
      <c r="S999" s="59">
        <f t="shared" si="422"/>
        <v>10.590712336708474</v>
      </c>
      <c r="T999" s="59">
        <f t="shared" si="423"/>
        <v>13.234505499775469</v>
      </c>
      <c r="U999" s="59">
        <f t="shared" si="424"/>
        <v>25.64295912353737</v>
      </c>
      <c r="V999" s="59"/>
      <c r="W999" s="49">
        <f t="shared" si="442"/>
        <v>4.2362849346833897</v>
      </c>
      <c r="X999" s="49">
        <f t="shared" si="443"/>
        <v>6.3544274020250846</v>
      </c>
      <c r="Y999" s="49">
        <f t="shared" si="444"/>
        <v>4.4651597641694734</v>
      </c>
      <c r="Z999" s="49">
        <f t="shared" si="445"/>
        <v>8.7693457356059969</v>
      </c>
      <c r="AA999" s="49">
        <f t="shared" si="446"/>
        <v>3.8464438685306059</v>
      </c>
      <c r="AB999" s="49">
        <f t="shared" si="447"/>
        <v>21.796515255006764</v>
      </c>
      <c r="AC999" s="80">
        <f t="shared" si="427"/>
        <v>0.85</v>
      </c>
      <c r="AD999" s="80">
        <f t="shared" si="436"/>
        <v>0.54598403888850233</v>
      </c>
      <c r="AE999" s="80">
        <f t="shared" si="437"/>
        <v>0.85</v>
      </c>
      <c r="AF999" s="54">
        <f>(Q999-MAX(Q$2:Q998))/MAX(Q$2:Q998)</f>
        <v>-0.25817976154669658</v>
      </c>
      <c r="AG999" s="54">
        <f>(R999-MAX(R$2:R998))/MAX(R$2:R998)</f>
        <v>1.4817233485938476E-2</v>
      </c>
      <c r="AH999" s="54">
        <f>(S999-MAX(S$2:S998))/MAX(S$2:S998)</f>
        <v>1.0929788697577991E-2</v>
      </c>
      <c r="AI999" s="54">
        <f>(T999-MAX(T$2:T998))/MAX(T$2:T998)</f>
        <v>1.1538293057315775E-2</v>
      </c>
      <c r="AJ999" s="54">
        <f>(U999-MAX(U$2:U998))/MAX(U$2:U998)</f>
        <v>1.3359441690303182E-2</v>
      </c>
      <c r="AK999" s="54">
        <f t="shared" si="438"/>
        <v>0.82834076256226641</v>
      </c>
      <c r="AL999" s="71">
        <f t="shared" si="428"/>
        <v>1964.0416666665822</v>
      </c>
      <c r="AM999" s="49">
        <f t="shared" si="429"/>
        <v>0.82834076256226641</v>
      </c>
      <c r="AN999" s="49">
        <f t="shared" si="430"/>
        <v>1.350373496990894</v>
      </c>
      <c r="AO999" s="49">
        <f t="shared" si="431"/>
        <v>1.1527530523493841</v>
      </c>
      <c r="AP999" s="49">
        <f t="shared" si="432"/>
        <v>1.1855499218259471</v>
      </c>
      <c r="AQ999" s="49">
        <f t="shared" si="433"/>
        <v>2.0249209369754939</v>
      </c>
      <c r="AS999" s="49">
        <f t="shared" si="439"/>
        <v>0.67454743998459987</v>
      </c>
      <c r="AT999" s="49">
        <f t="shared" si="434"/>
        <v>0.83937101514954682</v>
      </c>
      <c r="AU999" s="54">
        <f>(AM999-MAX(AM$3:AM999))/MAX(AM$3:AM999)</f>
        <v>-0.77813176348349022</v>
      </c>
      <c r="AV999" s="54">
        <f>(AN999-MAX(AN$3:AN999))/MAX(AN$3:AN999)</f>
        <v>-0.88928897242189597</v>
      </c>
      <c r="AW999" s="54">
        <f>(AO999-MAX(AO$3:AO999))/MAX(AO$3:AO999)</f>
        <v>-0.79726150506278803</v>
      </c>
      <c r="AX999" s="54">
        <f>(AP999-MAX(AP$3:AP999))/MAX(AP$3:AP999)</f>
        <v>-0.79678782257252423</v>
      </c>
      <c r="AY999" s="54">
        <f>(AQ999-MAX(AQ$3:AQ999))/MAX(AQ$3:AQ999)</f>
        <v>-0.75658788633508234</v>
      </c>
    </row>
    <row r="1000" spans="1:51">
      <c r="A1000" s="49">
        <f>Data!F1126</f>
        <v>1964.1249999999154</v>
      </c>
      <c r="B1000" s="53">
        <f t="shared" si="425"/>
        <v>0.78100000000000003</v>
      </c>
      <c r="C1000" s="50">
        <f>1/Data!N1126</f>
        <v>4.5802916552774173E-2</v>
      </c>
      <c r="D1000" s="50">
        <f>Data!H1126/100</f>
        <v>4.1500000000000002E-2</v>
      </c>
      <c r="E1000">
        <f>Data!K1127/Data!K1126</f>
        <v>1.0207283456088212</v>
      </c>
      <c r="F1000">
        <f>Data!T1127/Data!T1126</f>
        <v>0.99779409510853112</v>
      </c>
      <c r="G1000" s="49">
        <f>Data!E1129</f>
        <v>30.9</v>
      </c>
      <c r="H1000" s="52">
        <v>0</v>
      </c>
      <c r="I1000" s="52">
        <v>1</v>
      </c>
      <c r="J1000" s="52">
        <v>0.6</v>
      </c>
      <c r="K1000" s="54">
        <f t="shared" si="435"/>
        <v>0.66261227030770231</v>
      </c>
      <c r="L1000" s="54">
        <f t="shared" si="448"/>
        <v>0.85</v>
      </c>
      <c r="M1000" s="53">
        <f t="shared" si="449"/>
        <v>0.85</v>
      </c>
      <c r="N1000" s="54" cm="1">
        <f t="array" ref="N1000">stock_min(C1000,O1000)</f>
        <v>0.53107829728476219</v>
      </c>
      <c r="O1000" s="54" cm="1">
        <f t="array" ref="O1000">stock_max(C1000,D1000)</f>
        <v>0.85</v>
      </c>
      <c r="P1000" s="49">
        <f t="shared" si="426"/>
        <v>1964.1249999999154</v>
      </c>
      <c r="Q1000" s="49">
        <f t="shared" si="440"/>
        <v>0.91372605823584485</v>
      </c>
      <c r="R1000" s="49">
        <f t="shared" si="441"/>
        <v>40.237135154865086</v>
      </c>
      <c r="S1000" s="59">
        <f t="shared" si="422"/>
        <v>10.71308426238474</v>
      </c>
      <c r="T1000" s="59">
        <f t="shared" si="423"/>
        <v>13.406429811181383</v>
      </c>
      <c r="U1000" s="59">
        <f t="shared" si="424"/>
        <v>26.086279935466742</v>
      </c>
      <c r="V1000" s="59"/>
      <c r="W1000" s="49">
        <f t="shared" si="442"/>
        <v>4.285233704953896</v>
      </c>
      <c r="X1000" s="49">
        <f t="shared" si="443"/>
        <v>6.427850557430844</v>
      </c>
      <c r="Y1000" s="49">
        <f t="shared" si="444"/>
        <v>4.5231649172736255</v>
      </c>
      <c r="Z1000" s="49">
        <f t="shared" si="445"/>
        <v>8.8832648939077572</v>
      </c>
      <c r="AA1000" s="49">
        <f t="shared" si="446"/>
        <v>3.9129419903200118</v>
      </c>
      <c r="AB1000" s="49">
        <f t="shared" si="447"/>
        <v>22.173337945146731</v>
      </c>
      <c r="AC1000" s="80">
        <f t="shared" si="427"/>
        <v>0.85</v>
      </c>
      <c r="AD1000" s="80">
        <f t="shared" si="436"/>
        <v>0.53107829728476219</v>
      </c>
      <c r="AE1000" s="80">
        <f t="shared" si="437"/>
        <v>0.85</v>
      </c>
      <c r="AF1000" s="54">
        <f>(Q1000-MAX(Q$2:Q999))/MAX(Q$2:Q999)</f>
        <v>-0.25981614643929135</v>
      </c>
      <c r="AG1000" s="54">
        <f>(R1000-MAX(R$2:R999))/MAX(R$2:R999)</f>
        <v>2.0728345608821169E-2</v>
      </c>
      <c r="AH1000" s="54">
        <f>(S1000-MAX(S$2:S999))/MAX(S$2:S999)</f>
        <v>1.1554645408705157E-2</v>
      </c>
      <c r="AI1000" s="54">
        <f>(T1000-MAX(T$2:T999))/MAX(T$2:T999)</f>
        <v>1.2990610900333982E-2</v>
      </c>
      <c r="AJ1000" s="54">
        <f>(U1000-MAX(U$2:U999))/MAX(U$2:U999)</f>
        <v>1.7288208033777688E-2</v>
      </c>
      <c r="AK1000" s="54">
        <f t="shared" si="438"/>
        <v>0.81402088206961876</v>
      </c>
      <c r="AL1000" s="71">
        <f t="shared" si="428"/>
        <v>1964.1249999999154</v>
      </c>
      <c r="AM1000" s="49">
        <f t="shared" si="429"/>
        <v>0.81402088206961876</v>
      </c>
      <c r="AN1000" s="49">
        <f t="shared" si="430"/>
        <v>1.3262338531824449</v>
      </c>
      <c r="AO1000" s="49">
        <f t="shared" si="431"/>
        <v>1.1324139488864686</v>
      </c>
      <c r="AP1000" s="49">
        <f t="shared" si="432"/>
        <v>1.1645887077563188</v>
      </c>
      <c r="AQ1000" s="49">
        <f t="shared" si="433"/>
        <v>1.9517828718860759</v>
      </c>
      <c r="AS1000" s="49">
        <f t="shared" si="439"/>
        <v>0.625549018703631</v>
      </c>
      <c r="AT1000" s="49">
        <f t="shared" si="434"/>
        <v>0.78719416412975707</v>
      </c>
      <c r="AU1000" s="54">
        <f>(AM1000-MAX(AM$3:AM1000))/MAX(AM$3:AM1000)</f>
        <v>-0.78196729443358293</v>
      </c>
      <c r="AV1000" s="54">
        <f>(AN1000-MAX(AN$3:AN1000))/MAX(AN$3:AN1000)</f>
        <v>-0.89126807285400478</v>
      </c>
      <c r="AW1000" s="54">
        <f>(AO1000-MAX(AO$3:AO1000))/MAX(AO$3:AO1000)</f>
        <v>-0.80083861051138328</v>
      </c>
      <c r="AX1000" s="54">
        <f>(AP1000-MAX(AP$3:AP1000))/MAX(AP$3:AP1000)</f>
        <v>-0.80038073238947405</v>
      </c>
      <c r="AY1000" s="54">
        <f>(AQ1000-MAX(AQ$3:AQ1000))/MAX(AQ$3:AQ1000)</f>
        <v>-0.76537968194926986</v>
      </c>
    </row>
    <row r="1001" spans="1:51">
      <c r="A1001" s="49">
        <f>Data!F1127</f>
        <v>1964.2083333332487</v>
      </c>
      <c r="B1001" s="53">
        <f t="shared" si="425"/>
        <v>0.79300000000000004</v>
      </c>
      <c r="C1001" s="50">
        <f>1/Data!N1127</f>
        <v>4.511160379042968E-2</v>
      </c>
      <c r="D1001" s="50">
        <f>Data!H1127/100</f>
        <v>4.2199999999999994E-2</v>
      </c>
      <c r="E1001">
        <f>Data!K1128/Data!K1127</f>
        <v>1.0169486780879864</v>
      </c>
      <c r="F1001">
        <f>Data!T1128/Data!T1127</f>
        <v>1.0027078650726009</v>
      </c>
      <c r="G1001" s="49">
        <f>Data!E1130</f>
        <v>31</v>
      </c>
      <c r="H1001" s="52">
        <v>0</v>
      </c>
      <c r="I1001" s="52">
        <v>1</v>
      </c>
      <c r="J1001" s="52">
        <v>0.6</v>
      </c>
      <c r="K1001" s="54">
        <f t="shared" si="435"/>
        <v>0.66261227030770231</v>
      </c>
      <c r="L1001" s="54">
        <f t="shared" si="448"/>
        <v>0.85</v>
      </c>
      <c r="M1001" s="53">
        <f t="shared" si="449"/>
        <v>0.85</v>
      </c>
      <c r="N1001" s="54" cm="1">
        <f t="array" ref="N1001">stock_min(C1001,O1001)</f>
        <v>0.50739622407825702</v>
      </c>
      <c r="O1001" s="54" cm="1">
        <f t="array" ref="O1001">stock_max(C1001,D1001)</f>
        <v>0.85</v>
      </c>
      <c r="P1001" s="49">
        <f t="shared" si="426"/>
        <v>1964.2083333332487</v>
      </c>
      <c r="Q1001" s="49">
        <f t="shared" si="440"/>
        <v>0.91620030511486694</v>
      </c>
      <c r="R1001" s="49">
        <f t="shared" si="441"/>
        <v>40.919101405787693</v>
      </c>
      <c r="S1001" s="59">
        <f t="shared" si="422"/>
        <v>10.833631666957896</v>
      </c>
      <c r="T1001" s="59">
        <f t="shared" si="423"/>
        <v>13.569237528535634</v>
      </c>
      <c r="U1001" s="59">
        <f t="shared" si="424"/>
        <v>26.472684421381871</v>
      </c>
      <c r="V1001" s="59"/>
      <c r="W1001" s="49">
        <f t="shared" si="442"/>
        <v>4.3334526667831588</v>
      </c>
      <c r="X1001" s="49">
        <f t="shared" si="443"/>
        <v>6.5001790001747368</v>
      </c>
      <c r="Y1001" s="49">
        <f t="shared" si="444"/>
        <v>4.5780942434081622</v>
      </c>
      <c r="Z1001" s="49">
        <f t="shared" si="445"/>
        <v>8.9911432851274729</v>
      </c>
      <c r="AA1001" s="49">
        <f t="shared" si="446"/>
        <v>3.9709026632072812</v>
      </c>
      <c r="AB1001" s="49">
        <f t="shared" si="447"/>
        <v>22.501781758174591</v>
      </c>
      <c r="AC1001" s="80">
        <f t="shared" si="427"/>
        <v>0.85</v>
      </c>
      <c r="AD1001" s="80">
        <f t="shared" si="436"/>
        <v>0.50739622407825702</v>
      </c>
      <c r="AE1001" s="80">
        <f t="shared" si="437"/>
        <v>0.85</v>
      </c>
      <c r="AF1001" s="54">
        <f>(Q1001-MAX(Q$2:Q1000))/MAX(Q$2:Q1000)</f>
        <v>-0.25781182843493117</v>
      </c>
      <c r="AG1001" s="54">
        <f>(R1001-MAX(R$2:R1000))/MAX(R$2:R1000)</f>
        <v>1.6948678087986328E-2</v>
      </c>
      <c r="AH1001" s="54">
        <f>(S1001-MAX(S$2:S1000))/MAX(S$2:S1000)</f>
        <v>1.1252352881832153E-2</v>
      </c>
      <c r="AI1001" s="54">
        <f>(T1001-MAX(T$2:T1000))/MAX(T$2:T1000)</f>
        <v>1.2144002515752907E-2</v>
      </c>
      <c r="AJ1001" s="54">
        <f>(U1001-MAX(U$2:U1000))/MAX(U$2:U1000)</f>
        <v>1.4812556135678669E-2</v>
      </c>
      <c r="AK1001" s="54">
        <f t="shared" si="438"/>
        <v>0.80205483869539407</v>
      </c>
      <c r="AL1001" s="71">
        <f t="shared" si="428"/>
        <v>1964.2083333332487</v>
      </c>
      <c r="AM1001" s="49">
        <f t="shared" si="429"/>
        <v>0.80205483869539407</v>
      </c>
      <c r="AN1001" s="49">
        <f t="shared" si="430"/>
        <v>1.3044182221549796</v>
      </c>
      <c r="AO1001" s="49">
        <f t="shared" si="431"/>
        <v>1.1145722383659511</v>
      </c>
      <c r="AP1001" s="49">
        <f t="shared" si="432"/>
        <v>1.1461129852410223</v>
      </c>
      <c r="AQ1001" s="49">
        <f t="shared" si="433"/>
        <v>1.9001531638984657</v>
      </c>
      <c r="AS1001" s="49">
        <f t="shared" si="439"/>
        <v>0.59573494174348607</v>
      </c>
      <c r="AT1001" s="49">
        <f t="shared" si="434"/>
        <v>0.75404017865744333</v>
      </c>
      <c r="AU1001" s="54">
        <f>(AM1001-MAX(AM$3:AM1001))/MAX(AM$3:AM1001)</f>
        <v>-0.78517235817245656</v>
      </c>
      <c r="AV1001" s="54">
        <f>(AN1001-MAX(AN$3:AN1001))/MAX(AN$3:AN1001)</f>
        <v>-0.8930566379685434</v>
      </c>
      <c r="AW1001" s="54">
        <f>(AO1001-MAX(AO$3:AO1001))/MAX(AO$3:AO1001)</f>
        <v>-0.80397649119681114</v>
      </c>
      <c r="AX1001" s="54">
        <f>(AP1001-MAX(AP$3:AP1001))/MAX(AP$3:AP1001)</f>
        <v>-0.80354761025160293</v>
      </c>
      <c r="AY1001" s="54">
        <f>(AQ1001-MAX(AQ$3:AQ1001))/MAX(AQ$3:AQ1001)</f>
        <v>-0.77158599653651383</v>
      </c>
    </row>
    <row r="1002" spans="1:51">
      <c r="A1002" s="49">
        <f>Data!F1128</f>
        <v>1964.2916666665819</v>
      </c>
      <c r="B1002" s="53">
        <f t="shared" si="425"/>
        <v>0.80400000000000005</v>
      </c>
      <c r="C1002" s="50">
        <f>1/Data!N1128</f>
        <v>4.4598672263173336E-2</v>
      </c>
      <c r="D1002" s="50">
        <f>Data!H1128/100</f>
        <v>4.2300000000000004E-2</v>
      </c>
      <c r="E1002">
        <f>Data!K1129/Data!K1128</f>
        <v>1.0122209678091902</v>
      </c>
      <c r="F1002">
        <f>Data!T1129/Data!T1128</f>
        <v>1.0059547846225443</v>
      </c>
      <c r="G1002" s="49">
        <f>Data!E1131</f>
        <v>31.1</v>
      </c>
      <c r="H1002" s="52">
        <v>0</v>
      </c>
      <c r="I1002" s="52">
        <v>1</v>
      </c>
      <c r="J1002" s="52">
        <v>0.6</v>
      </c>
      <c r="K1002" s="54">
        <f t="shared" si="435"/>
        <v>0.66261227030770231</v>
      </c>
      <c r="L1002" s="54">
        <f t="shared" si="448"/>
        <v>0.85</v>
      </c>
      <c r="M1002" s="53">
        <f t="shared" si="449"/>
        <v>0.85</v>
      </c>
      <c r="N1002" s="54" cm="1">
        <f t="array" ref="N1002">stock_min(C1002,O1002)</f>
        <v>0.48982489798670131</v>
      </c>
      <c r="O1002" s="54" cm="1">
        <f t="array" ref="O1002">stock_max(C1002,D1002)</f>
        <v>0.85</v>
      </c>
      <c r="P1002" s="49">
        <f t="shared" si="426"/>
        <v>1964.2916666665819</v>
      </c>
      <c r="Q1002" s="49">
        <f t="shared" si="440"/>
        <v>0.92165608060293536</v>
      </c>
      <c r="R1002" s="49">
        <f t="shared" si="441"/>
        <v>41.419172426848817</v>
      </c>
      <c r="S1002" s="59">
        <f t="shared" si="422"/>
        <v>10.938874922575689</v>
      </c>
      <c r="T1002" s="59">
        <f t="shared" si="423"/>
        <v>13.706379566392201</v>
      </c>
      <c r="U1002" s="59">
        <f t="shared" si="424"/>
        <v>26.771323842014432</v>
      </c>
      <c r="V1002" s="59"/>
      <c r="W1002" s="49">
        <f t="shared" si="442"/>
        <v>4.3755499690302759</v>
      </c>
      <c r="X1002" s="49">
        <f t="shared" si="443"/>
        <v>6.563324953545413</v>
      </c>
      <c r="Y1002" s="49">
        <f t="shared" si="444"/>
        <v>4.6243642842059645</v>
      </c>
      <c r="Z1002" s="49">
        <f t="shared" si="445"/>
        <v>9.0820152821862372</v>
      </c>
      <c r="AA1002" s="49">
        <f t="shared" si="446"/>
        <v>4.0156985763021655</v>
      </c>
      <c r="AB1002" s="49">
        <f t="shared" si="447"/>
        <v>22.755625265712268</v>
      </c>
      <c r="AC1002" s="80">
        <f t="shared" si="427"/>
        <v>0.85000000000000009</v>
      </c>
      <c r="AD1002" s="80">
        <f t="shared" si="436"/>
        <v>0.48982489798670131</v>
      </c>
      <c r="AE1002" s="80">
        <f t="shared" si="437"/>
        <v>0.85</v>
      </c>
      <c r="AF1002" s="54">
        <f>(Q1002-MAX(Q$2:Q1001))/MAX(Q$2:Q1001)</f>
        <v>-0.25339225772386126</v>
      </c>
      <c r="AG1002" s="54">
        <f>(R1002-MAX(R$2:R1001))/MAX(R$2:R1001)</f>
        <v>1.222096780919029E-2</v>
      </c>
      <c r="AH1002" s="54">
        <f>(S1002-MAX(S$2:S1001))/MAX(S$2:S1001)</f>
        <v>9.7144945345318222E-3</v>
      </c>
      <c r="AI1002" s="54">
        <f>(T1002-MAX(T$2:T1001))/MAX(T$2:T1001)</f>
        <v>1.0106834490011816E-2</v>
      </c>
      <c r="AJ1002" s="54">
        <f>(U1002-MAX(U$2:U1001))/MAX(U$2:U1001)</f>
        <v>1.1281040331193296E-2</v>
      </c>
      <c r="AK1002" s="54">
        <f t="shared" si="438"/>
        <v>0.76944228684443539</v>
      </c>
      <c r="AL1002" s="71">
        <f t="shared" si="428"/>
        <v>1964.2916666665819</v>
      </c>
      <c r="AM1002" s="49">
        <f t="shared" si="429"/>
        <v>0.76944228684443539</v>
      </c>
      <c r="AN1002" s="49">
        <f t="shared" si="430"/>
        <v>1.2817146005943609</v>
      </c>
      <c r="AO1002" s="49">
        <f t="shared" si="431"/>
        <v>1.0848432930456862</v>
      </c>
      <c r="AP1002" s="49">
        <f t="shared" si="432"/>
        <v>1.1172088938519256</v>
      </c>
      <c r="AQ1002" s="49">
        <f t="shared" si="433"/>
        <v>1.8132896887275871</v>
      </c>
      <c r="AS1002" s="49">
        <f t="shared" si="439"/>
        <v>0.53157508813322618</v>
      </c>
      <c r="AT1002" s="49">
        <f t="shared" si="434"/>
        <v>0.69608079487566155</v>
      </c>
      <c r="AU1002" s="54">
        <f>(AM1002-MAX(AM$3:AM1002))/MAX(AM$3:AM1002)</f>
        <v>-0.79390751850079011</v>
      </c>
      <c r="AV1002" s="54">
        <f>(AN1002-MAX(AN$3:AN1002))/MAX(AN$3:AN1002)</f>
        <v>-0.89491800541860178</v>
      </c>
      <c r="AW1002" s="54">
        <f>(AO1002-MAX(AO$3:AO1002))/MAX(AO$3:AO1002)</f>
        <v>-0.80920501921329935</v>
      </c>
      <c r="AX1002" s="54">
        <f>(AP1002-MAX(AP$3:AP1002))/MAX(AP$3:AP1002)</f>
        <v>-0.80850198900833614</v>
      </c>
      <c r="AY1002" s="54">
        <f>(AQ1002-MAX(AQ$3:AQ1002))/MAX(AQ$3:AQ1002)</f>
        <v>-0.7820276990768632</v>
      </c>
    </row>
    <row r="1003" spans="1:51">
      <c r="A1003" s="49">
        <f>Data!F1129</f>
        <v>1964.3749999999152</v>
      </c>
      <c r="B1003" s="53">
        <f t="shared" si="425"/>
        <v>0.80699999999999994</v>
      </c>
      <c r="C1003" s="50">
        <f>1/Data!N1129</f>
        <v>4.4298101689387144E-2</v>
      </c>
      <c r="D1003" s="50">
        <f>Data!H1129/100</f>
        <v>4.2000000000000003E-2</v>
      </c>
      <c r="E1003">
        <f>Data!K1130/Data!K1129</f>
        <v>0.99329602129224071</v>
      </c>
      <c r="F1003">
        <f>Data!T1130/Data!T1129</f>
        <v>1.0026882253089076</v>
      </c>
      <c r="G1003" s="49">
        <f>Data!E1132</f>
        <v>31</v>
      </c>
      <c r="H1003" s="52">
        <v>0</v>
      </c>
      <c r="I1003" s="52">
        <v>1</v>
      </c>
      <c r="J1003" s="52">
        <v>0.6</v>
      </c>
      <c r="K1003" s="54">
        <f t="shared" si="435"/>
        <v>0.66261227030770231</v>
      </c>
      <c r="L1003" s="54">
        <f t="shared" si="448"/>
        <v>0.85</v>
      </c>
      <c r="M1003" s="53">
        <f t="shared" si="449"/>
        <v>0.85</v>
      </c>
      <c r="N1003" s="54" cm="1">
        <f t="array" ref="N1003">stock_min(C1003,O1003)</f>
        <v>0.47952835101137037</v>
      </c>
      <c r="O1003" s="54" cm="1">
        <f t="array" ref="O1003">stock_max(C1003,D1003)</f>
        <v>0.85</v>
      </c>
      <c r="P1003" s="49">
        <f t="shared" si="426"/>
        <v>1964.3749999999152</v>
      </c>
      <c r="Q1003" s="49">
        <f t="shared" si="440"/>
        <v>0.92413369980492066</v>
      </c>
      <c r="R1003" s="49">
        <f t="shared" si="441"/>
        <v>41.141499176806214</v>
      </c>
      <c r="S1003" s="59">
        <f t="shared" si="422"/>
        <v>10.906636996002153</v>
      </c>
      <c r="T1003" s="59">
        <f t="shared" si="423"/>
        <v>13.657925262423291</v>
      </c>
      <c r="U1003" s="59">
        <f t="shared" si="424"/>
        <v>26.629565717297108</v>
      </c>
      <c r="V1003" s="59"/>
      <c r="W1003" s="49">
        <f t="shared" si="442"/>
        <v>4.362654798400861</v>
      </c>
      <c r="X1003" s="49">
        <f t="shared" si="443"/>
        <v>6.5439821976012915</v>
      </c>
      <c r="Y1003" s="49">
        <f t="shared" si="444"/>
        <v>4.6080163965960734</v>
      </c>
      <c r="Z1003" s="49">
        <f t="shared" si="445"/>
        <v>9.0499088658272182</v>
      </c>
      <c r="AA1003" s="49">
        <f t="shared" si="446"/>
        <v>3.994434857594567</v>
      </c>
      <c r="AB1003" s="49">
        <f t="shared" si="447"/>
        <v>22.635130859702542</v>
      </c>
      <c r="AC1003" s="80">
        <f t="shared" si="427"/>
        <v>0.85</v>
      </c>
      <c r="AD1003" s="80">
        <f t="shared" si="436"/>
        <v>0.47952835101137037</v>
      </c>
      <c r="AE1003" s="80">
        <f t="shared" si="437"/>
        <v>0.85</v>
      </c>
      <c r="AF1003" s="54">
        <f>(Q1003-MAX(Q$2:Q1002))/MAX(Q$2:Q1002)</f>
        <v>-0.25138520789524821</v>
      </c>
      <c r="AG1003" s="54">
        <f>(R1003-MAX(R$2:R1002))/MAX(R$2:R1002)</f>
        <v>-6.7039787077592516E-3</v>
      </c>
      <c r="AH1003" s="54">
        <f>(S1003-MAX(S$2:S1002))/MAX(S$2:S1002)</f>
        <v>-2.9470971010925142E-3</v>
      </c>
      <c r="AI1003" s="54">
        <f>(T1003-MAX(T$2:T1002))/MAX(T$2:T1002)</f>
        <v>-3.5351643177691599E-3</v>
      </c>
      <c r="AJ1003" s="54">
        <f>(U1003-MAX(U$2:U1002))/MAX(U$2:U1002)</f>
        <v>-5.2951481052592253E-3</v>
      </c>
      <c r="AK1003" s="54">
        <f t="shared" si="438"/>
        <v>0.76746851023977791</v>
      </c>
      <c r="AL1003" s="71">
        <f t="shared" si="428"/>
        <v>1964.3749999999152</v>
      </c>
      <c r="AM1003" s="49">
        <f t="shared" si="429"/>
        <v>0.76746851023977791</v>
      </c>
      <c r="AN1003" s="49">
        <f t="shared" si="430"/>
        <v>1.2628809972324282</v>
      </c>
      <c r="AO1003" s="49">
        <f t="shared" si="431"/>
        <v>1.0741954449018003</v>
      </c>
      <c r="AP1003" s="49">
        <f t="shared" si="432"/>
        <v>1.1053928659504579</v>
      </c>
      <c r="AQ1003" s="49">
        <f t="shared" si="433"/>
        <v>1.8231541285528821</v>
      </c>
      <c r="AS1003" s="49">
        <f t="shared" si="439"/>
        <v>0.56027313132045387</v>
      </c>
      <c r="AT1003" s="49">
        <f t="shared" si="434"/>
        <v>0.71776126260242412</v>
      </c>
      <c r="AU1003" s="54">
        <f>(AM1003-MAX(AM$3:AM1003))/MAX(AM$3:AM1003)</f>
        <v>-0.79443618780495218</v>
      </c>
      <c r="AV1003" s="54">
        <f>(AN1003-MAX(AN$3:AN1003))/MAX(AN$3:AN1003)</f>
        <v>-0.89646208754539425</v>
      </c>
      <c r="AW1003" s="54">
        <f>(AO1003-MAX(AO$3:AO1003))/MAX(AO$3:AO1003)</f>
        <v>-0.81107769151081521</v>
      </c>
      <c r="AX1003" s="54">
        <f>(AP1003-MAX(AP$3:AP1003))/MAX(AP$3:AP1003)</f>
        <v>-0.81052734510190561</v>
      </c>
      <c r="AY1003" s="54">
        <f>(AQ1003-MAX(AQ$3:AQ1003))/MAX(AQ$3:AQ1003)</f>
        <v>-0.78084191245964252</v>
      </c>
    </row>
    <row r="1004" spans="1:51">
      <c r="A1004" s="49">
        <f>Data!F1130</f>
        <v>1964.4583333332484</v>
      </c>
      <c r="B1004" s="53">
        <f t="shared" si="425"/>
        <v>0.79699999999999993</v>
      </c>
      <c r="C1004" s="50">
        <f>1/Data!N1130</f>
        <v>4.4842470123343629E-2</v>
      </c>
      <c r="D1004" s="50">
        <f>Data!H1130/100</f>
        <v>4.1700000000000001E-2</v>
      </c>
      <c r="E1004">
        <f>Data!K1131/Data!K1130</f>
        <v>1.0362882413851693</v>
      </c>
      <c r="F1004">
        <f>Data!T1131/Data!T1130</f>
        <v>0.99863299478075995</v>
      </c>
      <c r="G1004" s="49">
        <f>Data!E1133</f>
        <v>31.1</v>
      </c>
      <c r="H1004" s="52">
        <v>0</v>
      </c>
      <c r="I1004" s="52">
        <v>1</v>
      </c>
      <c r="J1004" s="52">
        <v>0.6</v>
      </c>
      <c r="K1004" s="54">
        <f t="shared" si="435"/>
        <v>0.66261227030770231</v>
      </c>
      <c r="L1004" s="54">
        <f t="shared" si="448"/>
        <v>0.85</v>
      </c>
      <c r="M1004" s="53">
        <f t="shared" si="449"/>
        <v>0.85</v>
      </c>
      <c r="N1004" s="54" cm="1">
        <f t="array" ref="N1004">stock_min(C1004,O1004)</f>
        <v>0.49817660084339632</v>
      </c>
      <c r="O1004" s="54" cm="1">
        <f t="array" ref="O1004">stock_max(C1004,D1004)</f>
        <v>0.85</v>
      </c>
      <c r="P1004" s="49">
        <f t="shared" si="426"/>
        <v>1964.4583333332484</v>
      </c>
      <c r="Q1004" s="49">
        <f t="shared" si="440"/>
        <v>0.92287040421401167</v>
      </c>
      <c r="R1004" s="49">
        <f t="shared" si="441"/>
        <v>42.634451829881904</v>
      </c>
      <c r="S1004" s="59">
        <f t="shared" si="422"/>
        <v>11.138142829729802</v>
      </c>
      <c r="T1004" s="59">
        <f t="shared" si="423"/>
        <v>13.980031357395724</v>
      </c>
      <c r="U1004" s="59">
        <f t="shared" si="424"/>
        <v>27.445494396420642</v>
      </c>
      <c r="V1004" s="59"/>
      <c r="W1004" s="49">
        <f t="shared" si="442"/>
        <v>4.455257131891921</v>
      </c>
      <c r="X1004" s="49">
        <f t="shared" si="443"/>
        <v>6.6828856978378806</v>
      </c>
      <c r="Y1004" s="49">
        <f t="shared" si="444"/>
        <v>4.7166910406988736</v>
      </c>
      <c r="Z1004" s="49">
        <f t="shared" si="445"/>
        <v>9.2633403166968495</v>
      </c>
      <c r="AA1004" s="49">
        <f t="shared" si="446"/>
        <v>4.1168241594630972</v>
      </c>
      <c r="AB1004" s="49">
        <f t="shared" si="447"/>
        <v>23.328670236957546</v>
      </c>
      <c r="AC1004" s="80">
        <f t="shared" si="427"/>
        <v>0.85</v>
      </c>
      <c r="AD1004" s="80">
        <f t="shared" si="436"/>
        <v>0.49817660084339632</v>
      </c>
      <c r="AE1004" s="80">
        <f t="shared" si="437"/>
        <v>0.85</v>
      </c>
      <c r="AF1004" s="54">
        <f>(Q1004-MAX(Q$2:Q1003))/MAX(Q$2:Q1003)</f>
        <v>-0.25240856822325575</v>
      </c>
      <c r="AG1004" s="54">
        <f>(R1004-MAX(R$2:R1003))/MAX(R$2:R1003)</f>
        <v>2.9340987079821901E-2</v>
      </c>
      <c r="AH1004" s="54">
        <f>(S1004-MAX(S$2:S1003))/MAX(S$2:S1003)</f>
        <v>1.8216490138566514E-2</v>
      </c>
      <c r="AI1004" s="54">
        <f>(T1004-MAX(T$2:T1003))/MAX(T$2:T1003)</f>
        <v>1.9965286214202949E-2</v>
      </c>
      <c r="AJ1004" s="54">
        <f>(U1004-MAX(U$2:U1003))/MAX(U$2:U1003)</f>
        <v>2.5182563192791343E-2</v>
      </c>
      <c r="AK1004" s="54">
        <f t="shared" si="438"/>
        <v>0.78260849786361719</v>
      </c>
      <c r="AL1004" s="71">
        <f t="shared" si="428"/>
        <v>1964.4583333332484</v>
      </c>
      <c r="AM1004" s="49">
        <f t="shared" si="429"/>
        <v>0.78260849786361719</v>
      </c>
      <c r="AN1004" s="49">
        <f t="shared" si="430"/>
        <v>1.2029624814058328</v>
      </c>
      <c r="AO1004" s="49">
        <f t="shared" si="431"/>
        <v>1.0514535381256929</v>
      </c>
      <c r="AP1004" s="49">
        <f t="shared" si="432"/>
        <v>1.0773877775569976</v>
      </c>
      <c r="AQ1004" s="49">
        <f t="shared" si="433"/>
        <v>1.801384061894161</v>
      </c>
      <c r="AS1004" s="49">
        <f t="shared" si="439"/>
        <v>0.59842158048832816</v>
      </c>
      <c r="AT1004" s="49">
        <f t="shared" si="434"/>
        <v>0.72399628433716345</v>
      </c>
      <c r="AU1004" s="54">
        <f>(AM1004-MAX(AM$3:AM1004))/MAX(AM$3:AM1004)</f>
        <v>-0.79038099396830885</v>
      </c>
      <c r="AV1004" s="54">
        <f>(AN1004-MAX(AN$3:AN1004))/MAX(AN$3:AN1004)</f>
        <v>-0.90137453619230512</v>
      </c>
      <c r="AW1004" s="54">
        <f>(AO1004-MAX(AO$3:AO1004))/MAX(AO$3:AO1004)</f>
        <v>-0.81507738593139689</v>
      </c>
      <c r="AX1004" s="54">
        <f>(AP1004-MAX(AP$3:AP1004))/MAX(AP$3:AP1004)</f>
        <v>-0.81532762798052028</v>
      </c>
      <c r="AY1004" s="54">
        <f>(AQ1004-MAX(AQ$3:AQ1004))/MAX(AQ$3:AQ1004)</f>
        <v>-0.78345885312298535</v>
      </c>
    </row>
    <row r="1005" spans="1:51">
      <c r="A1005" s="49">
        <f>Data!F1131</f>
        <v>1964.5416666665817</v>
      </c>
      <c r="B1005" s="53">
        <f t="shared" si="425"/>
        <v>0.81699999999999995</v>
      </c>
      <c r="C1005" s="50">
        <f>1/Data!N1131</f>
        <v>4.3507861640458341E-2</v>
      </c>
      <c r="D1005" s="50">
        <f>Data!H1131/100</f>
        <v>4.1900000000000007E-2</v>
      </c>
      <c r="E1005">
        <f>Data!K1132/Data!K1131</f>
        <v>0.99094969158054969</v>
      </c>
      <c r="F1005">
        <f>Data!T1132/Data!T1131</f>
        <v>1.0067287365591397</v>
      </c>
      <c r="G1005" s="49">
        <f>Data!E1134</f>
        <v>31.1</v>
      </c>
      <c r="H1005" s="52">
        <v>0</v>
      </c>
      <c r="I1005" s="52">
        <v>1</v>
      </c>
      <c r="J1005" s="52">
        <v>0.6</v>
      </c>
      <c r="K1005" s="54">
        <f t="shared" si="435"/>
        <v>0.66261227030770231</v>
      </c>
      <c r="L1005" s="54">
        <f t="shared" si="448"/>
        <v>0.85</v>
      </c>
      <c r="M1005" s="53">
        <f t="shared" si="449"/>
        <v>0.85</v>
      </c>
      <c r="N1005" s="54" cm="1">
        <f t="array" ref="N1005">stock_min(C1005,O1005)</f>
        <v>0.45245735838861539</v>
      </c>
      <c r="O1005" s="54" cm="1">
        <f t="array" ref="O1005">stock_max(C1005,D1005)</f>
        <v>0.85</v>
      </c>
      <c r="P1005" s="49">
        <f t="shared" si="426"/>
        <v>1964.5416666665817</v>
      </c>
      <c r="Q1005" s="49">
        <f t="shared" si="440"/>
        <v>0.92908015604219463</v>
      </c>
      <c r="R1005" s="49">
        <f t="shared" si="441"/>
        <v>42.248596891527278</v>
      </c>
      <c r="S1005" s="59">
        <f t="shared" si="422"/>
        <v>11.107638904576165</v>
      </c>
      <c r="T1005" s="59">
        <f t="shared" si="423"/>
        <v>13.927932641979005</v>
      </c>
      <c r="U1005" s="59">
        <f t="shared" si="424"/>
        <v>27.262063760989854</v>
      </c>
      <c r="V1005" s="59"/>
      <c r="W1005" s="49">
        <f t="shared" si="442"/>
        <v>4.4430555618304659</v>
      </c>
      <c r="X1005" s="49">
        <f t="shared" si="443"/>
        <v>6.6645833427456989</v>
      </c>
      <c r="Y1005" s="49">
        <f t="shared" si="444"/>
        <v>4.6991135733845422</v>
      </c>
      <c r="Z1005" s="49">
        <f t="shared" si="445"/>
        <v>9.2288190685944631</v>
      </c>
      <c r="AA1005" s="49">
        <f t="shared" si="446"/>
        <v>4.0893095641484782</v>
      </c>
      <c r="AB1005" s="49">
        <f t="shared" si="447"/>
        <v>23.172754196841375</v>
      </c>
      <c r="AC1005" s="80">
        <f t="shared" si="427"/>
        <v>0.85</v>
      </c>
      <c r="AD1005" s="80">
        <f t="shared" si="436"/>
        <v>0.45245735838861539</v>
      </c>
      <c r="AE1005" s="80">
        <f t="shared" si="437"/>
        <v>0.85</v>
      </c>
      <c r="AF1005" s="54">
        <f>(Q1005-MAX(Q$2:Q1004))/MAX(Q$2:Q1004)</f>
        <v>-0.24737822242495991</v>
      </c>
      <c r="AG1005" s="54">
        <f>(R1005-MAX(R$2:R1004))/MAX(R$2:R1004)</f>
        <v>-9.0503084194502453E-3</v>
      </c>
      <c r="AH1005" s="54">
        <f>(S1005-MAX(S$2:S1004))/MAX(S$2:S1004)</f>
        <v>-2.7386904280142679E-3</v>
      </c>
      <c r="AI1005" s="54">
        <f>(T1005-MAX(T$2:T1004))/MAX(T$2:T1004)</f>
        <v>-3.7266522574112425E-3</v>
      </c>
      <c r="AJ1005" s="54">
        <f>(U1005-MAX(U$2:U1004))/MAX(U$2:U1004)</f>
        <v>-6.6834516726618299E-3</v>
      </c>
      <c r="AK1005" s="54">
        <f t="shared" si="438"/>
        <v>0.8108771854705914</v>
      </c>
      <c r="AL1005" s="71">
        <f t="shared" si="428"/>
        <v>1964.5416666665817</v>
      </c>
      <c r="AM1005" s="49">
        <f t="shared" si="429"/>
        <v>0.8108771854705914</v>
      </c>
      <c r="AN1005" s="49">
        <f t="shared" si="430"/>
        <v>1.3206531069099361</v>
      </c>
      <c r="AO1005" s="49">
        <f t="shared" si="431"/>
        <v>1.1281197411839921</v>
      </c>
      <c r="AP1005" s="49">
        <f t="shared" si="432"/>
        <v>1.160125036243902</v>
      </c>
      <c r="AQ1005" s="49">
        <f t="shared" si="433"/>
        <v>1.8916536938880102</v>
      </c>
      <c r="AS1005" s="49">
        <f t="shared" si="439"/>
        <v>0.5710005869780741</v>
      </c>
      <c r="AT1005" s="49">
        <f t="shared" si="434"/>
        <v>0.73152865764410824</v>
      </c>
      <c r="AU1005" s="54">
        <f>(AM1005-MAX(AM$3:AM1005))/MAX(AM$3:AM1005)</f>
        <v>-0.78280932280172899</v>
      </c>
      <c r="AV1005" s="54">
        <f>(AN1005-MAX(AN$3:AN1005))/MAX(AN$3:AN1005)</f>
        <v>-0.89172561305000142</v>
      </c>
      <c r="AW1005" s="54">
        <f>(AO1005-MAX(AO$3:AO1005))/MAX(AO$3:AO1005)</f>
        <v>-0.80159384703387482</v>
      </c>
      <c r="AX1005" s="54">
        <f>(AP1005-MAX(AP$3:AP1005))/MAX(AP$3:AP1005)</f>
        <v>-0.80114583927418648</v>
      </c>
      <c r="AY1005" s="54">
        <f>(AQ1005-MAX(AQ$3:AQ1005))/MAX(AQ$3:AQ1005)</f>
        <v>-0.77260770258068501</v>
      </c>
    </row>
    <row r="1006" spans="1:51">
      <c r="A1006" s="49">
        <f>Data!F1132</f>
        <v>1964.624999999915</v>
      </c>
      <c r="B1006" s="53">
        <f t="shared" si="425"/>
        <v>0.81</v>
      </c>
      <c r="C1006" s="50">
        <f>1/Data!N1132</f>
        <v>4.4149316481021827E-2</v>
      </c>
      <c r="D1006" s="50">
        <f>Data!H1132/100</f>
        <v>4.1900000000000007E-2</v>
      </c>
      <c r="E1006">
        <f>Data!K1133/Data!K1132</f>
        <v>1.0163960996523147</v>
      </c>
      <c r="F1006">
        <f>Data!T1133/Data!T1132</f>
        <v>0.99945768142230584</v>
      </c>
      <c r="G1006" s="49">
        <f>Data!E1135</f>
        <v>31.2</v>
      </c>
      <c r="H1006" s="52">
        <v>0</v>
      </c>
      <c r="I1006" s="52">
        <v>1</v>
      </c>
      <c r="J1006" s="52">
        <v>0.6</v>
      </c>
      <c r="K1006" s="54">
        <f t="shared" si="435"/>
        <v>0.66261227030770231</v>
      </c>
      <c r="L1006" s="54">
        <f t="shared" si="448"/>
        <v>0.85</v>
      </c>
      <c r="M1006" s="53">
        <f t="shared" si="449"/>
        <v>0.85</v>
      </c>
      <c r="N1006" s="54" cm="1">
        <f t="array" ref="N1006">stock_min(C1006,O1006)</f>
        <v>0.47443146521889212</v>
      </c>
      <c r="O1006" s="54" cm="1">
        <f t="array" ref="O1006">stock_max(C1006,D1006)</f>
        <v>0.85</v>
      </c>
      <c r="P1006" s="49">
        <f t="shared" si="426"/>
        <v>1964.624999999915</v>
      </c>
      <c r="Q1006" s="49">
        <f t="shared" si="440"/>
        <v>0.92857629861340596</v>
      </c>
      <c r="R1006" s="49">
        <f t="shared" si="441"/>
        <v>42.941309096331231</v>
      </c>
      <c r="S1006" s="59">
        <f t="shared" si="422"/>
        <v>11.214502525632071</v>
      </c>
      <c r="T1006" s="59">
        <f t="shared" si="423"/>
        <v>14.07670086251132</v>
      </c>
      <c r="U1006" s="59">
        <f t="shared" si="424"/>
        <v>27.639788839473276</v>
      </c>
      <c r="V1006" s="59"/>
      <c r="W1006" s="49">
        <f t="shared" si="442"/>
        <v>4.4858010102528283</v>
      </c>
      <c r="X1006" s="49">
        <f t="shared" si="443"/>
        <v>6.7287015153792424</v>
      </c>
      <c r="Y1006" s="49">
        <f t="shared" si="444"/>
        <v>4.7493061455603032</v>
      </c>
      <c r="Z1006" s="49">
        <f t="shared" si="445"/>
        <v>9.3273947169510176</v>
      </c>
      <c r="AA1006" s="49">
        <f t="shared" si="446"/>
        <v>4.1459683259209923</v>
      </c>
      <c r="AB1006" s="49">
        <f t="shared" si="447"/>
        <v>23.493820513552283</v>
      </c>
      <c r="AC1006" s="80">
        <f t="shared" si="427"/>
        <v>0.85</v>
      </c>
      <c r="AD1006" s="80">
        <f t="shared" si="436"/>
        <v>0.47443146521889212</v>
      </c>
      <c r="AE1006" s="80">
        <f t="shared" si="437"/>
        <v>0.85</v>
      </c>
      <c r="AF1006" s="54">
        <f>(Q1006-MAX(Q$2:Q1005))/MAX(Q$2:Q1005)</f>
        <v>-0.24778638319691607</v>
      </c>
      <c r="AG1006" s="54">
        <f>(R1006-MAX(R$2:R1005))/MAX(R$2:R1005)</f>
        <v>7.1974014741349474E-3</v>
      </c>
      <c r="AH1006" s="54">
        <f>(S1006-MAX(S$2:S1005))/MAX(S$2:S1005)</f>
        <v>6.8556937246711178E-3</v>
      </c>
      <c r="AI1006" s="54">
        <f>(T1006-MAX(T$2:T1005))/MAX(T$2:T1005)</f>
        <v>6.9148274881698137E-3</v>
      </c>
      <c r="AJ1006" s="54">
        <f>(U1006-MAX(U$2:U1005))/MAX(U$2:U1005)</f>
        <v>7.0792837704527984E-3</v>
      </c>
      <c r="AK1006" s="54">
        <f t="shared" si="438"/>
        <v>0.82516053185424099</v>
      </c>
      <c r="AL1006" s="71">
        <f t="shared" si="428"/>
        <v>1964.624999999915</v>
      </c>
      <c r="AM1006" s="49">
        <f t="shared" si="429"/>
        <v>0.82516053185424099</v>
      </c>
      <c r="AN1006" s="49">
        <f t="shared" si="430"/>
        <v>1.3113711424959762</v>
      </c>
      <c r="AO1006" s="49">
        <f t="shared" si="431"/>
        <v>1.1311991258971799</v>
      </c>
      <c r="AP1006" s="49">
        <f t="shared" si="432"/>
        <v>1.1615097639457663</v>
      </c>
      <c r="AQ1006" s="49">
        <f t="shared" si="433"/>
        <v>1.8976382120222017</v>
      </c>
      <c r="AS1006" s="49">
        <f t="shared" si="439"/>
        <v>0.58626706952622554</v>
      </c>
      <c r="AT1006" s="49">
        <f t="shared" si="434"/>
        <v>0.7361284480764354</v>
      </c>
      <c r="AU1006" s="54">
        <f>(AM1006-MAX(AM$3:AM1006))/MAX(AM$3:AM1006)</f>
        <v>-0.7789835773876167</v>
      </c>
      <c r="AV1006" s="54">
        <f>(AN1006-MAX(AN$3:AN1006))/MAX(AN$3:AN1006)</f>
        <v>-0.8924865994145168</v>
      </c>
      <c r="AW1006" s="54">
        <f>(AO1006-MAX(AO$3:AO1006))/MAX(AO$3:AO1006)</f>
        <v>-0.80105226545158204</v>
      </c>
      <c r="AX1006" s="54">
        <f>(AP1006-MAX(AP$3:AP1006))/MAX(AP$3:AP1006)</f>
        <v>-0.8009084865265208</v>
      </c>
      <c r="AY1006" s="54">
        <f>(AQ1006-MAX(AQ$3:AQ1006))/MAX(AQ$3:AQ1006)</f>
        <v>-0.77188831439040562</v>
      </c>
    </row>
    <row r="1007" spans="1:51">
      <c r="A1007" s="49">
        <f>Data!F1133</f>
        <v>1964.7083333332482</v>
      </c>
      <c r="B1007" s="53">
        <f t="shared" si="425"/>
        <v>0.81400000000000006</v>
      </c>
      <c r="C1007" s="50">
        <f>1/Data!N1133</f>
        <v>4.368295924654262E-2</v>
      </c>
      <c r="D1007" s="50">
        <f>Data!H1133/100</f>
        <v>4.2000000000000003E-2</v>
      </c>
      <c r="E1007">
        <f>Data!K1134/Data!K1133</f>
        <v>1.0197218558925789</v>
      </c>
      <c r="F1007">
        <f>Data!T1134/Data!T1133</f>
        <v>1.0043103042309414</v>
      </c>
      <c r="G1007" s="49">
        <f>Data!E1136</f>
        <v>31.2</v>
      </c>
      <c r="H1007" s="52">
        <v>0</v>
      </c>
      <c r="I1007" s="52">
        <v>1</v>
      </c>
      <c r="J1007" s="52">
        <v>0.6</v>
      </c>
      <c r="K1007" s="54">
        <f t="shared" si="435"/>
        <v>0.66261227030770231</v>
      </c>
      <c r="L1007" s="54">
        <f t="shared" si="448"/>
        <v>0.85</v>
      </c>
      <c r="M1007" s="53">
        <f t="shared" si="449"/>
        <v>0.85</v>
      </c>
      <c r="N1007" s="54" cm="1">
        <f t="array" ref="N1007">stock_min(C1007,O1007)</f>
        <v>0.45845561930818646</v>
      </c>
      <c r="O1007" s="54" cm="1">
        <f t="array" ref="O1007">stock_max(C1007,D1007)</f>
        <v>0.85</v>
      </c>
      <c r="P1007" s="49">
        <f t="shared" si="426"/>
        <v>1964.7083333332482</v>
      </c>
      <c r="Q1007" s="49">
        <f t="shared" si="440"/>
        <v>0.93257874496207116</v>
      </c>
      <c r="R1007" s="49">
        <f t="shared" si="441"/>
        <v>43.788191406167762</v>
      </c>
      <c r="S1007" s="59">
        <f t="shared" si="422"/>
        <v>11.366540174336212</v>
      </c>
      <c r="T1007" s="59">
        <f t="shared" si="423"/>
        <v>14.281125351345475</v>
      </c>
      <c r="U1007" s="59">
        <f t="shared" si="424"/>
        <v>28.121000966824234</v>
      </c>
      <c r="V1007" s="59"/>
      <c r="W1007" s="49">
        <f t="shared" si="442"/>
        <v>4.5466160697344851</v>
      </c>
      <c r="X1007" s="49">
        <f t="shared" si="443"/>
        <v>6.8199241046017267</v>
      </c>
      <c r="Y1007" s="49">
        <f t="shared" si="444"/>
        <v>4.8182764597415666</v>
      </c>
      <c r="Z1007" s="49">
        <f t="shared" si="445"/>
        <v>9.4628488916039082</v>
      </c>
      <c r="AA1007" s="49">
        <f t="shared" si="446"/>
        <v>4.2181501450236354</v>
      </c>
      <c r="AB1007" s="49">
        <f t="shared" si="447"/>
        <v>23.902850821800598</v>
      </c>
      <c r="AC1007" s="80">
        <f t="shared" si="427"/>
        <v>0.85</v>
      </c>
      <c r="AD1007" s="80">
        <f t="shared" si="436"/>
        <v>0.45845561930818646</v>
      </c>
      <c r="AE1007" s="80">
        <f t="shared" si="437"/>
        <v>0.85</v>
      </c>
      <c r="AF1007" s="54">
        <f>(Q1007-MAX(Q$2:Q1006))/MAX(Q$2:Q1006)</f>
        <v>-0.24454411366183804</v>
      </c>
      <c r="AG1007" s="54">
        <f>(R1007-MAX(R$2:R1006))/MAX(R$2:R1006)</f>
        <v>1.9721855892578865E-2</v>
      </c>
      <c r="AH1007" s="54">
        <f>(S1007-MAX(S$2:S1006))/MAX(S$2:S1006)</f>
        <v>1.3557235227923934E-2</v>
      </c>
      <c r="AI1007" s="54">
        <f>(T1007-MAX(T$2:T1006))/MAX(T$2:T1006)</f>
        <v>1.4522187466423508E-2</v>
      </c>
      <c r="AJ1007" s="54">
        <f>(U1007-MAX(U$2:U1006))/MAX(U$2:U1006)</f>
        <v>1.7410123143333241E-2</v>
      </c>
      <c r="AK1007" s="54">
        <f t="shared" si="438"/>
        <v>0.84477413492725184</v>
      </c>
      <c r="AL1007" s="71">
        <f t="shared" si="428"/>
        <v>1964.7083333332482</v>
      </c>
      <c r="AM1007" s="49">
        <f t="shared" si="429"/>
        <v>0.84477413492725184</v>
      </c>
      <c r="AN1007" s="49">
        <f t="shared" si="430"/>
        <v>1.2770885727296737</v>
      </c>
      <c r="AO1007" s="49">
        <f t="shared" si="431"/>
        <v>1.1240048230567572</v>
      </c>
      <c r="AP1007" s="49">
        <f t="shared" si="432"/>
        <v>1.1505075338785502</v>
      </c>
      <c r="AQ1007" s="49">
        <f t="shared" si="433"/>
        <v>1.9177299118786602</v>
      </c>
      <c r="AS1007" s="49">
        <f t="shared" si="439"/>
        <v>0.64064133914898647</v>
      </c>
      <c r="AT1007" s="49">
        <f t="shared" si="434"/>
        <v>0.76722237800010995</v>
      </c>
      <c r="AU1007" s="54">
        <f>(AM1007-MAX(AM$3:AM1007))/MAX(AM$3:AM1007)</f>
        <v>-0.77373014097325632</v>
      </c>
      <c r="AV1007" s="54">
        <f>(AN1007-MAX(AN$3:AN1007))/MAX(AN$3:AN1007)</f>
        <v>-0.89529727256183711</v>
      </c>
      <c r="AW1007" s="54">
        <f>(AO1007-MAX(AO$3:AO1007))/MAX(AO$3:AO1007)</f>
        <v>-0.8023175513053189</v>
      </c>
      <c r="AX1007" s="54">
        <f>(AP1007-MAX(AP$3:AP1007))/MAX(AP$3:AP1007)</f>
        <v>-0.80279435154777068</v>
      </c>
      <c r="AY1007" s="54">
        <f>(AQ1007-MAX(AQ$3:AQ1007))/MAX(AQ$3:AQ1007)</f>
        <v>-0.76947312718981964</v>
      </c>
    </row>
    <row r="1008" spans="1:51">
      <c r="A1008" s="49">
        <f>Data!F1134</f>
        <v>1964.7916666665815</v>
      </c>
      <c r="B1008" s="53">
        <f t="shared" si="425"/>
        <v>0.82400000000000007</v>
      </c>
      <c r="C1008" s="50">
        <f>1/Data!N1134</f>
        <v>4.3080877831325283E-2</v>
      </c>
      <c r="D1008" s="50">
        <f>Data!H1134/100</f>
        <v>4.1900000000000007E-2</v>
      </c>
      <c r="E1008">
        <f>Data!K1135/Data!K1134</f>
        <v>1.0061538965192474</v>
      </c>
      <c r="F1008">
        <f>Data!T1135/Data!T1134</f>
        <v>1.0035121824220725</v>
      </c>
      <c r="G1008" s="49">
        <f>Data!E1137</f>
        <v>31.2</v>
      </c>
      <c r="H1008" s="52">
        <v>0</v>
      </c>
      <c r="I1008" s="52">
        <v>1</v>
      </c>
      <c r="J1008" s="52">
        <v>0.6</v>
      </c>
      <c r="K1008" s="54">
        <f t="shared" si="435"/>
        <v>0.66261227030770231</v>
      </c>
      <c r="L1008" s="54">
        <f t="shared" si="448"/>
        <v>0.85</v>
      </c>
      <c r="M1008" s="53">
        <f t="shared" si="449"/>
        <v>0.85</v>
      </c>
      <c r="N1008" s="54" cm="1">
        <f t="array" ref="N1008">stock_min(C1008,O1008)</f>
        <v>0.43783031491904523</v>
      </c>
      <c r="O1008" s="54" cm="1">
        <f t="array" ref="O1008">stock_max(C1008,D1008)</f>
        <v>0.85</v>
      </c>
      <c r="P1008" s="49">
        <f t="shared" si="426"/>
        <v>1964.7916666665815</v>
      </c>
      <c r="Q1008" s="49">
        <f t="shared" si="440"/>
        <v>0.93585413163732545</v>
      </c>
      <c r="R1008" s="49">
        <f t="shared" si="441"/>
        <v>44.057659404846312</v>
      </c>
      <c r="S1008" s="59">
        <f t="shared" si="422"/>
        <v>11.424477826585086</v>
      </c>
      <c r="T1008" s="59">
        <f t="shared" si="423"/>
        <v>14.356281410088272</v>
      </c>
      <c r="U1008" s="59">
        <f t="shared" si="424"/>
        <v>28.282911550089615</v>
      </c>
      <c r="V1008" s="59"/>
      <c r="W1008" s="49">
        <f t="shared" si="442"/>
        <v>4.5697911306340346</v>
      </c>
      <c r="X1008" s="49">
        <f t="shared" si="443"/>
        <v>6.8546866959510515</v>
      </c>
      <c r="Y1008" s="49">
        <f t="shared" si="444"/>
        <v>4.8436331917734199</v>
      </c>
      <c r="Z1008" s="49">
        <f t="shared" si="445"/>
        <v>9.5126482183148511</v>
      </c>
      <c r="AA1008" s="49">
        <f t="shared" si="446"/>
        <v>4.2424367325134433</v>
      </c>
      <c r="AB1008" s="49">
        <f t="shared" si="447"/>
        <v>24.040474817576172</v>
      </c>
      <c r="AC1008" s="80">
        <f t="shared" si="427"/>
        <v>0.85</v>
      </c>
      <c r="AD1008" s="80">
        <f t="shared" si="436"/>
        <v>0.43783031491904523</v>
      </c>
      <c r="AE1008" s="80">
        <f t="shared" si="437"/>
        <v>0.85</v>
      </c>
      <c r="AF1008" s="54">
        <f>(Q1008-MAX(Q$2:Q1007))/MAX(Q$2:Q1007)</f>
        <v>-0.24189081477718991</v>
      </c>
      <c r="AG1008" s="54">
        <f>(R1008-MAX(R$2:R1007))/MAX(R$2:R1007)</f>
        <v>6.1538965192472969E-3</v>
      </c>
      <c r="AH1008" s="54">
        <f>(S1008-MAX(S$2:S1007))/MAX(S$2:S1007)</f>
        <v>5.0972108803774884E-3</v>
      </c>
      <c r="AI1008" s="54">
        <f>(T1008-MAX(T$2:T1007))/MAX(T$2:T1007)</f>
        <v>5.262614597505536E-3</v>
      </c>
      <c r="AJ1008" s="54">
        <f>(U1008-MAX(U$2:U1007))/MAX(U$2:U1007)</f>
        <v>5.7576394046711084E-3</v>
      </c>
      <c r="AK1008" s="54">
        <f t="shared" si="438"/>
        <v>0.87957201826231235</v>
      </c>
      <c r="AL1008" s="71">
        <f t="shared" si="428"/>
        <v>1964.7916666665815</v>
      </c>
      <c r="AM1008" s="49">
        <f t="shared" si="429"/>
        <v>0.87957201826231235</v>
      </c>
      <c r="AN1008" s="49">
        <f t="shared" si="430"/>
        <v>1.2856313282442415</v>
      </c>
      <c r="AO1008" s="49">
        <f t="shared" si="431"/>
        <v>1.147011579270258</v>
      </c>
      <c r="AP1008" s="49">
        <f t="shared" si="432"/>
        <v>1.1715730494050038</v>
      </c>
      <c r="AQ1008" s="49">
        <f t="shared" si="433"/>
        <v>1.9922670294976894</v>
      </c>
      <c r="AS1008" s="49">
        <f t="shared" si="439"/>
        <v>0.70663570125344788</v>
      </c>
      <c r="AT1008" s="49">
        <f t="shared" si="434"/>
        <v>0.82069398009268557</v>
      </c>
      <c r="AU1008" s="54">
        <f>(AM1008-MAX(AM$3:AM1008))/MAX(AM$3:AM1008)</f>
        <v>-0.76440964709079229</v>
      </c>
      <c r="AV1008" s="54">
        <f>(AN1008-MAX(AN$3:AN1008))/MAX(AN$3:AN1008)</f>
        <v>-0.89459689059827385</v>
      </c>
      <c r="AW1008" s="54">
        <f>(AO1008-MAX(AO$3:AO1008))/MAX(AO$3:AO1008)</f>
        <v>-0.79827127693752942</v>
      </c>
      <c r="AX1008" s="54">
        <f>(AP1008-MAX(AP$3:AP1008))/MAX(AP$3:AP1008)</f>
        <v>-0.79918356367629095</v>
      </c>
      <c r="AY1008" s="54">
        <f>(AQ1008-MAX(AQ$3:AQ1008))/MAX(AQ$3:AQ1008)</f>
        <v>-0.76051315398057528</v>
      </c>
    </row>
    <row r="1009" spans="1:51">
      <c r="A1009" s="49">
        <f>Data!F1135</f>
        <v>1964.8749999999147</v>
      </c>
      <c r="B1009" s="53">
        <f t="shared" si="425"/>
        <v>0.82499999999999996</v>
      </c>
      <c r="C1009" s="50">
        <f>1/Data!N1135</f>
        <v>4.3057013897455247E-2</v>
      </c>
      <c r="D1009" s="50">
        <f>Data!H1135/100</f>
        <v>4.1500000000000002E-2</v>
      </c>
      <c r="E1009">
        <f>Data!K1136/Data!K1135</f>
        <v>0.98511626092384519</v>
      </c>
      <c r="F1009">
        <f>Data!T1136/Data!T1135</f>
        <v>1.0010262918409112</v>
      </c>
      <c r="G1009" s="49">
        <f>Data!E1138</f>
        <v>31.2</v>
      </c>
      <c r="H1009" s="52">
        <v>0</v>
      </c>
      <c r="I1009" s="52">
        <v>1</v>
      </c>
      <c r="J1009" s="52">
        <v>0.6</v>
      </c>
      <c r="K1009" s="54">
        <f t="shared" si="435"/>
        <v>0.66261227030770231</v>
      </c>
      <c r="L1009" s="54">
        <f t="shared" si="448"/>
        <v>0.85</v>
      </c>
      <c r="M1009" s="53">
        <f t="shared" si="449"/>
        <v>0.85</v>
      </c>
      <c r="N1009" s="54" cm="1">
        <f t="array" ref="N1009">stock_min(C1009,O1009)</f>
        <v>0.437012816010174</v>
      </c>
      <c r="O1009" s="54" cm="1">
        <f t="array" ref="O1009">stock_max(C1009,D1009)</f>
        <v>0.85</v>
      </c>
      <c r="P1009" s="49">
        <f t="shared" si="426"/>
        <v>1964.8749999999147</v>
      </c>
      <c r="Q1009" s="49">
        <f t="shared" si="440"/>
        <v>0.9368145910969079</v>
      </c>
      <c r="R1009" s="49">
        <f t="shared" si="441"/>
        <v>43.401916697958484</v>
      </c>
      <c r="S1009" s="59">
        <f t="shared" si="422"/>
        <v>11.327144397705798</v>
      </c>
      <c r="T1009" s="59">
        <f t="shared" si="423"/>
        <v>14.219668617308706</v>
      </c>
      <c r="U1009" s="59">
        <f t="shared" si="424"/>
        <v>27.929453373842101</v>
      </c>
      <c r="V1009" s="59"/>
      <c r="W1009" s="49">
        <f t="shared" si="442"/>
        <v>4.5308577590823189</v>
      </c>
      <c r="X1009" s="49">
        <f t="shared" si="443"/>
        <v>6.7962866386234788</v>
      </c>
      <c r="Y1009" s="49">
        <f t="shared" si="444"/>
        <v>4.7975417117705978</v>
      </c>
      <c r="Z1009" s="49">
        <f t="shared" si="445"/>
        <v>9.4221269055381072</v>
      </c>
      <c r="AA1009" s="49">
        <f t="shared" si="446"/>
        <v>4.1894180060763153</v>
      </c>
      <c r="AB1009" s="49">
        <f t="shared" si="447"/>
        <v>23.740035367765785</v>
      </c>
      <c r="AC1009" s="80">
        <f t="shared" si="427"/>
        <v>0.85</v>
      </c>
      <c r="AD1009" s="80">
        <f t="shared" si="436"/>
        <v>0.437012816010174</v>
      </c>
      <c r="AE1009" s="80">
        <f t="shared" si="437"/>
        <v>0.85</v>
      </c>
      <c r="AF1009" s="54">
        <f>(Q1009-MAX(Q$2:Q1008))/MAX(Q$2:Q1008)</f>
        <v>-0.24111277350587587</v>
      </c>
      <c r="AG1009" s="54">
        <f>(R1009-MAX(R$2:R1008))/MAX(R$2:R1008)</f>
        <v>-1.488373907615476E-2</v>
      </c>
      <c r="AH1009" s="54">
        <f>(S1009-MAX(S$2:S1008))/MAX(S$2:S1008)</f>
        <v>-8.5197267093285213E-3</v>
      </c>
      <c r="AI1009" s="54">
        <f>(T1009-MAX(T$2:T1008))/MAX(T$2:T1008)</f>
        <v>-9.5158898657118178E-3</v>
      </c>
      <c r="AJ1009" s="54">
        <f>(U1009-MAX(U$2:U1008))/MAX(U$2:U1008)</f>
        <v>-1.2497234438594927E-2</v>
      </c>
      <c r="AK1009" s="54">
        <f t="shared" si="438"/>
        <v>0.89077139379096515</v>
      </c>
      <c r="AL1009" s="71">
        <f t="shared" si="428"/>
        <v>1964.8749999999147</v>
      </c>
      <c r="AM1009" s="49">
        <f t="shared" si="429"/>
        <v>0.89077139379096515</v>
      </c>
      <c r="AN1009" s="49">
        <f t="shared" si="430"/>
        <v>1.295854124938832</v>
      </c>
      <c r="AO1009" s="49">
        <f t="shared" si="431"/>
        <v>1.1583468774887664</v>
      </c>
      <c r="AP1009" s="49">
        <f t="shared" si="432"/>
        <v>1.1827988950360033</v>
      </c>
      <c r="AQ1009" s="49">
        <f t="shared" si="433"/>
        <v>2.0452649151727598</v>
      </c>
      <c r="AS1009" s="49">
        <f t="shared" si="439"/>
        <v>0.74941079023392776</v>
      </c>
      <c r="AT1009" s="49">
        <f t="shared" si="434"/>
        <v>0.86246602013675644</v>
      </c>
      <c r="AU1009" s="54">
        <f>(AM1009-MAX(AM$3:AM1009))/MAX(AM$3:AM1009)</f>
        <v>-0.7614099327088244</v>
      </c>
      <c r="AV1009" s="54">
        <f>(AN1009-MAX(AN$3:AN1009))/MAX(AN$3:AN1009)</f>
        <v>-0.89375876964188505</v>
      </c>
      <c r="AW1009" s="54">
        <f>(AO1009-MAX(AO$3:AO1009))/MAX(AO$3:AO1009)</f>
        <v>-0.7962777005199253</v>
      </c>
      <c r="AX1009" s="54">
        <f>(AP1009-MAX(AP$3:AP1009))/MAX(AP$3:AP1009)</f>
        <v>-0.79725936926478391</v>
      </c>
      <c r="AY1009" s="54">
        <f>(AQ1009-MAX(AQ$3:AQ1009))/MAX(AQ$3:AQ1009)</f>
        <v>-0.75414237320766808</v>
      </c>
    </row>
    <row r="1010" spans="1:51">
      <c r="A1010" s="49">
        <f>Data!F1136</f>
        <v>1964.958333333248</v>
      </c>
      <c r="B1010" s="53">
        <f t="shared" si="425"/>
        <v>0.81200000000000006</v>
      </c>
      <c r="C1010" s="50">
        <f>1/Data!N1136</f>
        <v>4.3950277732177238E-2</v>
      </c>
      <c r="D1010" s="50">
        <f>Data!H1136/100</f>
        <v>4.1799999999999997E-2</v>
      </c>
      <c r="E1010">
        <f>Data!K1137/Data!K1136</f>
        <v>1.0282244223439734</v>
      </c>
      <c r="F1010">
        <f>Data!T1137/Data!T1136</f>
        <v>1.002673029102392</v>
      </c>
      <c r="G1010" s="49">
        <f>Data!E1139</f>
        <v>31.3</v>
      </c>
      <c r="H1010" s="52">
        <v>0</v>
      </c>
      <c r="I1010" s="52">
        <v>1</v>
      </c>
      <c r="J1010" s="52">
        <v>0.6</v>
      </c>
      <c r="K1010" s="54">
        <f t="shared" si="435"/>
        <v>0.66261227030770231</v>
      </c>
      <c r="L1010" s="54">
        <f t="shared" si="448"/>
        <v>0.85</v>
      </c>
      <c r="M1010" s="53">
        <f t="shared" si="449"/>
        <v>0.85</v>
      </c>
      <c r="N1010" s="54" cm="1">
        <f t="array" ref="N1010">stock_min(C1010,O1010)</f>
        <v>0.46761306047097012</v>
      </c>
      <c r="O1010" s="54" cm="1">
        <f t="array" ref="O1010">stock_max(C1010,D1010)</f>
        <v>0.85</v>
      </c>
      <c r="P1010" s="49">
        <f t="shared" si="426"/>
        <v>1964.958333333248</v>
      </c>
      <c r="Q1010" s="49">
        <f t="shared" si="440"/>
        <v>0.9393187237624554</v>
      </c>
      <c r="R1010" s="49">
        <f t="shared" si="441"/>
        <v>44.626910725379616</v>
      </c>
      <c r="S1010" s="59">
        <f t="shared" si="422"/>
        <v>11.531076776813835</v>
      </c>
      <c r="T1010" s="59">
        <f t="shared" si="423"/>
        <v>14.49842667508463</v>
      </c>
      <c r="U1010" s="59">
        <f t="shared" si="424"/>
        <v>28.610700594775114</v>
      </c>
      <c r="V1010" s="59"/>
      <c r="W1010" s="49">
        <f t="shared" si="442"/>
        <v>4.6124307107255342</v>
      </c>
      <c r="X1010" s="49">
        <f t="shared" si="443"/>
        <v>6.9186460660883009</v>
      </c>
      <c r="Y1010" s="49">
        <f t="shared" si="444"/>
        <v>4.8915912600170515</v>
      </c>
      <c r="Z1010" s="49">
        <f t="shared" si="445"/>
        <v>9.6068354150675788</v>
      </c>
      <c r="AA1010" s="49">
        <f t="shared" si="446"/>
        <v>4.2916050892162678</v>
      </c>
      <c r="AB1010" s="49">
        <f t="shared" si="447"/>
        <v>24.319095505558845</v>
      </c>
      <c r="AC1010" s="80">
        <f t="shared" si="427"/>
        <v>0.85</v>
      </c>
      <c r="AD1010" s="80">
        <f t="shared" si="436"/>
        <v>0.46761306047097012</v>
      </c>
      <c r="AE1010" s="80">
        <f t="shared" si="437"/>
        <v>0.85</v>
      </c>
      <c r="AF1010" s="54">
        <f>(Q1010-MAX(Q$2:Q1009))/MAX(Q$2:Q1009)</f>
        <v>-0.23908424586402352</v>
      </c>
      <c r="AG1010" s="54">
        <f>(R1010-MAX(R$2:R1009))/MAX(R$2:R1009)</f>
        <v>1.2920598330075769E-2</v>
      </c>
      <c r="AH1010" s="54">
        <f>(S1010-MAX(S$2:S1009))/MAX(S$2:S1009)</f>
        <v>9.3307503280972877E-3</v>
      </c>
      <c r="AI1010" s="54">
        <f>(T1010-MAX(T$2:T1009))/MAX(T$2:T1009)</f>
        <v>9.9012593119323904E-3</v>
      </c>
      <c r="AJ1010" s="54">
        <f>(U1010-MAX(U$2:U1009))/MAX(U$2:U1009)</f>
        <v>1.1589649958950579E-2</v>
      </c>
      <c r="AK1010" s="54">
        <f t="shared" si="438"/>
        <v>0.9015193574883984</v>
      </c>
      <c r="AL1010" s="71">
        <f t="shared" si="428"/>
        <v>1964.958333333248</v>
      </c>
      <c r="AM1010" s="49">
        <f t="shared" si="429"/>
        <v>0.9015193574883984</v>
      </c>
      <c r="AN1010" s="49">
        <f t="shared" si="430"/>
        <v>1.3170122436662104</v>
      </c>
      <c r="AO1010" s="49">
        <f t="shared" si="431"/>
        <v>1.1753149934706488</v>
      </c>
      <c r="AP1010" s="49">
        <f t="shared" si="432"/>
        <v>1.2004386806527487</v>
      </c>
      <c r="AQ1010" s="49">
        <f t="shared" si="433"/>
        <v>2.0260569071641443</v>
      </c>
      <c r="AS1010" s="49">
        <f t="shared" si="439"/>
        <v>0.70904466349793394</v>
      </c>
      <c r="AT1010" s="49">
        <f t="shared" si="434"/>
        <v>0.8256182265113956</v>
      </c>
      <c r="AU1010" s="54">
        <f>(AM1010-MAX(AM$3:AM1010))/MAX(AM$3:AM1010)</f>
        <v>-0.75853112743994355</v>
      </c>
      <c r="AV1010" s="54">
        <f>(AN1010-MAX(AN$3:AN1010))/MAX(AN$3:AN1010)</f>
        <v>-0.89202411099289092</v>
      </c>
      <c r="AW1010" s="54">
        <f>(AO1010-MAX(AO$3:AO1010))/MAX(AO$3:AO1010)</f>
        <v>-0.79329346179761107</v>
      </c>
      <c r="AX1010" s="54">
        <f>(AP1010-MAX(AP$3:AP1010))/MAX(AP$3:AP1010)</f>
        <v>-0.79423577727718397</v>
      </c>
      <c r="AY1010" s="54">
        <f>(AQ1010-MAX(AQ$3:AQ1010))/MAX(AQ$3:AQ1010)</f>
        <v>-0.75645133339633275</v>
      </c>
    </row>
    <row r="1011" spans="1:51">
      <c r="A1011" s="49">
        <f>Data!F1137</f>
        <v>1965.0416666665812</v>
      </c>
      <c r="B1011" s="53">
        <f t="shared" si="425"/>
        <v>0.82600000000000007</v>
      </c>
      <c r="C1011" s="50">
        <f>1/Data!N1137</f>
        <v>4.2975013960621589E-2</v>
      </c>
      <c r="D1011" s="50">
        <f>Data!H1137/100</f>
        <v>4.1900000000000007E-2</v>
      </c>
      <c r="E1011">
        <f>Data!K1138/Data!K1137</f>
        <v>1.0097667305310418</v>
      </c>
      <c r="F1011">
        <f>Data!T1138/Data!T1137</f>
        <v>1.0018725618126394</v>
      </c>
      <c r="G1011" s="49">
        <f>Data!E1140</f>
        <v>31.4</v>
      </c>
      <c r="H1011" s="52">
        <v>0</v>
      </c>
      <c r="I1011" s="52">
        <v>1</v>
      </c>
      <c r="J1011" s="52">
        <v>0.6</v>
      </c>
      <c r="K1011" s="54">
        <f t="shared" si="435"/>
        <v>0.66261227030770231</v>
      </c>
      <c r="L1011" s="54">
        <f t="shared" si="448"/>
        <v>0.85</v>
      </c>
      <c r="M1011" s="53">
        <f t="shared" si="449"/>
        <v>0.85</v>
      </c>
      <c r="N1011" s="54" cm="1">
        <f t="array" ref="N1011">stock_min(C1011,O1011)</f>
        <v>0.43420377122928827</v>
      </c>
      <c r="O1011" s="54" cm="1">
        <f t="array" ref="O1011">stock_max(C1011,D1011)</f>
        <v>0.85</v>
      </c>
      <c r="P1011" s="49">
        <f t="shared" si="426"/>
        <v>1965.0416666665812</v>
      </c>
      <c r="Q1011" s="49">
        <f t="shared" si="440"/>
        <v>0.94107765613447014</v>
      </c>
      <c r="R1011" s="49">
        <f t="shared" si="441"/>
        <v>45.06276973686726</v>
      </c>
      <c r="S1011" s="59">
        <f t="shared" si="422"/>
        <v>11.607286390193323</v>
      </c>
      <c r="T1011" s="59">
        <f t="shared" si="423"/>
        <v>14.601413854836213</v>
      </c>
      <c r="U1011" s="59">
        <f t="shared" si="424"/>
        <v>28.856254943141572</v>
      </c>
      <c r="V1011" s="59"/>
      <c r="W1011" s="49">
        <f t="shared" si="442"/>
        <v>4.6429145560773293</v>
      </c>
      <c r="X1011" s="49">
        <f t="shared" si="443"/>
        <v>6.9643718341159939</v>
      </c>
      <c r="Y1011" s="49">
        <f t="shared" si="444"/>
        <v>4.9263378707808512</v>
      </c>
      <c r="Z1011" s="49">
        <f t="shared" si="445"/>
        <v>9.6750759840553631</v>
      </c>
      <c r="AA1011" s="49">
        <f t="shared" si="446"/>
        <v>4.3284382414712361</v>
      </c>
      <c r="AB1011" s="49">
        <f t="shared" si="447"/>
        <v>24.527816701670336</v>
      </c>
      <c r="AC1011" s="80">
        <f t="shared" si="427"/>
        <v>0.85</v>
      </c>
      <c r="AD1011" s="80">
        <f t="shared" si="436"/>
        <v>0.43420377122928827</v>
      </c>
      <c r="AE1011" s="80">
        <f t="shared" si="437"/>
        <v>0.85</v>
      </c>
      <c r="AF1011" s="54">
        <f>(Q1011-MAX(Q$2:Q1010))/MAX(Q$2:Q1010)</f>
        <v>-0.2376593840801928</v>
      </c>
      <c r="AG1011" s="54">
        <f>(R1011-MAX(R$2:R1010))/MAX(R$2:R1010)</f>
        <v>9.7667305310418367E-3</v>
      </c>
      <c r="AH1011" s="54">
        <f>(S1011-MAX(S$2:S1010))/MAX(S$2:S1010)</f>
        <v>6.6090630436809582E-3</v>
      </c>
      <c r="AI1011" s="54">
        <f>(T1011-MAX(T$2:T1010))/MAX(T$2:T1010)</f>
        <v>7.1033348693320857E-3</v>
      </c>
      <c r="AJ1011" s="54">
        <f>(U1011-MAX(U$2:U1010))/MAX(U$2:U1010)</f>
        <v>8.5826052232814195E-3</v>
      </c>
      <c r="AK1011" s="54">
        <f t="shared" si="438"/>
        <v>0.89721589428339044</v>
      </c>
      <c r="AL1011" s="71">
        <f t="shared" si="428"/>
        <v>1965.0416666665812</v>
      </c>
      <c r="AM1011" s="49">
        <f t="shared" si="429"/>
        <v>0.89721589428339044</v>
      </c>
      <c r="AN1011" s="49">
        <f t="shared" si="430"/>
        <v>1.3732758139109735</v>
      </c>
      <c r="AO1011" s="49">
        <f t="shared" si="431"/>
        <v>1.2033019849746405</v>
      </c>
      <c r="AP1011" s="49">
        <f t="shared" si="432"/>
        <v>1.2325862914210575</v>
      </c>
      <c r="AQ1011" s="49">
        <f t="shared" si="433"/>
        <v>2.0029704897250897</v>
      </c>
      <c r="AS1011" s="49">
        <f t="shared" si="439"/>
        <v>0.6296946758141162</v>
      </c>
      <c r="AT1011" s="49">
        <f t="shared" si="434"/>
        <v>0.77038419830403226</v>
      </c>
      <c r="AU1011" s="54">
        <f>(AM1011-MAX(AM$3:AM1011))/MAX(AM$3:AM1011)</f>
        <v>-0.75968379532176478</v>
      </c>
      <c r="AV1011" s="54">
        <f>(AN1011-MAX(AN$3:AN1011))/MAX(AN$3:AN1011)</f>
        <v>-0.88741131483620472</v>
      </c>
      <c r="AW1011" s="54">
        <f>(AO1011-MAX(AO$3:AO1011))/MAX(AO$3:AO1011)</f>
        <v>-0.7883712969646699</v>
      </c>
      <c r="AX1011" s="54">
        <f>(AP1011-MAX(AP$3:AP1011))/MAX(AP$3:AP1011)</f>
        <v>-0.78872543489256519</v>
      </c>
      <c r="AY1011" s="54">
        <f>(AQ1011-MAX(AQ$3:AQ1011))/MAX(AQ$3:AQ1011)</f>
        <v>-0.75922651022579668</v>
      </c>
    </row>
    <row r="1012" spans="1:51">
      <c r="A1012" s="49">
        <f>Data!F1138</f>
        <v>1965.1249999999145</v>
      </c>
      <c r="B1012" s="53">
        <f t="shared" si="425"/>
        <v>0.83</v>
      </c>
      <c r="C1012" s="50">
        <f>1/Data!N1138</f>
        <v>4.2786114961244764E-2</v>
      </c>
      <c r="D1012" s="50">
        <f>Data!H1138/100</f>
        <v>4.2099999999999999E-2</v>
      </c>
      <c r="E1012">
        <f>Data!K1139/Data!K1138</f>
        <v>1.0001660973566213</v>
      </c>
      <c r="F1012">
        <f>Data!T1139/Data!T1138</f>
        <v>1.0003022364217249</v>
      </c>
      <c r="G1012" s="49">
        <f>Data!E1141</f>
        <v>31.4</v>
      </c>
      <c r="H1012" s="52">
        <v>0</v>
      </c>
      <c r="I1012" s="52">
        <v>1</v>
      </c>
      <c r="J1012" s="52">
        <v>0.6</v>
      </c>
      <c r="K1012" s="54">
        <f t="shared" si="435"/>
        <v>0.66261227030770231</v>
      </c>
      <c r="L1012" s="54">
        <f t="shared" si="448"/>
        <v>0.85</v>
      </c>
      <c r="M1012" s="53">
        <f t="shared" si="449"/>
        <v>0.85</v>
      </c>
      <c r="N1012" s="54" cm="1">
        <f t="array" ref="N1012">stock_min(C1012,O1012)</f>
        <v>0.42773272053335404</v>
      </c>
      <c r="O1012" s="54" cm="1">
        <f t="array" ref="O1012">stock_max(C1012,D1012)</f>
        <v>0.85</v>
      </c>
      <c r="P1012" s="49">
        <f t="shared" si="426"/>
        <v>1965.1249999999145</v>
      </c>
      <c r="Q1012" s="49">
        <f t="shared" si="440"/>
        <v>0.94136208407782551</v>
      </c>
      <c r="R1012" s="49">
        <f t="shared" si="441"/>
        <v>45.070254543802591</v>
      </c>
      <c r="S1012" s="59">
        <f t="shared" si="422"/>
        <v>11.6098464118273</v>
      </c>
      <c r="T1012" s="59">
        <f t="shared" si="423"/>
        <v>14.604509778112547</v>
      </c>
      <c r="U1012" s="59">
        <f t="shared" si="424"/>
        <v>28.861637160345172</v>
      </c>
      <c r="V1012" s="59"/>
      <c r="W1012" s="49">
        <f t="shared" si="442"/>
        <v>4.6439385647309201</v>
      </c>
      <c r="X1012" s="49">
        <f t="shared" si="443"/>
        <v>6.9659078470963802</v>
      </c>
      <c r="Y1012" s="49">
        <f t="shared" si="444"/>
        <v>4.9273823973063546</v>
      </c>
      <c r="Z1012" s="49">
        <f t="shared" si="445"/>
        <v>9.6771273808061924</v>
      </c>
      <c r="AA1012" s="49">
        <f t="shared" si="446"/>
        <v>4.3292455740517761</v>
      </c>
      <c r="AB1012" s="49">
        <f t="shared" si="447"/>
        <v>24.532391586293397</v>
      </c>
      <c r="AC1012" s="80">
        <f t="shared" si="427"/>
        <v>0.85</v>
      </c>
      <c r="AD1012" s="80">
        <f t="shared" si="436"/>
        <v>0.42773272053335404</v>
      </c>
      <c r="AE1012" s="80">
        <f t="shared" si="437"/>
        <v>0.85</v>
      </c>
      <c r="AF1012" s="54">
        <f>(Q1012-MAX(Q$2:Q1011))/MAX(Q$2:Q1011)</f>
        <v>-0.2374289769803016</v>
      </c>
      <c r="AG1012" s="54">
        <f>(R1012-MAX(R$2:R1011))/MAX(R$2:R1011)</f>
        <v>1.6609735662136339E-4</v>
      </c>
      <c r="AH1012" s="54">
        <f>(S1012-MAX(S$2:S1011))/MAX(S$2:S1011)</f>
        <v>2.2055298266268882E-4</v>
      </c>
      <c r="AI1012" s="54">
        <f>(T1012-MAX(T$2:T1011))/MAX(T$2:T1011)</f>
        <v>2.1202900671898024E-4</v>
      </c>
      <c r="AJ1012" s="54">
        <f>(U1012-MAX(U$2:U1011))/MAX(U$2:U1011)</f>
        <v>1.8651821638688475E-4</v>
      </c>
      <c r="AK1012" s="54">
        <f t="shared" si="438"/>
        <v>0.88395512335470028</v>
      </c>
      <c r="AL1012" s="71">
        <f t="shared" si="428"/>
        <v>1965.1249999999145</v>
      </c>
      <c r="AM1012" s="49">
        <f t="shared" si="429"/>
        <v>0.88395512335470028</v>
      </c>
      <c r="AN1012" s="49">
        <f t="shared" si="430"/>
        <v>1.3613703777953332</v>
      </c>
      <c r="AO1012" s="49">
        <f t="shared" si="431"/>
        <v>1.1899287442982487</v>
      </c>
      <c r="AP1012" s="49">
        <f t="shared" si="432"/>
        <v>1.2193591892364288</v>
      </c>
      <c r="AQ1012" s="49">
        <f t="shared" si="433"/>
        <v>1.9735950763324173</v>
      </c>
      <c r="AS1012" s="49">
        <f t="shared" si="439"/>
        <v>0.61222469853708406</v>
      </c>
      <c r="AT1012" s="49">
        <f t="shared" si="434"/>
        <v>0.75423588709598843</v>
      </c>
      <c r="AU1012" s="54">
        <f>(AM1012-MAX(AM$3:AM1012))/MAX(AM$3:AM1012)</f>
        <v>-0.76323564740217797</v>
      </c>
      <c r="AV1012" s="54">
        <f>(AN1012-MAX(AN$3:AN1012))/MAX(AN$3:AN1012)</f>
        <v>-0.88838738780347271</v>
      </c>
      <c r="AW1012" s="54">
        <f>(AO1012-MAX(AO$3:AO1012))/MAX(AO$3:AO1012)</f>
        <v>-0.79072329306794531</v>
      </c>
      <c r="AX1012" s="54">
        <f>(AP1012-MAX(AP$3:AP1012))/MAX(AP$3:AP1012)</f>
        <v>-0.79099265973608268</v>
      </c>
      <c r="AY1012" s="54">
        <f>(AQ1012-MAX(AQ$3:AQ1012))/MAX(AQ$3:AQ1012)</f>
        <v>-0.76275767597806121</v>
      </c>
    </row>
    <row r="1013" spans="1:51">
      <c r="A1013" s="49">
        <f>Data!F1139</f>
        <v>1965.2083333332478</v>
      </c>
      <c r="B1013" s="53">
        <f t="shared" si="425"/>
        <v>0.82600000000000007</v>
      </c>
      <c r="C1013" s="50">
        <f>1/Data!N1139</f>
        <v>4.3004226773574156E-2</v>
      </c>
      <c r="D1013" s="50">
        <f>Data!H1139/100</f>
        <v>4.2099999999999999E-2</v>
      </c>
      <c r="E1013">
        <f>Data!K1140/Data!K1139</f>
        <v>1.0123612273586307</v>
      </c>
      <c r="F1013">
        <f>Data!T1140/Data!T1139</f>
        <v>1.0011197957397624</v>
      </c>
      <c r="G1013" s="49">
        <f>Data!E1142</f>
        <v>31.6</v>
      </c>
      <c r="H1013" s="52">
        <v>0</v>
      </c>
      <c r="I1013" s="52">
        <v>1</v>
      </c>
      <c r="J1013" s="52">
        <v>0.6</v>
      </c>
      <c r="K1013" s="54">
        <f t="shared" si="435"/>
        <v>0.66261227030770231</v>
      </c>
      <c r="L1013" s="54">
        <f t="shared" si="448"/>
        <v>0.85</v>
      </c>
      <c r="M1013" s="53">
        <f t="shared" si="449"/>
        <v>0.85</v>
      </c>
      <c r="N1013" s="54" cm="1">
        <f t="array" ref="N1013">stock_min(C1013,O1013)</f>
        <v>0.43520450492406981</v>
      </c>
      <c r="O1013" s="54" cm="1">
        <f t="array" ref="O1013">stock_max(C1013,D1013)</f>
        <v>0.85</v>
      </c>
      <c r="P1013" s="49">
        <f t="shared" si="426"/>
        <v>1965.2083333332478</v>
      </c>
      <c r="Q1013" s="49">
        <f t="shared" si="440"/>
        <v>0.94241621732914971</v>
      </c>
      <c r="R1013" s="49">
        <f t="shared" si="441"/>
        <v>45.62737820732989</v>
      </c>
      <c r="S1013" s="59">
        <f t="shared" si="422"/>
        <v>11.701153845105033</v>
      </c>
      <c r="T1013" s="59">
        <f t="shared" si="423"/>
        <v>14.729648611661805</v>
      </c>
      <c r="U1013" s="59">
        <f t="shared" si="424"/>
        <v>29.169735501144508</v>
      </c>
      <c r="V1013" s="59"/>
      <c r="W1013" s="49">
        <f t="shared" si="442"/>
        <v>4.6804615380420129</v>
      </c>
      <c r="X1013" s="49">
        <f t="shared" si="443"/>
        <v>7.0206923070630198</v>
      </c>
      <c r="Y1013" s="49">
        <f t="shared" si="444"/>
        <v>4.9696027042538811</v>
      </c>
      <c r="Z1013" s="49">
        <f t="shared" si="445"/>
        <v>9.7600459074079247</v>
      </c>
      <c r="AA1013" s="49">
        <f t="shared" si="446"/>
        <v>4.3754603251716766</v>
      </c>
      <c r="AB1013" s="49">
        <f t="shared" si="447"/>
        <v>24.794275175972832</v>
      </c>
      <c r="AC1013" s="80">
        <f t="shared" si="427"/>
        <v>0.85</v>
      </c>
      <c r="AD1013" s="80">
        <f t="shared" si="436"/>
        <v>0.43520450492406981</v>
      </c>
      <c r="AE1013" s="80">
        <f t="shared" si="437"/>
        <v>0.85</v>
      </c>
      <c r="AF1013" s="54">
        <f>(Q1013-MAX(Q$2:Q1012))/MAX(Q$2:Q1012)</f>
        <v>-0.23657505319745789</v>
      </c>
      <c r="AG1013" s="54">
        <f>(R1013-MAX(R$2:R1012))/MAX(R$2:R1012)</f>
        <v>1.2361227358630641E-2</v>
      </c>
      <c r="AH1013" s="54">
        <f>(S1013-MAX(S$2:S1012))/MAX(S$2:S1012)</f>
        <v>7.8646547110834079E-3</v>
      </c>
      <c r="AI1013" s="54">
        <f>(T1013-MAX(T$2:T1012))/MAX(T$2:T1012)</f>
        <v>8.5685062662493872E-3</v>
      </c>
      <c r="AJ1013" s="54">
        <f>(U1013-MAX(U$2:U1012))/MAX(U$2:U1012)</f>
        <v>1.0675012615800337E-2</v>
      </c>
      <c r="AK1013" s="54">
        <f t="shared" si="438"/>
        <v>0.90988408539594468</v>
      </c>
      <c r="AL1013" s="71">
        <f t="shared" si="428"/>
        <v>1965.2083333332478</v>
      </c>
      <c r="AM1013" s="49">
        <f t="shared" si="429"/>
        <v>0.90988408539594468</v>
      </c>
      <c r="AN1013" s="49">
        <f t="shared" si="430"/>
        <v>1.3521898208958785</v>
      </c>
      <c r="AO1013" s="49">
        <f t="shared" si="431"/>
        <v>1.1989607986311148</v>
      </c>
      <c r="AP1013" s="49">
        <f t="shared" si="432"/>
        <v>1.2258684494646988</v>
      </c>
      <c r="AQ1013" s="49">
        <f t="shared" si="433"/>
        <v>2.0122800663890192</v>
      </c>
      <c r="AS1013" s="49">
        <f t="shared" si="439"/>
        <v>0.66009024549314077</v>
      </c>
      <c r="AT1013" s="49">
        <f t="shared" si="434"/>
        <v>0.78641161692432049</v>
      </c>
      <c r="AU1013" s="54">
        <f>(AM1013-MAX(AM$3:AM1013))/MAX(AM$3:AM1013)</f>
        <v>-0.7562906637157546</v>
      </c>
      <c r="AV1013" s="54">
        <f>(AN1013-MAX(AN$3:AN1013))/MAX(AN$3:AN1013)</f>
        <v>-0.88914006022361636</v>
      </c>
      <c r="AW1013" s="54">
        <f>(AO1013-MAX(AO$3:AO1013))/MAX(AO$3:AO1013)</f>
        <v>-0.78913479577626233</v>
      </c>
      <c r="AX1013" s="54">
        <f>(AP1013-MAX(AP$3:AP1013))/MAX(AP$3:AP1013)</f>
        <v>-0.78987692355317152</v>
      </c>
      <c r="AY1013" s="54">
        <f>(AQ1013-MAX(AQ$3:AQ1013))/MAX(AQ$3:AQ1013)</f>
        <v>-0.75810742271392706</v>
      </c>
    </row>
    <row r="1014" spans="1:51">
      <c r="A1014" s="49">
        <f>Data!F1140</f>
        <v>1965.291666666581</v>
      </c>
      <c r="B1014" s="53">
        <f t="shared" si="425"/>
        <v>0.83199999999999996</v>
      </c>
      <c r="C1014" s="50">
        <f>1/Data!N1140</f>
        <v>4.2697541967890197E-2</v>
      </c>
      <c r="D1014" s="50">
        <f>Data!H1140/100</f>
        <v>4.2000000000000003E-2</v>
      </c>
      <c r="E1014">
        <f>Data!K1141/Data!K1140</f>
        <v>1.0173449281952183</v>
      </c>
      <c r="F1014">
        <f>Data!T1141/Data!T1140</f>
        <v>1.0026904475729863</v>
      </c>
      <c r="G1014" s="49">
        <f>Data!E1143</f>
        <v>31.6</v>
      </c>
      <c r="H1014" s="52">
        <v>0</v>
      </c>
      <c r="I1014" s="52">
        <v>1</v>
      </c>
      <c r="J1014" s="52">
        <v>0.6</v>
      </c>
      <c r="K1014" s="54">
        <f t="shared" si="435"/>
        <v>0.66261227030770231</v>
      </c>
      <c r="L1014" s="54">
        <f t="shared" si="448"/>
        <v>0.85</v>
      </c>
      <c r="M1014" s="53">
        <f t="shared" si="449"/>
        <v>0.85</v>
      </c>
      <c r="N1014" s="54" cm="1">
        <f t="array" ref="N1014">stock_min(C1014,O1014)</f>
        <v>0.42469850472395909</v>
      </c>
      <c r="O1014" s="54" cm="1">
        <f t="array" ref="O1014">stock_max(C1014,D1014)</f>
        <v>0.85</v>
      </c>
      <c r="P1014" s="49">
        <f t="shared" si="426"/>
        <v>1965.291666666581</v>
      </c>
      <c r="Q1014" s="49">
        <f t="shared" si="440"/>
        <v>0.94495173875380589</v>
      </c>
      <c r="R1014" s="49">
        <f t="shared" si="441"/>
        <v>46.418781806072097</v>
      </c>
      <c r="S1014" s="59">
        <f t="shared" si="422"/>
        <v>11.835519785437242</v>
      </c>
      <c r="T1014" s="59">
        <f t="shared" si="423"/>
        <v>14.912306362642195</v>
      </c>
      <c r="U1014" s="59">
        <f t="shared" si="424"/>
        <v>29.611562370336795</v>
      </c>
      <c r="V1014" s="59"/>
      <c r="W1014" s="49">
        <f t="shared" si="442"/>
        <v>4.7342079141748972</v>
      </c>
      <c r="X1014" s="49">
        <f t="shared" si="443"/>
        <v>7.1013118712623449</v>
      </c>
      <c r="Y1014" s="49">
        <f t="shared" si="444"/>
        <v>5.0312291881678552</v>
      </c>
      <c r="Z1014" s="49">
        <f t="shared" si="445"/>
        <v>9.8810771744743384</v>
      </c>
      <c r="AA1014" s="49">
        <f t="shared" si="446"/>
        <v>4.44173435555052</v>
      </c>
      <c r="AB1014" s="49">
        <f t="shared" si="447"/>
        <v>25.169828014786276</v>
      </c>
      <c r="AC1014" s="80">
        <f t="shared" si="427"/>
        <v>0.85</v>
      </c>
      <c r="AD1014" s="80">
        <f t="shared" si="436"/>
        <v>0.42469850472395909</v>
      </c>
      <c r="AE1014" s="80">
        <f t="shared" si="437"/>
        <v>0.85</v>
      </c>
      <c r="AF1014" s="54">
        <f>(Q1014-MAX(Q$2:Q1013))/MAX(Q$2:Q1013)</f>
        <v>-0.23452109840217578</v>
      </c>
      <c r="AG1014" s="54">
        <f>(R1014-MAX(R$2:R1013))/MAX(R$2:R1013)</f>
        <v>1.7344928195218334E-2</v>
      </c>
      <c r="AH1014" s="54">
        <f>(S1014-MAX(S$2:S1013))/MAX(S$2:S1013)</f>
        <v>1.14831359463254E-2</v>
      </c>
      <c r="AI1014" s="54">
        <f>(T1014-MAX(T$2:T1013))/MAX(T$2:T1013)</f>
        <v>1.240068624826361E-2</v>
      </c>
      <c r="AJ1014" s="54">
        <f>(U1014-MAX(U$2:U1013))/MAX(U$2:U1013)</f>
        <v>1.514675610188345E-2</v>
      </c>
      <c r="AK1014" s="54">
        <f t="shared" si="438"/>
        <v>0.94444044936021898</v>
      </c>
      <c r="AL1014" s="71">
        <f t="shared" si="428"/>
        <v>1965.291666666581</v>
      </c>
      <c r="AM1014" s="49">
        <f t="shared" si="429"/>
        <v>0.94444044936021898</v>
      </c>
      <c r="AN1014" s="49">
        <f t="shared" si="430"/>
        <v>1.3604222577276968</v>
      </c>
      <c r="AO1014" s="49">
        <f t="shared" si="431"/>
        <v>1.22142164178518</v>
      </c>
      <c r="AP1014" s="49">
        <f t="shared" si="432"/>
        <v>1.2463950504016326</v>
      </c>
      <c r="AQ1014" s="49">
        <f t="shared" si="433"/>
        <v>2.0630748351617347</v>
      </c>
      <c r="AS1014" s="49">
        <f t="shared" si="439"/>
        <v>0.70265257743403797</v>
      </c>
      <c r="AT1014" s="49">
        <f t="shared" si="434"/>
        <v>0.81667978476010217</v>
      </c>
      <c r="AU1014" s="54">
        <f>(AM1014-MAX(AM$3:AM1014))/MAX(AM$3:AM1014)</f>
        <v>-0.74703485996964858</v>
      </c>
      <c r="AV1014" s="54">
        <f>(AN1014-MAX(AN$3:AN1014))/MAX(AN$3:AN1014)</f>
        <v>-0.88846511988810661</v>
      </c>
      <c r="AW1014" s="54">
        <f>(AO1014-MAX(AO$3:AO1014))/MAX(AO$3:AO1014)</f>
        <v>-0.78518453294521162</v>
      </c>
      <c r="AX1014" s="54">
        <f>(AP1014-MAX(AP$3:AP1014))/MAX(AP$3:AP1014)</f>
        <v>-0.78635850969746912</v>
      </c>
      <c r="AY1014" s="54">
        <f>(AQ1014-MAX(AQ$3:AQ1014))/MAX(AQ$3:AQ1014)</f>
        <v>-0.75200147467204703</v>
      </c>
    </row>
    <row r="1015" spans="1:51">
      <c r="A1015" s="49">
        <f>Data!F1141</f>
        <v>1965.3749999999143</v>
      </c>
      <c r="B1015" s="53">
        <f t="shared" si="425"/>
        <v>0.84</v>
      </c>
      <c r="C1015" s="50">
        <f>1/Data!N1141</f>
        <v>4.2178416855570819E-2</v>
      </c>
      <c r="D1015" s="50">
        <f>Data!H1141/100</f>
        <v>4.2099999999999999E-2</v>
      </c>
      <c r="E1015">
        <f>Data!K1142/Data!K1141</f>
        <v>0.94890116005399039</v>
      </c>
      <c r="F1015">
        <f>Data!T1142/Data!T1141</f>
        <v>0.99715701476793217</v>
      </c>
      <c r="G1015" s="49">
        <f>Data!E1144</f>
        <v>31.6</v>
      </c>
      <c r="H1015" s="52">
        <v>0</v>
      </c>
      <c r="I1015" s="52">
        <v>1</v>
      </c>
      <c r="J1015" s="52">
        <v>0.6</v>
      </c>
      <c r="K1015" s="54">
        <f t="shared" si="435"/>
        <v>0.66261227030770231</v>
      </c>
      <c r="L1015" s="54">
        <f t="shared" si="448"/>
        <v>0.85</v>
      </c>
      <c r="M1015" s="53">
        <f t="shared" si="449"/>
        <v>0.85</v>
      </c>
      <c r="N1015" s="54" cm="1">
        <f t="array" ref="N1015">stock_min(C1015,O1015)</f>
        <v>0.406915007032423</v>
      </c>
      <c r="O1015" s="54" cm="1">
        <f t="array" ref="O1015">stock_max(C1015,D1015)</f>
        <v>0.85</v>
      </c>
      <c r="P1015" s="49">
        <f t="shared" si="426"/>
        <v>1965.3749999999143</v>
      </c>
      <c r="Q1015" s="49">
        <f t="shared" si="440"/>
        <v>0.94226525491551205</v>
      </c>
      <c r="R1015" s="49">
        <f t="shared" si="441"/>
        <v>44.046835904074875</v>
      </c>
      <c r="S1015" s="59">
        <f t="shared" si="422"/>
        <v>11.459191703535371</v>
      </c>
      <c r="T1015" s="59">
        <f t="shared" si="423"/>
        <v>14.393091071328451</v>
      </c>
      <c r="U1015" s="59">
        <f t="shared" si="424"/>
        <v>28.312785571963047</v>
      </c>
      <c r="V1015" s="59"/>
      <c r="W1015" s="49">
        <f t="shared" si="442"/>
        <v>4.5836766814141487</v>
      </c>
      <c r="X1015" s="49">
        <f t="shared" si="443"/>
        <v>6.8755150221212222</v>
      </c>
      <c r="Y1015" s="49">
        <f t="shared" si="444"/>
        <v>4.8560523198099865</v>
      </c>
      <c r="Z1015" s="49">
        <f t="shared" si="445"/>
        <v>9.5370387515184643</v>
      </c>
      <c r="AA1015" s="49">
        <f t="shared" si="446"/>
        <v>4.2469178357944575</v>
      </c>
      <c r="AB1015" s="49">
        <f t="shared" si="447"/>
        <v>24.065867736168588</v>
      </c>
      <c r="AC1015" s="80">
        <f t="shared" si="427"/>
        <v>0.85</v>
      </c>
      <c r="AD1015" s="80">
        <f t="shared" si="436"/>
        <v>0.406915007032423</v>
      </c>
      <c r="AE1015" s="80">
        <f t="shared" si="437"/>
        <v>0.85</v>
      </c>
      <c r="AF1015" s="54">
        <f>(Q1015-MAX(Q$2:Q1014))/MAX(Q$2:Q1014)</f>
        <v>-0.23669734361487785</v>
      </c>
      <c r="AG1015" s="54">
        <f>(R1015-MAX(R$2:R1014))/MAX(R$2:R1014)</f>
        <v>-5.1098839946009632E-2</v>
      </c>
      <c r="AH1015" s="54">
        <f>(S1015-MAX(S$2:S1014))/MAX(S$2:S1014)</f>
        <v>-3.179649806043295E-2</v>
      </c>
      <c r="AI1015" s="54">
        <f>(T1015-MAX(T$2:T1014))/MAX(T$2:T1014)</f>
        <v>-3.4817906679711484E-2</v>
      </c>
      <c r="AJ1015" s="54">
        <f>(U1015-MAX(U$2:U1014))/MAX(U$2:U1014)</f>
        <v>-4.3860461738918229E-2</v>
      </c>
      <c r="AK1015" s="54">
        <f t="shared" si="438"/>
        <v>0.99365630769070901</v>
      </c>
      <c r="AL1015" s="71">
        <f t="shared" si="428"/>
        <v>1965.3749999999143</v>
      </c>
      <c r="AM1015" s="49">
        <f t="shared" si="429"/>
        <v>0.99365630769070901</v>
      </c>
      <c r="AN1015" s="49">
        <f t="shared" si="430"/>
        <v>1.465600563651748</v>
      </c>
      <c r="AO1015" s="49">
        <f t="shared" si="431"/>
        <v>1.3031723506251203</v>
      </c>
      <c r="AP1015" s="49">
        <f t="shared" si="432"/>
        <v>1.331808639037521</v>
      </c>
      <c r="AQ1015" s="49">
        <f t="shared" si="433"/>
        <v>2.2636999828026974</v>
      </c>
      <c r="AS1015" s="49">
        <f t="shared" si="439"/>
        <v>0.7980994191509494</v>
      </c>
      <c r="AT1015" s="49">
        <f t="shared" si="434"/>
        <v>0.93189134376517635</v>
      </c>
      <c r="AU1015" s="54">
        <f>(AM1015-MAX(AM$3:AM1015))/MAX(AM$3:AM1015)</f>
        <v>-0.73385256086045636</v>
      </c>
      <c r="AV1015" s="54">
        <f>(AN1015-MAX(AN$3:AN1015))/MAX(AN$3:AN1015)</f>
        <v>-0.87984202534891154</v>
      </c>
      <c r="AW1015" s="54">
        <f>(AO1015-MAX(AO$3:AO1015))/MAX(AO$3:AO1015)</f>
        <v>-0.77080676518612334</v>
      </c>
      <c r="AX1015" s="54">
        <f>(AP1015-MAX(AP$3:AP1015))/MAX(AP$3:AP1015)</f>
        <v>-0.77171797789948238</v>
      </c>
      <c r="AY1015" s="54">
        <f>(AQ1015-MAX(AQ$3:AQ1015))/MAX(AQ$3:AQ1015)</f>
        <v>-0.72788468554221353</v>
      </c>
    </row>
    <row r="1016" spans="1:51">
      <c r="A1016" s="49">
        <f>Data!F1142</f>
        <v>1965.4583333332475</v>
      </c>
      <c r="B1016" s="53">
        <f t="shared" si="425"/>
        <v>0.80099999999999993</v>
      </c>
      <c r="C1016" s="50">
        <f>1/Data!N1142</f>
        <v>4.4672087472814641E-2</v>
      </c>
      <c r="D1016" s="50">
        <f>Data!H1142/100</f>
        <v>4.2099999999999999E-2</v>
      </c>
      <c r="E1016">
        <f>Data!K1143/Data!K1142</f>
        <v>1.0010452630134836</v>
      </c>
      <c r="F1016">
        <f>Data!T1143/Data!T1142</f>
        <v>1.0043182615408479</v>
      </c>
      <c r="G1016" s="49">
        <f>Data!E1145</f>
        <v>31.6</v>
      </c>
      <c r="H1016" s="52">
        <v>0</v>
      </c>
      <c r="I1016" s="52">
        <v>1</v>
      </c>
      <c r="J1016" s="52">
        <v>0.6</v>
      </c>
      <c r="K1016" s="54">
        <f t="shared" si="435"/>
        <v>0.66261227030770231</v>
      </c>
      <c r="L1016" s="54">
        <f t="shared" si="448"/>
        <v>0.85</v>
      </c>
      <c r="M1016" s="53">
        <f t="shared" si="449"/>
        <v>0.85</v>
      </c>
      <c r="N1016" s="54" cm="1">
        <f t="array" ref="N1016">stock_min(C1016,O1016)</f>
        <v>0.49233985860062085</v>
      </c>
      <c r="O1016" s="54" cm="1">
        <f t="array" ref="O1016">stock_max(C1016,D1016)</f>
        <v>0.85</v>
      </c>
      <c r="P1016" s="49">
        <f t="shared" si="426"/>
        <v>1965.4583333332475</v>
      </c>
      <c r="Q1016" s="49">
        <f t="shared" si="440"/>
        <v>0.94633420272709101</v>
      </c>
      <c r="R1016" s="49">
        <f t="shared" si="441"/>
        <v>44.092876432506387</v>
      </c>
      <c r="S1016" s="59">
        <f t="shared" si="422"/>
        <v>11.486171939815677</v>
      </c>
      <c r="T1016" s="59">
        <f t="shared" si="423"/>
        <v>14.424029489166553</v>
      </c>
      <c r="U1016" s="59">
        <f t="shared" si="424"/>
        <v>28.356280035352505</v>
      </c>
      <c r="V1016" s="59"/>
      <c r="W1016" s="49">
        <f t="shared" si="442"/>
        <v>4.5944687759262708</v>
      </c>
      <c r="X1016" s="49">
        <f t="shared" si="443"/>
        <v>6.8917031638894057</v>
      </c>
      <c r="Y1016" s="49">
        <f t="shared" si="444"/>
        <v>4.8664905623646559</v>
      </c>
      <c r="Z1016" s="49">
        <f t="shared" si="445"/>
        <v>9.5575389268018984</v>
      </c>
      <c r="AA1016" s="49">
        <f t="shared" si="446"/>
        <v>4.2534420053028761</v>
      </c>
      <c r="AB1016" s="49">
        <f t="shared" si="447"/>
        <v>24.102838030049629</v>
      </c>
      <c r="AC1016" s="80">
        <f t="shared" si="427"/>
        <v>0.85</v>
      </c>
      <c r="AD1016" s="80">
        <f t="shared" si="436"/>
        <v>0.49233985860062085</v>
      </c>
      <c r="AE1016" s="80">
        <f t="shared" si="437"/>
        <v>0.85</v>
      </c>
      <c r="AF1016" s="54">
        <f>(Q1016-MAX(Q$2:Q1015))/MAX(Q$2:Q1015)</f>
        <v>-0.23340120310978288</v>
      </c>
      <c r="AG1016" s="54">
        <f>(R1016-MAX(R$2:R1015))/MAX(R$2:R1015)</f>
        <v>-5.01069886599535E-2</v>
      </c>
      <c r="AH1016" s="54">
        <f>(S1016-MAX(S$2:S1015))/MAX(S$2:S1015)</f>
        <v>-2.9516899295915416E-2</v>
      </c>
      <c r="AI1016" s="54">
        <f>(T1016-MAX(T$2:T1015))/MAX(T$2:T1015)</f>
        <v>-3.2743216347731148E-2</v>
      </c>
      <c r="AJ1016" s="54">
        <f>(U1016-MAX(U$2:U1015))/MAX(U$2:U1015)</f>
        <v>-4.2391627948742142E-2</v>
      </c>
      <c r="AK1016" s="54">
        <f t="shared" si="438"/>
        <v>0.98673284008392315</v>
      </c>
      <c r="AL1016" s="71">
        <f t="shared" si="428"/>
        <v>1965.4583333332475</v>
      </c>
      <c r="AM1016" s="49">
        <f t="shared" si="429"/>
        <v>0.98673284008392315</v>
      </c>
      <c r="AN1016" s="49">
        <f t="shared" si="430"/>
        <v>1.4942152903010177</v>
      </c>
      <c r="AO1016" s="49">
        <f t="shared" si="431"/>
        <v>1.3147793305698319</v>
      </c>
      <c r="AP1016" s="49">
        <f t="shared" si="432"/>
        <v>1.3458816582585966</v>
      </c>
      <c r="AQ1016" s="49">
        <f t="shared" si="433"/>
        <v>2.2541715228321197</v>
      </c>
      <c r="AS1016" s="49">
        <f t="shared" si="439"/>
        <v>0.75995623253110201</v>
      </c>
      <c r="AT1016" s="49">
        <f t="shared" si="434"/>
        <v>0.90828986457352312</v>
      </c>
      <c r="AU1016" s="54">
        <f>(AM1016-MAX(AM$3:AM1016))/MAX(AM$3:AM1016)</f>
        <v>-0.73570698794882661</v>
      </c>
      <c r="AV1016" s="54">
        <f>(AN1016-MAX(AN$3:AN1016))/MAX(AN$3:AN1016)</f>
        <v>-0.87749603307472479</v>
      </c>
      <c r="AW1016" s="54">
        <f>(AO1016-MAX(AO$3:AO1016))/MAX(AO$3:AO1016)</f>
        <v>-0.7687654072040635</v>
      </c>
      <c r="AX1016" s="54">
        <f>(AP1016-MAX(AP$3:AP1016))/MAX(AP$3:AP1016)</f>
        <v>-0.76930575651070365</v>
      </c>
      <c r="AY1016" s="54">
        <f>(AQ1016-MAX(AQ$3:AQ1016))/MAX(AQ$3:AQ1016)</f>
        <v>-0.72903008462375696</v>
      </c>
    </row>
    <row r="1017" spans="1:51">
      <c r="A1017" s="49">
        <f>Data!F1143</f>
        <v>1965.5416666665808</v>
      </c>
      <c r="B1017" s="53">
        <f t="shared" si="425"/>
        <v>0.79699999999999993</v>
      </c>
      <c r="C1017" s="50">
        <f>1/Data!N1143</f>
        <v>4.4841477438168936E-2</v>
      </c>
      <c r="D1017" s="50">
        <f>Data!H1143/100</f>
        <v>4.2000000000000003E-2</v>
      </c>
      <c r="E1017">
        <f>Data!K1144/Data!K1143</f>
        <v>1.021202184666117</v>
      </c>
      <c r="F1017">
        <f>Data!T1144/Data!T1143</f>
        <v>0.99945974134672733</v>
      </c>
      <c r="G1017" s="49">
        <f>Data!E1146</f>
        <v>31.7</v>
      </c>
      <c r="H1017" s="52">
        <v>0</v>
      </c>
      <c r="I1017" s="52">
        <v>1</v>
      </c>
      <c r="J1017" s="52">
        <v>0.6</v>
      </c>
      <c r="K1017" s="54">
        <f t="shared" si="435"/>
        <v>0.66261227030770231</v>
      </c>
      <c r="L1017" s="54">
        <f t="shared" si="448"/>
        <v>0.85</v>
      </c>
      <c r="M1017" s="53">
        <f t="shared" si="449"/>
        <v>0.85</v>
      </c>
      <c r="N1017" s="54" cm="1">
        <f t="array" ref="N1017">stock_min(C1017,O1017)</f>
        <v>0.49814259475489536</v>
      </c>
      <c r="O1017" s="54" cm="1">
        <f t="array" ref="O1017">stock_max(C1017,D1017)</f>
        <v>0.85</v>
      </c>
      <c r="P1017" s="49">
        <f t="shared" si="426"/>
        <v>1965.5416666665808</v>
      </c>
      <c r="Q1017" s="49">
        <f t="shared" si="440"/>
        <v>0.94582293748517976</v>
      </c>
      <c r="R1017" s="49">
        <f t="shared" si="441"/>
        <v>45.027741741088668</v>
      </c>
      <c r="S1017" s="59">
        <f t="shared" si="422"/>
        <v>11.629808901447138</v>
      </c>
      <c r="T1017" s="59">
        <f t="shared" si="423"/>
        <v>14.624041030808822</v>
      </c>
      <c r="U1017" s="59">
        <f t="shared" si="424"/>
        <v>28.865014899393564</v>
      </c>
      <c r="V1017" s="59"/>
      <c r="W1017" s="49">
        <f t="shared" si="442"/>
        <v>4.6519235605788554</v>
      </c>
      <c r="X1017" s="49">
        <f t="shared" si="443"/>
        <v>6.9778853408682826</v>
      </c>
      <c r="Y1017" s="49">
        <f t="shared" si="444"/>
        <v>4.9339720023115969</v>
      </c>
      <c r="Z1017" s="49">
        <f t="shared" si="445"/>
        <v>9.6900690284972253</v>
      </c>
      <c r="AA1017" s="49">
        <f t="shared" si="446"/>
        <v>4.3297522349090354</v>
      </c>
      <c r="AB1017" s="49">
        <f t="shared" si="447"/>
        <v>24.535262664484531</v>
      </c>
      <c r="AC1017" s="80">
        <f t="shared" si="427"/>
        <v>0.85000000000000009</v>
      </c>
      <c r="AD1017" s="80">
        <f t="shared" si="436"/>
        <v>0.49814259475489536</v>
      </c>
      <c r="AE1017" s="80">
        <f t="shared" si="437"/>
        <v>0.85</v>
      </c>
      <c r="AF1017" s="54">
        <f>(Q1017-MAX(Q$2:Q1016))/MAX(Q$2:Q1016)</f>
        <v>-0.23381536474339129</v>
      </c>
      <c r="AG1017" s="54">
        <f>(R1017-MAX(R$2:R1016))/MAX(R$2:R1016)</f>
        <v>-2.9967181620467798E-2</v>
      </c>
      <c r="AH1017" s="54">
        <f>(S1017-MAX(S$2:S1016))/MAX(S$2:S1016)</f>
        <v>-1.7380806903235169E-2</v>
      </c>
      <c r="AI1017" s="54">
        <f>(T1017-MAX(T$2:T1016))/MAX(T$2:T1016)</f>
        <v>-1.9330700753005241E-2</v>
      </c>
      <c r="AJ1017" s="54">
        <f>(U1017-MAX(U$2:U1016))/MAX(U$2:U1016)</f>
        <v>-2.5211350269416385E-2</v>
      </c>
      <c r="AK1017" s="54">
        <f t="shared" si="438"/>
        <v>0.99268456721211096</v>
      </c>
      <c r="AL1017" s="71">
        <f t="shared" si="428"/>
        <v>1965.5416666665808</v>
      </c>
      <c r="AM1017" s="49">
        <f t="shared" si="429"/>
        <v>0.99268456721211096</v>
      </c>
      <c r="AN1017" s="49">
        <f t="shared" si="430"/>
        <v>1.4335534371191563</v>
      </c>
      <c r="AO1017" s="49">
        <f t="shared" si="431"/>
        <v>1.2856092474117025</v>
      </c>
      <c r="AP1017" s="49">
        <f t="shared" si="432"/>
        <v>1.3121146814275408</v>
      </c>
      <c r="AQ1017" s="49">
        <f t="shared" si="433"/>
        <v>2.2265959897904999</v>
      </c>
      <c r="AS1017" s="49">
        <f t="shared" si="439"/>
        <v>0.7930425526713436</v>
      </c>
      <c r="AT1017" s="49">
        <f t="shared" si="434"/>
        <v>0.91448130836295904</v>
      </c>
      <c r="AU1017" s="54">
        <f>(AM1017-MAX(AM$3:AM1017))/MAX(AM$3:AM1017)</f>
        <v>-0.73411283821982631</v>
      </c>
      <c r="AV1017" s="54">
        <f>(AN1017-MAX(AN$3:AN1017))/MAX(AN$3:AN1017)</f>
        <v>-0.88246942459604938</v>
      </c>
      <c r="AW1017" s="54">
        <f>(AO1017-MAX(AO$3:AO1017))/MAX(AO$3:AO1017)</f>
        <v>-0.77389564628225938</v>
      </c>
      <c r="AX1017" s="54">
        <f>(AP1017-MAX(AP$3:AP1017))/MAX(AP$3:AP1017)</f>
        <v>-0.77509367042361055</v>
      </c>
      <c r="AY1017" s="54">
        <f>(AQ1017-MAX(AQ$3:AQ1017))/MAX(AQ$3:AQ1017)</f>
        <v>-0.73234488998752745</v>
      </c>
    </row>
    <row r="1018" spans="1:51">
      <c r="A1018" s="49">
        <f>Data!F1144</f>
        <v>1965.6249999999141</v>
      </c>
      <c r="B1018" s="53">
        <f t="shared" si="425"/>
        <v>0.81099999999999994</v>
      </c>
      <c r="C1018" s="50">
        <f>1/Data!N1144</f>
        <v>4.4118999476214706E-2</v>
      </c>
      <c r="D1018" s="50">
        <f>Data!H1144/100</f>
        <v>4.2500000000000003E-2</v>
      </c>
      <c r="E1018">
        <f>Data!K1145/Data!K1144</f>
        <v>1.0359771842602228</v>
      </c>
      <c r="F1018">
        <f>Data!T1145/Data!T1144</f>
        <v>1.0003154470399351</v>
      </c>
      <c r="G1018" s="49">
        <f>Data!E1147</f>
        <v>31.7</v>
      </c>
      <c r="H1018" s="52">
        <v>0</v>
      </c>
      <c r="I1018" s="52">
        <v>1</v>
      </c>
      <c r="J1018" s="52">
        <v>0.6</v>
      </c>
      <c r="K1018" s="54">
        <f t="shared" si="435"/>
        <v>0.66261227030770231</v>
      </c>
      <c r="L1018" s="54">
        <f t="shared" si="448"/>
        <v>0.85</v>
      </c>
      <c r="M1018" s="53">
        <f t="shared" si="449"/>
        <v>0.85</v>
      </c>
      <c r="N1018" s="54" cm="1">
        <f t="array" ref="N1018">stock_min(C1018,O1018)</f>
        <v>0.4733929055880684</v>
      </c>
      <c r="O1018" s="54" cm="1">
        <f t="array" ref="O1018">stock_max(C1018,D1018)</f>
        <v>0.85</v>
      </c>
      <c r="P1018" s="49">
        <f t="shared" si="426"/>
        <v>1965.6249999999141</v>
      </c>
      <c r="Q1018" s="49">
        <f t="shared" si="440"/>
        <v>0.94612129453111227</v>
      </c>
      <c r="R1018" s="49">
        <f t="shared" si="441"/>
        <v>46.647713102529544</v>
      </c>
      <c r="S1018" s="59">
        <f t="shared" si="422"/>
        <v>11.882321003619452</v>
      </c>
      <c r="T1018" s="59">
        <f t="shared" si="423"/>
        <v>14.974218836604596</v>
      </c>
      <c r="U1018" s="59">
        <f t="shared" si="424"/>
        <v>29.749090372672846</v>
      </c>
      <c r="V1018" s="59"/>
      <c r="W1018" s="49">
        <f t="shared" si="442"/>
        <v>4.7529284014477815</v>
      </c>
      <c r="X1018" s="49">
        <f t="shared" si="443"/>
        <v>7.1293926021716709</v>
      </c>
      <c r="Y1018" s="49">
        <f t="shared" si="444"/>
        <v>5.052117697197664</v>
      </c>
      <c r="Z1018" s="49">
        <f t="shared" si="445"/>
        <v>9.9221011394069318</v>
      </c>
      <c r="AA1018" s="49">
        <f t="shared" si="446"/>
        <v>4.4623635559009278</v>
      </c>
      <c r="AB1018" s="49">
        <f t="shared" si="447"/>
        <v>25.286726816771917</v>
      </c>
      <c r="AC1018" s="80">
        <f t="shared" si="427"/>
        <v>0.85</v>
      </c>
      <c r="AD1018" s="80">
        <f t="shared" si="436"/>
        <v>0.4733929055880684</v>
      </c>
      <c r="AE1018" s="80">
        <f t="shared" si="437"/>
        <v>0.85</v>
      </c>
      <c r="AF1018" s="54">
        <f>(Q1018-MAX(Q$2:Q1017))/MAX(Q$2:Q1017)</f>
        <v>-0.23357367406815577</v>
      </c>
      <c r="AG1018" s="54">
        <f>(R1018-MAX(R$2:R1017))/MAX(R$2:R1017)</f>
        <v>4.9318678248359282E-3</v>
      </c>
      <c r="AH1018" s="54">
        <f>(S1018-MAX(S$2:S1017))/MAX(S$2:S1017)</f>
        <v>3.954301883707375E-3</v>
      </c>
      <c r="AI1018" s="54">
        <f>(T1018-MAX(T$2:T1017))/MAX(T$2:T1017)</f>
        <v>4.1517705213931447E-3</v>
      </c>
      <c r="AJ1018" s="54">
        <f>(U1018-MAX(U$2:U1017))/MAX(U$2:U1017)</f>
        <v>4.644402095913009E-3</v>
      </c>
      <c r="AK1018" s="54">
        <f t="shared" si="438"/>
        <v>0.99569539250559391</v>
      </c>
      <c r="AL1018" s="71">
        <f t="shared" si="428"/>
        <v>1965.6249999999141</v>
      </c>
      <c r="AM1018" s="49">
        <f t="shared" si="429"/>
        <v>0.99569539250559391</v>
      </c>
      <c r="AN1018" s="49">
        <f t="shared" si="430"/>
        <v>1.3539447949875236</v>
      </c>
      <c r="AO1018" s="49">
        <f t="shared" si="431"/>
        <v>1.243702468417627</v>
      </c>
      <c r="AP1018" s="49">
        <f t="shared" si="432"/>
        <v>1.2645779094845977</v>
      </c>
      <c r="AQ1018" s="49">
        <f t="shared" si="433"/>
        <v>2.1676627778909814</v>
      </c>
      <c r="AS1018" s="49">
        <f t="shared" si="439"/>
        <v>0.81371798290345776</v>
      </c>
      <c r="AT1018" s="49">
        <f t="shared" si="434"/>
        <v>0.90308486840638369</v>
      </c>
      <c r="AU1018" s="54">
        <f>(AM1018-MAX(AM$3:AM1018))/MAX(AM$3:AM1018)</f>
        <v>-0.73330639897583938</v>
      </c>
      <c r="AV1018" s="54">
        <f>(AN1018-MAX(AN$3:AN1018))/MAX(AN$3:AN1018)</f>
        <v>-0.88899617781960594</v>
      </c>
      <c r="AW1018" s="54">
        <f>(AO1018-MAX(AO$3:AO1018))/MAX(AO$3:AO1018)</f>
        <v>-0.78126593021567392</v>
      </c>
      <c r="AX1018" s="54">
        <f>(AP1018-MAX(AP$3:AP1018))/MAX(AP$3:AP1018)</f>
        <v>-0.78324183083133136</v>
      </c>
      <c r="AY1018" s="54">
        <f>(AQ1018-MAX(AQ$3:AQ1018))/MAX(AQ$3:AQ1018)</f>
        <v>-0.73942914567948081</v>
      </c>
    </row>
    <row r="1019" spans="1:51">
      <c r="A1019" s="49">
        <f>Data!F1145</f>
        <v>1965.7083333332473</v>
      </c>
      <c r="B1019" s="53">
        <f t="shared" si="425"/>
        <v>0.83</v>
      </c>
      <c r="C1019" s="50">
        <f>1/Data!N1145</f>
        <v>4.2782310182376312E-2</v>
      </c>
      <c r="D1019" s="50">
        <f>Data!H1145/100</f>
        <v>4.2900000000000001E-2</v>
      </c>
      <c r="E1019">
        <f>Data!K1146/Data!K1145</f>
        <v>1.0217535498076598</v>
      </c>
      <c r="F1019">
        <f>Data!T1146/Data!T1145</f>
        <v>0.99559847049094452</v>
      </c>
      <c r="G1019" s="49">
        <f>Data!E1148</f>
        <v>31.8</v>
      </c>
      <c r="H1019" s="52">
        <v>0</v>
      </c>
      <c r="I1019" s="52">
        <v>1</v>
      </c>
      <c r="J1019" s="52">
        <v>0.6</v>
      </c>
      <c r="K1019" s="54">
        <f t="shared" si="435"/>
        <v>0.66261227030770231</v>
      </c>
      <c r="L1019" s="54">
        <f t="shared" si="448"/>
        <v>0.85</v>
      </c>
      <c r="M1019" s="53">
        <f t="shared" si="449"/>
        <v>0.85</v>
      </c>
      <c r="N1019" s="54" cm="1">
        <f t="array" ref="N1019">stock_min(C1019,O1019)</f>
        <v>0.42760238147901392</v>
      </c>
      <c r="O1019" s="54" cm="1">
        <f t="array" ref="O1019">stock_max(C1019,D1019)</f>
        <v>0.83717541651578575</v>
      </c>
      <c r="P1019" s="49">
        <f t="shared" si="426"/>
        <v>1965.7083333332473</v>
      </c>
      <c r="Q1019" s="49">
        <f t="shared" si="440"/>
        <v>0.94195691373408785</v>
      </c>
      <c r="R1019" s="49">
        <f t="shared" si="441"/>
        <v>47.662466452918842</v>
      </c>
      <c r="S1019" s="59">
        <f t="shared" si="422"/>
        <v>12.016490446075753</v>
      </c>
      <c r="T1019" s="59">
        <f t="shared" si="423"/>
        <v>15.167822712809887</v>
      </c>
      <c r="U1019" s="59">
        <f t="shared" si="424"/>
        <v>30.27952521908275</v>
      </c>
      <c r="V1019" s="59"/>
      <c r="W1019" s="49">
        <f t="shared" si="442"/>
        <v>4.8065961784303015</v>
      </c>
      <c r="X1019" s="49">
        <f t="shared" si="443"/>
        <v>7.2098942676454518</v>
      </c>
      <c r="Y1019" s="49">
        <f t="shared" si="444"/>
        <v>5.1174372694501953</v>
      </c>
      <c r="Z1019" s="49">
        <f t="shared" si="445"/>
        <v>10.050385443359691</v>
      </c>
      <c r="AA1019" s="49">
        <f t="shared" si="446"/>
        <v>4.5419287828624135</v>
      </c>
      <c r="AB1019" s="49">
        <f t="shared" si="447"/>
        <v>25.737596436220336</v>
      </c>
      <c r="AC1019" s="80">
        <f t="shared" si="427"/>
        <v>0.85</v>
      </c>
      <c r="AD1019" s="80">
        <f t="shared" si="436"/>
        <v>0.42760238147901392</v>
      </c>
      <c r="AE1019" s="80">
        <f t="shared" si="437"/>
        <v>0.83717541651578575</v>
      </c>
      <c r="AF1019" s="54">
        <f>(Q1019-MAX(Q$2:Q1018))/MAX(Q$2:Q1018)</f>
        <v>-0.23694712215826169</v>
      </c>
      <c r="AG1019" s="54">
        <f>(R1019-MAX(R$2:R1018))/MAX(R$2:R1018)</f>
        <v>2.1753549807659749E-2</v>
      </c>
      <c r="AH1019" s="54">
        <f>(S1019-MAX(S$2:S1018))/MAX(S$2:S1018)</f>
        <v>1.1291518080973558E-2</v>
      </c>
      <c r="AI1019" s="54">
        <f>(T1019-MAX(T$2:T1018))/MAX(T$2:T1018)</f>
        <v>1.2929146977071336E-2</v>
      </c>
      <c r="AJ1019" s="54">
        <f>(U1019-MAX(U$2:U1018))/MAX(U$2:U1018)</f>
        <v>1.7830287910152526E-2</v>
      </c>
      <c r="AK1019" s="54">
        <f t="shared" si="438"/>
        <v>1.0130756986168128</v>
      </c>
      <c r="AL1019" s="71">
        <f t="shared" si="428"/>
        <v>1965.7083333332473</v>
      </c>
      <c r="AM1019" s="49">
        <f t="shared" si="429"/>
        <v>1.0130756986168128</v>
      </c>
      <c r="AN1019" s="49">
        <f t="shared" si="430"/>
        <v>1.3399995401755715</v>
      </c>
      <c r="AO1019" s="49">
        <f t="shared" si="431"/>
        <v>1.2444860816897556</v>
      </c>
      <c r="AP1019" s="49">
        <f t="shared" si="432"/>
        <v>1.2631923285308289</v>
      </c>
      <c r="AQ1019" s="49">
        <f t="shared" si="433"/>
        <v>2.1573269607195873</v>
      </c>
      <c r="AS1019" s="49">
        <f t="shared" si="439"/>
        <v>0.81732742054401575</v>
      </c>
      <c r="AT1019" s="49">
        <f t="shared" si="434"/>
        <v>0.89413463218875844</v>
      </c>
      <c r="AU1019" s="54">
        <f>(AM1019-MAX(AM$3:AM1019))/MAX(AM$3:AM1019)</f>
        <v>-0.72865114350454607</v>
      </c>
      <c r="AV1019" s="54">
        <f>(AN1019-MAX(AN$3:AN1019))/MAX(AN$3:AN1019)</f>
        <v>-0.8901394863142631</v>
      </c>
      <c r="AW1019" s="54">
        <f>(AO1019-MAX(AO$3:AO1019))/MAX(AO$3:AO1019)</f>
        <v>-0.7811281135557393</v>
      </c>
      <c r="AX1019" s="54">
        <f>(AP1019-MAX(AP$3:AP1019))/MAX(AP$3:AP1019)</f>
        <v>-0.78347932983279378</v>
      </c>
      <c r="AY1019" s="54">
        <f>(AQ1019-MAX(AQ$3:AQ1019))/MAX(AQ$3:AQ1019)</f>
        <v>-0.74067159572195063</v>
      </c>
    </row>
    <row r="1020" spans="1:51">
      <c r="A1020" s="49">
        <f>Data!F1146</f>
        <v>1965.7916666665806</v>
      </c>
      <c r="B1020" s="53">
        <f t="shared" si="425"/>
        <v>0.84</v>
      </c>
      <c r="C1020" s="50">
        <f>1/Data!N1146</f>
        <v>4.2059669549351301E-2</v>
      </c>
      <c r="D1020" s="50">
        <f>Data!H1146/100</f>
        <v>4.3499999999999997E-2</v>
      </c>
      <c r="E1020">
        <f>Data!K1147/Data!K1146</f>
        <v>1.0107779844621951</v>
      </c>
      <c r="F1020">
        <f>Data!T1147/Data!T1146</f>
        <v>0.99561893894703013</v>
      </c>
      <c r="G1020" s="49">
        <f>Data!E1149</f>
        <v>31.8</v>
      </c>
      <c r="H1020" s="52">
        <v>0</v>
      </c>
      <c r="I1020" s="52">
        <v>1</v>
      </c>
      <c r="J1020" s="52">
        <v>0.6</v>
      </c>
      <c r="K1020" s="54">
        <f t="shared" si="435"/>
        <v>0.66261227030770231</v>
      </c>
      <c r="L1020" s="54">
        <f t="shared" si="448"/>
        <v>0.83717541651578575</v>
      </c>
      <c r="M1020" s="53">
        <f t="shared" si="449"/>
        <v>0.84358770825789275</v>
      </c>
      <c r="N1020" s="54" cm="1">
        <f t="array" ref="N1020">stock_min(C1020,O1020)</f>
        <v>0.4028471197429872</v>
      </c>
      <c r="O1020" s="54" cm="1">
        <f t="array" ref="O1020">stock_max(C1020,D1020)</f>
        <v>0.65207693612159512</v>
      </c>
      <c r="P1020" s="49">
        <f t="shared" si="426"/>
        <v>1965.7916666665806</v>
      </c>
      <c r="Q1020" s="49">
        <f t="shared" si="440"/>
        <v>0.93783014298575174</v>
      </c>
      <c r="R1020" s="49">
        <f t="shared" si="441"/>
        <v>48.1761717757783</v>
      </c>
      <c r="S1020" s="59">
        <f t="shared" si="422"/>
        <v>12.073140583151831</v>
      </c>
      <c r="T1020" s="59">
        <f t="shared" si="423"/>
        <v>15.253725805845285</v>
      </c>
      <c r="U1020" s="59">
        <f t="shared" si="424"/>
        <v>30.537026166270621</v>
      </c>
      <c r="V1020" s="59"/>
      <c r="W1020" s="49">
        <f t="shared" si="442"/>
        <v>4.8292562332607325</v>
      </c>
      <c r="X1020" s="49">
        <f t="shared" si="443"/>
        <v>7.2438843498910988</v>
      </c>
      <c r="Y1020" s="49">
        <f t="shared" si="444"/>
        <v>5.1464199189829545</v>
      </c>
      <c r="Z1020" s="49">
        <f t="shared" si="445"/>
        <v>10.10730588686233</v>
      </c>
      <c r="AA1020" s="49">
        <f t="shared" si="446"/>
        <v>4.7763662456550833</v>
      </c>
      <c r="AB1020" s="49">
        <f t="shared" si="447"/>
        <v>25.760659920615538</v>
      </c>
      <c r="AC1020" s="80">
        <f t="shared" si="427"/>
        <v>0.84358770825789275</v>
      </c>
      <c r="AD1020" s="80">
        <f t="shared" si="436"/>
        <v>0.4028471197429872</v>
      </c>
      <c r="AE1020" s="80">
        <f t="shared" si="437"/>
        <v>0.65207693612159512</v>
      </c>
      <c r="AF1020" s="54">
        <f>(Q1020-MAX(Q$2:Q1019))/MAX(Q$2:Q1019)</f>
        <v>-0.24029010340273071</v>
      </c>
      <c r="AG1020" s="54">
        <f>(R1020-MAX(R$2:R1019))/MAX(R$2:R1019)</f>
        <v>1.0777984462195177E-2</v>
      </c>
      <c r="AH1020" s="54">
        <f>(S1020-MAX(S$2:S1019))/MAX(S$2:S1019)</f>
        <v>4.7143662561291554E-3</v>
      </c>
      <c r="AI1020" s="54">
        <f>(T1020-MAX(T$2:T1019))/MAX(T$2:T1019)</f>
        <v>5.6635085115314017E-3</v>
      </c>
      <c r="AJ1020" s="54">
        <f>(U1020-MAX(U$2:U1019))/MAX(U$2:U1019)</f>
        <v>8.5041276349204237E-3</v>
      </c>
      <c r="AK1020" s="54">
        <f t="shared" si="438"/>
        <v>1.052953052168905</v>
      </c>
      <c r="AL1020" s="71">
        <f t="shared" si="428"/>
        <v>1965.7916666665806</v>
      </c>
      <c r="AM1020" s="49">
        <f t="shared" si="429"/>
        <v>1.052953052168905</v>
      </c>
      <c r="AN1020" s="49">
        <f t="shared" si="430"/>
        <v>1.4069573507684083</v>
      </c>
      <c r="AO1020" s="49">
        <f t="shared" si="431"/>
        <v>1.3014394746723701</v>
      </c>
      <c r="AP1020" s="49">
        <f t="shared" si="432"/>
        <v>1.3218372715840838</v>
      </c>
      <c r="AQ1020" s="49">
        <f t="shared" si="433"/>
        <v>2.2135969631077779</v>
      </c>
      <c r="AS1020" s="49">
        <f t="shared" si="439"/>
        <v>0.80663961233936954</v>
      </c>
      <c r="AT1020" s="49">
        <f t="shared" si="434"/>
        <v>0.89175969152369405</v>
      </c>
      <c r="AU1020" s="54">
        <f>(AM1020-MAX(AM$3:AM1020))/MAX(AM$3:AM1020)</f>
        <v>-0.71797013091960404</v>
      </c>
      <c r="AV1020" s="54">
        <f>(AN1020-MAX(AN$3:AN1020))/MAX(AN$3:AN1020)</f>
        <v>-0.88464991766408474</v>
      </c>
      <c r="AW1020" s="54">
        <f>(AO1020-MAX(AO$3:AO1020))/MAX(AO$3:AO1020)</f>
        <v>-0.77111153181576475</v>
      </c>
      <c r="AX1020" s="54">
        <f>(AP1020-MAX(AP$3:AP1020))/MAX(AP$3:AP1020)</f>
        <v>-0.77342714531186907</v>
      </c>
      <c r="AY1020" s="54">
        <f>(AQ1020-MAX(AQ$3:AQ1020))/MAX(AQ$3:AQ1020)</f>
        <v>-0.73390747966826542</v>
      </c>
    </row>
    <row r="1021" spans="1:51">
      <c r="A1021" s="49">
        <f>Data!F1147</f>
        <v>1965.8749999999138</v>
      </c>
      <c r="B1021" s="53">
        <f t="shared" si="425"/>
        <v>0.84099999999999997</v>
      </c>
      <c r="C1021" s="50">
        <f>1/Data!N1147</f>
        <v>4.1796477545473019E-2</v>
      </c>
      <c r="D1021" s="50">
        <f>Data!H1147/100</f>
        <v>4.4500000000000005E-2</v>
      </c>
      <c r="E1021">
        <f>Data!K1148/Data!K1147</f>
        <v>0.99476391490949367</v>
      </c>
      <c r="F1021">
        <f>Data!T1148/Data!T1147</f>
        <v>0.98709049282922112</v>
      </c>
      <c r="G1021" s="49">
        <f>Data!E1150</f>
        <v>32</v>
      </c>
      <c r="H1021" s="52">
        <v>0</v>
      </c>
      <c r="I1021" s="52">
        <v>1</v>
      </c>
      <c r="J1021" s="52">
        <v>0.6</v>
      </c>
      <c r="K1021" s="54">
        <f t="shared" si="435"/>
        <v>0.66261227030770231</v>
      </c>
      <c r="L1021" s="54">
        <f t="shared" si="448"/>
        <v>0.65207693612159512</v>
      </c>
      <c r="M1021" s="53">
        <f t="shared" si="449"/>
        <v>0.7467636068993927</v>
      </c>
      <c r="N1021" s="54" cm="1">
        <f t="array" ref="N1021">stock_min(C1021,O1021)</f>
        <v>0.39383103810423065</v>
      </c>
      <c r="O1021" s="54" cm="1">
        <f t="array" ref="O1021">stock_max(C1021,D1021)</f>
        <v>0.4752980632170129</v>
      </c>
      <c r="P1021" s="49">
        <f t="shared" si="426"/>
        <v>1965.8749999999138</v>
      </c>
      <c r="Q1021" s="49">
        <f t="shared" si="440"/>
        <v>0.92572321802990465</v>
      </c>
      <c r="R1021" s="49">
        <f t="shared" si="441"/>
        <v>47.923917241025478</v>
      </c>
      <c r="S1021" s="59">
        <f t="shared" si="422"/>
        <v>11.972867670337205</v>
      </c>
      <c r="T1021" s="59">
        <f t="shared" si="423"/>
        <v>15.134365347337948</v>
      </c>
      <c r="U1021" s="59">
        <f t="shared" si="424"/>
        <v>30.340480624640133</v>
      </c>
      <c r="V1021" s="59"/>
      <c r="W1021" s="49">
        <f t="shared" si="442"/>
        <v>4.7891470681348824</v>
      </c>
      <c r="X1021" s="49">
        <f t="shared" si="443"/>
        <v>7.1837206022023228</v>
      </c>
      <c r="Y1021" s="49">
        <f t="shared" si="444"/>
        <v>5.1061491648721322</v>
      </c>
      <c r="Z1021" s="49">
        <f t="shared" si="445"/>
        <v>10.028216182465815</v>
      </c>
      <c r="AA1021" s="49">
        <f t="shared" si="446"/>
        <v>7.6833138783227284</v>
      </c>
      <c r="AB1021" s="49">
        <f t="shared" si="447"/>
        <v>22.657166746317404</v>
      </c>
      <c r="AC1021" s="80">
        <f t="shared" si="427"/>
        <v>0.7467636068993927</v>
      </c>
      <c r="AD1021" s="80">
        <f t="shared" si="436"/>
        <v>0.39383103810423065</v>
      </c>
      <c r="AE1021" s="80">
        <f t="shared" si="437"/>
        <v>0.4752980632170129</v>
      </c>
      <c r="AF1021" s="54">
        <f>(Q1021-MAX(Q$2:Q1020))/MAX(Q$2:Q1020)</f>
        <v>-0.25009758376056479</v>
      </c>
      <c r="AG1021" s="54">
        <f>(R1021-MAX(R$2:R1020))/MAX(R$2:R1020)</f>
        <v>-5.2360850905062801E-3</v>
      </c>
      <c r="AH1021" s="54">
        <f>(S1021-MAX(S$2:S1020))/MAX(S$2:S1020)</f>
        <v>-8.3054539226154397E-3</v>
      </c>
      <c r="AI1021" s="54">
        <f>(T1021-MAX(T$2:T1020))/MAX(T$2:T1020)</f>
        <v>-7.8250035451402945E-3</v>
      </c>
      <c r="AJ1021" s="54">
        <f>(U1021-MAX(U$2:U1020))/MAX(U$2:U1020)</f>
        <v>-6.4363026235862127E-3</v>
      </c>
      <c r="AK1021" s="54">
        <f t="shared" si="438"/>
        <v>1.1082721524482255</v>
      </c>
      <c r="AL1021" s="71">
        <f t="shared" si="428"/>
        <v>1965.8749999999138</v>
      </c>
      <c r="AM1021" s="49">
        <f t="shared" si="429"/>
        <v>1.1082721524482255</v>
      </c>
      <c r="AN1021" s="49">
        <f t="shared" si="430"/>
        <v>1.4851710469436128</v>
      </c>
      <c r="AO1021" s="49">
        <f t="shared" si="431"/>
        <v>1.3722051294945457</v>
      </c>
      <c r="AP1021" s="49">
        <f t="shared" si="432"/>
        <v>1.393964260824448</v>
      </c>
      <c r="AQ1021" s="49">
        <f t="shared" si="433"/>
        <v>2.3147133552977981</v>
      </c>
      <c r="AS1021" s="49">
        <f t="shared" si="439"/>
        <v>0.8295423083541853</v>
      </c>
      <c r="AT1021" s="49">
        <f t="shared" si="434"/>
        <v>0.92074909447335007</v>
      </c>
      <c r="AU1021" s="54">
        <f>(AM1021-MAX(AM$3:AM1021))/MAX(AM$3:AM1021)</f>
        <v>-0.70315309935558001</v>
      </c>
      <c r="AV1021" s="54">
        <f>(AN1021-MAX(AN$3:AN1021))/MAX(AN$3:AN1021)</f>
        <v>-0.87823752976286029</v>
      </c>
      <c r="AW1021" s="54">
        <f>(AO1021-MAX(AO$3:AO1021))/MAX(AO$3:AO1021)</f>
        <v>-0.75866574186738489</v>
      </c>
      <c r="AX1021" s="54">
        <f>(AP1021-MAX(AP$3:AP1021))/MAX(AP$3:AP1021)</f>
        <v>-0.76106403662704192</v>
      </c>
      <c r="AY1021" s="54">
        <f>(AQ1021-MAX(AQ$3:AQ1021))/MAX(AQ$3:AQ1021)</f>
        <v>-0.72175245953898248</v>
      </c>
    </row>
    <row r="1022" spans="1:51">
      <c r="A1022" s="49">
        <f>Data!F1148</f>
        <v>1965.9583333332471</v>
      </c>
      <c r="B1022" s="53">
        <f t="shared" si="425"/>
        <v>0.83699999999999997</v>
      </c>
      <c r="C1022" s="50">
        <f>1/Data!N1148</f>
        <v>4.2204578885664833E-2</v>
      </c>
      <c r="D1022" s="50">
        <f>Data!H1148/100</f>
        <v>4.6199999999999998E-2</v>
      </c>
      <c r="E1022">
        <f>Data!K1149/Data!K1148</f>
        <v>1.0198226679748537</v>
      </c>
      <c r="F1022">
        <f>Data!T1149/Data!T1148</f>
        <v>1.0046447183490235</v>
      </c>
      <c r="G1022" s="49">
        <f>Data!E1151</f>
        <v>32.1</v>
      </c>
      <c r="H1022" s="52">
        <v>0</v>
      </c>
      <c r="I1022" s="52">
        <v>1</v>
      </c>
      <c r="J1022" s="52">
        <v>0.6</v>
      </c>
      <c r="K1022" s="54">
        <f t="shared" si="435"/>
        <v>0.66261227030770231</v>
      </c>
      <c r="L1022" s="54">
        <f t="shared" si="448"/>
        <v>0.4752980632170129</v>
      </c>
      <c r="M1022" s="53">
        <f t="shared" si="449"/>
        <v>0.59453724640166905</v>
      </c>
      <c r="N1022" s="54" cm="1">
        <f t="array" ref="N1022">stock_min(C1022,O1022)</f>
        <v>0.29450180398908071</v>
      </c>
      <c r="O1022" s="54" cm="1">
        <f t="array" ref="O1022">stock_max(C1022,D1022)</f>
        <v>0.29450180398908071</v>
      </c>
      <c r="P1022" s="49">
        <f t="shared" si="426"/>
        <v>1965.9583333332471</v>
      </c>
      <c r="Q1022" s="49">
        <f t="shared" si="440"/>
        <v>0.93002294164680521</v>
      </c>
      <c r="R1022" s="49">
        <f t="shared" si="441"/>
        <v>48.873897140548692</v>
      </c>
      <c r="S1022" s="59">
        <f t="shared" si="422"/>
        <v>12.137512417922316</v>
      </c>
      <c r="T1022" s="59">
        <f t="shared" si="423"/>
        <v>15.356867971821956</v>
      </c>
      <c r="U1022" s="59">
        <f t="shared" si="424"/>
        <v>30.825292947255232</v>
      </c>
      <c r="V1022" s="59"/>
      <c r="W1022" s="49">
        <f t="shared" si="442"/>
        <v>4.8550049671689273</v>
      </c>
      <c r="X1022" s="49">
        <f t="shared" si="443"/>
        <v>7.2825074507533891</v>
      </c>
      <c r="Y1022" s="49">
        <f t="shared" si="444"/>
        <v>5.1812188201973699</v>
      </c>
      <c r="Z1022" s="49">
        <f t="shared" si="445"/>
        <v>10.175649151624587</v>
      </c>
      <c r="AA1022" s="49">
        <f t="shared" si="446"/>
        <v>12.498508158869317</v>
      </c>
      <c r="AB1022" s="49">
        <f t="shared" si="447"/>
        <v>18.326784788385915</v>
      </c>
      <c r="AC1022" s="80">
        <f t="shared" si="427"/>
        <v>0.59453724640166905</v>
      </c>
      <c r="AD1022" s="80">
        <f t="shared" si="436"/>
        <v>0.29450180398908071</v>
      </c>
      <c r="AE1022" s="80">
        <f t="shared" si="437"/>
        <v>0.29450180398908071</v>
      </c>
      <c r="AF1022" s="54">
        <f>(Q1022-MAX(Q$2:Q1021))/MAX(Q$2:Q1021)</f>
        <v>-0.24661449824788045</v>
      </c>
      <c r="AG1022" s="54">
        <f>(R1022-MAX(R$2:R1021))/MAX(R$2:R1021)</f>
        <v>1.4482789708110216E-2</v>
      </c>
      <c r="AH1022" s="54">
        <f>(S1022-MAX(S$2:S1021))/MAX(S$2:S1021)</f>
        <v>5.331821850920594E-3</v>
      </c>
      <c r="AI1022" s="54">
        <f>(T1022-MAX(T$2:T1021))/MAX(T$2:T1021)</f>
        <v>6.7617687173284731E-3</v>
      </c>
      <c r="AJ1022" s="54">
        <f>(U1022-MAX(U$2:U1021))/MAX(U$2:U1021)</f>
        <v>9.439910075559773E-3</v>
      </c>
      <c r="AK1022" s="54">
        <f t="shared" si="438"/>
        <v>1.1136175462147961</v>
      </c>
      <c r="AL1022" s="71">
        <f t="shared" si="428"/>
        <v>1965.9583333332471</v>
      </c>
      <c r="AM1022" s="49">
        <f t="shared" si="429"/>
        <v>1.1136175462147961</v>
      </c>
      <c r="AN1022" s="49">
        <f t="shared" si="430"/>
        <v>1.4632578348142526</v>
      </c>
      <c r="AO1022" s="49">
        <f t="shared" si="431"/>
        <v>1.3626080898221713</v>
      </c>
      <c r="AP1022" s="49">
        <f t="shared" si="432"/>
        <v>1.3825131040093221</v>
      </c>
      <c r="AQ1022" s="49">
        <f t="shared" si="433"/>
        <v>2.2999299601601622</v>
      </c>
      <c r="AS1022" s="49">
        <f t="shared" si="439"/>
        <v>0.83667212534590951</v>
      </c>
      <c r="AT1022" s="49">
        <f t="shared" si="434"/>
        <v>0.91741685615084001</v>
      </c>
      <c r="AU1022" s="54">
        <f>(AM1022-MAX(AM$3:AM1022))/MAX(AM$3:AM1022)</f>
        <v>-0.70172135394103963</v>
      </c>
      <c r="AV1022" s="54">
        <f>(AN1022-MAX(AN$3:AN1022))/MAX(AN$3:AN1022)</f>
        <v>-0.88003409511147279</v>
      </c>
      <c r="AW1022" s="54">
        <f>(AO1022-MAX(AO$3:AO1022))/MAX(AO$3:AO1022)</f>
        <v>-0.76035360500083271</v>
      </c>
      <c r="AX1022" s="54">
        <f>(AP1022-MAX(AP$3:AP1022))/MAX(AP$3:AP1022)</f>
        <v>-0.76302685107089185</v>
      </c>
      <c r="AY1022" s="54">
        <f>(AQ1022-MAX(AQ$3:AQ1022))/MAX(AQ$3:AQ1022)</f>
        <v>-0.72352954495100374</v>
      </c>
    </row>
    <row r="1023" spans="1:51">
      <c r="A1023" s="49">
        <f>Data!F1149</f>
        <v>1966.0416666665803</v>
      </c>
      <c r="B1023" s="53">
        <f t="shared" si="425"/>
        <v>0.84399999999999997</v>
      </c>
      <c r="C1023" s="50">
        <f>1/Data!N1149</f>
        <v>4.1565379822788608E-2</v>
      </c>
      <c r="D1023" s="50">
        <f>Data!H1149/100</f>
        <v>4.6100000000000002E-2</v>
      </c>
      <c r="E1023">
        <f>Data!K1150/Data!K1149</f>
        <v>0.98949046292327481</v>
      </c>
      <c r="F1023">
        <f>Data!T1150/Data!T1149</f>
        <v>0.98036796757041811</v>
      </c>
      <c r="G1023" s="49">
        <f>Data!E1152</f>
        <v>32.299999999999997</v>
      </c>
      <c r="H1023" s="52">
        <v>0</v>
      </c>
      <c r="I1023" s="52">
        <v>1</v>
      </c>
      <c r="J1023" s="52">
        <v>0.6</v>
      </c>
      <c r="K1023" s="54">
        <f t="shared" si="435"/>
        <v>0.66261227030770231</v>
      </c>
      <c r="L1023" s="54">
        <f t="shared" si="448"/>
        <v>0.29450180398908071</v>
      </c>
      <c r="M1023" s="53">
        <f t="shared" si="449"/>
        <v>0.41436307908714382</v>
      </c>
      <c r="N1023" s="54" cm="1">
        <f t="array" ref="N1023">stock_min(C1023,O1023)</f>
        <v>0.21904296454597505</v>
      </c>
      <c r="O1023" s="54" cm="1">
        <f t="array" ref="O1023">stock_max(C1023,D1023)</f>
        <v>0.21904296454597505</v>
      </c>
      <c r="P1023" s="49">
        <f t="shared" si="426"/>
        <v>1966.0416666665803</v>
      </c>
      <c r="Q1023" s="49">
        <f t="shared" si="440"/>
        <v>0.91176470109613994</v>
      </c>
      <c r="R1023" s="49">
        <f t="shared" si="441"/>
        <v>48.360255106466042</v>
      </c>
      <c r="S1023" s="59">
        <f t="shared" si="422"/>
        <v>11.965663020895853</v>
      </c>
      <c r="T1023" s="59">
        <f t="shared" si="423"/>
        <v>15.148208753880336</v>
      </c>
      <c r="U1023" s="59">
        <f t="shared" si="424"/>
        <v>30.38731580552821</v>
      </c>
      <c r="V1023" s="59"/>
      <c r="W1023" s="49">
        <f t="shared" si="442"/>
        <v>4.7862652083583415</v>
      </c>
      <c r="X1023" s="49">
        <f t="shared" si="443"/>
        <v>7.1793978125375117</v>
      </c>
      <c r="Y1023" s="49">
        <f t="shared" si="444"/>
        <v>5.1108197603766765</v>
      </c>
      <c r="Z1023" s="49">
        <f t="shared" si="445"/>
        <v>10.03738899350366</v>
      </c>
      <c r="AA1023" s="49">
        <f t="shared" si="446"/>
        <v>17.79593406315611</v>
      </c>
      <c r="AB1023" s="49">
        <f t="shared" si="447"/>
        <v>12.591381742372102</v>
      </c>
      <c r="AC1023" s="80">
        <f t="shared" si="427"/>
        <v>0.41436307908714382</v>
      </c>
      <c r="AD1023" s="80">
        <f t="shared" si="436"/>
        <v>0.21904296454597505</v>
      </c>
      <c r="AE1023" s="80">
        <f t="shared" si="437"/>
        <v>0.21904296454597505</v>
      </c>
      <c r="AF1023" s="54">
        <f>(Q1023-MAX(Q$2:Q1022))/MAX(Q$2:Q1022)</f>
        <v>-0.26140498685025493</v>
      </c>
      <c r="AG1023" s="54">
        <f>(R1023-MAX(R$2:R1022))/MAX(R$2:R1022)</f>
        <v>-1.0509537076725204E-2</v>
      </c>
      <c r="AH1023" s="54">
        <f>(S1023-MAX(S$2:S1022))/MAX(S$2:S1022)</f>
        <v>-1.4158535217867991E-2</v>
      </c>
      <c r="AI1023" s="54">
        <f>(T1023-MAX(T$2:T1022))/MAX(T$2:T1022)</f>
        <v>-1.3587355072953966E-2</v>
      </c>
      <c r="AJ1023" s="54">
        <f>(U1023-MAX(U$2:U1022))/MAX(U$2:U1022)</f>
        <v>-1.4208369162182446E-2</v>
      </c>
      <c r="AK1023" s="54">
        <f t="shared" si="438"/>
        <v>1.1847546412119463</v>
      </c>
      <c r="AL1023" s="71">
        <f t="shared" si="428"/>
        <v>1966.0416666665803</v>
      </c>
      <c r="AM1023" s="49">
        <f t="shared" si="429"/>
        <v>1.1847546412119463</v>
      </c>
      <c r="AN1023" s="49">
        <f t="shared" si="430"/>
        <v>1.567364076552306</v>
      </c>
      <c r="AO1023" s="49">
        <f t="shared" si="431"/>
        <v>1.455614251303134</v>
      </c>
      <c r="AP1023" s="49">
        <f t="shared" si="432"/>
        <v>1.4775054612552245</v>
      </c>
      <c r="AQ1023" s="49">
        <f t="shared" si="433"/>
        <v>2.43338569244351</v>
      </c>
      <c r="AS1023" s="49">
        <f t="shared" si="439"/>
        <v>0.86602161589120397</v>
      </c>
      <c r="AT1023" s="49">
        <f t="shared" si="434"/>
        <v>0.95588023118828547</v>
      </c>
      <c r="AU1023" s="54">
        <f>(AM1023-MAX(AM$3:AM1023))/MAX(AM$3:AM1023)</f>
        <v>-0.68266752666215014</v>
      </c>
      <c r="AV1023" s="54">
        <f>(AN1023-MAX(AN$3:AN1023))/MAX(AN$3:AN1023)</f>
        <v>-0.8714988942757057</v>
      </c>
      <c r="AW1023" s="54">
        <f>(AO1023-MAX(AO$3:AO1023))/MAX(AO$3:AO1023)</f>
        <v>-0.74399630353014212</v>
      </c>
      <c r="AX1023" s="54">
        <f>(AP1023-MAX(AP$3:AP1023))/MAX(AP$3:AP1023)</f>
        <v>-0.74674444625644287</v>
      </c>
      <c r="AY1023" s="54">
        <f>(AQ1023-MAX(AQ$3:AQ1023))/MAX(AQ$3:AQ1023)</f>
        <v>-0.70748707075726569</v>
      </c>
    </row>
    <row r="1024" spans="1:51">
      <c r="A1024" s="49">
        <f>Data!F1150</f>
        <v>1966.1249999999136</v>
      </c>
      <c r="B1024" s="53">
        <f t="shared" si="425"/>
        <v>0.83899999999999997</v>
      </c>
      <c r="C1024" s="50">
        <f>1/Data!N1150</f>
        <v>4.2194044498658843E-2</v>
      </c>
      <c r="D1024" s="50">
        <f>Data!H1150/100</f>
        <v>4.8300000000000003E-2</v>
      </c>
      <c r="E1024">
        <f>Data!K1151/Data!K1150</f>
        <v>0.95839961407328456</v>
      </c>
      <c r="F1024">
        <f>Data!T1151/Data!T1150</f>
        <v>0.99776586531245559</v>
      </c>
      <c r="G1024" s="49">
        <f>Data!E1153</f>
        <v>32.299999999999997</v>
      </c>
      <c r="H1024" s="52">
        <v>0</v>
      </c>
      <c r="I1024" s="52">
        <v>1</v>
      </c>
      <c r="J1024" s="52">
        <v>0.6</v>
      </c>
      <c r="K1024" s="54">
        <f t="shared" si="435"/>
        <v>0.66261227030770231</v>
      </c>
      <c r="L1024" s="54">
        <f t="shared" si="448"/>
        <v>0.21904296454597505</v>
      </c>
      <c r="M1024" s="53">
        <f t="shared" si="449"/>
        <v>0.28690509413884996</v>
      </c>
      <c r="N1024" s="54" cm="1">
        <f t="array" ref="N1024">stock_min(C1024,O1024)</f>
        <v>0</v>
      </c>
      <c r="O1024" s="54" cm="1">
        <f t="array" ref="O1024">stock_max(C1024,D1024)</f>
        <v>0</v>
      </c>
      <c r="P1024" s="49">
        <f t="shared" si="426"/>
        <v>1966.1249999999136</v>
      </c>
      <c r="Q1024" s="49">
        <f t="shared" si="440"/>
        <v>0.90972769595054248</v>
      </c>
      <c r="R1024" s="49">
        <f t="shared" si="441"/>
        <v>46.348449830522647</v>
      </c>
      <c r="S1024" s="59">
        <f t="shared" si="422"/>
        <v>11.656304140047096</v>
      </c>
      <c r="T1024" s="59">
        <f t="shared" si="423"/>
        <v>14.719231238345571</v>
      </c>
      <c r="U1024" s="59">
        <f t="shared" si="424"/>
        <v>29.823750952107183</v>
      </c>
      <c r="V1024" s="59"/>
      <c r="W1024" s="49">
        <f t="shared" si="442"/>
        <v>4.6625216560188383</v>
      </c>
      <c r="X1024" s="49">
        <f t="shared" si="443"/>
        <v>6.9937824840282579</v>
      </c>
      <c r="Y1024" s="49">
        <f t="shared" si="444"/>
        <v>4.9660880103213598</v>
      </c>
      <c r="Z1024" s="49">
        <f t="shared" si="445"/>
        <v>9.7531432280242107</v>
      </c>
      <c r="AA1024" s="49">
        <f t="shared" si="446"/>
        <v>21.267164877619255</v>
      </c>
      <c r="AB1024" s="49">
        <f t="shared" si="447"/>
        <v>8.5565860744879281</v>
      </c>
      <c r="AC1024" s="80">
        <f t="shared" si="427"/>
        <v>0.28690509413884996</v>
      </c>
      <c r="AD1024" s="80">
        <f t="shared" si="436"/>
        <v>0</v>
      </c>
      <c r="AE1024" s="80">
        <f t="shared" si="437"/>
        <v>0</v>
      </c>
      <c r="AF1024" s="54">
        <f>(Q1024-MAX(Q$2:Q1023))/MAX(Q$2:Q1023)</f>
        <v>-0.2630551075891801</v>
      </c>
      <c r="AG1024" s="54">
        <f>(R1024-MAX(R$2:R1023))/MAX(R$2:R1023)</f>
        <v>-5.1672722205137682E-2</v>
      </c>
      <c r="AH1024" s="54">
        <f>(S1024-MAX(S$2:S1023))/MAX(S$2:S1023)</f>
        <v>-3.9646367501520785E-2</v>
      </c>
      <c r="AI1024" s="54">
        <f>(T1024-MAX(T$2:T1023))/MAX(T$2:T1023)</f>
        <v>-4.1521274692624337E-2</v>
      </c>
      <c r="AJ1024" s="54">
        <f>(U1024-MAX(U$2:U1023))/MAX(U$2:U1023)</f>
        <v>-3.2490915718522924E-2</v>
      </c>
      <c r="AK1024" s="54">
        <f t="shared" si="438"/>
        <v>1.2771955276017366</v>
      </c>
      <c r="AL1024" s="71">
        <f t="shared" si="428"/>
        <v>1966.1249999999136</v>
      </c>
      <c r="AM1024" s="49">
        <f t="shared" si="429"/>
        <v>1.2771955276017366</v>
      </c>
      <c r="AN1024" s="49">
        <f t="shared" si="430"/>
        <v>1.7445153476630542</v>
      </c>
      <c r="AO1024" s="49">
        <f t="shared" si="431"/>
        <v>1.5992625150899229</v>
      </c>
      <c r="AP1024" s="49">
        <f t="shared" si="432"/>
        <v>1.6265850638969745</v>
      </c>
      <c r="AQ1024" s="49">
        <f t="shared" si="433"/>
        <v>2.6668503013333194</v>
      </c>
      <c r="AS1024" s="49">
        <f t="shared" si="439"/>
        <v>0.92233495367026519</v>
      </c>
      <c r="AT1024" s="49">
        <f t="shared" si="434"/>
        <v>1.0402652374363448</v>
      </c>
      <c r="AU1024" s="54">
        <f>(AM1024-MAX(AM$3:AM1024))/MAX(AM$3:AM1024)</f>
        <v>-0.65790755181570615</v>
      </c>
      <c r="AV1024" s="54">
        <f>(AN1024-MAX(AN$3:AN1024))/MAX(AN$3:AN1024)</f>
        <v>-0.85697506119904809</v>
      </c>
      <c r="AW1024" s="54">
        <f>(AO1024-MAX(AO$3:AO1024))/MAX(AO$3:AO1024)</f>
        <v>-0.71873240790121906</v>
      </c>
      <c r="AX1024" s="54">
        <f>(AP1024-MAX(AP$3:AP1024))/MAX(AP$3:AP1024)</f>
        <v>-0.72119108059454495</v>
      </c>
      <c r="AY1024" s="54">
        <f>(AQ1024-MAX(AQ$3:AQ1024))/MAX(AQ$3:AQ1024)</f>
        <v>-0.67942270889595635</v>
      </c>
    </row>
    <row r="1025" spans="1:51">
      <c r="A1025" s="49">
        <f>Data!F1151</f>
        <v>1966.2083333332469</v>
      </c>
      <c r="B1025" s="53">
        <f t="shared" si="425"/>
        <v>0.81</v>
      </c>
      <c r="C1025" s="50">
        <f>1/Data!N1151</f>
        <v>4.4226041348502394E-2</v>
      </c>
      <c r="D1025" s="50">
        <f>Data!H1151/100</f>
        <v>4.87E-2</v>
      </c>
      <c r="E1025">
        <f>Data!K1152/Data!K1151</f>
        <v>1.0268275213841045</v>
      </c>
      <c r="F1025">
        <f>Data!T1152/Data!T1151</f>
        <v>1.0072579755669011</v>
      </c>
      <c r="G1025" s="49">
        <f>Data!E1154</f>
        <v>32.4</v>
      </c>
      <c r="H1025" s="52">
        <v>0</v>
      </c>
      <c r="I1025" s="52">
        <v>1</v>
      </c>
      <c r="J1025" s="52">
        <v>0.6</v>
      </c>
      <c r="K1025" s="54">
        <f t="shared" si="435"/>
        <v>0.66261227030770231</v>
      </c>
      <c r="L1025" s="54">
        <f t="shared" si="448"/>
        <v>0</v>
      </c>
      <c r="M1025" s="53">
        <f t="shared" si="449"/>
        <v>0.12209795551350515</v>
      </c>
      <c r="N1025" s="54" cm="1">
        <f t="array" ref="N1025">stock_min(C1025,O1025)</f>
        <v>0.22753231225513701</v>
      </c>
      <c r="O1025" s="54" cm="1">
        <f t="array" ref="O1025">stock_max(C1025,D1025)</f>
        <v>0.22753231225513701</v>
      </c>
      <c r="P1025" s="49">
        <f t="shared" si="426"/>
        <v>1966.2083333332469</v>
      </c>
      <c r="Q1025" s="49">
        <f t="shared" si="440"/>
        <v>0.91633047734028472</v>
      </c>
      <c r="R1025" s="49">
        <f t="shared" si="441"/>
        <v>47.59186385947109</v>
      </c>
      <c r="S1025" s="59">
        <f t="shared" si="422"/>
        <v>11.877770457452673</v>
      </c>
      <c r="T1025" s="59">
        <f t="shared" si="423"/>
        <v>15.016927642299617</v>
      </c>
      <c r="U1025" s="59">
        <f t="shared" si="424"/>
        <v>30.207659511054459</v>
      </c>
      <c r="V1025" s="59"/>
      <c r="W1025" s="49">
        <f t="shared" si="442"/>
        <v>4.7511081829810697</v>
      </c>
      <c r="X1025" s="49">
        <f t="shared" si="443"/>
        <v>7.1266622744716033</v>
      </c>
      <c r="Y1025" s="49">
        <f t="shared" si="444"/>
        <v>5.0665271241889762</v>
      </c>
      <c r="Z1025" s="49">
        <f t="shared" si="445"/>
        <v>9.9504005181106407</v>
      </c>
      <c r="AA1025" s="49">
        <f t="shared" si="446"/>
        <v>26.519366043906622</v>
      </c>
      <c r="AB1025" s="49">
        <f t="shared" si="447"/>
        <v>3.688293467147838</v>
      </c>
      <c r="AC1025" s="80">
        <f t="shared" si="427"/>
        <v>0.12209795551350515</v>
      </c>
      <c r="AD1025" s="80">
        <f t="shared" si="436"/>
        <v>0.22753231225513701</v>
      </c>
      <c r="AE1025" s="80">
        <f t="shared" si="437"/>
        <v>0.22753231225513701</v>
      </c>
      <c r="AF1025" s="54">
        <f>(Q1025-MAX(Q$2:Q1024))/MAX(Q$2:Q1024)</f>
        <v>-0.25770637956590986</v>
      </c>
      <c r="AG1025" s="54">
        <f>(R1025-MAX(R$2:R1024))/MAX(R$2:R1024)</f>
        <v>-2.6231451880966358E-2</v>
      </c>
      <c r="AH1025" s="54">
        <f>(S1025-MAX(S$2:S1024))/MAX(S$2:S1024)</f>
        <v>-2.139993365412397E-2</v>
      </c>
      <c r="AI1025" s="54">
        <f>(T1025-MAX(T$2:T1024))/MAX(T$2:T1024)</f>
        <v>-2.2136045588598479E-2</v>
      </c>
      <c r="AJ1025" s="54">
        <f>(U1025-MAX(U$2:U1024))/MAX(U$2:U1024)</f>
        <v>-2.0036579611995828E-2</v>
      </c>
      <c r="AK1025" s="54">
        <f t="shared" si="438"/>
        <v>1.3215043655008076</v>
      </c>
      <c r="AL1025" s="71">
        <f t="shared" si="428"/>
        <v>1966.2083333332469</v>
      </c>
      <c r="AM1025" s="49">
        <f t="shared" si="429"/>
        <v>1.3215043655008076</v>
      </c>
      <c r="AN1025" s="49">
        <f t="shared" si="430"/>
        <v>1.7487430405667053</v>
      </c>
      <c r="AO1025" s="49">
        <f t="shared" si="431"/>
        <v>1.6235428973820396</v>
      </c>
      <c r="AP1025" s="49">
        <f t="shared" si="432"/>
        <v>1.6480107120162863</v>
      </c>
      <c r="AQ1025" s="49">
        <f t="shared" si="433"/>
        <v>2.7440735808782573</v>
      </c>
      <c r="AS1025" s="49">
        <f t="shared" si="439"/>
        <v>0.99533054031155199</v>
      </c>
      <c r="AT1025" s="49">
        <f t="shared" si="434"/>
        <v>1.0960628688619709</v>
      </c>
      <c r="AU1025" s="54">
        <f>(AM1025-MAX(AM$3:AM1025))/MAX(AM$3:AM1025)</f>
        <v>-0.64603958132448724</v>
      </c>
      <c r="AV1025" s="54">
        <f>(AN1025-MAX(AN$3:AN1025))/MAX(AN$3:AN1025)</f>
        <v>-0.85662845174122704</v>
      </c>
      <c r="AW1025" s="54">
        <f>(AO1025-MAX(AO$3:AO1025))/MAX(AO$3:AO1025)</f>
        <v>-0.71446213669927239</v>
      </c>
      <c r="AX1025" s="54">
        <f>(AP1025-MAX(AP$3:AP1025))/MAX(AP$3:AP1025)</f>
        <v>-0.71751856328678409</v>
      </c>
      <c r="AY1025" s="54">
        <f>(AQ1025-MAX(AQ$3:AQ1025))/MAX(AQ$3:AQ1025)</f>
        <v>-0.67013983697985757</v>
      </c>
    </row>
    <row r="1026" spans="1:51">
      <c r="A1026" s="49">
        <f>Data!F1152</f>
        <v>1966.2916666665801</v>
      </c>
      <c r="B1026" s="53">
        <f t="shared" si="425"/>
        <v>0.82099999999999995</v>
      </c>
      <c r="C1026" s="50">
        <f>1/Data!N1152</f>
        <v>4.3264390947480143E-2</v>
      </c>
      <c r="D1026" s="50">
        <f>Data!H1152/100</f>
        <v>4.7500000000000001E-2</v>
      </c>
      <c r="E1026">
        <f>Data!K1153/Data!K1152</f>
        <v>0.949939346797671</v>
      </c>
      <c r="F1026">
        <f>Data!T1153/Data!T1152</f>
        <v>1.0015927472648041</v>
      </c>
      <c r="G1026" s="49">
        <f>Data!E1155</f>
        <v>32.5</v>
      </c>
      <c r="H1026" s="52">
        <v>0</v>
      </c>
      <c r="I1026" s="52">
        <v>1</v>
      </c>
      <c r="J1026" s="52">
        <v>0.6</v>
      </c>
      <c r="K1026" s="54">
        <f t="shared" si="435"/>
        <v>0.66261227030770231</v>
      </c>
      <c r="L1026" s="54">
        <f t="shared" si="448"/>
        <v>0.22753231225513701</v>
      </c>
      <c r="M1026" s="53">
        <f t="shared" si="449"/>
        <v>0.15027331688523102</v>
      </c>
      <c r="N1026" s="54" cm="1">
        <f t="array" ref="N1026">stock_min(C1026,O1026)</f>
        <v>0.26088842386380839</v>
      </c>
      <c r="O1026" s="54" cm="1">
        <f t="array" ref="O1026">stock_max(C1026,D1026)</f>
        <v>0.26088842386380839</v>
      </c>
      <c r="P1026" s="49">
        <f t="shared" si="426"/>
        <v>1966.2916666665801</v>
      </c>
      <c r="Q1026" s="49">
        <f t="shared" si="440"/>
        <v>0.9177899602017251</v>
      </c>
      <c r="R1026" s="49">
        <f t="shared" si="441"/>
        <v>45.209384067549649</v>
      </c>
      <c r="S1026" s="59">
        <f t="shared" ref="S1026:S1089" si="450">SUM(W1026:X1026)</f>
        <v>11.52857240340346</v>
      </c>
      <c r="T1026" s="59">
        <f t="shared" ref="T1026:T1089" si="451">SUM(Y1026:Z1026)</f>
        <v>14.526873789957314</v>
      </c>
      <c r="U1026" s="59">
        <f t="shared" ref="U1026:U1089" si="452">SUM(AA1026:AB1026)</f>
        <v>30.065259778617921</v>
      </c>
      <c r="V1026" s="59"/>
      <c r="W1026" s="49">
        <f t="shared" si="442"/>
        <v>4.6114289613613844</v>
      </c>
      <c r="X1026" s="49">
        <f t="shared" si="443"/>
        <v>6.9171434420420761</v>
      </c>
      <c r="Y1026" s="49">
        <f t="shared" si="444"/>
        <v>4.901188967520242</v>
      </c>
      <c r="Z1026" s="49">
        <f t="shared" si="445"/>
        <v>9.625684822437071</v>
      </c>
      <c r="AA1026" s="49">
        <f t="shared" si="446"/>
        <v>25.547253468668881</v>
      </c>
      <c r="AB1026" s="49">
        <f t="shared" si="447"/>
        <v>4.5180063099490422</v>
      </c>
      <c r="AC1026" s="80">
        <f t="shared" si="427"/>
        <v>0.15027331688523105</v>
      </c>
      <c r="AD1026" s="80">
        <f t="shared" si="436"/>
        <v>0.26088842386380839</v>
      </c>
      <c r="AE1026" s="80">
        <f t="shared" si="437"/>
        <v>0.26088842386380839</v>
      </c>
      <c r="AF1026" s="54">
        <f>(Q1026-MAX(Q$2:Q1025))/MAX(Q$2:Q1025)</f>
        <v>-0.25652409343228189</v>
      </c>
      <c r="AG1026" s="54">
        <f>(R1026-MAX(R$2:R1025))/MAX(R$2:R1025)</f>
        <v>-7.4978941467688784E-2</v>
      </c>
      <c r="AH1026" s="54">
        <f>(S1026-MAX(S$2:S1025))/MAX(S$2:S1025)</f>
        <v>-5.0170083749590387E-2</v>
      </c>
      <c r="AI1026" s="54">
        <f>(T1026-MAX(T$2:T1025))/MAX(T$2:T1025)</f>
        <v>-5.4047100189152063E-2</v>
      </c>
      <c r="AJ1026" s="54">
        <f>(U1026-MAX(U$2:U1025))/MAX(U$2:U1025)</f>
        <v>-2.4656153955707524E-2</v>
      </c>
      <c r="AK1026" s="54">
        <f t="shared" si="438"/>
        <v>1.2864557058379027</v>
      </c>
      <c r="AL1026" s="71">
        <f t="shared" si="428"/>
        <v>1966.2916666665801</v>
      </c>
      <c r="AM1026" s="49">
        <f t="shared" si="429"/>
        <v>1.2864557058379027</v>
      </c>
      <c r="AN1026" s="49">
        <f t="shared" si="430"/>
        <v>1.8448746268951697</v>
      </c>
      <c r="AO1026" s="49">
        <f t="shared" si="431"/>
        <v>1.6581787727640083</v>
      </c>
      <c r="AP1026" s="49">
        <f t="shared" si="432"/>
        <v>1.691689725530811</v>
      </c>
      <c r="AQ1026" s="49">
        <f t="shared" si="433"/>
        <v>2.6882228962900507</v>
      </c>
      <c r="AS1026" s="49">
        <f t="shared" si="439"/>
        <v>0.84334826939488106</v>
      </c>
      <c r="AT1026" s="49">
        <f t="shared" si="434"/>
        <v>0.99653317075923975</v>
      </c>
      <c r="AU1026" s="54">
        <f>(AM1026-MAX(AM$3:AM1026))/MAX(AM$3:AM1026)</f>
        <v>-0.65542724478755576</v>
      </c>
      <c r="AV1026" s="54">
        <f>(AN1026-MAX(AN$3:AN1026))/MAX(AN$3:AN1026)</f>
        <v>-0.84874705690575858</v>
      </c>
      <c r="AW1026" s="54">
        <f>(AO1026-MAX(AO$3:AO1026))/MAX(AO$3:AO1026)</f>
        <v>-0.70837061065085982</v>
      </c>
      <c r="AX1026" s="54">
        <f>(AP1026-MAX(AP$3:AP1026))/MAX(AP$3:AP1026)</f>
        <v>-0.71003165170190552</v>
      </c>
      <c r="AY1026" s="54">
        <f>(AQ1026-MAX(AQ$3:AQ1026))/MAX(AQ$3:AQ1026)</f>
        <v>-0.67685354759295135</v>
      </c>
    </row>
    <row r="1027" spans="1:51">
      <c r="A1027" s="49">
        <f>Data!F1153</f>
        <v>1966.3749999999134</v>
      </c>
      <c r="B1027" s="53">
        <f t="shared" ref="B1027:B1090" si="453">1-_xlfn.PERCENTRANK.INC(C$3:C$1712,C1027,3)</f>
        <v>0.78200000000000003</v>
      </c>
      <c r="C1027" s="50">
        <f>1/Data!N1153</f>
        <v>4.5762028895397419E-2</v>
      </c>
      <c r="D1027" s="50">
        <f>Data!H1153/100</f>
        <v>4.7800000000000002E-2</v>
      </c>
      <c r="E1027">
        <f>Data!K1154/Data!K1153</f>
        <v>0.99135155760226157</v>
      </c>
      <c r="F1027">
        <f>Data!T1154/Data!T1153</f>
        <v>0.99852958027955196</v>
      </c>
      <c r="G1027" s="49">
        <f>Data!E1156</f>
        <v>32.700000000000003</v>
      </c>
      <c r="H1027" s="52">
        <v>0</v>
      </c>
      <c r="I1027" s="52">
        <v>1</v>
      </c>
      <c r="J1027" s="52">
        <v>0.6</v>
      </c>
      <c r="K1027" s="54">
        <f t="shared" si="435"/>
        <v>0.66261227030770231</v>
      </c>
      <c r="L1027" s="54">
        <f t="shared" si="448"/>
        <v>0.26088842386380839</v>
      </c>
      <c r="M1027" s="53">
        <f t="shared" si="449"/>
        <v>0.20628831601694986</v>
      </c>
      <c r="N1027" s="54" cm="1">
        <f t="array" ref="N1027">stock_min(C1027,O1027)</f>
        <v>0.52967762229656312</v>
      </c>
      <c r="O1027" s="54" cm="1">
        <f t="array" ref="O1027">stock_max(C1027,D1027)</f>
        <v>0.5684394203017078</v>
      </c>
      <c r="P1027" s="49">
        <f t="shared" ref="P1027:P1090" si="454">A1027</f>
        <v>1966.3749999999134</v>
      </c>
      <c r="Q1027" s="49">
        <f t="shared" si="440"/>
        <v>0.91644042374501522</v>
      </c>
      <c r="R1027" s="49">
        <f t="shared" si="441"/>
        <v>44.818393313604211</v>
      </c>
      <c r="S1027" s="59">
        <f t="shared" si="450"/>
        <v>11.461969150703833</v>
      </c>
      <c r="T1027" s="59">
        <f t="shared" si="451"/>
        <v>14.436419804320197</v>
      </c>
      <c r="U1027" s="59">
        <f t="shared" si="452"/>
        <v>29.988620875990094</v>
      </c>
      <c r="V1027" s="59"/>
      <c r="W1027" s="49">
        <f t="shared" si="442"/>
        <v>4.5847876602815338</v>
      </c>
      <c r="X1027" s="49">
        <f t="shared" si="443"/>
        <v>6.8771814904222994</v>
      </c>
      <c r="Y1027" s="49">
        <f t="shared" si="444"/>
        <v>4.8706709026645161</v>
      </c>
      <c r="Z1027" s="49">
        <f t="shared" si="445"/>
        <v>9.5657489016556809</v>
      </c>
      <c r="AA1027" s="49">
        <f t="shared" si="446"/>
        <v>23.802318775811351</v>
      </c>
      <c r="AB1027" s="49">
        <f t="shared" si="447"/>
        <v>6.1863021001787439</v>
      </c>
      <c r="AC1027" s="80">
        <f t="shared" ref="AC1027:AC1090" si="455">AB1027/SUM(AA1027:AB1027)</f>
        <v>0.20628831601694986</v>
      </c>
      <c r="AD1027" s="80">
        <f t="shared" si="436"/>
        <v>0.52967762229656312</v>
      </c>
      <c r="AE1027" s="80">
        <f t="shared" si="437"/>
        <v>0.5684394203017078</v>
      </c>
      <c r="AF1027" s="54">
        <f>(Q1027-MAX(Q$2:Q1026))/MAX(Q$2:Q1026)</f>
        <v>-0.2576173150669771</v>
      </c>
      <c r="AG1027" s="54">
        <f>(R1027-MAX(R$2:R1026))/MAX(R$2:R1026)</f>
        <v>-8.2978932809100542E-2</v>
      </c>
      <c r="AH1027" s="54">
        <f>(S1027-MAX(S$2:S1026))/MAX(S$2:S1026)</f>
        <v>-5.5657472796565161E-2</v>
      </c>
      <c r="AI1027" s="54">
        <f>(T1027-MAX(T$2:T1026))/MAX(T$2:T1026)</f>
        <v>-5.9937232591350829E-2</v>
      </c>
      <c r="AJ1027" s="54">
        <f>(U1027-MAX(U$2:U1026))/MAX(U$2:U1026)</f>
        <v>-2.7142388320421054E-2</v>
      </c>
      <c r="AK1027" s="54">
        <f t="shared" si="438"/>
        <v>1.2815772591183459</v>
      </c>
      <c r="AL1027" s="71">
        <f t="shared" ref="AL1027:AL1090" si="456">P1027</f>
        <v>1966.3749999999134</v>
      </c>
      <c r="AM1027" s="49">
        <f t="shared" ref="AM1027:AM1090" si="457">(Q1267/Q1027)</f>
        <v>1.2815772591183459</v>
      </c>
      <c r="AN1027" s="49">
        <f t="shared" ref="AN1027:AN1090" si="458">(R1267/R1027)</f>
        <v>1.9087783967652354</v>
      </c>
      <c r="AO1027" s="49">
        <f t="shared" ref="AO1027:AO1090" si="459">(S1267/S1027)</f>
        <v>1.6900152605376564</v>
      </c>
      <c r="AP1027" s="49">
        <f t="shared" ref="AP1027:AP1090" si="460">(T1267/T1027)</f>
        <v>1.7282478836673298</v>
      </c>
      <c r="AQ1027" s="49">
        <f t="shared" ref="AQ1027:AQ1090" si="461">(U1267/U1027)</f>
        <v>2.7049725633675075</v>
      </c>
      <c r="AS1027" s="49">
        <f t="shared" si="439"/>
        <v>0.79619416660227205</v>
      </c>
      <c r="AT1027" s="49">
        <f t="shared" ref="AT1027:AT1090" si="462">AQ1027-AP1027</f>
        <v>0.97672467970017762</v>
      </c>
      <c r="AU1027" s="54">
        <f>(AM1027-MAX(AM$3:AM1027))/MAX(AM$3:AM1027)</f>
        <v>-0.65673392003466025</v>
      </c>
      <c r="AV1027" s="54">
        <f>(AN1027-MAX(AN$3:AN1027))/MAX(AN$3:AN1027)</f>
        <v>-0.84350787526882998</v>
      </c>
      <c r="AW1027" s="54">
        <f>(AO1027-MAX(AO$3:AO1027))/MAX(AO$3:AO1027)</f>
        <v>-0.70277142216711508</v>
      </c>
      <c r="AX1027" s="54">
        <f>(AP1027-MAX(AP$3:AP1027))/MAX(AP$3:AP1027)</f>
        <v>-0.70376530831063089</v>
      </c>
      <c r="AY1027" s="54">
        <f>(AQ1027-MAX(AQ$3:AQ1027))/MAX(AQ$3:AQ1027)</f>
        <v>-0.67484010015801243</v>
      </c>
    </row>
    <row r="1028" spans="1:51">
      <c r="A1028" s="49">
        <f>Data!F1154</f>
        <v>1966.4583333332466</v>
      </c>
      <c r="B1028" s="53">
        <f t="shared" si="453"/>
        <v>0.76900000000000002</v>
      </c>
      <c r="C1028" s="50">
        <f>1/Data!N1154</f>
        <v>4.6392402920124087E-2</v>
      </c>
      <c r="D1028" s="50">
        <f>Data!H1154/100</f>
        <v>4.8099999999999997E-2</v>
      </c>
      <c r="E1028">
        <f>Data!K1155/Data!K1154</f>
        <v>0.99712579774397103</v>
      </c>
      <c r="F1028">
        <f>Data!T1155/Data!T1154</f>
        <v>0.98459147344315656</v>
      </c>
      <c r="G1028" s="49">
        <f>Data!E1157</f>
        <v>32.700000000000003</v>
      </c>
      <c r="H1028" s="52">
        <v>0</v>
      </c>
      <c r="I1028" s="52">
        <v>1</v>
      </c>
      <c r="J1028" s="52">
        <v>0.6</v>
      </c>
      <c r="K1028" s="54">
        <f t="shared" ref="K1028:K1091" si="463">AVERAGE(M$3:M$1712)</f>
        <v>0.66261227030770231</v>
      </c>
      <c r="L1028" s="54">
        <f t="shared" si="448"/>
        <v>0.52967762229656312</v>
      </c>
      <c r="M1028" s="53">
        <f t="shared" si="449"/>
        <v>0.38972367114540724</v>
      </c>
      <c r="N1028" s="54" cm="1">
        <f t="array" ref="N1028">stock_min(C1028,O1028)</f>
        <v>0.55127213727474467</v>
      </c>
      <c r="O1028" s="54" cm="1">
        <f t="array" ref="O1028">stock_max(C1028,D1028)</f>
        <v>0.61467399711095039</v>
      </c>
      <c r="P1028" s="49">
        <f t="shared" si="454"/>
        <v>1966.4583333332466</v>
      </c>
      <c r="Q1028" s="49">
        <f t="shared" si="440"/>
        <v>0.90231942713797531</v>
      </c>
      <c r="R1028" s="49">
        <f t="shared" si="441"/>
        <v>44.689576186430656</v>
      </c>
      <c r="S1028" s="59">
        <f t="shared" si="450"/>
        <v>11.371557917728005</v>
      </c>
      <c r="T1028" s="59">
        <f t="shared" si="451"/>
        <v>14.333876045293103</v>
      </c>
      <c r="U1028" s="59">
        <f t="shared" si="452"/>
        <v>29.60408153156574</v>
      </c>
      <c r="V1028" s="59"/>
      <c r="W1028" s="49">
        <f t="shared" si="442"/>
        <v>4.5486231670912023</v>
      </c>
      <c r="X1028" s="49">
        <f t="shared" si="443"/>
        <v>6.8229347506368025</v>
      </c>
      <c r="Y1028" s="49">
        <f t="shared" si="444"/>
        <v>4.8360738966122501</v>
      </c>
      <c r="Z1028" s="49">
        <f t="shared" si="445"/>
        <v>9.4978021486808526</v>
      </c>
      <c r="AA1028" s="49">
        <f t="shared" si="446"/>
        <v>18.066670196195989</v>
      </c>
      <c r="AB1028" s="49">
        <f t="shared" si="447"/>
        <v>11.537411335369752</v>
      </c>
      <c r="AC1028" s="80">
        <f t="shared" si="455"/>
        <v>0.38972367114540729</v>
      </c>
      <c r="AD1028" s="80">
        <f t="shared" ref="AD1028:AD1091" si="464">N1028</f>
        <v>0.55127213727474467</v>
      </c>
      <c r="AE1028" s="80">
        <f t="shared" ref="AE1028:AE1091" si="465">O1028</f>
        <v>0.61467399711095039</v>
      </c>
      <c r="AF1028" s="54">
        <f>(Q1028-MAX(Q$2:Q1027))/MAX(Q$2:Q1027)</f>
        <v>-0.26905633838310833</v>
      </c>
      <c r="AG1028" s="54">
        <f>(R1028-MAX(R$2:R1027))/MAX(R$2:R1027)</f>
        <v>-8.5614636829246721E-2</v>
      </c>
      <c r="AH1028" s="54">
        <f>(S1028-MAX(S$2:S1027))/MAX(S$2:S1027)</f>
        <v>-6.3106382413524786E-2</v>
      </c>
      <c r="AI1028" s="54">
        <f>(T1028-MAX(T$2:T1027))/MAX(T$2:T1027)</f>
        <v>-6.6614620142982459E-2</v>
      </c>
      <c r="AJ1028" s="54">
        <f>(U1028-MAX(U$2:U1027))/MAX(U$2:U1027)</f>
        <v>-3.96171876704981E-2</v>
      </c>
      <c r="AK1028" s="54">
        <f t="shared" ref="AK1028:AK1091" si="466">Q1268/Q1028</f>
        <v>1.3559264313517374</v>
      </c>
      <c r="AL1028" s="71">
        <f t="shared" si="456"/>
        <v>1966.4583333332466</v>
      </c>
      <c r="AM1028" s="49">
        <f t="shared" si="457"/>
        <v>1.3559264313517374</v>
      </c>
      <c r="AN1028" s="49">
        <f t="shared" si="458"/>
        <v>1.8797766397569318</v>
      </c>
      <c r="AO1028" s="49">
        <f t="shared" si="459"/>
        <v>1.7134510644755079</v>
      </c>
      <c r="AP1028" s="49">
        <f t="shared" si="460"/>
        <v>1.744318664147019</v>
      </c>
      <c r="AQ1028" s="49">
        <f t="shared" si="461"/>
        <v>2.7533751750215987</v>
      </c>
      <c r="AS1028" s="49">
        <f t="shared" ref="AS1028:AS1091" si="467">AQ1028-AN1028</f>
        <v>0.87359853526466691</v>
      </c>
      <c r="AT1028" s="49">
        <f t="shared" si="462"/>
        <v>1.0090565108745797</v>
      </c>
      <c r="AU1028" s="54">
        <f>(AM1028-MAX(AM$3:AM1028))/MAX(AM$3:AM1028)</f>
        <v>-0.6368197488681232</v>
      </c>
      <c r="AV1028" s="54">
        <f>(AN1028-MAX(AN$3:AN1028))/MAX(AN$3:AN1028)</f>
        <v>-0.84588559841514077</v>
      </c>
      <c r="AW1028" s="54">
        <f>(AO1028-MAX(AO$3:AO1028))/MAX(AO$3:AO1028)</f>
        <v>-0.69864968975589303</v>
      </c>
      <c r="AX1028" s="54">
        <f>(AP1028-MAX(AP$3:AP1028))/MAX(AP$3:AP1028)</f>
        <v>-0.70101065560970821</v>
      </c>
      <c r="AY1028" s="54">
        <f>(AQ1028-MAX(AQ$3:AQ1028))/MAX(AQ$3:AQ1028)</f>
        <v>-0.66902170903246927</v>
      </c>
    </row>
    <row r="1029" spans="1:51">
      <c r="A1029" s="49">
        <f>Data!F1155</f>
        <v>1966.5416666665799</v>
      </c>
      <c r="B1029" s="53">
        <f t="shared" si="453"/>
        <v>0.76200000000000001</v>
      </c>
      <c r="C1029" s="50">
        <f>1/Data!N1155</f>
        <v>4.6768961593999715E-2</v>
      </c>
      <c r="D1029" s="50">
        <f>Data!H1155/100</f>
        <v>5.0199999999999995E-2</v>
      </c>
      <c r="E1029">
        <f>Data!K1156/Data!K1155</f>
        <v>0.93656141312144159</v>
      </c>
      <c r="F1029">
        <f>Data!T1156/Data!T1155</f>
        <v>0.98267970157314022</v>
      </c>
      <c r="G1029" s="49">
        <f>Data!E1158</f>
        <v>32.9</v>
      </c>
      <c r="H1029" s="52">
        <v>0</v>
      </c>
      <c r="I1029" s="52">
        <v>1</v>
      </c>
      <c r="J1029" s="52">
        <v>0.6</v>
      </c>
      <c r="K1029" s="54">
        <f t="shared" si="463"/>
        <v>0.66261227030770231</v>
      </c>
      <c r="L1029" s="54">
        <f t="shared" si="448"/>
        <v>0.55127213727474467</v>
      </c>
      <c r="M1029" s="53">
        <f t="shared" si="449"/>
        <v>0.4956766800468615</v>
      </c>
      <c r="N1029" s="54" cm="1">
        <f t="array" ref="N1029">stock_min(C1029,O1029)</f>
        <v>0.37348499796114276</v>
      </c>
      <c r="O1029" s="54" cm="1">
        <f t="array" ref="O1029">stock_max(C1029,D1029)</f>
        <v>0.37348499796114276</v>
      </c>
      <c r="P1029" s="49">
        <f t="shared" si="454"/>
        <v>1966.5416666665799</v>
      </c>
      <c r="Q1029" s="49">
        <f t="shared" ref="Q1029:Q1092" si="468">Q1028*F1029</f>
        <v>0.88669098538359237</v>
      </c>
      <c r="R1029" s="49">
        <f t="shared" ref="R1029:R1092" si="469">R1028*E1029</f>
        <v>41.85453262496182</v>
      </c>
      <c r="S1029" s="59">
        <f t="shared" si="450"/>
        <v>10.859937068097649</v>
      </c>
      <c r="T1029" s="59">
        <f t="shared" si="451"/>
        <v>13.647586655424982</v>
      </c>
      <c r="U1029" s="59">
        <f t="shared" si="452"/>
        <v>28.559244340835455</v>
      </c>
      <c r="V1029" s="59"/>
      <c r="W1029" s="49">
        <f t="shared" ref="W1029:W1092" si="470">(W1028*$F1029+X1028*$E1029)*(1-$J1029)</f>
        <v>4.3439748272390597</v>
      </c>
      <c r="X1029" s="49">
        <f t="shared" ref="X1029:X1092" si="471">(W1028*$F1029+X1028*$E1029)*($J1029)</f>
        <v>6.5159622408585891</v>
      </c>
      <c r="Y1029" s="49">
        <f t="shared" ref="Y1029:Y1092" si="472">(Y1028*$F1029+Z1028*$E1029)*(1-$K1029)</f>
        <v>4.604528277452733</v>
      </c>
      <c r="Z1029" s="49">
        <f t="shared" ref="Z1029:Z1092" si="473">(Y1028*$F1029+Z1028*$E1029)*($K1029)</f>
        <v>9.0430583779722493</v>
      </c>
      <c r="AA1029" s="49">
        <f t="shared" ref="AA1029:AA1092" si="474">(AA1028*$F1029+AB1028*$E1029)*(1-$M1029)</f>
        <v>14.403092921323019</v>
      </c>
      <c r="AB1029" s="49">
        <f t="shared" ref="AB1029:AB1092" si="475">(AA1028*$F1029+AB1028*$E1029)*($M1029)</f>
        <v>14.156151419512437</v>
      </c>
      <c r="AC1029" s="80">
        <f t="shared" si="455"/>
        <v>0.49567668004686155</v>
      </c>
      <c r="AD1029" s="80">
        <f t="shared" si="464"/>
        <v>0.37348499796114276</v>
      </c>
      <c r="AE1029" s="80">
        <f t="shared" si="465"/>
        <v>0.37348499796114276</v>
      </c>
      <c r="AF1029" s="54">
        <f>(Q1029-MAX(Q$2:Q1028))/MAX(Q$2:Q1028)</f>
        <v>-0.2817165007355345</v>
      </c>
      <c r="AG1029" s="54">
        <f>(R1029-MAX(R$2:R1028))/MAX(R$2:R1028)</f>
        <v>-0.14362195213123674</v>
      </c>
      <c r="AH1029" s="54">
        <f>(S1029-MAX(S$2:S1028))/MAX(S$2:S1028)</f>
        <v>-0.10525841752698789</v>
      </c>
      <c r="AI1029" s="54">
        <f>(T1029-MAX(T$2:T1028))/MAX(T$2:T1028)</f>
        <v>-0.11130403149478808</v>
      </c>
      <c r="AJ1029" s="54">
        <f>(U1029-MAX(U$2:U1028))/MAX(U$2:U1028)</f>
        <v>-7.3512638153907683E-2</v>
      </c>
      <c r="AK1029" s="54">
        <f t="shared" si="466"/>
        <v>1.398369754824774</v>
      </c>
      <c r="AL1029" s="71">
        <f t="shared" si="456"/>
        <v>1966.5416666665799</v>
      </c>
      <c r="AM1029" s="49">
        <f t="shared" si="457"/>
        <v>1.398369754824774</v>
      </c>
      <c r="AN1029" s="49">
        <f t="shared" si="458"/>
        <v>2.0491710342949294</v>
      </c>
      <c r="AO1029" s="49">
        <f t="shared" si="459"/>
        <v>1.8263806437136241</v>
      </c>
      <c r="AP1029" s="49">
        <f t="shared" si="460"/>
        <v>1.8657839534137726</v>
      </c>
      <c r="AQ1029" s="49">
        <f t="shared" si="461"/>
        <v>2.9047316383966879</v>
      </c>
      <c r="AS1029" s="49">
        <f t="shared" si="467"/>
        <v>0.85556060410175849</v>
      </c>
      <c r="AT1029" s="49">
        <f t="shared" si="462"/>
        <v>1.0389476849829153</v>
      </c>
      <c r="AU1029" s="54">
        <f>(AM1029-MAX(AM$3:AM1029))/MAX(AM$3:AM1029)</f>
        <v>-0.62545145002727687</v>
      </c>
      <c r="AV1029" s="54">
        <f>(AN1029-MAX(AN$3:AN1029))/MAX(AN$3:AN1029)</f>
        <v>-0.83199771663497946</v>
      </c>
      <c r="AW1029" s="54">
        <f>(AO1029-MAX(AO$3:AO1029))/MAX(AO$3:AO1029)</f>
        <v>-0.67878839085760212</v>
      </c>
      <c r="AX1029" s="54">
        <f>(AP1029-MAX(AP$3:AP1029))/MAX(AP$3:AP1029)</f>
        <v>-0.6801905910478222</v>
      </c>
      <c r="AY1029" s="54">
        <f>(AQ1029-MAX(AQ$3:AQ1029))/MAX(AQ$3:AQ1029)</f>
        <v>-0.6508274200633376</v>
      </c>
    </row>
    <row r="1030" spans="1:51">
      <c r="A1030" s="49">
        <f>Data!F1156</f>
        <v>1966.6249999999131</v>
      </c>
      <c r="B1030" s="53">
        <f t="shared" si="453"/>
        <v>0.70100000000000007</v>
      </c>
      <c r="C1030" s="50">
        <f>1/Data!N1156</f>
        <v>5.0216170913995897E-2</v>
      </c>
      <c r="D1030" s="50">
        <f>Data!H1156/100</f>
        <v>5.2199999999999996E-2</v>
      </c>
      <c r="E1030">
        <f>Data!K1157/Data!K1156</f>
        <v>0.96777226699731356</v>
      </c>
      <c r="F1030">
        <f>Data!T1157/Data!T1156</f>
        <v>1.0074469142354381</v>
      </c>
      <c r="G1030" s="49">
        <f>Data!E1159</f>
        <v>32.9</v>
      </c>
      <c r="H1030" s="52">
        <v>0</v>
      </c>
      <c r="I1030" s="52">
        <v>1</v>
      </c>
      <c r="J1030" s="52">
        <v>0.6</v>
      </c>
      <c r="K1030" s="54">
        <f t="shared" si="463"/>
        <v>0.66261227030770231</v>
      </c>
      <c r="L1030" s="54">
        <f t="shared" si="448"/>
        <v>0.37348499796114276</v>
      </c>
      <c r="M1030" s="53">
        <f t="shared" si="449"/>
        <v>0.45877948178824673</v>
      </c>
      <c r="N1030" s="54" cm="1">
        <f t="array" ref="N1030">stock_min(C1030,O1030)</f>
        <v>0.57601638801147259</v>
      </c>
      <c r="O1030" s="54" cm="1">
        <f t="array" ref="O1030">stock_max(C1030,D1030)</f>
        <v>0.57601638801147259</v>
      </c>
      <c r="P1030" s="49">
        <f t="shared" si="454"/>
        <v>1966.6249999999131</v>
      </c>
      <c r="Q1030" s="49">
        <f t="shared" si="468"/>
        <v>0.89329409710508001</v>
      </c>
      <c r="R1030" s="49">
        <f t="shared" si="469"/>
        <v>40.505655922572323</v>
      </c>
      <c r="S1030" s="59">
        <f t="shared" si="450"/>
        <v>10.682291584723023</v>
      </c>
      <c r="T1030" s="59">
        <f t="shared" si="451"/>
        <v>13.390438911668827</v>
      </c>
      <c r="U1030" s="59">
        <f t="shared" si="452"/>
        <v>28.210282270251945</v>
      </c>
      <c r="V1030" s="59"/>
      <c r="W1030" s="49">
        <f t="shared" si="470"/>
        <v>4.2729166338892091</v>
      </c>
      <c r="X1030" s="49">
        <f t="shared" si="471"/>
        <v>6.409374950833814</v>
      </c>
      <c r="Y1030" s="49">
        <f t="shared" si="472"/>
        <v>4.5177697839913469</v>
      </c>
      <c r="Z1030" s="49">
        <f t="shared" si="473"/>
        <v>8.8726691276774794</v>
      </c>
      <c r="AA1030" s="49">
        <f t="shared" si="474"/>
        <v>15.267983589205594</v>
      </c>
      <c r="AB1030" s="49">
        <f t="shared" si="475"/>
        <v>12.942298681046351</v>
      </c>
      <c r="AC1030" s="80">
        <f t="shared" si="455"/>
        <v>0.45877948178824668</v>
      </c>
      <c r="AD1030" s="80">
        <f t="shared" si="464"/>
        <v>0.57601638801147259</v>
      </c>
      <c r="AE1030" s="80">
        <f t="shared" si="465"/>
        <v>0.57601638801147259</v>
      </c>
      <c r="AF1030" s="54">
        <f>(Q1030-MAX(Q$2:Q1029))/MAX(Q$2:Q1029)</f>
        <v>-0.27636750511978175</v>
      </c>
      <c r="AG1030" s="54">
        <f>(R1030-MAX(R$2:R1029))/MAX(R$2:R1029)</f>
        <v>-0.17122107520731303</v>
      </c>
      <c r="AH1030" s="54">
        <f>(S1030-MAX(S$2:S1029))/MAX(S$2:S1029)</f>
        <v>-0.11989448769177005</v>
      </c>
      <c r="AI1030" s="54">
        <f>(T1030-MAX(T$2:T1029))/MAX(T$2:T1029)</f>
        <v>-0.12804883546314874</v>
      </c>
      <c r="AJ1030" s="54">
        <f>(U1030-MAX(U$2:U1029))/MAX(U$2:U1029)</f>
        <v>-8.4833279004932691E-2</v>
      </c>
      <c r="AK1030" s="54">
        <f t="shared" si="466"/>
        <v>1.3629239518335625</v>
      </c>
      <c r="AL1030" s="71">
        <f t="shared" si="456"/>
        <v>1966.6249999999131</v>
      </c>
      <c r="AM1030" s="49">
        <f t="shared" si="457"/>
        <v>1.3629239518335625</v>
      </c>
      <c r="AN1030" s="49">
        <f t="shared" si="458"/>
        <v>2.0560616941834957</v>
      </c>
      <c r="AO1030" s="49">
        <f t="shared" si="459"/>
        <v>1.8110399397286896</v>
      </c>
      <c r="AP1030" s="49">
        <f t="shared" si="460"/>
        <v>1.8535005852750024</v>
      </c>
      <c r="AQ1030" s="49">
        <f t="shared" si="461"/>
        <v>2.8786077440576858</v>
      </c>
      <c r="AS1030" s="49">
        <f t="shared" si="467"/>
        <v>0.82254604987419011</v>
      </c>
      <c r="AT1030" s="49">
        <f t="shared" si="462"/>
        <v>1.0251071587826834</v>
      </c>
      <c r="AU1030" s="54">
        <f>(AM1030-MAX(AM$3:AM1030))/MAX(AM$3:AM1030)</f>
        <v>-0.63494548697077513</v>
      </c>
      <c r="AV1030" s="54">
        <f>(AN1030-MAX(AN$3:AN1030))/MAX(AN$3:AN1030)</f>
        <v>-0.83143278253441066</v>
      </c>
      <c r="AW1030" s="54">
        <f>(AO1030-MAX(AO$3:AO1030))/MAX(AO$3:AO1030)</f>
        <v>-0.68148641124526821</v>
      </c>
      <c r="AX1030" s="54">
        <f>(AP1030-MAX(AP$3:AP1030))/MAX(AP$3:AP1030)</f>
        <v>-0.68229605277462846</v>
      </c>
      <c r="AY1030" s="54">
        <f>(AQ1030-MAX(AQ$3:AQ1030))/MAX(AQ$3:AQ1030)</f>
        <v>-0.65396772654251967</v>
      </c>
    </row>
    <row r="1031" spans="1:51">
      <c r="A1031" s="49">
        <f>Data!F1157</f>
        <v>1966.7083333332464</v>
      </c>
      <c r="B1031" s="53">
        <f t="shared" si="453"/>
        <v>0.66599999999999993</v>
      </c>
      <c r="C1031" s="50">
        <f>1/Data!N1157</f>
        <v>5.2187501078769356E-2</v>
      </c>
      <c r="D1031" s="50">
        <f>Data!H1157/100</f>
        <v>5.1799999999999999E-2</v>
      </c>
      <c r="E1031">
        <f>Data!K1158/Data!K1157</f>
        <v>0.98830409287450649</v>
      </c>
      <c r="F1031">
        <f>Data!T1158/Data!T1157</f>
        <v>1.0113952057880036</v>
      </c>
      <c r="G1031" s="49">
        <f>Data!E1160</f>
        <v>32.9</v>
      </c>
      <c r="H1031" s="52">
        <v>0</v>
      </c>
      <c r="I1031" s="52">
        <v>1</v>
      </c>
      <c r="J1031" s="52">
        <v>0.6</v>
      </c>
      <c r="K1031" s="54">
        <f t="shared" si="463"/>
        <v>0.66261227030770231</v>
      </c>
      <c r="L1031" s="54">
        <f t="shared" si="448"/>
        <v>0.57601638801147259</v>
      </c>
      <c r="M1031" s="53">
        <f t="shared" si="449"/>
        <v>0.50438188287190799</v>
      </c>
      <c r="N1031" s="54" cm="1">
        <f t="array" ref="N1031">stock_min(C1031,O1031)</f>
        <v>0.74979290284905586</v>
      </c>
      <c r="O1031" s="54" cm="1">
        <f t="array" ref="O1031">stock_max(C1031,D1031)</f>
        <v>0.85</v>
      </c>
      <c r="P1031" s="49">
        <f t="shared" si="454"/>
        <v>1966.7083333332464</v>
      </c>
      <c r="Q1031" s="49">
        <f t="shared" si="468"/>
        <v>0.90347336717080129</v>
      </c>
      <c r="R1031" s="49">
        <f t="shared" si="469"/>
        <v>40.031905532844725</v>
      </c>
      <c r="S1031" s="59">
        <f t="shared" si="450"/>
        <v>10.656018894923758</v>
      </c>
      <c r="T1031" s="59">
        <f t="shared" si="451"/>
        <v>13.338145913987685</v>
      </c>
      <c r="U1031" s="59">
        <f t="shared" si="452"/>
        <v>28.232892161854888</v>
      </c>
      <c r="V1031" s="59"/>
      <c r="W1031" s="49">
        <f t="shared" si="470"/>
        <v>4.2624075579695031</v>
      </c>
      <c r="X1031" s="49">
        <f t="shared" si="471"/>
        <v>6.3936113369542547</v>
      </c>
      <c r="Y1031" s="49">
        <f t="shared" si="472"/>
        <v>4.5001267682249013</v>
      </c>
      <c r="Z1031" s="49">
        <f t="shared" si="473"/>
        <v>8.8380191457627824</v>
      </c>
      <c r="AA1031" s="49">
        <f t="shared" si="474"/>
        <v>13.992732854338987</v>
      </c>
      <c r="AB1031" s="49">
        <f t="shared" si="475"/>
        <v>14.240159307515901</v>
      </c>
      <c r="AC1031" s="80">
        <f t="shared" si="455"/>
        <v>0.50438188287190799</v>
      </c>
      <c r="AD1031" s="80">
        <f t="shared" si="464"/>
        <v>0.74979290284905586</v>
      </c>
      <c r="AE1031" s="80">
        <f t="shared" si="465"/>
        <v>0.85</v>
      </c>
      <c r="AF1031" s="54">
        <f>(Q1031-MAX(Q$2:Q1030))/MAX(Q$2:Q1030)</f>
        <v>-0.26812156392573516</v>
      </c>
      <c r="AG1031" s="54">
        <f>(R1031-MAX(R$2:R1030))/MAX(R$2:R1030)</f>
        <v>-0.18091439653925459</v>
      </c>
      <c r="AH1031" s="54">
        <f>(S1031-MAX(S$2:S1030))/MAX(S$2:S1030)</f>
        <v>-0.12205907372016174</v>
      </c>
      <c r="AI1031" s="54">
        <f>(T1031-MAX(T$2:T1030))/MAX(T$2:T1030)</f>
        <v>-0.13145402184471394</v>
      </c>
      <c r="AJ1031" s="54">
        <f>(U1031-MAX(U$2:U1030))/MAX(U$2:U1030)</f>
        <v>-8.4099793952848001E-2</v>
      </c>
      <c r="AK1031" s="54">
        <f t="shared" si="466"/>
        <v>1.3565904824027886</v>
      </c>
      <c r="AL1031" s="71">
        <f t="shared" si="456"/>
        <v>1966.7083333332464</v>
      </c>
      <c r="AM1031" s="49">
        <f t="shared" si="457"/>
        <v>1.3565904824027886</v>
      </c>
      <c r="AN1031" s="49">
        <f t="shared" si="458"/>
        <v>2.0766517690693047</v>
      </c>
      <c r="AO1031" s="49">
        <f t="shared" si="459"/>
        <v>1.8184078955183045</v>
      </c>
      <c r="AP1031" s="49">
        <f t="shared" si="460"/>
        <v>1.862752896512484</v>
      </c>
      <c r="AQ1031" s="49">
        <f t="shared" si="461"/>
        <v>2.8834971522658317</v>
      </c>
      <c r="AS1031" s="49">
        <f t="shared" si="467"/>
        <v>0.80684538319652699</v>
      </c>
      <c r="AT1031" s="49">
        <f t="shared" si="462"/>
        <v>1.0207442557533477</v>
      </c>
      <c r="AU1031" s="54">
        <f>(AM1031-MAX(AM$3:AM1031))/MAX(AM$3:AM1031)</f>
        <v>-0.6366418850682084</v>
      </c>
      <c r="AV1031" s="54">
        <f>(AN1031-MAX(AN$3:AN1031))/MAX(AN$3:AN1031)</f>
        <v>-0.82974469523589844</v>
      </c>
      <c r="AW1031" s="54">
        <f>(AO1031-MAX(AO$3:AO1031))/MAX(AO$3:AO1031)</f>
        <v>-0.68019058447256431</v>
      </c>
      <c r="AX1031" s="54">
        <f>(AP1031-MAX(AP$3:AP1031))/MAX(AP$3:AP1031)</f>
        <v>-0.68071013700828975</v>
      </c>
      <c r="AY1031" s="54">
        <f>(AQ1031-MAX(AQ$3:AQ1031))/MAX(AQ$3:AQ1031)</f>
        <v>-0.65337997955211458</v>
      </c>
    </row>
    <row r="1032" spans="1:51">
      <c r="A1032" s="49">
        <f>Data!F1158</f>
        <v>1966.7916666665797</v>
      </c>
      <c r="B1032" s="53">
        <f t="shared" si="453"/>
        <v>0.65200000000000002</v>
      </c>
      <c r="C1032" s="50">
        <f>1/Data!N1158</f>
        <v>5.3119694784629891E-2</v>
      </c>
      <c r="D1032" s="50">
        <f>Data!H1158/100</f>
        <v>5.0099999999999999E-2</v>
      </c>
      <c r="E1032">
        <f>Data!K1159/Data!K1158</f>
        <v>1.0531534098275637</v>
      </c>
      <c r="F1032">
        <f>Data!T1159/Data!T1158</f>
        <v>0.9925509766263273</v>
      </c>
      <c r="G1032" s="49">
        <f>Data!E1161</f>
        <v>32.9</v>
      </c>
      <c r="H1032" s="52">
        <v>0</v>
      </c>
      <c r="I1032" s="52">
        <v>1</v>
      </c>
      <c r="J1032" s="52">
        <v>0.6</v>
      </c>
      <c r="K1032" s="54">
        <f t="shared" si="463"/>
        <v>0.66261227030770231</v>
      </c>
      <c r="L1032" s="54">
        <f t="shared" ref="L1032:L1095" si="476">MAX(N1031,MIN(O1031,AB1031/SUM(AA1031:AB1031)))</f>
        <v>0.74979290284905586</v>
      </c>
      <c r="M1032" s="53">
        <f t="shared" ref="M1032:M1095" si="477">(3*L1032+2*L1031+L1030)/6</f>
        <v>0.62914941375520927</v>
      </c>
      <c r="N1032" s="54" cm="1">
        <f t="array" ref="N1032">stock_min(C1032,O1032)</f>
        <v>0.78172675506084466</v>
      </c>
      <c r="O1032" s="54" cm="1">
        <f t="array" ref="O1032">stock_max(C1032,D1032)</f>
        <v>0.85</v>
      </c>
      <c r="P1032" s="49">
        <f t="shared" si="454"/>
        <v>1966.7916666665797</v>
      </c>
      <c r="Q1032" s="49">
        <f t="shared" si="468"/>
        <v>0.89674337294125517</v>
      </c>
      <c r="R1032" s="49">
        <f t="shared" si="469"/>
        <v>42.159737813810331</v>
      </c>
      <c r="S1032" s="59">
        <f t="shared" si="450"/>
        <v>10.964110365067611</v>
      </c>
      <c r="T1032" s="59">
        <f t="shared" si="451"/>
        <v>13.774395218225269</v>
      </c>
      <c r="U1032" s="59">
        <f t="shared" si="452"/>
        <v>28.885572991443546</v>
      </c>
      <c r="V1032" s="59"/>
      <c r="W1032" s="49">
        <f t="shared" si="470"/>
        <v>4.3856441460270448</v>
      </c>
      <c r="X1032" s="49">
        <f t="shared" si="471"/>
        <v>6.5784662190405667</v>
      </c>
      <c r="Y1032" s="49">
        <f t="shared" si="472"/>
        <v>4.6473119305614645</v>
      </c>
      <c r="Z1032" s="49">
        <f t="shared" si="473"/>
        <v>9.1270832876638046</v>
      </c>
      <c r="AA1032" s="49">
        <f t="shared" si="474"/>
        <v>10.712231677893532</v>
      </c>
      <c r="AB1032" s="49">
        <f t="shared" si="475"/>
        <v>18.173341313550015</v>
      </c>
      <c r="AC1032" s="80">
        <f t="shared" si="455"/>
        <v>0.62914941375520927</v>
      </c>
      <c r="AD1032" s="80">
        <f t="shared" si="464"/>
        <v>0.78172675506084466</v>
      </c>
      <c r="AE1032" s="80">
        <f t="shared" si="465"/>
        <v>0.85</v>
      </c>
      <c r="AF1032" s="54">
        <f>(Q1032-MAX(Q$2:Q1031))/MAX(Q$2:Q1031)</f>
        <v>-0.27357334350273943</v>
      </c>
      <c r="AG1032" s="54">
        <f>(R1032-MAX(R$2:R1031))/MAX(R$2:R1031)</f>
        <v>-0.13737720377464835</v>
      </c>
      <c r="AH1032" s="54">
        <f>(S1032-MAX(S$2:S1031))/MAX(S$2:S1031)</f>
        <v>-9.6675662397020745E-2</v>
      </c>
      <c r="AI1032" s="54">
        <f>(T1032-MAX(T$2:T1031))/MAX(T$2:T1031)</f>
        <v>-0.10304658192675339</v>
      </c>
      <c r="AJ1032" s="54">
        <f>(U1032-MAX(U$2:U1031))/MAX(U$2:U1031)</f>
        <v>-6.2926245636358305E-2</v>
      </c>
      <c r="AK1032" s="54">
        <f t="shared" si="466"/>
        <v>1.3913361236018789</v>
      </c>
      <c r="AL1032" s="71">
        <f t="shared" si="456"/>
        <v>1966.7916666665797</v>
      </c>
      <c r="AM1032" s="49">
        <f t="shared" si="457"/>
        <v>1.3913361236018789</v>
      </c>
      <c r="AN1032" s="49">
        <f t="shared" si="458"/>
        <v>2.0396681654301472</v>
      </c>
      <c r="AO1032" s="49">
        <f t="shared" si="459"/>
        <v>1.8164906354814354</v>
      </c>
      <c r="AP1032" s="49">
        <f t="shared" si="460"/>
        <v>1.8558068005823631</v>
      </c>
      <c r="AQ1032" s="49">
        <f t="shared" si="461"/>
        <v>2.9018948548674954</v>
      </c>
      <c r="AS1032" s="49">
        <f t="shared" si="467"/>
        <v>0.86222668943734826</v>
      </c>
      <c r="AT1032" s="49">
        <f t="shared" si="462"/>
        <v>1.0460880542851323</v>
      </c>
      <c r="AU1032" s="54">
        <f>(AM1032-MAX(AM$3:AM1032))/MAX(AM$3:AM1032)</f>
        <v>-0.62733538406295564</v>
      </c>
      <c r="AV1032" s="54">
        <f>(AN1032-MAX(AN$3:AN1032))/MAX(AN$3:AN1032)</f>
        <v>-0.83277681395827885</v>
      </c>
      <c r="AW1032" s="54">
        <f>(AO1032-MAX(AO$3:AO1032))/MAX(AO$3:AO1032)</f>
        <v>-0.68052777934139241</v>
      </c>
      <c r="AX1032" s="54">
        <f>(AP1032-MAX(AP$3:AP1032))/MAX(AP$3:AP1032)</f>
        <v>-0.68190075011752604</v>
      </c>
      <c r="AY1032" s="54">
        <f>(AQ1032-MAX(AQ$3:AQ1032))/MAX(AQ$3:AQ1032)</f>
        <v>-0.65116842472294767</v>
      </c>
    </row>
    <row r="1033" spans="1:51">
      <c r="A1033" s="49">
        <f>Data!F1159</f>
        <v>1966.8749999999129</v>
      </c>
      <c r="B1033" s="53">
        <f t="shared" si="453"/>
        <v>0.68799999999999994</v>
      </c>
      <c r="C1033" s="50">
        <f>1/Data!N1159</f>
        <v>5.0732446623926869E-2</v>
      </c>
      <c r="D1033" s="50">
        <f>Data!H1159/100</f>
        <v>5.16E-2</v>
      </c>
      <c r="E1033">
        <f>Data!K1160/Data!K1159</f>
        <v>1.0071510886117629</v>
      </c>
      <c r="F1033">
        <f>Data!T1160/Data!T1159</f>
        <v>1.0294635264998171</v>
      </c>
      <c r="G1033" s="49">
        <f>Data!E1162</f>
        <v>32.9</v>
      </c>
      <c r="H1033" s="52">
        <v>0</v>
      </c>
      <c r="I1033" s="52">
        <v>1</v>
      </c>
      <c r="J1033" s="52">
        <v>0.6</v>
      </c>
      <c r="K1033" s="54">
        <f t="shared" si="463"/>
        <v>0.66261227030770231</v>
      </c>
      <c r="L1033" s="54">
        <f t="shared" si="476"/>
        <v>0.78172675506084466</v>
      </c>
      <c r="M1033" s="53">
        <f t="shared" si="477"/>
        <v>0.73679707648201964</v>
      </c>
      <c r="N1033" s="54" cm="1">
        <f t="array" ref="N1033">stock_min(C1033,O1033)</f>
        <v>0.69994758247312461</v>
      </c>
      <c r="O1033" s="54" cm="1">
        <f t="array" ref="O1033">stock_max(C1033,D1033)</f>
        <v>0.73223488943207871</v>
      </c>
      <c r="P1033" s="49">
        <f t="shared" si="454"/>
        <v>1966.8749999999129</v>
      </c>
      <c r="Q1033" s="49">
        <f t="shared" si="468"/>
        <v>0.92316459507344517</v>
      </c>
      <c r="R1033" s="49">
        <f t="shared" si="469"/>
        <v>42.461225834765578</v>
      </c>
      <c r="S1033" s="59">
        <f t="shared" si="450"/>
        <v>11.140370102444695</v>
      </c>
      <c r="T1033" s="59">
        <f t="shared" si="451"/>
        <v>13.976589997801305</v>
      </c>
      <c r="U1033" s="59">
        <f t="shared" si="452"/>
        <v>29.331152287462352</v>
      </c>
      <c r="V1033" s="59"/>
      <c r="W1033" s="49">
        <f t="shared" si="470"/>
        <v>4.4561480409778786</v>
      </c>
      <c r="X1033" s="49">
        <f t="shared" si="471"/>
        <v>6.6842220614668166</v>
      </c>
      <c r="Y1033" s="49">
        <f t="shared" si="472"/>
        <v>4.7155299681982585</v>
      </c>
      <c r="Z1033" s="49">
        <f t="shared" si="473"/>
        <v>9.2610600296030476</v>
      </c>
      <c r="AA1033" s="49">
        <f t="shared" si="474"/>
        <v>7.7200450322111882</v>
      </c>
      <c r="AB1033" s="49">
        <f t="shared" si="475"/>
        <v>21.611107255251163</v>
      </c>
      <c r="AC1033" s="80">
        <f t="shared" si="455"/>
        <v>0.73679707648201964</v>
      </c>
      <c r="AD1033" s="80">
        <f t="shared" si="464"/>
        <v>0.69994758247312461</v>
      </c>
      <c r="AE1033" s="80">
        <f t="shared" si="465"/>
        <v>0.73223488943207871</v>
      </c>
      <c r="AF1033" s="54">
        <f>(Q1033-MAX(Q$2:Q1032))/MAX(Q$2:Q1032)</f>
        <v>-0.25217025245885888</v>
      </c>
      <c r="AG1033" s="54">
        <f>(R1033-MAX(R$2:R1032))/MAX(R$2:R1032)</f>
        <v>-0.1312085117203142</v>
      </c>
      <c r="AH1033" s="54">
        <f>(S1033-MAX(S$2:S1032))/MAX(S$2:S1032)</f>
        <v>-8.2153762743446129E-2</v>
      </c>
      <c r="AI1033" s="54">
        <f>(T1033-MAX(T$2:T1032))/MAX(T$2:T1032)</f>
        <v>-8.9880174561199455E-2</v>
      </c>
      <c r="AJ1033" s="54">
        <f>(U1033-MAX(U$2:U1032))/MAX(U$2:U1032)</f>
        <v>-4.8471255807673419E-2</v>
      </c>
      <c r="AK1033" s="54">
        <f t="shared" si="466"/>
        <v>1.3718749187501986</v>
      </c>
      <c r="AL1033" s="71">
        <f t="shared" si="456"/>
        <v>1966.8749999999129</v>
      </c>
      <c r="AM1033" s="49">
        <f t="shared" si="457"/>
        <v>1.3718749187501986</v>
      </c>
      <c r="AN1033" s="49">
        <f t="shared" si="458"/>
        <v>2.0579424841174925</v>
      </c>
      <c r="AO1033" s="49">
        <f t="shared" si="459"/>
        <v>1.8158726098087257</v>
      </c>
      <c r="AP1033" s="49">
        <f t="shared" si="460"/>
        <v>1.8578568286299959</v>
      </c>
      <c r="AQ1033" s="49">
        <f t="shared" si="461"/>
        <v>2.9035102243581647</v>
      </c>
      <c r="AS1033" s="49">
        <f t="shared" si="467"/>
        <v>0.84556774024067227</v>
      </c>
      <c r="AT1033" s="49">
        <f t="shared" si="462"/>
        <v>1.0456533957281688</v>
      </c>
      <c r="AU1033" s="54">
        <f>(AM1033-MAX(AM$3:AM1033))/MAX(AM$3:AM1033)</f>
        <v>-0.6325480011356357</v>
      </c>
      <c r="AV1033" s="54">
        <f>(AN1033-MAX(AN$3:AN1033))/MAX(AN$3:AN1033)</f>
        <v>-0.83127858505740493</v>
      </c>
      <c r="AW1033" s="54">
        <f>(AO1033-MAX(AO$3:AO1033))/MAX(AO$3:AO1033)</f>
        <v>-0.68063647356212098</v>
      </c>
      <c r="AX1033" s="54">
        <f>(AP1033-MAX(AP$3:AP1033))/MAX(AP$3:AP1033)</f>
        <v>-0.68154935988445586</v>
      </c>
      <c r="AY1033" s="54">
        <f>(AQ1033-MAX(AQ$3:AQ1033))/MAX(AQ$3:AQ1033)</f>
        <v>-0.65097424405401694</v>
      </c>
    </row>
    <row r="1034" spans="1:51">
      <c r="A1034" s="49">
        <f>Data!F1160</f>
        <v>1966.9583333332462</v>
      </c>
      <c r="B1034" s="53">
        <f t="shared" si="453"/>
        <v>0.69</v>
      </c>
      <c r="C1034" s="50">
        <f>1/Data!N1160</f>
        <v>5.0667612286036535E-2</v>
      </c>
      <c r="D1034" s="50">
        <f>Data!H1160/100</f>
        <v>4.8399999999999999E-2</v>
      </c>
      <c r="E1034">
        <f>Data!K1161/Data!K1160</f>
        <v>1.0413131685724826</v>
      </c>
      <c r="F1034">
        <f>Data!T1161/Data!T1160</f>
        <v>1.0247245931872906</v>
      </c>
      <c r="G1034" s="49">
        <f>Data!E1163</f>
        <v>33</v>
      </c>
      <c r="H1034" s="52">
        <v>0</v>
      </c>
      <c r="I1034" s="52">
        <v>1</v>
      </c>
      <c r="J1034" s="52">
        <v>0.6</v>
      </c>
      <c r="K1034" s="54">
        <f t="shared" si="463"/>
        <v>0.66261227030770231</v>
      </c>
      <c r="L1034" s="54">
        <f t="shared" si="476"/>
        <v>0.73223488943207871</v>
      </c>
      <c r="M1034" s="53">
        <f t="shared" si="477"/>
        <v>0.75165851354449698</v>
      </c>
      <c r="N1034" s="54" cm="1">
        <f t="array" ref="N1034">stock_min(C1034,O1034)</f>
        <v>0.69772657395158799</v>
      </c>
      <c r="O1034" s="54" cm="1">
        <f t="array" ref="O1034">stock_max(C1034,D1034)</f>
        <v>0.85</v>
      </c>
      <c r="P1034" s="49">
        <f t="shared" si="454"/>
        <v>1966.9583333332462</v>
      </c>
      <c r="Q1034" s="49">
        <f t="shared" si="468"/>
        <v>0.94598946413154594</v>
      </c>
      <c r="R1034" s="49">
        <f t="shared" si="469"/>
        <v>44.215433615471504</v>
      </c>
      <c r="S1034" s="59">
        <f t="shared" si="450"/>
        <v>11.526692942741501</v>
      </c>
      <c r="T1034" s="59">
        <f t="shared" si="451"/>
        <v>14.475783292090355</v>
      </c>
      <c r="U1034" s="59">
        <f t="shared" si="452"/>
        <v>30.414850577345526</v>
      </c>
      <c r="V1034" s="59"/>
      <c r="W1034" s="49">
        <f t="shared" si="470"/>
        <v>4.6106771770966004</v>
      </c>
      <c r="X1034" s="49">
        <f t="shared" si="471"/>
        <v>6.9160157656449011</v>
      </c>
      <c r="Y1034" s="49">
        <f t="shared" si="472"/>
        <v>4.8839516604360602</v>
      </c>
      <c r="Z1034" s="49">
        <f t="shared" si="473"/>
        <v>9.591831631654296</v>
      </c>
      <c r="AA1034" s="49">
        <f t="shared" si="474"/>
        <v>7.5532692027000028</v>
      </c>
      <c r="AB1034" s="49">
        <f t="shared" si="475"/>
        <v>22.861581374645525</v>
      </c>
      <c r="AC1034" s="80">
        <f t="shared" si="455"/>
        <v>0.75165851354449698</v>
      </c>
      <c r="AD1034" s="80">
        <f t="shared" si="464"/>
        <v>0.69772657395158799</v>
      </c>
      <c r="AE1034" s="80">
        <f t="shared" si="465"/>
        <v>0.85</v>
      </c>
      <c r="AF1034" s="54">
        <f>(Q1034-MAX(Q$2:Q1033))/MAX(Q$2:Q1033)</f>
        <v>-0.23368046617754995</v>
      </c>
      <c r="AG1034" s="54">
        <f>(R1034-MAX(R$2:R1033))/MAX(R$2:R1033)</f>
        <v>-9.5315982510677452E-2</v>
      </c>
      <c r="AH1034" s="54">
        <f>(S1034-MAX(S$2:S1033))/MAX(S$2:S1033)</f>
        <v>-5.0324931019545285E-2</v>
      </c>
      <c r="AI1034" s="54">
        <f>(T1034-MAX(T$2:T1033))/MAX(T$2:T1033)</f>
        <v>-5.7373982855637419E-2</v>
      </c>
      <c r="AJ1034" s="54">
        <f>(U1034-MAX(U$2:U1033))/MAX(U$2:U1033)</f>
        <v>-1.3315116602849774E-2</v>
      </c>
      <c r="AK1034" s="54">
        <f t="shared" si="466"/>
        <v>1.3410669215002244</v>
      </c>
      <c r="AL1034" s="71">
        <f t="shared" si="456"/>
        <v>1966.9583333332462</v>
      </c>
      <c r="AM1034" s="49">
        <f t="shared" si="457"/>
        <v>1.3410669215002244</v>
      </c>
      <c r="AN1034" s="49">
        <f t="shared" si="458"/>
        <v>2.0949232248624616</v>
      </c>
      <c r="AO1034" s="49">
        <f t="shared" si="459"/>
        <v>1.8194220426036594</v>
      </c>
      <c r="AP1034" s="49">
        <f t="shared" si="460"/>
        <v>1.8661708688554695</v>
      </c>
      <c r="AQ1034" s="49">
        <f t="shared" si="461"/>
        <v>2.9419625163603085</v>
      </c>
      <c r="AS1034" s="49">
        <f t="shared" si="467"/>
        <v>0.84703929149784685</v>
      </c>
      <c r="AT1034" s="49">
        <f t="shared" si="462"/>
        <v>1.075791647504839</v>
      </c>
      <c r="AU1034" s="54">
        <f>(AM1034-MAX(AM$3:AM1034))/MAX(AM$3:AM1034)</f>
        <v>-0.64079981769397309</v>
      </c>
      <c r="AV1034" s="54">
        <f>(AN1034-MAX(AN$3:AN1034))/MAX(AN$3:AN1034)</f>
        <v>-0.82824670105079623</v>
      </c>
      <c r="AW1034" s="54">
        <f>(AO1034-MAX(AO$3:AO1034))/MAX(AO$3:AO1034)</f>
        <v>-0.68001222306782905</v>
      </c>
      <c r="AX1034" s="54">
        <f>(AP1034-MAX(AP$3:AP1034))/MAX(AP$3:AP1034)</f>
        <v>-0.68012427082971905</v>
      </c>
      <c r="AY1034" s="54">
        <f>(AQ1034-MAX(AQ$3:AQ1034))/MAX(AQ$3:AQ1034)</f>
        <v>-0.64635196300561093</v>
      </c>
    </row>
    <row r="1035" spans="1:51">
      <c r="A1035" s="49">
        <f>Data!F1161</f>
        <v>1967.0416666665794</v>
      </c>
      <c r="B1035" s="53">
        <f t="shared" si="453"/>
        <v>0.72099999999999997</v>
      </c>
      <c r="C1035" s="50">
        <f>1/Data!N1161</f>
        <v>4.8942254788456915E-2</v>
      </c>
      <c r="D1035" s="50">
        <f>Data!H1161/100</f>
        <v>4.58E-2</v>
      </c>
      <c r="E1035">
        <f>Data!K1162/Data!K1161</f>
        <v>1.0373100453917505</v>
      </c>
      <c r="F1035">
        <f>Data!T1162/Data!T1161</f>
        <v>0.99984673348798547</v>
      </c>
      <c r="G1035" s="49">
        <f>Data!E1164</f>
        <v>33.1</v>
      </c>
      <c r="H1035" s="52">
        <v>0</v>
      </c>
      <c r="I1035" s="52">
        <v>1</v>
      </c>
      <c r="J1035" s="52">
        <v>0.6</v>
      </c>
      <c r="K1035" s="54">
        <f t="shared" si="463"/>
        <v>0.66261227030770231</v>
      </c>
      <c r="L1035" s="54">
        <f t="shared" si="476"/>
        <v>0.75165851354449698</v>
      </c>
      <c r="M1035" s="53">
        <f t="shared" si="477"/>
        <v>0.75019534575974889</v>
      </c>
      <c r="N1035" s="54" cm="1">
        <f t="array" ref="N1035">stock_min(C1035,O1035)</f>
        <v>0.63862157142494302</v>
      </c>
      <c r="O1035" s="54" cm="1">
        <f t="array" ref="O1035">stock_max(C1035,D1035)</f>
        <v>0.85</v>
      </c>
      <c r="P1035" s="49">
        <f t="shared" si="454"/>
        <v>1967.0416666665794</v>
      </c>
      <c r="Q1035" s="49">
        <f t="shared" si="468"/>
        <v>0.94584447562597596</v>
      </c>
      <c r="R1035" s="49">
        <f t="shared" si="469"/>
        <v>45.865113450680681</v>
      </c>
      <c r="S1035" s="59">
        <f t="shared" si="450"/>
        <v>11.784023142478816</v>
      </c>
      <c r="T1035" s="59">
        <f t="shared" si="451"/>
        <v>14.832906419421564</v>
      </c>
      <c r="U1035" s="59">
        <f t="shared" si="452"/>
        <v>31.266659552935742</v>
      </c>
      <c r="V1035" s="59"/>
      <c r="W1035" s="49">
        <f t="shared" si="470"/>
        <v>4.7136092569915267</v>
      </c>
      <c r="X1035" s="49">
        <f t="shared" si="471"/>
        <v>7.0704138854872891</v>
      </c>
      <c r="Y1035" s="49">
        <f t="shared" si="472"/>
        <v>5.0044406215869497</v>
      </c>
      <c r="Z1035" s="49">
        <f t="shared" si="473"/>
        <v>9.8284657978346139</v>
      </c>
      <c r="AA1035" s="49">
        <f t="shared" si="474"/>
        <v>7.8105570788687579</v>
      </c>
      <c r="AB1035" s="49">
        <f t="shared" si="475"/>
        <v>23.456102474066984</v>
      </c>
      <c r="AC1035" s="80">
        <f t="shared" si="455"/>
        <v>0.75019534575974889</v>
      </c>
      <c r="AD1035" s="80">
        <f t="shared" si="464"/>
        <v>0.63862157142494302</v>
      </c>
      <c r="AE1035" s="80">
        <f t="shared" si="465"/>
        <v>0.85</v>
      </c>
      <c r="AF1035" s="54">
        <f>(Q1035-MAX(Q$2:Q1034))/MAX(Q$2:Q1034)</f>
        <v>-0.23379791729958757</v>
      </c>
      <c r="AG1035" s="54">
        <f>(R1035-MAX(R$2:R1034))/MAX(R$2:R1034)</f>
        <v>-6.1562180752959536E-2</v>
      </c>
      <c r="AH1035" s="54">
        <f>(S1035-MAX(S$2:S1034))/MAX(S$2:S1034)</f>
        <v>-2.9123700415048512E-2</v>
      </c>
      <c r="AI1035" s="54">
        <f>(T1035-MAX(T$2:T1034))/MAX(T$2:T1034)</f>
        <v>-3.4119037381958338E-2</v>
      </c>
      <c r="AJ1035" s="54">
        <f>(U1035-MAX(U$2:U1034))/MAX(U$2:U1034)</f>
        <v>1.4318326396304728E-2</v>
      </c>
      <c r="AK1035" s="54">
        <f t="shared" si="466"/>
        <v>1.3283151171100021</v>
      </c>
      <c r="AL1035" s="71">
        <f t="shared" si="456"/>
        <v>1967.0416666665794</v>
      </c>
      <c r="AM1035" s="49">
        <f t="shared" si="457"/>
        <v>1.3283151171100021</v>
      </c>
      <c r="AN1035" s="49">
        <f t="shared" si="458"/>
        <v>2.1423815168566192</v>
      </c>
      <c r="AO1035" s="49">
        <f t="shared" si="459"/>
        <v>1.8377468194869575</v>
      </c>
      <c r="AP1035" s="49">
        <f t="shared" si="460"/>
        <v>1.8886872489559885</v>
      </c>
      <c r="AQ1035" s="49">
        <f t="shared" si="461"/>
        <v>2.999028791116594</v>
      </c>
      <c r="AS1035" s="49">
        <f t="shared" si="467"/>
        <v>0.85664727425997489</v>
      </c>
      <c r="AT1035" s="49">
        <f t="shared" si="462"/>
        <v>1.1103415421606055</v>
      </c>
      <c r="AU1035" s="54">
        <f>(AM1035-MAX(AM$3:AM1035))/MAX(AM$3:AM1035)</f>
        <v>-0.64421534483006471</v>
      </c>
      <c r="AV1035" s="54">
        <f>(AN1035-MAX(AN$3:AN1035))/MAX(AN$3:AN1035)</f>
        <v>-0.8243558099118018</v>
      </c>
      <c r="AW1035" s="54">
        <f>(AO1035-MAX(AO$3:AO1035))/MAX(AO$3:AO1035)</f>
        <v>-0.67678938390222609</v>
      </c>
      <c r="AX1035" s="54">
        <f>(AP1035-MAX(AP$3:AP1035))/MAX(AP$3:AP1035)</f>
        <v>-0.67626479385302296</v>
      </c>
      <c r="AY1035" s="54">
        <f>(AQ1035-MAX(AQ$3:AQ1035))/MAX(AQ$3:AQ1035)</f>
        <v>-0.6394921284788575</v>
      </c>
    </row>
    <row r="1036" spans="1:51">
      <c r="A1036" s="49">
        <f>Data!F1162</f>
        <v>1967.1249999999127</v>
      </c>
      <c r="B1036" s="53">
        <f t="shared" si="453"/>
        <v>0.749</v>
      </c>
      <c r="C1036" s="50">
        <f>1/Data!N1162</f>
        <v>4.745083854568876E-2</v>
      </c>
      <c r="D1036" s="50">
        <f>Data!H1162/100</f>
        <v>4.6300000000000001E-2</v>
      </c>
      <c r="E1036">
        <f>Data!K1163/Data!K1162</f>
        <v>1.0232367747992748</v>
      </c>
      <c r="F1036">
        <f>Data!T1163/Data!T1162</f>
        <v>1.0079701751953671</v>
      </c>
      <c r="G1036" s="49">
        <f>Data!E1165</f>
        <v>33.200000000000003</v>
      </c>
      <c r="H1036" s="52">
        <v>0</v>
      </c>
      <c r="I1036" s="52">
        <v>1</v>
      </c>
      <c r="J1036" s="52">
        <v>0.6</v>
      </c>
      <c r="K1036" s="54">
        <f t="shared" si="463"/>
        <v>0.66261227030770231</v>
      </c>
      <c r="L1036" s="54">
        <f t="shared" si="476"/>
        <v>0.75019534575974889</v>
      </c>
      <c r="M1036" s="53">
        <f t="shared" si="477"/>
        <v>0.74768965896672002</v>
      </c>
      <c r="N1036" s="54" cm="1">
        <f t="array" ref="N1036">stock_min(C1036,O1036)</f>
        <v>0.58753061727732403</v>
      </c>
      <c r="O1036" s="54" cm="1">
        <f t="array" ref="O1036">stock_max(C1036,D1036)</f>
        <v>0.85</v>
      </c>
      <c r="P1036" s="49">
        <f t="shared" si="454"/>
        <v>1967.1249999999127</v>
      </c>
      <c r="Q1036" s="49">
        <f t="shared" si="468"/>
        <v>0.95338302180428514</v>
      </c>
      <c r="R1036" s="49">
        <f t="shared" si="469"/>
        <v>46.930870763077337</v>
      </c>
      <c r="S1036" s="59">
        <f t="shared" si="450"/>
        <v>11.985885049254275</v>
      </c>
      <c r="T1036" s="59">
        <f t="shared" si="451"/>
        <v>15.10117453429708</v>
      </c>
      <c r="U1036" s="59">
        <f t="shared" si="452"/>
        <v>31.873955232086345</v>
      </c>
      <c r="V1036" s="59"/>
      <c r="W1036" s="49">
        <f t="shared" si="470"/>
        <v>4.7943540197017098</v>
      </c>
      <c r="X1036" s="49">
        <f t="shared" si="471"/>
        <v>7.1915310295525652</v>
      </c>
      <c r="Y1036" s="49">
        <f t="shared" si="472"/>
        <v>5.0949509918136329</v>
      </c>
      <c r="Z1036" s="49">
        <f t="shared" si="473"/>
        <v>10.006223542483447</v>
      </c>
      <c r="AA1036" s="49">
        <f t="shared" si="474"/>
        <v>8.0421285146872048</v>
      </c>
      <c r="AB1036" s="49">
        <f t="shared" si="475"/>
        <v>23.831826717399142</v>
      </c>
      <c r="AC1036" s="80">
        <f t="shared" si="455"/>
        <v>0.74768965896672002</v>
      </c>
      <c r="AD1036" s="80">
        <f t="shared" si="464"/>
        <v>0.58753061727732403</v>
      </c>
      <c r="AE1036" s="80">
        <f t="shared" si="465"/>
        <v>0.85</v>
      </c>
      <c r="AF1036" s="54">
        <f>(Q1036-MAX(Q$2:Q1035))/MAX(Q$2:Q1035)</f>
        <v>-0.22769115246541011</v>
      </c>
      <c r="AG1036" s="54">
        <f>(R1036-MAX(R$2:R1035))/MAX(R$2:R1035)</f>
        <v>-3.9755912483993523E-2</v>
      </c>
      <c r="AH1036" s="54">
        <f>(S1036-MAX(S$2:S1035))/MAX(S$2:S1035)</f>
        <v>-1.2492458375914622E-2</v>
      </c>
      <c r="AI1036" s="54">
        <f>(T1036-MAX(T$2:T1035))/MAX(T$2:T1035)</f>
        <v>-1.6650103262855629E-2</v>
      </c>
      <c r="AJ1036" s="54">
        <f>(U1036-MAX(U$2:U1035))/MAX(U$2:U1035)</f>
        <v>1.9423107163796197E-2</v>
      </c>
      <c r="AK1036" s="54">
        <f t="shared" si="466"/>
        <v>1.3198603527381982</v>
      </c>
      <c r="AL1036" s="71">
        <f t="shared" si="456"/>
        <v>1967.1249999999127</v>
      </c>
      <c r="AM1036" s="49">
        <f t="shared" si="457"/>
        <v>1.3198603527381982</v>
      </c>
      <c r="AN1036" s="49">
        <f t="shared" si="458"/>
        <v>2.1756251737043812</v>
      </c>
      <c r="AO1036" s="49">
        <f t="shared" si="459"/>
        <v>1.8503227129059057</v>
      </c>
      <c r="AP1036" s="49">
        <f t="shared" si="460"/>
        <v>1.9041890801648933</v>
      </c>
      <c r="AQ1036" s="49">
        <f t="shared" si="461"/>
        <v>3.0377700249590811</v>
      </c>
      <c r="AS1036" s="49">
        <f t="shared" si="467"/>
        <v>0.86214485125469986</v>
      </c>
      <c r="AT1036" s="49">
        <f t="shared" si="462"/>
        <v>1.1335809447941878</v>
      </c>
      <c r="AU1036" s="54">
        <f>(AM1036-MAX(AM$3:AM1036))/MAX(AM$3:AM1036)</f>
        <v>-0.64647992451286596</v>
      </c>
      <c r="AV1036" s="54">
        <f>(AN1036-MAX(AN$3:AN1036))/MAX(AN$3:AN1036)</f>
        <v>-0.82163031254513186</v>
      </c>
      <c r="AW1036" s="54">
        <f>(AO1036-MAX(AO$3:AO1036))/MAX(AO$3:AO1036)</f>
        <v>-0.67457761990034204</v>
      </c>
      <c r="AX1036" s="54">
        <f>(AP1036-MAX(AP$3:AP1036))/MAX(AP$3:AP1036)</f>
        <v>-0.6736076633382464</v>
      </c>
      <c r="AY1036" s="54">
        <f>(AQ1036-MAX(AQ$3:AQ1036))/MAX(AQ$3:AQ1036)</f>
        <v>-0.63483511425010852</v>
      </c>
    </row>
    <row r="1037" spans="1:51">
      <c r="A1037" s="49">
        <f>Data!F1163</f>
        <v>1967.2083333332459</v>
      </c>
      <c r="B1037" s="53">
        <f t="shared" si="453"/>
        <v>0.76500000000000001</v>
      </c>
      <c r="C1037" s="50">
        <f>1/Data!N1163</f>
        <v>4.6633311346932153E-2</v>
      </c>
      <c r="D1037" s="50">
        <f>Data!H1163/100</f>
        <v>4.5400000000000003E-2</v>
      </c>
      <c r="E1037">
        <f>Data!K1164/Data!K1163</f>
        <v>1.016843356413706</v>
      </c>
      <c r="F1037">
        <f>Data!T1164/Data!T1163</f>
        <v>0.99678551613886446</v>
      </c>
      <c r="G1037" s="49">
        <f>Data!E1166</f>
        <v>33.299999999999997</v>
      </c>
      <c r="H1037" s="52">
        <v>0</v>
      </c>
      <c r="I1037" s="52">
        <v>1</v>
      </c>
      <c r="J1037" s="52">
        <v>0.6</v>
      </c>
      <c r="K1037" s="54">
        <f t="shared" si="463"/>
        <v>0.66261227030770231</v>
      </c>
      <c r="L1037" s="54">
        <f t="shared" si="476"/>
        <v>0.74768965896672002</v>
      </c>
      <c r="M1037" s="53">
        <f t="shared" si="477"/>
        <v>0.74918636366069247</v>
      </c>
      <c r="N1037" s="54" cm="1">
        <f t="array" ref="N1037">stock_min(C1037,O1037)</f>
        <v>0.55952485776609528</v>
      </c>
      <c r="O1037" s="54" cm="1">
        <f t="array" ref="O1037">stock_max(C1037,D1037)</f>
        <v>0.85</v>
      </c>
      <c r="P1037" s="49">
        <f t="shared" si="454"/>
        <v>1967.2083333332459</v>
      </c>
      <c r="Q1037" s="49">
        <f t="shared" si="468"/>
        <v>0.95031838746721464</v>
      </c>
      <c r="R1037" s="49">
        <f t="shared" si="469"/>
        <v>47.721344146145427</v>
      </c>
      <c r="S1037" s="59">
        <f t="shared" si="450"/>
        <v>12.091603195924353</v>
      </c>
      <c r="T1037" s="59">
        <f t="shared" si="451"/>
        <v>15.253335286041882</v>
      </c>
      <c r="U1037" s="59">
        <f t="shared" si="452"/>
        <v>32.249511891157546</v>
      </c>
      <c r="V1037" s="59"/>
      <c r="W1037" s="49">
        <f t="shared" si="470"/>
        <v>4.8366412783697417</v>
      </c>
      <c r="X1037" s="49">
        <f t="shared" si="471"/>
        <v>7.2549619175546116</v>
      </c>
      <c r="Y1037" s="49">
        <f t="shared" si="472"/>
        <v>5.146288162393085</v>
      </c>
      <c r="Z1037" s="49">
        <f t="shared" si="473"/>
        <v>10.107047123648798</v>
      </c>
      <c r="AA1037" s="49">
        <f t="shared" si="474"/>
        <v>8.0886173475889631</v>
      </c>
      <c r="AB1037" s="49">
        <f t="shared" si="475"/>
        <v>24.160894543568585</v>
      </c>
      <c r="AC1037" s="80">
        <f t="shared" si="455"/>
        <v>0.74918636366069247</v>
      </c>
      <c r="AD1037" s="80">
        <f t="shared" si="464"/>
        <v>0.55952485776609528</v>
      </c>
      <c r="AE1037" s="80">
        <f t="shared" si="465"/>
        <v>0.85</v>
      </c>
      <c r="AF1037" s="54">
        <f>(Q1037-MAX(Q$2:Q1036))/MAX(Q$2:Q1036)</f>
        <v>-0.23017372679162221</v>
      </c>
      <c r="AG1037" s="54">
        <f>(R1037-MAX(R$2:R1036))/MAX(R$2:R1036)</f>
        <v>-2.3582179073807458E-2</v>
      </c>
      <c r="AH1037" s="54">
        <f>(S1037-MAX(S$2:S1036))/MAX(S$2:S1036)</f>
        <v>-3.782424307156489E-3</v>
      </c>
      <c r="AI1037" s="54">
        <f>(T1037-MAX(T$2:T1036))/MAX(T$2:T1036)</f>
        <v>-6.7417839347218653E-3</v>
      </c>
      <c r="AJ1037" s="54">
        <f>(U1037-MAX(U$2:U1036))/MAX(U$2:U1036)</f>
        <v>1.1782555893569857E-2</v>
      </c>
      <c r="AK1037" s="54">
        <f t="shared" si="466"/>
        <v>1.2558092956604587</v>
      </c>
      <c r="AL1037" s="71">
        <f t="shared" si="456"/>
        <v>1967.2083333332459</v>
      </c>
      <c r="AM1037" s="49">
        <f t="shared" si="457"/>
        <v>1.2558092956604587</v>
      </c>
      <c r="AN1037" s="49">
        <f t="shared" si="458"/>
        <v>2.1100067461723895</v>
      </c>
      <c r="AO1037" s="49">
        <f t="shared" si="459"/>
        <v>1.7810831735950241</v>
      </c>
      <c r="AP1037" s="49">
        <f t="shared" si="460"/>
        <v>1.8351121487776034</v>
      </c>
      <c r="AQ1037" s="49">
        <f t="shared" si="461"/>
        <v>2.9126085842242997</v>
      </c>
      <c r="AS1037" s="49">
        <f t="shared" si="467"/>
        <v>0.80260183805191021</v>
      </c>
      <c r="AT1037" s="49">
        <f t="shared" si="462"/>
        <v>1.0774964354466963</v>
      </c>
      <c r="AU1037" s="54">
        <f>(AM1037-MAX(AM$3:AM1037))/MAX(AM$3:AM1037)</f>
        <v>-0.66363578080188723</v>
      </c>
      <c r="AV1037" s="54">
        <f>(AN1037-MAX(AN$3:AN1037))/MAX(AN$3:AN1037)</f>
        <v>-0.82701007122398207</v>
      </c>
      <c r="AW1037" s="54">
        <f>(AO1037-MAX(AO$3:AO1037))/MAX(AO$3:AO1037)</f>
        <v>-0.68675500686229773</v>
      </c>
      <c r="AX1037" s="54">
        <f>(AP1037-MAX(AP$3:AP1037))/MAX(AP$3:AP1037)</f>
        <v>-0.68544796915649464</v>
      </c>
      <c r="AY1037" s="54">
        <f>(AQ1037-MAX(AQ$3:AQ1037))/MAX(AQ$3:AQ1037)</f>
        <v>-0.64988054653454352</v>
      </c>
    </row>
    <row r="1038" spans="1:51">
      <c r="A1038" s="49">
        <f>Data!F1164</f>
        <v>1967.2916666665792</v>
      </c>
      <c r="B1038" s="53">
        <f t="shared" si="453"/>
        <v>0.77500000000000002</v>
      </c>
      <c r="C1038" s="50">
        <f>1/Data!N1164</f>
        <v>4.6112645072844446E-2</v>
      </c>
      <c r="D1038" s="50">
        <f>Data!H1164/100</f>
        <v>4.5899999999999996E-2</v>
      </c>
      <c r="E1038">
        <f>Data!K1165/Data!K1164</f>
        <v>1.0175027837824473</v>
      </c>
      <c r="F1038">
        <f>Data!T1165/Data!T1164</f>
        <v>0.98042699529491173</v>
      </c>
      <c r="G1038" s="49">
        <f>Data!E1167</f>
        <v>33.4</v>
      </c>
      <c r="H1038" s="52">
        <v>0</v>
      </c>
      <c r="I1038" s="52">
        <v>1</v>
      </c>
      <c r="J1038" s="52">
        <v>0.6</v>
      </c>
      <c r="K1038" s="54">
        <f t="shared" si="463"/>
        <v>0.66261227030770231</v>
      </c>
      <c r="L1038" s="54">
        <f t="shared" si="476"/>
        <v>0.74918636366069247</v>
      </c>
      <c r="M1038" s="53">
        <f t="shared" si="477"/>
        <v>0.74885562577921094</v>
      </c>
      <c r="N1038" s="54" cm="1">
        <f t="array" ref="N1038">stock_min(C1038,O1038)</f>
        <v>0.54168856500435558</v>
      </c>
      <c r="O1038" s="54" cm="1">
        <f t="array" ref="O1038">stock_max(C1038,D1038)</f>
        <v>0.85</v>
      </c>
      <c r="P1038" s="49">
        <f t="shared" si="454"/>
        <v>1967.2916666665792</v>
      </c>
      <c r="Q1038" s="49">
        <f t="shared" si="468"/>
        <v>0.93171780119798697</v>
      </c>
      <c r="R1038" s="49">
        <f t="shared" si="469"/>
        <v>48.55660051454317</v>
      </c>
      <c r="S1038" s="59">
        <f t="shared" si="450"/>
        <v>12.123917623218844</v>
      </c>
      <c r="T1038" s="59">
        <f t="shared" si="451"/>
        <v>15.329508424109854</v>
      </c>
      <c r="U1038" s="59">
        <f t="shared" si="452"/>
        <v>32.514076258942119</v>
      </c>
      <c r="V1038" s="59"/>
      <c r="W1038" s="49">
        <f t="shared" si="470"/>
        <v>4.849567049287538</v>
      </c>
      <c r="X1038" s="49">
        <f t="shared" si="471"/>
        <v>7.2743505739313061</v>
      </c>
      <c r="Y1038" s="49">
        <f t="shared" si="472"/>
        <v>5.1719880445093755</v>
      </c>
      <c r="Z1038" s="49">
        <f t="shared" si="473"/>
        <v>10.157520379600477</v>
      </c>
      <c r="AA1038" s="49">
        <f t="shared" si="474"/>
        <v>8.1657273354190334</v>
      </c>
      <c r="AB1038" s="49">
        <f t="shared" si="475"/>
        <v>24.348348923523087</v>
      </c>
      <c r="AC1038" s="80">
        <f t="shared" si="455"/>
        <v>0.74885562577921094</v>
      </c>
      <c r="AD1038" s="80">
        <f t="shared" si="464"/>
        <v>0.54168856500435558</v>
      </c>
      <c r="AE1038" s="80">
        <f t="shared" si="465"/>
        <v>0.85</v>
      </c>
      <c r="AF1038" s="54">
        <f>(Q1038-MAX(Q$2:Q1037))/MAX(Q$2:Q1037)</f>
        <v>-0.24524154005923035</v>
      </c>
      <c r="AG1038" s="54">
        <f>(R1038-MAX(R$2:R1037))/MAX(R$2:R1037)</f>
        <v>-6.4921490728079003E-3</v>
      </c>
      <c r="AH1038" s="54">
        <f>(S1038-MAX(S$2:S1037))/MAX(S$2:S1037)</f>
        <v>-1.1200643291122898E-3</v>
      </c>
      <c r="AI1038" s="54">
        <f>(T1038-MAX(T$2:T1037))/MAX(T$2:T1037)</f>
        <v>-1.7815838335201927E-3</v>
      </c>
      <c r="AJ1038" s="54">
        <f>(U1038-MAX(U$2:U1037))/MAX(U$2:U1037)</f>
        <v>8.2036704517414166E-3</v>
      </c>
      <c r="AK1038" s="54">
        <f t="shared" si="466"/>
        <v>1.2347717992198797</v>
      </c>
      <c r="AL1038" s="71">
        <f t="shared" si="456"/>
        <v>1967.2916666665792</v>
      </c>
      <c r="AM1038" s="49">
        <f t="shared" si="457"/>
        <v>1.2347717992198797</v>
      </c>
      <c r="AN1038" s="49">
        <f t="shared" si="458"/>
        <v>2.0699840034456889</v>
      </c>
      <c r="AO1038" s="49">
        <f t="shared" si="459"/>
        <v>1.748843144976892</v>
      </c>
      <c r="AP1038" s="49">
        <f t="shared" si="460"/>
        <v>1.8016420617291713</v>
      </c>
      <c r="AQ1038" s="49">
        <f t="shared" si="461"/>
        <v>2.8094002875156958</v>
      </c>
      <c r="AS1038" s="49">
        <f t="shared" si="467"/>
        <v>0.73941628407000692</v>
      </c>
      <c r="AT1038" s="49">
        <f t="shared" si="462"/>
        <v>1.0077582257865245</v>
      </c>
      <c r="AU1038" s="54">
        <f>(AM1038-MAX(AM$3:AM1038))/MAX(AM$3:AM1038)</f>
        <v>-0.66927060217848555</v>
      </c>
      <c r="AV1038" s="54">
        <f>(AN1038-MAX(AN$3:AN1038))/MAX(AN$3:AN1038)</f>
        <v>-0.83029135524180442</v>
      </c>
      <c r="AW1038" s="54">
        <f>(AO1038-MAX(AO$3:AO1038))/MAX(AO$3:AO1038)</f>
        <v>-0.69242516741008497</v>
      </c>
      <c r="AX1038" s="54">
        <f>(AP1038-MAX(AP$3:AP1038))/MAX(AP$3:AP1038)</f>
        <v>-0.69118499392667343</v>
      </c>
      <c r="AY1038" s="54">
        <f>(AQ1038-MAX(AQ$3:AQ1038))/MAX(AQ$3:AQ1038)</f>
        <v>-0.66228703075368578</v>
      </c>
    </row>
    <row r="1039" spans="1:51">
      <c r="A1039" s="49">
        <f>Data!F1165</f>
        <v>1967.3749999999125</v>
      </c>
      <c r="B1039" s="53">
        <f t="shared" si="453"/>
        <v>0.78500000000000003</v>
      </c>
      <c r="C1039" s="50">
        <f>1/Data!N1165</f>
        <v>4.5561247017124579E-2</v>
      </c>
      <c r="D1039" s="50">
        <f>Data!H1165/100</f>
        <v>4.8499999999999995E-2</v>
      </c>
      <c r="E1039">
        <f>Data!K1166/Data!K1165</f>
        <v>0.98710850390297433</v>
      </c>
      <c r="F1039">
        <f>Data!T1166/Data!T1165</f>
        <v>0.98780796269672788</v>
      </c>
      <c r="G1039" s="49">
        <f>Data!E1168</f>
        <v>33.5</v>
      </c>
      <c r="H1039" s="52">
        <v>0</v>
      </c>
      <c r="I1039" s="52">
        <v>1</v>
      </c>
      <c r="J1039" s="52">
        <v>0.6</v>
      </c>
      <c r="K1039" s="54">
        <f t="shared" si="463"/>
        <v>0.66261227030770231</v>
      </c>
      <c r="L1039" s="54">
        <f t="shared" si="476"/>
        <v>0.74885562577921094</v>
      </c>
      <c r="M1039" s="53">
        <f t="shared" si="477"/>
        <v>0.74877154393762291</v>
      </c>
      <c r="N1039" s="54" cm="1">
        <f t="array" ref="N1039">stock_min(C1039,O1039)</f>
        <v>0.44237845357215039</v>
      </c>
      <c r="O1039" s="54" cm="1">
        <f t="array" ref="O1039">stock_max(C1039,D1039)</f>
        <v>0.44237845357215039</v>
      </c>
      <c r="P1039" s="49">
        <f t="shared" si="454"/>
        <v>1967.3749999999125</v>
      </c>
      <c r="Q1039" s="49">
        <f t="shared" si="468"/>
        <v>0.92035826300965839</v>
      </c>
      <c r="R1039" s="49">
        <f t="shared" si="469"/>
        <v>47.930633288525101</v>
      </c>
      <c r="S1039" s="59">
        <f t="shared" si="450"/>
        <v>11.971014258816979</v>
      </c>
      <c r="T1039" s="59">
        <f t="shared" si="451"/>
        <v>15.135505718610037</v>
      </c>
      <c r="U1039" s="59">
        <f t="shared" si="452"/>
        <v>32.100632761543721</v>
      </c>
      <c r="V1039" s="59"/>
      <c r="W1039" s="49">
        <f t="shared" si="470"/>
        <v>4.7884057035267915</v>
      </c>
      <c r="X1039" s="49">
        <f t="shared" si="471"/>
        <v>7.1826085552901873</v>
      </c>
      <c r="Y1039" s="49">
        <f t="shared" si="472"/>
        <v>5.1065339121466291</v>
      </c>
      <c r="Z1039" s="49">
        <f t="shared" si="473"/>
        <v>10.028971806463408</v>
      </c>
      <c r="AA1039" s="49">
        <f t="shared" si="474"/>
        <v>8.0645924073079893</v>
      </c>
      <c r="AB1039" s="49">
        <f t="shared" si="475"/>
        <v>24.03604035423573</v>
      </c>
      <c r="AC1039" s="80">
        <f t="shared" si="455"/>
        <v>0.74877154393762291</v>
      </c>
      <c r="AD1039" s="80">
        <f t="shared" si="464"/>
        <v>0.44237845357215039</v>
      </c>
      <c r="AE1039" s="80">
        <f t="shared" si="465"/>
        <v>0.44237845357215039</v>
      </c>
      <c r="AF1039" s="54">
        <f>(Q1039-MAX(Q$2:Q1038))/MAX(Q$2:Q1038)</f>
        <v>-0.25444358335778844</v>
      </c>
      <c r="AG1039" s="54">
        <f>(R1039-MAX(R$2:R1038))/MAX(R$2:R1038)</f>
        <v>-1.9299951655400188E-2</v>
      </c>
      <c r="AH1039" s="54">
        <f>(S1039-MAX(S$2:S1038))/MAX(S$2:S1038)</f>
        <v>-1.371765097924724E-2</v>
      </c>
      <c r="AI1039" s="54">
        <f>(T1039-MAX(T$2:T1038))/MAX(T$2:T1038)</f>
        <v>-1.4414544268928523E-2</v>
      </c>
      <c r="AJ1039" s="54">
        <f>(U1039-MAX(U$2:U1038))/MAX(U$2:U1038)</f>
        <v>-1.2715830955975281E-2</v>
      </c>
      <c r="AK1039" s="54">
        <f t="shared" si="466"/>
        <v>1.2721067415433329</v>
      </c>
      <c r="AL1039" s="71">
        <f t="shared" si="456"/>
        <v>1967.3749999999125</v>
      </c>
      <c r="AM1039" s="49">
        <f t="shared" si="457"/>
        <v>1.2721067415433329</v>
      </c>
      <c r="AN1039" s="49">
        <f t="shared" si="458"/>
        <v>2.1836641719715235</v>
      </c>
      <c r="AO1039" s="49">
        <f t="shared" si="459"/>
        <v>1.827613411016823</v>
      </c>
      <c r="AP1039" s="49">
        <f t="shared" si="460"/>
        <v>1.8855752387147966</v>
      </c>
      <c r="AQ1039" s="49">
        <f t="shared" si="461"/>
        <v>2.8995130070770796</v>
      </c>
      <c r="AS1039" s="49">
        <f t="shared" si="467"/>
        <v>0.71584883510555608</v>
      </c>
      <c r="AT1039" s="49">
        <f t="shared" si="462"/>
        <v>1.013937768362283</v>
      </c>
      <c r="AU1039" s="54">
        <f>(AM1039-MAX(AM$3:AM1039))/MAX(AM$3:AM1039)</f>
        <v>-0.6592705657343928</v>
      </c>
      <c r="AV1039" s="54">
        <f>(AN1039-MAX(AN$3:AN1039))/MAX(AN$3:AN1039)</f>
        <v>-0.82097123136437911</v>
      </c>
      <c r="AW1039" s="54">
        <f>(AO1039-MAX(AO$3:AO1039))/MAX(AO$3:AO1039)</f>
        <v>-0.6785715799915204</v>
      </c>
      <c r="AX1039" s="54">
        <f>(AP1039-MAX(AP$3:AP1039))/MAX(AP$3:AP1039)</f>
        <v>-0.67679821582509414</v>
      </c>
      <c r="AY1039" s="54">
        <f>(AQ1039-MAX(AQ$3:AQ1039))/MAX(AQ$3:AQ1039)</f>
        <v>-0.65145474237343293</v>
      </c>
    </row>
    <row r="1040" spans="1:51">
      <c r="A1040" s="49">
        <f>Data!F1166</f>
        <v>1967.4583333332457</v>
      </c>
      <c r="B1040" s="53">
        <f t="shared" si="453"/>
        <v>0.76800000000000002</v>
      </c>
      <c r="C1040" s="50">
        <f>1/Data!N1166</f>
        <v>4.639919594395258E-2</v>
      </c>
      <c r="D1040" s="50">
        <f>Data!H1166/100</f>
        <v>5.0199999999999995E-2</v>
      </c>
      <c r="E1040">
        <f>Data!K1167/Data!K1166</f>
        <v>1.0168765638088364</v>
      </c>
      <c r="F1040">
        <f>Data!T1167/Data!T1166</f>
        <v>0.99036019022593569</v>
      </c>
      <c r="G1040" s="49">
        <f>Data!E1169</f>
        <v>33.6</v>
      </c>
      <c r="H1040" s="52">
        <v>0</v>
      </c>
      <c r="I1040" s="52">
        <v>1</v>
      </c>
      <c r="J1040" s="52">
        <v>0.6</v>
      </c>
      <c r="K1040" s="54">
        <f t="shared" si="463"/>
        <v>0.66261227030770231</v>
      </c>
      <c r="L1040" s="54">
        <f t="shared" si="476"/>
        <v>0.44237845357215039</v>
      </c>
      <c r="M1040" s="53">
        <f t="shared" si="477"/>
        <v>0.5956721626559276</v>
      </c>
      <c r="N1040" s="54" cm="1">
        <f t="array" ref="N1040">stock_min(C1040,O1040)</f>
        <v>0.32173771437046789</v>
      </c>
      <c r="O1040" s="54" cm="1">
        <f t="array" ref="O1040">stock_max(C1040,D1040)</f>
        <v>0.32173771437046789</v>
      </c>
      <c r="P1040" s="49">
        <f t="shared" si="454"/>
        <v>1967.4583333332457</v>
      </c>
      <c r="Q1040" s="49">
        <f t="shared" si="468"/>
        <v>0.91148618443025708</v>
      </c>
      <c r="R1040" s="49">
        <f t="shared" si="469"/>
        <v>48.739537679616831</v>
      </c>
      <c r="S1040" s="59">
        <f t="shared" si="450"/>
        <v>12.046072690311185</v>
      </c>
      <c r="T1040" s="59">
        <f t="shared" si="451"/>
        <v>15.255534285720938</v>
      </c>
      <c r="U1040" s="59">
        <f t="shared" si="452"/>
        <v>32.428537393581934</v>
      </c>
      <c r="V1040" s="59"/>
      <c r="W1040" s="49">
        <f t="shared" si="470"/>
        <v>4.8184290761244739</v>
      </c>
      <c r="X1040" s="49">
        <f t="shared" si="471"/>
        <v>7.2276436141867109</v>
      </c>
      <c r="Y1040" s="49">
        <f t="shared" si="472"/>
        <v>5.1470300779023956</v>
      </c>
      <c r="Z1040" s="49">
        <f t="shared" si="473"/>
        <v>10.108504207818543</v>
      </c>
      <c r="AA1040" s="49">
        <f t="shared" si="474"/>
        <v>13.111760392578367</v>
      </c>
      <c r="AB1040" s="49">
        <f t="shared" si="475"/>
        <v>19.316777001003569</v>
      </c>
      <c r="AC1040" s="80">
        <f t="shared" si="455"/>
        <v>0.5956721626559276</v>
      </c>
      <c r="AD1040" s="80">
        <f t="shared" si="464"/>
        <v>0.32173771437046789</v>
      </c>
      <c r="AE1040" s="80">
        <f t="shared" si="465"/>
        <v>0.32173771437046789</v>
      </c>
      <c r="AF1040" s="54">
        <f>(Q1040-MAX(Q$2:Q1039))/MAX(Q$2:Q1039)</f>
        <v>-0.2616306053900524</v>
      </c>
      <c r="AG1040" s="54">
        <f>(R1040-MAX(R$2:R1039))/MAX(R$2:R1039)</f>
        <v>-2.7491047121836506E-3</v>
      </c>
      <c r="AH1040" s="54">
        <f>(S1040-MAX(S$2:S1039))/MAX(S$2:S1039)</f>
        <v>-7.5336464724115315E-3</v>
      </c>
      <c r="AI1040" s="54">
        <f>(T1040-MAX(T$2:T1039))/MAX(T$2:T1039)</f>
        <v>-6.5985906948574083E-3</v>
      </c>
      <c r="AJ1040" s="54">
        <f>(U1040-MAX(U$2:U1039))/MAX(U$2:U1039)</f>
        <v>-2.6308256362245507E-3</v>
      </c>
      <c r="AK1040" s="54">
        <f t="shared" si="466"/>
        <v>1.2857789351792024</v>
      </c>
      <c r="AL1040" s="71">
        <f t="shared" si="456"/>
        <v>1967.4583333332457</v>
      </c>
      <c r="AM1040" s="49">
        <f t="shared" si="457"/>
        <v>1.2857789351792024</v>
      </c>
      <c r="AN1040" s="49">
        <f t="shared" si="458"/>
        <v>2.2086575262513826</v>
      </c>
      <c r="AO1040" s="49">
        <f t="shared" si="459"/>
        <v>1.848029401116865</v>
      </c>
      <c r="AP1040" s="49">
        <f t="shared" si="460"/>
        <v>1.9067205257508488</v>
      </c>
      <c r="AQ1040" s="49">
        <f t="shared" si="461"/>
        <v>2.8730766994005732</v>
      </c>
      <c r="AS1040" s="49">
        <f t="shared" si="467"/>
        <v>0.66441917314919063</v>
      </c>
      <c r="AT1040" s="49">
        <f t="shared" si="462"/>
        <v>0.96635617364972437</v>
      </c>
      <c r="AU1040" s="54">
        <f>(AM1040-MAX(AM$3:AM1040))/MAX(AM$3:AM1040)</f>
        <v>-0.65560851549081978</v>
      </c>
      <c r="AV1040" s="54">
        <f>(AN1040-MAX(AN$3:AN1040))/MAX(AN$3:AN1040)</f>
        <v>-0.81892213906427647</v>
      </c>
      <c r="AW1040" s="54">
        <f>(AO1040-MAX(AO$3:AO1040))/MAX(AO$3:AO1040)</f>
        <v>-0.67498095223555843</v>
      </c>
      <c r="AX1040" s="54">
        <f>(AP1040-MAX(AP$3:AP1040))/MAX(AP$3:AP1040)</f>
        <v>-0.67317375451661787</v>
      </c>
      <c r="AY1040" s="54">
        <f>(AQ1040-MAX(AQ$3:AQ1040))/MAX(AQ$3:AQ1040)</f>
        <v>-0.65463260349953001</v>
      </c>
    </row>
    <row r="1041" spans="1:51">
      <c r="A1041" s="49">
        <f>Data!F1167</f>
        <v>1967.541666666579</v>
      </c>
      <c r="B1041" s="53">
        <f t="shared" si="453"/>
        <v>0.78</v>
      </c>
      <c r="C1041" s="50">
        <f>1/Data!N1167</f>
        <v>4.5862731592261848E-2</v>
      </c>
      <c r="D1041" s="50">
        <f>Data!H1167/100</f>
        <v>5.16E-2</v>
      </c>
      <c r="E1041">
        <f>Data!K1168/Data!K1167</f>
        <v>1.0154821319164846</v>
      </c>
      <c r="F1041">
        <f>Data!T1168/Data!T1167</f>
        <v>0.9920811720171383</v>
      </c>
      <c r="G1041" s="49">
        <f>Data!E1170</f>
        <v>33.700000000000003</v>
      </c>
      <c r="H1041" s="52">
        <v>0</v>
      </c>
      <c r="I1041" s="52">
        <v>1</v>
      </c>
      <c r="J1041" s="52">
        <v>0.6</v>
      </c>
      <c r="K1041" s="54">
        <f t="shared" si="463"/>
        <v>0.66261227030770231</v>
      </c>
      <c r="L1041" s="54">
        <f t="shared" si="476"/>
        <v>0.32173771437046789</v>
      </c>
      <c r="M1041" s="53">
        <f t="shared" si="477"/>
        <v>0.43313761267248591</v>
      </c>
      <c r="N1041" s="54" cm="1">
        <f t="array" ref="N1041">stock_min(C1041,O1041)</f>
        <v>5.0736960359381855E-2</v>
      </c>
      <c r="O1041" s="54" cm="1">
        <f t="array" ref="O1041">stock_max(C1041,D1041)</f>
        <v>5.0736960359381855E-2</v>
      </c>
      <c r="P1041" s="49">
        <f t="shared" si="454"/>
        <v>1967.541666666579</v>
      </c>
      <c r="Q1041" s="49">
        <f t="shared" si="468"/>
        <v>0.90426828212699895</v>
      </c>
      <c r="R1041" s="49">
        <f t="shared" si="469"/>
        <v>49.494129631521133</v>
      </c>
      <c r="S1041" s="59">
        <f t="shared" si="450"/>
        <v>12.119815711189911</v>
      </c>
      <c r="T1041" s="59">
        <f t="shared" si="451"/>
        <v>15.371277035535201</v>
      </c>
      <c r="U1041" s="59">
        <f t="shared" si="452"/>
        <v>32.623772508211459</v>
      </c>
      <c r="V1041" s="59"/>
      <c r="W1041" s="49">
        <f t="shared" si="470"/>
        <v>4.8479262844759647</v>
      </c>
      <c r="X1041" s="49">
        <f t="shared" si="471"/>
        <v>7.2718894267139467</v>
      </c>
      <c r="Y1041" s="49">
        <f t="shared" si="472"/>
        <v>5.1860802614905728</v>
      </c>
      <c r="Z1041" s="49">
        <f t="shared" si="473"/>
        <v>10.185196774044627</v>
      </c>
      <c r="AA1041" s="49">
        <f t="shared" si="474"/>
        <v>18.49318956763447</v>
      </c>
      <c r="AB1041" s="49">
        <f t="shared" si="475"/>
        <v>14.130582940576989</v>
      </c>
      <c r="AC1041" s="80">
        <f t="shared" si="455"/>
        <v>0.43313761267248591</v>
      </c>
      <c r="AD1041" s="80">
        <f t="shared" si="464"/>
        <v>5.0736960359381855E-2</v>
      </c>
      <c r="AE1041" s="80">
        <f t="shared" si="465"/>
        <v>5.0736960359381855E-2</v>
      </c>
      <c r="AF1041" s="54">
        <f>(Q1041-MAX(Q$2:Q1040))/MAX(Q$2:Q1040)</f>
        <v>-0.26747762561377825</v>
      </c>
      <c r="AG1041" s="54">
        <f>(R1041-MAX(R$2:R1040))/MAX(R$2:R1040)</f>
        <v>1.2690465202494753E-2</v>
      </c>
      <c r="AH1041" s="54">
        <f>(S1041-MAX(S$2:S1040))/MAX(S$2:S1040)</f>
        <v>-1.4580176005648342E-3</v>
      </c>
      <c r="AI1041" s="54">
        <f>(T1041-MAX(T$2:T1040))/MAX(T$2:T1040)</f>
        <v>9.3828140866249253E-4</v>
      </c>
      <c r="AJ1041" s="54">
        <f>(U1041-MAX(U$2:U1040))/MAX(U$2:U1040)</f>
        <v>3.3738079592272514E-3</v>
      </c>
      <c r="AK1041" s="54">
        <f t="shared" si="466"/>
        <v>1.2718987006654507</v>
      </c>
      <c r="AL1041" s="71">
        <f t="shared" si="456"/>
        <v>1967.541666666579</v>
      </c>
      <c r="AM1041" s="49">
        <f t="shared" si="457"/>
        <v>1.2718987006654507</v>
      </c>
      <c r="AN1041" s="49">
        <f t="shared" si="458"/>
        <v>2.3032415014295453</v>
      </c>
      <c r="AO1041" s="49">
        <f t="shared" si="459"/>
        <v>1.8880868133703435</v>
      </c>
      <c r="AP1041" s="49">
        <f t="shared" si="460"/>
        <v>1.9544115420948283</v>
      </c>
      <c r="AQ1041" s="49">
        <f t="shared" si="461"/>
        <v>2.8026820116936899</v>
      </c>
      <c r="AS1041" s="49">
        <f t="shared" si="467"/>
        <v>0.4994405102641446</v>
      </c>
      <c r="AT1041" s="49">
        <f t="shared" si="462"/>
        <v>0.84827046959886165</v>
      </c>
      <c r="AU1041" s="54">
        <f>(AM1041-MAX(AM$3:AM1041))/MAX(AM$3:AM1041)</f>
        <v>-0.6593262887710768</v>
      </c>
      <c r="AV1041" s="54">
        <f>(AN1041-MAX(AN$3:AN1041))/MAX(AN$3:AN1041)</f>
        <v>-0.81116762588127156</v>
      </c>
      <c r="AW1041" s="54">
        <f>(AO1041-MAX(AO$3:AO1041))/MAX(AO$3:AO1041)</f>
        <v>-0.66793592255222922</v>
      </c>
      <c r="AX1041" s="54">
        <f>(AP1041-MAX(AP$3:AP1041))/MAX(AP$3:AP1041)</f>
        <v>-0.66499915545792709</v>
      </c>
      <c r="AY1041" s="54">
        <f>(AQ1041-MAX(AQ$3:AQ1041))/MAX(AQ$3:AQ1041)</f>
        <v>-0.6630946226394514</v>
      </c>
    </row>
    <row r="1042" spans="1:51">
      <c r="A1042" s="49">
        <f>Data!F1168</f>
        <v>1967.6249999999122</v>
      </c>
      <c r="B1042" s="53">
        <f t="shared" si="453"/>
        <v>0.78800000000000003</v>
      </c>
      <c r="C1042" s="50">
        <f>1/Data!N1168</f>
        <v>4.5391354398134166E-2</v>
      </c>
      <c r="D1042" s="50">
        <f>Data!H1168/100</f>
        <v>5.28E-2</v>
      </c>
      <c r="E1042">
        <f>Data!K1169/Data!K1168</f>
        <v>1.0135195292354779</v>
      </c>
      <c r="F1042">
        <f>Data!T1169/Data!T1168</f>
        <v>0.99987527869220727</v>
      </c>
      <c r="G1042" s="49">
        <f>Data!E1171</f>
        <v>33.799999999999997</v>
      </c>
      <c r="H1042" s="52">
        <v>0</v>
      </c>
      <c r="I1042" s="52">
        <v>1</v>
      </c>
      <c r="J1042" s="52">
        <v>0.6</v>
      </c>
      <c r="K1042" s="54">
        <f t="shared" si="463"/>
        <v>0.66261227030770231</v>
      </c>
      <c r="L1042" s="54">
        <f t="shared" si="476"/>
        <v>5.0736960359381855E-2</v>
      </c>
      <c r="M1042" s="53">
        <f t="shared" si="477"/>
        <v>0.20634412723187198</v>
      </c>
      <c r="N1042" s="54" cm="1">
        <f t="array" ref="N1042">stock_min(C1042,O1042)</f>
        <v>0</v>
      </c>
      <c r="O1042" s="54" cm="1">
        <f t="array" ref="O1042">stock_max(C1042,D1042)</f>
        <v>0</v>
      </c>
      <c r="P1042" s="49">
        <f t="shared" si="454"/>
        <v>1967.6249999999122</v>
      </c>
      <c r="Q1042" s="49">
        <f t="shared" si="468"/>
        <v>0.90415550060425653</v>
      </c>
      <c r="R1042" s="49">
        <f t="shared" si="469"/>
        <v>50.163266964059019</v>
      </c>
      <c r="S1042" s="59">
        <f t="shared" si="450"/>
        <v>12.217523593185252</v>
      </c>
      <c r="T1042" s="59">
        <f t="shared" si="451"/>
        <v>15.508329286378459</v>
      </c>
      <c r="U1042" s="59">
        <f t="shared" si="452"/>
        <v>32.812504842602806</v>
      </c>
      <c r="V1042" s="59"/>
      <c r="W1042" s="49">
        <f t="shared" si="470"/>
        <v>4.8870094372741013</v>
      </c>
      <c r="X1042" s="49">
        <f t="shared" si="471"/>
        <v>7.3305141559111506</v>
      </c>
      <c r="Y1042" s="49">
        <f t="shared" si="472"/>
        <v>5.2323200092517999</v>
      </c>
      <c r="Z1042" s="49">
        <f t="shared" si="473"/>
        <v>10.27600927712666</v>
      </c>
      <c r="AA1042" s="49">
        <f t="shared" si="474"/>
        <v>26.041837168564356</v>
      </c>
      <c r="AB1042" s="49">
        <f t="shared" si="475"/>
        <v>6.7706676740384486</v>
      </c>
      <c r="AC1042" s="80">
        <f t="shared" si="455"/>
        <v>0.20634412723187198</v>
      </c>
      <c r="AD1042" s="80">
        <f t="shared" si="464"/>
        <v>0</v>
      </c>
      <c r="AE1042" s="80">
        <f t="shared" si="465"/>
        <v>0</v>
      </c>
      <c r="AF1042" s="54">
        <f>(Q1042-MAX(Q$2:Q1041))/MAX(Q$2:Q1041)</f>
        <v>-0.26756898676229918</v>
      </c>
      <c r="AG1042" s="54">
        <f>(R1042-MAX(R$2:R1041))/MAX(R$2:R1041)</f>
        <v>1.3519529235477966E-2</v>
      </c>
      <c r="AH1042" s="54">
        <f>(S1042-MAX(S$2:S1041))/MAX(S$2:S1041)</f>
        <v>6.5920571290036846E-3</v>
      </c>
      <c r="AI1042" s="54">
        <f>(T1042-MAX(T$2:T1041))/MAX(T$2:T1041)</f>
        <v>8.9161265213307615E-3</v>
      </c>
      <c r="AJ1042" s="54">
        <f>(U1042-MAX(U$2:U1041))/MAX(U$2:U1041)</f>
        <v>5.7851167992249292E-3</v>
      </c>
      <c r="AK1042" s="54">
        <f t="shared" si="466"/>
        <v>1.2209616367026295</v>
      </c>
      <c r="AL1042" s="71">
        <f t="shared" si="456"/>
        <v>1967.6249999999122</v>
      </c>
      <c r="AM1042" s="49">
        <f t="shared" si="457"/>
        <v>1.2209616367026295</v>
      </c>
      <c r="AN1042" s="49">
        <f t="shared" si="458"/>
        <v>2.1921805320373671</v>
      </c>
      <c r="AO1042" s="49">
        <f t="shared" si="459"/>
        <v>1.803165546314826</v>
      </c>
      <c r="AP1042" s="49">
        <f t="shared" si="460"/>
        <v>1.8655108236462521</v>
      </c>
      <c r="AQ1042" s="49">
        <f t="shared" si="461"/>
        <v>2.6746314491718937</v>
      </c>
      <c r="AS1042" s="49">
        <f t="shared" si="467"/>
        <v>0.48245091713452659</v>
      </c>
      <c r="AT1042" s="49">
        <f t="shared" si="462"/>
        <v>0.80912062552564157</v>
      </c>
      <c r="AU1042" s="54">
        <f>(AM1042-MAX(AM$3:AM1042))/MAX(AM$3:AM1042)</f>
        <v>-0.67296960691444807</v>
      </c>
      <c r="AV1042" s="54">
        <f>(AN1042-MAX(AN$3:AN1042))/MAX(AN$3:AN1042)</f>
        <v>-0.82027301344451053</v>
      </c>
      <c r="AW1042" s="54">
        <f>(AO1042-MAX(AO$3:AO1042))/MAX(AO$3:AO1042)</f>
        <v>-0.68287130687926068</v>
      </c>
      <c r="AX1042" s="54">
        <f>(AP1042-MAX(AP$3:AP1042))/MAX(AP$3:AP1042)</f>
        <v>-0.68023740754517603</v>
      </c>
      <c r="AY1042" s="54">
        <f>(AQ1042-MAX(AQ$3:AQ1042))/MAX(AQ$3:AQ1042)</f>
        <v>-0.67848735107158831</v>
      </c>
    </row>
    <row r="1043" spans="1:51">
      <c r="A1043" s="49">
        <f>Data!F1169</f>
        <v>1967.7083333332455</v>
      </c>
      <c r="B1043" s="53">
        <f t="shared" si="453"/>
        <v>0.79500000000000004</v>
      </c>
      <c r="C1043" s="50">
        <f>1/Data!N1169</f>
        <v>4.5006231248188866E-2</v>
      </c>
      <c r="D1043" s="50">
        <f>Data!H1169/100</f>
        <v>5.2999999999999999E-2</v>
      </c>
      <c r="E1043">
        <f>Data!K1170/Data!K1169</f>
        <v>0.99800390052394128</v>
      </c>
      <c r="F1043">
        <f>Data!T1170/Data!T1169</f>
        <v>0.9877296524475131</v>
      </c>
      <c r="G1043" s="49">
        <f>Data!E1172</f>
        <v>33.9</v>
      </c>
      <c r="H1043" s="52">
        <v>0</v>
      </c>
      <c r="I1043" s="52">
        <v>1</v>
      </c>
      <c r="J1043" s="52">
        <v>0.6</v>
      </c>
      <c r="K1043" s="54">
        <f t="shared" si="463"/>
        <v>0.66261227030770231</v>
      </c>
      <c r="L1043" s="54">
        <f t="shared" si="476"/>
        <v>0</v>
      </c>
      <c r="M1043" s="53">
        <f t="shared" si="477"/>
        <v>7.0535272514871933E-2</v>
      </c>
      <c r="N1043" s="54" cm="1">
        <f t="array" ref="N1043">stock_min(C1043,O1043)</f>
        <v>0</v>
      </c>
      <c r="O1043" s="54" cm="1">
        <f t="array" ref="O1043">stock_max(C1043,D1043)</f>
        <v>0</v>
      </c>
      <c r="P1043" s="49">
        <f t="shared" si="454"/>
        <v>1967.7083333332455</v>
      </c>
      <c r="Q1043" s="49">
        <f t="shared" si="468"/>
        <v>0.89306119837034947</v>
      </c>
      <c r="R1043" s="49">
        <f t="shared" si="469"/>
        <v>50.063136093154668</v>
      </c>
      <c r="S1043" s="59">
        <f t="shared" si="450"/>
        <v>12.142925853431759</v>
      </c>
      <c r="T1043" s="59">
        <f t="shared" si="451"/>
        <v>15.42361496462506</v>
      </c>
      <c r="U1043" s="59">
        <f t="shared" si="452"/>
        <v>32.479447523442531</v>
      </c>
      <c r="V1043" s="59"/>
      <c r="W1043" s="49">
        <f t="shared" si="470"/>
        <v>4.8571703413727043</v>
      </c>
      <c r="X1043" s="49">
        <f t="shared" si="471"/>
        <v>7.2857555120590547</v>
      </c>
      <c r="Y1043" s="49">
        <f t="shared" si="472"/>
        <v>5.2037384365629968</v>
      </c>
      <c r="Z1043" s="49">
        <f t="shared" si="473"/>
        <v>10.219876528062063</v>
      </c>
      <c r="AA1043" s="49">
        <f t="shared" si="474"/>
        <v>30.188500841244029</v>
      </c>
      <c r="AB1043" s="49">
        <f t="shared" si="475"/>
        <v>2.2909466821985012</v>
      </c>
      <c r="AC1043" s="80">
        <f t="shared" si="455"/>
        <v>7.0535272514871933E-2</v>
      </c>
      <c r="AD1043" s="80">
        <f t="shared" si="464"/>
        <v>0</v>
      </c>
      <c r="AE1043" s="80">
        <f t="shared" si="465"/>
        <v>0</v>
      </c>
      <c r="AF1043" s="54">
        <f>(Q1043-MAX(Q$2:Q1042))/MAX(Q$2:Q1042)</f>
        <v>-0.27655616985294595</v>
      </c>
      <c r="AG1043" s="54">
        <f>(R1043-MAX(R$2:R1042))/MAX(R$2:R1042)</f>
        <v>-1.9960994760587088E-3</v>
      </c>
      <c r="AH1043" s="54">
        <f>(S1043-MAX(S$2:S1042))/MAX(S$2:S1042)</f>
        <v>-6.1057987066300747E-3</v>
      </c>
      <c r="AI1043" s="54">
        <f>(T1043-MAX(T$2:T1042))/MAX(T$2:T1042)</f>
        <v>-5.4625047088603367E-3</v>
      </c>
      <c r="AJ1043" s="54">
        <f>(U1043-MAX(U$2:U1042))/MAX(U$2:U1042)</f>
        <v>-1.0150316800192689E-2</v>
      </c>
      <c r="AK1043" s="54">
        <f t="shared" si="466"/>
        <v>1.2346978814904472</v>
      </c>
      <c r="AL1043" s="71">
        <f t="shared" si="456"/>
        <v>1967.7083333332455</v>
      </c>
      <c r="AM1043" s="49">
        <f t="shared" si="457"/>
        <v>1.2346978814904472</v>
      </c>
      <c r="AN1043" s="49">
        <f t="shared" si="458"/>
        <v>1.9311776446013977</v>
      </c>
      <c r="AO1043" s="49">
        <f t="shared" si="459"/>
        <v>1.6818852250205922</v>
      </c>
      <c r="AP1043" s="49">
        <f t="shared" si="460"/>
        <v>1.7248580106036815</v>
      </c>
      <c r="AQ1043" s="49">
        <f t="shared" si="461"/>
        <v>2.6989290934965111</v>
      </c>
      <c r="AS1043" s="49">
        <f t="shared" si="467"/>
        <v>0.76775144889511338</v>
      </c>
      <c r="AT1043" s="49">
        <f t="shared" si="462"/>
        <v>0.97407108289282962</v>
      </c>
      <c r="AU1043" s="54">
        <f>(AM1043-MAX(AM$3:AM1043))/MAX(AM$3:AM1043)</f>
        <v>-0.66929040078917534</v>
      </c>
      <c r="AV1043" s="54">
        <f>(AN1043-MAX(AN$3:AN1043))/MAX(AN$3:AN1043)</f>
        <v>-0.84167146204652954</v>
      </c>
      <c r="AW1043" s="54">
        <f>(AO1043-MAX(AO$3:AO1043))/MAX(AO$3:AO1043)</f>
        <v>-0.70420127842397462</v>
      </c>
      <c r="AX1043" s="54">
        <f>(AP1043-MAX(AP$3:AP1043))/MAX(AP$3:AP1043)</f>
        <v>-0.70434635806128654</v>
      </c>
      <c r="AY1043" s="54">
        <f>(AQ1043-MAX(AQ$3:AQ1043))/MAX(AQ$3:AQ1043)</f>
        <v>-0.67556657483082927</v>
      </c>
    </row>
    <row r="1044" spans="1:51">
      <c r="A1044" s="49">
        <f>Data!F1170</f>
        <v>1967.7916666665787</v>
      </c>
      <c r="B1044" s="53">
        <f t="shared" si="453"/>
        <v>0.79100000000000004</v>
      </c>
      <c r="C1044" s="50">
        <f>1/Data!N1170</f>
        <v>4.5314073486501419E-2</v>
      </c>
      <c r="D1044" s="50">
        <f>Data!H1170/100</f>
        <v>5.4800000000000001E-2</v>
      </c>
      <c r="E1044">
        <f>Data!K1171/Data!K1170</f>
        <v>0.96830933933090613</v>
      </c>
      <c r="F1044">
        <f>Data!T1171/Data!T1170</f>
        <v>0.98128407775369419</v>
      </c>
      <c r="G1044" s="49">
        <f>Data!E1173</f>
        <v>34.1</v>
      </c>
      <c r="H1044" s="52">
        <v>0</v>
      </c>
      <c r="I1044" s="52">
        <v>1</v>
      </c>
      <c r="J1044" s="52">
        <v>0.6</v>
      </c>
      <c r="K1044" s="54">
        <f t="shared" si="463"/>
        <v>0.66261227030770231</v>
      </c>
      <c r="L1044" s="54">
        <f t="shared" si="476"/>
        <v>0</v>
      </c>
      <c r="M1044" s="53">
        <f t="shared" si="477"/>
        <v>8.4561600598969753E-3</v>
      </c>
      <c r="N1044" s="54" cm="1">
        <f t="array" ref="N1044">stock_min(C1044,O1044)</f>
        <v>0</v>
      </c>
      <c r="O1044" s="54" cm="1">
        <f t="array" ref="O1044">stock_max(C1044,D1044)</f>
        <v>0</v>
      </c>
      <c r="P1044" s="49">
        <f t="shared" si="454"/>
        <v>1967.7916666665787</v>
      </c>
      <c r="Q1044" s="49">
        <f t="shared" si="468"/>
        <v>0.8763467344204573</v>
      </c>
      <c r="R1044" s="49">
        <f t="shared" si="469"/>
        <v>48.476602235195834</v>
      </c>
      <c r="S1044" s="59">
        <f t="shared" si="450"/>
        <v>11.821129025334923</v>
      </c>
      <c r="T1044" s="59">
        <f t="shared" si="451"/>
        <v>15.002347561525383</v>
      </c>
      <c r="U1044" s="59">
        <f t="shared" si="452"/>
        <v>31.841840275048728</v>
      </c>
      <c r="V1044" s="59"/>
      <c r="W1044" s="49">
        <f t="shared" si="470"/>
        <v>4.7284516101339689</v>
      </c>
      <c r="X1044" s="49">
        <f t="shared" si="471"/>
        <v>7.0926774152009537</v>
      </c>
      <c r="Y1044" s="49">
        <f t="shared" si="472"/>
        <v>5.0616079838378276</v>
      </c>
      <c r="Z1044" s="49">
        <f t="shared" si="473"/>
        <v>9.9407395776875553</v>
      </c>
      <c r="AA1044" s="49">
        <f t="shared" si="474"/>
        <v>31.572580577081244</v>
      </c>
      <c r="AB1044" s="49">
        <f t="shared" si="475"/>
        <v>0.269259697967486</v>
      </c>
      <c r="AC1044" s="80">
        <f t="shared" si="455"/>
        <v>8.4561600598969753E-3</v>
      </c>
      <c r="AD1044" s="80">
        <f t="shared" si="464"/>
        <v>0</v>
      </c>
      <c r="AE1044" s="80">
        <f t="shared" si="465"/>
        <v>0</v>
      </c>
      <c r="AF1044" s="54">
        <f>(Q1044-MAX(Q$2:Q1043))/MAX(Q$2:Q1043)</f>
        <v>-0.29009608832754791</v>
      </c>
      <c r="AG1044" s="54">
        <f>(R1044-MAX(R$2:R1043))/MAX(R$2:R1043)</f>
        <v>-3.3623502433995117E-2</v>
      </c>
      <c r="AH1044" s="54">
        <f>(S1044-MAX(S$2:S1043))/MAX(S$2:S1043)</f>
        <v>-3.2444755668115277E-2</v>
      </c>
      <c r="AI1044" s="54">
        <f>(T1044-MAX(T$2:T1043))/MAX(T$2:T1043)</f>
        <v>-3.2626449665180766E-2</v>
      </c>
      <c r="AJ1044" s="54">
        <f>(U1044-MAX(U$2:U1043))/MAX(U$2:U1043)</f>
        <v>-2.9582153883412003E-2</v>
      </c>
      <c r="AK1044" s="54">
        <f t="shared" si="466"/>
        <v>1.3217552789107117</v>
      </c>
      <c r="AL1044" s="71">
        <f t="shared" si="456"/>
        <v>1967.7916666665787</v>
      </c>
      <c r="AM1044" s="49">
        <f t="shared" si="457"/>
        <v>1.3217552789107117</v>
      </c>
      <c r="AN1044" s="49">
        <f t="shared" si="458"/>
        <v>1.7475179802643899</v>
      </c>
      <c r="AO1044" s="49">
        <f t="shared" si="459"/>
        <v>1.6342406436150159</v>
      </c>
      <c r="AP1044" s="49">
        <f t="shared" si="460"/>
        <v>1.6580486130373668</v>
      </c>
      <c r="AQ1044" s="49">
        <f t="shared" si="461"/>
        <v>2.8919251709491793</v>
      </c>
      <c r="AS1044" s="49">
        <f t="shared" si="467"/>
        <v>1.1444071906847895</v>
      </c>
      <c r="AT1044" s="49">
        <f t="shared" si="462"/>
        <v>1.2338765579118125</v>
      </c>
      <c r="AU1044" s="54">
        <f>(AM1044-MAX(AM$3:AM1044))/MAX(AM$3:AM1044)</f>
        <v>-0.64597237502692262</v>
      </c>
      <c r="AV1044" s="54">
        <f>(AN1044-MAX(AN$3:AN1044))/MAX(AN$3:AN1044)</f>
        <v>-0.85672888890562382</v>
      </c>
      <c r="AW1044" s="54">
        <f>(AO1044-MAX(AO$3:AO1044))/MAX(AO$3:AO1044)</f>
        <v>-0.71258068865966528</v>
      </c>
      <c r="AX1044" s="54">
        <f>(AP1044-MAX(AP$3:AP1044))/MAX(AP$3:AP1044)</f>
        <v>-0.71579799152026291</v>
      </c>
      <c r="AY1044" s="54">
        <f>(AQ1044-MAX(AQ$3:AQ1044))/MAX(AQ$3:AQ1044)</f>
        <v>-0.65236686254381049</v>
      </c>
    </row>
    <row r="1045" spans="1:51">
      <c r="A1045" s="49">
        <f>Data!F1171</f>
        <v>1967.874999999912</v>
      </c>
      <c r="B1045" s="53">
        <f t="shared" si="453"/>
        <v>0.75900000000000001</v>
      </c>
      <c r="C1045" s="50">
        <f>1/Data!N1171</f>
        <v>4.7029824456436997E-2</v>
      </c>
      <c r="D1045" s="50">
        <f>Data!H1171/100</f>
        <v>5.7500000000000002E-2</v>
      </c>
      <c r="E1045">
        <f>Data!K1172/Data!K1171</f>
        <v>1.0280757024815137</v>
      </c>
      <c r="F1045">
        <f>Data!T1172/Data!T1171</f>
        <v>1.0055974124325893</v>
      </c>
      <c r="G1045" s="49">
        <f>Data!E1174</f>
        <v>34.200000000000003</v>
      </c>
      <c r="H1045" s="52">
        <v>0</v>
      </c>
      <c r="I1045" s="52">
        <v>1</v>
      </c>
      <c r="J1045" s="52">
        <v>0.6</v>
      </c>
      <c r="K1045" s="54">
        <f t="shared" si="463"/>
        <v>0.66261227030770231</v>
      </c>
      <c r="L1045" s="54">
        <f t="shared" si="476"/>
        <v>0</v>
      </c>
      <c r="M1045" s="53">
        <f t="shared" si="477"/>
        <v>0</v>
      </c>
      <c r="N1045" s="54" cm="1">
        <f t="array" ref="N1045">stock_min(C1045,O1045)</f>
        <v>0</v>
      </c>
      <c r="O1045" s="54" cm="1">
        <f t="array" ref="O1045">stock_max(C1045,D1045)</f>
        <v>0</v>
      </c>
      <c r="P1045" s="49">
        <f t="shared" si="454"/>
        <v>1967.874999999912</v>
      </c>
      <c r="Q1045" s="49">
        <f t="shared" si="468"/>
        <v>0.88125200852696139</v>
      </c>
      <c r="R1045" s="49">
        <f t="shared" si="469"/>
        <v>49.837616896865875</v>
      </c>
      <c r="S1045" s="59">
        <f t="shared" si="450"/>
        <v>12.046728020070917</v>
      </c>
      <c r="T1045" s="59">
        <f t="shared" si="451"/>
        <v>15.309772715812374</v>
      </c>
      <c r="U1045" s="59">
        <f t="shared" si="452"/>
        <v>32.026124685270204</v>
      </c>
      <c r="V1045" s="59"/>
      <c r="W1045" s="49">
        <f t="shared" si="470"/>
        <v>4.8186912080283673</v>
      </c>
      <c r="X1045" s="49">
        <f t="shared" si="471"/>
        <v>7.22803681204255</v>
      </c>
      <c r="Y1045" s="49">
        <f t="shared" si="472"/>
        <v>5.1653294586930194</v>
      </c>
      <c r="Z1045" s="49">
        <f t="shared" si="473"/>
        <v>10.144443257119354</v>
      </c>
      <c r="AA1045" s="49">
        <f t="shared" si="474"/>
        <v>32.026124685270204</v>
      </c>
      <c r="AB1045" s="49">
        <f t="shared" si="475"/>
        <v>0</v>
      </c>
      <c r="AC1045" s="80">
        <f t="shared" si="455"/>
        <v>0</v>
      </c>
      <c r="AD1045" s="80">
        <f t="shared" si="464"/>
        <v>0</v>
      </c>
      <c r="AE1045" s="80">
        <f t="shared" si="465"/>
        <v>0</v>
      </c>
      <c r="AF1045" s="54">
        <f>(Q1045-MAX(Q$2:Q1044))/MAX(Q$2:Q1044)</f>
        <v>-0.28612246334640873</v>
      </c>
      <c r="AG1045" s="54">
        <f>(R1045-MAX(R$2:R1044))/MAX(R$2:R1044)</f>
        <v>-6.4918034032047118E-3</v>
      </c>
      <c r="AH1045" s="54">
        <f>(S1045-MAX(S$2:S1044))/MAX(S$2:S1044)</f>
        <v>-1.3979557462004973E-2</v>
      </c>
      <c r="AI1045" s="54">
        <f>(T1045-MAX(T$2:T1044))/MAX(T$2:T1044)</f>
        <v>-1.2803221217419249E-2</v>
      </c>
      <c r="AJ1045" s="54">
        <f>(U1045-MAX(U$2:U1044))/MAX(U$2:U1044)</f>
        <v>-2.3965867924584296E-2</v>
      </c>
      <c r="AK1045" s="54">
        <f t="shared" si="466"/>
        <v>1.3129152770468477</v>
      </c>
      <c r="AL1045" s="71">
        <f t="shared" si="456"/>
        <v>1967.874999999912</v>
      </c>
      <c r="AM1045" s="49">
        <f t="shared" si="457"/>
        <v>1.3129152770468477</v>
      </c>
      <c r="AN1045" s="49">
        <f t="shared" si="458"/>
        <v>1.6771368881731197</v>
      </c>
      <c r="AO1045" s="49">
        <f t="shared" si="459"/>
        <v>1.5900867874319711</v>
      </c>
      <c r="AP1045" s="49">
        <f t="shared" si="460"/>
        <v>1.6097853024943138</v>
      </c>
      <c r="AQ1045" s="49">
        <f t="shared" si="461"/>
        <v>2.8720408721484256</v>
      </c>
      <c r="AS1045" s="49">
        <f t="shared" si="467"/>
        <v>1.1949039839753059</v>
      </c>
      <c r="AT1045" s="49">
        <f t="shared" si="462"/>
        <v>1.2622555696541118</v>
      </c>
      <c r="AU1045" s="54">
        <f>(AM1045-MAX(AM$3:AM1045))/MAX(AM$3:AM1045)</f>
        <v>-0.64834013925268796</v>
      </c>
      <c r="AV1045" s="54">
        <f>(AN1045-MAX(AN$3:AN1045))/MAX(AN$3:AN1045)</f>
        <v>-0.86249911695353576</v>
      </c>
      <c r="AW1045" s="54">
        <f>(AO1045-MAX(AO$3:AO1045))/MAX(AO$3:AO1045)</f>
        <v>-0.7203461734961446</v>
      </c>
      <c r="AX1045" s="54">
        <f>(AP1045-MAX(AP$3:AP1045))/MAX(AP$3:AP1045)</f>
        <v>-0.72407068611097802</v>
      </c>
      <c r="AY1045" s="54">
        <f>(AQ1045-MAX(AQ$3:AQ1045))/MAX(AQ$3:AQ1045)</f>
        <v>-0.65475711843551243</v>
      </c>
    </row>
    <row r="1046" spans="1:51">
      <c r="A1046" s="49">
        <f>Data!F1172</f>
        <v>1967.9583333332453</v>
      </c>
      <c r="B1046" s="53">
        <f t="shared" si="453"/>
        <v>0.77600000000000002</v>
      </c>
      <c r="C1046" s="50">
        <f>1/Data!N1172</f>
        <v>4.5973634157530377E-2</v>
      </c>
      <c r="D1046" s="50">
        <f>Data!H1172/100</f>
        <v>5.7000000000000002E-2</v>
      </c>
      <c r="E1046">
        <f>Data!K1173/Data!K1172</f>
        <v>0.99396972979293663</v>
      </c>
      <c r="F1046">
        <f>Data!T1173/Data!T1172</f>
        <v>1.0117352783613096</v>
      </c>
      <c r="G1046" s="49">
        <f>Data!E1175</f>
        <v>34.299999999999997</v>
      </c>
      <c r="H1046" s="52">
        <v>0</v>
      </c>
      <c r="I1046" s="52">
        <v>1</v>
      </c>
      <c r="J1046" s="52">
        <v>0.6</v>
      </c>
      <c r="K1046" s="54">
        <f t="shared" si="463"/>
        <v>0.66261227030770231</v>
      </c>
      <c r="L1046" s="54">
        <f t="shared" si="476"/>
        <v>0</v>
      </c>
      <c r="M1046" s="53">
        <f t="shared" si="477"/>
        <v>0</v>
      </c>
      <c r="N1046" s="54" cm="1">
        <f t="array" ref="N1046">stock_min(C1046,O1046)</f>
        <v>0</v>
      </c>
      <c r="O1046" s="54" cm="1">
        <f t="array" ref="O1046">stock_max(C1046,D1046)</f>
        <v>0</v>
      </c>
      <c r="P1046" s="49">
        <f t="shared" si="454"/>
        <v>1967.9583333332453</v>
      </c>
      <c r="Q1046" s="49">
        <f t="shared" si="468"/>
        <v>0.89159374615348852</v>
      </c>
      <c r="R1046" s="49">
        <f t="shared" si="469"/>
        <v>49.53708260050167</v>
      </c>
      <c r="S1046" s="59">
        <f t="shared" si="450"/>
        <v>12.059689687691108</v>
      </c>
      <c r="T1046" s="59">
        <f t="shared" si="451"/>
        <v>15.309215560897357</v>
      </c>
      <c r="U1046" s="59">
        <f t="shared" si="452"/>
        <v>32.401960173285858</v>
      </c>
      <c r="V1046" s="59"/>
      <c r="W1046" s="49">
        <f t="shared" si="470"/>
        <v>4.8238758750764434</v>
      </c>
      <c r="X1046" s="49">
        <f t="shared" si="471"/>
        <v>7.2358138126146647</v>
      </c>
      <c r="Y1046" s="49">
        <f t="shared" si="472"/>
        <v>5.1651414814611547</v>
      </c>
      <c r="Z1046" s="49">
        <f t="shared" si="473"/>
        <v>10.144074079436201</v>
      </c>
      <c r="AA1046" s="49">
        <f t="shared" si="474"/>
        <v>32.401960173285858</v>
      </c>
      <c r="AB1046" s="49">
        <f t="shared" si="475"/>
        <v>0</v>
      </c>
      <c r="AC1046" s="80">
        <f t="shared" si="455"/>
        <v>0</v>
      </c>
      <c r="AD1046" s="80">
        <f t="shared" si="464"/>
        <v>0</v>
      </c>
      <c r="AE1046" s="80">
        <f t="shared" si="465"/>
        <v>0</v>
      </c>
      <c r="AF1046" s="54">
        <f>(Q1046-MAX(Q$2:Q1045))/MAX(Q$2:Q1045)</f>
        <v>-0.27774491173789284</v>
      </c>
      <c r="AG1046" s="54">
        <f>(R1046-MAX(R$2:R1045))/MAX(R$2:R1045)</f>
        <v>-1.2482926281615559E-2</v>
      </c>
      <c r="AH1046" s="54">
        <f>(S1046-MAX(S$2:S1045))/MAX(S$2:S1045)</f>
        <v>-1.2918649535670316E-2</v>
      </c>
      <c r="AI1046" s="54">
        <f>(T1046-MAX(T$2:T1045))/MAX(T$2:T1045)</f>
        <v>-1.2839147390040943E-2</v>
      </c>
      <c r="AJ1046" s="54">
        <f>(U1046-MAX(U$2:U1045))/MAX(U$2:U1045)</f>
        <v>-1.2511835694540121E-2</v>
      </c>
      <c r="AK1046" s="54">
        <f t="shared" si="466"/>
        <v>1.3315079399275855</v>
      </c>
      <c r="AL1046" s="71">
        <f t="shared" si="456"/>
        <v>1967.9583333332453</v>
      </c>
      <c r="AM1046" s="49">
        <f t="shared" si="457"/>
        <v>1.3315079399275855</v>
      </c>
      <c r="AN1046" s="49">
        <f t="shared" si="458"/>
        <v>1.7544305611683813</v>
      </c>
      <c r="AO1046" s="49">
        <f t="shared" si="459"/>
        <v>1.6428467846116939</v>
      </c>
      <c r="AP1046" s="49">
        <f t="shared" si="460"/>
        <v>1.6664315046190321</v>
      </c>
      <c r="AQ1046" s="49">
        <f t="shared" si="461"/>
        <v>2.9127128702956839</v>
      </c>
      <c r="AS1046" s="49">
        <f t="shared" si="467"/>
        <v>1.1582823091273027</v>
      </c>
      <c r="AT1046" s="49">
        <f t="shared" si="462"/>
        <v>1.2462813656766518</v>
      </c>
      <c r="AU1046" s="54">
        <f>(AM1046-MAX(AM$3:AM1046))/MAX(AM$3:AM1046)</f>
        <v>-0.64336015817251602</v>
      </c>
      <c r="AV1046" s="54">
        <f>(AN1046-MAX(AN$3:AN1046))/MAX(AN$3:AN1046)</f>
        <v>-0.85616215759994962</v>
      </c>
      <c r="AW1046" s="54">
        <f>(AO1046-MAX(AO$3:AO1046))/MAX(AO$3:AO1046)</f>
        <v>-0.71106709815619373</v>
      </c>
      <c r="AX1046" s="54">
        <f>(AP1046-MAX(AP$3:AP1046))/MAX(AP$3:AP1046)</f>
        <v>-0.71436110082499371</v>
      </c>
      <c r="AY1046" s="54">
        <f>(AQ1046-MAX(AQ$3:AQ1046))/MAX(AQ$3:AQ1046)</f>
        <v>-0.64986801049296394</v>
      </c>
    </row>
    <row r="1047" spans="1:51">
      <c r="A1047" s="49">
        <f>Data!F1173</f>
        <v>1968.0416666665785</v>
      </c>
      <c r="B1047" s="53">
        <f t="shared" si="453"/>
        <v>0.76700000000000002</v>
      </c>
      <c r="C1047" s="50">
        <f>1/Data!N1173</f>
        <v>4.6486685321734965E-2</v>
      </c>
      <c r="D1047" s="50">
        <f>Data!H1173/100</f>
        <v>5.5300000000000002E-2</v>
      </c>
      <c r="E1047">
        <f>Data!K1174/Data!K1173</f>
        <v>0.95463944390296729</v>
      </c>
      <c r="F1047">
        <f>Data!T1174/Data!T1173</f>
        <v>0.9993946220810902</v>
      </c>
      <c r="G1047" s="49">
        <f>Data!E1176</f>
        <v>34.4</v>
      </c>
      <c r="H1047" s="52">
        <v>0</v>
      </c>
      <c r="I1047" s="52">
        <v>1</v>
      </c>
      <c r="J1047" s="52">
        <v>0.6</v>
      </c>
      <c r="K1047" s="54">
        <f t="shared" si="463"/>
        <v>0.66261227030770231</v>
      </c>
      <c r="L1047" s="54">
        <f t="shared" si="476"/>
        <v>0</v>
      </c>
      <c r="M1047" s="53">
        <f t="shared" si="477"/>
        <v>0</v>
      </c>
      <c r="N1047" s="54" cm="1">
        <f t="array" ref="N1047">stock_min(C1047,O1047)</f>
        <v>0</v>
      </c>
      <c r="O1047" s="54" cm="1">
        <f t="array" ref="O1047">stock_max(C1047,D1047)</f>
        <v>0</v>
      </c>
      <c r="P1047" s="49">
        <f t="shared" si="454"/>
        <v>1968.0416666665785</v>
      </c>
      <c r="Q1047" s="49">
        <f t="shared" si="468"/>
        <v>0.89105399498692917</v>
      </c>
      <c r="R1047" s="49">
        <f t="shared" si="469"/>
        <v>47.290052986318273</v>
      </c>
      <c r="S1047" s="59">
        <f t="shared" si="450"/>
        <v>11.728548881397984</v>
      </c>
      <c r="T1047" s="59">
        <f t="shared" si="451"/>
        <v>14.845947856963715</v>
      </c>
      <c r="U1047" s="59">
        <f t="shared" si="452"/>
        <v>32.382344742067552</v>
      </c>
      <c r="V1047" s="59"/>
      <c r="W1047" s="49">
        <f t="shared" si="470"/>
        <v>4.6914195525591937</v>
      </c>
      <c r="X1047" s="49">
        <f t="shared" si="471"/>
        <v>7.0371293288387902</v>
      </c>
      <c r="Y1047" s="49">
        <f t="shared" si="472"/>
        <v>5.0088406425912195</v>
      </c>
      <c r="Z1047" s="49">
        <f t="shared" si="473"/>
        <v>9.8371072143724945</v>
      </c>
      <c r="AA1047" s="49">
        <f t="shared" si="474"/>
        <v>32.382344742067552</v>
      </c>
      <c r="AB1047" s="49">
        <f t="shared" si="475"/>
        <v>0</v>
      </c>
      <c r="AC1047" s="80">
        <f t="shared" si="455"/>
        <v>0</v>
      </c>
      <c r="AD1047" s="80">
        <f t="shared" si="464"/>
        <v>0</v>
      </c>
      <c r="AE1047" s="80">
        <f t="shared" si="465"/>
        <v>0</v>
      </c>
      <c r="AF1047" s="54">
        <f>(Q1047-MAX(Q$2:Q1046))/MAX(Q$2:Q1046)</f>
        <v>-0.27818214902014693</v>
      </c>
      <c r="AG1047" s="54">
        <f>(R1047-MAX(R$2:R1046))/MAX(R$2:R1046)</f>
        <v>-5.7277249900795885E-2</v>
      </c>
      <c r="AH1047" s="54">
        <f>(S1047-MAX(S$2:S1046))/MAX(S$2:S1046)</f>
        <v>-4.0022407819209016E-2</v>
      </c>
      <c r="AI1047" s="54">
        <f>(T1047-MAX(T$2:T1046))/MAX(T$2:T1046)</f>
        <v>-4.2711333837651862E-2</v>
      </c>
      <c r="AJ1047" s="54">
        <f>(U1047-MAX(U$2:U1046))/MAX(U$2:U1046)</f>
        <v>-1.3109639224395522E-2</v>
      </c>
      <c r="AK1047" s="54">
        <f t="shared" si="466"/>
        <v>1.379849172880887</v>
      </c>
      <c r="AL1047" s="71">
        <f t="shared" si="456"/>
        <v>1968.0416666665785</v>
      </c>
      <c r="AM1047" s="49">
        <f t="shared" si="457"/>
        <v>1.379849172880887</v>
      </c>
      <c r="AN1047" s="49">
        <f t="shared" si="458"/>
        <v>1.894083417721808</v>
      </c>
      <c r="AO1047" s="49">
        <f t="shared" si="459"/>
        <v>1.7443815307455857</v>
      </c>
      <c r="AP1047" s="49">
        <f t="shared" si="460"/>
        <v>1.773993636456529</v>
      </c>
      <c r="AQ1047" s="49">
        <f t="shared" si="461"/>
        <v>3.0184607424388279</v>
      </c>
      <c r="AS1047" s="49">
        <f t="shared" si="467"/>
        <v>1.1243773247170199</v>
      </c>
      <c r="AT1047" s="49">
        <f t="shared" si="462"/>
        <v>1.2444671059822989</v>
      </c>
      <c r="AU1047" s="54">
        <f>(AM1047-MAX(AM$3:AM1047))/MAX(AM$3:AM1047)</f>
        <v>-0.63041212447536166</v>
      </c>
      <c r="AV1047" s="54">
        <f>(AN1047-MAX(AN$3:AN1047))/MAX(AN$3:AN1047)</f>
        <v>-0.84471265026905173</v>
      </c>
      <c r="AW1047" s="54">
        <f>(AO1047-MAX(AO$3:AO1047))/MAX(AO$3:AO1047)</f>
        <v>-0.69320984627291848</v>
      </c>
      <c r="AX1047" s="54">
        <f>(AP1047-MAX(AP$3:AP1047))/MAX(AP$3:AP1047)</f>
        <v>-0.69592414206262121</v>
      </c>
      <c r="AY1047" s="54">
        <f>(AQ1047-MAX(AQ$3:AQ1047))/MAX(AQ$3:AQ1047)</f>
        <v>-0.63715624846615759</v>
      </c>
    </row>
    <row r="1048" spans="1:51">
      <c r="A1048" s="49">
        <f>Data!F1174</f>
        <v>1968.1249999999118</v>
      </c>
      <c r="B1048" s="53">
        <f t="shared" si="453"/>
        <v>0.72</v>
      </c>
      <c r="C1048" s="50">
        <f>1/Data!N1174</f>
        <v>4.8959626597684443E-2</v>
      </c>
      <c r="D1048" s="50">
        <f>Data!H1174/100</f>
        <v>5.5599999999999997E-2</v>
      </c>
      <c r="E1048">
        <f>Data!K1175/Data!K1174</f>
        <v>0.98154687612943647</v>
      </c>
      <c r="F1048">
        <f>Data!T1175/Data!T1174</f>
        <v>0.98815734531177724</v>
      </c>
      <c r="G1048" s="49">
        <f>Data!E1177</f>
        <v>34.5</v>
      </c>
      <c r="H1048" s="52">
        <v>0</v>
      </c>
      <c r="I1048" s="52">
        <v>1</v>
      </c>
      <c r="J1048" s="52">
        <v>0.6</v>
      </c>
      <c r="K1048" s="54">
        <f t="shared" si="463"/>
        <v>0.66261227030770231</v>
      </c>
      <c r="L1048" s="54">
        <f t="shared" si="476"/>
        <v>0</v>
      </c>
      <c r="M1048" s="53">
        <f t="shared" si="477"/>
        <v>0</v>
      </c>
      <c r="N1048" s="54" cm="1">
        <f t="array" ref="N1048">stock_min(C1048,O1048)</f>
        <v>0</v>
      </c>
      <c r="O1048" s="54" cm="1">
        <f t="array" ref="O1048">stock_max(C1048,D1048)</f>
        <v>0</v>
      </c>
      <c r="P1048" s="49">
        <f t="shared" si="454"/>
        <v>1968.1249999999118</v>
      </c>
      <c r="Q1048" s="49">
        <f t="shared" si="468"/>
        <v>0.88050155021573762</v>
      </c>
      <c r="R1048" s="49">
        <f t="shared" si="469"/>
        <v>46.417403780716228</v>
      </c>
      <c r="S1048" s="59">
        <f t="shared" si="450"/>
        <v>11.543133000441211</v>
      </c>
      <c r="T1048" s="59">
        <f t="shared" si="451"/>
        <v>14.60510452889034</v>
      </c>
      <c r="U1048" s="59">
        <f t="shared" si="452"/>
        <v>31.998851815292259</v>
      </c>
      <c r="V1048" s="59"/>
      <c r="W1048" s="49">
        <f t="shared" si="470"/>
        <v>4.6172532001764841</v>
      </c>
      <c r="X1048" s="49">
        <f t="shared" si="471"/>
        <v>6.9258798002647266</v>
      </c>
      <c r="Y1048" s="49">
        <f t="shared" si="472"/>
        <v>4.927583058921007</v>
      </c>
      <c r="Z1048" s="49">
        <f t="shared" si="473"/>
        <v>9.6775214699693333</v>
      </c>
      <c r="AA1048" s="49">
        <f t="shared" si="474"/>
        <v>31.998851815292259</v>
      </c>
      <c r="AB1048" s="49">
        <f t="shared" si="475"/>
        <v>0</v>
      </c>
      <c r="AC1048" s="80">
        <f t="shared" si="455"/>
        <v>0</v>
      </c>
      <c r="AD1048" s="80">
        <f t="shared" si="464"/>
        <v>0</v>
      </c>
      <c r="AE1048" s="80">
        <f t="shared" si="465"/>
        <v>0</v>
      </c>
      <c r="AF1048" s="54">
        <f>(Q1048-MAX(Q$2:Q1047))/MAX(Q$2:Q1047)</f>
        <v>-0.28673038857709632</v>
      </c>
      <c r="AG1048" s="54">
        <f>(R1048-MAX(R$2:R1047))/MAX(R$2:R1047)</f>
        <v>-7.4673429583974826E-2</v>
      </c>
      <c r="AH1048" s="54">
        <f>(S1048-MAX(S$2:S1047))/MAX(S$2:S1047)</f>
        <v>-5.5198632325146969E-2</v>
      </c>
      <c r="AI1048" s="54">
        <f>(T1048-MAX(T$2:T1047))/MAX(T$2:T1047)</f>
        <v>-5.8241267696156937E-2</v>
      </c>
      <c r="AJ1048" s="54">
        <f>(U1048-MAX(U$2:U1047))/MAX(U$2:U1047)</f>
        <v>-2.4797040982196629E-2</v>
      </c>
      <c r="AK1048" s="54">
        <f t="shared" si="466"/>
        <v>1.3849497537762074</v>
      </c>
      <c r="AL1048" s="71">
        <f t="shared" si="456"/>
        <v>1968.1249999999118</v>
      </c>
      <c r="AM1048" s="49">
        <f t="shared" si="457"/>
        <v>1.3849497537762074</v>
      </c>
      <c r="AN1048" s="49">
        <f t="shared" si="458"/>
        <v>1.983540394354943</v>
      </c>
      <c r="AO1048" s="49">
        <f t="shared" si="459"/>
        <v>1.7962703062155916</v>
      </c>
      <c r="AP1048" s="49">
        <f t="shared" si="460"/>
        <v>1.8316071389757054</v>
      </c>
      <c r="AQ1048" s="49">
        <f t="shared" si="461"/>
        <v>3.0296184135080613</v>
      </c>
      <c r="AS1048" s="49">
        <f t="shared" si="467"/>
        <v>1.0460780191531183</v>
      </c>
      <c r="AT1048" s="49">
        <f t="shared" si="462"/>
        <v>1.1980112745323559</v>
      </c>
      <c r="AU1048" s="54">
        <f>(AM1048-MAX(AM$3:AM1048))/MAX(AM$3:AM1048)</f>
        <v>-0.62904595134999952</v>
      </c>
      <c r="AV1048" s="54">
        <f>(AN1048-MAX(AN$3:AN1048))/MAX(AN$3:AN1048)</f>
        <v>-0.83737847655403574</v>
      </c>
      <c r="AW1048" s="54">
        <f>(AO1048-MAX(AO$3:AO1048))/MAX(AO$3:AO1048)</f>
        <v>-0.68408399557880517</v>
      </c>
      <c r="AX1048" s="54">
        <f>(AP1048-MAX(AP$3:AP1048))/MAX(AP$3:AP1048)</f>
        <v>-0.68604875421044775</v>
      </c>
      <c r="AY1048" s="54">
        <f>(AQ1048-MAX(AQ$3:AQ1048))/MAX(AQ$3:AQ1048)</f>
        <v>-0.63581500484081555</v>
      </c>
    </row>
    <row r="1049" spans="1:51">
      <c r="A1049" s="49">
        <f>Data!F1175</f>
        <v>1968.208333333245</v>
      </c>
      <c r="B1049" s="53">
        <f t="shared" si="453"/>
        <v>0.70199999999999996</v>
      </c>
      <c r="C1049" s="50">
        <f>1/Data!N1175</f>
        <v>5.0163756300993269E-2</v>
      </c>
      <c r="D1049" s="50">
        <f>Data!H1175/100</f>
        <v>5.74E-2</v>
      </c>
      <c r="E1049">
        <f>Data!K1176/Data!K1175</f>
        <v>1.073500009435411</v>
      </c>
      <c r="F1049">
        <f>Data!T1176/Data!T1175</f>
        <v>1.0094227062245582</v>
      </c>
      <c r="G1049" s="49">
        <f>Data!E1178</f>
        <v>34.700000000000003</v>
      </c>
      <c r="H1049" s="52">
        <v>0</v>
      </c>
      <c r="I1049" s="52">
        <v>1</v>
      </c>
      <c r="J1049" s="52">
        <v>0.6</v>
      </c>
      <c r="K1049" s="54">
        <f t="shared" si="463"/>
        <v>0.66261227030770231</v>
      </c>
      <c r="L1049" s="54">
        <f t="shared" si="476"/>
        <v>0</v>
      </c>
      <c r="M1049" s="53">
        <f t="shared" si="477"/>
        <v>0</v>
      </c>
      <c r="N1049" s="54" cm="1">
        <f t="array" ref="N1049">stock_min(C1049,O1049)</f>
        <v>0</v>
      </c>
      <c r="O1049" s="54" cm="1">
        <f t="array" ref="O1049">stock_max(C1049,D1049)</f>
        <v>0</v>
      </c>
      <c r="P1049" s="49">
        <f t="shared" si="454"/>
        <v>1968.208333333245</v>
      </c>
      <c r="Q1049" s="49">
        <f t="shared" si="468"/>
        <v>0.88879825765368858</v>
      </c>
      <c r="R1049" s="49">
        <f t="shared" si="469"/>
        <v>49.829083396566155</v>
      </c>
      <c r="S1049" s="59">
        <f t="shared" si="450"/>
        <v>12.095692251578855</v>
      </c>
      <c r="T1049" s="59">
        <f t="shared" si="451"/>
        <v>15.362833615805801</v>
      </c>
      <c r="U1049" s="59">
        <f t="shared" si="452"/>
        <v>32.300367595470931</v>
      </c>
      <c r="V1049" s="59"/>
      <c r="W1049" s="49">
        <f t="shared" si="470"/>
        <v>4.8382769006315423</v>
      </c>
      <c r="X1049" s="49">
        <f t="shared" si="471"/>
        <v>7.2574153509473129</v>
      </c>
      <c r="Y1049" s="49">
        <f t="shared" si="472"/>
        <v>5.1832315552772323</v>
      </c>
      <c r="Z1049" s="49">
        <f t="shared" si="473"/>
        <v>10.17960206052857</v>
      </c>
      <c r="AA1049" s="49">
        <f t="shared" si="474"/>
        <v>32.300367595470931</v>
      </c>
      <c r="AB1049" s="49">
        <f t="shared" si="475"/>
        <v>0</v>
      </c>
      <c r="AC1049" s="80">
        <f t="shared" si="455"/>
        <v>0</v>
      </c>
      <c r="AD1049" s="80">
        <f t="shared" si="464"/>
        <v>0</v>
      </c>
      <c r="AE1049" s="80">
        <f t="shared" si="465"/>
        <v>0</v>
      </c>
      <c r="AF1049" s="54">
        <f>(Q1049-MAX(Q$2:Q1048))/MAX(Q$2:Q1048)</f>
        <v>-0.28000945856975351</v>
      </c>
      <c r="AG1049" s="54">
        <f>(R1049-MAX(R$2:R1048))/MAX(R$2:R1048)</f>
        <v>-6.6619179275604293E-3</v>
      </c>
      <c r="AH1049" s="54">
        <f>(S1049-MAX(S$2:S1048))/MAX(S$2:S1048)</f>
        <v>-9.9718523706680134E-3</v>
      </c>
      <c r="AI1049" s="54">
        <f>(T1049-MAX(T$2:T1048))/MAX(T$2:T1048)</f>
        <v>-9.381775940265312E-3</v>
      </c>
      <c r="AJ1049" s="54">
        <f>(U1049-MAX(U$2:U1048))/MAX(U$2:U1048)</f>
        <v>-1.5607989990051929E-2</v>
      </c>
      <c r="AK1049" s="54">
        <f t="shared" si="466"/>
        <v>1.3428716850850331</v>
      </c>
      <c r="AL1049" s="71">
        <f t="shared" si="456"/>
        <v>1968.208333333245</v>
      </c>
      <c r="AM1049" s="49">
        <f t="shared" si="457"/>
        <v>1.3428716850850331</v>
      </c>
      <c r="AN1049" s="49">
        <f t="shared" si="458"/>
        <v>1.8220309498855165</v>
      </c>
      <c r="AO1049" s="49">
        <f t="shared" si="459"/>
        <v>1.6853381279405319</v>
      </c>
      <c r="AP1049" s="49">
        <f t="shared" si="460"/>
        <v>1.7127379382480585</v>
      </c>
      <c r="AQ1049" s="49">
        <f t="shared" si="461"/>
        <v>2.9375713978209936</v>
      </c>
      <c r="AS1049" s="49">
        <f t="shared" si="467"/>
        <v>1.1155404479354771</v>
      </c>
      <c r="AT1049" s="49">
        <f t="shared" si="462"/>
        <v>1.2248334595729351</v>
      </c>
      <c r="AU1049" s="54">
        <f>(AM1049-MAX(AM$3:AM1049))/MAX(AM$3:AM1049)</f>
        <v>-0.64031641794837557</v>
      </c>
      <c r="AV1049" s="54">
        <f>(AN1049-MAX(AN$3:AN1049))/MAX(AN$3:AN1049)</f>
        <v>-0.8506199068698882</v>
      </c>
      <c r="AW1049" s="54">
        <f>(AO1049-MAX(AO$3:AO1049))/MAX(AO$3:AO1049)</f>
        <v>-0.70359400495831248</v>
      </c>
      <c r="AX1049" s="54">
        <f>(AP1049-MAX(AP$3:AP1049))/MAX(AP$3:AP1049)</f>
        <v>-0.70642382966212081</v>
      </c>
      <c r="AY1049" s="54">
        <f>(AQ1049-MAX(AQ$3:AQ1049))/MAX(AQ$3:AQ1049)</f>
        <v>-0.64687981148872464</v>
      </c>
    </row>
    <row r="1050" spans="1:51">
      <c r="A1050" s="49">
        <f>Data!F1176</f>
        <v>1968.2916666665783</v>
      </c>
      <c r="B1050" s="53">
        <f t="shared" si="453"/>
        <v>0.76</v>
      </c>
      <c r="C1050" s="50">
        <f>1/Data!N1176</f>
        <v>4.6998320621389915E-2</v>
      </c>
      <c r="D1050" s="50">
        <f>Data!H1176/100</f>
        <v>5.6399999999999999E-2</v>
      </c>
      <c r="E1050">
        <f>Data!K1177/Data!K1176</f>
        <v>1.0226158217988668</v>
      </c>
      <c r="F1050">
        <f>Data!T1177/Data!T1176</f>
        <v>0.98457855143732553</v>
      </c>
      <c r="G1050" s="49">
        <f>Data!E1179</f>
        <v>34.9</v>
      </c>
      <c r="H1050" s="52">
        <v>0</v>
      </c>
      <c r="I1050" s="52">
        <v>1</v>
      </c>
      <c r="J1050" s="52">
        <v>0.6</v>
      </c>
      <c r="K1050" s="54">
        <f t="shared" si="463"/>
        <v>0.66261227030770231</v>
      </c>
      <c r="L1050" s="54">
        <f t="shared" si="476"/>
        <v>0</v>
      </c>
      <c r="M1050" s="53">
        <f t="shared" si="477"/>
        <v>0</v>
      </c>
      <c r="N1050" s="54" cm="1">
        <f t="array" ref="N1050">stock_min(C1050,O1050)</f>
        <v>0</v>
      </c>
      <c r="O1050" s="54" cm="1">
        <f t="array" ref="O1050">stock_max(C1050,D1050)</f>
        <v>0</v>
      </c>
      <c r="P1050" s="49">
        <f t="shared" si="454"/>
        <v>1968.2916666665783</v>
      </c>
      <c r="Q1050" s="49">
        <f t="shared" si="468"/>
        <v>0.87509170104068756</v>
      </c>
      <c r="R1050" s="49">
        <f t="shared" si="469"/>
        <v>50.956009067063768</v>
      </c>
      <c r="S1050" s="59">
        <f t="shared" si="450"/>
        <v>12.185211425521175</v>
      </c>
      <c r="T1050" s="59">
        <f t="shared" si="451"/>
        <v>15.513120743171953</v>
      </c>
      <c r="U1050" s="59">
        <f t="shared" si="452"/>
        <v>31.802249138041898</v>
      </c>
      <c r="V1050" s="59"/>
      <c r="W1050" s="49">
        <f t="shared" si="470"/>
        <v>4.8740845702084705</v>
      </c>
      <c r="X1050" s="49">
        <f t="shared" si="471"/>
        <v>7.311126855312704</v>
      </c>
      <c r="Y1050" s="49">
        <f t="shared" si="472"/>
        <v>5.2339365879812751</v>
      </c>
      <c r="Z1050" s="49">
        <f t="shared" si="473"/>
        <v>10.279184155190677</v>
      </c>
      <c r="AA1050" s="49">
        <f t="shared" si="474"/>
        <v>31.802249138041898</v>
      </c>
      <c r="AB1050" s="49">
        <f t="shared" si="475"/>
        <v>0</v>
      </c>
      <c r="AC1050" s="80">
        <f t="shared" si="455"/>
        <v>0</v>
      </c>
      <c r="AD1050" s="80">
        <f t="shared" si="464"/>
        <v>0</v>
      </c>
      <c r="AE1050" s="80">
        <f t="shared" si="465"/>
        <v>0</v>
      </c>
      <c r="AF1050" s="54">
        <f>(Q1050-MAX(Q$2:Q1049))/MAX(Q$2:Q1049)</f>
        <v>-0.2911127556700322</v>
      </c>
      <c r="AG1050" s="54">
        <f>(R1050-MAX(R$2:R1049))/MAX(R$2:R1049)</f>
        <v>1.5803239122617996E-2</v>
      </c>
      <c r="AH1050" s="54">
        <f>(S1050-MAX(S$2:S1049))/MAX(S$2:S1049)</f>
        <v>-2.6447395347859726E-3</v>
      </c>
      <c r="AI1050" s="54">
        <f>(T1050-MAX(T$2:T1049))/MAX(T$2:T1049)</f>
        <v>3.0896021776524241E-4</v>
      </c>
      <c r="AJ1050" s="54">
        <f>(U1050-MAX(U$2:U1049))/MAX(U$2:U1049)</f>
        <v>-3.0788740737928103E-2</v>
      </c>
      <c r="AK1050" s="54">
        <f t="shared" si="466"/>
        <v>1.3363506879850175</v>
      </c>
      <c r="AL1050" s="71">
        <f t="shared" si="456"/>
        <v>1968.2916666665783</v>
      </c>
      <c r="AM1050" s="49">
        <f t="shared" si="457"/>
        <v>1.3363506879850175</v>
      </c>
      <c r="AN1050" s="49">
        <f t="shared" si="458"/>
        <v>1.7368662480058701</v>
      </c>
      <c r="AO1050" s="49">
        <f t="shared" si="459"/>
        <v>1.6341595562788571</v>
      </c>
      <c r="AP1050" s="49">
        <f t="shared" si="460"/>
        <v>1.6562815371890081</v>
      </c>
      <c r="AQ1050" s="49">
        <f t="shared" si="461"/>
        <v>2.9233065244313474</v>
      </c>
      <c r="AS1050" s="49">
        <f t="shared" si="467"/>
        <v>1.1864402764254773</v>
      </c>
      <c r="AT1050" s="49">
        <f t="shared" si="462"/>
        <v>1.2670249872423394</v>
      </c>
      <c r="AU1050" s="54">
        <f>(AM1050-MAX(AM$3:AM1050))/MAX(AM$3:AM1050)</f>
        <v>-0.64206304468980802</v>
      </c>
      <c r="AV1050" s="54">
        <f>(AN1050-MAX(AN$3:AN1050))/MAX(AN$3:AN1050)</f>
        <v>-0.85760217635273039</v>
      </c>
      <c r="AW1050" s="54">
        <f>(AO1050-MAX(AO$3:AO1050))/MAX(AO$3:AO1050)</f>
        <v>-0.71259494975787507</v>
      </c>
      <c r="AX1050" s="54">
        <f>(AP1050-MAX(AP$3:AP1050))/MAX(AP$3:AP1050)</f>
        <v>-0.71610088161726648</v>
      </c>
      <c r="AY1050" s="54">
        <f>(AQ1050-MAX(AQ$3:AQ1050))/MAX(AQ$3:AQ1050)</f>
        <v>-0.64859456633151003</v>
      </c>
    </row>
    <row r="1051" spans="1:51">
      <c r="A1051" s="49">
        <f>Data!F1177</f>
        <v>1968.3749999999116</v>
      </c>
      <c r="B1051" s="53">
        <f t="shared" si="453"/>
        <v>0.77200000000000002</v>
      </c>
      <c r="C1051" s="50">
        <f>1/Data!N1177</f>
        <v>4.6231599575864729E-2</v>
      </c>
      <c r="D1051" s="50">
        <f>Data!H1177/100</f>
        <v>5.8700000000000002E-2</v>
      </c>
      <c r="E1051">
        <f>Data!K1178/Data!K1177</f>
        <v>1.0234850293970505</v>
      </c>
      <c r="F1051">
        <f>Data!T1178/Data!T1177</f>
        <v>1.0103668894619822</v>
      </c>
      <c r="G1051" s="49">
        <f>Data!E1180</f>
        <v>35</v>
      </c>
      <c r="H1051" s="52">
        <v>0</v>
      </c>
      <c r="I1051" s="52">
        <v>1</v>
      </c>
      <c r="J1051" s="52">
        <v>0.6</v>
      </c>
      <c r="K1051" s="54">
        <f t="shared" si="463"/>
        <v>0.66261227030770231</v>
      </c>
      <c r="L1051" s="54">
        <f t="shared" si="476"/>
        <v>0</v>
      </c>
      <c r="M1051" s="53">
        <f t="shared" si="477"/>
        <v>0</v>
      </c>
      <c r="N1051" s="54" cm="1">
        <f t="array" ref="N1051">stock_min(C1051,O1051)</f>
        <v>0</v>
      </c>
      <c r="O1051" s="54" cm="1">
        <f t="array" ref="O1051">stock_max(C1051,D1051)</f>
        <v>0</v>
      </c>
      <c r="P1051" s="49">
        <f t="shared" si="454"/>
        <v>1968.3749999999116</v>
      </c>
      <c r="Q1051" s="49">
        <f t="shared" si="468"/>
        <v>0.88416367997447431</v>
      </c>
      <c r="R1051" s="49">
        <f t="shared" si="469"/>
        <v>52.152712437960133</v>
      </c>
      <c r="S1051" s="59">
        <f t="shared" si="450"/>
        <v>12.407442550611464</v>
      </c>
      <c r="T1051" s="59">
        <f t="shared" si="451"/>
        <v>15.808787327292926</v>
      </c>
      <c r="U1051" s="59">
        <f t="shared" si="452"/>
        <v>32.131939539498397</v>
      </c>
      <c r="V1051" s="59"/>
      <c r="W1051" s="49">
        <f t="shared" si="470"/>
        <v>4.962977020244586</v>
      </c>
      <c r="X1051" s="49">
        <f t="shared" si="471"/>
        <v>7.4444655303668776</v>
      </c>
      <c r="Y1051" s="49">
        <f t="shared" si="472"/>
        <v>5.3336908655437272</v>
      </c>
      <c r="Z1051" s="49">
        <f t="shared" si="473"/>
        <v>10.4750964617492</v>
      </c>
      <c r="AA1051" s="49">
        <f t="shared" si="474"/>
        <v>32.131939539498397</v>
      </c>
      <c r="AB1051" s="49">
        <f t="shared" si="475"/>
        <v>0</v>
      </c>
      <c r="AC1051" s="80">
        <f t="shared" si="455"/>
        <v>0</v>
      </c>
      <c r="AD1051" s="80">
        <f t="shared" si="464"/>
        <v>0</v>
      </c>
      <c r="AE1051" s="80">
        <f t="shared" si="465"/>
        <v>0</v>
      </c>
      <c r="AF1051" s="54">
        <f>(Q1051-MAX(Q$2:Q1050))/MAX(Q$2:Q1050)</f>
        <v>-0.28376379996705431</v>
      </c>
      <c r="AG1051" s="54">
        <f>(R1051-MAX(R$2:R1050))/MAX(R$2:R1050)</f>
        <v>2.3485029397050522E-2</v>
      </c>
      <c r="AH1051" s="54">
        <f>(S1051-MAX(S$2:S1050))/MAX(S$2:S1050)</f>
        <v>1.5544799727838919E-2</v>
      </c>
      <c r="AI1051" s="54">
        <f>(T1051-MAX(T$2:T1050))/MAX(T$2:T1050)</f>
        <v>1.9059129946571798E-2</v>
      </c>
      <c r="AJ1051" s="54">
        <f>(U1051-MAX(U$2:U1050))/MAX(U$2:U1050)</f>
        <v>-2.0741034747849621E-2</v>
      </c>
      <c r="AK1051" s="54">
        <f t="shared" si="466"/>
        <v>1.3417138501263211</v>
      </c>
      <c r="AL1051" s="71">
        <f t="shared" si="456"/>
        <v>1968.3749999999116</v>
      </c>
      <c r="AM1051" s="49">
        <f t="shared" si="457"/>
        <v>1.3417138501263211</v>
      </c>
      <c r="AN1051" s="49">
        <f t="shared" si="458"/>
        <v>1.7912313093030496</v>
      </c>
      <c r="AO1051" s="49">
        <f t="shared" si="459"/>
        <v>1.6676109393645693</v>
      </c>
      <c r="AP1051" s="49">
        <f t="shared" si="460"/>
        <v>1.6930058773682082</v>
      </c>
      <c r="AQ1051" s="49">
        <f t="shared" si="461"/>
        <v>2.9350385997168367</v>
      </c>
      <c r="AS1051" s="49">
        <f t="shared" si="467"/>
        <v>1.143807290413787</v>
      </c>
      <c r="AT1051" s="49">
        <f t="shared" si="462"/>
        <v>1.2420327223486285</v>
      </c>
      <c r="AU1051" s="54">
        <f>(AM1051-MAX(AM$3:AM1051))/MAX(AM$3:AM1051)</f>
        <v>-0.64062654007694497</v>
      </c>
      <c r="AV1051" s="54">
        <f>(AN1051-MAX(AN$3:AN1051))/MAX(AN$3:AN1051)</f>
        <v>-0.85314503037499212</v>
      </c>
      <c r="AW1051" s="54">
        <f>(AO1051-MAX(AO$3:AO1051))/MAX(AO$3:AO1051)</f>
        <v>-0.70671174429028305</v>
      </c>
      <c r="AX1051" s="54">
        <f>(AP1051-MAX(AP$3:AP1051))/MAX(AP$3:AP1051)</f>
        <v>-0.70980605337341762</v>
      </c>
      <c r="AY1051" s="54">
        <f>(AQ1051-MAX(AQ$3:AQ1051))/MAX(AQ$3:AQ1051)</f>
        <v>-0.64718427460566008</v>
      </c>
    </row>
    <row r="1052" spans="1:51">
      <c r="A1052" s="49">
        <f>Data!F1178</f>
        <v>1968.4583333332448</v>
      </c>
      <c r="B1052" s="53">
        <f t="shared" si="453"/>
        <v>0.78700000000000003</v>
      </c>
      <c r="C1052" s="50">
        <f>1/Data!N1178</f>
        <v>4.5444994917543398E-2</v>
      </c>
      <c r="D1052" s="50">
        <f>Data!H1178/100</f>
        <v>5.7200000000000001E-2</v>
      </c>
      <c r="E1052">
        <f>Data!K1179/Data!K1178</f>
        <v>0.99476674770844908</v>
      </c>
      <c r="F1052">
        <f>Data!T1179/Data!T1178</f>
        <v>1.0156995733684928</v>
      </c>
      <c r="G1052" s="49">
        <f>Data!E1181</f>
        <v>35.1</v>
      </c>
      <c r="H1052" s="52">
        <v>0</v>
      </c>
      <c r="I1052" s="52">
        <v>1</v>
      </c>
      <c r="J1052" s="52">
        <v>0.6</v>
      </c>
      <c r="K1052" s="54">
        <f t="shared" si="463"/>
        <v>0.66261227030770231</v>
      </c>
      <c r="L1052" s="54">
        <f t="shared" si="476"/>
        <v>0</v>
      </c>
      <c r="M1052" s="53">
        <f t="shared" si="477"/>
        <v>0</v>
      </c>
      <c r="N1052" s="54" cm="1">
        <f t="array" ref="N1052">stock_min(C1052,O1052)</f>
        <v>0</v>
      </c>
      <c r="O1052" s="54" cm="1">
        <f t="array" ref="O1052">stock_max(C1052,D1052)</f>
        <v>0</v>
      </c>
      <c r="P1052" s="49">
        <f t="shared" si="454"/>
        <v>1968.4583333332448</v>
      </c>
      <c r="Q1052" s="49">
        <f t="shared" si="468"/>
        <v>0.89804467253799014</v>
      </c>
      <c r="R1052" s="49">
        <f t="shared" si="469"/>
        <v>51.879784136083579</v>
      </c>
      <c r="S1052" s="59">
        <f t="shared" si="450"/>
        <v>12.446400406170774</v>
      </c>
      <c r="T1052" s="59">
        <f t="shared" si="451"/>
        <v>15.837705175798725</v>
      </c>
      <c r="U1052" s="59">
        <f t="shared" si="452"/>
        <v>32.636397281770726</v>
      </c>
      <c r="V1052" s="59"/>
      <c r="W1052" s="49">
        <f t="shared" si="470"/>
        <v>4.9785601624683098</v>
      </c>
      <c r="X1052" s="49">
        <f t="shared" si="471"/>
        <v>7.4678402437024642</v>
      </c>
      <c r="Y1052" s="49">
        <f t="shared" si="472"/>
        <v>5.3434473927986845</v>
      </c>
      <c r="Z1052" s="49">
        <f t="shared" si="473"/>
        <v>10.494257783000041</v>
      </c>
      <c r="AA1052" s="49">
        <f t="shared" si="474"/>
        <v>32.636397281770726</v>
      </c>
      <c r="AB1052" s="49">
        <f t="shared" si="475"/>
        <v>0</v>
      </c>
      <c r="AC1052" s="80">
        <f t="shared" si="455"/>
        <v>0</v>
      </c>
      <c r="AD1052" s="80">
        <f t="shared" si="464"/>
        <v>0</v>
      </c>
      <c r="AE1052" s="80">
        <f t="shared" si="465"/>
        <v>0</v>
      </c>
      <c r="AF1052" s="54">
        <f>(Q1052-MAX(Q$2:Q1051))/MAX(Q$2:Q1051)</f>
        <v>-0.27251919719546658</v>
      </c>
      <c r="AG1052" s="54">
        <f>(R1052-MAX(R$2:R1051))/MAX(R$2:R1051)</f>
        <v>-5.233252291550982E-3</v>
      </c>
      <c r="AH1052" s="54">
        <f>(S1052-MAX(S$2:S1051))/MAX(S$2:S1051)</f>
        <v>3.1398779724666542E-3</v>
      </c>
      <c r="AI1052" s="54">
        <f>(T1052-MAX(T$2:T1051))/MAX(T$2:T1051)</f>
        <v>1.8292262339359756E-3</v>
      </c>
      <c r="AJ1052" s="54">
        <f>(U1052-MAX(U$2:U1051))/MAX(U$2:U1051)</f>
        <v>-5.3670867761191612E-3</v>
      </c>
      <c r="AK1052" s="54">
        <f t="shared" si="466"/>
        <v>1.3131577474468314</v>
      </c>
      <c r="AL1052" s="71">
        <f t="shared" si="456"/>
        <v>1968.4583333332448</v>
      </c>
      <c r="AM1052" s="49">
        <f t="shared" si="457"/>
        <v>1.3131577474468314</v>
      </c>
      <c r="AN1052" s="49">
        <f t="shared" si="458"/>
        <v>1.7875959546703457</v>
      </c>
      <c r="AO1052" s="49">
        <f t="shared" si="459"/>
        <v>1.6512225527031847</v>
      </c>
      <c r="AP1052" s="49">
        <f t="shared" si="460"/>
        <v>1.6784198651655249</v>
      </c>
      <c r="AQ1052" s="49">
        <f t="shared" si="461"/>
        <v>2.8725712832962089</v>
      </c>
      <c r="AS1052" s="49">
        <f t="shared" si="467"/>
        <v>1.0849753286258632</v>
      </c>
      <c r="AT1052" s="49">
        <f t="shared" si="462"/>
        <v>1.194151418130684</v>
      </c>
      <c r="AU1052" s="54">
        <f>(AM1052-MAX(AM$3:AM1052))/MAX(AM$3:AM1052)</f>
        <v>-0.64827519438641645</v>
      </c>
      <c r="AV1052" s="54">
        <f>(AN1052-MAX(AN$3:AN1052))/MAX(AN$3:AN1052)</f>
        <v>-0.85344307669172925</v>
      </c>
      <c r="AW1052" s="54">
        <f>(AO1052-MAX(AO$3:AO1052))/MAX(AO$3:AO1052)</f>
        <v>-0.70959402409809302</v>
      </c>
      <c r="AX1052" s="54">
        <f>(AP1052-MAX(AP$3:AP1052))/MAX(AP$3:AP1052)</f>
        <v>-0.71230620561932723</v>
      </c>
      <c r="AY1052" s="54">
        <f>(AQ1052-MAX(AQ$3:AQ1052))/MAX(AQ$3:AQ1052)</f>
        <v>-0.65469335866285383</v>
      </c>
    </row>
    <row r="1053" spans="1:51">
      <c r="A1053" s="49">
        <f>Data!F1179</f>
        <v>1968.5416666665781</v>
      </c>
      <c r="B1053" s="53">
        <f t="shared" si="453"/>
        <v>0.77700000000000002</v>
      </c>
      <c r="C1053" s="50">
        <f>1/Data!N1179</f>
        <v>4.5969535018227141E-2</v>
      </c>
      <c r="D1053" s="50">
        <f>Data!H1179/100</f>
        <v>5.5E-2</v>
      </c>
      <c r="E1053">
        <f>Data!K1180/Data!K1179</f>
        <v>0.97786995639272667</v>
      </c>
      <c r="F1053">
        <f>Data!T1180/Data!T1179</f>
        <v>1.0078221720595533</v>
      </c>
      <c r="G1053" s="49">
        <f>Data!E1182</f>
        <v>35.299999999999997</v>
      </c>
      <c r="H1053" s="52">
        <v>0</v>
      </c>
      <c r="I1053" s="52">
        <v>1</v>
      </c>
      <c r="J1053" s="52">
        <v>0.6</v>
      </c>
      <c r="K1053" s="54">
        <f t="shared" si="463"/>
        <v>0.66261227030770231</v>
      </c>
      <c r="L1053" s="54">
        <f t="shared" si="476"/>
        <v>0</v>
      </c>
      <c r="M1053" s="53">
        <f t="shared" si="477"/>
        <v>0</v>
      </c>
      <c r="N1053" s="54" cm="1">
        <f t="array" ref="N1053">stock_min(C1053,O1053)</f>
        <v>0</v>
      </c>
      <c r="O1053" s="54" cm="1">
        <f t="array" ref="O1053">stock_max(C1053,D1053)</f>
        <v>0</v>
      </c>
      <c r="P1053" s="49">
        <f t="shared" si="454"/>
        <v>1968.5416666665781</v>
      </c>
      <c r="Q1053" s="49">
        <f t="shared" si="468"/>
        <v>0.90506933248374744</v>
      </c>
      <c r="R1053" s="49">
        <f t="shared" si="469"/>
        <v>50.731682250816121</v>
      </c>
      <c r="S1053" s="59">
        <f t="shared" si="450"/>
        <v>12.320079930125152</v>
      </c>
      <c r="T1053" s="59">
        <f t="shared" si="451"/>
        <v>15.647264158332611</v>
      </c>
      <c r="U1053" s="59">
        <f t="shared" si="452"/>
        <v>32.891684796712674</v>
      </c>
      <c r="V1053" s="59"/>
      <c r="W1053" s="49">
        <f t="shared" si="470"/>
        <v>4.9280319720500607</v>
      </c>
      <c r="X1053" s="49">
        <f t="shared" si="471"/>
        <v>7.3920479580750911</v>
      </c>
      <c r="Y1053" s="49">
        <f t="shared" si="472"/>
        <v>5.2791949302755006</v>
      </c>
      <c r="Z1053" s="49">
        <f t="shared" si="473"/>
        <v>10.368069228057109</v>
      </c>
      <c r="AA1053" s="49">
        <f t="shared" si="474"/>
        <v>32.891684796712674</v>
      </c>
      <c r="AB1053" s="49">
        <f t="shared" si="475"/>
        <v>0</v>
      </c>
      <c r="AC1053" s="80">
        <f t="shared" si="455"/>
        <v>0</v>
      </c>
      <c r="AD1053" s="80">
        <f t="shared" si="464"/>
        <v>0</v>
      </c>
      <c r="AE1053" s="80">
        <f t="shared" si="465"/>
        <v>0</v>
      </c>
      <c r="AF1053" s="54">
        <f>(Q1053-MAX(Q$2:Q1052))/MAX(Q$2:Q1052)</f>
        <v>-0.26682871718590762</v>
      </c>
      <c r="AG1053" s="54">
        <f>(R1053-MAX(R$2:R1052))/MAX(R$2:R1052)</f>
        <v>-2.7247483797404451E-2</v>
      </c>
      <c r="AH1053" s="54">
        <f>(S1053-MAX(S$2:S1052))/MAX(S$2:S1052)</f>
        <v>-1.0149157340542739E-2</v>
      </c>
      <c r="AI1053" s="54">
        <f>(T1053-MAX(T$2:T1052))/MAX(T$2:T1052)</f>
        <v>-1.2024533564188504E-2</v>
      </c>
      <c r="AJ1053" s="54">
        <f>(U1053-MAX(U$2:U1052))/MAX(U$2:U1052)</f>
        <v>2.4131030072127675E-3</v>
      </c>
      <c r="AK1053" s="54">
        <f t="shared" si="466"/>
        <v>1.2904901874317634</v>
      </c>
      <c r="AL1053" s="71">
        <f t="shared" si="456"/>
        <v>1968.5416666665781</v>
      </c>
      <c r="AM1053" s="49">
        <f t="shared" si="457"/>
        <v>1.2904901874317634</v>
      </c>
      <c r="AN1053" s="49">
        <f t="shared" si="458"/>
        <v>1.7891303368755638</v>
      </c>
      <c r="AO1053" s="49">
        <f t="shared" si="459"/>
        <v>1.6404543820300126</v>
      </c>
      <c r="AP1053" s="49">
        <f t="shared" si="460"/>
        <v>1.669393321484282</v>
      </c>
      <c r="AQ1053" s="49">
        <f t="shared" si="461"/>
        <v>2.8229853275431553</v>
      </c>
      <c r="AS1053" s="49">
        <f t="shared" si="467"/>
        <v>1.0338549906675916</v>
      </c>
      <c r="AT1053" s="49">
        <f t="shared" si="462"/>
        <v>1.1535920060588734</v>
      </c>
      <c r="AU1053" s="54">
        <f>(AM1053-MAX(AM$3:AM1053))/MAX(AM$3:AM1053)</f>
        <v>-0.65434662270912591</v>
      </c>
      <c r="AV1053" s="54">
        <f>(AN1053-MAX(AN$3:AN1053))/MAX(AN$3:AN1053)</f>
        <v>-0.85331727962075898</v>
      </c>
      <c r="AW1053" s="54">
        <f>(AO1053-MAX(AO$3:AO1053))/MAX(AO$3:AO1053)</f>
        <v>-0.71148785791710278</v>
      </c>
      <c r="AX1053" s="54">
        <f>(AP1053-MAX(AP$3:AP1053))/MAX(AP$3:AP1053)</f>
        <v>-0.71385342312770883</v>
      </c>
      <c r="AY1053" s="54">
        <f>(AQ1053-MAX(AQ$3:AQ1053))/MAX(AQ$3:AQ1053)</f>
        <v>-0.66065399745992881</v>
      </c>
    </row>
    <row r="1054" spans="1:51">
      <c r="A1054" s="49">
        <f>Data!F1180</f>
        <v>1968.6249999999113</v>
      </c>
      <c r="B1054" s="53">
        <f t="shared" si="453"/>
        <v>0.752</v>
      </c>
      <c r="C1054" s="50">
        <f>1/Data!N1180</f>
        <v>4.7308687325566041E-2</v>
      </c>
      <c r="D1054" s="50">
        <f>Data!H1180/100</f>
        <v>5.4199999999999998E-2</v>
      </c>
      <c r="E1054">
        <f>Data!K1181/Data!K1180</f>
        <v>1.0321391972090166</v>
      </c>
      <c r="F1054">
        <f>Data!T1181/Data!T1180</f>
        <v>0.99860577062105582</v>
      </c>
      <c r="G1054" s="49">
        <f>Data!E1183</f>
        <v>35.4</v>
      </c>
      <c r="H1054" s="52">
        <v>0</v>
      </c>
      <c r="I1054" s="52">
        <v>1</v>
      </c>
      <c r="J1054" s="52">
        <v>0.6</v>
      </c>
      <c r="K1054" s="54">
        <f t="shared" si="463"/>
        <v>0.66261227030770231</v>
      </c>
      <c r="L1054" s="54">
        <f t="shared" si="476"/>
        <v>0</v>
      </c>
      <c r="M1054" s="53">
        <f t="shared" si="477"/>
        <v>0</v>
      </c>
      <c r="N1054" s="54" cm="1">
        <f t="array" ref="N1054">stock_min(C1054,O1054)</f>
        <v>0</v>
      </c>
      <c r="O1054" s="54" cm="1">
        <f t="array" ref="O1054">stock_max(C1054,D1054)</f>
        <v>0</v>
      </c>
      <c r="P1054" s="49">
        <f t="shared" si="454"/>
        <v>1968.6249999999113</v>
      </c>
      <c r="Q1054" s="49">
        <f t="shared" si="468"/>
        <v>0.90380745823041719</v>
      </c>
      <c r="R1054" s="49">
        <f t="shared" si="469"/>
        <v>52.362157791420266</v>
      </c>
      <c r="S1054" s="59">
        <f t="shared" si="450"/>
        <v>12.550783610272427</v>
      </c>
      <c r="T1054" s="59">
        <f t="shared" si="451"/>
        <v>15.973125171260911</v>
      </c>
      <c r="U1054" s="59">
        <f t="shared" si="452"/>
        <v>32.845826243446126</v>
      </c>
      <c r="V1054" s="59"/>
      <c r="W1054" s="49">
        <f t="shared" si="470"/>
        <v>5.0203134441089716</v>
      </c>
      <c r="X1054" s="49">
        <f t="shared" si="471"/>
        <v>7.5304701661634557</v>
      </c>
      <c r="Y1054" s="49">
        <f t="shared" si="472"/>
        <v>5.3891364376226125</v>
      </c>
      <c r="Z1054" s="49">
        <f t="shared" si="473"/>
        <v>10.583988733638298</v>
      </c>
      <c r="AA1054" s="49">
        <f t="shared" si="474"/>
        <v>32.845826243446126</v>
      </c>
      <c r="AB1054" s="49">
        <f t="shared" si="475"/>
        <v>0</v>
      </c>
      <c r="AC1054" s="80">
        <f t="shared" si="455"/>
        <v>0</v>
      </c>
      <c r="AD1054" s="80">
        <f t="shared" si="464"/>
        <v>0</v>
      </c>
      <c r="AE1054" s="80">
        <f t="shared" si="465"/>
        <v>0</v>
      </c>
      <c r="AF1054" s="54">
        <f>(Q1054-MAX(Q$2:Q1053))/MAX(Q$2:Q1053)</f>
        <v>-0.26785092612820521</v>
      </c>
      <c r="AG1054" s="54">
        <f>(R1054-MAX(R$2:R1053))/MAX(R$2:R1053)</f>
        <v>4.0160011563978573E-3</v>
      </c>
      <c r="AH1054" s="54">
        <f>(S1054-MAX(S$2:S1053))/MAX(S$2:S1053)</f>
        <v>8.3866178730600156E-3</v>
      </c>
      <c r="AI1054" s="54">
        <f>(T1054-MAX(T$2:T1053))/MAX(T$2:T1053)</f>
        <v>8.5504808909512182E-3</v>
      </c>
      <c r="AJ1054" s="54">
        <f>(U1054-MAX(U$2:U1053))/MAX(U$2:U1053)</f>
        <v>-1.3942293789441693E-3</v>
      </c>
      <c r="AK1054" s="54">
        <f t="shared" si="466"/>
        <v>1.3171103680284519</v>
      </c>
      <c r="AL1054" s="71">
        <f t="shared" si="456"/>
        <v>1968.6249999999113</v>
      </c>
      <c r="AM1054" s="49">
        <f t="shared" si="457"/>
        <v>1.3171103680284519</v>
      </c>
      <c r="AN1054" s="49">
        <f t="shared" si="458"/>
        <v>1.7550687614973415</v>
      </c>
      <c r="AO1054" s="49">
        <f t="shared" si="459"/>
        <v>1.6347373683311213</v>
      </c>
      <c r="AP1054" s="49">
        <f t="shared" si="460"/>
        <v>1.6594662261897863</v>
      </c>
      <c r="AQ1054" s="49">
        <f t="shared" si="461"/>
        <v>2.8812177573383444</v>
      </c>
      <c r="AS1054" s="49">
        <f t="shared" si="467"/>
        <v>1.1261489958410029</v>
      </c>
      <c r="AT1054" s="49">
        <f t="shared" si="462"/>
        <v>1.2217515311485581</v>
      </c>
      <c r="AU1054" s="54">
        <f>(AM1054-MAX(AM$3:AM1054))/MAX(AM$3:AM1054)</f>
        <v>-0.64721649849977381</v>
      </c>
      <c r="AV1054" s="54">
        <f>(AN1054-MAX(AN$3:AN1054))/MAX(AN$3:AN1054)</f>
        <v>-0.85610983443574551</v>
      </c>
      <c r="AW1054" s="54">
        <f>(AO1054-MAX(AO$3:AO1054))/MAX(AO$3:AO1054)</f>
        <v>-0.71249332803968146</v>
      </c>
      <c r="AX1054" s="54">
        <f>(AP1054-MAX(AP$3:AP1054))/MAX(AP$3:AP1054)</f>
        <v>-0.7155550019589213</v>
      </c>
      <c r="AY1054" s="54">
        <f>(AQ1054-MAX(AQ$3:AQ1054))/MAX(AQ$3:AQ1054)</f>
        <v>-0.65365398152772036</v>
      </c>
    </row>
    <row r="1055" spans="1:51">
      <c r="A1055" s="49">
        <f>Data!F1181</f>
        <v>1968.7083333332446</v>
      </c>
      <c r="B1055" s="53">
        <f t="shared" si="453"/>
        <v>0.77400000000000002</v>
      </c>
      <c r="C1055" s="50">
        <f>1/Data!N1181</f>
        <v>4.6124874836202173E-2</v>
      </c>
      <c r="D1055" s="50">
        <f>Data!H1181/100</f>
        <v>5.4600000000000003E-2</v>
      </c>
      <c r="E1055">
        <f>Data!K1182/Data!K1181</f>
        <v>1.0213630006096384</v>
      </c>
      <c r="F1055">
        <f>Data!T1182/Data!T1181</f>
        <v>0.98978671088464776</v>
      </c>
      <c r="G1055" s="49">
        <f>Data!E1184</f>
        <v>35.5</v>
      </c>
      <c r="H1055" s="52">
        <v>0</v>
      </c>
      <c r="I1055" s="52">
        <v>1</v>
      </c>
      <c r="J1055" s="52">
        <v>0.6</v>
      </c>
      <c r="K1055" s="54">
        <f t="shared" si="463"/>
        <v>0.66261227030770231</v>
      </c>
      <c r="L1055" s="54">
        <f t="shared" si="476"/>
        <v>0</v>
      </c>
      <c r="M1055" s="53">
        <f t="shared" si="477"/>
        <v>0</v>
      </c>
      <c r="N1055" s="54" cm="1">
        <f t="array" ref="N1055">stock_min(C1055,O1055)</f>
        <v>0</v>
      </c>
      <c r="O1055" s="54" cm="1">
        <f t="array" ref="O1055">stock_max(C1055,D1055)</f>
        <v>0</v>
      </c>
      <c r="P1055" s="49">
        <f t="shared" si="454"/>
        <v>1968.7083333332446</v>
      </c>
      <c r="Q1055" s="49">
        <f t="shared" si="468"/>
        <v>0.8945766113548983</v>
      </c>
      <c r="R1055" s="49">
        <f t="shared" si="469"/>
        <v>53.480770600240355</v>
      </c>
      <c r="S1055" s="59">
        <f t="shared" si="450"/>
        <v>12.660383136368665</v>
      </c>
      <c r="T1055" s="59">
        <f t="shared" si="451"/>
        <v>16.144190120510512</v>
      </c>
      <c r="U1055" s="59">
        <f t="shared" si="452"/>
        <v>32.510362323789188</v>
      </c>
      <c r="V1055" s="59"/>
      <c r="W1055" s="49">
        <f t="shared" si="470"/>
        <v>5.0641532545474668</v>
      </c>
      <c r="X1055" s="49">
        <f t="shared" si="471"/>
        <v>7.5962298818211984</v>
      </c>
      <c r="Y1055" s="49">
        <f t="shared" si="472"/>
        <v>5.4468516524798636</v>
      </c>
      <c r="Z1055" s="49">
        <f t="shared" si="473"/>
        <v>10.697338468030649</v>
      </c>
      <c r="AA1055" s="49">
        <f t="shared" si="474"/>
        <v>32.510362323789188</v>
      </c>
      <c r="AB1055" s="49">
        <f t="shared" si="475"/>
        <v>0</v>
      </c>
      <c r="AC1055" s="80">
        <f t="shared" si="455"/>
        <v>0</v>
      </c>
      <c r="AD1055" s="80">
        <f t="shared" si="464"/>
        <v>0</v>
      </c>
      <c r="AE1055" s="80">
        <f t="shared" si="465"/>
        <v>0</v>
      </c>
      <c r="AF1055" s="54">
        <f>(Q1055-MAX(Q$2:Q1054))/MAX(Q$2:Q1054)</f>
        <v>-0.27532857629519525</v>
      </c>
      <c r="AG1055" s="54">
        <f>(R1055-MAX(R$2:R1054))/MAX(R$2:R1054)</f>
        <v>2.1363000609638316E-2</v>
      </c>
      <c r="AH1055" s="54">
        <f>(S1055-MAX(S$2:S1054))/MAX(S$2:S1054)</f>
        <v>8.7324847196420547E-3</v>
      </c>
      <c r="AI1055" s="54">
        <f>(T1055-MAX(T$2:T1054))/MAX(T$2:T1054)</f>
        <v>1.0709547907217535E-2</v>
      </c>
      <c r="AJ1055" s="54">
        <f>(U1055-MAX(U$2:U1054))/MAX(U$2:U1054)</f>
        <v>-1.1593278826556096E-2</v>
      </c>
      <c r="AK1055" s="54">
        <f t="shared" si="466"/>
        <v>1.351954834781486</v>
      </c>
      <c r="AL1055" s="71">
        <f t="shared" si="456"/>
        <v>1968.7083333332446</v>
      </c>
      <c r="AM1055" s="49">
        <f t="shared" si="457"/>
        <v>1.351954834781486</v>
      </c>
      <c r="AN1055" s="49">
        <f t="shared" si="458"/>
        <v>1.7777970959563592</v>
      </c>
      <c r="AO1055" s="49">
        <f t="shared" si="459"/>
        <v>1.6645724713109207</v>
      </c>
      <c r="AP1055" s="49">
        <f t="shared" si="460"/>
        <v>1.688361267749914</v>
      </c>
      <c r="AQ1055" s="49">
        <f t="shared" si="461"/>
        <v>2.9574410555453916</v>
      </c>
      <c r="AS1055" s="49">
        <f t="shared" si="467"/>
        <v>1.1796439595890325</v>
      </c>
      <c r="AT1055" s="49">
        <f t="shared" si="462"/>
        <v>1.2690797877954776</v>
      </c>
      <c r="AU1055" s="54">
        <f>(AM1055-MAX(AM$3:AM1055))/MAX(AM$3:AM1055)</f>
        <v>-0.63788352740833532</v>
      </c>
      <c r="AV1055" s="54">
        <f>(AN1055-MAX(AN$3:AN1055))/MAX(AN$3:AN1055)</f>
        <v>-0.85424644088669865</v>
      </c>
      <c r="AW1055" s="54">
        <f>(AO1055-MAX(AO$3:AO1055))/MAX(AO$3:AO1055)</f>
        <v>-0.70724612972422829</v>
      </c>
      <c r="AX1055" s="54">
        <f>(AP1055-MAX(AP$3:AP1055))/MAX(AP$3:AP1055)</f>
        <v>-0.71060217441097007</v>
      </c>
      <c r="AY1055" s="54">
        <f>(AQ1055-MAX(AQ$3:AQ1055))/MAX(AQ$3:AQ1055)</f>
        <v>-0.64449131557454931</v>
      </c>
    </row>
    <row r="1056" spans="1:51">
      <c r="A1056" s="49">
        <f>Data!F1182</f>
        <v>1968.7916666665778</v>
      </c>
      <c r="B1056" s="53">
        <f t="shared" si="453"/>
        <v>0.78600000000000003</v>
      </c>
      <c r="C1056" s="50">
        <f>1/Data!N1182</f>
        <v>4.5445029001154248E-2</v>
      </c>
      <c r="D1056" s="50">
        <f>Data!H1182/100</f>
        <v>5.5800000000000002E-2</v>
      </c>
      <c r="E1056">
        <f>Data!K1183/Data!K1182</f>
        <v>1.0149928981880629</v>
      </c>
      <c r="F1056">
        <f>Data!T1183/Data!T1182</f>
        <v>0.99276351228086779</v>
      </c>
      <c r="G1056" s="49">
        <f>Data!E1185</f>
        <v>35.6</v>
      </c>
      <c r="H1056" s="52">
        <v>0</v>
      </c>
      <c r="I1056" s="52">
        <v>1</v>
      </c>
      <c r="J1056" s="52">
        <v>0.6</v>
      </c>
      <c r="K1056" s="54">
        <f t="shared" si="463"/>
        <v>0.66261227030770231</v>
      </c>
      <c r="L1056" s="54">
        <f t="shared" si="476"/>
        <v>0</v>
      </c>
      <c r="M1056" s="53">
        <f t="shared" si="477"/>
        <v>0</v>
      </c>
      <c r="N1056" s="54" cm="1">
        <f t="array" ref="N1056">stock_min(C1056,O1056)</f>
        <v>0</v>
      </c>
      <c r="O1056" s="54" cm="1">
        <f t="array" ref="O1056">stock_max(C1056,D1056)</f>
        <v>0</v>
      </c>
      <c r="P1056" s="49">
        <f t="shared" si="454"/>
        <v>1968.7916666665778</v>
      </c>
      <c r="Q1056" s="49">
        <f t="shared" si="468"/>
        <v>0.88810301869300567</v>
      </c>
      <c r="R1056" s="49">
        <f t="shared" si="469"/>
        <v>54.282602348868906</v>
      </c>
      <c r="S1056" s="59">
        <f t="shared" si="450"/>
        <v>12.737625954765596</v>
      </c>
      <c r="T1056" s="59">
        <f t="shared" si="451"/>
        <v>16.265158151953841</v>
      </c>
      <c r="U1056" s="59">
        <f t="shared" si="452"/>
        <v>32.275101486088552</v>
      </c>
      <c r="V1056" s="59"/>
      <c r="W1056" s="49">
        <f t="shared" si="470"/>
        <v>5.0950503819062387</v>
      </c>
      <c r="X1056" s="49">
        <f t="shared" si="471"/>
        <v>7.6425755728593572</v>
      </c>
      <c r="Y1056" s="49">
        <f t="shared" si="472"/>
        <v>5.4876647819738746</v>
      </c>
      <c r="Z1056" s="49">
        <f t="shared" si="473"/>
        <v>10.777493369979966</v>
      </c>
      <c r="AA1056" s="49">
        <f t="shared" si="474"/>
        <v>32.275101486088552</v>
      </c>
      <c r="AB1056" s="49">
        <f t="shared" si="475"/>
        <v>0</v>
      </c>
      <c r="AC1056" s="80">
        <f t="shared" si="455"/>
        <v>0</v>
      </c>
      <c r="AD1056" s="80">
        <f t="shared" si="464"/>
        <v>0</v>
      </c>
      <c r="AE1056" s="80">
        <f t="shared" si="465"/>
        <v>0</v>
      </c>
      <c r="AF1056" s="54">
        <f>(Q1056-MAX(Q$2:Q1055))/MAX(Q$2:Q1055)</f>
        <v>-0.28057265215324112</v>
      </c>
      <c r="AG1056" s="54">
        <f>(R1056-MAX(R$2:R1055))/MAX(R$2:R1055)</f>
        <v>1.4992898188062898E-2</v>
      </c>
      <c r="AH1056" s="54">
        <f>(S1056-MAX(S$2:S1055))/MAX(S$2:S1055)</f>
        <v>6.1011438251848986E-3</v>
      </c>
      <c r="AI1056" s="54">
        <f>(T1056-MAX(T$2:T1055))/MAX(T$2:T1055)</f>
        <v>7.4929761443805389E-3</v>
      </c>
      <c r="AJ1056" s="54">
        <f>(U1056-MAX(U$2:U1055))/MAX(U$2:U1055)</f>
        <v>-1.8745871925835374E-2</v>
      </c>
      <c r="AK1056" s="54">
        <f t="shared" si="466"/>
        <v>1.3563837503765792</v>
      </c>
      <c r="AL1056" s="71">
        <f t="shared" si="456"/>
        <v>1968.7916666665778</v>
      </c>
      <c r="AM1056" s="49">
        <f t="shared" si="457"/>
        <v>1.3563837503765792</v>
      </c>
      <c r="AN1056" s="49">
        <f t="shared" si="458"/>
        <v>1.7147718719705232</v>
      </c>
      <c r="AO1056" s="49">
        <f t="shared" si="459"/>
        <v>1.6310050906137905</v>
      </c>
      <c r="AP1056" s="49">
        <f t="shared" si="460"/>
        <v>1.6502444293122924</v>
      </c>
      <c r="AQ1056" s="49">
        <f t="shared" si="461"/>
        <v>2.9671294389702645</v>
      </c>
      <c r="AS1056" s="49">
        <f t="shared" si="467"/>
        <v>1.2523575669997413</v>
      </c>
      <c r="AT1056" s="49">
        <f t="shared" si="462"/>
        <v>1.3168850096579721</v>
      </c>
      <c r="AU1056" s="54">
        <f>(AM1056-MAX(AM$3:AM1056))/MAX(AM$3:AM1056)</f>
        <v>-0.63669725753345408</v>
      </c>
      <c r="AV1056" s="54">
        <f>(AN1056-MAX(AN$3:AN1056))/MAX(AN$3:AN1056)</f>
        <v>-0.85941359451224042</v>
      </c>
      <c r="AW1056" s="54">
        <f>(AO1056-MAX(AO$3:AO1056))/MAX(AO$3:AO1056)</f>
        <v>-0.71314973607569343</v>
      </c>
      <c r="AX1056" s="54">
        <f>(AP1056-MAX(AP$3:AP1056))/MAX(AP$3:AP1056)</f>
        <v>-0.71713568733434874</v>
      </c>
      <c r="AY1056" s="54">
        <f>(AQ1056-MAX(AQ$3:AQ1056))/MAX(AQ$3:AQ1056)</f>
        <v>-0.64332669238142515</v>
      </c>
    </row>
    <row r="1057" spans="1:51">
      <c r="A1057" s="49">
        <f>Data!F1183</f>
        <v>1968.8749999999111</v>
      </c>
      <c r="B1057" s="53">
        <f t="shared" si="453"/>
        <v>0.79400000000000004</v>
      </c>
      <c r="C1057" s="50">
        <f>1/Data!N1183</f>
        <v>4.5054118321108255E-2</v>
      </c>
      <c r="D1057" s="50">
        <f>Data!H1183/100</f>
        <v>5.7000000000000002E-2</v>
      </c>
      <c r="E1057">
        <f>Data!K1184/Data!K1183</f>
        <v>1.0100105566988264</v>
      </c>
      <c r="F1057">
        <f>Data!T1184/Data!T1183</f>
        <v>0.97740305380286452</v>
      </c>
      <c r="G1057" s="49">
        <f>Data!E1186</f>
        <v>35.799999999999997</v>
      </c>
      <c r="H1057" s="52">
        <v>0</v>
      </c>
      <c r="I1057" s="52">
        <v>1</v>
      </c>
      <c r="J1057" s="52">
        <v>0.6</v>
      </c>
      <c r="K1057" s="54">
        <f t="shared" si="463"/>
        <v>0.66261227030770231</v>
      </c>
      <c r="L1057" s="54">
        <f t="shared" si="476"/>
        <v>0</v>
      </c>
      <c r="M1057" s="53">
        <f t="shared" si="477"/>
        <v>0</v>
      </c>
      <c r="N1057" s="54" cm="1">
        <f t="array" ref="N1057">stock_min(C1057,O1057)</f>
        <v>0</v>
      </c>
      <c r="O1057" s="54" cm="1">
        <f t="array" ref="O1057">stock_max(C1057,D1057)</f>
        <v>0</v>
      </c>
      <c r="P1057" s="49">
        <f t="shared" si="454"/>
        <v>1968.8749999999111</v>
      </c>
      <c r="Q1057" s="49">
        <f t="shared" si="468"/>
        <v>0.8680346025620862</v>
      </c>
      <c r="R1057" s="49">
        <f t="shared" si="469"/>
        <v>54.826001417442107</v>
      </c>
      <c r="S1057" s="59">
        <f t="shared" si="450"/>
        <v>12.69899981151114</v>
      </c>
      <c r="T1057" s="59">
        <f t="shared" si="451"/>
        <v>16.249042394579071</v>
      </c>
      <c r="U1057" s="59">
        <f t="shared" si="452"/>
        <v>31.545782754300323</v>
      </c>
      <c r="V1057" s="59"/>
      <c r="W1057" s="49">
        <f t="shared" si="470"/>
        <v>5.0795999246044561</v>
      </c>
      <c r="X1057" s="49">
        <f t="shared" si="471"/>
        <v>7.6193998869066837</v>
      </c>
      <c r="Y1057" s="49">
        <f t="shared" si="472"/>
        <v>5.4822275231809288</v>
      </c>
      <c r="Z1057" s="49">
        <f t="shared" si="473"/>
        <v>10.766814871398141</v>
      </c>
      <c r="AA1057" s="49">
        <f t="shared" si="474"/>
        <v>31.545782754300323</v>
      </c>
      <c r="AB1057" s="49">
        <f t="shared" si="475"/>
        <v>0</v>
      </c>
      <c r="AC1057" s="80">
        <f t="shared" si="455"/>
        <v>0</v>
      </c>
      <c r="AD1057" s="80">
        <f t="shared" si="464"/>
        <v>0</v>
      </c>
      <c r="AE1057" s="80">
        <f t="shared" si="465"/>
        <v>0</v>
      </c>
      <c r="AF1057" s="54">
        <f>(Q1057-MAX(Q$2:Q1056))/MAX(Q$2:Q1056)</f>
        <v>-0.29682951322528223</v>
      </c>
      <c r="AG1057" s="54">
        <f>(R1057-MAX(R$2:R1056))/MAX(R$2:R1056)</f>
        <v>1.0010556698826436E-2</v>
      </c>
      <c r="AH1057" s="54">
        <f>(S1057-MAX(S$2:S1056))/MAX(S$2:S1056)</f>
        <v>-3.0324444595583935E-3</v>
      </c>
      <c r="AI1057" s="54">
        <f>(T1057-MAX(T$2:T1056))/MAX(T$2:T1056)</f>
        <v>-9.9081467417728238E-4</v>
      </c>
      <c r="AJ1057" s="54">
        <f>(U1057-MAX(U$2:U1056))/MAX(U$2:U1056)</f>
        <v>-4.0919218663644327E-2</v>
      </c>
      <c r="AK1057" s="54">
        <f t="shared" si="466"/>
        <v>1.3822465927462786</v>
      </c>
      <c r="AL1057" s="71">
        <f t="shared" si="456"/>
        <v>1968.8749999999111</v>
      </c>
      <c r="AM1057" s="49">
        <f t="shared" si="457"/>
        <v>1.3822465927462786</v>
      </c>
      <c r="AN1057" s="49">
        <f t="shared" si="458"/>
        <v>1.7344395717958874</v>
      </c>
      <c r="AO1057" s="49">
        <f t="shared" si="459"/>
        <v>1.654571648259892</v>
      </c>
      <c r="AP1057" s="49">
        <f t="shared" si="460"/>
        <v>1.6733108487827173</v>
      </c>
      <c r="AQ1057" s="49">
        <f t="shared" si="461"/>
        <v>3.0237051690682377</v>
      </c>
      <c r="AS1057" s="49">
        <f t="shared" si="467"/>
        <v>1.2892655972723503</v>
      </c>
      <c r="AT1057" s="49">
        <f t="shared" si="462"/>
        <v>1.3503943202855204</v>
      </c>
      <c r="AU1057" s="54">
        <f>(AM1057-MAX(AM$3:AM1057))/MAX(AM$3:AM1057)</f>
        <v>-0.62976998377462057</v>
      </c>
      <c r="AV1057" s="54">
        <f>(AN1057-MAX(AN$3:AN1057))/MAX(AN$3:AN1057)</f>
        <v>-0.85780112858143254</v>
      </c>
      <c r="AW1057" s="54">
        <f>(AO1057-MAX(AO$3:AO1057))/MAX(AO$3:AO1057)</f>
        <v>-0.7090050075770058</v>
      </c>
      <c r="AX1057" s="54">
        <f>(AP1057-MAX(AP$3:AP1057))/MAX(AP$3:AP1057)</f>
        <v>-0.71318192947080716</v>
      </c>
      <c r="AY1057" s="54">
        <f>(AQ1057-MAX(AQ$3:AQ1057))/MAX(AQ$3:AQ1057)</f>
        <v>-0.63652582534814084</v>
      </c>
    </row>
    <row r="1058" spans="1:51">
      <c r="A1058" s="49">
        <f>Data!F1184</f>
        <v>1968.9583333332444</v>
      </c>
      <c r="B1058" s="53">
        <f t="shared" si="453"/>
        <v>0.79600000000000004</v>
      </c>
      <c r="C1058" s="50">
        <f>1/Data!N1184</f>
        <v>4.4887588694168291E-2</v>
      </c>
      <c r="D1058" s="50">
        <f>Data!H1184/100</f>
        <v>6.0299999999999999E-2</v>
      </c>
      <c r="E1058">
        <f>Data!K1185/Data!K1184</f>
        <v>0.9574594257178527</v>
      </c>
      <c r="F1058">
        <f>Data!T1185/Data!T1184</f>
        <v>1.0014592942282783</v>
      </c>
      <c r="G1058" s="49">
        <f>Data!E1187</f>
        <v>36.1</v>
      </c>
      <c r="H1058" s="52">
        <v>0</v>
      </c>
      <c r="I1058" s="52">
        <v>1</v>
      </c>
      <c r="J1058" s="52">
        <v>0.6</v>
      </c>
      <c r="K1058" s="54">
        <f t="shared" si="463"/>
        <v>0.66261227030770231</v>
      </c>
      <c r="L1058" s="54">
        <f t="shared" si="476"/>
        <v>0</v>
      </c>
      <c r="M1058" s="53">
        <f t="shared" si="477"/>
        <v>0</v>
      </c>
      <c r="N1058" s="54" cm="1">
        <f t="array" ref="N1058">stock_min(C1058,O1058)</f>
        <v>0</v>
      </c>
      <c r="O1058" s="54" cm="1">
        <f t="array" ref="O1058">stock_max(C1058,D1058)</f>
        <v>0</v>
      </c>
      <c r="P1058" s="49">
        <f t="shared" si="454"/>
        <v>1968.9583333332444</v>
      </c>
      <c r="Q1058" s="49">
        <f t="shared" si="468"/>
        <v>0.86930132044755093</v>
      </c>
      <c r="R1058" s="49">
        <f t="shared" si="469"/>
        <v>52.493671831550301</v>
      </c>
      <c r="S1058" s="59">
        <f t="shared" si="450"/>
        <v>12.382278795488739</v>
      </c>
      <c r="T1058" s="59">
        <f t="shared" si="451"/>
        <v>15.799016089742913</v>
      </c>
      <c r="U1058" s="59">
        <f t="shared" si="452"/>
        <v>31.591817333000193</v>
      </c>
      <c r="V1058" s="59"/>
      <c r="W1058" s="49">
        <f t="shared" si="470"/>
        <v>4.9529115181954957</v>
      </c>
      <c r="X1058" s="49">
        <f t="shared" si="471"/>
        <v>7.4293672772932435</v>
      </c>
      <c r="Y1058" s="49">
        <f t="shared" si="472"/>
        <v>5.330394169890444</v>
      </c>
      <c r="Z1058" s="49">
        <f t="shared" si="473"/>
        <v>10.468621919852469</v>
      </c>
      <c r="AA1058" s="49">
        <f t="shared" si="474"/>
        <v>31.591817333000193</v>
      </c>
      <c r="AB1058" s="49">
        <f t="shared" si="475"/>
        <v>0</v>
      </c>
      <c r="AC1058" s="80">
        <f t="shared" si="455"/>
        <v>0</v>
      </c>
      <c r="AD1058" s="80">
        <f t="shared" si="464"/>
        <v>0</v>
      </c>
      <c r="AE1058" s="80">
        <f t="shared" si="465"/>
        <v>0</v>
      </c>
      <c r="AF1058" s="54">
        <f>(Q1058-MAX(Q$2:Q1057))/MAX(Q$2:Q1057)</f>
        <v>-0.29580338059243622</v>
      </c>
      <c r="AG1058" s="54">
        <f>(R1058-MAX(R$2:R1057))/MAX(R$2:R1057)</f>
        <v>-4.2540574282147241E-2</v>
      </c>
      <c r="AH1058" s="54">
        <f>(S1058-MAX(S$2:S1057))/MAX(S$2:S1057)</f>
        <v>-2.7897440271741434E-2</v>
      </c>
      <c r="AI1058" s="54">
        <f>(T1058-MAX(T$2:T1057))/MAX(T$2:T1057)</f>
        <v>-2.8658932047023015E-2</v>
      </c>
      <c r="AJ1058" s="54">
        <f>(U1058-MAX(U$2:U1057))/MAX(U$2:U1057)</f>
        <v>-3.9519637614987564E-2</v>
      </c>
      <c r="AK1058" s="54">
        <f t="shared" si="466"/>
        <v>1.3856110847207612</v>
      </c>
      <c r="AL1058" s="71">
        <f t="shared" si="456"/>
        <v>1968.9583333332444</v>
      </c>
      <c r="AM1058" s="49">
        <f t="shared" si="457"/>
        <v>1.3856110847207612</v>
      </c>
      <c r="AN1058" s="49">
        <f t="shared" si="458"/>
        <v>1.8658776722780008</v>
      </c>
      <c r="AO1058" s="49">
        <f t="shared" si="459"/>
        <v>1.7300996324632874</v>
      </c>
      <c r="AP1058" s="49">
        <f t="shared" si="460"/>
        <v>1.7574663730773377</v>
      </c>
      <c r="AQ1058" s="49">
        <f t="shared" si="461"/>
        <v>3.0310650944447364</v>
      </c>
      <c r="AS1058" s="49">
        <f t="shared" si="467"/>
        <v>1.1651874221667355</v>
      </c>
      <c r="AT1058" s="49">
        <f t="shared" si="462"/>
        <v>1.2735987213673987</v>
      </c>
      <c r="AU1058" s="54">
        <f>(AM1058-MAX(AM$3:AM1058))/MAX(AM$3:AM1058)</f>
        <v>-0.62886881612129464</v>
      </c>
      <c r="AV1058" s="54">
        <f>(AN1058-MAX(AN$3:AN1058))/MAX(AN$3:AN1058)</f>
        <v>-0.84702511202029951</v>
      </c>
      <c r="AW1058" s="54">
        <f>(AO1058-MAX(AO$3:AO1058))/MAX(AO$3:AO1058)</f>
        <v>-0.69572165099700789</v>
      </c>
      <c r="AX1058" s="54">
        <f>(AP1058-MAX(AP$3:AP1058))/MAX(AP$3:AP1058)</f>
        <v>-0.69875703936738431</v>
      </c>
      <c r="AY1058" s="54">
        <f>(AQ1058-MAX(AQ$3:AQ1058))/MAX(AQ$3:AQ1058)</f>
        <v>-0.63564110192037815</v>
      </c>
    </row>
    <row r="1059" spans="1:51">
      <c r="A1059" s="49">
        <f>Data!F1185</f>
        <v>1969.0416666665776</v>
      </c>
      <c r="B1059" s="53">
        <f t="shared" si="453"/>
        <v>0.754</v>
      </c>
      <c r="C1059" s="50">
        <f>1/Data!N1185</f>
        <v>4.7181009971942287E-2</v>
      </c>
      <c r="D1059" s="50">
        <f>Data!H1185/100</f>
        <v>6.0400000000000002E-2</v>
      </c>
      <c r="E1059">
        <f>Data!K1186/Data!K1185</f>
        <v>0.99204923868988948</v>
      </c>
      <c r="F1059">
        <f>Data!T1186/Data!T1185</f>
        <v>0.98838502303381959</v>
      </c>
      <c r="G1059" s="49">
        <f>Data!E1188</f>
        <v>36.299999999999997</v>
      </c>
      <c r="H1059" s="52">
        <v>0</v>
      </c>
      <c r="I1059" s="52">
        <v>1</v>
      </c>
      <c r="J1059" s="52">
        <v>0.6</v>
      </c>
      <c r="K1059" s="54">
        <f t="shared" si="463"/>
        <v>0.66261227030770231</v>
      </c>
      <c r="L1059" s="54">
        <f t="shared" si="476"/>
        <v>0</v>
      </c>
      <c r="M1059" s="53">
        <f t="shared" si="477"/>
        <v>0</v>
      </c>
      <c r="N1059" s="54" cm="1">
        <f t="array" ref="N1059">stock_min(C1059,O1059)</f>
        <v>0</v>
      </c>
      <c r="O1059" s="54" cm="1">
        <f t="array" ref="O1059">stock_max(C1059,D1059)</f>
        <v>0</v>
      </c>
      <c r="P1059" s="49">
        <f t="shared" si="454"/>
        <v>1969.0416666665776</v>
      </c>
      <c r="Q1059" s="49">
        <f t="shared" si="468"/>
        <v>0.85920440563388245</v>
      </c>
      <c r="R1059" s="49">
        <f t="shared" si="469"/>
        <v>52.07630717652637</v>
      </c>
      <c r="S1059" s="59">
        <f t="shared" si="450"/>
        <v>12.265681716382463</v>
      </c>
      <c r="T1059" s="59">
        <f t="shared" si="451"/>
        <v>15.653870170108435</v>
      </c>
      <c r="U1059" s="59">
        <f t="shared" si="452"/>
        <v>31.224879102357615</v>
      </c>
      <c r="V1059" s="59"/>
      <c r="W1059" s="49">
        <f t="shared" si="470"/>
        <v>4.9062726865529855</v>
      </c>
      <c r="X1059" s="49">
        <f t="shared" si="471"/>
        <v>7.3594090298294779</v>
      </c>
      <c r="Y1059" s="49">
        <f t="shared" si="472"/>
        <v>5.2814237175908669</v>
      </c>
      <c r="Z1059" s="49">
        <f t="shared" si="473"/>
        <v>10.372446452517568</v>
      </c>
      <c r="AA1059" s="49">
        <f t="shared" si="474"/>
        <v>31.224879102357615</v>
      </c>
      <c r="AB1059" s="49">
        <f t="shared" si="475"/>
        <v>0</v>
      </c>
      <c r="AC1059" s="80">
        <f t="shared" si="455"/>
        <v>0</v>
      </c>
      <c r="AD1059" s="80">
        <f t="shared" si="464"/>
        <v>0</v>
      </c>
      <c r="AE1059" s="80">
        <f t="shared" si="465"/>
        <v>0</v>
      </c>
      <c r="AF1059" s="54">
        <f>(Q1059-MAX(Q$2:Q1058))/MAX(Q$2:Q1058)</f>
        <v>-0.30398260810651712</v>
      </c>
      <c r="AG1059" s="54">
        <f>(R1059-MAX(R$2:R1058))/MAX(R$2:R1058)</f>
        <v>-5.0153105640145426E-2</v>
      </c>
      <c r="AH1059" s="54">
        <f>(S1059-MAX(S$2:S1058))/MAX(S$2:S1058)</f>
        <v>-3.7051193060553128E-2</v>
      </c>
      <c r="AI1059" s="54">
        <f>(T1059-MAX(T$2:T1058))/MAX(T$2:T1058)</f>
        <v>-3.7582664498837057E-2</v>
      </c>
      <c r="AJ1059" s="54">
        <f>(U1059-MAX(U$2:U1058))/MAX(U$2:U1058)</f>
        <v>-5.0675594900558153E-2</v>
      </c>
      <c r="AK1059" s="54">
        <f t="shared" si="466"/>
        <v>1.3994482623930171</v>
      </c>
      <c r="AL1059" s="71">
        <f t="shared" si="456"/>
        <v>1969.0416666665776</v>
      </c>
      <c r="AM1059" s="49">
        <f t="shared" si="457"/>
        <v>1.3994482623930171</v>
      </c>
      <c r="AN1059" s="49">
        <f t="shared" si="458"/>
        <v>1.9349530759479943</v>
      </c>
      <c r="AO1059" s="49">
        <f t="shared" si="459"/>
        <v>1.7754814109190113</v>
      </c>
      <c r="AP1059" s="49">
        <f t="shared" si="460"/>
        <v>1.8065378946766162</v>
      </c>
      <c r="AQ1059" s="49">
        <f t="shared" si="461"/>
        <v>3.0613343285108434</v>
      </c>
      <c r="AS1059" s="49">
        <f t="shared" si="467"/>
        <v>1.1263812525628492</v>
      </c>
      <c r="AT1059" s="49">
        <f t="shared" si="462"/>
        <v>1.2547964338342272</v>
      </c>
      <c r="AU1059" s="54">
        <f>(AM1059-MAX(AM$3:AM1059))/MAX(AM$3:AM1059)</f>
        <v>-0.6251625754685799</v>
      </c>
      <c r="AV1059" s="54">
        <f>(AN1059-MAX(AN$3:AN1059))/MAX(AN$3:AN1059)</f>
        <v>-0.84136193147231164</v>
      </c>
      <c r="AW1059" s="54">
        <f>(AO1059-MAX(AO$3:AO1059))/MAX(AO$3:AO1059)</f>
        <v>-0.68774020740600106</v>
      </c>
      <c r="AX1059" s="54">
        <f>(AP1059-MAX(AP$3:AP1059))/MAX(AP$3:AP1059)</f>
        <v>-0.69034581132014172</v>
      </c>
      <c r="AY1059" s="54">
        <f>(AQ1059-MAX(AQ$3:AQ1059))/MAX(AQ$3:AQ1059)</f>
        <v>-0.63200249158823629</v>
      </c>
    </row>
    <row r="1060" spans="1:51">
      <c r="A1060" s="49">
        <f>Data!F1186</f>
        <v>1969.1249999999109</v>
      </c>
      <c r="B1060" s="53">
        <f t="shared" si="453"/>
        <v>0.74</v>
      </c>
      <c r="C1060" s="50">
        <f>1/Data!N1186</f>
        <v>4.785666759144401E-2</v>
      </c>
      <c r="D1060" s="50">
        <f>Data!H1186/100</f>
        <v>6.1900000000000004E-2</v>
      </c>
      <c r="E1060">
        <f>Data!K1187/Data!K1186</f>
        <v>0.97271900258813992</v>
      </c>
      <c r="F1060">
        <f>Data!T1187/Data!T1186</f>
        <v>0.98877564739430424</v>
      </c>
      <c r="G1060" s="49">
        <f>Data!E1189</f>
        <v>36.4</v>
      </c>
      <c r="H1060" s="52">
        <v>0</v>
      </c>
      <c r="I1060" s="52">
        <v>1</v>
      </c>
      <c r="J1060" s="52">
        <v>0.6</v>
      </c>
      <c r="K1060" s="54">
        <f t="shared" si="463"/>
        <v>0.66261227030770231</v>
      </c>
      <c r="L1060" s="54">
        <f t="shared" si="476"/>
        <v>0</v>
      </c>
      <c r="M1060" s="53">
        <f t="shared" si="477"/>
        <v>0</v>
      </c>
      <c r="N1060" s="54" cm="1">
        <f t="array" ref="N1060">stock_min(C1060,O1060)</f>
        <v>0</v>
      </c>
      <c r="O1060" s="54" cm="1">
        <f t="array" ref="O1060">stock_max(C1060,D1060)</f>
        <v>0</v>
      </c>
      <c r="P1060" s="49">
        <f t="shared" si="454"/>
        <v>1969.1249999999109</v>
      </c>
      <c r="Q1060" s="49">
        <f t="shared" si="468"/>
        <v>0.84956039242468051</v>
      </c>
      <c r="R1060" s="49">
        <f t="shared" si="469"/>
        <v>50.655613575224322</v>
      </c>
      <c r="S1060" s="59">
        <f t="shared" si="450"/>
        <v>12.009839963073301</v>
      </c>
      <c r="T1060" s="59">
        <f t="shared" si="451"/>
        <v>15.311618923216322</v>
      </c>
      <c r="U1060" s="59">
        <f t="shared" si="452"/>
        <v>30.874400049242531</v>
      </c>
      <c r="V1060" s="59"/>
      <c r="W1060" s="49">
        <f t="shared" si="470"/>
        <v>4.8039359852293204</v>
      </c>
      <c r="X1060" s="49">
        <f t="shared" si="471"/>
        <v>7.2059039778439802</v>
      </c>
      <c r="Y1060" s="49">
        <f t="shared" si="472"/>
        <v>5.1659523464175789</v>
      </c>
      <c r="Z1060" s="49">
        <f t="shared" si="473"/>
        <v>10.145666576798744</v>
      </c>
      <c r="AA1060" s="49">
        <f t="shared" si="474"/>
        <v>30.874400049242531</v>
      </c>
      <c r="AB1060" s="49">
        <f t="shared" si="475"/>
        <v>0</v>
      </c>
      <c r="AC1060" s="80">
        <f t="shared" si="455"/>
        <v>0</v>
      </c>
      <c r="AD1060" s="80">
        <f t="shared" si="464"/>
        <v>0</v>
      </c>
      <c r="AE1060" s="80">
        <f t="shared" si="465"/>
        <v>0</v>
      </c>
      <c r="AF1060" s="54">
        <f>(Q1060-MAX(Q$2:Q1059))/MAX(Q$2:Q1059)</f>
        <v>-0.31179495273282631</v>
      </c>
      <c r="AG1060" s="54">
        <f>(R1060-MAX(R$2:R1059))/MAX(R$2:R1059)</f>
        <v>-7.6065876306839988E-2</v>
      </c>
      <c r="AH1060" s="54">
        <f>(S1060-MAX(S$2:S1059))/MAX(S$2:S1059)</f>
        <v>-5.7136706186603388E-2</v>
      </c>
      <c r="AI1060" s="54">
        <f>(T1060-MAX(T$2:T1059))/MAX(T$2:T1059)</f>
        <v>-5.8624651529931515E-2</v>
      </c>
      <c r="AJ1060" s="54">
        <f>(U1060-MAX(U$2:U1059))/MAX(U$2:U1059)</f>
        <v>-6.133114676058668E-2</v>
      </c>
      <c r="AK1060" s="54">
        <f t="shared" si="466"/>
        <v>1.4007533144245659</v>
      </c>
      <c r="AL1060" s="71">
        <f t="shared" si="456"/>
        <v>1969.1249999999109</v>
      </c>
      <c r="AM1060" s="49">
        <f t="shared" si="457"/>
        <v>1.4007533144245659</v>
      </c>
      <c r="AN1060" s="49">
        <f t="shared" si="458"/>
        <v>1.9747016280471168</v>
      </c>
      <c r="AO1060" s="49">
        <f t="shared" si="459"/>
        <v>1.7978902450303833</v>
      </c>
      <c r="AP1060" s="49">
        <f t="shared" si="460"/>
        <v>1.8315662168628568</v>
      </c>
      <c r="AQ1060" s="49">
        <f t="shared" si="461"/>
        <v>3.064189168301664</v>
      </c>
      <c r="AS1060" s="49">
        <f t="shared" si="467"/>
        <v>1.0894875402545472</v>
      </c>
      <c r="AT1060" s="49">
        <f t="shared" si="462"/>
        <v>1.2326229514388072</v>
      </c>
      <c r="AU1060" s="54">
        <f>(AM1060-MAX(AM$3:AM1060))/MAX(AM$3:AM1060)</f>
        <v>-0.62481302175121078</v>
      </c>
      <c r="AV1060" s="54">
        <f>(AN1060-MAX(AN$3:AN1060))/MAX(AN$3:AN1060)</f>
        <v>-0.83810312710637758</v>
      </c>
      <c r="AW1060" s="54">
        <f>(AO1060-MAX(AO$3:AO1060))/MAX(AO$3:AO1060)</f>
        <v>-0.68379909157743912</v>
      </c>
      <c r="AX1060" s="54">
        <f>(AP1060-MAX(AP$3:AP1060))/MAX(AP$3:AP1060)</f>
        <v>-0.6860557685685138</v>
      </c>
      <c r="AY1060" s="54">
        <f>(AQ1060-MAX(AQ$3:AQ1060))/MAX(AQ$3:AQ1060)</f>
        <v>-0.63165931641780415</v>
      </c>
    </row>
    <row r="1061" spans="1:51">
      <c r="A1061" s="49">
        <f>Data!F1187</f>
        <v>1969.2083333332441</v>
      </c>
      <c r="B1061" s="53">
        <f t="shared" si="453"/>
        <v>0.71100000000000008</v>
      </c>
      <c r="C1061" s="50">
        <f>1/Data!N1187</f>
        <v>4.9499344776389037E-2</v>
      </c>
      <c r="D1061" s="50">
        <f>Data!H1187/100</f>
        <v>6.3E-2</v>
      </c>
      <c r="E1061">
        <f>Data!K1188/Data!K1187</f>
        <v>1.0171159318165637</v>
      </c>
      <c r="F1061">
        <f>Data!T1188/Data!T1187</f>
        <v>1.0092831876916954</v>
      </c>
      <c r="G1061" s="49">
        <f>Data!E1190</f>
        <v>36.6</v>
      </c>
      <c r="H1061" s="52">
        <v>0</v>
      </c>
      <c r="I1061" s="52">
        <v>1</v>
      </c>
      <c r="J1061" s="52">
        <v>0.6</v>
      </c>
      <c r="K1061" s="54">
        <f t="shared" si="463"/>
        <v>0.66261227030770231</v>
      </c>
      <c r="L1061" s="54">
        <f t="shared" si="476"/>
        <v>0</v>
      </c>
      <c r="M1061" s="53">
        <f t="shared" si="477"/>
        <v>0</v>
      </c>
      <c r="N1061" s="54" cm="1">
        <f t="array" ref="N1061">stock_min(C1061,O1061)</f>
        <v>0</v>
      </c>
      <c r="O1061" s="54" cm="1">
        <f t="array" ref="O1061">stock_max(C1061,D1061)</f>
        <v>0</v>
      </c>
      <c r="P1061" s="49">
        <f t="shared" si="454"/>
        <v>1969.2083333332441</v>
      </c>
      <c r="Q1061" s="49">
        <f t="shared" si="468"/>
        <v>0.85744702100298931</v>
      </c>
      <c r="R1061" s="49">
        <f t="shared" si="469"/>
        <v>51.522631603304056</v>
      </c>
      <c r="S1061" s="59">
        <f t="shared" si="450"/>
        <v>12.177771563644557</v>
      </c>
      <c r="T1061" s="59">
        <f t="shared" si="451"/>
        <v>15.53322796581655</v>
      </c>
      <c r="U1061" s="59">
        <f t="shared" si="452"/>
        <v>31.161012899768142</v>
      </c>
      <c r="V1061" s="59"/>
      <c r="W1061" s="49">
        <f t="shared" si="470"/>
        <v>4.8711086254578229</v>
      </c>
      <c r="X1061" s="49">
        <f t="shared" si="471"/>
        <v>7.3066629381867338</v>
      </c>
      <c r="Y1061" s="49">
        <f t="shared" si="472"/>
        <v>5.2407205181797538</v>
      </c>
      <c r="Z1061" s="49">
        <f t="shared" si="473"/>
        <v>10.292507447636797</v>
      </c>
      <c r="AA1061" s="49">
        <f t="shared" si="474"/>
        <v>31.161012899768142</v>
      </c>
      <c r="AB1061" s="49">
        <f t="shared" si="475"/>
        <v>0</v>
      </c>
      <c r="AC1061" s="80">
        <f t="shared" si="455"/>
        <v>0</v>
      </c>
      <c r="AD1061" s="80">
        <f t="shared" si="464"/>
        <v>0</v>
      </c>
      <c r="AE1061" s="80">
        <f t="shared" si="465"/>
        <v>0</v>
      </c>
      <c r="AF1061" s="54">
        <f>(Q1061-MAX(Q$2:Q1060))/MAX(Q$2:Q1060)</f>
        <v>-0.30540621610867297</v>
      </c>
      <c r="AG1061" s="54">
        <f>(R1061-MAX(R$2:R1060))/MAX(R$2:R1060)</f>
        <v>-6.02518828427114E-2</v>
      </c>
      <c r="AH1061" s="54">
        <f>(S1061-MAX(S$2:S1060))/MAX(S$2:S1060)</f>
        <v>-4.3952805107420972E-2</v>
      </c>
      <c r="AI1061" s="54">
        <f>(T1061-MAX(T$2:T1060))/MAX(T$2:T1060)</f>
        <v>-4.4999881298379382E-2</v>
      </c>
      <c r="AJ1061" s="54">
        <f>(U1061-MAX(U$2:U1060))/MAX(U$2:U1060)</f>
        <v>-5.2617307615616643E-2</v>
      </c>
      <c r="AK1061" s="54">
        <f t="shared" si="466"/>
        <v>1.4057246040568063</v>
      </c>
      <c r="AL1061" s="71">
        <f t="shared" si="456"/>
        <v>1969.2083333332441</v>
      </c>
      <c r="AM1061" s="49">
        <f t="shared" si="457"/>
        <v>1.4057246040568063</v>
      </c>
      <c r="AN1061" s="49">
        <f t="shared" si="458"/>
        <v>1.9976562346311628</v>
      </c>
      <c r="AO1061" s="49">
        <f t="shared" si="459"/>
        <v>1.8130090291497558</v>
      </c>
      <c r="AP1061" s="49">
        <f t="shared" si="460"/>
        <v>1.8478923642557652</v>
      </c>
      <c r="AQ1061" s="49">
        <f t="shared" si="461"/>
        <v>3.0750640109215142</v>
      </c>
      <c r="AS1061" s="49">
        <f t="shared" si="467"/>
        <v>1.0774077762903513</v>
      </c>
      <c r="AT1061" s="49">
        <f t="shared" si="462"/>
        <v>1.227171646665749</v>
      </c>
      <c r="AU1061" s="54">
        <f>(AM1061-MAX(AM$3:AM1061))/MAX(AM$3:AM1061)</f>
        <v>-0.62348147884789384</v>
      </c>
      <c r="AV1061" s="54">
        <f>(AN1061-MAX(AN$3:AN1061))/MAX(AN$3:AN1061)</f>
        <v>-0.83622118252716748</v>
      </c>
      <c r="AW1061" s="54">
        <f>(AO1061-MAX(AO$3:AO1061))/MAX(AO$3:AO1061)</f>
        <v>-0.68114010097108579</v>
      </c>
      <c r="AX1061" s="54">
        <f>(AP1061-MAX(AP$3:AP1061))/MAX(AP$3:AP1061)</f>
        <v>-0.68325734405712335</v>
      </c>
      <c r="AY1061" s="54">
        <f>(AQ1061-MAX(AQ$3:AQ1061))/MAX(AQ$3:AQ1061)</f>
        <v>-0.63035207109304359</v>
      </c>
    </row>
    <row r="1062" spans="1:51">
      <c r="A1062" s="49">
        <f>Data!F1188</f>
        <v>1969.2916666665774</v>
      </c>
      <c r="B1062" s="53">
        <f t="shared" si="453"/>
        <v>0.72099999999999997</v>
      </c>
      <c r="C1062" s="50">
        <f>1/Data!N1188</f>
        <v>4.8950961122233211E-2</v>
      </c>
      <c r="D1062" s="50">
        <f>Data!H1188/100</f>
        <v>6.1699999999999998E-2</v>
      </c>
      <c r="E1062">
        <f>Data!K1189/Data!K1188</f>
        <v>1.0322993393575821</v>
      </c>
      <c r="F1062">
        <f>Data!T1189/Data!T1188</f>
        <v>0.99137927976727069</v>
      </c>
      <c r="G1062" s="49">
        <f>Data!E1191</f>
        <v>36.799999999999997</v>
      </c>
      <c r="H1062" s="52">
        <v>0</v>
      </c>
      <c r="I1062" s="52">
        <v>1</v>
      </c>
      <c r="J1062" s="52">
        <v>0.6</v>
      </c>
      <c r="K1062" s="54">
        <f t="shared" si="463"/>
        <v>0.66261227030770231</v>
      </c>
      <c r="L1062" s="54">
        <f t="shared" si="476"/>
        <v>0</v>
      </c>
      <c r="M1062" s="53">
        <f t="shared" si="477"/>
        <v>0</v>
      </c>
      <c r="N1062" s="54" cm="1">
        <f t="array" ref="N1062">stock_min(C1062,O1062)</f>
        <v>0</v>
      </c>
      <c r="O1062" s="54" cm="1">
        <f t="array" ref="O1062">stock_max(C1062,D1062)</f>
        <v>0</v>
      </c>
      <c r="P1062" s="49">
        <f t="shared" si="454"/>
        <v>1969.2916666665774</v>
      </c>
      <c r="Q1062" s="49">
        <f t="shared" si="468"/>
        <v>0.85005521012053542</v>
      </c>
      <c r="R1062" s="49">
        <f t="shared" si="469"/>
        <v>53.186778566054862</v>
      </c>
      <c r="S1062" s="59">
        <f t="shared" si="450"/>
        <v>12.371779484773212</v>
      </c>
      <c r="T1062" s="59">
        <f t="shared" si="451"/>
        <v>15.820490371303062</v>
      </c>
      <c r="U1062" s="59">
        <f t="shared" si="452"/>
        <v>30.892382525390772</v>
      </c>
      <c r="V1062" s="59"/>
      <c r="W1062" s="49">
        <f t="shared" si="470"/>
        <v>4.9487117939092853</v>
      </c>
      <c r="X1062" s="49">
        <f t="shared" si="471"/>
        <v>7.4230676908639266</v>
      </c>
      <c r="Y1062" s="49">
        <f t="shared" si="472"/>
        <v>5.3376393289927959</v>
      </c>
      <c r="Z1062" s="49">
        <f t="shared" si="473"/>
        <v>10.482851042310266</v>
      </c>
      <c r="AA1062" s="49">
        <f t="shared" si="474"/>
        <v>30.892382525390772</v>
      </c>
      <c r="AB1062" s="49">
        <f t="shared" si="475"/>
        <v>0</v>
      </c>
      <c r="AC1062" s="80">
        <f t="shared" si="455"/>
        <v>0</v>
      </c>
      <c r="AD1062" s="80">
        <f t="shared" si="464"/>
        <v>0</v>
      </c>
      <c r="AE1062" s="80">
        <f t="shared" si="465"/>
        <v>0</v>
      </c>
      <c r="AF1062" s="54">
        <f>(Q1062-MAX(Q$2:Q1061))/MAX(Q$2:Q1061)</f>
        <v>-0.3113941147949929</v>
      </c>
      <c r="AG1062" s="54">
        <f>(R1062-MAX(R$2:R1061))/MAX(R$2:R1061)</f>
        <v>-2.9898639495999246E-2</v>
      </c>
      <c r="AH1062" s="54">
        <f>(S1062-MAX(S$2:S1061))/MAX(S$2:S1061)</f>
        <v>-2.8721715592182853E-2</v>
      </c>
      <c r="AI1062" s="54">
        <f>(T1062-MAX(T$2:T1061))/MAX(T$2:T1061)</f>
        <v>-2.7338669350556743E-2</v>
      </c>
      <c r="AJ1062" s="54">
        <f>(U1062-MAX(U$2:U1061))/MAX(U$2:U1061)</f>
        <v>-6.0784428759992258E-2</v>
      </c>
      <c r="AK1062" s="54">
        <f t="shared" si="466"/>
        <v>1.4504202299676319</v>
      </c>
      <c r="AL1062" s="71">
        <f t="shared" si="456"/>
        <v>1969.2916666665774</v>
      </c>
      <c r="AM1062" s="49">
        <f t="shared" si="457"/>
        <v>1.4504202299676319</v>
      </c>
      <c r="AN1062" s="49">
        <f t="shared" si="458"/>
        <v>2.0034538143575986</v>
      </c>
      <c r="AO1062" s="49">
        <f t="shared" si="459"/>
        <v>1.8387178293794373</v>
      </c>
      <c r="AP1062" s="49">
        <f t="shared" si="460"/>
        <v>1.8707894168833541</v>
      </c>
      <c r="AQ1062" s="49">
        <f t="shared" si="461"/>
        <v>3.1728370101898955</v>
      </c>
      <c r="AS1062" s="49">
        <f t="shared" si="467"/>
        <v>1.1693831958322969</v>
      </c>
      <c r="AT1062" s="49">
        <f t="shared" si="462"/>
        <v>1.3020475933065414</v>
      </c>
      <c r="AU1062" s="54">
        <f>(AM1062-MAX(AM$3:AM1062))/MAX(AM$3:AM1062)</f>
        <v>-0.61150990851232068</v>
      </c>
      <c r="AV1062" s="54">
        <f>(AN1062-MAX(AN$3:AN1062))/MAX(AN$3:AN1062)</f>
        <v>-0.83574586513504601</v>
      </c>
      <c r="AW1062" s="54">
        <f>(AO1062-MAX(AO$3:AO1062))/MAX(AO$3:AO1062)</f>
        <v>-0.67661860917838623</v>
      </c>
      <c r="AX1062" s="54">
        <f>(AP1062-MAX(AP$3:AP1062))/MAX(AP$3:AP1062)</f>
        <v>-0.67933261694486691</v>
      </c>
      <c r="AY1062" s="54">
        <f>(AQ1062-MAX(AQ$3:AQ1062))/MAX(AQ$3:AQ1062)</f>
        <v>-0.61859895422971423</v>
      </c>
    </row>
    <row r="1063" spans="1:51">
      <c r="A1063" s="49">
        <f>Data!F1189</f>
        <v>1969.3749999999106</v>
      </c>
      <c r="B1063" s="53">
        <f t="shared" si="453"/>
        <v>0.745</v>
      </c>
      <c r="C1063" s="50">
        <f>1/Data!N1189</f>
        <v>4.7682037243286644E-2</v>
      </c>
      <c r="D1063" s="50">
        <f>Data!H1189/100</f>
        <v>6.3200000000000006E-2</v>
      </c>
      <c r="E1063">
        <f>Data!K1190/Data!K1189</f>
        <v>0.94510190612516409</v>
      </c>
      <c r="F1063">
        <f>Data!T1190/Data!T1189</f>
        <v>0.98169077438438979</v>
      </c>
      <c r="G1063" s="49">
        <f>Data!E1192</f>
        <v>37</v>
      </c>
      <c r="H1063" s="52">
        <v>0</v>
      </c>
      <c r="I1063" s="52">
        <v>1</v>
      </c>
      <c r="J1063" s="52">
        <v>0.6</v>
      </c>
      <c r="K1063" s="54">
        <f t="shared" si="463"/>
        <v>0.66261227030770231</v>
      </c>
      <c r="L1063" s="54">
        <f t="shared" si="476"/>
        <v>0</v>
      </c>
      <c r="M1063" s="53">
        <f t="shared" si="477"/>
        <v>0</v>
      </c>
      <c r="N1063" s="54" cm="1">
        <f t="array" ref="N1063">stock_min(C1063,O1063)</f>
        <v>0</v>
      </c>
      <c r="O1063" s="54" cm="1">
        <f t="array" ref="O1063">stock_max(C1063,D1063)</f>
        <v>0</v>
      </c>
      <c r="P1063" s="49">
        <f t="shared" si="454"/>
        <v>1969.3749999999106</v>
      </c>
      <c r="Q1063" s="49">
        <f t="shared" si="468"/>
        <v>0.83449135749271364</v>
      </c>
      <c r="R1063" s="49">
        <f t="shared" si="469"/>
        <v>50.26692580343547</v>
      </c>
      <c r="S1063" s="59">
        <f t="shared" si="450"/>
        <v>11.873660137099586</v>
      </c>
      <c r="T1063" s="59">
        <f t="shared" si="451"/>
        <v>15.14727378797711</v>
      </c>
      <c r="U1063" s="59">
        <f t="shared" si="452"/>
        <v>30.326766923929657</v>
      </c>
      <c r="V1063" s="59"/>
      <c r="W1063" s="49">
        <f t="shared" si="470"/>
        <v>4.7494640548398346</v>
      </c>
      <c r="X1063" s="49">
        <f t="shared" si="471"/>
        <v>7.1241960822597514</v>
      </c>
      <c r="Y1063" s="49">
        <f t="shared" si="472"/>
        <v>5.1105043143532471</v>
      </c>
      <c r="Z1063" s="49">
        <f t="shared" si="473"/>
        <v>10.036769473623863</v>
      </c>
      <c r="AA1063" s="49">
        <f t="shared" si="474"/>
        <v>30.326766923929657</v>
      </c>
      <c r="AB1063" s="49">
        <f t="shared" si="475"/>
        <v>0</v>
      </c>
      <c r="AC1063" s="80">
        <f t="shared" si="455"/>
        <v>0</v>
      </c>
      <c r="AD1063" s="80">
        <f t="shared" si="464"/>
        <v>0</v>
      </c>
      <c r="AE1063" s="80">
        <f t="shared" si="465"/>
        <v>0</v>
      </c>
      <c r="AF1063" s="54">
        <f>(Q1063-MAX(Q$2:Q1062))/MAX(Q$2:Q1062)</f>
        <v>-0.3240019553074483</v>
      </c>
      <c r="AG1063" s="54">
        <f>(R1063-MAX(R$2:R1062))/MAX(R$2:R1062)</f>
        <v>-8.315535505305395E-2</v>
      </c>
      <c r="AH1063" s="54">
        <f>(S1063-MAX(S$2:S1062))/MAX(S$2:S1062)</f>
        <v>-6.7827852751695047E-2</v>
      </c>
      <c r="AI1063" s="54">
        <f>(T1063-MAX(T$2:T1062))/MAX(T$2:T1062)</f>
        <v>-6.8728773094803658E-2</v>
      </c>
      <c r="AJ1063" s="54">
        <f>(U1063-MAX(U$2:U1062))/MAX(U$2:U1062)</f>
        <v>-7.7980738555519818E-2</v>
      </c>
      <c r="AK1063" s="54">
        <f t="shared" si="466"/>
        <v>1.5424761516474614</v>
      </c>
      <c r="AL1063" s="71">
        <f t="shared" si="456"/>
        <v>1969.3749999999106</v>
      </c>
      <c r="AM1063" s="49">
        <f t="shared" si="457"/>
        <v>1.5424761516474614</v>
      </c>
      <c r="AN1063" s="49">
        <f t="shared" si="458"/>
        <v>2.1865469829502708</v>
      </c>
      <c r="AO1063" s="49">
        <f t="shared" si="459"/>
        <v>1.9857512223398341</v>
      </c>
      <c r="AP1063" s="49">
        <f t="shared" si="460"/>
        <v>2.0236895262826708</v>
      </c>
      <c r="AQ1063" s="49">
        <f t="shared" si="461"/>
        <v>3.3742120525935881</v>
      </c>
      <c r="AS1063" s="49">
        <f t="shared" si="467"/>
        <v>1.1876650696433173</v>
      </c>
      <c r="AT1063" s="49">
        <f t="shared" si="462"/>
        <v>1.3505225263109173</v>
      </c>
      <c r="AU1063" s="54">
        <f>(AM1063-MAX(AM$3:AM1063))/MAX(AM$3:AM1063)</f>
        <v>-0.58685304514508962</v>
      </c>
      <c r="AV1063" s="54">
        <f>(AN1063-MAX(AN$3:AN1063))/MAX(AN$3:AN1063)</f>
        <v>-0.82073488270492923</v>
      </c>
      <c r="AW1063" s="54">
        <f>(AO1063-MAX(AO$3:AO1063))/MAX(AO$3:AO1063)</f>
        <v>-0.65075935967690002</v>
      </c>
      <c r="AX1063" s="54">
        <f>(AP1063-MAX(AP$3:AP1063))/MAX(AP$3:AP1063)</f>
        <v>-0.6531243876768158</v>
      </c>
      <c r="AY1063" s="54">
        <f>(AQ1063-MAX(AQ$3:AQ1063))/MAX(AQ$3:AQ1063)</f>
        <v>-0.59439202159556448</v>
      </c>
    </row>
    <row r="1064" spans="1:51">
      <c r="A1064" s="49">
        <f>Data!F1190</f>
        <v>1969.4583333332439</v>
      </c>
      <c r="B1064" s="53">
        <f t="shared" si="453"/>
        <v>0.68900000000000006</v>
      </c>
      <c r="C1064" s="50">
        <f>1/Data!N1190</f>
        <v>5.0727067034841401E-2</v>
      </c>
      <c r="D1064" s="50">
        <f>Data!H1190/100</f>
        <v>6.5700000000000008E-2</v>
      </c>
      <c r="E1064">
        <f>Data!K1191/Data!K1190</f>
        <v>0.95274601888743204</v>
      </c>
      <c r="F1064">
        <f>Data!T1191/Data!T1190</f>
        <v>0.98923251908493559</v>
      </c>
      <c r="G1064" s="49">
        <f>Data!E1193</f>
        <v>37.1</v>
      </c>
      <c r="H1064" s="52">
        <v>0</v>
      </c>
      <c r="I1064" s="52">
        <v>1</v>
      </c>
      <c r="J1064" s="52">
        <v>0.6</v>
      </c>
      <c r="K1064" s="54">
        <f t="shared" si="463"/>
        <v>0.66261227030770231</v>
      </c>
      <c r="L1064" s="54">
        <f t="shared" si="476"/>
        <v>0</v>
      </c>
      <c r="M1064" s="53">
        <f t="shared" si="477"/>
        <v>0</v>
      </c>
      <c r="N1064" s="54" cm="1">
        <f t="array" ref="N1064">stock_min(C1064,O1064)</f>
        <v>0</v>
      </c>
      <c r="O1064" s="54" cm="1">
        <f t="array" ref="O1064">stock_max(C1064,D1064)</f>
        <v>0</v>
      </c>
      <c r="P1064" s="49">
        <f t="shared" si="454"/>
        <v>1969.4583333332439</v>
      </c>
      <c r="Q1064" s="49">
        <f t="shared" si="468"/>
        <v>0.82550598772712469</v>
      </c>
      <c r="R1064" s="49">
        <f t="shared" si="469"/>
        <v>47.891613440933078</v>
      </c>
      <c r="S1064" s="59">
        <f t="shared" si="450"/>
        <v>11.485873746418982</v>
      </c>
      <c r="T1064" s="59">
        <f t="shared" si="451"/>
        <v>14.617969215168138</v>
      </c>
      <c r="U1064" s="59">
        <f t="shared" si="452"/>
        <v>30.000224039860637</v>
      </c>
      <c r="V1064" s="59"/>
      <c r="W1064" s="49">
        <f t="shared" si="470"/>
        <v>4.5943494985675928</v>
      </c>
      <c r="X1064" s="49">
        <f t="shared" si="471"/>
        <v>6.8915242478513887</v>
      </c>
      <c r="Y1064" s="49">
        <f t="shared" si="472"/>
        <v>4.9319234462174766</v>
      </c>
      <c r="Z1064" s="49">
        <f t="shared" si="473"/>
        <v>9.6860457689506614</v>
      </c>
      <c r="AA1064" s="49">
        <f t="shared" si="474"/>
        <v>30.000224039860637</v>
      </c>
      <c r="AB1064" s="49">
        <f t="shared" si="475"/>
        <v>0</v>
      </c>
      <c r="AC1064" s="80">
        <f t="shared" si="455"/>
        <v>0</v>
      </c>
      <c r="AD1064" s="80">
        <f t="shared" si="464"/>
        <v>0</v>
      </c>
      <c r="AE1064" s="80">
        <f t="shared" si="465"/>
        <v>0</v>
      </c>
      <c r="AF1064" s="54">
        <f>(Q1064-MAX(Q$2:Q1063))/MAX(Q$2:Q1063)</f>
        <v>-0.33128075135229618</v>
      </c>
      <c r="AG1064" s="54">
        <f>(R1064-MAX(R$2:R1063))/MAX(R$2:R1063)</f>
        <v>-0.12647991458853597</v>
      </c>
      <c r="AH1064" s="54">
        <f>(S1064-MAX(S$2:S1063))/MAX(S$2:S1063)</f>
        <v>-9.8272018097555272E-2</v>
      </c>
      <c r="AI1064" s="54">
        <f>(T1064-MAX(T$2:T1063))/MAX(T$2:T1063)</f>
        <v>-0.10127100649112568</v>
      </c>
      <c r="AJ1064" s="54">
        <f>(U1064-MAX(U$2:U1063))/MAX(U$2:U1063)</f>
        <v>-8.7908563356445077E-2</v>
      </c>
      <c r="AK1064" s="54">
        <f t="shared" si="466"/>
        <v>1.5938406883435472</v>
      </c>
      <c r="AL1064" s="71">
        <f t="shared" si="456"/>
        <v>1969.4583333332439</v>
      </c>
      <c r="AM1064" s="49">
        <f t="shared" si="457"/>
        <v>1.5938406883435472</v>
      </c>
      <c r="AN1064" s="49">
        <f t="shared" si="458"/>
        <v>2.3536003668176155</v>
      </c>
      <c r="AO1064" s="49">
        <f t="shared" si="459"/>
        <v>2.1024541901065708</v>
      </c>
      <c r="AP1064" s="49">
        <f t="shared" si="460"/>
        <v>2.1481356572756072</v>
      </c>
      <c r="AQ1064" s="49">
        <f t="shared" si="461"/>
        <v>3.4865734907984556</v>
      </c>
      <c r="AS1064" s="49">
        <f t="shared" si="467"/>
        <v>1.13297312398084</v>
      </c>
      <c r="AT1064" s="49">
        <f t="shared" si="462"/>
        <v>1.3384378335228484</v>
      </c>
      <c r="AU1064" s="54">
        <f>(AM1064-MAX(AM$3:AM1064))/MAX(AM$3:AM1064)</f>
        <v>-0.57309522989403661</v>
      </c>
      <c r="AV1064" s="54">
        <f>(AN1064-MAX(AN$3:AN1064))/MAX(AN$3:AN1064)</f>
        <v>-0.80703892982258518</v>
      </c>
      <c r="AW1064" s="54">
        <f>(AO1064-MAX(AO$3:AO1064))/MAX(AO$3:AO1064)</f>
        <v>-0.63023442244813865</v>
      </c>
      <c r="AX1064" s="54">
        <f>(AP1064-MAX(AP$3:AP1064))/MAX(AP$3:AP1064)</f>
        <v>-0.63179338441332589</v>
      </c>
      <c r="AY1064" s="54">
        <f>(AQ1064-MAX(AQ$3:AQ1064))/MAX(AQ$3:AQ1064)</f>
        <v>-0.5808852546554546</v>
      </c>
    </row>
    <row r="1065" spans="1:51">
      <c r="A1065" s="49">
        <f>Data!F1191</f>
        <v>1969.5416666665772</v>
      </c>
      <c r="B1065" s="53">
        <f t="shared" si="453"/>
        <v>0.64600000000000002</v>
      </c>
      <c r="C1065" s="50">
        <f>1/Data!N1191</f>
        <v>5.3528295641347395E-2</v>
      </c>
      <c r="D1065" s="50">
        <f>Data!H1191/100</f>
        <v>6.7199999999999996E-2</v>
      </c>
      <c r="E1065">
        <f>Data!K1192/Data!K1191</f>
        <v>0.99177961325278396</v>
      </c>
      <c r="F1065">
        <f>Data!T1192/Data!T1191</f>
        <v>1.0023228441815566</v>
      </c>
      <c r="G1065" s="49">
        <f>Data!E1194</f>
        <v>37.299999999999997</v>
      </c>
      <c r="H1065" s="52">
        <v>0</v>
      </c>
      <c r="I1065" s="52">
        <v>1</v>
      </c>
      <c r="J1065" s="52">
        <v>0.6</v>
      </c>
      <c r="K1065" s="54">
        <f t="shared" si="463"/>
        <v>0.66261227030770231</v>
      </c>
      <c r="L1065" s="54">
        <f t="shared" si="476"/>
        <v>0</v>
      </c>
      <c r="M1065" s="53">
        <f t="shared" si="477"/>
        <v>0</v>
      </c>
      <c r="N1065" s="54" cm="1">
        <f t="array" ref="N1065">stock_min(C1065,O1065)</f>
        <v>0</v>
      </c>
      <c r="O1065" s="54" cm="1">
        <f t="array" ref="O1065">stock_max(C1065,D1065)</f>
        <v>0</v>
      </c>
      <c r="P1065" s="49">
        <f t="shared" si="454"/>
        <v>1969.5416666665772</v>
      </c>
      <c r="Q1065" s="49">
        <f t="shared" si="468"/>
        <v>0.82742350950755672</v>
      </c>
      <c r="R1065" s="49">
        <f t="shared" si="469"/>
        <v>47.497925856500437</v>
      </c>
      <c r="S1065" s="59">
        <f t="shared" si="450"/>
        <v>11.43989470982461</v>
      </c>
      <c r="T1065" s="59">
        <f t="shared" si="451"/>
        <v>14.549802262577057</v>
      </c>
      <c r="U1065" s="59">
        <f t="shared" si="452"/>
        <v>30.069909885717021</v>
      </c>
      <c r="V1065" s="59"/>
      <c r="W1065" s="49">
        <f t="shared" si="470"/>
        <v>4.5759578839298447</v>
      </c>
      <c r="X1065" s="49">
        <f t="shared" si="471"/>
        <v>6.8639368258947657</v>
      </c>
      <c r="Y1065" s="49">
        <f t="shared" si="472"/>
        <v>4.9089247528427293</v>
      </c>
      <c r="Z1065" s="49">
        <f t="shared" si="473"/>
        <v>9.6408775097343273</v>
      </c>
      <c r="AA1065" s="49">
        <f t="shared" si="474"/>
        <v>30.069909885717021</v>
      </c>
      <c r="AB1065" s="49">
        <f t="shared" si="475"/>
        <v>0</v>
      </c>
      <c r="AC1065" s="80">
        <f t="shared" si="455"/>
        <v>0</v>
      </c>
      <c r="AD1065" s="80">
        <f t="shared" si="464"/>
        <v>0</v>
      </c>
      <c r="AE1065" s="80">
        <f t="shared" si="465"/>
        <v>0</v>
      </c>
      <c r="AF1065" s="54">
        <f>(Q1065-MAX(Q$2:Q1064))/MAX(Q$2:Q1064)</f>
        <v>-0.32972742073647998</v>
      </c>
      <c r="AG1065" s="54">
        <f>(R1065-MAX(R$2:R1064))/MAX(R$2:R1064)</f>
        <v>-0.1336605875220794</v>
      </c>
      <c r="AH1065" s="54">
        <f>(S1065-MAX(S$2:S1064))/MAX(S$2:S1064)</f>
        <v>-0.10188172031032662</v>
      </c>
      <c r="AI1065" s="54">
        <f>(T1065-MAX(T$2:T1064))/MAX(T$2:T1064)</f>
        <v>-0.10546198649600763</v>
      </c>
      <c r="AJ1065" s="54">
        <f>(U1065-MAX(U$2:U1064))/MAX(U$2:U1064)</f>
        <v>-8.5789917069790028E-2</v>
      </c>
      <c r="AK1065" s="54">
        <f t="shared" si="466"/>
        <v>1.5884910674590134</v>
      </c>
      <c r="AL1065" s="71">
        <f t="shared" si="456"/>
        <v>1969.5416666665772</v>
      </c>
      <c r="AM1065" s="49">
        <f t="shared" si="457"/>
        <v>1.5884910674590134</v>
      </c>
      <c r="AN1065" s="49">
        <f t="shared" si="458"/>
        <v>2.4805104413874943</v>
      </c>
      <c r="AO1065" s="49">
        <f t="shared" si="459"/>
        <v>2.1673462577428868</v>
      </c>
      <c r="AP1065" s="49">
        <f t="shared" si="460"/>
        <v>2.2221627881087271</v>
      </c>
      <c r="AQ1065" s="49">
        <f t="shared" si="461"/>
        <v>3.4748710374113343</v>
      </c>
      <c r="AS1065" s="49">
        <f t="shared" si="467"/>
        <v>0.99436059602383997</v>
      </c>
      <c r="AT1065" s="49">
        <f t="shared" si="462"/>
        <v>1.2527082493026072</v>
      </c>
      <c r="AU1065" s="54">
        <f>(AM1065-MAX(AM$3:AM1065))/MAX(AM$3:AM1065)</f>
        <v>-0.57452810752764716</v>
      </c>
      <c r="AV1065" s="54">
        <f>(AN1065-MAX(AN$3:AN1065))/MAX(AN$3:AN1065)</f>
        <v>-0.79663414566697632</v>
      </c>
      <c r="AW1065" s="54">
        <f>(AO1065-MAX(AO$3:AO1065))/MAX(AO$3:AO1065)</f>
        <v>-0.61882163971974991</v>
      </c>
      <c r="AX1065" s="54">
        <f>(AP1065-MAX(AP$3:AP1065))/MAX(AP$3:AP1065)</f>
        <v>-0.61910457716163469</v>
      </c>
      <c r="AY1065" s="54">
        <f>(AQ1065-MAX(AQ$3:AQ1065))/MAX(AQ$3:AQ1065)</f>
        <v>-0.58229198558603557</v>
      </c>
    </row>
    <row r="1066" spans="1:51">
      <c r="A1066" s="49">
        <f>Data!F1192</f>
        <v>1969.6249999999104</v>
      </c>
      <c r="B1066" s="53">
        <f t="shared" si="453"/>
        <v>0.63100000000000001</v>
      </c>
      <c r="C1066" s="50">
        <f>1/Data!N1192</f>
        <v>5.4260785917310567E-2</v>
      </c>
      <c r="D1066" s="50">
        <f>Data!H1192/100</f>
        <v>6.6900000000000001E-2</v>
      </c>
      <c r="E1066">
        <f>Data!K1193/Data!K1192</f>
        <v>1.0035787695638163</v>
      </c>
      <c r="F1066">
        <f>Data!T1193/Data!T1192</f>
        <v>0.96965168070381691</v>
      </c>
      <c r="G1066" s="49">
        <f>Data!E1195</f>
        <v>37.5</v>
      </c>
      <c r="H1066" s="52">
        <v>0</v>
      </c>
      <c r="I1066" s="52">
        <v>1</v>
      </c>
      <c r="J1066" s="52">
        <v>0.6</v>
      </c>
      <c r="K1066" s="54">
        <f t="shared" si="463"/>
        <v>0.66261227030770231</v>
      </c>
      <c r="L1066" s="54">
        <f t="shared" si="476"/>
        <v>0</v>
      </c>
      <c r="M1066" s="53">
        <f t="shared" si="477"/>
        <v>0</v>
      </c>
      <c r="N1066" s="54" cm="1">
        <f t="array" ref="N1066">stock_min(C1066,O1066)</f>
        <v>0</v>
      </c>
      <c r="O1066" s="54" cm="1">
        <f t="array" ref="O1066">stock_max(C1066,D1066)</f>
        <v>0</v>
      </c>
      <c r="P1066" s="49">
        <f t="shared" si="454"/>
        <v>1969.6249999999104</v>
      </c>
      <c r="Q1066" s="49">
        <f t="shared" si="468"/>
        <v>0.80231259664785304</v>
      </c>
      <c r="R1066" s="49">
        <f t="shared" si="469"/>
        <v>47.667909987900082</v>
      </c>
      <c r="S1066" s="59">
        <f t="shared" si="450"/>
        <v>11.325586527077691</v>
      </c>
      <c r="T1066" s="59">
        <f t="shared" si="451"/>
        <v>14.435327125777167</v>
      </c>
      <c r="U1066" s="59">
        <f t="shared" si="452"/>
        <v>29.157338659297828</v>
      </c>
      <c r="V1066" s="59"/>
      <c r="W1066" s="49">
        <f t="shared" si="470"/>
        <v>4.5302346108310765</v>
      </c>
      <c r="X1066" s="49">
        <f t="shared" si="471"/>
        <v>6.7953519162466147</v>
      </c>
      <c r="Y1066" s="49">
        <f t="shared" si="472"/>
        <v>4.8703022463315992</v>
      </c>
      <c r="Z1066" s="49">
        <f t="shared" si="473"/>
        <v>9.5650248794455681</v>
      </c>
      <c r="AA1066" s="49">
        <f t="shared" si="474"/>
        <v>29.157338659297828</v>
      </c>
      <c r="AB1066" s="49">
        <f t="shared" si="475"/>
        <v>0</v>
      </c>
      <c r="AC1066" s="80">
        <f t="shared" si="455"/>
        <v>0</v>
      </c>
      <c r="AD1066" s="80">
        <f t="shared" si="464"/>
        <v>0</v>
      </c>
      <c r="AE1066" s="80">
        <f t="shared" si="465"/>
        <v>0</v>
      </c>
      <c r="AF1066" s="54">
        <f>(Q1066-MAX(Q$2:Q1065))/MAX(Q$2:Q1065)</f>
        <v>-0.3500690669874455</v>
      </c>
      <c r="AG1066" s="54">
        <f>(R1066-MAX(R$2:R1065))/MAX(R$2:R1065)</f>
        <v>-0.13056015840076898</v>
      </c>
      <c r="AH1066" s="54">
        <f>(S1066-MAX(S$2:S1065))/MAX(S$2:S1065)</f>
        <v>-0.11085577741899469</v>
      </c>
      <c r="AI1066" s="54">
        <f>(T1066-MAX(T$2:T1065))/MAX(T$2:T1065)</f>
        <v>-0.112500045132169</v>
      </c>
      <c r="AJ1066" s="54">
        <f>(U1066-MAX(U$2:U1065))/MAX(U$2:U1065)</f>
        <v>-0.11353465657034606</v>
      </c>
      <c r="AK1066" s="54">
        <f t="shared" si="466"/>
        <v>1.6351509591478948</v>
      </c>
      <c r="AL1066" s="71">
        <f t="shared" si="456"/>
        <v>1969.6249999999104</v>
      </c>
      <c r="AM1066" s="49">
        <f t="shared" si="457"/>
        <v>1.6351509591478948</v>
      </c>
      <c r="AN1066" s="49">
        <f t="shared" si="458"/>
        <v>2.4750874958935873</v>
      </c>
      <c r="AO1066" s="49">
        <f t="shared" si="459"/>
        <v>2.1894059078169041</v>
      </c>
      <c r="AP1066" s="49">
        <f t="shared" si="460"/>
        <v>2.2404299576454898</v>
      </c>
      <c r="AQ1066" s="49">
        <f t="shared" si="461"/>
        <v>3.5769409259740708</v>
      </c>
      <c r="AS1066" s="49">
        <f t="shared" si="467"/>
        <v>1.1018534300804834</v>
      </c>
      <c r="AT1066" s="49">
        <f t="shared" si="462"/>
        <v>1.336510968328581</v>
      </c>
      <c r="AU1066" s="54">
        <f>(AM1066-MAX(AM$3:AM1066))/MAX(AM$3:AM1066)</f>
        <v>-0.56203041533024634</v>
      </c>
      <c r="AV1066" s="54">
        <f>(AN1066-MAX(AN$3:AN1066))/MAX(AN$3:AN1066)</f>
        <v>-0.79707874848943128</v>
      </c>
      <c r="AW1066" s="54">
        <f>(AO1066-MAX(AO$3:AO1066))/MAX(AO$3:AO1066)</f>
        <v>-0.61494193604363911</v>
      </c>
      <c r="AX1066" s="54">
        <f>(AP1066-MAX(AP$3:AP1066))/MAX(AP$3:AP1066)</f>
        <v>-0.61597344684931088</v>
      </c>
      <c r="AY1066" s="54">
        <f>(AQ1066-MAX(AQ$3:AQ1066))/MAX(AQ$3:AQ1066)</f>
        <v>-0.57002234736810697</v>
      </c>
    </row>
    <row r="1067" spans="1:51">
      <c r="A1067" s="49">
        <f>Data!F1193</f>
        <v>1969.7083333332437</v>
      </c>
      <c r="B1067" s="53">
        <f t="shared" si="453"/>
        <v>0.63</v>
      </c>
      <c r="C1067" s="50">
        <f>1/Data!N1193</f>
        <v>5.4353597184481794E-2</v>
      </c>
      <c r="D1067" s="50">
        <f>Data!H1193/100</f>
        <v>7.1599999999999997E-2</v>
      </c>
      <c r="E1067">
        <f>Data!K1194/Data!K1193</f>
        <v>1.0080329798285101</v>
      </c>
      <c r="F1067">
        <f>Data!T1194/Data!T1193</f>
        <v>1.0048125169204265</v>
      </c>
      <c r="G1067" s="49">
        <f>Data!E1196</f>
        <v>37.700000000000003</v>
      </c>
      <c r="H1067" s="52">
        <v>0</v>
      </c>
      <c r="I1067" s="52">
        <v>1</v>
      </c>
      <c r="J1067" s="52">
        <v>0.6</v>
      </c>
      <c r="K1067" s="54">
        <f t="shared" si="463"/>
        <v>0.66261227030770231</v>
      </c>
      <c r="L1067" s="54">
        <f t="shared" si="476"/>
        <v>0</v>
      </c>
      <c r="M1067" s="53">
        <f t="shared" si="477"/>
        <v>0</v>
      </c>
      <c r="N1067" s="54" cm="1">
        <f t="array" ref="N1067">stock_min(C1067,O1067)</f>
        <v>0</v>
      </c>
      <c r="O1067" s="54" cm="1">
        <f t="array" ref="O1067">stock_max(C1067,D1067)</f>
        <v>0</v>
      </c>
      <c r="P1067" s="49">
        <f t="shared" si="454"/>
        <v>1969.7083333332437</v>
      </c>
      <c r="Q1067" s="49">
        <f t="shared" si="468"/>
        <v>0.80617373959469218</v>
      </c>
      <c r="R1067" s="49">
        <f t="shared" si="469"/>
        <v>48.050825347300119</v>
      </c>
      <c r="S1067" s="59">
        <f t="shared" si="450"/>
        <v>11.401975282666655</v>
      </c>
      <c r="T1067" s="59">
        <f t="shared" si="451"/>
        <v>14.535601189661014</v>
      </c>
      <c r="U1067" s="59">
        <f t="shared" si="452"/>
        <v>29.297658844950305</v>
      </c>
      <c r="V1067" s="59"/>
      <c r="W1067" s="49">
        <f t="shared" si="470"/>
        <v>4.5607901130666617</v>
      </c>
      <c r="X1067" s="49">
        <f t="shared" si="471"/>
        <v>6.841185169599993</v>
      </c>
      <c r="Y1067" s="49">
        <f t="shared" si="472"/>
        <v>4.904133485092391</v>
      </c>
      <c r="Z1067" s="49">
        <f t="shared" si="473"/>
        <v>9.6314677045686228</v>
      </c>
      <c r="AA1067" s="49">
        <f t="shared" si="474"/>
        <v>29.297658844950305</v>
      </c>
      <c r="AB1067" s="49">
        <f t="shared" si="475"/>
        <v>0</v>
      </c>
      <c r="AC1067" s="80">
        <f t="shared" si="455"/>
        <v>0</v>
      </c>
      <c r="AD1067" s="80">
        <f t="shared" si="464"/>
        <v>0</v>
      </c>
      <c r="AE1067" s="80">
        <f t="shared" si="465"/>
        <v>0</v>
      </c>
      <c r="AF1067" s="54">
        <f>(Q1067-MAX(Q$2:Q1066))/MAX(Q$2:Q1066)</f>
        <v>-0.34694126337521397</v>
      </c>
      <c r="AG1067" s="54">
        <f>(R1067-MAX(R$2:R1066))/MAX(R$2:R1066)</f>
        <v>-0.12357596569109931</v>
      </c>
      <c r="AH1067" s="54">
        <f>(S1067-MAX(S$2:S1066))/MAX(S$2:S1066)</f>
        <v>-0.10485868220986871</v>
      </c>
      <c r="AI1067" s="54">
        <f>(T1067-MAX(T$2:T1066))/MAX(T$2:T1066)</f>
        <v>-0.10633508424171488</v>
      </c>
      <c r="AJ1067" s="54">
        <f>(U1067-MAX(U$2:U1066))/MAX(U$2:U1066)</f>
        <v>-0.10926852710571913</v>
      </c>
      <c r="AK1067" s="54">
        <f t="shared" si="466"/>
        <v>1.6505037837714127</v>
      </c>
      <c r="AL1067" s="71">
        <f t="shared" si="456"/>
        <v>1969.7083333332437</v>
      </c>
      <c r="AM1067" s="49">
        <f t="shared" si="457"/>
        <v>1.6505037837714127</v>
      </c>
      <c r="AN1067" s="49">
        <f t="shared" si="458"/>
        <v>2.450668320939517</v>
      </c>
      <c r="AO1067" s="49">
        <f t="shared" si="459"/>
        <v>2.1846358981412402</v>
      </c>
      <c r="AP1067" s="49">
        <f t="shared" si="460"/>
        <v>2.2328499660975978</v>
      </c>
      <c r="AQ1067" s="49">
        <f t="shared" si="461"/>
        <v>3.6105256824260263</v>
      </c>
      <c r="AS1067" s="49">
        <f t="shared" si="467"/>
        <v>1.1598573614865093</v>
      </c>
      <c r="AT1067" s="49">
        <f t="shared" si="462"/>
        <v>1.3776757163284286</v>
      </c>
      <c r="AU1067" s="54">
        <f>(AM1067-MAX(AM$3:AM1067))/MAX(AM$3:AM1067)</f>
        <v>-0.55791821383212059</v>
      </c>
      <c r="AV1067" s="54">
        <f>(AN1067-MAX(AN$3:AN1067))/MAX(AN$3:AN1067)</f>
        <v>-0.79908076641839609</v>
      </c>
      <c r="AW1067" s="54">
        <f>(AO1067-MAX(AO$3:AO1067))/MAX(AO$3:AO1067)</f>
        <v>-0.61578085343406297</v>
      </c>
      <c r="AX1067" s="54">
        <f>(AP1067-MAX(AP$3:AP1067))/MAX(AP$3:AP1067)</f>
        <v>-0.61727271443726417</v>
      </c>
      <c r="AY1067" s="54">
        <f>(AQ1067-MAX(AQ$3:AQ1067))/MAX(AQ$3:AQ1067)</f>
        <v>-0.56598518403712661</v>
      </c>
    </row>
    <row r="1068" spans="1:51">
      <c r="A1068" s="49">
        <f>Data!F1194</f>
        <v>1969.7916666665769</v>
      </c>
      <c r="B1068" s="53">
        <f t="shared" si="453"/>
        <v>0.63400000000000001</v>
      </c>
      <c r="C1068" s="50">
        <f>1/Data!N1194</f>
        <v>5.4204472837947021E-2</v>
      </c>
      <c r="D1068" s="50">
        <f>Data!H1194/100</f>
        <v>7.0999999999999994E-2</v>
      </c>
      <c r="E1068">
        <f>Data!K1195/Data!K1194</f>
        <v>1.0045910057463241</v>
      </c>
      <c r="F1068">
        <f>Data!T1195/Data!T1194</f>
        <v>0.99773014789464654</v>
      </c>
      <c r="G1068" s="49">
        <f>Data!E1197</f>
        <v>37.799999999999997</v>
      </c>
      <c r="H1068" s="52">
        <v>0</v>
      </c>
      <c r="I1068" s="52">
        <v>1</v>
      </c>
      <c r="J1068" s="52">
        <v>0.6</v>
      </c>
      <c r="K1068" s="54">
        <f t="shared" si="463"/>
        <v>0.66261227030770231</v>
      </c>
      <c r="L1068" s="54">
        <f t="shared" si="476"/>
        <v>0</v>
      </c>
      <c r="M1068" s="53">
        <f t="shared" si="477"/>
        <v>0</v>
      </c>
      <c r="N1068" s="54" cm="1">
        <f t="array" ref="N1068">stock_min(C1068,O1068)</f>
        <v>0</v>
      </c>
      <c r="O1068" s="54" cm="1">
        <f t="array" ref="O1068">stock_max(C1068,D1068)</f>
        <v>0</v>
      </c>
      <c r="P1068" s="49">
        <f t="shared" si="454"/>
        <v>1969.7916666665769</v>
      </c>
      <c r="Q1068" s="49">
        <f t="shared" si="468"/>
        <v>0.8043438444345925</v>
      </c>
      <c r="R1068" s="49">
        <f t="shared" si="469"/>
        <v>48.271426962585188</v>
      </c>
      <c r="S1068" s="59">
        <f t="shared" si="450"/>
        <v>11.423030884051737</v>
      </c>
      <c r="T1068" s="59">
        <f t="shared" si="451"/>
        <v>14.568687655522151</v>
      </c>
      <c r="U1068" s="59">
        <f t="shared" si="452"/>
        <v>29.231157492339168</v>
      </c>
      <c r="V1068" s="59"/>
      <c r="W1068" s="49">
        <f t="shared" si="470"/>
        <v>4.5692123536206948</v>
      </c>
      <c r="X1068" s="49">
        <f t="shared" si="471"/>
        <v>6.8538185304310426</v>
      </c>
      <c r="Y1068" s="49">
        <f t="shared" si="472"/>
        <v>4.9152964526928216</v>
      </c>
      <c r="Z1068" s="49">
        <f t="shared" si="473"/>
        <v>9.6533912028293294</v>
      </c>
      <c r="AA1068" s="49">
        <f t="shared" si="474"/>
        <v>29.231157492339168</v>
      </c>
      <c r="AB1068" s="49">
        <f t="shared" si="475"/>
        <v>0</v>
      </c>
      <c r="AC1068" s="80">
        <f t="shared" si="455"/>
        <v>0</v>
      </c>
      <c r="AD1068" s="80">
        <f t="shared" si="464"/>
        <v>0</v>
      </c>
      <c r="AE1068" s="80">
        <f t="shared" si="465"/>
        <v>0</v>
      </c>
      <c r="AF1068" s="54">
        <f>(Q1068-MAX(Q$2:Q1067))/MAX(Q$2:Q1067)</f>
        <v>-0.34842361012346118</v>
      </c>
      <c r="AG1068" s="54">
        <f>(R1068-MAX(R$2:R1067))/MAX(R$2:R1067)</f>
        <v>-0.11955229791337062</v>
      </c>
      <c r="AH1068" s="54">
        <f>(S1068-MAX(S$2:S1067))/MAX(S$2:S1067)</f>
        <v>-0.10320565821153055</v>
      </c>
      <c r="AI1068" s="54">
        <f>(T1068-MAX(T$2:T1067))/MAX(T$2:T1067)</f>
        <v>-0.10430089154884134</v>
      </c>
      <c r="AJ1068" s="54">
        <f>(U1068-MAX(U$2:U1067))/MAX(U$2:U1067)</f>
        <v>-0.11129035581477278</v>
      </c>
      <c r="AK1068" s="54">
        <f t="shared" si="466"/>
        <v>1.677204257750692</v>
      </c>
      <c r="AL1068" s="71">
        <f t="shared" si="456"/>
        <v>1969.7916666665769</v>
      </c>
      <c r="AM1068" s="49">
        <f t="shared" si="457"/>
        <v>1.677204257750692</v>
      </c>
      <c r="AN1068" s="49">
        <f t="shared" si="458"/>
        <v>2.3895941587484311</v>
      </c>
      <c r="AO1068" s="49">
        <f t="shared" si="459"/>
        <v>2.1659582644799742</v>
      </c>
      <c r="AP1068" s="49">
        <f t="shared" si="460"/>
        <v>2.2080247774587796</v>
      </c>
      <c r="AQ1068" s="49">
        <f t="shared" si="461"/>
        <v>3.6689337563626121</v>
      </c>
      <c r="AS1068" s="49">
        <f t="shared" si="467"/>
        <v>1.279339597614181</v>
      </c>
      <c r="AT1068" s="49">
        <f t="shared" si="462"/>
        <v>1.4609089789038325</v>
      </c>
      <c r="AU1068" s="54">
        <f>(AM1068-MAX(AM$3:AM1068))/MAX(AM$3:AM1068)</f>
        <v>-0.55076658331521444</v>
      </c>
      <c r="AV1068" s="54">
        <f>(AN1068-MAX(AN$3:AN1068))/MAX(AN$3:AN1068)</f>
        <v>-0.80408796129426874</v>
      </c>
      <c r="AW1068" s="54">
        <f>(AO1068-MAX(AO$3:AO1068))/MAX(AO$3:AO1068)</f>
        <v>-0.61906575068916558</v>
      </c>
      <c r="AX1068" s="54">
        <f>(AP1068-MAX(AP$3:AP1068))/MAX(AP$3:AP1068)</f>
        <v>-0.62152793857035871</v>
      </c>
      <c r="AY1068" s="54">
        <f>(AQ1068-MAX(AQ$3:AQ1068))/MAX(AQ$3:AQ1068)</f>
        <v>-0.55896405423773965</v>
      </c>
    </row>
    <row r="1069" spans="1:51">
      <c r="A1069" s="49">
        <f>Data!F1195</f>
        <v>1969.8749999999102</v>
      </c>
      <c r="B1069" s="53">
        <f t="shared" si="453"/>
        <v>0.63200000000000001</v>
      </c>
      <c r="C1069" s="50">
        <f>1/Data!N1195</f>
        <v>5.4236523059561045E-2</v>
      </c>
      <c r="D1069" s="50">
        <f>Data!H1195/100</f>
        <v>7.1399999999999991E-2</v>
      </c>
      <c r="E1069">
        <f>Data!K1196/Data!K1195</f>
        <v>0.94468968053691138</v>
      </c>
      <c r="F1069">
        <f>Data!T1196/Data!T1195</f>
        <v>0.96543029891667698</v>
      </c>
      <c r="G1069" s="49">
        <f>Data!E1198</f>
        <v>38</v>
      </c>
      <c r="H1069" s="52">
        <v>0</v>
      </c>
      <c r="I1069" s="52">
        <v>1</v>
      </c>
      <c r="J1069" s="52">
        <v>0.6</v>
      </c>
      <c r="K1069" s="54">
        <f t="shared" si="463"/>
        <v>0.66261227030770231</v>
      </c>
      <c r="L1069" s="54">
        <f t="shared" si="476"/>
        <v>0</v>
      </c>
      <c r="M1069" s="53">
        <f t="shared" si="477"/>
        <v>0</v>
      </c>
      <c r="N1069" s="54" cm="1">
        <f t="array" ref="N1069">stock_min(C1069,O1069)</f>
        <v>0</v>
      </c>
      <c r="O1069" s="54" cm="1">
        <f t="array" ref="O1069">stock_max(C1069,D1069)</f>
        <v>0</v>
      </c>
      <c r="P1069" s="49">
        <f t="shared" si="454"/>
        <v>1969.8749999999102</v>
      </c>
      <c r="Q1069" s="49">
        <f t="shared" si="468"/>
        <v>0.77653791816427775</v>
      </c>
      <c r="R1069" s="49">
        <f t="shared" si="469"/>
        <v>45.601518916345455</v>
      </c>
      <c r="S1069" s="59">
        <f t="shared" si="450"/>
        <v>10.885987686340666</v>
      </c>
      <c r="T1069" s="59">
        <f t="shared" si="451"/>
        <v>13.864835175085982</v>
      </c>
      <c r="U1069" s="59">
        <f t="shared" si="452"/>
        <v>28.220645115509466</v>
      </c>
      <c r="V1069" s="59"/>
      <c r="W1069" s="49">
        <f t="shared" si="470"/>
        <v>4.3543950745362663</v>
      </c>
      <c r="X1069" s="49">
        <f t="shared" si="471"/>
        <v>6.5315926118043999</v>
      </c>
      <c r="Y1069" s="49">
        <f t="shared" si="472"/>
        <v>4.6778252622801704</v>
      </c>
      <c r="Z1069" s="49">
        <f t="shared" si="473"/>
        <v>9.1870099128058129</v>
      </c>
      <c r="AA1069" s="49">
        <f t="shared" si="474"/>
        <v>28.220645115509466</v>
      </c>
      <c r="AB1069" s="49">
        <f t="shared" si="475"/>
        <v>0</v>
      </c>
      <c r="AC1069" s="80">
        <f t="shared" si="455"/>
        <v>0</v>
      </c>
      <c r="AD1069" s="80">
        <f t="shared" si="464"/>
        <v>0</v>
      </c>
      <c r="AE1069" s="80">
        <f t="shared" si="465"/>
        <v>0</v>
      </c>
      <c r="AF1069" s="54">
        <f>(Q1069-MAX(Q$2:Q1068))/MAX(Q$2:Q1068)</f>
        <v>-0.37094841115444388</v>
      </c>
      <c r="AG1069" s="54">
        <f>(R1069-MAX(R$2:R1068))/MAX(R$2:R1068)</f>
        <v>-0.16825014158632431</v>
      </c>
      <c r="AH1069" s="54">
        <f>(S1069-MAX(S$2:S1068))/MAX(S$2:S1068)</f>
        <v>-0.14536761206527393</v>
      </c>
      <c r="AI1069" s="54">
        <f>(T1069-MAX(T$2:T1068))/MAX(T$2:T1068)</f>
        <v>-0.14757452429563506</v>
      </c>
      <c r="AJ1069" s="54">
        <f>(U1069-MAX(U$2:U1068))/MAX(U$2:U1068)</f>
        <v>-0.14201278256412242</v>
      </c>
      <c r="AK1069" s="54">
        <f t="shared" si="466"/>
        <v>1.749460134730719</v>
      </c>
      <c r="AL1069" s="71">
        <f t="shared" si="456"/>
        <v>1969.8749999999102</v>
      </c>
      <c r="AM1069" s="49">
        <f t="shared" si="457"/>
        <v>1.749460134730719</v>
      </c>
      <c r="AN1069" s="49">
        <f t="shared" si="458"/>
        <v>2.5946896146457901</v>
      </c>
      <c r="AO1069" s="49">
        <f t="shared" si="459"/>
        <v>2.314340089061802</v>
      </c>
      <c r="AP1069" s="49">
        <f t="shared" si="460"/>
        <v>2.3652313828347666</v>
      </c>
      <c r="AQ1069" s="49">
        <f t="shared" si="461"/>
        <v>3.8269956172972694</v>
      </c>
      <c r="AS1069" s="49">
        <f t="shared" si="467"/>
        <v>1.2323060026514794</v>
      </c>
      <c r="AT1069" s="49">
        <f t="shared" si="462"/>
        <v>1.4617642344625028</v>
      </c>
      <c r="AU1069" s="54">
        <f>(AM1069-MAX(AM$3:AM1069))/MAX(AM$3:AM1069)</f>
        <v>-0.53141309411359205</v>
      </c>
      <c r="AV1069" s="54">
        <f>(AN1069-MAX(AN$3:AN1069))/MAX(AN$3:AN1069)</f>
        <v>-0.78727311064398997</v>
      </c>
      <c r="AW1069" s="54">
        <f>(AO1069-MAX(AO$3:AO1069))/MAX(AO$3:AO1069)</f>
        <v>-0.59296934805510038</v>
      </c>
      <c r="AX1069" s="54">
        <f>(AP1069-MAX(AP$3:AP1069))/MAX(AP$3:AP1069)</f>
        <v>-0.59458154348711023</v>
      </c>
      <c r="AY1069" s="54">
        <f>(AQ1069-MAX(AQ$3:AQ1069))/MAX(AQ$3:AQ1069)</f>
        <v>-0.53996372145566973</v>
      </c>
    </row>
    <row r="1070" spans="1:51">
      <c r="A1070" s="49">
        <f>Data!F1196</f>
        <v>1969.9583333332434</v>
      </c>
      <c r="B1070" s="53">
        <f t="shared" si="453"/>
        <v>0.55899999999999994</v>
      </c>
      <c r="C1070" s="50">
        <f>1/Data!N1196</f>
        <v>5.7713628725817132E-2</v>
      </c>
      <c r="D1070" s="50">
        <f>Data!H1196/100</f>
        <v>7.6499999999999999E-2</v>
      </c>
      <c r="E1070">
        <f>Data!K1197/Data!K1196</f>
        <v>0.99148280217606255</v>
      </c>
      <c r="F1070">
        <f>Data!T1197/Data!T1196</f>
        <v>0.99408746632734291</v>
      </c>
      <c r="G1070" s="49">
        <f>Data!E1199</f>
        <v>38.200000000000003</v>
      </c>
      <c r="H1070" s="52">
        <v>0</v>
      </c>
      <c r="I1070" s="52">
        <v>1</v>
      </c>
      <c r="J1070" s="52">
        <v>0.6</v>
      </c>
      <c r="K1070" s="54">
        <f t="shared" si="463"/>
        <v>0.66261227030770231</v>
      </c>
      <c r="L1070" s="54">
        <f t="shared" si="476"/>
        <v>0</v>
      </c>
      <c r="M1070" s="53">
        <f t="shared" si="477"/>
        <v>0</v>
      </c>
      <c r="N1070" s="54" cm="1">
        <f t="array" ref="N1070">stock_min(C1070,O1070)</f>
        <v>0</v>
      </c>
      <c r="O1070" s="54" cm="1">
        <f t="array" ref="O1070">stock_max(C1070,D1070)</f>
        <v>0</v>
      </c>
      <c r="P1070" s="49">
        <f t="shared" si="454"/>
        <v>1969.9583333332434</v>
      </c>
      <c r="Q1070" s="49">
        <f t="shared" si="468"/>
        <v>0.77194661157503641</v>
      </c>
      <c r="R1070" s="49">
        <f t="shared" si="469"/>
        <v>45.213121758662915</v>
      </c>
      <c r="S1070" s="59">
        <f t="shared" si="450"/>
        <v>10.804611312458313</v>
      </c>
      <c r="T1070" s="59">
        <f t="shared" si="451"/>
        <v>13.758929794870106</v>
      </c>
      <c r="U1070" s="59">
        <f t="shared" si="452"/>
        <v>28.053789600999909</v>
      </c>
      <c r="V1070" s="59"/>
      <c r="W1070" s="49">
        <f t="shared" si="470"/>
        <v>4.3218445249833257</v>
      </c>
      <c r="X1070" s="49">
        <f t="shared" si="471"/>
        <v>6.4827667874749872</v>
      </c>
      <c r="Y1070" s="49">
        <f t="shared" si="472"/>
        <v>4.642094086486936</v>
      </c>
      <c r="Z1070" s="49">
        <f t="shared" si="473"/>
        <v>9.116835708383169</v>
      </c>
      <c r="AA1070" s="49">
        <f t="shared" si="474"/>
        <v>28.053789600999909</v>
      </c>
      <c r="AB1070" s="49">
        <f t="shared" si="475"/>
        <v>0</v>
      </c>
      <c r="AC1070" s="80">
        <f t="shared" si="455"/>
        <v>0</v>
      </c>
      <c r="AD1070" s="80">
        <f t="shared" si="464"/>
        <v>0</v>
      </c>
      <c r="AE1070" s="80">
        <f t="shared" si="465"/>
        <v>0</v>
      </c>
      <c r="AF1070" s="54">
        <f>(Q1070-MAX(Q$2:Q1069))/MAX(Q$2:Q1069)</f>
        <v>-0.37466769985533172</v>
      </c>
      <c r="AG1070" s="54">
        <f>(R1070-MAX(R$2:R1069))/MAX(R$2:R1069)</f>
        <v>-0.17533431967046556</v>
      </c>
      <c r="AH1070" s="54">
        <f>(S1070-MAX(S$2:S1069))/MAX(S$2:S1069)</f>
        <v>-0.15175627304270728</v>
      </c>
      <c r="AI1070" s="54">
        <f>(T1070-MAX(T$2:T1069))/MAX(T$2:T1069)</f>
        <v>-0.15408570477273079</v>
      </c>
      <c r="AJ1070" s="54">
        <f>(U1070-MAX(U$2:U1069))/MAX(U$2:U1069)</f>
        <v>-0.14708566087792144</v>
      </c>
      <c r="AK1070" s="54">
        <f t="shared" si="466"/>
        <v>1.7096596375548383</v>
      </c>
      <c r="AL1070" s="71">
        <f t="shared" si="456"/>
        <v>1969.9583333332434</v>
      </c>
      <c r="AM1070" s="49">
        <f t="shared" si="457"/>
        <v>1.7096596375548383</v>
      </c>
      <c r="AN1070" s="49">
        <f t="shared" si="458"/>
        <v>2.533047779760353</v>
      </c>
      <c r="AO1070" s="49">
        <f t="shared" si="459"/>
        <v>2.26029195795148</v>
      </c>
      <c r="AP1070" s="49">
        <f t="shared" si="460"/>
        <v>2.3098455614463145</v>
      </c>
      <c r="AQ1070" s="49">
        <f t="shared" si="461"/>
        <v>3.7399308564407483</v>
      </c>
      <c r="AS1070" s="49">
        <f t="shared" si="467"/>
        <v>1.2068830766803953</v>
      </c>
      <c r="AT1070" s="49">
        <f t="shared" si="462"/>
        <v>1.4300852949944338</v>
      </c>
      <c r="AU1070" s="54">
        <f>(AM1070-MAX(AM$3:AM1070))/MAX(AM$3:AM1070)</f>
        <v>-0.5420735209813683</v>
      </c>
      <c r="AV1070" s="54">
        <f>(AN1070-MAX(AN$3:AN1070))/MAX(AN$3:AN1070)</f>
        <v>-0.79232684644165929</v>
      </c>
      <c r="AW1070" s="54">
        <f>(AO1070-MAX(AO$3:AO1070))/MAX(AO$3:AO1070)</f>
        <v>-0.60247497177315812</v>
      </c>
      <c r="AX1070" s="54">
        <f>(AP1070-MAX(AP$3:AP1070))/MAX(AP$3:AP1070)</f>
        <v>-0.60407509003099757</v>
      </c>
      <c r="AY1070" s="54">
        <f>(AQ1070-MAX(AQ$3:AQ1070))/MAX(AQ$3:AQ1070)</f>
        <v>-0.55042962018723729</v>
      </c>
    </row>
    <row r="1071" spans="1:51">
      <c r="A1071" s="49">
        <f>Data!F1197</f>
        <v>1970.0416666665767</v>
      </c>
      <c r="B1071" s="53">
        <f t="shared" si="453"/>
        <v>0.54499999999999993</v>
      </c>
      <c r="C1071" s="50">
        <f>1/Data!N1197</f>
        <v>5.8511897129505545E-2</v>
      </c>
      <c r="D1071" s="50">
        <f>Data!H1197/100</f>
        <v>7.7899999999999997E-2</v>
      </c>
      <c r="E1071">
        <f>Data!K1198/Data!K1197</f>
        <v>0.96294721995582433</v>
      </c>
      <c r="F1071">
        <f>Data!T1198/Data!T1197</f>
        <v>1.0398244862252912</v>
      </c>
      <c r="G1071" s="49">
        <f>Data!E1200</f>
        <v>38.5</v>
      </c>
      <c r="H1071" s="52">
        <v>0</v>
      </c>
      <c r="I1071" s="52">
        <v>1</v>
      </c>
      <c r="J1071" s="52">
        <v>0.6</v>
      </c>
      <c r="K1071" s="54">
        <f t="shared" si="463"/>
        <v>0.66261227030770231</v>
      </c>
      <c r="L1071" s="54">
        <f t="shared" si="476"/>
        <v>0</v>
      </c>
      <c r="M1071" s="53">
        <f t="shared" si="477"/>
        <v>0</v>
      </c>
      <c r="N1071" s="54" cm="1">
        <f t="array" ref="N1071">stock_min(C1071,O1071)</f>
        <v>0</v>
      </c>
      <c r="O1071" s="54" cm="1">
        <f t="array" ref="O1071">stock_max(C1071,D1071)</f>
        <v>0</v>
      </c>
      <c r="P1071" s="49">
        <f t="shared" si="454"/>
        <v>1970.0416666665767</v>
      </c>
      <c r="Q1071" s="49">
        <f t="shared" si="468"/>
        <v>0.80268898877436667</v>
      </c>
      <c r="R1071" s="49">
        <f t="shared" si="469"/>
        <v>43.537849903028643</v>
      </c>
      <c r="S1071" s="59">
        <f t="shared" si="450"/>
        <v>10.736522018357364</v>
      </c>
      <c r="T1071" s="59">
        <f t="shared" si="451"/>
        <v>13.605994698672301</v>
      </c>
      <c r="U1071" s="59">
        <f t="shared" si="452"/>
        <v>29.171017358532147</v>
      </c>
      <c r="V1071" s="59"/>
      <c r="W1071" s="49">
        <f t="shared" si="470"/>
        <v>4.2946088073429456</v>
      </c>
      <c r="X1071" s="49">
        <f t="shared" si="471"/>
        <v>6.4419132110144188</v>
      </c>
      <c r="Y1071" s="49">
        <f t="shared" si="472"/>
        <v>4.5904956615904862</v>
      </c>
      <c r="Z1071" s="49">
        <f t="shared" si="473"/>
        <v>9.0154990370818151</v>
      </c>
      <c r="AA1071" s="49">
        <f t="shared" si="474"/>
        <v>29.171017358532147</v>
      </c>
      <c r="AB1071" s="49">
        <f t="shared" si="475"/>
        <v>0</v>
      </c>
      <c r="AC1071" s="80">
        <f t="shared" si="455"/>
        <v>0</v>
      </c>
      <c r="AD1071" s="80">
        <f t="shared" si="464"/>
        <v>0</v>
      </c>
      <c r="AE1071" s="80">
        <f t="shared" si="465"/>
        <v>0</v>
      </c>
      <c r="AF1071" s="54">
        <f>(Q1071-MAX(Q$2:Q1070))/MAX(Q$2:Q1070)</f>
        <v>-0.3497641622819907</v>
      </c>
      <c r="AG1071" s="54">
        <f>(R1071-MAX(R$2:R1070))/MAX(R$2:R1070)</f>
        <v>-0.20589047573369632</v>
      </c>
      <c r="AH1071" s="54">
        <f>(S1071-MAX(S$2:S1070))/MAX(S$2:S1070)</f>
        <v>-0.15710179773802729</v>
      </c>
      <c r="AI1071" s="54">
        <f>(T1071-MAX(T$2:T1070))/MAX(T$2:T1070)</f>
        <v>-0.16348832445641542</v>
      </c>
      <c r="AJ1071" s="54">
        <f>(U1071-MAX(U$2:U1070))/MAX(U$2:U1070)</f>
        <v>-0.1131187855282009</v>
      </c>
      <c r="AK1071" s="54">
        <f t="shared" si="466"/>
        <v>1.619187897356873</v>
      </c>
      <c r="AL1071" s="71">
        <f t="shared" si="456"/>
        <v>1970.0416666665767</v>
      </c>
      <c r="AM1071" s="49">
        <f t="shared" si="457"/>
        <v>1.619187897356873</v>
      </c>
      <c r="AN1071" s="49">
        <f t="shared" si="458"/>
        <v>2.5520765658255842</v>
      </c>
      <c r="AO1071" s="49">
        <f t="shared" si="459"/>
        <v>2.2200996533769111</v>
      </c>
      <c r="AP1071" s="49">
        <f t="shared" si="460"/>
        <v>2.2776776090455599</v>
      </c>
      <c r="AQ1071" s="49">
        <f t="shared" si="461"/>
        <v>3.5420212577289356</v>
      </c>
      <c r="AS1071" s="49">
        <f t="shared" si="467"/>
        <v>0.98994469190335144</v>
      </c>
      <c r="AT1071" s="49">
        <f t="shared" si="462"/>
        <v>1.2643436486833757</v>
      </c>
      <c r="AU1071" s="54">
        <f>(AM1071-MAX(AM$3:AM1071))/MAX(AM$3:AM1071)</f>
        <v>-0.56630606676386974</v>
      </c>
      <c r="AV1071" s="54">
        <f>(AN1071-MAX(AN$3:AN1071))/MAX(AN$3:AN1071)</f>
        <v>-0.7907667621660569</v>
      </c>
      <c r="AW1071" s="54">
        <f>(AO1071-MAX(AO$3:AO1071))/MAX(AO$3:AO1071)</f>
        <v>-0.60954372541549195</v>
      </c>
      <c r="AX1071" s="54">
        <f>(AP1071-MAX(AP$3:AP1071))/MAX(AP$3:AP1071)</f>
        <v>-0.60958891912448088</v>
      </c>
      <c r="AY1071" s="54">
        <f>(AQ1071-MAX(AQ$3:AQ1071))/MAX(AQ$3:AQ1071)</f>
        <v>-0.57421997805126934</v>
      </c>
    </row>
    <row r="1072" spans="1:51">
      <c r="A1072" s="49">
        <f>Data!F1198</f>
        <v>1970.12499999991</v>
      </c>
      <c r="B1072" s="53">
        <f t="shared" si="453"/>
        <v>0.49399999999999999</v>
      </c>
      <c r="C1072" s="50">
        <f>1/Data!N1198</f>
        <v>6.1077703419733717E-2</v>
      </c>
      <c r="D1072" s="50">
        <f>Data!H1198/100</f>
        <v>7.2400000000000006E-2</v>
      </c>
      <c r="E1072">
        <f>Data!K1199/Data!K1198</f>
        <v>1.0147848493512965</v>
      </c>
      <c r="F1072">
        <f>Data!T1199/Data!T1198</f>
        <v>1.0127962287651904</v>
      </c>
      <c r="G1072" s="49">
        <f>Data!E1201</f>
        <v>38.6</v>
      </c>
      <c r="H1072" s="52">
        <v>0</v>
      </c>
      <c r="I1072" s="52">
        <v>1</v>
      </c>
      <c r="J1072" s="52">
        <v>0.6</v>
      </c>
      <c r="K1072" s="54">
        <f t="shared" si="463"/>
        <v>0.66261227030770231</v>
      </c>
      <c r="L1072" s="54">
        <f t="shared" si="476"/>
        <v>0</v>
      </c>
      <c r="M1072" s="53">
        <f t="shared" si="477"/>
        <v>0</v>
      </c>
      <c r="N1072" s="54" cm="1">
        <f t="array" ref="N1072">stock_min(C1072,O1072)</f>
        <v>0</v>
      </c>
      <c r="O1072" s="54" cm="1">
        <f t="array" ref="O1072">stock_max(C1072,D1072)</f>
        <v>0</v>
      </c>
      <c r="P1072" s="49">
        <f t="shared" si="454"/>
        <v>1970.12499999991</v>
      </c>
      <c r="Q1072" s="49">
        <f t="shared" si="468"/>
        <v>0.81296038070202281</v>
      </c>
      <c r="R1072" s="49">
        <f t="shared" si="469"/>
        <v>44.181550454924285</v>
      </c>
      <c r="S1072" s="59">
        <f t="shared" si="450"/>
        <v>10.886719531472101</v>
      </c>
      <c r="T1072" s="59">
        <f t="shared" si="451"/>
        <v>13.79802852639364</v>
      </c>
      <c r="U1072" s="59">
        <f t="shared" si="452"/>
        <v>29.544296369965263</v>
      </c>
      <c r="V1072" s="59"/>
      <c r="W1072" s="49">
        <f t="shared" si="470"/>
        <v>4.3546878125888409</v>
      </c>
      <c r="X1072" s="49">
        <f t="shared" si="471"/>
        <v>6.5320317188832604</v>
      </c>
      <c r="Y1072" s="49">
        <f t="shared" si="472"/>
        <v>4.6552855187495101</v>
      </c>
      <c r="Z1072" s="49">
        <f t="shared" si="473"/>
        <v>9.1427430076441301</v>
      </c>
      <c r="AA1072" s="49">
        <f t="shared" si="474"/>
        <v>29.544296369965263</v>
      </c>
      <c r="AB1072" s="49">
        <f t="shared" si="475"/>
        <v>0</v>
      </c>
      <c r="AC1072" s="80">
        <f t="shared" si="455"/>
        <v>0</v>
      </c>
      <c r="AD1072" s="80">
        <f t="shared" si="464"/>
        <v>0</v>
      </c>
      <c r="AE1072" s="80">
        <f t="shared" si="465"/>
        <v>0</v>
      </c>
      <c r="AF1072" s="54">
        <f>(Q1072-MAX(Q$2:Q1071))/MAX(Q$2:Q1071)</f>
        <v>-0.34144359575122579</v>
      </c>
      <c r="AG1072" s="54">
        <f>(R1072-MAX(R$2:R1071))/MAX(R$2:R1071)</f>
        <v>-0.19414968604898922</v>
      </c>
      <c r="AH1072" s="54">
        <f>(S1072-MAX(S$2:S1071))/MAX(S$2:S1071)</f>
        <v>-0.14531015668590938</v>
      </c>
      <c r="AI1072" s="54">
        <f>(T1072-MAX(T$2:T1071))/MAX(T$2:T1071)</f>
        <v>-0.1516818713050041</v>
      </c>
      <c r="AJ1072" s="54">
        <f>(U1072-MAX(U$2:U1071))/MAX(U$2:U1071)</f>
        <v>-0.10177005062026992</v>
      </c>
      <c r="AK1072" s="54">
        <f t="shared" si="466"/>
        <v>1.5885505384775425</v>
      </c>
      <c r="AL1072" s="71">
        <f t="shared" si="456"/>
        <v>1970.12499999991</v>
      </c>
      <c r="AM1072" s="49">
        <f t="shared" si="457"/>
        <v>1.5885505384775425</v>
      </c>
      <c r="AN1072" s="49">
        <f t="shared" si="458"/>
        <v>2.5689845645988552</v>
      </c>
      <c r="AO1072" s="49">
        <f t="shared" si="459"/>
        <v>2.212148512719438</v>
      </c>
      <c r="AP1072" s="49">
        <f t="shared" si="460"/>
        <v>2.2731615962824234</v>
      </c>
      <c r="AQ1072" s="49">
        <f t="shared" si="461"/>
        <v>3.4750011320175211</v>
      </c>
      <c r="AS1072" s="49">
        <f t="shared" si="467"/>
        <v>0.90601656741866599</v>
      </c>
      <c r="AT1072" s="49">
        <f t="shared" si="462"/>
        <v>1.2018395357350977</v>
      </c>
      <c r="AU1072" s="54">
        <f>(AM1072-MAX(AM$3:AM1072))/MAX(AM$3:AM1072)</f>
        <v>-0.57451217841899849</v>
      </c>
      <c r="AV1072" s="54">
        <f>(AN1072-MAX(AN$3:AN1072))/MAX(AN$3:AN1072)</f>
        <v>-0.78938055166751742</v>
      </c>
      <c r="AW1072" s="54">
        <f>(AO1072-MAX(AO$3:AO1072))/MAX(AO$3:AO1072)</f>
        <v>-0.61094211884125194</v>
      </c>
      <c r="AX1072" s="54">
        <f>(AP1072-MAX(AP$3:AP1072))/MAX(AP$3:AP1072)</f>
        <v>-0.61036299769341518</v>
      </c>
      <c r="AY1072" s="54">
        <f>(AQ1072-MAX(AQ$3:AQ1072))/MAX(AQ$3:AQ1072)</f>
        <v>-0.582276347146781</v>
      </c>
    </row>
    <row r="1073" spans="1:51">
      <c r="A1073" s="49">
        <f>Data!F1199</f>
        <v>1970.2083333332432</v>
      </c>
      <c r="B1073" s="53">
        <f t="shared" si="453"/>
        <v>0.505</v>
      </c>
      <c r="C1073" s="50">
        <f>1/Data!N1199</f>
        <v>6.0489880391215174E-2</v>
      </c>
      <c r="D1073" s="50">
        <f>Data!H1199/100</f>
        <v>7.0699999999999999E-2</v>
      </c>
      <c r="E1073">
        <f>Data!K1200/Data!K1199</f>
        <v>0.96494803500316195</v>
      </c>
      <c r="F1073">
        <f>Data!T1200/Data!T1199</f>
        <v>0.97578180778028678</v>
      </c>
      <c r="G1073" s="49">
        <f>Data!E1202</f>
        <v>38.799999999999997</v>
      </c>
      <c r="H1073" s="52">
        <v>0</v>
      </c>
      <c r="I1073" s="52">
        <v>1</v>
      </c>
      <c r="J1073" s="52">
        <v>0.6</v>
      </c>
      <c r="K1073" s="54">
        <f t="shared" si="463"/>
        <v>0.66261227030770231</v>
      </c>
      <c r="L1073" s="54">
        <f t="shared" si="476"/>
        <v>0</v>
      </c>
      <c r="M1073" s="53">
        <f t="shared" si="477"/>
        <v>0</v>
      </c>
      <c r="N1073" s="54" cm="1">
        <f t="array" ref="N1073">stock_min(C1073,O1073)</f>
        <v>0</v>
      </c>
      <c r="O1073" s="54" cm="1">
        <f t="array" ref="O1073">stock_max(C1073,D1073)</f>
        <v>0</v>
      </c>
      <c r="P1073" s="49">
        <f t="shared" si="454"/>
        <v>1970.2083333332432</v>
      </c>
      <c r="Q1073" s="49">
        <f t="shared" si="468"/>
        <v>0.79327194993517003</v>
      </c>
      <c r="R1073" s="49">
        <f t="shared" si="469"/>
        <v>42.632900294872243</v>
      </c>
      <c r="S1073" s="59">
        <f t="shared" si="450"/>
        <v>10.552296317801449</v>
      </c>
      <c r="T1073" s="59">
        <f t="shared" si="451"/>
        <v>13.36481481898389</v>
      </c>
      <c r="U1073" s="59">
        <f t="shared" si="452"/>
        <v>28.828786921481267</v>
      </c>
      <c r="V1073" s="59"/>
      <c r="W1073" s="49">
        <f t="shared" si="470"/>
        <v>4.2209185271205802</v>
      </c>
      <c r="X1073" s="49">
        <f t="shared" si="471"/>
        <v>6.331377790680869</v>
      </c>
      <c r="Y1073" s="49">
        <f t="shared" si="472"/>
        <v>4.5091245295349509</v>
      </c>
      <c r="Z1073" s="49">
        <f t="shared" si="473"/>
        <v>8.8556902894489387</v>
      </c>
      <c r="AA1073" s="49">
        <f t="shared" si="474"/>
        <v>28.828786921481267</v>
      </c>
      <c r="AB1073" s="49">
        <f t="shared" si="475"/>
        <v>0</v>
      </c>
      <c r="AC1073" s="80">
        <f t="shared" si="455"/>
        <v>0</v>
      </c>
      <c r="AD1073" s="80">
        <f t="shared" si="464"/>
        <v>0</v>
      </c>
      <c r="AE1073" s="80">
        <f t="shared" si="465"/>
        <v>0</v>
      </c>
      <c r="AF1073" s="54">
        <f>(Q1073-MAX(Q$2:Q1072))/MAX(Q$2:Q1072)</f>
        <v>-0.35739264133684578</v>
      </c>
      <c r="AG1073" s="54">
        <f>(R1073-MAX(R$2:R1072))/MAX(R$2:R1072)</f>
        <v>-0.22239632304629101</v>
      </c>
      <c r="AH1073" s="54">
        <f>(S1073-MAX(S$2:S1072))/MAX(S$2:S1072)</f>
        <v>-0.17156490893395543</v>
      </c>
      <c r="AI1073" s="54">
        <f>(T1073-MAX(T$2:T1072))/MAX(T$2:T1072)</f>
        <v>-0.17831633150284185</v>
      </c>
      <c r="AJ1073" s="54">
        <f>(U1073-MAX(U$2:U1072))/MAX(U$2:U1072)</f>
        <v>-0.12352355619185154</v>
      </c>
      <c r="AK1073" s="54">
        <f t="shared" si="466"/>
        <v>1.615620507050906</v>
      </c>
      <c r="AL1073" s="71">
        <f t="shared" si="456"/>
        <v>1970.2083333332432</v>
      </c>
      <c r="AM1073" s="49">
        <f t="shared" si="457"/>
        <v>1.615620507050906</v>
      </c>
      <c r="AN1073" s="49">
        <f t="shared" si="458"/>
        <v>2.6634587473435416</v>
      </c>
      <c r="AO1073" s="49">
        <f t="shared" si="459"/>
        <v>2.2759209473533271</v>
      </c>
      <c r="AP1073" s="49">
        <f t="shared" si="460"/>
        <v>2.3415098301572628</v>
      </c>
      <c r="AQ1073" s="49">
        <f t="shared" si="461"/>
        <v>3.5342174862710483</v>
      </c>
      <c r="AS1073" s="49">
        <f t="shared" si="467"/>
        <v>0.87075873892750666</v>
      </c>
      <c r="AT1073" s="49">
        <f t="shared" si="462"/>
        <v>1.1927076561137855</v>
      </c>
      <c r="AU1073" s="54">
        <f>(AM1073-MAX(AM$3:AM1073))/MAX(AM$3:AM1073)</f>
        <v>-0.56726158004043814</v>
      </c>
      <c r="AV1073" s="54">
        <f>(AN1073-MAX(AN$3:AN1073))/MAX(AN$3:AN1073)</f>
        <v>-0.78163503987054206</v>
      </c>
      <c r="AW1073" s="54">
        <f>(AO1073-MAX(AO$3:AO1073))/MAX(AO$3:AO1073)</f>
        <v>-0.59972624967499299</v>
      </c>
      <c r="AX1073" s="54">
        <f>(AP1073-MAX(AP$3:AP1073))/MAX(AP$3:AP1073)</f>
        <v>-0.59864759611198137</v>
      </c>
      <c r="AY1073" s="54">
        <f>(AQ1073-MAX(AQ$3:AQ1073))/MAX(AQ$3:AQ1073)</f>
        <v>-0.57515805542033416</v>
      </c>
    </row>
    <row r="1074" spans="1:51">
      <c r="A1074" s="49">
        <f>Data!F1200</f>
        <v>1970.2916666665765</v>
      </c>
      <c r="B1074" s="53">
        <f t="shared" si="453"/>
        <v>0.46399999999999997</v>
      </c>
      <c r="C1074" s="50">
        <f>1/Data!N1200</f>
        <v>6.2999793825658471E-2</v>
      </c>
      <c r="D1074" s="50">
        <f>Data!H1200/100</f>
        <v>7.3899999999999993E-2</v>
      </c>
      <c r="E1074">
        <f>Data!K1201/Data!K1200</f>
        <v>0.88571250794985645</v>
      </c>
      <c r="F1074">
        <f>Data!T1201/Data!T1200</f>
        <v>0.96798470282745097</v>
      </c>
      <c r="G1074" s="49">
        <f>Data!E1203</f>
        <v>39</v>
      </c>
      <c r="H1074" s="52">
        <v>0</v>
      </c>
      <c r="I1074" s="52">
        <v>1</v>
      </c>
      <c r="J1074" s="52">
        <v>0.6</v>
      </c>
      <c r="K1074" s="54">
        <f t="shared" si="463"/>
        <v>0.66261227030770231</v>
      </c>
      <c r="L1074" s="54">
        <f t="shared" si="476"/>
        <v>0</v>
      </c>
      <c r="M1074" s="53">
        <f t="shared" si="477"/>
        <v>0</v>
      </c>
      <c r="N1074" s="54" cm="1">
        <f t="array" ref="N1074">stock_min(C1074,O1074)</f>
        <v>0</v>
      </c>
      <c r="O1074" s="54" cm="1">
        <f t="array" ref="O1074">stock_max(C1074,D1074)</f>
        <v>0</v>
      </c>
      <c r="P1074" s="49">
        <f t="shared" si="454"/>
        <v>1970.2916666665765</v>
      </c>
      <c r="Q1074" s="49">
        <f t="shared" si="468"/>
        <v>0.76787511271934816</v>
      </c>
      <c r="R1074" s="49">
        <f t="shared" si="469"/>
        <v>37.760493041347466</v>
      </c>
      <c r="S1074" s="59">
        <f t="shared" si="450"/>
        <v>9.6935650678956709</v>
      </c>
      <c r="T1074" s="59">
        <f t="shared" si="451"/>
        <v>12.208359223628868</v>
      </c>
      <c r="U1074" s="59">
        <f t="shared" si="452"/>
        <v>27.905824741065949</v>
      </c>
      <c r="V1074" s="59"/>
      <c r="W1074" s="49">
        <f t="shared" si="470"/>
        <v>3.8774260271582683</v>
      </c>
      <c r="X1074" s="49">
        <f t="shared" si="471"/>
        <v>5.8161390407374025</v>
      </c>
      <c r="Y1074" s="49">
        <f t="shared" si="472"/>
        <v>4.1189506017281659</v>
      </c>
      <c r="Z1074" s="49">
        <f t="shared" si="473"/>
        <v>8.0894086219007022</v>
      </c>
      <c r="AA1074" s="49">
        <f t="shared" si="474"/>
        <v>27.905824741065949</v>
      </c>
      <c r="AB1074" s="49">
        <f t="shared" si="475"/>
        <v>0</v>
      </c>
      <c r="AC1074" s="80">
        <f t="shared" si="455"/>
        <v>0</v>
      </c>
      <c r="AD1074" s="80">
        <f t="shared" si="464"/>
        <v>0</v>
      </c>
      <c r="AE1074" s="80">
        <f t="shared" si="465"/>
        <v>0</v>
      </c>
      <c r="AF1074" s="54">
        <f>(Q1074-MAX(Q$2:Q1073))/MAX(Q$2:Q1073)</f>
        <v>-0.37796590688971343</v>
      </c>
      <c r="AG1074" s="54">
        <f>(R1074-MAX(R$2:R1073))/MAX(R$2:R1073)</f>
        <v>-0.31126669709430049</v>
      </c>
      <c r="AH1074" s="54">
        <f>(S1074-MAX(S$2:S1073))/MAX(S$2:S1073)</f>
        <v>-0.23898180851597658</v>
      </c>
      <c r="AI1074" s="54">
        <f>(T1074-MAX(T$2:T1073))/MAX(T$2:T1073)</f>
        <v>-0.24941650677018795</v>
      </c>
      <c r="AJ1074" s="54">
        <f>(U1074-MAX(U$2:U1073))/MAX(U$2:U1073)</f>
        <v>-0.15158421000510841</v>
      </c>
      <c r="AK1074" s="54">
        <f t="shared" si="466"/>
        <v>1.6806806149765385</v>
      </c>
      <c r="AL1074" s="71">
        <f t="shared" si="456"/>
        <v>1970.2916666665765</v>
      </c>
      <c r="AM1074" s="49">
        <f t="shared" si="457"/>
        <v>1.6806806149765385</v>
      </c>
      <c r="AN1074" s="49">
        <f t="shared" si="458"/>
        <v>3.1157742606402037</v>
      </c>
      <c r="AO1074" s="49">
        <f t="shared" si="459"/>
        <v>2.5381449379480734</v>
      </c>
      <c r="AP1074" s="49">
        <f t="shared" si="460"/>
        <v>2.6306966569685821</v>
      </c>
      <c r="AQ1074" s="49">
        <f t="shared" si="461"/>
        <v>3.6765383902741613</v>
      </c>
      <c r="AS1074" s="49">
        <f t="shared" si="467"/>
        <v>0.56076412963395761</v>
      </c>
      <c r="AT1074" s="49">
        <f t="shared" si="462"/>
        <v>1.0458417333055792</v>
      </c>
      <c r="AU1074" s="54">
        <f>(AM1074-MAX(AM$3:AM1074))/MAX(AM$3:AM1074)</f>
        <v>-0.54983545293740455</v>
      </c>
      <c r="AV1074" s="54">
        <f>(AN1074-MAX(AN$3:AN1074))/MAX(AN$3:AN1074)</f>
        <v>-0.74455173263874386</v>
      </c>
      <c r="AW1074" s="54">
        <f>(AO1074-MAX(AO$3:AO1074))/MAX(AO$3:AO1074)</f>
        <v>-0.55360804848588396</v>
      </c>
      <c r="AX1074" s="54">
        <f>(AP1074-MAX(AP$3:AP1074))/MAX(AP$3:AP1074)</f>
        <v>-0.54907879797216075</v>
      </c>
      <c r="AY1074" s="54">
        <f>(AQ1074-MAX(AQ$3:AQ1074))/MAX(AQ$3:AQ1074)</f>
        <v>-0.55804991483592037</v>
      </c>
    </row>
    <row r="1075" spans="1:51">
      <c r="A1075" s="49">
        <f>Data!F1201</f>
        <v>1970.3749999999097</v>
      </c>
      <c r="B1075" s="53">
        <f t="shared" si="453"/>
        <v>0.35499999999999998</v>
      </c>
      <c r="C1075" s="50">
        <f>1/Data!N1201</f>
        <v>7.1511135832320702E-2</v>
      </c>
      <c r="D1075" s="50">
        <f>Data!H1201/100</f>
        <v>7.9100000000000004E-2</v>
      </c>
      <c r="E1075">
        <f>Data!K1202/Data!K1201</f>
        <v>0.99216401321799674</v>
      </c>
      <c r="F1075">
        <f>Data!T1202/Data!T1201</f>
        <v>1.0061931203771295</v>
      </c>
      <c r="G1075" s="49">
        <f>Data!E1204</f>
        <v>39</v>
      </c>
      <c r="H1075" s="52">
        <v>0</v>
      </c>
      <c r="I1075" s="52">
        <v>1</v>
      </c>
      <c r="J1075" s="52">
        <v>0.6</v>
      </c>
      <c r="K1075" s="54">
        <f t="shared" si="463"/>
        <v>0.66261227030770231</v>
      </c>
      <c r="L1075" s="54">
        <f t="shared" si="476"/>
        <v>0</v>
      </c>
      <c r="M1075" s="53">
        <f t="shared" si="477"/>
        <v>0</v>
      </c>
      <c r="N1075" s="54" cm="1">
        <f t="array" ref="N1075">stock_min(C1075,O1075)</f>
        <v>0</v>
      </c>
      <c r="O1075" s="54" cm="1">
        <f t="array" ref="O1075">stock_max(C1075,D1075)</f>
        <v>0</v>
      </c>
      <c r="P1075" s="49">
        <f t="shared" si="454"/>
        <v>1970.3749999999097</v>
      </c>
      <c r="Q1075" s="49">
        <f t="shared" si="468"/>
        <v>0.77263065572702094</v>
      </c>
      <c r="R1075" s="49">
        <f t="shared" si="469"/>
        <v>37.464602316993542</v>
      </c>
      <c r="S1075" s="59">
        <f t="shared" si="450"/>
        <v>9.6720032453897655</v>
      </c>
      <c r="T1075" s="59">
        <f t="shared" si="451"/>
        <v>12.170479881497382</v>
      </c>
      <c r="U1075" s="59">
        <f t="shared" si="452"/>
        <v>28.078648872910449</v>
      </c>
      <c r="V1075" s="59"/>
      <c r="W1075" s="49">
        <f t="shared" si="470"/>
        <v>3.8688012981559066</v>
      </c>
      <c r="X1075" s="49">
        <f t="shared" si="471"/>
        <v>5.803201947233859</v>
      </c>
      <c r="Y1075" s="49">
        <f t="shared" si="472"/>
        <v>4.1061705764841863</v>
      </c>
      <c r="Z1075" s="49">
        <f t="shared" si="473"/>
        <v>8.0643093050131966</v>
      </c>
      <c r="AA1075" s="49">
        <f t="shared" si="474"/>
        <v>28.078648872910449</v>
      </c>
      <c r="AB1075" s="49">
        <f t="shared" si="475"/>
        <v>0</v>
      </c>
      <c r="AC1075" s="80">
        <f t="shared" si="455"/>
        <v>0</v>
      </c>
      <c r="AD1075" s="80">
        <f t="shared" si="464"/>
        <v>0</v>
      </c>
      <c r="AE1075" s="80">
        <f t="shared" si="465"/>
        <v>0</v>
      </c>
      <c r="AF1075" s="54">
        <f>(Q1075-MAX(Q$2:Q1074))/MAX(Q$2:Q1074)</f>
        <v>-0.37411357487240282</v>
      </c>
      <c r="AG1075" s="54">
        <f>(R1075-MAX(R$2:R1074))/MAX(R$2:R1074)</f>
        <v>-0.31666360215219497</v>
      </c>
      <c r="AH1075" s="54">
        <f>(S1075-MAX(S$2:S1074))/MAX(S$2:S1074)</f>
        <v>-0.24067457470195791</v>
      </c>
      <c r="AI1075" s="54">
        <f>(T1075-MAX(T$2:T1074))/MAX(T$2:T1074)</f>
        <v>-0.25174537082288306</v>
      </c>
      <c r="AJ1075" s="54">
        <f>(U1075-MAX(U$2:U1074))/MAX(U$2:U1074)</f>
        <v>-0.1463298688878126</v>
      </c>
      <c r="AK1075" s="54">
        <f t="shared" si="466"/>
        <v>1.7045884929539947</v>
      </c>
      <c r="AL1075" s="71">
        <f t="shared" si="456"/>
        <v>1970.3749999999097</v>
      </c>
      <c r="AM1075" s="49">
        <f t="shared" si="457"/>
        <v>1.7045884929539947</v>
      </c>
      <c r="AN1075" s="49">
        <f t="shared" si="458"/>
        <v>3.222551108515332</v>
      </c>
      <c r="AO1075" s="49">
        <f t="shared" si="459"/>
        <v>2.6046043962636269</v>
      </c>
      <c r="AP1075" s="49">
        <f t="shared" si="460"/>
        <v>2.7028931907523517</v>
      </c>
      <c r="AQ1075" s="49">
        <f t="shared" si="461"/>
        <v>3.7288375781334406</v>
      </c>
      <c r="AS1075" s="49">
        <f t="shared" si="467"/>
        <v>0.50628646961810864</v>
      </c>
      <c r="AT1075" s="49">
        <f t="shared" si="462"/>
        <v>1.025944387381089</v>
      </c>
      <c r="AU1075" s="54">
        <f>(AM1075-MAX(AM$3:AM1075))/MAX(AM$3:AM1075)</f>
        <v>-0.54343180969606231</v>
      </c>
      <c r="AV1075" s="54">
        <f>(AN1075-MAX(AN$3:AN1075))/MAX(AN$3:AN1075)</f>
        <v>-0.73579758086062574</v>
      </c>
      <c r="AW1075" s="54">
        <f>(AO1075-MAX(AO$3:AO1075))/MAX(AO$3:AO1075)</f>
        <v>-0.54191960357066371</v>
      </c>
      <c r="AX1075" s="54">
        <f>(AP1075-MAX(AP$3:AP1075))/MAX(AP$3:AP1075)</f>
        <v>-0.53670376882929682</v>
      </c>
      <c r="AY1075" s="54">
        <f>(AQ1075-MAX(AQ$3:AQ1075))/MAX(AQ$3:AQ1075)</f>
        <v>-0.55176312327417176</v>
      </c>
    </row>
    <row r="1076" spans="1:51">
      <c r="A1076" s="49">
        <f>Data!F1202</f>
        <v>1970.458333333243</v>
      </c>
      <c r="B1076" s="53">
        <f t="shared" si="453"/>
        <v>0.34299999999999997</v>
      </c>
      <c r="C1076" s="50">
        <f>1/Data!N1202</f>
        <v>7.2465386521519695E-2</v>
      </c>
      <c r="D1076" s="50">
        <f>Data!H1202/100</f>
        <v>7.8399999999999997E-2</v>
      </c>
      <c r="E1076">
        <f>Data!K1203/Data!K1202</f>
        <v>1.0000742083642862</v>
      </c>
      <c r="F1076">
        <f>Data!T1203/Data!T1202</f>
        <v>1.0278092981710709</v>
      </c>
      <c r="G1076" s="49">
        <f>Data!E1205</f>
        <v>39.200000000000003</v>
      </c>
      <c r="H1076" s="52">
        <v>0</v>
      </c>
      <c r="I1076" s="52">
        <v>1</v>
      </c>
      <c r="J1076" s="52">
        <v>0.6</v>
      </c>
      <c r="K1076" s="54">
        <f t="shared" si="463"/>
        <v>0.66261227030770231</v>
      </c>
      <c r="L1076" s="54">
        <f t="shared" si="476"/>
        <v>0</v>
      </c>
      <c r="M1076" s="53">
        <f t="shared" si="477"/>
        <v>0</v>
      </c>
      <c r="N1076" s="54" cm="1">
        <f t="array" ref="N1076">stock_min(C1076,O1076)</f>
        <v>2.3119275104913094E-2</v>
      </c>
      <c r="O1076" s="54" cm="1">
        <f t="array" ref="O1076">stock_max(C1076,D1076)</f>
        <v>2.3119275104913094E-2</v>
      </c>
      <c r="P1076" s="49">
        <f t="shared" si="454"/>
        <v>1970.458333333243</v>
      </c>
      <c r="Q1076" s="49">
        <f t="shared" si="468"/>
        <v>0.79411697200824372</v>
      </c>
      <c r="R1076" s="49">
        <f t="shared" si="469"/>
        <v>37.467382503850118</v>
      </c>
      <c r="S1076" s="59">
        <f t="shared" si="450"/>
        <v>9.7800225403789351</v>
      </c>
      <c r="T1076" s="59">
        <f t="shared" si="451"/>
        <v>12.285268042602731</v>
      </c>
      <c r="U1076" s="59">
        <f t="shared" si="452"/>
        <v>28.85949639165802</v>
      </c>
      <c r="V1076" s="59"/>
      <c r="W1076" s="49">
        <f t="shared" si="470"/>
        <v>3.9120090161515741</v>
      </c>
      <c r="X1076" s="49">
        <f t="shared" si="471"/>
        <v>5.8680135242273606</v>
      </c>
      <c r="Y1076" s="49">
        <f t="shared" si="472"/>
        <v>4.1448986935550733</v>
      </c>
      <c r="Z1076" s="49">
        <f t="shared" si="473"/>
        <v>8.1403693490476581</v>
      </c>
      <c r="AA1076" s="49">
        <f t="shared" si="474"/>
        <v>28.85949639165802</v>
      </c>
      <c r="AB1076" s="49">
        <f t="shared" si="475"/>
        <v>0</v>
      </c>
      <c r="AC1076" s="80">
        <f t="shared" si="455"/>
        <v>0</v>
      </c>
      <c r="AD1076" s="80">
        <f t="shared" si="464"/>
        <v>2.3119275104913094E-2</v>
      </c>
      <c r="AE1076" s="80">
        <f t="shared" si="465"/>
        <v>2.3119275104913094E-2</v>
      </c>
      <c r="AF1076" s="54">
        <f>(Q1076-MAX(Q$2:Q1075))/MAX(Q$2:Q1075)</f>
        <v>-0.35670811265480384</v>
      </c>
      <c r="AG1076" s="54">
        <f>(R1076-MAX(R$2:R1075))/MAX(R$2:R1075)</f>
        <v>-0.31661289287585348</v>
      </c>
      <c r="AH1076" s="54">
        <f>(S1076-MAX(S$2:S1075))/MAX(S$2:S1075)</f>
        <v>-0.23219424285889922</v>
      </c>
      <c r="AI1076" s="54">
        <f>(T1076-MAX(T$2:T1075))/MAX(T$2:T1075)</f>
        <v>-0.2446880671045322</v>
      </c>
      <c r="AJ1076" s="54">
        <f>(U1076-MAX(U$2:U1075))/MAX(U$2:U1075)</f>
        <v>-0.1225899016719766</v>
      </c>
      <c r="AK1076" s="54">
        <f t="shared" si="466"/>
        <v>1.6648893507074507</v>
      </c>
      <c r="AL1076" s="71">
        <f t="shared" si="456"/>
        <v>1970.458333333243</v>
      </c>
      <c r="AM1076" s="49">
        <f t="shared" si="457"/>
        <v>1.6648893507074507</v>
      </c>
      <c r="AN1076" s="49">
        <f t="shared" si="458"/>
        <v>3.2154540545743346</v>
      </c>
      <c r="AO1076" s="49">
        <f t="shared" si="459"/>
        <v>2.5765370983128211</v>
      </c>
      <c r="AP1076" s="49">
        <f t="shared" si="460"/>
        <v>2.6773605224605981</v>
      </c>
      <c r="AQ1076" s="49">
        <f t="shared" si="461"/>
        <v>3.6419945341726994</v>
      </c>
      <c r="AS1076" s="49">
        <f t="shared" si="467"/>
        <v>0.42654047959836472</v>
      </c>
      <c r="AT1076" s="49">
        <f t="shared" si="462"/>
        <v>0.96463401171210128</v>
      </c>
      <c r="AU1076" s="54">
        <f>(AM1076-MAX(AM$3:AM1076))/MAX(AM$3:AM1076)</f>
        <v>-0.55406508899311568</v>
      </c>
      <c r="AV1076" s="54">
        <f>(AN1076-MAX(AN$3:AN1076))/MAX(AN$3:AN1076)</f>
        <v>-0.73637943627791291</v>
      </c>
      <c r="AW1076" s="54">
        <f>(AO1076-MAX(AO$3:AO1076))/MAX(AO$3:AO1076)</f>
        <v>-0.54685589216422104</v>
      </c>
      <c r="AX1076" s="54">
        <f>(AP1076-MAX(AP$3:AP1076))/MAX(AP$3:AP1076)</f>
        <v>-0.54108026029842826</v>
      </c>
      <c r="AY1076" s="54">
        <f>(AQ1076-MAX(AQ$3:AQ1076))/MAX(AQ$3:AQ1076)</f>
        <v>-0.56220236981539862</v>
      </c>
    </row>
    <row r="1077" spans="1:51">
      <c r="A1077" s="49">
        <f>Data!F1203</f>
        <v>1970.5416666665762</v>
      </c>
      <c r="B1077" s="53">
        <f t="shared" si="453"/>
        <v>0.33499999999999996</v>
      </c>
      <c r="C1077" s="50">
        <f>1/Data!N1203</f>
        <v>7.2851784404170561E-2</v>
      </c>
      <c r="D1077" s="50">
        <f>Data!H1203/100</f>
        <v>7.46E-2</v>
      </c>
      <c r="E1077">
        <f>Data!K1204/Data!K1203</f>
        <v>1.0325614874977991</v>
      </c>
      <c r="F1077">
        <f>Data!T1204/Data!T1203</f>
        <v>1.0013364030516227</v>
      </c>
      <c r="G1077" s="49">
        <f>Data!E1206</f>
        <v>39.4</v>
      </c>
      <c r="H1077" s="52">
        <v>0</v>
      </c>
      <c r="I1077" s="52">
        <v>1</v>
      </c>
      <c r="J1077" s="52">
        <v>0.6</v>
      </c>
      <c r="K1077" s="54">
        <f t="shared" si="463"/>
        <v>0.66261227030770231</v>
      </c>
      <c r="L1077" s="54">
        <f t="shared" si="476"/>
        <v>2.3119275104913094E-2</v>
      </c>
      <c r="M1077" s="53">
        <f t="shared" si="477"/>
        <v>1.1559637552456545E-2</v>
      </c>
      <c r="N1077" s="54" cm="1">
        <f t="array" ref="N1077">stock_min(C1077,O1077)</f>
        <v>0.60898959169413658</v>
      </c>
      <c r="O1077" s="54" cm="1">
        <f t="array" ref="O1077">stock_max(C1077,D1077)</f>
        <v>0.60898959169413658</v>
      </c>
      <c r="P1077" s="49">
        <f t="shared" si="454"/>
        <v>1970.5416666665762</v>
      </c>
      <c r="Q1077" s="49">
        <f t="shared" si="468"/>
        <v>0.79517823235298091</v>
      </c>
      <c r="R1077" s="49">
        <f t="shared" si="469"/>
        <v>38.687376210824489</v>
      </c>
      <c r="S1077" s="59">
        <f t="shared" si="450"/>
        <v>9.9763218101721414</v>
      </c>
      <c r="T1077" s="59">
        <f t="shared" si="451"/>
        <v>12.555869832651947</v>
      </c>
      <c r="U1077" s="59">
        <f t="shared" si="452"/>
        <v>28.898064310704125</v>
      </c>
      <c r="V1077" s="59"/>
      <c r="W1077" s="49">
        <f t="shared" si="470"/>
        <v>3.9905287240688567</v>
      </c>
      <c r="X1077" s="49">
        <f t="shared" si="471"/>
        <v>5.9857930861032846</v>
      </c>
      <c r="Y1077" s="49">
        <f t="shared" si="472"/>
        <v>4.2361964171504498</v>
      </c>
      <c r="Z1077" s="49">
        <f t="shared" si="473"/>
        <v>8.3196734155014962</v>
      </c>
      <c r="AA1077" s="49">
        <f t="shared" si="474"/>
        <v>28.564013161304807</v>
      </c>
      <c r="AB1077" s="49">
        <f t="shared" si="475"/>
        <v>0.33405114939931974</v>
      </c>
      <c r="AC1077" s="80">
        <f t="shared" si="455"/>
        <v>1.1559637552456547E-2</v>
      </c>
      <c r="AD1077" s="80">
        <f t="shared" si="464"/>
        <v>0.60898959169413658</v>
      </c>
      <c r="AE1077" s="80">
        <f t="shared" si="465"/>
        <v>0.60898959169413658</v>
      </c>
      <c r="AF1077" s="54">
        <f>(Q1077-MAX(Q$2:Q1076))/MAX(Q$2:Q1076)</f>
        <v>-0.35584841541347162</v>
      </c>
      <c r="AG1077" s="54">
        <f>(R1077-MAX(R$2:R1076))/MAX(R$2:R1076)</f>
        <v>-0.29436079213107352</v>
      </c>
      <c r="AH1077" s="54">
        <f>(S1077-MAX(S$2:S1076))/MAX(S$2:S1076)</f>
        <v>-0.21678326513900756</v>
      </c>
      <c r="AI1077" s="54">
        <f>(T1077-MAX(T$2:T1076))/MAX(T$2:T1076)</f>
        <v>-0.22805116831011682</v>
      </c>
      <c r="AJ1077" s="54">
        <f>(U1077-MAX(U$2:U1076))/MAX(U$2:U1076)</f>
        <v>-0.12141732813904647</v>
      </c>
      <c r="AK1077" s="54">
        <f t="shared" si="466"/>
        <v>1.6286223935670856</v>
      </c>
      <c r="AL1077" s="71">
        <f t="shared" si="456"/>
        <v>1970.5416666665762</v>
      </c>
      <c r="AM1077" s="49">
        <f t="shared" si="457"/>
        <v>1.6286223935670856</v>
      </c>
      <c r="AN1077" s="49">
        <f t="shared" si="458"/>
        <v>2.8431298041445334</v>
      </c>
      <c r="AO1077" s="49">
        <f t="shared" si="459"/>
        <v>2.3733017167754293</v>
      </c>
      <c r="AP1077" s="49">
        <f t="shared" si="460"/>
        <v>2.4505430313365233</v>
      </c>
      <c r="AQ1077" s="49">
        <f t="shared" si="461"/>
        <v>3.562659496309577</v>
      </c>
      <c r="AS1077" s="49">
        <f t="shared" si="467"/>
        <v>0.71952969216504359</v>
      </c>
      <c r="AT1077" s="49">
        <f t="shared" si="462"/>
        <v>1.1121164649730537</v>
      </c>
      <c r="AU1077" s="54">
        <f>(AM1077-MAX(AM$3:AM1077))/MAX(AM$3:AM1077)</f>
        <v>-0.56377906926334032</v>
      </c>
      <c r="AV1077" s="54">
        <f>(AN1077-MAX(AN$3:AN1077))/MAX(AN$3:AN1077)</f>
        <v>-0.76690462093918188</v>
      </c>
      <c r="AW1077" s="54">
        <f>(AO1077-MAX(AO$3:AO1077))/MAX(AO$3:AO1077)</f>
        <v>-0.58259957142571184</v>
      </c>
      <c r="AX1077" s="54">
        <f>(AP1077-MAX(AP$3:AP1077))/MAX(AP$3:AP1077)</f>
        <v>-0.57995848499517555</v>
      </c>
      <c r="AY1077" s="54">
        <f>(AQ1077-MAX(AQ$3:AQ1077))/MAX(AQ$3:AQ1077)</f>
        <v>-0.5717390924109943</v>
      </c>
    </row>
    <row r="1078" spans="1:51">
      <c r="A1078" s="49">
        <f>Data!F1204</f>
        <v>1970.6249999999095</v>
      </c>
      <c r="B1078" s="53">
        <f t="shared" si="453"/>
        <v>0.36099999999999999</v>
      </c>
      <c r="C1078" s="50">
        <f>1/Data!N1204</f>
        <v>7.091968964320082E-2</v>
      </c>
      <c r="D1078" s="50">
        <f>Data!H1204/100</f>
        <v>7.5300000000000006E-2</v>
      </c>
      <c r="E1078">
        <f>Data!K1205/Data!K1204</f>
        <v>1.0577919726668898</v>
      </c>
      <c r="F1078">
        <f>Data!T1205/Data!T1204</f>
        <v>1.0109112495461126</v>
      </c>
      <c r="G1078" s="49">
        <f>Data!E1207</f>
        <v>39.6</v>
      </c>
      <c r="H1078" s="52">
        <v>0</v>
      </c>
      <c r="I1078" s="52">
        <v>1</v>
      </c>
      <c r="J1078" s="52">
        <v>0.6</v>
      </c>
      <c r="K1078" s="54">
        <f t="shared" si="463"/>
        <v>0.66261227030770231</v>
      </c>
      <c r="L1078" s="54">
        <f t="shared" si="476"/>
        <v>0.60898959169413658</v>
      </c>
      <c r="M1078" s="53">
        <f t="shared" si="477"/>
        <v>0.31220122088203933</v>
      </c>
      <c r="N1078" s="54" cm="1">
        <f t="array" ref="N1078">stock_min(C1078,O1078)</f>
        <v>0.24063803168290027</v>
      </c>
      <c r="O1078" s="54" cm="1">
        <f t="array" ref="O1078">stock_max(C1078,D1078)</f>
        <v>0.24063803168290027</v>
      </c>
      <c r="P1078" s="49">
        <f t="shared" si="454"/>
        <v>1970.6249999999095</v>
      </c>
      <c r="Q1078" s="49">
        <f t="shared" si="468"/>
        <v>0.80385462047982092</v>
      </c>
      <c r="R1078" s="49">
        <f t="shared" si="469"/>
        <v>40.923195999354142</v>
      </c>
      <c r="S1078" s="59">
        <f t="shared" si="450"/>
        <v>10.365794255323127</v>
      </c>
      <c r="T1078" s="59">
        <f t="shared" si="451"/>
        <v>13.082902367511934</v>
      </c>
      <c r="U1078" s="59">
        <f t="shared" si="452"/>
        <v>29.229038861240998</v>
      </c>
      <c r="V1078" s="59"/>
      <c r="W1078" s="49">
        <f t="shared" si="470"/>
        <v>4.1463177021292514</v>
      </c>
      <c r="X1078" s="49">
        <f t="shared" si="471"/>
        <v>6.2194765531938758</v>
      </c>
      <c r="Y1078" s="49">
        <f t="shared" si="472"/>
        <v>4.4140107275608385</v>
      </c>
      <c r="Z1078" s="49">
        <f t="shared" si="473"/>
        <v>8.6688916399510969</v>
      </c>
      <c r="AA1078" s="49">
        <f t="shared" si="474"/>
        <v>20.103697243552986</v>
      </c>
      <c r="AB1078" s="49">
        <f t="shared" si="475"/>
        <v>9.1253416176880116</v>
      </c>
      <c r="AC1078" s="80">
        <f t="shared" si="455"/>
        <v>0.31220122088203933</v>
      </c>
      <c r="AD1078" s="80">
        <f t="shared" si="464"/>
        <v>0.24063803168290027</v>
      </c>
      <c r="AE1078" s="80">
        <f t="shared" si="465"/>
        <v>0.24063803168290027</v>
      </c>
      <c r="AF1078" s="54">
        <f>(Q1078-MAX(Q$2:Q1077))/MAX(Q$2:Q1077)</f>
        <v>-0.34881991672852419</v>
      </c>
      <c r="AG1078" s="54">
        <f>(R1078-MAX(R$2:R1077))/MAX(R$2:R1077)</f>
        <v>-0.25358051031722673</v>
      </c>
      <c r="AH1078" s="54">
        <f>(S1078-MAX(S$2:S1077))/MAX(S$2:S1077)</f>
        <v>-0.18620673176190125</v>
      </c>
      <c r="AI1078" s="54">
        <f>(T1078-MAX(T$2:T1077))/MAX(T$2:T1077)</f>
        <v>-0.19564862233200236</v>
      </c>
      <c r="AJ1078" s="54">
        <f>(U1078-MAX(U$2:U1077))/MAX(U$2:U1077)</f>
        <v>-0.11135476817647651</v>
      </c>
      <c r="AK1078" s="54">
        <f t="shared" si="466"/>
        <v>1.594632147145574</v>
      </c>
      <c r="AL1078" s="71">
        <f t="shared" si="456"/>
        <v>1970.6249999999095</v>
      </c>
      <c r="AM1078" s="49">
        <f t="shared" si="457"/>
        <v>1.594632147145574</v>
      </c>
      <c r="AN1078" s="49">
        <f t="shared" si="458"/>
        <v>2.5498362452184615</v>
      </c>
      <c r="AO1078" s="49">
        <f t="shared" si="459"/>
        <v>2.204478074701409</v>
      </c>
      <c r="AP1078" s="49">
        <f t="shared" si="460"/>
        <v>2.2637543939093305</v>
      </c>
      <c r="AQ1078" s="49">
        <f t="shared" si="461"/>
        <v>3.4864358394448485</v>
      </c>
      <c r="AS1078" s="49">
        <f t="shared" si="467"/>
        <v>0.93659959422638694</v>
      </c>
      <c r="AT1078" s="49">
        <f t="shared" si="462"/>
        <v>1.2226814455355179</v>
      </c>
      <c r="AU1078" s="54">
        <f>(AM1078-MAX(AM$3:AM1078))/MAX(AM$3:AM1078)</f>
        <v>-0.57288324036434346</v>
      </c>
      <c r="AV1078" s="54">
        <f>(AN1078-MAX(AN$3:AN1078))/MAX(AN$3:AN1078)</f>
        <v>-0.79095043594006942</v>
      </c>
      <c r="AW1078" s="54">
        <f>(AO1078-MAX(AO$3:AO1078))/MAX(AO$3:AO1078)</f>
        <v>-0.61229114416468533</v>
      </c>
      <c r="AX1078" s="54">
        <f>(AP1078-MAX(AP$3:AP1078))/MAX(AP$3:AP1078)</f>
        <v>-0.61197546296589644</v>
      </c>
      <c r="AY1078" s="54">
        <f>(AQ1078-MAX(AQ$3:AQ1078))/MAX(AQ$3:AQ1078)</f>
        <v>-0.58090180147776194</v>
      </c>
    </row>
    <row r="1079" spans="1:51">
      <c r="A1079" s="49">
        <f>Data!F1205</f>
        <v>1970.7083333332428</v>
      </c>
      <c r="B1079" s="53">
        <f t="shared" si="453"/>
        <v>0.39700000000000002</v>
      </c>
      <c r="C1079" s="50">
        <f>1/Data!N1205</f>
        <v>6.7373363187001517E-2</v>
      </c>
      <c r="D1079" s="50">
        <f>Data!H1205/100</f>
        <v>7.3899999999999993E-2</v>
      </c>
      <c r="E1079">
        <f>Data!K1206/Data!K1205</f>
        <v>1.0196758016325451</v>
      </c>
      <c r="F1079">
        <f>Data!T1206/Data!T1205</f>
        <v>1.0052493251568786</v>
      </c>
      <c r="G1079" s="49">
        <f>Data!E1208</f>
        <v>39.799999999999997</v>
      </c>
      <c r="H1079" s="52">
        <v>0</v>
      </c>
      <c r="I1079" s="52">
        <v>1</v>
      </c>
      <c r="J1079" s="52">
        <v>0.6</v>
      </c>
      <c r="K1079" s="54">
        <f t="shared" si="463"/>
        <v>0.66261227030770231</v>
      </c>
      <c r="L1079" s="54">
        <f t="shared" si="476"/>
        <v>0.24063803168290027</v>
      </c>
      <c r="M1079" s="53">
        <f t="shared" si="477"/>
        <v>0.32716875892364788</v>
      </c>
      <c r="N1079" s="54" cm="1">
        <f t="array" ref="N1079">stock_min(C1079,O1079)</f>
        <v>0</v>
      </c>
      <c r="O1079" s="54" cm="1">
        <f t="array" ref="O1079">stock_max(C1079,D1079)</f>
        <v>0</v>
      </c>
      <c r="P1079" s="49">
        <f t="shared" si="454"/>
        <v>1970.7083333332428</v>
      </c>
      <c r="Q1079" s="49">
        <f t="shared" si="468"/>
        <v>0.80807431476157876</v>
      </c>
      <c r="R1079" s="49">
        <f t="shared" si="469"/>
        <v>41.728392686007197</v>
      </c>
      <c r="S1079" s="59">
        <f t="shared" si="450"/>
        <v>10.509932812064234</v>
      </c>
      <c r="T1079" s="59">
        <f t="shared" si="451"/>
        <v>13.27664033734856</v>
      </c>
      <c r="U1079" s="59">
        <f t="shared" si="452"/>
        <v>29.514118116426687</v>
      </c>
      <c r="V1079" s="59"/>
      <c r="W1079" s="49">
        <f t="shared" si="470"/>
        <v>4.2039731248256933</v>
      </c>
      <c r="X1079" s="49">
        <f t="shared" si="471"/>
        <v>6.3059596872385404</v>
      </c>
      <c r="Y1079" s="49">
        <f t="shared" si="472"/>
        <v>4.4793755413592118</v>
      </c>
      <c r="Z1079" s="49">
        <f t="shared" si="473"/>
        <v>8.7972647959893475</v>
      </c>
      <c r="AA1079" s="49">
        <f t="shared" si="474"/>
        <v>19.858020721549416</v>
      </c>
      <c r="AB1079" s="49">
        <f t="shared" si="475"/>
        <v>9.6560973948772713</v>
      </c>
      <c r="AC1079" s="80">
        <f t="shared" si="455"/>
        <v>0.32716875892364788</v>
      </c>
      <c r="AD1079" s="80">
        <f t="shared" si="464"/>
        <v>0</v>
      </c>
      <c r="AE1079" s="80">
        <f t="shared" si="465"/>
        <v>0</v>
      </c>
      <c r="AF1079" s="54">
        <f>(Q1079-MAX(Q$2:Q1078))/MAX(Q$2:Q1078)</f>
        <v>-0.34540166073574891</v>
      </c>
      <c r="AG1079" s="54">
        <f>(R1079-MAX(R$2:R1078))/MAX(R$2:R1078)</f>
        <v>-0.23889410850356294</v>
      </c>
      <c r="AH1079" s="54">
        <f>(S1079-MAX(S$2:S1078))/MAX(S$2:S1078)</f>
        <v>-0.17489076462226491</v>
      </c>
      <c r="AI1079" s="54">
        <f>(T1079-MAX(T$2:T1078))/MAX(T$2:T1078)</f>
        <v>-0.1837373966293889</v>
      </c>
      <c r="AJ1079" s="54">
        <f>(U1079-MAX(U$2:U1078))/MAX(U$2:U1078)</f>
        <v>-0.10268755465586715</v>
      </c>
      <c r="AK1079" s="54">
        <f t="shared" si="466"/>
        <v>1.6062337034866672</v>
      </c>
      <c r="AL1079" s="71">
        <f t="shared" si="456"/>
        <v>1970.7083333332428</v>
      </c>
      <c r="AM1079" s="49">
        <f t="shared" si="457"/>
        <v>1.6062337034866672</v>
      </c>
      <c r="AN1079" s="49">
        <f t="shared" si="458"/>
        <v>2.4281508018741222</v>
      </c>
      <c r="AO1079" s="49">
        <f t="shared" si="459"/>
        <v>2.147357033780704</v>
      </c>
      <c r="AP1079" s="49">
        <f t="shared" si="460"/>
        <v>2.1973315204852235</v>
      </c>
      <c r="AQ1079" s="49">
        <f t="shared" si="461"/>
        <v>3.4961367425246044</v>
      </c>
      <c r="AS1079" s="49">
        <f t="shared" si="467"/>
        <v>1.0679859406504821</v>
      </c>
      <c r="AT1079" s="49">
        <f t="shared" si="462"/>
        <v>1.2988052220393809</v>
      </c>
      <c r="AU1079" s="54">
        <f>(AM1079-MAX(AM$3:AM1079))/MAX(AM$3:AM1079)</f>
        <v>-0.56977580322907184</v>
      </c>
      <c r="AV1079" s="54">
        <f>(AN1079-MAX(AN$3:AN1079))/MAX(AN$3:AN1079)</f>
        <v>-0.80092687616491776</v>
      </c>
      <c r="AW1079" s="54">
        <f>(AO1079-MAX(AO$3:AO1079))/MAX(AO$3:AO1079)</f>
        <v>-0.62233721070244774</v>
      </c>
      <c r="AX1079" s="54">
        <f>(AP1079-MAX(AP$3:AP1079))/MAX(AP$3:AP1079)</f>
        <v>-0.62336084327844643</v>
      </c>
      <c r="AY1079" s="54">
        <f>(AQ1079-MAX(AQ$3:AQ1079))/MAX(AQ$3:AQ1079)</f>
        <v>-0.57973567331938114</v>
      </c>
    </row>
    <row r="1080" spans="1:51">
      <c r="A1080" s="49">
        <f>Data!F1206</f>
        <v>1970.791666666576</v>
      </c>
      <c r="B1080" s="53">
        <f t="shared" si="453"/>
        <v>0.41100000000000003</v>
      </c>
      <c r="C1080" s="50">
        <f>1/Data!N1206</f>
        <v>6.638261367445196E-2</v>
      </c>
      <c r="D1080" s="50">
        <f>Data!H1206/100</f>
        <v>7.3300000000000004E-2</v>
      </c>
      <c r="E1080">
        <f>Data!K1207/Data!K1206</f>
        <v>0.99699028923624444</v>
      </c>
      <c r="F1080">
        <f>Data!T1207/Data!T1206</f>
        <v>1.0360619940136331</v>
      </c>
      <c r="G1080" s="49">
        <f>Data!E1209</f>
        <v>39.799999999999997</v>
      </c>
      <c r="H1080" s="52">
        <v>0</v>
      </c>
      <c r="I1080" s="52">
        <v>1</v>
      </c>
      <c r="J1080" s="52">
        <v>0.6</v>
      </c>
      <c r="K1080" s="54">
        <f t="shared" si="463"/>
        <v>0.66261227030770231</v>
      </c>
      <c r="L1080" s="54">
        <f t="shared" si="476"/>
        <v>0</v>
      </c>
      <c r="M1080" s="53">
        <f t="shared" si="477"/>
        <v>0.18171094250998951</v>
      </c>
      <c r="N1080" s="54" cm="1">
        <f t="array" ref="N1080">stock_min(C1080,O1080)</f>
        <v>0</v>
      </c>
      <c r="O1080" s="54" cm="1">
        <f t="array" ref="O1080">stock_max(C1080,D1080)</f>
        <v>0</v>
      </c>
      <c r="P1080" s="49">
        <f t="shared" si="454"/>
        <v>1970.791666666576</v>
      </c>
      <c r="Q1080" s="49">
        <f t="shared" si="468"/>
        <v>0.83721508586308147</v>
      </c>
      <c r="R1080" s="49">
        <f t="shared" si="469"/>
        <v>41.602802293385899</v>
      </c>
      <c r="S1080" s="59">
        <f t="shared" si="450"/>
        <v>10.642557350978681</v>
      </c>
      <c r="T1080" s="59">
        <f t="shared" si="451"/>
        <v>13.411698328757772</v>
      </c>
      <c r="U1080" s="59">
        <f t="shared" si="452"/>
        <v>30.201175880544568</v>
      </c>
      <c r="V1080" s="59"/>
      <c r="W1080" s="49">
        <f t="shared" si="470"/>
        <v>4.2570229403914723</v>
      </c>
      <c r="X1080" s="49">
        <f t="shared" si="471"/>
        <v>6.3855344105872085</v>
      </c>
      <c r="Y1080" s="49">
        <f t="shared" si="472"/>
        <v>4.5249424504575684</v>
      </c>
      <c r="Z1080" s="49">
        <f t="shared" si="473"/>
        <v>8.886755878300205</v>
      </c>
      <c r="AA1080" s="49">
        <f t="shared" si="474"/>
        <v>24.71329174638085</v>
      </c>
      <c r="AB1080" s="49">
        <f t="shared" si="475"/>
        <v>5.4878841341637159</v>
      </c>
      <c r="AC1080" s="80">
        <f t="shared" si="455"/>
        <v>0.18171094250998951</v>
      </c>
      <c r="AD1080" s="80">
        <f t="shared" si="464"/>
        <v>0</v>
      </c>
      <c r="AE1080" s="80">
        <f t="shared" si="465"/>
        <v>0</v>
      </c>
      <c r="AF1080" s="54">
        <f>(Q1080-MAX(Q$2:Q1079))/MAX(Q$2:Q1079)</f>
        <v>-0.32179553934386734</v>
      </c>
      <c r="AG1080" s="54">
        <f>(R1080-MAX(R$2:R1079))/MAX(R$2:R1079)</f>
        <v>-0.2411848170975576</v>
      </c>
      <c r="AH1080" s="54">
        <f>(S1080-MAX(S$2:S1079))/MAX(S$2:S1079)</f>
        <v>-0.16447873498774518</v>
      </c>
      <c r="AI1080" s="54">
        <f>(T1080-MAX(T$2:T1079))/MAX(T$2:T1079)</f>
        <v>-0.17543388121641465</v>
      </c>
      <c r="AJ1080" s="54">
        <f>(U1080-MAX(U$2:U1079))/MAX(U$2:U1079)</f>
        <v>-8.1799060546664554E-2</v>
      </c>
      <c r="AK1080" s="54">
        <f t="shared" si="466"/>
        <v>1.5923783247649388</v>
      </c>
      <c r="AL1080" s="71">
        <f t="shared" si="456"/>
        <v>1970.791666666576</v>
      </c>
      <c r="AM1080" s="49">
        <f t="shared" si="457"/>
        <v>1.5923783247649388</v>
      </c>
      <c r="AN1080" s="49">
        <f t="shared" si="458"/>
        <v>2.5025845746394855</v>
      </c>
      <c r="AO1080" s="49">
        <f t="shared" si="459"/>
        <v>2.1786623917059655</v>
      </c>
      <c r="AP1080" s="49">
        <f t="shared" si="460"/>
        <v>2.2348226008775263</v>
      </c>
      <c r="AQ1080" s="49">
        <f t="shared" si="461"/>
        <v>3.5092768770564562</v>
      </c>
      <c r="AS1080" s="49">
        <f t="shared" si="467"/>
        <v>1.0066923024169707</v>
      </c>
      <c r="AT1080" s="49">
        <f t="shared" si="462"/>
        <v>1.2744542761789299</v>
      </c>
      <c r="AU1080" s="54">
        <f>(AM1080-MAX(AM$3:AM1080))/MAX(AM$3:AM1080)</f>
        <v>-0.57348691897055637</v>
      </c>
      <c r="AV1080" s="54">
        <f>(AN1080-MAX(AN$3:AN1080))/MAX(AN$3:AN1080)</f>
        <v>-0.79482438712190007</v>
      </c>
      <c r="AW1080" s="54">
        <f>(AO1080-MAX(AO$3:AO1080))/MAX(AO$3:AO1080)</f>
        <v>-0.61683143378318206</v>
      </c>
      <c r="AX1080" s="54">
        <f>(AP1080-MAX(AP$3:AP1080))/MAX(AP$3:AP1080)</f>
        <v>-0.61693458999263429</v>
      </c>
      <c r="AY1080" s="54">
        <f>(AQ1080-MAX(AQ$3:AQ1080))/MAX(AQ$3:AQ1080)</f>
        <v>-0.57815612131720928</v>
      </c>
    </row>
    <row r="1081" spans="1:51">
      <c r="A1081" s="49">
        <f>Data!F1207</f>
        <v>1970.8749999999093</v>
      </c>
      <c r="B1081" s="53">
        <f t="shared" si="453"/>
        <v>0.40100000000000002</v>
      </c>
      <c r="C1081" s="50">
        <f>1/Data!N1207</f>
        <v>6.6886223330996558E-2</v>
      </c>
      <c r="D1081" s="50">
        <f>Data!H1207/100</f>
        <v>6.8400000000000002E-2</v>
      </c>
      <c r="E1081">
        <f>Data!K1208/Data!K1207</f>
        <v>1.0661822401041754</v>
      </c>
      <c r="F1081">
        <f>Data!T1208/Data!T1207</f>
        <v>1.0334712248229392</v>
      </c>
      <c r="G1081" s="49">
        <f>Data!E1210</f>
        <v>39.9</v>
      </c>
      <c r="H1081" s="52">
        <v>0</v>
      </c>
      <c r="I1081" s="52">
        <v>1</v>
      </c>
      <c r="J1081" s="52">
        <v>0.6</v>
      </c>
      <c r="K1081" s="54">
        <f t="shared" si="463"/>
        <v>0.66261227030770231</v>
      </c>
      <c r="L1081" s="54">
        <f t="shared" si="476"/>
        <v>0</v>
      </c>
      <c r="M1081" s="53">
        <f t="shared" si="477"/>
        <v>4.0106338613816711E-2</v>
      </c>
      <c r="N1081" s="54" cm="1">
        <f t="array" ref="N1081">stock_min(C1081,O1081)</f>
        <v>0.64179841974404261</v>
      </c>
      <c r="O1081" s="54" cm="1">
        <f t="array" ref="O1081">stock_max(C1081,D1081)</f>
        <v>0.64179841974404261</v>
      </c>
      <c r="P1081" s="49">
        <f t="shared" si="454"/>
        <v>1970.8749999999093</v>
      </c>
      <c r="Q1081" s="49">
        <f t="shared" si="468"/>
        <v>0.86523770022716096</v>
      </c>
      <c r="R1081" s="49">
        <f t="shared" si="469"/>
        <v>44.356168943773305</v>
      </c>
      <c r="S1081" s="59">
        <f t="shared" si="450"/>
        <v>11.207654094447889</v>
      </c>
      <c r="T1081" s="59">
        <f t="shared" si="451"/>
        <v>14.151299106112756</v>
      </c>
      <c r="U1081" s="59">
        <f t="shared" si="452"/>
        <v>31.391560490133685</v>
      </c>
      <c r="V1081" s="59"/>
      <c r="W1081" s="49">
        <f t="shared" si="470"/>
        <v>4.4830616377791559</v>
      </c>
      <c r="X1081" s="49">
        <f t="shared" si="471"/>
        <v>6.7245924566687334</v>
      </c>
      <c r="Y1081" s="49">
        <f t="shared" si="472"/>
        <v>4.7744746776080245</v>
      </c>
      <c r="Z1081" s="49">
        <f t="shared" si="473"/>
        <v>9.3768244285047313</v>
      </c>
      <c r="AA1081" s="49">
        <f t="shared" si="474"/>
        <v>30.132559935500272</v>
      </c>
      <c r="AB1081" s="49">
        <f t="shared" si="475"/>
        <v>1.2590005546334115</v>
      </c>
      <c r="AC1081" s="80">
        <f t="shared" si="455"/>
        <v>4.0106338613816711E-2</v>
      </c>
      <c r="AD1081" s="80">
        <f t="shared" si="464"/>
        <v>0.64179841974404261</v>
      </c>
      <c r="AE1081" s="80">
        <f t="shared" si="465"/>
        <v>0.64179841974404261</v>
      </c>
      <c r="AF1081" s="54">
        <f>(Q1081-MAX(Q$2:Q1080))/MAX(Q$2:Q1080)</f>
        <v>-0.29909520536532574</v>
      </c>
      <c r="AG1081" s="54">
        <f>(R1081-MAX(R$2:R1080))/MAX(R$2:R1080)</f>
        <v>-0.19096472846801435</v>
      </c>
      <c r="AH1081" s="54">
        <f>(S1081-MAX(S$2:S1080))/MAX(S$2:S1080)</f>
        <v>-0.1201143655616053</v>
      </c>
      <c r="AI1081" s="54">
        <f>(T1081-MAX(T$2:T1080))/MAX(T$2:T1080)</f>
        <v>-0.12996240344500798</v>
      </c>
      <c r="AJ1081" s="54">
        <f>(U1081-MAX(U$2:U1080))/MAX(U$2:U1080)</f>
        <v>-4.5608010530640793E-2</v>
      </c>
      <c r="AK1081" s="54">
        <f t="shared" si="466"/>
        <v>1.5840937124310388</v>
      </c>
      <c r="AL1081" s="71">
        <f t="shared" si="456"/>
        <v>1970.8749999999093</v>
      </c>
      <c r="AM1081" s="49">
        <f t="shared" si="457"/>
        <v>1.5840937124310388</v>
      </c>
      <c r="AN1081" s="49">
        <f t="shared" si="458"/>
        <v>2.4549452148111723</v>
      </c>
      <c r="AO1081" s="49">
        <f t="shared" si="459"/>
        <v>2.1490198815442212</v>
      </c>
      <c r="AP1081" s="49">
        <f t="shared" si="460"/>
        <v>2.2024965205122369</v>
      </c>
      <c r="AQ1081" s="49">
        <f t="shared" si="461"/>
        <v>3.471055707813639</v>
      </c>
      <c r="AS1081" s="49">
        <f t="shared" si="467"/>
        <v>1.0161104930024667</v>
      </c>
      <c r="AT1081" s="49">
        <f t="shared" si="462"/>
        <v>1.2685591873014022</v>
      </c>
      <c r="AU1081" s="54">
        <f>(AM1081-MAX(AM$3:AM1081))/MAX(AM$3:AM1081)</f>
        <v>-0.57570592401270804</v>
      </c>
      <c r="AV1081" s="54">
        <f>(AN1081-MAX(AN$3:AN1081))/MAX(AN$3:AN1081)</f>
        <v>-0.79873012319529624</v>
      </c>
      <c r="AW1081" s="54">
        <f>(AO1081-MAX(AO$3:AO1081))/MAX(AO$3:AO1081)</f>
        <v>-0.62204476016224042</v>
      </c>
      <c r="AX1081" s="54">
        <f>(AP1081-MAX(AP$3:AP1081))/MAX(AP$3:AP1081)</f>
        <v>-0.62247552340909351</v>
      </c>
      <c r="AY1081" s="54">
        <f>(AQ1081-MAX(AQ$3:AQ1081))/MAX(AQ$3:AQ1081)</f>
        <v>-0.58275061951328933</v>
      </c>
    </row>
    <row r="1082" spans="1:51">
      <c r="A1082" s="49">
        <f>Data!F1208</f>
        <v>1970.9583333332425</v>
      </c>
      <c r="B1082" s="53">
        <f t="shared" si="453"/>
        <v>0.46499999999999997</v>
      </c>
      <c r="C1082" s="50">
        <f>1/Data!N1208</f>
        <v>6.2996726482583157E-2</v>
      </c>
      <c r="D1082" s="50">
        <f>Data!H1208/100</f>
        <v>6.3899999999999998E-2</v>
      </c>
      <c r="E1082">
        <f>Data!K1209/Data!K1208</f>
        <v>1.04109753840459</v>
      </c>
      <c r="F1082">
        <f>Data!T1209/Data!T1208</f>
        <v>1.0163958032214011</v>
      </c>
      <c r="G1082" s="49">
        <f>Data!E1211</f>
        <v>40</v>
      </c>
      <c r="H1082" s="52">
        <v>0</v>
      </c>
      <c r="I1082" s="52">
        <v>1</v>
      </c>
      <c r="J1082" s="52">
        <v>0.6</v>
      </c>
      <c r="K1082" s="54">
        <f t="shared" si="463"/>
        <v>0.66261227030770231</v>
      </c>
      <c r="L1082" s="54">
        <f t="shared" si="476"/>
        <v>0.64179841974404261</v>
      </c>
      <c r="M1082" s="53">
        <f t="shared" si="477"/>
        <v>0.32089920987202131</v>
      </c>
      <c r="N1082" s="54" cm="1">
        <f t="array" ref="N1082">stock_min(C1082,O1082)</f>
        <v>0.72723599274230677</v>
      </c>
      <c r="O1082" s="54" cm="1">
        <f t="array" ref="O1082">stock_max(C1082,D1082)</f>
        <v>0.72723599274230677</v>
      </c>
      <c r="P1082" s="49">
        <f t="shared" si="454"/>
        <v>1970.9583333332425</v>
      </c>
      <c r="Q1082" s="49">
        <f t="shared" si="468"/>
        <v>0.87942396729982308</v>
      </c>
      <c r="R1082" s="49">
        <f t="shared" si="469"/>
        <v>46.179098300420506</v>
      </c>
      <c r="S1082" s="59">
        <f t="shared" si="450"/>
        <v>11.557521687633489</v>
      </c>
      <c r="T1082" s="59">
        <f t="shared" si="451"/>
        <v>14.614944855475951</v>
      </c>
      <c r="U1082" s="59">
        <f t="shared" si="452"/>
        <v>31.937349837038667</v>
      </c>
      <c r="V1082" s="59"/>
      <c r="W1082" s="49">
        <f t="shared" si="470"/>
        <v>4.6230086750533959</v>
      </c>
      <c r="X1082" s="49">
        <f t="shared" si="471"/>
        <v>6.9345130125800933</v>
      </c>
      <c r="Y1082" s="49">
        <f t="shared" si="472"/>
        <v>4.9309030643671568</v>
      </c>
      <c r="Z1082" s="49">
        <f t="shared" si="473"/>
        <v>9.6840417911087933</v>
      </c>
      <c r="AA1082" s="49">
        <f t="shared" si="474"/>
        <v>21.688679508926629</v>
      </c>
      <c r="AB1082" s="49">
        <f t="shared" si="475"/>
        <v>10.248670328112036</v>
      </c>
      <c r="AC1082" s="80">
        <f t="shared" si="455"/>
        <v>0.32089920987202131</v>
      </c>
      <c r="AD1082" s="80">
        <f t="shared" si="464"/>
        <v>0.72723599274230677</v>
      </c>
      <c r="AE1082" s="80">
        <f t="shared" si="465"/>
        <v>0.72723599274230677</v>
      </c>
      <c r="AF1082" s="54">
        <f>(Q1082-MAX(Q$2:Q1081))/MAX(Q$2:Q1081)</f>
        <v>-0.28760330827555908</v>
      </c>
      <c r="AG1082" s="54">
        <f>(R1082-MAX(R$2:R1081))/MAX(R$2:R1081)</f>
        <v>-0.15771537032556077</v>
      </c>
      <c r="AH1082" s="54">
        <f>(S1082-MAX(S$2:S1081))/MAX(S$2:S1081)</f>
        <v>-9.2647112681982002E-2</v>
      </c>
      <c r="AI1082" s="54">
        <f>(T1082-MAX(T$2:T1081))/MAX(T$2:T1081)</f>
        <v>-0.10145694748622285</v>
      </c>
      <c r="AJ1082" s="54">
        <f>(U1082-MAX(U$2:U1081))/MAX(U$2:U1081)</f>
        <v>-2.9014474800311451E-2</v>
      </c>
      <c r="AK1082" s="54">
        <f t="shared" si="466"/>
        <v>1.558654561685384</v>
      </c>
      <c r="AL1082" s="71">
        <f t="shared" si="456"/>
        <v>1970.9583333332425</v>
      </c>
      <c r="AM1082" s="49">
        <f t="shared" si="457"/>
        <v>1.558654561685384</v>
      </c>
      <c r="AN1082" s="49">
        <f t="shared" si="458"/>
        <v>2.3279700490859536</v>
      </c>
      <c r="AO1082" s="49">
        <f t="shared" si="459"/>
        <v>2.0680835100947079</v>
      </c>
      <c r="AP1082" s="49">
        <f t="shared" si="460"/>
        <v>2.1146596231269155</v>
      </c>
      <c r="AQ1082" s="49">
        <f t="shared" si="461"/>
        <v>3.4119878927632707</v>
      </c>
      <c r="AS1082" s="49">
        <f t="shared" si="467"/>
        <v>1.0840178436773171</v>
      </c>
      <c r="AT1082" s="49">
        <f t="shared" si="462"/>
        <v>1.2973282696363553</v>
      </c>
      <c r="AU1082" s="54">
        <f>(AM1082-MAX(AM$3:AM1082))/MAX(AM$3:AM1082)</f>
        <v>-0.58251971342101549</v>
      </c>
      <c r="AV1082" s="54">
        <f>(AN1082-MAX(AN$3:AN1082))/MAX(AN$3:AN1082)</f>
        <v>-0.8091402438809171</v>
      </c>
      <c r="AW1082" s="54">
        <f>(AO1082-MAX(AO$3:AO1082))/MAX(AO$3:AO1082)</f>
        <v>-0.63627930770901209</v>
      </c>
      <c r="AX1082" s="54">
        <f>(AP1082-MAX(AP$3:AP1082))/MAX(AP$3:AP1082)</f>
        <v>-0.63753142856123901</v>
      </c>
      <c r="AY1082" s="54">
        <f>(AQ1082-MAX(AQ$3:AQ1082))/MAX(AQ$3:AQ1082)</f>
        <v>-0.5898510556085641</v>
      </c>
    </row>
    <row r="1083" spans="1:51">
      <c r="A1083" s="49">
        <f>Data!F1209</f>
        <v>1971.0416666665758</v>
      </c>
      <c r="B1083" s="53">
        <f t="shared" si="453"/>
        <v>0.5</v>
      </c>
      <c r="C1083" s="50">
        <f>1/Data!N1209</f>
        <v>6.0746720766441331E-2</v>
      </c>
      <c r="D1083" s="50">
        <f>Data!H1209/100</f>
        <v>6.2400000000000004E-2</v>
      </c>
      <c r="E1083">
        <f>Data!K1210/Data!K1209</f>
        <v>1.0388914847821233</v>
      </c>
      <c r="F1083">
        <f>Data!T1210/Data!T1209</f>
        <v>1.0123071951975464</v>
      </c>
      <c r="G1083" s="49">
        <f>Data!E1212</f>
        <v>40.1</v>
      </c>
      <c r="H1083" s="52">
        <v>0</v>
      </c>
      <c r="I1083" s="52">
        <v>1</v>
      </c>
      <c r="J1083" s="52">
        <v>0.6</v>
      </c>
      <c r="K1083" s="54">
        <f t="shared" si="463"/>
        <v>0.66261227030770231</v>
      </c>
      <c r="L1083" s="54">
        <f t="shared" si="476"/>
        <v>0.72723599274230677</v>
      </c>
      <c r="M1083" s="53">
        <f t="shared" si="477"/>
        <v>0.57755080295250094</v>
      </c>
      <c r="N1083" s="54" cm="1">
        <f t="array" ref="N1083">stock_min(C1083,O1083)</f>
        <v>0.62227557123514077</v>
      </c>
      <c r="O1083" s="54" cm="1">
        <f t="array" ref="O1083">stock_max(C1083,D1083)</f>
        <v>0.62227557123514077</v>
      </c>
      <c r="P1083" s="49">
        <f t="shared" si="454"/>
        <v>1971.0416666665758</v>
      </c>
      <c r="Q1083" s="49">
        <f t="shared" si="468"/>
        <v>0.89024720972678273</v>
      </c>
      <c r="R1083" s="49">
        <f t="shared" si="469"/>
        <v>47.975071999223488</v>
      </c>
      <c r="S1083" s="59">
        <f t="shared" si="450"/>
        <v>11.884111465097517</v>
      </c>
      <c r="T1083" s="59">
        <f t="shared" si="451"/>
        <v>15.05225720593765</v>
      </c>
      <c r="U1083" s="59">
        <f t="shared" si="452"/>
        <v>32.602862655434819</v>
      </c>
      <c r="V1083" s="59"/>
      <c r="W1083" s="49">
        <f t="shared" si="470"/>
        <v>4.7536445860390071</v>
      </c>
      <c r="X1083" s="49">
        <f t="shared" si="471"/>
        <v>7.1304668790585097</v>
      </c>
      <c r="Y1083" s="49">
        <f t="shared" si="472"/>
        <v>5.0784468854558318</v>
      </c>
      <c r="Z1083" s="49">
        <f t="shared" si="473"/>
        <v>9.9738103204818174</v>
      </c>
      <c r="AA1083" s="49">
        <f t="shared" si="474"/>
        <v>13.773053150238333</v>
      </c>
      <c r="AB1083" s="49">
        <f t="shared" si="475"/>
        <v>18.829809505196486</v>
      </c>
      <c r="AC1083" s="80">
        <f t="shared" si="455"/>
        <v>0.57755080295250094</v>
      </c>
      <c r="AD1083" s="80">
        <f t="shared" si="464"/>
        <v>0.62227557123514077</v>
      </c>
      <c r="AE1083" s="80">
        <f t="shared" si="465"/>
        <v>0.62227557123514077</v>
      </c>
      <c r="AF1083" s="54">
        <f>(Q1083-MAX(Q$2:Q1082))/MAX(Q$2:Q1082)</f>
        <v>-0.27883570313242007</v>
      </c>
      <c r="AG1083" s="54">
        <f>(R1083-MAX(R$2:R1082))/MAX(R$2:R1082)</f>
        <v>-0.12495767046836093</v>
      </c>
      <c r="AH1083" s="54">
        <f>(S1083-MAX(S$2:S1082))/MAX(S$2:S1082)</f>
        <v>-6.7007344437583299E-2</v>
      </c>
      <c r="AI1083" s="54">
        <f>(T1083-MAX(T$2:T1082))/MAX(T$2:T1082)</f>
        <v>-7.4570498158389689E-2</v>
      </c>
      <c r="AJ1083" s="54">
        <f>(U1083-MAX(U$2:U1082))/MAX(U$2:U1082)</f>
        <v>-8.7810078158939708E-3</v>
      </c>
      <c r="AK1083" s="54">
        <f t="shared" si="466"/>
        <v>1.5731544907053892</v>
      </c>
      <c r="AL1083" s="71">
        <f t="shared" si="456"/>
        <v>1971.0416666665758</v>
      </c>
      <c r="AM1083" s="49">
        <f t="shared" si="457"/>
        <v>1.5731544907053892</v>
      </c>
      <c r="AN1083" s="49">
        <f t="shared" si="458"/>
        <v>2.4972014917678749</v>
      </c>
      <c r="AO1083" s="49">
        <f t="shared" si="459"/>
        <v>2.1667960165046942</v>
      </c>
      <c r="AP1083" s="49">
        <f t="shared" si="460"/>
        <v>2.2239303656505554</v>
      </c>
      <c r="AQ1083" s="49">
        <f t="shared" si="461"/>
        <v>3.4149507571510882</v>
      </c>
      <c r="AS1083" s="49">
        <f t="shared" si="467"/>
        <v>0.91774926538321333</v>
      </c>
      <c r="AT1083" s="49">
        <f t="shared" si="462"/>
        <v>1.1910203915005328</v>
      </c>
      <c r="AU1083" s="54">
        <f>(AM1083-MAX(AM$3:AM1083))/MAX(AM$3:AM1083)</f>
        <v>-0.57863595708946425</v>
      </c>
      <c r="AV1083" s="54">
        <f>(AN1083-MAX(AN$3:AN1083))/MAX(AN$3:AN1083)</f>
        <v>-0.79526572178788846</v>
      </c>
      <c r="AW1083" s="54">
        <f>(AO1083-MAX(AO$3:AO1083))/MAX(AO$3:AO1083)</f>
        <v>-0.61891841246761314</v>
      </c>
      <c r="AX1083" s="54">
        <f>(AP1083-MAX(AP$3:AP1083))/MAX(AP$3:AP1083)</f>
        <v>-0.61880160107059545</v>
      </c>
      <c r="AY1083" s="54">
        <f>(AQ1083-MAX(AQ$3:AQ1083))/MAX(AQ$3:AQ1083)</f>
        <v>-0.58949489499509433</v>
      </c>
    </row>
    <row r="1084" spans="1:51">
      <c r="A1084" s="49">
        <f>Data!F1210</f>
        <v>1971.1249999999091</v>
      </c>
      <c r="B1084" s="53">
        <f t="shared" si="453"/>
        <v>0.54</v>
      </c>
      <c r="C1084" s="50">
        <f>1/Data!N1210</f>
        <v>5.8704274159920376E-2</v>
      </c>
      <c r="D1084" s="50">
        <f>Data!H1210/100</f>
        <v>6.1100000000000002E-2</v>
      </c>
      <c r="E1084">
        <f>Data!K1211/Data!K1210</f>
        <v>1.0257390459272988</v>
      </c>
      <c r="F1084">
        <f>Data!T1211/Data!T1210</f>
        <v>1.0335046948592055</v>
      </c>
      <c r="G1084" s="49">
        <f>Data!E1213</f>
        <v>40.299999999999997</v>
      </c>
      <c r="H1084" s="52">
        <v>0</v>
      </c>
      <c r="I1084" s="52">
        <v>1</v>
      </c>
      <c r="J1084" s="52">
        <v>0.6</v>
      </c>
      <c r="K1084" s="54">
        <f t="shared" si="463"/>
        <v>0.66261227030770231</v>
      </c>
      <c r="L1084" s="54">
        <f t="shared" si="476"/>
        <v>0.62227557123514077</v>
      </c>
      <c r="M1084" s="53">
        <f t="shared" si="477"/>
        <v>0.66051618648901311</v>
      </c>
      <c r="N1084" s="54" cm="1">
        <f t="array" ref="N1084">stock_min(C1084,O1084)</f>
        <v>0.51837301810810898</v>
      </c>
      <c r="O1084" s="54" cm="1">
        <f t="array" ref="O1084">stock_max(C1084,D1084)</f>
        <v>0.51837301810810898</v>
      </c>
      <c r="P1084" s="49">
        <f t="shared" si="454"/>
        <v>1971.1249999999091</v>
      </c>
      <c r="Q1084" s="49">
        <f t="shared" si="468"/>
        <v>0.9200746708379377</v>
      </c>
      <c r="R1084" s="49">
        <f t="shared" si="469"/>
        <v>49.209904580776971</v>
      </c>
      <c r="S1084" s="59">
        <f t="shared" si="450"/>
        <v>12.226912290905037</v>
      </c>
      <c r="T1084" s="59">
        <f t="shared" si="451"/>
        <v>15.479125381102577</v>
      </c>
      <c r="U1084" s="59">
        <f t="shared" si="452"/>
        <v>33.548985930169714</v>
      </c>
      <c r="V1084" s="59"/>
      <c r="W1084" s="49">
        <f t="shared" si="470"/>
        <v>4.8907649163620155</v>
      </c>
      <c r="X1084" s="49">
        <f t="shared" si="471"/>
        <v>7.3361473745430219</v>
      </c>
      <c r="Y1084" s="49">
        <f t="shared" si="472"/>
        <v>5.2224669699526203</v>
      </c>
      <c r="Z1084" s="49">
        <f t="shared" si="473"/>
        <v>10.256658411149957</v>
      </c>
      <c r="AA1084" s="49">
        <f t="shared" si="474"/>
        <v>11.389337683000457</v>
      </c>
      <c r="AB1084" s="49">
        <f t="shared" si="475"/>
        <v>22.159648247169255</v>
      </c>
      <c r="AC1084" s="80">
        <f t="shared" si="455"/>
        <v>0.66051618648901311</v>
      </c>
      <c r="AD1084" s="80">
        <f t="shared" si="464"/>
        <v>0.51837301810810898</v>
      </c>
      <c r="AE1084" s="80">
        <f t="shared" si="465"/>
        <v>0.51837301810810898</v>
      </c>
      <c r="AF1084" s="54">
        <f>(Q1084-MAX(Q$2:Q1083))/MAX(Q$2:Q1083)</f>
        <v>-0.25467331342251831</v>
      </c>
      <c r="AG1084" s="54">
        <f>(R1084-MAX(R$2:R1083))/MAX(R$2:R1083)</f>
        <v>-0.10243491576021546</v>
      </c>
      <c r="AH1084" s="54">
        <f>(S1084-MAX(S$2:S1083))/MAX(S$2:S1083)</f>
        <v>-4.0094886258571792E-2</v>
      </c>
      <c r="AI1084" s="54">
        <f>(T1084-MAX(T$2:T1083))/MAX(T$2:T1083)</f>
        <v>-4.8326168335279453E-2</v>
      </c>
      <c r="AJ1084" s="54">
        <f>(U1084-MAX(U$2:U1083))/MAX(U$2:U1083)</f>
        <v>1.998380859841916E-2</v>
      </c>
      <c r="AK1084" s="54">
        <f t="shared" si="466"/>
        <v>1.5029767586455636</v>
      </c>
      <c r="AL1084" s="71">
        <f t="shared" si="456"/>
        <v>1971.1249999999091</v>
      </c>
      <c r="AM1084" s="49">
        <f t="shared" si="457"/>
        <v>1.5029767586455636</v>
      </c>
      <c r="AN1084" s="49">
        <f t="shared" si="458"/>
        <v>2.5049428688007214</v>
      </c>
      <c r="AO1084" s="49">
        <f t="shared" si="459"/>
        <v>2.1319750887223923</v>
      </c>
      <c r="AP1084" s="49">
        <f t="shared" si="460"/>
        <v>2.1948476954262288</v>
      </c>
      <c r="AQ1084" s="49">
        <f t="shared" si="461"/>
        <v>3.2768316293531052</v>
      </c>
      <c r="AS1084" s="49">
        <f t="shared" si="467"/>
        <v>0.77188876055238387</v>
      </c>
      <c r="AT1084" s="49">
        <f t="shared" si="462"/>
        <v>1.0819839339268764</v>
      </c>
      <c r="AU1084" s="54">
        <f>(AM1084-MAX(AM$3:AM1084))/MAX(AM$3:AM1084)</f>
        <v>-0.5974328222910259</v>
      </c>
      <c r="AV1084" s="54">
        <f>(AN1084-MAX(AN$3:AN1084))/MAX(AN$3:AN1084)</f>
        <v>-0.79463104122870543</v>
      </c>
      <c r="AW1084" s="54">
        <f>(AO1084-MAX(AO$3:AO1084))/MAX(AO$3:AO1084)</f>
        <v>-0.62504248429419684</v>
      </c>
      <c r="AX1084" s="54">
        <f>(AP1084-MAX(AP$3:AP1084))/MAX(AP$3:AP1084)</f>
        <v>-0.62378658958342692</v>
      </c>
      <c r="AY1084" s="54">
        <f>(AQ1084-MAX(AQ$3:AQ1084))/MAX(AQ$3:AQ1084)</f>
        <v>-0.6060979475987569</v>
      </c>
    </row>
    <row r="1085" spans="1:51">
      <c r="A1085" s="49">
        <f>Data!F1211</f>
        <v>1971.2083333332423</v>
      </c>
      <c r="B1085" s="53">
        <f t="shared" si="453"/>
        <v>0.56499999999999995</v>
      </c>
      <c r="C1085" s="50">
        <f>1/Data!N1211</f>
        <v>5.7461678811379147E-2</v>
      </c>
      <c r="D1085" s="50">
        <f>Data!H1211/100</f>
        <v>5.7000000000000002E-2</v>
      </c>
      <c r="E1085">
        <f>Data!K1212/Data!K1211</f>
        <v>1.0341504588595447</v>
      </c>
      <c r="F1085">
        <f>Data!T1212/Data!T1211</f>
        <v>0.99249591776915913</v>
      </c>
      <c r="G1085" s="49">
        <f>Data!E1214</f>
        <v>40.6</v>
      </c>
      <c r="H1085" s="52">
        <v>0</v>
      </c>
      <c r="I1085" s="52">
        <v>1</v>
      </c>
      <c r="J1085" s="52">
        <v>0.6</v>
      </c>
      <c r="K1085" s="54">
        <f t="shared" si="463"/>
        <v>0.66261227030770231</v>
      </c>
      <c r="L1085" s="54">
        <f t="shared" si="476"/>
        <v>0.51837301810810898</v>
      </c>
      <c r="M1085" s="53">
        <f t="shared" si="477"/>
        <v>0.5878176982561526</v>
      </c>
      <c r="N1085" s="54" cm="1">
        <f t="array" ref="N1085">stock_min(C1085,O1085)</f>
        <v>0.85</v>
      </c>
      <c r="O1085" s="54" cm="1">
        <f t="array" ref="O1085">stock_max(C1085,D1085)</f>
        <v>0.85</v>
      </c>
      <c r="P1085" s="49">
        <f t="shared" si="454"/>
        <v>1971.2083333332423</v>
      </c>
      <c r="Q1085" s="49">
        <f t="shared" si="468"/>
        <v>0.91317035484945597</v>
      </c>
      <c r="R1085" s="49">
        <f t="shared" si="469"/>
        <v>50.890445402644914</v>
      </c>
      <c r="S1085" s="59">
        <f t="shared" si="450"/>
        <v>12.440744387902834</v>
      </c>
      <c r="T1085" s="59">
        <f t="shared" si="451"/>
        <v>15.790205150618581</v>
      </c>
      <c r="U1085" s="59">
        <f t="shared" si="452"/>
        <v>34.220281559448594</v>
      </c>
      <c r="V1085" s="59"/>
      <c r="W1085" s="49">
        <f t="shared" si="470"/>
        <v>4.9762977551611343</v>
      </c>
      <c r="X1085" s="49">
        <f t="shared" si="471"/>
        <v>7.4644466327416996</v>
      </c>
      <c r="Y1085" s="49">
        <f t="shared" si="472"/>
        <v>5.3274214671428286</v>
      </c>
      <c r="Z1085" s="49">
        <f t="shared" si="473"/>
        <v>10.462783683475752</v>
      </c>
      <c r="AA1085" s="49">
        <f t="shared" si="474"/>
        <v>14.104994419496057</v>
      </c>
      <c r="AB1085" s="49">
        <f t="shared" si="475"/>
        <v>20.115287139952535</v>
      </c>
      <c r="AC1085" s="80">
        <f t="shared" si="455"/>
        <v>0.5878176982561526</v>
      </c>
      <c r="AD1085" s="80">
        <f t="shared" si="464"/>
        <v>0.85</v>
      </c>
      <c r="AE1085" s="80">
        <f t="shared" si="465"/>
        <v>0.85</v>
      </c>
      <c r="AF1085" s="54">
        <f>(Q1085-MAX(Q$2:Q1084))/MAX(Q$2:Q1084)</f>
        <v>-0.2602663061674359</v>
      </c>
      <c r="AG1085" s="54">
        <f>(R1085-MAX(R$2:R1084))/MAX(R$2:R1084)</f>
        <v>-7.1782656277120951E-2</v>
      </c>
      <c r="AH1085" s="54">
        <f>(S1085-MAX(S$2:S1084))/MAX(S$2:S1084)</f>
        <v>-2.3307448963963973E-2</v>
      </c>
      <c r="AI1085" s="54">
        <f>(T1085-MAX(T$2:T1084))/MAX(T$2:T1084)</f>
        <v>-2.9200638376713644E-2</v>
      </c>
      <c r="AJ1085" s="54">
        <f>(U1085-MAX(U$2:U1084))/MAX(U$2:U1084)</f>
        <v>2.0009416400130351E-2</v>
      </c>
      <c r="AK1085" s="54">
        <f t="shared" si="466"/>
        <v>1.529537450552944</v>
      </c>
      <c r="AL1085" s="71">
        <f t="shared" si="456"/>
        <v>1971.2083333332423</v>
      </c>
      <c r="AM1085" s="49">
        <f t="shared" si="457"/>
        <v>1.529537450552944</v>
      </c>
      <c r="AN1085" s="49">
        <f t="shared" si="458"/>
        <v>2.4732834271349402</v>
      </c>
      <c r="AO1085" s="49">
        <f t="shared" si="459"/>
        <v>2.1302433671909444</v>
      </c>
      <c r="AP1085" s="49">
        <f t="shared" si="460"/>
        <v>2.1889457945488213</v>
      </c>
      <c r="AQ1085" s="49">
        <f t="shared" si="461"/>
        <v>3.2447894798644827</v>
      </c>
      <c r="AS1085" s="49">
        <f t="shared" si="467"/>
        <v>0.77150605272954254</v>
      </c>
      <c r="AT1085" s="49">
        <f t="shared" si="462"/>
        <v>1.0558436853156614</v>
      </c>
      <c r="AU1085" s="54">
        <f>(AM1085-MAX(AM$3:AM1085))/MAX(AM$3:AM1085)</f>
        <v>-0.59031863192338008</v>
      </c>
      <c r="AV1085" s="54">
        <f>(AN1085-MAX(AN$3:AN1085))/MAX(AN$3:AN1085)</f>
        <v>-0.79722665594358111</v>
      </c>
      <c r="AW1085" s="54">
        <f>(AO1085-MAX(AO$3:AO1085))/MAX(AO$3:AO1085)</f>
        <v>-0.62534704789194273</v>
      </c>
      <c r="AX1085" s="54">
        <f>(AP1085-MAX(AP$3:AP1085))/MAX(AP$3:AP1085)</f>
        <v>-0.62479821980344485</v>
      </c>
      <c r="AY1085" s="54">
        <f>(AQ1085-MAX(AQ$3:AQ1085))/MAX(AQ$3:AQ1085)</f>
        <v>-0.60994967691370106</v>
      </c>
    </row>
    <row r="1086" spans="1:51">
      <c r="A1086" s="49">
        <f>Data!F1212</f>
        <v>1971.2916666665756</v>
      </c>
      <c r="B1086" s="53">
        <f t="shared" si="453"/>
        <v>0.6</v>
      </c>
      <c r="C1086" s="50">
        <f>1/Data!N1212</f>
        <v>5.5790774270409342E-2</v>
      </c>
      <c r="D1086" s="50">
        <f>Data!H1212/100</f>
        <v>5.8299999999999998E-2</v>
      </c>
      <c r="E1086">
        <f>Data!K1213/Data!K1212</f>
        <v>0.98401076740385629</v>
      </c>
      <c r="F1086">
        <f>Data!T1213/Data!T1212</f>
        <v>0.95902000268743182</v>
      </c>
      <c r="G1086" s="49">
        <f>Data!E1215</f>
        <v>40.700000000000003</v>
      </c>
      <c r="H1086" s="52">
        <v>0</v>
      </c>
      <c r="I1086" s="52">
        <v>1</v>
      </c>
      <c r="J1086" s="52">
        <v>0.6</v>
      </c>
      <c r="K1086" s="54">
        <f t="shared" si="463"/>
        <v>0.66261227030770231</v>
      </c>
      <c r="L1086" s="54">
        <f t="shared" si="476"/>
        <v>0.85</v>
      </c>
      <c r="M1086" s="53">
        <f t="shared" si="477"/>
        <v>0.70150360124189304</v>
      </c>
      <c r="N1086" s="54" cm="1">
        <f t="array" ref="N1086">stock_min(C1086,O1086)</f>
        <v>0.50248914417528456</v>
      </c>
      <c r="O1086" s="54" cm="1">
        <f t="array" ref="O1086">stock_max(C1086,D1086)</f>
        <v>0.50248914417528456</v>
      </c>
      <c r="P1086" s="49">
        <f t="shared" si="454"/>
        <v>1971.2916666665756</v>
      </c>
      <c r="Q1086" s="49">
        <f t="shared" si="468"/>
        <v>0.87574863616180831</v>
      </c>
      <c r="R1086" s="49">
        <f t="shared" si="469"/>
        <v>50.076746234180675</v>
      </c>
      <c r="S1086" s="59">
        <f t="shared" si="450"/>
        <v>12.117464945857382</v>
      </c>
      <c r="T1086" s="59">
        <f t="shared" si="451"/>
        <v>15.404595551293919</v>
      </c>
      <c r="U1086" s="59">
        <f t="shared" si="452"/>
        <v>33.320630921224932</v>
      </c>
      <c r="V1086" s="59"/>
      <c r="W1086" s="49">
        <f t="shared" si="470"/>
        <v>4.8469859783429534</v>
      </c>
      <c r="X1086" s="49">
        <f t="shared" si="471"/>
        <v>7.2704789675144283</v>
      </c>
      <c r="Y1086" s="49">
        <f t="shared" si="472"/>
        <v>5.1973215198791243</v>
      </c>
      <c r="Z1086" s="49">
        <f t="shared" si="473"/>
        <v>10.207274031414794</v>
      </c>
      <c r="AA1086" s="49">
        <f t="shared" si="474"/>
        <v>9.9460883343336661</v>
      </c>
      <c r="AB1086" s="49">
        <f t="shared" si="475"/>
        <v>23.374542586891266</v>
      </c>
      <c r="AC1086" s="80">
        <f t="shared" si="455"/>
        <v>0.70150360124189304</v>
      </c>
      <c r="AD1086" s="80">
        <f t="shared" si="464"/>
        <v>0.50248914417528456</v>
      </c>
      <c r="AE1086" s="80">
        <f t="shared" si="465"/>
        <v>0.50248914417528456</v>
      </c>
      <c r="AF1086" s="54">
        <f>(Q1086-MAX(Q$2:Q1085))/MAX(Q$2:Q1085)</f>
        <v>-0.29058059095271055</v>
      </c>
      <c r="AG1086" s="54">
        <f>(R1086-MAX(R$2:R1085))/MAX(R$2:R1085)</f>
        <v>-8.6624139285680704E-2</v>
      </c>
      <c r="AH1086" s="54">
        <f>(S1086-MAX(S$2:S1085))/MAX(S$2:S1085)</f>
        <v>-4.8687330834690588E-2</v>
      </c>
      <c r="AI1086" s="54">
        <f>(T1086-MAX(T$2:T1085))/MAX(T$2:T1085)</f>
        <v>-5.2908345103090629E-2</v>
      </c>
      <c r="AJ1086" s="54">
        <f>(U1086-MAX(U$2:U1085))/MAX(U$2:U1085)</f>
        <v>-2.6289983519298614E-2</v>
      </c>
      <c r="AK1086" s="54">
        <f t="shared" si="466"/>
        <v>1.5975969763691469</v>
      </c>
      <c r="AL1086" s="71">
        <f t="shared" si="456"/>
        <v>1971.2916666665756</v>
      </c>
      <c r="AM1086" s="49">
        <f t="shared" si="457"/>
        <v>1.5975969763691469</v>
      </c>
      <c r="AN1086" s="49">
        <f t="shared" si="458"/>
        <v>2.5015802398627853</v>
      </c>
      <c r="AO1086" s="49">
        <f t="shared" si="459"/>
        <v>2.1823486181404581</v>
      </c>
      <c r="AP1086" s="49">
        <f t="shared" si="460"/>
        <v>2.2379876249825763</v>
      </c>
      <c r="AQ1086" s="49">
        <f t="shared" si="461"/>
        <v>3.3380410104353091</v>
      </c>
      <c r="AS1086" s="49">
        <f t="shared" si="467"/>
        <v>0.83646077057252377</v>
      </c>
      <c r="AT1086" s="49">
        <f t="shared" si="462"/>
        <v>1.1000533854527328</v>
      </c>
      <c r="AU1086" s="54">
        <f>(AM1086-MAX(AM$3:AM1086))/MAX(AM$3:AM1086)</f>
        <v>-0.57208912101016374</v>
      </c>
      <c r="AV1086" s="54">
        <f>(AN1086-MAX(AN$3:AN1086))/MAX(AN$3:AN1086)</f>
        <v>-0.79490672799678286</v>
      </c>
      <c r="AW1086" s="54">
        <f>(AO1086-MAX(AO$3:AO1086))/MAX(AO$3:AO1086)</f>
        <v>-0.61618312493871308</v>
      </c>
      <c r="AX1086" s="54">
        <f>(AP1086-MAX(AP$3:AP1086))/MAX(AP$3:AP1086)</f>
        <v>-0.61639208104538801</v>
      </c>
      <c r="AY1086" s="54">
        <f>(AQ1086-MAX(AQ$3:AQ1086))/MAX(AQ$3:AQ1086)</f>
        <v>-0.59874007769219428</v>
      </c>
    </row>
    <row r="1087" spans="1:51">
      <c r="A1087" s="49">
        <f>Data!F1213</f>
        <v>1971.3749999999088</v>
      </c>
      <c r="B1087" s="53">
        <f t="shared" si="453"/>
        <v>0.57299999999999995</v>
      </c>
      <c r="C1087" s="50">
        <f>1/Data!N1213</f>
        <v>5.69341421744365E-2</v>
      </c>
      <c r="D1087" s="50">
        <f>Data!H1213/100</f>
        <v>6.3899999999999998E-2</v>
      </c>
      <c r="E1087">
        <f>Data!K1214/Data!K1213</f>
        <v>0.97676749188678991</v>
      </c>
      <c r="F1087">
        <f>Data!T1214/Data!T1213</f>
        <v>0.98849083985550401</v>
      </c>
      <c r="G1087" s="49">
        <f>Data!E1216</f>
        <v>40.799999999999997</v>
      </c>
      <c r="H1087" s="52">
        <v>0</v>
      </c>
      <c r="I1087" s="52">
        <v>1</v>
      </c>
      <c r="J1087" s="52">
        <v>0.6</v>
      </c>
      <c r="K1087" s="54">
        <f t="shared" si="463"/>
        <v>0.66261227030770231</v>
      </c>
      <c r="L1087" s="54">
        <f t="shared" si="476"/>
        <v>0.50248914417528456</v>
      </c>
      <c r="M1087" s="53">
        <f t="shared" si="477"/>
        <v>0.62097340843899385</v>
      </c>
      <c r="N1087" s="54" cm="1">
        <f t="array" ref="N1087">stock_min(C1087,O1087)</f>
        <v>0</v>
      </c>
      <c r="O1087" s="54" cm="1">
        <f t="array" ref="O1087">stock_max(C1087,D1087)</f>
        <v>0</v>
      </c>
      <c r="P1087" s="49">
        <f t="shared" si="454"/>
        <v>1971.3749999999088</v>
      </c>
      <c r="Q1087" s="49">
        <f t="shared" si="468"/>
        <v>0.86566950486189809</v>
      </c>
      <c r="R1087" s="49">
        <f t="shared" si="469"/>
        <v>48.913337821011908</v>
      </c>
      <c r="S1087" s="59">
        <f t="shared" si="450"/>
        <v>11.892768746414804</v>
      </c>
      <c r="T1087" s="59">
        <f t="shared" si="451"/>
        <v>15.107638168850592</v>
      </c>
      <c r="U1087" s="59">
        <f t="shared" si="452"/>
        <v>32.663110547481253</v>
      </c>
      <c r="V1087" s="59"/>
      <c r="W1087" s="49">
        <f t="shared" si="470"/>
        <v>4.7571074985659214</v>
      </c>
      <c r="X1087" s="49">
        <f t="shared" si="471"/>
        <v>7.1356612478488826</v>
      </c>
      <c r="Y1087" s="49">
        <f t="shared" si="472"/>
        <v>5.0971317428012028</v>
      </c>
      <c r="Z1087" s="49">
        <f t="shared" si="473"/>
        <v>10.010506426049389</v>
      </c>
      <c r="AA1087" s="49">
        <f t="shared" si="474"/>
        <v>12.380187460592168</v>
      </c>
      <c r="AB1087" s="49">
        <f t="shared" si="475"/>
        <v>20.282923086889085</v>
      </c>
      <c r="AC1087" s="80">
        <f t="shared" si="455"/>
        <v>0.62097340843899385</v>
      </c>
      <c r="AD1087" s="80">
        <f t="shared" si="464"/>
        <v>0</v>
      </c>
      <c r="AE1087" s="80">
        <f t="shared" si="465"/>
        <v>0</v>
      </c>
      <c r="AF1087" s="54">
        <f>(Q1087-MAX(Q$2:Q1086))/MAX(Q$2:Q1086)</f>
        <v>-0.29874541254104953</v>
      </c>
      <c r="AG1087" s="54">
        <f>(R1087-MAX(R$2:R1086))/MAX(R$2:R1086)</f>
        <v>-0.10784415138013641</v>
      </c>
      <c r="AH1087" s="54">
        <f>(S1087-MAX(S$2:S1086))/MAX(S$2:S1086)</f>
        <v>-6.6327682360204726E-2</v>
      </c>
      <c r="AI1087" s="54">
        <f>(T1087-MAX(T$2:T1086))/MAX(T$2:T1086)</f>
        <v>-7.1165615009049443E-2</v>
      </c>
      <c r="AJ1087" s="54">
        <f>(U1087-MAX(U$2:U1086))/MAX(U$2:U1086)</f>
        <v>-4.5504330794653831E-2</v>
      </c>
      <c r="AK1087" s="54">
        <f t="shared" si="466"/>
        <v>1.5994429422387901</v>
      </c>
      <c r="AL1087" s="71">
        <f t="shared" si="456"/>
        <v>1971.3749999999088</v>
      </c>
      <c r="AM1087" s="49">
        <f t="shared" si="457"/>
        <v>1.5994429422387901</v>
      </c>
      <c r="AN1087" s="49">
        <f t="shared" si="458"/>
        <v>2.562414695561448</v>
      </c>
      <c r="AO1087" s="49">
        <f t="shared" si="459"/>
        <v>2.2150551045320461</v>
      </c>
      <c r="AP1087" s="49">
        <f t="shared" si="460"/>
        <v>2.2747837606059811</v>
      </c>
      <c r="AQ1087" s="49">
        <f t="shared" si="461"/>
        <v>3.3699349247904653</v>
      </c>
      <c r="AS1087" s="49">
        <f t="shared" si="467"/>
        <v>0.80752022922901734</v>
      </c>
      <c r="AT1087" s="49">
        <f t="shared" si="462"/>
        <v>1.0951511641844842</v>
      </c>
      <c r="AU1087" s="54">
        <f>(AM1087-MAX(AM$3:AM1087))/MAX(AM$3:AM1087)</f>
        <v>-0.57159468537367453</v>
      </c>
      <c r="AV1087" s="54">
        <f>(AN1087-MAX(AN$3:AN1087))/MAX(AN$3:AN1087)</f>
        <v>-0.78991918557421492</v>
      </c>
      <c r="AW1087" s="54">
        <f>(AO1087-MAX(AO$3:AO1087))/MAX(AO$3:AO1087)</f>
        <v>-0.61043092691832967</v>
      </c>
      <c r="AX1087" s="54">
        <f>(AP1087-MAX(AP$3:AP1087))/MAX(AP$3:AP1087)</f>
        <v>-0.61008494652216838</v>
      </c>
      <c r="AY1087" s="54">
        <f>(AQ1087-MAX(AQ$3:AQ1087))/MAX(AQ$3:AQ1087)</f>
        <v>-0.59490616745674962</v>
      </c>
    </row>
    <row r="1088" spans="1:51">
      <c r="A1088" s="49">
        <f>Data!F1214</f>
        <v>1971.4583333332421</v>
      </c>
      <c r="B1088" s="53">
        <f t="shared" si="453"/>
        <v>0.54400000000000004</v>
      </c>
      <c r="C1088" s="50">
        <f>1/Data!N1214</f>
        <v>5.8537155728813031E-2</v>
      </c>
      <c r="D1088" s="50">
        <f>Data!H1214/100</f>
        <v>6.5199999999999994E-2</v>
      </c>
      <c r="E1088">
        <f>Data!K1215/Data!K1214</f>
        <v>0.99292196697025203</v>
      </c>
      <c r="F1088">
        <f>Data!T1215/Data!T1214</f>
        <v>0.98783538600424903</v>
      </c>
      <c r="G1088" s="49">
        <f>Data!E1217</f>
        <v>40.799999999999997</v>
      </c>
      <c r="H1088" s="52">
        <v>0</v>
      </c>
      <c r="I1088" s="52">
        <v>1</v>
      </c>
      <c r="J1088" s="52">
        <v>0.6</v>
      </c>
      <c r="K1088" s="54">
        <f t="shared" si="463"/>
        <v>0.66261227030770231</v>
      </c>
      <c r="L1088" s="54">
        <f t="shared" si="476"/>
        <v>0</v>
      </c>
      <c r="M1088" s="53">
        <f t="shared" si="477"/>
        <v>0.3091630480584282</v>
      </c>
      <c r="N1088" s="54" cm="1">
        <f t="array" ref="N1088">stock_min(C1088,O1088)</f>
        <v>0</v>
      </c>
      <c r="O1088" s="54" cm="1">
        <f t="array" ref="O1088">stock_max(C1088,D1088)</f>
        <v>0</v>
      </c>
      <c r="P1088" s="49">
        <f t="shared" si="454"/>
        <v>1971.4583333332421</v>
      </c>
      <c r="Q1088" s="49">
        <f t="shared" si="468"/>
        <v>0.85513896948736023</v>
      </c>
      <c r="R1088" s="49">
        <f t="shared" si="469"/>
        <v>48.567127600319566</v>
      </c>
      <c r="S1088" s="59">
        <f t="shared" si="450"/>
        <v>11.78439392395709</v>
      </c>
      <c r="T1088" s="59">
        <f t="shared" si="451"/>
        <v>14.974778833585844</v>
      </c>
      <c r="U1088" s="59">
        <f t="shared" si="452"/>
        <v>32.368947146279275</v>
      </c>
      <c r="V1088" s="59"/>
      <c r="W1088" s="49">
        <f t="shared" si="470"/>
        <v>4.7137575695828362</v>
      </c>
      <c r="X1088" s="49">
        <f t="shared" si="471"/>
        <v>7.0706363543742539</v>
      </c>
      <c r="Y1088" s="49">
        <f t="shared" si="472"/>
        <v>5.0523066333078015</v>
      </c>
      <c r="Z1088" s="49">
        <f t="shared" si="473"/>
        <v>9.9224722002780421</v>
      </c>
      <c r="AA1088" s="49">
        <f t="shared" si="474"/>
        <v>22.361664784093414</v>
      </c>
      <c r="AB1088" s="49">
        <f t="shared" si="475"/>
        <v>10.007282362185862</v>
      </c>
      <c r="AC1088" s="80">
        <f t="shared" si="455"/>
        <v>0.3091630480584282</v>
      </c>
      <c r="AD1088" s="80">
        <f t="shared" si="464"/>
        <v>0</v>
      </c>
      <c r="AE1088" s="80">
        <f t="shared" si="465"/>
        <v>0</v>
      </c>
      <c r="AF1088" s="54">
        <f>(Q1088-MAX(Q$2:Q1087))/MAX(Q$2:Q1087)</f>
        <v>-0.30727590391023724</v>
      </c>
      <c r="AG1088" s="54">
        <f>(R1088-MAX(R$2:R1087))/MAX(R$2:R1087)</f>
        <v>-0.11415885994435061</v>
      </c>
      <c r="AH1088" s="54">
        <f>(S1088-MAX(S$2:S1087))/MAX(S$2:S1087)</f>
        <v>-7.4835925799176736E-2</v>
      </c>
      <c r="AI1088" s="54">
        <f>(T1088-MAX(T$2:T1087))/MAX(T$2:T1087)</f>
        <v>-7.9333954598713244E-2</v>
      </c>
      <c r="AJ1088" s="54">
        <f>(U1088-MAX(U$2:U1087))/MAX(U$2:U1087)</f>
        <v>-5.4100502064926614E-2</v>
      </c>
      <c r="AK1088" s="54">
        <f t="shared" si="466"/>
        <v>1.6290088174089818</v>
      </c>
      <c r="AL1088" s="71">
        <f t="shared" si="456"/>
        <v>1971.4583333332421</v>
      </c>
      <c r="AM1088" s="49">
        <f t="shared" si="457"/>
        <v>1.6290088174089818</v>
      </c>
      <c r="AN1088" s="49">
        <f t="shared" si="458"/>
        <v>2.597028145987843</v>
      </c>
      <c r="AO1088" s="49">
        <f t="shared" si="459"/>
        <v>2.2493724970599605</v>
      </c>
      <c r="AP1088" s="49">
        <f t="shared" si="460"/>
        <v>2.3093186099389169</v>
      </c>
      <c r="AQ1088" s="49">
        <f t="shared" si="461"/>
        <v>3.4212888673867425</v>
      </c>
      <c r="AS1088" s="49">
        <f t="shared" si="467"/>
        <v>0.8242607213988995</v>
      </c>
      <c r="AT1088" s="49">
        <f t="shared" si="462"/>
        <v>1.1119702574478256</v>
      </c>
      <c r="AU1088" s="54">
        <f>(AM1088-MAX(AM$3:AM1088))/MAX(AM$3:AM1088)</f>
        <v>-0.56367556696063548</v>
      </c>
      <c r="AV1088" s="54">
        <f>(AN1088-MAX(AN$3:AN1088))/MAX(AN$3:AN1088)</f>
        <v>-0.78708138501513314</v>
      </c>
      <c r="AW1088" s="54">
        <f>(AO1088-MAX(AO$3:AO1088))/MAX(AO$3:AO1088)</f>
        <v>-0.60439541350364034</v>
      </c>
      <c r="AX1088" s="54">
        <f>(AP1088-MAX(AP$3:AP1088))/MAX(AP$3:AP1088)</f>
        <v>-0.60416541348448161</v>
      </c>
      <c r="AY1088" s="54">
        <f>(AQ1088-MAX(AQ$3:AQ1088))/MAX(AQ$3:AQ1088)</f>
        <v>-0.5887330021325482</v>
      </c>
    </row>
    <row r="1089" spans="1:51">
      <c r="A1089" s="49">
        <f>Data!F1215</f>
        <v>1971.5416666665753</v>
      </c>
      <c r="B1089" s="53">
        <f t="shared" si="453"/>
        <v>0.53100000000000003</v>
      </c>
      <c r="C1089" s="50">
        <f>1/Data!N1215</f>
        <v>5.9208682908666911E-2</v>
      </c>
      <c r="D1089" s="50">
        <f>Data!H1215/100</f>
        <v>6.7299999999999999E-2</v>
      </c>
      <c r="E1089">
        <f>Data!K1216/Data!K1215</f>
        <v>0.98241224605119837</v>
      </c>
      <c r="F1089">
        <f>Data!T1216/Data!T1215</f>
        <v>1.0140212279502818</v>
      </c>
      <c r="G1089" s="49">
        <f>Data!E1218</f>
        <v>40.9</v>
      </c>
      <c r="H1089" s="52">
        <v>0</v>
      </c>
      <c r="I1089" s="52">
        <v>1</v>
      </c>
      <c r="J1089" s="52">
        <v>0.6</v>
      </c>
      <c r="K1089" s="54">
        <f t="shared" si="463"/>
        <v>0.66261227030770231</v>
      </c>
      <c r="L1089" s="54">
        <f t="shared" si="476"/>
        <v>0</v>
      </c>
      <c r="M1089" s="53">
        <f t="shared" si="477"/>
        <v>8.3748190695880756E-2</v>
      </c>
      <c r="N1089" s="54" cm="1">
        <f t="array" ref="N1089">stock_min(C1089,O1089)</f>
        <v>0</v>
      </c>
      <c r="O1089" s="54" cm="1">
        <f t="array" ref="O1089">stock_max(C1089,D1089)</f>
        <v>0</v>
      </c>
      <c r="P1089" s="49">
        <f t="shared" si="454"/>
        <v>1971.5416666665753</v>
      </c>
      <c r="Q1089" s="49">
        <f t="shared" si="468"/>
        <v>0.8671290679077116</v>
      </c>
      <c r="R1089" s="49">
        <f t="shared" si="469"/>
        <v>47.712940910085095</v>
      </c>
      <c r="S1089" s="59">
        <f t="shared" si="450"/>
        <v>11.72612998088039</v>
      </c>
      <c r="T1089" s="59">
        <f t="shared" si="451"/>
        <v>14.871104376943858</v>
      </c>
      <c r="U1089" s="59">
        <f t="shared" si="452"/>
        <v>32.506479525682536</v>
      </c>
      <c r="V1089" s="59"/>
      <c r="W1089" s="49">
        <f t="shared" si="470"/>
        <v>4.6904519923521564</v>
      </c>
      <c r="X1089" s="49">
        <f t="shared" si="471"/>
        <v>7.0356779885282341</v>
      </c>
      <c r="Y1089" s="49">
        <f t="shared" si="472"/>
        <v>5.0173281437542796</v>
      </c>
      <c r="Z1089" s="49">
        <f t="shared" si="473"/>
        <v>9.8537762331895795</v>
      </c>
      <c r="AA1089" s="49">
        <f t="shared" si="474"/>
        <v>29.784120679513929</v>
      </c>
      <c r="AB1089" s="49">
        <f t="shared" si="475"/>
        <v>2.7223588461686044</v>
      </c>
      <c r="AC1089" s="80">
        <f t="shared" si="455"/>
        <v>8.3748190695880756E-2</v>
      </c>
      <c r="AD1089" s="80">
        <f t="shared" si="464"/>
        <v>0</v>
      </c>
      <c r="AE1089" s="80">
        <f t="shared" si="465"/>
        <v>0</v>
      </c>
      <c r="AF1089" s="54">
        <f>(Q1089-MAX(Q$2:Q1088))/MAX(Q$2:Q1088)</f>
        <v>-0.29756306145230971</v>
      </c>
      <c r="AG1089" s="54">
        <f>(R1089-MAX(R$2:R1088))/MAX(R$2:R1088)</f>
        <v>-0.12973881595337525</v>
      </c>
      <c r="AH1089" s="54">
        <f>(S1089-MAX(S$2:S1088))/MAX(S$2:S1088)</f>
        <v>-7.9410086108453279E-2</v>
      </c>
      <c r="AI1089" s="54">
        <f>(T1089-MAX(T$2:T1088))/MAX(T$2:T1088)</f>
        <v>-8.5707975415076007E-2</v>
      </c>
      <c r="AJ1089" s="54">
        <f>(U1089-MAX(U$2:U1088))/MAX(U$2:U1088)</f>
        <v>-5.0081470860746276E-2</v>
      </c>
      <c r="AK1089" s="54">
        <f t="shared" si="466"/>
        <v>1.6534782792737877</v>
      </c>
      <c r="AL1089" s="71">
        <f t="shared" si="456"/>
        <v>1971.5416666665753</v>
      </c>
      <c r="AM1089" s="49">
        <f t="shared" si="457"/>
        <v>1.6534782792737877</v>
      </c>
      <c r="AN1089" s="49">
        <f t="shared" si="458"/>
        <v>2.7064167267132557</v>
      </c>
      <c r="AO1089" s="49">
        <f t="shared" si="459"/>
        <v>2.3192700194462197</v>
      </c>
      <c r="AP1089" s="49">
        <f t="shared" si="460"/>
        <v>2.3850290907276794</v>
      </c>
      <c r="AQ1089" s="49">
        <f t="shared" si="461"/>
        <v>3.506472894126925</v>
      </c>
      <c r="AS1089" s="49">
        <f t="shared" si="467"/>
        <v>0.80005616741366925</v>
      </c>
      <c r="AT1089" s="49">
        <f t="shared" si="462"/>
        <v>1.1214438033992455</v>
      </c>
      <c r="AU1089" s="54">
        <f>(AM1089-MAX(AM$3:AM1089))/MAX(AM$3:AM1089)</f>
        <v>-0.55712150539826688</v>
      </c>
      <c r="AV1089" s="54">
        <f>(AN1089-MAX(AN$3:AN1089))/MAX(AN$3:AN1089)</f>
        <v>-0.77811310904970032</v>
      </c>
      <c r="AW1089" s="54">
        <f>(AO1089-MAX(AO$3:AO1089))/MAX(AO$3:AO1089)</f>
        <v>-0.59210230488028937</v>
      </c>
      <c r="AX1089" s="54">
        <f>(AP1089-MAX(AP$3:AP1089))/MAX(AP$3:AP1089)</f>
        <v>-0.59118806738380492</v>
      </c>
      <c r="AY1089" s="54">
        <f>(AQ1089-MAX(AQ$3:AQ1089))/MAX(AQ$3:AQ1089)</f>
        <v>-0.57849318307556952</v>
      </c>
    </row>
    <row r="1090" spans="1:51">
      <c r="A1090" s="49">
        <f>Data!F1216</f>
        <v>1971.6249999999086</v>
      </c>
      <c r="B1090" s="53">
        <f t="shared" si="453"/>
        <v>0.504</v>
      </c>
      <c r="C1090" s="50">
        <f>1/Data!N1216</f>
        <v>6.0534705072790518E-2</v>
      </c>
      <c r="D1090" s="50">
        <f>Data!H1216/100</f>
        <v>6.5799999999999997E-2</v>
      </c>
      <c r="E1090">
        <f>Data!K1217/Data!K1216</f>
        <v>1.0248611682435214</v>
      </c>
      <c r="F1090">
        <f>Data!T1217/Data!T1216</f>
        <v>1.0381033092028704</v>
      </c>
      <c r="G1090" s="49">
        <f>Data!E1219</f>
        <v>40.9</v>
      </c>
      <c r="H1090" s="52">
        <v>0</v>
      </c>
      <c r="I1090" s="52">
        <v>1</v>
      </c>
      <c r="J1090" s="52">
        <v>0.6</v>
      </c>
      <c r="K1090" s="54">
        <f t="shared" si="463"/>
        <v>0.66261227030770231</v>
      </c>
      <c r="L1090" s="54">
        <f t="shared" si="476"/>
        <v>0</v>
      </c>
      <c r="M1090" s="53">
        <f t="shared" si="477"/>
        <v>0</v>
      </c>
      <c r="N1090" s="54" cm="1">
        <f t="array" ref="N1090">stock_min(C1090,O1090)</f>
        <v>0.11678783755979728</v>
      </c>
      <c r="O1090" s="54" cm="1">
        <f t="array" ref="O1090">stock_max(C1090,D1090)</f>
        <v>0.11678783755979728</v>
      </c>
      <c r="P1090" s="49">
        <f t="shared" si="454"/>
        <v>1971.6249999999086</v>
      </c>
      <c r="Q1090" s="49">
        <f t="shared" si="468"/>
        <v>0.90016955490099593</v>
      </c>
      <c r="R1090" s="49">
        <f t="shared" si="469"/>
        <v>48.899140361443912</v>
      </c>
      <c r="S1090" s="59">
        <f t="shared" ref="S1090:S1153" si="478">SUM(W1090:X1090)</f>
        <v>12.079766897626245</v>
      </c>
      <c r="T1090" s="59">
        <f t="shared" ref="T1090:T1153" si="479">SUM(Y1090:Z1090)</f>
        <v>15.30725757134493</v>
      </c>
      <c r="U1090" s="59">
        <f t="shared" ref="U1090:U1153" si="480">SUM(AA1090:AB1090)</f>
        <v>33.7090341065635</v>
      </c>
      <c r="V1090" s="59"/>
      <c r="W1090" s="49">
        <f t="shared" si="470"/>
        <v>4.831906759050498</v>
      </c>
      <c r="X1090" s="49">
        <f t="shared" si="471"/>
        <v>7.2478601385757466</v>
      </c>
      <c r="Y1090" s="49">
        <f t="shared" si="472"/>
        <v>5.1644808798113004</v>
      </c>
      <c r="Z1090" s="49">
        <f t="shared" si="473"/>
        <v>10.14277669153363</v>
      </c>
      <c r="AA1090" s="49">
        <f t="shared" si="474"/>
        <v>33.7090341065635</v>
      </c>
      <c r="AB1090" s="49">
        <f t="shared" si="475"/>
        <v>0</v>
      </c>
      <c r="AC1090" s="80">
        <f t="shared" si="455"/>
        <v>0</v>
      </c>
      <c r="AD1090" s="80">
        <f t="shared" si="464"/>
        <v>0.11678783755979728</v>
      </c>
      <c r="AE1090" s="80">
        <f t="shared" si="465"/>
        <v>0.11678783755979728</v>
      </c>
      <c r="AF1090" s="54">
        <f>(Q1090-MAX(Q$2:Q1089))/MAX(Q$2:Q1089)</f>
        <v>-0.27079788958730944</v>
      </c>
      <c r="AG1090" s="54">
        <f>(R1090-MAX(R$2:R1089))/MAX(R$2:R1089)</f>
        <v>-0.10810310624098604</v>
      </c>
      <c r="AH1090" s="54">
        <f>(S1090-MAX(S$2:S1089))/MAX(S$2:S1089)</f>
        <v>-5.1646912813703948E-2</v>
      </c>
      <c r="AI1090" s="54">
        <f>(T1090-MAX(T$2:T1089))/MAX(T$2:T1089)</f>
        <v>-5.8892792290116375E-2</v>
      </c>
      <c r="AJ1090" s="54">
        <f>(U1090-MAX(U$2:U1089))/MAX(U$2:U1089)</f>
        <v>-1.4939896154768279E-2</v>
      </c>
      <c r="AK1090" s="54">
        <f t="shared" si="466"/>
        <v>1.6237581798149459</v>
      </c>
      <c r="AL1090" s="71">
        <f t="shared" si="456"/>
        <v>1971.6249999999086</v>
      </c>
      <c r="AM1090" s="49">
        <f t="shared" si="457"/>
        <v>1.6237581798149459</v>
      </c>
      <c r="AN1090" s="49">
        <f t="shared" si="458"/>
        <v>2.6212708971322285</v>
      </c>
      <c r="AO1090" s="49">
        <f t="shared" si="459"/>
        <v>2.258912074629142</v>
      </c>
      <c r="AP1090" s="49">
        <f t="shared" si="460"/>
        <v>2.3209391147201615</v>
      </c>
      <c r="AQ1090" s="49">
        <f t="shared" si="461"/>
        <v>3.4471290971932924</v>
      </c>
      <c r="AS1090" s="49">
        <f t="shared" si="467"/>
        <v>0.82585820006106392</v>
      </c>
      <c r="AT1090" s="49">
        <f t="shared" si="462"/>
        <v>1.126189982473131</v>
      </c>
      <c r="AU1090" s="54">
        <f>(AM1090-MAX(AM$3:AM1090))/MAX(AM$3:AM1090)</f>
        <v>-0.56508193225886427</v>
      </c>
      <c r="AV1090" s="54">
        <f>(AN1090-MAX(AN$3:AN1090))/MAX(AN$3:AN1090)</f>
        <v>-0.78509383127796628</v>
      </c>
      <c r="AW1090" s="54">
        <f>(AO1090-MAX(AO$3:AO1090))/MAX(AO$3:AO1090)</f>
        <v>-0.60271765642048103</v>
      </c>
      <c r="AX1090" s="54">
        <f>(AP1090-MAX(AP$3:AP1090))/MAX(AP$3:AP1090)</f>
        <v>-0.60217357152495776</v>
      </c>
      <c r="AY1090" s="54">
        <f>(AQ1090-MAX(AQ$3:AQ1090))/MAX(AQ$3:AQ1090)</f>
        <v>-0.5856267944579937</v>
      </c>
    </row>
    <row r="1091" spans="1:51">
      <c r="A1091" s="49">
        <f>Data!F1217</f>
        <v>1971.7083333332419</v>
      </c>
      <c r="B1091" s="53">
        <f t="shared" ref="B1091:B1154" si="481">1-_xlfn.PERCENTRANK.INC(C$3:C$1712,C1091,3)</f>
        <v>0.52800000000000002</v>
      </c>
      <c r="C1091" s="50">
        <f>1/Data!N1217</f>
        <v>5.9323266698703914E-2</v>
      </c>
      <c r="D1091" s="50">
        <f>Data!H1217/100</f>
        <v>6.1399999999999996E-2</v>
      </c>
      <c r="E1091">
        <f>Data!K1218/Data!K1217</f>
        <v>0.97895817988616296</v>
      </c>
      <c r="F1091">
        <f>Data!T1218/Data!T1217</f>
        <v>1.0183367613801846</v>
      </c>
      <c r="G1091" s="49">
        <f>Data!E1220</f>
        <v>41.1</v>
      </c>
      <c r="H1091" s="52">
        <v>0</v>
      </c>
      <c r="I1091" s="52">
        <v>1</v>
      </c>
      <c r="J1091" s="52">
        <v>0.6</v>
      </c>
      <c r="K1091" s="54">
        <f t="shared" si="463"/>
        <v>0.66261227030770231</v>
      </c>
      <c r="L1091" s="54">
        <f t="shared" si="476"/>
        <v>0.11678783755979728</v>
      </c>
      <c r="M1091" s="53">
        <f t="shared" si="477"/>
        <v>5.8393918779898642E-2</v>
      </c>
      <c r="N1091" s="54" cm="1">
        <f t="array" ref="N1091">stock_min(C1091,O1091)</f>
        <v>0.56301479964091805</v>
      </c>
      <c r="O1091" s="54" cm="1">
        <f t="array" ref="O1091">stock_max(C1091,D1091)</f>
        <v>0.56301479964091805</v>
      </c>
      <c r="P1091" s="49">
        <f t="shared" ref="P1091:P1154" si="482">A1091</f>
        <v>1971.7083333332419</v>
      </c>
      <c r="Q1091" s="49">
        <f t="shared" si="468"/>
        <v>0.91667574923092243</v>
      </c>
      <c r="R1091" s="49">
        <f t="shared" si="469"/>
        <v>47.870213446237138</v>
      </c>
      <c r="S1091" s="59">
        <f t="shared" si="478"/>
        <v>12.015860249632095</v>
      </c>
      <c r="T1091" s="59">
        <f t="shared" si="479"/>
        <v>15.188534942292488</v>
      </c>
      <c r="U1091" s="59">
        <f t="shared" si="480"/>
        <v>34.327148621332057</v>
      </c>
      <c r="V1091" s="59"/>
      <c r="W1091" s="49">
        <f t="shared" si="470"/>
        <v>4.8063440998528382</v>
      </c>
      <c r="X1091" s="49">
        <f t="shared" si="471"/>
        <v>7.2095161497792564</v>
      </c>
      <c r="Y1091" s="49">
        <f t="shared" si="472"/>
        <v>5.124425321532196</v>
      </c>
      <c r="Z1091" s="49">
        <f t="shared" si="473"/>
        <v>10.064109620760291</v>
      </c>
      <c r="AA1091" s="49">
        <f t="shared" si="474"/>
        <v>32.322651892792486</v>
      </c>
      <c r="AB1091" s="49">
        <f t="shared" si="475"/>
        <v>2.0044967285395736</v>
      </c>
      <c r="AC1091" s="80">
        <f t="shared" ref="AC1091:AC1154" si="483">AB1091/SUM(AA1091:AB1091)</f>
        <v>5.8393918779898635E-2</v>
      </c>
      <c r="AD1091" s="80">
        <f t="shared" si="464"/>
        <v>0.56301479964091805</v>
      </c>
      <c r="AE1091" s="80">
        <f t="shared" si="465"/>
        <v>0.56301479964091805</v>
      </c>
      <c r="AF1091" s="54">
        <f>(Q1091-MAX(Q$2:Q1090))/MAX(Q$2:Q1090)</f>
        <v>-0.25742668449074491</v>
      </c>
      <c r="AG1091" s="54">
        <f>(R1091-MAX(R$2:R1090))/MAX(R$2:R1090)</f>
        <v>-0.12687024023955329</v>
      </c>
      <c r="AH1091" s="54">
        <f>(S1091-MAX(S$2:S1090))/MAX(S$2:S1090)</f>
        <v>-5.6664068147130923E-2</v>
      </c>
      <c r="AI1091" s="54">
        <f>(T1091-MAX(T$2:T1090))/MAX(T$2:T1090)</f>
        <v>-6.6191991470554754E-2</v>
      </c>
      <c r="AJ1091" s="54">
        <f>(U1091-MAX(U$2:U1090))/MAX(U$2:U1090)</f>
        <v>3.1229159145815355E-3</v>
      </c>
      <c r="AK1091" s="54">
        <f t="shared" si="466"/>
        <v>1.6156697282383354</v>
      </c>
      <c r="AL1091" s="71">
        <f t="shared" ref="AL1091:AL1154" si="484">P1091</f>
        <v>1971.7083333332419</v>
      </c>
      <c r="AM1091" s="49">
        <f t="shared" ref="AM1091:AM1154" si="485">(Q1331/Q1091)</f>
        <v>1.6156697282383354</v>
      </c>
      <c r="AN1091" s="49">
        <f t="shared" ref="AN1091:AN1154" si="486">(R1331/R1091)</f>
        <v>2.6785565314414685</v>
      </c>
      <c r="AO1091" s="49">
        <f t="shared" ref="AO1091:AO1154" si="487">(S1331/S1091)</f>
        <v>2.2834551403590355</v>
      </c>
      <c r="AP1091" s="49">
        <f t="shared" ref="AP1091:AP1154" si="488">(T1331/T1091)</f>
        <v>2.3500949861388571</v>
      </c>
      <c r="AQ1091" s="49">
        <f t="shared" ref="AQ1091:AQ1154" si="489">(U1331/U1091)</f>
        <v>3.4299578600426037</v>
      </c>
      <c r="AS1091" s="49">
        <f t="shared" si="467"/>
        <v>0.75140132860113518</v>
      </c>
      <c r="AT1091" s="49">
        <f t="shared" ref="AT1091:AT1154" si="490">AQ1091-AP1091</f>
        <v>1.0798628739037466</v>
      </c>
      <c r="AU1091" s="54">
        <f>(AM1091-MAX(AM$3:AM1091))/MAX(AM$3:AM1091)</f>
        <v>-0.56724839631394808</v>
      </c>
      <c r="AV1091" s="54">
        <f>(AN1091-MAX(AN$3:AN1091))/MAX(AN$3:AN1091)</f>
        <v>-0.78039724070212046</v>
      </c>
      <c r="AW1091" s="54">
        <f>(AO1091-MAX(AO$3:AO1091))/MAX(AO$3:AO1091)</f>
        <v>-0.59840118621284843</v>
      </c>
      <c r="AX1091" s="54">
        <f>(AP1091-MAX(AP$3:AP1091))/MAX(AP$3:AP1091)</f>
        <v>-0.59717603577659939</v>
      </c>
      <c r="AY1091" s="54">
        <f>(AQ1091-MAX(AQ$3:AQ1091))/MAX(AQ$3:AQ1091)</f>
        <v>-0.5876909180752512</v>
      </c>
    </row>
    <row r="1092" spans="1:51">
      <c r="A1092" s="49">
        <f>Data!F1218</f>
        <v>1971.7916666665751</v>
      </c>
      <c r="B1092" s="53">
        <f t="shared" si="481"/>
        <v>0.497</v>
      </c>
      <c r="C1092" s="50">
        <f>1/Data!N1218</f>
        <v>6.0868486011662684E-2</v>
      </c>
      <c r="D1092" s="50">
        <f>Data!H1218/100</f>
        <v>5.9299999999999999E-2</v>
      </c>
      <c r="E1092">
        <f>Data!K1219/Data!K1218</f>
        <v>0.95627905403090407</v>
      </c>
      <c r="F1092">
        <f>Data!T1219/Data!T1218</f>
        <v>1.0139708836443282</v>
      </c>
      <c r="G1092" s="49">
        <f>Data!E1221</f>
        <v>41.1</v>
      </c>
      <c r="H1092" s="52">
        <v>0</v>
      </c>
      <c r="I1092" s="52">
        <v>1</v>
      </c>
      <c r="J1092" s="52">
        <v>0.6</v>
      </c>
      <c r="K1092" s="54">
        <f t="shared" ref="K1092:K1155" si="491">AVERAGE(M$3:M$1712)</f>
        <v>0.66261227030770231</v>
      </c>
      <c r="L1092" s="54">
        <f t="shared" si="476"/>
        <v>0.56301479964091805</v>
      </c>
      <c r="M1092" s="53">
        <f t="shared" si="477"/>
        <v>0.32043667900705813</v>
      </c>
      <c r="N1092" s="54" cm="1">
        <f t="array" ref="N1092">stock_min(C1092,O1092)</f>
        <v>0.85</v>
      </c>
      <c r="O1092" s="54" cm="1">
        <f t="array" ref="O1092">stock_max(C1092,D1092)</f>
        <v>0.85</v>
      </c>
      <c r="P1092" s="49">
        <f t="shared" si="482"/>
        <v>1971.7916666665751</v>
      </c>
      <c r="Q1092" s="49">
        <f t="shared" si="468"/>
        <v>0.92948251946300497</v>
      </c>
      <c r="R1092" s="49">
        <f t="shared" si="469"/>
        <v>45.777282430625114</v>
      </c>
      <c r="S1092" s="59">
        <f t="shared" si="478"/>
        <v>11.767802257757918</v>
      </c>
      <c r="T1092" s="59">
        <f t="shared" si="479"/>
        <v>14.820115299247345</v>
      </c>
      <c r="U1092" s="59">
        <f t="shared" si="480"/>
        <v>34.691086136838678</v>
      </c>
      <c r="V1092" s="59"/>
      <c r="W1092" s="49">
        <f t="shared" si="470"/>
        <v>4.7071209031031671</v>
      </c>
      <c r="X1092" s="49">
        <f t="shared" si="471"/>
        <v>7.0606813546547507</v>
      </c>
      <c r="Y1092" s="49">
        <f t="shared" si="472"/>
        <v>5.0001250545911482</v>
      </c>
      <c r="Z1092" s="49">
        <f t="shared" si="473"/>
        <v>9.8199902446561964</v>
      </c>
      <c r="AA1092" s="49">
        <f t="shared" si="474"/>
        <v>23.574789704002299</v>
      </c>
      <c r="AB1092" s="49">
        <f t="shared" si="475"/>
        <v>11.11629643283638</v>
      </c>
      <c r="AC1092" s="80">
        <f t="shared" si="483"/>
        <v>0.32043667900705813</v>
      </c>
      <c r="AD1092" s="80">
        <f t="shared" ref="AD1092:AD1155" si="492">N1092</f>
        <v>0.85</v>
      </c>
      <c r="AE1092" s="80">
        <f t="shared" ref="AE1092:AE1155" si="493">O1092</f>
        <v>0.85</v>
      </c>
      <c r="AF1092" s="54">
        <f>(Q1092-MAX(Q$2:Q1091))/MAX(Q$2:Q1091)</f>
        <v>-0.24705227910238214</v>
      </c>
      <c r="AG1092" s="54">
        <f>(R1092-MAX(R$2:R1091))/MAX(R$2:R1091)</f>
        <v>-0.16504429929004952</v>
      </c>
      <c r="AH1092" s="54">
        <f>(S1092-MAX(S$2:S1091))/MAX(S$2:S1091)</f>
        <v>-7.6138497114906473E-2</v>
      </c>
      <c r="AI1092" s="54">
        <f>(T1092-MAX(T$2:T1091))/MAX(T$2:T1091)</f>
        <v>-8.8842840580244317E-2</v>
      </c>
      <c r="AJ1092" s="54">
        <f>(U1092-MAX(U$2:U1091))/MAX(U$2:U1091)</f>
        <v>1.0602031631618169E-2</v>
      </c>
      <c r="AK1092" s="54">
        <f t="shared" ref="AK1092:AK1155" si="494">Q1332/Q1092</f>
        <v>1.610995775077712</v>
      </c>
      <c r="AL1092" s="71">
        <f t="shared" si="484"/>
        <v>1971.7916666665751</v>
      </c>
      <c r="AM1092" s="49">
        <f t="shared" si="485"/>
        <v>1.610995775077712</v>
      </c>
      <c r="AN1092" s="49">
        <f t="shared" si="486"/>
        <v>2.7933142230914734</v>
      </c>
      <c r="AO1092" s="49">
        <f t="shared" si="487"/>
        <v>2.3380345113977246</v>
      </c>
      <c r="AP1092" s="49">
        <f t="shared" si="488"/>
        <v>2.4130958726785563</v>
      </c>
      <c r="AQ1092" s="49">
        <f t="shared" si="489"/>
        <v>3.4314360949606528</v>
      </c>
      <c r="AS1092" s="49">
        <f t="shared" ref="AS1092:AS1155" si="495">AQ1092-AN1092</f>
        <v>0.63812187186917946</v>
      </c>
      <c r="AT1092" s="49">
        <f t="shared" si="490"/>
        <v>1.0183402222820965</v>
      </c>
      <c r="AU1092" s="54">
        <f>(AM1092-MAX(AM$3:AM1092))/MAX(AM$3:AM1092)</f>
        <v>-0.56850029866160101</v>
      </c>
      <c r="AV1092" s="54">
        <f>(AN1092-MAX(AN$3:AN1092))/MAX(AN$3:AN1092)</f>
        <v>-0.77098877556756751</v>
      </c>
      <c r="AW1092" s="54">
        <f>(AO1092-MAX(AO$3:AO1092))/MAX(AO$3:AO1092)</f>
        <v>-0.58880213157018091</v>
      </c>
      <c r="AX1092" s="54">
        <f>(AP1092-MAX(AP$3:AP1092))/MAX(AP$3:AP1092)</f>
        <v>-0.58637720976522778</v>
      </c>
      <c r="AY1092" s="54">
        <f>(AQ1092-MAX(AQ$3:AQ1092))/MAX(AQ$3:AQ1092)</f>
        <v>-0.58751322210731249</v>
      </c>
    </row>
    <row r="1093" spans="1:51">
      <c r="A1093" s="49">
        <f>Data!F1219</f>
        <v>1971.8749999999084</v>
      </c>
      <c r="B1093" s="53">
        <f t="shared" si="481"/>
        <v>0.44999999999999996</v>
      </c>
      <c r="C1093" s="50">
        <f>1/Data!N1219</f>
        <v>6.3943882217398329E-2</v>
      </c>
      <c r="D1093" s="50">
        <f>Data!H1219/100</f>
        <v>5.8099999999999999E-2</v>
      </c>
      <c r="E1093">
        <f>Data!K1220/Data!K1219</f>
        <v>1.0664152762108761</v>
      </c>
      <c r="F1093">
        <f>Data!T1220/Data!T1219</f>
        <v>0.99101504552523134</v>
      </c>
      <c r="G1093" s="49">
        <f>Data!E1222</f>
        <v>41.3</v>
      </c>
      <c r="H1093" s="52">
        <v>0</v>
      </c>
      <c r="I1093" s="52">
        <v>1</v>
      </c>
      <c r="J1093" s="52">
        <v>0.6</v>
      </c>
      <c r="K1093" s="54">
        <f t="shared" si="491"/>
        <v>0.66261227030770231</v>
      </c>
      <c r="L1093" s="54">
        <f t="shared" si="476"/>
        <v>0.85</v>
      </c>
      <c r="M1093" s="53">
        <f t="shared" si="477"/>
        <v>0.63213623947360553</v>
      </c>
      <c r="N1093" s="54" cm="1">
        <f t="array" ref="N1093">stock_min(C1093,O1093)</f>
        <v>0.85</v>
      </c>
      <c r="O1093" s="54" cm="1">
        <f t="array" ref="O1093">stock_max(C1093,D1093)</f>
        <v>0.85</v>
      </c>
      <c r="P1093" s="49">
        <f t="shared" si="482"/>
        <v>1971.8749999999084</v>
      </c>
      <c r="Q1093" s="49">
        <f t="shared" ref="Q1093:Q1156" si="496">Q1092*F1093</f>
        <v>0.92113116134053663</v>
      </c>
      <c r="R1093" s="49">
        <f t="shared" ref="R1093:R1156" si="497">R1092*E1093</f>
        <v>48.817593287438363</v>
      </c>
      <c r="S1093" s="59">
        <f t="shared" si="478"/>
        <v>12.194446093142682</v>
      </c>
      <c r="T1093" s="59">
        <f t="shared" si="479"/>
        <v>15.427386767750644</v>
      </c>
      <c r="U1093" s="59">
        <f t="shared" si="480"/>
        <v>35.217559622624776</v>
      </c>
      <c r="V1093" s="59"/>
      <c r="W1093" s="49">
        <f t="shared" ref="W1093:W1156" si="498">(W1092*$F1093+X1092*$E1093)*(1-$J1093)</f>
        <v>4.8777784372570734</v>
      </c>
      <c r="X1093" s="49">
        <f t="shared" ref="X1093:X1156" si="499">(W1092*$F1093+X1092*$E1093)*($J1093)</f>
        <v>7.3166676558856087</v>
      </c>
      <c r="Y1093" s="49">
        <f t="shared" ref="Y1093:Y1156" si="500">(Y1092*$F1093+Z1092*$E1093)*(1-$K1093)</f>
        <v>5.2050109966563847</v>
      </c>
      <c r="Z1093" s="49">
        <f t="shared" ref="Z1093:Z1156" si="501">(Y1092*$F1093+Z1092*$E1093)*($K1093)</f>
        <v>10.22237577109426</v>
      </c>
      <c r="AA1093" s="49">
        <f t="shared" ref="AA1093:AA1156" si="502">(AA1092*$F1093+AB1092*$E1093)*(1-$M1093)</f>
        <v>12.95526391934126</v>
      </c>
      <c r="AB1093" s="49">
        <f t="shared" ref="AB1093:AB1156" si="503">(AA1092*$F1093+AB1092*$E1093)*($M1093)</f>
        <v>22.262295703283517</v>
      </c>
      <c r="AC1093" s="80">
        <f t="shared" si="483"/>
        <v>0.63213623947360553</v>
      </c>
      <c r="AD1093" s="80">
        <f t="shared" si="492"/>
        <v>0.85</v>
      </c>
      <c r="AE1093" s="80">
        <f t="shared" si="493"/>
        <v>0.85</v>
      </c>
      <c r="AF1093" s="54">
        <f>(Q1093-MAX(Q$2:Q1092))/MAX(Q$2:Q1092)</f>
        <v>-0.25381748009652805</v>
      </c>
      <c r="AG1093" s="54">
        <f>(R1093-MAX(R$2:R1092))/MAX(R$2:R1092)</f>
        <v>-0.1095904858035526</v>
      </c>
      <c r="AH1093" s="54">
        <f>(S1093-MAX(S$2:S1092))/MAX(S$2:S1092)</f>
        <v>-4.2643728395846875E-2</v>
      </c>
      <c r="AI1093" s="54">
        <f>(T1093-MAX(T$2:T1092))/MAX(T$2:T1092)</f>
        <v>-5.1507115785564037E-2</v>
      </c>
      <c r="AJ1093" s="54">
        <f>(U1093-MAX(U$2:U1092))/MAX(U$2:U1092)</f>
        <v>1.5176045042505406E-2</v>
      </c>
      <c r="AK1093" s="54">
        <f t="shared" si="494"/>
        <v>1.672567731090145</v>
      </c>
      <c r="AL1093" s="71">
        <f t="shared" si="484"/>
        <v>1971.8749999999084</v>
      </c>
      <c r="AM1093" s="49">
        <f t="shared" si="485"/>
        <v>1.672567731090145</v>
      </c>
      <c r="AN1093" s="49">
        <f t="shared" si="486"/>
        <v>2.6419116794416384</v>
      </c>
      <c r="AO1093" s="49">
        <f t="shared" si="487"/>
        <v>2.2939693829784007</v>
      </c>
      <c r="AP1093" s="49">
        <f t="shared" si="488"/>
        <v>2.3539354145943276</v>
      </c>
      <c r="AQ1093" s="49">
        <f t="shared" si="489"/>
        <v>3.4777960846475917</v>
      </c>
      <c r="AS1093" s="49">
        <f t="shared" si="495"/>
        <v>0.83588440520595331</v>
      </c>
      <c r="AT1093" s="49">
        <f t="shared" si="490"/>
        <v>1.1238606700532641</v>
      </c>
      <c r="AU1093" s="54">
        <f>(AM1093-MAX(AM$3:AM1093))/MAX(AM$3:AM1093)</f>
        <v>-0.55200846110299262</v>
      </c>
      <c r="AV1093" s="54">
        <f>(AN1093-MAX(AN$3:AN1093))/MAX(AN$3:AN1093)</f>
        <v>-0.78340158670668092</v>
      </c>
      <c r="AW1093" s="54">
        <f>(AO1093-MAX(AO$3:AO1093))/MAX(AO$3:AO1093)</f>
        <v>-0.59655201156116533</v>
      </c>
      <c r="AX1093" s="54">
        <f>(AP1093-MAX(AP$3:AP1093))/MAX(AP$3:AP1093)</f>
        <v>-0.59651775744152202</v>
      </c>
      <c r="AY1093" s="54">
        <f>(AQ1093-MAX(AQ$3:AQ1093))/MAX(AQ$3:AQ1093)</f>
        <v>-0.58194037090452089</v>
      </c>
    </row>
    <row r="1094" spans="1:51">
      <c r="A1094" s="49">
        <f>Data!F1220</f>
        <v>1971.9583333332416</v>
      </c>
      <c r="B1094" s="53">
        <f t="shared" si="481"/>
        <v>0.51100000000000001</v>
      </c>
      <c r="C1094" s="50">
        <f>1/Data!N1220</f>
        <v>6.0228057588860066E-2</v>
      </c>
      <c r="D1094" s="50">
        <f>Data!H1220/100</f>
        <v>5.9299999999999999E-2</v>
      </c>
      <c r="E1094">
        <f>Data!K1221/Data!K1220</f>
        <v>1.0442254041880945</v>
      </c>
      <c r="F1094">
        <f>Data!T1221/Data!T1220</f>
        <v>1.003446248011016</v>
      </c>
      <c r="G1094" s="49">
        <f>Data!E1223</f>
        <v>41.4</v>
      </c>
      <c r="H1094" s="52">
        <v>0</v>
      </c>
      <c r="I1094" s="52">
        <v>1</v>
      </c>
      <c r="J1094" s="52">
        <v>0.6</v>
      </c>
      <c r="K1094" s="54">
        <f t="shared" si="491"/>
        <v>0.66261227030770231</v>
      </c>
      <c r="L1094" s="54">
        <f t="shared" si="476"/>
        <v>0.85</v>
      </c>
      <c r="M1094" s="53">
        <f t="shared" si="477"/>
        <v>0.80216913327348627</v>
      </c>
      <c r="N1094" s="54" cm="1">
        <f t="array" ref="N1094">stock_min(C1094,O1094)</f>
        <v>0.85</v>
      </c>
      <c r="O1094" s="54" cm="1">
        <f t="array" ref="O1094">stock_max(C1094,D1094)</f>
        <v>0.85</v>
      </c>
      <c r="P1094" s="49">
        <f t="shared" si="482"/>
        <v>1971.9583333332416</v>
      </c>
      <c r="Q1094" s="49">
        <f t="shared" si="496"/>
        <v>0.92430560777319137</v>
      </c>
      <c r="R1094" s="49">
        <f t="shared" si="497"/>
        <v>50.976571082065334</v>
      </c>
      <c r="S1094" s="59">
        <f t="shared" si="478"/>
        <v>12.534838711771755</v>
      </c>
      <c r="T1094" s="59">
        <f t="shared" si="479"/>
        <v>15.897413226784415</v>
      </c>
      <c r="U1094" s="59">
        <f t="shared" si="480"/>
        <v>36.246765700771583</v>
      </c>
      <c r="V1094" s="59"/>
      <c r="W1094" s="49">
        <f t="shared" si="498"/>
        <v>5.0139354847087025</v>
      </c>
      <c r="X1094" s="49">
        <f t="shared" si="499"/>
        <v>7.5209032270630525</v>
      </c>
      <c r="Y1094" s="49">
        <f t="shared" si="500"/>
        <v>5.3635921565650984</v>
      </c>
      <c r="Z1094" s="49">
        <f t="shared" si="501"/>
        <v>10.533821070219318</v>
      </c>
      <c r="AA1094" s="49">
        <f t="shared" si="502"/>
        <v>7.1707290746165118</v>
      </c>
      <c r="AB1094" s="49">
        <f t="shared" si="503"/>
        <v>29.076036626155069</v>
      </c>
      <c r="AC1094" s="80">
        <f t="shared" si="483"/>
        <v>0.80216913327348627</v>
      </c>
      <c r="AD1094" s="80">
        <f t="shared" si="492"/>
        <v>0.85</v>
      </c>
      <c r="AE1094" s="80">
        <f t="shared" si="493"/>
        <v>0.85</v>
      </c>
      <c r="AF1094" s="54">
        <f>(Q1094-MAX(Q$2:Q1093))/MAX(Q$2:Q1093)</f>
        <v>-0.25124595007145573</v>
      </c>
      <c r="AG1094" s="54">
        <f>(R1094-MAX(R$2:R1093))/MAX(R$2:R1093)</f>
        <v>-7.0211765145289845E-2</v>
      </c>
      <c r="AH1094" s="54">
        <f>(S1094-MAX(S$2:S1093))/MAX(S$2:S1093)</f>
        <v>-1.5920332698886562E-2</v>
      </c>
      <c r="AI1094" s="54">
        <f>(T1094-MAX(T$2:T1093))/MAX(T$2:T1093)</f>
        <v>-2.2609366704820541E-2</v>
      </c>
      <c r="AJ1094" s="54">
        <f>(U1094-MAX(U$2:U1093))/MAX(U$2:U1093)</f>
        <v>2.9224230445701153E-2</v>
      </c>
      <c r="AK1094" s="54">
        <f t="shared" si="494"/>
        <v>1.6813600470891445</v>
      </c>
      <c r="AL1094" s="71">
        <f t="shared" si="484"/>
        <v>1971.9583333332416</v>
      </c>
      <c r="AM1094" s="49">
        <f t="shared" si="485"/>
        <v>1.6813600470891445</v>
      </c>
      <c r="AN1094" s="49">
        <f t="shared" si="486"/>
        <v>2.7122680986954357</v>
      </c>
      <c r="AO1094" s="49">
        <f t="shared" si="487"/>
        <v>2.3359140244699157</v>
      </c>
      <c r="AP1094" s="49">
        <f t="shared" si="488"/>
        <v>2.4000928204674161</v>
      </c>
      <c r="AQ1094" s="49">
        <f t="shared" si="489"/>
        <v>3.4085152023791334</v>
      </c>
      <c r="AS1094" s="49">
        <f t="shared" si="495"/>
        <v>0.69624710368369769</v>
      </c>
      <c r="AT1094" s="49">
        <f t="shared" si="490"/>
        <v>1.0084223819117173</v>
      </c>
      <c r="AU1094" s="54">
        <f>(AM1094-MAX(AM$3:AM1094))/MAX(AM$3:AM1094)</f>
        <v>-0.54965346937282622</v>
      </c>
      <c r="AV1094" s="54">
        <f>(AN1094-MAX(AN$3:AN1094))/MAX(AN$3:AN1094)</f>
        <v>-0.77763338147334282</v>
      </c>
      <c r="AW1094" s="54">
        <f>(AO1094-MAX(AO$3:AO1094))/MAX(AO$3:AO1094)</f>
        <v>-0.58917506862500102</v>
      </c>
      <c r="AX1094" s="54">
        <f>(AP1094-MAX(AP$3:AP1094))/MAX(AP$3:AP1094)</f>
        <v>-0.58860603075739593</v>
      </c>
      <c r="AY1094" s="54">
        <f>(AQ1094-MAX(AQ$3:AQ1094))/MAX(AQ$3:AQ1094)</f>
        <v>-0.59026850149055954</v>
      </c>
    </row>
    <row r="1095" spans="1:51">
      <c r="A1095" s="49">
        <f>Data!F1221</f>
        <v>1972.0416666665749</v>
      </c>
      <c r="B1095" s="53">
        <f t="shared" si="481"/>
        <v>0.55600000000000005</v>
      </c>
      <c r="C1095" s="50">
        <f>1/Data!N1221</f>
        <v>5.79273698395023E-2</v>
      </c>
      <c r="D1095" s="50">
        <f>Data!H1221/100</f>
        <v>5.9500000000000004E-2</v>
      </c>
      <c r="E1095">
        <f>Data!K1222/Data!K1221</f>
        <v>1.0159259567446191</v>
      </c>
      <c r="F1095">
        <f>Data!T1222/Data!T1221</f>
        <v>0.99047483867291164</v>
      </c>
      <c r="G1095" s="49">
        <f>Data!E1224</f>
        <v>41.5</v>
      </c>
      <c r="H1095" s="52">
        <v>0</v>
      </c>
      <c r="I1095" s="52">
        <v>1</v>
      </c>
      <c r="J1095" s="52">
        <v>0.6</v>
      </c>
      <c r="K1095" s="54">
        <f t="shared" si="491"/>
        <v>0.66261227030770231</v>
      </c>
      <c r="L1095" s="54">
        <f t="shared" si="476"/>
        <v>0.85</v>
      </c>
      <c r="M1095" s="53">
        <f t="shared" si="477"/>
        <v>0.85</v>
      </c>
      <c r="N1095" s="54" cm="1">
        <f t="array" ref="N1095">stock_min(C1095,O1095)</f>
        <v>0.63356209948480113</v>
      </c>
      <c r="O1095" s="54" cm="1">
        <f t="array" ref="O1095">stock_max(C1095,D1095)</f>
        <v>0.63356209948480113</v>
      </c>
      <c r="P1095" s="49">
        <f t="shared" si="482"/>
        <v>1972.0416666665749</v>
      </c>
      <c r="Q1095" s="49">
        <f t="shared" si="496"/>
        <v>0.9155014477436193</v>
      </c>
      <c r="R1095" s="49">
        <f t="shared" si="497"/>
        <v>51.788421748107304</v>
      </c>
      <c r="S1095" s="59">
        <f t="shared" si="478"/>
        <v>12.606857746870963</v>
      </c>
      <c r="T1095" s="59">
        <f t="shared" si="479"/>
        <v>16.014085324920298</v>
      </c>
      <c r="U1095" s="59">
        <f t="shared" si="480"/>
        <v>36.641527051116121</v>
      </c>
      <c r="V1095" s="59"/>
      <c r="W1095" s="49">
        <f t="shared" si="498"/>
        <v>5.0427430987483852</v>
      </c>
      <c r="X1095" s="49">
        <f t="shared" si="499"/>
        <v>7.5641146481225778</v>
      </c>
      <c r="Y1095" s="49">
        <f t="shared" si="500"/>
        <v>5.4029558908736011</v>
      </c>
      <c r="Z1095" s="49">
        <f t="shared" si="501"/>
        <v>10.611129434046697</v>
      </c>
      <c r="AA1095" s="49">
        <f t="shared" si="502"/>
        <v>5.4962290576674189</v>
      </c>
      <c r="AB1095" s="49">
        <f t="shared" si="503"/>
        <v>31.1452979934487</v>
      </c>
      <c r="AC1095" s="80">
        <f t="shared" si="483"/>
        <v>0.85</v>
      </c>
      <c r="AD1095" s="80">
        <f t="shared" si="492"/>
        <v>0.63356209948480113</v>
      </c>
      <c r="AE1095" s="80">
        <f t="shared" si="493"/>
        <v>0.63356209948480113</v>
      </c>
      <c r="AF1095" s="54">
        <f>(Q1095-MAX(Q$2:Q1094))/MAX(Q$2:Q1094)</f>
        <v>-0.25837795319133589</v>
      </c>
      <c r="AG1095" s="54">
        <f>(R1095-MAX(R$2:R1094))/MAX(R$2:R1094)</f>
        <v>-5.5403997935338054E-2</v>
      </c>
      <c r="AH1095" s="54">
        <f>(S1095-MAX(S$2:S1094))/MAX(S$2:S1094)</f>
        <v>-1.0266293605968846E-2</v>
      </c>
      <c r="AI1095" s="54">
        <f>(T1095-MAX(T$2:T1094))/MAX(T$2:T1094)</f>
        <v>-1.5436236444057125E-2</v>
      </c>
      <c r="AJ1095" s="54">
        <f>(U1095-MAX(U$2:U1094))/MAX(U$2:U1094)</f>
        <v>1.0890939997334297E-2</v>
      </c>
      <c r="AK1095" s="54">
        <f t="shared" si="494"/>
        <v>1.6644537474914862</v>
      </c>
      <c r="AL1095" s="71">
        <f t="shared" si="484"/>
        <v>1972.0416666665749</v>
      </c>
      <c r="AM1095" s="49">
        <f t="shared" si="485"/>
        <v>1.6644537474914862</v>
      </c>
      <c r="AN1095" s="49">
        <f t="shared" si="486"/>
        <v>2.6441567419365994</v>
      </c>
      <c r="AO1095" s="49">
        <f t="shared" si="487"/>
        <v>2.2911091003951056</v>
      </c>
      <c r="AP1095" s="49">
        <f t="shared" si="488"/>
        <v>2.3518095268215813</v>
      </c>
      <c r="AQ1095" s="49">
        <f t="shared" si="489"/>
        <v>3.306095439584162</v>
      </c>
      <c r="AS1095" s="49">
        <f t="shared" si="495"/>
        <v>0.66193869764756252</v>
      </c>
      <c r="AT1095" s="49">
        <f t="shared" si="490"/>
        <v>0.95428591276258068</v>
      </c>
      <c r="AU1095" s="54">
        <f>(AM1095-MAX(AM$3:AM1095))/MAX(AM$3:AM1095)</f>
        <v>-0.55418176382274509</v>
      </c>
      <c r="AV1095" s="54">
        <f>(AN1095-MAX(AN$3:AN1095))/MAX(AN$3:AN1095)</f>
        <v>-0.78321752416668866</v>
      </c>
      <c r="AW1095" s="54">
        <f>(AO1095-MAX(AO$3:AO1095))/MAX(AO$3:AO1095)</f>
        <v>-0.59705505892664446</v>
      </c>
      <c r="AX1095" s="54">
        <f>(AP1095-MAX(AP$3:AP1095))/MAX(AP$3:AP1095)</f>
        <v>-0.59688215060229333</v>
      </c>
      <c r="AY1095" s="54">
        <f>(AQ1095-MAX(AQ$3:AQ1095))/MAX(AQ$3:AQ1095)</f>
        <v>-0.60258019746236391</v>
      </c>
    </row>
    <row r="1096" spans="1:51">
      <c r="A1096" s="49">
        <f>Data!F1222</f>
        <v>1972.1249999999081</v>
      </c>
      <c r="B1096" s="53">
        <f t="shared" si="481"/>
        <v>0.56800000000000006</v>
      </c>
      <c r="C1096" s="50">
        <f>1/Data!N1222</f>
        <v>5.7260166518854939E-2</v>
      </c>
      <c r="D1096" s="50">
        <f>Data!H1222/100</f>
        <v>6.08E-2</v>
      </c>
      <c r="E1096">
        <f>Data!K1223/Data!K1222</f>
        <v>1.0237173997232476</v>
      </c>
      <c r="F1096">
        <f>Data!T1223/Data!T1222</f>
        <v>1.0033808653259177</v>
      </c>
      <c r="G1096" s="49">
        <f>Data!E1225</f>
        <v>41.6</v>
      </c>
      <c r="H1096" s="52">
        <v>0</v>
      </c>
      <c r="I1096" s="52">
        <v>1</v>
      </c>
      <c r="J1096" s="52">
        <v>0.6</v>
      </c>
      <c r="K1096" s="54">
        <f t="shared" si="491"/>
        <v>0.66261227030770231</v>
      </c>
      <c r="L1096" s="54">
        <f t="shared" ref="L1096:L1159" si="504">MAX(N1095,MIN(O1095,AB1095/SUM(AA1095:AB1095)))</f>
        <v>0.63356209948480113</v>
      </c>
      <c r="M1096" s="53">
        <f t="shared" ref="M1096:M1159" si="505">(3*L1096+2*L1095+L1094)/6</f>
        <v>0.74178104974240044</v>
      </c>
      <c r="N1096" s="54" cm="1">
        <f t="array" ref="N1096">stock_min(C1096,O1096)</f>
        <v>0.35825954474214278</v>
      </c>
      <c r="O1096" s="54" cm="1">
        <f t="array" ref="O1096">stock_max(C1096,D1096)</f>
        <v>0.35825954474214278</v>
      </c>
      <c r="P1096" s="49">
        <f t="shared" si="482"/>
        <v>1972.1249999999081</v>
      </c>
      <c r="Q1096" s="49">
        <f t="shared" si="496"/>
        <v>0.91859663484412324</v>
      </c>
      <c r="R1096" s="49">
        <f t="shared" si="497"/>
        <v>53.016708447743291</v>
      </c>
      <c r="S1096" s="59">
        <f t="shared" si="478"/>
        <v>12.803307712823027</v>
      </c>
      <c r="T1096" s="59">
        <f t="shared" si="479"/>
        <v>16.284020389451619</v>
      </c>
      <c r="U1096" s="59">
        <f t="shared" si="480"/>
        <v>37.398794543370769</v>
      </c>
      <c r="V1096" s="59"/>
      <c r="W1096" s="49">
        <f t="shared" si="498"/>
        <v>5.1213230851292115</v>
      </c>
      <c r="X1096" s="49">
        <f t="shared" si="499"/>
        <v>7.681984627693816</v>
      </c>
      <c r="Y1096" s="49">
        <f t="shared" si="500"/>
        <v>5.4940286694601674</v>
      </c>
      <c r="Z1096" s="49">
        <f t="shared" si="501"/>
        <v>10.789991719991452</v>
      </c>
      <c r="AA1096" s="49">
        <f t="shared" si="502"/>
        <v>9.6570774678888416</v>
      </c>
      <c r="AB1096" s="49">
        <f t="shared" si="503"/>
        <v>27.741717075481926</v>
      </c>
      <c r="AC1096" s="80">
        <f t="shared" si="483"/>
        <v>0.74178104974240044</v>
      </c>
      <c r="AD1096" s="80">
        <f t="shared" si="492"/>
        <v>0.35825954474214278</v>
      </c>
      <c r="AE1096" s="80">
        <f t="shared" si="493"/>
        <v>0.35825954474214278</v>
      </c>
      <c r="AF1096" s="54">
        <f>(Q1096-MAX(Q$2:Q1095))/MAX(Q$2:Q1095)</f>
        <v>-0.25587062892834428</v>
      </c>
      <c r="AG1096" s="54">
        <f>(R1096-MAX(R$2:R1095))/MAX(R$2:R1095)</f>
        <v>-3.3000636977388906E-2</v>
      </c>
      <c r="AH1096" s="54">
        <f>(S1096-MAX(S$2:S1095))/MAX(S$2:S1095)</f>
        <v>5.1565149024381364E-3</v>
      </c>
      <c r="AI1096" s="54">
        <f>(T1096-MAX(T$2:T1095))/MAX(T$2:T1095)</f>
        <v>1.1596713245307397E-3</v>
      </c>
      <c r="AJ1096" s="54">
        <f>(U1096-MAX(U$2:U1095))/MAX(U$2:U1095)</f>
        <v>2.0666919563647974E-2</v>
      </c>
      <c r="AK1096" s="54">
        <f t="shared" si="494"/>
        <v>1.6376011011724683</v>
      </c>
      <c r="AL1096" s="71">
        <f t="shared" si="484"/>
        <v>1972.1249999999081</v>
      </c>
      <c r="AM1096" s="49">
        <f t="shared" si="485"/>
        <v>1.6376011011724683</v>
      </c>
      <c r="AN1096" s="49">
        <f t="shared" si="486"/>
        <v>2.5439212375462663</v>
      </c>
      <c r="AO1096" s="49">
        <f t="shared" si="487"/>
        <v>2.2239731044211699</v>
      </c>
      <c r="AP1096" s="49">
        <f t="shared" si="488"/>
        <v>2.2797055258553205</v>
      </c>
      <c r="AQ1096" s="49">
        <f t="shared" si="489"/>
        <v>3.1976693363858355</v>
      </c>
      <c r="AS1096" s="49">
        <f t="shared" si="495"/>
        <v>0.65374809883956919</v>
      </c>
      <c r="AT1096" s="49">
        <f t="shared" si="490"/>
        <v>0.91796381053051501</v>
      </c>
      <c r="AU1096" s="54">
        <f>(AM1096-MAX(AM$3:AM1096))/MAX(AM$3:AM1096)</f>
        <v>-0.56137415317972073</v>
      </c>
      <c r="AV1096" s="54">
        <f>(AN1096-MAX(AN$3:AN1096))/MAX(AN$3:AN1096)</f>
        <v>-0.79143538071940667</v>
      </c>
      <c r="AW1096" s="54">
        <f>(AO1096-MAX(AO$3:AO1096))/MAX(AO$3:AO1096)</f>
        <v>-0.60886248875918858</v>
      </c>
      <c r="AX1096" s="54">
        <f>(AP1096-MAX(AP$3:AP1096))/MAX(AP$3:AP1096)</f>
        <v>-0.60924131892396083</v>
      </c>
      <c r="AY1096" s="54">
        <f>(AQ1096-MAX(AQ$3:AQ1096))/MAX(AQ$3:AQ1096)</f>
        <v>-0.61561390484028045</v>
      </c>
    </row>
    <row r="1097" spans="1:51">
      <c r="A1097" s="49">
        <f>Data!F1223</f>
        <v>1972.2083333332414</v>
      </c>
      <c r="B1097" s="53">
        <f t="shared" si="481"/>
        <v>0.59099999999999997</v>
      </c>
      <c r="C1097" s="50">
        <f>1/Data!N1223</f>
        <v>5.616196799430119E-2</v>
      </c>
      <c r="D1097" s="50">
        <f>Data!H1223/100</f>
        <v>6.0700000000000004E-2</v>
      </c>
      <c r="E1097">
        <f>Data!K1224/Data!K1223</f>
        <v>1.0101490082894251</v>
      </c>
      <c r="F1097">
        <f>Data!T1224/Data!T1223</f>
        <v>0.99378142674367642</v>
      </c>
      <c r="G1097" s="49">
        <f>Data!E1226</f>
        <v>41.7</v>
      </c>
      <c r="H1097" s="52">
        <v>0</v>
      </c>
      <c r="I1097" s="52">
        <v>1</v>
      </c>
      <c r="J1097" s="52">
        <v>0.6</v>
      </c>
      <c r="K1097" s="54">
        <f t="shared" si="491"/>
        <v>0.66261227030770231</v>
      </c>
      <c r="L1097" s="54">
        <f t="shared" si="504"/>
        <v>0.35825954474214278</v>
      </c>
      <c r="M1097" s="53">
        <f t="shared" si="505"/>
        <v>0.53198380553267177</v>
      </c>
      <c r="N1097" s="54" cm="1">
        <f t="array" ref="N1097">stock_min(C1097,O1097)</f>
        <v>0.21856549224350799</v>
      </c>
      <c r="O1097" s="54" cm="1">
        <f t="array" ref="O1097">stock_max(C1097,D1097)</f>
        <v>0.21856549224350799</v>
      </c>
      <c r="P1097" s="49">
        <f t="shared" si="482"/>
        <v>1972.2083333332414</v>
      </c>
      <c r="Q1097" s="49">
        <f t="shared" si="496"/>
        <v>0.91288427437733277</v>
      </c>
      <c r="R1097" s="49">
        <f t="shared" si="497"/>
        <v>53.554775461257471</v>
      </c>
      <c r="S1097" s="59">
        <f t="shared" si="478"/>
        <v>12.84942491571455</v>
      </c>
      <c r="T1097" s="59">
        <f t="shared" si="479"/>
        <v>16.359363085107262</v>
      </c>
      <c r="U1097" s="59">
        <f t="shared" si="480"/>
        <v>37.620292216256658</v>
      </c>
      <c r="V1097" s="59"/>
      <c r="W1097" s="49">
        <f t="shared" si="498"/>
        <v>5.1397699662858205</v>
      </c>
      <c r="X1097" s="49">
        <f t="shared" si="499"/>
        <v>7.7096549494287299</v>
      </c>
      <c r="Y1097" s="49">
        <f t="shared" si="500"/>
        <v>5.5194483704963222</v>
      </c>
      <c r="Z1097" s="49">
        <f t="shared" si="501"/>
        <v>10.83991471461094</v>
      </c>
      <c r="AA1097" s="49">
        <f t="shared" si="502"/>
        <v>17.606905997801292</v>
      </c>
      <c r="AB1097" s="49">
        <f t="shared" si="503"/>
        <v>20.013386218455366</v>
      </c>
      <c r="AC1097" s="80">
        <f t="shared" si="483"/>
        <v>0.53198380553267177</v>
      </c>
      <c r="AD1097" s="80">
        <f t="shared" si="492"/>
        <v>0.21856549224350799</v>
      </c>
      <c r="AE1097" s="80">
        <f t="shared" si="493"/>
        <v>0.21856549224350799</v>
      </c>
      <c r="AF1097" s="54">
        <f>(Q1097-MAX(Q$2:Q1096))/MAX(Q$2:Q1096)</f>
        <v>-0.26049805193453535</v>
      </c>
      <c r="AG1097" s="54">
        <f>(R1097-MAX(R$2:R1096))/MAX(R$2:R1096)</f>
        <v>-2.3186552426203641E-2</v>
      </c>
      <c r="AH1097" s="54">
        <f>(S1097-MAX(S$2:S1096))/MAX(S$2:S1096)</f>
        <v>3.6019756711255673E-3</v>
      </c>
      <c r="AI1097" s="54">
        <f>(T1097-MAX(T$2:T1096))/MAX(T$2:T1096)</f>
        <v>4.6267871111514668E-3</v>
      </c>
      <c r="AJ1097" s="54">
        <f>(U1097-MAX(U$2:U1096))/MAX(U$2:U1096)</f>
        <v>5.9225885644260913E-3</v>
      </c>
      <c r="AK1097" s="54">
        <f t="shared" si="494"/>
        <v>1.6627232401836047</v>
      </c>
      <c r="AL1097" s="71">
        <f t="shared" si="484"/>
        <v>1972.2083333332414</v>
      </c>
      <c r="AM1097" s="49">
        <f t="shared" si="485"/>
        <v>1.6627232401836047</v>
      </c>
      <c r="AN1097" s="49">
        <f t="shared" si="486"/>
        <v>2.5213983783479725</v>
      </c>
      <c r="AO1097" s="49">
        <f t="shared" si="487"/>
        <v>2.2255954203359276</v>
      </c>
      <c r="AP1097" s="49">
        <f t="shared" si="488"/>
        <v>2.2779300412400629</v>
      </c>
      <c r="AQ1097" s="49">
        <f t="shared" si="489"/>
        <v>3.207537281008606</v>
      </c>
      <c r="AS1097" s="49">
        <f t="shared" si="495"/>
        <v>0.68613890266063349</v>
      </c>
      <c r="AT1097" s="49">
        <f t="shared" si="490"/>
        <v>0.92960723976854309</v>
      </c>
      <c r="AU1097" s="54">
        <f>(AM1097-MAX(AM$3:AM1097))/MAX(AM$3:AM1097)</f>
        <v>-0.55464527427886567</v>
      </c>
      <c r="AV1097" s="54">
        <f>(AN1097-MAX(AN$3:AN1097))/MAX(AN$3:AN1097)</f>
        <v>-0.79328192827931987</v>
      </c>
      <c r="AW1097" s="54">
        <f>(AO1097-MAX(AO$3:AO1097))/MAX(AO$3:AO1097)</f>
        <v>-0.60857716668938333</v>
      </c>
      <c r="AX1097" s="54">
        <f>(AP1097-MAX(AP$3:AP1097))/MAX(AP$3:AP1097)</f>
        <v>-0.60954565034688379</v>
      </c>
      <c r="AY1097" s="54">
        <f>(AQ1097-MAX(AQ$3:AQ1097))/MAX(AQ$3:AQ1097)</f>
        <v>-0.61442769691764199</v>
      </c>
    </row>
    <row r="1098" spans="1:51">
      <c r="A1098" s="49">
        <f>Data!F1224</f>
        <v>1972.2916666665747</v>
      </c>
      <c r="B1098" s="53">
        <f t="shared" si="481"/>
        <v>0.6</v>
      </c>
      <c r="C1098" s="50">
        <f>1/Data!N1224</f>
        <v>5.5818642217457401E-2</v>
      </c>
      <c r="D1098" s="50">
        <f>Data!H1224/100</f>
        <v>6.1900000000000004E-2</v>
      </c>
      <c r="E1098">
        <f>Data!K1225/Data!K1224</f>
        <v>0.98985592020762636</v>
      </c>
      <c r="F1098">
        <f>Data!T1225/Data!T1224</f>
        <v>1.0071815609948063</v>
      </c>
      <c r="G1098" s="49">
        <f>Data!E1227</f>
        <v>41.9</v>
      </c>
      <c r="H1098" s="52">
        <v>0</v>
      </c>
      <c r="I1098" s="52">
        <v>1</v>
      </c>
      <c r="J1098" s="52">
        <v>0.6</v>
      </c>
      <c r="K1098" s="54">
        <f t="shared" si="491"/>
        <v>0.66261227030770231</v>
      </c>
      <c r="L1098" s="54">
        <f t="shared" si="504"/>
        <v>0.21856549224350799</v>
      </c>
      <c r="M1098" s="53">
        <f t="shared" si="505"/>
        <v>0.3342962776166018</v>
      </c>
      <c r="N1098" s="54" cm="1">
        <f t="array" ref="N1098">stock_min(C1098,O1098)</f>
        <v>2.5829729452611656E-3</v>
      </c>
      <c r="O1098" s="54" cm="1">
        <f t="array" ref="O1098">stock_max(C1098,D1098)</f>
        <v>2.5829729452611656E-3</v>
      </c>
      <c r="P1098" s="49">
        <f t="shared" si="482"/>
        <v>1972.2916666665747</v>
      </c>
      <c r="Q1098" s="49">
        <f t="shared" si="496"/>
        <v>0.9194402084749731</v>
      </c>
      <c r="R1098" s="49">
        <f t="shared" si="497"/>
        <v>53.01151154571582</v>
      </c>
      <c r="S1098" s="59">
        <f t="shared" si="478"/>
        <v>12.808129132248032</v>
      </c>
      <c r="T1098" s="59">
        <f t="shared" si="479"/>
        <v>16.289040380430126</v>
      </c>
      <c r="U1098" s="59">
        <f t="shared" si="480"/>
        <v>37.543719898894082</v>
      </c>
      <c r="V1098" s="59"/>
      <c r="W1098" s="49">
        <f t="shared" si="498"/>
        <v>5.1232516528992136</v>
      </c>
      <c r="X1098" s="49">
        <f t="shared" si="499"/>
        <v>7.6848774793488186</v>
      </c>
      <c r="Y1098" s="49">
        <f t="shared" si="500"/>
        <v>5.4957223528194818</v>
      </c>
      <c r="Z1098" s="49">
        <f t="shared" si="501"/>
        <v>10.793318027610646</v>
      </c>
      <c r="AA1098" s="49">
        <f t="shared" si="502"/>
        <v>24.992994088813447</v>
      </c>
      <c r="AB1098" s="49">
        <f t="shared" si="503"/>
        <v>12.550725810080634</v>
      </c>
      <c r="AC1098" s="80">
        <f t="shared" si="483"/>
        <v>0.3342962776166018</v>
      </c>
      <c r="AD1098" s="80">
        <f t="shared" si="492"/>
        <v>2.5829729452611656E-3</v>
      </c>
      <c r="AE1098" s="80">
        <f t="shared" si="493"/>
        <v>2.5829729452611656E-3</v>
      </c>
      <c r="AF1098" s="54">
        <f>(Q1098-MAX(Q$2:Q1097))/MAX(Q$2:Q1097)</f>
        <v>-0.25518727358872512</v>
      </c>
      <c r="AG1098" s="54">
        <f>(R1098-MAX(R$2:R1097))/MAX(R$2:R1097)</f>
        <v>-3.3095425980655846E-2</v>
      </c>
      <c r="AH1098" s="54">
        <f>(S1098-MAX(S$2:S1097))/MAX(S$2:S1097)</f>
        <v>-3.2138234775016582E-3</v>
      </c>
      <c r="AI1098" s="54">
        <f>(T1098-MAX(T$2:T1097))/MAX(T$2:T1097)</f>
        <v>-4.2986211817227496E-3</v>
      </c>
      <c r="AJ1098" s="54">
        <f>(U1098-MAX(U$2:U1097))/MAX(U$2:U1097)</f>
        <v>-2.0353993244498795E-3</v>
      </c>
      <c r="AK1098" s="54">
        <f t="shared" si="494"/>
        <v>1.6691868677527546</v>
      </c>
      <c r="AL1098" s="71">
        <f t="shared" si="484"/>
        <v>1972.2916666665747</v>
      </c>
      <c r="AM1098" s="49">
        <f t="shared" si="485"/>
        <v>1.6691868677527546</v>
      </c>
      <c r="AN1098" s="49">
        <f t="shared" si="486"/>
        <v>2.5962014132028002</v>
      </c>
      <c r="AO1098" s="49">
        <f t="shared" si="487"/>
        <v>2.2684331825183239</v>
      </c>
      <c r="AP1098" s="49">
        <f t="shared" si="488"/>
        <v>2.3254685580005896</v>
      </c>
      <c r="AQ1098" s="49">
        <f t="shared" si="489"/>
        <v>3.2497453792846636</v>
      </c>
      <c r="AS1098" s="49">
        <f t="shared" si="495"/>
        <v>0.65354396608186338</v>
      </c>
      <c r="AT1098" s="49">
        <f t="shared" si="490"/>
        <v>0.92427682128407396</v>
      </c>
      <c r="AU1098" s="54">
        <f>(AM1098-MAX(AM$3:AM1098))/MAX(AM$3:AM1098)</f>
        <v>-0.55291401376980809</v>
      </c>
      <c r="AV1098" s="54">
        <f>(AN1098-MAX(AN$3:AN1098))/MAX(AN$3:AN1098)</f>
        <v>-0.78714916510439625</v>
      </c>
      <c r="AW1098" s="54">
        <f>(AO1098-MAX(AO$3:AO1098))/MAX(AO$3:AO1098)</f>
        <v>-0.60104314766107803</v>
      </c>
      <c r="AX1098" s="54">
        <f>(AP1098-MAX(AP$3:AP1098))/MAX(AP$3:AP1098)</f>
        <v>-0.60139719086429988</v>
      </c>
      <c r="AY1098" s="54">
        <f>(AQ1098-MAX(AQ$3:AQ1098))/MAX(AQ$3:AQ1098)</f>
        <v>-0.60935393713396502</v>
      </c>
    </row>
    <row r="1099" spans="1:51">
      <c r="A1099" s="49">
        <f>Data!F1225</f>
        <v>1972.3749999999079</v>
      </c>
      <c r="B1099" s="53">
        <f t="shared" si="481"/>
        <v>0.58099999999999996</v>
      </c>
      <c r="C1099" s="50">
        <f>1/Data!N1225</f>
        <v>5.6616658039547171E-2</v>
      </c>
      <c r="D1099" s="50">
        <f>Data!H1225/100</f>
        <v>6.13E-2</v>
      </c>
      <c r="E1099">
        <f>Data!K1226/Data!K1225</f>
        <v>1.002750482993364</v>
      </c>
      <c r="F1099">
        <f>Data!T1226/Data!T1225</f>
        <v>1.004179161213127</v>
      </c>
      <c r="G1099" s="49">
        <f>Data!E1228</f>
        <v>42</v>
      </c>
      <c r="H1099" s="52">
        <v>0</v>
      </c>
      <c r="I1099" s="52">
        <v>1</v>
      </c>
      <c r="J1099" s="52">
        <v>0.6</v>
      </c>
      <c r="K1099" s="54">
        <f t="shared" si="491"/>
        <v>0.66261227030770231</v>
      </c>
      <c r="L1099" s="54">
        <f t="shared" si="504"/>
        <v>2.5829729452611656E-3</v>
      </c>
      <c r="M1099" s="53">
        <f t="shared" si="505"/>
        <v>0.13385657467749038</v>
      </c>
      <c r="N1099" s="54" cm="1">
        <f t="array" ref="N1099">stock_min(C1099,O1099)</f>
        <v>0.19822992176462323</v>
      </c>
      <c r="O1099" s="54" cm="1">
        <f t="array" ref="O1099">stock_max(C1099,D1099)</f>
        <v>0.19822992176462323</v>
      </c>
      <c r="P1099" s="49">
        <f t="shared" si="482"/>
        <v>1972.3749999999079</v>
      </c>
      <c r="Q1099" s="49">
        <f t="shared" si="496"/>
        <v>0.92328269733202106</v>
      </c>
      <c r="R1099" s="49">
        <f t="shared" si="497"/>
        <v>53.15731880667483</v>
      </c>
      <c r="S1099" s="59">
        <f t="shared" si="478"/>
        <v>12.850677151653953</v>
      </c>
      <c r="T1099" s="59">
        <f t="shared" si="479"/>
        <v>16.341694727802057</v>
      </c>
      <c r="U1099" s="59">
        <f t="shared" si="480"/>
        <v>37.682690208284967</v>
      </c>
      <c r="V1099" s="59"/>
      <c r="W1099" s="49">
        <f t="shared" si="498"/>
        <v>5.1402708606615812</v>
      </c>
      <c r="X1099" s="49">
        <f t="shared" si="499"/>
        <v>7.7104062909923714</v>
      </c>
      <c r="Y1099" s="49">
        <f t="shared" si="500"/>
        <v>5.5134872835377271</v>
      </c>
      <c r="Z1099" s="49">
        <f t="shared" si="501"/>
        <v>10.828207444264331</v>
      </c>
      <c r="AA1099" s="49">
        <f t="shared" si="502"/>
        <v>32.638614372370938</v>
      </c>
      <c r="AB1099" s="49">
        <f t="shared" si="503"/>
        <v>5.0440758359140316</v>
      </c>
      <c r="AC1099" s="80">
        <f t="shared" si="483"/>
        <v>0.13385657467749038</v>
      </c>
      <c r="AD1099" s="80">
        <f t="shared" si="492"/>
        <v>0.19822992176462323</v>
      </c>
      <c r="AE1099" s="80">
        <f t="shared" si="493"/>
        <v>0.19822992176462323</v>
      </c>
      <c r="AF1099" s="54">
        <f>(Q1099-MAX(Q$2:Q1098))/MAX(Q$2:Q1098)</f>
        <v>-0.25207458113146375</v>
      </c>
      <c r="AG1099" s="54">
        <f>(R1099-MAX(R$2:R1098))/MAX(R$2:R1098)</f>
        <v>-3.0435971393609779E-2</v>
      </c>
      <c r="AH1099" s="54">
        <f>(S1099-MAX(S$2:S1098))/MAX(S$2:S1098)</f>
        <v>9.7454629107238328E-5</v>
      </c>
      <c r="AI1099" s="54">
        <f>(T1099-MAX(T$2:T1098))/MAX(T$2:T1098)</f>
        <v>-1.0800149867257933E-3</v>
      </c>
      <c r="AJ1099" s="54">
        <f>(U1099-MAX(U$2:U1098))/MAX(U$2:U1098)</f>
        <v>1.6586259263915387E-3</v>
      </c>
      <c r="AK1099" s="54">
        <f t="shared" si="494"/>
        <v>1.6817021929869476</v>
      </c>
      <c r="AL1099" s="71">
        <f t="shared" si="484"/>
        <v>1972.3749999999079</v>
      </c>
      <c r="AM1099" s="49">
        <f t="shared" si="485"/>
        <v>1.6817021929869476</v>
      </c>
      <c r="AN1099" s="49">
        <f t="shared" si="486"/>
        <v>2.5455573436031882</v>
      </c>
      <c r="AO1099" s="49">
        <f t="shared" si="487"/>
        <v>2.2487072937894839</v>
      </c>
      <c r="AP1099" s="49">
        <f t="shared" si="488"/>
        <v>2.3013132484091012</v>
      </c>
      <c r="AQ1099" s="49">
        <f t="shared" si="489"/>
        <v>3.2756694616922961</v>
      </c>
      <c r="AS1099" s="49">
        <f t="shared" si="495"/>
        <v>0.73011211808910792</v>
      </c>
      <c r="AT1099" s="49">
        <f t="shared" si="490"/>
        <v>0.97435621328319488</v>
      </c>
      <c r="AU1099" s="54">
        <f>(AM1099-MAX(AM$3:AM1099))/MAX(AM$3:AM1099)</f>
        <v>-0.54956182676581256</v>
      </c>
      <c r="AV1099" s="54">
        <f>(AN1099-MAX(AN$3:AN1099))/MAX(AN$3:AN1099)</f>
        <v>-0.79130124376900568</v>
      </c>
      <c r="AW1099" s="54">
        <f>(AO1099-MAX(AO$3:AO1099))/MAX(AO$3:AO1099)</f>
        <v>-0.60451240500464642</v>
      </c>
      <c r="AX1099" s="54">
        <f>(AP1099-MAX(AP$3:AP1099))/MAX(AP$3:AP1099)</f>
        <v>-0.60553759268808904</v>
      </c>
      <c r="AY1099" s="54">
        <f>(AQ1099-MAX(AQ$3:AQ1099))/MAX(AQ$3:AQ1099)</f>
        <v>-0.60623764968864358</v>
      </c>
    </row>
    <row r="1100" spans="1:51">
      <c r="A1100" s="49">
        <f>Data!F1226</f>
        <v>1972.4583333332412</v>
      </c>
      <c r="B1100" s="53">
        <f t="shared" si="481"/>
        <v>0.57800000000000007</v>
      </c>
      <c r="C1100" s="50">
        <f>1/Data!N1226</f>
        <v>5.668658739775298E-2</v>
      </c>
      <c r="D1100" s="50">
        <f>Data!H1226/100</f>
        <v>6.1100000000000002E-2</v>
      </c>
      <c r="E1100">
        <f>Data!K1227/Data!K1226</f>
        <v>0.99021475774551393</v>
      </c>
      <c r="F1100">
        <f>Data!T1227/Data!T1226</f>
        <v>1.0002940930787592</v>
      </c>
      <c r="G1100" s="49">
        <f>Data!E1229</f>
        <v>42.1</v>
      </c>
      <c r="H1100" s="52">
        <v>0</v>
      </c>
      <c r="I1100" s="52">
        <v>1</v>
      </c>
      <c r="J1100" s="52">
        <v>0.6</v>
      </c>
      <c r="K1100" s="54">
        <f t="shared" si="491"/>
        <v>0.66261227030770231</v>
      </c>
      <c r="L1100" s="54">
        <f t="shared" si="504"/>
        <v>0.19822992176462323</v>
      </c>
      <c r="M1100" s="53">
        <f t="shared" si="505"/>
        <v>0.13640353390464999</v>
      </c>
      <c r="N1100" s="54" cm="1">
        <f t="array" ref="N1100">stock_min(C1100,O1100)</f>
        <v>0.23600549947646374</v>
      </c>
      <c r="O1100" s="54" cm="1">
        <f t="array" ref="O1100">stock_max(C1100,D1100)</f>
        <v>0.23600549947646374</v>
      </c>
      <c r="P1100" s="49">
        <f t="shared" si="482"/>
        <v>1972.4583333332412</v>
      </c>
      <c r="Q1100" s="49">
        <f t="shared" si="496"/>
        <v>0.92355422838304446</v>
      </c>
      <c r="R1100" s="49">
        <f t="shared" si="497"/>
        <v>52.637161564552571</v>
      </c>
      <c r="S1100" s="59">
        <f t="shared" si="478"/>
        <v>12.776740676299148</v>
      </c>
      <c r="T1100" s="59">
        <f t="shared" si="479"/>
        <v>16.237359573228019</v>
      </c>
      <c r="U1100" s="59">
        <f t="shared" si="480"/>
        <v>37.642931494867753</v>
      </c>
      <c r="V1100" s="59"/>
      <c r="W1100" s="49">
        <f t="shared" si="498"/>
        <v>5.1106962705196599</v>
      </c>
      <c r="X1100" s="49">
        <f t="shared" si="499"/>
        <v>7.6660444057794885</v>
      </c>
      <c r="Y1100" s="49">
        <f t="shared" si="500"/>
        <v>5.4782858826088976</v>
      </c>
      <c r="Z1100" s="49">
        <f t="shared" si="501"/>
        <v>10.759073690619122</v>
      </c>
      <c r="AA1100" s="49">
        <f t="shared" si="502"/>
        <v>32.508302612437141</v>
      </c>
      <c r="AB1100" s="49">
        <f t="shared" si="503"/>
        <v>5.1346288824306106</v>
      </c>
      <c r="AC1100" s="80">
        <f t="shared" si="483"/>
        <v>0.13640353390464999</v>
      </c>
      <c r="AD1100" s="80">
        <f t="shared" si="492"/>
        <v>0.23600549947646374</v>
      </c>
      <c r="AE1100" s="80">
        <f t="shared" si="493"/>
        <v>0.23600549947646374</v>
      </c>
      <c r="AF1100" s="54">
        <f>(Q1100-MAX(Q$2:Q1099))/MAX(Q$2:Q1099)</f>
        <v>-0.25185462144234655</v>
      </c>
      <c r="AG1100" s="54">
        <f>(R1100-MAX(R$2:R1099))/MAX(R$2:R1099)</f>
        <v>-3.9923390294758727E-2</v>
      </c>
      <c r="AH1100" s="54">
        <f>(S1100-MAX(S$2:S1099))/MAX(S$2:S1099)</f>
        <v>-5.7535081211878515E-3</v>
      </c>
      <c r="AI1100" s="54">
        <f>(T1100-MAX(T$2:T1099))/MAX(T$2:T1099)</f>
        <v>-7.4577177145917278E-3</v>
      </c>
      <c r="AJ1100" s="54">
        <f>(U1100-MAX(U$2:U1099))/MAX(U$2:U1099)</f>
        <v>-1.0550922239748357E-3</v>
      </c>
      <c r="AK1100" s="54">
        <f t="shared" si="494"/>
        <v>1.7384022044548744</v>
      </c>
      <c r="AL1100" s="71">
        <f t="shared" si="484"/>
        <v>1972.4583333332412</v>
      </c>
      <c r="AM1100" s="49">
        <f t="shared" si="485"/>
        <v>1.7384022044548744</v>
      </c>
      <c r="AN1100" s="49">
        <f t="shared" si="486"/>
        <v>2.6142860108911021</v>
      </c>
      <c r="AO1100" s="49">
        <f t="shared" si="487"/>
        <v>2.3154991937922449</v>
      </c>
      <c r="AP1100" s="49">
        <f t="shared" si="488"/>
        <v>2.3686973475184936</v>
      </c>
      <c r="AQ1100" s="49">
        <f t="shared" si="489"/>
        <v>3.3906847445107875</v>
      </c>
      <c r="AS1100" s="49">
        <f t="shared" si="495"/>
        <v>0.77639873361968537</v>
      </c>
      <c r="AT1100" s="49">
        <f t="shared" si="490"/>
        <v>1.0219873969922939</v>
      </c>
      <c r="AU1100" s="54">
        <f>(AM1100-MAX(AM$3:AM1100))/MAX(AM$3:AM1100)</f>
        <v>-0.5343749228689888</v>
      </c>
      <c r="AV1100" s="54">
        <f>(AN1100-MAX(AN$3:AN1100))/MAX(AN$3:AN1100)</f>
        <v>-0.78566649057185389</v>
      </c>
      <c r="AW1100" s="54">
        <f>(AO1100-MAX(AO$3:AO1100))/MAX(AO$3:AO1100)</f>
        <v>-0.59276549246951282</v>
      </c>
      <c r="AX1100" s="54">
        <f>(AP1100-MAX(AP$3:AP1100))/MAX(AP$3:AP1100)</f>
        <v>-0.59398745106021178</v>
      </c>
      <c r="AY1100" s="54">
        <f>(AQ1100-MAX(AQ$3:AQ1100))/MAX(AQ$3:AQ1100)</f>
        <v>-0.59241186884782049</v>
      </c>
    </row>
    <row r="1101" spans="1:51">
      <c r="A1101" s="49">
        <f>Data!F1227</f>
        <v>1972.5416666665744</v>
      </c>
      <c r="B1101" s="53">
        <f t="shared" si="481"/>
        <v>0.56400000000000006</v>
      </c>
      <c r="C1101" s="50">
        <f>1/Data!N1227</f>
        <v>5.7475591450293954E-2</v>
      </c>
      <c r="D1101" s="50">
        <f>Data!H1227/100</f>
        <v>6.1100000000000002E-2</v>
      </c>
      <c r="E1101">
        <f>Data!K1228/Data!K1227</f>
        <v>1.0353684048692549</v>
      </c>
      <c r="F1101">
        <f>Data!T1228/Data!T1227</f>
        <v>0.99532574546806807</v>
      </c>
      <c r="G1101" s="49">
        <f>Data!E1230</f>
        <v>42.3</v>
      </c>
      <c r="H1101" s="52">
        <v>0</v>
      </c>
      <c r="I1101" s="52">
        <v>1</v>
      </c>
      <c r="J1101" s="52">
        <v>0.6</v>
      </c>
      <c r="K1101" s="54">
        <f t="shared" si="491"/>
        <v>0.66261227030770231</v>
      </c>
      <c r="L1101" s="54">
        <f t="shared" si="504"/>
        <v>0.23600549947646374</v>
      </c>
      <c r="M1101" s="53">
        <f t="shared" si="505"/>
        <v>0.18450988581731645</v>
      </c>
      <c r="N1101" s="54" cm="1">
        <f t="array" ref="N1101">stock_min(C1101,O1101)</f>
        <v>0.34642358848993748</v>
      </c>
      <c r="O1101" s="54" cm="1">
        <f t="array" ref="O1101">stock_max(C1101,D1101)</f>
        <v>0.34642358848993748</v>
      </c>
      <c r="P1101" s="49">
        <f t="shared" si="482"/>
        <v>1972.5416666665744</v>
      </c>
      <c r="Q1101" s="49">
        <f t="shared" si="496"/>
        <v>0.91923730084554012</v>
      </c>
      <c r="R1101" s="49">
        <f t="shared" si="497"/>
        <v>54.498854005936046</v>
      </c>
      <c r="S1101" s="59">
        <f t="shared" si="478"/>
        <v>13.023987743384639</v>
      </c>
      <c r="T1101" s="59">
        <f t="shared" si="479"/>
        <v>16.592283944921981</v>
      </c>
      <c r="U1101" s="59">
        <f t="shared" si="480"/>
        <v>37.672583047223327</v>
      </c>
      <c r="V1101" s="59"/>
      <c r="W1101" s="49">
        <f t="shared" si="498"/>
        <v>5.2095950973538558</v>
      </c>
      <c r="X1101" s="49">
        <f t="shared" si="499"/>
        <v>7.8143926460307833</v>
      </c>
      <c r="Y1101" s="49">
        <f t="shared" si="500"/>
        <v>5.5980330105871881</v>
      </c>
      <c r="Z1101" s="49">
        <f t="shared" si="501"/>
        <v>10.994250934334794</v>
      </c>
      <c r="AA1101" s="49">
        <f t="shared" si="502"/>
        <v>30.721619050736781</v>
      </c>
      <c r="AB1101" s="49">
        <f t="shared" si="503"/>
        <v>6.9509639964865473</v>
      </c>
      <c r="AC1101" s="80">
        <f t="shared" si="483"/>
        <v>0.18450988581731645</v>
      </c>
      <c r="AD1101" s="80">
        <f t="shared" si="492"/>
        <v>0.34642358848993748</v>
      </c>
      <c r="AE1101" s="80">
        <f t="shared" si="493"/>
        <v>0.34642358848993748</v>
      </c>
      <c r="AF1101" s="54">
        <f>(Q1101-MAX(Q$2:Q1100))/MAX(Q$2:Q1100)</f>
        <v>-0.25535164336861355</v>
      </c>
      <c r="AG1101" s="54">
        <f>(R1101-MAX(R$2:R1100))/MAX(R$2:R1100)</f>
        <v>-5.9670120572021881E-3</v>
      </c>
      <c r="AH1101" s="54">
        <f>(S1101-MAX(S$2:S1100))/MAX(S$2:S1100)</f>
        <v>1.3486494889367017E-2</v>
      </c>
      <c r="AI1101" s="54">
        <f>(T1101-MAX(T$2:T1100))/MAX(T$2:T1100)</f>
        <v>1.4237770663991093E-2</v>
      </c>
      <c r="AJ1101" s="54">
        <f>(U1101-MAX(U$2:U1100))/MAX(U$2:U1100)</f>
        <v>-2.6821760882183351E-4</v>
      </c>
      <c r="AK1101" s="54">
        <f t="shared" si="494"/>
        <v>1.7831727218715285</v>
      </c>
      <c r="AL1101" s="71">
        <f t="shared" si="484"/>
        <v>1972.5416666665744</v>
      </c>
      <c r="AM1101" s="49">
        <f t="shared" si="485"/>
        <v>1.7831727218715285</v>
      </c>
      <c r="AN1101" s="49">
        <f t="shared" si="486"/>
        <v>2.5415358705506148</v>
      </c>
      <c r="AO1101" s="49">
        <f t="shared" si="487"/>
        <v>2.2995213765423679</v>
      </c>
      <c r="AP1101" s="49">
        <f t="shared" si="488"/>
        <v>2.344490472453264</v>
      </c>
      <c r="AQ1101" s="49">
        <f t="shared" si="489"/>
        <v>3.4590260793618222</v>
      </c>
      <c r="AS1101" s="49">
        <f t="shared" si="495"/>
        <v>0.91749020881120735</v>
      </c>
      <c r="AT1101" s="49">
        <f t="shared" si="490"/>
        <v>1.1145356069085581</v>
      </c>
      <c r="AU1101" s="54">
        <f>(AM1101-MAX(AM$3:AM1101))/MAX(AM$3:AM1101)</f>
        <v>-0.52238329310005283</v>
      </c>
      <c r="AV1101" s="54">
        <f>(AN1101-MAX(AN$3:AN1101))/MAX(AN$3:AN1101)</f>
        <v>-0.79163094619209107</v>
      </c>
      <c r="AW1101" s="54">
        <f>(AO1101-MAX(AO$3:AO1101))/MAX(AO$3:AO1101)</f>
        <v>-0.59557556407593359</v>
      </c>
      <c r="AX1101" s="54">
        <f>(AP1101-MAX(AP$3:AP1101))/MAX(AP$3:AP1101)</f>
        <v>-0.59813669159421134</v>
      </c>
      <c r="AY1101" s="54">
        <f>(AQ1101-MAX(AQ$3:AQ1101))/MAX(AQ$3:AQ1101)</f>
        <v>-0.58419667957153243</v>
      </c>
    </row>
    <row r="1102" spans="1:51">
      <c r="A1102" s="49">
        <f>Data!F1228</f>
        <v>1972.6249999999077</v>
      </c>
      <c r="B1102" s="53">
        <f t="shared" si="481"/>
        <v>0.60099999999999998</v>
      </c>
      <c r="C1102" s="50">
        <f>1/Data!N1228</f>
        <v>5.5730783392914734E-2</v>
      </c>
      <c r="D1102" s="50">
        <f>Data!H1228/100</f>
        <v>6.2100000000000002E-2</v>
      </c>
      <c r="E1102">
        <f>Data!K1229/Data!K1228</f>
        <v>0.98555134707153713</v>
      </c>
      <c r="F1102">
        <f>Data!T1229/Data!T1228</f>
        <v>0.97809671176699275</v>
      </c>
      <c r="G1102" s="49">
        <f>Data!E1231</f>
        <v>42.4</v>
      </c>
      <c r="H1102" s="52">
        <v>0</v>
      </c>
      <c r="I1102" s="52">
        <v>1</v>
      </c>
      <c r="J1102" s="52">
        <v>0.6</v>
      </c>
      <c r="K1102" s="54">
        <f t="shared" si="491"/>
        <v>0.66261227030770231</v>
      </c>
      <c r="L1102" s="54">
        <f t="shared" si="504"/>
        <v>0.34642358848993748</v>
      </c>
      <c r="M1102" s="53">
        <f t="shared" si="505"/>
        <v>0.28491861436456056</v>
      </c>
      <c r="N1102" s="54" cm="1">
        <f t="array" ref="N1102">stock_min(C1102,O1102)</f>
        <v>0</v>
      </c>
      <c r="O1102" s="54" cm="1">
        <f t="array" ref="O1102">stock_max(C1102,D1102)</f>
        <v>0</v>
      </c>
      <c r="P1102" s="49">
        <f t="shared" si="482"/>
        <v>1972.6249999999077</v>
      </c>
      <c r="Q1102" s="49">
        <f t="shared" si="496"/>
        <v>0.89910298129058863</v>
      </c>
      <c r="R1102" s="49">
        <f t="shared" si="497"/>
        <v>53.711418979405309</v>
      </c>
      <c r="S1102" s="59">
        <f t="shared" si="478"/>
        <v>12.796973033200805</v>
      </c>
      <c r="T1102" s="59">
        <f t="shared" si="479"/>
        <v>16.310816498394569</v>
      </c>
      <c r="U1102" s="59">
        <f t="shared" si="480"/>
        <v>36.89924650386692</v>
      </c>
      <c r="V1102" s="59"/>
      <c r="W1102" s="49">
        <f t="shared" si="498"/>
        <v>5.1187892132803228</v>
      </c>
      <c r="X1102" s="49">
        <f t="shared" si="499"/>
        <v>7.6781838199204824</v>
      </c>
      <c r="Y1102" s="49">
        <f t="shared" si="500"/>
        <v>5.5030693478210164</v>
      </c>
      <c r="Z1102" s="49">
        <f t="shared" si="501"/>
        <v>10.807747150573553</v>
      </c>
      <c r="AA1102" s="49">
        <f t="shared" si="502"/>
        <v>26.385964318888799</v>
      </c>
      <c r="AB1102" s="49">
        <f t="shared" si="503"/>
        <v>10.513282184978118</v>
      </c>
      <c r="AC1102" s="80">
        <f t="shared" si="483"/>
        <v>0.28491861436456056</v>
      </c>
      <c r="AD1102" s="80">
        <f t="shared" si="492"/>
        <v>0</v>
      </c>
      <c r="AE1102" s="80">
        <f t="shared" si="493"/>
        <v>0</v>
      </c>
      <c r="AF1102" s="54">
        <f>(Q1102-MAX(Q$2:Q1101))/MAX(Q$2:Q1101)</f>
        <v>-0.27166189095614601</v>
      </c>
      <c r="AG1102" s="54">
        <f>(R1102-MAX(R$2:R1101))/MAX(R$2:R1101)</f>
        <v>-2.0329449699430568E-2</v>
      </c>
      <c r="AH1102" s="54">
        <f>(S1102-MAX(S$2:S1101))/MAX(S$2:S1101)</f>
        <v>-1.7430507050280594E-2</v>
      </c>
      <c r="AI1102" s="54">
        <f>(T1102-MAX(T$2:T1101))/MAX(T$2:T1101)</f>
        <v>-1.6963755409547091E-2</v>
      </c>
      <c r="AJ1102" s="54">
        <f>(U1102-MAX(U$2:U1101))/MAX(U$2:U1101)</f>
        <v>-2.0790546006341091E-2</v>
      </c>
      <c r="AK1102" s="54">
        <f t="shared" si="494"/>
        <v>1.8505543981761083</v>
      </c>
      <c r="AL1102" s="71">
        <f t="shared" si="484"/>
        <v>1972.6249999999077</v>
      </c>
      <c r="AM1102" s="49">
        <f t="shared" si="485"/>
        <v>1.8505543981761083</v>
      </c>
      <c r="AN1102" s="49">
        <f t="shared" si="486"/>
        <v>2.5812379437703941</v>
      </c>
      <c r="AO1102" s="49">
        <f t="shared" si="487"/>
        <v>2.3557387459067214</v>
      </c>
      <c r="AP1102" s="49">
        <f t="shared" si="488"/>
        <v>2.3985598785817031</v>
      </c>
      <c r="AQ1102" s="49">
        <f t="shared" si="489"/>
        <v>3.5846931047595199</v>
      </c>
      <c r="AS1102" s="49">
        <f t="shared" si="495"/>
        <v>1.0034551609891258</v>
      </c>
      <c r="AT1102" s="49">
        <f t="shared" si="490"/>
        <v>1.1861332261778168</v>
      </c>
      <c r="AU1102" s="54">
        <f>(AM1102-MAX(AM$3:AM1102))/MAX(AM$3:AM1102)</f>
        <v>-0.50433534185716133</v>
      </c>
      <c r="AV1102" s="54">
        <f>(AN1102-MAX(AN$3:AN1102))/MAX(AN$3:AN1102)</f>
        <v>-0.78837595241967373</v>
      </c>
      <c r="AW1102" s="54">
        <f>(AO1102-MAX(AO$3:AO1102))/MAX(AO$3:AO1102)</f>
        <v>-0.58568842924594577</v>
      </c>
      <c r="AX1102" s="54">
        <f>(AP1102-MAX(AP$3:AP1102))/MAX(AP$3:AP1102)</f>
        <v>-0.58886878853143021</v>
      </c>
      <c r="AY1102" s="54">
        <f>(AQ1102-MAX(AQ$3:AQ1102))/MAX(AQ$3:AQ1102)</f>
        <v>-0.56909047186165251</v>
      </c>
    </row>
    <row r="1103" spans="1:51">
      <c r="A1103" s="49">
        <f>Data!F1229</f>
        <v>1972.7083333332409</v>
      </c>
      <c r="B1103" s="53">
        <f t="shared" si="481"/>
        <v>0.57600000000000007</v>
      </c>
      <c r="C1103" s="50">
        <f>1/Data!N1229</f>
        <v>5.6773490265631207E-2</v>
      </c>
      <c r="D1103" s="50">
        <f>Data!H1229/100</f>
        <v>6.5500000000000003E-2</v>
      </c>
      <c r="E1103">
        <f>Data!K1230/Data!K1229</f>
        <v>0.99944410216986979</v>
      </c>
      <c r="F1103">
        <f>Data!T1230/Data!T1229</f>
        <v>1.0057915952436691</v>
      </c>
      <c r="G1103" s="49">
        <f>Data!E1232</f>
        <v>42.5</v>
      </c>
      <c r="H1103" s="52">
        <v>0</v>
      </c>
      <c r="I1103" s="52">
        <v>1</v>
      </c>
      <c r="J1103" s="52">
        <v>0.6</v>
      </c>
      <c r="K1103" s="54">
        <f t="shared" si="491"/>
        <v>0.66261227030770231</v>
      </c>
      <c r="L1103" s="54">
        <f t="shared" si="504"/>
        <v>0</v>
      </c>
      <c r="M1103" s="53">
        <f t="shared" si="505"/>
        <v>0.15480877940938978</v>
      </c>
      <c r="N1103" s="54" cm="1">
        <f t="array" ref="N1103">stock_min(C1103,O1103)</f>
        <v>0</v>
      </c>
      <c r="O1103" s="54" cm="1">
        <f t="array" ref="O1103">stock_max(C1103,D1103)</f>
        <v>0</v>
      </c>
      <c r="P1103" s="49">
        <f t="shared" si="482"/>
        <v>1972.7083333332409</v>
      </c>
      <c r="Q1103" s="49">
        <f t="shared" si="496"/>
        <v>0.90431022184059995</v>
      </c>
      <c r="R1103" s="49">
        <f t="shared" si="497"/>
        <v>53.681560918141443</v>
      </c>
      <c r="S1103" s="59">
        <f t="shared" si="478"/>
        <v>12.82235070273695</v>
      </c>
      <c r="T1103" s="59">
        <f t="shared" si="479"/>
        <v>16.336680045465393</v>
      </c>
      <c r="U1103" s="59">
        <f t="shared" si="480"/>
        <v>37.046219018561644</v>
      </c>
      <c r="V1103" s="59"/>
      <c r="W1103" s="49">
        <f t="shared" si="498"/>
        <v>5.1289402810947804</v>
      </c>
      <c r="X1103" s="49">
        <f t="shared" si="499"/>
        <v>7.6934104216421693</v>
      </c>
      <c r="Y1103" s="49">
        <f t="shared" si="500"/>
        <v>5.5117953912490316</v>
      </c>
      <c r="Z1103" s="49">
        <f t="shared" si="501"/>
        <v>10.824884654216362</v>
      </c>
      <c r="AA1103" s="49">
        <f t="shared" si="502"/>
        <v>31.311139070565194</v>
      </c>
      <c r="AB1103" s="49">
        <f t="shared" si="503"/>
        <v>5.73507994799645</v>
      </c>
      <c r="AC1103" s="80">
        <f t="shared" si="483"/>
        <v>0.15480877940938978</v>
      </c>
      <c r="AD1103" s="80">
        <f t="shared" si="492"/>
        <v>0</v>
      </c>
      <c r="AE1103" s="80">
        <f t="shared" si="493"/>
        <v>0</v>
      </c>
      <c r="AF1103" s="54">
        <f>(Q1103-MAX(Q$2:Q1102))/MAX(Q$2:Q1102)</f>
        <v>-0.26744365142802468</v>
      </c>
      <c r="AG1103" s="54">
        <f>(R1103-MAX(R$2:R1102))/MAX(R$2:R1102)</f>
        <v>-2.0874046432585121E-2</v>
      </c>
      <c r="AH1103" s="54">
        <f>(S1103-MAX(S$2:S1102))/MAX(S$2:S1102)</f>
        <v>-1.5481974078953534E-2</v>
      </c>
      <c r="AI1103" s="54">
        <f>(T1103-MAX(T$2:T1102))/MAX(T$2:T1102)</f>
        <v>-1.5404985853970691E-2</v>
      </c>
      <c r="AJ1103" s="54">
        <f>(U1103-MAX(U$2:U1102))/MAX(U$2:U1102)</f>
        <v>-1.6890280025267095E-2</v>
      </c>
      <c r="AK1103" s="54">
        <f t="shared" si="494"/>
        <v>1.8205718385399774</v>
      </c>
      <c r="AL1103" s="71">
        <f t="shared" si="484"/>
        <v>1972.7083333332409</v>
      </c>
      <c r="AM1103" s="49">
        <f t="shared" si="485"/>
        <v>1.8205718385399774</v>
      </c>
      <c r="AN1103" s="49">
        <f t="shared" si="486"/>
        <v>2.5431390886704275</v>
      </c>
      <c r="AO1103" s="49">
        <f t="shared" si="487"/>
        <v>2.3196042684290732</v>
      </c>
      <c r="AP1103" s="49">
        <f t="shared" si="488"/>
        <v>2.361985490887947</v>
      </c>
      <c r="AQ1103" s="49">
        <f t="shared" si="489"/>
        <v>3.5329667901749828</v>
      </c>
      <c r="AS1103" s="49">
        <f t="shared" si="495"/>
        <v>0.98982770150455535</v>
      </c>
      <c r="AT1103" s="49">
        <f t="shared" si="490"/>
        <v>1.1709812992870359</v>
      </c>
      <c r="AU1103" s="54">
        <f>(AM1103-MAX(AM$3:AM1103))/MAX(AM$3:AM1103)</f>
        <v>-0.51236606777742455</v>
      </c>
      <c r="AV1103" s="54">
        <f>(AN1103-MAX(AN$3:AN1103))/MAX(AN$3:AN1103)</f>
        <v>-0.7914995055752011</v>
      </c>
      <c r="AW1103" s="54">
        <f>(AO1103-MAX(AO$3:AO1103))/MAX(AO$3:AO1103)</f>
        <v>-0.59204351940530853</v>
      </c>
      <c r="AX1103" s="54">
        <f>(AP1103-MAX(AP$3:AP1103))/MAX(AP$3:AP1103)</f>
        <v>-0.5951379137909365</v>
      </c>
      <c r="AY1103" s="54">
        <f>(AQ1103-MAX(AQ$3:AQ1103))/MAX(AQ$3:AQ1103)</f>
        <v>-0.57530839935462641</v>
      </c>
    </row>
    <row r="1104" spans="1:51">
      <c r="A1104" s="49">
        <f>Data!F1230</f>
        <v>1972.7916666665742</v>
      </c>
      <c r="B1104" s="53">
        <f t="shared" si="481"/>
        <v>0.57000000000000006</v>
      </c>
      <c r="C1104" s="50">
        <f>1/Data!N1230</f>
        <v>5.7034706777618023E-2</v>
      </c>
      <c r="D1104" s="50">
        <f>Data!H1230/100</f>
        <v>6.480000000000001E-2</v>
      </c>
      <c r="E1104">
        <f>Data!K1231/Data!K1230</f>
        <v>1.0500773636013461</v>
      </c>
      <c r="F1104">
        <f>Data!T1231/Data!T1230</f>
        <v>1.0177287337244532</v>
      </c>
      <c r="G1104" s="49">
        <f>Data!E1233</f>
        <v>42.6</v>
      </c>
      <c r="H1104" s="52">
        <v>0</v>
      </c>
      <c r="I1104" s="52">
        <v>1</v>
      </c>
      <c r="J1104" s="52">
        <v>0.6</v>
      </c>
      <c r="K1104" s="54">
        <f t="shared" si="491"/>
        <v>0.66261227030770231</v>
      </c>
      <c r="L1104" s="54">
        <f t="shared" si="504"/>
        <v>0</v>
      </c>
      <c r="M1104" s="53">
        <f t="shared" si="505"/>
        <v>5.7737264748322914E-2</v>
      </c>
      <c r="N1104" s="54" cm="1">
        <f t="array" ref="N1104">stock_min(C1104,O1104)</f>
        <v>0</v>
      </c>
      <c r="O1104" s="54" cm="1">
        <f t="array" ref="O1104">stock_max(C1104,D1104)</f>
        <v>0</v>
      </c>
      <c r="P1104" s="49">
        <f t="shared" si="482"/>
        <v>1972.7916666665742</v>
      </c>
      <c r="Q1104" s="49">
        <f t="shared" si="496"/>
        <v>0.92034249696791315</v>
      </c>
      <c r="R1104" s="49">
        <f t="shared" si="497"/>
        <v>56.369791962927025</v>
      </c>
      <c r="S1104" s="59">
        <f t="shared" si="478"/>
        <v>13.298546030288062</v>
      </c>
      <c r="T1104" s="59">
        <f t="shared" si="479"/>
        <v>16.976478883072339</v>
      </c>
      <c r="U1104" s="59">
        <f t="shared" si="480"/>
        <v>37.888523549591625</v>
      </c>
      <c r="V1104" s="59"/>
      <c r="W1104" s="49">
        <f t="shared" si="498"/>
        <v>5.3194184121152253</v>
      </c>
      <c r="X1104" s="49">
        <f t="shared" si="499"/>
        <v>7.9791276181728366</v>
      </c>
      <c r="Y1104" s="49">
        <f t="shared" si="500"/>
        <v>5.7276556685290103</v>
      </c>
      <c r="Z1104" s="49">
        <f t="shared" si="501"/>
        <v>11.248823214543329</v>
      </c>
      <c r="AA1104" s="49">
        <f t="shared" si="502"/>
        <v>35.700943834485784</v>
      </c>
      <c r="AB1104" s="49">
        <f t="shared" si="503"/>
        <v>2.1875797151058389</v>
      </c>
      <c r="AC1104" s="80">
        <f t="shared" si="483"/>
        <v>5.7737264748322907E-2</v>
      </c>
      <c r="AD1104" s="80">
        <f t="shared" si="492"/>
        <v>0</v>
      </c>
      <c r="AE1104" s="80">
        <f t="shared" si="493"/>
        <v>0</v>
      </c>
      <c r="AF1104" s="54">
        <f>(Q1104-MAX(Q$2:Q1103))/MAX(Q$2:Q1103)</f>
        <v>-0.25445635498603436</v>
      </c>
      <c r="AG1104" s="54">
        <f>(R1104-MAX(R$2:R1103))/MAX(R$2:R1103)</f>
        <v>2.8157999955725065E-2</v>
      </c>
      <c r="AH1104" s="54">
        <f>(S1104-MAX(S$2:S1103))/MAX(S$2:S1103)</f>
        <v>2.1080969386114548E-2</v>
      </c>
      <c r="AI1104" s="54">
        <f>(T1104-MAX(T$2:T1103))/MAX(T$2:T1103)</f>
        <v>2.3155036366644385E-2</v>
      </c>
      <c r="AJ1104" s="54">
        <f>(U1104-MAX(U$2:U1103))/MAX(U$2:U1103)</f>
        <v>5.4622783078635655E-3</v>
      </c>
      <c r="AK1104" s="54">
        <f t="shared" si="494"/>
        <v>1.7602516899447924</v>
      </c>
      <c r="AL1104" s="71">
        <f t="shared" si="484"/>
        <v>1972.7916666665742</v>
      </c>
      <c r="AM1104" s="49">
        <f t="shared" si="485"/>
        <v>1.7602516899447924</v>
      </c>
      <c r="AN1104" s="49">
        <f t="shared" si="486"/>
        <v>2.4851203141962168</v>
      </c>
      <c r="AO1104" s="49">
        <f t="shared" si="487"/>
        <v>2.2572902461954119</v>
      </c>
      <c r="AP1104" s="49">
        <f t="shared" si="488"/>
        <v>2.3000461285216267</v>
      </c>
      <c r="AQ1104" s="49">
        <f t="shared" si="489"/>
        <v>3.3991845860107111</v>
      </c>
      <c r="AS1104" s="49">
        <f t="shared" si="495"/>
        <v>0.91406427181449423</v>
      </c>
      <c r="AT1104" s="49">
        <f t="shared" si="490"/>
        <v>1.0991384574890843</v>
      </c>
      <c r="AU1104" s="54">
        <f>(AM1104-MAX(AM$3:AM1104))/MAX(AM$3:AM1104)</f>
        <v>-0.52852261300626269</v>
      </c>
      <c r="AV1104" s="54">
        <f>(AN1104-MAX(AN$3:AN1104))/MAX(AN$3:AN1104)</f>
        <v>-0.79625620300385747</v>
      </c>
      <c r="AW1104" s="54">
        <f>(AO1104-MAX(AO$3:AO1104))/MAX(AO$3:AO1104)</f>
        <v>-0.60300289275538443</v>
      </c>
      <c r="AX1104" s="54">
        <f>(AP1104-MAX(AP$3:AP1104))/MAX(AP$3:AP1104)</f>
        <v>-0.60575478657141257</v>
      </c>
      <c r="AY1104" s="54">
        <f>(AQ1104-MAX(AQ$3:AQ1104))/MAX(AQ$3:AQ1104)</f>
        <v>-0.5913901181475667</v>
      </c>
    </row>
    <row r="1105" spans="1:51">
      <c r="A1105" s="49">
        <f>Data!F1231</f>
        <v>1972.8749999999075</v>
      </c>
      <c r="B1105" s="53">
        <f t="shared" si="481"/>
        <v>0.627</v>
      </c>
      <c r="C1105" s="50">
        <f>1/Data!N1231</f>
        <v>5.4528913303799491E-2</v>
      </c>
      <c r="D1105" s="50">
        <f>Data!H1231/100</f>
        <v>6.2800000000000009E-2</v>
      </c>
      <c r="E1105">
        <f>Data!K1232/Data!K1231</f>
        <v>1.0207246895282875</v>
      </c>
      <c r="F1105">
        <f>Data!T1232/Data!T1231</f>
        <v>0.99700901963636701</v>
      </c>
      <c r="G1105" s="49">
        <f>Data!E1234</f>
        <v>42.9</v>
      </c>
      <c r="H1105" s="52">
        <v>0</v>
      </c>
      <c r="I1105" s="52">
        <v>1</v>
      </c>
      <c r="J1105" s="52">
        <v>0.6</v>
      </c>
      <c r="K1105" s="54">
        <f t="shared" si="491"/>
        <v>0.66261227030770231</v>
      </c>
      <c r="L1105" s="54">
        <f t="shared" si="504"/>
        <v>0</v>
      </c>
      <c r="M1105" s="53">
        <f t="shared" si="505"/>
        <v>0</v>
      </c>
      <c r="N1105" s="54" cm="1">
        <f t="array" ref="N1105">stock_min(C1105,O1105)</f>
        <v>0</v>
      </c>
      <c r="O1105" s="54" cm="1">
        <f t="array" ref="O1105">stock_max(C1105,D1105)</f>
        <v>0</v>
      </c>
      <c r="P1105" s="49">
        <f t="shared" si="482"/>
        <v>1972.8749999999075</v>
      </c>
      <c r="Q1105" s="49">
        <f t="shared" si="496"/>
        <v>0.91758977063166514</v>
      </c>
      <c r="R1105" s="49">
        <f t="shared" si="497"/>
        <v>57.538038400132848</v>
      </c>
      <c r="S1105" s="59">
        <f t="shared" si="478"/>
        <v>13.448000696864693</v>
      </c>
      <c r="T1105" s="59">
        <f t="shared" si="479"/>
        <v>17.192475946118122</v>
      </c>
      <c r="U1105" s="59">
        <f t="shared" si="480"/>
        <v>37.82707963803346</v>
      </c>
      <c r="V1105" s="59"/>
      <c r="W1105" s="49">
        <f t="shared" si="498"/>
        <v>5.3792002787458779</v>
      </c>
      <c r="X1105" s="49">
        <f t="shared" si="499"/>
        <v>8.0688004181188155</v>
      </c>
      <c r="Y1105" s="49">
        <f t="shared" si="500"/>
        <v>5.8005304272502309</v>
      </c>
      <c r="Z1105" s="49">
        <f t="shared" si="501"/>
        <v>11.391945518867891</v>
      </c>
      <c r="AA1105" s="49">
        <f t="shared" si="502"/>
        <v>37.82707963803346</v>
      </c>
      <c r="AB1105" s="49">
        <f t="shared" si="503"/>
        <v>0</v>
      </c>
      <c r="AC1105" s="80">
        <f t="shared" si="483"/>
        <v>0</v>
      </c>
      <c r="AD1105" s="80">
        <f t="shared" si="492"/>
        <v>0</v>
      </c>
      <c r="AE1105" s="80">
        <f t="shared" si="493"/>
        <v>0</v>
      </c>
      <c r="AF1105" s="54">
        <f>(Q1105-MAX(Q$2:Q1104))/MAX(Q$2:Q1104)</f>
        <v>-0.25668626138850253</v>
      </c>
      <c r="AG1105" s="54">
        <f>(R1105-MAX(R$2:R1104))/MAX(R$2:R1104)</f>
        <v>2.0724689528287585E-2</v>
      </c>
      <c r="AH1105" s="54">
        <f>(S1105-MAX(S$2:S1104))/MAX(S$2:S1104)</f>
        <v>1.1238421571519228E-2</v>
      </c>
      <c r="AI1105" s="54">
        <f>(T1105-MAX(T$2:T1104))/MAX(T$2:T1104)</f>
        <v>1.2723313505320553E-2</v>
      </c>
      <c r="AJ1105" s="54">
        <f>(U1105-MAX(U$2:U1104))/MAX(U$2:U1104)</f>
        <v>-1.6217024523993864E-3</v>
      </c>
      <c r="AK1105" s="54">
        <f t="shared" si="494"/>
        <v>1.7896273205932585</v>
      </c>
      <c r="AL1105" s="71">
        <f t="shared" si="484"/>
        <v>1972.8749999999075</v>
      </c>
      <c r="AM1105" s="49">
        <f t="shared" si="485"/>
        <v>1.7896273205932585</v>
      </c>
      <c r="AN1105" s="49">
        <f t="shared" si="486"/>
        <v>2.5160804717998242</v>
      </c>
      <c r="AO1105" s="49">
        <f t="shared" si="487"/>
        <v>2.2891777295440434</v>
      </c>
      <c r="AP1105" s="49">
        <f t="shared" si="488"/>
        <v>2.3319322456673786</v>
      </c>
      <c r="AQ1105" s="49">
        <f t="shared" si="489"/>
        <v>3.4511714518837748</v>
      </c>
      <c r="AS1105" s="49">
        <f t="shared" si="495"/>
        <v>0.93509098008395064</v>
      </c>
      <c r="AT1105" s="49">
        <f t="shared" si="490"/>
        <v>1.1192392062163963</v>
      </c>
      <c r="AU1105" s="54">
        <f>(AM1105-MAX(AM$3:AM1105))/MAX(AM$3:AM1105)</f>
        <v>-0.52065445093685647</v>
      </c>
      <c r="AV1105" s="54">
        <f>(AN1105-MAX(AN$3:AN1105))/MAX(AN$3:AN1105)</f>
        <v>-0.7937179194327465</v>
      </c>
      <c r="AW1105" s="54">
        <f>(AO1105-MAX(AO$3:AO1105))/MAX(AO$3:AO1105)</f>
        <v>-0.59739473551107158</v>
      </c>
      <c r="AX1105" s="54">
        <f>(AP1105-MAX(AP$3:AP1105))/MAX(AP$3:AP1105)</f>
        <v>-0.60028926616134326</v>
      </c>
      <c r="AY1105" s="54">
        <f>(AQ1105-MAX(AQ$3:AQ1105))/MAX(AQ$3:AQ1105)</f>
        <v>-0.58514087025155848</v>
      </c>
    </row>
    <row r="1106" spans="1:51">
      <c r="A1106" s="49">
        <f>Data!F1232</f>
        <v>1972.9583333332407</v>
      </c>
      <c r="B1106" s="53">
        <f t="shared" si="481"/>
        <v>0.64200000000000002</v>
      </c>
      <c r="C1106" s="50">
        <f>1/Data!N1232</f>
        <v>5.3631612505308873E-2</v>
      </c>
      <c r="D1106" s="50">
        <f>Data!H1232/100</f>
        <v>6.3600000000000004E-2</v>
      </c>
      <c r="E1106">
        <f>Data!K1233/Data!K1232</f>
        <v>1.0075276941198015</v>
      </c>
      <c r="F1106">
        <f>Data!T1233/Data!T1232</f>
        <v>0.99564883794643222</v>
      </c>
      <c r="G1106" s="49">
        <f>Data!E1235</f>
        <v>43.3</v>
      </c>
      <c r="H1106" s="52">
        <v>0</v>
      </c>
      <c r="I1106" s="52">
        <v>1</v>
      </c>
      <c r="J1106" s="52">
        <v>0.6</v>
      </c>
      <c r="K1106" s="54">
        <f t="shared" si="491"/>
        <v>0.66261227030770231</v>
      </c>
      <c r="L1106" s="54">
        <f t="shared" si="504"/>
        <v>0</v>
      </c>
      <c r="M1106" s="53">
        <f t="shared" si="505"/>
        <v>0</v>
      </c>
      <c r="N1106" s="54" cm="1">
        <f t="array" ref="N1106">stock_min(C1106,O1106)</f>
        <v>0</v>
      </c>
      <c r="O1106" s="54" cm="1">
        <f t="array" ref="O1106">stock_max(C1106,D1106)</f>
        <v>0</v>
      </c>
      <c r="P1106" s="49">
        <f t="shared" si="482"/>
        <v>1972.9583333332407</v>
      </c>
      <c r="Q1106" s="49">
        <f t="shared" si="496"/>
        <v>0.91359718884095065</v>
      </c>
      <c r="R1106" s="49">
        <f t="shared" si="497"/>
        <v>57.971167153462439</v>
      </c>
      <c r="S1106" s="59">
        <f t="shared" si="478"/>
        <v>13.485334386194598</v>
      </c>
      <c r="T1106" s="59">
        <f t="shared" si="479"/>
        <v>17.252991979527987</v>
      </c>
      <c r="U1106" s="59">
        <f t="shared" si="480"/>
        <v>37.662487884515166</v>
      </c>
      <c r="V1106" s="59"/>
      <c r="W1106" s="49">
        <f t="shared" si="498"/>
        <v>5.3941337544778394</v>
      </c>
      <c r="X1106" s="49">
        <f t="shared" si="499"/>
        <v>8.0912006317167577</v>
      </c>
      <c r="Y1106" s="49">
        <f t="shared" si="500"/>
        <v>5.8209477943723682</v>
      </c>
      <c r="Z1106" s="49">
        <f t="shared" si="501"/>
        <v>11.432044185155618</v>
      </c>
      <c r="AA1106" s="49">
        <f t="shared" si="502"/>
        <v>37.662487884515166</v>
      </c>
      <c r="AB1106" s="49">
        <f t="shared" si="503"/>
        <v>0</v>
      </c>
      <c r="AC1106" s="80">
        <f t="shared" si="483"/>
        <v>0</v>
      </c>
      <c r="AD1106" s="80">
        <f t="shared" si="492"/>
        <v>0</v>
      </c>
      <c r="AE1106" s="80">
        <f t="shared" si="493"/>
        <v>0</v>
      </c>
      <c r="AF1106" s="54">
        <f>(Q1106-MAX(Q$2:Q1105))/MAX(Q$2:Q1105)</f>
        <v>-0.2599205399218445</v>
      </c>
      <c r="AG1106" s="54">
        <f>(R1106-MAX(R$2:R1105))/MAX(R$2:R1105)</f>
        <v>7.5276941198014601E-3</v>
      </c>
      <c r="AH1106" s="54">
        <f>(S1106-MAX(S$2:S1105))/MAX(S$2:S1105)</f>
        <v>2.7761516504538498E-3</v>
      </c>
      <c r="AI1106" s="54">
        <f>(T1106-MAX(T$2:T1105))/MAX(T$2:T1105)</f>
        <v>3.5199138041271342E-3</v>
      </c>
      <c r="AJ1106" s="54">
        <f>(U1106-MAX(U$2:U1105))/MAX(U$2:U1105)</f>
        <v>-5.965808215794028E-3</v>
      </c>
      <c r="AK1106" s="54">
        <f t="shared" si="494"/>
        <v>1.820800425023031</v>
      </c>
      <c r="AL1106" s="71">
        <f t="shared" si="484"/>
        <v>1972.9583333332407</v>
      </c>
      <c r="AM1106" s="49">
        <f t="shared" si="485"/>
        <v>1.820800425023031</v>
      </c>
      <c r="AN1106" s="49">
        <f t="shared" si="486"/>
        <v>2.4885849580075927</v>
      </c>
      <c r="AO1106" s="49">
        <f t="shared" si="487"/>
        <v>2.2899335425062439</v>
      </c>
      <c r="AP1106" s="49">
        <f t="shared" si="488"/>
        <v>2.3285763495312279</v>
      </c>
      <c r="AQ1106" s="49">
        <f t="shared" si="489"/>
        <v>3.5112866092892605</v>
      </c>
      <c r="AS1106" s="49">
        <f t="shared" si="495"/>
        <v>1.0227016512816678</v>
      </c>
      <c r="AT1106" s="49">
        <f t="shared" si="490"/>
        <v>1.1827102597580326</v>
      </c>
      <c r="AU1106" s="54">
        <f>(AM1106-MAX(AM$3:AM1106))/MAX(AM$3:AM1106)</f>
        <v>-0.51230484167075596</v>
      </c>
      <c r="AV1106" s="54">
        <f>(AN1106-MAX(AN$3:AN1106))/MAX(AN$3:AN1106)</f>
        <v>-0.79597215249679076</v>
      </c>
      <c r="AW1106" s="54">
        <f>(AO1106-MAX(AO$3:AO1106))/MAX(AO$3:AO1106)</f>
        <v>-0.59726180818366326</v>
      </c>
      <c r="AX1106" s="54">
        <f>(AP1106-MAX(AP$3:AP1106))/MAX(AP$3:AP1106)</f>
        <v>-0.60086449201096193</v>
      </c>
      <c r="AY1106" s="54">
        <f>(AQ1106-MAX(AQ$3:AQ1106))/MAX(AQ$3:AQ1106)</f>
        <v>-0.57791453501042822</v>
      </c>
    </row>
    <row r="1107" spans="1:51">
      <c r="A1107" s="49">
        <f>Data!F1233</f>
        <v>1973.041666666574</v>
      </c>
      <c r="B1107" s="53">
        <f t="shared" si="481"/>
        <v>0.64900000000000002</v>
      </c>
      <c r="C1107" s="50">
        <f>1/Data!N1233</f>
        <v>5.344012675075463E-2</v>
      </c>
      <c r="D1107" s="50">
        <f>Data!H1233/100</f>
        <v>6.4600000000000005E-2</v>
      </c>
      <c r="E1107">
        <f>Data!K1234/Data!K1233</f>
        <v>0.95999295610076874</v>
      </c>
      <c r="F1107">
        <f>Data!T1234/Data!T1233</f>
        <v>0.98539353182701805</v>
      </c>
      <c r="G1107" s="49">
        <f>Data!E1236</f>
        <v>43.6</v>
      </c>
      <c r="H1107" s="52">
        <v>0</v>
      </c>
      <c r="I1107" s="52">
        <v>1</v>
      </c>
      <c r="J1107" s="52">
        <v>0.6</v>
      </c>
      <c r="K1107" s="54">
        <f t="shared" si="491"/>
        <v>0.66261227030770231</v>
      </c>
      <c r="L1107" s="54">
        <f t="shared" si="504"/>
        <v>0</v>
      </c>
      <c r="M1107" s="53">
        <f t="shared" si="505"/>
        <v>0</v>
      </c>
      <c r="N1107" s="54" cm="1">
        <f t="array" ref="N1107">stock_min(C1107,O1107)</f>
        <v>0</v>
      </c>
      <c r="O1107" s="54" cm="1">
        <f t="array" ref="O1107">stock_max(C1107,D1107)</f>
        <v>0</v>
      </c>
      <c r="P1107" s="49">
        <f t="shared" si="482"/>
        <v>1973.041666666574</v>
      </c>
      <c r="Q1107" s="49">
        <f t="shared" si="496"/>
        <v>0.90025276057921955</v>
      </c>
      <c r="R1107" s="49">
        <f t="shared" si="497"/>
        <v>55.651912124264193</v>
      </c>
      <c r="S1107" s="59">
        <f t="shared" si="478"/>
        <v>13.082840124318428</v>
      </c>
      <c r="T1107" s="59">
        <f t="shared" si="479"/>
        <v>16.710606197259423</v>
      </c>
      <c r="U1107" s="59">
        <f t="shared" si="480"/>
        <v>37.112371953914675</v>
      </c>
      <c r="V1107" s="59"/>
      <c r="W1107" s="49">
        <f t="shared" si="498"/>
        <v>5.2331360497273716</v>
      </c>
      <c r="X1107" s="49">
        <f t="shared" si="499"/>
        <v>7.8497040745910569</v>
      </c>
      <c r="Y1107" s="49">
        <f t="shared" si="500"/>
        <v>5.6379534866753973</v>
      </c>
      <c r="Z1107" s="49">
        <f t="shared" si="501"/>
        <v>11.072652710584027</v>
      </c>
      <c r="AA1107" s="49">
        <f t="shared" si="502"/>
        <v>37.112371953914675</v>
      </c>
      <c r="AB1107" s="49">
        <f t="shared" si="503"/>
        <v>0</v>
      </c>
      <c r="AC1107" s="80">
        <f t="shared" si="483"/>
        <v>0</v>
      </c>
      <c r="AD1107" s="80">
        <f t="shared" si="492"/>
        <v>0</v>
      </c>
      <c r="AE1107" s="80">
        <f t="shared" si="493"/>
        <v>0</v>
      </c>
      <c r="AF1107" s="54">
        <f>(Q1107-MAX(Q$2:Q1106))/MAX(Q$2:Q1106)</f>
        <v>-0.27073048700095376</v>
      </c>
      <c r="AG1107" s="54">
        <f>(R1107-MAX(R$2:R1106))/MAX(R$2:R1106)</f>
        <v>-4.0007043899231272E-2</v>
      </c>
      <c r="AH1107" s="54">
        <f>(S1107-MAX(S$2:S1106))/MAX(S$2:S1106)</f>
        <v>-2.9846813608731631E-2</v>
      </c>
      <c r="AI1107" s="54">
        <f>(T1107-MAX(T$2:T1106))/MAX(T$2:T1106)</f>
        <v>-3.1437201322074851E-2</v>
      </c>
      <c r="AJ1107" s="54">
        <f>(U1107-MAX(U$2:U1106))/MAX(U$2:U1106)</f>
        <v>-2.0485137000945914E-2</v>
      </c>
      <c r="AK1107" s="54">
        <f t="shared" si="494"/>
        <v>1.8976259777866806</v>
      </c>
      <c r="AL1107" s="71">
        <f t="shared" si="484"/>
        <v>1973.041666666574</v>
      </c>
      <c r="AM1107" s="49">
        <f t="shared" si="485"/>
        <v>1.8976259777866806</v>
      </c>
      <c r="AN1107" s="49">
        <f t="shared" si="486"/>
        <v>2.627795305751115</v>
      </c>
      <c r="AO1107" s="49">
        <f t="shared" si="487"/>
        <v>2.4052423974541637</v>
      </c>
      <c r="AP1107" s="49">
        <f t="shared" si="488"/>
        <v>2.4478486946375999</v>
      </c>
      <c r="AQ1107" s="49">
        <f t="shared" si="489"/>
        <v>3.659439328809214</v>
      </c>
      <c r="AS1107" s="49">
        <f t="shared" si="495"/>
        <v>1.031644023058099</v>
      </c>
      <c r="AT1107" s="49">
        <f t="shared" si="490"/>
        <v>1.2115906341716141</v>
      </c>
      <c r="AU1107" s="54">
        <f>(AM1107-MAX(AM$3:AM1107))/MAX(AM$3:AM1107)</f>
        <v>-0.49172738045980208</v>
      </c>
      <c r="AV1107" s="54">
        <f>(AN1107-MAX(AN$3:AN1107))/MAX(AN$3:AN1107)</f>
        <v>-0.78455892446578002</v>
      </c>
      <c r="AW1107" s="54">
        <f>(AO1107-MAX(AO$3:AO1107))/MAX(AO$3:AO1107)</f>
        <v>-0.57698205819087023</v>
      </c>
      <c r="AX1107" s="54">
        <f>(AP1107-MAX(AP$3:AP1107))/MAX(AP$3:AP1107)</f>
        <v>-0.58042031457926235</v>
      </c>
      <c r="AY1107" s="54">
        <f>(AQ1107-MAX(AQ$3:AQ1107))/MAX(AQ$3:AQ1107)</f>
        <v>-0.5601053623434592</v>
      </c>
    </row>
    <row r="1108" spans="1:51">
      <c r="A1108" s="49">
        <f>Data!F1234</f>
        <v>1973.1249999999072</v>
      </c>
      <c r="B1108" s="53">
        <f t="shared" si="481"/>
        <v>0.59899999999999998</v>
      </c>
      <c r="C1108" s="50">
        <f>1/Data!N1234</f>
        <v>5.589749419387513E-2</v>
      </c>
      <c r="D1108" s="50">
        <f>Data!H1234/100</f>
        <v>6.6400000000000001E-2</v>
      </c>
      <c r="E1108">
        <f>Data!K1235/Data!K1234</f>
        <v>0.97743773332308692</v>
      </c>
      <c r="F1108">
        <f>Data!T1235/Data!T1234</f>
        <v>0.99123164772550176</v>
      </c>
      <c r="G1108" s="49">
        <f>Data!E1237</f>
        <v>43.9</v>
      </c>
      <c r="H1108" s="52">
        <v>0</v>
      </c>
      <c r="I1108" s="52">
        <v>1</v>
      </c>
      <c r="J1108" s="52">
        <v>0.6</v>
      </c>
      <c r="K1108" s="54">
        <f t="shared" si="491"/>
        <v>0.66261227030770231</v>
      </c>
      <c r="L1108" s="54">
        <f t="shared" si="504"/>
        <v>0</v>
      </c>
      <c r="M1108" s="53">
        <f t="shared" si="505"/>
        <v>0</v>
      </c>
      <c r="N1108" s="54" cm="1">
        <f t="array" ref="N1108">stock_min(C1108,O1108)</f>
        <v>0</v>
      </c>
      <c r="O1108" s="54" cm="1">
        <f t="array" ref="O1108">stock_max(C1108,D1108)</f>
        <v>0</v>
      </c>
      <c r="P1108" s="49">
        <f t="shared" si="482"/>
        <v>1973.1249999999072</v>
      </c>
      <c r="Q1108" s="49">
        <f t="shared" si="496"/>
        <v>0.89235902723837146</v>
      </c>
      <c r="R1108" s="49">
        <f t="shared" si="497"/>
        <v>54.396278841836413</v>
      </c>
      <c r="S1108" s="59">
        <f t="shared" si="478"/>
        <v>12.85984702726827</v>
      </c>
      <c r="T1108" s="59">
        <f t="shared" si="479"/>
        <v>16.411346491703977</v>
      </c>
      <c r="U1108" s="59">
        <f t="shared" si="480"/>
        <v>36.786957602880541</v>
      </c>
      <c r="V1108" s="59"/>
      <c r="W1108" s="49">
        <f t="shared" si="498"/>
        <v>5.1439388109073079</v>
      </c>
      <c r="X1108" s="49">
        <f t="shared" si="499"/>
        <v>7.7159082163609618</v>
      </c>
      <c r="Y1108" s="49">
        <f t="shared" si="500"/>
        <v>5.5369869340296596</v>
      </c>
      <c r="Z1108" s="49">
        <f t="shared" si="501"/>
        <v>10.874359557674318</v>
      </c>
      <c r="AA1108" s="49">
        <f t="shared" si="502"/>
        <v>36.786957602880541</v>
      </c>
      <c r="AB1108" s="49">
        <f t="shared" si="503"/>
        <v>0</v>
      </c>
      <c r="AC1108" s="80">
        <f t="shared" si="483"/>
        <v>0</v>
      </c>
      <c r="AD1108" s="80">
        <f t="shared" si="492"/>
        <v>0</v>
      </c>
      <c r="AE1108" s="80">
        <f t="shared" si="493"/>
        <v>0</v>
      </c>
      <c r="AF1108" s="54">
        <f>(Q1108-MAX(Q$2:Q1107))/MAX(Q$2:Q1107)</f>
        <v>-0.27712497899398114</v>
      </c>
      <c r="AG1108" s="54">
        <f>(R1108-MAX(R$2:R1107))/MAX(R$2:R1107)</f>
        <v>-6.1666660982734912E-2</v>
      </c>
      <c r="AH1108" s="54">
        <f>(S1108-MAX(S$2:S1107))/MAX(S$2:S1107)</f>
        <v>-4.6382784513423807E-2</v>
      </c>
      <c r="AI1108" s="54">
        <f>(T1108-MAX(T$2:T1107))/MAX(T$2:T1107)</f>
        <v>-4.8782581526884604E-2</v>
      </c>
      <c r="AJ1108" s="54">
        <f>(U1108-MAX(U$2:U1107))/MAX(U$2:U1107)</f>
        <v>-2.9073868377828535E-2</v>
      </c>
      <c r="AK1108" s="54">
        <f t="shared" si="494"/>
        <v>1.957585031738702</v>
      </c>
      <c r="AL1108" s="71">
        <f t="shared" si="484"/>
        <v>1973.1249999999072</v>
      </c>
      <c r="AM1108" s="49">
        <f t="shared" si="485"/>
        <v>1.957585031738702</v>
      </c>
      <c r="AN1108" s="49">
        <f t="shared" si="486"/>
        <v>2.7367133919663376</v>
      </c>
      <c r="AO1108" s="49">
        <f t="shared" si="487"/>
        <v>2.4953780170243198</v>
      </c>
      <c r="AP1108" s="49">
        <f t="shared" si="488"/>
        <v>2.5410963757417191</v>
      </c>
      <c r="AQ1108" s="49">
        <f t="shared" si="489"/>
        <v>3.7750661818975875</v>
      </c>
      <c r="AS1108" s="49">
        <f t="shared" si="495"/>
        <v>1.0383527899312499</v>
      </c>
      <c r="AT1108" s="49">
        <f t="shared" si="490"/>
        <v>1.2339698061558684</v>
      </c>
      <c r="AU1108" s="54">
        <f>(AM1108-MAX(AM$3:AM1108))/MAX(AM$3:AM1108)</f>
        <v>-0.47566755319453058</v>
      </c>
      <c r="AV1108" s="54">
        <f>(AN1108-MAX(AN$3:AN1108))/MAX(AN$3:AN1108)</f>
        <v>-0.77562922222147634</v>
      </c>
      <c r="AW1108" s="54">
        <f>(AO1108-MAX(AO$3:AO1108))/MAX(AO$3:AO1108)</f>
        <v>-0.56112960842754667</v>
      </c>
      <c r="AX1108" s="54">
        <f>(AP1108-MAX(AP$3:AP1108))/MAX(AP$3:AP1108)</f>
        <v>-0.56443696038356028</v>
      </c>
      <c r="AY1108" s="54">
        <f>(AQ1108-MAX(AQ$3:AQ1108))/MAX(AQ$3:AQ1108)</f>
        <v>-0.54620606573748764</v>
      </c>
    </row>
    <row r="1109" spans="1:51">
      <c r="A1109" s="49">
        <f>Data!F1235</f>
        <v>1973.2083333332405</v>
      </c>
      <c r="B1109" s="53">
        <f t="shared" si="481"/>
        <v>0.56499999999999995</v>
      </c>
      <c r="C1109" s="50">
        <f>1/Data!N1235</f>
        <v>5.7431187768415673E-2</v>
      </c>
      <c r="D1109" s="50">
        <f>Data!H1235/100</f>
        <v>6.7099999999999993E-2</v>
      </c>
      <c r="E1109">
        <f>Data!K1236/Data!K1235</f>
        <v>0.97691088665630044</v>
      </c>
      <c r="F1109">
        <f>Data!T1236/Data!T1235</f>
        <v>1.0015487645379464</v>
      </c>
      <c r="G1109" s="49">
        <f>Data!E1238</f>
        <v>44.2</v>
      </c>
      <c r="H1109" s="52">
        <v>0</v>
      </c>
      <c r="I1109" s="52">
        <v>1</v>
      </c>
      <c r="J1109" s="52">
        <v>0.6</v>
      </c>
      <c r="K1109" s="54">
        <f t="shared" si="491"/>
        <v>0.66261227030770231</v>
      </c>
      <c r="L1109" s="54">
        <f t="shared" si="504"/>
        <v>0</v>
      </c>
      <c r="M1109" s="53">
        <f t="shared" si="505"/>
        <v>0</v>
      </c>
      <c r="N1109" s="54" cm="1">
        <f t="array" ref="N1109">stock_min(C1109,O1109)</f>
        <v>0</v>
      </c>
      <c r="O1109" s="54" cm="1">
        <f t="array" ref="O1109">stock_max(C1109,D1109)</f>
        <v>0</v>
      </c>
      <c r="P1109" s="49">
        <f t="shared" si="482"/>
        <v>1973.2083333332405</v>
      </c>
      <c r="Q1109" s="49">
        <f t="shared" si="496"/>
        <v>0.89374108125487461</v>
      </c>
      <c r="R1109" s="49">
        <f t="shared" si="497"/>
        <v>53.140316994181767</v>
      </c>
      <c r="S1109" s="59">
        <f t="shared" si="478"/>
        <v>12.689660297926828</v>
      </c>
      <c r="T1109" s="59">
        <f t="shared" si="479"/>
        <v>16.168842660347188</v>
      </c>
      <c r="U1109" s="59">
        <f t="shared" si="480"/>
        <v>36.843931938274821</v>
      </c>
      <c r="V1109" s="59"/>
      <c r="W1109" s="49">
        <f t="shared" si="498"/>
        <v>5.0758641191707312</v>
      </c>
      <c r="X1109" s="49">
        <f t="shared" si="499"/>
        <v>7.6137961787560968</v>
      </c>
      <c r="Y1109" s="49">
        <f t="shared" si="500"/>
        <v>5.4551691169265082</v>
      </c>
      <c r="Z1109" s="49">
        <f t="shared" si="501"/>
        <v>10.713673543420679</v>
      </c>
      <c r="AA1109" s="49">
        <f t="shared" si="502"/>
        <v>36.843931938274821</v>
      </c>
      <c r="AB1109" s="49">
        <f t="shared" si="503"/>
        <v>0</v>
      </c>
      <c r="AC1109" s="80">
        <f t="shared" si="483"/>
        <v>0</v>
      </c>
      <c r="AD1109" s="80">
        <f t="shared" si="492"/>
        <v>0</v>
      </c>
      <c r="AE1109" s="80">
        <f t="shared" si="493"/>
        <v>0</v>
      </c>
      <c r="AF1109" s="54">
        <f>(Q1109-MAX(Q$2:Q1108))/MAX(Q$2:Q1108)</f>
        <v>-0.27600541579607973</v>
      </c>
      <c r="AG1109" s="54">
        <f>(R1109-MAX(R$2:R1108))/MAX(R$2:R1108)</f>
        <v>-8.3331945801476598E-2</v>
      </c>
      <c r="AH1109" s="54">
        <f>(S1109-MAX(S$2:S1108))/MAX(S$2:S1108)</f>
        <v>-5.9002918687899128E-2</v>
      </c>
      <c r="AI1109" s="54">
        <f>(T1109-MAX(T$2:T1108))/MAX(T$2:T1108)</f>
        <v>-6.2838336705148087E-2</v>
      </c>
      <c r="AJ1109" s="54">
        <f>(U1109-MAX(U$2:U1108))/MAX(U$2:U1108)</f>
        <v>-2.7570132416206618E-2</v>
      </c>
      <c r="AK1109" s="54">
        <f t="shared" si="494"/>
        <v>1.9602977841486329</v>
      </c>
      <c r="AL1109" s="71">
        <f t="shared" si="484"/>
        <v>1973.2083333332405</v>
      </c>
      <c r="AM1109" s="49">
        <f t="shared" si="485"/>
        <v>1.9602977841486329</v>
      </c>
      <c r="AN1109" s="49">
        <f t="shared" si="486"/>
        <v>2.7561371730273341</v>
      </c>
      <c r="AO1109" s="49">
        <f t="shared" si="487"/>
        <v>2.507302355009366</v>
      </c>
      <c r="AP1109" s="49">
        <f t="shared" si="488"/>
        <v>2.5541537703403301</v>
      </c>
      <c r="AQ1109" s="49">
        <f t="shared" si="489"/>
        <v>3.7802975356914481</v>
      </c>
      <c r="AS1109" s="49">
        <f t="shared" si="495"/>
        <v>1.024160362664114</v>
      </c>
      <c r="AT1109" s="49">
        <f t="shared" si="490"/>
        <v>1.226143765351118</v>
      </c>
      <c r="AU1109" s="54">
        <f>(AM1109-MAX(AM$3:AM1109))/MAX(AM$3:AM1109)</f>
        <v>-0.47494095175162254</v>
      </c>
      <c r="AV1109" s="54">
        <f>(AN1109-MAX(AN$3:AN1109))/MAX(AN$3:AN1109)</f>
        <v>-0.77403675408913597</v>
      </c>
      <c r="AW1109" s="54">
        <f>(AO1109-MAX(AO$3:AO1109))/MAX(AO$3:AO1109)</f>
        <v>-0.55903243563647587</v>
      </c>
      <c r="AX1109" s="54">
        <f>(AP1109-MAX(AP$3:AP1109))/MAX(AP$3:AP1109)</f>
        <v>-0.56219882469727323</v>
      </c>
      <c r="AY1109" s="54">
        <f>(AQ1109-MAX(AQ$3:AQ1109))/MAX(AQ$3:AQ1109)</f>
        <v>-0.54557721408158333</v>
      </c>
    </row>
    <row r="1110" spans="1:51">
      <c r="A1110" s="49">
        <f>Data!F1236</f>
        <v>1973.2916666665737</v>
      </c>
      <c r="B1110" s="53">
        <f t="shared" si="481"/>
        <v>0.53499999999999992</v>
      </c>
      <c r="C1110" s="50">
        <f>1/Data!N1236</f>
        <v>5.9046725805894235E-2</v>
      </c>
      <c r="D1110" s="50">
        <f>Data!H1236/100</f>
        <v>6.6699999999999995E-2</v>
      </c>
      <c r="E1110">
        <f>Data!K1237/Data!K1236</f>
        <v>0.96765680793253173</v>
      </c>
      <c r="F1110">
        <f>Data!T1237/Data!T1236</f>
        <v>0.98584537355272472</v>
      </c>
      <c r="G1110" s="49">
        <f>Data!E1239</f>
        <v>44.3</v>
      </c>
      <c r="H1110" s="52">
        <v>0</v>
      </c>
      <c r="I1110" s="52">
        <v>1</v>
      </c>
      <c r="J1110" s="52">
        <v>0.6</v>
      </c>
      <c r="K1110" s="54">
        <f t="shared" si="491"/>
        <v>0.66261227030770231</v>
      </c>
      <c r="L1110" s="54">
        <f t="shared" si="504"/>
        <v>0</v>
      </c>
      <c r="M1110" s="53">
        <f t="shared" si="505"/>
        <v>0</v>
      </c>
      <c r="N1110" s="54" cm="1">
        <f t="array" ref="N1110">stock_min(C1110,O1110)</f>
        <v>0</v>
      </c>
      <c r="O1110" s="54" cm="1">
        <f t="array" ref="O1110">stock_max(C1110,D1110)</f>
        <v>0</v>
      </c>
      <c r="P1110" s="49">
        <f t="shared" si="482"/>
        <v>1973.2916666665737</v>
      </c>
      <c r="Q1110" s="49">
        <f t="shared" si="496"/>
        <v>0.88109051010912798</v>
      </c>
      <c r="R1110" s="49">
        <f t="shared" si="497"/>
        <v>51.4215895151128</v>
      </c>
      <c r="S1110" s="59">
        <f t="shared" si="478"/>
        <v>12.371558865250773</v>
      </c>
      <c r="T1110" s="59">
        <f t="shared" si="479"/>
        <v>15.745112378127374</v>
      </c>
      <c r="U1110" s="59">
        <f t="shared" si="480"/>
        <v>36.322419844839708</v>
      </c>
      <c r="V1110" s="59"/>
      <c r="W1110" s="49">
        <f t="shared" si="498"/>
        <v>4.9486235461003094</v>
      </c>
      <c r="X1110" s="49">
        <f t="shared" si="499"/>
        <v>7.4229353191504632</v>
      </c>
      <c r="Y1110" s="49">
        <f t="shared" si="500"/>
        <v>5.3122077190064889</v>
      </c>
      <c r="Z1110" s="49">
        <f t="shared" si="501"/>
        <v>10.432904659120885</v>
      </c>
      <c r="AA1110" s="49">
        <f t="shared" si="502"/>
        <v>36.322419844839708</v>
      </c>
      <c r="AB1110" s="49">
        <f t="shared" si="503"/>
        <v>0</v>
      </c>
      <c r="AC1110" s="80">
        <f t="shared" si="483"/>
        <v>0</v>
      </c>
      <c r="AD1110" s="80">
        <f t="shared" si="492"/>
        <v>0</v>
      </c>
      <c r="AE1110" s="80">
        <f t="shared" si="493"/>
        <v>0</v>
      </c>
      <c r="AF1110" s="54">
        <f>(Q1110-MAX(Q$2:Q1109))/MAX(Q$2:Q1109)</f>
        <v>-0.28625328868533656</v>
      </c>
      <c r="AG1110" s="54">
        <f>(R1110-MAX(R$2:R1109))/MAX(R$2:R1109)</f>
        <v>-0.11297991674053182</v>
      </c>
      <c r="AH1110" s="54">
        <f>(S1110-MAX(S$2:S1109))/MAX(S$2:S1109)</f>
        <v>-8.2591613158961477E-2</v>
      </c>
      <c r="AI1110" s="54">
        <f>(T1110-MAX(T$2:T1109))/MAX(T$2:T1109)</f>
        <v>-8.7398151183854356E-2</v>
      </c>
      <c r="AJ1110" s="54">
        <f>(U1110-MAX(U$2:U1109))/MAX(U$2:U1109)</f>
        <v>-4.1334513938028533E-2</v>
      </c>
      <c r="AK1110" s="54">
        <f t="shared" si="494"/>
        <v>1.9852132552185215</v>
      </c>
      <c r="AL1110" s="71">
        <f t="shared" si="484"/>
        <v>1973.2916666665737</v>
      </c>
      <c r="AM1110" s="49">
        <f t="shared" si="485"/>
        <v>1.9852132552185215</v>
      </c>
      <c r="AN1110" s="49">
        <f t="shared" si="486"/>
        <v>2.864929093913962</v>
      </c>
      <c r="AO1110" s="49">
        <f t="shared" si="487"/>
        <v>2.5791309331151759</v>
      </c>
      <c r="AP1110" s="49">
        <f t="shared" si="488"/>
        <v>2.6316250773092253</v>
      </c>
      <c r="AQ1110" s="49">
        <f t="shared" si="489"/>
        <v>3.8283452836651048</v>
      </c>
      <c r="AS1110" s="49">
        <f t="shared" si="495"/>
        <v>0.96341618975114285</v>
      </c>
      <c r="AT1110" s="49">
        <f t="shared" si="490"/>
        <v>1.1967202063558795</v>
      </c>
      <c r="AU1110" s="54">
        <f>(AM1110-MAX(AM$3:AM1110))/MAX(AM$3:AM1110)</f>
        <v>-0.46826742815107564</v>
      </c>
      <c r="AV1110" s="54">
        <f>(AN1110-MAX(AN$3:AN1110))/MAX(AN$3:AN1110)</f>
        <v>-0.76511739557062708</v>
      </c>
      <c r="AW1110" s="54">
        <f>(AO1110-MAX(AO$3:AO1110))/MAX(AO$3:AO1110)</f>
        <v>-0.54639970585191988</v>
      </c>
      <c r="AX1110" s="54">
        <f>(AP1110-MAX(AP$3:AP1110))/MAX(AP$3:AP1110)</f>
        <v>-0.54891965973975332</v>
      </c>
      <c r="AY1110" s="54">
        <f>(AQ1110-MAX(AQ$3:AQ1110))/MAX(AQ$3:AQ1110)</f>
        <v>-0.5398014804825344</v>
      </c>
    </row>
    <row r="1111" spans="1:51">
      <c r="A1111" s="49">
        <f>Data!F1237</f>
        <v>1973.374999999907</v>
      </c>
      <c r="B1111" s="53">
        <f t="shared" si="481"/>
        <v>0.49099999999999999</v>
      </c>
      <c r="C1111" s="50">
        <f>1/Data!N1237</f>
        <v>6.1295772677722384E-2</v>
      </c>
      <c r="D1111" s="50">
        <f>Data!H1237/100</f>
        <v>6.8499999999999991E-2</v>
      </c>
      <c r="E1111">
        <f>Data!K1238/Data!K1237</f>
        <v>0.97346268516017187</v>
      </c>
      <c r="F1111">
        <f>Data!T1238/Data!T1237</f>
        <v>0.99532294447025449</v>
      </c>
      <c r="G1111" s="49">
        <f>Data!E1240</f>
        <v>45.1</v>
      </c>
      <c r="H1111" s="52">
        <v>0</v>
      </c>
      <c r="I1111" s="52">
        <v>1</v>
      </c>
      <c r="J1111" s="52">
        <v>0.6</v>
      </c>
      <c r="K1111" s="54">
        <f t="shared" si="491"/>
        <v>0.66261227030770231</v>
      </c>
      <c r="L1111" s="54">
        <f t="shared" si="504"/>
        <v>0</v>
      </c>
      <c r="M1111" s="53">
        <f t="shared" si="505"/>
        <v>0</v>
      </c>
      <c r="N1111" s="54" cm="1">
        <f t="array" ref="N1111">stock_min(C1111,O1111)</f>
        <v>0</v>
      </c>
      <c r="O1111" s="54" cm="1">
        <f t="array" ref="O1111">stock_max(C1111,D1111)</f>
        <v>0</v>
      </c>
      <c r="P1111" s="49">
        <f t="shared" si="482"/>
        <v>1973.374999999907</v>
      </c>
      <c r="Q1111" s="49">
        <f t="shared" si="496"/>
        <v>0.87696960086661579</v>
      </c>
      <c r="R1111" s="49">
        <f t="shared" si="497"/>
        <v>50.056998604585843</v>
      </c>
      <c r="S1111" s="59">
        <f t="shared" si="478"/>
        <v>12.151429106529879</v>
      </c>
      <c r="T1111" s="59">
        <f t="shared" si="479"/>
        <v>15.443405612007037</v>
      </c>
      <c r="U1111" s="59">
        <f t="shared" si="480"/>
        <v>36.152537870250661</v>
      </c>
      <c r="V1111" s="59"/>
      <c r="W1111" s="49">
        <f t="shared" si="498"/>
        <v>4.8605716426119514</v>
      </c>
      <c r="X1111" s="49">
        <f t="shared" si="499"/>
        <v>7.2908574639179271</v>
      </c>
      <c r="Y1111" s="49">
        <f t="shared" si="500"/>
        <v>5.2104155581523433</v>
      </c>
      <c r="Z1111" s="49">
        <f t="shared" si="501"/>
        <v>10.232990053854694</v>
      </c>
      <c r="AA1111" s="49">
        <f t="shared" si="502"/>
        <v>36.152537870250661</v>
      </c>
      <c r="AB1111" s="49">
        <f t="shared" si="503"/>
        <v>0</v>
      </c>
      <c r="AC1111" s="80">
        <f t="shared" si="483"/>
        <v>0</v>
      </c>
      <c r="AD1111" s="80">
        <f t="shared" si="492"/>
        <v>0</v>
      </c>
      <c r="AE1111" s="80">
        <f t="shared" si="493"/>
        <v>0</v>
      </c>
      <c r="AF1111" s="54">
        <f>(Q1111-MAX(Q$2:Q1110))/MAX(Q$2:Q1110)</f>
        <v>-0.28959152168832852</v>
      </c>
      <c r="AG1111" s="54">
        <f>(R1111-MAX(R$2:R1110))/MAX(R$2:R1110)</f>
        <v>-0.13651904795923894</v>
      </c>
      <c r="AH1111" s="54">
        <f>(S1111-MAX(S$2:S1110))/MAX(S$2:S1110)</f>
        <v>-9.8915254265425134E-2</v>
      </c>
      <c r="AI1111" s="54">
        <f>(T1111-MAX(T$2:T1110))/MAX(T$2:T1110)</f>
        <v>-0.10488536537130282</v>
      </c>
      <c r="AJ1111" s="54">
        <f>(U1111-MAX(U$2:U1110))/MAX(U$2:U1110)</f>
        <v>-4.5818245650790852E-2</v>
      </c>
      <c r="AK1111" s="54">
        <f t="shared" si="494"/>
        <v>2.0137134271355599</v>
      </c>
      <c r="AL1111" s="71">
        <f t="shared" si="484"/>
        <v>1973.374999999907</v>
      </c>
      <c r="AM1111" s="49">
        <f t="shared" si="485"/>
        <v>2.0137134271355599</v>
      </c>
      <c r="AN1111" s="49">
        <f t="shared" si="486"/>
        <v>2.9643875902794399</v>
      </c>
      <c r="AO1111" s="49">
        <f t="shared" si="487"/>
        <v>2.6473831446157492</v>
      </c>
      <c r="AP1111" s="49">
        <f t="shared" si="488"/>
        <v>2.7046403893932789</v>
      </c>
      <c r="AQ1111" s="49">
        <f t="shared" si="489"/>
        <v>3.8833058771708275</v>
      </c>
      <c r="AS1111" s="49">
        <f t="shared" si="495"/>
        <v>0.91891828689138766</v>
      </c>
      <c r="AT1111" s="49">
        <f t="shared" si="490"/>
        <v>1.1786654877775486</v>
      </c>
      <c r="AU1111" s="54">
        <f>(AM1111-MAX(AM$3:AM1111))/MAX(AM$3:AM1111)</f>
        <v>-0.46063375470478629</v>
      </c>
      <c r="AV1111" s="54">
        <f>(AN1111-MAX(AN$3:AN1111))/MAX(AN$3:AN1111)</f>
        <v>-0.75696324239853652</v>
      </c>
      <c r="AW1111" s="54">
        <f>(AO1111-MAX(AO$3:AO1111))/MAX(AO$3:AO1111)</f>
        <v>-0.53439596350002494</v>
      </c>
      <c r="AX1111" s="54">
        <f>(AP1111-MAX(AP$3:AP1111))/MAX(AP$3:AP1111)</f>
        <v>-0.5364042858352156</v>
      </c>
      <c r="AY1111" s="54">
        <f>(AQ1111-MAX(AQ$3:AQ1111))/MAX(AQ$3:AQ1111)</f>
        <v>-0.53319476612187966</v>
      </c>
    </row>
    <row r="1112" spans="1:51">
      <c r="A1112" s="49">
        <f>Data!F1238</f>
        <v>1973.4583333332403</v>
      </c>
      <c r="B1112" s="53">
        <f t="shared" si="481"/>
        <v>0.45999999999999996</v>
      </c>
      <c r="C1112" s="50">
        <f>1/Data!N1238</f>
        <v>6.3257816593432589E-2</v>
      </c>
      <c r="D1112" s="50">
        <f>Data!H1238/100</f>
        <v>6.9000000000000006E-2</v>
      </c>
      <c r="E1112">
        <f>Data!K1239/Data!K1238</f>
        <v>1.0098309872184792</v>
      </c>
      <c r="F1112">
        <f>Data!T1239/Data!T1238</f>
        <v>0.98719798305737727</v>
      </c>
      <c r="G1112" s="49">
        <f>Data!E1241</f>
        <v>45.2</v>
      </c>
      <c r="H1112" s="52">
        <v>0</v>
      </c>
      <c r="I1112" s="52">
        <v>1</v>
      </c>
      <c r="J1112" s="52">
        <v>0.6</v>
      </c>
      <c r="K1112" s="54">
        <f t="shared" si="491"/>
        <v>0.66261227030770231</v>
      </c>
      <c r="L1112" s="54">
        <f t="shared" si="504"/>
        <v>0</v>
      </c>
      <c r="M1112" s="53">
        <f t="shared" si="505"/>
        <v>0</v>
      </c>
      <c r="N1112" s="54" cm="1">
        <f t="array" ref="N1112">stock_min(C1112,O1112)</f>
        <v>5.0049125136631067E-2</v>
      </c>
      <c r="O1112" s="54" cm="1">
        <f t="array" ref="O1112">stock_max(C1112,D1112)</f>
        <v>5.0049125136631067E-2</v>
      </c>
      <c r="P1112" s="49">
        <f t="shared" si="482"/>
        <v>1973.4583333332403</v>
      </c>
      <c r="Q1112" s="49">
        <f t="shared" si="496"/>
        <v>0.86574262117815626</v>
      </c>
      <c r="R1112" s="49">
        <f t="shared" si="497"/>
        <v>50.549108318062956</v>
      </c>
      <c r="S1112" s="59">
        <f t="shared" si="478"/>
        <v>12.16088031254986</v>
      </c>
      <c r="T1112" s="59">
        <f t="shared" si="479"/>
        <v>15.477302178179736</v>
      </c>
      <c r="U1112" s="59">
        <f t="shared" si="480"/>
        <v>35.689712467916905</v>
      </c>
      <c r="V1112" s="59"/>
      <c r="W1112" s="49">
        <f t="shared" si="498"/>
        <v>4.8643521250199449</v>
      </c>
      <c r="X1112" s="49">
        <f t="shared" si="499"/>
        <v>7.2965281875299155</v>
      </c>
      <c r="Y1112" s="49">
        <f t="shared" si="500"/>
        <v>5.2218518436577153</v>
      </c>
      <c r="Z1112" s="49">
        <f t="shared" si="501"/>
        <v>10.25545033452202</v>
      </c>
      <c r="AA1112" s="49">
        <f t="shared" si="502"/>
        <v>35.689712467916905</v>
      </c>
      <c r="AB1112" s="49">
        <f t="shared" si="503"/>
        <v>0</v>
      </c>
      <c r="AC1112" s="80">
        <f t="shared" si="483"/>
        <v>0</v>
      </c>
      <c r="AD1112" s="80">
        <f t="shared" si="492"/>
        <v>5.0049125136631067E-2</v>
      </c>
      <c r="AE1112" s="80">
        <f t="shared" si="493"/>
        <v>5.0049125136631067E-2</v>
      </c>
      <c r="AF1112" s="54">
        <f>(Q1112-MAX(Q$2:Q1111))/MAX(Q$2:Q1111)</f>
        <v>-0.29868618306385736</v>
      </c>
      <c r="AG1112" s="54">
        <f>(R1112-MAX(R$2:R1111))/MAX(R$2:R1111)</f>
        <v>-0.128030177756326</v>
      </c>
      <c r="AH1112" s="54">
        <f>(S1112-MAX(S$2:S1111))/MAX(S$2:S1111)</f>
        <v>-9.8214403567228339E-2</v>
      </c>
      <c r="AI1112" s="54">
        <f>(T1112-MAX(T$2:T1111))/MAX(T$2:T1111)</f>
        <v>-0.10292068781201807</v>
      </c>
      <c r="AJ1112" s="54">
        <f>(U1112-MAX(U$2:U1111))/MAX(U$2:U1111)</f>
        <v>-5.803369663631084E-2</v>
      </c>
      <c r="AK1112" s="54">
        <f t="shared" si="494"/>
        <v>2.0729810280638894</v>
      </c>
      <c r="AL1112" s="71">
        <f t="shared" si="484"/>
        <v>1973.4583333332403</v>
      </c>
      <c r="AM1112" s="49">
        <f t="shared" si="485"/>
        <v>2.0729810280638894</v>
      </c>
      <c r="AN1112" s="49">
        <f t="shared" si="486"/>
        <v>2.93731922961515</v>
      </c>
      <c r="AO1112" s="49">
        <f t="shared" si="487"/>
        <v>2.6634918869207085</v>
      </c>
      <c r="AP1112" s="49">
        <f t="shared" si="488"/>
        <v>2.7146066300218146</v>
      </c>
      <c r="AQ1112" s="49">
        <f t="shared" si="489"/>
        <v>3.9975993113354806</v>
      </c>
      <c r="AS1112" s="49">
        <f t="shared" si="495"/>
        <v>1.0602800817203306</v>
      </c>
      <c r="AT1112" s="49">
        <f t="shared" si="490"/>
        <v>1.2829926813136661</v>
      </c>
      <c r="AU1112" s="54">
        <f>(AM1112-MAX(AM$3:AM1112))/MAX(AM$3:AM1112)</f>
        <v>-0.44475913076396068</v>
      </c>
      <c r="AV1112" s="54">
        <f>(AN1112-MAX(AN$3:AN1112))/MAX(AN$3:AN1112)</f>
        <v>-0.75918245510574389</v>
      </c>
      <c r="AW1112" s="54">
        <f>(AO1112-MAX(AO$3:AO1112))/MAX(AO$3:AO1112)</f>
        <v>-0.53156286567080402</v>
      </c>
      <c r="AX1112" s="54">
        <f>(AP1112-MAX(AP$3:AP1112))/MAX(AP$3:AP1112)</f>
        <v>-0.53469599719919458</v>
      </c>
      <c r="AY1112" s="54">
        <f>(AQ1112-MAX(AQ$3:AQ1112))/MAX(AQ$3:AQ1112)</f>
        <v>-0.51945575741293015</v>
      </c>
    </row>
    <row r="1113" spans="1:51">
      <c r="A1113" s="49">
        <f>Data!F1239</f>
        <v>1973.5416666665735</v>
      </c>
      <c r="B1113" s="53">
        <f t="shared" si="481"/>
        <v>0.46599999999999997</v>
      </c>
      <c r="C1113" s="50">
        <f>1/Data!N1239</f>
        <v>6.2934568806697788E-2</v>
      </c>
      <c r="D1113" s="50">
        <f>Data!H1239/100</f>
        <v>7.1300000000000002E-2</v>
      </c>
      <c r="E1113">
        <f>Data!K1240/Data!K1239</f>
        <v>0.96621039779625739</v>
      </c>
      <c r="F1113">
        <f>Data!T1240/Data!T1239</f>
        <v>0.96950263928676617</v>
      </c>
      <c r="G1113" s="49">
        <f>Data!E1242</f>
        <v>45.6</v>
      </c>
      <c r="H1113" s="52">
        <v>0</v>
      </c>
      <c r="I1113" s="52">
        <v>1</v>
      </c>
      <c r="J1113" s="52">
        <v>0.6</v>
      </c>
      <c r="K1113" s="54">
        <f t="shared" si="491"/>
        <v>0.66261227030770231</v>
      </c>
      <c r="L1113" s="54">
        <f t="shared" si="504"/>
        <v>5.0049125136631067E-2</v>
      </c>
      <c r="M1113" s="53">
        <f t="shared" si="505"/>
        <v>2.5024562568315534E-2</v>
      </c>
      <c r="N1113" s="54" cm="1">
        <f t="array" ref="N1113">stock_min(C1113,O1113)</f>
        <v>0</v>
      </c>
      <c r="O1113" s="54" cm="1">
        <f t="array" ref="O1113">stock_max(C1113,D1113)</f>
        <v>0</v>
      </c>
      <c r="P1113" s="49">
        <f t="shared" si="482"/>
        <v>1973.5416666665735</v>
      </c>
      <c r="Q1113" s="49">
        <f t="shared" si="496"/>
        <v>0.83933975617526546</v>
      </c>
      <c r="R1113" s="49">
        <f t="shared" si="497"/>
        <v>48.841074056241709</v>
      </c>
      <c r="S1113" s="59">
        <f t="shared" si="478"/>
        <v>11.765983626231911</v>
      </c>
      <c r="T1113" s="59">
        <f t="shared" si="479"/>
        <v>14.971521891688903</v>
      </c>
      <c r="U1113" s="59">
        <f t="shared" si="480"/>
        <v>34.601270433031246</v>
      </c>
      <c r="V1113" s="59"/>
      <c r="W1113" s="49">
        <f t="shared" si="498"/>
        <v>4.7063934504927643</v>
      </c>
      <c r="X1113" s="49">
        <f t="shared" si="499"/>
        <v>7.0595901757391468</v>
      </c>
      <c r="Y1113" s="49">
        <f t="shared" si="500"/>
        <v>5.051207781075453</v>
      </c>
      <c r="Z1113" s="49">
        <f t="shared" si="501"/>
        <v>9.9203141106134503</v>
      </c>
      <c r="AA1113" s="49">
        <f t="shared" si="502"/>
        <v>33.735388776136652</v>
      </c>
      <c r="AB1113" s="49">
        <f t="shared" si="503"/>
        <v>0.86588165689459673</v>
      </c>
      <c r="AC1113" s="80">
        <f t="shared" si="483"/>
        <v>2.5024562568315534E-2</v>
      </c>
      <c r="AD1113" s="80">
        <f t="shared" si="492"/>
        <v>0</v>
      </c>
      <c r="AE1113" s="80">
        <f t="shared" si="493"/>
        <v>0</v>
      </c>
      <c r="AF1113" s="54">
        <f>(Q1113-MAX(Q$2:Q1112))/MAX(Q$2:Q1112)</f>
        <v>-0.32007440351213379</v>
      </c>
      <c r="AG1113" s="54">
        <f>(R1113-MAX(R$2:R1112))/MAX(R$2:R1112)</f>
        <v>-0.15749369118360795</v>
      </c>
      <c r="AH1113" s="54">
        <f>(S1113-MAX(S$2:S1112))/MAX(S$2:S1112)</f>
        <v>-0.12749782176130875</v>
      </c>
      <c r="AI1113" s="54">
        <f>(T1113-MAX(T$2:T1112))/MAX(T$2:T1112)</f>
        <v>-0.13223619941087467</v>
      </c>
      <c r="AJ1113" s="54">
        <f>(U1113-MAX(U$2:U1112))/MAX(U$2:U1112)</f>
        <v>-8.6761182769704681E-2</v>
      </c>
      <c r="AK1113" s="54">
        <f t="shared" si="494"/>
        <v>2.1635873241957131</v>
      </c>
      <c r="AL1113" s="71">
        <f t="shared" si="484"/>
        <v>1973.5416666665735</v>
      </c>
      <c r="AM1113" s="49">
        <f t="shared" si="485"/>
        <v>2.1635873241957131</v>
      </c>
      <c r="AN1113" s="49">
        <f t="shared" si="486"/>
        <v>3.0850747757996064</v>
      </c>
      <c r="AO1113" s="49">
        <f t="shared" si="487"/>
        <v>2.7904328799919553</v>
      </c>
      <c r="AP1113" s="49">
        <f t="shared" si="488"/>
        <v>2.8451056069021199</v>
      </c>
      <c r="AQ1113" s="49">
        <f t="shared" si="489"/>
        <v>4.1723272331619192</v>
      </c>
      <c r="AS1113" s="49">
        <f t="shared" si="495"/>
        <v>1.0872524573623128</v>
      </c>
      <c r="AT1113" s="49">
        <f t="shared" si="490"/>
        <v>1.3272216262597993</v>
      </c>
      <c r="AU1113" s="54">
        <f>(AM1113-MAX(AM$3:AM1113))/MAX(AM$3:AM1113)</f>
        <v>-0.42049054463537539</v>
      </c>
      <c r="AV1113" s="54">
        <f>(AN1113-MAX(AN$3:AN1113))/MAX(AN$3:AN1113)</f>
        <v>-0.74706864482666413</v>
      </c>
      <c r="AW1113" s="54">
        <f>(AO1113-MAX(AO$3:AO1113))/MAX(AO$3:AO1113)</f>
        <v>-0.50923733304380436</v>
      </c>
      <c r="AX1113" s="54">
        <f>(AP1113-MAX(AP$3:AP1113))/MAX(AP$3:AP1113)</f>
        <v>-0.51232749060517369</v>
      </c>
      <c r="AY1113" s="54">
        <f>(AQ1113-MAX(AQ$3:AQ1113))/MAX(AQ$3:AQ1113)</f>
        <v>-0.49845202734553418</v>
      </c>
    </row>
    <row r="1114" spans="1:51">
      <c r="A1114" s="49">
        <f>Data!F1240</f>
        <v>1973.6249999999068</v>
      </c>
      <c r="B1114" s="53">
        <f t="shared" si="481"/>
        <v>0.42700000000000005</v>
      </c>
      <c r="C1114" s="50">
        <f>1/Data!N1240</f>
        <v>6.5451446696331475E-2</v>
      </c>
      <c r="D1114" s="50">
        <f>Data!H1240/100</f>
        <v>7.400000000000001E-2</v>
      </c>
      <c r="E1114">
        <f>Data!K1241/Data!K1240</f>
        <v>1.0177097187409416</v>
      </c>
      <c r="F1114">
        <f>Data!T1241/Data!T1240</f>
        <v>1.0259251631795505</v>
      </c>
      <c r="G1114" s="49">
        <f>Data!E1243</f>
        <v>45.9</v>
      </c>
      <c r="H1114" s="52">
        <v>0</v>
      </c>
      <c r="I1114" s="52">
        <v>1</v>
      </c>
      <c r="J1114" s="52">
        <v>0.6</v>
      </c>
      <c r="K1114" s="54">
        <f t="shared" si="491"/>
        <v>0.66261227030770231</v>
      </c>
      <c r="L1114" s="54">
        <f t="shared" si="504"/>
        <v>0</v>
      </c>
      <c r="M1114" s="53">
        <f t="shared" si="505"/>
        <v>1.6683041712210356E-2</v>
      </c>
      <c r="N1114" s="54" cm="1">
        <f t="array" ref="N1114">stock_min(C1114,O1114)</f>
        <v>0</v>
      </c>
      <c r="O1114" s="54" cm="1">
        <f t="array" ref="O1114">stock_max(C1114,D1114)</f>
        <v>0</v>
      </c>
      <c r="P1114" s="49">
        <f t="shared" si="482"/>
        <v>1973.6249999999068</v>
      </c>
      <c r="Q1114" s="49">
        <f t="shared" si="496"/>
        <v>0.86109977631719337</v>
      </c>
      <c r="R1114" s="49">
        <f t="shared" si="497"/>
        <v>49.70603574078325</v>
      </c>
      <c r="S1114" s="59">
        <f t="shared" si="478"/>
        <v>12.013021000861759</v>
      </c>
      <c r="T1114" s="59">
        <f t="shared" si="479"/>
        <v>15.278161250387857</v>
      </c>
      <c r="U1114" s="59">
        <f t="shared" si="480"/>
        <v>35.49120041258471</v>
      </c>
      <c r="V1114" s="59"/>
      <c r="W1114" s="49">
        <f t="shared" si="498"/>
        <v>4.8052084003447035</v>
      </c>
      <c r="X1114" s="49">
        <f t="shared" si="499"/>
        <v>7.2078126005170553</v>
      </c>
      <c r="Y1114" s="49">
        <f t="shared" si="500"/>
        <v>5.1546641381411948</v>
      </c>
      <c r="Z1114" s="49">
        <f t="shared" si="501"/>
        <v>10.123497112246662</v>
      </c>
      <c r="AA1114" s="49">
        <f t="shared" si="502"/>
        <v>34.899099235685142</v>
      </c>
      <c r="AB1114" s="49">
        <f t="shared" si="503"/>
        <v>0.59210117689956809</v>
      </c>
      <c r="AC1114" s="80">
        <f t="shared" si="483"/>
        <v>1.6683041712210356E-2</v>
      </c>
      <c r="AD1114" s="80">
        <f t="shared" si="492"/>
        <v>0</v>
      </c>
      <c r="AE1114" s="80">
        <f t="shared" si="493"/>
        <v>0</v>
      </c>
      <c r="AF1114" s="54">
        <f>(Q1114-MAX(Q$2:Q1113))/MAX(Q$2:Q1113)</f>
        <v>-0.30244722147323261</v>
      </c>
      <c r="AG1114" s="54">
        <f>(R1114-MAX(R$2:R1113))/MAX(R$2:R1113)</f>
        <v>-0.14257314141700075</v>
      </c>
      <c r="AH1114" s="54">
        <f>(S1114-MAX(S$2:S1113))/MAX(S$2:S1113)</f>
        <v>-0.10917885631668853</v>
      </c>
      <c r="AI1114" s="54">
        <f>(T1114-MAX(T$2:T1113))/MAX(T$2:T1113)</f>
        <v>-0.11446308741599255</v>
      </c>
      <c r="AJ1114" s="54">
        <f>(U1114-MAX(U$2:U1113))/MAX(U$2:U1113)</f>
        <v>-6.3273068264829591E-2</v>
      </c>
      <c r="AK1114" s="54">
        <f t="shared" si="494"/>
        <v>2.1662302656739794</v>
      </c>
      <c r="AL1114" s="71">
        <f t="shared" si="484"/>
        <v>1973.6249999999068</v>
      </c>
      <c r="AM1114" s="49">
        <f t="shared" si="485"/>
        <v>2.1662302656739794</v>
      </c>
      <c r="AN1114" s="49">
        <f t="shared" si="486"/>
        <v>3.0661117501804975</v>
      </c>
      <c r="AO1114" s="49">
        <f t="shared" si="487"/>
        <v>2.7815448826588867</v>
      </c>
      <c r="AP1114" s="49">
        <f t="shared" si="488"/>
        <v>2.8347281432618963</v>
      </c>
      <c r="AQ1114" s="49">
        <f t="shared" si="489"/>
        <v>4.1782612544568298</v>
      </c>
      <c r="AS1114" s="49">
        <f t="shared" si="495"/>
        <v>1.1121495042763323</v>
      </c>
      <c r="AT1114" s="49">
        <f t="shared" si="490"/>
        <v>1.3435331111949336</v>
      </c>
      <c r="AU1114" s="54">
        <f>(AM1114-MAX(AM$3:AM1114))/MAX(AM$3:AM1114)</f>
        <v>-0.41978264181143921</v>
      </c>
      <c r="AV1114" s="54">
        <f>(AN1114-MAX(AN$3:AN1114))/MAX(AN$3:AN1114)</f>
        <v>-0.74862333770012457</v>
      </c>
      <c r="AW1114" s="54">
        <f>(AO1114-MAX(AO$3:AO1114))/MAX(AO$3:AO1114)</f>
        <v>-0.51080049455410337</v>
      </c>
      <c r="AX1114" s="54">
        <f>(AP1114-MAX(AP$3:AP1114))/MAX(AP$3:AP1114)</f>
        <v>-0.51410626595969977</v>
      </c>
      <c r="AY1114" s="54">
        <f>(AQ1114-MAX(AQ$3:AQ1114))/MAX(AQ$3:AQ1114)</f>
        <v>-0.49773870928972691</v>
      </c>
    </row>
    <row r="1115" spans="1:51">
      <c r="A1115" s="49">
        <f>Data!F1241</f>
        <v>1973.70833333324</v>
      </c>
      <c r="B1115" s="53">
        <f t="shared" si="481"/>
        <v>0.43899999999999995</v>
      </c>
      <c r="C1115" s="50">
        <f>1/Data!N1241</f>
        <v>6.4619066781215997E-2</v>
      </c>
      <c r="D1115" s="50">
        <f>Data!H1241/100</f>
        <v>7.0900000000000005E-2</v>
      </c>
      <c r="E1115">
        <f>Data!K1242/Data!K1241</f>
        <v>1.0332384543765507</v>
      </c>
      <c r="F1115">
        <f>Data!T1242/Data!T1241</f>
        <v>1.0185016587895817</v>
      </c>
      <c r="G1115" s="49">
        <f>Data!E1244</f>
        <v>46.2</v>
      </c>
      <c r="H1115" s="52">
        <v>0</v>
      </c>
      <c r="I1115" s="52">
        <v>1</v>
      </c>
      <c r="J1115" s="52">
        <v>0.6</v>
      </c>
      <c r="K1115" s="54">
        <f t="shared" si="491"/>
        <v>0.66261227030770231</v>
      </c>
      <c r="L1115" s="54">
        <f t="shared" si="504"/>
        <v>0</v>
      </c>
      <c r="M1115" s="53">
        <f t="shared" si="505"/>
        <v>8.3415208561051779E-3</v>
      </c>
      <c r="N1115" s="54" cm="1">
        <f t="array" ref="N1115">stock_min(C1115,O1115)</f>
        <v>0</v>
      </c>
      <c r="O1115" s="54" cm="1">
        <f t="array" ref="O1115">stock_max(C1115,D1115)</f>
        <v>0</v>
      </c>
      <c r="P1115" s="49">
        <f t="shared" si="482"/>
        <v>1973.70833333324</v>
      </c>
      <c r="Q1115" s="49">
        <f t="shared" si="496"/>
        <v>0.87703155056239912</v>
      </c>
      <c r="R1115" s="49">
        <f t="shared" si="497"/>
        <v>51.358187541992471</v>
      </c>
      <c r="S1115" s="59">
        <f t="shared" si="478"/>
        <v>12.341501877374782</v>
      </c>
      <c r="T1115" s="59">
        <f t="shared" si="479"/>
        <v>15.710020484343191</v>
      </c>
      <c r="U1115" s="59">
        <f t="shared" si="480"/>
        <v>36.156572166661782</v>
      </c>
      <c r="V1115" s="59"/>
      <c r="W1115" s="49">
        <f t="shared" si="498"/>
        <v>4.9366007509499132</v>
      </c>
      <c r="X1115" s="49">
        <f t="shared" si="499"/>
        <v>7.4049011264248685</v>
      </c>
      <c r="Y1115" s="49">
        <f t="shared" si="500"/>
        <v>5.3003681446320403</v>
      </c>
      <c r="Z1115" s="49">
        <f t="shared" si="501"/>
        <v>10.409652339711151</v>
      </c>
      <c r="AA1115" s="49">
        <f t="shared" si="502"/>
        <v>35.8549713658483</v>
      </c>
      <c r="AB1115" s="49">
        <f t="shared" si="503"/>
        <v>0.30160080081348123</v>
      </c>
      <c r="AC1115" s="80">
        <f t="shared" si="483"/>
        <v>8.3415208561051779E-3</v>
      </c>
      <c r="AD1115" s="80">
        <f t="shared" si="492"/>
        <v>0</v>
      </c>
      <c r="AE1115" s="80">
        <f t="shared" si="493"/>
        <v>0</v>
      </c>
      <c r="AF1115" s="54">
        <f>(Q1115-MAX(Q$2:Q1114))/MAX(Q$2:Q1114)</f>
        <v>-0.28954133797720577</v>
      </c>
      <c r="AG1115" s="54">
        <f>(R1115-MAX(R$2:R1114))/MAX(R$2:R1114)</f>
        <v>-0.11407359789676055</v>
      </c>
      <c r="AH1115" s="54">
        <f>(S1115-MAX(S$2:S1114))/MAX(S$2:S1114)</f>
        <v>-8.482047801430842E-2</v>
      </c>
      <c r="AI1115" s="54">
        <f>(T1115-MAX(T$2:T1114))/MAX(T$2:T1114)</f>
        <v>-8.9432111080539028E-2</v>
      </c>
      <c r="AJ1115" s="54">
        <f>(U1115-MAX(U$2:U1114))/MAX(U$2:U1114)</f>
        <v>-4.5711767592709757E-2</v>
      </c>
      <c r="AK1115" s="54">
        <f t="shared" si="494"/>
        <v>2.1324680589314644</v>
      </c>
      <c r="AL1115" s="71">
        <f t="shared" si="484"/>
        <v>1973.70833333324</v>
      </c>
      <c r="AM1115" s="49">
        <f t="shared" si="485"/>
        <v>2.1324680589314644</v>
      </c>
      <c r="AN1115" s="49">
        <f t="shared" si="486"/>
        <v>2.9919694341714922</v>
      </c>
      <c r="AO1115" s="49">
        <f t="shared" si="487"/>
        <v>2.7237649609283019</v>
      </c>
      <c r="AP1115" s="49">
        <f t="shared" si="488"/>
        <v>2.7743236755394922</v>
      </c>
      <c r="AQ1115" s="49">
        <f t="shared" si="489"/>
        <v>4.1121475189779622</v>
      </c>
      <c r="AS1115" s="49">
        <f t="shared" si="495"/>
        <v>1.12017808480647</v>
      </c>
      <c r="AT1115" s="49">
        <f t="shared" si="490"/>
        <v>1.3378238434384699</v>
      </c>
      <c r="AU1115" s="54">
        <f>(AM1115-MAX(AM$3:AM1115))/MAX(AM$3:AM1115)</f>
        <v>-0.42882573326536788</v>
      </c>
      <c r="AV1115" s="54">
        <f>(AN1115-MAX(AN$3:AN1115))/MAX(AN$3:AN1115)</f>
        <v>-0.75470193151929277</v>
      </c>
      <c r="AW1115" s="54">
        <f>(AO1115-MAX(AO$3:AO1115))/MAX(AO$3:AO1115)</f>
        <v>-0.52096244064079933</v>
      </c>
      <c r="AX1115" s="54">
        <f>(AP1115-MAX(AP$3:AP1115))/MAX(AP$3:AP1115)</f>
        <v>-0.52446004624869169</v>
      </c>
      <c r="AY1115" s="54">
        <f>(AQ1115-MAX(AQ$3:AQ1115))/MAX(AQ$3:AQ1115)</f>
        <v>-0.50568612284120684</v>
      </c>
    </row>
    <row r="1116" spans="1:51">
      <c r="A1116" s="49">
        <f>Data!F1242</f>
        <v>1973.7916666665733</v>
      </c>
      <c r="B1116" s="53">
        <f t="shared" si="481"/>
        <v>0.46699999999999997</v>
      </c>
      <c r="C1116" s="50">
        <f>1/Data!N1242</f>
        <v>6.2839662874422622E-2</v>
      </c>
      <c r="D1116" s="50">
        <f>Data!H1242/100</f>
        <v>6.7900000000000002E-2</v>
      </c>
      <c r="E1116">
        <f>Data!K1243/Data!K1242</f>
        <v>0.92541095793103711</v>
      </c>
      <c r="F1116">
        <f>Data!T1243/Data!T1242</f>
        <v>1.0033898997770747</v>
      </c>
      <c r="G1116" s="49">
        <f>Data!E1245</f>
        <v>46.6</v>
      </c>
      <c r="H1116" s="52">
        <v>0</v>
      </c>
      <c r="I1116" s="52">
        <v>1</v>
      </c>
      <c r="J1116" s="52">
        <v>0.6</v>
      </c>
      <c r="K1116" s="54">
        <f t="shared" si="491"/>
        <v>0.66261227030770231</v>
      </c>
      <c r="L1116" s="54">
        <f t="shared" si="504"/>
        <v>0</v>
      </c>
      <c r="M1116" s="53">
        <f t="shared" si="505"/>
        <v>0</v>
      </c>
      <c r="N1116" s="54" cm="1">
        <f t="array" ref="N1116">stock_min(C1116,O1116)</f>
        <v>0.14547089528521218</v>
      </c>
      <c r="O1116" s="54" cm="1">
        <f t="array" ref="O1116">stock_max(C1116,D1116)</f>
        <v>0.14547089528521218</v>
      </c>
      <c r="P1116" s="49">
        <f t="shared" si="482"/>
        <v>1973.7916666665733</v>
      </c>
      <c r="Q1116" s="49">
        <f t="shared" si="496"/>
        <v>0.88000459962013811</v>
      </c>
      <c r="R1116" s="49">
        <f t="shared" si="497"/>
        <v>47.527429530837111</v>
      </c>
      <c r="S1116" s="59">
        <f t="shared" si="478"/>
        <v>11.805911977524518</v>
      </c>
      <c r="T1116" s="59">
        <f t="shared" si="479"/>
        <v>14.951542204845101</v>
      </c>
      <c r="U1116" s="59">
        <f t="shared" si="480"/>
        <v>36.255620811281986</v>
      </c>
      <c r="V1116" s="59"/>
      <c r="W1116" s="49">
        <f t="shared" si="498"/>
        <v>4.7223647910098077</v>
      </c>
      <c r="X1116" s="49">
        <f t="shared" si="499"/>
        <v>7.0835471865147106</v>
      </c>
      <c r="Y1116" s="49">
        <f t="shared" si="500"/>
        <v>5.0444668798912593</v>
      </c>
      <c r="Z1116" s="49">
        <f t="shared" si="501"/>
        <v>9.9070753249538406</v>
      </c>
      <c r="AA1116" s="49">
        <f t="shared" si="502"/>
        <v>36.255620811281986</v>
      </c>
      <c r="AB1116" s="49">
        <f t="shared" si="503"/>
        <v>0</v>
      </c>
      <c r="AC1116" s="80">
        <f t="shared" si="483"/>
        <v>0</v>
      </c>
      <c r="AD1116" s="80">
        <f t="shared" si="492"/>
        <v>0.14547089528521218</v>
      </c>
      <c r="AE1116" s="80">
        <f t="shared" si="493"/>
        <v>0.14547089528521218</v>
      </c>
      <c r="AF1116" s="54">
        <f>(Q1116-MAX(Q$2:Q1115))/MAX(Q$2:Q1115)</f>
        <v>-0.28713295431719388</v>
      </c>
      <c r="AG1116" s="54">
        <f>(R1116-MAX(R$2:R1115))/MAX(R$2:R1115)</f>
        <v>-0.18015399957324399</v>
      </c>
      <c r="AH1116" s="54">
        <f>(S1116-MAX(S$2:S1115))/MAX(S$2:S1115)</f>
        <v>-0.12453694959090984</v>
      </c>
      <c r="AI1116" s="54">
        <f>(T1116-MAX(T$2:T1115))/MAX(T$2:T1115)</f>
        <v>-0.13339424126631108</v>
      </c>
      <c r="AJ1116" s="54">
        <f>(U1116-MAX(U$2:U1115))/MAX(U$2:U1115)</f>
        <v>-4.3097555284052201E-2</v>
      </c>
      <c r="AK1116" s="54">
        <f t="shared" si="494"/>
        <v>2.0706627584218009</v>
      </c>
      <c r="AL1116" s="71">
        <f t="shared" si="484"/>
        <v>1973.7916666665733</v>
      </c>
      <c r="AM1116" s="49">
        <f t="shared" si="485"/>
        <v>2.0706627584218009</v>
      </c>
      <c r="AN1116" s="49">
        <f t="shared" si="486"/>
        <v>3.2311630054122316</v>
      </c>
      <c r="AO1116" s="49">
        <f t="shared" si="487"/>
        <v>2.8170344393440656</v>
      </c>
      <c r="AP1116" s="49">
        <f t="shared" si="488"/>
        <v>2.8886227897296619</v>
      </c>
      <c r="AQ1116" s="49">
        <f t="shared" si="489"/>
        <v>3.9955553687572545</v>
      </c>
      <c r="AS1116" s="49">
        <f t="shared" si="495"/>
        <v>0.76439236334502292</v>
      </c>
      <c r="AT1116" s="49">
        <f t="shared" si="490"/>
        <v>1.1069325790275926</v>
      </c>
      <c r="AU1116" s="54">
        <f>(AM1116-MAX(AM$3:AM1116))/MAX(AM$3:AM1116)</f>
        <v>-0.44538007134844776</v>
      </c>
      <c r="AV1116" s="54">
        <f>(AN1116-MAX(AN$3:AN1116))/MAX(AN$3:AN1116)</f>
        <v>-0.73509153030722185</v>
      </c>
      <c r="AW1116" s="54">
        <f>(AO1116-MAX(AO$3:AO1116))/MAX(AO$3:AO1116)</f>
        <v>-0.50455882874920444</v>
      </c>
      <c r="AX1116" s="54">
        <f>(AP1116-MAX(AP$3:AP1116))/MAX(AP$3:AP1116)</f>
        <v>-0.50486831801776011</v>
      </c>
      <c r="AY1116" s="54">
        <f>(AQ1116-MAX(AQ$3:AQ1116))/MAX(AQ$3:AQ1116)</f>
        <v>-0.51970145608397011</v>
      </c>
    </row>
    <row r="1117" spans="1:51">
      <c r="A1117" s="49">
        <f>Data!F1243</f>
        <v>1973.8749999999065</v>
      </c>
      <c r="B1117" s="53">
        <f t="shared" si="481"/>
        <v>0.38500000000000001</v>
      </c>
      <c r="C1117" s="50">
        <f>1/Data!N1243</f>
        <v>6.8250789514878701E-2</v>
      </c>
      <c r="D1117" s="50">
        <f>Data!H1243/100</f>
        <v>6.7299999999999999E-2</v>
      </c>
      <c r="E1117">
        <f>Data!K1244/Data!K1243</f>
        <v>0.92592532467532462</v>
      </c>
      <c r="F1117">
        <f>Data!T1244/Data!T1243</f>
        <v>0.99836127999511071</v>
      </c>
      <c r="G1117" s="49">
        <f>Data!E1246</f>
        <v>47.2</v>
      </c>
      <c r="H1117" s="52">
        <v>0</v>
      </c>
      <c r="I1117" s="52">
        <v>1</v>
      </c>
      <c r="J1117" s="52">
        <v>0.6</v>
      </c>
      <c r="K1117" s="54">
        <f t="shared" si="491"/>
        <v>0.66261227030770231</v>
      </c>
      <c r="L1117" s="54">
        <f t="shared" si="504"/>
        <v>0.14547089528521218</v>
      </c>
      <c r="M1117" s="53">
        <f t="shared" si="505"/>
        <v>7.2735447642606088E-2</v>
      </c>
      <c r="N1117" s="54" cm="1">
        <f t="array" ref="N1117">stock_min(C1117,O1117)</f>
        <v>0.85</v>
      </c>
      <c r="O1117" s="54" cm="1">
        <f t="array" ref="O1117">stock_max(C1117,D1117)</f>
        <v>0.85</v>
      </c>
      <c r="P1117" s="49">
        <f t="shared" si="482"/>
        <v>1973.8749999999065</v>
      </c>
      <c r="Q1117" s="49">
        <f t="shared" si="496"/>
        <v>0.87856251847834599</v>
      </c>
      <c r="R1117" s="49">
        <f t="shared" si="497"/>
        <v>44.006850619323963</v>
      </c>
      <c r="S1117" s="59">
        <f t="shared" si="478"/>
        <v>11.273461885883012</v>
      </c>
      <c r="T1117" s="59">
        <f t="shared" si="479"/>
        <v>14.20941234794196</v>
      </c>
      <c r="U1117" s="59">
        <f t="shared" si="480"/>
        <v>36.196208000168859</v>
      </c>
      <c r="V1117" s="59"/>
      <c r="W1117" s="49">
        <f t="shared" si="498"/>
        <v>4.5093847543532055</v>
      </c>
      <c r="X1117" s="49">
        <f t="shared" si="499"/>
        <v>6.7640771315298069</v>
      </c>
      <c r="Y1117" s="49">
        <f t="shared" si="500"/>
        <v>4.7940813723338387</v>
      </c>
      <c r="Z1117" s="49">
        <f t="shared" si="501"/>
        <v>9.4153309756081214</v>
      </c>
      <c r="AA1117" s="49">
        <f t="shared" si="502"/>
        <v>33.563460608311701</v>
      </c>
      <c r="AB1117" s="49">
        <f t="shared" si="503"/>
        <v>2.6327473918571616</v>
      </c>
      <c r="AC1117" s="80">
        <f t="shared" si="483"/>
        <v>7.2735447642606088E-2</v>
      </c>
      <c r="AD1117" s="80">
        <f t="shared" si="492"/>
        <v>0.85</v>
      </c>
      <c r="AE1117" s="80">
        <f t="shared" si="493"/>
        <v>0.85</v>
      </c>
      <c r="AF1117" s="54">
        <f>(Q1117-MAX(Q$2:Q1116))/MAX(Q$2:Q1116)</f>
        <v>-0.28830114380578065</v>
      </c>
      <c r="AG1117" s="54">
        <f>(R1117-MAX(R$2:R1116))/MAX(R$2:R1116)</f>
        <v>-0.24088382587108961</v>
      </c>
      <c r="AH1117" s="54">
        <f>(S1117-MAX(S$2:S1116))/MAX(S$2:S1116)</f>
        <v>-0.16402058984729037</v>
      </c>
      <c r="AI1117" s="54">
        <f>(T1117-MAX(T$2:T1116))/MAX(T$2:T1116)</f>
        <v>-0.17640880116315305</v>
      </c>
      <c r="AJ1117" s="54">
        <f>(U1117-MAX(U$2:U1116))/MAX(U$2:U1116)</f>
        <v>-4.4665650462935656E-2</v>
      </c>
      <c r="AK1117" s="54">
        <f t="shared" si="494"/>
        <v>2.076130863298066</v>
      </c>
      <c r="AL1117" s="71">
        <f t="shared" si="484"/>
        <v>1973.8749999999065</v>
      </c>
      <c r="AM1117" s="49">
        <f t="shared" si="485"/>
        <v>2.076130863298066</v>
      </c>
      <c r="AN1117" s="49">
        <f t="shared" si="486"/>
        <v>3.5206304209209089</v>
      </c>
      <c r="AO1117" s="49">
        <f t="shared" si="487"/>
        <v>2.9669713245395584</v>
      </c>
      <c r="AP1117" s="49">
        <f t="shared" si="488"/>
        <v>3.0583881309544276</v>
      </c>
      <c r="AQ1117" s="49">
        <f t="shared" si="489"/>
        <v>4.0064013754168393</v>
      </c>
      <c r="AS1117" s="49">
        <f t="shared" si="495"/>
        <v>0.48577095449593033</v>
      </c>
      <c r="AT1117" s="49">
        <f t="shared" si="490"/>
        <v>0.94801324446241164</v>
      </c>
      <c r="AU1117" s="54">
        <f>(AM1117-MAX(AM$3:AM1117))/MAX(AM$3:AM1117)</f>
        <v>-0.44391545818341227</v>
      </c>
      <c r="AV1117" s="54">
        <f>(AN1117-MAX(AN$3:AN1117))/MAX(AN$3:AN1117)</f>
        <v>-0.71135940353432814</v>
      </c>
      <c r="AW1117" s="54">
        <f>(AO1117-MAX(AO$3:AO1117))/MAX(AO$3:AO1117)</f>
        <v>-0.47818893245775262</v>
      </c>
      <c r="AX1117" s="54">
        <f>(AP1117-MAX(AP$3:AP1117))/MAX(AP$3:AP1117)</f>
        <v>-0.47576926111016932</v>
      </c>
      <c r="AY1117" s="54">
        <f>(AQ1117-MAX(AQ$3:AQ1117))/MAX(AQ$3:AQ1117)</f>
        <v>-0.518397677078269</v>
      </c>
    </row>
    <row r="1118" spans="1:51">
      <c r="A1118" s="49">
        <f>Data!F1244</f>
        <v>1973.9583333332398</v>
      </c>
      <c r="B1118" s="53">
        <f t="shared" si="481"/>
        <v>0.32199999999999995</v>
      </c>
      <c r="C1118" s="50">
        <f>1/Data!N1244</f>
        <v>7.4110691968216819E-2</v>
      </c>
      <c r="D1118" s="50">
        <f>Data!H1244/100</f>
        <v>6.7400000000000002E-2</v>
      </c>
      <c r="E1118">
        <f>Data!K1245/Data!K1244</f>
        <v>1.0082920737157746</v>
      </c>
      <c r="F1118">
        <f>Data!T1245/Data!T1244</f>
        <v>0.9792907701240553</v>
      </c>
      <c r="G1118" s="49">
        <f>Data!E1247</f>
        <v>47.8</v>
      </c>
      <c r="H1118" s="52">
        <v>0</v>
      </c>
      <c r="I1118" s="52">
        <v>1</v>
      </c>
      <c r="J1118" s="52">
        <v>0.6</v>
      </c>
      <c r="K1118" s="54">
        <f t="shared" si="491"/>
        <v>0.66261227030770231</v>
      </c>
      <c r="L1118" s="54">
        <f t="shared" si="504"/>
        <v>0.85</v>
      </c>
      <c r="M1118" s="53">
        <f t="shared" si="505"/>
        <v>0.47349029842840401</v>
      </c>
      <c r="N1118" s="54" cm="1">
        <f t="array" ref="N1118">stock_min(C1118,O1118)</f>
        <v>0.85</v>
      </c>
      <c r="O1118" s="54" cm="1">
        <f t="array" ref="O1118">stock_max(C1118,D1118)</f>
        <v>0.85</v>
      </c>
      <c r="P1118" s="49">
        <f t="shared" si="482"/>
        <v>1973.9583333332398</v>
      </c>
      <c r="Q1118" s="49">
        <f t="shared" si="496"/>
        <v>0.86036816532278904</v>
      </c>
      <c r="R1118" s="49">
        <f t="shared" si="497"/>
        <v>44.37175866865848</v>
      </c>
      <c r="S1118" s="59">
        <f t="shared" si="478"/>
        <v>11.236164226599861</v>
      </c>
      <c r="T1118" s="59">
        <f t="shared" si="479"/>
        <v>14.188203233266471</v>
      </c>
      <c r="U1118" s="59">
        <f t="shared" si="480"/>
        <v>35.522965514447407</v>
      </c>
      <c r="V1118" s="59"/>
      <c r="W1118" s="49">
        <f t="shared" si="498"/>
        <v>4.4944656906399443</v>
      </c>
      <c r="X1118" s="49">
        <f t="shared" si="499"/>
        <v>6.7416985359599169</v>
      </c>
      <c r="Y1118" s="49">
        <f t="shared" si="500"/>
        <v>4.7869256772846924</v>
      </c>
      <c r="Z1118" s="49">
        <f t="shared" si="501"/>
        <v>9.4012775559817783</v>
      </c>
      <c r="AA1118" s="49">
        <f t="shared" si="502"/>
        <v>18.7031859719498</v>
      </c>
      <c r="AB1118" s="49">
        <f t="shared" si="503"/>
        <v>16.819779542497606</v>
      </c>
      <c r="AC1118" s="80">
        <f t="shared" si="483"/>
        <v>0.47349029842840401</v>
      </c>
      <c r="AD1118" s="80">
        <f t="shared" si="492"/>
        <v>0.85</v>
      </c>
      <c r="AE1118" s="80">
        <f t="shared" si="493"/>
        <v>0.85</v>
      </c>
      <c r="AF1118" s="54">
        <f>(Q1118-MAX(Q$2:Q1117))/MAX(Q$2:Q1117)</f>
        <v>-0.30303987902115359</v>
      </c>
      <c r="AG1118" s="54">
        <f>(R1118-MAX(R$2:R1117))/MAX(R$2:R1117)</f>
        <v>-0.23458917859637587</v>
      </c>
      <c r="AH1118" s="54">
        <f>(S1118-MAX(S$2:S1117))/MAX(S$2:S1117)</f>
        <v>-0.16678638402154047</v>
      </c>
      <c r="AI1118" s="54">
        <f>(T1118-MAX(T$2:T1117))/MAX(T$2:T1117)</f>
        <v>-0.17763810183753206</v>
      </c>
      <c r="AJ1118" s="54">
        <f>(U1118-MAX(U$2:U1117))/MAX(U$2:U1117)</f>
        <v>-6.2434685058339122E-2</v>
      </c>
      <c r="AK1118" s="54">
        <f t="shared" si="494"/>
        <v>2.1275910000226226</v>
      </c>
      <c r="AL1118" s="71">
        <f t="shared" si="484"/>
        <v>1973.9583333332398</v>
      </c>
      <c r="AM1118" s="49">
        <f t="shared" si="485"/>
        <v>2.1275910000226226</v>
      </c>
      <c r="AN1118" s="49">
        <f t="shared" si="486"/>
        <v>3.5425964877913283</v>
      </c>
      <c r="AO1118" s="49">
        <f t="shared" si="487"/>
        <v>3.0071104257004642</v>
      </c>
      <c r="AP1118" s="49">
        <f t="shared" si="488"/>
        <v>3.0962401143388734</v>
      </c>
      <c r="AQ1118" s="49">
        <f t="shared" si="489"/>
        <v>4.0977050142206934</v>
      </c>
      <c r="AS1118" s="49">
        <f t="shared" si="495"/>
        <v>0.55510852642936515</v>
      </c>
      <c r="AT1118" s="49">
        <f t="shared" si="490"/>
        <v>1.0014648998818201</v>
      </c>
      <c r="AU1118" s="54">
        <f>(AM1118-MAX(AM$3:AM1118))/MAX(AM$3:AM1118)</f>
        <v>-0.43013203679212514</v>
      </c>
      <c r="AV1118" s="54">
        <f>(AN1118-MAX(AN$3:AN1118))/MAX(AN$3:AN1118)</f>
        <v>-0.7095585048640769</v>
      </c>
      <c r="AW1118" s="54">
        <f>(AO1118-MAX(AO$3:AO1118))/MAX(AO$3:AO1118)</f>
        <v>-0.47112953587588347</v>
      </c>
      <c r="AX1118" s="54">
        <f>(AP1118-MAX(AP$3:AP1118))/MAX(AP$3:AP1118)</f>
        <v>-0.46928114633584173</v>
      </c>
      <c r="AY1118" s="54">
        <f>(AQ1118-MAX(AQ$3:AQ1118))/MAX(AQ$3:AQ1118)</f>
        <v>-0.50742223043207069</v>
      </c>
    </row>
    <row r="1119" spans="1:51">
      <c r="A1119" s="49">
        <f>Data!F1245</f>
        <v>1974.0416666665731</v>
      </c>
      <c r="B1119" s="53">
        <f t="shared" si="481"/>
        <v>0.32299999999999995</v>
      </c>
      <c r="C1119" s="50">
        <f>1/Data!N1245</f>
        <v>7.3905886762277162E-2</v>
      </c>
      <c r="D1119" s="50">
        <f>Data!H1245/100</f>
        <v>6.9900000000000004E-2</v>
      </c>
      <c r="E1119">
        <f>Data!K1246/Data!K1245</f>
        <v>0.96289099354729479</v>
      </c>
      <c r="F1119">
        <f>Data!T1246/Data!T1245</f>
        <v>0.99515632566251344</v>
      </c>
      <c r="G1119" s="49">
        <f>Data!E1248</f>
        <v>48</v>
      </c>
      <c r="H1119" s="52">
        <v>0</v>
      </c>
      <c r="I1119" s="52">
        <v>1</v>
      </c>
      <c r="J1119" s="52">
        <v>0.6</v>
      </c>
      <c r="K1119" s="54">
        <f t="shared" si="491"/>
        <v>0.66261227030770231</v>
      </c>
      <c r="L1119" s="54">
        <f t="shared" si="504"/>
        <v>0.85</v>
      </c>
      <c r="M1119" s="53">
        <f t="shared" si="505"/>
        <v>0.73257848254753544</v>
      </c>
      <c r="N1119" s="54" cm="1">
        <f t="array" ref="N1119">stock_min(C1119,O1119)</f>
        <v>0.85</v>
      </c>
      <c r="O1119" s="54" cm="1">
        <f t="array" ref="O1119">stock_max(C1119,D1119)</f>
        <v>0.85</v>
      </c>
      <c r="P1119" s="49">
        <f t="shared" si="482"/>
        <v>1974.0416666665731</v>
      </c>
      <c r="Q1119" s="49">
        <f t="shared" si="496"/>
        <v>0.85620082211962467</v>
      </c>
      <c r="R1119" s="49">
        <f t="shared" si="497"/>
        <v>42.725166789905352</v>
      </c>
      <c r="S1119" s="59">
        <f t="shared" si="478"/>
        <v>10.964216764000264</v>
      </c>
      <c r="T1119" s="59">
        <f t="shared" si="479"/>
        <v>13.816144854719351</v>
      </c>
      <c r="U1119" s="59">
        <f t="shared" si="480"/>
        <v>34.808208064950207</v>
      </c>
      <c r="V1119" s="59"/>
      <c r="W1119" s="49">
        <f t="shared" si="498"/>
        <v>4.3856867056001061</v>
      </c>
      <c r="X1119" s="49">
        <f t="shared" si="499"/>
        <v>6.5785300584001583</v>
      </c>
      <c r="Y1119" s="49">
        <f t="shared" si="500"/>
        <v>4.6613977456336819</v>
      </c>
      <c r="Z1119" s="49">
        <f t="shared" si="501"/>
        <v>9.1547471090856689</v>
      </c>
      <c r="AA1119" s="49">
        <f t="shared" si="502"/>
        <v>9.3084638205301005</v>
      </c>
      <c r="AB1119" s="49">
        <f t="shared" si="503"/>
        <v>25.499744244420107</v>
      </c>
      <c r="AC1119" s="80">
        <f t="shared" si="483"/>
        <v>0.73257848254753544</v>
      </c>
      <c r="AD1119" s="80">
        <f t="shared" si="492"/>
        <v>0.85</v>
      </c>
      <c r="AE1119" s="80">
        <f t="shared" si="493"/>
        <v>0.85</v>
      </c>
      <c r="AF1119" s="54">
        <f>(Q1119-MAX(Q$2:Q1118))/MAX(Q$2:Q1118)</f>
        <v>-0.30641572687339036</v>
      </c>
      <c r="AG1119" s="54">
        <f>(R1119-MAX(R$2:R1118))/MAX(R$2:R1118)</f>
        <v>-0.26299281370681338</v>
      </c>
      <c r="AH1119" s="54">
        <f>(S1119-MAX(S$2:S1118))/MAX(S$2:S1118)</f>
        <v>-0.1869525478563801</v>
      </c>
      <c r="AI1119" s="54">
        <f>(T1119-MAX(T$2:T1118))/MAX(T$2:T1118)</f>
        <v>-0.19920296310846966</v>
      </c>
      <c r="AJ1119" s="54">
        <f>(U1119-MAX(U$2:U1118))/MAX(U$2:U1118)</f>
        <v>-8.1299433075285879E-2</v>
      </c>
      <c r="AK1119" s="54">
        <f t="shared" si="494"/>
        <v>2.1058521012592339</v>
      </c>
      <c r="AL1119" s="71">
        <f t="shared" si="484"/>
        <v>1974.0416666665731</v>
      </c>
      <c r="AM1119" s="49">
        <f t="shared" si="485"/>
        <v>2.1058521012592339</v>
      </c>
      <c r="AN1119" s="49">
        <f t="shared" si="486"/>
        <v>3.6638379380003578</v>
      </c>
      <c r="AO1119" s="49">
        <f t="shared" si="487"/>
        <v>3.0555087124410036</v>
      </c>
      <c r="AP1119" s="49">
        <f t="shared" si="488"/>
        <v>3.1547611585782254</v>
      </c>
      <c r="AQ1119" s="49">
        <f t="shared" si="489"/>
        <v>4.1195778862686758</v>
      </c>
      <c r="AS1119" s="49">
        <f t="shared" si="495"/>
        <v>0.45573994826831798</v>
      </c>
      <c r="AT1119" s="49">
        <f t="shared" si="490"/>
        <v>0.96481672769045046</v>
      </c>
      <c r="AU1119" s="54">
        <f>(AM1119-MAX(AM$3:AM1119))/MAX(AM$3:AM1119)</f>
        <v>-0.43595472637886556</v>
      </c>
      <c r="AV1119" s="54">
        <f>(AN1119-MAX(AN$3:AN1119))/MAX(AN$3:AN1119)</f>
        <v>-0.6996184656322556</v>
      </c>
      <c r="AW1119" s="54">
        <f>(AO1119-MAX(AO$3:AO1119))/MAX(AO$3:AO1119)</f>
        <v>-0.46261756898816303</v>
      </c>
      <c r="AX1119" s="54">
        <f>(AP1119-MAX(AP$3:AP1119))/MAX(AP$3:AP1119)</f>
        <v>-0.45925019900391295</v>
      </c>
      <c r="AY1119" s="54">
        <f>(AQ1119-MAX(AQ$3:AQ1119))/MAX(AQ$3:AQ1119)</f>
        <v>-0.50479293171729023</v>
      </c>
    </row>
    <row r="1120" spans="1:51">
      <c r="A1120" s="49">
        <f>Data!F1246</f>
        <v>1974.1249999999063</v>
      </c>
      <c r="B1120" s="53">
        <f t="shared" si="481"/>
        <v>0.29800000000000004</v>
      </c>
      <c r="C1120" s="50">
        <f>1/Data!N1246</f>
        <v>7.7176445530271628E-2</v>
      </c>
      <c r="D1120" s="50">
        <f>Data!H1246/100</f>
        <v>6.9599999999999995E-2</v>
      </c>
      <c r="E1120">
        <f>Data!K1247/Data!K1246</f>
        <v>1.0326374757196062</v>
      </c>
      <c r="F1120">
        <f>Data!T1247/Data!T1246</f>
        <v>0.97572144539495809</v>
      </c>
      <c r="G1120" s="49">
        <f>Data!E1249</f>
        <v>48.6</v>
      </c>
      <c r="H1120" s="52">
        <v>0</v>
      </c>
      <c r="I1120" s="52">
        <v>1</v>
      </c>
      <c r="J1120" s="52">
        <v>0.6</v>
      </c>
      <c r="K1120" s="54">
        <f t="shared" si="491"/>
        <v>0.66261227030770231</v>
      </c>
      <c r="L1120" s="54">
        <f t="shared" si="504"/>
        <v>0.85</v>
      </c>
      <c r="M1120" s="53">
        <f t="shared" si="505"/>
        <v>0.85</v>
      </c>
      <c r="N1120" s="54" cm="1">
        <f t="array" ref="N1120">stock_min(C1120,O1120)</f>
        <v>0.85</v>
      </c>
      <c r="O1120" s="54" cm="1">
        <f t="array" ref="O1120">stock_max(C1120,D1120)</f>
        <v>0.85</v>
      </c>
      <c r="P1120" s="49">
        <f t="shared" si="482"/>
        <v>1974.1249999999063</v>
      </c>
      <c r="Q1120" s="49">
        <f t="shared" si="496"/>
        <v>0.83541350370691159</v>
      </c>
      <c r="R1120" s="49">
        <f t="shared" si="497"/>
        <v>44.119608383627011</v>
      </c>
      <c r="S1120" s="59">
        <f t="shared" si="478"/>
        <v>11.072445244889479</v>
      </c>
      <c r="T1120" s="59">
        <f t="shared" si="479"/>
        <v>14.001760691508082</v>
      </c>
      <c r="U1120" s="59">
        <f t="shared" si="480"/>
        <v>35.41445930142784</v>
      </c>
      <c r="V1120" s="59"/>
      <c r="W1120" s="49">
        <f t="shared" si="498"/>
        <v>4.4289780979557918</v>
      </c>
      <c r="X1120" s="49">
        <f t="shared" si="499"/>
        <v>6.6434671469336877</v>
      </c>
      <c r="Y1120" s="49">
        <f t="shared" si="500"/>
        <v>4.7240222514027677</v>
      </c>
      <c r="Z1120" s="49">
        <f t="shared" si="501"/>
        <v>9.2777384401053133</v>
      </c>
      <c r="AA1120" s="49">
        <f t="shared" si="502"/>
        <v>5.3121688952141763</v>
      </c>
      <c r="AB1120" s="49">
        <f t="shared" si="503"/>
        <v>30.102290406213662</v>
      </c>
      <c r="AC1120" s="80">
        <f t="shared" si="483"/>
        <v>0.85</v>
      </c>
      <c r="AD1120" s="80">
        <f t="shared" si="492"/>
        <v>0.85</v>
      </c>
      <c r="AE1120" s="80">
        <f t="shared" si="493"/>
        <v>0.85</v>
      </c>
      <c r="AF1120" s="54">
        <f>(Q1120-MAX(Q$2:Q1119))/MAX(Q$2:Q1119)</f>
        <v>-0.32325495052169306</v>
      </c>
      <c r="AG1120" s="54">
        <f>(R1120-MAX(R$2:R1119))/MAX(R$2:R1119)</f>
        <v>-0.23893875955899427</v>
      </c>
      <c r="AH1120" s="54">
        <f>(S1120-MAX(S$2:S1119))/MAX(S$2:S1119)</f>
        <v>-0.17892690475478876</v>
      </c>
      <c r="AI1120" s="54">
        <f>(T1120-MAX(T$2:T1119))/MAX(T$2:T1119)</f>
        <v>-0.18844449078036687</v>
      </c>
      <c r="AJ1120" s="54">
        <f>(U1120-MAX(U$2:U1119))/MAX(U$2:U1119)</f>
        <v>-6.5298513016099069E-2</v>
      </c>
      <c r="AK1120" s="54">
        <f t="shared" si="494"/>
        <v>2.0815209151227174</v>
      </c>
      <c r="AL1120" s="71">
        <f t="shared" si="484"/>
        <v>1974.1249999999063</v>
      </c>
      <c r="AM1120" s="49">
        <f t="shared" si="485"/>
        <v>2.0815209151227174</v>
      </c>
      <c r="AN1120" s="49">
        <f t="shared" si="486"/>
        <v>3.485668170751874</v>
      </c>
      <c r="AO1120" s="49">
        <f t="shared" si="487"/>
        <v>2.9507026671319263</v>
      </c>
      <c r="AP1120" s="49">
        <f t="shared" si="488"/>
        <v>3.0393409172873671</v>
      </c>
      <c r="AQ1120" s="49">
        <f t="shared" si="489"/>
        <v>3.9053962776562399</v>
      </c>
      <c r="AS1120" s="49">
        <f t="shared" si="495"/>
        <v>0.41972810690436591</v>
      </c>
      <c r="AT1120" s="49">
        <f t="shared" si="490"/>
        <v>0.86605536036887276</v>
      </c>
      <c r="AU1120" s="54">
        <f>(AM1120-MAX(AM$3:AM1120))/MAX(AM$3:AM1120)</f>
        <v>-0.44247175126095095</v>
      </c>
      <c r="AV1120" s="54">
        <f>(AN1120-MAX(AN$3:AN1120))/MAX(AN$3:AN1120)</f>
        <v>-0.71422580060986463</v>
      </c>
      <c r="AW1120" s="54">
        <f>(AO1120-MAX(AO$3:AO1120))/MAX(AO$3:AO1120)</f>
        <v>-0.48105015508540072</v>
      </c>
      <c r="AX1120" s="54">
        <f>(AP1120-MAX(AP$3:AP1120))/MAX(AP$3:AP1120)</f>
        <v>-0.47903409685597098</v>
      </c>
      <c r="AY1120" s="54">
        <f>(AQ1120-MAX(AQ$3:AQ1120))/MAX(AQ$3:AQ1120)</f>
        <v>-0.53053931870382387</v>
      </c>
    </row>
    <row r="1121" spans="1:51">
      <c r="A1121" s="49">
        <f>Data!F1247</f>
        <v>1974.2083333332396</v>
      </c>
      <c r="B1121" s="53">
        <f t="shared" si="481"/>
        <v>0.31399999999999995</v>
      </c>
      <c r="C1121" s="50">
        <f>1/Data!N1247</f>
        <v>7.51294241114321E-2</v>
      </c>
      <c r="D1121" s="50">
        <f>Data!H1247/100</f>
        <v>7.2099999999999997E-2</v>
      </c>
      <c r="E1121">
        <f>Data!K1248/Data!K1247</f>
        <v>0.94788466691753337</v>
      </c>
      <c r="F1121">
        <f>Data!T1248/Data!T1247</f>
        <v>0.98097017742477866</v>
      </c>
      <c r="G1121" s="49">
        <f>Data!E1250</f>
        <v>49</v>
      </c>
      <c r="H1121" s="52">
        <v>0</v>
      </c>
      <c r="I1121" s="52">
        <v>1</v>
      </c>
      <c r="J1121" s="52">
        <v>0.6</v>
      </c>
      <c r="K1121" s="54">
        <f t="shared" si="491"/>
        <v>0.66261227030770231</v>
      </c>
      <c r="L1121" s="54">
        <f t="shared" si="504"/>
        <v>0.85</v>
      </c>
      <c r="M1121" s="53">
        <f t="shared" si="505"/>
        <v>0.85</v>
      </c>
      <c r="N1121" s="54" cm="1">
        <f t="array" ref="N1121">stock_min(C1121,O1121)</f>
        <v>0.85</v>
      </c>
      <c r="O1121" s="54" cm="1">
        <f t="array" ref="O1121">stock_max(C1121,D1121)</f>
        <v>0.85</v>
      </c>
      <c r="P1121" s="49">
        <f t="shared" si="482"/>
        <v>1974.2083333332396</v>
      </c>
      <c r="Q1121" s="49">
        <f t="shared" si="496"/>
        <v>0.81951573295442504</v>
      </c>
      <c r="R1121" s="49">
        <f t="shared" si="497"/>
        <v>41.820300297246298</v>
      </c>
      <c r="S1121" s="59">
        <f t="shared" si="478"/>
        <v>10.641936074310966</v>
      </c>
      <c r="T1121" s="59">
        <f t="shared" si="479"/>
        <v>13.428350957164396</v>
      </c>
      <c r="U1121" s="59">
        <f t="shared" si="480"/>
        <v>33.74457877879734</v>
      </c>
      <c r="V1121" s="59"/>
      <c r="W1121" s="49">
        <f t="shared" si="498"/>
        <v>4.2567744297243868</v>
      </c>
      <c r="X1121" s="49">
        <f t="shared" si="499"/>
        <v>6.3851616445865789</v>
      </c>
      <c r="Y1121" s="49">
        <f t="shared" si="500"/>
        <v>4.5305608429490878</v>
      </c>
      <c r="Z1121" s="49">
        <f t="shared" si="501"/>
        <v>8.897790114215308</v>
      </c>
      <c r="AA1121" s="49">
        <f t="shared" si="502"/>
        <v>5.0616868168196021</v>
      </c>
      <c r="AB1121" s="49">
        <f t="shared" si="503"/>
        <v>28.682891961977738</v>
      </c>
      <c r="AC1121" s="80">
        <f t="shared" si="483"/>
        <v>0.85</v>
      </c>
      <c r="AD1121" s="80">
        <f t="shared" si="492"/>
        <v>0.85</v>
      </c>
      <c r="AE1121" s="80">
        <f t="shared" si="493"/>
        <v>0.85</v>
      </c>
      <c r="AF1121" s="54">
        <f>(Q1121-MAX(Q$2:Q1120))/MAX(Q$2:Q1120)</f>
        <v>-0.33613328874192461</v>
      </c>
      <c r="AG1121" s="54">
        <f>(R1121-MAX(R$2:R1120))/MAX(R$2:R1120)</f>
        <v>-0.27860171960073254</v>
      </c>
      <c r="AH1121" s="54">
        <f>(S1121-MAX(S$2:S1120))/MAX(S$2:S1120)</f>
        <v>-0.21085115359056408</v>
      </c>
      <c r="AI1121" s="54">
        <f>(T1121-MAX(T$2:T1120))/MAX(T$2:T1120)</f>
        <v>-0.22167987018725938</v>
      </c>
      <c r="AJ1121" s="54">
        <f>(U1121-MAX(U$2:U1120))/MAX(U$2:U1120)</f>
        <v>-0.10937203096263036</v>
      </c>
      <c r="AK1121" s="54">
        <f t="shared" si="494"/>
        <v>2.0562741274193401</v>
      </c>
      <c r="AL1121" s="71">
        <f t="shared" si="484"/>
        <v>1974.2083333332396</v>
      </c>
      <c r="AM1121" s="49">
        <f t="shared" si="485"/>
        <v>2.0562741274193401</v>
      </c>
      <c r="AN1121" s="49">
        <f t="shared" si="486"/>
        <v>3.5494617507199182</v>
      </c>
      <c r="AO1121" s="49">
        <f t="shared" si="487"/>
        <v>2.9680468760312584</v>
      </c>
      <c r="AP1121" s="49">
        <f t="shared" si="488"/>
        <v>3.0630479160685042</v>
      </c>
      <c r="AQ1121" s="49">
        <f t="shared" si="489"/>
        <v>3.9718949056934281</v>
      </c>
      <c r="AS1121" s="49">
        <f t="shared" si="495"/>
        <v>0.42243315497350986</v>
      </c>
      <c r="AT1121" s="49">
        <f t="shared" si="490"/>
        <v>0.90884698962492383</v>
      </c>
      <c r="AU1121" s="54">
        <f>(AM1121-MAX(AM$3:AM1121))/MAX(AM$3:AM1121)</f>
        <v>-0.44923401688715087</v>
      </c>
      <c r="AV1121" s="54">
        <f>(AN1121-MAX(AN$3:AN1121))/MAX(AN$3:AN1121)</f>
        <v>-0.70899565294561762</v>
      </c>
      <c r="AW1121" s="54">
        <f>(AO1121-MAX(AO$3:AO1121))/MAX(AO$3:AO1121)</f>
        <v>-0.47799977165682456</v>
      </c>
      <c r="AX1121" s="54">
        <f>(AP1121-MAX(AP$3:AP1121))/MAX(AP$3:AP1121)</f>
        <v>-0.47497053887844987</v>
      </c>
      <c r="AY1121" s="54">
        <f>(AQ1121-MAX(AQ$3:AQ1121))/MAX(AQ$3:AQ1121)</f>
        <v>-0.52254563790830288</v>
      </c>
    </row>
    <row r="1122" spans="1:51">
      <c r="A1122" s="49">
        <f>Data!F1248</f>
        <v>1974.2916666665728</v>
      </c>
      <c r="B1122" s="53">
        <f t="shared" si="481"/>
        <v>0.28500000000000003</v>
      </c>
      <c r="C1122" s="50">
        <f>1/Data!N1248</f>
        <v>7.967866519529325E-2</v>
      </c>
      <c r="D1122" s="50">
        <f>Data!H1248/100</f>
        <v>7.51E-2</v>
      </c>
      <c r="E1122">
        <f>Data!K1249/Data!K1248</f>
        <v>0.96094941289259583</v>
      </c>
      <c r="F1122">
        <f>Data!T1249/Data!T1248</f>
        <v>0.98902587622481597</v>
      </c>
      <c r="G1122" s="49">
        <f>Data!E1251</f>
        <v>49.4</v>
      </c>
      <c r="H1122" s="52">
        <v>0</v>
      </c>
      <c r="I1122" s="52">
        <v>1</v>
      </c>
      <c r="J1122" s="52">
        <v>0.6</v>
      </c>
      <c r="K1122" s="54">
        <f t="shared" si="491"/>
        <v>0.66261227030770231</v>
      </c>
      <c r="L1122" s="54">
        <f t="shared" si="504"/>
        <v>0.85</v>
      </c>
      <c r="M1122" s="53">
        <f t="shared" si="505"/>
        <v>0.85</v>
      </c>
      <c r="N1122" s="54" cm="1">
        <f t="array" ref="N1122">stock_min(C1122,O1122)</f>
        <v>0.85</v>
      </c>
      <c r="O1122" s="54" cm="1">
        <f t="array" ref="O1122">stock_max(C1122,D1122)</f>
        <v>0.85</v>
      </c>
      <c r="P1122" s="49">
        <f t="shared" si="482"/>
        <v>1974.2916666665728</v>
      </c>
      <c r="Q1122" s="49">
        <f t="shared" si="496"/>
        <v>0.81052226586527254</v>
      </c>
      <c r="R1122" s="49">
        <f t="shared" si="497"/>
        <v>40.187193017630882</v>
      </c>
      <c r="S1122" s="59">
        <f t="shared" si="478"/>
        <v>10.345877393839348</v>
      </c>
      <c r="T1122" s="59">
        <f t="shared" si="479"/>
        <v>13.031168093784306</v>
      </c>
      <c r="U1122" s="59">
        <f t="shared" si="480"/>
        <v>32.56894743010487</v>
      </c>
      <c r="V1122" s="59"/>
      <c r="W1122" s="49">
        <f t="shared" si="498"/>
        <v>4.1383509575357396</v>
      </c>
      <c r="X1122" s="49">
        <f t="shared" si="499"/>
        <v>6.2075264363036089</v>
      </c>
      <c r="Y1122" s="49">
        <f t="shared" si="500"/>
        <v>4.3965562184005931</v>
      </c>
      <c r="Z1122" s="49">
        <f t="shared" si="501"/>
        <v>8.6346118753837118</v>
      </c>
      <c r="AA1122" s="49">
        <f t="shared" si="502"/>
        <v>4.8853421145157316</v>
      </c>
      <c r="AB1122" s="49">
        <f t="shared" si="503"/>
        <v>27.683605315589141</v>
      </c>
      <c r="AC1122" s="80">
        <f t="shared" si="483"/>
        <v>0.85</v>
      </c>
      <c r="AD1122" s="80">
        <f t="shared" si="492"/>
        <v>0.85</v>
      </c>
      <c r="AE1122" s="80">
        <f t="shared" si="493"/>
        <v>0.85</v>
      </c>
      <c r="AF1122" s="54">
        <f>(Q1122-MAX(Q$2:Q1121))/MAX(Q$2:Q1121)</f>
        <v>-0.34341864420149509</v>
      </c>
      <c r="AG1122" s="54">
        <f>(R1122-MAX(R$2:R1121))/MAX(R$2:R1121)</f>
        <v>-0.30677274598859572</v>
      </c>
      <c r="AH1122" s="54">
        <f>(S1122-MAX(S$2:S1121))/MAX(S$2:S1121)</f>
        <v>-0.23280527589803185</v>
      </c>
      <c r="AI1122" s="54">
        <f>(T1122-MAX(T$2:T1121))/MAX(T$2:T1121)</f>
        <v>-0.24470097075065025</v>
      </c>
      <c r="AJ1122" s="54">
        <f>(U1122-MAX(U$2:U1121))/MAX(U$2:U1121)</f>
        <v>-0.1404007235205155</v>
      </c>
      <c r="AK1122" s="54">
        <f t="shared" si="494"/>
        <v>2.0588600936599213</v>
      </c>
      <c r="AL1122" s="71">
        <f t="shared" si="484"/>
        <v>1974.2916666665728</v>
      </c>
      <c r="AM1122" s="49">
        <f t="shared" si="485"/>
        <v>2.0588600936599213</v>
      </c>
      <c r="AN1122" s="49">
        <f t="shared" si="486"/>
        <v>3.7302904773837482</v>
      </c>
      <c r="AO1122" s="49">
        <f t="shared" si="487"/>
        <v>3.0592427299491738</v>
      </c>
      <c r="AP1122" s="49">
        <f t="shared" si="488"/>
        <v>3.1667625964790811</v>
      </c>
      <c r="AQ1122" s="49">
        <f t="shared" si="489"/>
        <v>4.0752242884846952</v>
      </c>
      <c r="AS1122" s="49">
        <f t="shared" si="495"/>
        <v>0.34493381110094701</v>
      </c>
      <c r="AT1122" s="49">
        <f t="shared" si="490"/>
        <v>0.90846169200561411</v>
      </c>
      <c r="AU1122" s="54">
        <f>(AM1122-MAX(AM$3:AM1122))/MAX(AM$3:AM1122)</f>
        <v>-0.44854137468551125</v>
      </c>
      <c r="AV1122" s="54">
        <f>(AN1122-MAX(AN$3:AN1122))/MAX(AN$3:AN1122)</f>
        <v>-0.69417032188779992</v>
      </c>
      <c r="AW1122" s="54">
        <f>(AO1122-MAX(AO$3:AO1122))/MAX(AO$3:AO1122)</f>
        <v>-0.46196085496937755</v>
      </c>
      <c r="AX1122" s="54">
        <f>(AP1122-MAX(AP$3:AP1122))/MAX(AP$3:AP1122)</f>
        <v>-0.45719306224130635</v>
      </c>
      <c r="AY1122" s="54">
        <f>(AQ1122-MAX(AQ$3:AQ1122))/MAX(AQ$3:AQ1122)</f>
        <v>-0.51012459814835998</v>
      </c>
    </row>
    <row r="1123" spans="1:51">
      <c r="A1123" s="49">
        <f>Data!F1249</f>
        <v>1974.3749999999061</v>
      </c>
      <c r="B1123" s="53">
        <f t="shared" si="481"/>
        <v>0.254</v>
      </c>
      <c r="C1123" s="50">
        <f>1/Data!N1249</f>
        <v>8.3365033253133269E-2</v>
      </c>
      <c r="D1123" s="50">
        <f>Data!H1249/100</f>
        <v>7.5800000000000006E-2</v>
      </c>
      <c r="E1123">
        <f>Data!K1250/Data!K1249</f>
        <v>0.99639016529997737</v>
      </c>
      <c r="F1123">
        <f>Data!T1250/Data!T1249</f>
        <v>1.0008665872805846</v>
      </c>
      <c r="G1123" s="49">
        <f>Data!E1252</f>
        <v>50</v>
      </c>
      <c r="H1123" s="52">
        <v>0</v>
      </c>
      <c r="I1123" s="52">
        <v>1</v>
      </c>
      <c r="J1123" s="52">
        <v>0.6</v>
      </c>
      <c r="K1123" s="54">
        <f t="shared" si="491"/>
        <v>0.66261227030770231</v>
      </c>
      <c r="L1123" s="54">
        <f t="shared" si="504"/>
        <v>0.85</v>
      </c>
      <c r="M1123" s="53">
        <f t="shared" si="505"/>
        <v>0.85</v>
      </c>
      <c r="N1123" s="54" cm="1">
        <f t="array" ref="N1123">stock_min(C1123,O1123)</f>
        <v>0.85</v>
      </c>
      <c r="O1123" s="54" cm="1">
        <f t="array" ref="O1123">stock_max(C1123,D1123)</f>
        <v>0.85</v>
      </c>
      <c r="P1123" s="49">
        <f t="shared" si="482"/>
        <v>1974.3749999999061</v>
      </c>
      <c r="Q1123" s="49">
        <f t="shared" si="496"/>
        <v>0.81122465415150202</v>
      </c>
      <c r="R1123" s="49">
        <f t="shared" si="497"/>
        <v>40.042123893779333</v>
      </c>
      <c r="S1123" s="59">
        <f t="shared" si="478"/>
        <v>10.327055491810668</v>
      </c>
      <c r="T1123" s="59">
        <f t="shared" si="479"/>
        <v>13.003808571912558</v>
      </c>
      <c r="U1123" s="59">
        <f t="shared" si="480"/>
        <v>32.473247766352671</v>
      </c>
      <c r="V1123" s="59"/>
      <c r="W1123" s="49">
        <f t="shared" si="498"/>
        <v>4.1308221967242673</v>
      </c>
      <c r="X1123" s="49">
        <f t="shared" si="499"/>
        <v>6.196233295086401</v>
      </c>
      <c r="Y1123" s="49">
        <f t="shared" si="500"/>
        <v>4.3873254514308178</v>
      </c>
      <c r="Z1123" s="49">
        <f t="shared" si="501"/>
        <v>8.6164831204817407</v>
      </c>
      <c r="AA1123" s="49">
        <f t="shared" si="502"/>
        <v>4.8709871649529015</v>
      </c>
      <c r="AB1123" s="49">
        <f t="shared" si="503"/>
        <v>27.60226060139977</v>
      </c>
      <c r="AC1123" s="80">
        <f t="shared" si="483"/>
        <v>0.85</v>
      </c>
      <c r="AD1123" s="80">
        <f t="shared" si="492"/>
        <v>0.85</v>
      </c>
      <c r="AE1123" s="80">
        <f t="shared" si="493"/>
        <v>0.85</v>
      </c>
      <c r="AF1123" s="54">
        <f>(Q1123-MAX(Q$2:Q1122))/MAX(Q$2:Q1122)</f>
        <v>-0.34284965914989107</v>
      </c>
      <c r="AG1123" s="54">
        <f>(R1123-MAX(R$2:R1122))/MAX(R$2:R1122)</f>
        <v>-0.30927518178512747</v>
      </c>
      <c r="AH1123" s="54">
        <f>(S1123-MAX(S$2:S1122))/MAX(S$2:S1122)</f>
        <v>-0.23420100710421898</v>
      </c>
      <c r="AI1123" s="54">
        <f>(T1123-MAX(T$2:T1122))/MAX(T$2:T1122)</f>
        <v>-0.24628675493835592</v>
      </c>
      <c r="AJ1123" s="54">
        <f>(U1123-MAX(U$2:U1122))/MAX(U$2:U1122)</f>
        <v>-0.14292654545250344</v>
      </c>
      <c r="AK1123" s="54">
        <f t="shared" si="494"/>
        <v>2.0740463824870776</v>
      </c>
      <c r="AL1123" s="71">
        <f t="shared" si="484"/>
        <v>1974.3749999999061</v>
      </c>
      <c r="AM1123" s="49">
        <f t="shared" si="485"/>
        <v>2.0740463824870776</v>
      </c>
      <c r="AN1123" s="49">
        <f t="shared" si="486"/>
        <v>3.7725315556672512</v>
      </c>
      <c r="AO1123" s="49">
        <f t="shared" si="487"/>
        <v>3.089041161496362</v>
      </c>
      <c r="AP1123" s="49">
        <f t="shared" si="488"/>
        <v>3.1983919896032136</v>
      </c>
      <c r="AQ1123" s="49">
        <f t="shared" si="489"/>
        <v>4.1209498812394072</v>
      </c>
      <c r="AS1123" s="49">
        <f t="shared" si="495"/>
        <v>0.34841832557215602</v>
      </c>
      <c r="AT1123" s="49">
        <f t="shared" si="490"/>
        <v>0.92255789163619362</v>
      </c>
      <c r="AU1123" s="54">
        <f>(AM1123-MAX(AM$3:AM1123))/MAX(AM$3:AM1123)</f>
        <v>-0.44447377923012249</v>
      </c>
      <c r="AV1123" s="54">
        <f>(AN1123-MAX(AN$3:AN1123))/MAX(AN$3:AN1123)</f>
        <v>-0.69070716655100262</v>
      </c>
      <c r="AW1123" s="54">
        <f>(AO1123-MAX(AO$3:AO1123))/MAX(AO$3:AO1123)</f>
        <v>-0.45672010618016035</v>
      </c>
      <c r="AX1123" s="54">
        <f>(AP1123-MAX(AP$3:AP1123))/MAX(AP$3:AP1123)</f>
        <v>-0.45177154626029631</v>
      </c>
      <c r="AY1123" s="54">
        <f>(AQ1123-MAX(AQ$3:AQ1123))/MAX(AQ$3:AQ1123)</f>
        <v>-0.50462800666285224</v>
      </c>
    </row>
    <row r="1124" spans="1:51">
      <c r="A1124" s="49">
        <f>Data!F1250</f>
        <v>1974.4583333332394</v>
      </c>
      <c r="B1124" s="53">
        <f t="shared" si="481"/>
        <v>0.247</v>
      </c>
      <c r="C1124" s="50">
        <f>1/Data!N1250</f>
        <v>8.4114909303019597E-2</v>
      </c>
      <c r="D1124" s="50">
        <f>Data!H1250/100</f>
        <v>7.5399999999999995E-2</v>
      </c>
      <c r="E1124">
        <f>Data!K1251/Data!K1250</f>
        <v>0.87938076083661409</v>
      </c>
      <c r="F1124">
        <f>Data!T1251/Data!T1250</f>
        <v>0.97968995764175537</v>
      </c>
      <c r="G1124" s="49">
        <f>Data!E1253</f>
        <v>50.6</v>
      </c>
      <c r="H1124" s="52">
        <v>0</v>
      </c>
      <c r="I1124" s="52">
        <v>1</v>
      </c>
      <c r="J1124" s="52">
        <v>0.6</v>
      </c>
      <c r="K1124" s="54">
        <f t="shared" si="491"/>
        <v>0.66261227030770231</v>
      </c>
      <c r="L1124" s="54">
        <f t="shared" si="504"/>
        <v>0.85</v>
      </c>
      <c r="M1124" s="53">
        <f t="shared" si="505"/>
        <v>0.85</v>
      </c>
      <c r="N1124" s="54" cm="1">
        <f t="array" ref="N1124">stock_min(C1124,O1124)</f>
        <v>0.85</v>
      </c>
      <c r="O1124" s="54" cm="1">
        <f t="array" ref="O1124">stock_max(C1124,D1124)</f>
        <v>0.85</v>
      </c>
      <c r="P1124" s="49">
        <f t="shared" si="482"/>
        <v>1974.4583333332394</v>
      </c>
      <c r="Q1124" s="49">
        <f t="shared" si="496"/>
        <v>0.79474864706363268</v>
      </c>
      <c r="R1124" s="49">
        <f t="shared" si="497"/>
        <v>35.212273375225635</v>
      </c>
      <c r="S1124" s="59">
        <f t="shared" si="478"/>
        <v>9.4957733722886601</v>
      </c>
      <c r="T1124" s="59">
        <f t="shared" si="479"/>
        <v>11.875388167897929</v>
      </c>
      <c r="U1124" s="59">
        <f t="shared" si="480"/>
        <v>29.044954137775669</v>
      </c>
      <c r="V1124" s="59"/>
      <c r="W1124" s="49">
        <f t="shared" si="498"/>
        <v>3.7983093489154642</v>
      </c>
      <c r="X1124" s="49">
        <f t="shared" si="499"/>
        <v>5.6974640233731959</v>
      </c>
      <c r="Y1124" s="49">
        <f t="shared" si="500"/>
        <v>4.006610253181857</v>
      </c>
      <c r="Z1124" s="49">
        <f t="shared" si="501"/>
        <v>7.8687779147160724</v>
      </c>
      <c r="AA1124" s="49">
        <f t="shared" si="502"/>
        <v>4.3567431206663514</v>
      </c>
      <c r="AB1124" s="49">
        <f t="shared" si="503"/>
        <v>24.688211017109317</v>
      </c>
      <c r="AC1124" s="80">
        <f t="shared" si="483"/>
        <v>0.85</v>
      </c>
      <c r="AD1124" s="80">
        <f t="shared" si="492"/>
        <v>0.85</v>
      </c>
      <c r="AE1124" s="80">
        <f t="shared" si="493"/>
        <v>0.85</v>
      </c>
      <c r="AF1124" s="54">
        <f>(Q1124-MAX(Q$2:Q1123))/MAX(Q$2:Q1123)</f>
        <v>-0.3561964104082917</v>
      </c>
      <c r="AG1124" s="54">
        <f>(R1124-MAX(R$2:R1123))/MAX(R$2:R1123)</f>
        <v>-0.39258988382947341</v>
      </c>
      <c r="AH1124" s="54">
        <f>(S1124-MAX(S$2:S1123))/MAX(S$2:S1123)</f>
        <v>-0.29584442622277052</v>
      </c>
      <c r="AI1124" s="54">
        <f>(T1124-MAX(T$2:T1123))/MAX(T$2:T1123)</f>
        <v>-0.31169108627715136</v>
      </c>
      <c r="AJ1124" s="54">
        <f>(U1124-MAX(U$2:U1123))/MAX(U$2:U1123)</f>
        <v>-0.2334102409728572</v>
      </c>
      <c r="AK1124" s="54">
        <f t="shared" si="494"/>
        <v>2.0940921582069842</v>
      </c>
      <c r="AL1124" s="71">
        <f t="shared" si="484"/>
        <v>1974.4583333332394</v>
      </c>
      <c r="AM1124" s="49">
        <f t="shared" si="485"/>
        <v>2.0940921582069842</v>
      </c>
      <c r="AN1124" s="49">
        <f t="shared" si="486"/>
        <v>4.2562469930650826</v>
      </c>
      <c r="AO1124" s="49">
        <f t="shared" si="487"/>
        <v>3.3290419583598552</v>
      </c>
      <c r="AP1124" s="49">
        <f t="shared" si="488"/>
        <v>3.4712470063883649</v>
      </c>
      <c r="AQ1124" s="49">
        <f t="shared" si="489"/>
        <v>4.5574125734557978</v>
      </c>
      <c r="AS1124" s="49">
        <f t="shared" si="495"/>
        <v>0.30116558039071517</v>
      </c>
      <c r="AT1124" s="49">
        <f t="shared" si="490"/>
        <v>1.0861655670674328</v>
      </c>
      <c r="AU1124" s="54">
        <f>(AM1124-MAX(AM$3:AM1124))/MAX(AM$3:AM1124)</f>
        <v>-0.43910458685230946</v>
      </c>
      <c r="AV1124" s="54">
        <f>(AN1124-MAX(AN$3:AN1124))/MAX(AN$3:AN1124)</f>
        <v>-0.65104952127801696</v>
      </c>
      <c r="AW1124" s="54">
        <f>(AO1124-MAX(AO$3:AO1124))/MAX(AO$3:AO1124)</f>
        <v>-0.41451037163149074</v>
      </c>
      <c r="AX1124" s="54">
        <f>(AP1124-MAX(AP$3:AP1124))/MAX(AP$3:AP1124)</f>
        <v>-0.40500214324981604</v>
      </c>
      <c r="AY1124" s="54">
        <f>(AQ1124-MAX(AQ$3:AQ1124))/MAX(AQ$3:AQ1124)</f>
        <v>-0.4521616093293559</v>
      </c>
    </row>
    <row r="1125" spans="1:51">
      <c r="A1125" s="49">
        <f>Data!F1251</f>
        <v>1974.5416666665726</v>
      </c>
      <c r="B1125" s="53">
        <f t="shared" si="481"/>
        <v>0.15100000000000002</v>
      </c>
      <c r="C1125" s="50">
        <f>1/Data!N1251</f>
        <v>9.6208038982833116E-2</v>
      </c>
      <c r="D1125" s="50">
        <f>Data!H1251/100</f>
        <v>7.8100000000000003E-2</v>
      </c>
      <c r="E1125">
        <f>Data!K1252/Data!K1251</f>
        <v>0.95083528768965653</v>
      </c>
      <c r="F1125">
        <f>Data!T1252/Data!T1251</f>
        <v>0.9789344839198364</v>
      </c>
      <c r="G1125" s="49">
        <f>Data!E1254</f>
        <v>51.1</v>
      </c>
      <c r="H1125" s="52">
        <v>0</v>
      </c>
      <c r="I1125" s="52">
        <v>1</v>
      </c>
      <c r="J1125" s="52">
        <v>0.6</v>
      </c>
      <c r="K1125" s="54">
        <f t="shared" si="491"/>
        <v>0.66261227030770231</v>
      </c>
      <c r="L1125" s="54">
        <f t="shared" si="504"/>
        <v>0.85</v>
      </c>
      <c r="M1125" s="53">
        <f t="shared" si="505"/>
        <v>0.85</v>
      </c>
      <c r="N1125" s="54" cm="1">
        <f t="array" ref="N1125">stock_min(C1125,O1125)</f>
        <v>0.85</v>
      </c>
      <c r="O1125" s="54" cm="1">
        <f t="array" ref="O1125">stock_max(C1125,D1125)</f>
        <v>0.85</v>
      </c>
      <c r="P1125" s="49">
        <f t="shared" si="482"/>
        <v>1974.5416666665726</v>
      </c>
      <c r="Q1125" s="49">
        <f t="shared" si="496"/>
        <v>0.77800685665922542</v>
      </c>
      <c r="R1125" s="49">
        <f t="shared" si="497"/>
        <v>33.481072084939498</v>
      </c>
      <c r="S1125" s="59">
        <f t="shared" si="478"/>
        <v>9.1356458460139702</v>
      </c>
      <c r="T1125" s="59">
        <f t="shared" si="479"/>
        <v>11.404120652771578</v>
      </c>
      <c r="U1125" s="59">
        <f t="shared" si="480"/>
        <v>27.7393883033969</v>
      </c>
      <c r="V1125" s="59"/>
      <c r="W1125" s="49">
        <f t="shared" si="498"/>
        <v>3.6542583384055884</v>
      </c>
      <c r="X1125" s="49">
        <f t="shared" si="499"/>
        <v>5.4813875076083818</v>
      </c>
      <c r="Y1125" s="49">
        <f t="shared" si="500"/>
        <v>3.8476103761756466</v>
      </c>
      <c r="Z1125" s="49">
        <f t="shared" si="501"/>
        <v>7.5565102765959313</v>
      </c>
      <c r="AA1125" s="49">
        <f t="shared" si="502"/>
        <v>4.1609082455095354</v>
      </c>
      <c r="AB1125" s="49">
        <f t="shared" si="503"/>
        <v>23.578480057887365</v>
      </c>
      <c r="AC1125" s="80">
        <f t="shared" si="483"/>
        <v>0.85</v>
      </c>
      <c r="AD1125" s="80">
        <f t="shared" si="492"/>
        <v>0.85</v>
      </c>
      <c r="AE1125" s="80">
        <f t="shared" si="493"/>
        <v>0.85</v>
      </c>
      <c r="AF1125" s="54">
        <f>(Q1125-MAX(Q$2:Q1124))/MAX(Q$2:Q1124)</f>
        <v>-0.36975846527730288</v>
      </c>
      <c r="AG1125" s="54">
        <f>(R1125-MAX(R$2:R1124))/MAX(R$2:R1124)</f>
        <v>-0.42245302744538971</v>
      </c>
      <c r="AH1125" s="54">
        <f>(S1125-MAX(S$2:S1124))/MAX(S$2:S1124)</f>
        <v>-0.32254955017159631</v>
      </c>
      <c r="AI1125" s="54">
        <f>(T1125-MAX(T$2:T1124))/MAX(T$2:T1124)</f>
        <v>-0.33900620447146496</v>
      </c>
      <c r="AJ1125" s="54">
        <f>(U1125-MAX(U$2:U1124))/MAX(U$2:U1124)</f>
        <v>-0.26786832252543963</v>
      </c>
      <c r="AK1125" s="54">
        <f t="shared" si="494"/>
        <v>2.152527319703057</v>
      </c>
      <c r="AL1125" s="71">
        <f t="shared" si="484"/>
        <v>1974.5416666665726</v>
      </c>
      <c r="AM1125" s="49">
        <f t="shared" si="485"/>
        <v>2.152527319703057</v>
      </c>
      <c r="AN1125" s="49">
        <f t="shared" si="486"/>
        <v>4.5957316517944102</v>
      </c>
      <c r="AO1125" s="49">
        <f t="shared" si="487"/>
        <v>3.5243079558357957</v>
      </c>
      <c r="AP1125" s="49">
        <f t="shared" si="488"/>
        <v>3.6862090591791903</v>
      </c>
      <c r="AQ1125" s="49">
        <f t="shared" si="489"/>
        <v>4.8017403271417525</v>
      </c>
      <c r="AS1125" s="49">
        <f t="shared" si="495"/>
        <v>0.20600867534734224</v>
      </c>
      <c r="AT1125" s="49">
        <f t="shared" si="490"/>
        <v>1.1155312679625622</v>
      </c>
      <c r="AU1125" s="54">
        <f>(AM1125-MAX(AM$3:AM1125))/MAX(AM$3:AM1125)</f>
        <v>-0.42345292896264169</v>
      </c>
      <c r="AV1125" s="54">
        <f>(AN1125-MAX(AN$3:AN1125))/MAX(AN$3:AN1125)</f>
        <v>-0.62321670650589822</v>
      </c>
      <c r="AW1125" s="54">
        <f>(AO1125-MAX(AO$3:AO1125))/MAX(AO$3:AO1125)</f>
        <v>-0.38016829432360338</v>
      </c>
      <c r="AX1125" s="54">
        <f>(AP1125-MAX(AP$3:AP1125))/MAX(AP$3:AP1125)</f>
        <v>-0.36815602989119461</v>
      </c>
      <c r="AY1125" s="54">
        <f>(AQ1125-MAX(AQ$3:AQ1125))/MAX(AQ$3:AQ1125)</f>
        <v>-0.42279140831769074</v>
      </c>
    </row>
    <row r="1126" spans="1:51">
      <c r="A1126" s="49">
        <f>Data!F1252</f>
        <v>1974.6249999999059</v>
      </c>
      <c r="B1126" s="53">
        <f t="shared" si="481"/>
        <v>0.126</v>
      </c>
      <c r="C1126" s="50">
        <f>1/Data!N1252</f>
        <v>0.10178950299661373</v>
      </c>
      <c r="D1126" s="50">
        <f>Data!H1252/100</f>
        <v>8.0399999999999985E-2</v>
      </c>
      <c r="E1126">
        <f>Data!K1253/Data!K1252</f>
        <v>0.88922625542895584</v>
      </c>
      <c r="F1126">
        <f>Data!T1253/Data!T1252</f>
        <v>0.99476284584980246</v>
      </c>
      <c r="G1126" s="49">
        <f>Data!E1255</f>
        <v>51.5</v>
      </c>
      <c r="H1126" s="52">
        <v>0</v>
      </c>
      <c r="I1126" s="52">
        <v>1</v>
      </c>
      <c r="J1126" s="52">
        <v>0.6</v>
      </c>
      <c r="K1126" s="54">
        <f t="shared" si="491"/>
        <v>0.66261227030770231</v>
      </c>
      <c r="L1126" s="54">
        <f t="shared" si="504"/>
        <v>0.85</v>
      </c>
      <c r="M1126" s="53">
        <f t="shared" si="505"/>
        <v>0.85</v>
      </c>
      <c r="N1126" s="54" cm="1">
        <f t="array" ref="N1126">stock_min(C1126,O1126)</f>
        <v>0.85</v>
      </c>
      <c r="O1126" s="54" cm="1">
        <f t="array" ref="O1126">stock_max(C1126,D1126)</f>
        <v>0.85</v>
      </c>
      <c r="P1126" s="49">
        <f t="shared" si="482"/>
        <v>1974.6249999999059</v>
      </c>
      <c r="Q1126" s="49">
        <f t="shared" si="496"/>
        <v>0.77393231482099045</v>
      </c>
      <c r="R1126" s="49">
        <f t="shared" si="497"/>
        <v>29.772248357837693</v>
      </c>
      <c r="S1126" s="59">
        <f t="shared" si="478"/>
        <v>8.5093141121283722</v>
      </c>
      <c r="T1126" s="59">
        <f t="shared" si="479"/>
        <v>10.546907184893538</v>
      </c>
      <c r="U1126" s="59">
        <f t="shared" si="480"/>
        <v>25.105720458204466</v>
      </c>
      <c r="V1126" s="59"/>
      <c r="W1126" s="49">
        <f t="shared" si="498"/>
        <v>3.4037256448513489</v>
      </c>
      <c r="X1126" s="49">
        <f t="shared" si="499"/>
        <v>5.1055884672770233</v>
      </c>
      <c r="Y1126" s="49">
        <f t="shared" si="500"/>
        <v>3.5583970703866132</v>
      </c>
      <c r="Z1126" s="49">
        <f t="shared" si="501"/>
        <v>6.9885101145069246</v>
      </c>
      <c r="AA1126" s="49">
        <f t="shared" si="502"/>
        <v>3.7658580687306706</v>
      </c>
      <c r="AB1126" s="49">
        <f t="shared" si="503"/>
        <v>21.339862389473797</v>
      </c>
      <c r="AC1126" s="80">
        <f t="shared" si="483"/>
        <v>0.85000000000000009</v>
      </c>
      <c r="AD1126" s="80">
        <f t="shared" si="492"/>
        <v>0.85</v>
      </c>
      <c r="AE1126" s="80">
        <f t="shared" si="493"/>
        <v>0.85</v>
      </c>
      <c r="AF1126" s="54">
        <f>(Q1126-MAX(Q$2:Q1125))/MAX(Q$2:Q1125)</f>
        <v>-0.3730591373465027</v>
      </c>
      <c r="AG1126" s="54">
        <f>(R1126-MAX(R$2:R1125))/MAX(R$2:R1125)</f>
        <v>-0.48643006826093393</v>
      </c>
      <c r="AH1126" s="54">
        <f>(S1126-MAX(S$2:S1125))/MAX(S$2:S1125)</f>
        <v>-0.3689949489988435</v>
      </c>
      <c r="AI1126" s="54">
        <f>(T1126-MAX(T$2:T1125))/MAX(T$2:T1125)</f>
        <v>-0.38869112108738813</v>
      </c>
      <c r="AJ1126" s="54">
        <f>(U1126-MAX(U$2:U1125))/MAX(U$2:U1125)</f>
        <v>-0.33737928781141263</v>
      </c>
      <c r="AK1126" s="54">
        <f t="shared" si="494"/>
        <v>2.1378849783775493</v>
      </c>
      <c r="AL1126" s="71">
        <f t="shared" si="484"/>
        <v>1974.6249999999059</v>
      </c>
      <c r="AM1126" s="49">
        <f t="shared" si="485"/>
        <v>2.1378849783775493</v>
      </c>
      <c r="AN1126" s="49">
        <f t="shared" si="486"/>
        <v>5.1965531760243406</v>
      </c>
      <c r="AO1126" s="49">
        <f t="shared" si="487"/>
        <v>3.7779869033107616</v>
      </c>
      <c r="AP1126" s="49">
        <f t="shared" si="488"/>
        <v>3.9841382230566915</v>
      </c>
      <c r="AQ1126" s="49">
        <f t="shared" si="489"/>
        <v>5.2417714494968362</v>
      </c>
      <c r="AS1126" s="49">
        <f t="shared" si="495"/>
        <v>4.5218273472495518E-2</v>
      </c>
      <c r="AT1126" s="49">
        <f t="shared" si="490"/>
        <v>1.2576332264401446</v>
      </c>
      <c r="AU1126" s="54">
        <f>(AM1126-MAX(AM$3:AM1126))/MAX(AM$3:AM1126)</f>
        <v>-0.42737482994251647</v>
      </c>
      <c r="AV1126" s="54">
        <f>(AN1126-MAX(AN$3:AN1126))/MAX(AN$3:AN1126)</f>
        <v>-0.57395806177778208</v>
      </c>
      <c r="AW1126" s="54">
        <f>(AO1126-MAX(AO$3:AO1126))/MAX(AO$3:AO1126)</f>
        <v>-0.33555293815212156</v>
      </c>
      <c r="AX1126" s="54">
        <f>(AP1126-MAX(AP$3:AP1126))/MAX(AP$3:AP1126)</f>
        <v>-0.31708872939536387</v>
      </c>
      <c r="AY1126" s="54">
        <f>(AQ1126-MAX(AQ$3:AQ1126))/MAX(AQ$3:AQ1126)</f>
        <v>-0.36989605639803547</v>
      </c>
    </row>
    <row r="1127" spans="1:51">
      <c r="A1127" s="49">
        <f>Data!F1253</f>
        <v>1974.7083333332391</v>
      </c>
      <c r="B1127" s="53">
        <f t="shared" si="481"/>
        <v>7.0999999999999952E-2</v>
      </c>
      <c r="C1127" s="50">
        <f>1/Data!N1253</f>
        <v>0.1152017816634698</v>
      </c>
      <c r="D1127" s="50">
        <f>Data!H1253/100</f>
        <v>8.0399999999999985E-2</v>
      </c>
      <c r="E1127">
        <f>Data!K1254/Data!K1253</f>
        <v>1.0137560500559428</v>
      </c>
      <c r="F1127">
        <f>Data!T1254/Data!T1253</f>
        <v>1.0063604900697609</v>
      </c>
      <c r="G1127" s="49">
        <f>Data!E1256</f>
        <v>51.9</v>
      </c>
      <c r="H1127" s="52">
        <v>0</v>
      </c>
      <c r="I1127" s="52">
        <v>1</v>
      </c>
      <c r="J1127" s="52">
        <v>0.6</v>
      </c>
      <c r="K1127" s="54">
        <f t="shared" si="491"/>
        <v>0.66261227030770231</v>
      </c>
      <c r="L1127" s="54">
        <f t="shared" si="504"/>
        <v>0.85</v>
      </c>
      <c r="M1127" s="53">
        <f t="shared" si="505"/>
        <v>0.85</v>
      </c>
      <c r="N1127" s="54" cm="1">
        <f t="array" ref="N1127">stock_min(C1127,O1127)</f>
        <v>0.85</v>
      </c>
      <c r="O1127" s="54" cm="1">
        <f t="array" ref="O1127">stock_max(C1127,D1127)</f>
        <v>0.85</v>
      </c>
      <c r="P1127" s="49">
        <f t="shared" si="482"/>
        <v>1974.7083333332391</v>
      </c>
      <c r="Q1127" s="49">
        <f t="shared" si="496"/>
        <v>0.77885490362407639</v>
      </c>
      <c r="R1127" s="49">
        <f t="shared" si="497"/>
        <v>30.18179689652607</v>
      </c>
      <c r="S1127" s="59">
        <f t="shared" si="478"/>
        <v>8.6011962058135474</v>
      </c>
      <c r="T1127" s="59">
        <f t="shared" si="479"/>
        <v>10.665674629075617</v>
      </c>
      <c r="U1127" s="59">
        <f t="shared" si="480"/>
        <v>25.42322537627129</v>
      </c>
      <c r="V1127" s="59"/>
      <c r="W1127" s="49">
        <f t="shared" si="498"/>
        <v>3.4404784823254193</v>
      </c>
      <c r="X1127" s="49">
        <f t="shared" si="499"/>
        <v>5.1607177234881281</v>
      </c>
      <c r="Y1127" s="49">
        <f t="shared" si="500"/>
        <v>3.5984677487405619</v>
      </c>
      <c r="Z1127" s="49">
        <f t="shared" si="501"/>
        <v>7.0672068803350561</v>
      </c>
      <c r="AA1127" s="49">
        <f t="shared" si="502"/>
        <v>3.813483806440694</v>
      </c>
      <c r="AB1127" s="49">
        <f t="shared" si="503"/>
        <v>21.609741569830597</v>
      </c>
      <c r="AC1127" s="80">
        <f t="shared" si="483"/>
        <v>0.85</v>
      </c>
      <c r="AD1127" s="80">
        <f t="shared" si="492"/>
        <v>0.85</v>
      </c>
      <c r="AE1127" s="80">
        <f t="shared" si="493"/>
        <v>0.85</v>
      </c>
      <c r="AF1127" s="54">
        <f>(Q1127-MAX(Q$2:Q1126))/MAX(Q$2:Q1126)</f>
        <v>-0.36907148621526786</v>
      </c>
      <c r="AG1127" s="54">
        <f>(R1127-MAX(R$2:R1126))/MAX(R$2:R1126)</f>
        <v>-0.47936537457270423</v>
      </c>
      <c r="AH1127" s="54">
        <f>(S1127-MAX(S$2:S1126))/MAX(S$2:S1126)</f>
        <v>-0.36218146621422392</v>
      </c>
      <c r="AI1127" s="54">
        <f>(T1127-MAX(T$2:T1126))/MAX(T$2:T1126)</f>
        <v>-0.3818072458544427</v>
      </c>
      <c r="AJ1127" s="54">
        <f>(U1127-MAX(U$2:U1126))/MAX(U$2:U1126)</f>
        <v>-0.32899931181020353</v>
      </c>
      <c r="AK1127" s="54">
        <f t="shared" si="494"/>
        <v>2.095084601385619</v>
      </c>
      <c r="AL1127" s="71">
        <f t="shared" si="484"/>
        <v>1974.7083333332391</v>
      </c>
      <c r="AM1127" s="49">
        <f t="shared" si="485"/>
        <v>2.095084601385619</v>
      </c>
      <c r="AN1127" s="49">
        <f t="shared" si="486"/>
        <v>5.0999509000143641</v>
      </c>
      <c r="AO1127" s="49">
        <f t="shared" si="487"/>
        <v>3.7056033822238663</v>
      </c>
      <c r="AP1127" s="49">
        <f t="shared" si="488"/>
        <v>3.9081610923493306</v>
      </c>
      <c r="AQ1127" s="49">
        <f t="shared" si="489"/>
        <v>5.1049433775075901</v>
      </c>
      <c r="AS1127" s="49">
        <f t="shared" si="495"/>
        <v>4.9924774932259552E-3</v>
      </c>
      <c r="AT1127" s="49">
        <f t="shared" si="490"/>
        <v>1.1967822851582595</v>
      </c>
      <c r="AU1127" s="54">
        <f>(AM1127-MAX(AM$3:AM1127))/MAX(AM$3:AM1127)</f>
        <v>-0.43883876434563301</v>
      </c>
      <c r="AV1127" s="54">
        <f>(AN1127-MAX(AN$3:AN1127))/MAX(AN$3:AN1127)</f>
        <v>-0.58187804633559526</v>
      </c>
      <c r="AW1127" s="54">
        <f>(AO1127-MAX(AO$3:AO1127))/MAX(AO$3:AO1127)</f>
        <v>-0.34828326759562611</v>
      </c>
      <c r="AX1127" s="54">
        <f>(AP1127-MAX(AP$3:AP1127))/MAX(AP$3:AP1127)</f>
        <v>-0.33011178129853075</v>
      </c>
      <c r="AY1127" s="54">
        <f>(AQ1127-MAX(AQ$3:AQ1127))/MAX(AQ$3:AQ1127)</f>
        <v>-0.38634391349874009</v>
      </c>
    </row>
    <row r="1128" spans="1:51">
      <c r="A1128" s="49">
        <f>Data!F1254</f>
        <v>1974.7916666665724</v>
      </c>
      <c r="B1128" s="53">
        <f t="shared" si="481"/>
        <v>7.3999999999999955E-2</v>
      </c>
      <c r="C1128" s="50">
        <f>1/Data!N1254</f>
        <v>0.11435126913943872</v>
      </c>
      <c r="D1128" s="50">
        <f>Data!H1254/100</f>
        <v>7.9000000000000001E-2</v>
      </c>
      <c r="E1128">
        <f>Data!K1255/Data!K1254</f>
        <v>1.0293806260765739</v>
      </c>
      <c r="F1128">
        <f>Data!T1255/Data!T1254</f>
        <v>1.0138849147330962</v>
      </c>
      <c r="G1128" s="49">
        <f>Data!E1257</f>
        <v>52.1</v>
      </c>
      <c r="H1128" s="52">
        <v>0</v>
      </c>
      <c r="I1128" s="52">
        <v>1</v>
      </c>
      <c r="J1128" s="52">
        <v>0.6</v>
      </c>
      <c r="K1128" s="54">
        <f t="shared" si="491"/>
        <v>0.66261227030770231</v>
      </c>
      <c r="L1128" s="54">
        <f t="shared" si="504"/>
        <v>0.85</v>
      </c>
      <c r="M1128" s="53">
        <f t="shared" si="505"/>
        <v>0.85</v>
      </c>
      <c r="N1128" s="54" cm="1">
        <f t="array" ref="N1128">stock_min(C1128,O1128)</f>
        <v>0.85</v>
      </c>
      <c r="O1128" s="54" cm="1">
        <f t="array" ref="O1128">stock_max(C1128,D1128)</f>
        <v>0.85</v>
      </c>
      <c r="P1128" s="49">
        <f t="shared" si="482"/>
        <v>1974.7916666665724</v>
      </c>
      <c r="Q1128" s="49">
        <f t="shared" si="496"/>
        <v>0.78966923755035057</v>
      </c>
      <c r="R1128" s="49">
        <f t="shared" si="497"/>
        <v>31.068556985461999</v>
      </c>
      <c r="S1128" s="59">
        <f t="shared" si="478"/>
        <v>8.8005920739022407</v>
      </c>
      <c r="T1128" s="59">
        <f t="shared" si="479"/>
        <v>10.923278009693592</v>
      </c>
      <c r="U1128" s="59">
        <f t="shared" si="480"/>
        <v>26.111083010434349</v>
      </c>
      <c r="V1128" s="59"/>
      <c r="W1128" s="49">
        <f t="shared" si="498"/>
        <v>3.5202368295608966</v>
      </c>
      <c r="X1128" s="49">
        <f t="shared" si="499"/>
        <v>5.2803552443413446</v>
      </c>
      <c r="Y1128" s="49">
        <f t="shared" si="500"/>
        <v>3.6853799684883208</v>
      </c>
      <c r="Z1128" s="49">
        <f t="shared" si="501"/>
        <v>7.2378980412052707</v>
      </c>
      <c r="AA1128" s="49">
        <f t="shared" si="502"/>
        <v>3.9166624515651529</v>
      </c>
      <c r="AB1128" s="49">
        <f t="shared" si="503"/>
        <v>22.194420558869197</v>
      </c>
      <c r="AC1128" s="80">
        <f t="shared" si="483"/>
        <v>0.85</v>
      </c>
      <c r="AD1128" s="80">
        <f t="shared" si="492"/>
        <v>0.85</v>
      </c>
      <c r="AE1128" s="80">
        <f t="shared" si="493"/>
        <v>0.85</v>
      </c>
      <c r="AF1128" s="54">
        <f>(Q1128-MAX(Q$2:Q1127))/MAX(Q$2:Q1127)</f>
        <v>-0.36031109759868768</v>
      </c>
      <c r="AG1128" s="54">
        <f>(R1128-MAX(R$2:R1127))/MAX(R$2:R1127)</f>
        <v>-0.46406880332050776</v>
      </c>
      <c r="AH1128" s="54">
        <f>(S1128-MAX(S$2:S1127))/MAX(S$2:S1127)</f>
        <v>-0.34739533912398118</v>
      </c>
      <c r="AI1128" s="54">
        <f>(T1128-MAX(T$2:T1127))/MAX(T$2:T1127)</f>
        <v>-0.36687630628618456</v>
      </c>
      <c r="AJ1128" s="54">
        <f>(U1128-MAX(U$2:U1127))/MAX(U$2:U1127)</f>
        <v>-0.31084453643969501</v>
      </c>
      <c r="AK1128" s="54">
        <f t="shared" si="494"/>
        <v>2.0458766328886009</v>
      </c>
      <c r="AL1128" s="71">
        <f t="shared" si="484"/>
        <v>1974.7916666665724</v>
      </c>
      <c r="AM1128" s="49">
        <f t="shared" si="485"/>
        <v>2.0458766328886009</v>
      </c>
      <c r="AN1128" s="49">
        <f t="shared" si="486"/>
        <v>4.9295419355584613</v>
      </c>
      <c r="AO1128" s="49">
        <f t="shared" si="487"/>
        <v>3.5963647023863685</v>
      </c>
      <c r="AP1128" s="49">
        <f t="shared" si="488"/>
        <v>3.7905319297277522</v>
      </c>
      <c r="AQ1128" s="49">
        <f t="shared" si="489"/>
        <v>4.9211117813651137</v>
      </c>
      <c r="AS1128" s="49">
        <f t="shared" si="495"/>
        <v>-8.4301541933475832E-3</v>
      </c>
      <c r="AT1128" s="49">
        <f t="shared" si="490"/>
        <v>1.1305798516373615</v>
      </c>
      <c r="AU1128" s="54">
        <f>(AM1128-MAX(AM$3:AM1128))/MAX(AM$3:AM1128)</f>
        <v>-0.45201895018994936</v>
      </c>
      <c r="AV1128" s="54">
        <f>(AN1128-MAX(AN$3:AN1128))/MAX(AN$3:AN1128)</f>
        <v>-0.59584910812366654</v>
      </c>
      <c r="AW1128" s="54">
        <f>(AO1128-MAX(AO$3:AO1128))/MAX(AO$3:AO1128)</f>
        <v>-0.36749543579942784</v>
      </c>
      <c r="AX1128" s="54">
        <f>(AP1128-MAX(AP$3:AP1128))/MAX(AP$3:AP1128)</f>
        <v>-0.35027430488799366</v>
      </c>
      <c r="AY1128" s="54">
        <f>(AQ1128-MAX(AQ$3:AQ1128))/MAX(AQ$3:AQ1128)</f>
        <v>-0.40844197992609971</v>
      </c>
    </row>
    <row r="1129" spans="1:51">
      <c r="A1129" s="49">
        <f>Data!F1255</f>
        <v>1974.8749999999056</v>
      </c>
      <c r="B1129" s="53">
        <f t="shared" si="481"/>
        <v>8.4999999999999964E-2</v>
      </c>
      <c r="C1129" s="50">
        <f>1/Data!N1255</f>
        <v>0.11174452236168599</v>
      </c>
      <c r="D1129" s="50">
        <f>Data!H1255/100</f>
        <v>7.6799999999999993E-2</v>
      </c>
      <c r="E1129">
        <f>Data!K1256/Data!K1255</f>
        <v>0.93184793299288315</v>
      </c>
      <c r="F1129">
        <f>Data!T1256/Data!T1255</f>
        <v>1.0160144239527931</v>
      </c>
      <c r="G1129" s="49">
        <f>Data!E1258</f>
        <v>52.5</v>
      </c>
      <c r="H1129" s="52">
        <v>0</v>
      </c>
      <c r="I1129" s="52">
        <v>1</v>
      </c>
      <c r="J1129" s="52">
        <v>0.6</v>
      </c>
      <c r="K1129" s="54">
        <f t="shared" si="491"/>
        <v>0.66261227030770231</v>
      </c>
      <c r="L1129" s="54">
        <f t="shared" si="504"/>
        <v>0.85</v>
      </c>
      <c r="M1129" s="53">
        <f t="shared" si="505"/>
        <v>0.85</v>
      </c>
      <c r="N1129" s="54" cm="1">
        <f t="array" ref="N1129">stock_min(C1129,O1129)</f>
        <v>0.85</v>
      </c>
      <c r="O1129" s="54" cm="1">
        <f t="array" ref="O1129">stock_max(C1129,D1129)</f>
        <v>0.85</v>
      </c>
      <c r="P1129" s="49">
        <f t="shared" si="482"/>
        <v>1974.8749999999056</v>
      </c>
      <c r="Q1129" s="49">
        <f t="shared" si="496"/>
        <v>0.80231533550296075</v>
      </c>
      <c r="R1129" s="49">
        <f t="shared" si="497"/>
        <v>28.951170607974365</v>
      </c>
      <c r="S1129" s="59">
        <f t="shared" si="478"/>
        <v>8.4970995144713335</v>
      </c>
      <c r="T1129" s="59">
        <f t="shared" si="479"/>
        <v>10.489019534641194</v>
      </c>
      <c r="U1129" s="59">
        <f t="shared" si="480"/>
        <v>24.661210466301515</v>
      </c>
      <c r="V1129" s="59"/>
      <c r="W1129" s="49">
        <f t="shared" si="498"/>
        <v>3.3988398057885334</v>
      </c>
      <c r="X1129" s="49">
        <f t="shared" si="499"/>
        <v>5.0982597086828001</v>
      </c>
      <c r="Y1129" s="49">
        <f t="shared" si="500"/>
        <v>3.5388664874907532</v>
      </c>
      <c r="Z1129" s="49">
        <f t="shared" si="501"/>
        <v>6.9501530471504411</v>
      </c>
      <c r="AA1129" s="49">
        <f t="shared" si="502"/>
        <v>3.6991815699452277</v>
      </c>
      <c r="AB1129" s="49">
        <f t="shared" si="503"/>
        <v>20.962028896356287</v>
      </c>
      <c r="AC1129" s="80">
        <f t="shared" si="483"/>
        <v>0.85</v>
      </c>
      <c r="AD1129" s="80">
        <f t="shared" si="492"/>
        <v>0.85</v>
      </c>
      <c r="AE1129" s="80">
        <f t="shared" si="493"/>
        <v>0.85</v>
      </c>
      <c r="AF1129" s="54">
        <f>(Q1129-MAX(Q$2:Q1128))/MAX(Q$2:Q1128)</f>
        <v>-0.35006684831773621</v>
      </c>
      <c r="AG1129" s="54">
        <f>(R1129-MAX(R$2:R1128))/MAX(R$2:R1128)</f>
        <v>-0.50059362214781278</v>
      </c>
      <c r="AH1129" s="54">
        <f>(S1129-MAX(S$2:S1128))/MAX(S$2:S1128)</f>
        <v>-0.36990071798515378</v>
      </c>
      <c r="AI1129" s="54">
        <f>(T1129-MAX(T$2:T1128))/MAX(T$2:T1128)</f>
        <v>-0.39204634494195389</v>
      </c>
      <c r="AJ1129" s="54">
        <f>(U1129-MAX(U$2:U1128))/MAX(U$2:U1128)</f>
        <v>-0.34911133620651941</v>
      </c>
      <c r="AK1129" s="54">
        <f t="shared" si="494"/>
        <v>2.0477895177620149</v>
      </c>
      <c r="AL1129" s="71">
        <f t="shared" si="484"/>
        <v>1974.8749999999056</v>
      </c>
      <c r="AM1129" s="49">
        <f t="shared" si="485"/>
        <v>2.0477895177620149</v>
      </c>
      <c r="AN1129" s="49">
        <f t="shared" si="486"/>
        <v>5.2358807263713265</v>
      </c>
      <c r="AO1129" s="49">
        <f t="shared" si="487"/>
        <v>3.7271986682266949</v>
      </c>
      <c r="AP1129" s="49">
        <f t="shared" si="488"/>
        <v>3.943264184442226</v>
      </c>
      <c r="AQ1129" s="49">
        <f t="shared" si="489"/>
        <v>5.2988237337481827</v>
      </c>
      <c r="AS1129" s="49">
        <f t="shared" si="495"/>
        <v>6.2943007376856208E-2</v>
      </c>
      <c r="AT1129" s="49">
        <f t="shared" si="490"/>
        <v>1.3555595493059567</v>
      </c>
      <c r="AU1129" s="54">
        <f>(AM1129-MAX(AM$3:AM1129))/MAX(AM$3:AM1129)</f>
        <v>-0.451506590527471</v>
      </c>
      <c r="AV1129" s="54">
        <f>(AN1129-MAX(AN$3:AN1129))/MAX(AN$3:AN1129)</f>
        <v>-0.5707337734451492</v>
      </c>
      <c r="AW1129" s="54">
        <f>(AO1129-MAX(AO$3:AO1129))/MAX(AO$3:AO1129)</f>
        <v>-0.34448523316576357</v>
      </c>
      <c r="AX1129" s="54">
        <f>(AP1129-MAX(AP$3:AP1129))/MAX(AP$3:AP1129)</f>
        <v>-0.32409484717596937</v>
      </c>
      <c r="AY1129" s="54">
        <f>(AQ1129-MAX(AQ$3:AQ1129))/MAX(AQ$3:AQ1129)</f>
        <v>-0.3630379036447855</v>
      </c>
    </row>
    <row r="1130" spans="1:51">
      <c r="A1130" s="49">
        <f>Data!F1256</f>
        <v>1974.9583333332389</v>
      </c>
      <c r="B1130" s="53">
        <f t="shared" si="481"/>
        <v>6.0000000000000053E-2</v>
      </c>
      <c r="C1130" s="50">
        <f>1/Data!N1256</f>
        <v>0.12064094037844907</v>
      </c>
      <c r="D1130" s="50">
        <f>Data!H1256/100</f>
        <v>7.4299999999999991E-2</v>
      </c>
      <c r="E1130">
        <f>Data!K1257/Data!K1256</f>
        <v>1.0821864291811891</v>
      </c>
      <c r="F1130">
        <f>Data!T1257/Data!T1256</f>
        <v>0.99746122788783753</v>
      </c>
      <c r="G1130" s="49">
        <f>Data!E1259</f>
        <v>52.7</v>
      </c>
      <c r="H1130" s="52">
        <v>0</v>
      </c>
      <c r="I1130" s="52">
        <v>1</v>
      </c>
      <c r="J1130" s="52">
        <v>0.6</v>
      </c>
      <c r="K1130" s="54">
        <f t="shared" si="491"/>
        <v>0.66261227030770231</v>
      </c>
      <c r="L1130" s="54">
        <f t="shared" si="504"/>
        <v>0.85</v>
      </c>
      <c r="M1130" s="53">
        <f t="shared" si="505"/>
        <v>0.85</v>
      </c>
      <c r="N1130" s="54" cm="1">
        <f t="array" ref="N1130">stock_min(C1130,O1130)</f>
        <v>0.85</v>
      </c>
      <c r="O1130" s="54" cm="1">
        <f t="array" ref="O1130">stock_max(C1130,D1130)</f>
        <v>0.85</v>
      </c>
      <c r="P1130" s="49">
        <f t="shared" si="482"/>
        <v>1974.9583333332389</v>
      </c>
      <c r="Q1130" s="49">
        <f t="shared" si="496"/>
        <v>0.80027843970402557</v>
      </c>
      <c r="R1130" s="49">
        <f t="shared" si="497"/>
        <v>31.330563940859175</v>
      </c>
      <c r="S1130" s="59">
        <f t="shared" si="478"/>
        <v>8.9074783952536585</v>
      </c>
      <c r="T1130" s="59">
        <f t="shared" si="479"/>
        <v>11.051243420302143</v>
      </c>
      <c r="U1130" s="59">
        <f t="shared" si="480"/>
        <v>26.374613390678338</v>
      </c>
      <c r="V1130" s="59"/>
      <c r="W1130" s="49">
        <f t="shared" si="498"/>
        <v>3.5629913581014634</v>
      </c>
      <c r="X1130" s="49">
        <f t="shared" si="499"/>
        <v>5.3444870371521951</v>
      </c>
      <c r="Y1130" s="49">
        <f t="shared" si="500"/>
        <v>3.7285539278526829</v>
      </c>
      <c r="Z1130" s="49">
        <f t="shared" si="501"/>
        <v>7.3226894924494603</v>
      </c>
      <c r="AA1130" s="49">
        <f t="shared" si="502"/>
        <v>3.9561920086017515</v>
      </c>
      <c r="AB1130" s="49">
        <f t="shared" si="503"/>
        <v>22.418421382076588</v>
      </c>
      <c r="AC1130" s="80">
        <f t="shared" si="483"/>
        <v>0.85</v>
      </c>
      <c r="AD1130" s="80">
        <f t="shared" si="492"/>
        <v>0.85</v>
      </c>
      <c r="AE1130" s="80">
        <f t="shared" si="493"/>
        <v>0.85</v>
      </c>
      <c r="AF1130" s="54">
        <f>(Q1130-MAX(Q$2:Q1129))/MAX(Q$2:Q1129)</f>
        <v>-0.35171688047799698</v>
      </c>
      <c r="AG1130" s="54">
        <f>(R1130-MAX(R$2:R1129))/MAX(R$2:R1129)</f>
        <v>-0.45954919524182986</v>
      </c>
      <c r="AH1130" s="54">
        <f>(S1130-MAX(S$2:S1129))/MAX(S$2:S1129)</f>
        <v>-0.33946922336812418</v>
      </c>
      <c r="AI1130" s="54">
        <f>(T1130-MAX(T$2:T1129))/MAX(T$2:T1129)</f>
        <v>-0.35945930807738741</v>
      </c>
      <c r="AJ1130" s="54">
        <f>(U1130-MAX(U$2:U1129))/MAX(U$2:U1129)</f>
        <v>-0.3038891220937372</v>
      </c>
      <c r="AK1130" s="54">
        <f t="shared" si="494"/>
        <v>2.0623447934697205</v>
      </c>
      <c r="AL1130" s="71">
        <f t="shared" si="484"/>
        <v>1974.9583333332389</v>
      </c>
      <c r="AM1130" s="49">
        <f t="shared" si="485"/>
        <v>2.0623447934697205</v>
      </c>
      <c r="AN1130" s="49">
        <f t="shared" si="486"/>
        <v>4.9370576380066398</v>
      </c>
      <c r="AO1130" s="49">
        <f t="shared" si="487"/>
        <v>3.6055239028173576</v>
      </c>
      <c r="AP1130" s="49">
        <f t="shared" si="488"/>
        <v>3.7990494622735365</v>
      </c>
      <c r="AQ1130" s="49">
        <f t="shared" si="489"/>
        <v>4.9771386879382948</v>
      </c>
      <c r="AS1130" s="49">
        <f t="shared" si="495"/>
        <v>4.0081049931655066E-2</v>
      </c>
      <c r="AT1130" s="49">
        <f t="shared" si="490"/>
        <v>1.1780892256647584</v>
      </c>
      <c r="AU1130" s="54">
        <f>(AM1130-MAX(AM$3:AM1130))/MAX(AM$3:AM1130)</f>
        <v>-0.44760800977515958</v>
      </c>
      <c r="AV1130" s="54">
        <f>(AN1130-MAX(AN$3:AN1130))/MAX(AN$3:AN1130)</f>
        <v>-0.59523292960500984</v>
      </c>
      <c r="AW1130" s="54">
        <f>(AO1130-MAX(AO$3:AO1130))/MAX(AO$3:AO1130)</f>
        <v>-0.36588457690261345</v>
      </c>
      <c r="AX1130" s="54">
        <f>(AP1130-MAX(AP$3:AP1130))/MAX(AP$3:AP1130)</f>
        <v>-0.34881433571835097</v>
      </c>
      <c r="AY1130" s="54">
        <f>(AQ1130-MAX(AQ$3:AQ1130))/MAX(AQ$3:AQ1130)</f>
        <v>-0.4017070859842875</v>
      </c>
    </row>
    <row r="1131" spans="1:51">
      <c r="A1131" s="49">
        <f>Data!F1257</f>
        <v>1975.0416666665722</v>
      </c>
      <c r="B1131" s="53">
        <f t="shared" si="481"/>
        <v>8.3999999999999964E-2</v>
      </c>
      <c r="C1131" s="50">
        <f>1/Data!N1257</f>
        <v>0.11209511304628783</v>
      </c>
      <c r="D1131" s="50">
        <f>Data!H1257/100</f>
        <v>7.4999999999999997E-2</v>
      </c>
      <c r="E1131">
        <f>Data!K1258/Data!K1257</f>
        <v>1.0996594281470398</v>
      </c>
      <c r="F1131">
        <f>Data!T1258/Data!T1257</f>
        <v>1.006240580757132</v>
      </c>
      <c r="G1131" s="49">
        <f>Data!E1260</f>
        <v>52.9</v>
      </c>
      <c r="H1131" s="52">
        <v>0</v>
      </c>
      <c r="I1131" s="52">
        <v>1</v>
      </c>
      <c r="J1131" s="52">
        <v>0.6</v>
      </c>
      <c r="K1131" s="54">
        <f t="shared" si="491"/>
        <v>0.66261227030770231</v>
      </c>
      <c r="L1131" s="54">
        <f t="shared" si="504"/>
        <v>0.85</v>
      </c>
      <c r="M1131" s="53">
        <f t="shared" si="505"/>
        <v>0.85</v>
      </c>
      <c r="N1131" s="54" cm="1">
        <f t="array" ref="N1131">stock_min(C1131,O1131)</f>
        <v>0.85</v>
      </c>
      <c r="O1131" s="54" cm="1">
        <f t="array" ref="O1131">stock_max(C1131,D1131)</f>
        <v>0.85</v>
      </c>
      <c r="P1131" s="49">
        <f t="shared" si="482"/>
        <v>1975.0416666665722</v>
      </c>
      <c r="Q1131" s="49">
        <f t="shared" si="496"/>
        <v>0.8052726419351901</v>
      </c>
      <c r="R1131" s="49">
        <f t="shared" si="497"/>
        <v>34.452950026729468</v>
      </c>
      <c r="S1131" s="59">
        <f t="shared" si="478"/>
        <v>9.4623420524227093</v>
      </c>
      <c r="T1131" s="59">
        <f t="shared" si="479"/>
        <v>11.80428680951208</v>
      </c>
      <c r="U1131" s="59">
        <f t="shared" si="480"/>
        <v>28.633509381295863</v>
      </c>
      <c r="V1131" s="59"/>
      <c r="W1131" s="49">
        <f t="shared" si="498"/>
        <v>3.7849368209690839</v>
      </c>
      <c r="X1131" s="49">
        <f t="shared" si="499"/>
        <v>5.6774052314536254</v>
      </c>
      <c r="Y1131" s="49">
        <f t="shared" si="500"/>
        <v>3.9826215272980168</v>
      </c>
      <c r="Z1131" s="49">
        <f t="shared" si="501"/>
        <v>7.8216652822140631</v>
      </c>
      <c r="AA1131" s="49">
        <f t="shared" si="502"/>
        <v>4.2950264071943804</v>
      </c>
      <c r="AB1131" s="49">
        <f t="shared" si="503"/>
        <v>24.338482974101481</v>
      </c>
      <c r="AC1131" s="80">
        <f t="shared" si="483"/>
        <v>0.85</v>
      </c>
      <c r="AD1131" s="80">
        <f t="shared" si="492"/>
        <v>0.85</v>
      </c>
      <c r="AE1131" s="80">
        <f t="shared" si="493"/>
        <v>0.85</v>
      </c>
      <c r="AF1131" s="54">
        <f>(Q1131-MAX(Q$2:Q1130))/MAX(Q$2:Q1130)</f>
        <v>-0.34767121731713452</v>
      </c>
      <c r="AG1131" s="54">
        <f>(R1131-MAX(R$2:R1130))/MAX(R$2:R1130)</f>
        <v>-0.40568817709802313</v>
      </c>
      <c r="AH1131" s="54">
        <f>(S1131-MAX(S$2:S1130))/MAX(S$2:S1130)</f>
        <v>-0.2983235134228755</v>
      </c>
      <c r="AI1131" s="54">
        <f>(T1131-MAX(T$2:T1130))/MAX(T$2:T1130)</f>
        <v>-0.31581218935713984</v>
      </c>
      <c r="AJ1131" s="54">
        <f>(U1131-MAX(U$2:U1130))/MAX(U$2:U1130)</f>
        <v>-0.24426959145510213</v>
      </c>
      <c r="AK1131" s="54">
        <f t="shared" si="494"/>
        <v>2.098875952040673</v>
      </c>
      <c r="AL1131" s="71">
        <f t="shared" si="484"/>
        <v>1975.0416666665722</v>
      </c>
      <c r="AM1131" s="49">
        <f t="shared" si="485"/>
        <v>2.098875952040673</v>
      </c>
      <c r="AN1131" s="49">
        <f t="shared" si="486"/>
        <v>4.6425540584375158</v>
      </c>
      <c r="AO1131" s="49">
        <f t="shared" si="487"/>
        <v>3.4961378208246323</v>
      </c>
      <c r="AP1131" s="49">
        <f t="shared" si="488"/>
        <v>3.6658461480739253</v>
      </c>
      <c r="AQ1131" s="49">
        <f t="shared" si="489"/>
        <v>4.6948161575910072</v>
      </c>
      <c r="AS1131" s="49">
        <f t="shared" si="495"/>
        <v>5.2262099153491448E-2</v>
      </c>
      <c r="AT1131" s="49">
        <f t="shared" si="490"/>
        <v>1.028970009517082</v>
      </c>
      <c r="AU1131" s="54">
        <f>(AM1131-MAX(AM$3:AM1131))/MAX(AM$3:AM1131)</f>
        <v>-0.43782326405653638</v>
      </c>
      <c r="AV1131" s="54">
        <f>(AN1131-MAX(AN$3:AN1131))/MAX(AN$3:AN1131)</f>
        <v>-0.61937794873651864</v>
      </c>
      <c r="AW1131" s="54">
        <f>(AO1131-MAX(AO$3:AO1131))/MAX(AO$3:AO1131)</f>
        <v>-0.38512266921135718</v>
      </c>
      <c r="AX1131" s="54">
        <f>(AP1131-MAX(AP$3:AP1131))/MAX(AP$3:AP1131)</f>
        <v>-0.37164638607804318</v>
      </c>
      <c r="AY1131" s="54">
        <f>(AQ1131-MAX(AQ$3:AQ1131))/MAX(AQ$3:AQ1131)</f>
        <v>-0.43564457094590053</v>
      </c>
    </row>
    <row r="1132" spans="1:51">
      <c r="A1132" s="49">
        <f>Data!F1258</f>
        <v>1975.1249999999054</v>
      </c>
      <c r="B1132" s="53">
        <f t="shared" si="481"/>
        <v>0.122</v>
      </c>
      <c r="C1132" s="50">
        <f>1/Data!N1258</f>
        <v>0.10243543613213352</v>
      </c>
      <c r="D1132" s="50">
        <f>Data!H1258/100</f>
        <v>7.3899999999999993E-2</v>
      </c>
      <c r="E1132">
        <f>Data!K1259/Data!K1258</f>
        <v>1.0457768041371436</v>
      </c>
      <c r="F1132">
        <f>Data!T1259/Data!T1258</f>
        <v>0.97893049785488984</v>
      </c>
      <c r="G1132" s="49">
        <f>Data!E1261</f>
        <v>53.2</v>
      </c>
      <c r="H1132" s="52">
        <v>0</v>
      </c>
      <c r="I1132" s="52">
        <v>1</v>
      </c>
      <c r="J1132" s="52">
        <v>0.6</v>
      </c>
      <c r="K1132" s="54">
        <f t="shared" si="491"/>
        <v>0.66261227030770231</v>
      </c>
      <c r="L1132" s="54">
        <f t="shared" si="504"/>
        <v>0.85</v>
      </c>
      <c r="M1132" s="53">
        <f t="shared" si="505"/>
        <v>0.85</v>
      </c>
      <c r="N1132" s="54" cm="1">
        <f t="array" ref="N1132">stock_min(C1132,O1132)</f>
        <v>0.85</v>
      </c>
      <c r="O1132" s="54" cm="1">
        <f t="array" ref="O1132">stock_max(C1132,D1132)</f>
        <v>0.85</v>
      </c>
      <c r="P1132" s="49">
        <f t="shared" si="482"/>
        <v>1975.1249999999054</v>
      </c>
      <c r="Q1132" s="49">
        <f t="shared" si="496"/>
        <v>0.78830594827853806</v>
      </c>
      <c r="R1132" s="49">
        <f t="shared" si="497"/>
        <v>36.030095972049857</v>
      </c>
      <c r="S1132" s="59">
        <f t="shared" si="478"/>
        <v>9.6424887852416425</v>
      </c>
      <c r="T1132" s="59">
        <f t="shared" si="479"/>
        <v>12.078425796349721</v>
      </c>
      <c r="U1132" s="59">
        <f t="shared" si="480"/>
        <v>29.657153281296821</v>
      </c>
      <c r="V1132" s="59"/>
      <c r="W1132" s="49">
        <f t="shared" si="498"/>
        <v>3.8569955140966572</v>
      </c>
      <c r="X1132" s="49">
        <f t="shared" si="499"/>
        <v>5.7854932711449853</v>
      </c>
      <c r="Y1132" s="49">
        <f t="shared" si="500"/>
        <v>4.0751126576873151</v>
      </c>
      <c r="Z1132" s="49">
        <f t="shared" si="501"/>
        <v>8.0033131386624063</v>
      </c>
      <c r="AA1132" s="49">
        <f t="shared" si="502"/>
        <v>4.4485729921945243</v>
      </c>
      <c r="AB1132" s="49">
        <f t="shared" si="503"/>
        <v>25.208580289102297</v>
      </c>
      <c r="AC1132" s="80">
        <f t="shared" si="483"/>
        <v>0.85</v>
      </c>
      <c r="AD1132" s="80">
        <f t="shared" si="492"/>
        <v>0.85</v>
      </c>
      <c r="AE1132" s="80">
        <f t="shared" si="493"/>
        <v>0.85</v>
      </c>
      <c r="AF1132" s="54">
        <f>(Q1132-MAX(Q$2:Q1131))/MAX(Q$2:Q1131)</f>
        <v>-0.36141546000318825</v>
      </c>
      <c r="AG1132" s="54">
        <f>(R1132-MAX(R$2:R1131))/MAX(R$2:R1131)</f>
        <v>-0.37848248118465061</v>
      </c>
      <c r="AH1132" s="54">
        <f>(S1132-MAX(S$2:S1131))/MAX(S$2:S1131)</f>
        <v>-0.28496479886231141</v>
      </c>
      <c r="AI1132" s="54">
        <f>(T1132-MAX(T$2:T1131))/MAX(T$2:T1131)</f>
        <v>-0.29992283015712812</v>
      </c>
      <c r="AJ1132" s="54">
        <f>(U1132-MAX(U$2:U1131))/MAX(U$2:U1131)</f>
        <v>-0.21725233651611964</v>
      </c>
      <c r="AK1132" s="54">
        <f t="shared" si="494"/>
        <v>2.1910831531547101</v>
      </c>
      <c r="AL1132" s="71">
        <f t="shared" si="484"/>
        <v>1975.1249999999054</v>
      </c>
      <c r="AM1132" s="49">
        <f t="shared" si="485"/>
        <v>2.1910831531547101</v>
      </c>
      <c r="AN1132" s="49">
        <f t="shared" si="486"/>
        <v>4.5378575681692759</v>
      </c>
      <c r="AO1132" s="49">
        <f t="shared" si="487"/>
        <v>3.5066091749899528</v>
      </c>
      <c r="AP1132" s="49">
        <f t="shared" si="488"/>
        <v>3.6618436082490917</v>
      </c>
      <c r="AQ1132" s="49">
        <f t="shared" si="489"/>
        <v>4.6322037618680909</v>
      </c>
      <c r="AS1132" s="49">
        <f t="shared" si="495"/>
        <v>9.4346193698815028E-2</v>
      </c>
      <c r="AT1132" s="49">
        <f t="shared" si="490"/>
        <v>0.97036015361899919</v>
      </c>
      <c r="AU1132" s="54">
        <f>(AM1132-MAX(AM$3:AM1132))/MAX(AM$3:AM1132)</f>
        <v>-0.41312588101092446</v>
      </c>
      <c r="AV1132" s="54">
        <f>(AN1132-MAX(AN$3:AN1132))/MAX(AN$3:AN1132)</f>
        <v>-0.62796154138495763</v>
      </c>
      <c r="AW1132" s="54">
        <f>(AO1132-MAX(AO$3:AO1132))/MAX(AO$3:AO1132)</f>
        <v>-0.38328103749404802</v>
      </c>
      <c r="AX1132" s="54">
        <f>(AP1132-MAX(AP$3:AP1132))/MAX(AP$3:AP1132)</f>
        <v>-0.37233245152165767</v>
      </c>
      <c r="AY1132" s="54">
        <f>(AQ1132-MAX(AQ$3:AQ1132))/MAX(AQ$3:AQ1132)</f>
        <v>-0.44317109472578858</v>
      </c>
    </row>
    <row r="1133" spans="1:51">
      <c r="A1133" s="49">
        <f>Data!F1259</f>
        <v>1975.2083333332387</v>
      </c>
      <c r="B1133" s="53">
        <f t="shared" si="481"/>
        <v>0.14200000000000002</v>
      </c>
      <c r="C1133" s="50">
        <f>1/Data!N1259</f>
        <v>9.8388429332149835E-2</v>
      </c>
      <c r="D1133" s="50">
        <f>Data!H1259/100</f>
        <v>7.7300000000000008E-2</v>
      </c>
      <c r="E1133">
        <f>Data!K1260/Data!K1259</f>
        <v>1.0110465652871874</v>
      </c>
      <c r="F1133">
        <f>Data!T1260/Data!T1259</f>
        <v>0.96894717880279091</v>
      </c>
      <c r="G1133" s="49">
        <f>Data!E1262</f>
        <v>53.6</v>
      </c>
      <c r="H1133" s="52">
        <v>0</v>
      </c>
      <c r="I1133" s="52">
        <v>1</v>
      </c>
      <c r="J1133" s="52">
        <v>0.6</v>
      </c>
      <c r="K1133" s="54">
        <f t="shared" si="491"/>
        <v>0.66261227030770231</v>
      </c>
      <c r="L1133" s="54">
        <f t="shared" si="504"/>
        <v>0.85</v>
      </c>
      <c r="M1133" s="53">
        <f t="shared" si="505"/>
        <v>0.85</v>
      </c>
      <c r="N1133" s="54" cm="1">
        <f t="array" ref="N1133">stock_min(C1133,O1133)</f>
        <v>0.85</v>
      </c>
      <c r="O1133" s="54" cm="1">
        <f t="array" ref="O1133">stock_max(C1133,D1133)</f>
        <v>0.85</v>
      </c>
      <c r="P1133" s="49">
        <f t="shared" si="482"/>
        <v>1975.2083333332387</v>
      </c>
      <c r="Q1133" s="49">
        <f t="shared" si="496"/>
        <v>0.76382682461794826</v>
      </c>
      <c r="R1133" s="49">
        <f t="shared" si="497"/>
        <v>36.428104779508736</v>
      </c>
      <c r="S1133" s="59">
        <f t="shared" si="478"/>
        <v>9.5866280223222482</v>
      </c>
      <c r="T1133" s="59">
        <f t="shared" si="479"/>
        <v>12.040291172732113</v>
      </c>
      <c r="U1133" s="59">
        <f t="shared" si="480"/>
        <v>29.797480767548347</v>
      </c>
      <c r="V1133" s="59"/>
      <c r="W1133" s="49">
        <f t="shared" si="498"/>
        <v>3.8346512089288995</v>
      </c>
      <c r="X1133" s="49">
        <f t="shared" si="499"/>
        <v>5.7519768133933491</v>
      </c>
      <c r="Y1133" s="49">
        <f t="shared" si="500"/>
        <v>4.0622465036023003</v>
      </c>
      <c r="Z1133" s="49">
        <f t="shared" si="501"/>
        <v>7.9780446691298126</v>
      </c>
      <c r="AA1133" s="49">
        <f t="shared" si="502"/>
        <v>4.4696221151322524</v>
      </c>
      <c r="AB1133" s="49">
        <f t="shared" si="503"/>
        <v>25.327858652416094</v>
      </c>
      <c r="AC1133" s="80">
        <f t="shared" si="483"/>
        <v>0.85</v>
      </c>
      <c r="AD1133" s="80">
        <f t="shared" si="492"/>
        <v>0.85</v>
      </c>
      <c r="AE1133" s="80">
        <f t="shared" si="493"/>
        <v>0.85</v>
      </c>
      <c r="AF1133" s="54">
        <f>(Q1133-MAX(Q$2:Q1132))/MAX(Q$2:Q1132)</f>
        <v>-0.38124531154301128</v>
      </c>
      <c r="AG1133" s="54">
        <f>(R1133-MAX(R$2:R1132))/MAX(R$2:R1132)</f>
        <v>-0.37161684733592604</v>
      </c>
      <c r="AH1133" s="54">
        <f>(S1133-MAX(S$2:S1132))/MAX(S$2:S1132)</f>
        <v>-0.28910713314336423</v>
      </c>
      <c r="AI1133" s="54">
        <f>(T1133-MAX(T$2:T1132))/MAX(T$2:T1132)</f>
        <v>-0.30213314959985771</v>
      </c>
      <c r="AJ1133" s="54">
        <f>(U1133-MAX(U$2:U1132))/MAX(U$2:U1132)</f>
        <v>-0.21354864280876645</v>
      </c>
      <c r="AK1133" s="54">
        <f t="shared" si="494"/>
        <v>2.289839437751735</v>
      </c>
      <c r="AL1133" s="71">
        <f t="shared" si="484"/>
        <v>1975.2083333332387</v>
      </c>
      <c r="AM1133" s="49">
        <f t="shared" si="485"/>
        <v>2.289839437751735</v>
      </c>
      <c r="AN1133" s="49">
        <f t="shared" si="486"/>
        <v>4.6174070243466527</v>
      </c>
      <c r="AO1133" s="49">
        <f t="shared" si="487"/>
        <v>3.6057303884569887</v>
      </c>
      <c r="AP1133" s="49">
        <f t="shared" si="488"/>
        <v>3.759110908399963</v>
      </c>
      <c r="AQ1133" s="49">
        <f t="shared" si="489"/>
        <v>4.6685696504457033</v>
      </c>
      <c r="AS1133" s="49">
        <f t="shared" si="495"/>
        <v>5.1162626099050534E-2</v>
      </c>
      <c r="AT1133" s="49">
        <f t="shared" si="490"/>
        <v>0.90945874204574029</v>
      </c>
      <c r="AU1133" s="54">
        <f>(AM1133-MAX(AM$3:AM1133))/MAX(AM$3:AM1133)</f>
        <v>-0.38667434838238568</v>
      </c>
      <c r="AV1133" s="54">
        <f>(AN1133-MAX(AN$3:AN1133))/MAX(AN$3:AN1133)</f>
        <v>-0.6214396405506315</v>
      </c>
      <c r="AW1133" s="54">
        <f>(AO1133-MAX(AO$3:AO1133))/MAX(AO$3:AO1133)</f>
        <v>-0.36584826158970263</v>
      </c>
      <c r="AX1133" s="54">
        <f>(AP1133-MAX(AP$3:AP1133))/MAX(AP$3:AP1133)</f>
        <v>-0.35566010437518947</v>
      </c>
      <c r="AY1133" s="54">
        <f>(AQ1133-MAX(AQ$3:AQ1133))/MAX(AQ$3:AQ1133)</f>
        <v>-0.43879961649059335</v>
      </c>
    </row>
    <row r="1134" spans="1:51">
      <c r="A1134" s="49">
        <f>Data!F1260</f>
        <v>1975.2916666665719</v>
      </c>
      <c r="B1134" s="53">
        <f t="shared" si="481"/>
        <v>0.14400000000000002</v>
      </c>
      <c r="C1134" s="50">
        <f>1/Data!N1260</f>
        <v>9.7722325784598135E-2</v>
      </c>
      <c r="D1134" s="50">
        <f>Data!H1260/100</f>
        <v>8.2299999999999998E-2</v>
      </c>
      <c r="E1134">
        <f>Data!K1261/Data!K1260</f>
        <v>1.0611217654581151</v>
      </c>
      <c r="F1134">
        <f>Data!T1261/Data!T1260</f>
        <v>1.0126977234198473</v>
      </c>
      <c r="G1134" s="49">
        <f>Data!E1263</f>
        <v>54.2</v>
      </c>
      <c r="H1134" s="52">
        <v>0</v>
      </c>
      <c r="I1134" s="52">
        <v>1</v>
      </c>
      <c r="J1134" s="52">
        <v>0.6</v>
      </c>
      <c r="K1134" s="54">
        <f t="shared" si="491"/>
        <v>0.66261227030770231</v>
      </c>
      <c r="L1134" s="54">
        <f t="shared" si="504"/>
        <v>0.85</v>
      </c>
      <c r="M1134" s="53">
        <f t="shared" si="505"/>
        <v>0.85</v>
      </c>
      <c r="N1134" s="54" cm="1">
        <f t="array" ref="N1134">stock_min(C1134,O1134)</f>
        <v>0.85</v>
      </c>
      <c r="O1134" s="54" cm="1">
        <f t="array" ref="O1134">stock_max(C1134,D1134)</f>
        <v>0.85</v>
      </c>
      <c r="P1134" s="49">
        <f t="shared" si="482"/>
        <v>1975.2916666665719</v>
      </c>
      <c r="Q1134" s="49">
        <f t="shared" si="496"/>
        <v>0.77352568637760721</v>
      </c>
      <c r="R1134" s="49">
        <f t="shared" si="497"/>
        <v>38.654654855925507</v>
      </c>
      <c r="S1134" s="59">
        <f t="shared" si="478"/>
        <v>9.9868903404935558</v>
      </c>
      <c r="T1134" s="59">
        <f t="shared" si="479"/>
        <v>12.579504630379013</v>
      </c>
      <c r="U1134" s="59">
        <f t="shared" si="480"/>
        <v>31.402318229066793</v>
      </c>
      <c r="V1134" s="59"/>
      <c r="W1134" s="49">
        <f t="shared" si="498"/>
        <v>3.9947561361974224</v>
      </c>
      <c r="X1134" s="49">
        <f t="shared" si="499"/>
        <v>5.992134204296133</v>
      </c>
      <c r="Y1134" s="49">
        <f t="shared" si="500"/>
        <v>4.244170507897322</v>
      </c>
      <c r="Z1134" s="49">
        <f t="shared" si="501"/>
        <v>8.3353341224816919</v>
      </c>
      <c r="AA1134" s="49">
        <f t="shared" si="502"/>
        <v>4.7103477343600195</v>
      </c>
      <c r="AB1134" s="49">
        <f t="shared" si="503"/>
        <v>26.691970494706773</v>
      </c>
      <c r="AC1134" s="80">
        <f t="shared" si="483"/>
        <v>0.85</v>
      </c>
      <c r="AD1134" s="80">
        <f t="shared" si="492"/>
        <v>0.85</v>
      </c>
      <c r="AE1134" s="80">
        <f t="shared" si="493"/>
        <v>0.85</v>
      </c>
      <c r="AF1134" s="54">
        <f>(Q1134-MAX(Q$2:Q1133))/MAX(Q$2:Q1133)</f>
        <v>-0.37338853564425062</v>
      </c>
      <c r="AG1134" s="54">
        <f>(R1134-MAX(R$2:R1133))/MAX(R$2:R1133)</f>
        <v>-0.33320895966096165</v>
      </c>
      <c r="AH1134" s="54">
        <f>(S1134-MAX(S$2:S1133))/MAX(S$2:S1133)</f>
        <v>-0.25942582849725404</v>
      </c>
      <c r="AI1134" s="54">
        <f>(T1134-MAX(T$2:T1133))/MAX(T$2:T1133)</f>
        <v>-0.27087981926233023</v>
      </c>
      <c r="AJ1134" s="54">
        <f>(U1134-MAX(U$2:U1133))/MAX(U$2:U1133)</f>
        <v>-0.17119182044755982</v>
      </c>
      <c r="AK1134" s="54">
        <f t="shared" si="494"/>
        <v>2.3403332839067783</v>
      </c>
      <c r="AL1134" s="71">
        <f t="shared" si="484"/>
        <v>1975.2916666665719</v>
      </c>
      <c r="AM1134" s="49">
        <f t="shared" si="485"/>
        <v>2.3403332839067783</v>
      </c>
      <c r="AN1134" s="49">
        <f t="shared" si="486"/>
        <v>4.4882960721692244</v>
      </c>
      <c r="AO1134" s="49">
        <f t="shared" si="487"/>
        <v>3.5750293510046336</v>
      </c>
      <c r="AP1134" s="49">
        <f t="shared" si="488"/>
        <v>3.7154818799913407</v>
      </c>
      <c r="AQ1134" s="49">
        <f t="shared" si="489"/>
        <v>4.5851568011267885</v>
      </c>
      <c r="AS1134" s="49">
        <f t="shared" si="495"/>
        <v>9.6860728957564035E-2</v>
      </c>
      <c r="AT1134" s="49">
        <f t="shared" si="490"/>
        <v>0.86967492113544775</v>
      </c>
      <c r="AU1134" s="54">
        <f>(AM1134-MAX(AM$3:AM1134))/MAX(AM$3:AM1134)</f>
        <v>-0.37314974461098399</v>
      </c>
      <c r="AV1134" s="54">
        <f>(AN1134-MAX(AN$3:AN1134))/MAX(AN$3:AN1134)</f>
        <v>-0.63202486472675956</v>
      </c>
      <c r="AW1134" s="54">
        <f>(AO1134-MAX(AO$3:AO1134))/MAX(AO$3:AO1134)</f>
        <v>-0.37124775466709331</v>
      </c>
      <c r="AX1134" s="54">
        <f>(AP1134-MAX(AP$3:AP1134))/MAX(AP$3:AP1134)</f>
        <v>-0.36313844813679697</v>
      </c>
      <c r="AY1134" s="54">
        <f>(AQ1134-MAX(AQ$3:AQ1134))/MAX(AQ$3:AQ1134)</f>
        <v>-0.44882652548678204</v>
      </c>
    </row>
    <row r="1135" spans="1:51">
      <c r="A1135" s="49">
        <f>Data!F1261</f>
        <v>1975.3749999999052</v>
      </c>
      <c r="B1135" s="53">
        <f t="shared" si="481"/>
        <v>0.17300000000000004</v>
      </c>
      <c r="C1135" s="50">
        <f>1/Data!N1261</f>
        <v>9.2437339635672605E-2</v>
      </c>
      <c r="D1135" s="50">
        <f>Data!H1261/100</f>
        <v>8.0600000000000005E-2</v>
      </c>
      <c r="E1135">
        <f>Data!K1262/Data!K1261</f>
        <v>1.0212797693000042</v>
      </c>
      <c r="F1135">
        <f>Data!T1262/Data!T1261</f>
        <v>1.0128461822128094</v>
      </c>
      <c r="G1135" s="49">
        <f>Data!E1264</f>
        <v>54.3</v>
      </c>
      <c r="H1135" s="52">
        <v>0</v>
      </c>
      <c r="I1135" s="52">
        <v>1</v>
      </c>
      <c r="J1135" s="52">
        <v>0.6</v>
      </c>
      <c r="K1135" s="54">
        <f t="shared" si="491"/>
        <v>0.66261227030770231</v>
      </c>
      <c r="L1135" s="54">
        <f t="shared" si="504"/>
        <v>0.85</v>
      </c>
      <c r="M1135" s="53">
        <f t="shared" si="505"/>
        <v>0.85</v>
      </c>
      <c r="N1135" s="54" cm="1">
        <f t="array" ref="N1135">stock_min(C1135,O1135)</f>
        <v>0.85</v>
      </c>
      <c r="O1135" s="54" cm="1">
        <f t="array" ref="O1135">stock_max(C1135,D1135)</f>
        <v>0.85</v>
      </c>
      <c r="P1135" s="49">
        <f t="shared" si="482"/>
        <v>1975.3749999999052</v>
      </c>
      <c r="Q1135" s="49">
        <f t="shared" si="496"/>
        <v>0.78346253829110246</v>
      </c>
      <c r="R1135" s="49">
        <f t="shared" si="497"/>
        <v>39.47721699363089</v>
      </c>
      <c r="S1135" s="59">
        <f t="shared" si="478"/>
        <v>10.165718939196973</v>
      </c>
      <c r="T1135" s="59">
        <f t="shared" si="479"/>
        <v>12.811400005230558</v>
      </c>
      <c r="U1135" s="59">
        <f t="shared" si="480"/>
        <v>32.030827188637957</v>
      </c>
      <c r="V1135" s="59"/>
      <c r="W1135" s="49">
        <f t="shared" si="498"/>
        <v>4.0662875756787891</v>
      </c>
      <c r="X1135" s="49">
        <f t="shared" si="499"/>
        <v>6.0994313635181836</v>
      </c>
      <c r="Y1135" s="49">
        <f t="shared" si="500"/>
        <v>4.3224091619446288</v>
      </c>
      <c r="Z1135" s="49">
        <f t="shared" si="501"/>
        <v>8.4889908432859293</v>
      </c>
      <c r="AA1135" s="49">
        <f t="shared" si="502"/>
        <v>4.8046240782956939</v>
      </c>
      <c r="AB1135" s="49">
        <f t="shared" si="503"/>
        <v>27.226203110342261</v>
      </c>
      <c r="AC1135" s="80">
        <f t="shared" si="483"/>
        <v>0.85</v>
      </c>
      <c r="AD1135" s="80">
        <f t="shared" si="492"/>
        <v>0.85</v>
      </c>
      <c r="AE1135" s="80">
        <f t="shared" si="493"/>
        <v>0.85</v>
      </c>
      <c r="AF1135" s="54">
        <f>(Q1135-MAX(Q$2:Q1134))/MAX(Q$2:Q1134)</f>
        <v>-0.36533897059650128</v>
      </c>
      <c r="AG1135" s="54">
        <f>(R1135-MAX(R$2:R1134))/MAX(R$2:R1134)</f>
        <v>-0.3190198001512371</v>
      </c>
      <c r="AH1135" s="54">
        <f>(S1135-MAX(S$2:S1134))/MAX(S$2:S1134)</f>
        <v>-0.24616485968609203</v>
      </c>
      <c r="AI1135" s="54">
        <f>(T1135-MAX(T$2:T1134))/MAX(T$2:T1134)</f>
        <v>-0.25743894042075266</v>
      </c>
      <c r="AJ1135" s="54">
        <f>(U1135-MAX(U$2:U1134))/MAX(U$2:U1134)</f>
        <v>-0.15460344748685262</v>
      </c>
      <c r="AK1135" s="54">
        <f t="shared" si="494"/>
        <v>2.3973847812605209</v>
      </c>
      <c r="AL1135" s="71">
        <f t="shared" si="484"/>
        <v>1975.3749999999052</v>
      </c>
      <c r="AM1135" s="49">
        <f t="shared" si="485"/>
        <v>2.3973847812605209</v>
      </c>
      <c r="AN1135" s="49">
        <f t="shared" si="486"/>
        <v>4.5255777191195818</v>
      </c>
      <c r="AO1135" s="49">
        <f t="shared" si="487"/>
        <v>3.6275926352183054</v>
      </c>
      <c r="AP1135" s="49">
        <f t="shared" si="488"/>
        <v>3.7663797197772704</v>
      </c>
      <c r="AQ1135" s="49">
        <f t="shared" si="489"/>
        <v>4.6639219982265825</v>
      </c>
      <c r="AS1135" s="49">
        <f t="shared" si="495"/>
        <v>0.13834427910700065</v>
      </c>
      <c r="AT1135" s="49">
        <f t="shared" si="490"/>
        <v>0.89754227844931211</v>
      </c>
      <c r="AU1135" s="54">
        <f>(AM1135-MAX(AM$3:AM1135))/MAX(AM$3:AM1135)</f>
        <v>-0.35786869642334307</v>
      </c>
      <c r="AV1135" s="54">
        <f>(AN1135-MAX(AN$3:AN1135))/MAX(AN$3:AN1135)</f>
        <v>-0.62896831077862914</v>
      </c>
      <c r="AW1135" s="54">
        <f>(AO1135-MAX(AO$3:AO1135))/MAX(AO$3:AO1135)</f>
        <v>-0.36200327588760284</v>
      </c>
      <c r="AX1135" s="54">
        <f>(AP1135-MAX(AP$3:AP1135))/MAX(AP$3:AP1135)</f>
        <v>-0.35441417540999054</v>
      </c>
      <c r="AY1135" s="54">
        <f>(AQ1135-MAX(AQ$3:AQ1135))/MAX(AQ$3:AQ1135)</f>
        <v>-0.43935830242720353</v>
      </c>
    </row>
    <row r="1136" spans="1:51">
      <c r="A1136" s="49">
        <f>Data!F1262</f>
        <v>1975.4583333332384</v>
      </c>
      <c r="B1136" s="53">
        <f t="shared" si="481"/>
        <v>0.18300000000000005</v>
      </c>
      <c r="C1136" s="50">
        <f>1/Data!N1262</f>
        <v>9.0815347928234924E-2</v>
      </c>
      <c r="D1136" s="50">
        <f>Data!H1262/100</f>
        <v>7.8600000000000003E-2</v>
      </c>
      <c r="E1136">
        <f>Data!K1263/Data!K1262</f>
        <v>0.99320205215039148</v>
      </c>
      <c r="F1136">
        <f>Data!T1263/Data!T1262</f>
        <v>0.98193178235819478</v>
      </c>
      <c r="G1136" s="49">
        <f>Data!E1265</f>
        <v>54.6</v>
      </c>
      <c r="H1136" s="52">
        <v>0</v>
      </c>
      <c r="I1136" s="52">
        <v>1</v>
      </c>
      <c r="J1136" s="52">
        <v>0.6</v>
      </c>
      <c r="K1136" s="54">
        <f t="shared" si="491"/>
        <v>0.66261227030770231</v>
      </c>
      <c r="L1136" s="54">
        <f t="shared" si="504"/>
        <v>0.85</v>
      </c>
      <c r="M1136" s="53">
        <f t="shared" si="505"/>
        <v>0.85</v>
      </c>
      <c r="N1136" s="54" cm="1">
        <f t="array" ref="N1136">stock_min(C1136,O1136)</f>
        <v>0.85</v>
      </c>
      <c r="O1136" s="54" cm="1">
        <f t="array" ref="O1136">stock_max(C1136,D1136)</f>
        <v>0.85</v>
      </c>
      <c r="P1136" s="49">
        <f t="shared" si="482"/>
        <v>1975.4583333332384</v>
      </c>
      <c r="Q1136" s="49">
        <f t="shared" si="496"/>
        <v>0.7693067666350577</v>
      </c>
      <c r="R1136" s="49">
        <f t="shared" si="497"/>
        <v>39.208852931260509</v>
      </c>
      <c r="S1136" s="59">
        <f t="shared" si="478"/>
        <v>10.050784753963976</v>
      </c>
      <c r="T1136" s="59">
        <f t="shared" si="479"/>
        <v>12.675594058707148</v>
      </c>
      <c r="U1136" s="59">
        <f t="shared" si="480"/>
        <v>31.758933886217296</v>
      </c>
      <c r="V1136" s="59"/>
      <c r="W1136" s="49">
        <f t="shared" si="498"/>
        <v>4.0203139015855909</v>
      </c>
      <c r="X1136" s="49">
        <f t="shared" si="499"/>
        <v>6.030470852378385</v>
      </c>
      <c r="Y1136" s="49">
        <f t="shared" si="500"/>
        <v>4.2765899019683822</v>
      </c>
      <c r="Z1136" s="49">
        <f t="shared" si="501"/>
        <v>8.3990041567387657</v>
      </c>
      <c r="AA1136" s="49">
        <f t="shared" si="502"/>
        <v>4.7638400829325951</v>
      </c>
      <c r="AB1136" s="49">
        <f t="shared" si="503"/>
        <v>26.9950938032847</v>
      </c>
      <c r="AC1136" s="80">
        <f t="shared" si="483"/>
        <v>0.85</v>
      </c>
      <c r="AD1136" s="80">
        <f t="shared" si="492"/>
        <v>0.85</v>
      </c>
      <c r="AE1136" s="80">
        <f t="shared" si="493"/>
        <v>0.85</v>
      </c>
      <c r="AF1136" s="54">
        <f>(Q1136-MAX(Q$2:Q1135))/MAX(Q$2:Q1135)</f>
        <v>-0.37680616420453583</v>
      </c>
      <c r="AG1136" s="54">
        <f>(R1136-MAX(R$2:R1135))/MAX(R$2:R1135)</f>
        <v>-0.32364906803642496</v>
      </c>
      <c r="AH1136" s="54">
        <f>(S1136-MAX(S$2:S1135))/MAX(S$2:S1135)</f>
        <v>-0.25468776182121883</v>
      </c>
      <c r="AI1136" s="54">
        <f>(T1136-MAX(T$2:T1135))/MAX(T$2:T1135)</f>
        <v>-0.26531038362808473</v>
      </c>
      <c r="AJ1136" s="54">
        <f>(U1136-MAX(U$2:U1135))/MAX(U$2:U1135)</f>
        <v>-0.16177958624730829</v>
      </c>
      <c r="AK1136" s="54">
        <f t="shared" si="494"/>
        <v>2.4342655487825704</v>
      </c>
      <c r="AL1136" s="71">
        <f t="shared" si="484"/>
        <v>1975.4583333332384</v>
      </c>
      <c r="AM1136" s="49">
        <f t="shared" si="485"/>
        <v>2.4342655487825704</v>
      </c>
      <c r="AN1136" s="49">
        <f t="shared" si="486"/>
        <v>4.7182520532610539</v>
      </c>
      <c r="AO1136" s="49">
        <f t="shared" si="487"/>
        <v>3.7428507029699691</v>
      </c>
      <c r="AP1136" s="49">
        <f t="shared" si="488"/>
        <v>3.8924402057709835</v>
      </c>
      <c r="AQ1136" s="49">
        <f t="shared" si="489"/>
        <v>4.6899157751496547</v>
      </c>
      <c r="AS1136" s="49">
        <f t="shared" si="495"/>
        <v>-2.833627811139916E-2</v>
      </c>
      <c r="AT1136" s="49">
        <f t="shared" si="490"/>
        <v>0.79747556937867126</v>
      </c>
      <c r="AU1136" s="54">
        <f>(AM1136-MAX(AM$3:AM1136))/MAX(AM$3:AM1136)</f>
        <v>-0.3479903091444394</v>
      </c>
      <c r="AV1136" s="54">
        <f>(AN1136-MAX(AN$3:AN1136))/MAX(AN$3:AN1136)</f>
        <v>-0.6131718118335131</v>
      </c>
      <c r="AW1136" s="54">
        <f>(AO1136-MAX(AO$3:AO1136))/MAX(AO$3:AO1136)</f>
        <v>-0.34173245800712132</v>
      </c>
      <c r="AX1136" s="54">
        <f>(AP1136-MAX(AP$3:AP1136))/MAX(AP$3:AP1136)</f>
        <v>-0.33280645955194071</v>
      </c>
      <c r="AY1136" s="54">
        <f>(AQ1136-MAX(AQ$3:AQ1136))/MAX(AQ$3:AQ1136)</f>
        <v>-0.43623363712919444</v>
      </c>
    </row>
    <row r="1137" spans="1:51">
      <c r="A1137" s="49">
        <f>Data!F1263</f>
        <v>1975.5416666665717</v>
      </c>
      <c r="B1137" s="53">
        <f t="shared" si="481"/>
        <v>0.17700000000000005</v>
      </c>
      <c r="C1137" s="50">
        <f>1/Data!N1263</f>
        <v>9.1719835485392462E-2</v>
      </c>
      <c r="D1137" s="50">
        <f>Data!H1263/100</f>
        <v>8.0600000000000005E-2</v>
      </c>
      <c r="E1137">
        <f>Data!K1264/Data!K1263</f>
        <v>0.92832470532045641</v>
      </c>
      <c r="F1137">
        <f>Data!T1264/Data!T1263</f>
        <v>0.98207641087443387</v>
      </c>
      <c r="G1137" s="49">
        <f>Data!E1266</f>
        <v>54.9</v>
      </c>
      <c r="H1137" s="52">
        <v>0</v>
      </c>
      <c r="I1137" s="52">
        <v>1</v>
      </c>
      <c r="J1137" s="52">
        <v>0.6</v>
      </c>
      <c r="K1137" s="54">
        <f t="shared" si="491"/>
        <v>0.66261227030770231</v>
      </c>
      <c r="L1137" s="54">
        <f t="shared" si="504"/>
        <v>0.85</v>
      </c>
      <c r="M1137" s="53">
        <f t="shared" si="505"/>
        <v>0.85</v>
      </c>
      <c r="N1137" s="54" cm="1">
        <f t="array" ref="N1137">stock_min(C1137,O1137)</f>
        <v>0.85</v>
      </c>
      <c r="O1137" s="54" cm="1">
        <f t="array" ref="O1137">stock_max(C1137,D1137)</f>
        <v>0.85</v>
      </c>
      <c r="P1137" s="49">
        <f t="shared" si="482"/>
        <v>1975.5416666665717</v>
      </c>
      <c r="Q1137" s="49">
        <f t="shared" si="496"/>
        <v>0.75551802823837311</v>
      </c>
      <c r="R1137" s="49">
        <f t="shared" si="497"/>
        <v>36.398546843365523</v>
      </c>
      <c r="S1137" s="59">
        <f t="shared" si="478"/>
        <v>9.5464905240355353</v>
      </c>
      <c r="T1137" s="59">
        <f t="shared" si="479"/>
        <v>11.996941120496759</v>
      </c>
      <c r="U1137" s="59">
        <f t="shared" si="480"/>
        <v>29.738667470658559</v>
      </c>
      <c r="V1137" s="59"/>
      <c r="W1137" s="49">
        <f t="shared" si="498"/>
        <v>3.8185962096142143</v>
      </c>
      <c r="X1137" s="49">
        <f t="shared" si="499"/>
        <v>5.727894314421321</v>
      </c>
      <c r="Y1137" s="49">
        <f t="shared" si="500"/>
        <v>4.0476207278965717</v>
      </c>
      <c r="Z1137" s="49">
        <f t="shared" si="501"/>
        <v>7.9493203926001872</v>
      </c>
      <c r="AA1137" s="49">
        <f t="shared" si="502"/>
        <v>4.4608001205987842</v>
      </c>
      <c r="AB1137" s="49">
        <f t="shared" si="503"/>
        <v>25.277867350059775</v>
      </c>
      <c r="AC1137" s="80">
        <f t="shared" si="483"/>
        <v>0.85</v>
      </c>
      <c r="AD1137" s="80">
        <f t="shared" si="492"/>
        <v>0.85</v>
      </c>
      <c r="AE1137" s="80">
        <f t="shared" si="493"/>
        <v>0.85</v>
      </c>
      <c r="AF1137" s="54">
        <f>(Q1137-MAX(Q$2:Q1136))/MAX(Q$2:Q1136)</f>
        <v>-0.38797603446291928</v>
      </c>
      <c r="AG1137" s="54">
        <f>(R1137-MAX(R$2:R1136))/MAX(R$2:R1136)</f>
        <v>-0.3721267203916982</v>
      </c>
      <c r="AH1137" s="54">
        <f>(S1137-MAX(S$2:S1136))/MAX(S$2:S1136)</f>
        <v>-0.29208351453200843</v>
      </c>
      <c r="AI1137" s="54">
        <f>(T1137-MAX(T$2:T1136))/MAX(T$2:T1136)</f>
        <v>-0.30464576029873197</v>
      </c>
      <c r="AJ1137" s="54">
        <f>(U1137-MAX(U$2:U1136))/MAX(U$2:U1136)</f>
        <v>-0.21510091487903618</v>
      </c>
      <c r="AK1137" s="54">
        <f t="shared" si="494"/>
        <v>2.4472537839332569</v>
      </c>
      <c r="AL1137" s="71">
        <f t="shared" si="484"/>
        <v>1975.5416666665717</v>
      </c>
      <c r="AM1137" s="49">
        <f t="shared" si="485"/>
        <v>2.4472537839332569</v>
      </c>
      <c r="AN1137" s="49">
        <f t="shared" si="486"/>
        <v>5.0953131631708111</v>
      </c>
      <c r="AO1137" s="49">
        <f t="shared" si="487"/>
        <v>3.9265144631020701</v>
      </c>
      <c r="AP1137" s="49">
        <f t="shared" si="488"/>
        <v>4.101877661050092</v>
      </c>
      <c r="AQ1137" s="49">
        <f t="shared" si="489"/>
        <v>4.9449942321054312</v>
      </c>
      <c r="AS1137" s="49">
        <f t="shared" si="495"/>
        <v>-0.15031893106537986</v>
      </c>
      <c r="AT1137" s="49">
        <f t="shared" si="490"/>
        <v>0.84311657105533921</v>
      </c>
      <c r="AU1137" s="54">
        <f>(AM1137-MAX(AM$3:AM1137))/MAX(AM$3:AM1137)</f>
        <v>-0.34451145483883838</v>
      </c>
      <c r="AV1137" s="54">
        <f>(AN1137-MAX(AN$3:AN1137))/MAX(AN$3:AN1137)</f>
        <v>-0.58225827344515479</v>
      </c>
      <c r="AW1137" s="54">
        <f>(AO1137-MAX(AO$3:AO1137))/MAX(AO$3:AO1137)</f>
        <v>-0.30943090458438044</v>
      </c>
      <c r="AX1137" s="54">
        <f>(AP1137-MAX(AP$3:AP1137))/MAX(AP$3:AP1137)</f>
        <v>-0.29690730377738905</v>
      </c>
      <c r="AY1137" s="54">
        <f>(AQ1137-MAX(AQ$3:AQ1137))/MAX(AQ$3:AQ1137)</f>
        <v>-0.40557111336136265</v>
      </c>
    </row>
    <row r="1138" spans="1:51">
      <c r="A1138" s="49">
        <f>Data!F1264</f>
        <v>1975.624999999905</v>
      </c>
      <c r="B1138" s="53">
        <f t="shared" si="481"/>
        <v>0.13900000000000001</v>
      </c>
      <c r="C1138" s="50">
        <f>1/Data!N1264</f>
        <v>9.9110290948691462E-2</v>
      </c>
      <c r="D1138" s="50">
        <f>Data!H1264/100</f>
        <v>8.4000000000000005E-2</v>
      </c>
      <c r="E1138">
        <f>Data!K1265/Data!K1264</f>
        <v>0.98602552990897407</v>
      </c>
      <c r="F1138">
        <f>Data!T1265/Data!T1264</f>
        <v>0.99946641477011733</v>
      </c>
      <c r="G1138" s="49">
        <f>Data!E1267</f>
        <v>55.3</v>
      </c>
      <c r="H1138" s="52">
        <v>0</v>
      </c>
      <c r="I1138" s="52">
        <v>1</v>
      </c>
      <c r="J1138" s="52">
        <v>0.6</v>
      </c>
      <c r="K1138" s="54">
        <f t="shared" si="491"/>
        <v>0.66261227030770231</v>
      </c>
      <c r="L1138" s="54">
        <f t="shared" si="504"/>
        <v>0.85</v>
      </c>
      <c r="M1138" s="53">
        <f t="shared" si="505"/>
        <v>0.85</v>
      </c>
      <c r="N1138" s="54" cm="1">
        <f t="array" ref="N1138">stock_min(C1138,O1138)</f>
        <v>0.85</v>
      </c>
      <c r="O1138" s="54" cm="1">
        <f t="array" ref="O1138">stock_max(C1138,D1138)</f>
        <v>0.85</v>
      </c>
      <c r="P1138" s="49">
        <f t="shared" si="482"/>
        <v>1975.624999999905</v>
      </c>
      <c r="Q1138" s="49">
        <f t="shared" si="496"/>
        <v>0.75511489497759499</v>
      </c>
      <c r="R1138" s="49">
        <f t="shared" si="497"/>
        <v>35.889896439146106</v>
      </c>
      <c r="S1138" s="59">
        <f t="shared" si="478"/>
        <v>9.4644086897177608</v>
      </c>
      <c r="T1138" s="59">
        <f t="shared" si="479"/>
        <v>11.883693829789813</v>
      </c>
      <c r="U1138" s="59">
        <f t="shared" si="480"/>
        <v>29.38304245235242</v>
      </c>
      <c r="V1138" s="59"/>
      <c r="W1138" s="49">
        <f t="shared" si="498"/>
        <v>3.7857634758871046</v>
      </c>
      <c r="X1138" s="49">
        <f t="shared" si="499"/>
        <v>5.6786452138306567</v>
      </c>
      <c r="Y1138" s="49">
        <f t="shared" si="500"/>
        <v>4.0094124815911512</v>
      </c>
      <c r="Z1138" s="49">
        <f t="shared" si="501"/>
        <v>7.8742813481986618</v>
      </c>
      <c r="AA1138" s="49">
        <f t="shared" si="502"/>
        <v>4.4074563678528635</v>
      </c>
      <c r="AB1138" s="49">
        <f t="shared" si="503"/>
        <v>24.975586084499557</v>
      </c>
      <c r="AC1138" s="80">
        <f t="shared" si="483"/>
        <v>0.85</v>
      </c>
      <c r="AD1138" s="80">
        <f t="shared" si="492"/>
        <v>0.85</v>
      </c>
      <c r="AE1138" s="80">
        <f t="shared" si="493"/>
        <v>0.85</v>
      </c>
      <c r="AF1138" s="54">
        <f>(Q1138-MAX(Q$2:Q1137))/MAX(Q$2:Q1137)</f>
        <v>-0.3883026014112641</v>
      </c>
      <c r="AG1138" s="54">
        <f>(R1138-MAX(R$2:R1137))/MAX(R$2:R1137)</f>
        <v>-0.38090091675853877</v>
      </c>
      <c r="AH1138" s="54">
        <f>(S1138-MAX(S$2:S1137))/MAX(S$2:S1137)</f>
        <v>-0.29817026269613289</v>
      </c>
      <c r="AI1138" s="54">
        <f>(T1138-MAX(T$2:T1137))/MAX(T$2:T1137)</f>
        <v>-0.31120968212987421</v>
      </c>
      <c r="AJ1138" s="54">
        <f>(U1138-MAX(U$2:U1137))/MAX(U$2:U1137)</f>
        <v>-0.22448700293392351</v>
      </c>
      <c r="AK1138" s="54">
        <f t="shared" si="494"/>
        <v>2.5093810698645815</v>
      </c>
      <c r="AL1138" s="71">
        <f t="shared" si="484"/>
        <v>1975.624999999905</v>
      </c>
      <c r="AM1138" s="49">
        <f t="shared" si="485"/>
        <v>2.5093810698645815</v>
      </c>
      <c r="AN1138" s="49">
        <f t="shared" si="486"/>
        <v>5.3491963394856716</v>
      </c>
      <c r="AO1138" s="49">
        <f t="shared" si="487"/>
        <v>4.0834618493522399</v>
      </c>
      <c r="AP1138" s="49">
        <f t="shared" si="488"/>
        <v>4.2721335533326776</v>
      </c>
      <c r="AQ1138" s="49">
        <f t="shared" si="489"/>
        <v>5.1291611646897355</v>
      </c>
      <c r="AS1138" s="49">
        <f t="shared" si="495"/>
        <v>-0.22003517479593615</v>
      </c>
      <c r="AT1138" s="49">
        <f t="shared" si="490"/>
        <v>0.85702761135705785</v>
      </c>
      <c r="AU1138" s="54">
        <f>(AM1138-MAX(AM$3:AM1138))/MAX(AM$3:AM1138)</f>
        <v>-0.32787087406323784</v>
      </c>
      <c r="AV1138" s="54">
        <f>(AN1138-MAX(AN$3:AN1138))/MAX(AN$3:AN1138)</f>
        <v>-0.56144353782034806</v>
      </c>
      <c r="AW1138" s="54">
        <f>(AO1138-MAX(AO$3:AO1138))/MAX(AO$3:AO1138)</f>
        <v>-0.28182804826763597</v>
      </c>
      <c r="AX1138" s="54">
        <f>(AP1138-MAX(AP$3:AP1138))/MAX(AP$3:AP1138)</f>
        <v>-0.2677241627272719</v>
      </c>
      <c r="AY1138" s="54">
        <f>(AQ1138-MAX(AQ$3:AQ1138))/MAX(AQ$3:AQ1138)</f>
        <v>-0.3834327367418352</v>
      </c>
    </row>
    <row r="1139" spans="1:51">
      <c r="A1139" s="49">
        <f>Data!F1265</f>
        <v>1975.7083333332382</v>
      </c>
      <c r="B1139" s="53">
        <f t="shared" si="481"/>
        <v>0.13100000000000001</v>
      </c>
      <c r="C1139" s="50">
        <f>1/Data!N1265</f>
        <v>0.10081757654222351</v>
      </c>
      <c r="D1139" s="50">
        <f>Data!H1265/100</f>
        <v>8.43E-2</v>
      </c>
      <c r="E1139">
        <f>Data!K1266/Data!K1265</f>
        <v>1.0439666869102653</v>
      </c>
      <c r="F1139">
        <f>Data!T1266/Data!T1265</f>
        <v>1.0211047691946677</v>
      </c>
      <c r="G1139" s="49">
        <f>Data!E1268</f>
        <v>55.5</v>
      </c>
      <c r="H1139" s="52">
        <v>0</v>
      </c>
      <c r="I1139" s="52">
        <v>1</v>
      </c>
      <c r="J1139" s="52">
        <v>0.6</v>
      </c>
      <c r="K1139" s="54">
        <f t="shared" si="491"/>
        <v>0.66261227030770231</v>
      </c>
      <c r="L1139" s="54">
        <f t="shared" si="504"/>
        <v>0.85</v>
      </c>
      <c r="M1139" s="53">
        <f t="shared" si="505"/>
        <v>0.85</v>
      </c>
      <c r="N1139" s="54" cm="1">
        <f t="array" ref="N1139">stock_min(C1139,O1139)</f>
        <v>0.85</v>
      </c>
      <c r="O1139" s="54" cm="1">
        <f t="array" ref="O1139">stock_max(C1139,D1139)</f>
        <v>0.85</v>
      </c>
      <c r="P1139" s="49">
        <f t="shared" si="482"/>
        <v>1975.7083333332382</v>
      </c>
      <c r="Q1139" s="49">
        <f t="shared" si="496"/>
        <v>0.77105142055155296</v>
      </c>
      <c r="R1139" s="49">
        <f t="shared" si="497"/>
        <v>37.467856279127886</v>
      </c>
      <c r="S1139" s="59">
        <f t="shared" si="478"/>
        <v>9.793977570292931</v>
      </c>
      <c r="T1139" s="59">
        <f t="shared" si="479"/>
        <v>12.314517617499607</v>
      </c>
      <c r="U1139" s="59">
        <f t="shared" si="480"/>
        <v>30.574154575509095</v>
      </c>
      <c r="V1139" s="59"/>
      <c r="W1139" s="49">
        <f t="shared" si="498"/>
        <v>3.9175910281171724</v>
      </c>
      <c r="X1139" s="49">
        <f t="shared" si="499"/>
        <v>5.8763865421757586</v>
      </c>
      <c r="Y1139" s="49">
        <f t="shared" si="500"/>
        <v>4.1547671412239957</v>
      </c>
      <c r="Z1139" s="49">
        <f t="shared" si="501"/>
        <v>8.1597504762756117</v>
      </c>
      <c r="AA1139" s="49">
        <f t="shared" si="502"/>
        <v>4.5861231863263647</v>
      </c>
      <c r="AB1139" s="49">
        <f t="shared" si="503"/>
        <v>25.98803138918273</v>
      </c>
      <c r="AC1139" s="80">
        <f t="shared" si="483"/>
        <v>0.85</v>
      </c>
      <c r="AD1139" s="80">
        <f t="shared" si="492"/>
        <v>0.85</v>
      </c>
      <c r="AE1139" s="80">
        <f t="shared" si="493"/>
        <v>0.85</v>
      </c>
      <c r="AF1139" s="54">
        <f>(Q1139-MAX(Q$2:Q1138))/MAX(Q$2:Q1138)</f>
        <v>-0.37539286899707014</v>
      </c>
      <c r="AG1139" s="54">
        <f>(R1139-MAX(R$2:R1138))/MAX(R$2:R1138)</f>
        <v>-0.3536811811992292</v>
      </c>
      <c r="AH1139" s="54">
        <f>(S1139-MAX(S$2:S1138))/MAX(S$2:S1138)</f>
        <v>-0.27373120385362015</v>
      </c>
      <c r="AI1139" s="54">
        <f>(T1139-MAX(T$2:T1138))/MAX(T$2:T1138)</f>
        <v>-0.28623872125416061</v>
      </c>
      <c r="AJ1139" s="54">
        <f>(U1139-MAX(U$2:U1138))/MAX(U$2:U1138)</f>
        <v>-0.19304972294602299</v>
      </c>
      <c r="AK1139" s="54">
        <f t="shared" si="494"/>
        <v>2.4913633932144772</v>
      </c>
      <c r="AL1139" s="71">
        <f t="shared" si="484"/>
        <v>1975.7083333332382</v>
      </c>
      <c r="AM1139" s="49">
        <f t="shared" si="485"/>
        <v>2.4913633932144772</v>
      </c>
      <c r="AN1139" s="49">
        <f t="shared" si="486"/>
        <v>5.1539047664154838</v>
      </c>
      <c r="AO1139" s="49">
        <f t="shared" si="487"/>
        <v>3.9816500939920192</v>
      </c>
      <c r="AP1139" s="49">
        <f t="shared" si="488"/>
        <v>4.1578190626919218</v>
      </c>
      <c r="AQ1139" s="49">
        <f t="shared" si="489"/>
        <v>4.9972309034155167</v>
      </c>
      <c r="AS1139" s="49">
        <f t="shared" si="495"/>
        <v>-0.15667386299996711</v>
      </c>
      <c r="AT1139" s="49">
        <f t="shared" si="490"/>
        <v>0.83941184072359487</v>
      </c>
      <c r="AU1139" s="54">
        <f>(AM1139-MAX(AM$3:AM1139))/MAX(AM$3:AM1139)</f>
        <v>-0.3326968470506324</v>
      </c>
      <c r="AV1139" s="54">
        <f>(AN1139-MAX(AN$3:AN1139))/MAX(AN$3:AN1139)</f>
        <v>-0.57745461237129558</v>
      </c>
      <c r="AW1139" s="54">
        <f>(AO1139-MAX(AO$3:AO1139))/MAX(AO$3:AO1139)</f>
        <v>-0.29973401868044791</v>
      </c>
      <c r="AX1139" s="54">
        <f>(AP1139-MAX(AP$3:AP1139))/MAX(AP$3:AP1139)</f>
        <v>-0.28731852659753604</v>
      </c>
      <c r="AY1139" s="54">
        <f>(AQ1139-MAX(AQ$3:AQ1139))/MAX(AQ$3:AQ1139)</f>
        <v>-0.39929183680185454</v>
      </c>
    </row>
    <row r="1140" spans="1:51">
      <c r="A1140" s="49">
        <f>Data!F1266</f>
        <v>1975.7916666665715</v>
      </c>
      <c r="B1140" s="53">
        <f t="shared" si="481"/>
        <v>0.14800000000000002</v>
      </c>
      <c r="C1140" s="50">
        <f>1/Data!N1266</f>
        <v>9.6827919511222826E-2</v>
      </c>
      <c r="D1140" s="50">
        <f>Data!H1266/100</f>
        <v>8.14E-2</v>
      </c>
      <c r="E1140">
        <f>Data!K1267/Data!K1266</f>
        <v>1.0130267005123195</v>
      </c>
      <c r="F1140">
        <f>Data!T1267/Data!T1266</f>
        <v>1.0055911710338339</v>
      </c>
      <c r="G1140" s="49">
        <f>Data!E1269</f>
        <v>55.6</v>
      </c>
      <c r="H1140" s="52">
        <v>0</v>
      </c>
      <c r="I1140" s="52">
        <v>1</v>
      </c>
      <c r="J1140" s="52">
        <v>0.6</v>
      </c>
      <c r="K1140" s="54">
        <f t="shared" si="491"/>
        <v>0.66261227030770231</v>
      </c>
      <c r="L1140" s="54">
        <f t="shared" si="504"/>
        <v>0.85</v>
      </c>
      <c r="M1140" s="53">
        <f t="shared" si="505"/>
        <v>0.85</v>
      </c>
      <c r="N1140" s="54" cm="1">
        <f t="array" ref="N1140">stock_min(C1140,O1140)</f>
        <v>0.85</v>
      </c>
      <c r="O1140" s="54" cm="1">
        <f t="array" ref="O1140">stock_max(C1140,D1140)</f>
        <v>0.85</v>
      </c>
      <c r="P1140" s="49">
        <f t="shared" si="482"/>
        <v>1975.7916666665715</v>
      </c>
      <c r="Q1140" s="49">
        <f t="shared" si="496"/>
        <v>0.77536250091973724</v>
      </c>
      <c r="R1140" s="49">
        <f t="shared" si="497"/>
        <v>37.955938821714717</v>
      </c>
      <c r="S1140" s="59">
        <f t="shared" si="478"/>
        <v>9.8924314193512952</v>
      </c>
      <c r="T1140" s="59">
        <f t="shared" si="479"/>
        <v>12.444042256901643</v>
      </c>
      <c r="U1140" s="59">
        <f t="shared" si="480"/>
        <v>30.938334676437719</v>
      </c>
      <c r="V1140" s="59"/>
      <c r="W1140" s="49">
        <f t="shared" si="498"/>
        <v>3.9569725677405181</v>
      </c>
      <c r="X1140" s="49">
        <f t="shared" si="499"/>
        <v>5.9354588516107771</v>
      </c>
      <c r="Y1140" s="49">
        <f t="shared" si="500"/>
        <v>4.1984671652510617</v>
      </c>
      <c r="Z1140" s="49">
        <f t="shared" si="501"/>
        <v>8.245575091650581</v>
      </c>
      <c r="AA1140" s="49">
        <f t="shared" si="502"/>
        <v>4.640750201465659</v>
      </c>
      <c r="AB1140" s="49">
        <f t="shared" si="503"/>
        <v>26.297584474972062</v>
      </c>
      <c r="AC1140" s="80">
        <f t="shared" si="483"/>
        <v>0.85</v>
      </c>
      <c r="AD1140" s="80">
        <f t="shared" si="492"/>
        <v>0.85</v>
      </c>
      <c r="AE1140" s="80">
        <f t="shared" si="493"/>
        <v>0.85</v>
      </c>
      <c r="AF1140" s="54">
        <f>(Q1140-MAX(Q$2:Q1139))/MAX(Q$2:Q1139)</f>
        <v>-0.37190058369868051</v>
      </c>
      <c r="AG1140" s="54">
        <f>(R1140-MAX(R$2:R1139))/MAX(R$2:R1139)</f>
        <v>-0.34526177951123543</v>
      </c>
      <c r="AH1140" s="54">
        <f>(S1140-MAX(S$2:S1139))/MAX(S$2:S1139)</f>
        <v>-0.26643039497199872</v>
      </c>
      <c r="AI1140" s="54">
        <f>(T1140-MAX(T$2:T1139))/MAX(T$2:T1139)</f>
        <v>-0.27873134864564569</v>
      </c>
      <c r="AJ1140" s="54">
        <f>(U1140-MAX(U$2:U1139))/MAX(U$2:U1139)</f>
        <v>-0.18343783874441361</v>
      </c>
      <c r="AK1140" s="54">
        <f t="shared" si="494"/>
        <v>2.5120110715924455</v>
      </c>
      <c r="AL1140" s="71">
        <f t="shared" si="484"/>
        <v>1975.7916666665715</v>
      </c>
      <c r="AM1140" s="49">
        <f t="shared" si="485"/>
        <v>2.5120110715924455</v>
      </c>
      <c r="AN1140" s="49">
        <f t="shared" si="486"/>
        <v>5.2110569732195309</v>
      </c>
      <c r="AO1140" s="49">
        <f t="shared" si="487"/>
        <v>4.0213610621617271</v>
      </c>
      <c r="AP1140" s="49">
        <f t="shared" si="488"/>
        <v>4.2000149238175162</v>
      </c>
      <c r="AQ1140" s="49">
        <f t="shared" si="489"/>
        <v>5.0071760678866362</v>
      </c>
      <c r="AS1140" s="49">
        <f t="shared" si="495"/>
        <v>-0.20388090533289471</v>
      </c>
      <c r="AT1140" s="49">
        <f t="shared" si="490"/>
        <v>0.80716114406911998</v>
      </c>
      <c r="AU1140" s="54">
        <f>(AM1140-MAX(AM$3:AM1140))/MAX(AM$3:AM1140)</f>
        <v>-0.32716643710713345</v>
      </c>
      <c r="AV1140" s="54">
        <f>(AN1140-MAX(AN$3:AN1140))/MAX(AN$3:AN1140)</f>
        <v>-0.57276896091432317</v>
      </c>
      <c r="AW1140" s="54">
        <f>(AO1140-MAX(AO$3:AO1140))/MAX(AO$3:AO1140)</f>
        <v>-0.29274991926486382</v>
      </c>
      <c r="AX1140" s="54">
        <f>(AP1140-MAX(AP$3:AP1140))/MAX(AP$3:AP1140)</f>
        <v>-0.28008583849229546</v>
      </c>
      <c r="AY1140" s="54">
        <f>(AQ1140-MAX(AQ$3:AQ1140))/MAX(AQ$3:AQ1140)</f>
        <v>-0.39809634641975783</v>
      </c>
    </row>
    <row r="1141" spans="1:51">
      <c r="A1141" s="49">
        <f>Data!F1267</f>
        <v>1975.8749999999047</v>
      </c>
      <c r="B1141" s="53">
        <f t="shared" si="481"/>
        <v>0.15400000000000003</v>
      </c>
      <c r="C1141" s="50">
        <f>1/Data!N1267</f>
        <v>9.5823444540392447E-2</v>
      </c>
      <c r="D1141" s="50">
        <f>Data!H1267/100</f>
        <v>8.0500000000000002E-2</v>
      </c>
      <c r="E1141">
        <f>Data!K1268/Data!K1267</f>
        <v>0.98463330656069648</v>
      </c>
      <c r="F1141">
        <f>Data!T1268/Data!T1267</f>
        <v>1.0064837041636836</v>
      </c>
      <c r="G1141" s="49">
        <f>Data!E1270</f>
        <v>55.8</v>
      </c>
      <c r="H1141" s="52">
        <v>0</v>
      </c>
      <c r="I1141" s="52">
        <v>1</v>
      </c>
      <c r="J1141" s="52">
        <v>0.6</v>
      </c>
      <c r="K1141" s="54">
        <f t="shared" si="491"/>
        <v>0.66261227030770231</v>
      </c>
      <c r="L1141" s="54">
        <f t="shared" si="504"/>
        <v>0.85</v>
      </c>
      <c r="M1141" s="53">
        <f t="shared" si="505"/>
        <v>0.85</v>
      </c>
      <c r="N1141" s="54" cm="1">
        <f t="array" ref="N1141">stock_min(C1141,O1141)</f>
        <v>0.85</v>
      </c>
      <c r="O1141" s="54" cm="1">
        <f t="array" ref="O1141">stock_max(C1141,D1141)</f>
        <v>0.85</v>
      </c>
      <c r="P1141" s="49">
        <f t="shared" si="482"/>
        <v>1975.8749999999047</v>
      </c>
      <c r="Q1141" s="49">
        <f t="shared" si="496"/>
        <v>0.78038972199531464</v>
      </c>
      <c r="R1141" s="49">
        <f t="shared" si="497"/>
        <v>37.372681545640468</v>
      </c>
      <c r="S1141" s="59">
        <f t="shared" si="478"/>
        <v>9.8268788822700337</v>
      </c>
      <c r="T1141" s="59">
        <f t="shared" si="479"/>
        <v>12.344556651277919</v>
      </c>
      <c r="U1141" s="59">
        <f t="shared" si="480"/>
        <v>30.564317009020499</v>
      </c>
      <c r="V1141" s="59"/>
      <c r="W1141" s="49">
        <f t="shared" si="498"/>
        <v>3.9307515529080135</v>
      </c>
      <c r="X1141" s="49">
        <f t="shared" si="499"/>
        <v>5.8961273293620202</v>
      </c>
      <c r="Y1141" s="49">
        <f t="shared" si="500"/>
        <v>4.1649019426326097</v>
      </c>
      <c r="Z1141" s="49">
        <f t="shared" si="501"/>
        <v>8.1796547086453089</v>
      </c>
      <c r="AA1141" s="49">
        <f t="shared" si="502"/>
        <v>4.5846475513530756</v>
      </c>
      <c r="AB1141" s="49">
        <f t="shared" si="503"/>
        <v>25.979669457667423</v>
      </c>
      <c r="AC1141" s="80">
        <f t="shared" si="483"/>
        <v>0.85</v>
      </c>
      <c r="AD1141" s="80">
        <f t="shared" si="492"/>
        <v>0.85</v>
      </c>
      <c r="AE1141" s="80">
        <f t="shared" si="493"/>
        <v>0.85</v>
      </c>
      <c r="AF1141" s="54">
        <f>(Q1141-MAX(Q$2:Q1140))/MAX(Q$2:Q1140)</f>
        <v>-0.36782817289800041</v>
      </c>
      <c r="AG1141" s="54">
        <f>(R1141-MAX(R$2:R1140))/MAX(R$2:R1140)</f>
        <v>-0.35532294102848139</v>
      </c>
      <c r="AH1141" s="54">
        <f>(S1141-MAX(S$2:S1140))/MAX(S$2:S1140)</f>
        <v>-0.27129141919312372</v>
      </c>
      <c r="AI1141" s="54">
        <f>(T1141-MAX(T$2:T1140))/MAX(T$2:T1140)</f>
        <v>-0.28449762998060318</v>
      </c>
      <c r="AJ1141" s="54">
        <f>(U1141-MAX(U$2:U1140))/MAX(U$2:U1140)</f>
        <v>-0.19330936796691484</v>
      </c>
      <c r="AK1141" s="54">
        <f t="shared" si="494"/>
        <v>2.5513250439313726</v>
      </c>
      <c r="AL1141" s="71">
        <f t="shared" si="484"/>
        <v>1975.8749999999047</v>
      </c>
      <c r="AM1141" s="49">
        <f t="shared" si="485"/>
        <v>2.5513250439313726</v>
      </c>
      <c r="AN1141" s="49">
        <f t="shared" si="486"/>
        <v>5.4753661133853475</v>
      </c>
      <c r="AO1141" s="49">
        <f t="shared" si="487"/>
        <v>4.1681709741881017</v>
      </c>
      <c r="AP1141" s="49">
        <f t="shared" si="488"/>
        <v>4.3626218782230666</v>
      </c>
      <c r="AQ1141" s="49">
        <f t="shared" si="489"/>
        <v>5.181149108832348</v>
      </c>
      <c r="AS1141" s="49">
        <f t="shared" si="495"/>
        <v>-0.29421700455299948</v>
      </c>
      <c r="AT1141" s="49">
        <f t="shared" si="490"/>
        <v>0.81852723060928145</v>
      </c>
      <c r="AU1141" s="54">
        <f>(AM1141-MAX(AM$3:AM1141))/MAX(AM$3:AM1141)</f>
        <v>-0.31663632425078231</v>
      </c>
      <c r="AV1141" s="54">
        <f>(AN1141-MAX(AN$3:AN1141))/MAX(AN$3:AN1141)</f>
        <v>-0.5510994475750518</v>
      </c>
      <c r="AW1141" s="54">
        <f>(AO1141-MAX(AO$3:AO1141))/MAX(AO$3:AO1141)</f>
        <v>-0.26692997409496755</v>
      </c>
      <c r="AX1141" s="54">
        <f>(AP1141-MAX(AP$3:AP1141))/MAX(AP$3:AP1141)</f>
        <v>-0.25221378294974245</v>
      </c>
      <c r="AY1141" s="54">
        <f>(AQ1141-MAX(AQ$3:AQ1141))/MAX(AQ$3:AQ1141)</f>
        <v>-0.37718335922897867</v>
      </c>
    </row>
    <row r="1142" spans="1:51">
      <c r="A1142" s="49">
        <f>Data!F1268</f>
        <v>1975.958333333238</v>
      </c>
      <c r="B1142" s="53">
        <f t="shared" si="481"/>
        <v>0.14600000000000002</v>
      </c>
      <c r="C1142" s="50">
        <f>1/Data!N1268</f>
        <v>9.7557469096820379E-2</v>
      </c>
      <c r="D1142" s="50">
        <f>Data!H1268/100</f>
        <v>0.08</v>
      </c>
      <c r="E1142">
        <f>Data!K1269/Data!K1268</f>
        <v>1.0934857212595199</v>
      </c>
      <c r="F1142">
        <f>Data!T1269/Data!T1268</f>
        <v>1.0227855012397975</v>
      </c>
      <c r="G1142" s="49">
        <f>Data!E1271</f>
        <v>55.9</v>
      </c>
      <c r="H1142" s="52">
        <v>0</v>
      </c>
      <c r="I1142" s="52">
        <v>1</v>
      </c>
      <c r="J1142" s="52">
        <v>0.6</v>
      </c>
      <c r="K1142" s="54">
        <f t="shared" si="491"/>
        <v>0.66261227030770231</v>
      </c>
      <c r="L1142" s="54">
        <f t="shared" si="504"/>
        <v>0.85</v>
      </c>
      <c r="M1142" s="53">
        <f t="shared" si="505"/>
        <v>0.85</v>
      </c>
      <c r="N1142" s="54" cm="1">
        <f t="array" ref="N1142">stock_min(C1142,O1142)</f>
        <v>0.85</v>
      </c>
      <c r="O1142" s="54" cm="1">
        <f t="array" ref="O1142">stock_max(C1142,D1142)</f>
        <v>0.85</v>
      </c>
      <c r="P1142" s="49">
        <f t="shared" si="482"/>
        <v>1975.958333333238</v>
      </c>
      <c r="Q1142" s="49">
        <f t="shared" si="496"/>
        <v>0.79817129297336409</v>
      </c>
      <c r="R1142" s="49">
        <f t="shared" si="497"/>
        <v>40.866493635337015</v>
      </c>
      <c r="S1142" s="59">
        <f t="shared" si="478"/>
        <v>10.46764674267553</v>
      </c>
      <c r="T1142" s="59">
        <f t="shared" si="479"/>
        <v>13.204136949746943</v>
      </c>
      <c r="U1142" s="59">
        <f t="shared" si="480"/>
        <v>33.097508638819846</v>
      </c>
      <c r="V1142" s="59"/>
      <c r="W1142" s="49">
        <f t="shared" si="498"/>
        <v>4.1870586970702126</v>
      </c>
      <c r="X1142" s="49">
        <f t="shared" si="499"/>
        <v>6.2805880456053176</v>
      </c>
      <c r="Y1142" s="49">
        <f t="shared" si="500"/>
        <v>4.4549137880213019</v>
      </c>
      <c r="Z1142" s="49">
        <f t="shared" si="501"/>
        <v>8.7492231617256415</v>
      </c>
      <c r="AA1142" s="49">
        <f t="shared" si="502"/>
        <v>4.9646262958229777</v>
      </c>
      <c r="AB1142" s="49">
        <f t="shared" si="503"/>
        <v>28.132882342996869</v>
      </c>
      <c r="AC1142" s="80">
        <f t="shared" si="483"/>
        <v>0.85</v>
      </c>
      <c r="AD1142" s="80">
        <f t="shared" si="492"/>
        <v>0.85</v>
      </c>
      <c r="AE1142" s="80">
        <f t="shared" si="493"/>
        <v>0.85</v>
      </c>
      <c r="AF1142" s="54">
        <f>(Q1142-MAX(Q$2:Q1141))/MAX(Q$2:Q1141)</f>
        <v>-0.35342382094780278</v>
      </c>
      <c r="AG1142" s="54">
        <f>(R1142-MAX(R$2:R1141))/MAX(R$2:R1141)</f>
        <v>-0.29505484119106296</v>
      </c>
      <c r="AH1142" s="54">
        <f>(S1142-MAX(S$2:S1141))/MAX(S$2:S1141)</f>
        <v>-0.22377551472571408</v>
      </c>
      <c r="AI1142" s="54">
        <f>(T1142-MAX(T$2:T1141))/MAX(T$2:T1141)</f>
        <v>-0.23467552958845198</v>
      </c>
      <c r="AJ1142" s="54">
        <f>(U1142-MAX(U$2:U1141))/MAX(U$2:U1141)</f>
        <v>-0.12645029317389217</v>
      </c>
      <c r="AK1142" s="54">
        <f t="shared" si="494"/>
        <v>2.5030240339652448</v>
      </c>
      <c r="AL1142" s="71">
        <f t="shared" si="484"/>
        <v>1975.958333333238</v>
      </c>
      <c r="AM1142" s="49">
        <f t="shared" si="485"/>
        <v>2.5030240339652448</v>
      </c>
      <c r="AN1142" s="49">
        <f t="shared" si="486"/>
        <v>4.9862345801900725</v>
      </c>
      <c r="AO1142" s="49">
        <f t="shared" si="487"/>
        <v>3.9085188686161096</v>
      </c>
      <c r="AP1142" s="49">
        <f t="shared" si="488"/>
        <v>4.0719802993690557</v>
      </c>
      <c r="AQ1142" s="49">
        <f t="shared" si="489"/>
        <v>4.8009731030896345</v>
      </c>
      <c r="AS1142" s="49">
        <f t="shared" si="495"/>
        <v>-0.18526147710043794</v>
      </c>
      <c r="AT1142" s="49">
        <f t="shared" si="490"/>
        <v>0.72899280372057884</v>
      </c>
      <c r="AU1142" s="54">
        <f>(AM1142-MAX(AM$3:AM1142))/MAX(AM$3:AM1142)</f>
        <v>-0.32957358435856993</v>
      </c>
      <c r="AV1142" s="54">
        <f>(AN1142-MAX(AN$3:AN1142))/MAX(AN$3:AN1142)</f>
        <v>-0.59120113409479802</v>
      </c>
      <c r="AW1142" s="54">
        <f>(AO1142-MAX(AO$3:AO1142))/MAX(AO$3:AO1142)</f>
        <v>-0.31259584935216772</v>
      </c>
      <c r="AX1142" s="54">
        <f>(AP1142-MAX(AP$3:AP1142))/MAX(AP$3:AP1142)</f>
        <v>-0.30203193653615373</v>
      </c>
      <c r="AY1142" s="54">
        <f>(AQ1142-MAX(AQ$3:AQ1142))/MAX(AQ$3:AQ1142)</f>
        <v>-0.42288363494480019</v>
      </c>
    </row>
    <row r="1143" spans="1:51">
      <c r="A1143" s="49">
        <f>Data!F1269</f>
        <v>1976.0416666665712</v>
      </c>
      <c r="B1143" s="53">
        <f t="shared" si="481"/>
        <v>0.19699999999999995</v>
      </c>
      <c r="C1143" s="50">
        <f>1/Data!N1269</f>
        <v>8.9405043175909624E-2</v>
      </c>
      <c r="D1143" s="50">
        <f>Data!H1269/100</f>
        <v>7.7399999999999997E-2</v>
      </c>
      <c r="E1143">
        <f>Data!K1270/Data!K1269</f>
        <v>1.0380502567353243</v>
      </c>
      <c r="F1143">
        <f>Data!T1270/Data!T1269</f>
        <v>0.99940832855099637</v>
      </c>
      <c r="G1143" s="49">
        <f>Data!E1272</f>
        <v>56.1</v>
      </c>
      <c r="H1143" s="52">
        <v>0</v>
      </c>
      <c r="I1143" s="52">
        <v>1</v>
      </c>
      <c r="J1143" s="52">
        <v>0.6</v>
      </c>
      <c r="K1143" s="54">
        <f t="shared" si="491"/>
        <v>0.66261227030770231</v>
      </c>
      <c r="L1143" s="54">
        <f t="shared" si="504"/>
        <v>0.85</v>
      </c>
      <c r="M1143" s="53">
        <f t="shared" si="505"/>
        <v>0.85</v>
      </c>
      <c r="N1143" s="54" cm="1">
        <f t="array" ref="N1143">stock_min(C1143,O1143)</f>
        <v>0.85</v>
      </c>
      <c r="O1143" s="54" cm="1">
        <f t="array" ref="O1143">stock_max(C1143,D1143)</f>
        <v>0.85</v>
      </c>
      <c r="P1143" s="49">
        <f t="shared" si="482"/>
        <v>1976.0416666665712</v>
      </c>
      <c r="Q1143" s="49">
        <f t="shared" si="496"/>
        <v>0.79769903780789742</v>
      </c>
      <c r="R1143" s="49">
        <f t="shared" si="497"/>
        <v>42.421474210034084</v>
      </c>
      <c r="S1143" s="59">
        <f t="shared" si="478"/>
        <v>10.704147367173261</v>
      </c>
      <c r="T1143" s="59">
        <f t="shared" si="479"/>
        <v>13.534411291989105</v>
      </c>
      <c r="U1143" s="59">
        <f t="shared" si="480"/>
        <v>34.165034607041335</v>
      </c>
      <c r="V1143" s="59"/>
      <c r="W1143" s="49">
        <f t="shared" si="498"/>
        <v>4.2816589468693049</v>
      </c>
      <c r="X1143" s="49">
        <f t="shared" si="499"/>
        <v>6.4224884203039565</v>
      </c>
      <c r="Y1143" s="49">
        <f t="shared" si="500"/>
        <v>4.5663442985260021</v>
      </c>
      <c r="Z1143" s="49">
        <f t="shared" si="501"/>
        <v>8.9680669934631041</v>
      </c>
      <c r="AA1143" s="49">
        <f t="shared" si="502"/>
        <v>5.1247551910562006</v>
      </c>
      <c r="AB1143" s="49">
        <f t="shared" si="503"/>
        <v>29.040279415985133</v>
      </c>
      <c r="AC1143" s="80">
        <f t="shared" si="483"/>
        <v>0.85</v>
      </c>
      <c r="AD1143" s="80">
        <f t="shared" si="492"/>
        <v>0.85</v>
      </c>
      <c r="AE1143" s="80">
        <f t="shared" si="493"/>
        <v>0.85</v>
      </c>
      <c r="AF1143" s="54">
        <f>(Q1143-MAX(Q$2:Q1142))/MAX(Q$2:Q1142)</f>
        <v>-0.35380638161255384</v>
      </c>
      <c r="AG1143" s="54">
        <f>(R1143-MAX(R$2:R1142))/MAX(R$2:R1142)</f>
        <v>-0.26823149691405895</v>
      </c>
      <c r="AH1143" s="54">
        <f>(S1143-MAX(S$2:S1142))/MAX(S$2:S1142)</f>
        <v>-0.20623789810273699</v>
      </c>
      <c r="AI1143" s="54">
        <f>(T1143-MAX(T$2:T1142))/MAX(T$2:T1142)</f>
        <v>-0.21553251122769118</v>
      </c>
      <c r="AJ1143" s="54">
        <f>(U1143-MAX(U$2:U1142))/MAX(U$2:U1142)</f>
        <v>-9.8274849313583851E-2</v>
      </c>
      <c r="AK1143" s="54">
        <f t="shared" si="494"/>
        <v>2.4781212869321627</v>
      </c>
      <c r="AL1143" s="71">
        <f t="shared" si="484"/>
        <v>1976.0416666665712</v>
      </c>
      <c r="AM1143" s="49">
        <f t="shared" si="485"/>
        <v>2.4781212869321627</v>
      </c>
      <c r="AN1143" s="49">
        <f t="shared" si="486"/>
        <v>5.0707235390355851</v>
      </c>
      <c r="AO1143" s="49">
        <f t="shared" si="487"/>
        <v>3.9336543209071038</v>
      </c>
      <c r="AP1143" s="49">
        <f t="shared" si="488"/>
        <v>4.1049533944943741</v>
      </c>
      <c r="AQ1143" s="49">
        <f t="shared" si="489"/>
        <v>4.6019639789703985</v>
      </c>
      <c r="AS1143" s="49">
        <f t="shared" si="495"/>
        <v>-0.4687595600651866</v>
      </c>
      <c r="AT1143" s="49">
        <f t="shared" si="490"/>
        <v>0.49701058447602442</v>
      </c>
      <c r="AU1143" s="54">
        <f>(AM1143-MAX(AM$3:AM1143))/MAX(AM$3:AM1143)</f>
        <v>-0.33624369986943292</v>
      </c>
      <c r="AV1143" s="54">
        <f>(AN1143-MAX(AN$3:AN1143))/MAX(AN$3:AN1143)</f>
        <v>-0.58427426573309327</v>
      </c>
      <c r="AW1143" s="54">
        <f>(AO1143-MAX(AO$3:AO1143))/MAX(AO$3:AO1143)</f>
        <v>-0.30817519415923078</v>
      </c>
      <c r="AX1143" s="54">
        <f>(AP1143-MAX(AP$3:AP1143))/MAX(AP$3:AP1143)</f>
        <v>-0.29638009992127778</v>
      </c>
      <c r="AY1143" s="54">
        <f>(AQ1143-MAX(AQ$3:AQ1143))/MAX(AQ$3:AQ1143)</f>
        <v>-0.44680616478580282</v>
      </c>
    </row>
    <row r="1144" spans="1:51">
      <c r="A1144" s="49">
        <f>Data!F1270</f>
        <v>1976.1249999999045</v>
      </c>
      <c r="B1144" s="53">
        <f t="shared" si="481"/>
        <v>0.22599999999999998</v>
      </c>
      <c r="C1144" s="50">
        <f>1/Data!N1270</f>
        <v>8.6310372312655315E-2</v>
      </c>
      <c r="D1144" s="50">
        <f>Data!H1270/100</f>
        <v>7.7899999999999997E-2</v>
      </c>
      <c r="E1144">
        <f>Data!K1271/Data!K1270</f>
        <v>1.0062235709179628</v>
      </c>
      <c r="F1144">
        <f>Data!T1271/Data!T1270</f>
        <v>1.0088305342480142</v>
      </c>
      <c r="G1144" s="49">
        <f>Data!E1273</f>
        <v>56.5</v>
      </c>
      <c r="H1144" s="52">
        <v>0</v>
      </c>
      <c r="I1144" s="52">
        <v>1</v>
      </c>
      <c r="J1144" s="52">
        <v>0.6</v>
      </c>
      <c r="K1144" s="54">
        <f t="shared" si="491"/>
        <v>0.66261227030770231</v>
      </c>
      <c r="L1144" s="54">
        <f t="shared" si="504"/>
        <v>0.85</v>
      </c>
      <c r="M1144" s="53">
        <f t="shared" si="505"/>
        <v>0.85</v>
      </c>
      <c r="N1144" s="54" cm="1">
        <f t="array" ref="N1144">stock_min(C1144,O1144)</f>
        <v>0.85</v>
      </c>
      <c r="O1144" s="54" cm="1">
        <f t="array" ref="O1144">stock_max(C1144,D1144)</f>
        <v>0.85</v>
      </c>
      <c r="P1144" s="49">
        <f t="shared" si="482"/>
        <v>1976.1249999999045</v>
      </c>
      <c r="Q1144" s="49">
        <f t="shared" si="496"/>
        <v>0.80474314648086798</v>
      </c>
      <c r="R1144" s="49">
        <f t="shared" si="497"/>
        <v>42.685487263224758</v>
      </c>
      <c r="S1144" s="59">
        <f t="shared" si="478"/>
        <v>10.781927515295465</v>
      </c>
      <c r="T1144" s="59">
        <f t="shared" si="479"/>
        <v>13.630547952636324</v>
      </c>
      <c r="U1144" s="59">
        <f t="shared" si="480"/>
        <v>34.391023171691479</v>
      </c>
      <c r="V1144" s="59"/>
      <c r="W1144" s="49">
        <f t="shared" si="498"/>
        <v>4.3127710061181856</v>
      </c>
      <c r="X1144" s="49">
        <f t="shared" si="499"/>
        <v>6.4691565091772789</v>
      </c>
      <c r="Y1144" s="49">
        <f t="shared" si="500"/>
        <v>4.5987796282019655</v>
      </c>
      <c r="Z1144" s="49">
        <f t="shared" si="501"/>
        <v>9.0317683244343581</v>
      </c>
      <c r="AA1144" s="49">
        <f t="shared" si="502"/>
        <v>5.1586534757537228</v>
      </c>
      <c r="AB1144" s="49">
        <f t="shared" si="503"/>
        <v>29.232369695937756</v>
      </c>
      <c r="AC1144" s="80">
        <f t="shared" si="483"/>
        <v>0.85</v>
      </c>
      <c r="AD1144" s="80">
        <f t="shared" si="492"/>
        <v>0.85</v>
      </c>
      <c r="AE1144" s="80">
        <f t="shared" si="493"/>
        <v>0.85</v>
      </c>
      <c r="AF1144" s="54">
        <f>(Q1144-MAX(Q$2:Q1143))/MAX(Q$2:Q1143)</f>
        <v>-0.34810014673453532</v>
      </c>
      <c r="AG1144" s="54">
        <f>(R1144-MAX(R$2:R1143))/MAX(R$2:R1143)</f>
        <v>-0.26367728373957217</v>
      </c>
      <c r="AH1144" s="54">
        <f>(S1144-MAX(S$2:S1143))/MAX(S$2:S1143)</f>
        <v>-0.20047013989261581</v>
      </c>
      <c r="AI1144" s="54">
        <f>(T1144-MAX(T$2:T1143))/MAX(T$2:T1143)</f>
        <v>-0.2099603379628284</v>
      </c>
      <c r="AJ1144" s="54">
        <f>(U1144-MAX(U$2:U1143))/MAX(U$2:U1143)</f>
        <v>-9.2310284229532677E-2</v>
      </c>
      <c r="AK1144" s="54">
        <f t="shared" si="494"/>
        <v>2.3727831869496789</v>
      </c>
      <c r="AL1144" s="71">
        <f t="shared" si="484"/>
        <v>1976.1249999999045</v>
      </c>
      <c r="AM1144" s="49">
        <f t="shared" si="485"/>
        <v>2.3727831869496789</v>
      </c>
      <c r="AN1144" s="49">
        <f t="shared" si="486"/>
        <v>5.00347260646679</v>
      </c>
      <c r="AO1144" s="49">
        <f t="shared" si="487"/>
        <v>3.8353970771703811</v>
      </c>
      <c r="AP1144" s="49">
        <f t="shared" si="488"/>
        <v>4.0099389076632797</v>
      </c>
      <c r="AQ1144" s="49">
        <f t="shared" si="489"/>
        <v>4.4160471310793881</v>
      </c>
      <c r="AS1144" s="49">
        <f t="shared" si="495"/>
        <v>-0.58742547538740197</v>
      </c>
      <c r="AT1144" s="49">
        <f t="shared" si="490"/>
        <v>0.40610822341610842</v>
      </c>
      <c r="AU1144" s="54">
        <f>(AM1144-MAX(AM$3:AM1144))/MAX(AM$3:AM1144)</f>
        <v>-0.3644581492088817</v>
      </c>
      <c r="AV1144" s="54">
        <f>(AN1144-MAX(AN$3:AN1144))/MAX(AN$3:AN1144)</f>
        <v>-0.58978786613095957</v>
      </c>
      <c r="AW1144" s="54">
        <f>(AO1144-MAX(AO$3:AO1144))/MAX(AO$3:AO1144)</f>
        <v>-0.32545602084736025</v>
      </c>
      <c r="AX1144" s="54">
        <f>(AP1144-MAX(AP$3:AP1144))/MAX(AP$3:AP1144)</f>
        <v>-0.31266629791314571</v>
      </c>
      <c r="AY1144" s="54">
        <f>(AQ1144-MAX(AQ$3:AQ1144))/MAX(AQ$3:AQ1144)</f>
        <v>-0.46915489558546736</v>
      </c>
    </row>
    <row r="1145" spans="1:51">
      <c r="A1145" s="49">
        <f>Data!F1271</f>
        <v>1976.2083333332378</v>
      </c>
      <c r="B1145" s="53">
        <f t="shared" si="481"/>
        <v>0.22899999999999998</v>
      </c>
      <c r="C1145" s="50">
        <f>1/Data!N1271</f>
        <v>8.5971553843449622E-2</v>
      </c>
      <c r="D1145" s="50">
        <f>Data!H1271/100</f>
        <v>7.7300000000000008E-2</v>
      </c>
      <c r="E1145">
        <f>Data!K1272/Data!K1271</f>
        <v>1.0073695462068173</v>
      </c>
      <c r="F1145">
        <f>Data!T1272/Data!T1271</f>
        <v>1.0146480109572051</v>
      </c>
      <c r="G1145" s="49">
        <f>Data!E1274</f>
        <v>56.8</v>
      </c>
      <c r="H1145" s="52">
        <v>0</v>
      </c>
      <c r="I1145" s="52">
        <v>1</v>
      </c>
      <c r="J1145" s="52">
        <v>0.6</v>
      </c>
      <c r="K1145" s="54">
        <f t="shared" si="491"/>
        <v>0.66261227030770231</v>
      </c>
      <c r="L1145" s="54">
        <f t="shared" si="504"/>
        <v>0.85</v>
      </c>
      <c r="M1145" s="53">
        <f t="shared" si="505"/>
        <v>0.85</v>
      </c>
      <c r="N1145" s="54" cm="1">
        <f t="array" ref="N1145">stock_min(C1145,O1145)</f>
        <v>0.85</v>
      </c>
      <c r="O1145" s="54" cm="1">
        <f t="array" ref="O1145">stock_max(C1145,D1145)</f>
        <v>0.85</v>
      </c>
      <c r="P1145" s="49">
        <f t="shared" si="482"/>
        <v>1976.2083333332378</v>
      </c>
      <c r="Q1145" s="49">
        <f t="shared" si="496"/>
        <v>0.81653103290825546</v>
      </c>
      <c r="R1145" s="49">
        <f t="shared" si="497"/>
        <v>43.000059933971606</v>
      </c>
      <c r="S1145" s="59">
        <f t="shared" si="478"/>
        <v>10.892775780062514</v>
      </c>
      <c r="T1145" s="59">
        <f t="shared" si="479"/>
        <v>13.764470961016187</v>
      </c>
      <c r="U1145" s="59">
        <f t="shared" si="480"/>
        <v>34.682016483537723</v>
      </c>
      <c r="V1145" s="59"/>
      <c r="W1145" s="49">
        <f t="shared" si="498"/>
        <v>4.3571103120250063</v>
      </c>
      <c r="X1145" s="49">
        <f t="shared" si="499"/>
        <v>6.5356654680375081</v>
      </c>
      <c r="Y1145" s="49">
        <f t="shared" si="500"/>
        <v>4.6439636079528102</v>
      </c>
      <c r="Z1145" s="49">
        <f t="shared" si="501"/>
        <v>9.1205073530633758</v>
      </c>
      <c r="AA1145" s="49">
        <f t="shared" si="502"/>
        <v>5.2023024725306595</v>
      </c>
      <c r="AB1145" s="49">
        <f t="shared" si="503"/>
        <v>29.479714011007065</v>
      </c>
      <c r="AC1145" s="80">
        <f t="shared" si="483"/>
        <v>0.85</v>
      </c>
      <c r="AD1145" s="80">
        <f t="shared" si="492"/>
        <v>0.85</v>
      </c>
      <c r="AE1145" s="80">
        <f t="shared" si="493"/>
        <v>0.85</v>
      </c>
      <c r="AF1145" s="54">
        <f>(Q1145-MAX(Q$2:Q1144))/MAX(Q$2:Q1144)</f>
        <v>-0.33855111054090237</v>
      </c>
      <c r="AG1145" s="54">
        <f>(R1145-MAX(R$2:R1144))/MAX(R$2:R1144)</f>
        <v>-0.25825091945896167</v>
      </c>
      <c r="AH1145" s="54">
        <f>(S1145-MAX(S$2:S1144))/MAX(S$2:S1144)</f>
        <v>-0.19225022768335467</v>
      </c>
      <c r="AI1145" s="54">
        <f>(T1145-MAX(T$2:T1144))/MAX(T$2:T1144)</f>
        <v>-0.2021980316603173</v>
      </c>
      <c r="AJ1145" s="54">
        <f>(U1145-MAX(U$2:U1144))/MAX(U$2:U1144)</f>
        <v>-8.4630034787630648E-2</v>
      </c>
      <c r="AK1145" s="54">
        <f t="shared" si="494"/>
        <v>2.3009530004283252</v>
      </c>
      <c r="AL1145" s="71">
        <f t="shared" si="484"/>
        <v>1976.2083333332378</v>
      </c>
      <c r="AM1145" s="49">
        <f t="shared" si="485"/>
        <v>2.3009530004283252</v>
      </c>
      <c r="AN1145" s="49">
        <f t="shared" si="486"/>
        <v>4.9575877406771847</v>
      </c>
      <c r="AO1145" s="49">
        <f t="shared" si="487"/>
        <v>3.767710499927301</v>
      </c>
      <c r="AP1145" s="49">
        <f t="shared" si="488"/>
        <v>3.9444800952192254</v>
      </c>
      <c r="AQ1145" s="49">
        <f t="shared" si="489"/>
        <v>4.3086335224406023</v>
      </c>
      <c r="AS1145" s="49">
        <f t="shared" si="495"/>
        <v>-0.64895421823658239</v>
      </c>
      <c r="AT1145" s="49">
        <f t="shared" si="490"/>
        <v>0.36415342722137689</v>
      </c>
      <c r="AU1145" s="54">
        <f>(AM1145-MAX(AM$3:AM1145))/MAX(AM$3:AM1145)</f>
        <v>-0.38369761867896801</v>
      </c>
      <c r="AV1145" s="54">
        <f>(AN1145-MAX(AN$3:AN1145))/MAX(AN$3:AN1145)</f>
        <v>-0.5935497591577189</v>
      </c>
      <c r="AW1145" s="54">
        <f>(AO1145-MAX(AO$3:AO1145))/MAX(AO$3:AO1145)</f>
        <v>-0.33736028323013662</v>
      </c>
      <c r="AX1145" s="54">
        <f>(AP1145-MAX(AP$3:AP1145))/MAX(AP$3:AP1145)</f>
        <v>-0.32388643091951091</v>
      </c>
      <c r="AY1145" s="54">
        <f>(AQ1145-MAX(AQ$3:AQ1145))/MAX(AQ$3:AQ1145)</f>
        <v>-0.4820668928085271</v>
      </c>
    </row>
    <row r="1146" spans="1:51">
      <c r="A1146" s="49">
        <f>Data!F1272</f>
        <v>1976.291666666571</v>
      </c>
      <c r="B1146" s="53">
        <f t="shared" si="481"/>
        <v>0.23299999999999998</v>
      </c>
      <c r="C1146" s="50">
        <f>1/Data!N1272</f>
        <v>8.5549316331761258E-2</v>
      </c>
      <c r="D1146" s="50">
        <f>Data!H1272/100</f>
        <v>7.5600000000000001E-2</v>
      </c>
      <c r="E1146">
        <f>Data!K1273/Data!K1272</f>
        <v>0.98913370426498293</v>
      </c>
      <c r="F1146">
        <f>Data!T1273/Data!T1272</f>
        <v>0.97601503633795028</v>
      </c>
      <c r="G1146" s="49">
        <f>Data!E1275</f>
        <v>57.1</v>
      </c>
      <c r="H1146" s="52">
        <v>0</v>
      </c>
      <c r="I1146" s="52">
        <v>1</v>
      </c>
      <c r="J1146" s="52">
        <v>0.6</v>
      </c>
      <c r="K1146" s="54">
        <f t="shared" si="491"/>
        <v>0.66261227030770231</v>
      </c>
      <c r="L1146" s="54">
        <f t="shared" si="504"/>
        <v>0.85</v>
      </c>
      <c r="M1146" s="53">
        <f t="shared" si="505"/>
        <v>0.85</v>
      </c>
      <c r="N1146" s="54" cm="1">
        <f t="array" ref="N1146">stock_min(C1146,O1146)</f>
        <v>0.85</v>
      </c>
      <c r="O1146" s="54" cm="1">
        <f t="array" ref="O1146">stock_max(C1146,D1146)</f>
        <v>0.85</v>
      </c>
      <c r="P1146" s="49">
        <f t="shared" si="482"/>
        <v>1976.291666666571</v>
      </c>
      <c r="Q1146" s="49">
        <f t="shared" si="496"/>
        <v>0.79694656575501499</v>
      </c>
      <c r="R1146" s="49">
        <f t="shared" si="497"/>
        <v>42.532808566105615</v>
      </c>
      <c r="S1146" s="59">
        <f t="shared" si="478"/>
        <v>10.717252173756219</v>
      </c>
      <c r="T1146" s="59">
        <f t="shared" si="479"/>
        <v>13.553979532479772</v>
      </c>
      <c r="U1146" s="59">
        <f t="shared" si="480"/>
        <v>34.236904157147755</v>
      </c>
      <c r="V1146" s="59"/>
      <c r="W1146" s="49">
        <f t="shared" si="498"/>
        <v>4.2869008695024879</v>
      </c>
      <c r="X1146" s="49">
        <f t="shared" si="499"/>
        <v>6.4303513042537306</v>
      </c>
      <c r="Y1146" s="49">
        <f t="shared" si="500"/>
        <v>4.5729463827592207</v>
      </c>
      <c r="Z1146" s="49">
        <f t="shared" si="501"/>
        <v>8.9810331497205507</v>
      </c>
      <c r="AA1146" s="49">
        <f t="shared" si="502"/>
        <v>5.1355356235721636</v>
      </c>
      <c r="AB1146" s="49">
        <f t="shared" si="503"/>
        <v>29.101368533575592</v>
      </c>
      <c r="AC1146" s="80">
        <f t="shared" si="483"/>
        <v>0.85</v>
      </c>
      <c r="AD1146" s="80">
        <f t="shared" si="492"/>
        <v>0.85</v>
      </c>
      <c r="AE1146" s="80">
        <f t="shared" si="493"/>
        <v>0.85</v>
      </c>
      <c r="AF1146" s="54">
        <f>(Q1146-MAX(Q$2:Q1145))/MAX(Q$2:Q1145)</f>
        <v>-0.354415938118882</v>
      </c>
      <c r="AG1146" s="54">
        <f>(R1146-MAX(R$2:R1145))/MAX(R$2:R1145)</f>
        <v>-0.26631098432929756</v>
      </c>
      <c r="AH1146" s="54">
        <f>(S1146-MAX(S$2:S1145))/MAX(S$2:S1145)</f>
        <v>-0.20526611600170336</v>
      </c>
      <c r="AI1146" s="54">
        <f>(T1146-MAX(T$2:T1145))/MAX(T$2:T1145)</f>
        <v>-0.2143983171983955</v>
      </c>
      <c r="AJ1146" s="54">
        <f>(U1146-MAX(U$2:U1145))/MAX(U$2:U1145)</f>
        <v>-9.6377980727180595E-2</v>
      </c>
      <c r="AK1146" s="54">
        <f t="shared" si="494"/>
        <v>2.3266824766737795</v>
      </c>
      <c r="AL1146" s="71">
        <f t="shared" si="484"/>
        <v>1976.291666666571</v>
      </c>
      <c r="AM1146" s="49">
        <f t="shared" si="485"/>
        <v>2.3266824766737795</v>
      </c>
      <c r="AN1146" s="49">
        <f t="shared" si="486"/>
        <v>5.12028392976198</v>
      </c>
      <c r="AO1146" s="49">
        <f t="shared" si="487"/>
        <v>3.8590120713906306</v>
      </c>
      <c r="AP1146" s="49">
        <f t="shared" si="488"/>
        <v>4.0453897234700236</v>
      </c>
      <c r="AQ1146" s="49">
        <f t="shared" si="489"/>
        <v>4.3075992122927689</v>
      </c>
      <c r="AS1146" s="49">
        <f t="shared" si="495"/>
        <v>-0.81268471746921112</v>
      </c>
      <c r="AT1146" s="49">
        <f t="shared" si="490"/>
        <v>0.26220948882274531</v>
      </c>
      <c r="AU1146" s="54">
        <f>(AM1146-MAX(AM$3:AM1146))/MAX(AM$3:AM1146)</f>
        <v>-0.37680606657978799</v>
      </c>
      <c r="AV1146" s="54">
        <f>(AN1146-MAX(AN$3:AN1146))/MAX(AN$3:AN1146)</f>
        <v>-0.58021103300768939</v>
      </c>
      <c r="AW1146" s="54">
        <f>(AO1146-MAX(AO$3:AO1146))/MAX(AO$3:AO1146)</f>
        <v>-0.32130277364805182</v>
      </c>
      <c r="AX1146" s="54">
        <f>(AP1146-MAX(AP$3:AP1146))/MAX(AP$3:AP1146)</f>
        <v>-0.30658976132953786</v>
      </c>
      <c r="AY1146" s="54">
        <f>(AQ1146-MAX(AQ$3:AQ1146))/MAX(AQ$3:AQ1146)</f>
        <v>-0.48219122537612119</v>
      </c>
    </row>
    <row r="1147" spans="1:51">
      <c r="A1147" s="49">
        <f>Data!F1273</f>
        <v>1976.3749999999043</v>
      </c>
      <c r="B1147" s="53">
        <f t="shared" si="481"/>
        <v>0.21899999999999997</v>
      </c>
      <c r="C1147" s="50">
        <f>1/Data!N1273</f>
        <v>8.6714824257136336E-2</v>
      </c>
      <c r="D1147" s="50">
        <f>Data!H1273/100</f>
        <v>7.9000000000000001E-2</v>
      </c>
      <c r="E1147">
        <f>Data!K1274/Data!K1273</f>
        <v>1.0036956753697415</v>
      </c>
      <c r="F1147">
        <f>Data!T1274/Data!T1273</f>
        <v>1.0040013328797304</v>
      </c>
      <c r="G1147" s="49">
        <f>Data!E1276</f>
        <v>57.4</v>
      </c>
      <c r="H1147" s="52">
        <v>0</v>
      </c>
      <c r="I1147" s="52">
        <v>1</v>
      </c>
      <c r="J1147" s="52">
        <v>0.6</v>
      </c>
      <c r="K1147" s="54">
        <f t="shared" si="491"/>
        <v>0.66261227030770231</v>
      </c>
      <c r="L1147" s="54">
        <f t="shared" si="504"/>
        <v>0.85</v>
      </c>
      <c r="M1147" s="53">
        <f t="shared" si="505"/>
        <v>0.85</v>
      </c>
      <c r="N1147" s="54" cm="1">
        <f t="array" ref="N1147">stock_min(C1147,O1147)</f>
        <v>0.85</v>
      </c>
      <c r="O1147" s="54" cm="1">
        <f t="array" ref="O1147">stock_max(C1147,D1147)</f>
        <v>0.85</v>
      </c>
      <c r="P1147" s="49">
        <f t="shared" si="482"/>
        <v>1976.3749999999043</v>
      </c>
      <c r="Q1147" s="49">
        <f t="shared" si="496"/>
        <v>0.80013541425195878</v>
      </c>
      <c r="R1147" s="49">
        <f t="shared" si="497"/>
        <v>42.689996019129303</v>
      </c>
      <c r="S1147" s="59">
        <f t="shared" si="478"/>
        <v>10.75816998209142</v>
      </c>
      <c r="T1147" s="59">
        <f t="shared" si="479"/>
        <v>13.605468396204603</v>
      </c>
      <c r="U1147" s="59">
        <f t="shared" si="480"/>
        <v>34.365002355608688</v>
      </c>
      <c r="V1147" s="59"/>
      <c r="W1147" s="49">
        <f t="shared" si="498"/>
        <v>4.3032679928365685</v>
      </c>
      <c r="X1147" s="49">
        <f t="shared" si="499"/>
        <v>6.4549019892548518</v>
      </c>
      <c r="Y1147" s="49">
        <f t="shared" si="500"/>
        <v>4.5903180935957781</v>
      </c>
      <c r="Z1147" s="49">
        <f t="shared" si="501"/>
        <v>9.0151503026088253</v>
      </c>
      <c r="AA1147" s="49">
        <f t="shared" si="502"/>
        <v>5.1547503533413037</v>
      </c>
      <c r="AB1147" s="49">
        <f t="shared" si="503"/>
        <v>29.210252002267385</v>
      </c>
      <c r="AC1147" s="80">
        <f t="shared" si="483"/>
        <v>0.85</v>
      </c>
      <c r="AD1147" s="80">
        <f t="shared" si="492"/>
        <v>0.85</v>
      </c>
      <c r="AE1147" s="80">
        <f t="shared" si="493"/>
        <v>0.85</v>
      </c>
      <c r="AF1147" s="54">
        <f>(Q1147-MAX(Q$2:Q1146))/MAX(Q$2:Q1146)</f>
        <v>-0.35183274138544718</v>
      </c>
      <c r="AG1147" s="54">
        <f>(R1147-MAX(R$2:R1146))/MAX(R$2:R1146)</f>
        <v>-0.26359950790503339</v>
      </c>
      <c r="AH1147" s="54">
        <f>(S1147-MAX(S$2:S1146))/MAX(S$2:S1146)</f>
        <v>-0.20223187100907708</v>
      </c>
      <c r="AI1147" s="54">
        <f>(T1147-MAX(T$2:T1146))/MAX(T$2:T1146)</f>
        <v>-0.21141397316195668</v>
      </c>
      <c r="AJ1147" s="54">
        <f>(U1147-MAX(U$2:U1146))/MAX(U$2:U1146)</f>
        <v>-9.2997057258540614E-2</v>
      </c>
      <c r="AK1147" s="54">
        <f t="shared" si="494"/>
        <v>2.3007329792462414</v>
      </c>
      <c r="AL1147" s="71">
        <f t="shared" si="484"/>
        <v>1976.3749999999043</v>
      </c>
      <c r="AM1147" s="49">
        <f t="shared" si="485"/>
        <v>2.3007329792462414</v>
      </c>
      <c r="AN1147" s="49">
        <f t="shared" si="486"/>
        <v>5.163396508438824</v>
      </c>
      <c r="AO1147" s="49">
        <f t="shared" si="487"/>
        <v>3.8612863548893879</v>
      </c>
      <c r="AP1147" s="49">
        <f t="shared" si="488"/>
        <v>4.0527318995325317</v>
      </c>
      <c r="AQ1147" s="49">
        <f t="shared" si="489"/>
        <v>4.2606590893313081</v>
      </c>
      <c r="AS1147" s="49">
        <f t="shared" si="495"/>
        <v>-0.90273741910751593</v>
      </c>
      <c r="AT1147" s="49">
        <f t="shared" si="490"/>
        <v>0.20792718979877645</v>
      </c>
      <c r="AU1147" s="54">
        <f>(AM1147-MAX(AM$3:AM1147))/MAX(AM$3:AM1147)</f>
        <v>-0.38375655059910457</v>
      </c>
      <c r="AV1147" s="54">
        <f>(AN1147-MAX(AN$3:AN1147))/MAX(AN$3:AN1147)</f>
        <v>-0.57667642728750068</v>
      </c>
      <c r="AW1147" s="54">
        <f>(AO1147-MAX(AO$3:AO1147))/MAX(AO$3:AO1147)</f>
        <v>-0.32090278788123133</v>
      </c>
      <c r="AX1147" s="54">
        <f>(AP1147-MAX(AP$3:AP1147))/MAX(AP$3:AP1147)</f>
        <v>-0.30533125710525333</v>
      </c>
      <c r="AY1147" s="54">
        <f>(AQ1147-MAX(AQ$3:AQ1147))/MAX(AQ$3:AQ1147)</f>
        <v>-0.48783381335923837</v>
      </c>
    </row>
    <row r="1148" spans="1:51">
      <c r="A1148" s="49">
        <f>Data!F1274</f>
        <v>1976.4583333332375</v>
      </c>
      <c r="B1148" s="53">
        <f t="shared" si="481"/>
        <v>0.22199999999999998</v>
      </c>
      <c r="C1148" s="50">
        <f>1/Data!N1274</f>
        <v>8.6626275024291155E-2</v>
      </c>
      <c r="D1148" s="50">
        <f>Data!H1274/100</f>
        <v>7.8600000000000003E-2</v>
      </c>
      <c r="E1148">
        <f>Data!K1275/Data!K1274</f>
        <v>1.0212840213001924</v>
      </c>
      <c r="F1148">
        <f>Data!T1275/Data!T1274</f>
        <v>1.0033152193563952</v>
      </c>
      <c r="G1148" s="49">
        <f>Data!E1277</f>
        <v>57.6</v>
      </c>
      <c r="H1148" s="52">
        <v>0</v>
      </c>
      <c r="I1148" s="52">
        <v>1</v>
      </c>
      <c r="J1148" s="52">
        <v>0.6</v>
      </c>
      <c r="K1148" s="54">
        <f t="shared" si="491"/>
        <v>0.66261227030770231</v>
      </c>
      <c r="L1148" s="54">
        <f t="shared" si="504"/>
        <v>0.85</v>
      </c>
      <c r="M1148" s="53">
        <f t="shared" si="505"/>
        <v>0.85</v>
      </c>
      <c r="N1148" s="54" cm="1">
        <f t="array" ref="N1148">stock_min(C1148,O1148)</f>
        <v>0.85</v>
      </c>
      <c r="O1148" s="54" cm="1">
        <f t="array" ref="O1148">stock_max(C1148,D1148)</f>
        <v>0.85</v>
      </c>
      <c r="P1148" s="49">
        <f t="shared" si="482"/>
        <v>1976.4583333332375</v>
      </c>
      <c r="Q1148" s="49">
        <f t="shared" si="496"/>
        <v>0.80278803866502413</v>
      </c>
      <c r="R1148" s="49">
        <f t="shared" si="497"/>
        <v>43.598610803705576</v>
      </c>
      <c r="S1148" s="59">
        <f t="shared" si="478"/>
        <v>10.909822530866983</v>
      </c>
      <c r="T1148" s="59">
        <f t="shared" si="479"/>
        <v>13.812564958665664</v>
      </c>
      <c r="U1148" s="59">
        <f t="shared" si="480"/>
        <v>35.003803109557715</v>
      </c>
      <c r="V1148" s="59"/>
      <c r="W1148" s="49">
        <f t="shared" si="498"/>
        <v>4.3639290123467935</v>
      </c>
      <c r="X1148" s="49">
        <f t="shared" si="499"/>
        <v>6.545893518520189</v>
      </c>
      <c r="Y1148" s="49">
        <f t="shared" si="500"/>
        <v>4.6601899326315941</v>
      </c>
      <c r="Z1148" s="49">
        <f t="shared" si="501"/>
        <v>9.1523750260340702</v>
      </c>
      <c r="AA1148" s="49">
        <f t="shared" si="502"/>
        <v>5.2505704664336577</v>
      </c>
      <c r="AB1148" s="49">
        <f t="shared" si="503"/>
        <v>29.753232643124058</v>
      </c>
      <c r="AC1148" s="80">
        <f t="shared" si="483"/>
        <v>0.85</v>
      </c>
      <c r="AD1148" s="80">
        <f t="shared" si="492"/>
        <v>0.85</v>
      </c>
      <c r="AE1148" s="80">
        <f t="shared" si="493"/>
        <v>0.85</v>
      </c>
      <c r="AF1148" s="54">
        <f>(Q1148-MAX(Q$2:Q1147))/MAX(Q$2:Q1147)</f>
        <v>-0.34968392474350662</v>
      </c>
      <c r="AG1148" s="54">
        <f>(R1148-MAX(R$2:R1147))/MAX(R$2:R1147)</f>
        <v>-0.24792594414581207</v>
      </c>
      <c r="AH1148" s="54">
        <f>(S1148-MAX(S$2:S1147))/MAX(S$2:S1147)</f>
        <v>-0.19098613216178428</v>
      </c>
      <c r="AI1148" s="54">
        <f>(T1148-MAX(T$2:T1147))/MAX(T$2:T1147)</f>
        <v>-0.19941045732500523</v>
      </c>
      <c r="AJ1148" s="54">
        <f>(U1148-MAX(U$2:U1147))/MAX(U$2:U1147)</f>
        <v>-7.6137050741978615E-2</v>
      </c>
      <c r="AK1148" s="54">
        <f t="shared" si="494"/>
        <v>2.3084986855331886</v>
      </c>
      <c r="AL1148" s="71">
        <f t="shared" si="484"/>
        <v>1976.4583333332375</v>
      </c>
      <c r="AM1148" s="49">
        <f t="shared" si="485"/>
        <v>2.3084986855331886</v>
      </c>
      <c r="AN1148" s="49">
        <f t="shared" si="486"/>
        <v>4.8707781188029218</v>
      </c>
      <c r="AO1148" s="49">
        <f t="shared" si="487"/>
        <v>3.7342182222911311</v>
      </c>
      <c r="AP1148" s="49">
        <f t="shared" si="488"/>
        <v>3.9041986284461374</v>
      </c>
      <c r="AQ1148" s="49">
        <f t="shared" si="489"/>
        <v>4.2109370169665956</v>
      </c>
      <c r="AS1148" s="49">
        <f t="shared" si="495"/>
        <v>-0.65984110183632616</v>
      </c>
      <c r="AT1148" s="49">
        <f t="shared" si="490"/>
        <v>0.30673838852045821</v>
      </c>
      <c r="AU1148" s="54">
        <f>(AM1148-MAX(AM$3:AM1148))/MAX(AM$3:AM1148)</f>
        <v>-0.38167653276458369</v>
      </c>
      <c r="AV1148" s="54">
        <f>(AN1148-MAX(AN$3:AN1148))/MAX(AN$3:AN1148)</f>
        <v>-0.60066688820592851</v>
      </c>
      <c r="AW1148" s="54">
        <f>(AO1148-MAX(AO$3:AO1148))/MAX(AO$3:AO1148)</f>
        <v>-0.34325068095767897</v>
      </c>
      <c r="AX1148" s="54">
        <f>(AP1148-MAX(AP$3:AP1148))/MAX(AP$3:AP1148)</f>
        <v>-0.33079097742761948</v>
      </c>
      <c r="AY1148" s="54">
        <f>(AQ1148-MAX(AQ$3:AQ1148))/MAX(AQ$3:AQ1148)</f>
        <v>-0.49381081449004405</v>
      </c>
    </row>
    <row r="1149" spans="1:51">
      <c r="A1149" s="49">
        <f>Data!F1275</f>
        <v>1976.5416666665708</v>
      </c>
      <c r="B1149" s="53">
        <f t="shared" si="481"/>
        <v>0.23899999999999999</v>
      </c>
      <c r="C1149" s="50">
        <f>1/Data!N1275</f>
        <v>8.5052163211354295E-2</v>
      </c>
      <c r="D1149" s="50">
        <f>Data!H1275/100</f>
        <v>7.8299999999999995E-2</v>
      </c>
      <c r="E1149">
        <f>Data!K1276/Data!K1275</f>
        <v>0.98922048080502734</v>
      </c>
      <c r="F1149">
        <f>Data!T1276/Data!T1275</f>
        <v>1.0053823874864001</v>
      </c>
      <c r="G1149" s="49">
        <f>Data!E1278</f>
        <v>57.9</v>
      </c>
      <c r="H1149" s="52">
        <v>0</v>
      </c>
      <c r="I1149" s="52">
        <v>1</v>
      </c>
      <c r="J1149" s="52">
        <v>0.6</v>
      </c>
      <c r="K1149" s="54">
        <f t="shared" si="491"/>
        <v>0.66261227030770231</v>
      </c>
      <c r="L1149" s="54">
        <f t="shared" si="504"/>
        <v>0.85</v>
      </c>
      <c r="M1149" s="53">
        <f t="shared" si="505"/>
        <v>0.85</v>
      </c>
      <c r="N1149" s="54" cm="1">
        <f t="array" ref="N1149">stock_min(C1149,O1149)</f>
        <v>0.85</v>
      </c>
      <c r="O1149" s="54" cm="1">
        <f t="array" ref="O1149">stock_max(C1149,D1149)</f>
        <v>0.85</v>
      </c>
      <c r="P1149" s="49">
        <f t="shared" si="482"/>
        <v>1976.5416666665708</v>
      </c>
      <c r="Q1149" s="49">
        <f t="shared" si="496"/>
        <v>0.80710895495856638</v>
      </c>
      <c r="R1149" s="49">
        <f t="shared" si="497"/>
        <v>43.128638741672887</v>
      </c>
      <c r="S1149" s="59">
        <f t="shared" si="478"/>
        <v>10.862749302943442</v>
      </c>
      <c r="T1149" s="59">
        <f t="shared" si="479"/>
        <v>13.738989704370585</v>
      </c>
      <c r="U1149" s="59">
        <f t="shared" si="480"/>
        <v>34.711338171943666</v>
      </c>
      <c r="V1149" s="59"/>
      <c r="W1149" s="49">
        <f t="shared" si="498"/>
        <v>4.3450997211773768</v>
      </c>
      <c r="X1149" s="49">
        <f t="shared" si="499"/>
        <v>6.5176495817660651</v>
      </c>
      <c r="Y1149" s="49">
        <f t="shared" si="500"/>
        <v>4.6353665446234436</v>
      </c>
      <c r="Z1149" s="49">
        <f t="shared" si="501"/>
        <v>9.1036231597471406</v>
      </c>
      <c r="AA1149" s="49">
        <f t="shared" si="502"/>
        <v>5.206700725791551</v>
      </c>
      <c r="AB1149" s="49">
        <f t="shared" si="503"/>
        <v>29.504637446152117</v>
      </c>
      <c r="AC1149" s="80">
        <f t="shared" si="483"/>
        <v>0.85</v>
      </c>
      <c r="AD1149" s="80">
        <f t="shared" si="492"/>
        <v>0.85</v>
      </c>
      <c r="AE1149" s="80">
        <f t="shared" si="493"/>
        <v>0.85</v>
      </c>
      <c r="AF1149" s="54">
        <f>(Q1149-MAX(Q$2:Q1148))/MAX(Q$2:Q1148)</f>
        <v>-0.34618367163784125</v>
      </c>
      <c r="AG1149" s="54">
        <f>(R1149-MAX(R$2:R1148))/MAX(R$2:R1148)</f>
        <v>-0.25603294086693323</v>
      </c>
      <c r="AH1149" s="54">
        <f>(S1149-MAX(S$2:S1148))/MAX(S$2:S1148)</f>
        <v>-0.19447683002477023</v>
      </c>
      <c r="AI1149" s="54">
        <f>(T1149-MAX(T$2:T1148))/MAX(T$2:T1148)</f>
        <v>-0.20367494978998649</v>
      </c>
      <c r="AJ1149" s="54">
        <f>(U1149-MAX(U$2:U1148))/MAX(U$2:U1148)</f>
        <v>-8.3856141121186639E-2</v>
      </c>
      <c r="AK1149" s="54">
        <f t="shared" si="494"/>
        <v>2.3430974537515876</v>
      </c>
      <c r="AL1149" s="71">
        <f t="shared" si="484"/>
        <v>1976.5416666665708</v>
      </c>
      <c r="AM1149" s="49">
        <f t="shared" si="485"/>
        <v>2.3430974537515876</v>
      </c>
      <c r="AN1149" s="49">
        <f t="shared" si="486"/>
        <v>5.0657036357166971</v>
      </c>
      <c r="AO1149" s="49">
        <f t="shared" si="487"/>
        <v>3.8459054664581118</v>
      </c>
      <c r="AP1149" s="49">
        <f t="shared" si="488"/>
        <v>4.0271146089144567</v>
      </c>
      <c r="AQ1149" s="49">
        <f t="shared" si="489"/>
        <v>4.3332586714024348</v>
      </c>
      <c r="AS1149" s="49">
        <f t="shared" si="495"/>
        <v>-0.73244496431426231</v>
      </c>
      <c r="AT1149" s="49">
        <f t="shared" si="490"/>
        <v>0.3061440624879781</v>
      </c>
      <c r="AU1149" s="54">
        <f>(AM1149-MAX(AM$3:AM1149))/MAX(AM$3:AM1149)</f>
        <v>-0.3724093711842279</v>
      </c>
      <c r="AV1149" s="54">
        <f>(AN1149-MAX(AN$3:AN1149))/MAX(AN$3:AN1149)</f>
        <v>-0.58468582494690735</v>
      </c>
      <c r="AW1149" s="54">
        <f>(AO1149-MAX(AO$3:AO1149))/MAX(AO$3:AO1149)</f>
        <v>-0.32360787564048626</v>
      </c>
      <c r="AX1149" s="54">
        <f>(AP1149-MAX(AP$3:AP1149))/MAX(AP$3:AP1149)</f>
        <v>-0.30972225347786808</v>
      </c>
      <c r="AY1149" s="54">
        <f>(AQ1149-MAX(AQ$3:AQ1149))/MAX(AQ$3:AQ1149)</f>
        <v>-0.47910674782278456</v>
      </c>
    </row>
    <row r="1150" spans="1:51">
      <c r="A1150" s="49">
        <f>Data!F1276</f>
        <v>1976.624999999904</v>
      </c>
      <c r="B1150" s="53">
        <f t="shared" si="481"/>
        <v>0.22699999999999998</v>
      </c>
      <c r="C1150" s="50">
        <f>1/Data!N1276</f>
        <v>8.622186643298653E-2</v>
      </c>
      <c r="D1150" s="50">
        <f>Data!H1276/100</f>
        <v>7.7699999999999991E-2</v>
      </c>
      <c r="E1150">
        <f>Data!K1277/Data!K1276</f>
        <v>1.0208460782600124</v>
      </c>
      <c r="F1150">
        <f>Data!T1277/Data!T1276</f>
        <v>1.0154532937315801</v>
      </c>
      <c r="G1150" s="49">
        <f>Data!E1279</f>
        <v>58</v>
      </c>
      <c r="H1150" s="52">
        <v>0</v>
      </c>
      <c r="I1150" s="52">
        <v>1</v>
      </c>
      <c r="J1150" s="52">
        <v>0.6</v>
      </c>
      <c r="K1150" s="54">
        <f t="shared" si="491"/>
        <v>0.66261227030770231</v>
      </c>
      <c r="L1150" s="54">
        <f t="shared" si="504"/>
        <v>0.85</v>
      </c>
      <c r="M1150" s="53">
        <f t="shared" si="505"/>
        <v>0.85</v>
      </c>
      <c r="N1150" s="54" cm="1">
        <f t="array" ref="N1150">stock_min(C1150,O1150)</f>
        <v>0.85</v>
      </c>
      <c r="O1150" s="54" cm="1">
        <f t="array" ref="O1150">stock_max(C1150,D1150)</f>
        <v>0.85</v>
      </c>
      <c r="P1150" s="49">
        <f t="shared" si="482"/>
        <v>1976.624999999904</v>
      </c>
      <c r="Q1150" s="49">
        <f t="shared" si="496"/>
        <v>0.81958144671292976</v>
      </c>
      <c r="R1150" s="49">
        <f t="shared" si="497"/>
        <v>44.027701720129599</v>
      </c>
      <c r="S1150" s="59">
        <f t="shared" si="478"/>
        <v>11.065762838480634</v>
      </c>
      <c r="T1150" s="59">
        <f t="shared" si="479"/>
        <v>14.00039622597594</v>
      </c>
      <c r="U1150" s="59">
        <f t="shared" si="480"/>
        <v>35.406854828867537</v>
      </c>
      <c r="V1150" s="59"/>
      <c r="W1150" s="49">
        <f t="shared" si="498"/>
        <v>4.426305135392254</v>
      </c>
      <c r="X1150" s="49">
        <f t="shared" si="499"/>
        <v>6.6394577030883797</v>
      </c>
      <c r="Y1150" s="49">
        <f t="shared" si="500"/>
        <v>4.7235618974746352</v>
      </c>
      <c r="Z1150" s="49">
        <f t="shared" si="501"/>
        <v>9.2768343285013053</v>
      </c>
      <c r="AA1150" s="49">
        <f t="shared" si="502"/>
        <v>5.3110282243301317</v>
      </c>
      <c r="AB1150" s="49">
        <f t="shared" si="503"/>
        <v>30.095826604537407</v>
      </c>
      <c r="AC1150" s="80">
        <f t="shared" si="483"/>
        <v>0.85</v>
      </c>
      <c r="AD1150" s="80">
        <f t="shared" si="492"/>
        <v>0.85</v>
      </c>
      <c r="AE1150" s="80">
        <f t="shared" si="493"/>
        <v>0.85</v>
      </c>
      <c r="AF1150" s="54">
        <f>(Q1150-MAX(Q$2:Q1149))/MAX(Q$2:Q1149)</f>
        <v>-0.33608005586915762</v>
      </c>
      <c r="AG1150" s="54">
        <f>(R1150-MAX(R$2:R1149))/MAX(R$2:R1149)</f>
        <v>-0.24052414532937413</v>
      </c>
      <c r="AH1150" s="54">
        <f>(S1150-MAX(S$2:S1149))/MAX(S$2:S1149)</f>
        <v>-0.17942243613854791</v>
      </c>
      <c r="AI1150" s="54">
        <f>(T1150-MAX(T$2:T1149))/MAX(T$2:T1149)</f>
        <v>-0.18852357651423612</v>
      </c>
      <c r="AJ1150" s="54">
        <f>(U1150-MAX(U$2:U1149))/MAX(U$2:U1149)</f>
        <v>-6.5499219505766038E-2</v>
      </c>
      <c r="AK1150" s="54">
        <f t="shared" si="494"/>
        <v>2.2814362424518477</v>
      </c>
      <c r="AL1150" s="71">
        <f t="shared" si="484"/>
        <v>1976.624999999904</v>
      </c>
      <c r="AM1150" s="49">
        <f t="shared" si="485"/>
        <v>2.2814362424518477</v>
      </c>
      <c r="AN1150" s="49">
        <f t="shared" si="486"/>
        <v>5.0467219770350038</v>
      </c>
      <c r="AO1150" s="49">
        <f t="shared" si="487"/>
        <v>3.7968854591254977</v>
      </c>
      <c r="AP1150" s="49">
        <f t="shared" si="488"/>
        <v>3.9814676637448874</v>
      </c>
      <c r="AQ1150" s="49">
        <f t="shared" si="489"/>
        <v>4.2002637095600033</v>
      </c>
      <c r="AS1150" s="49">
        <f t="shared" si="495"/>
        <v>-0.84645826747500053</v>
      </c>
      <c r="AT1150" s="49">
        <f t="shared" si="490"/>
        <v>0.21879604581511591</v>
      </c>
      <c r="AU1150" s="54">
        <f>(AM1150-MAX(AM$3:AM1150))/MAX(AM$3:AM1150)</f>
        <v>-0.38892511546587771</v>
      </c>
      <c r="AV1150" s="54">
        <f>(AN1150-MAX(AN$3:AN1150))/MAX(AN$3:AN1150)</f>
        <v>-0.58624204546106129</v>
      </c>
      <c r="AW1150" s="54">
        <f>(AO1150-MAX(AO$3:AO1150))/MAX(AO$3:AO1150)</f>
        <v>-0.33222918658663431</v>
      </c>
      <c r="AX1150" s="54">
        <f>(AP1150-MAX(AP$3:AP1150))/MAX(AP$3:AP1150)</f>
        <v>-0.3175464833563823</v>
      </c>
      <c r="AY1150" s="54">
        <f>(AQ1150-MAX(AQ$3:AQ1150))/MAX(AQ$3:AQ1150)</f>
        <v>-0.49509383362831944</v>
      </c>
    </row>
    <row r="1151" spans="1:51">
      <c r="A1151" s="49">
        <f>Data!F1277</f>
        <v>1976.7083333332373</v>
      </c>
      <c r="B1151" s="53">
        <f t="shared" si="481"/>
        <v>0.24199999999999999</v>
      </c>
      <c r="C1151" s="50">
        <f>1/Data!N1277</f>
        <v>8.4702758478650289E-2</v>
      </c>
      <c r="D1151" s="50">
        <f>Data!H1277/100</f>
        <v>7.5899999999999995E-2</v>
      </c>
      <c r="E1151">
        <f>Data!K1278/Data!K1277</f>
        <v>0.96394994081968433</v>
      </c>
      <c r="F1151">
        <f>Data!T1278/Data!T1277</f>
        <v>1.0136607180973094</v>
      </c>
      <c r="G1151" s="49">
        <f>Data!E1280</f>
        <v>58.2</v>
      </c>
      <c r="H1151" s="52">
        <v>0</v>
      </c>
      <c r="I1151" s="52">
        <v>1</v>
      </c>
      <c r="J1151" s="52">
        <v>0.6</v>
      </c>
      <c r="K1151" s="54">
        <f t="shared" si="491"/>
        <v>0.66261227030770231</v>
      </c>
      <c r="L1151" s="54">
        <f t="shared" si="504"/>
        <v>0.85</v>
      </c>
      <c r="M1151" s="53">
        <f t="shared" si="505"/>
        <v>0.85</v>
      </c>
      <c r="N1151" s="54" cm="1">
        <f t="array" ref="N1151">stock_min(C1151,O1151)</f>
        <v>0.85</v>
      </c>
      <c r="O1151" s="54" cm="1">
        <f t="array" ref="O1151">stock_max(C1151,D1151)</f>
        <v>0.85</v>
      </c>
      <c r="P1151" s="49">
        <f t="shared" si="482"/>
        <v>1976.7083333332373</v>
      </c>
      <c r="Q1151" s="49">
        <f t="shared" si="496"/>
        <v>0.83077751781426012</v>
      </c>
      <c r="R1151" s="49">
        <f t="shared" si="497"/>
        <v>42.44050046754564</v>
      </c>
      <c r="S1151" s="59">
        <f t="shared" si="478"/>
        <v>10.886876502026361</v>
      </c>
      <c r="T1151" s="59">
        <f t="shared" si="479"/>
        <v>13.730493046924078</v>
      </c>
      <c r="U1151" s="59">
        <f t="shared" si="480"/>
        <v>34.394450958072873</v>
      </c>
      <c r="V1151" s="59"/>
      <c r="W1151" s="49">
        <f t="shared" si="498"/>
        <v>4.3547506008105445</v>
      </c>
      <c r="X1151" s="49">
        <f t="shared" si="499"/>
        <v>6.5321259012158164</v>
      </c>
      <c r="Y1151" s="49">
        <f t="shared" si="500"/>
        <v>4.6324998766575938</v>
      </c>
      <c r="Z1151" s="49">
        <f t="shared" si="501"/>
        <v>9.0979931702664842</v>
      </c>
      <c r="AA1151" s="49">
        <f t="shared" si="502"/>
        <v>5.1591676437109317</v>
      </c>
      <c r="AB1151" s="49">
        <f t="shared" si="503"/>
        <v>29.23528331436194</v>
      </c>
      <c r="AC1151" s="80">
        <f t="shared" si="483"/>
        <v>0.85</v>
      </c>
      <c r="AD1151" s="80">
        <f t="shared" si="492"/>
        <v>0.85</v>
      </c>
      <c r="AE1151" s="80">
        <f t="shared" si="493"/>
        <v>0.85</v>
      </c>
      <c r="AF1151" s="54">
        <f>(Q1151-MAX(Q$2:Q1150))/MAX(Q$2:Q1150)</f>
        <v>-0.32701043267320473</v>
      </c>
      <c r="AG1151" s="54">
        <f>(R1151-MAX(R$2:R1150))/MAX(R$2:R1150)</f>
        <v>-0.26790329483627107</v>
      </c>
      <c r="AH1151" s="54">
        <f>(S1151-MAX(S$2:S1150))/MAX(S$2:S1150)</f>
        <v>-0.19268768647133941</v>
      </c>
      <c r="AI1151" s="54">
        <f>(T1151-MAX(T$2:T1150))/MAX(T$2:T1150)</f>
        <v>-0.2041674242232088</v>
      </c>
      <c r="AJ1151" s="54">
        <f>(U1151-MAX(U$2:U1150))/MAX(U$2:U1150)</f>
        <v>-9.2219813921896987E-2</v>
      </c>
      <c r="AK1151" s="54">
        <f t="shared" si="494"/>
        <v>2.3053893902208</v>
      </c>
      <c r="AL1151" s="71">
        <f t="shared" si="484"/>
        <v>1976.7083333332373</v>
      </c>
      <c r="AM1151" s="49">
        <f t="shared" si="485"/>
        <v>2.3053893902208</v>
      </c>
      <c r="AN1151" s="49">
        <f t="shared" si="486"/>
        <v>5.4339691461416608</v>
      </c>
      <c r="AO1151" s="49">
        <f t="shared" si="487"/>
        <v>3.9845880032607783</v>
      </c>
      <c r="AP1151" s="49">
        <f t="shared" si="488"/>
        <v>4.1950160421063476</v>
      </c>
      <c r="AQ1151" s="49">
        <f t="shared" si="489"/>
        <v>4.4289838612682235</v>
      </c>
      <c r="AS1151" s="49">
        <f t="shared" si="495"/>
        <v>-1.0049852848734373</v>
      </c>
      <c r="AT1151" s="49">
        <f t="shared" si="490"/>
        <v>0.23396781916187592</v>
      </c>
      <c r="AU1151" s="54">
        <f>(AM1151-MAX(AM$3:AM1151))/MAX(AM$3:AM1151)</f>
        <v>-0.3825093468659142</v>
      </c>
      <c r="AV1151" s="54">
        <f>(AN1151-MAX(AN$3:AN1151))/MAX(AN$3:AN1151)</f>
        <v>-0.55449339805792075</v>
      </c>
      <c r="AW1151" s="54">
        <f>(AO1151-MAX(AO$3:AO1151))/MAX(AO$3:AO1151)</f>
        <v>-0.29921731885285141</v>
      </c>
      <c r="AX1151" s="54">
        <f>(AP1151-MAX(AP$3:AP1151))/MAX(AP$3:AP1151)</f>
        <v>-0.28094268443233344</v>
      </c>
      <c r="AY1151" s="54">
        <f>(AQ1151-MAX(AQ$3:AQ1151))/MAX(AQ$3:AQ1151)</f>
        <v>-0.46759979445451627</v>
      </c>
    </row>
    <row r="1152" spans="1:51">
      <c r="A1152" s="49">
        <f>Data!F1278</f>
        <v>1976.7916666665706</v>
      </c>
      <c r="B1152" s="53">
        <f t="shared" si="481"/>
        <v>0.20599999999999996</v>
      </c>
      <c r="C1152" s="50">
        <f>1/Data!N1278</f>
        <v>8.8139148800140815E-2</v>
      </c>
      <c r="D1152" s="50">
        <f>Data!H1278/100</f>
        <v>7.4099999999999999E-2</v>
      </c>
      <c r="E1152">
        <f>Data!K1279/Data!K1278</f>
        <v>0.99467015790497793</v>
      </c>
      <c r="F1152">
        <f>Data!T1279/Data!T1278</f>
        <v>1.0128800721473166</v>
      </c>
      <c r="G1152" s="49">
        <f>Data!E1281</f>
        <v>58.5</v>
      </c>
      <c r="H1152" s="52">
        <v>0</v>
      </c>
      <c r="I1152" s="52">
        <v>1</v>
      </c>
      <c r="J1152" s="52">
        <v>0.6</v>
      </c>
      <c r="K1152" s="54">
        <f t="shared" si="491"/>
        <v>0.66261227030770231</v>
      </c>
      <c r="L1152" s="54">
        <f t="shared" si="504"/>
        <v>0.85</v>
      </c>
      <c r="M1152" s="53">
        <f t="shared" si="505"/>
        <v>0.85</v>
      </c>
      <c r="N1152" s="54" cm="1">
        <f t="array" ref="N1152">stock_min(C1152,O1152)</f>
        <v>0.85</v>
      </c>
      <c r="O1152" s="54" cm="1">
        <f t="array" ref="O1152">stock_max(C1152,D1152)</f>
        <v>0.85</v>
      </c>
      <c r="P1152" s="49">
        <f t="shared" si="482"/>
        <v>1976.7916666665706</v>
      </c>
      <c r="Q1152" s="49">
        <f t="shared" si="496"/>
        <v>0.84147799218207642</v>
      </c>
      <c r="R1152" s="49">
        <f t="shared" si="497"/>
        <v>42.21429930161991</v>
      </c>
      <c r="S1152" s="59">
        <f t="shared" si="478"/>
        <v>10.908150804350086</v>
      </c>
      <c r="T1152" s="59">
        <f t="shared" si="479"/>
        <v>13.741669112578752</v>
      </c>
      <c r="U1152" s="59">
        <f t="shared" si="480"/>
        <v>34.305081965875189</v>
      </c>
      <c r="V1152" s="59"/>
      <c r="W1152" s="49">
        <f t="shared" si="498"/>
        <v>4.363260321740035</v>
      </c>
      <c r="X1152" s="49">
        <f t="shared" si="499"/>
        <v>6.5448904826100511</v>
      </c>
      <c r="Y1152" s="49">
        <f t="shared" si="500"/>
        <v>4.6362705440757166</v>
      </c>
      <c r="Z1152" s="49">
        <f t="shared" si="501"/>
        <v>9.1053985685030359</v>
      </c>
      <c r="AA1152" s="49">
        <f t="shared" si="502"/>
        <v>5.1457622948812789</v>
      </c>
      <c r="AB1152" s="49">
        <f t="shared" si="503"/>
        <v>29.159319670993909</v>
      </c>
      <c r="AC1152" s="80">
        <f t="shared" si="483"/>
        <v>0.85</v>
      </c>
      <c r="AD1152" s="80">
        <f t="shared" si="492"/>
        <v>0.85</v>
      </c>
      <c r="AE1152" s="80">
        <f t="shared" si="493"/>
        <v>0.85</v>
      </c>
      <c r="AF1152" s="54">
        <f>(Q1152-MAX(Q$2:Q1151))/MAX(Q$2:Q1151)</f>
        <v>-0.3183422784916442</v>
      </c>
      <c r="AG1152" s="54">
        <f>(R1152-MAX(R$2:R1151))/MAX(R$2:R1151)</f>
        <v>-0.27180525467307964</v>
      </c>
      <c r="AH1152" s="54">
        <f>(S1152-MAX(S$2:S1151))/MAX(S$2:S1151)</f>
        <v>-0.19111009842535781</v>
      </c>
      <c r="AI1152" s="54">
        <f>(T1152-MAX(T$2:T1151))/MAX(T$2:T1151)</f>
        <v>-0.20351964871459355</v>
      </c>
      <c r="AJ1152" s="54">
        <f>(U1152-MAX(U$2:U1151))/MAX(U$2:U1151)</f>
        <v>-9.4578549069776544E-2</v>
      </c>
      <c r="AK1152" s="54">
        <f t="shared" si="494"/>
        <v>2.3395600064250814</v>
      </c>
      <c r="AL1152" s="71">
        <f t="shared" si="484"/>
        <v>1976.7916666665706</v>
      </c>
      <c r="AM1152" s="49">
        <f t="shared" si="485"/>
        <v>2.3395600064250814</v>
      </c>
      <c r="AN1152" s="49">
        <f t="shared" si="486"/>
        <v>5.7282821862585909</v>
      </c>
      <c r="AO1152" s="49">
        <f t="shared" si="487"/>
        <v>4.1370154415680425</v>
      </c>
      <c r="AP1152" s="49">
        <f t="shared" si="488"/>
        <v>4.3658747325832747</v>
      </c>
      <c r="AQ1152" s="49">
        <f t="shared" si="489"/>
        <v>4.5643815676024753</v>
      </c>
      <c r="AS1152" s="49">
        <f t="shared" si="495"/>
        <v>-1.1639006186561156</v>
      </c>
      <c r="AT1152" s="49">
        <f t="shared" si="490"/>
        <v>0.19850683501920052</v>
      </c>
      <c r="AU1152" s="54">
        <f>(AM1152-MAX(AM$3:AM1152))/MAX(AM$3:AM1152)</f>
        <v>-0.37335686433629039</v>
      </c>
      <c r="AV1152" s="54">
        <f>(AN1152-MAX(AN$3:AN1152))/MAX(AN$3:AN1152)</f>
        <v>-0.53036400039602272</v>
      </c>
      <c r="AW1152" s="54">
        <f>(AO1152-MAX(AO$3:AO1152))/MAX(AO$3:AO1152)</f>
        <v>-0.27240940074188447</v>
      </c>
      <c r="AX1152" s="54">
        <f>(AP1152-MAX(AP$3:AP1152))/MAX(AP$3:AP1152)</f>
        <v>-0.25165621923587178</v>
      </c>
      <c r="AY1152" s="54">
        <f>(AQ1152-MAX(AQ$3:AQ1152))/MAX(AQ$3:AQ1152)</f>
        <v>-0.45132387904350341</v>
      </c>
    </row>
    <row r="1153" spans="1:51">
      <c r="A1153" s="49">
        <f>Data!F1279</f>
        <v>1976.8749999999038</v>
      </c>
      <c r="B1153" s="53">
        <f t="shared" si="481"/>
        <v>0.19999999999999996</v>
      </c>
      <c r="C1153" s="50">
        <f>1/Data!N1279</f>
        <v>8.8897929922878649E-2</v>
      </c>
      <c r="D1153" s="50">
        <f>Data!H1279/100</f>
        <v>7.2900000000000006E-2</v>
      </c>
      <c r="E1153">
        <f>Data!K1280/Data!K1279</f>
        <v>1.0343532252149463</v>
      </c>
      <c r="F1153">
        <f>Data!T1280/Data!T1279</f>
        <v>1.0326565802989967</v>
      </c>
      <c r="G1153" s="49">
        <f>Data!E1282</f>
        <v>59.1</v>
      </c>
      <c r="H1153" s="52">
        <v>0</v>
      </c>
      <c r="I1153" s="52">
        <v>1</v>
      </c>
      <c r="J1153" s="52">
        <v>0.6</v>
      </c>
      <c r="K1153" s="54">
        <f t="shared" si="491"/>
        <v>0.66261227030770231</v>
      </c>
      <c r="L1153" s="54">
        <f t="shared" si="504"/>
        <v>0.85</v>
      </c>
      <c r="M1153" s="53">
        <f t="shared" si="505"/>
        <v>0.85</v>
      </c>
      <c r="N1153" s="54" cm="1">
        <f t="array" ref="N1153">stock_min(C1153,O1153)</f>
        <v>0.85</v>
      </c>
      <c r="O1153" s="54" cm="1">
        <f t="array" ref="O1153">stock_max(C1153,D1153)</f>
        <v>0.85</v>
      </c>
      <c r="P1153" s="49">
        <f t="shared" si="482"/>
        <v>1976.8749999999038</v>
      </c>
      <c r="Q1153" s="49">
        <f t="shared" si="496"/>
        <v>0.86895778580360883</v>
      </c>
      <c r="R1153" s="49">
        <f t="shared" si="497"/>
        <v>43.664496632819613</v>
      </c>
      <c r="S1153" s="59">
        <f t="shared" si="478"/>
        <v>11.275478062168677</v>
      </c>
      <c r="T1153" s="59">
        <f t="shared" si="479"/>
        <v>14.205873661584867</v>
      </c>
      <c r="U1153" s="59">
        <f t="shared" si="480"/>
        <v>35.474841641229794</v>
      </c>
      <c r="V1153" s="59"/>
      <c r="W1153" s="49">
        <f t="shared" si="498"/>
        <v>4.5101912248674711</v>
      </c>
      <c r="X1153" s="49">
        <f t="shared" si="499"/>
        <v>6.7652868373012058</v>
      </c>
      <c r="Y1153" s="49">
        <f t="shared" si="500"/>
        <v>4.7928874629777267</v>
      </c>
      <c r="Z1153" s="49">
        <f t="shared" si="501"/>
        <v>9.4129861986071415</v>
      </c>
      <c r="AA1153" s="49">
        <f t="shared" si="502"/>
        <v>5.3212262461844695</v>
      </c>
      <c r="AB1153" s="49">
        <f t="shared" si="503"/>
        <v>30.153615395045325</v>
      </c>
      <c r="AC1153" s="80">
        <f t="shared" si="483"/>
        <v>0.85</v>
      </c>
      <c r="AD1153" s="80">
        <f t="shared" si="492"/>
        <v>0.85</v>
      </c>
      <c r="AE1153" s="80">
        <f t="shared" si="493"/>
        <v>0.85</v>
      </c>
      <c r="AF1153" s="54">
        <f>(Q1153-MAX(Q$2:Q1152))/MAX(Q$2:Q1152)</f>
        <v>-0.29608166837277555</v>
      </c>
      <c r="AG1153" s="54">
        <f>(R1153-MAX(R$2:R1152))/MAX(R$2:R1152)</f>
        <v>-0.24678941658652342</v>
      </c>
      <c r="AH1153" s="54">
        <f>(S1153-MAX(S$2:S1152))/MAX(S$2:S1152)</f>
        <v>-0.16387108103809625</v>
      </c>
      <c r="AI1153" s="54">
        <f>(T1153-MAX(T$2:T1152))/MAX(T$2:T1152)</f>
        <v>-0.17661390682606021</v>
      </c>
      <c r="AJ1153" s="54">
        <f>(U1153-MAX(U$2:U1152))/MAX(U$2:U1152)</f>
        <v>-6.3704828856754062E-2</v>
      </c>
      <c r="AK1153" s="54">
        <f t="shared" si="494"/>
        <v>2.2606031805395874</v>
      </c>
      <c r="AL1153" s="71">
        <f t="shared" si="484"/>
        <v>1976.8749999999038</v>
      </c>
      <c r="AM1153" s="49">
        <f t="shared" si="485"/>
        <v>2.2606031805395874</v>
      </c>
      <c r="AN1153" s="49">
        <f t="shared" si="486"/>
        <v>5.6044413120434049</v>
      </c>
      <c r="AO1153" s="49">
        <f t="shared" si="487"/>
        <v>4.0275244748129104</v>
      </c>
      <c r="AP1153" s="49">
        <f t="shared" si="488"/>
        <v>4.2536409598850993</v>
      </c>
      <c r="AQ1153" s="49">
        <f t="shared" si="489"/>
        <v>4.4041895401136113</v>
      </c>
      <c r="AS1153" s="49">
        <f t="shared" si="495"/>
        <v>-1.2002517719297936</v>
      </c>
      <c r="AT1153" s="49">
        <f t="shared" si="490"/>
        <v>0.15054858022851203</v>
      </c>
      <c r="AU1153" s="54">
        <f>(AM1153-MAX(AM$3:AM1153))/MAX(AM$3:AM1153)</f>
        <v>-0.39450517975417237</v>
      </c>
      <c r="AV1153" s="54">
        <f>(AN1153-MAX(AN$3:AN1153))/MAX(AN$3:AN1153)</f>
        <v>-0.54051715466858941</v>
      </c>
      <c r="AW1153" s="54">
        <f>(AO1153-MAX(AO$3:AO1153))/MAX(AO$3:AO1153)</f>
        <v>-0.29166593948096198</v>
      </c>
      <c r="AX1153" s="54">
        <f>(AP1153-MAX(AP$3:AP1153))/MAX(AP$3:AP1153)</f>
        <v>-0.27089393239414145</v>
      </c>
      <c r="AY1153" s="54">
        <f>(AQ1153-MAX(AQ$3:AQ1153))/MAX(AQ$3:AQ1153)</f>
        <v>-0.47058027532610297</v>
      </c>
    </row>
    <row r="1154" spans="1:51">
      <c r="A1154" s="49">
        <f>Data!F1280</f>
        <v>1976.9583333332371</v>
      </c>
      <c r="B1154" s="53">
        <f t="shared" si="481"/>
        <v>0.22599999999999998</v>
      </c>
      <c r="C1154" s="50">
        <f>1/Data!N1280</f>
        <v>8.6224812532201489E-2</v>
      </c>
      <c r="D1154" s="50">
        <f>Data!H1280/100</f>
        <v>6.8699999999999997E-2</v>
      </c>
      <c r="E1154">
        <f>Data!K1281/Data!K1280</f>
        <v>0.98956380860251891</v>
      </c>
      <c r="F1154">
        <f>Data!T1281/Data!T1280</f>
        <v>0.97665228028179818</v>
      </c>
      <c r="G1154" s="49">
        <f>Data!E1283</f>
        <v>59.5</v>
      </c>
      <c r="H1154" s="52">
        <v>0</v>
      </c>
      <c r="I1154" s="52">
        <v>1</v>
      </c>
      <c r="J1154" s="52">
        <v>0.6</v>
      </c>
      <c r="K1154" s="54">
        <f t="shared" si="491"/>
        <v>0.66261227030770231</v>
      </c>
      <c r="L1154" s="54">
        <f t="shared" si="504"/>
        <v>0.85</v>
      </c>
      <c r="M1154" s="53">
        <f t="shared" si="505"/>
        <v>0.85</v>
      </c>
      <c r="N1154" s="54" cm="1">
        <f t="array" ref="N1154">stock_min(C1154,O1154)</f>
        <v>0.85</v>
      </c>
      <c r="O1154" s="54" cm="1">
        <f t="array" ref="O1154">stock_max(C1154,D1154)</f>
        <v>0.85</v>
      </c>
      <c r="P1154" s="49">
        <f t="shared" si="482"/>
        <v>1976.9583333332371</v>
      </c>
      <c r="Q1154" s="49">
        <f t="shared" si="496"/>
        <v>0.84866960297371696</v>
      </c>
      <c r="R1154" s="49">
        <f t="shared" si="497"/>
        <v>43.208805588684839</v>
      </c>
      <c r="S1154" s="59">
        <f t="shared" ref="S1154:S1217" si="506">SUM(W1154:X1154)</f>
        <v>11.099571553282043</v>
      </c>
      <c r="T1154" s="59">
        <f t="shared" ref="T1154:T1217" si="507">SUM(Y1154:Z1154)</f>
        <v>13.995734942867868</v>
      </c>
      <c r="U1154" s="59">
        <f t="shared" ref="U1154:U1217" si="508">SUM(AA1154:AB1154)</f>
        <v>35.035914240688015</v>
      </c>
      <c r="V1154" s="59"/>
      <c r="W1154" s="49">
        <f t="shared" si="498"/>
        <v>4.4398286213128175</v>
      </c>
      <c r="X1154" s="49">
        <f t="shared" si="499"/>
        <v>6.6597429319692258</v>
      </c>
      <c r="Y1154" s="49">
        <f t="shared" si="500"/>
        <v>4.7219892377493498</v>
      </c>
      <c r="Z1154" s="49">
        <f t="shared" si="501"/>
        <v>9.2737457051185181</v>
      </c>
      <c r="AA1154" s="49">
        <f t="shared" si="502"/>
        <v>5.2553871361032032</v>
      </c>
      <c r="AB1154" s="49">
        <f t="shared" si="503"/>
        <v>29.780527104584813</v>
      </c>
      <c r="AC1154" s="80">
        <f t="shared" si="483"/>
        <v>0.85</v>
      </c>
      <c r="AD1154" s="80">
        <f t="shared" si="492"/>
        <v>0.85</v>
      </c>
      <c r="AE1154" s="80">
        <f t="shared" si="493"/>
        <v>0.85</v>
      </c>
      <c r="AF1154" s="54">
        <f>(Q1154-MAX(Q$2:Q1153))/MAX(Q$2:Q1153)</f>
        <v>-0.31251655628411218</v>
      </c>
      <c r="AG1154" s="54">
        <f>(R1154-MAX(R$2:R1153))/MAX(R$2:R1153)</f>
        <v>-0.25465006639763488</v>
      </c>
      <c r="AH1154" s="54">
        <f>(S1154-MAX(S$2:S1153))/MAX(S$2:S1153)</f>
        <v>-0.1769153633561317</v>
      </c>
      <c r="AI1154" s="54">
        <f>(T1154-MAX(T$2:T1153))/MAX(T$2:T1153)</f>
        <v>-0.18879374896395404</v>
      </c>
      <c r="AJ1154" s="54">
        <f>(U1154-MAX(U$2:U1153))/MAX(U$2:U1153)</f>
        <v>-7.5289534710157785E-2</v>
      </c>
      <c r="AK1154" s="54">
        <f t="shared" si="494"/>
        <v>2.2725183474468147</v>
      </c>
      <c r="AL1154" s="71">
        <f t="shared" si="484"/>
        <v>1976.9583333332371</v>
      </c>
      <c r="AM1154" s="49">
        <f t="shared" si="485"/>
        <v>2.2725183474468147</v>
      </c>
      <c r="AN1154" s="49">
        <f t="shared" si="486"/>
        <v>5.8296947301996926</v>
      </c>
      <c r="AO1154" s="49">
        <f t="shared" si="487"/>
        <v>4.1335829407836764</v>
      </c>
      <c r="AP1154" s="49">
        <f t="shared" si="488"/>
        <v>4.3749220079211604</v>
      </c>
      <c r="AQ1154" s="49">
        <f t="shared" si="489"/>
        <v>4.3782045130086162</v>
      </c>
      <c r="AS1154" s="49">
        <f t="shared" si="495"/>
        <v>-1.4514902171910764</v>
      </c>
      <c r="AT1154" s="49">
        <f t="shared" si="490"/>
        <v>3.282505087455867E-3</v>
      </c>
      <c r="AU1154" s="54">
        <f>(AM1154-MAX(AM$3:AM1154))/MAX(AM$3:AM1154)</f>
        <v>-0.39131374310275235</v>
      </c>
      <c r="AV1154" s="54">
        <f>(AN1154-MAX(AN$3:AN1154))/MAX(AN$3:AN1154)</f>
        <v>-0.52204964368356666</v>
      </c>
      <c r="AW1154" s="54">
        <f>(AO1154-MAX(AO$3:AO1154))/MAX(AO$3:AO1154)</f>
        <v>-0.27301308601643209</v>
      </c>
      <c r="AX1154" s="54">
        <f>(AP1154-MAX(AP$3:AP1154))/MAX(AP$3:AP1154)</f>
        <v>-0.25010544816554348</v>
      </c>
      <c r="AY1154" s="54">
        <f>(AQ1154-MAX(AQ$3:AQ1154))/MAX(AQ$3:AQ1154)</f>
        <v>-0.47370388882417586</v>
      </c>
    </row>
    <row r="1155" spans="1:51">
      <c r="A1155" s="49">
        <f>Data!F1281</f>
        <v>1977.0416666665703</v>
      </c>
      <c r="B1155" s="53">
        <f t="shared" ref="B1155:B1218" si="509">1-_xlfn.PERCENTRANK.INC(C$3:C$1712,C1155,3)</f>
        <v>0.21199999999999997</v>
      </c>
      <c r="C1155" s="50">
        <f>1/Data!N1281</f>
        <v>8.7428167457556466E-2</v>
      </c>
      <c r="D1155" s="50">
        <f>Data!H1281/100</f>
        <v>7.2099999999999997E-2</v>
      </c>
      <c r="E1155">
        <f>Data!K1282/Data!K1281</f>
        <v>0.96643922383439451</v>
      </c>
      <c r="F1155">
        <f>Data!T1282/Data!T1281</f>
        <v>0.98329699477930177</v>
      </c>
      <c r="G1155" s="49">
        <f>Data!E1284</f>
        <v>60</v>
      </c>
      <c r="H1155" s="52">
        <v>0</v>
      </c>
      <c r="I1155" s="52">
        <v>1</v>
      </c>
      <c r="J1155" s="52">
        <v>0.6</v>
      </c>
      <c r="K1155" s="54">
        <f t="shared" si="491"/>
        <v>0.66261227030770231</v>
      </c>
      <c r="L1155" s="54">
        <f t="shared" si="504"/>
        <v>0.85</v>
      </c>
      <c r="M1155" s="53">
        <f t="shared" si="505"/>
        <v>0.85</v>
      </c>
      <c r="N1155" s="54" cm="1">
        <f t="array" ref="N1155">stock_min(C1155,O1155)</f>
        <v>0.85</v>
      </c>
      <c r="O1155" s="54" cm="1">
        <f t="array" ref="O1155">stock_max(C1155,D1155)</f>
        <v>0.85</v>
      </c>
      <c r="P1155" s="49">
        <f t="shared" ref="P1155:P1218" si="510">A1155</f>
        <v>1977.0416666665703</v>
      </c>
      <c r="Q1155" s="49">
        <f t="shared" si="496"/>
        <v>0.83449427016459909</v>
      </c>
      <c r="R1155" s="49">
        <f t="shared" si="497"/>
        <v>41.758684535939821</v>
      </c>
      <c r="S1155" s="59">
        <f t="shared" si="506"/>
        <v>10.801906930780957</v>
      </c>
      <c r="T1155" s="59">
        <f t="shared" si="507"/>
        <v>13.605629428151431</v>
      </c>
      <c r="U1155" s="59">
        <f t="shared" si="508"/>
        <v>33.948675877666176</v>
      </c>
      <c r="V1155" s="59"/>
      <c r="W1155" s="49">
        <f t="shared" si="498"/>
        <v>4.3207627723123831</v>
      </c>
      <c r="X1155" s="49">
        <f t="shared" si="499"/>
        <v>6.4811441584685738</v>
      </c>
      <c r="Y1155" s="49">
        <f t="shared" si="500"/>
        <v>4.5903724237987262</v>
      </c>
      <c r="Z1155" s="49">
        <f t="shared" si="501"/>
        <v>9.0152570043527049</v>
      </c>
      <c r="AA1155" s="49">
        <f t="shared" si="502"/>
        <v>5.0923013816499267</v>
      </c>
      <c r="AB1155" s="49">
        <f t="shared" si="503"/>
        <v>28.856374496016247</v>
      </c>
      <c r="AC1155" s="80">
        <f t="shared" ref="AC1155:AC1218" si="511">AB1155/SUM(AA1155:AB1155)</f>
        <v>0.85</v>
      </c>
      <c r="AD1155" s="80">
        <f t="shared" si="492"/>
        <v>0.85</v>
      </c>
      <c r="AE1155" s="80">
        <f t="shared" si="493"/>
        <v>0.85</v>
      </c>
      <c r="AF1155" s="54">
        <f>(Q1155-MAX(Q$2:Q1154))/MAX(Q$2:Q1154)</f>
        <v>-0.32399959583364224</v>
      </c>
      <c r="AG1155" s="54">
        <f>(R1155-MAX(R$2:R1154))/MAX(R$2:R1154)</f>
        <v>-0.27966458868431282</v>
      </c>
      <c r="AH1155" s="54">
        <f>(S1155-MAX(S$2:S1154))/MAX(S$2:S1154)</f>
        <v>-0.19898857370275952</v>
      </c>
      <c r="AI1155" s="54">
        <f>(T1155-MAX(T$2:T1154))/MAX(T$2:T1154)</f>
        <v>-0.21140463959552261</v>
      </c>
      <c r="AJ1155" s="54">
        <f>(U1155-MAX(U$2:U1154))/MAX(U$2:U1154)</f>
        <v>-0.10398525207161084</v>
      </c>
      <c r="AK1155" s="54">
        <f t="shared" si="494"/>
        <v>2.3435021453552025</v>
      </c>
      <c r="AL1155" s="71">
        <f t="shared" ref="AL1155:AL1218" si="512">P1155</f>
        <v>1977.0416666665703</v>
      </c>
      <c r="AM1155" s="49">
        <f t="shared" ref="AM1155:AM1218" si="513">(Q1395/Q1155)</f>
        <v>2.3435021453552025</v>
      </c>
      <c r="AN1155" s="49">
        <f t="shared" ref="AN1155:AN1218" si="514">(R1395/R1155)</f>
        <v>6.2755224613702651</v>
      </c>
      <c r="AO1155" s="49">
        <f t="shared" ref="AO1155:AO1218" si="515">(S1395/S1155)</f>
        <v>4.3741219522640753</v>
      </c>
      <c r="AP1155" s="49">
        <f t="shared" ref="AP1155:AP1218" si="516">(T1395/T1155)</f>
        <v>4.6419526152154669</v>
      </c>
      <c r="AQ1155" s="49">
        <f t="shared" ref="AQ1155:AQ1218" si="517">(U1395/U1155)</f>
        <v>4.5817282627430256</v>
      </c>
      <c r="AS1155" s="49">
        <f t="shared" si="495"/>
        <v>-1.6937941986272396</v>
      </c>
      <c r="AT1155" s="49">
        <f t="shared" ref="AT1155:AT1218" si="518">AQ1155-AP1155</f>
        <v>-6.0224352472441289E-2</v>
      </c>
      <c r="AU1155" s="54">
        <f>(AM1155-MAX(AM$3:AM1155))/MAX(AM$3:AM1155)</f>
        <v>-0.37230097592410655</v>
      </c>
      <c r="AV1155" s="54">
        <f>(AN1155-MAX(AN$3:AN1155))/MAX(AN$3:AN1155)</f>
        <v>-0.48549824042313844</v>
      </c>
      <c r="AW1155" s="54">
        <f>(AO1155-MAX(AO$3:AO1155))/MAX(AO$3:AO1155)</f>
        <v>-0.23070869388159321</v>
      </c>
      <c r="AX1155" s="54">
        <f>(AP1155-MAX(AP$3:AP1155))/MAX(AP$3:AP1155)</f>
        <v>-0.20433439276833026</v>
      </c>
      <c r="AY1155" s="54">
        <f>(AQ1155-MAX(AQ$3:AQ1155))/MAX(AQ$3:AQ1155)</f>
        <v>-0.44923866393600936</v>
      </c>
    </row>
    <row r="1156" spans="1:51">
      <c r="A1156" s="49">
        <f>Data!F1282</f>
        <v>1977.1249999999036</v>
      </c>
      <c r="B1156" s="53">
        <f t="shared" si="509"/>
        <v>0.18400000000000005</v>
      </c>
      <c r="C1156" s="50">
        <f>1/Data!N1282</f>
        <v>9.078659623393763E-2</v>
      </c>
      <c r="D1156" s="50">
        <f>Data!H1282/100</f>
        <v>7.3899999999999993E-2</v>
      </c>
      <c r="E1156">
        <f>Data!K1283/Data!K1282</f>
        <v>0.99277739412596733</v>
      </c>
      <c r="F1156">
        <f>Data!T1283/Data!T1282</f>
        <v>0.99453195113144988</v>
      </c>
      <c r="G1156" s="49">
        <f>Data!E1285</f>
        <v>60.3</v>
      </c>
      <c r="H1156" s="52">
        <v>0</v>
      </c>
      <c r="I1156" s="52">
        <v>1</v>
      </c>
      <c r="J1156" s="52">
        <v>0.6</v>
      </c>
      <c r="K1156" s="54">
        <f t="shared" ref="K1156:K1219" si="519">AVERAGE(M$3:M$1712)</f>
        <v>0.66261227030770231</v>
      </c>
      <c r="L1156" s="54">
        <f t="shared" si="504"/>
        <v>0.85</v>
      </c>
      <c r="M1156" s="53">
        <f t="shared" si="505"/>
        <v>0.85</v>
      </c>
      <c r="N1156" s="54" cm="1">
        <f t="array" ref="N1156">stock_min(C1156,O1156)</f>
        <v>0.85</v>
      </c>
      <c r="O1156" s="54" cm="1">
        <f t="array" ref="O1156">stock_max(C1156,D1156)</f>
        <v>0.85</v>
      </c>
      <c r="P1156" s="49">
        <f t="shared" si="510"/>
        <v>1977.1249999999036</v>
      </c>
      <c r="Q1156" s="49">
        <f t="shared" si="496"/>
        <v>0.82993121471481401</v>
      </c>
      <c r="R1156" s="49">
        <f t="shared" si="497"/>
        <v>41.457078015718665</v>
      </c>
      <c r="S1156" s="59">
        <f t="shared" si="506"/>
        <v>10.731470038923135</v>
      </c>
      <c r="T1156" s="59">
        <f t="shared" si="507"/>
        <v>13.515415399217702</v>
      </c>
      <c r="U1156" s="59">
        <f t="shared" si="508"/>
        <v>33.712412704919714</v>
      </c>
      <c r="V1156" s="59"/>
      <c r="W1156" s="49">
        <f t="shared" si="498"/>
        <v>4.2925880155692537</v>
      </c>
      <c r="X1156" s="49">
        <f t="shared" si="499"/>
        <v>6.438882023353881</v>
      </c>
      <c r="Y1156" s="49">
        <f t="shared" si="500"/>
        <v>4.5599353173903792</v>
      </c>
      <c r="Z1156" s="49">
        <f t="shared" si="501"/>
        <v>8.9554800818273215</v>
      </c>
      <c r="AA1156" s="49">
        <f t="shared" si="502"/>
        <v>5.056861905737958</v>
      </c>
      <c r="AB1156" s="49">
        <f t="shared" si="503"/>
        <v>28.655550799181757</v>
      </c>
      <c r="AC1156" s="80">
        <f t="shared" si="511"/>
        <v>0.85</v>
      </c>
      <c r="AD1156" s="80">
        <f t="shared" ref="AD1156:AD1219" si="520">N1156</f>
        <v>0.85</v>
      </c>
      <c r="AE1156" s="80">
        <f t="shared" ref="AE1156:AE1219" si="521">O1156</f>
        <v>0.85</v>
      </c>
      <c r="AF1156" s="54">
        <f>(Q1156-MAX(Q$2:Q1155))/MAX(Q$2:Q1155)</f>
        <v>-0.3276959990787835</v>
      </c>
      <c r="AG1156" s="54">
        <f>(R1156-MAX(R$2:R1155))/MAX(R$2:R1155)</f>
        <v>-0.28486728745735523</v>
      </c>
      <c r="AH1156" s="54">
        <f>(S1156-MAX(S$2:S1155))/MAX(S$2:S1155)</f>
        <v>-0.20421179545170856</v>
      </c>
      <c r="AI1156" s="54">
        <f>(T1156-MAX(T$2:T1155))/MAX(T$2:T1155)</f>
        <v>-0.21663353143299494</v>
      </c>
      <c r="AJ1156" s="54">
        <f>(U1156-MAX(U$2:U1155))/MAX(U$2:U1155)</f>
        <v>-0.11022099711026935</v>
      </c>
      <c r="AK1156" s="54">
        <f t="shared" ref="AK1156:AK1219" si="522">Q1396/Q1156</f>
        <v>2.3171606749829259</v>
      </c>
      <c r="AL1156" s="71">
        <f t="shared" si="512"/>
        <v>1977.1249999999036</v>
      </c>
      <c r="AM1156" s="49">
        <f t="shared" si="513"/>
        <v>2.3171606749829259</v>
      </c>
      <c r="AN1156" s="49">
        <f t="shared" si="514"/>
        <v>6.2660842704633444</v>
      </c>
      <c r="AO1156" s="49">
        <f t="shared" si="515"/>
        <v>4.3504903447971603</v>
      </c>
      <c r="AP1156" s="49">
        <f t="shared" si="516"/>
        <v>4.6197051116486048</v>
      </c>
      <c r="AQ1156" s="49">
        <f t="shared" si="517"/>
        <v>4.5370322592522836</v>
      </c>
      <c r="AS1156" s="49">
        <f t="shared" ref="AS1156:AS1219" si="523">AQ1156-AN1156</f>
        <v>-1.7290520112110608</v>
      </c>
      <c r="AT1156" s="49">
        <f t="shared" si="518"/>
        <v>-8.2672852396321161E-2</v>
      </c>
      <c r="AU1156" s="54">
        <f>(AM1156-MAX(AM$3:AM1156))/MAX(AM$3:AM1156)</f>
        <v>-0.37935644855432082</v>
      </c>
      <c r="AV1156" s="54">
        <f>(AN1156-MAX(AN$3:AN1156))/MAX(AN$3:AN1156)</f>
        <v>-0.48627203509262207</v>
      </c>
      <c r="AW1156" s="54">
        <f>(AO1156-MAX(AO$3:AO1156))/MAX(AO$3:AO1156)</f>
        <v>-0.23486486290758268</v>
      </c>
      <c r="AX1156" s="54">
        <f>(AP1156-MAX(AP$3:AP1156))/MAX(AP$3:AP1156)</f>
        <v>-0.20814778228396072</v>
      </c>
      <c r="AY1156" s="54">
        <f>(AQ1156-MAX(AQ$3:AQ1156))/MAX(AQ$3:AQ1156)</f>
        <v>-0.4546114903429041</v>
      </c>
    </row>
    <row r="1157" spans="1:51">
      <c r="A1157" s="49">
        <f>Data!F1283</f>
        <v>1977.2083333332369</v>
      </c>
      <c r="B1157" s="53">
        <f t="shared" si="509"/>
        <v>0.17600000000000005</v>
      </c>
      <c r="C1157" s="50">
        <f>1/Data!N1283</f>
        <v>9.1778934002328921E-2</v>
      </c>
      <c r="D1157" s="50">
        <f>Data!H1283/100</f>
        <v>7.46E-2</v>
      </c>
      <c r="E1157">
        <f>Data!K1284/Data!K1283</f>
        <v>0.97987597836591556</v>
      </c>
      <c r="F1157">
        <f>Data!T1284/Data!T1283</f>
        <v>1.0040975199657209</v>
      </c>
      <c r="G1157" s="49">
        <f>Data!E1286</f>
        <v>60.7</v>
      </c>
      <c r="H1157" s="52">
        <v>0</v>
      </c>
      <c r="I1157" s="52">
        <v>1</v>
      </c>
      <c r="J1157" s="52">
        <v>0.6</v>
      </c>
      <c r="K1157" s="54">
        <f t="shared" si="519"/>
        <v>0.66261227030770231</v>
      </c>
      <c r="L1157" s="54">
        <f t="shared" si="504"/>
        <v>0.85</v>
      </c>
      <c r="M1157" s="53">
        <f t="shared" si="505"/>
        <v>0.85</v>
      </c>
      <c r="N1157" s="54" cm="1">
        <f t="array" ref="N1157">stock_min(C1157,O1157)</f>
        <v>0.85</v>
      </c>
      <c r="O1157" s="54" cm="1">
        <f t="array" ref="O1157">stock_max(C1157,D1157)</f>
        <v>0.85</v>
      </c>
      <c r="P1157" s="49">
        <f t="shared" si="510"/>
        <v>1977.2083333332369</v>
      </c>
      <c r="Q1157" s="49">
        <f t="shared" ref="Q1157:Q1220" si="524">Q1156*F1157</f>
        <v>0.83333187443728296</v>
      </c>
      <c r="R1157" s="49">
        <f t="shared" ref="R1157:R1220" si="525">R1156*E1157</f>
        <v>40.622794880844417</v>
      </c>
      <c r="S1157" s="59">
        <f t="shared" si="506"/>
        <v>10.619482802884253</v>
      </c>
      <c r="T1157" s="59">
        <f t="shared" si="507"/>
        <v>13.353879550312801</v>
      </c>
      <c r="U1157" s="59">
        <f t="shared" si="508"/>
        <v>33.15646837332303</v>
      </c>
      <c r="V1157" s="59"/>
      <c r="W1157" s="49">
        <f t="shared" ref="W1157:W1220" si="526">(W1156*$F1157+X1156*$E1157)*(1-$J1157)</f>
        <v>4.247793121153701</v>
      </c>
      <c r="X1157" s="49">
        <f t="shared" ref="X1157:X1220" si="527">(W1156*$F1157+X1156*$E1157)*($J1157)</f>
        <v>6.3716896817305519</v>
      </c>
      <c r="Y1157" s="49">
        <f t="shared" ref="Y1157:Y1220" si="528">(Y1156*$F1157+Z1156*$E1157)*(1-$K1157)</f>
        <v>4.5054351040644365</v>
      </c>
      <c r="Z1157" s="49">
        <f t="shared" ref="Z1157:Z1220" si="529">(Y1156*$F1157+Z1156*$E1157)*($K1157)</f>
        <v>8.8484444462483633</v>
      </c>
      <c r="AA1157" s="49">
        <f t="shared" ref="AA1157:AA1220" si="530">(AA1156*$F1157+AB1156*$E1157)*(1-$M1157)</f>
        <v>4.9734702559984552</v>
      </c>
      <c r="AB1157" s="49">
        <f t="shared" ref="AB1157:AB1220" si="531">(AA1156*$F1157+AB1156*$E1157)*($M1157)</f>
        <v>28.182998117324573</v>
      </c>
      <c r="AC1157" s="80">
        <f t="shared" si="511"/>
        <v>0.85</v>
      </c>
      <c r="AD1157" s="80">
        <f t="shared" si="520"/>
        <v>0.85</v>
      </c>
      <c r="AE1157" s="80">
        <f t="shared" si="521"/>
        <v>0.85</v>
      </c>
      <c r="AF1157" s="54">
        <f>(Q1157-MAX(Q$2:Q1156))/MAX(Q$2:Q1156)</f>
        <v>-0.32494122001197479</v>
      </c>
      <c r="AG1157" s="54">
        <f>(R1157-MAX(R$2:R1156))/MAX(R$2:R1156)</f>
        <v>-0.2992586336358049</v>
      </c>
      <c r="AH1157" s="54">
        <f>(S1157-MAX(S$2:S1156))/MAX(S$2:S1156)</f>
        <v>-0.2125161676557473</v>
      </c>
      <c r="AI1157" s="54">
        <f>(T1157-MAX(T$2:T1156))/MAX(T$2:T1156)</f>
        <v>-0.22599630451586519</v>
      </c>
      <c r="AJ1157" s="54">
        <f>(U1157-MAX(U$2:U1156))/MAX(U$2:U1156)</f>
        <v>-0.12489415614400733</v>
      </c>
      <c r="AK1157" s="54">
        <f t="shared" si="522"/>
        <v>2.2846199676794576</v>
      </c>
      <c r="AL1157" s="71">
        <f t="shared" si="512"/>
        <v>1977.2083333332369</v>
      </c>
      <c r="AM1157" s="49">
        <f t="shared" si="513"/>
        <v>2.2846199676794576</v>
      </c>
      <c r="AN1157" s="49">
        <f t="shared" si="514"/>
        <v>6.1693257890539561</v>
      </c>
      <c r="AO1157" s="49">
        <f t="shared" si="515"/>
        <v>4.2857807231263161</v>
      </c>
      <c r="AP1157" s="49">
        <f t="shared" si="516"/>
        <v>4.5505841692138231</v>
      </c>
      <c r="AQ1157" s="49">
        <f t="shared" si="517"/>
        <v>4.5669593859145534</v>
      </c>
      <c r="AS1157" s="49">
        <f t="shared" si="523"/>
        <v>-1.6023664031394027</v>
      </c>
      <c r="AT1157" s="49">
        <f t="shared" si="518"/>
        <v>1.6375216700730277E-2</v>
      </c>
      <c r="AU1157" s="54">
        <f>(AM1157-MAX(AM$3:AM1157))/MAX(AM$3:AM1157)</f>
        <v>-0.38807236556664787</v>
      </c>
      <c r="AV1157" s="54">
        <f>(AN1157-MAX(AN$3:AN1157))/MAX(AN$3:AN1157)</f>
        <v>-0.49420482622603878</v>
      </c>
      <c r="AW1157" s="54">
        <f>(AO1157-MAX(AO$3:AO1157))/MAX(AO$3:AO1157)</f>
        <v>-0.24624555826012651</v>
      </c>
      <c r="AX1157" s="54">
        <f>(AP1157-MAX(AP$3:AP1157))/MAX(AP$3:AP1157)</f>
        <v>-0.21999563192691599</v>
      </c>
      <c r="AY1157" s="54">
        <f>(AQ1157-MAX(AQ$3:AQ1157))/MAX(AQ$3:AQ1157)</f>
        <v>-0.45101400412812803</v>
      </c>
    </row>
    <row r="1158" spans="1:51">
      <c r="A1158" s="49">
        <f>Data!F1284</f>
        <v>1977.2916666665701</v>
      </c>
      <c r="B1158" s="53">
        <f t="shared" si="509"/>
        <v>0.16400000000000003</v>
      </c>
      <c r="C1158" s="50">
        <f>1/Data!N1284</f>
        <v>9.4019977697758911E-2</v>
      </c>
      <c r="D1158" s="50">
        <f>Data!H1284/100</f>
        <v>7.3700000000000002E-2</v>
      </c>
      <c r="E1158">
        <f>Data!K1285/Data!K1284</f>
        <v>0.99571411828624024</v>
      </c>
      <c r="F1158">
        <f>Data!T1285/Data!T1284</f>
        <v>0.99487346884357886</v>
      </c>
      <c r="G1158" s="49">
        <f>Data!E1287</f>
        <v>61</v>
      </c>
      <c r="H1158" s="52">
        <v>0</v>
      </c>
      <c r="I1158" s="52">
        <v>1</v>
      </c>
      <c r="J1158" s="52">
        <v>0.6</v>
      </c>
      <c r="K1158" s="54">
        <f t="shared" si="519"/>
        <v>0.66261227030770231</v>
      </c>
      <c r="L1158" s="54">
        <f t="shared" si="504"/>
        <v>0.85</v>
      </c>
      <c r="M1158" s="53">
        <f t="shared" si="505"/>
        <v>0.85</v>
      </c>
      <c r="N1158" s="54" cm="1">
        <f t="array" ref="N1158">stock_min(C1158,O1158)</f>
        <v>0.85</v>
      </c>
      <c r="O1158" s="54" cm="1">
        <f t="array" ref="O1158">stock_max(C1158,D1158)</f>
        <v>0.85</v>
      </c>
      <c r="P1158" s="49">
        <f t="shared" si="510"/>
        <v>1977.2916666665701</v>
      </c>
      <c r="Q1158" s="49">
        <f t="shared" si="524"/>
        <v>0.82905977261934138</v>
      </c>
      <c r="R1158" s="49">
        <f t="shared" si="525"/>
        <v>40.448690387102793</v>
      </c>
      <c r="S1158" s="59">
        <f t="shared" si="506"/>
        <v>10.570398050809946</v>
      </c>
      <c r="T1158" s="59">
        <f t="shared" si="507"/>
        <v>13.292858910631185</v>
      </c>
      <c r="U1158" s="59">
        <f t="shared" si="508"/>
        <v>33.010182726830152</v>
      </c>
      <c r="V1158" s="59"/>
      <c r="W1158" s="49">
        <f t="shared" si="526"/>
        <v>4.2281592203239784</v>
      </c>
      <c r="X1158" s="49">
        <f t="shared" si="527"/>
        <v>6.3422388304859671</v>
      </c>
      <c r="Y1158" s="49">
        <f t="shared" si="528"/>
        <v>4.4848474889778851</v>
      </c>
      <c r="Z1158" s="49">
        <f t="shared" si="529"/>
        <v>8.8080114216532994</v>
      </c>
      <c r="AA1158" s="49">
        <f t="shared" si="530"/>
        <v>4.9515274090245232</v>
      </c>
      <c r="AB1158" s="49">
        <f t="shared" si="531"/>
        <v>28.058655317805627</v>
      </c>
      <c r="AC1158" s="80">
        <f t="shared" si="511"/>
        <v>0.85</v>
      </c>
      <c r="AD1158" s="80">
        <f t="shared" si="520"/>
        <v>0.85</v>
      </c>
      <c r="AE1158" s="80">
        <f t="shared" si="521"/>
        <v>0.85</v>
      </c>
      <c r="AF1158" s="54">
        <f>(Q1158-MAX(Q$2:Q1157))/MAX(Q$2:Q1157)</f>
        <v>-0.32840192987999905</v>
      </c>
      <c r="AG1158" s="54">
        <f>(R1158-MAX(R$2:R1157))/MAX(R$2:R1157)</f>
        <v>-0.30226192824398018</v>
      </c>
      <c r="AH1158" s="54">
        <f>(S1158-MAX(S$2:S1157))/MAX(S$2:S1157)</f>
        <v>-0.21615602935057907</v>
      </c>
      <c r="AI1158" s="54">
        <f>(T1158-MAX(T$2:T1157))/MAX(T$2:T1157)</f>
        <v>-0.22953311944941532</v>
      </c>
      <c r="AJ1158" s="54">
        <f>(U1158-MAX(U$2:U1157))/MAX(U$2:U1157)</f>
        <v>-0.12875510486378014</v>
      </c>
      <c r="AK1158" s="54">
        <f t="shared" si="522"/>
        <v>2.3409148565545435</v>
      </c>
      <c r="AL1158" s="71">
        <f t="shared" si="512"/>
        <v>1977.2916666665701</v>
      </c>
      <c r="AM1158" s="49">
        <f t="shared" si="513"/>
        <v>2.3409148565545435</v>
      </c>
      <c r="AN1158" s="49">
        <f t="shared" si="514"/>
        <v>6.7712557178172474</v>
      </c>
      <c r="AO1158" s="49">
        <f t="shared" si="515"/>
        <v>4.5789796316078375</v>
      </c>
      <c r="AP1158" s="49">
        <f t="shared" si="516"/>
        <v>4.8826728473093892</v>
      </c>
      <c r="AQ1158" s="49">
        <f t="shared" si="517"/>
        <v>4.6761344100013638</v>
      </c>
      <c r="AS1158" s="49">
        <f t="shared" si="523"/>
        <v>-2.0951213078158837</v>
      </c>
      <c r="AT1158" s="49">
        <f t="shared" si="518"/>
        <v>-0.20653843730802546</v>
      </c>
      <c r="AU1158" s="54">
        <f>(AM1158-MAX(AM$3:AM1158))/MAX(AM$3:AM1158)</f>
        <v>-0.37299397236893378</v>
      </c>
      <c r="AV1158" s="54">
        <f>(AN1158-MAX(AN$3:AN1158))/MAX(AN$3:AN1158)</f>
        <v>-0.44485530841345072</v>
      </c>
      <c r="AW1158" s="54">
        <f>(AO1158-MAX(AO$3:AO1158))/MAX(AO$3:AO1158)</f>
        <v>-0.19467969573507921</v>
      </c>
      <c r="AX1158" s="54">
        <f>(AP1158-MAX(AP$3:AP1158))/MAX(AP$3:AP1158)</f>
        <v>-0.16307313365634582</v>
      </c>
      <c r="AY1158" s="54">
        <f>(AQ1158-MAX(AQ$3:AQ1158))/MAX(AQ$3:AQ1158)</f>
        <v>-0.43789027031357147</v>
      </c>
    </row>
    <row r="1159" spans="1:51">
      <c r="A1159" s="49">
        <f>Data!F1285</f>
        <v>1977.3749999999034</v>
      </c>
      <c r="B1159" s="53">
        <f t="shared" si="509"/>
        <v>0.15900000000000003</v>
      </c>
      <c r="C1159" s="50">
        <f>1/Data!N1285</f>
        <v>9.48003281466714E-2</v>
      </c>
      <c r="D1159" s="50">
        <f>Data!H1285/100</f>
        <v>7.46E-2</v>
      </c>
      <c r="E1159">
        <f>Data!K1286/Data!K1285</f>
        <v>1.002396103779118</v>
      </c>
      <c r="F1159">
        <f>Data!T1286/Data!T1285</f>
        <v>1.0121895181775806</v>
      </c>
      <c r="G1159" s="49">
        <f>Data!E1288</f>
        <v>61.2</v>
      </c>
      <c r="H1159" s="52">
        <v>0</v>
      </c>
      <c r="I1159" s="52">
        <v>1</v>
      </c>
      <c r="J1159" s="52">
        <v>0.6</v>
      </c>
      <c r="K1159" s="54">
        <f t="shared" si="519"/>
        <v>0.66261227030770231</v>
      </c>
      <c r="L1159" s="54">
        <f t="shared" si="504"/>
        <v>0.85</v>
      </c>
      <c r="M1159" s="53">
        <f t="shared" si="505"/>
        <v>0.85</v>
      </c>
      <c r="N1159" s="54" cm="1">
        <f t="array" ref="N1159">stock_min(C1159,O1159)</f>
        <v>0.85</v>
      </c>
      <c r="O1159" s="54" cm="1">
        <f t="array" ref="O1159">stock_max(C1159,D1159)</f>
        <v>0.85</v>
      </c>
      <c r="P1159" s="49">
        <f t="shared" si="510"/>
        <v>1977.3749999999034</v>
      </c>
      <c r="Q1159" s="49">
        <f t="shared" si="524"/>
        <v>0.83916561178798565</v>
      </c>
      <c r="R1159" s="49">
        <f t="shared" si="525"/>
        <v>40.545609646999708</v>
      </c>
      <c r="S1159" s="59">
        <f t="shared" si="506"/>
        <v>10.637133936913585</v>
      </c>
      <c r="T1159" s="59">
        <f t="shared" si="507"/>
        <v>13.368631950075695</v>
      </c>
      <c r="U1159" s="59">
        <f t="shared" si="508"/>
        <v>33.137770910233208</v>
      </c>
      <c r="V1159" s="59"/>
      <c r="W1159" s="49">
        <f t="shared" si="526"/>
        <v>4.2548535747654341</v>
      </c>
      <c r="X1159" s="49">
        <f t="shared" si="527"/>
        <v>6.3822803621481512</v>
      </c>
      <c r="Y1159" s="49">
        <f t="shared" si="528"/>
        <v>4.510412382727953</v>
      </c>
      <c r="Z1159" s="49">
        <f t="shared" si="529"/>
        <v>8.8582195673477422</v>
      </c>
      <c r="AA1159" s="49">
        <f t="shared" si="530"/>
        <v>4.9706656365349815</v>
      </c>
      <c r="AB1159" s="49">
        <f t="shared" si="531"/>
        <v>28.167105273698226</v>
      </c>
      <c r="AC1159" s="80">
        <f t="shared" si="511"/>
        <v>0.85</v>
      </c>
      <c r="AD1159" s="80">
        <f t="shared" si="520"/>
        <v>0.85</v>
      </c>
      <c r="AE1159" s="80">
        <f t="shared" si="521"/>
        <v>0.85</v>
      </c>
      <c r="AF1159" s="54">
        <f>(Q1159-MAX(Q$2:Q1158))/MAX(Q$2:Q1158)</f>
        <v>-0.32021547299624326</v>
      </c>
      <c r="AG1159" s="54">
        <f>(R1159-MAX(R$2:R1158))/MAX(R$2:R1158)</f>
        <v>-0.30059007541341104</v>
      </c>
      <c r="AH1159" s="54">
        <f>(S1159-MAX(S$2:S1158))/MAX(S$2:S1158)</f>
        <v>-0.21120725431894471</v>
      </c>
      <c r="AI1159" s="54">
        <f>(T1159-MAX(T$2:T1158))/MAX(T$2:T1158)</f>
        <v>-0.22514124124449755</v>
      </c>
      <c r="AJ1159" s="54">
        <f>(U1159-MAX(U$2:U1158))/MAX(U$2:U1158)</f>
        <v>-0.12538764233291488</v>
      </c>
      <c r="AK1159" s="54">
        <f t="shared" si="522"/>
        <v>2.3598436560793692</v>
      </c>
      <c r="AL1159" s="71">
        <f t="shared" si="512"/>
        <v>1977.3749999999034</v>
      </c>
      <c r="AM1159" s="49">
        <f t="shared" si="513"/>
        <v>2.3598436560793692</v>
      </c>
      <c r="AN1159" s="49">
        <f t="shared" si="514"/>
        <v>7.1067207993883308</v>
      </c>
      <c r="AO1159" s="49">
        <f t="shared" si="515"/>
        <v>4.7294591512513815</v>
      </c>
      <c r="AP1159" s="49">
        <f t="shared" si="516"/>
        <v>5.0558386625192533</v>
      </c>
      <c r="AQ1159" s="49">
        <f t="shared" si="517"/>
        <v>4.7530356525014881</v>
      </c>
      <c r="AS1159" s="49">
        <f t="shared" si="523"/>
        <v>-2.3536851468868427</v>
      </c>
      <c r="AT1159" s="49">
        <f t="shared" si="518"/>
        <v>-0.30280301001776522</v>
      </c>
      <c r="AU1159" s="54">
        <f>(AM1159-MAX(AM$3:AM1159))/MAX(AM$3:AM1159)</f>
        <v>-0.36792395823977647</v>
      </c>
      <c r="AV1159" s="54">
        <f>(AN1159-MAX(AN$3:AN1159))/MAX(AN$3:AN1159)</f>
        <v>-0.4173520406285991</v>
      </c>
      <c r="AW1159" s="54">
        <f>(AO1159-MAX(AO$3:AO1159))/MAX(AO$3:AO1159)</f>
        <v>-0.1682143645271249</v>
      </c>
      <c r="AX1159" s="54">
        <f>(AP1159-MAX(AP$3:AP1159))/MAX(AP$3:AP1159)</f>
        <v>-0.13339120992039485</v>
      </c>
      <c r="AY1159" s="54">
        <f>(AQ1159-MAX(AQ$3:AQ1159))/MAX(AQ$3:AQ1159)</f>
        <v>-0.42864610989298113</v>
      </c>
    </row>
    <row r="1160" spans="1:51">
      <c r="A1160" s="49">
        <f>Data!F1286</f>
        <v>1977.4583333332366</v>
      </c>
      <c r="B1160" s="53">
        <f t="shared" si="509"/>
        <v>0.15800000000000003</v>
      </c>
      <c r="C1160" s="50">
        <f>1/Data!N1286</f>
        <v>9.4966545554407991E-2</v>
      </c>
      <c r="D1160" s="50">
        <f>Data!H1286/100</f>
        <v>7.2800000000000004E-2</v>
      </c>
      <c r="E1160">
        <f>Data!K1287/Data!K1286</f>
        <v>1.0078822600710948</v>
      </c>
      <c r="F1160">
        <f>Data!T1287/Data!T1286</f>
        <v>0.99761957971171344</v>
      </c>
      <c r="G1160" s="49">
        <f>Data!E1289</f>
        <v>61.4</v>
      </c>
      <c r="H1160" s="52">
        <v>0</v>
      </c>
      <c r="I1160" s="52">
        <v>1</v>
      </c>
      <c r="J1160" s="52">
        <v>0.6</v>
      </c>
      <c r="K1160" s="54">
        <f t="shared" si="519"/>
        <v>0.66261227030770231</v>
      </c>
      <c r="L1160" s="54">
        <f t="shared" ref="L1160:L1223" si="532">MAX(N1159,MIN(O1159,AB1159/SUM(AA1159:AB1159)))</f>
        <v>0.85</v>
      </c>
      <c r="M1160" s="53">
        <f t="shared" ref="M1160:M1223" si="533">(3*L1160+2*L1159+L1158)/6</f>
        <v>0.85</v>
      </c>
      <c r="N1160" s="54" cm="1">
        <f t="array" ref="N1160">stock_min(C1160,O1160)</f>
        <v>0.85</v>
      </c>
      <c r="O1160" s="54" cm="1">
        <f t="array" ref="O1160">stock_max(C1160,D1160)</f>
        <v>0.85</v>
      </c>
      <c r="P1160" s="49">
        <f t="shared" si="510"/>
        <v>1977.4583333332366</v>
      </c>
      <c r="Q1160" s="49">
        <f t="shared" si="524"/>
        <v>0.83716804494045316</v>
      </c>
      <c r="R1160" s="49">
        <f t="shared" si="525"/>
        <v>40.865200686978454</v>
      </c>
      <c r="S1160" s="59">
        <f t="shared" si="506"/>
        <v>10.677312390801617</v>
      </c>
      <c r="T1160" s="59">
        <f t="shared" si="507"/>
        <v>13.427718063328005</v>
      </c>
      <c r="U1160" s="59">
        <f t="shared" si="508"/>
        <v>33.347959086122906</v>
      </c>
      <c r="V1160" s="59"/>
      <c r="W1160" s="49">
        <f t="shared" si="526"/>
        <v>4.2709249563206475</v>
      </c>
      <c r="X1160" s="49">
        <f t="shared" si="527"/>
        <v>6.4063874344809699</v>
      </c>
      <c r="Y1160" s="49">
        <f t="shared" si="528"/>
        <v>4.5303473123344924</v>
      </c>
      <c r="Z1160" s="49">
        <f t="shared" si="529"/>
        <v>8.8973707509935132</v>
      </c>
      <c r="AA1160" s="49">
        <f t="shared" si="530"/>
        <v>5.0021938629184364</v>
      </c>
      <c r="AB1160" s="49">
        <f t="shared" si="531"/>
        <v>28.34576522320447</v>
      </c>
      <c r="AC1160" s="80">
        <f t="shared" si="511"/>
        <v>0.85</v>
      </c>
      <c r="AD1160" s="80">
        <f t="shared" si="520"/>
        <v>0.85</v>
      </c>
      <c r="AE1160" s="80">
        <f t="shared" si="521"/>
        <v>0.85</v>
      </c>
      <c r="AF1160" s="54">
        <f>(Q1160-MAX(Q$2:Q1159))/MAX(Q$2:Q1159)</f>
        <v>-0.32183364587598629</v>
      </c>
      <c r="AG1160" s="54">
        <f>(R1160-MAX(R$2:R1159))/MAX(R$2:R1159)</f>
        <v>-0.29507714449151468</v>
      </c>
      <c r="AH1160" s="54">
        <f>(S1160-MAX(S$2:S1159))/MAX(S$2:S1159)</f>
        <v>-0.20822783588278312</v>
      </c>
      <c r="AI1160" s="54">
        <f>(T1160-MAX(T$2:T1159))/MAX(T$2:T1159)</f>
        <v>-0.22171655332240151</v>
      </c>
      <c r="AJ1160" s="54">
        <f>(U1160-MAX(U$2:U1159))/MAX(U$2:U1159)</f>
        <v>-0.11984010032815488</v>
      </c>
      <c r="AK1160" s="54">
        <f t="shared" si="522"/>
        <v>2.4224254211803347</v>
      </c>
      <c r="AL1160" s="71">
        <f t="shared" si="512"/>
        <v>1977.4583333332366</v>
      </c>
      <c r="AM1160" s="49">
        <f t="shared" si="513"/>
        <v>2.4224254211803347</v>
      </c>
      <c r="AN1160" s="49">
        <f t="shared" si="514"/>
        <v>7.4463375613313447</v>
      </c>
      <c r="AO1160" s="49">
        <f t="shared" si="515"/>
        <v>4.9154821953806218</v>
      </c>
      <c r="AP1160" s="49">
        <f t="shared" si="516"/>
        <v>5.261413657884165</v>
      </c>
      <c r="AQ1160" s="49">
        <f t="shared" si="517"/>
        <v>4.8367902193578436</v>
      </c>
      <c r="AS1160" s="49">
        <f t="shared" si="523"/>
        <v>-2.6095473419735011</v>
      </c>
      <c r="AT1160" s="49">
        <f t="shared" si="518"/>
        <v>-0.42462343852632145</v>
      </c>
      <c r="AU1160" s="54">
        <f>(AM1160-MAX(AM$3:AM1160))/MAX(AM$3:AM1160)</f>
        <v>-0.351161646774997</v>
      </c>
      <c r="AV1160" s="54">
        <f>(AN1160-MAX(AN$3:AN1160))/MAX(AN$3:AN1160)</f>
        <v>-0.3895083953102898</v>
      </c>
      <c r="AW1160" s="54">
        <f>(AO1160-MAX(AO$3:AO1160))/MAX(AO$3:AO1160)</f>
        <v>-0.13549787601856089</v>
      </c>
      <c r="AX1160" s="54">
        <f>(AP1160-MAX(AP$3:AP1160))/MAX(AP$3:AP1160)</f>
        <v>-9.8154108838724774E-2</v>
      </c>
      <c r="AY1160" s="54">
        <f>(AQ1160-MAX(AQ$3:AQ1160))/MAX(AQ$3:AQ1160)</f>
        <v>-0.41857812364456698</v>
      </c>
    </row>
    <row r="1161" spans="1:51">
      <c r="A1161" s="49">
        <f>Data!F1287</f>
        <v>1977.5416666665699</v>
      </c>
      <c r="B1161" s="53">
        <f t="shared" si="509"/>
        <v>0.16100000000000003</v>
      </c>
      <c r="C1161" s="50">
        <f>1/Data!N1287</f>
        <v>9.4628037761499098E-2</v>
      </c>
      <c r="D1161" s="50">
        <f>Data!H1287/100</f>
        <v>7.3300000000000004E-2</v>
      </c>
      <c r="E1161">
        <f>Data!K1288/Data!K1287</f>
        <v>0.97605243122143492</v>
      </c>
      <c r="F1161">
        <f>Data!T1288/Data!T1287</f>
        <v>0.99792837947812163</v>
      </c>
      <c r="G1161" s="49">
        <f>Data!E1290</f>
        <v>61.6</v>
      </c>
      <c r="H1161" s="52">
        <v>0</v>
      </c>
      <c r="I1161" s="52">
        <v>1</v>
      </c>
      <c r="J1161" s="52">
        <v>0.6</v>
      </c>
      <c r="K1161" s="54">
        <f t="shared" si="519"/>
        <v>0.66261227030770231</v>
      </c>
      <c r="L1161" s="54">
        <f t="shared" si="532"/>
        <v>0.85</v>
      </c>
      <c r="M1161" s="53">
        <f t="shared" si="533"/>
        <v>0.85</v>
      </c>
      <c r="N1161" s="54" cm="1">
        <f t="array" ref="N1161">stock_min(C1161,O1161)</f>
        <v>0.85</v>
      </c>
      <c r="O1161" s="54" cm="1">
        <f t="array" ref="O1161">stock_max(C1161,D1161)</f>
        <v>0.85</v>
      </c>
      <c r="P1161" s="49">
        <f t="shared" si="510"/>
        <v>1977.5416666665699</v>
      </c>
      <c r="Q1161" s="49">
        <f t="shared" si="524"/>
        <v>0.83543375043829371</v>
      </c>
      <c r="R1161" s="49">
        <f t="shared" si="525"/>
        <v>39.886578482877169</v>
      </c>
      <c r="S1161" s="59">
        <f t="shared" si="506"/>
        <v>10.515047251305333</v>
      </c>
      <c r="T1161" s="59">
        <f t="shared" si="507"/>
        <v>13.205262504856726</v>
      </c>
      <c r="U1161" s="59">
        <f t="shared" si="508"/>
        <v>32.658784276398322</v>
      </c>
      <c r="V1161" s="59"/>
      <c r="W1161" s="49">
        <f t="shared" si="526"/>
        <v>4.2060189005221336</v>
      </c>
      <c r="X1161" s="49">
        <f t="shared" si="527"/>
        <v>6.3090283507831995</v>
      </c>
      <c r="Y1161" s="49">
        <f t="shared" si="528"/>
        <v>4.4552935365044348</v>
      </c>
      <c r="Z1161" s="49">
        <f t="shared" si="529"/>
        <v>8.7499689683522917</v>
      </c>
      <c r="AA1161" s="49">
        <f t="shared" si="530"/>
        <v>4.8988176414597486</v>
      </c>
      <c r="AB1161" s="49">
        <f t="shared" si="531"/>
        <v>27.759966634938571</v>
      </c>
      <c r="AC1161" s="80">
        <f t="shared" si="511"/>
        <v>0.85</v>
      </c>
      <c r="AD1161" s="80">
        <f t="shared" si="520"/>
        <v>0.85</v>
      </c>
      <c r="AE1161" s="80">
        <f t="shared" si="521"/>
        <v>0.85</v>
      </c>
      <c r="AF1161" s="54">
        <f>(Q1161-MAX(Q$2:Q1160))/MAX(Q$2:Q1160)</f>
        <v>-0.323238549212437</v>
      </c>
      <c r="AG1161" s="54">
        <f>(R1161-MAX(R$2:R1160))/MAX(R$2:R1160)</f>
        <v>-0.31195833305738668</v>
      </c>
      <c r="AH1161" s="54">
        <f>(S1161-MAX(S$2:S1160))/MAX(S$2:S1160)</f>
        <v>-0.22026054748260826</v>
      </c>
      <c r="AI1161" s="54">
        <f>(T1161-MAX(T$2:T1160))/MAX(T$2:T1160)</f>
        <v>-0.23461029133232111</v>
      </c>
      <c r="AJ1161" s="54">
        <f>(U1161-MAX(U$2:U1160))/MAX(U$2:U1160)</f>
        <v>-0.13802964019825659</v>
      </c>
      <c r="AK1161" s="54">
        <f t="shared" si="522"/>
        <v>2.4212164886719711</v>
      </c>
      <c r="AL1161" s="71">
        <f t="shared" si="512"/>
        <v>1977.5416666665699</v>
      </c>
      <c r="AM1161" s="49">
        <f t="shared" si="513"/>
        <v>2.4212164886719711</v>
      </c>
      <c r="AN1161" s="49">
        <f t="shared" si="514"/>
        <v>7.6413233833259566</v>
      </c>
      <c r="AO1161" s="49">
        <f t="shared" si="515"/>
        <v>4.9910301806179191</v>
      </c>
      <c r="AP1161" s="49">
        <f t="shared" si="516"/>
        <v>5.3511193677589954</v>
      </c>
      <c r="AQ1161" s="49">
        <f t="shared" si="517"/>
        <v>4.9261664084140371</v>
      </c>
      <c r="AS1161" s="49">
        <f t="shared" si="523"/>
        <v>-2.7151569749119195</v>
      </c>
      <c r="AT1161" s="49">
        <f t="shared" si="518"/>
        <v>-0.42495295934495836</v>
      </c>
      <c r="AU1161" s="54">
        <f>(AM1161-MAX(AM$3:AM1161))/MAX(AM$3:AM1161)</f>
        <v>-0.35148545520725188</v>
      </c>
      <c r="AV1161" s="54">
        <f>(AN1161-MAX(AN$3:AN1161))/MAX(AN$3:AN1161)</f>
        <v>-0.37352238790990144</v>
      </c>
      <c r="AW1161" s="54">
        <f>(AO1161-MAX(AO$3:AO1161))/MAX(AO$3:AO1161)</f>
        <v>-0.12221100179052705</v>
      </c>
      <c r="AX1161" s="54">
        <f>(AP1161-MAX(AP$3:AP1161))/MAX(AP$3:AP1161)</f>
        <v>-8.2777875163751791E-2</v>
      </c>
      <c r="AY1161" s="54">
        <f>(AQ1161-MAX(AQ$3:AQ1161))/MAX(AQ$3:AQ1161)</f>
        <v>-0.40783437227520347</v>
      </c>
    </row>
    <row r="1162" spans="1:51">
      <c r="A1162" s="49">
        <f>Data!F1288</f>
        <v>1977.6249999999031</v>
      </c>
      <c r="B1162" s="53">
        <f t="shared" si="509"/>
        <v>0.14700000000000002</v>
      </c>
      <c r="C1162" s="50">
        <f>1/Data!N1288</f>
        <v>9.7386291522132087E-2</v>
      </c>
      <c r="D1162" s="50">
        <f>Data!H1288/100</f>
        <v>7.400000000000001E-2</v>
      </c>
      <c r="E1162">
        <f>Data!K1289/Data!K1288</f>
        <v>0.9850672709247984</v>
      </c>
      <c r="F1162">
        <f>Data!T1289/Data!T1288</f>
        <v>1.0070934788867865</v>
      </c>
      <c r="G1162" s="49">
        <f>Data!E1291</f>
        <v>61.9</v>
      </c>
      <c r="H1162" s="52">
        <v>0</v>
      </c>
      <c r="I1162" s="52">
        <v>1</v>
      </c>
      <c r="J1162" s="52">
        <v>0.6</v>
      </c>
      <c r="K1162" s="54">
        <f t="shared" si="519"/>
        <v>0.66261227030770231</v>
      </c>
      <c r="L1162" s="54">
        <f t="shared" si="532"/>
        <v>0.85</v>
      </c>
      <c r="M1162" s="53">
        <f t="shared" si="533"/>
        <v>0.85</v>
      </c>
      <c r="N1162" s="54" cm="1">
        <f t="array" ref="N1162">stock_min(C1162,O1162)</f>
        <v>0.85</v>
      </c>
      <c r="O1162" s="54" cm="1">
        <f t="array" ref="O1162">stock_max(C1162,D1162)</f>
        <v>0.85</v>
      </c>
      <c r="P1162" s="49">
        <f t="shared" si="510"/>
        <v>1977.6249999999031</v>
      </c>
      <c r="Q1162" s="49">
        <f t="shared" si="524"/>
        <v>0.84135988210833657</v>
      </c>
      <c r="R1162" s="49">
        <f t="shared" si="525"/>
        <v>39.290963012655602</v>
      </c>
      <c r="S1162" s="59">
        <f t="shared" si="506"/>
        <v>10.450671546483601</v>
      </c>
      <c r="T1162" s="59">
        <f t="shared" si="507"/>
        <v>13.106205119471529</v>
      </c>
      <c r="U1162" s="59">
        <f t="shared" si="508"/>
        <v>32.279001875012057</v>
      </c>
      <c r="V1162" s="59"/>
      <c r="W1162" s="49">
        <f t="shared" si="526"/>
        <v>4.1802686185934403</v>
      </c>
      <c r="X1162" s="49">
        <f t="shared" si="527"/>
        <v>6.270402927890161</v>
      </c>
      <c r="Y1162" s="49">
        <f t="shared" si="528"/>
        <v>4.4218727901400685</v>
      </c>
      <c r="Z1162" s="49">
        <f t="shared" si="529"/>
        <v>8.6843323293314612</v>
      </c>
      <c r="AA1162" s="49">
        <f t="shared" si="530"/>
        <v>4.8418502812518094</v>
      </c>
      <c r="AB1162" s="49">
        <f t="shared" si="531"/>
        <v>27.437151593760248</v>
      </c>
      <c r="AC1162" s="80">
        <f t="shared" si="511"/>
        <v>0.85</v>
      </c>
      <c r="AD1162" s="80">
        <f t="shared" si="520"/>
        <v>0.85</v>
      </c>
      <c r="AE1162" s="80">
        <f t="shared" si="521"/>
        <v>0.85</v>
      </c>
      <c r="AF1162" s="54">
        <f>(Q1162-MAX(Q$2:Q1161))/MAX(Q$2:Q1161)</f>
        <v>-0.31843795614988446</v>
      </c>
      <c r="AG1162" s="54">
        <f>(R1162-MAX(R$2:R1161))/MAX(R$2:R1161)</f>
        <v>-0.32223267286229074</v>
      </c>
      <c r="AH1162" s="54">
        <f>(S1162-MAX(S$2:S1161))/MAX(S$2:S1161)</f>
        <v>-0.22503430414137049</v>
      </c>
      <c r="AI1162" s="54">
        <f>(T1162-MAX(T$2:T1161))/MAX(T$2:T1161)</f>
        <v>-0.24035175261061634</v>
      </c>
      <c r="AJ1162" s="54">
        <f>(U1162-MAX(U$2:U1161))/MAX(U$2:U1161)</f>
        <v>-0.14805331929172072</v>
      </c>
      <c r="AK1162" s="54">
        <f t="shared" si="522"/>
        <v>2.4267388439734776</v>
      </c>
      <c r="AL1162" s="71">
        <f t="shared" si="512"/>
        <v>1977.6249999999031</v>
      </c>
      <c r="AM1162" s="49">
        <f t="shared" si="513"/>
        <v>2.4267388439734776</v>
      </c>
      <c r="AN1162" s="49">
        <f t="shared" si="514"/>
        <v>7.8301863445763056</v>
      </c>
      <c r="AO1162" s="49">
        <f t="shared" si="515"/>
        <v>5.0690030433567257</v>
      </c>
      <c r="AP1162" s="49">
        <f t="shared" si="516"/>
        <v>5.4422774930514546</v>
      </c>
      <c r="AQ1162" s="49">
        <f t="shared" si="517"/>
        <v>5.0309291151573232</v>
      </c>
      <c r="AS1162" s="49">
        <f t="shared" si="523"/>
        <v>-2.7992572294189824</v>
      </c>
      <c r="AT1162" s="49">
        <f t="shared" si="518"/>
        <v>-0.41134837789413137</v>
      </c>
      <c r="AU1162" s="54">
        <f>(AM1162-MAX(AM$3:AM1162))/MAX(AM$3:AM1162)</f>
        <v>-0.35000631125160142</v>
      </c>
      <c r="AV1162" s="54">
        <f>(AN1162-MAX(AN$3:AN1162))/MAX(AN$3:AN1162)</f>
        <v>-0.35803836622400281</v>
      </c>
      <c r="AW1162" s="54">
        <f>(AO1162-MAX(AO$3:AO1162))/MAX(AO$3:AO1162)</f>
        <v>-0.10849765632994159</v>
      </c>
      <c r="AX1162" s="54">
        <f>(AP1162-MAX(AP$3:AP1162))/MAX(AP$3:AP1162)</f>
        <v>-6.7152686557306177E-2</v>
      </c>
      <c r="AY1162" s="54">
        <f>(AQ1162-MAX(AQ$3:AQ1162))/MAX(AQ$3:AQ1162)</f>
        <v>-0.39524103521398968</v>
      </c>
    </row>
    <row r="1163" spans="1:51">
      <c r="A1163" s="49">
        <f>Data!F1289</f>
        <v>1977.7083333332364</v>
      </c>
      <c r="B1163" s="53">
        <f t="shared" si="509"/>
        <v>0.13700000000000001</v>
      </c>
      <c r="C1163" s="50">
        <f>1/Data!N1289</f>
        <v>9.9327130010356882E-2</v>
      </c>
      <c r="D1163" s="50">
        <f>Data!H1289/100</f>
        <v>7.3399999999999993E-2</v>
      </c>
      <c r="E1163">
        <f>Data!K1290/Data!K1289</f>
        <v>0.97489492866454941</v>
      </c>
      <c r="F1163">
        <f>Data!T1290/Data!T1289</f>
        <v>0.99033608982209964</v>
      </c>
      <c r="G1163" s="49">
        <f>Data!E1292</f>
        <v>62.1</v>
      </c>
      <c r="H1163" s="52">
        <v>0</v>
      </c>
      <c r="I1163" s="52">
        <v>1</v>
      </c>
      <c r="J1163" s="52">
        <v>0.6</v>
      </c>
      <c r="K1163" s="54">
        <f t="shared" si="519"/>
        <v>0.66261227030770231</v>
      </c>
      <c r="L1163" s="54">
        <f t="shared" si="532"/>
        <v>0.85</v>
      </c>
      <c r="M1163" s="53">
        <f t="shared" si="533"/>
        <v>0.85</v>
      </c>
      <c r="N1163" s="54" cm="1">
        <f t="array" ref="N1163">stock_min(C1163,O1163)</f>
        <v>0.85</v>
      </c>
      <c r="O1163" s="54" cm="1">
        <f t="array" ref="O1163">stock_max(C1163,D1163)</f>
        <v>0.85</v>
      </c>
      <c r="P1163" s="49">
        <f t="shared" si="510"/>
        <v>1977.7083333332364</v>
      </c>
      <c r="Q1163" s="49">
        <f t="shared" si="524"/>
        <v>0.83322905578035278</v>
      </c>
      <c r="R1163" s="49">
        <f t="shared" si="525"/>
        <v>38.30456058338433</v>
      </c>
      <c r="S1163" s="59">
        <f t="shared" si="506"/>
        <v>10.252854893227317</v>
      </c>
      <c r="T1163" s="59">
        <f t="shared" si="507"/>
        <v>12.845451755380889</v>
      </c>
      <c r="U1163" s="59">
        <f t="shared" si="508"/>
        <v>31.543399020796276</v>
      </c>
      <c r="V1163" s="59"/>
      <c r="W1163" s="49">
        <f t="shared" si="526"/>
        <v>4.1011419572909267</v>
      </c>
      <c r="X1163" s="49">
        <f t="shared" si="527"/>
        <v>6.1517129359363905</v>
      </c>
      <c r="Y1163" s="49">
        <f t="shared" si="528"/>
        <v>4.3338978046198982</v>
      </c>
      <c r="Z1163" s="49">
        <f t="shared" si="529"/>
        <v>8.511553950760991</v>
      </c>
      <c r="AA1163" s="49">
        <f t="shared" si="530"/>
        <v>4.7315098531194417</v>
      </c>
      <c r="AB1163" s="49">
        <f t="shared" si="531"/>
        <v>26.811889167676835</v>
      </c>
      <c r="AC1163" s="80">
        <f t="shared" si="511"/>
        <v>0.85</v>
      </c>
      <c r="AD1163" s="80">
        <f t="shared" si="520"/>
        <v>0.85</v>
      </c>
      <c r="AE1163" s="80">
        <f t="shared" si="521"/>
        <v>0.85</v>
      </c>
      <c r="AF1163" s="54">
        <f>(Q1163-MAX(Q$2:Q1162))/MAX(Q$2:Q1162)</f>
        <v>-0.32502451052231818</v>
      </c>
      <c r="AG1163" s="54">
        <f>(R1163-MAX(R$2:R1162))/MAX(R$2:R1162)</f>
        <v>-0.33924806995892065</v>
      </c>
      <c r="AH1163" s="54">
        <f>(S1163-MAX(S$2:S1162))/MAX(S$2:S1162)</f>
        <v>-0.23970332513789808</v>
      </c>
      <c r="AI1163" s="54">
        <f>(T1163-MAX(T$2:T1162))/MAX(T$2:T1162)</f>
        <v>-0.25546526824894988</v>
      </c>
      <c r="AJ1163" s="54">
        <f>(U1163-MAX(U$2:U1162))/MAX(U$2:U1162)</f>
        <v>-0.16746824458573389</v>
      </c>
      <c r="AK1163" s="54">
        <f t="shared" si="522"/>
        <v>2.4897836310390113</v>
      </c>
      <c r="AL1163" s="71">
        <f t="shared" si="512"/>
        <v>1977.7083333332364</v>
      </c>
      <c r="AM1163" s="49">
        <f t="shared" si="513"/>
        <v>2.4897836310390113</v>
      </c>
      <c r="AN1163" s="49">
        <f t="shared" si="514"/>
        <v>8.1438121544738351</v>
      </c>
      <c r="AO1163" s="49">
        <f t="shared" si="515"/>
        <v>5.2432276298661789</v>
      </c>
      <c r="AP1163" s="49">
        <f t="shared" si="516"/>
        <v>5.6341471294827423</v>
      </c>
      <c r="AQ1163" s="49">
        <f t="shared" si="517"/>
        <v>5.2309549164435802</v>
      </c>
      <c r="AS1163" s="49">
        <f t="shared" si="523"/>
        <v>-2.9128572380302549</v>
      </c>
      <c r="AT1163" s="49">
        <f t="shared" si="518"/>
        <v>-0.40319221303916208</v>
      </c>
      <c r="AU1163" s="54">
        <f>(AM1163-MAX(AM$3:AM1163))/MAX(AM$3:AM1163)</f>
        <v>-0.33311998093927736</v>
      </c>
      <c r="AV1163" s="54">
        <f>(AN1163-MAX(AN$3:AN1163))/MAX(AN$3:AN1163)</f>
        <v>-0.33232560174355125</v>
      </c>
      <c r="AW1163" s="54">
        <f>(AO1163-MAX(AO$3:AO1163))/MAX(AO$3:AO1163)</f>
        <v>-7.7856201615945336E-2</v>
      </c>
      <c r="AX1163" s="54">
        <f>(AP1163-MAX(AP$3:AP1163))/MAX(AP$3:AP1163)</f>
        <v>-3.4264787124637368E-2</v>
      </c>
      <c r="AY1163" s="54">
        <f>(AQ1163-MAX(AQ$3:AQ1163))/MAX(AQ$3:AQ1163)</f>
        <v>-0.37119629243438756</v>
      </c>
    </row>
    <row r="1164" spans="1:51">
      <c r="A1164" s="49">
        <f>Data!F1290</f>
        <v>1977.7916666665697</v>
      </c>
      <c r="B1164" s="53">
        <f t="shared" si="509"/>
        <v>0.123</v>
      </c>
      <c r="C1164" s="50">
        <f>1/Data!N1290</f>
        <v>0.10238908234690117</v>
      </c>
      <c r="D1164" s="50">
        <f>Data!H1290/100</f>
        <v>7.5199999999999989E-2</v>
      </c>
      <c r="E1164">
        <f>Data!K1291/Data!K1290</f>
        <v>1.0049674676194507</v>
      </c>
      <c r="F1164">
        <f>Data!T1291/Data!T1290</f>
        <v>0.99723602600396311</v>
      </c>
      <c r="G1164" s="49">
        <f>Data!E1293</f>
        <v>62.5</v>
      </c>
      <c r="H1164" s="52">
        <v>0</v>
      </c>
      <c r="I1164" s="52">
        <v>1</v>
      </c>
      <c r="J1164" s="52">
        <v>0.6</v>
      </c>
      <c r="K1164" s="54">
        <f t="shared" si="519"/>
        <v>0.66261227030770231</v>
      </c>
      <c r="L1164" s="54">
        <f t="shared" si="532"/>
        <v>0.85</v>
      </c>
      <c r="M1164" s="53">
        <f t="shared" si="533"/>
        <v>0.85</v>
      </c>
      <c r="N1164" s="54" cm="1">
        <f t="array" ref="N1164">stock_min(C1164,O1164)</f>
        <v>0.85</v>
      </c>
      <c r="O1164" s="54" cm="1">
        <f t="array" ref="O1164">stock_max(C1164,D1164)</f>
        <v>0.85</v>
      </c>
      <c r="P1164" s="49">
        <f t="shared" si="510"/>
        <v>1977.7916666665697</v>
      </c>
      <c r="Q1164" s="49">
        <f t="shared" si="524"/>
        <v>0.83092603233743356</v>
      </c>
      <c r="R1164" s="49">
        <f t="shared" si="525"/>
        <v>38.494837247759577</v>
      </c>
      <c r="S1164" s="59">
        <f t="shared" si="506"/>
        <v>10.272077878316729</v>
      </c>
      <c r="T1164" s="59">
        <f t="shared" si="507"/>
        <v>12.875753843189049</v>
      </c>
      <c r="U1164" s="59">
        <f t="shared" si="508"/>
        <v>31.663508441856997</v>
      </c>
      <c r="V1164" s="59"/>
      <c r="W1164" s="49">
        <f t="shared" si="526"/>
        <v>4.108831151326692</v>
      </c>
      <c r="X1164" s="49">
        <f t="shared" si="527"/>
        <v>6.1632467269900371</v>
      </c>
      <c r="Y1164" s="49">
        <f t="shared" si="528"/>
        <v>4.3441213572304305</v>
      </c>
      <c r="Z1164" s="49">
        <f t="shared" si="529"/>
        <v>8.5316324859586192</v>
      </c>
      <c r="AA1164" s="49">
        <f t="shared" si="530"/>
        <v>4.7495262662785507</v>
      </c>
      <c r="AB1164" s="49">
        <f t="shared" si="531"/>
        <v>26.913982175578447</v>
      </c>
      <c r="AC1164" s="80">
        <f t="shared" si="511"/>
        <v>0.85</v>
      </c>
      <c r="AD1164" s="80">
        <f t="shared" si="520"/>
        <v>0.85</v>
      </c>
      <c r="AE1164" s="80">
        <f t="shared" si="521"/>
        <v>0.85</v>
      </c>
      <c r="AF1164" s="54">
        <f>(Q1164-MAX(Q$2:Q1163))/MAX(Q$2:Q1163)</f>
        <v>-0.32689012522319671</v>
      </c>
      <c r="AG1164" s="54">
        <f>(R1164-MAX(R$2:R1163))/MAX(R$2:R1163)</f>
        <v>-0.33596580614195209</v>
      </c>
      <c r="AH1164" s="54">
        <f>(S1164-MAX(S$2:S1163))/MAX(S$2:S1163)</f>
        <v>-0.23827785176520283</v>
      </c>
      <c r="AI1164" s="54">
        <f>(T1164-MAX(T$2:T1163))/MAX(T$2:T1163)</f>
        <v>-0.2537089301109553</v>
      </c>
      <c r="AJ1164" s="54">
        <f>(U1164-MAX(U$2:U1163))/MAX(U$2:U1163)</f>
        <v>-0.16429817064755278</v>
      </c>
      <c r="AK1164" s="54">
        <f t="shared" si="522"/>
        <v>2.5388915376872552</v>
      </c>
      <c r="AL1164" s="71">
        <f t="shared" si="512"/>
        <v>1977.7916666665697</v>
      </c>
      <c r="AM1164" s="49">
        <f t="shared" si="513"/>
        <v>2.5388915376872552</v>
      </c>
      <c r="AN1164" s="49">
        <f t="shared" si="514"/>
        <v>8.0152015824308975</v>
      </c>
      <c r="AO1164" s="49">
        <f t="shared" si="515"/>
        <v>5.2345672342170859</v>
      </c>
      <c r="AP1164" s="49">
        <f t="shared" si="516"/>
        <v>5.6123376660628699</v>
      </c>
      <c r="AQ1164" s="49">
        <f t="shared" si="517"/>
        <v>5.2992075817718085</v>
      </c>
      <c r="AS1164" s="49">
        <f t="shared" si="523"/>
        <v>-2.715994000659089</v>
      </c>
      <c r="AT1164" s="49">
        <f t="shared" si="518"/>
        <v>-0.31313008429106137</v>
      </c>
      <c r="AU1164" s="54">
        <f>(AM1164-MAX(AM$3:AM1164))/MAX(AM$3:AM1164)</f>
        <v>-0.31996659631848345</v>
      </c>
      <c r="AV1164" s="54">
        <f>(AN1164-MAX(AN$3:AN1164))/MAX(AN$3:AN1164)</f>
        <v>-0.34286980201111428</v>
      </c>
      <c r="AW1164" s="54">
        <f>(AO1164-MAX(AO$3:AO1164))/MAX(AO$3:AO1164)</f>
        <v>-7.9379334064720419E-2</v>
      </c>
      <c r="AX1164" s="54">
        <f>(AP1164-MAX(AP$3:AP1164))/MAX(AP$3:AP1164)</f>
        <v>-3.8003093262983033E-2</v>
      </c>
      <c r="AY1164" s="54">
        <f>(AQ1164-MAX(AQ$3:AQ1164))/MAX(AQ$3:AQ1164)</f>
        <v>-0.36299176196238658</v>
      </c>
    </row>
    <row r="1165" spans="1:51">
      <c r="A1165" s="49">
        <f>Data!F1291</f>
        <v>1977.8749999999029</v>
      </c>
      <c r="B1165" s="53">
        <f t="shared" si="509"/>
        <v>0.123</v>
      </c>
      <c r="C1165" s="50">
        <f>1/Data!N1291</f>
        <v>0.10239292277250128</v>
      </c>
      <c r="D1165" s="50">
        <f>Data!H1291/100</f>
        <v>7.5800000000000006E-2</v>
      </c>
      <c r="E1165">
        <f>Data!K1292/Data!K1291</f>
        <v>0.99603049959565826</v>
      </c>
      <c r="F1165">
        <f>Data!T1292/Data!T1291</f>
        <v>0.9954845231998013</v>
      </c>
      <c r="G1165" s="49">
        <f>Data!E1294</f>
        <v>62.9</v>
      </c>
      <c r="H1165" s="52">
        <v>0</v>
      </c>
      <c r="I1165" s="52">
        <v>1</v>
      </c>
      <c r="J1165" s="52">
        <v>0.6</v>
      </c>
      <c r="K1165" s="54">
        <f t="shared" si="519"/>
        <v>0.66261227030770231</v>
      </c>
      <c r="L1165" s="54">
        <f t="shared" si="532"/>
        <v>0.85</v>
      </c>
      <c r="M1165" s="53">
        <f t="shared" si="533"/>
        <v>0.85</v>
      </c>
      <c r="N1165" s="54" cm="1">
        <f t="array" ref="N1165">stock_min(C1165,O1165)</f>
        <v>0.85</v>
      </c>
      <c r="O1165" s="54" cm="1">
        <f t="array" ref="O1165">stock_max(C1165,D1165)</f>
        <v>0.85</v>
      </c>
      <c r="P1165" s="49">
        <f t="shared" si="510"/>
        <v>1977.8749999999029</v>
      </c>
      <c r="Q1165" s="49">
        <f t="shared" si="524"/>
        <v>0.82717400511573269</v>
      </c>
      <c r="R1165" s="49">
        <f t="shared" si="525"/>
        <v>38.342031975739523</v>
      </c>
      <c r="S1165" s="59">
        <f t="shared" si="506"/>
        <v>10.229059536202135</v>
      </c>
      <c r="T1165" s="59">
        <f t="shared" si="507"/>
        <v>12.822271745380519</v>
      </c>
      <c r="U1165" s="59">
        <f t="shared" si="508"/>
        <v>31.53522700306128</v>
      </c>
      <c r="V1165" s="59"/>
      <c r="W1165" s="49">
        <f t="shared" si="526"/>
        <v>4.0916238144808537</v>
      </c>
      <c r="X1165" s="49">
        <f t="shared" si="527"/>
        <v>6.1374357217212809</v>
      </c>
      <c r="Y1165" s="49">
        <f t="shared" si="528"/>
        <v>4.3260771536716289</v>
      </c>
      <c r="Z1165" s="49">
        <f t="shared" si="529"/>
        <v>8.4961945917088908</v>
      </c>
      <c r="AA1165" s="49">
        <f t="shared" si="530"/>
        <v>4.7302840504591925</v>
      </c>
      <c r="AB1165" s="49">
        <f t="shared" si="531"/>
        <v>26.804942952602087</v>
      </c>
      <c r="AC1165" s="80">
        <f t="shared" si="511"/>
        <v>0.85</v>
      </c>
      <c r="AD1165" s="80">
        <f t="shared" si="520"/>
        <v>0.85</v>
      </c>
      <c r="AE1165" s="80">
        <f t="shared" si="521"/>
        <v>0.85</v>
      </c>
      <c r="AF1165" s="54">
        <f>(Q1165-MAX(Q$2:Q1164))/MAX(Q$2:Q1164)</f>
        <v>-0.32992953724673602</v>
      </c>
      <c r="AG1165" s="54">
        <f>(R1165-MAX(R$2:R1164))/MAX(R$2:R1164)</f>
        <v>-0.33860169014296837</v>
      </c>
      <c r="AH1165" s="54">
        <f>(S1165-MAX(S$2:S1164))/MAX(S$2:S1164)</f>
        <v>-0.24146786106587201</v>
      </c>
      <c r="AI1165" s="54">
        <f>(T1165-MAX(T$2:T1164))/MAX(T$2:T1164)</f>
        <v>-0.25680880391093103</v>
      </c>
      <c r="AJ1165" s="54">
        <f>(U1165-MAX(U$2:U1164))/MAX(U$2:U1164)</f>
        <v>-0.16768393041799654</v>
      </c>
      <c r="AK1165" s="54">
        <f t="shared" si="522"/>
        <v>2.5795324193689253</v>
      </c>
      <c r="AL1165" s="71">
        <f t="shared" si="512"/>
        <v>1977.8749999999029</v>
      </c>
      <c r="AM1165" s="49">
        <f t="shared" si="513"/>
        <v>2.5795324193689253</v>
      </c>
      <c r="AN1165" s="49">
        <f t="shared" si="514"/>
        <v>8.2694374187106234</v>
      </c>
      <c r="AO1165" s="49">
        <f t="shared" si="515"/>
        <v>5.3677164325317532</v>
      </c>
      <c r="AP1165" s="49">
        <f t="shared" si="516"/>
        <v>5.7606164073689499</v>
      </c>
      <c r="AQ1165" s="49">
        <f t="shared" si="517"/>
        <v>5.3815249747559255</v>
      </c>
      <c r="AS1165" s="49">
        <f t="shared" si="523"/>
        <v>-2.8879124439546979</v>
      </c>
      <c r="AT1165" s="49">
        <f t="shared" si="518"/>
        <v>-0.37909143261302436</v>
      </c>
      <c r="AU1165" s="54">
        <f>(AM1165-MAX(AM$3:AM1165))/MAX(AM$3:AM1165)</f>
        <v>-0.30908107533881235</v>
      </c>
      <c r="AV1165" s="54">
        <f>(AN1165-MAX(AN$3:AN1165))/MAX(AN$3:AN1165)</f>
        <v>-0.32202615338765728</v>
      </c>
      <c r="AW1165" s="54">
        <f>(AO1165-MAX(AO$3:AO1165))/MAX(AO$3:AO1165)</f>
        <v>-5.596194383235837E-2</v>
      </c>
      <c r="AX1165" s="54">
        <f>(AP1165-MAX(AP$3:AP1165))/MAX(AP$3:AP1165)</f>
        <v>-1.2587001260205561E-2</v>
      </c>
      <c r="AY1165" s="54">
        <f>(AQ1165-MAX(AQ$3:AQ1165))/MAX(AQ$3:AQ1165)</f>
        <v>-0.35309653580724704</v>
      </c>
    </row>
    <row r="1166" spans="1:51">
      <c r="A1166" s="49">
        <f>Data!F1292</f>
        <v>1977.9583333332362</v>
      </c>
      <c r="B1166" s="53">
        <f t="shared" si="509"/>
        <v>0.11699999999999999</v>
      </c>
      <c r="C1166" s="50">
        <f>1/Data!N1292</f>
        <v>0.10332428761617943</v>
      </c>
      <c r="D1166" s="50">
        <f>Data!H1292/100</f>
        <v>7.690000000000001E-2</v>
      </c>
      <c r="E1166">
        <f>Data!K1293/Data!K1292</f>
        <v>0.95995164915796227</v>
      </c>
      <c r="F1166">
        <f>Data!T1293/Data!T1292</f>
        <v>0.98161015396705531</v>
      </c>
      <c r="G1166" s="49">
        <f>Data!E1295</f>
        <v>63.4</v>
      </c>
      <c r="H1166" s="52">
        <v>0</v>
      </c>
      <c r="I1166" s="52">
        <v>1</v>
      </c>
      <c r="J1166" s="52">
        <v>0.6</v>
      </c>
      <c r="K1166" s="54">
        <f t="shared" si="519"/>
        <v>0.66261227030770231</v>
      </c>
      <c r="L1166" s="54">
        <f t="shared" si="532"/>
        <v>0.85</v>
      </c>
      <c r="M1166" s="53">
        <f t="shared" si="533"/>
        <v>0.85</v>
      </c>
      <c r="N1166" s="54" cm="1">
        <f t="array" ref="N1166">stock_min(C1166,O1166)</f>
        <v>0.85</v>
      </c>
      <c r="O1166" s="54" cm="1">
        <f t="array" ref="O1166">stock_max(C1166,D1166)</f>
        <v>0.85</v>
      </c>
      <c r="P1166" s="49">
        <f t="shared" si="510"/>
        <v>1977.9583333332362</v>
      </c>
      <c r="Q1166" s="49">
        <f t="shared" si="524"/>
        <v>0.81196240251920015</v>
      </c>
      <c r="R1166" s="49">
        <f t="shared" si="525"/>
        <v>36.806496827178478</v>
      </c>
      <c r="S1166" s="59">
        <f t="shared" si="506"/>
        <v>9.9080210251751524</v>
      </c>
      <c r="T1166" s="59">
        <f t="shared" si="507"/>
        <v>12.402457270766877</v>
      </c>
      <c r="U1166" s="59">
        <f t="shared" si="508"/>
        <v>30.374744048014627</v>
      </c>
      <c r="V1166" s="59"/>
      <c r="W1166" s="49">
        <f t="shared" si="526"/>
        <v>3.9632084100700613</v>
      </c>
      <c r="X1166" s="49">
        <f t="shared" si="527"/>
        <v>5.9448126151050911</v>
      </c>
      <c r="Y1166" s="49">
        <f t="shared" si="528"/>
        <v>4.1844369011897671</v>
      </c>
      <c r="Z1166" s="49">
        <f t="shared" si="529"/>
        <v>8.2180203695771095</v>
      </c>
      <c r="AA1166" s="49">
        <f t="shared" si="530"/>
        <v>4.5562116072021945</v>
      </c>
      <c r="AB1166" s="49">
        <f t="shared" si="531"/>
        <v>25.818532440812433</v>
      </c>
      <c r="AC1166" s="80">
        <f t="shared" si="511"/>
        <v>0.85</v>
      </c>
      <c r="AD1166" s="80">
        <f t="shared" si="520"/>
        <v>0.85</v>
      </c>
      <c r="AE1166" s="80">
        <f t="shared" si="521"/>
        <v>0.85</v>
      </c>
      <c r="AF1166" s="54">
        <f>(Q1166-MAX(Q$2:Q1165))/MAX(Q$2:Q1165)</f>
        <v>-0.34225202988799258</v>
      </c>
      <c r="AG1166" s="54">
        <f>(R1166-MAX(R$2:R1165))/MAX(R$2:R1165)</f>
        <v>-0.36508960170245358</v>
      </c>
      <c r="AH1166" s="54">
        <f>(S1166-MAX(S$2:S1165))/MAX(S$2:S1165)</f>
        <v>-0.26527435349928474</v>
      </c>
      <c r="AI1166" s="54">
        <f>(T1166-MAX(T$2:T1165))/MAX(T$2:T1165)</f>
        <v>-0.28114165441661626</v>
      </c>
      <c r="AJ1166" s="54">
        <f>(U1166-MAX(U$2:U1165))/MAX(U$2:U1165)</f>
        <v>-0.19831280814472341</v>
      </c>
      <c r="AK1166" s="54">
        <f t="shared" si="522"/>
        <v>2.6896211354397579</v>
      </c>
      <c r="AL1166" s="71">
        <f t="shared" si="512"/>
        <v>1977.9583333332362</v>
      </c>
      <c r="AM1166" s="49">
        <f t="shared" si="513"/>
        <v>2.6896211354397579</v>
      </c>
      <c r="AN1166" s="49">
        <f t="shared" si="514"/>
        <v>8.6188621644661705</v>
      </c>
      <c r="AO1166" s="49">
        <f t="shared" si="515"/>
        <v>5.5954490849594656</v>
      </c>
      <c r="AP1166" s="49">
        <f t="shared" si="516"/>
        <v>6.0048649909815248</v>
      </c>
      <c r="AQ1166" s="49">
        <f t="shared" si="517"/>
        <v>5.7184437728366673</v>
      </c>
      <c r="AS1166" s="49">
        <f t="shared" si="523"/>
        <v>-2.9004183916295032</v>
      </c>
      <c r="AT1166" s="49">
        <f t="shared" si="518"/>
        <v>-0.28642121814485755</v>
      </c>
      <c r="AU1166" s="54">
        <f>(AM1166-MAX(AM$3:AM1166))/MAX(AM$3:AM1166)</f>
        <v>-0.27959418974905931</v>
      </c>
      <c r="AV1166" s="54">
        <f>(AN1166-MAX(AN$3:AN1166))/MAX(AN$3:AN1166)</f>
        <v>-0.29337839574873847</v>
      </c>
      <c r="AW1166" s="54">
        <f>(AO1166-MAX(AO$3:AO1166))/MAX(AO$3:AO1166)</f>
        <v>-1.5909848453251937E-2</v>
      </c>
      <c r="AX1166" s="54">
        <f>(AP1166-MAX(AP$3:AP1166))/MAX(AP$3:AP1166)</f>
        <v>0</v>
      </c>
      <c r="AY1166" s="54">
        <f>(AQ1166-MAX(AQ$3:AQ1166))/MAX(AQ$3:AQ1166)</f>
        <v>-0.31259613143256038</v>
      </c>
    </row>
    <row r="1167" spans="1:51">
      <c r="A1167" s="49">
        <f>Data!F1293</f>
        <v>1978.0416666665694</v>
      </c>
      <c r="B1167" s="53">
        <f t="shared" si="509"/>
        <v>9.8999999999999977E-2</v>
      </c>
      <c r="C1167" s="50">
        <f>1/Data!N1293</f>
        <v>0.10820798394937757</v>
      </c>
      <c r="D1167" s="50">
        <f>Data!H1293/100</f>
        <v>7.9600000000000004E-2</v>
      </c>
      <c r="E1167">
        <f>Data!K1294/Data!K1293</f>
        <v>0.9840223584754707</v>
      </c>
      <c r="F1167">
        <f>Data!T1294/Data!T1293</f>
        <v>0.99548677645481531</v>
      </c>
      <c r="G1167" s="49">
        <f>Data!E1296</f>
        <v>63.9</v>
      </c>
      <c r="H1167" s="52">
        <v>0</v>
      </c>
      <c r="I1167" s="52">
        <v>1</v>
      </c>
      <c r="J1167" s="52">
        <v>0.6</v>
      </c>
      <c r="K1167" s="54">
        <f t="shared" si="519"/>
        <v>0.66261227030770231</v>
      </c>
      <c r="L1167" s="54">
        <f t="shared" si="532"/>
        <v>0.85</v>
      </c>
      <c r="M1167" s="53">
        <f t="shared" si="533"/>
        <v>0.85</v>
      </c>
      <c r="N1167" s="54" cm="1">
        <f t="array" ref="N1167">stock_min(C1167,O1167)</f>
        <v>0.85</v>
      </c>
      <c r="O1167" s="54" cm="1">
        <f t="array" ref="O1167">stock_max(C1167,D1167)</f>
        <v>0.85</v>
      </c>
      <c r="P1167" s="49">
        <f t="shared" si="510"/>
        <v>1978.0416666665694</v>
      </c>
      <c r="Q1167" s="49">
        <f t="shared" si="524"/>
        <v>0.80829783468634575</v>
      </c>
      <c r="R1167" s="49">
        <f t="shared" si="525"/>
        <v>36.218415815100094</v>
      </c>
      <c r="S1167" s="59">
        <f t="shared" si="506"/>
        <v>9.795150094769701</v>
      </c>
      <c r="T1167" s="59">
        <f t="shared" si="507"/>
        <v>12.252267388114705</v>
      </c>
      <c r="U1167" s="59">
        <f t="shared" si="508"/>
        <v>29.941661590483427</v>
      </c>
      <c r="V1167" s="59"/>
      <c r="W1167" s="49">
        <f t="shared" si="526"/>
        <v>3.9180600379078805</v>
      </c>
      <c r="X1167" s="49">
        <f t="shared" si="527"/>
        <v>5.8770900568618201</v>
      </c>
      <c r="Y1167" s="49">
        <f t="shared" si="528"/>
        <v>4.1337646776589985</v>
      </c>
      <c r="Z1167" s="49">
        <f t="shared" si="529"/>
        <v>8.1185027104557062</v>
      </c>
      <c r="AA1167" s="49">
        <f t="shared" si="530"/>
        <v>4.4912492385725145</v>
      </c>
      <c r="AB1167" s="49">
        <f t="shared" si="531"/>
        <v>25.450412351910913</v>
      </c>
      <c r="AC1167" s="80">
        <f t="shared" si="511"/>
        <v>0.85</v>
      </c>
      <c r="AD1167" s="80">
        <f t="shared" si="520"/>
        <v>0.85</v>
      </c>
      <c r="AE1167" s="80">
        <f t="shared" si="521"/>
        <v>0.85</v>
      </c>
      <c r="AF1167" s="54">
        <f>(Q1167-MAX(Q$2:Q1166))/MAX(Q$2:Q1166)</f>
        <v>-0.34522059351349954</v>
      </c>
      <c r="AG1167" s="54">
        <f>(R1167-MAX(R$2:R1166))/MAX(R$2:R1166)</f>
        <v>-0.37523397244664791</v>
      </c>
      <c r="AH1167" s="54">
        <f>(S1167-MAX(S$2:S1166))/MAX(S$2:S1166)</f>
        <v>-0.27364425573329987</v>
      </c>
      <c r="AI1167" s="54">
        <f>(T1167-MAX(T$2:T1166))/MAX(T$2:T1166)</f>
        <v>-0.28984680438888688</v>
      </c>
      <c r="AJ1167" s="54">
        <f>(U1167-MAX(U$2:U1166))/MAX(U$2:U1166)</f>
        <v>-0.20974324715257614</v>
      </c>
      <c r="AK1167" s="54">
        <f t="shared" si="522"/>
        <v>2.7031049920929142</v>
      </c>
      <c r="AL1167" s="71">
        <f t="shared" si="512"/>
        <v>1978.0416666665694</v>
      </c>
      <c r="AM1167" s="49">
        <f t="shared" si="513"/>
        <v>2.7031049920929142</v>
      </c>
      <c r="AN1167" s="49">
        <f t="shared" si="514"/>
        <v>9.3023286708404864</v>
      </c>
      <c r="AO1167" s="49">
        <f t="shared" si="515"/>
        <v>5.8717407378318098</v>
      </c>
      <c r="AP1167" s="49">
        <f t="shared" si="516"/>
        <v>6.3293867484457715</v>
      </c>
      <c r="AQ1167" s="49">
        <f t="shared" si="517"/>
        <v>5.8039262588966789</v>
      </c>
      <c r="AS1167" s="49">
        <f t="shared" si="523"/>
        <v>-3.4984024119438075</v>
      </c>
      <c r="AT1167" s="49">
        <f t="shared" si="518"/>
        <v>-0.52546048954909264</v>
      </c>
      <c r="AU1167" s="54">
        <f>(AM1167-MAX(AM$3:AM1167))/MAX(AM$3:AM1167)</f>
        <v>-0.27598258492132716</v>
      </c>
      <c r="AV1167" s="54">
        <f>(AN1167-MAX(AN$3:AN1167))/MAX(AN$3:AN1167)</f>
        <v>-0.23734406198513119</v>
      </c>
      <c r="AW1167" s="54">
        <f>(AO1167-MAX(AO$3:AO1167))/MAX(AO$3:AO1167)</f>
        <v>0</v>
      </c>
      <c r="AX1167" s="54">
        <f>(AP1167-MAX(AP$3:AP1167))/MAX(AP$3:AP1167)</f>
        <v>0</v>
      </c>
      <c r="AY1167" s="54">
        <f>(AQ1167-MAX(AQ$3:AQ1167))/MAX(AQ$3:AQ1167)</f>
        <v>-0.30232043511610163</v>
      </c>
    </row>
    <row r="1168" spans="1:51">
      <c r="A1168" s="49">
        <f>Data!F1294</f>
        <v>1978.1249999999027</v>
      </c>
      <c r="B1168" s="53">
        <f t="shared" si="509"/>
        <v>8.8999999999999968E-2</v>
      </c>
      <c r="C1168" s="50">
        <f>1/Data!N1294</f>
        <v>0.11055509794526495</v>
      </c>
      <c r="D1168" s="50">
        <f>Data!H1294/100</f>
        <v>8.0299999999999996E-2</v>
      </c>
      <c r="E1168">
        <f>Data!K1295/Data!K1294</f>
        <v>0.9947895284305196</v>
      </c>
      <c r="F1168">
        <f>Data!T1295/Data!T1294</f>
        <v>0.99807592461794858</v>
      </c>
      <c r="G1168" s="49">
        <f>Data!E1297</f>
        <v>64.5</v>
      </c>
      <c r="H1168" s="52">
        <v>0</v>
      </c>
      <c r="I1168" s="52">
        <v>1</v>
      </c>
      <c r="J1168" s="52">
        <v>0.6</v>
      </c>
      <c r="K1168" s="54">
        <f t="shared" si="519"/>
        <v>0.66261227030770231</v>
      </c>
      <c r="L1168" s="54">
        <f t="shared" si="532"/>
        <v>0.85</v>
      </c>
      <c r="M1168" s="53">
        <f t="shared" si="533"/>
        <v>0.85</v>
      </c>
      <c r="N1168" s="54" cm="1">
        <f t="array" ref="N1168">stock_min(C1168,O1168)</f>
        <v>0.85</v>
      </c>
      <c r="O1168" s="54" cm="1">
        <f t="array" ref="O1168">stock_max(C1168,D1168)</f>
        <v>0.85</v>
      </c>
      <c r="P1168" s="49">
        <f t="shared" si="510"/>
        <v>1978.1249999999027</v>
      </c>
      <c r="Q1168" s="49">
        <f t="shared" si="524"/>
        <v>0.80674260872126025</v>
      </c>
      <c r="R1168" s="49">
        <f t="shared" si="525"/>
        <v>36.029700789203893</v>
      </c>
      <c r="S1168" s="59">
        <f t="shared" si="506"/>
        <v>9.7569890412528082</v>
      </c>
      <c r="T1168" s="59">
        <f t="shared" si="507"/>
        <v>12.202012485703648</v>
      </c>
      <c r="U1168" s="59">
        <f t="shared" si="508"/>
        <v>29.800411438397649</v>
      </c>
      <c r="V1168" s="59"/>
      <c r="W1168" s="49">
        <f t="shared" si="526"/>
        <v>3.9027956165011233</v>
      </c>
      <c r="X1168" s="49">
        <f t="shared" si="527"/>
        <v>5.8541934247516849</v>
      </c>
      <c r="Y1168" s="49">
        <f t="shared" si="528"/>
        <v>4.1168092902286242</v>
      </c>
      <c r="Z1168" s="49">
        <f t="shared" si="529"/>
        <v>8.0852031954750245</v>
      </c>
      <c r="AA1168" s="49">
        <f t="shared" si="530"/>
        <v>4.4700617157596483</v>
      </c>
      <c r="AB1168" s="49">
        <f t="shared" si="531"/>
        <v>25.330349722638001</v>
      </c>
      <c r="AC1168" s="80">
        <f t="shared" si="511"/>
        <v>0.85</v>
      </c>
      <c r="AD1168" s="80">
        <f t="shared" si="520"/>
        <v>0.85</v>
      </c>
      <c r="AE1168" s="80">
        <f t="shared" si="521"/>
        <v>0.85</v>
      </c>
      <c r="AF1168" s="54">
        <f>(Q1168-MAX(Q$2:Q1167))/MAX(Q$2:Q1167)</f>
        <v>-0.34648043845019449</v>
      </c>
      <c r="AG1168" s="54">
        <f>(R1168-MAX(R$2:R1167))/MAX(R$2:R1167)</f>
        <v>-0.3784892980707919</v>
      </c>
      <c r="AH1168" s="54">
        <f>(S1168-MAX(S$2:S1167))/MAX(S$2:S1167)</f>
        <v>-0.27647407458866025</v>
      </c>
      <c r="AI1168" s="54">
        <f>(T1168-MAX(T$2:T1167))/MAX(T$2:T1167)</f>
        <v>-0.29275962684140339</v>
      </c>
      <c r="AJ1168" s="54">
        <f>(U1168-MAX(U$2:U1167))/MAX(U$2:U1167)</f>
        <v>-0.21347129297893033</v>
      </c>
      <c r="AK1168" s="54">
        <f t="shared" si="522"/>
        <v>2.6994642207006168</v>
      </c>
      <c r="AL1168" s="71">
        <f t="shared" si="512"/>
        <v>1978.1249999999027</v>
      </c>
      <c r="AM1168" s="49">
        <f t="shared" si="513"/>
        <v>2.6994642207006168</v>
      </c>
      <c r="AN1168" s="49">
        <f t="shared" si="514"/>
        <v>9.8296776239104418</v>
      </c>
      <c r="AO1168" s="49">
        <f t="shared" si="515"/>
        <v>6.068028846754876</v>
      </c>
      <c r="AP1168" s="49">
        <f t="shared" si="516"/>
        <v>6.5639933658054757</v>
      </c>
      <c r="AQ1168" s="49">
        <f t="shared" si="517"/>
        <v>5.8123768456810563</v>
      </c>
      <c r="AS1168" s="49">
        <f t="shared" si="523"/>
        <v>-4.0173007782293855</v>
      </c>
      <c r="AT1168" s="49">
        <f t="shared" si="518"/>
        <v>-0.75161652012441937</v>
      </c>
      <c r="AU1168" s="54">
        <f>(AM1168-MAX(AM$3:AM1168))/MAX(AM$3:AM1168)</f>
        <v>-0.27695775307056825</v>
      </c>
      <c r="AV1168" s="54">
        <f>(AN1168-MAX(AN$3:AN1168))/MAX(AN$3:AN1168)</f>
        <v>-0.19410910171916723</v>
      </c>
      <c r="AW1168" s="54">
        <f>(AO1168-MAX(AO$3:AO1168))/MAX(AO$3:AO1168)</f>
        <v>0</v>
      </c>
      <c r="AX1168" s="54">
        <f>(AP1168-MAX(AP$3:AP1168))/MAX(AP$3:AP1168)</f>
        <v>0</v>
      </c>
      <c r="AY1168" s="54">
        <f>(AQ1168-MAX(AQ$3:AQ1168))/MAX(AQ$3:AQ1168)</f>
        <v>-0.30130460523685382</v>
      </c>
    </row>
    <row r="1169" spans="1:51">
      <c r="A1169" s="49">
        <f>Data!F1295</f>
        <v>1978.2083333332359</v>
      </c>
      <c r="B1169" s="53">
        <f t="shared" si="509"/>
        <v>8.4999999999999964E-2</v>
      </c>
      <c r="C1169" s="50">
        <f>1/Data!N1295</f>
        <v>0.11172659957032505</v>
      </c>
      <c r="D1169" s="50">
        <f>Data!H1295/100</f>
        <v>8.0399999999999985E-2</v>
      </c>
      <c r="E1169">
        <f>Data!K1296/Data!K1295</f>
        <v>1.0401314081500017</v>
      </c>
      <c r="F1169">
        <f>Data!T1296/Data!T1295</f>
        <v>0.99141577407612935</v>
      </c>
      <c r="G1169" s="49">
        <f>Data!E1298</f>
        <v>65.2</v>
      </c>
      <c r="H1169" s="52">
        <v>0</v>
      </c>
      <c r="I1169" s="52">
        <v>1</v>
      </c>
      <c r="J1169" s="52">
        <v>0.6</v>
      </c>
      <c r="K1169" s="54">
        <f t="shared" si="519"/>
        <v>0.66261227030770231</v>
      </c>
      <c r="L1169" s="54">
        <f t="shared" si="532"/>
        <v>0.85</v>
      </c>
      <c r="M1169" s="53">
        <f t="shared" si="533"/>
        <v>0.85</v>
      </c>
      <c r="N1169" s="54" cm="1">
        <f t="array" ref="N1169">stock_min(C1169,O1169)</f>
        <v>0.85</v>
      </c>
      <c r="O1169" s="54" cm="1">
        <f t="array" ref="O1169">stock_max(C1169,D1169)</f>
        <v>0.85</v>
      </c>
      <c r="P1169" s="49">
        <f t="shared" si="510"/>
        <v>1978.2083333332359</v>
      </c>
      <c r="Q1169" s="49">
        <f t="shared" si="524"/>
        <v>0.79981734790558412</v>
      </c>
      <c r="R1169" s="49">
        <f t="shared" si="525"/>
        <v>37.475623417097871</v>
      </c>
      <c r="S1169" s="59">
        <f t="shared" si="506"/>
        <v>9.9584235876638374</v>
      </c>
      <c r="T1169" s="59">
        <f t="shared" si="507"/>
        <v>12.491143454084142</v>
      </c>
      <c r="U1169" s="59">
        <f t="shared" si="508"/>
        <v>30.778582022037391</v>
      </c>
      <c r="V1169" s="59"/>
      <c r="W1169" s="49">
        <f t="shared" si="526"/>
        <v>3.9833694350655353</v>
      </c>
      <c r="X1169" s="49">
        <f t="shared" si="527"/>
        <v>5.9750541525983021</v>
      </c>
      <c r="Y1169" s="49">
        <f t="shared" si="528"/>
        <v>4.2143585312342537</v>
      </c>
      <c r="Z1169" s="49">
        <f t="shared" si="529"/>
        <v>8.2767849228498882</v>
      </c>
      <c r="AA1169" s="49">
        <f t="shared" si="530"/>
        <v>4.6167873033056095</v>
      </c>
      <c r="AB1169" s="49">
        <f t="shared" si="531"/>
        <v>26.16179471873178</v>
      </c>
      <c r="AC1169" s="80">
        <f t="shared" si="511"/>
        <v>0.85</v>
      </c>
      <c r="AD1169" s="80">
        <f t="shared" si="520"/>
        <v>0.85</v>
      </c>
      <c r="AE1169" s="80">
        <f t="shared" si="521"/>
        <v>0.85</v>
      </c>
      <c r="AF1169" s="54">
        <f>(Q1169-MAX(Q$2:Q1168))/MAX(Q$2:Q1168)</f>
        <v>-0.35209039801220693</v>
      </c>
      <c r="AG1169" s="54">
        <f>(R1169-MAX(R$2:R1168))/MAX(R$2:R1168)</f>
        <v>-0.35354719842207682</v>
      </c>
      <c r="AH1169" s="54">
        <f>(S1169-MAX(S$2:S1168))/MAX(S$2:S1168)</f>
        <v>-0.26153677005898945</v>
      </c>
      <c r="AI1169" s="54">
        <f>(T1169-MAX(T$2:T1168))/MAX(T$2:T1168)</f>
        <v>-0.27600131797975375</v>
      </c>
      <c r="AJ1169" s="54">
        <f>(U1169-MAX(U$2:U1168))/MAX(U$2:U1168)</f>
        <v>-0.18765422511774987</v>
      </c>
      <c r="AK1169" s="54">
        <f t="shared" si="522"/>
        <v>2.7326679815808008</v>
      </c>
      <c r="AL1169" s="71">
        <f t="shared" si="512"/>
        <v>1978.2083333332359</v>
      </c>
      <c r="AM1169" s="49">
        <f t="shared" si="513"/>
        <v>2.7326679815808008</v>
      </c>
      <c r="AN1169" s="49">
        <f t="shared" si="514"/>
        <v>9.7543087738702852</v>
      </c>
      <c r="AO1169" s="49">
        <f t="shared" si="515"/>
        <v>6.0685800077291123</v>
      </c>
      <c r="AP1169" s="49">
        <f t="shared" si="516"/>
        <v>6.5564901878003274</v>
      </c>
      <c r="AQ1169" s="49">
        <f t="shared" si="517"/>
        <v>5.6479719802618344</v>
      </c>
      <c r="AS1169" s="49">
        <f t="shared" si="523"/>
        <v>-4.1063367936084507</v>
      </c>
      <c r="AT1169" s="49">
        <f t="shared" si="518"/>
        <v>-0.90851820753849299</v>
      </c>
      <c r="AU1169" s="54">
        <f>(AM1169-MAX(AM$3:AM1169))/MAX(AM$3:AM1169)</f>
        <v>-0.26806423942841118</v>
      </c>
      <c r="AV1169" s="54">
        <f>(AN1169-MAX(AN$3:AN1169))/MAX(AN$3:AN1169)</f>
        <v>-0.20028825352710738</v>
      </c>
      <c r="AW1169" s="54">
        <f>(AO1169-MAX(AO$3:AO1169))/MAX(AO$3:AO1169)</f>
        <v>0</v>
      </c>
      <c r="AX1169" s="54">
        <f>(AP1169-MAX(AP$3:AP1169))/MAX(AP$3:AP1169)</f>
        <v>-1.1430812901541516E-3</v>
      </c>
      <c r="AY1169" s="54">
        <f>(AQ1169-MAX(AQ$3:AQ1169))/MAX(AQ$3:AQ1169)</f>
        <v>-0.32106741921035237</v>
      </c>
    </row>
    <row r="1170" spans="1:51">
      <c r="A1170" s="49">
        <f>Data!F1296</f>
        <v>1978.2916666665692</v>
      </c>
      <c r="B1170" s="53">
        <f t="shared" si="509"/>
        <v>0.10099999999999998</v>
      </c>
      <c r="C1170" s="50">
        <f>1/Data!N1296</f>
        <v>0.10796117911909342</v>
      </c>
      <c r="D1170" s="50">
        <f>Data!H1296/100</f>
        <v>8.1500000000000003E-2</v>
      </c>
      <c r="E1170">
        <f>Data!K1297/Data!K1296</f>
        <v>1.0452614984711015</v>
      </c>
      <c r="F1170">
        <f>Data!T1297/Data!T1296</f>
        <v>0.98409407051796483</v>
      </c>
      <c r="G1170" s="49">
        <f>Data!E1299</f>
        <v>65.7</v>
      </c>
      <c r="H1170" s="52">
        <v>0</v>
      </c>
      <c r="I1170" s="52">
        <v>1</v>
      </c>
      <c r="J1170" s="52">
        <v>0.6</v>
      </c>
      <c r="K1170" s="54">
        <f t="shared" si="519"/>
        <v>0.66261227030770231</v>
      </c>
      <c r="L1170" s="54">
        <f t="shared" si="532"/>
        <v>0.85</v>
      </c>
      <c r="M1170" s="53">
        <f t="shared" si="533"/>
        <v>0.85</v>
      </c>
      <c r="N1170" s="54" cm="1">
        <f t="array" ref="N1170">stock_min(C1170,O1170)</f>
        <v>0.85</v>
      </c>
      <c r="O1170" s="54" cm="1">
        <f t="array" ref="O1170">stock_max(C1170,D1170)</f>
        <v>0.85</v>
      </c>
      <c r="P1170" s="49">
        <f t="shared" si="510"/>
        <v>1978.2916666665692</v>
      </c>
      <c r="Q1170" s="49">
        <f t="shared" si="524"/>
        <v>0.78709550957128949</v>
      </c>
      <c r="R1170" s="49">
        <f t="shared" si="525"/>
        <v>39.171826289094426</v>
      </c>
      <c r="S1170" s="59">
        <f t="shared" si="506"/>
        <v>10.165504298721366</v>
      </c>
      <c r="T1170" s="59">
        <f t="shared" si="507"/>
        <v>12.798729852605522</v>
      </c>
      <c r="U1170" s="59">
        <f t="shared" si="508"/>
        <v>31.889269760420607</v>
      </c>
      <c r="V1170" s="59"/>
      <c r="W1170" s="49">
        <f t="shared" si="526"/>
        <v>4.0662017194885465</v>
      </c>
      <c r="X1170" s="49">
        <f t="shared" si="527"/>
        <v>6.0993025792328197</v>
      </c>
      <c r="Y1170" s="49">
        <f t="shared" si="528"/>
        <v>4.318134407915613</v>
      </c>
      <c r="Z1170" s="49">
        <f t="shared" si="529"/>
        <v>8.480595444689909</v>
      </c>
      <c r="AA1170" s="49">
        <f t="shared" si="530"/>
        <v>4.7833904640630918</v>
      </c>
      <c r="AB1170" s="49">
        <f t="shared" si="531"/>
        <v>27.105879296357514</v>
      </c>
      <c r="AC1170" s="80">
        <f t="shared" si="511"/>
        <v>0.85</v>
      </c>
      <c r="AD1170" s="80">
        <f t="shared" si="520"/>
        <v>0.85</v>
      </c>
      <c r="AE1170" s="80">
        <f t="shared" si="521"/>
        <v>0.85</v>
      </c>
      <c r="AF1170" s="54">
        <f>(Q1170-MAX(Q$2:Q1169))/MAX(Q$2:Q1169)</f>
        <v>-0.36239600245215825</v>
      </c>
      <c r="AG1170" s="54">
        <f>(R1170-MAX(R$2:R1169))/MAX(R$2:R1169)</f>
        <v>-0.32428777593181829</v>
      </c>
      <c r="AH1170" s="54">
        <f>(S1170-MAX(S$2:S1169))/MAX(S$2:S1169)</f>
        <v>-0.24618077627143278</v>
      </c>
      <c r="AI1170" s="54">
        <f>(T1170-MAX(T$2:T1169))/MAX(T$2:T1169)</f>
        <v>-0.25817331464639831</v>
      </c>
      <c r="AJ1170" s="54">
        <f>(U1170-MAX(U$2:U1169))/MAX(U$2:U1169)</f>
        <v>-0.15833960331863287</v>
      </c>
      <c r="AK1170" s="54">
        <f t="shared" si="522"/>
        <v>2.782645551468959</v>
      </c>
      <c r="AL1170" s="71">
        <f t="shared" si="512"/>
        <v>1978.2916666665692</v>
      </c>
      <c r="AM1170" s="49">
        <f t="shared" si="513"/>
        <v>2.782645551468959</v>
      </c>
      <c r="AN1170" s="49">
        <f t="shared" si="514"/>
        <v>9.2941394796099335</v>
      </c>
      <c r="AO1170" s="49">
        <f t="shared" si="515"/>
        <v>5.9354870065704075</v>
      </c>
      <c r="AP1170" s="49">
        <f t="shared" si="516"/>
        <v>6.3862665298968002</v>
      </c>
      <c r="AQ1170" s="49">
        <f t="shared" si="517"/>
        <v>5.4626604212932603</v>
      </c>
      <c r="AS1170" s="49">
        <f t="shared" si="523"/>
        <v>-3.8314790583166731</v>
      </c>
      <c r="AT1170" s="49">
        <f t="shared" si="518"/>
        <v>-0.92360610860353987</v>
      </c>
      <c r="AU1170" s="54">
        <f>(AM1170-MAX(AM$3:AM1170))/MAX(AM$3:AM1170)</f>
        <v>-0.2546779184870549</v>
      </c>
      <c r="AV1170" s="54">
        <f>(AN1170-MAX(AN$3:AN1170))/MAX(AN$3:AN1170)</f>
        <v>-0.2380154568089991</v>
      </c>
      <c r="AW1170" s="54">
        <f>(AO1170-MAX(AO$3:AO1170))/MAX(AO$3:AO1170)</f>
        <v>-2.193148990195299E-2</v>
      </c>
      <c r="AX1170" s="54">
        <f>(AP1170-MAX(AP$3:AP1170))/MAX(AP$3:AP1170)</f>
        <v>-2.7076023085965805E-2</v>
      </c>
      <c r="AY1170" s="54">
        <f>(AQ1170-MAX(AQ$3:AQ1170))/MAX(AQ$3:AQ1170)</f>
        <v>-0.34334338931437802</v>
      </c>
    </row>
    <row r="1171" spans="1:51">
      <c r="A1171" s="49">
        <f>Data!F1297</f>
        <v>1978.3749999999025</v>
      </c>
      <c r="B1171" s="53">
        <f t="shared" si="509"/>
        <v>0.11499999999999999</v>
      </c>
      <c r="C1171" s="50">
        <f>1/Data!N1297</f>
        <v>0.10378923356620091</v>
      </c>
      <c r="D1171" s="50">
        <f>Data!H1297/100</f>
        <v>8.3499999999999991E-2</v>
      </c>
      <c r="E1171">
        <f>Data!K1298/Data!K1297</f>
        <v>0.99595808274808317</v>
      </c>
      <c r="F1171">
        <f>Data!T1298/Data!T1297</f>
        <v>0.98885987527257047</v>
      </c>
      <c r="G1171" s="49">
        <f>Data!E1300</f>
        <v>66</v>
      </c>
      <c r="H1171" s="52">
        <v>0</v>
      </c>
      <c r="I1171" s="52">
        <v>1</v>
      </c>
      <c r="J1171" s="52">
        <v>0.6</v>
      </c>
      <c r="K1171" s="54">
        <f t="shared" si="519"/>
        <v>0.66261227030770231</v>
      </c>
      <c r="L1171" s="54">
        <f t="shared" si="532"/>
        <v>0.85</v>
      </c>
      <c r="M1171" s="53">
        <f t="shared" si="533"/>
        <v>0.85</v>
      </c>
      <c r="N1171" s="54" cm="1">
        <f t="array" ref="N1171">stock_min(C1171,O1171)</f>
        <v>0.85</v>
      </c>
      <c r="O1171" s="54" cm="1">
        <f t="array" ref="O1171">stock_max(C1171,D1171)</f>
        <v>0.85</v>
      </c>
      <c r="P1171" s="49">
        <f t="shared" si="510"/>
        <v>1978.3749999999025</v>
      </c>
      <c r="Q1171" s="49">
        <f t="shared" si="524"/>
        <v>0.7783271674222656</v>
      </c>
      <c r="R1171" s="49">
        <f t="shared" si="525"/>
        <v>39.013497008627446</v>
      </c>
      <c r="S1171" s="59">
        <f t="shared" si="506"/>
        <v>10.095553428079715</v>
      </c>
      <c r="T1171" s="59">
        <f t="shared" si="507"/>
        <v>12.716347431677118</v>
      </c>
      <c r="U1171" s="59">
        <f t="shared" si="508"/>
        <v>31.726422472874624</v>
      </c>
      <c r="V1171" s="59"/>
      <c r="W1171" s="49">
        <f t="shared" si="526"/>
        <v>4.0382213712318862</v>
      </c>
      <c r="X1171" s="49">
        <f t="shared" si="527"/>
        <v>6.0573320568478284</v>
      </c>
      <c r="Y1171" s="49">
        <f t="shared" si="528"/>
        <v>4.2903395899520236</v>
      </c>
      <c r="Z1171" s="49">
        <f t="shared" si="529"/>
        <v>8.4260078417250952</v>
      </c>
      <c r="AA1171" s="49">
        <f t="shared" si="530"/>
        <v>4.7589633709311947</v>
      </c>
      <c r="AB1171" s="49">
        <f t="shared" si="531"/>
        <v>26.96745910194343</v>
      </c>
      <c r="AC1171" s="80">
        <f t="shared" si="511"/>
        <v>0.85</v>
      </c>
      <c r="AD1171" s="80">
        <f t="shared" si="520"/>
        <v>0.85</v>
      </c>
      <c r="AE1171" s="80">
        <f t="shared" si="521"/>
        <v>0.85</v>
      </c>
      <c r="AF1171" s="54">
        <f>(Q1171-MAX(Q$2:Q1170))/MAX(Q$2:Q1170)</f>
        <v>-0.36949899051154894</v>
      </c>
      <c r="AG1171" s="54">
        <f>(R1171-MAX(R$2:R1170))/MAX(R$2:R1170)</f>
        <v>-0.32701894882761057</v>
      </c>
      <c r="AH1171" s="54">
        <f>(S1171-MAX(S$2:S1170))/MAX(S$2:S1170)</f>
        <v>-0.25136795729626987</v>
      </c>
      <c r="AI1171" s="54">
        <f>(T1171-MAX(T$2:T1170))/MAX(T$2:T1170)</f>
        <v>-0.2629482789555545</v>
      </c>
      <c r="AJ1171" s="54">
        <f>(U1171-MAX(U$2:U1170))/MAX(U$2:U1170)</f>
        <v>-0.16263766701416946</v>
      </c>
      <c r="AK1171" s="54">
        <f t="shared" si="522"/>
        <v>2.8559427216275752</v>
      </c>
      <c r="AL1171" s="71">
        <f t="shared" si="512"/>
        <v>1978.3749999999025</v>
      </c>
      <c r="AM1171" s="49">
        <f t="shared" si="513"/>
        <v>2.8559427216275752</v>
      </c>
      <c r="AN1171" s="49">
        <f t="shared" si="514"/>
        <v>9.3313322909114333</v>
      </c>
      <c r="AO1171" s="49">
        <f t="shared" si="515"/>
        <v>6.0120491981193993</v>
      </c>
      <c r="AP1171" s="49">
        <f t="shared" si="516"/>
        <v>6.4597277494073069</v>
      </c>
      <c r="AQ1171" s="49">
        <f t="shared" si="517"/>
        <v>5.5725507606862781</v>
      </c>
      <c r="AS1171" s="49">
        <f t="shared" si="523"/>
        <v>-3.7587815302251553</v>
      </c>
      <c r="AT1171" s="49">
        <f t="shared" si="518"/>
        <v>-0.88717698872102879</v>
      </c>
      <c r="AU1171" s="54">
        <f>(AM1171-MAX(AM$3:AM1171))/MAX(AM$3:AM1171)</f>
        <v>-0.23504552247356006</v>
      </c>
      <c r="AV1171" s="54">
        <f>(AN1171-MAX(AN$3:AN1171))/MAX(AN$3:AN1171)</f>
        <v>-0.23496618609472403</v>
      </c>
      <c r="AW1171" s="54">
        <f>(AO1171-MAX(AO$3:AO1171))/MAX(AO$3:AO1171)</f>
        <v>-9.3153273974659317E-3</v>
      </c>
      <c r="AX1171" s="54">
        <f>(AP1171-MAX(AP$3:AP1171))/MAX(AP$3:AP1171)</f>
        <v>-1.5884479247241626E-2</v>
      </c>
      <c r="AY1171" s="54">
        <f>(AQ1171-MAX(AQ$3:AQ1171))/MAX(AQ$3:AQ1171)</f>
        <v>-0.33013366872994743</v>
      </c>
    </row>
    <row r="1172" spans="1:51">
      <c r="A1172" s="49">
        <f>Data!F1298</f>
        <v>1978.4583333332357</v>
      </c>
      <c r="B1172" s="53">
        <f t="shared" si="509"/>
        <v>0.11099999999999999</v>
      </c>
      <c r="C1172" s="50">
        <f>1/Data!N1298</f>
        <v>0.10471556185136952</v>
      </c>
      <c r="D1172" s="50">
        <f>Data!H1298/100</f>
        <v>8.4600000000000009E-2</v>
      </c>
      <c r="E1172">
        <f>Data!K1299/Data!K1298</f>
        <v>0.99180253346886416</v>
      </c>
      <c r="F1172">
        <f>Data!T1299/Data!T1298</f>
        <v>0.98751502243429834</v>
      </c>
      <c r="G1172" s="49">
        <f>Data!E1301</f>
        <v>66.5</v>
      </c>
      <c r="H1172" s="52">
        <v>0</v>
      </c>
      <c r="I1172" s="52">
        <v>1</v>
      </c>
      <c r="J1172" s="52">
        <v>0.6</v>
      </c>
      <c r="K1172" s="54">
        <f t="shared" si="519"/>
        <v>0.66261227030770231</v>
      </c>
      <c r="L1172" s="54">
        <f t="shared" si="532"/>
        <v>0.85</v>
      </c>
      <c r="M1172" s="53">
        <f t="shared" si="533"/>
        <v>0.85</v>
      </c>
      <c r="N1172" s="54" cm="1">
        <f t="array" ref="N1172">stock_min(C1172,O1172)</f>
        <v>0.85</v>
      </c>
      <c r="O1172" s="54" cm="1">
        <f t="array" ref="O1172">stock_max(C1172,D1172)</f>
        <v>0.85</v>
      </c>
      <c r="P1172" s="49">
        <f t="shared" si="510"/>
        <v>1978.4583333332357</v>
      </c>
      <c r="Q1172" s="49">
        <f t="shared" si="524"/>
        <v>0.76860977019822252</v>
      </c>
      <c r="R1172" s="49">
        <f t="shared" si="525"/>
        <v>38.693685172636656</v>
      </c>
      <c r="S1172" s="59">
        <f t="shared" si="506"/>
        <v>9.9954815480505612</v>
      </c>
      <c r="T1172" s="59">
        <f t="shared" si="507"/>
        <v>12.593710720873695</v>
      </c>
      <c r="U1172" s="59">
        <f t="shared" si="508"/>
        <v>31.445942078534596</v>
      </c>
      <c r="V1172" s="59"/>
      <c r="W1172" s="49">
        <f t="shared" si="526"/>
        <v>3.9981926192202248</v>
      </c>
      <c r="X1172" s="49">
        <f t="shared" si="527"/>
        <v>5.9972889288303364</v>
      </c>
      <c r="Y1172" s="49">
        <f t="shared" si="528"/>
        <v>4.2489634685171254</v>
      </c>
      <c r="Z1172" s="49">
        <f t="shared" si="529"/>
        <v>8.3447472523565693</v>
      </c>
      <c r="AA1172" s="49">
        <f t="shared" si="530"/>
        <v>4.7168913117801905</v>
      </c>
      <c r="AB1172" s="49">
        <f t="shared" si="531"/>
        <v>26.729050766754405</v>
      </c>
      <c r="AC1172" s="80">
        <f t="shared" si="511"/>
        <v>0.85</v>
      </c>
      <c r="AD1172" s="80">
        <f t="shared" si="520"/>
        <v>0.85</v>
      </c>
      <c r="AE1172" s="80">
        <f t="shared" si="521"/>
        <v>0.85</v>
      </c>
      <c r="AF1172" s="54">
        <f>(Q1172-MAX(Q$2:Q1171))/MAX(Q$2:Q1171)</f>
        <v>-0.37737078147016445</v>
      </c>
      <c r="AG1172" s="54">
        <f>(R1172-MAX(R$2:R1171))/MAX(R$2:R1171)</f>
        <v>-0.33253568847068482</v>
      </c>
      <c r="AH1172" s="54">
        <f>(S1172-MAX(S$2:S1171))/MAX(S$2:S1171)</f>
        <v>-0.25878875066803825</v>
      </c>
      <c r="AI1172" s="54">
        <f>(T1172-MAX(T$2:T1171))/MAX(T$2:T1171)</f>
        <v>-0.27005642060130158</v>
      </c>
      <c r="AJ1172" s="54">
        <f>(U1172-MAX(U$2:U1171))/MAX(U$2:U1171)</f>
        <v>-0.17004044674964561</v>
      </c>
      <c r="AK1172" s="54">
        <f t="shared" si="522"/>
        <v>2.9105769954543335</v>
      </c>
      <c r="AL1172" s="71">
        <f t="shared" si="512"/>
        <v>1978.4583333332357</v>
      </c>
      <c r="AM1172" s="49">
        <f t="shared" si="513"/>
        <v>2.9105769954543335</v>
      </c>
      <c r="AN1172" s="49">
        <f t="shared" si="514"/>
        <v>9.8167983392017533</v>
      </c>
      <c r="AO1172" s="49">
        <f t="shared" si="515"/>
        <v>6.2459264789000635</v>
      </c>
      <c r="AP1172" s="49">
        <f t="shared" si="516"/>
        <v>6.7243099689997718</v>
      </c>
      <c r="AQ1172" s="49">
        <f t="shared" si="517"/>
        <v>5.6582722060253126</v>
      </c>
      <c r="AS1172" s="49">
        <f t="shared" si="523"/>
        <v>-4.1585261331764407</v>
      </c>
      <c r="AT1172" s="49">
        <f t="shared" si="518"/>
        <v>-1.0660377629744593</v>
      </c>
      <c r="AU1172" s="54">
        <f>(AM1172-MAX(AM$3:AM1172))/MAX(AM$3:AM1172)</f>
        <v>-0.22041191932959819</v>
      </c>
      <c r="AV1172" s="54">
        <f>(AN1172-MAX(AN$3:AN1172))/MAX(AN$3:AN1172)</f>
        <v>-0.19516501613673187</v>
      </c>
      <c r="AW1172" s="54">
        <f>(AO1172-MAX(AO$3:AO1172))/MAX(AO$3:AO1172)</f>
        <v>0</v>
      </c>
      <c r="AX1172" s="54">
        <f>(AP1172-MAX(AP$3:AP1172))/MAX(AP$3:AP1172)</f>
        <v>0</v>
      </c>
      <c r="AY1172" s="54">
        <f>(AQ1172-MAX(AQ$3:AQ1172))/MAX(AQ$3:AQ1172)</f>
        <v>-0.31982924754718667</v>
      </c>
    </row>
    <row r="1173" spans="1:51">
      <c r="A1173" s="49">
        <f>Data!F1299</f>
        <v>1978.541666666569</v>
      </c>
      <c r="B1173" s="53">
        <f t="shared" si="509"/>
        <v>0.10799999999999998</v>
      </c>
      <c r="C1173" s="50">
        <f>1/Data!N1299</f>
        <v>0.10609489667948482</v>
      </c>
      <c r="D1173" s="50">
        <f>Data!H1299/100</f>
        <v>8.6400000000000005E-2</v>
      </c>
      <c r="E1173">
        <f>Data!K1300/Data!K1299</f>
        <v>1.0684341717021018</v>
      </c>
      <c r="F1173">
        <f>Data!T1300/Data!T1299</f>
        <v>1.0179877067700327</v>
      </c>
      <c r="G1173" s="49">
        <f>Data!E1302</f>
        <v>67.099999999999994</v>
      </c>
      <c r="H1173" s="52">
        <v>0</v>
      </c>
      <c r="I1173" s="52">
        <v>1</v>
      </c>
      <c r="J1173" s="52">
        <v>0.6</v>
      </c>
      <c r="K1173" s="54">
        <f t="shared" si="519"/>
        <v>0.66261227030770231</v>
      </c>
      <c r="L1173" s="54">
        <f t="shared" si="532"/>
        <v>0.85</v>
      </c>
      <c r="M1173" s="53">
        <f t="shared" si="533"/>
        <v>0.85</v>
      </c>
      <c r="N1173" s="54" cm="1">
        <f t="array" ref="N1173">stock_min(C1173,O1173)</f>
        <v>0.85</v>
      </c>
      <c r="O1173" s="54" cm="1">
        <f t="array" ref="O1173">stock_max(C1173,D1173)</f>
        <v>0.85</v>
      </c>
      <c r="P1173" s="49">
        <f t="shared" si="510"/>
        <v>1978.541666666569</v>
      </c>
      <c r="Q1173" s="49">
        <f t="shared" si="524"/>
        <v>0.7824352973651304</v>
      </c>
      <c r="R1173" s="49">
        <f t="shared" si="525"/>
        <v>41.341655467527943</v>
      </c>
      <c r="S1173" s="59">
        <f t="shared" si="506"/>
        <v>10.477819364797892</v>
      </c>
      <c r="T1173" s="59">
        <f t="shared" si="507"/>
        <v>13.241205696100373</v>
      </c>
      <c r="U1173" s="59">
        <f t="shared" si="508"/>
        <v>33.359968585923276</v>
      </c>
      <c r="V1173" s="59"/>
      <c r="W1173" s="49">
        <f t="shared" si="526"/>
        <v>4.1911277459191565</v>
      </c>
      <c r="X1173" s="49">
        <f t="shared" si="527"/>
        <v>6.2866916188787352</v>
      </c>
      <c r="Y1173" s="49">
        <f t="shared" si="528"/>
        <v>4.4674203281960247</v>
      </c>
      <c r="Z1173" s="49">
        <f t="shared" si="529"/>
        <v>8.7737853679043472</v>
      </c>
      <c r="AA1173" s="49">
        <f t="shared" si="530"/>
        <v>5.0039952878884923</v>
      </c>
      <c r="AB1173" s="49">
        <f t="shared" si="531"/>
        <v>28.355973298034783</v>
      </c>
      <c r="AC1173" s="80">
        <f t="shared" si="511"/>
        <v>0.85</v>
      </c>
      <c r="AD1173" s="80">
        <f t="shared" si="520"/>
        <v>0.85</v>
      </c>
      <c r="AE1173" s="80">
        <f t="shared" si="521"/>
        <v>0.85</v>
      </c>
      <c r="AF1173" s="54">
        <f>(Q1173-MAX(Q$2:Q1172))/MAX(Q$2:Q1172)</f>
        <v>-0.36617110966079514</v>
      </c>
      <c r="AG1173" s="54">
        <f>(R1173-MAX(R$2:R1172))/MAX(R$2:R1172)</f>
        <v>-0.2868583211704625</v>
      </c>
      <c r="AH1173" s="54">
        <f>(S1173-MAX(S$2:S1172))/MAX(S$2:S1172)</f>
        <v>-0.22302116768239749</v>
      </c>
      <c r="AI1173" s="54">
        <f>(T1173-MAX(T$2:T1172))/MAX(T$2:T1172)</f>
        <v>-0.23252698941655511</v>
      </c>
      <c r="AJ1173" s="54">
        <f>(U1173-MAX(U$2:U1172))/MAX(U$2:U1172)</f>
        <v>-0.11952313100142321</v>
      </c>
      <c r="AK1173" s="54">
        <f t="shared" si="522"/>
        <v>2.8949796836961723</v>
      </c>
      <c r="AL1173" s="71">
        <f t="shared" si="512"/>
        <v>1978.541666666569</v>
      </c>
      <c r="AM1173" s="49">
        <f t="shared" si="513"/>
        <v>2.8949796836961723</v>
      </c>
      <c r="AN1173" s="49">
        <f t="shared" si="514"/>
        <v>8.5371077224371845</v>
      </c>
      <c r="AO1173" s="49">
        <f t="shared" si="515"/>
        <v>5.7349998274972451</v>
      </c>
      <c r="AP1173" s="49">
        <f t="shared" si="516"/>
        <v>6.1223157020657277</v>
      </c>
      <c r="AQ1173" s="49">
        <f t="shared" si="517"/>
        <v>5.4004726994101127</v>
      </c>
      <c r="AS1173" s="49">
        <f t="shared" si="523"/>
        <v>-3.1366350230270719</v>
      </c>
      <c r="AT1173" s="49">
        <f t="shared" si="518"/>
        <v>-0.72184300265561507</v>
      </c>
      <c r="AU1173" s="54">
        <f>(AM1173-MAX(AM$3:AM1173))/MAX(AM$3:AM1173)</f>
        <v>-0.22458960586946747</v>
      </c>
      <c r="AV1173" s="54">
        <f>(AN1173-MAX(AN$3:AN1173))/MAX(AN$3:AN1173)</f>
        <v>-0.30008107341996992</v>
      </c>
      <c r="AW1173" s="54">
        <f>(AO1173-MAX(AO$3:AO1173))/MAX(AO$3:AO1173)</f>
        <v>-8.1801579498065893E-2</v>
      </c>
      <c r="AX1173" s="54">
        <f>(AP1173-MAX(AP$3:AP1173))/MAX(AP$3:AP1173)</f>
        <v>-8.9525062007751205E-2</v>
      </c>
      <c r="AY1173" s="54">
        <f>(AQ1173-MAX(AQ$3:AQ1173))/MAX(AQ$3:AQ1173)</f>
        <v>-0.35081886381373928</v>
      </c>
    </row>
    <row r="1174" spans="1:51">
      <c r="A1174" s="49">
        <f>Data!F1300</f>
        <v>1978.6249999999022</v>
      </c>
      <c r="B1174" s="53">
        <f t="shared" si="509"/>
        <v>0.13600000000000001</v>
      </c>
      <c r="C1174" s="50">
        <f>1/Data!N1300</f>
        <v>9.9760864687728212E-2</v>
      </c>
      <c r="D1174" s="50">
        <f>Data!H1300/100</f>
        <v>8.4100000000000008E-2</v>
      </c>
      <c r="E1174">
        <f>Data!K1301/Data!K1300</f>
        <v>0.99647723736675664</v>
      </c>
      <c r="F1174">
        <f>Data!T1301/Data!T1300</f>
        <v>0.99877104122651872</v>
      </c>
      <c r="G1174" s="49">
        <f>Data!E1303</f>
        <v>67.400000000000006</v>
      </c>
      <c r="H1174" s="52">
        <v>0</v>
      </c>
      <c r="I1174" s="52">
        <v>1</v>
      </c>
      <c r="J1174" s="52">
        <v>0.6</v>
      </c>
      <c r="K1174" s="54">
        <f t="shared" si="519"/>
        <v>0.66261227030770231</v>
      </c>
      <c r="L1174" s="54">
        <f t="shared" si="532"/>
        <v>0.85</v>
      </c>
      <c r="M1174" s="53">
        <f t="shared" si="533"/>
        <v>0.85</v>
      </c>
      <c r="N1174" s="54" cm="1">
        <f t="array" ref="N1174">stock_min(C1174,O1174)</f>
        <v>0.85</v>
      </c>
      <c r="O1174" s="54" cm="1">
        <f t="array" ref="O1174">stock_max(C1174,D1174)</f>
        <v>0.85</v>
      </c>
      <c r="P1174" s="49">
        <f t="shared" si="510"/>
        <v>1978.6249999999022</v>
      </c>
      <c r="Q1174" s="49">
        <f t="shared" si="524"/>
        <v>0.78147371664175214</v>
      </c>
      <c r="R1174" s="49">
        <f t="shared" si="525"/>
        <v>41.196018628450517</v>
      </c>
      <c r="S1174" s="59">
        <f t="shared" si="506"/>
        <v>10.450522119262054</v>
      </c>
      <c r="T1174" s="59">
        <f t="shared" si="507"/>
        <v>13.204807457447057</v>
      </c>
      <c r="U1174" s="59">
        <f t="shared" si="508"/>
        <v>33.253927518848201</v>
      </c>
      <c r="V1174" s="59"/>
      <c r="W1174" s="49">
        <f t="shared" si="526"/>
        <v>4.1802088477048214</v>
      </c>
      <c r="X1174" s="49">
        <f t="shared" si="527"/>
        <v>6.2703132715572325</v>
      </c>
      <c r="Y1174" s="49">
        <f t="shared" si="528"/>
        <v>4.4551400090919842</v>
      </c>
      <c r="Z1174" s="49">
        <f t="shared" si="529"/>
        <v>8.7496674483550727</v>
      </c>
      <c r="AA1174" s="49">
        <f t="shared" si="530"/>
        <v>4.988089127827231</v>
      </c>
      <c r="AB1174" s="49">
        <f t="shared" si="531"/>
        <v>28.265838391020971</v>
      </c>
      <c r="AC1174" s="80">
        <f t="shared" si="511"/>
        <v>0.85</v>
      </c>
      <c r="AD1174" s="80">
        <f t="shared" si="520"/>
        <v>0.85</v>
      </c>
      <c r="AE1174" s="80">
        <f t="shared" si="521"/>
        <v>0.85</v>
      </c>
      <c r="AF1174" s="54">
        <f>(Q1174-MAX(Q$2:Q1173))/MAX(Q$2:Q1173)</f>
        <v>-0.36695005923646334</v>
      </c>
      <c r="AG1174" s="54">
        <f>(R1174-MAX(R$2:R1173))/MAX(R$2:R1173)</f>
        <v>-0.28937055002885159</v>
      </c>
      <c r="AH1174" s="54">
        <f>(S1174-MAX(S$2:S1173))/MAX(S$2:S1173)</f>
        <v>-0.22504538486189754</v>
      </c>
      <c r="AI1174" s="54">
        <f>(T1174-MAX(T$2:T1173))/MAX(T$2:T1173)</f>
        <v>-0.23463666631761118</v>
      </c>
      <c r="AJ1174" s="54">
        <f>(U1174-MAX(U$2:U1173))/MAX(U$2:U1173)</f>
        <v>-0.12232189582888556</v>
      </c>
      <c r="AK1174" s="54">
        <f t="shared" si="522"/>
        <v>3.0287024778951417</v>
      </c>
      <c r="AL1174" s="71">
        <f t="shared" si="512"/>
        <v>1978.6249999999022</v>
      </c>
      <c r="AM1174" s="49">
        <f t="shared" si="513"/>
        <v>3.0287024778951417</v>
      </c>
      <c r="AN1174" s="49">
        <f t="shared" si="514"/>
        <v>8.1377011045148429</v>
      </c>
      <c r="AO1174" s="49">
        <f t="shared" si="515"/>
        <v>5.6802705249700729</v>
      </c>
      <c r="AP1174" s="49">
        <f t="shared" si="516"/>
        <v>6.0282280475125294</v>
      </c>
      <c r="AQ1174" s="49">
        <f t="shared" si="517"/>
        <v>5.6609783823123472</v>
      </c>
      <c r="AS1174" s="49">
        <f t="shared" si="523"/>
        <v>-2.4767227222024957</v>
      </c>
      <c r="AT1174" s="49">
        <f t="shared" si="518"/>
        <v>-0.36724966520018221</v>
      </c>
      <c r="AU1174" s="54">
        <f>(AM1174-MAX(AM$3:AM1174))/MAX(AM$3:AM1174)</f>
        <v>-0.18877241339035744</v>
      </c>
      <c r="AV1174" s="54">
        <f>(AN1174-MAX(AN$3:AN1174))/MAX(AN$3:AN1174)</f>
        <v>-0.33282661914506928</v>
      </c>
      <c r="AW1174" s="54">
        <f>(AO1174-MAX(AO$3:AO1174))/MAX(AO$3:AO1174)</f>
        <v>-9.056397891343819E-2</v>
      </c>
      <c r="AX1174" s="54">
        <f>(AP1174-MAX(AP$3:AP1174))/MAX(AP$3:AP1174)</f>
        <v>-0.10351722700117932</v>
      </c>
      <c r="AY1174" s="54">
        <f>(AQ1174-MAX(AQ$3:AQ1174))/MAX(AQ$3:AQ1174)</f>
        <v>-0.31950394294988183</v>
      </c>
    </row>
    <row r="1175" spans="1:51">
      <c r="A1175" s="49">
        <f>Data!F1301</f>
        <v>1978.7083333332355</v>
      </c>
      <c r="B1175" s="53">
        <f t="shared" si="509"/>
        <v>0.13200000000000001</v>
      </c>
      <c r="C1175" s="50">
        <f>1/Data!N1301</f>
        <v>0.10058452207544476</v>
      </c>
      <c r="D1175" s="50">
        <f>Data!H1301/100</f>
        <v>8.4199999999999997E-2</v>
      </c>
      <c r="E1175">
        <f>Data!K1302/Data!K1301</f>
        <v>0.96358437426936649</v>
      </c>
      <c r="F1175">
        <f>Data!T1302/Data!T1301</f>
        <v>0.98352254508354908</v>
      </c>
      <c r="G1175" s="49">
        <f>Data!E1304</f>
        <v>67.7</v>
      </c>
      <c r="H1175" s="52">
        <v>0</v>
      </c>
      <c r="I1175" s="52">
        <v>1</v>
      </c>
      <c r="J1175" s="52">
        <v>0.6</v>
      </c>
      <c r="K1175" s="54">
        <f t="shared" si="519"/>
        <v>0.66261227030770231</v>
      </c>
      <c r="L1175" s="54">
        <f t="shared" si="532"/>
        <v>0.85</v>
      </c>
      <c r="M1175" s="53">
        <f t="shared" si="533"/>
        <v>0.85</v>
      </c>
      <c r="N1175" s="54" cm="1">
        <f t="array" ref="N1175">stock_min(C1175,O1175)</f>
        <v>0.85</v>
      </c>
      <c r="O1175" s="54" cm="1">
        <f t="array" ref="O1175">stock_max(C1175,D1175)</f>
        <v>0.85</v>
      </c>
      <c r="P1175" s="49">
        <f t="shared" si="510"/>
        <v>1978.7083333332355</v>
      </c>
      <c r="Q1175" s="49">
        <f t="shared" si="524"/>
        <v>0.76859701870739627</v>
      </c>
      <c r="R1175" s="49">
        <f t="shared" si="525"/>
        <v>39.695839832484658</v>
      </c>
      <c r="S1175" s="59">
        <f t="shared" si="506"/>
        <v>10.153305535121795</v>
      </c>
      <c r="T1175" s="59">
        <f t="shared" si="507"/>
        <v>12.812773473733959</v>
      </c>
      <c r="U1175" s="59">
        <f t="shared" si="508"/>
        <v>32.142418313315197</v>
      </c>
      <c r="V1175" s="59"/>
      <c r="W1175" s="49">
        <f t="shared" si="526"/>
        <v>4.061322214048718</v>
      </c>
      <c r="X1175" s="49">
        <f t="shared" si="527"/>
        <v>6.0919833210730774</v>
      </c>
      <c r="Y1175" s="49">
        <f t="shared" si="528"/>
        <v>4.3228725533647951</v>
      </c>
      <c r="Z1175" s="49">
        <f t="shared" si="529"/>
        <v>8.4899009203691644</v>
      </c>
      <c r="AA1175" s="49">
        <f t="shared" si="530"/>
        <v>4.8213627469972806</v>
      </c>
      <c r="AB1175" s="49">
        <f t="shared" si="531"/>
        <v>27.321055566317916</v>
      </c>
      <c r="AC1175" s="80">
        <f t="shared" si="511"/>
        <v>0.85</v>
      </c>
      <c r="AD1175" s="80">
        <f t="shared" si="520"/>
        <v>0.85</v>
      </c>
      <c r="AE1175" s="80">
        <f t="shared" si="521"/>
        <v>0.85</v>
      </c>
      <c r="AF1175" s="54">
        <f>(Q1175-MAX(Q$2:Q1174))/MAX(Q$2:Q1174)</f>
        <v>-0.37738111109525652</v>
      </c>
      <c r="AG1175" s="54">
        <f>(R1175-MAX(R$2:R1174))/MAX(R$2:R1174)</f>
        <v>-0.31524856611216689</v>
      </c>
      <c r="AH1175" s="54">
        <f>(S1175-MAX(S$2:S1174))/MAX(S$2:S1174)</f>
        <v>-0.24708537108904882</v>
      </c>
      <c r="AI1175" s="54">
        <f>(T1175-MAX(T$2:T1174))/MAX(T$2:T1174)</f>
        <v>-0.25735933286601492</v>
      </c>
      <c r="AJ1175" s="54">
        <f>(U1175-MAX(U$2:U1174))/MAX(U$2:U1174)</f>
        <v>-0.15165819878822809</v>
      </c>
      <c r="AK1175" s="54">
        <f t="shared" si="522"/>
        <v>3.152855934478731</v>
      </c>
      <c r="AL1175" s="71">
        <f t="shared" si="512"/>
        <v>1978.7083333332355</v>
      </c>
      <c r="AM1175" s="49">
        <f t="shared" si="513"/>
        <v>3.152855934478731</v>
      </c>
      <c r="AN1175" s="49">
        <f t="shared" si="514"/>
        <v>8.5334100687063632</v>
      </c>
      <c r="AO1175" s="49">
        <f t="shared" si="515"/>
        <v>5.9389233059754263</v>
      </c>
      <c r="AP1175" s="49">
        <f t="shared" si="516"/>
        <v>6.305621945502768</v>
      </c>
      <c r="AQ1175" s="49">
        <f t="shared" si="517"/>
        <v>5.9963603924730817</v>
      </c>
      <c r="AS1175" s="49">
        <f t="shared" si="523"/>
        <v>-2.5370496762332815</v>
      </c>
      <c r="AT1175" s="49">
        <f t="shared" si="518"/>
        <v>-0.30926155302968628</v>
      </c>
      <c r="AU1175" s="54">
        <f>(AM1175-MAX(AM$3:AM1175))/MAX(AM$3:AM1175)</f>
        <v>-0.15551833522037312</v>
      </c>
      <c r="AV1175" s="54">
        <f>(AN1175-MAX(AN$3:AN1175))/MAX(AN$3:AN1175)</f>
        <v>-0.30038422735855019</v>
      </c>
      <c r="AW1175" s="54">
        <f>(AO1175-MAX(AO$3:AO1175))/MAX(AO$3:AO1175)</f>
        <v>-4.9152543495629149E-2</v>
      </c>
      <c r="AX1175" s="54">
        <f>(AP1175-MAX(AP$3:AP1175))/MAX(AP$3:AP1175)</f>
        <v>-6.2264830953246919E-2</v>
      </c>
      <c r="AY1175" s="54">
        <f>(AQ1175-MAX(AQ$3:AQ1175))/MAX(AQ$3:AQ1175)</f>
        <v>-0.27918827309447092</v>
      </c>
    </row>
    <row r="1176" spans="1:51">
      <c r="A1176" s="49">
        <f>Data!F1302</f>
        <v>1978.7916666665687</v>
      </c>
      <c r="B1176" s="53">
        <f t="shared" si="509"/>
        <v>0.10999999999999999</v>
      </c>
      <c r="C1176" s="50">
        <f>1/Data!N1302</f>
        <v>0.10489207888836322</v>
      </c>
      <c r="D1176" s="50">
        <f>Data!H1302/100</f>
        <v>8.6400000000000005E-2</v>
      </c>
      <c r="E1176">
        <f>Data!K1303/Data!K1302</f>
        <v>0.94142821659312159</v>
      </c>
      <c r="F1176">
        <f>Data!T1303/Data!T1302</f>
        <v>0.99155100385794648</v>
      </c>
      <c r="G1176" s="49">
        <f>Data!E1305</f>
        <v>68.3</v>
      </c>
      <c r="H1176" s="52">
        <v>0</v>
      </c>
      <c r="I1176" s="52">
        <v>1</v>
      </c>
      <c r="J1176" s="52">
        <v>0.6</v>
      </c>
      <c r="K1176" s="54">
        <f t="shared" si="519"/>
        <v>0.66261227030770231</v>
      </c>
      <c r="L1176" s="54">
        <f t="shared" si="532"/>
        <v>0.85</v>
      </c>
      <c r="M1176" s="53">
        <f t="shared" si="533"/>
        <v>0.85</v>
      </c>
      <c r="N1176" s="54" cm="1">
        <f t="array" ref="N1176">stock_min(C1176,O1176)</f>
        <v>0.85</v>
      </c>
      <c r="O1176" s="54" cm="1">
        <f t="array" ref="O1176">stock_max(C1176,D1176)</f>
        <v>0.85</v>
      </c>
      <c r="P1176" s="49">
        <f t="shared" si="510"/>
        <v>1978.7916666665687</v>
      </c>
      <c r="Q1176" s="49">
        <f t="shared" si="524"/>
        <v>0.76210314546154367</v>
      </c>
      <c r="R1176" s="49">
        <f t="shared" si="525"/>
        <v>37.370783699662233</v>
      </c>
      <c r="S1176" s="59">
        <f t="shared" si="506"/>
        <v>9.7621731118034525</v>
      </c>
      <c r="T1176" s="59">
        <f t="shared" si="507"/>
        <v>12.27898090235427</v>
      </c>
      <c r="U1176" s="59">
        <f t="shared" si="508"/>
        <v>30.501439688988711</v>
      </c>
      <c r="V1176" s="59"/>
      <c r="W1176" s="49">
        <f t="shared" si="526"/>
        <v>3.9048692447213811</v>
      </c>
      <c r="X1176" s="49">
        <f t="shared" si="527"/>
        <v>5.857303867082071</v>
      </c>
      <c r="Y1176" s="49">
        <f t="shared" si="528"/>
        <v>4.1427774895803884</v>
      </c>
      <c r="Z1176" s="49">
        <f t="shared" si="529"/>
        <v>8.1362034127738827</v>
      </c>
      <c r="AA1176" s="49">
        <f t="shared" si="530"/>
        <v>4.575215953348307</v>
      </c>
      <c r="AB1176" s="49">
        <f t="shared" si="531"/>
        <v>25.926223735640402</v>
      </c>
      <c r="AC1176" s="80">
        <f t="shared" si="511"/>
        <v>0.85</v>
      </c>
      <c r="AD1176" s="80">
        <f t="shared" si="520"/>
        <v>0.85</v>
      </c>
      <c r="AE1176" s="80">
        <f t="shared" si="521"/>
        <v>0.85</v>
      </c>
      <c r="AF1176" s="54">
        <f>(Q1176-MAX(Q$2:Q1175))/MAX(Q$2:Q1175)</f>
        <v>-0.3826416156855823</v>
      </c>
      <c r="AG1176" s="54">
        <f>(R1176-MAX(R$2:R1175))/MAX(R$2:R1175)</f>
        <v>-0.35535567878539442</v>
      </c>
      <c r="AH1176" s="54">
        <f>(S1176-MAX(S$2:S1175))/MAX(S$2:S1175)</f>
        <v>-0.27608965174810007</v>
      </c>
      <c r="AI1176" s="54">
        <f>(T1176-MAX(T$2:T1175))/MAX(T$2:T1175)</f>
        <v>-0.28829846342453336</v>
      </c>
      <c r="AJ1176" s="54">
        <f>(U1176-MAX(U$2:U1175))/MAX(U$2:U1175)</f>
        <v>-0.19496890267930575</v>
      </c>
      <c r="AK1176" s="54">
        <f t="shared" si="522"/>
        <v>3.11667822518814</v>
      </c>
      <c r="AL1176" s="71">
        <f t="shared" si="512"/>
        <v>1978.7916666665687</v>
      </c>
      <c r="AM1176" s="49">
        <f t="shared" si="513"/>
        <v>3.11667822518814</v>
      </c>
      <c r="AN1176" s="49">
        <f t="shared" si="514"/>
        <v>10.059089524966849</v>
      </c>
      <c r="AO1176" s="49">
        <f t="shared" si="515"/>
        <v>6.5346155295473656</v>
      </c>
      <c r="AP1176" s="49">
        <f t="shared" si="516"/>
        <v>7.0141955764101231</v>
      </c>
      <c r="AQ1176" s="49">
        <f t="shared" si="517"/>
        <v>6.1936810270327145</v>
      </c>
      <c r="AS1176" s="49">
        <f t="shared" si="523"/>
        <v>-3.8654084979341343</v>
      </c>
      <c r="AT1176" s="49">
        <f t="shared" si="518"/>
        <v>-0.82051454937740864</v>
      </c>
      <c r="AU1176" s="54">
        <f>(AM1176-MAX(AM$3:AM1176))/MAX(AM$3:AM1176)</f>
        <v>-0.16520841075967391</v>
      </c>
      <c r="AV1176" s="54">
        <f>(AN1176-MAX(AN$3:AN1176))/MAX(AN$3:AN1176)</f>
        <v>-0.17530065549210652</v>
      </c>
      <c r="AW1176" s="54">
        <f>(AO1176-MAX(AO$3:AO1176))/MAX(AO$3:AO1176)</f>
        <v>0</v>
      </c>
      <c r="AX1176" s="54">
        <f>(AP1176-MAX(AP$3:AP1176))/MAX(AP$3:AP1176)</f>
        <v>0</v>
      </c>
      <c r="AY1176" s="54">
        <f>(AQ1176-MAX(AQ$3:AQ1176))/MAX(AQ$3:AQ1176)</f>
        <v>-0.25546871355472767</v>
      </c>
    </row>
    <row r="1177" spans="1:51">
      <c r="A1177" s="49">
        <f>Data!F1303</f>
        <v>1978.874999999902</v>
      </c>
      <c r="B1177" s="53">
        <f t="shared" si="509"/>
        <v>8.3999999999999964E-2</v>
      </c>
      <c r="C1177" s="50">
        <f>1/Data!N1303</f>
        <v>0.11200191332231989</v>
      </c>
      <c r="D1177" s="50">
        <f>Data!H1303/100</f>
        <v>8.8100000000000012E-2</v>
      </c>
      <c r="E1177">
        <f>Data!K1304/Data!K1303</f>
        <v>1.014726365971097</v>
      </c>
      <c r="F1177">
        <f>Data!T1304/Data!T1303</f>
        <v>0.98985238812529397</v>
      </c>
      <c r="G1177" s="49">
        <f>Data!E1306</f>
        <v>69.099999999999994</v>
      </c>
      <c r="H1177" s="52">
        <v>0</v>
      </c>
      <c r="I1177" s="52">
        <v>1</v>
      </c>
      <c r="J1177" s="52">
        <v>0.6</v>
      </c>
      <c r="K1177" s="54">
        <f t="shared" si="519"/>
        <v>0.66261227030770231</v>
      </c>
      <c r="L1177" s="54">
        <f t="shared" si="532"/>
        <v>0.85</v>
      </c>
      <c r="M1177" s="53">
        <f t="shared" si="533"/>
        <v>0.85</v>
      </c>
      <c r="N1177" s="54" cm="1">
        <f t="array" ref="N1177">stock_min(C1177,O1177)</f>
        <v>0.85</v>
      </c>
      <c r="O1177" s="54" cm="1">
        <f t="array" ref="O1177">stock_max(C1177,D1177)</f>
        <v>0.85</v>
      </c>
      <c r="P1177" s="49">
        <f t="shared" si="510"/>
        <v>1978.874999999902</v>
      </c>
      <c r="Q1177" s="49">
        <f t="shared" si="524"/>
        <v>0.75436961853290729</v>
      </c>
      <c r="R1177" s="49">
        <f t="shared" si="525"/>
        <v>37.921119537050167</v>
      </c>
      <c r="S1177" s="59">
        <f t="shared" si="506"/>
        <v>9.8088048146371154</v>
      </c>
      <c r="T1177" s="59">
        <f t="shared" si="507"/>
        <v>12.356758313378538</v>
      </c>
      <c r="U1177" s="59">
        <f t="shared" si="508"/>
        <v>30.836811232230747</v>
      </c>
      <c r="V1177" s="59"/>
      <c r="W1177" s="49">
        <f t="shared" si="526"/>
        <v>3.9235219258548462</v>
      </c>
      <c r="X1177" s="49">
        <f t="shared" si="527"/>
        <v>5.8852828887822692</v>
      </c>
      <c r="Y1177" s="49">
        <f t="shared" si="528"/>
        <v>4.1690186337072106</v>
      </c>
      <c r="Z1177" s="49">
        <f t="shared" si="529"/>
        <v>8.1877396796713278</v>
      </c>
      <c r="AA1177" s="49">
        <f t="shared" si="530"/>
        <v>4.625521684834613</v>
      </c>
      <c r="AB1177" s="49">
        <f t="shared" si="531"/>
        <v>26.211289547396134</v>
      </c>
      <c r="AC1177" s="80">
        <f t="shared" si="511"/>
        <v>0.85</v>
      </c>
      <c r="AD1177" s="80">
        <f t="shared" si="520"/>
        <v>0.85</v>
      </c>
      <c r="AE1177" s="80">
        <f t="shared" si="521"/>
        <v>0.85</v>
      </c>
      <c r="AF1177" s="54">
        <f>(Q1177-MAX(Q$2:Q1176))/MAX(Q$2:Q1176)</f>
        <v>-0.38890632895720062</v>
      </c>
      <c r="AG1177" s="54">
        <f>(R1177-MAX(R$2:R1176))/MAX(R$2:R1176)</f>
        <v>-0.34586241058999867</v>
      </c>
      <c r="AH1177" s="54">
        <f>(S1177-MAX(S$2:S1176))/MAX(S$2:S1176)</f>
        <v>-0.27263169501538448</v>
      </c>
      <c r="AI1177" s="54">
        <f>(T1177-MAX(T$2:T1176))/MAX(T$2:T1176)</f>
        <v>-0.28379040991610094</v>
      </c>
      <c r="AJ1177" s="54">
        <f>(U1177-MAX(U$2:U1176))/MAX(U$2:U1176)</f>
        <v>-0.18611736897403813</v>
      </c>
      <c r="AK1177" s="54">
        <f t="shared" si="522"/>
        <v>3.2082167915337734</v>
      </c>
      <c r="AL1177" s="71">
        <f t="shared" si="512"/>
        <v>1978.874999999902</v>
      </c>
      <c r="AM1177" s="49">
        <f t="shared" si="513"/>
        <v>3.2082167915337734</v>
      </c>
      <c r="AN1177" s="49">
        <f t="shared" si="514"/>
        <v>10.326258313250259</v>
      </c>
      <c r="AO1177" s="49">
        <f t="shared" si="515"/>
        <v>6.7154119077161631</v>
      </c>
      <c r="AP1177" s="49">
        <f t="shared" si="516"/>
        <v>7.2070345702212393</v>
      </c>
      <c r="AQ1177" s="49">
        <f t="shared" si="517"/>
        <v>6.2422604935048875</v>
      </c>
      <c r="AS1177" s="49">
        <f t="shared" si="523"/>
        <v>-4.0839978197453712</v>
      </c>
      <c r="AT1177" s="49">
        <f t="shared" si="518"/>
        <v>-0.96477407671635174</v>
      </c>
      <c r="AU1177" s="54">
        <f>(AM1177-MAX(AM$3:AM1177))/MAX(AM$3:AM1177)</f>
        <v>-0.14069011924697231</v>
      </c>
      <c r="AV1177" s="54">
        <f>(AN1177-MAX(AN$3:AN1177))/MAX(AN$3:AN1177)</f>
        <v>-0.15339669251181656</v>
      </c>
      <c r="AW1177" s="54">
        <f>(AO1177-MAX(AO$3:AO1177))/MAX(AO$3:AO1177)</f>
        <v>0</v>
      </c>
      <c r="AX1177" s="54">
        <f>(AP1177-MAX(AP$3:AP1177))/MAX(AP$3:AP1177)</f>
        <v>0</v>
      </c>
      <c r="AY1177" s="54">
        <f>(AQ1177-MAX(AQ$3:AQ1177))/MAX(AQ$3:AQ1177)</f>
        <v>-0.24962906302873342</v>
      </c>
    </row>
    <row r="1178" spans="1:51">
      <c r="A1178" s="49">
        <f>Data!F1304</f>
        <v>1978.9583333332353</v>
      </c>
      <c r="B1178" s="53">
        <f t="shared" si="509"/>
        <v>8.7999999999999967E-2</v>
      </c>
      <c r="C1178" s="50">
        <f>1/Data!N1304</f>
        <v>0.11096387660613118</v>
      </c>
      <c r="D1178" s="50">
        <f>Data!H1304/100</f>
        <v>9.01E-2</v>
      </c>
      <c r="E1178">
        <f>Data!K1305/Data!K1304</f>
        <v>1.0327378818494286</v>
      </c>
      <c r="F1178">
        <f>Data!T1305/Data!T1304</f>
        <v>0.99284400762480529</v>
      </c>
      <c r="G1178" s="49">
        <f>Data!E1307</f>
        <v>69.8</v>
      </c>
      <c r="H1178" s="52">
        <v>0</v>
      </c>
      <c r="I1178" s="52">
        <v>1</v>
      </c>
      <c r="J1178" s="52">
        <v>0.6</v>
      </c>
      <c r="K1178" s="54">
        <f t="shared" si="519"/>
        <v>0.66261227030770231</v>
      </c>
      <c r="L1178" s="54">
        <f t="shared" si="532"/>
        <v>0.85</v>
      </c>
      <c r="M1178" s="53">
        <f t="shared" si="533"/>
        <v>0.85</v>
      </c>
      <c r="N1178" s="54" cm="1">
        <f t="array" ref="N1178">stock_min(C1178,O1178)</f>
        <v>0.85</v>
      </c>
      <c r="O1178" s="54" cm="1">
        <f t="array" ref="O1178">stock_max(C1178,D1178)</f>
        <v>0.85</v>
      </c>
      <c r="P1178" s="49">
        <f t="shared" si="510"/>
        <v>1978.9583333332353</v>
      </c>
      <c r="Q1178" s="49">
        <f t="shared" si="524"/>
        <v>0.74897135529460723</v>
      </c>
      <c r="R1178" s="49">
        <f t="shared" si="525"/>
        <v>39.162576668052175</v>
      </c>
      <c r="S1178" s="59">
        <f t="shared" si="506"/>
        <v>9.9733998175152063</v>
      </c>
      <c r="T1178" s="59">
        <f t="shared" si="507"/>
        <v>12.594974102070644</v>
      </c>
      <c r="U1178" s="59">
        <f t="shared" si="508"/>
        <v>31.661813134646593</v>
      </c>
      <c r="V1178" s="59"/>
      <c r="W1178" s="49">
        <f t="shared" si="526"/>
        <v>3.9893599270060829</v>
      </c>
      <c r="X1178" s="49">
        <f t="shared" si="527"/>
        <v>5.9840398905091234</v>
      </c>
      <c r="Y1178" s="49">
        <f t="shared" si="528"/>
        <v>4.2493897178309004</v>
      </c>
      <c r="Z1178" s="49">
        <f t="shared" si="529"/>
        <v>8.3455843842397446</v>
      </c>
      <c r="AA1178" s="49">
        <f t="shared" si="530"/>
        <v>4.7492719701969897</v>
      </c>
      <c r="AB1178" s="49">
        <f t="shared" si="531"/>
        <v>26.912541164449603</v>
      </c>
      <c r="AC1178" s="80">
        <f t="shared" si="511"/>
        <v>0.85</v>
      </c>
      <c r="AD1178" s="80">
        <f t="shared" si="520"/>
        <v>0.85</v>
      </c>
      <c r="AE1178" s="80">
        <f t="shared" si="521"/>
        <v>0.85</v>
      </c>
      <c r="AF1178" s="54">
        <f>(Q1178-MAX(Q$2:Q1177))/MAX(Q$2:Q1177)</f>
        <v>-0.39327931060771265</v>
      </c>
      <c r="AG1178" s="54">
        <f>(R1178-MAX(R$2:R1177))/MAX(R$2:R1177)</f>
        <v>-0.32444733147462401</v>
      </c>
      <c r="AH1178" s="54">
        <f>(S1178-MAX(S$2:S1177))/MAX(S$2:S1177)</f>
        <v>-0.2604262132553925</v>
      </c>
      <c r="AI1178" s="54">
        <f>(T1178-MAX(T$2:T1177))/MAX(T$2:T1177)</f>
        <v>-0.26998319381266989</v>
      </c>
      <c r="AJ1178" s="54">
        <f>(U1178-MAX(U$2:U1177))/MAX(U$2:U1177)</f>
        <v>-0.16434291525757133</v>
      </c>
      <c r="AK1178" s="54">
        <f t="shared" si="522"/>
        <v>3.218122542061677</v>
      </c>
      <c r="AL1178" s="71">
        <f t="shared" si="512"/>
        <v>1978.9583333332353</v>
      </c>
      <c r="AM1178" s="49">
        <f t="shared" si="513"/>
        <v>3.218122542061677</v>
      </c>
      <c r="AN1178" s="49">
        <f t="shared" si="514"/>
        <v>10.478115331780918</v>
      </c>
      <c r="AO1178" s="49">
        <f t="shared" si="515"/>
        <v>6.7836941956031209</v>
      </c>
      <c r="AP1178" s="49">
        <f t="shared" si="516"/>
        <v>7.2855025958740471</v>
      </c>
      <c r="AQ1178" s="49">
        <f t="shared" si="517"/>
        <v>6.0547394312278895</v>
      </c>
      <c r="AS1178" s="49">
        <f t="shared" si="523"/>
        <v>-4.4233759005530287</v>
      </c>
      <c r="AT1178" s="49">
        <f t="shared" si="518"/>
        <v>-1.2307631646461576</v>
      </c>
      <c r="AU1178" s="54">
        <f>(AM1178-MAX(AM$3:AM1178))/MAX(AM$3:AM1178)</f>
        <v>-0.13803689789130677</v>
      </c>
      <c r="AV1178" s="54">
        <f>(AN1178-MAX(AN$3:AN1178))/MAX(AN$3:AN1178)</f>
        <v>-0.140946621028675</v>
      </c>
      <c r="AW1178" s="54">
        <f>(AO1178-MAX(AO$3:AO1178))/MAX(AO$3:AO1178)</f>
        <v>0</v>
      </c>
      <c r="AX1178" s="54">
        <f>(AP1178-MAX(AP$3:AP1178))/MAX(AP$3:AP1178)</f>
        <v>0</v>
      </c>
      <c r="AY1178" s="54">
        <f>(AQ1178-MAX(AQ$3:AQ1178))/MAX(AQ$3:AQ1178)</f>
        <v>-0.27217063356220417</v>
      </c>
    </row>
    <row r="1179" spans="1:51">
      <c r="A1179" s="49">
        <f>Data!F1305</f>
        <v>1979.0416666665685</v>
      </c>
      <c r="B1179" s="53">
        <f t="shared" si="509"/>
        <v>9.9999999999999978E-2</v>
      </c>
      <c r="C1179" s="50">
        <f>1/Data!N1305</f>
        <v>0.10801892629127856</v>
      </c>
      <c r="D1179" s="50">
        <f>Data!H1305/100</f>
        <v>9.0999999999999998E-2</v>
      </c>
      <c r="E1179">
        <f>Data!K1306/Data!K1305</f>
        <v>0.97801120307502476</v>
      </c>
      <c r="F1179">
        <f>Data!T1306/Data!T1305</f>
        <v>0.99591811384466966</v>
      </c>
      <c r="G1179" s="49">
        <f>Data!E1308</f>
        <v>70.599999999999994</v>
      </c>
      <c r="H1179" s="52">
        <v>0</v>
      </c>
      <c r="I1179" s="52">
        <v>1</v>
      </c>
      <c r="J1179" s="52">
        <v>0.6</v>
      </c>
      <c r="K1179" s="54">
        <f t="shared" si="519"/>
        <v>0.66261227030770231</v>
      </c>
      <c r="L1179" s="54">
        <f t="shared" si="532"/>
        <v>0.85</v>
      </c>
      <c r="M1179" s="53">
        <f t="shared" si="533"/>
        <v>0.85</v>
      </c>
      <c r="N1179" s="54" cm="1">
        <f t="array" ref="N1179">stock_min(C1179,O1179)</f>
        <v>0.85</v>
      </c>
      <c r="O1179" s="54" cm="1">
        <f t="array" ref="O1179">stock_max(C1179,D1179)</f>
        <v>0.85</v>
      </c>
      <c r="P1179" s="49">
        <f t="shared" si="510"/>
        <v>1979.0416666665685</v>
      </c>
      <c r="Q1179" s="49">
        <f t="shared" si="524"/>
        <v>0.74591413948869123</v>
      </c>
      <c r="R1179" s="49">
        <f t="shared" si="525"/>
        <v>38.301438722639602</v>
      </c>
      <c r="S1179" s="59">
        <f t="shared" si="506"/>
        <v>9.8255338665171745</v>
      </c>
      <c r="T1179" s="59">
        <f t="shared" si="507"/>
        <v>12.394119216767535</v>
      </c>
      <c r="U1179" s="59">
        <f t="shared" si="508"/>
        <v>31.050652744743427</v>
      </c>
      <c r="V1179" s="59"/>
      <c r="W1179" s="49">
        <f t="shared" si="526"/>
        <v>3.9302135466068702</v>
      </c>
      <c r="X1179" s="49">
        <f t="shared" si="527"/>
        <v>5.8953203199103044</v>
      </c>
      <c r="Y1179" s="49">
        <f t="shared" si="528"/>
        <v>4.1816237440808779</v>
      </c>
      <c r="Z1179" s="49">
        <f t="shared" si="529"/>
        <v>8.2124954726866584</v>
      </c>
      <c r="AA1179" s="49">
        <f t="shared" si="530"/>
        <v>4.6575979117115152</v>
      </c>
      <c r="AB1179" s="49">
        <f t="shared" si="531"/>
        <v>26.393054833031911</v>
      </c>
      <c r="AC1179" s="80">
        <f t="shared" si="511"/>
        <v>0.85</v>
      </c>
      <c r="AD1179" s="80">
        <f t="shared" si="520"/>
        <v>0.85</v>
      </c>
      <c r="AE1179" s="80">
        <f t="shared" si="521"/>
        <v>0.85</v>
      </c>
      <c r="AF1179" s="54">
        <f>(Q1179-MAX(Q$2:Q1178))/MAX(Q$2:Q1178)</f>
        <v>-0.39575587538989548</v>
      </c>
      <c r="AG1179" s="54">
        <f>(R1179-MAX(R$2:R1178))/MAX(R$2:R1178)</f>
        <v>-0.33930192191495362</v>
      </c>
      <c r="AH1179" s="54">
        <f>(S1179-MAX(S$2:S1178))/MAX(S$2:S1178)</f>
        <v>-0.27139115834043298</v>
      </c>
      <c r="AI1179" s="54">
        <f>(T1179-MAX(T$2:T1178))/MAX(T$2:T1178)</f>
        <v>-0.2816249360415794</v>
      </c>
      <c r="AJ1179" s="54">
        <f>(U1179-MAX(U$2:U1178))/MAX(U$2:U1178)</f>
        <v>-0.18047340366531381</v>
      </c>
      <c r="AK1179" s="54">
        <f t="shared" si="522"/>
        <v>3.1695361904766028</v>
      </c>
      <c r="AL1179" s="71">
        <f t="shared" si="512"/>
        <v>1979.0416666665685</v>
      </c>
      <c r="AM1179" s="49">
        <f t="shared" si="513"/>
        <v>3.1695361904766028</v>
      </c>
      <c r="AN1179" s="49">
        <f t="shared" si="514"/>
        <v>10.693591940212249</v>
      </c>
      <c r="AO1179" s="49">
        <f t="shared" si="515"/>
        <v>6.8253732319803486</v>
      </c>
      <c r="AP1179" s="49">
        <f t="shared" si="516"/>
        <v>7.3466089171615989</v>
      </c>
      <c r="AQ1179" s="49">
        <f t="shared" si="517"/>
        <v>6.0558801814755547</v>
      </c>
      <c r="AS1179" s="49">
        <f t="shared" si="523"/>
        <v>-4.6377117587366943</v>
      </c>
      <c r="AT1179" s="49">
        <f t="shared" si="518"/>
        <v>-1.2907287356860442</v>
      </c>
      <c r="AU1179" s="54">
        <f>(AM1179-MAX(AM$3:AM1179))/MAX(AM$3:AM1179)</f>
        <v>-0.15105058577454822</v>
      </c>
      <c r="AV1179" s="54">
        <f>(AN1179-MAX(AN$3:AN1179))/MAX(AN$3:AN1179)</f>
        <v>-0.12328066654153781</v>
      </c>
      <c r="AW1179" s="54">
        <f>(AO1179-MAX(AO$3:AO1179))/MAX(AO$3:AO1179)</f>
        <v>0</v>
      </c>
      <c r="AX1179" s="54">
        <f>(AP1179-MAX(AP$3:AP1179))/MAX(AP$3:AP1179)</f>
        <v>0</v>
      </c>
      <c r="AY1179" s="54">
        <f>(AQ1179-MAX(AQ$3:AQ1179))/MAX(AQ$3:AQ1179)</f>
        <v>-0.27203350602113446</v>
      </c>
    </row>
    <row r="1180" spans="1:51">
      <c r="A1180" s="49">
        <f>Data!F1306</f>
        <v>1979.1249999999018</v>
      </c>
      <c r="B1180" s="53">
        <f t="shared" si="509"/>
        <v>8.6999999999999966E-2</v>
      </c>
      <c r="C1180" s="50">
        <f>1/Data!N1306</f>
        <v>0.11106495287400944</v>
      </c>
      <c r="D1180" s="50">
        <f>Data!H1306/100</f>
        <v>9.0999999999999998E-2</v>
      </c>
      <c r="E1180">
        <f>Data!K1307/Data!K1306</f>
        <v>1.0131845606100955</v>
      </c>
      <c r="F1180">
        <f>Data!T1307/Data!T1306</f>
        <v>0.99618943309885932</v>
      </c>
      <c r="G1180" s="49">
        <f>Data!E1309</f>
        <v>71.5</v>
      </c>
      <c r="H1180" s="52">
        <v>0</v>
      </c>
      <c r="I1180" s="52">
        <v>1</v>
      </c>
      <c r="J1180" s="52">
        <v>0.6</v>
      </c>
      <c r="K1180" s="54">
        <f t="shared" si="519"/>
        <v>0.66261227030770231</v>
      </c>
      <c r="L1180" s="54">
        <f t="shared" si="532"/>
        <v>0.85</v>
      </c>
      <c r="M1180" s="53">
        <f t="shared" si="533"/>
        <v>0.85</v>
      </c>
      <c r="N1180" s="54" cm="1">
        <f t="array" ref="N1180">stock_min(C1180,O1180)</f>
        <v>0.85</v>
      </c>
      <c r="O1180" s="54" cm="1">
        <f t="array" ref="O1180">stock_max(C1180,D1180)</f>
        <v>0.85</v>
      </c>
      <c r="P1180" s="49">
        <f t="shared" si="510"/>
        <v>1979.1249999999018</v>
      </c>
      <c r="Q1180" s="49">
        <f t="shared" si="524"/>
        <v>0.74307178375766281</v>
      </c>
      <c r="R1180" s="49">
        <f t="shared" si="525"/>
        <v>38.806426362932108</v>
      </c>
      <c r="S1180" s="59">
        <f t="shared" si="506"/>
        <v>9.8882847329358441</v>
      </c>
      <c r="T1180" s="59">
        <f t="shared" si="507"/>
        <v>12.486463004055089</v>
      </c>
      <c r="U1180" s="59">
        <f t="shared" si="508"/>
        <v>31.380885487433922</v>
      </c>
      <c r="V1180" s="59"/>
      <c r="W1180" s="49">
        <f t="shared" si="526"/>
        <v>3.9553138931743379</v>
      </c>
      <c r="X1180" s="49">
        <f t="shared" si="527"/>
        <v>5.9329708397615066</v>
      </c>
      <c r="Y1180" s="49">
        <f t="shared" si="528"/>
        <v>4.2127794048250138</v>
      </c>
      <c r="Z1180" s="49">
        <f t="shared" si="529"/>
        <v>8.2736835992300755</v>
      </c>
      <c r="AA1180" s="49">
        <f t="shared" si="530"/>
        <v>4.7071328231150886</v>
      </c>
      <c r="AB1180" s="49">
        <f t="shared" si="531"/>
        <v>26.673752664318833</v>
      </c>
      <c r="AC1180" s="80">
        <f t="shared" si="511"/>
        <v>0.85</v>
      </c>
      <c r="AD1180" s="80">
        <f t="shared" si="520"/>
        <v>0.85</v>
      </c>
      <c r="AE1180" s="80">
        <f t="shared" si="521"/>
        <v>0.85</v>
      </c>
      <c r="AF1180" s="54">
        <f>(Q1180-MAX(Q$2:Q1179))/MAX(Q$2:Q1179)</f>
        <v>-0.39805838805134347</v>
      </c>
      <c r="AG1180" s="54">
        <f>(R1180-MAX(R$2:R1179))/MAX(R$2:R1179)</f>
        <v>-0.33059090805946761</v>
      </c>
      <c r="AH1180" s="54">
        <f>(S1180-MAX(S$2:S1179))/MAX(S$2:S1179)</f>
        <v>-0.26673789097444833</v>
      </c>
      <c r="AI1180" s="54">
        <f>(T1180-MAX(T$2:T1179))/MAX(T$2:T1179)</f>
        <v>-0.27627260136263637</v>
      </c>
      <c r="AJ1180" s="54">
        <f>(U1180-MAX(U$2:U1179))/MAX(U$2:U1179)</f>
        <v>-0.17175749943488744</v>
      </c>
      <c r="AK1180" s="54">
        <f t="shared" si="522"/>
        <v>3.1288790580050927</v>
      </c>
      <c r="AL1180" s="71">
        <f t="shared" si="512"/>
        <v>1979.1249999999018</v>
      </c>
      <c r="AM1180" s="49">
        <f t="shared" si="513"/>
        <v>3.1288790580050927</v>
      </c>
      <c r="AN1180" s="49">
        <f t="shared" si="514"/>
        <v>10.830136766611554</v>
      </c>
      <c r="AO1180" s="49">
        <f t="shared" si="515"/>
        <v>6.8433516726155155</v>
      </c>
      <c r="AP1180" s="49">
        <f t="shared" si="516"/>
        <v>7.3776813533929317</v>
      </c>
      <c r="AQ1180" s="49">
        <f t="shared" si="517"/>
        <v>5.8927471470672526</v>
      </c>
      <c r="AS1180" s="49">
        <f t="shared" si="523"/>
        <v>-4.9373896195443017</v>
      </c>
      <c r="AT1180" s="49">
        <f t="shared" si="518"/>
        <v>-1.4849342063256792</v>
      </c>
      <c r="AU1180" s="54">
        <f>(AM1180-MAX(AM$3:AM1180))/MAX(AM$3:AM1180)</f>
        <v>-0.16194045947262545</v>
      </c>
      <c r="AV1180" s="54">
        <f>(AN1180-MAX(AN$3:AN1180))/MAX(AN$3:AN1180)</f>
        <v>-0.1120859725736638</v>
      </c>
      <c r="AW1180" s="54">
        <f>(AO1180-MAX(AO$3:AO1180))/MAX(AO$3:AO1180)</f>
        <v>0</v>
      </c>
      <c r="AX1180" s="54">
        <f>(AP1180-MAX(AP$3:AP1180))/MAX(AP$3:AP1180)</f>
        <v>0</v>
      </c>
      <c r="AY1180" s="54">
        <f>(AQ1180-MAX(AQ$3:AQ1180))/MAX(AQ$3:AQ1180)</f>
        <v>-0.29164343547013655</v>
      </c>
    </row>
    <row r="1181" spans="1:51">
      <c r="A1181" s="49">
        <f>Data!F1307</f>
        <v>1979.208333333235</v>
      </c>
      <c r="B1181" s="53">
        <f t="shared" si="509"/>
        <v>9.099999999999997E-2</v>
      </c>
      <c r="C1181" s="50">
        <f>1/Data!N1307</f>
        <v>0.11024404136247054</v>
      </c>
      <c r="D1181" s="50">
        <f>Data!H1307/100</f>
        <v>9.1199999999999989E-2</v>
      </c>
      <c r="E1181">
        <f>Data!K1308/Data!K1307</f>
        <v>1.0127405357390487</v>
      </c>
      <c r="F1181">
        <f>Data!T1308/Data!T1307</f>
        <v>0.99232972938762554</v>
      </c>
      <c r="G1181" s="49">
        <f>Data!E1310</f>
        <v>72.3</v>
      </c>
      <c r="H1181" s="52">
        <v>0</v>
      </c>
      <c r="I1181" s="52">
        <v>1</v>
      </c>
      <c r="J1181" s="52">
        <v>0.6</v>
      </c>
      <c r="K1181" s="54">
        <f t="shared" si="519"/>
        <v>0.66261227030770231</v>
      </c>
      <c r="L1181" s="54">
        <f t="shared" si="532"/>
        <v>0.85</v>
      </c>
      <c r="M1181" s="53">
        <f t="shared" si="533"/>
        <v>0.85</v>
      </c>
      <c r="N1181" s="54" cm="1">
        <f t="array" ref="N1181">stock_min(C1181,O1181)</f>
        <v>0.85</v>
      </c>
      <c r="O1181" s="54" cm="1">
        <f t="array" ref="O1181">stock_max(C1181,D1181)</f>
        <v>0.85</v>
      </c>
      <c r="P1181" s="49">
        <f t="shared" si="510"/>
        <v>1979.208333333235</v>
      </c>
      <c r="Q1181" s="49">
        <f t="shared" si="524"/>
        <v>0.73737222209182174</v>
      </c>
      <c r="R1181" s="49">
        <f t="shared" si="525"/>
        <v>39.300841024913801</v>
      </c>
      <c r="S1181" s="59">
        <f t="shared" si="506"/>
        <v>9.9335356320410284</v>
      </c>
      <c r="T1181" s="59">
        <f t="shared" si="507"/>
        <v>12.559561007579415</v>
      </c>
      <c r="U1181" s="59">
        <f t="shared" si="508"/>
        <v>31.684618403986537</v>
      </c>
      <c r="V1181" s="59"/>
      <c r="W1181" s="49">
        <f t="shared" si="526"/>
        <v>3.9734142528164114</v>
      </c>
      <c r="X1181" s="49">
        <f t="shared" si="527"/>
        <v>5.960121379224617</v>
      </c>
      <c r="Y1181" s="49">
        <f t="shared" si="528"/>
        <v>4.2374417742791257</v>
      </c>
      <c r="Z1181" s="49">
        <f t="shared" si="529"/>
        <v>8.32211923330029</v>
      </c>
      <c r="AA1181" s="49">
        <f t="shared" si="530"/>
        <v>4.7526927605979816</v>
      </c>
      <c r="AB1181" s="49">
        <f t="shared" si="531"/>
        <v>26.931925643388556</v>
      </c>
      <c r="AC1181" s="80">
        <f t="shared" si="511"/>
        <v>0.85</v>
      </c>
      <c r="AD1181" s="80">
        <f t="shared" si="520"/>
        <v>0.85</v>
      </c>
      <c r="AE1181" s="80">
        <f t="shared" si="521"/>
        <v>0.85</v>
      </c>
      <c r="AF1181" s="54">
        <f>(Q1181-MAX(Q$2:Q1180))/MAX(Q$2:Q1180)</f>
        <v>-0.40267544310783854</v>
      </c>
      <c r="AG1181" s="54">
        <f>(R1181-MAX(R$2:R1180))/MAX(R$2:R1180)</f>
        <v>-0.32206227759955525</v>
      </c>
      <c r="AH1181" s="54">
        <f>(S1181-MAX(S$2:S1180))/MAX(S$2:S1180)</f>
        <v>-0.26338232723318072</v>
      </c>
      <c r="AI1181" s="54">
        <f>(T1181-MAX(T$2:T1180))/MAX(T$2:T1180)</f>
        <v>-0.27203577081109714</v>
      </c>
      <c r="AJ1181" s="54">
        <f>(U1181-MAX(U$2:U1180))/MAX(U$2:U1180)</f>
        <v>-0.16374101084949655</v>
      </c>
      <c r="AK1181" s="54">
        <f t="shared" si="522"/>
        <v>3.1560588205935605</v>
      </c>
      <c r="AL1181" s="71">
        <f t="shared" si="512"/>
        <v>1979.208333333235</v>
      </c>
      <c r="AM1181" s="49">
        <f t="shared" si="513"/>
        <v>3.1560588205935605</v>
      </c>
      <c r="AN1181" s="49">
        <f t="shared" si="514"/>
        <v>11.067889849414991</v>
      </c>
      <c r="AO1181" s="49">
        <f t="shared" si="515"/>
        <v>6.957711850688602</v>
      </c>
      <c r="AP1181" s="49">
        <f t="shared" si="516"/>
        <v>7.5070656136652438</v>
      </c>
      <c r="AQ1181" s="49">
        <f t="shared" si="517"/>
        <v>5.8418020155372234</v>
      </c>
      <c r="AS1181" s="49">
        <f t="shared" si="523"/>
        <v>-5.2260878338777674</v>
      </c>
      <c r="AT1181" s="49">
        <f t="shared" si="518"/>
        <v>-1.6652635981280204</v>
      </c>
      <c r="AU1181" s="54">
        <f>(AM1181-MAX(AM$3:AM1181))/MAX(AM$3:AM1181)</f>
        <v>-0.15466045314311991</v>
      </c>
      <c r="AV1181" s="54">
        <f>(AN1181-MAX(AN$3:AN1181))/MAX(AN$3:AN1181)</f>
        <v>-9.2593670506358028E-2</v>
      </c>
      <c r="AW1181" s="54">
        <f>(AO1181-MAX(AO$3:AO1181))/MAX(AO$3:AO1181)</f>
        <v>0</v>
      </c>
      <c r="AX1181" s="54">
        <f>(AP1181-MAX(AP$3:AP1181))/MAX(AP$3:AP1181)</f>
        <v>0</v>
      </c>
      <c r="AY1181" s="54">
        <f>(AQ1181-MAX(AQ$3:AQ1181))/MAX(AQ$3:AQ1181)</f>
        <v>-0.29776745834936252</v>
      </c>
    </row>
    <row r="1182" spans="1:51">
      <c r="A1182" s="49">
        <f>Data!F1308</f>
        <v>1979.2916666665683</v>
      </c>
      <c r="B1182" s="53">
        <f t="shared" si="509"/>
        <v>9.4999999999999973E-2</v>
      </c>
      <c r="C1182" s="50">
        <f>1/Data!N1308</f>
        <v>0.10949228511875603</v>
      </c>
      <c r="D1182" s="50">
        <f>Data!H1308/100</f>
        <v>9.1799999999999993E-2</v>
      </c>
      <c r="E1182">
        <f>Data!K1309/Data!K1308</f>
        <v>0.96875823439701014</v>
      </c>
      <c r="F1182">
        <f>Data!T1309/Data!T1308</f>
        <v>0.9904904376137178</v>
      </c>
      <c r="G1182" s="49">
        <f>Data!E1311</f>
        <v>73.099999999999994</v>
      </c>
      <c r="H1182" s="52">
        <v>0</v>
      </c>
      <c r="I1182" s="52">
        <v>1</v>
      </c>
      <c r="J1182" s="52">
        <v>0.6</v>
      </c>
      <c r="K1182" s="54">
        <f t="shared" si="519"/>
        <v>0.66261227030770231</v>
      </c>
      <c r="L1182" s="54">
        <f t="shared" si="532"/>
        <v>0.85</v>
      </c>
      <c r="M1182" s="53">
        <f t="shared" si="533"/>
        <v>0.85</v>
      </c>
      <c r="N1182" s="54" cm="1">
        <f t="array" ref="N1182">stock_min(C1182,O1182)</f>
        <v>0.85</v>
      </c>
      <c r="O1182" s="54" cm="1">
        <f t="array" ref="O1182">stock_max(C1182,D1182)</f>
        <v>0.85</v>
      </c>
      <c r="P1182" s="49">
        <f t="shared" si="510"/>
        <v>1979.2916666665683</v>
      </c>
      <c r="Q1182" s="49">
        <f t="shared" si="524"/>
        <v>0.73036013494392804</v>
      </c>
      <c r="R1182" s="49">
        <f t="shared" si="525"/>
        <v>38.073013361613079</v>
      </c>
      <c r="S1182" s="59">
        <f t="shared" si="506"/>
        <v>9.7095454862222237</v>
      </c>
      <c r="T1182" s="59">
        <f t="shared" si="507"/>
        <v>12.259267092261769</v>
      </c>
      <c r="U1182" s="59">
        <f t="shared" si="508"/>
        <v>30.798021467488901</v>
      </c>
      <c r="V1182" s="59"/>
      <c r="W1182" s="49">
        <f t="shared" si="526"/>
        <v>3.8838181944888897</v>
      </c>
      <c r="X1182" s="49">
        <f t="shared" si="527"/>
        <v>5.825727291733334</v>
      </c>
      <c r="Y1182" s="49">
        <f t="shared" si="528"/>
        <v>4.1361262919496937</v>
      </c>
      <c r="Z1182" s="49">
        <f t="shared" si="529"/>
        <v>8.1231408003120755</v>
      </c>
      <c r="AA1182" s="49">
        <f t="shared" si="530"/>
        <v>4.6197032201233359</v>
      </c>
      <c r="AB1182" s="49">
        <f t="shared" si="531"/>
        <v>26.178318247365567</v>
      </c>
      <c r="AC1182" s="80">
        <f t="shared" si="511"/>
        <v>0.85000000000000009</v>
      </c>
      <c r="AD1182" s="80">
        <f t="shared" si="520"/>
        <v>0.85</v>
      </c>
      <c r="AE1182" s="80">
        <f t="shared" si="521"/>
        <v>0.85</v>
      </c>
      <c r="AF1182" s="54">
        <f>(Q1182-MAX(Q$2:Q1181))/MAX(Q$2:Q1181)</f>
        <v>-0.40835573824646293</v>
      </c>
      <c r="AG1182" s="54">
        <f>(R1182-MAX(R$2:R1181))/MAX(R$2:R1181)</f>
        <v>-0.3432422490162147</v>
      </c>
      <c r="AH1182" s="54">
        <f>(S1182-MAX(S$2:S1181))/MAX(S$2:S1181)</f>
        <v>-0.27999223392174682</v>
      </c>
      <c r="AI1182" s="54">
        <f>(T1182-MAX(T$2:T1181))/MAX(T$2:T1181)</f>
        <v>-0.28944109480788377</v>
      </c>
      <c r="AJ1182" s="54">
        <f>(U1182-MAX(U$2:U1181))/MAX(U$2:U1181)</f>
        <v>-0.18714115562782724</v>
      </c>
      <c r="AK1182" s="54">
        <f t="shared" si="522"/>
        <v>3.1127440463706013</v>
      </c>
      <c r="AL1182" s="71">
        <f t="shared" si="512"/>
        <v>1979.2916666665683</v>
      </c>
      <c r="AM1182" s="49">
        <f t="shared" si="513"/>
        <v>3.1127440463706013</v>
      </c>
      <c r="AN1182" s="49">
        <f t="shared" si="514"/>
        <v>11.413530092023366</v>
      </c>
      <c r="AO1182" s="49">
        <f t="shared" si="515"/>
        <v>7.0482167700621012</v>
      </c>
      <c r="AP1182" s="49">
        <f t="shared" si="516"/>
        <v>7.6259671385339693</v>
      </c>
      <c r="AQ1182" s="49">
        <f t="shared" si="517"/>
        <v>5.8711220334021892</v>
      </c>
      <c r="AS1182" s="49">
        <f t="shared" si="523"/>
        <v>-5.5424080586211772</v>
      </c>
      <c r="AT1182" s="49">
        <f t="shared" si="518"/>
        <v>-1.7548451051317802</v>
      </c>
      <c r="AU1182" s="54">
        <f>(AM1182-MAX(AM$3:AM1182))/MAX(AM$3:AM1182)</f>
        <v>-0.16626216708296279</v>
      </c>
      <c r="AV1182" s="54">
        <f>(AN1182-MAX(AN$3:AN1182))/MAX(AN$3:AN1182)</f>
        <v>-6.4256187197637205E-2</v>
      </c>
      <c r="AW1182" s="54">
        <f>(AO1182-MAX(AO$3:AO1182))/MAX(AO$3:AO1182)</f>
        <v>0</v>
      </c>
      <c r="AX1182" s="54">
        <f>(AP1182-MAX(AP$3:AP1182))/MAX(AP$3:AP1182)</f>
        <v>0</v>
      </c>
      <c r="AY1182" s="54">
        <f>(AQ1182-MAX(AQ$3:AQ1182))/MAX(AQ$3:AQ1182)</f>
        <v>-0.29424295159411884</v>
      </c>
    </row>
    <row r="1183" spans="1:51">
      <c r="A1183" s="49">
        <f>Data!F1309</f>
        <v>1979.3749999999015</v>
      </c>
      <c r="B1183" s="53">
        <f t="shared" si="509"/>
        <v>7.6999999999999957E-2</v>
      </c>
      <c r="C1183" s="50">
        <f>1/Data!N1309</f>
        <v>0.11370893979093795</v>
      </c>
      <c r="D1183" s="50">
        <f>Data!H1309/100</f>
        <v>9.2499999999999999E-2</v>
      </c>
      <c r="E1183">
        <f>Data!K1310/Data!K1309</f>
        <v>1.0128824312504066</v>
      </c>
      <c r="F1183">
        <f>Data!T1310/Data!T1309</f>
        <v>1.0186473168383061</v>
      </c>
      <c r="G1183" s="49">
        <f>Data!E1312</f>
        <v>73.8</v>
      </c>
      <c r="H1183" s="52">
        <v>0</v>
      </c>
      <c r="I1183" s="52">
        <v>1</v>
      </c>
      <c r="J1183" s="52">
        <v>0.6</v>
      </c>
      <c r="K1183" s="54">
        <f t="shared" si="519"/>
        <v>0.66261227030770231</v>
      </c>
      <c r="L1183" s="54">
        <f t="shared" si="532"/>
        <v>0.85</v>
      </c>
      <c r="M1183" s="53">
        <f t="shared" si="533"/>
        <v>0.85</v>
      </c>
      <c r="N1183" s="54" cm="1">
        <f t="array" ref="N1183">stock_min(C1183,O1183)</f>
        <v>0.85</v>
      </c>
      <c r="O1183" s="54" cm="1">
        <f t="array" ref="O1183">stock_max(C1183,D1183)</f>
        <v>0.85</v>
      </c>
      <c r="P1183" s="49">
        <f t="shared" si="510"/>
        <v>1979.3749999999015</v>
      </c>
      <c r="Q1183" s="49">
        <f t="shared" si="524"/>
        <v>0.74397939178629546</v>
      </c>
      <c r="R1183" s="49">
        <f t="shared" si="525"/>
        <v>38.563486338739871</v>
      </c>
      <c r="S1183" s="59">
        <f t="shared" si="506"/>
        <v>9.8570178059566071</v>
      </c>
      <c r="T1183" s="59">
        <f t="shared" si="507"/>
        <v>12.441040552608396</v>
      </c>
      <c r="U1183" s="59">
        <f t="shared" si="508"/>
        <v>31.221406922206434</v>
      </c>
      <c r="V1183" s="59"/>
      <c r="W1183" s="49">
        <f t="shared" si="526"/>
        <v>3.9428071223826429</v>
      </c>
      <c r="X1183" s="49">
        <f t="shared" si="527"/>
        <v>5.9142106835739643</v>
      </c>
      <c r="Y1183" s="49">
        <f t="shared" si="528"/>
        <v>4.197454427054355</v>
      </c>
      <c r="Z1183" s="49">
        <f t="shared" si="529"/>
        <v>8.2435861255540406</v>
      </c>
      <c r="AA1183" s="49">
        <f t="shared" si="530"/>
        <v>4.683211038330966</v>
      </c>
      <c r="AB1183" s="49">
        <f t="shared" si="531"/>
        <v>26.538195883875467</v>
      </c>
      <c r="AC1183" s="80">
        <f t="shared" si="511"/>
        <v>0.85</v>
      </c>
      <c r="AD1183" s="80">
        <f t="shared" si="520"/>
        <v>0.85</v>
      </c>
      <c r="AE1183" s="80">
        <f t="shared" si="521"/>
        <v>0.85</v>
      </c>
      <c r="AF1183" s="54">
        <f>(Q1183-MAX(Q$2:Q1182))/MAX(Q$2:Q1182)</f>
        <v>-0.397323160241979</v>
      </c>
      <c r="AG1183" s="54">
        <f>(R1183-MAX(R$2:R1182))/MAX(R$2:R1182)</f>
        <v>-0.33478161244099441</v>
      </c>
      <c r="AH1183" s="54">
        <f>(S1183-MAX(S$2:S1182))/MAX(S$2:S1182)</f>
        <v>-0.26905647841794889</v>
      </c>
      <c r="AI1183" s="54">
        <f>(T1183-MAX(T$2:T1182))/MAX(T$2:T1182)</f>
        <v>-0.27890533031194503</v>
      </c>
      <c r="AJ1183" s="54">
        <f>(U1183-MAX(U$2:U1182))/MAX(U$2:U1182)</f>
        <v>-0.17596665171338013</v>
      </c>
      <c r="AK1183" s="54">
        <f t="shared" si="522"/>
        <v>2.9874310009627529</v>
      </c>
      <c r="AL1183" s="71">
        <f t="shared" si="512"/>
        <v>1979.3749999999015</v>
      </c>
      <c r="AM1183" s="49">
        <f t="shared" si="513"/>
        <v>2.9874310009627529</v>
      </c>
      <c r="AN1183" s="49">
        <f t="shared" si="514"/>
        <v>11.199429977606194</v>
      </c>
      <c r="AO1183" s="49">
        <f t="shared" si="515"/>
        <v>6.8551830611137898</v>
      </c>
      <c r="AP1183" s="49">
        <f t="shared" si="516"/>
        <v>7.4273910880726595</v>
      </c>
      <c r="AQ1183" s="49">
        <f t="shared" si="517"/>
        <v>5.6619988000465833</v>
      </c>
      <c r="AS1183" s="49">
        <f t="shared" si="523"/>
        <v>-5.5374311775596103</v>
      </c>
      <c r="AT1183" s="49">
        <f t="shared" si="518"/>
        <v>-1.7653922880260762</v>
      </c>
      <c r="AU1183" s="54">
        <f>(AM1183-MAX(AM$3:AM1183))/MAX(AM$3:AM1183)</f>
        <v>-0.19982683714839697</v>
      </c>
      <c r="AV1183" s="54">
        <f>(AN1183-MAX(AN$3:AN1183))/MAX(AN$3:AN1183)</f>
        <v>-8.1809289153898929E-2</v>
      </c>
      <c r="AW1183" s="54">
        <f>(AO1183-MAX(AO$3:AO1183))/MAX(AO$3:AO1183)</f>
        <v>-2.7387595365715545E-2</v>
      </c>
      <c r="AX1183" s="54">
        <f>(AP1183-MAX(AP$3:AP1183))/MAX(AP$3:AP1183)</f>
        <v>-2.6039457927625496E-2</v>
      </c>
      <c r="AY1183" s="54">
        <f>(AQ1183-MAX(AQ$3:AQ1183))/MAX(AQ$3:AQ1183)</f>
        <v>-0.31938128036440694</v>
      </c>
    </row>
    <row r="1184" spans="1:51">
      <c r="A1184" s="49">
        <f>Data!F1310</f>
        <v>1979.4583333332348</v>
      </c>
      <c r="B1184" s="53">
        <f t="shared" si="509"/>
        <v>7.999999999999996E-2</v>
      </c>
      <c r="C1184" s="50">
        <f>1/Data!N1310</f>
        <v>0.1129440963531062</v>
      </c>
      <c r="D1184" s="50">
        <f>Data!H1310/100</f>
        <v>8.9099999999999999E-2</v>
      </c>
      <c r="E1184">
        <f>Data!K1311/Data!K1310</f>
        <v>1.0031549751017921</v>
      </c>
      <c r="F1184">
        <f>Data!T1311/Data!T1310</f>
        <v>0.99380518479707203</v>
      </c>
      <c r="G1184" s="49">
        <f>Data!E1313</f>
        <v>74.599999999999994</v>
      </c>
      <c r="H1184" s="52">
        <v>0</v>
      </c>
      <c r="I1184" s="52">
        <v>1</v>
      </c>
      <c r="J1184" s="52">
        <v>0.6</v>
      </c>
      <c r="K1184" s="54">
        <f t="shared" si="519"/>
        <v>0.66261227030770231</v>
      </c>
      <c r="L1184" s="54">
        <f t="shared" si="532"/>
        <v>0.85</v>
      </c>
      <c r="M1184" s="53">
        <f t="shared" si="533"/>
        <v>0.85</v>
      </c>
      <c r="N1184" s="54" cm="1">
        <f t="array" ref="N1184">stock_min(C1184,O1184)</f>
        <v>0.85</v>
      </c>
      <c r="O1184" s="54" cm="1">
        <f t="array" ref="O1184">stock_max(C1184,D1184)</f>
        <v>0.85</v>
      </c>
      <c r="P1184" s="49">
        <f t="shared" si="510"/>
        <v>1979.4583333332348</v>
      </c>
      <c r="Q1184" s="49">
        <f t="shared" si="524"/>
        <v>0.73937057693939257</v>
      </c>
      <c r="R1184" s="49">
        <f t="shared" si="525"/>
        <v>38.685153177976893</v>
      </c>
      <c r="S1184" s="59">
        <f t="shared" si="506"/>
        <v>9.8512520319060872</v>
      </c>
      <c r="T1184" s="59">
        <f t="shared" si="507"/>
        <v>12.441046407085683</v>
      </c>
      <c r="U1184" s="59">
        <f t="shared" si="508"/>
        <v>31.276122642527767</v>
      </c>
      <c r="V1184" s="59"/>
      <c r="W1184" s="49">
        <f t="shared" si="526"/>
        <v>3.9405008127624352</v>
      </c>
      <c r="X1184" s="49">
        <f t="shared" si="527"/>
        <v>5.910751219143652</v>
      </c>
      <c r="Y1184" s="49">
        <f t="shared" si="528"/>
        <v>4.197456402283156</v>
      </c>
      <c r="Z1184" s="49">
        <f t="shared" si="529"/>
        <v>8.2435900048025275</v>
      </c>
      <c r="AA1184" s="49">
        <f t="shared" si="530"/>
        <v>4.6914183963791656</v>
      </c>
      <c r="AB1184" s="49">
        <f t="shared" si="531"/>
        <v>26.584704246148601</v>
      </c>
      <c r="AC1184" s="80">
        <f t="shared" si="511"/>
        <v>0.85</v>
      </c>
      <c r="AD1184" s="80">
        <f t="shared" si="520"/>
        <v>0.85</v>
      </c>
      <c r="AE1184" s="80">
        <f t="shared" si="521"/>
        <v>0.85</v>
      </c>
      <c r="AF1184" s="54">
        <f>(Q1184-MAX(Q$2:Q1183))/MAX(Q$2:Q1183)</f>
        <v>-0.40105663189136465</v>
      </c>
      <c r="AG1184" s="54">
        <f>(R1184-MAX(R$2:R1183))/MAX(R$2:R1183)</f>
        <v>-0.33268286499099148</v>
      </c>
      <c r="AH1184" s="54">
        <f>(S1184-MAX(S$2:S1183))/MAX(S$2:S1183)</f>
        <v>-0.26948403726709558</v>
      </c>
      <c r="AI1184" s="54">
        <f>(T1184-MAX(T$2:T1183))/MAX(T$2:T1183)</f>
        <v>-0.27890499098081373</v>
      </c>
      <c r="AJ1184" s="54">
        <f>(U1184-MAX(U$2:U1183))/MAX(U$2:U1183)</f>
        <v>-0.17452252786807598</v>
      </c>
      <c r="AK1184" s="54">
        <f t="shared" si="522"/>
        <v>3.0366002053304411</v>
      </c>
      <c r="AL1184" s="71">
        <f t="shared" si="512"/>
        <v>1979.4583333332348</v>
      </c>
      <c r="AM1184" s="49">
        <f t="shared" si="513"/>
        <v>3.0366002053304411</v>
      </c>
      <c r="AN1184" s="49">
        <f t="shared" si="514"/>
        <v>11.63414000126139</v>
      </c>
      <c r="AO1184" s="49">
        <f t="shared" si="515"/>
        <v>7.0603099867575088</v>
      </c>
      <c r="AP1184" s="49">
        <f t="shared" si="516"/>
        <v>7.6600112684237551</v>
      </c>
      <c r="AQ1184" s="49">
        <f t="shared" si="517"/>
        <v>5.7095295764987029</v>
      </c>
      <c r="AS1184" s="49">
        <f t="shared" si="523"/>
        <v>-5.9246104247626867</v>
      </c>
      <c r="AT1184" s="49">
        <f t="shared" si="518"/>
        <v>-1.9504816919250523</v>
      </c>
      <c r="AU1184" s="54">
        <f>(AM1184-MAX(AM$3:AM1184))/MAX(AM$3:AM1184)</f>
        <v>-0.18665703414337004</v>
      </c>
      <c r="AV1184" s="54">
        <f>(AN1184-MAX(AN$3:AN1184))/MAX(AN$3:AN1184)</f>
        <v>-4.616937654852498E-2</v>
      </c>
      <c r="AW1184" s="54">
        <f>(AO1184-MAX(AO$3:AO1184))/MAX(AO$3:AO1184)</f>
        <v>0</v>
      </c>
      <c r="AX1184" s="54">
        <f>(AP1184-MAX(AP$3:AP1184))/MAX(AP$3:AP1184)</f>
        <v>0</v>
      </c>
      <c r="AY1184" s="54">
        <f>(AQ1184-MAX(AQ$3:AQ1184))/MAX(AQ$3:AQ1184)</f>
        <v>-0.31366769098465275</v>
      </c>
    </row>
    <row r="1185" spans="1:51">
      <c r="A1185" s="49">
        <f>Data!F1311</f>
        <v>1979.5416666665681</v>
      </c>
      <c r="B1185" s="53">
        <f t="shared" si="509"/>
        <v>7.7999999999999958E-2</v>
      </c>
      <c r="C1185" s="50">
        <f>1/Data!N1311</f>
        <v>0.11328238135436024</v>
      </c>
      <c r="D1185" s="50">
        <f>Data!H1311/100</f>
        <v>8.9499999999999996E-2</v>
      </c>
      <c r="E1185">
        <f>Data!K1312/Data!K1311</f>
        <v>1.0402281843588073</v>
      </c>
      <c r="F1185">
        <f>Data!T1312/Data!T1311</f>
        <v>0.9927231667688412</v>
      </c>
      <c r="G1185" s="49">
        <f>Data!E1314</f>
        <v>75.2</v>
      </c>
      <c r="H1185" s="52">
        <v>0</v>
      </c>
      <c r="I1185" s="52">
        <v>1</v>
      </c>
      <c r="J1185" s="52">
        <v>0.6</v>
      </c>
      <c r="K1185" s="54">
        <f t="shared" si="519"/>
        <v>0.66261227030770231</v>
      </c>
      <c r="L1185" s="54">
        <f t="shared" si="532"/>
        <v>0.85</v>
      </c>
      <c r="M1185" s="53">
        <f t="shared" si="533"/>
        <v>0.85</v>
      </c>
      <c r="N1185" s="54" cm="1">
        <f t="array" ref="N1185">stock_min(C1185,O1185)</f>
        <v>0.85</v>
      </c>
      <c r="O1185" s="54" cm="1">
        <f t="array" ref="O1185">stock_max(C1185,D1185)</f>
        <v>0.85</v>
      </c>
      <c r="P1185" s="49">
        <f t="shared" si="510"/>
        <v>1979.5416666665681</v>
      </c>
      <c r="Q1185" s="49">
        <f t="shared" si="524"/>
        <v>0.73399030055497894</v>
      </c>
      <c r="R1185" s="49">
        <f t="shared" si="525"/>
        <v>40.241386651969243</v>
      </c>
      <c r="S1185" s="59">
        <f t="shared" si="506"/>
        <v>10.060356454387124</v>
      </c>
      <c r="T1185" s="59">
        <f t="shared" si="507"/>
        <v>12.742126875342827</v>
      </c>
      <c r="U1185" s="59">
        <f t="shared" si="508"/>
        <v>32.311438356778154</v>
      </c>
      <c r="V1185" s="59"/>
      <c r="W1185" s="49">
        <f t="shared" si="526"/>
        <v>4.02414258175485</v>
      </c>
      <c r="X1185" s="49">
        <f t="shared" si="527"/>
        <v>6.036213872632274</v>
      </c>
      <c r="Y1185" s="49">
        <f t="shared" si="528"/>
        <v>4.2990372579231275</v>
      </c>
      <c r="Z1185" s="49">
        <f t="shared" si="529"/>
        <v>8.4430896174196999</v>
      </c>
      <c r="AA1185" s="49">
        <f t="shared" si="530"/>
        <v>4.8467157535167242</v>
      </c>
      <c r="AB1185" s="49">
        <f t="shared" si="531"/>
        <v>27.464722603261432</v>
      </c>
      <c r="AC1185" s="80">
        <f t="shared" si="511"/>
        <v>0.85</v>
      </c>
      <c r="AD1185" s="80">
        <f t="shared" si="520"/>
        <v>0.85</v>
      </c>
      <c r="AE1185" s="80">
        <f t="shared" si="521"/>
        <v>0.85</v>
      </c>
      <c r="AF1185" s="54">
        <f>(Q1185-MAX(Q$2:Q1184))/MAX(Q$2:Q1184)</f>
        <v>-0.40541504289599972</v>
      </c>
      <c r="AG1185" s="54">
        <f>(R1185-MAX(R$2:R1184))/MAX(R$2:R1184)</f>
        <v>-0.30583790825805807</v>
      </c>
      <c r="AH1185" s="54">
        <f>(S1185-MAX(S$2:S1184))/MAX(S$2:S1184)</f>
        <v>-0.25397797590497584</v>
      </c>
      <c r="AI1185" s="54">
        <f>(T1185-MAX(T$2:T1184))/MAX(T$2:T1184)</f>
        <v>-0.26145407761956024</v>
      </c>
      <c r="AJ1185" s="54">
        <f>(U1185-MAX(U$2:U1184))/MAX(U$2:U1184)</f>
        <v>-0.14719721621017301</v>
      </c>
      <c r="AK1185" s="54">
        <f t="shared" si="522"/>
        <v>3.0320201295404603</v>
      </c>
      <c r="AL1185" s="71">
        <f t="shared" si="512"/>
        <v>1979.5416666665681</v>
      </c>
      <c r="AM1185" s="49">
        <f t="shared" si="513"/>
        <v>3.0320201295404603</v>
      </c>
      <c r="AN1185" s="49">
        <f t="shared" si="514"/>
        <v>10.736364224470789</v>
      </c>
      <c r="AO1185" s="49">
        <f t="shared" si="515"/>
        <v>6.7231914625961693</v>
      </c>
      <c r="AP1185" s="49">
        <f t="shared" si="516"/>
        <v>7.2584318581603045</v>
      </c>
      <c r="AQ1185" s="49">
        <f t="shared" si="517"/>
        <v>5.4780950497476395</v>
      </c>
      <c r="AS1185" s="49">
        <f t="shared" si="523"/>
        <v>-5.2582691747231491</v>
      </c>
      <c r="AT1185" s="49">
        <f t="shared" si="518"/>
        <v>-1.780336808412665</v>
      </c>
      <c r="AU1185" s="54">
        <f>(AM1185-MAX(AM$3:AM1185))/MAX(AM$3:AM1185)</f>
        <v>-0.18788379175878875</v>
      </c>
      <c r="AV1185" s="54">
        <f>(AN1185-MAX(AN$3:AN1185))/MAX(AN$3:AN1185)</f>
        <v>-0.11977396002465361</v>
      </c>
      <c r="AW1185" s="54">
        <f>(AO1185-MAX(AO$3:AO1185))/MAX(AO$3:AO1185)</f>
        <v>-4.7748402661306269E-2</v>
      </c>
      <c r="AX1185" s="54">
        <f>(AP1185-MAX(AP$3:AP1185))/MAX(AP$3:AP1185)</f>
        <v>-5.2425433356586434E-2</v>
      </c>
      <c r="AY1185" s="54">
        <f>(AQ1185-MAX(AQ$3:AQ1185))/MAX(AQ$3:AQ1185)</f>
        <v>-0.34148802031349018</v>
      </c>
    </row>
    <row r="1186" spans="1:51">
      <c r="A1186" s="49">
        <f>Data!F1312</f>
        <v>1979.6249999999013</v>
      </c>
      <c r="B1186" s="53">
        <f t="shared" si="509"/>
        <v>9.4999999999999973E-2</v>
      </c>
      <c r="C1186" s="50">
        <f>1/Data!N1312</f>
        <v>0.10956303656772941</v>
      </c>
      <c r="D1186" s="50">
        <f>Data!H1312/100</f>
        <v>9.0299999999999991E-2</v>
      </c>
      <c r="E1186">
        <f>Data!K1313/Data!K1312</f>
        <v>1.0045589512783262</v>
      </c>
      <c r="F1186">
        <f>Data!T1313/Data!T1312</f>
        <v>0.97756676262451636</v>
      </c>
      <c r="G1186" s="49">
        <f>Data!E1315</f>
        <v>75.900000000000006</v>
      </c>
      <c r="H1186" s="52">
        <v>0</v>
      </c>
      <c r="I1186" s="52">
        <v>1</v>
      </c>
      <c r="J1186" s="52">
        <v>0.6</v>
      </c>
      <c r="K1186" s="54">
        <f t="shared" si="519"/>
        <v>0.66261227030770231</v>
      </c>
      <c r="L1186" s="54">
        <f t="shared" si="532"/>
        <v>0.85</v>
      </c>
      <c r="M1186" s="53">
        <f t="shared" si="533"/>
        <v>0.85</v>
      </c>
      <c r="N1186" s="54" cm="1">
        <f t="array" ref="N1186">stock_min(C1186,O1186)</f>
        <v>0.85</v>
      </c>
      <c r="O1186" s="54" cm="1">
        <f t="array" ref="O1186">stock_max(C1186,D1186)</f>
        <v>0.85</v>
      </c>
      <c r="P1186" s="49">
        <f t="shared" si="510"/>
        <v>1979.6249999999013</v>
      </c>
      <c r="Q1186" s="49">
        <f t="shared" si="524"/>
        <v>0.71752452191132654</v>
      </c>
      <c r="R1186" s="49">
        <f t="shared" si="525"/>
        <v>40.424845173087853</v>
      </c>
      <c r="S1186" s="59">
        <f t="shared" si="506"/>
        <v>9.9976007135687119</v>
      </c>
      <c r="T1186" s="59">
        <f t="shared" si="507"/>
        <v>12.684177186254148</v>
      </c>
      <c r="U1186" s="59">
        <f t="shared" si="508"/>
        <v>32.327921164009034</v>
      </c>
      <c r="V1186" s="59"/>
      <c r="W1186" s="49">
        <f t="shared" si="526"/>
        <v>3.9990402854274851</v>
      </c>
      <c r="X1186" s="49">
        <f t="shared" si="527"/>
        <v>5.9985604281412268</v>
      </c>
      <c r="Y1186" s="49">
        <f t="shared" si="528"/>
        <v>4.2794857438851235</v>
      </c>
      <c r="Z1186" s="49">
        <f t="shared" si="529"/>
        <v>8.4046914423690247</v>
      </c>
      <c r="AA1186" s="49">
        <f t="shared" si="530"/>
        <v>4.8491881746013554</v>
      </c>
      <c r="AB1186" s="49">
        <f t="shared" si="531"/>
        <v>27.478732989407678</v>
      </c>
      <c r="AC1186" s="80">
        <f t="shared" si="511"/>
        <v>0.85</v>
      </c>
      <c r="AD1186" s="80">
        <f t="shared" si="520"/>
        <v>0.85</v>
      </c>
      <c r="AE1186" s="80">
        <f t="shared" si="521"/>
        <v>0.85</v>
      </c>
      <c r="AF1186" s="54">
        <f>(Q1186-MAX(Q$2:Q1185))/MAX(Q$2:Q1185)</f>
        <v>-0.41875350837860548</v>
      </c>
      <c r="AG1186" s="54">
        <f>(R1186-MAX(R$2:R1185))/MAX(R$2:R1185)</f>
        <v>-0.30267325710254567</v>
      </c>
      <c r="AH1186" s="54">
        <f>(S1186-MAX(S$2:S1185))/MAX(S$2:S1185)</f>
        <v>-0.25863160473027641</v>
      </c>
      <c r="AI1186" s="54">
        <f>(T1186-MAX(T$2:T1185))/MAX(T$2:T1185)</f>
        <v>-0.2648128973047163</v>
      </c>
      <c r="AJ1186" s="54">
        <f>(U1186-MAX(U$2:U1185))/MAX(U$2:U1185)</f>
        <v>-0.14676218191253654</v>
      </c>
      <c r="AK1186" s="54">
        <f t="shared" si="522"/>
        <v>3.1067228025386484</v>
      </c>
      <c r="AL1186" s="71">
        <f t="shared" si="512"/>
        <v>1979.6249999999013</v>
      </c>
      <c r="AM1186" s="49">
        <f t="shared" si="513"/>
        <v>3.1067228025386484</v>
      </c>
      <c r="AN1186" s="49">
        <f t="shared" si="514"/>
        <v>10.573148918191844</v>
      </c>
      <c r="AO1186" s="49">
        <f t="shared" si="515"/>
        <v>6.7263795895371983</v>
      </c>
      <c r="AP1186" s="49">
        <f t="shared" si="516"/>
        <v>7.2438999540283486</v>
      </c>
      <c r="AQ1186" s="49">
        <f t="shared" si="517"/>
        <v>5.48434703699193</v>
      </c>
      <c r="AS1186" s="49">
        <f t="shared" si="523"/>
        <v>-5.0888018811999141</v>
      </c>
      <c r="AT1186" s="49">
        <f t="shared" si="518"/>
        <v>-1.7595529170364186</v>
      </c>
      <c r="AU1186" s="54">
        <f>(AM1186-MAX(AM$3:AM1186))/MAX(AM$3:AM1186)</f>
        <v>-0.16787493662299963</v>
      </c>
      <c r="AV1186" s="54">
        <f>(AN1186-MAX(AN$3:AN1186))/MAX(AN$3:AN1186)</f>
        <v>-0.13315524625019243</v>
      </c>
      <c r="AW1186" s="54">
        <f>(AO1186-MAX(AO$3:AO1186))/MAX(AO$3:AO1186)</f>
        <v>-4.72968464340289E-2</v>
      </c>
      <c r="AX1186" s="54">
        <f>(AP1186-MAX(AP$3:AP1186))/MAX(AP$3:AP1186)</f>
        <v>-5.4322545987720475E-2</v>
      </c>
      <c r="AY1186" s="54">
        <f>(AQ1186-MAX(AQ$3:AQ1186))/MAX(AQ$3:AQ1186)</f>
        <v>-0.34073648014125413</v>
      </c>
    </row>
    <row r="1187" spans="1:51">
      <c r="A1187" s="49">
        <f>Data!F1313</f>
        <v>1979.7083333332346</v>
      </c>
      <c r="B1187" s="53">
        <f t="shared" si="509"/>
        <v>9.3999999999999972E-2</v>
      </c>
      <c r="C1187" s="50">
        <f>1/Data!N1313</f>
        <v>0.10973625013193616</v>
      </c>
      <c r="D1187" s="50">
        <f>Data!H1313/100</f>
        <v>9.3299999999999994E-2</v>
      </c>
      <c r="E1187">
        <f>Data!K1314/Data!K1313</f>
        <v>0.95879912194450967</v>
      </c>
      <c r="F1187">
        <f>Data!T1314/Data!T1313</f>
        <v>0.94009812671054471</v>
      </c>
      <c r="G1187" s="49">
        <f>Data!E1316</f>
        <v>76.7</v>
      </c>
      <c r="H1187" s="52">
        <v>0</v>
      </c>
      <c r="I1187" s="52">
        <v>1</v>
      </c>
      <c r="J1187" s="52">
        <v>0.6</v>
      </c>
      <c r="K1187" s="54">
        <f t="shared" si="519"/>
        <v>0.66261227030770231</v>
      </c>
      <c r="L1187" s="54">
        <f t="shared" si="532"/>
        <v>0.85</v>
      </c>
      <c r="M1187" s="53">
        <f t="shared" si="533"/>
        <v>0.85</v>
      </c>
      <c r="N1187" s="54" cm="1">
        <f t="array" ref="N1187">stock_min(C1187,O1187)</f>
        <v>0.85</v>
      </c>
      <c r="O1187" s="54" cm="1">
        <f t="array" ref="O1187">stock_max(C1187,D1187)</f>
        <v>0.85</v>
      </c>
      <c r="P1187" s="49">
        <f t="shared" si="510"/>
        <v>1979.7083333332346</v>
      </c>
      <c r="Q1187" s="49">
        <f t="shared" si="524"/>
        <v>0.67454345891771728</v>
      </c>
      <c r="R1187" s="49">
        <f t="shared" si="525"/>
        <v>38.75930605669938</v>
      </c>
      <c r="S1187" s="59">
        <f t="shared" si="506"/>
        <v>9.5109047524032704</v>
      </c>
      <c r="T1187" s="59">
        <f t="shared" si="507"/>
        <v>12.081547306268842</v>
      </c>
      <c r="U1187" s="59">
        <f t="shared" si="508"/>
        <v>30.905297781401373</v>
      </c>
      <c r="V1187" s="59"/>
      <c r="W1187" s="49">
        <f t="shared" si="526"/>
        <v>3.8043619009613083</v>
      </c>
      <c r="X1187" s="49">
        <f t="shared" si="527"/>
        <v>5.706542851441962</v>
      </c>
      <c r="Y1187" s="49">
        <f t="shared" si="528"/>
        <v>4.0761658168321393</v>
      </c>
      <c r="Z1187" s="49">
        <f t="shared" si="529"/>
        <v>8.0053814894367026</v>
      </c>
      <c r="AA1187" s="49">
        <f t="shared" si="530"/>
        <v>4.6357946672102068</v>
      </c>
      <c r="AB1187" s="49">
        <f t="shared" si="531"/>
        <v>26.269503114191167</v>
      </c>
      <c r="AC1187" s="80">
        <f t="shared" si="511"/>
        <v>0.85</v>
      </c>
      <c r="AD1187" s="80">
        <f t="shared" si="520"/>
        <v>0.85</v>
      </c>
      <c r="AE1187" s="80">
        <f t="shared" si="521"/>
        <v>0.85</v>
      </c>
      <c r="AF1187" s="54">
        <f>(Q1187-MAX(Q$2:Q1186))/MAX(Q$2:Q1186)</f>
        <v>-0.4535712620696507</v>
      </c>
      <c r="AG1187" s="54">
        <f>(R1187-MAX(R$2:R1186))/MAX(R$2:R1186)</f>
        <v>-0.33140373120149597</v>
      </c>
      <c r="AH1187" s="54">
        <f>(S1187-MAX(S$2:S1186))/MAX(S$2:S1186)</f>
        <v>-0.29472236430859944</v>
      </c>
      <c r="AI1187" s="54">
        <f>(T1187-MAX(T$2:T1186))/MAX(T$2:T1186)</f>
        <v>-0.29974190444158705</v>
      </c>
      <c r="AJ1187" s="54">
        <f>(U1187-MAX(U$2:U1186))/MAX(U$2:U1186)</f>
        <v>-0.18430978866331463</v>
      </c>
      <c r="AK1187" s="54">
        <f t="shared" si="522"/>
        <v>3.2685302536949274</v>
      </c>
      <c r="AL1187" s="71">
        <f t="shared" si="512"/>
        <v>1979.7083333332346</v>
      </c>
      <c r="AM1187" s="49">
        <f t="shared" si="513"/>
        <v>3.2685302536949274</v>
      </c>
      <c r="AN1187" s="49">
        <f t="shared" si="514"/>
        <v>10.867762933377476</v>
      </c>
      <c r="AO1187" s="49">
        <f t="shared" si="515"/>
        <v>6.9781987939667562</v>
      </c>
      <c r="AP1187" s="49">
        <f t="shared" si="516"/>
        <v>7.5041669742252051</v>
      </c>
      <c r="AQ1187" s="49">
        <f t="shared" si="517"/>
        <v>5.6740474774231906</v>
      </c>
      <c r="AS1187" s="49">
        <f t="shared" si="523"/>
        <v>-5.1937154559542851</v>
      </c>
      <c r="AT1187" s="49">
        <f t="shared" si="518"/>
        <v>-1.8301194968020145</v>
      </c>
      <c r="AU1187" s="54">
        <f>(AM1187-MAX(AM$3:AM1187))/MAX(AM$3:AM1187)</f>
        <v>-0.124535364956591</v>
      </c>
      <c r="AV1187" s="54">
        <f>(AN1187-MAX(AN$3:AN1187))/MAX(AN$3:AN1187)</f>
        <v>-0.10900117300098057</v>
      </c>
      <c r="AW1187" s="54">
        <f>(AO1187-MAX(AO$3:AO1187))/MAX(AO$3:AO1187)</f>
        <v>-1.1629969922675109E-2</v>
      </c>
      <c r="AX1187" s="54">
        <f>(AP1187-MAX(AP$3:AP1187))/MAX(AP$3:AP1187)</f>
        <v>-2.0345178190660684E-2</v>
      </c>
      <c r="AY1187" s="54">
        <f>(AQ1187-MAX(AQ$3:AQ1187))/MAX(AQ$3:AQ1187)</f>
        <v>-0.31793293046908355</v>
      </c>
    </row>
    <row r="1188" spans="1:51">
      <c r="A1188" s="49">
        <f>Data!F1314</f>
        <v>1979.7916666665678</v>
      </c>
      <c r="B1188" s="53">
        <f t="shared" si="509"/>
        <v>7.0999999999999952E-2</v>
      </c>
      <c r="C1188" s="50">
        <f>1/Data!N1314</f>
        <v>0.11518291273528478</v>
      </c>
      <c r="D1188" s="50">
        <f>Data!H1314/100</f>
        <v>0.10300000000000001</v>
      </c>
      <c r="E1188">
        <f>Data!K1315/Data!K1314</f>
        <v>0.98761959532920218</v>
      </c>
      <c r="F1188">
        <f>Data!T1315/Data!T1314</f>
        <v>0.97809829976848384</v>
      </c>
      <c r="G1188" s="49">
        <f>Data!E1317</f>
        <v>77.8</v>
      </c>
      <c r="H1188" s="52">
        <v>0</v>
      </c>
      <c r="I1188" s="52">
        <v>1</v>
      </c>
      <c r="J1188" s="52">
        <v>0.6</v>
      </c>
      <c r="K1188" s="54">
        <f t="shared" si="519"/>
        <v>0.66261227030770231</v>
      </c>
      <c r="L1188" s="54">
        <f t="shared" si="532"/>
        <v>0.85</v>
      </c>
      <c r="M1188" s="53">
        <f t="shared" si="533"/>
        <v>0.85</v>
      </c>
      <c r="N1188" s="54" cm="1">
        <f t="array" ref="N1188">stock_min(C1188,O1188)</f>
        <v>0.85</v>
      </c>
      <c r="O1188" s="54" cm="1">
        <f t="array" ref="O1188">stock_max(C1188,D1188)</f>
        <v>0.85</v>
      </c>
      <c r="P1188" s="49">
        <f t="shared" si="510"/>
        <v>1979.7916666665678</v>
      </c>
      <c r="Q1188" s="49">
        <f t="shared" si="524"/>
        <v>0.65976981028737136</v>
      </c>
      <c r="R1188" s="49">
        <f t="shared" si="525"/>
        <v>38.279450162958135</v>
      </c>
      <c r="S1188" s="59">
        <f t="shared" si="506"/>
        <v>9.3569334487041154</v>
      </c>
      <c r="T1188" s="59">
        <f t="shared" si="507"/>
        <v>11.893162482071292</v>
      </c>
      <c r="U1188" s="59">
        <f t="shared" si="508"/>
        <v>30.478538917210805</v>
      </c>
      <c r="V1188" s="59"/>
      <c r="W1188" s="49">
        <f t="shared" si="526"/>
        <v>3.7427733794816462</v>
      </c>
      <c r="X1188" s="49">
        <f t="shared" si="527"/>
        <v>5.6141600692224687</v>
      </c>
      <c r="Y1188" s="49">
        <f t="shared" si="528"/>
        <v>4.0126070886876448</v>
      </c>
      <c r="Z1188" s="49">
        <f t="shared" si="529"/>
        <v>7.8805553933836467</v>
      </c>
      <c r="AA1188" s="49">
        <f t="shared" si="530"/>
        <v>4.5717808375816213</v>
      </c>
      <c r="AB1188" s="49">
        <f t="shared" si="531"/>
        <v>25.906758079629185</v>
      </c>
      <c r="AC1188" s="80">
        <f t="shared" si="511"/>
        <v>0.85</v>
      </c>
      <c r="AD1188" s="80">
        <f t="shared" si="520"/>
        <v>0.85</v>
      </c>
      <c r="AE1188" s="80">
        <f t="shared" si="521"/>
        <v>0.85</v>
      </c>
      <c r="AF1188" s="54">
        <f>(Q1188-MAX(Q$2:Q1187))/MAX(Q$2:Q1187)</f>
        <v>-0.46553898048568693</v>
      </c>
      <c r="AG1188" s="54">
        <f>(R1188-MAX(R$2:R1187))/MAX(R$2:R1187)</f>
        <v>-0.33968122357060698</v>
      </c>
      <c r="AH1188" s="54">
        <f>(S1188-MAX(S$2:S1187))/MAX(S$2:S1187)</f>
        <v>-0.30614004957243546</v>
      </c>
      <c r="AI1188" s="54">
        <f>(T1188-MAX(T$2:T1187))/MAX(T$2:T1187)</f>
        <v>-0.31066086994166281</v>
      </c>
      <c r="AJ1188" s="54">
        <f>(U1188-MAX(U$2:U1187))/MAX(U$2:U1187)</f>
        <v>-0.19557332770388955</v>
      </c>
      <c r="AK1188" s="54">
        <f t="shared" si="522"/>
        <v>3.3766443938963113</v>
      </c>
      <c r="AL1188" s="71">
        <f t="shared" si="512"/>
        <v>1979.7916666665678</v>
      </c>
      <c r="AM1188" s="49">
        <f t="shared" si="513"/>
        <v>3.3766443938963113</v>
      </c>
      <c r="AN1188" s="49">
        <f t="shared" si="514"/>
        <v>11.778944157215797</v>
      </c>
      <c r="AO1188" s="49">
        <f t="shared" si="515"/>
        <v>7.4223916838207353</v>
      </c>
      <c r="AP1188" s="49">
        <f t="shared" si="516"/>
        <v>8.005631134829482</v>
      </c>
      <c r="AQ1188" s="49">
        <f t="shared" si="517"/>
        <v>5.8136258035253148</v>
      </c>
      <c r="AS1188" s="49">
        <f t="shared" si="523"/>
        <v>-5.9653183536904821</v>
      </c>
      <c r="AT1188" s="49">
        <f t="shared" si="518"/>
        <v>-2.1920053313041672</v>
      </c>
      <c r="AU1188" s="54">
        <f>(AM1188-MAX(AM$3:AM1188))/MAX(AM$3:AM1188)</f>
        <v>-9.5577362751337186E-2</v>
      </c>
      <c r="AV1188" s="54">
        <f>(AN1188-MAX(AN$3:AN1188))/MAX(AN$3:AN1188)</f>
        <v>-3.4297537432150076E-2</v>
      </c>
      <c r="AW1188" s="54">
        <f>(AO1188-MAX(AO$3:AO1188))/MAX(AO$3:AO1188)</f>
        <v>0</v>
      </c>
      <c r="AX1188" s="54">
        <f>(AP1188-MAX(AP$3:AP1188))/MAX(AP$3:AP1188)</f>
        <v>0</v>
      </c>
      <c r="AY1188" s="54">
        <f>(AQ1188-MAX(AQ$3:AQ1188))/MAX(AQ$3:AQ1188)</f>
        <v>-0.30115447025469327</v>
      </c>
    </row>
    <row r="1189" spans="1:51">
      <c r="A1189" s="49">
        <f>Data!F1315</f>
        <v>1979.8749999999011</v>
      </c>
      <c r="B1189" s="53">
        <f t="shared" si="509"/>
        <v>6.7999999999999949E-2</v>
      </c>
      <c r="C1189" s="50">
        <f>1/Data!N1315</f>
        <v>0.11738764176125072</v>
      </c>
      <c r="D1189" s="50">
        <f>Data!H1315/100</f>
        <v>0.1065</v>
      </c>
      <c r="E1189">
        <f>Data!K1316/Data!K1315</f>
        <v>1.0331874804338561</v>
      </c>
      <c r="F1189">
        <f>Data!T1316/Data!T1315</f>
        <v>1.0142383943886757</v>
      </c>
      <c r="G1189" s="49">
        <f>Data!E1318</f>
        <v>78.900000000000006</v>
      </c>
      <c r="H1189" s="52">
        <v>0</v>
      </c>
      <c r="I1189" s="52">
        <v>1</v>
      </c>
      <c r="J1189" s="52">
        <v>0.6</v>
      </c>
      <c r="K1189" s="54">
        <f t="shared" si="519"/>
        <v>0.66261227030770231</v>
      </c>
      <c r="L1189" s="54">
        <f t="shared" si="532"/>
        <v>0.85</v>
      </c>
      <c r="M1189" s="53">
        <f t="shared" si="533"/>
        <v>0.85</v>
      </c>
      <c r="N1189" s="54" cm="1">
        <f t="array" ref="N1189">stock_min(C1189,O1189)</f>
        <v>0.85</v>
      </c>
      <c r="O1189" s="54" cm="1">
        <f t="array" ref="O1189">stock_max(C1189,D1189)</f>
        <v>0.85</v>
      </c>
      <c r="P1189" s="49">
        <f t="shared" si="510"/>
        <v>1979.8749999999011</v>
      </c>
      <c r="Q1189" s="49">
        <f t="shared" si="524"/>
        <v>0.66916387305198466</v>
      </c>
      <c r="R1189" s="49">
        <f t="shared" si="525"/>
        <v>39.549848666260075</v>
      </c>
      <c r="S1189" s="59">
        <f t="shared" si="506"/>
        <v>9.5965443596384681</v>
      </c>
      <c r="T1189" s="59">
        <f t="shared" si="507"/>
        <v>12.211831342252662</v>
      </c>
      <c r="U1189" s="59">
        <f t="shared" si="508"/>
        <v>31.403413762707217</v>
      </c>
      <c r="V1189" s="59"/>
      <c r="W1189" s="49">
        <f t="shared" si="526"/>
        <v>3.8386177438553872</v>
      </c>
      <c r="X1189" s="49">
        <f t="shared" si="527"/>
        <v>5.7579266157830808</v>
      </c>
      <c r="Y1189" s="49">
        <f t="shared" si="528"/>
        <v>4.1201220519478703</v>
      </c>
      <c r="Z1189" s="49">
        <f t="shared" si="529"/>
        <v>8.0917092903047916</v>
      </c>
      <c r="AA1189" s="49">
        <f t="shared" si="530"/>
        <v>4.7105120644060836</v>
      </c>
      <c r="AB1189" s="49">
        <f t="shared" si="531"/>
        <v>26.692901698301135</v>
      </c>
      <c r="AC1189" s="80">
        <f t="shared" si="511"/>
        <v>0.85</v>
      </c>
      <c r="AD1189" s="80">
        <f t="shared" si="520"/>
        <v>0.85</v>
      </c>
      <c r="AE1189" s="80">
        <f t="shared" si="521"/>
        <v>0.85</v>
      </c>
      <c r="AF1189" s="54">
        <f>(Q1189-MAX(Q$2:Q1188))/MAX(Q$2:Q1188)</f>
        <v>-0.45792911370446848</v>
      </c>
      <c r="AG1189" s="54">
        <f>(R1189-MAX(R$2:R1188))/MAX(R$2:R1188)</f>
        <v>-0.31776690709774874</v>
      </c>
      <c r="AH1189" s="54">
        <f>(S1189-MAX(S$2:S1188))/MAX(S$2:S1188)</f>
        <v>-0.28837179080536696</v>
      </c>
      <c r="AI1189" s="54">
        <f>(T1189-MAX(T$2:T1188))/MAX(T$2:T1188)</f>
        <v>-0.29219051647720312</v>
      </c>
      <c r="AJ1189" s="54">
        <f>(U1189-MAX(U$2:U1188))/MAX(U$2:U1188)</f>
        <v>-0.17116290579114704</v>
      </c>
      <c r="AK1189" s="54">
        <f t="shared" si="522"/>
        <v>3.2846515156943741</v>
      </c>
      <c r="AL1189" s="71">
        <f t="shared" si="512"/>
        <v>1979.8749999999011</v>
      </c>
      <c r="AM1189" s="49">
        <f t="shared" si="513"/>
        <v>3.2846515156943741</v>
      </c>
      <c r="AN1189" s="49">
        <f t="shared" si="514"/>
        <v>11.720810570921543</v>
      </c>
      <c r="AO1189" s="49">
        <f t="shared" si="515"/>
        <v>7.3202606272541937</v>
      </c>
      <c r="AP1189" s="49">
        <f t="shared" si="516"/>
        <v>7.9066018266780675</v>
      </c>
      <c r="AQ1189" s="49">
        <f t="shared" si="517"/>
        <v>5.5668353734823643</v>
      </c>
      <c r="AS1189" s="49">
        <f t="shared" si="523"/>
        <v>-6.1539751974391788</v>
      </c>
      <c r="AT1189" s="49">
        <f t="shared" si="518"/>
        <v>-2.3397664531957032</v>
      </c>
      <c r="AU1189" s="54">
        <f>(AM1189-MAX(AM$3:AM1189))/MAX(AM$3:AM1189)</f>
        <v>-0.1202173401389134</v>
      </c>
      <c r="AV1189" s="54">
        <f>(AN1189-MAX(AN$3:AN1189))/MAX(AN$3:AN1189)</f>
        <v>-3.9063647763683505E-2</v>
      </c>
      <c r="AW1189" s="54">
        <f>(AO1189-MAX(AO$3:AO1189))/MAX(AO$3:AO1189)</f>
        <v>-1.3759858131600092E-2</v>
      </c>
      <c r="AX1189" s="54">
        <f>(AP1189-MAX(AP$3:AP1189))/MAX(AP$3:AP1189)</f>
        <v>-1.2369956407381205E-2</v>
      </c>
      <c r="AY1189" s="54">
        <f>(AQ1189-MAX(AQ$3:AQ1189))/MAX(AQ$3:AQ1189)</f>
        <v>-0.33082070517384732</v>
      </c>
    </row>
    <row r="1190" spans="1:51">
      <c r="A1190" s="49">
        <f>Data!F1316</f>
        <v>1979.9583333332343</v>
      </c>
      <c r="B1190" s="53">
        <f t="shared" si="509"/>
        <v>7.4999999999999956E-2</v>
      </c>
      <c r="C1190" s="50">
        <f>1/Data!N1316</f>
        <v>0.11434838498069567</v>
      </c>
      <c r="D1190" s="50">
        <f>Data!H1316/100</f>
        <v>0.10390000000000001</v>
      </c>
      <c r="E1190">
        <f>Data!K1317/Data!K1316</f>
        <v>1.0185555584701746</v>
      </c>
      <c r="F1190">
        <f>Data!T1317/Data!T1316</f>
        <v>0.96985715152523932</v>
      </c>
      <c r="G1190" s="49">
        <f>Data!E1319</f>
        <v>80.099999999999994</v>
      </c>
      <c r="H1190" s="52">
        <v>0</v>
      </c>
      <c r="I1190" s="52">
        <v>1</v>
      </c>
      <c r="J1190" s="52">
        <v>0.6</v>
      </c>
      <c r="K1190" s="54">
        <f t="shared" si="519"/>
        <v>0.66261227030770231</v>
      </c>
      <c r="L1190" s="54">
        <f t="shared" si="532"/>
        <v>0.85</v>
      </c>
      <c r="M1190" s="53">
        <f t="shared" si="533"/>
        <v>0.85</v>
      </c>
      <c r="N1190" s="54" cm="1">
        <f t="array" ref="N1190">stock_min(C1190,O1190)</f>
        <v>0.85</v>
      </c>
      <c r="O1190" s="54" cm="1">
        <f t="array" ref="O1190">stock_max(C1190,D1190)</f>
        <v>0.85</v>
      </c>
      <c r="P1190" s="49">
        <f t="shared" si="510"/>
        <v>1979.9583333332343</v>
      </c>
      <c r="Q1190" s="49">
        <f t="shared" si="524"/>
        <v>0.64899336782179473</v>
      </c>
      <c r="R1190" s="49">
        <f t="shared" si="525"/>
        <v>40.283718195673423</v>
      </c>
      <c r="S1190" s="59">
        <f t="shared" si="506"/>
        <v>9.5876790306190465</v>
      </c>
      <c r="T1190" s="59">
        <f t="shared" si="507"/>
        <v>12.237785312403183</v>
      </c>
      <c r="U1190" s="59">
        <f t="shared" si="508"/>
        <v>31.756727209512746</v>
      </c>
      <c r="V1190" s="59"/>
      <c r="W1190" s="49">
        <f t="shared" si="526"/>
        <v>3.8350716122476189</v>
      </c>
      <c r="X1190" s="49">
        <f t="shared" si="527"/>
        <v>5.7526074183714275</v>
      </c>
      <c r="Y1190" s="49">
        <f t="shared" si="528"/>
        <v>4.1288786030134563</v>
      </c>
      <c r="Z1190" s="49">
        <f t="shared" si="529"/>
        <v>8.1089067093897267</v>
      </c>
      <c r="AA1190" s="49">
        <f t="shared" si="530"/>
        <v>4.7635090814269123</v>
      </c>
      <c r="AB1190" s="49">
        <f t="shared" si="531"/>
        <v>26.993218128085832</v>
      </c>
      <c r="AC1190" s="80">
        <f t="shared" si="511"/>
        <v>0.85</v>
      </c>
      <c r="AD1190" s="80">
        <f t="shared" si="520"/>
        <v>0.85</v>
      </c>
      <c r="AE1190" s="80">
        <f t="shared" si="521"/>
        <v>0.85</v>
      </c>
      <c r="AF1190" s="54">
        <f>(Q1190-MAX(Q$2:Q1189))/MAX(Q$2:Q1189)</f>
        <v>-0.4742686742926539</v>
      </c>
      <c r="AG1190" s="54">
        <f>(R1190-MAX(R$2:R1189))/MAX(R$2:R1189)</f>
        <v>-0.30510769105211294</v>
      </c>
      <c r="AH1190" s="54">
        <f>(S1190-MAX(S$2:S1189))/MAX(S$2:S1189)</f>
        <v>-0.28902919601057248</v>
      </c>
      <c r="AI1190" s="54">
        <f>(T1190-MAX(T$2:T1189))/MAX(T$2:T1189)</f>
        <v>-0.2906861994183812</v>
      </c>
      <c r="AJ1190" s="54">
        <f>(U1190-MAX(U$2:U1189))/MAX(U$2:U1189)</f>
        <v>-0.161837827543031</v>
      </c>
      <c r="AK1190" s="54">
        <f t="shared" si="522"/>
        <v>3.3014283821937491</v>
      </c>
      <c r="AL1190" s="71">
        <f t="shared" si="512"/>
        <v>1979.9583333332343</v>
      </c>
      <c r="AM1190" s="49">
        <f t="shared" si="513"/>
        <v>3.3014283821937491</v>
      </c>
      <c r="AN1190" s="49">
        <f t="shared" si="514"/>
        <v>11.459571116171569</v>
      </c>
      <c r="AO1190" s="49">
        <f t="shared" si="515"/>
        <v>7.2349756477375964</v>
      </c>
      <c r="AP1190" s="49">
        <f t="shared" si="516"/>
        <v>7.8011039648610865</v>
      </c>
      <c r="AQ1190" s="49">
        <f t="shared" si="517"/>
        <v>5.3662370604395386</v>
      </c>
      <c r="AS1190" s="49">
        <f t="shared" si="523"/>
        <v>-6.0933340557320301</v>
      </c>
      <c r="AT1190" s="49">
        <f t="shared" si="518"/>
        <v>-2.4348669044215479</v>
      </c>
      <c r="AU1190" s="54">
        <f>(AM1190-MAX(AM$3:AM1190))/MAX(AM$3:AM1190)</f>
        <v>-0.11572371390111318</v>
      </c>
      <c r="AV1190" s="54">
        <f>(AN1190-MAX(AN$3:AN1190))/MAX(AN$3:AN1190)</f>
        <v>-6.048149145193852E-2</v>
      </c>
      <c r="AW1190" s="54">
        <f>(AO1190-MAX(AO$3:AO1190))/MAX(AO$3:AO1190)</f>
        <v>-2.5250087042922673E-2</v>
      </c>
      <c r="AX1190" s="54">
        <f>(AP1190-MAX(AP$3:AP1190))/MAX(AP$3:AP1190)</f>
        <v>-2.5547913278014384E-2</v>
      </c>
      <c r="AY1190" s="54">
        <f>(AQ1190-MAX(AQ$3:AQ1190))/MAX(AQ$3:AQ1190)</f>
        <v>-0.35493426856477295</v>
      </c>
    </row>
    <row r="1191" spans="1:51">
      <c r="A1191" s="49">
        <f>Data!F1317</f>
        <v>1980.0416666665676</v>
      </c>
      <c r="B1191" s="53">
        <f t="shared" si="509"/>
        <v>7.8999999999999959E-2</v>
      </c>
      <c r="C1191" s="50">
        <f>1/Data!N1317</f>
        <v>0.11298242418040706</v>
      </c>
      <c r="D1191" s="50">
        <f>Data!H1317/100</f>
        <v>0.10800000000000001</v>
      </c>
      <c r="E1191">
        <f>Data!K1318/Data!K1317</f>
        <v>1.0294410139721744</v>
      </c>
      <c r="F1191">
        <f>Data!T1318/Data!T1317</f>
        <v>0.90461139030547311</v>
      </c>
      <c r="G1191" s="49">
        <f>Data!E1320</f>
        <v>81</v>
      </c>
      <c r="H1191" s="52">
        <v>0</v>
      </c>
      <c r="I1191" s="52">
        <v>1</v>
      </c>
      <c r="J1191" s="52">
        <v>0.6</v>
      </c>
      <c r="K1191" s="54">
        <f t="shared" si="519"/>
        <v>0.66261227030770231</v>
      </c>
      <c r="L1191" s="54">
        <f t="shared" si="532"/>
        <v>0.85</v>
      </c>
      <c r="M1191" s="53">
        <f t="shared" si="533"/>
        <v>0.85</v>
      </c>
      <c r="N1191" s="54" cm="1">
        <f t="array" ref="N1191">stock_min(C1191,O1191)</f>
        <v>0.85</v>
      </c>
      <c r="O1191" s="54" cm="1">
        <f t="array" ref="O1191">stock_max(C1191,D1191)</f>
        <v>0.85</v>
      </c>
      <c r="P1191" s="49">
        <f t="shared" si="510"/>
        <v>1980.0416666665676</v>
      </c>
      <c r="Q1191" s="49">
        <f t="shared" si="524"/>
        <v>0.58708679276430498</v>
      </c>
      <c r="R1191" s="49">
        <f t="shared" si="525"/>
        <v>41.46971170592338</v>
      </c>
      <c r="S1191" s="59">
        <f t="shared" si="506"/>
        <v>9.3912194768285051</v>
      </c>
      <c r="T1191" s="59">
        <f t="shared" si="507"/>
        <v>12.082671758594451</v>
      </c>
      <c r="U1191" s="59">
        <f t="shared" si="508"/>
        <v>32.097050413031106</v>
      </c>
      <c r="V1191" s="59"/>
      <c r="W1191" s="49">
        <f t="shared" si="526"/>
        <v>3.756487790731402</v>
      </c>
      <c r="X1191" s="49">
        <f t="shared" si="527"/>
        <v>5.6347316860971031</v>
      </c>
      <c r="Y1191" s="49">
        <f t="shared" si="528"/>
        <v>4.0765451932494239</v>
      </c>
      <c r="Z1191" s="49">
        <f t="shared" si="529"/>
        <v>8.0061265653450278</v>
      </c>
      <c r="AA1191" s="49">
        <f t="shared" si="530"/>
        <v>4.8145575619546666</v>
      </c>
      <c r="AB1191" s="49">
        <f t="shared" si="531"/>
        <v>27.282492851076437</v>
      </c>
      <c r="AC1191" s="80">
        <f t="shared" si="511"/>
        <v>0.85</v>
      </c>
      <c r="AD1191" s="80">
        <f t="shared" si="520"/>
        <v>0.85</v>
      </c>
      <c r="AE1191" s="80">
        <f t="shared" si="521"/>
        <v>0.85</v>
      </c>
      <c r="AF1191" s="54">
        <f>(Q1191-MAX(Q$2:Q1190))/MAX(Q$2:Q1190)</f>
        <v>-0.5244174545247382</v>
      </c>
      <c r="AG1191" s="54">
        <f>(R1191-MAX(R$2:R1190))/MAX(R$2:R1190)</f>
        <v>-0.28464935687522169</v>
      </c>
      <c r="AH1191" s="54">
        <f>(S1191-MAX(S$2:S1190))/MAX(S$2:S1190)</f>
        <v>-0.30359758179651664</v>
      </c>
      <c r="AI1191" s="54">
        <f>(T1191-MAX(T$2:T1190))/MAX(T$2:T1190)</f>
        <v>-0.29967673010388707</v>
      </c>
      <c r="AJ1191" s="54">
        <f>(U1191-MAX(U$2:U1190))/MAX(U$2:U1190)</f>
        <v>-0.15285560359669759</v>
      </c>
      <c r="AK1191" s="54">
        <f t="shared" si="522"/>
        <v>3.6852195631481899</v>
      </c>
      <c r="AL1191" s="71">
        <f t="shared" si="512"/>
        <v>1980.0416666665676</v>
      </c>
      <c r="AM1191" s="49">
        <f t="shared" si="513"/>
        <v>3.6852195631481899</v>
      </c>
      <c r="AN1191" s="49">
        <f t="shared" si="514"/>
        <v>10.792064094279949</v>
      </c>
      <c r="AO1191" s="49">
        <f t="shared" si="515"/>
        <v>7.2799301754964967</v>
      </c>
      <c r="AP1191" s="49">
        <f t="shared" si="516"/>
        <v>7.7675026051951015</v>
      </c>
      <c r="AQ1191" s="49">
        <f t="shared" si="517"/>
        <v>5.3612246728627611</v>
      </c>
      <c r="AS1191" s="49">
        <f t="shared" si="523"/>
        <v>-5.430839421417188</v>
      </c>
      <c r="AT1191" s="49">
        <f t="shared" si="518"/>
        <v>-2.4062779323323404</v>
      </c>
      <c r="AU1191" s="54">
        <f>(AM1191-MAX(AM$3:AM1191))/MAX(AM$3:AM1191)</f>
        <v>-1.2926560413752793E-2</v>
      </c>
      <c r="AV1191" s="54">
        <f>(AN1191-MAX(AN$3:AN1191))/MAX(AN$3:AN1191)</f>
        <v>-0.11520737912219951</v>
      </c>
      <c r="AW1191" s="54">
        <f>(AO1191-MAX(AO$3:AO1191))/MAX(AO$3:AO1191)</f>
        <v>-1.9193477573377731E-2</v>
      </c>
      <c r="AX1191" s="54">
        <f>(AP1191-MAX(AP$3:AP1191))/MAX(AP$3:AP1191)</f>
        <v>-2.9745128850412934E-2</v>
      </c>
      <c r="AY1191" s="54">
        <f>(AQ1191-MAX(AQ$3:AQ1191))/MAX(AQ$3:AQ1191)</f>
        <v>-0.3555367986844889</v>
      </c>
    </row>
    <row r="1192" spans="1:51">
      <c r="A1192" s="49">
        <f>Data!F1318</f>
        <v>1980.1249999999009</v>
      </c>
      <c r="B1192" s="53">
        <f t="shared" si="509"/>
        <v>8.9999999999999969E-2</v>
      </c>
      <c r="C1192" s="50">
        <f>1/Data!N1318</f>
        <v>0.11044261311400212</v>
      </c>
      <c r="D1192" s="50">
        <f>Data!H1318/100</f>
        <v>0.1241</v>
      </c>
      <c r="E1192">
        <f>Data!K1319/Data!K1318</f>
        <v>0.89859109331029208</v>
      </c>
      <c r="F1192">
        <f>Data!T1319/Data!T1318</f>
        <v>0.97640620091426733</v>
      </c>
      <c r="G1192" s="49">
        <f>Data!E1321</f>
        <v>81.8</v>
      </c>
      <c r="H1192" s="52">
        <v>0</v>
      </c>
      <c r="I1192" s="52">
        <v>1</v>
      </c>
      <c r="J1192" s="52">
        <v>0.6</v>
      </c>
      <c r="K1192" s="54">
        <f t="shared" si="519"/>
        <v>0.66261227030770231</v>
      </c>
      <c r="L1192" s="54">
        <f t="shared" si="532"/>
        <v>0.85</v>
      </c>
      <c r="M1192" s="53">
        <f t="shared" si="533"/>
        <v>0.85</v>
      </c>
      <c r="N1192" s="54" cm="1">
        <f t="array" ref="N1192">stock_min(C1192,O1192)</f>
        <v>0</v>
      </c>
      <c r="O1192" s="54" cm="1">
        <f t="array" ref="O1192">stock_max(C1192,D1192)</f>
        <v>0</v>
      </c>
      <c r="P1192" s="49">
        <f t="shared" si="510"/>
        <v>1980.1249999999009</v>
      </c>
      <c r="Q1192" s="49">
        <f t="shared" si="524"/>
        <v>0.57323518492993675</v>
      </c>
      <c r="R1192" s="49">
        <f t="shared" si="525"/>
        <v>37.264313581088309</v>
      </c>
      <c r="S1192" s="59">
        <f t="shared" si="506"/>
        <v>8.7311776788490185</v>
      </c>
      <c r="T1192" s="59">
        <f t="shared" si="507"/>
        <v>11.17459802852995</v>
      </c>
      <c r="U1192" s="59">
        <f t="shared" si="508"/>
        <v>29.216768937430217</v>
      </c>
      <c r="V1192" s="59"/>
      <c r="W1192" s="49">
        <f t="shared" si="526"/>
        <v>3.4924710715396077</v>
      </c>
      <c r="X1192" s="49">
        <f t="shared" si="527"/>
        <v>5.2387066073094113</v>
      </c>
      <c r="Y1192" s="49">
        <f t="shared" si="528"/>
        <v>3.7701722590697453</v>
      </c>
      <c r="Z1192" s="49">
        <f t="shared" si="529"/>
        <v>7.4044257694602047</v>
      </c>
      <c r="AA1192" s="49">
        <f t="shared" si="530"/>
        <v>4.3825153406145336</v>
      </c>
      <c r="AB1192" s="49">
        <f t="shared" si="531"/>
        <v>24.834253596815685</v>
      </c>
      <c r="AC1192" s="80">
        <f t="shared" si="511"/>
        <v>0.85</v>
      </c>
      <c r="AD1192" s="80">
        <f t="shared" si="520"/>
        <v>0</v>
      </c>
      <c r="AE1192" s="80">
        <f t="shared" si="521"/>
        <v>0</v>
      </c>
      <c r="AF1192" s="54">
        <f>(Q1192-MAX(Q$2:Q1191))/MAX(Q$2:Q1191)</f>
        <v>-0.53563825355136285</v>
      </c>
      <c r="AG1192" s="54">
        <f>(R1192-MAX(R$2:R1191))/MAX(R$2:R1191)</f>
        <v>-0.35719228349428483</v>
      </c>
      <c r="AH1192" s="54">
        <f>(S1192-MAX(S$2:S1191))/MAX(S$2:S1191)</f>
        <v>-0.35254273799933161</v>
      </c>
      <c r="AI1192" s="54">
        <f>(T1192-MAX(T$2:T1191))/MAX(T$2:T1191)</f>
        <v>-0.35230955640682632</v>
      </c>
      <c r="AJ1192" s="54">
        <f>(U1192-MAX(U$2:U1191))/MAX(U$2:U1191)</f>
        <v>-0.22887549578993491</v>
      </c>
      <c r="AK1192" s="54">
        <f t="shared" si="522"/>
        <v>3.8355132020046256</v>
      </c>
      <c r="AL1192" s="71">
        <f t="shared" si="512"/>
        <v>1980.1249999999009</v>
      </c>
      <c r="AM1192" s="49">
        <f t="shared" si="513"/>
        <v>3.8355132020046256</v>
      </c>
      <c r="AN1192" s="49">
        <f t="shared" si="514"/>
        <v>12.381224937448518</v>
      </c>
      <c r="AO1192" s="49">
        <f t="shared" si="515"/>
        <v>8.0263127005688908</v>
      </c>
      <c r="AP1192" s="49">
        <f t="shared" si="516"/>
        <v>8.6167113065366685</v>
      </c>
      <c r="AQ1192" s="49">
        <f t="shared" si="517"/>
        <v>5.9853229535361319</v>
      </c>
      <c r="AS1192" s="49">
        <f t="shared" si="523"/>
        <v>-6.3959019839123865</v>
      </c>
      <c r="AT1192" s="49">
        <f t="shared" si="518"/>
        <v>-2.6313883530005366</v>
      </c>
      <c r="AU1192" s="54">
        <f>(AM1192-MAX(AM$3:AM1192))/MAX(AM$3:AM1192)</f>
        <v>0</v>
      </c>
      <c r="AV1192" s="54">
        <f>(AN1192-MAX(AN$3:AN1192))/MAX(AN$3:AN1192)</f>
        <v>0</v>
      </c>
      <c r="AW1192" s="54">
        <f>(AO1192-MAX(AO$3:AO1192))/MAX(AO$3:AO1192)</f>
        <v>0</v>
      </c>
      <c r="AX1192" s="54">
        <f>(AP1192-MAX(AP$3:AP1192))/MAX(AP$3:AP1192)</f>
        <v>0</v>
      </c>
      <c r="AY1192" s="54">
        <f>(AQ1192-MAX(AQ$3:AQ1192))/MAX(AQ$3:AQ1192)</f>
        <v>-0.28051506383085562</v>
      </c>
    </row>
    <row r="1193" spans="1:51">
      <c r="A1193" s="49">
        <f>Data!F1319</f>
        <v>1980.2083333332341</v>
      </c>
      <c r="B1193" s="53">
        <f t="shared" si="509"/>
        <v>5.7000000000000051E-2</v>
      </c>
      <c r="C1193" s="50">
        <f>1/Data!N1319</f>
        <v>0.12374475025615456</v>
      </c>
      <c r="D1193" s="50">
        <f>Data!H1319/100</f>
        <v>0.1275</v>
      </c>
      <c r="E1193">
        <f>Data!K1320/Data!K1319</f>
        <v>0.97743423564682164</v>
      </c>
      <c r="F1193">
        <f>Data!T1320/Data!T1319</f>
        <v>1.0741754982968414</v>
      </c>
      <c r="G1193" s="49">
        <f>Data!E1322</f>
        <v>82.7</v>
      </c>
      <c r="H1193" s="52">
        <v>0</v>
      </c>
      <c r="I1193" s="52">
        <v>1</v>
      </c>
      <c r="J1193" s="52">
        <v>0.6</v>
      </c>
      <c r="K1193" s="54">
        <f t="shared" si="519"/>
        <v>0.66261227030770231</v>
      </c>
      <c r="L1193" s="54">
        <f t="shared" si="532"/>
        <v>0</v>
      </c>
      <c r="M1193" s="53">
        <f t="shared" si="533"/>
        <v>0.42499999999999999</v>
      </c>
      <c r="N1193" s="54" cm="1">
        <f t="array" ref="N1193">stock_min(C1193,O1193)</f>
        <v>0.32811286552902813</v>
      </c>
      <c r="O1193" s="54" cm="1">
        <f t="array" ref="O1193">stock_max(C1193,D1193)</f>
        <v>0.32811286552902813</v>
      </c>
      <c r="P1193" s="49">
        <f t="shared" si="510"/>
        <v>1980.2083333332341</v>
      </c>
      <c r="Q1193" s="49">
        <f t="shared" si="524"/>
        <v>0.61575519041339688</v>
      </c>
      <c r="R1193" s="49">
        <f t="shared" si="525"/>
        <v>36.423415862034524</v>
      </c>
      <c r="S1193" s="59">
        <f t="shared" si="506"/>
        <v>8.8720180420517902</v>
      </c>
      <c r="T1193" s="59">
        <f t="shared" si="507"/>
        <v>11.287165907427136</v>
      </c>
      <c r="U1193" s="59">
        <f t="shared" si="508"/>
        <v>28.981440282061033</v>
      </c>
      <c r="V1193" s="59"/>
      <c r="W1193" s="49">
        <f t="shared" si="526"/>
        <v>3.5488072168207161</v>
      </c>
      <c r="X1193" s="49">
        <f t="shared" si="527"/>
        <v>5.3232108252310741</v>
      </c>
      <c r="Y1193" s="49">
        <f t="shared" si="528"/>
        <v>3.8081512801671447</v>
      </c>
      <c r="Z1193" s="49">
        <f t="shared" si="529"/>
        <v>7.4790146272599918</v>
      </c>
      <c r="AA1193" s="49">
        <f t="shared" si="530"/>
        <v>16.664328162185093</v>
      </c>
      <c r="AB1193" s="49">
        <f t="shared" si="531"/>
        <v>12.31711211987594</v>
      </c>
      <c r="AC1193" s="80">
        <f t="shared" si="511"/>
        <v>0.42500000000000004</v>
      </c>
      <c r="AD1193" s="80">
        <f t="shared" si="520"/>
        <v>0.32811286552902813</v>
      </c>
      <c r="AE1193" s="80">
        <f t="shared" si="521"/>
        <v>0.32811286552902813</v>
      </c>
      <c r="AF1193" s="54">
        <f>(Q1193-MAX(Q$2:Q1192))/MAX(Q$2:Q1192)</f>
        <v>-0.50119398961854367</v>
      </c>
      <c r="AG1193" s="54">
        <f>(R1193-MAX(R$2:R1192))/MAX(R$2:R1192)</f>
        <v>-0.37169773094935754</v>
      </c>
      <c r="AH1193" s="54">
        <f>(S1193-MAX(S$2:S1192))/MAX(S$2:S1192)</f>
        <v>-0.34209877278724499</v>
      </c>
      <c r="AI1193" s="54">
        <f>(T1193-MAX(T$2:T1192))/MAX(T$2:T1192)</f>
        <v>-0.34578501393727917</v>
      </c>
      <c r="AJ1193" s="54">
        <f>(U1193-MAX(U$2:U1192))/MAX(U$2:U1192)</f>
        <v>-0.235086575909253</v>
      </c>
      <c r="AK1193" s="54">
        <f t="shared" si="522"/>
        <v>3.6591030441703096</v>
      </c>
      <c r="AL1193" s="71">
        <f t="shared" si="512"/>
        <v>1980.2083333332341</v>
      </c>
      <c r="AM1193" s="49">
        <f t="shared" si="513"/>
        <v>3.6591030441703096</v>
      </c>
      <c r="AN1193" s="49">
        <f t="shared" si="514"/>
        <v>12.840015657266962</v>
      </c>
      <c r="AO1193" s="49">
        <f t="shared" si="515"/>
        <v>8.0418680227605304</v>
      </c>
      <c r="AP1193" s="49">
        <f t="shared" si="516"/>
        <v>8.6792458075108101</v>
      </c>
      <c r="AQ1193" s="49">
        <f t="shared" si="517"/>
        <v>6.1833838880527603</v>
      </c>
      <c r="AS1193" s="49">
        <f t="shared" si="523"/>
        <v>-6.6566317692142016</v>
      </c>
      <c r="AT1193" s="49">
        <f t="shared" si="518"/>
        <v>-2.4958619194580498</v>
      </c>
      <c r="AU1193" s="54">
        <f>(AM1193-MAX(AM$3:AM1193))/MAX(AM$3:AM1193)</f>
        <v>-4.5993886226780682E-2</v>
      </c>
      <c r="AV1193" s="54">
        <f>(AN1193-MAX(AN$3:AN1193))/MAX(AN$3:AN1193)</f>
        <v>0</v>
      </c>
      <c r="AW1193" s="54">
        <f>(AO1193-MAX(AO$3:AO1193))/MAX(AO$3:AO1193)</f>
        <v>0</v>
      </c>
      <c r="AX1193" s="54">
        <f>(AP1193-MAX(AP$3:AP1193))/MAX(AP$3:AP1193)</f>
        <v>0</v>
      </c>
      <c r="AY1193" s="54">
        <f>(AQ1193-MAX(AQ$3:AQ1193))/MAX(AQ$3:AQ1193)</f>
        <v>-0.25670651416118284</v>
      </c>
    </row>
    <row r="1194" spans="1:51">
      <c r="A1194" s="49">
        <f>Data!F1320</f>
        <v>1980.2916666665674</v>
      </c>
      <c r="B1194" s="53">
        <f t="shared" si="509"/>
        <v>4.9000000000000044E-2</v>
      </c>
      <c r="C1194" s="50">
        <f>1/Data!N1320</f>
        <v>0.12748557827660634</v>
      </c>
      <c r="D1194" s="50">
        <f>Data!H1320/100</f>
        <v>0.11470000000000001</v>
      </c>
      <c r="E1194">
        <f>Data!K1321/Data!K1320</f>
        <v>1.0401262821349726</v>
      </c>
      <c r="F1194">
        <f>Data!T1321/Data!T1320</f>
        <v>1.0792453441961491</v>
      </c>
      <c r="G1194" s="49">
        <f>Data!E1323</f>
        <v>82.7</v>
      </c>
      <c r="H1194" s="52">
        <v>0</v>
      </c>
      <c r="I1194" s="52">
        <v>1</v>
      </c>
      <c r="J1194" s="52">
        <v>0.6</v>
      </c>
      <c r="K1194" s="54">
        <f t="shared" si="519"/>
        <v>0.66261227030770231</v>
      </c>
      <c r="L1194" s="54">
        <f t="shared" si="532"/>
        <v>0.32811286552902813</v>
      </c>
      <c r="M1194" s="53">
        <f t="shared" si="533"/>
        <v>0.30572309943118076</v>
      </c>
      <c r="N1194" s="54" cm="1">
        <f t="array" ref="N1194">stock_min(C1194,O1194)</f>
        <v>0.85</v>
      </c>
      <c r="O1194" s="54" cm="1">
        <f t="array" ref="O1194">stock_max(C1194,D1194)</f>
        <v>0.85</v>
      </c>
      <c r="P1194" s="49">
        <f t="shared" si="510"/>
        <v>1980.2916666665674</v>
      </c>
      <c r="Q1194" s="49">
        <f t="shared" si="524"/>
        <v>0.66455092241827185</v>
      </c>
      <c r="R1194" s="49">
        <f t="shared" si="525"/>
        <v>37.884952123233958</v>
      </c>
      <c r="S1194" s="59">
        <f t="shared" si="506"/>
        <v>9.3668451508716881</v>
      </c>
      <c r="T1194" s="59">
        <f t="shared" si="507"/>
        <v>11.889049217400009</v>
      </c>
      <c r="U1194" s="59">
        <f t="shared" si="508"/>
        <v>30.796250619081203</v>
      </c>
      <c r="V1194" s="59"/>
      <c r="W1194" s="49">
        <f t="shared" si="526"/>
        <v>3.7467380603486755</v>
      </c>
      <c r="X1194" s="49">
        <f t="shared" si="527"/>
        <v>5.620107090523013</v>
      </c>
      <c r="Y1194" s="49">
        <f t="shared" si="528"/>
        <v>4.0112193236585778</v>
      </c>
      <c r="Z1194" s="49">
        <f t="shared" si="529"/>
        <v>7.8778298937414313</v>
      </c>
      <c r="AA1194" s="49">
        <f t="shared" si="530"/>
        <v>21.381125428956278</v>
      </c>
      <c r="AB1194" s="49">
        <f t="shared" si="531"/>
        <v>9.4151251901249253</v>
      </c>
      <c r="AC1194" s="80">
        <f t="shared" si="511"/>
        <v>0.30572309943118076</v>
      </c>
      <c r="AD1194" s="80">
        <f t="shared" si="520"/>
        <v>0.85</v>
      </c>
      <c r="AE1194" s="80">
        <f t="shared" si="521"/>
        <v>0.85</v>
      </c>
      <c r="AF1194" s="54">
        <f>(Q1194-MAX(Q$2:Q1193))/MAX(Q$2:Q1193)</f>
        <v>-0.46166593563875719</v>
      </c>
      <c r="AG1194" s="54">
        <f>(R1194-MAX(R$2:R1193))/MAX(R$2:R1193)</f>
        <v>-0.34648629683538801</v>
      </c>
      <c r="AH1194" s="54">
        <f>(S1194-MAX(S$2:S1193))/MAX(S$2:S1193)</f>
        <v>-0.30540505095217729</v>
      </c>
      <c r="AI1194" s="54">
        <f>(T1194-MAX(T$2:T1193))/MAX(T$2:T1193)</f>
        <v>-0.31089927871598805</v>
      </c>
      <c r="AJ1194" s="54">
        <f>(U1194-MAX(U$2:U1193))/MAX(U$2:U1193)</f>
        <v>-0.18718789401301084</v>
      </c>
      <c r="AK1194" s="54">
        <f t="shared" si="522"/>
        <v>3.291903962731622</v>
      </c>
      <c r="AL1194" s="71">
        <f t="shared" si="512"/>
        <v>1980.2916666665674</v>
      </c>
      <c r="AM1194" s="49">
        <f t="shared" si="513"/>
        <v>3.291903962731622</v>
      </c>
      <c r="AN1194" s="49">
        <f t="shared" si="514"/>
        <v>11.980228695228496</v>
      </c>
      <c r="AO1194" s="49">
        <f t="shared" si="515"/>
        <v>7.3935750324989415</v>
      </c>
      <c r="AP1194" s="49">
        <f t="shared" si="516"/>
        <v>7.9978871750512877</v>
      </c>
      <c r="AQ1194" s="49">
        <f t="shared" si="517"/>
        <v>5.6499034992264807</v>
      </c>
      <c r="AS1194" s="49">
        <f t="shared" si="523"/>
        <v>-6.3303251960020148</v>
      </c>
      <c r="AT1194" s="49">
        <f t="shared" si="518"/>
        <v>-2.3479836758248069</v>
      </c>
      <c r="AU1194" s="54">
        <f>(AM1194-MAX(AM$3:AM1194))/MAX(AM$3:AM1194)</f>
        <v>-0.14173050922856609</v>
      </c>
      <c r="AV1194" s="54">
        <f>(AN1194-MAX(AN$3:AN1194))/MAX(AN$3:AN1194)</f>
        <v>-6.6961519751096224E-2</v>
      </c>
      <c r="AW1194" s="54">
        <f>(AO1194-MAX(AO$3:AO1194))/MAX(AO$3:AO1194)</f>
        <v>-8.0614726382819871E-2</v>
      </c>
      <c r="AX1194" s="54">
        <f>(AP1194-MAX(AP$3:AP1194))/MAX(AP$3:AP1194)</f>
        <v>-7.8504359430619092E-2</v>
      </c>
      <c r="AY1194" s="54">
        <f>(AQ1194-MAX(AQ$3:AQ1194))/MAX(AQ$3:AQ1194)</f>
        <v>-0.32083523478024289</v>
      </c>
    </row>
    <row r="1195" spans="1:51">
      <c r="A1195" s="49">
        <f>Data!F1321</f>
        <v>1980.3749999999006</v>
      </c>
      <c r="B1195" s="53">
        <f t="shared" si="509"/>
        <v>5.7000000000000051E-2</v>
      </c>
      <c r="C1195" s="50">
        <f>1/Data!N1321</f>
        <v>0.12339241573383546</v>
      </c>
      <c r="D1195" s="50">
        <f>Data!H1321/100</f>
        <v>0.1018</v>
      </c>
      <c r="E1195">
        <f>Data!K1322/Data!K1321</f>
        <v>1.05703300515674</v>
      </c>
      <c r="F1195">
        <f>Data!T1322/Data!T1321</f>
        <v>1.0225645997029114</v>
      </c>
      <c r="G1195" s="49">
        <f>Data!E1324</f>
        <v>83.3</v>
      </c>
      <c r="H1195" s="52">
        <v>0</v>
      </c>
      <c r="I1195" s="52">
        <v>1</v>
      </c>
      <c r="J1195" s="52">
        <v>0.6</v>
      </c>
      <c r="K1195" s="54">
        <f t="shared" si="519"/>
        <v>0.66261227030770231</v>
      </c>
      <c r="L1195" s="54">
        <f t="shared" si="532"/>
        <v>0.85</v>
      </c>
      <c r="M1195" s="53">
        <f t="shared" si="533"/>
        <v>0.5343709551763427</v>
      </c>
      <c r="N1195" s="54" cm="1">
        <f t="array" ref="N1195">stock_min(C1195,O1195)</f>
        <v>0.85</v>
      </c>
      <c r="O1195" s="54" cm="1">
        <f t="array" ref="O1195">stock_max(C1195,D1195)</f>
        <v>0.85</v>
      </c>
      <c r="P1195" s="49">
        <f t="shared" si="510"/>
        <v>1980.3749999999006</v>
      </c>
      <c r="Q1195" s="49">
        <f t="shared" si="524"/>
        <v>0.67954624796484064</v>
      </c>
      <c r="R1195" s="49">
        <f t="shared" si="525"/>
        <v>40.045644793041212</v>
      </c>
      <c r="S1195" s="59">
        <f t="shared" si="506"/>
        <v>9.7719203920703492</v>
      </c>
      <c r="T1195" s="59">
        <f t="shared" si="507"/>
        <v>12.428857088712626</v>
      </c>
      <c r="U1195" s="59">
        <f t="shared" si="508"/>
        <v>31.815680039103089</v>
      </c>
      <c r="V1195" s="59"/>
      <c r="W1195" s="49">
        <f t="shared" si="526"/>
        <v>3.9087681568281401</v>
      </c>
      <c r="X1195" s="49">
        <f t="shared" si="527"/>
        <v>5.8631522352422092</v>
      </c>
      <c r="Y1195" s="49">
        <f t="shared" si="528"/>
        <v>4.1933438758307728</v>
      </c>
      <c r="Z1195" s="49">
        <f t="shared" si="529"/>
        <v>8.2355132128818518</v>
      </c>
      <c r="AA1195" s="49">
        <f t="shared" si="530"/>
        <v>14.814304707022671</v>
      </c>
      <c r="AB1195" s="49">
        <f t="shared" si="531"/>
        <v>17.001375332080418</v>
      </c>
      <c r="AC1195" s="80">
        <f t="shared" si="511"/>
        <v>0.5343709551763427</v>
      </c>
      <c r="AD1195" s="80">
        <f t="shared" si="520"/>
        <v>0.85</v>
      </c>
      <c r="AE1195" s="80">
        <f t="shared" si="521"/>
        <v>0.85</v>
      </c>
      <c r="AF1195" s="54">
        <f>(Q1195-MAX(Q$2:Q1194))/MAX(Q$2:Q1194)</f>
        <v>-0.44951864297000443</v>
      </c>
      <c r="AG1195" s="54">
        <f>(R1195-MAX(R$2:R1194))/MAX(R$2:R1194)</f>
        <v>-0.30921444643280033</v>
      </c>
      <c r="AH1195" s="54">
        <f>(S1195-MAX(S$2:S1194))/MAX(S$2:S1194)</f>
        <v>-0.27536684577327197</v>
      </c>
      <c r="AI1195" s="54">
        <f>(T1195-MAX(T$2:T1194))/MAX(T$2:T1194)</f>
        <v>-0.27961149559100079</v>
      </c>
      <c r="AJ1195" s="54">
        <f>(U1195-MAX(U$2:U1194))/MAX(U$2:U1194)</f>
        <v>-0.16028187275600478</v>
      </c>
      <c r="AK1195" s="54">
        <f t="shared" si="522"/>
        <v>3.3005102242112598</v>
      </c>
      <c r="AL1195" s="71">
        <f t="shared" si="512"/>
        <v>1980.3749999999006</v>
      </c>
      <c r="AM1195" s="49">
        <f t="shared" si="513"/>
        <v>3.3005102242112598</v>
      </c>
      <c r="AN1195" s="49">
        <f t="shared" si="514"/>
        <v>11.631317560989732</v>
      </c>
      <c r="AO1195" s="49">
        <f t="shared" si="515"/>
        <v>7.270248222689192</v>
      </c>
      <c r="AP1195" s="49">
        <f t="shared" si="516"/>
        <v>7.848728598896848</v>
      </c>
      <c r="AQ1195" s="49">
        <f t="shared" si="517"/>
        <v>5.6068939829829301</v>
      </c>
      <c r="AS1195" s="49">
        <f t="shared" si="523"/>
        <v>-6.0244235780068021</v>
      </c>
      <c r="AT1195" s="49">
        <f t="shared" si="518"/>
        <v>-2.241834615913918</v>
      </c>
      <c r="AU1195" s="54">
        <f>(AM1195-MAX(AM$3:AM1195))/MAX(AM$3:AM1195)</f>
        <v>-0.13948667352096383</v>
      </c>
      <c r="AV1195" s="54">
        <f>(AN1195-MAX(AN$3:AN1195))/MAX(AN$3:AN1195)</f>
        <v>-9.4135250963899922E-2</v>
      </c>
      <c r="AW1195" s="54">
        <f>(AO1195-MAX(AO$3:AO1195))/MAX(AO$3:AO1195)</f>
        <v>-9.5950318742791876E-2</v>
      </c>
      <c r="AX1195" s="54">
        <f>(AP1195-MAX(AP$3:AP1195))/MAX(AP$3:AP1195)</f>
        <v>-9.5690020427264835E-2</v>
      </c>
      <c r="AY1195" s="54">
        <f>(AQ1195-MAX(AQ$3:AQ1195))/MAX(AQ$3:AQ1195)</f>
        <v>-0.32600533158026179</v>
      </c>
    </row>
    <row r="1196" spans="1:51">
      <c r="A1196" s="49">
        <f>Data!F1322</f>
        <v>1980.4583333332339</v>
      </c>
      <c r="B1196" s="53">
        <f t="shared" si="509"/>
        <v>6.6999999999999948E-2</v>
      </c>
      <c r="C1196" s="50">
        <f>1/Data!N1322</f>
        <v>0.11748012699463149</v>
      </c>
      <c r="D1196" s="50">
        <f>Data!H1322/100</f>
        <v>9.7799999999999998E-2</v>
      </c>
      <c r="E1196">
        <f>Data!K1323/Data!K1322</f>
        <v>1.0497260980221059</v>
      </c>
      <c r="F1196">
        <f>Data!T1323/Data!T1322</f>
        <v>0.97896138321192894</v>
      </c>
      <c r="G1196" s="49">
        <f>Data!E1325</f>
        <v>84</v>
      </c>
      <c r="H1196" s="52">
        <v>0</v>
      </c>
      <c r="I1196" s="52">
        <v>1</v>
      </c>
      <c r="J1196" s="52">
        <v>0.6</v>
      </c>
      <c r="K1196" s="54">
        <f t="shared" si="519"/>
        <v>0.66261227030770231</v>
      </c>
      <c r="L1196" s="54">
        <f t="shared" si="532"/>
        <v>0.85</v>
      </c>
      <c r="M1196" s="53">
        <f t="shared" si="533"/>
        <v>0.7630188109215047</v>
      </c>
      <c r="N1196" s="54" cm="1">
        <f t="array" ref="N1196">stock_min(C1196,O1196)</f>
        <v>0.85</v>
      </c>
      <c r="O1196" s="54" cm="1">
        <f t="array" ref="O1196">stock_max(C1196,D1196)</f>
        <v>0.85</v>
      </c>
      <c r="P1196" s="49">
        <f t="shared" si="510"/>
        <v>1980.4583333332339</v>
      </c>
      <c r="Q1196" s="49">
        <f t="shared" si="524"/>
        <v>0.66524953486413685</v>
      </c>
      <c r="R1196" s="49">
        <f t="shared" si="525"/>
        <v>42.036958451378418</v>
      </c>
      <c r="S1196" s="59">
        <f t="shared" si="506"/>
        <v>9.9812369994736105</v>
      </c>
      <c r="T1196" s="59">
        <f t="shared" si="507"/>
        <v>12.750154871134527</v>
      </c>
      <c r="U1196" s="59">
        <f t="shared" si="508"/>
        <v>32.349419615663969</v>
      </c>
      <c r="V1196" s="59"/>
      <c r="W1196" s="49">
        <f t="shared" si="526"/>
        <v>3.9924947997894442</v>
      </c>
      <c r="X1196" s="49">
        <f t="shared" si="527"/>
        <v>5.9887421996841663</v>
      </c>
      <c r="Y1196" s="49">
        <f t="shared" si="528"/>
        <v>4.3017458051972683</v>
      </c>
      <c r="Z1196" s="49">
        <f t="shared" si="529"/>
        <v>8.448409065937259</v>
      </c>
      <c r="AA1196" s="49">
        <f t="shared" si="530"/>
        <v>7.6662039265192474</v>
      </c>
      <c r="AB1196" s="49">
        <f t="shared" si="531"/>
        <v>24.683215689144721</v>
      </c>
      <c r="AC1196" s="80">
        <f t="shared" si="511"/>
        <v>0.7630188109215047</v>
      </c>
      <c r="AD1196" s="80">
        <f t="shared" si="520"/>
        <v>0.85</v>
      </c>
      <c r="AE1196" s="80">
        <f t="shared" si="521"/>
        <v>0.85</v>
      </c>
      <c r="AF1196" s="54">
        <f>(Q1196-MAX(Q$2:Q1195))/MAX(Q$2:Q1195)</f>
        <v>-0.46110000928953582</v>
      </c>
      <c r="AG1196" s="54">
        <f>(R1196-MAX(R$2:R1195))/MAX(R$2:R1195)</f>
        <v>-0.27486437628386307</v>
      </c>
      <c r="AH1196" s="54">
        <f>(S1196-MAX(S$2:S1195))/MAX(S$2:S1195)</f>
        <v>-0.25984504991646723</v>
      </c>
      <c r="AI1196" s="54">
        <f>(T1196-MAX(T$2:T1195))/MAX(T$2:T1195)</f>
        <v>-0.26098876726636322</v>
      </c>
      <c r="AJ1196" s="54">
        <f>(U1196-MAX(U$2:U1195))/MAX(U$2:U1195)</f>
        <v>-0.1461947686263789</v>
      </c>
      <c r="AK1196" s="54">
        <f t="shared" si="522"/>
        <v>3.393253673184863</v>
      </c>
      <c r="AL1196" s="71">
        <f t="shared" si="512"/>
        <v>1980.4583333332339</v>
      </c>
      <c r="AM1196" s="49">
        <f t="shared" si="513"/>
        <v>3.393253673184863</v>
      </c>
      <c r="AN1196" s="49">
        <f t="shared" si="514"/>
        <v>11.148615957211586</v>
      </c>
      <c r="AO1196" s="49">
        <f t="shared" si="515"/>
        <v>7.1625215365029913</v>
      </c>
      <c r="AP1196" s="49">
        <f t="shared" si="516"/>
        <v>7.6988858838418839</v>
      </c>
      <c r="AQ1196" s="49">
        <f t="shared" si="517"/>
        <v>5.5500624205725719</v>
      </c>
      <c r="AS1196" s="49">
        <f t="shared" si="523"/>
        <v>-5.598553536639014</v>
      </c>
      <c r="AT1196" s="49">
        <f t="shared" si="518"/>
        <v>-2.148823463269312</v>
      </c>
      <c r="AU1196" s="54">
        <f>(AM1196-MAX(AM$3:AM1196))/MAX(AM$3:AM1196)</f>
        <v>-0.11530648065260635</v>
      </c>
      <c r="AV1196" s="54">
        <f>(AN1196-MAX(AN$3:AN1196))/MAX(AN$3:AN1196)</f>
        <v>-0.13172878797060561</v>
      </c>
      <c r="AW1196" s="54">
        <f>(AO1196-MAX(AO$3:AO1196))/MAX(AO$3:AO1196)</f>
        <v>-0.10934604792925785</v>
      </c>
      <c r="AX1196" s="54">
        <f>(AP1196-MAX(AP$3:AP1196))/MAX(AP$3:AP1196)</f>
        <v>-0.11295450611855541</v>
      </c>
      <c r="AY1196" s="54">
        <f>(AQ1196-MAX(AQ$3:AQ1196))/MAX(AQ$3:AQ1196)</f>
        <v>-0.33283695175692274</v>
      </c>
    </row>
    <row r="1197" spans="1:51">
      <c r="A1197" s="49">
        <f>Data!F1323</f>
        <v>1980.5416666665672</v>
      </c>
      <c r="B1197" s="53">
        <f t="shared" si="509"/>
        <v>8.0999999999999961E-2</v>
      </c>
      <c r="C1197" s="50">
        <f>1/Data!N1323</f>
        <v>0.11260163741095321</v>
      </c>
      <c r="D1197" s="50">
        <f>Data!H1323/100</f>
        <v>0.10249999999999999</v>
      </c>
      <c r="E1197">
        <f>Data!K1324/Data!K1323</f>
        <v>1.0276214459823998</v>
      </c>
      <c r="F1197">
        <f>Data!T1324/Data!T1323</f>
        <v>0.95066808316702656</v>
      </c>
      <c r="G1197" s="49">
        <f>Data!E1326</f>
        <v>84.8</v>
      </c>
      <c r="H1197" s="52">
        <v>0</v>
      </c>
      <c r="I1197" s="52">
        <v>1</v>
      </c>
      <c r="J1197" s="52">
        <v>0.6</v>
      </c>
      <c r="K1197" s="54">
        <f t="shared" si="519"/>
        <v>0.66261227030770231</v>
      </c>
      <c r="L1197" s="54">
        <f t="shared" si="532"/>
        <v>0.85</v>
      </c>
      <c r="M1197" s="53">
        <f t="shared" si="533"/>
        <v>0.85</v>
      </c>
      <c r="N1197" s="54" cm="1">
        <f t="array" ref="N1197">stock_min(C1197,O1197)</f>
        <v>0.85</v>
      </c>
      <c r="O1197" s="54" cm="1">
        <f t="array" ref="O1197">stock_max(C1197,D1197)</f>
        <v>0.85</v>
      </c>
      <c r="P1197" s="49">
        <f t="shared" si="510"/>
        <v>1980.5416666665672</v>
      </c>
      <c r="Q1197" s="49">
        <f t="shared" si="524"/>
        <v>0.63243150013704497</v>
      </c>
      <c r="R1197" s="49">
        <f t="shared" si="525"/>
        <v>43.198080028507555</v>
      </c>
      <c r="S1197" s="59">
        <f t="shared" si="506"/>
        <v>9.9496972972254127</v>
      </c>
      <c r="T1197" s="59">
        <f t="shared" si="507"/>
        <v>12.771298779487946</v>
      </c>
      <c r="U1197" s="59">
        <f t="shared" si="508"/>
        <v>32.653017189965936</v>
      </c>
      <c r="V1197" s="59"/>
      <c r="W1197" s="49">
        <f t="shared" si="526"/>
        <v>3.9798789188901651</v>
      </c>
      <c r="X1197" s="49">
        <f t="shared" si="527"/>
        <v>5.9698183783352476</v>
      </c>
      <c r="Y1197" s="49">
        <f t="shared" si="528"/>
        <v>4.3088795004334504</v>
      </c>
      <c r="Z1197" s="49">
        <f t="shared" si="529"/>
        <v>8.4624192790544956</v>
      </c>
      <c r="AA1197" s="49">
        <f t="shared" si="530"/>
        <v>4.8979525784948912</v>
      </c>
      <c r="AB1197" s="49">
        <f t="shared" si="531"/>
        <v>27.755064611471045</v>
      </c>
      <c r="AC1197" s="80">
        <f t="shared" si="511"/>
        <v>0.85</v>
      </c>
      <c r="AD1197" s="80">
        <f t="shared" si="520"/>
        <v>0.85</v>
      </c>
      <c r="AE1197" s="80">
        <f t="shared" si="521"/>
        <v>0.85</v>
      </c>
      <c r="AF1197" s="54">
        <f>(Q1197-MAX(Q$2:Q1196))/MAX(Q$2:Q1196)</f>
        <v>-0.48768497881255463</v>
      </c>
      <c r="AG1197" s="54">
        <f>(R1197-MAX(R$2:R1196))/MAX(R$2:R1196)</f>
        <v>-0.25483508182347392</v>
      </c>
      <c r="AH1197" s="54">
        <f>(S1197-MAX(S$2:S1196))/MAX(S$2:S1196)</f>
        <v>-0.26218386490947815</v>
      </c>
      <c r="AI1197" s="54">
        <f>(T1197-MAX(T$2:T1196))/MAX(T$2:T1196)</f>
        <v>-0.25976324601309259</v>
      </c>
      <c r="AJ1197" s="54">
        <f>(U1197-MAX(U$2:U1196))/MAX(U$2:U1196)</f>
        <v>-0.13818185215829343</v>
      </c>
      <c r="AK1197" s="54">
        <f t="shared" si="522"/>
        <v>3.6463632735580394</v>
      </c>
      <c r="AL1197" s="71">
        <f t="shared" si="512"/>
        <v>1980.5416666665672</v>
      </c>
      <c r="AM1197" s="49">
        <f t="shared" si="513"/>
        <v>3.6463632735580394</v>
      </c>
      <c r="AN1197" s="49">
        <f t="shared" si="514"/>
        <v>10.950829411306831</v>
      </c>
      <c r="AO1197" s="49">
        <f t="shared" si="515"/>
        <v>7.287733692501174</v>
      </c>
      <c r="AP1197" s="49">
        <f t="shared" si="516"/>
        <v>7.7899272731654197</v>
      </c>
      <c r="AQ1197" s="49">
        <f t="shared" si="517"/>
        <v>5.6171182066361007</v>
      </c>
      <c r="AS1197" s="49">
        <f t="shared" si="523"/>
        <v>-5.3337112046707302</v>
      </c>
      <c r="AT1197" s="49">
        <f t="shared" si="518"/>
        <v>-2.1728090665293189</v>
      </c>
      <c r="AU1197" s="54">
        <f>(AM1197-MAX(AM$3:AM1197))/MAX(AM$3:AM1197)</f>
        <v>-4.9315415821728194E-2</v>
      </c>
      <c r="AV1197" s="54">
        <f>(AN1197-MAX(AN$3:AN1197))/MAX(AN$3:AN1197)</f>
        <v>-0.14713270578380666</v>
      </c>
      <c r="AW1197" s="54">
        <f>(AO1197-MAX(AO$3:AO1197))/MAX(AO$3:AO1197)</f>
        <v>-9.3776014245068998E-2</v>
      </c>
      <c r="AX1197" s="54">
        <f>(AP1197-MAX(AP$3:AP1197))/MAX(AP$3:AP1197)</f>
        <v>-0.10246495537386389</v>
      </c>
      <c r="AY1197" s="54">
        <f>(AQ1197-MAX(AQ$3:AQ1197))/MAX(AQ$3:AQ1197)</f>
        <v>-0.32477629599444857</v>
      </c>
    </row>
    <row r="1198" spans="1:51">
      <c r="A1198" s="49">
        <f>Data!F1324</f>
        <v>1980.6249999999004</v>
      </c>
      <c r="B1198" s="53">
        <f t="shared" si="509"/>
        <v>9.1999999999999971E-2</v>
      </c>
      <c r="C1198" s="50">
        <f>1/Data!N1324</f>
        <v>0.11024135603332363</v>
      </c>
      <c r="D1198" s="50">
        <f>Data!H1324/100</f>
        <v>0.111</v>
      </c>
      <c r="E1198">
        <f>Data!K1325/Data!K1324</f>
        <v>1.0198174201529464</v>
      </c>
      <c r="F1198">
        <f>Data!T1325/Data!T1324</f>
        <v>0.97685825936103943</v>
      </c>
      <c r="G1198" s="49">
        <f>Data!E1327</f>
        <v>85.5</v>
      </c>
      <c r="H1198" s="52">
        <v>0</v>
      </c>
      <c r="I1198" s="52">
        <v>1</v>
      </c>
      <c r="J1198" s="52">
        <v>0.6</v>
      </c>
      <c r="K1198" s="54">
        <f t="shared" si="519"/>
        <v>0.66261227030770231</v>
      </c>
      <c r="L1198" s="54">
        <f t="shared" si="532"/>
        <v>0.85</v>
      </c>
      <c r="M1198" s="53">
        <f t="shared" si="533"/>
        <v>0.85</v>
      </c>
      <c r="N1198" s="54" cm="1">
        <f t="array" ref="N1198">stock_min(C1198,O1198)</f>
        <v>0.74747634329083623</v>
      </c>
      <c r="O1198" s="54" cm="1">
        <f t="array" ref="O1198">stock_max(C1198,D1198)</f>
        <v>0.74747634329083623</v>
      </c>
      <c r="P1198" s="49">
        <f t="shared" si="510"/>
        <v>1980.6249999999004</v>
      </c>
      <c r="Q1198" s="49">
        <f t="shared" si="524"/>
        <v>0.61779593438896474</v>
      </c>
      <c r="R1198" s="49">
        <f t="shared" si="525"/>
        <v>44.054154530233092</v>
      </c>
      <c r="S1198" s="59">
        <f t="shared" si="506"/>
        <v>9.9759023705502408</v>
      </c>
      <c r="T1198" s="59">
        <f t="shared" si="507"/>
        <v>12.839287126007797</v>
      </c>
      <c r="U1198" s="59">
        <f t="shared" si="508"/>
        <v>33.089703818510174</v>
      </c>
      <c r="V1198" s="59"/>
      <c r="W1198" s="49">
        <f t="shared" si="526"/>
        <v>3.9903609482200966</v>
      </c>
      <c r="X1198" s="49">
        <f t="shared" si="527"/>
        <v>5.9855414223301446</v>
      </c>
      <c r="Y1198" s="49">
        <f t="shared" si="528"/>
        <v>4.3318179343113163</v>
      </c>
      <c r="Z1198" s="49">
        <f t="shared" si="529"/>
        <v>8.5074691916964813</v>
      </c>
      <c r="AA1198" s="49">
        <f t="shared" si="530"/>
        <v>4.9634555727765264</v>
      </c>
      <c r="AB1198" s="49">
        <f t="shared" si="531"/>
        <v>28.126248245733645</v>
      </c>
      <c r="AC1198" s="80">
        <f t="shared" si="511"/>
        <v>0.85</v>
      </c>
      <c r="AD1198" s="80">
        <f t="shared" si="520"/>
        <v>0.74747634329083623</v>
      </c>
      <c r="AE1198" s="80">
        <f t="shared" si="521"/>
        <v>0.74747634329083623</v>
      </c>
      <c r="AF1198" s="54">
        <f>(Q1198-MAX(Q$2:Q1197))/MAX(Q$2:Q1197)</f>
        <v>-0.49954084015831807</v>
      </c>
      <c r="AG1198" s="54">
        <f>(R1198-MAX(R$2:R1197))/MAX(R$2:R1197)</f>
        <v>-0.24006783555673378</v>
      </c>
      <c r="AH1198" s="54">
        <f>(S1198-MAX(S$2:S1197))/MAX(S$2:S1197)</f>
        <v>-0.26024063735765307</v>
      </c>
      <c r="AI1198" s="54">
        <f>(T1198-MAX(T$2:T1197))/MAX(T$2:T1197)</f>
        <v>-0.25582257609331727</v>
      </c>
      <c r="AJ1198" s="54">
        <f>(U1198-MAX(U$2:U1197))/MAX(U$2:U1197)</f>
        <v>-0.12665628748505758</v>
      </c>
      <c r="AK1198" s="54">
        <f t="shared" si="522"/>
        <v>3.7398318727842983</v>
      </c>
      <c r="AL1198" s="71">
        <f t="shared" si="512"/>
        <v>1980.6249999999004</v>
      </c>
      <c r="AM1198" s="49">
        <f t="shared" si="513"/>
        <v>3.7398318727842983</v>
      </c>
      <c r="AN1198" s="49">
        <f t="shared" si="514"/>
        <v>10.566989490099832</v>
      </c>
      <c r="AO1198" s="49">
        <f t="shared" si="515"/>
        <v>7.2046432677592582</v>
      </c>
      <c r="AP1198" s="49">
        <f t="shared" si="516"/>
        <v>7.6718576825725702</v>
      </c>
      <c r="AQ1198" s="49">
        <f t="shared" si="517"/>
        <v>5.5535117892234185</v>
      </c>
      <c r="AS1198" s="49">
        <f t="shared" si="523"/>
        <v>-5.0134777008764138</v>
      </c>
      <c r="AT1198" s="49">
        <f t="shared" si="518"/>
        <v>-2.1183458933491517</v>
      </c>
      <c r="AU1198" s="54">
        <f>(AM1198-MAX(AM$3:AM1198))/MAX(AM$3:AM1198)</f>
        <v>-2.4946160834570883E-2</v>
      </c>
      <c r="AV1198" s="54">
        <f>(AN1198-MAX(AN$3:AN1198))/MAX(AN$3:AN1198)</f>
        <v>-0.17702674419097636</v>
      </c>
      <c r="AW1198" s="54">
        <f>(AO1198-MAX(AO$3:AO1198))/MAX(AO$3:AO1198)</f>
        <v>-0.10410824358615602</v>
      </c>
      <c r="AX1198" s="54">
        <f>(AP1198-MAX(AP$3:AP1198))/MAX(AP$3:AP1198)</f>
        <v>-0.11606862477226657</v>
      </c>
      <c r="AY1198" s="54">
        <f>(AQ1198-MAX(AQ$3:AQ1198))/MAX(AQ$3:AQ1198)</f>
        <v>-0.33242230933865324</v>
      </c>
    </row>
    <row r="1199" spans="1:51">
      <c r="A1199" s="49">
        <f>Data!F1325</f>
        <v>1980.7083333332337</v>
      </c>
      <c r="B1199" s="53">
        <f t="shared" si="509"/>
        <v>9.7999999999999976E-2</v>
      </c>
      <c r="C1199" s="50">
        <f>1/Data!N1325</f>
        <v>0.10874245715263491</v>
      </c>
      <c r="D1199" s="50">
        <f>Data!H1325/100</f>
        <v>0.11509999999999999</v>
      </c>
      <c r="E1199">
        <f>Data!K1326/Data!K1325</f>
        <v>1.0235196509806845</v>
      </c>
      <c r="F1199">
        <f>Data!T1326/Data!T1325</f>
        <v>0.98618000823560481</v>
      </c>
      <c r="G1199" s="49">
        <f>Data!E1328</f>
        <v>86.3</v>
      </c>
      <c r="H1199" s="52">
        <v>0</v>
      </c>
      <c r="I1199" s="52">
        <v>1</v>
      </c>
      <c r="J1199" s="52">
        <v>0.6</v>
      </c>
      <c r="K1199" s="54">
        <f t="shared" si="519"/>
        <v>0.66261227030770231</v>
      </c>
      <c r="L1199" s="54">
        <f t="shared" si="532"/>
        <v>0.74747634329083623</v>
      </c>
      <c r="M1199" s="53">
        <f t="shared" si="533"/>
        <v>0.79873817164541805</v>
      </c>
      <c r="N1199" s="54" cm="1">
        <f t="array" ref="N1199">stock_min(C1199,O1199)</f>
        <v>0</v>
      </c>
      <c r="O1199" s="54" cm="1">
        <f t="array" ref="O1199">stock_max(C1199,D1199)</f>
        <v>0</v>
      </c>
      <c r="P1199" s="49">
        <f t="shared" si="510"/>
        <v>1980.7083333332337</v>
      </c>
      <c r="Q1199" s="49">
        <f t="shared" si="524"/>
        <v>0.60925799966363237</v>
      </c>
      <c r="R1199" s="49">
        <f t="shared" si="525"/>
        <v>45.09029286903332</v>
      </c>
      <c r="S1199" s="59">
        <f t="shared" si="506"/>
        <v>10.061533460292511</v>
      </c>
      <c r="T1199" s="59">
        <f t="shared" si="507"/>
        <v>12.979514143948384</v>
      </c>
      <c r="U1199" s="59">
        <f t="shared" si="508"/>
        <v>33.682628445507206</v>
      </c>
      <c r="V1199" s="59"/>
      <c r="W1199" s="49">
        <f t="shared" si="526"/>
        <v>4.0246133841170044</v>
      </c>
      <c r="X1199" s="49">
        <f t="shared" si="527"/>
        <v>6.0369200761755062</v>
      </c>
      <c r="Y1199" s="49">
        <f t="shared" si="528"/>
        <v>4.3791288095358123</v>
      </c>
      <c r="Z1199" s="49">
        <f t="shared" si="529"/>
        <v>8.6003853344125716</v>
      </c>
      <c r="AA1199" s="49">
        <f t="shared" si="530"/>
        <v>6.7790273847308304</v>
      </c>
      <c r="AB1199" s="49">
        <f t="shared" si="531"/>
        <v>26.903601060776374</v>
      </c>
      <c r="AC1199" s="80">
        <f t="shared" si="511"/>
        <v>0.79873817164541805</v>
      </c>
      <c r="AD1199" s="80">
        <f t="shared" si="520"/>
        <v>0</v>
      </c>
      <c r="AE1199" s="80">
        <f t="shared" si="521"/>
        <v>0</v>
      </c>
      <c r="AF1199" s="54">
        <f>(Q1199-MAX(Q$2:Q1198))/MAX(Q$2:Q1198)</f>
        <v>-0.50645718162574627</v>
      </c>
      <c r="AG1199" s="54">
        <f>(R1199-MAX(R$2:R1198))/MAX(R$2:R1198)</f>
        <v>-0.22219449628003193</v>
      </c>
      <c r="AH1199" s="54">
        <f>(S1199-MAX(S$2:S1198))/MAX(S$2:S1198)</f>
        <v>-0.2538906954659686</v>
      </c>
      <c r="AI1199" s="54">
        <f>(T1199-MAX(T$2:T1198))/MAX(T$2:T1198)</f>
        <v>-0.24769488333678102</v>
      </c>
      <c r="AJ1199" s="54">
        <f>(U1199-MAX(U$2:U1198))/MAX(U$2:U1198)</f>
        <v>-0.11100709951337631</v>
      </c>
      <c r="AK1199" s="54">
        <f t="shared" si="522"/>
        <v>3.8211448118591473</v>
      </c>
      <c r="AL1199" s="71">
        <f t="shared" si="512"/>
        <v>1980.7083333332337</v>
      </c>
      <c r="AM1199" s="49">
        <f t="shared" si="513"/>
        <v>3.8211448118591473</v>
      </c>
      <c r="AN1199" s="49">
        <f t="shared" si="514"/>
        <v>9.7689550290376026</v>
      </c>
      <c r="AO1199" s="49">
        <f t="shared" si="515"/>
        <v>6.9346123263546788</v>
      </c>
      <c r="AP1199" s="49">
        <f t="shared" si="516"/>
        <v>7.3380630747877866</v>
      </c>
      <c r="AQ1199" s="49">
        <f t="shared" si="517"/>
        <v>5.4973351612241856</v>
      </c>
      <c r="AS1199" s="49">
        <f t="shared" si="523"/>
        <v>-4.271619867813417</v>
      </c>
      <c r="AT1199" s="49">
        <f t="shared" si="518"/>
        <v>-1.840727913563601</v>
      </c>
      <c r="AU1199" s="54">
        <f>(AM1199-MAX(AM$3:AM1199))/MAX(AM$3:AM1199)</f>
        <v>-3.7461454018640023E-3</v>
      </c>
      <c r="AV1199" s="54">
        <f>(AN1199-MAX(AN$3:AN1199))/MAX(AN$3:AN1199)</f>
        <v>-0.23917888499545992</v>
      </c>
      <c r="AW1199" s="54">
        <f>(AO1199-MAX(AO$3:AO1199))/MAX(AO$3:AO1199)</f>
        <v>-0.13768637998933039</v>
      </c>
      <c r="AX1199" s="54">
        <f>(AP1199-MAX(AP$3:AP1199))/MAX(AP$3:AP1199)</f>
        <v>-0.15452756638859061</v>
      </c>
      <c r="AY1199" s="54">
        <f>(AQ1199-MAX(AQ$3:AQ1199))/MAX(AQ$3:AQ1199)</f>
        <v>-0.33917520102453075</v>
      </c>
    </row>
    <row r="1200" spans="1:51">
      <c r="A1200" s="49">
        <f>Data!F1326</f>
        <v>1980.7916666665669</v>
      </c>
      <c r="B1200" s="53">
        <f t="shared" si="509"/>
        <v>0.10599999999999998</v>
      </c>
      <c r="C1200" s="50">
        <f>1/Data!N1326</f>
        <v>0.10686225540735625</v>
      </c>
      <c r="D1200" s="50">
        <f>Data!H1326/100</f>
        <v>0.11749999999999999</v>
      </c>
      <c r="E1200">
        <f>Data!K1327/Data!K1326</f>
        <v>1.0376010516135021</v>
      </c>
      <c r="F1200">
        <f>Data!T1327/Data!T1326</f>
        <v>0.94960489619793287</v>
      </c>
      <c r="G1200" s="49">
        <f>Data!E1329</f>
        <v>87</v>
      </c>
      <c r="H1200" s="52">
        <v>0</v>
      </c>
      <c r="I1200" s="52">
        <v>1</v>
      </c>
      <c r="J1200" s="52">
        <v>0.6</v>
      </c>
      <c r="K1200" s="54">
        <f t="shared" si="519"/>
        <v>0.66261227030770231</v>
      </c>
      <c r="L1200" s="54">
        <f t="shared" si="532"/>
        <v>0</v>
      </c>
      <c r="M1200" s="53">
        <f t="shared" si="533"/>
        <v>0.39082544776361211</v>
      </c>
      <c r="N1200" s="54" cm="1">
        <f t="array" ref="N1200">stock_min(C1200,O1200)</f>
        <v>0</v>
      </c>
      <c r="O1200" s="54" cm="1">
        <f t="array" ref="O1200">stock_max(C1200,D1200)</f>
        <v>0</v>
      </c>
      <c r="P1200" s="49">
        <f t="shared" si="510"/>
        <v>1980.7916666665669</v>
      </c>
      <c r="Q1200" s="49">
        <f t="shared" si="524"/>
        <v>0.57855437952834388</v>
      </c>
      <c r="R1200" s="49">
        <f t="shared" si="525"/>
        <v>46.785735298469767</v>
      </c>
      <c r="S1200" s="59">
        <f t="shared" si="506"/>
        <v>10.085707194407608</v>
      </c>
      <c r="T1200" s="59">
        <f t="shared" si="507"/>
        <v>13.082211025884458</v>
      </c>
      <c r="U1200" s="59">
        <f t="shared" si="508"/>
        <v>34.35260234885196</v>
      </c>
      <c r="V1200" s="59"/>
      <c r="W1200" s="49">
        <f t="shared" si="526"/>
        <v>4.0342828777630428</v>
      </c>
      <c r="X1200" s="49">
        <f t="shared" si="527"/>
        <v>6.0514243166445647</v>
      </c>
      <c r="Y1200" s="49">
        <f t="shared" si="528"/>
        <v>4.4137774773787024</v>
      </c>
      <c r="Z1200" s="49">
        <f t="shared" si="529"/>
        <v>8.6684335485057566</v>
      </c>
      <c r="AA1200" s="49">
        <f t="shared" si="530"/>
        <v>20.926731154016579</v>
      </c>
      <c r="AB1200" s="49">
        <f t="shared" si="531"/>
        <v>13.425871194835381</v>
      </c>
      <c r="AC1200" s="80">
        <f t="shared" si="511"/>
        <v>0.39082544776361211</v>
      </c>
      <c r="AD1200" s="80">
        <f t="shared" si="520"/>
        <v>0</v>
      </c>
      <c r="AE1200" s="80">
        <f t="shared" si="521"/>
        <v>0</v>
      </c>
      <c r="AF1200" s="54">
        <f>(Q1200-MAX(Q$2:Q1199))/MAX(Q$2:Q1199)</f>
        <v>-0.53132932318848147</v>
      </c>
      <c r="AG1200" s="54">
        <f>(R1200-MAX(R$2:R1199))/MAX(R$2:R1199)</f>
        <v>-0.19294819138939143</v>
      </c>
      <c r="AH1200" s="54">
        <f>(S1200-MAX(S$2:S1199))/MAX(S$2:S1199)</f>
        <v>-0.25209810112438191</v>
      </c>
      <c r="AI1200" s="54">
        <f>(T1200-MAX(T$2:T1199))/MAX(T$2:T1199)</f>
        <v>-0.24174247333984067</v>
      </c>
      <c r="AJ1200" s="54">
        <f>(U1200-MAX(U$2:U1199))/MAX(U$2:U1199)</f>
        <v>-9.3324333319865574E-2</v>
      </c>
      <c r="AK1200" s="54">
        <f t="shared" si="522"/>
        <v>4.0469333436617454</v>
      </c>
      <c r="AL1200" s="71">
        <f t="shared" si="512"/>
        <v>1980.7916666665669</v>
      </c>
      <c r="AM1200" s="49">
        <f t="shared" si="513"/>
        <v>4.0469333436617454</v>
      </c>
      <c r="AN1200" s="49">
        <f t="shared" si="514"/>
        <v>9.3368257501080691</v>
      </c>
      <c r="AO1200" s="49">
        <f t="shared" si="515"/>
        <v>6.8993695228747374</v>
      </c>
      <c r="AP1200" s="49">
        <f t="shared" si="516"/>
        <v>7.254473029103953</v>
      </c>
      <c r="AQ1200" s="49">
        <f t="shared" si="517"/>
        <v>5.4209331039171538</v>
      </c>
      <c r="AS1200" s="49">
        <f t="shared" si="523"/>
        <v>-3.9158926461909154</v>
      </c>
      <c r="AT1200" s="49">
        <f t="shared" si="518"/>
        <v>-1.8335399251867992</v>
      </c>
      <c r="AU1200" s="54">
        <f>(AM1200-MAX(AM$3:AM1200))/MAX(AM$3:AM1200)</f>
        <v>0</v>
      </c>
      <c r="AV1200" s="54">
        <f>(AN1200-MAX(AN$3:AN1200))/MAX(AN$3:AN1200)</f>
        <v>-0.27283377222178229</v>
      </c>
      <c r="AW1200" s="54">
        <f>(AO1200-MAX(AO$3:AO1200))/MAX(AO$3:AO1200)</f>
        <v>-0.14206879504267314</v>
      </c>
      <c r="AX1200" s="54">
        <f>(AP1200-MAX(AP$3:AP1200))/MAX(AP$3:AP1200)</f>
        <v>-0.16415859280928455</v>
      </c>
      <c r="AY1200" s="54">
        <f>(AQ1200-MAX(AQ$3:AQ1200))/MAX(AQ$3:AQ1200)</f>
        <v>-0.34835935528846479</v>
      </c>
    </row>
    <row r="1201" spans="1:51">
      <c r="A1201" s="49">
        <f>Data!F1327</f>
        <v>1980.8749999999002</v>
      </c>
      <c r="B1201" s="53">
        <f t="shared" si="509"/>
        <v>0.11599999999999999</v>
      </c>
      <c r="C1201" s="50">
        <f>1/Data!N1327</f>
        <v>0.10358353814043912</v>
      </c>
      <c r="D1201" s="50">
        <f>Data!H1327/100</f>
        <v>0.1268</v>
      </c>
      <c r="E1201">
        <f>Data!K1328/Data!K1327</f>
        <v>0.97841585325136982</v>
      </c>
      <c r="F1201">
        <f>Data!T1328/Data!T1327</f>
        <v>0.99233222997421144</v>
      </c>
      <c r="G1201" s="49">
        <f>Data!E1330</f>
        <v>87.9</v>
      </c>
      <c r="H1201" s="52">
        <v>0</v>
      </c>
      <c r="I1201" s="52">
        <v>1</v>
      </c>
      <c r="J1201" s="52">
        <v>0.6</v>
      </c>
      <c r="K1201" s="54">
        <f t="shared" si="519"/>
        <v>0.66261227030770231</v>
      </c>
      <c r="L1201" s="54">
        <f t="shared" si="532"/>
        <v>0</v>
      </c>
      <c r="M1201" s="53">
        <f t="shared" si="533"/>
        <v>0.12457939054847271</v>
      </c>
      <c r="N1201" s="54" cm="1">
        <f t="array" ref="N1201">stock_min(C1201,O1201)</f>
        <v>0</v>
      </c>
      <c r="O1201" s="54" cm="1">
        <f t="array" ref="O1201">stock_max(C1201,D1201)</f>
        <v>0</v>
      </c>
      <c r="P1201" s="49">
        <f t="shared" si="510"/>
        <v>1980.8749999999002</v>
      </c>
      <c r="Q1201" s="49">
        <f t="shared" si="524"/>
        <v>0.57411815759870777</v>
      </c>
      <c r="R1201" s="49">
        <f t="shared" si="525"/>
        <v>45.775905122045032</v>
      </c>
      <c r="S1201" s="59">
        <f t="shared" si="506"/>
        <v>9.9241584105932574</v>
      </c>
      <c r="T1201" s="59">
        <f t="shared" si="507"/>
        <v>12.861266453451215</v>
      </c>
      <c r="U1201" s="59">
        <f t="shared" si="508"/>
        <v>33.902355012873926</v>
      </c>
      <c r="V1201" s="59"/>
      <c r="W1201" s="49">
        <f t="shared" si="526"/>
        <v>3.9696633642373031</v>
      </c>
      <c r="X1201" s="49">
        <f t="shared" si="527"/>
        <v>5.9544950463559543</v>
      </c>
      <c r="Y1201" s="49">
        <f t="shared" si="528"/>
        <v>4.339233489697615</v>
      </c>
      <c r="Z1201" s="49">
        <f t="shared" si="529"/>
        <v>8.5220329637536008</v>
      </c>
      <c r="AA1201" s="49">
        <f t="shared" si="530"/>
        <v>29.678820287212137</v>
      </c>
      <c r="AB1201" s="49">
        <f t="shared" si="531"/>
        <v>4.2235347256617928</v>
      </c>
      <c r="AC1201" s="80">
        <f t="shared" si="511"/>
        <v>0.12457939054847272</v>
      </c>
      <c r="AD1201" s="80">
        <f t="shared" si="520"/>
        <v>0</v>
      </c>
      <c r="AE1201" s="80">
        <f t="shared" si="521"/>
        <v>0</v>
      </c>
      <c r="AF1201" s="54">
        <f>(Q1201-MAX(Q$2:Q1200))/MAX(Q$2:Q1200)</f>
        <v>-0.5349229821561029</v>
      </c>
      <c r="AG1201" s="54">
        <f>(R1201-MAX(R$2:R1200))/MAX(R$2:R1200)</f>
        <v>-0.21036771606019014</v>
      </c>
      <c r="AH1201" s="54">
        <f>(S1201-MAX(S$2:S1200))/MAX(S$2:S1200)</f>
        <v>-0.26407769163269984</v>
      </c>
      <c r="AI1201" s="54">
        <f>(T1201-MAX(T$2:T1200))/MAX(T$2:T1200)</f>
        <v>-0.25454863314652293</v>
      </c>
      <c r="AJ1201" s="54">
        <f>(U1201-MAX(U$2:U1200))/MAX(U$2:U1200)</f>
        <v>-0.10520780867853752</v>
      </c>
      <c r="AK1201" s="54">
        <f t="shared" si="522"/>
        <v>4.2512297835784425</v>
      </c>
      <c r="AL1201" s="71">
        <f t="shared" si="512"/>
        <v>1980.8749999999002</v>
      </c>
      <c r="AM1201" s="49">
        <f t="shared" si="513"/>
        <v>4.2512297835784425</v>
      </c>
      <c r="AN1201" s="49">
        <f t="shared" si="514"/>
        <v>9.2312578440685105</v>
      </c>
      <c r="AO1201" s="49">
        <f t="shared" si="515"/>
        <v>6.9933284116422056</v>
      </c>
      <c r="AP1201" s="49">
        <f t="shared" si="516"/>
        <v>7.3250994342181066</v>
      </c>
      <c r="AQ1201" s="49">
        <f t="shared" si="517"/>
        <v>5.7259750104355076</v>
      </c>
      <c r="AS1201" s="49">
        <f t="shared" si="523"/>
        <v>-3.5052828336330029</v>
      </c>
      <c r="AT1201" s="49">
        <f t="shared" si="518"/>
        <v>-1.599124423782599</v>
      </c>
      <c r="AU1201" s="54">
        <f>(AM1201-MAX(AM$3:AM1201))/MAX(AM$3:AM1201)</f>
        <v>0</v>
      </c>
      <c r="AV1201" s="54">
        <f>(AN1201-MAX(AN$3:AN1201))/MAX(AN$3:AN1201)</f>
        <v>-0.2810555617318139</v>
      </c>
      <c r="AW1201" s="54">
        <f>(AO1201-MAX(AO$3:AO1201))/MAX(AO$3:AO1201)</f>
        <v>-0.13038508069899818</v>
      </c>
      <c r="AX1201" s="54">
        <f>(AP1201-MAX(AP$3:AP1201))/MAX(AP$3:AP1201)</f>
        <v>-0.156021203146575</v>
      </c>
      <c r="AY1201" s="54">
        <f>(AQ1201-MAX(AQ$3:AQ1201))/MAX(AQ$3:AQ1201)</f>
        <v>-0.31169081486983835</v>
      </c>
    </row>
    <row r="1202" spans="1:51">
      <c r="A1202" s="49">
        <f>Data!F1328</f>
        <v>1980.9583333332334</v>
      </c>
      <c r="B1202" s="53">
        <f t="shared" si="509"/>
        <v>0.10599999999999998</v>
      </c>
      <c r="C1202" s="50">
        <f>1/Data!N1328</f>
        <v>0.10649738314159796</v>
      </c>
      <c r="D1202" s="50">
        <f>Data!H1328/100</f>
        <v>0.12839999999999999</v>
      </c>
      <c r="E1202">
        <f>Data!K1329/Data!K1328</f>
        <v>0.99207786244206242</v>
      </c>
      <c r="F1202">
        <f>Data!T1329/Data!T1328</f>
        <v>1.017709198403645</v>
      </c>
      <c r="G1202" s="49">
        <f>Data!E1331</f>
        <v>88.5</v>
      </c>
      <c r="H1202" s="52">
        <v>0</v>
      </c>
      <c r="I1202" s="52">
        <v>1</v>
      </c>
      <c r="J1202" s="52">
        <v>0.6</v>
      </c>
      <c r="K1202" s="54">
        <f t="shared" si="519"/>
        <v>0.66261227030770231</v>
      </c>
      <c r="L1202" s="54">
        <f t="shared" si="532"/>
        <v>0</v>
      </c>
      <c r="M1202" s="53">
        <f t="shared" si="533"/>
        <v>0</v>
      </c>
      <c r="N1202" s="54" cm="1">
        <f t="array" ref="N1202">stock_min(C1202,O1202)</f>
        <v>0</v>
      </c>
      <c r="O1202" s="54" cm="1">
        <f t="array" ref="O1202">stock_max(C1202,D1202)</f>
        <v>0</v>
      </c>
      <c r="P1202" s="49">
        <f t="shared" si="510"/>
        <v>1980.9583333332334</v>
      </c>
      <c r="Q1202" s="49">
        <f t="shared" si="524"/>
        <v>0.58428532995875848</v>
      </c>
      <c r="R1202" s="49">
        <f t="shared" si="525"/>
        <v>45.413262104829094</v>
      </c>
      <c r="S1202" s="59">
        <f t="shared" si="506"/>
        <v>9.9472856378609276</v>
      </c>
      <c r="T1202" s="59">
        <f t="shared" si="507"/>
        <v>12.870598082827879</v>
      </c>
      <c r="U1202" s="59">
        <f t="shared" si="508"/>
        <v>34.394483706648877</v>
      </c>
      <c r="V1202" s="59"/>
      <c r="W1202" s="49">
        <f t="shared" si="526"/>
        <v>3.978914255144371</v>
      </c>
      <c r="X1202" s="49">
        <f t="shared" si="527"/>
        <v>5.9683713827165565</v>
      </c>
      <c r="Y1202" s="49">
        <f t="shared" si="528"/>
        <v>4.3423818669473375</v>
      </c>
      <c r="Z1202" s="49">
        <f t="shared" si="529"/>
        <v>8.5282162158805424</v>
      </c>
      <c r="AA1202" s="49">
        <f t="shared" si="530"/>
        <v>34.394483706648877</v>
      </c>
      <c r="AB1202" s="49">
        <f t="shared" si="531"/>
        <v>0</v>
      </c>
      <c r="AC1202" s="80">
        <f t="shared" si="511"/>
        <v>0</v>
      </c>
      <c r="AD1202" s="80">
        <f t="shared" si="520"/>
        <v>0</v>
      </c>
      <c r="AE1202" s="80">
        <f t="shared" si="521"/>
        <v>0</v>
      </c>
      <c r="AF1202" s="54">
        <f>(Q1202-MAX(Q$2:Q1201))/MAX(Q$2:Q1201)</f>
        <v>-0.52668684097412977</v>
      </c>
      <c r="AG1202" s="54">
        <f>(R1202-MAX(R$2:R1201))/MAX(R$2:R1201)</f>
        <v>-0.21662329163374969</v>
      </c>
      <c r="AH1202" s="54">
        <f>(S1202-MAX(S$2:S1201))/MAX(S$2:S1201)</f>
        <v>-0.26236270062058625</v>
      </c>
      <c r="AI1202" s="54">
        <f>(T1202-MAX(T$2:T1201))/MAX(T$2:T1201)</f>
        <v>-0.25400776293759125</v>
      </c>
      <c r="AJ1202" s="54">
        <f>(U1202-MAX(U$2:U1201))/MAX(U$2:U1201)</f>
        <v>-9.2218949581644685E-2</v>
      </c>
      <c r="AK1202" s="54">
        <f t="shared" si="522"/>
        <v>4.19487213218662</v>
      </c>
      <c r="AL1202" s="71">
        <f t="shared" si="512"/>
        <v>1980.9583333332334</v>
      </c>
      <c r="AM1202" s="49">
        <f t="shared" si="513"/>
        <v>4.19487213218662</v>
      </c>
      <c r="AN1202" s="49">
        <f t="shared" si="514"/>
        <v>9.2885325913248824</v>
      </c>
      <c r="AO1202" s="49">
        <f t="shared" si="515"/>
        <v>6.9814433101013282</v>
      </c>
      <c r="AP1202" s="49">
        <f t="shared" si="516"/>
        <v>7.3216348411677101</v>
      </c>
      <c r="AQ1202" s="49">
        <f t="shared" si="517"/>
        <v>5.6678502645381501</v>
      </c>
      <c r="AS1202" s="49">
        <f t="shared" si="523"/>
        <v>-3.6206823267867323</v>
      </c>
      <c r="AT1202" s="49">
        <f t="shared" si="518"/>
        <v>-1.65378457662956</v>
      </c>
      <c r="AU1202" s="54">
        <f>(AM1202-MAX(AM$3:AM1202))/MAX(AM$3:AM1202)</f>
        <v>-1.3256787861601737E-2</v>
      </c>
      <c r="AV1202" s="54">
        <f>(AN1202-MAX(AN$3:AN1202))/MAX(AN$3:AN1202)</f>
        <v>-0.27659491707333511</v>
      </c>
      <c r="AW1202" s="54">
        <f>(AO1202-MAX(AO$3:AO1202))/MAX(AO$3:AO1202)</f>
        <v>-0.13186298378162023</v>
      </c>
      <c r="AX1202" s="54">
        <f>(AP1202-MAX(AP$3:AP1202))/MAX(AP$3:AP1202)</f>
        <v>-0.1564203844956501</v>
      </c>
      <c r="AY1202" s="54">
        <f>(AQ1202-MAX(AQ$3:AQ1202))/MAX(AQ$3:AQ1202)</f>
        <v>-0.31867788631384469</v>
      </c>
    </row>
    <row r="1203" spans="1:51">
      <c r="A1203" s="49">
        <f>Data!F1329</f>
        <v>1981.0416666665667</v>
      </c>
      <c r="B1203" s="53">
        <f t="shared" si="509"/>
        <v>0.10099999999999998</v>
      </c>
      <c r="C1203" s="50">
        <f>1/Data!N1329</f>
        <v>0.10799830557842395</v>
      </c>
      <c r="D1203" s="50">
        <f>Data!H1329/100</f>
        <v>0.12570000000000001</v>
      </c>
      <c r="E1203">
        <f>Data!K1330/Data!K1329</f>
        <v>0.95939849624060169</v>
      </c>
      <c r="F1203">
        <f>Data!T1330/Data!T1329</f>
        <v>0.966273039938496</v>
      </c>
      <c r="G1203" s="49">
        <f>Data!E1332</f>
        <v>89.1</v>
      </c>
      <c r="H1203" s="52">
        <v>0</v>
      </c>
      <c r="I1203" s="52">
        <v>1</v>
      </c>
      <c r="J1203" s="52">
        <v>0.6</v>
      </c>
      <c r="K1203" s="54">
        <f t="shared" si="519"/>
        <v>0.66261227030770231</v>
      </c>
      <c r="L1203" s="54">
        <f t="shared" si="532"/>
        <v>0</v>
      </c>
      <c r="M1203" s="53">
        <f t="shared" si="533"/>
        <v>0</v>
      </c>
      <c r="N1203" s="54" cm="1">
        <f t="array" ref="N1203">stock_min(C1203,O1203)</f>
        <v>0</v>
      </c>
      <c r="O1203" s="54" cm="1">
        <f t="array" ref="O1203">stock_max(C1203,D1203)</f>
        <v>0</v>
      </c>
      <c r="P1203" s="49">
        <f t="shared" si="510"/>
        <v>1981.0416666665667</v>
      </c>
      <c r="Q1203" s="49">
        <f t="shared" si="524"/>
        <v>0.56457916197071678</v>
      </c>
      <c r="R1203" s="49">
        <f t="shared" si="525"/>
        <v>43.569415372753333</v>
      </c>
      <c r="S1203" s="59">
        <f t="shared" si="506"/>
        <v>9.570764102556673</v>
      </c>
      <c r="T1203" s="59">
        <f t="shared" si="507"/>
        <v>12.377884340279513</v>
      </c>
      <c r="U1203" s="59">
        <f t="shared" si="508"/>
        <v>33.23446232833868</v>
      </c>
      <c r="V1203" s="59"/>
      <c r="W1203" s="49">
        <f t="shared" si="526"/>
        <v>3.8283056410226695</v>
      </c>
      <c r="X1203" s="49">
        <f t="shared" si="527"/>
        <v>5.742458461534004</v>
      </c>
      <c r="Y1203" s="49">
        <f t="shared" si="528"/>
        <v>4.1761462959607485</v>
      </c>
      <c r="Z1203" s="49">
        <f t="shared" si="529"/>
        <v>8.2017380443187644</v>
      </c>
      <c r="AA1203" s="49">
        <f t="shared" si="530"/>
        <v>33.23446232833868</v>
      </c>
      <c r="AB1203" s="49">
        <f t="shared" si="531"/>
        <v>0</v>
      </c>
      <c r="AC1203" s="80">
        <f t="shared" si="511"/>
        <v>0</v>
      </c>
      <c r="AD1203" s="80">
        <f t="shared" si="520"/>
        <v>0</v>
      </c>
      <c r="AE1203" s="80">
        <f t="shared" si="521"/>
        <v>0</v>
      </c>
      <c r="AF1203" s="54">
        <f>(Q1203-MAX(Q$2:Q1202))/MAX(Q$2:Q1202)</f>
        <v>-0.54265025498517949</v>
      </c>
      <c r="AG1203" s="54">
        <f>(R1203-MAX(R$2:R1202))/MAX(R$2:R1202)</f>
        <v>-0.2484295640035071</v>
      </c>
      <c r="AH1203" s="54">
        <f>(S1203-MAX(S$2:S1202))/MAX(S$2:S1202)</f>
        <v>-0.29028351626529969</v>
      </c>
      <c r="AI1203" s="54">
        <f>(T1203-MAX(T$2:T1202))/MAX(T$2:T1202)</f>
        <v>-0.28256592508900297</v>
      </c>
      <c r="AJ1203" s="54">
        <f>(U1203-MAX(U$2:U1202))/MAX(U$2:U1202)</f>
        <v>-0.12283564481369473</v>
      </c>
      <c r="AK1203" s="54">
        <f t="shared" si="522"/>
        <v>4.3627577965921027</v>
      </c>
      <c r="AL1203" s="71">
        <f t="shared" si="512"/>
        <v>1981.0416666665667</v>
      </c>
      <c r="AM1203" s="49">
        <f t="shared" si="513"/>
        <v>4.3627577965921027</v>
      </c>
      <c r="AN1203" s="49">
        <f t="shared" si="514"/>
        <v>9.4370096917604904</v>
      </c>
      <c r="AO1203" s="49">
        <f t="shared" si="515"/>
        <v>7.1604535778708067</v>
      </c>
      <c r="AP1203" s="49">
        <f t="shared" si="516"/>
        <v>7.4983283835561805</v>
      </c>
      <c r="AQ1203" s="49">
        <f t="shared" si="517"/>
        <v>5.8946869302166283</v>
      </c>
      <c r="AS1203" s="49">
        <f t="shared" si="523"/>
        <v>-3.5423227615438622</v>
      </c>
      <c r="AT1203" s="49">
        <f t="shared" si="518"/>
        <v>-1.6036414533395522</v>
      </c>
      <c r="AU1203" s="54">
        <f>(AM1203-MAX(AM$3:AM1203))/MAX(AM$3:AM1203)</f>
        <v>0</v>
      </c>
      <c r="AV1203" s="54">
        <f>(AN1203-MAX(AN$3:AN1203))/MAX(AN$3:AN1203)</f>
        <v>-0.26503129406859399</v>
      </c>
      <c r="AW1203" s="54">
        <f>(AO1203-MAX(AO$3:AO1203))/MAX(AO$3:AO1203)</f>
        <v>-0.10960319696805478</v>
      </c>
      <c r="AX1203" s="54">
        <f>(AP1203-MAX(AP$3:AP1203))/MAX(AP$3:AP1203)</f>
        <v>-0.1360622167115825</v>
      </c>
      <c r="AY1203" s="54">
        <f>(AQ1203-MAX(AQ$3:AQ1203))/MAX(AQ$3:AQ1203)</f>
        <v>-0.29141025761720446</v>
      </c>
    </row>
    <row r="1204" spans="1:51">
      <c r="A1204" s="49">
        <f>Data!F1330</f>
        <v>1981.1249999999</v>
      </c>
      <c r="B1204" s="53">
        <f t="shared" si="509"/>
        <v>7.7999999999999958E-2</v>
      </c>
      <c r="C1204" s="50">
        <f>1/Data!N1330</f>
        <v>0.11325157399060259</v>
      </c>
      <c r="D1204" s="50">
        <f>Data!H1330/100</f>
        <v>0.13189999999999999</v>
      </c>
      <c r="E1204">
        <f>Data!K1331/Data!K1330</f>
        <v>1.0343982434834642</v>
      </c>
      <c r="F1204">
        <f>Data!T1331/Data!T1330</f>
        <v>1.0079837978278914</v>
      </c>
      <c r="G1204" s="49">
        <f>Data!E1333</f>
        <v>89.8</v>
      </c>
      <c r="H1204" s="52">
        <v>0</v>
      </c>
      <c r="I1204" s="52">
        <v>1</v>
      </c>
      <c r="J1204" s="52">
        <v>0.6</v>
      </c>
      <c r="K1204" s="54">
        <f t="shared" si="519"/>
        <v>0.66261227030770231</v>
      </c>
      <c r="L1204" s="54">
        <f t="shared" si="532"/>
        <v>0</v>
      </c>
      <c r="M1204" s="53">
        <f t="shared" si="533"/>
        <v>0</v>
      </c>
      <c r="N1204" s="54" cm="1">
        <f t="array" ref="N1204">stock_min(C1204,O1204)</f>
        <v>0</v>
      </c>
      <c r="O1204" s="54" cm="1">
        <f t="array" ref="O1204">stock_max(C1204,D1204)</f>
        <v>0</v>
      </c>
      <c r="P1204" s="49">
        <f t="shared" si="510"/>
        <v>1981.1249999999</v>
      </c>
      <c r="Q1204" s="49">
        <f t="shared" si="524"/>
        <v>0.56908664785773133</v>
      </c>
      <c r="R1204" s="49">
        <f t="shared" si="525"/>
        <v>45.068126731177493</v>
      </c>
      <c r="S1204" s="59">
        <f t="shared" si="506"/>
        <v>9.7988590051715008</v>
      </c>
      <c r="T1204" s="59">
        <f t="shared" si="507"/>
        <v>12.693351230242229</v>
      </c>
      <c r="U1204" s="59">
        <f t="shared" si="508"/>
        <v>33.499799556486806</v>
      </c>
      <c r="V1204" s="59"/>
      <c r="W1204" s="49">
        <f t="shared" si="526"/>
        <v>3.9195436020686003</v>
      </c>
      <c r="X1204" s="49">
        <f t="shared" si="527"/>
        <v>5.8793154031029005</v>
      </c>
      <c r="Y1204" s="49">
        <f t="shared" si="528"/>
        <v>4.2825809537583597</v>
      </c>
      <c r="Z1204" s="49">
        <f t="shared" si="529"/>
        <v>8.4107702764838699</v>
      </c>
      <c r="AA1204" s="49">
        <f t="shared" si="530"/>
        <v>33.499799556486806</v>
      </c>
      <c r="AB1204" s="49">
        <f t="shared" si="531"/>
        <v>0</v>
      </c>
      <c r="AC1204" s="80">
        <f t="shared" si="511"/>
        <v>0</v>
      </c>
      <c r="AD1204" s="80">
        <f t="shared" si="520"/>
        <v>0</v>
      </c>
      <c r="AE1204" s="80">
        <f t="shared" si="521"/>
        <v>0</v>
      </c>
      <c r="AF1204" s="54">
        <f>(Q1204-MAX(Q$2:Q1203))/MAX(Q$2:Q1203)</f>
        <v>-0.53899886708434352</v>
      </c>
      <c r="AG1204" s="54">
        <f>(R1204-MAX(R$2:R1203))/MAX(R$2:R1203)</f>
        <v>-0.22257686115112635</v>
      </c>
      <c r="AH1204" s="54">
        <f>(S1204-MAX(S$2:S1203))/MAX(S$2:S1203)</f>
        <v>-0.27336922284975518</v>
      </c>
      <c r="AI1204" s="54">
        <f>(T1204-MAX(T$2:T1203))/MAX(T$2:T1203)</f>
        <v>-0.26428116089638981</v>
      </c>
      <c r="AJ1204" s="54">
        <f>(U1204-MAX(U$2:U1203))/MAX(U$2:U1203)</f>
        <v>-0.1158325419400546</v>
      </c>
      <c r="AK1204" s="54">
        <f t="shared" si="522"/>
        <v>4.4078782394557976</v>
      </c>
      <c r="AL1204" s="71">
        <f t="shared" si="512"/>
        <v>1981.1249999999</v>
      </c>
      <c r="AM1204" s="49">
        <f t="shared" si="513"/>
        <v>4.4078782394557976</v>
      </c>
      <c r="AN1204" s="49">
        <f t="shared" si="514"/>
        <v>8.275922885128951</v>
      </c>
      <c r="AO1204" s="49">
        <f t="shared" si="515"/>
        <v>6.6555681203657144</v>
      </c>
      <c r="AP1204" s="49">
        <f t="shared" si="516"/>
        <v>6.9074337330911124</v>
      </c>
      <c r="AQ1204" s="49">
        <f t="shared" si="517"/>
        <v>5.9556508656984395</v>
      </c>
      <c r="AS1204" s="49">
        <f t="shared" si="523"/>
        <v>-2.3202720194305115</v>
      </c>
      <c r="AT1204" s="49">
        <f t="shared" si="518"/>
        <v>-0.95178286739267293</v>
      </c>
      <c r="AU1204" s="54">
        <f>(AM1204-MAX(AM$3:AM1204))/MAX(AM$3:AM1204)</f>
        <v>0</v>
      </c>
      <c r="AV1204" s="54">
        <f>(AN1204-MAX(AN$3:AN1204))/MAX(AN$3:AN1204)</f>
        <v>-0.35545850518919792</v>
      </c>
      <c r="AW1204" s="54">
        <f>(AO1204-MAX(AO$3:AO1204))/MAX(AO$3:AO1204)</f>
        <v>-0.17238530879532404</v>
      </c>
      <c r="AX1204" s="54">
        <f>(AP1204-MAX(AP$3:AP1204))/MAX(AP$3:AP1204)</f>
        <v>-0.20414355275966653</v>
      </c>
      <c r="AY1204" s="54">
        <f>(AQ1204-MAX(AQ$3:AQ1204))/MAX(AQ$3:AQ1204)</f>
        <v>-0.28408189228600095</v>
      </c>
    </row>
    <row r="1205" spans="1:51">
      <c r="A1205" s="49">
        <f>Data!F1331</f>
        <v>1981.2083333332332</v>
      </c>
      <c r="B1205" s="53">
        <f t="shared" si="509"/>
        <v>9.2999999999999972E-2</v>
      </c>
      <c r="C1205" s="50">
        <f>1/Data!N1331</f>
        <v>0.11011885599171509</v>
      </c>
      <c r="D1205" s="50">
        <f>Data!H1331/100</f>
        <v>0.13119999999999998</v>
      </c>
      <c r="E1205">
        <f>Data!K1332/Data!K1331</f>
        <v>1.0061395942449185</v>
      </c>
      <c r="F1205">
        <f>Data!T1332/Data!T1331</f>
        <v>0.97401773249665302</v>
      </c>
      <c r="G1205" s="49">
        <f>Data!E1334</f>
        <v>90.6</v>
      </c>
      <c r="H1205" s="52">
        <v>0</v>
      </c>
      <c r="I1205" s="52">
        <v>1</v>
      </c>
      <c r="J1205" s="52">
        <v>0.6</v>
      </c>
      <c r="K1205" s="54">
        <f t="shared" si="519"/>
        <v>0.66261227030770231</v>
      </c>
      <c r="L1205" s="54">
        <f t="shared" si="532"/>
        <v>0</v>
      </c>
      <c r="M1205" s="53">
        <f t="shared" si="533"/>
        <v>0</v>
      </c>
      <c r="N1205" s="54" cm="1">
        <f t="array" ref="N1205">stock_min(C1205,O1205)</f>
        <v>0</v>
      </c>
      <c r="O1205" s="54" cm="1">
        <f t="array" ref="O1205">stock_max(C1205,D1205)</f>
        <v>0</v>
      </c>
      <c r="P1205" s="49">
        <f t="shared" si="510"/>
        <v>1981.2083333332332</v>
      </c>
      <c r="Q1205" s="49">
        <f t="shared" si="524"/>
        <v>0.55430048634050877</v>
      </c>
      <c r="R1205" s="49">
        <f t="shared" si="525"/>
        <v>45.344826742685491</v>
      </c>
      <c r="S1205" s="59">
        <f t="shared" si="506"/>
        <v>9.7331169858244735</v>
      </c>
      <c r="T1205" s="59">
        <f t="shared" si="507"/>
        <v>12.633718783081772</v>
      </c>
      <c r="U1205" s="59">
        <f t="shared" si="508"/>
        <v>32.629398803101658</v>
      </c>
      <c r="V1205" s="59"/>
      <c r="W1205" s="49">
        <f t="shared" si="526"/>
        <v>3.8932467943297895</v>
      </c>
      <c r="X1205" s="49">
        <f t="shared" si="527"/>
        <v>5.8398701914946836</v>
      </c>
      <c r="Y1205" s="49">
        <f t="shared" si="528"/>
        <v>4.2624616977948966</v>
      </c>
      <c r="Z1205" s="49">
        <f t="shared" si="529"/>
        <v>8.3712570852868744</v>
      </c>
      <c r="AA1205" s="49">
        <f t="shared" si="530"/>
        <v>32.629398803101658</v>
      </c>
      <c r="AB1205" s="49">
        <f t="shared" si="531"/>
        <v>0</v>
      </c>
      <c r="AC1205" s="80">
        <f t="shared" si="511"/>
        <v>0</v>
      </c>
      <c r="AD1205" s="80">
        <f t="shared" si="520"/>
        <v>0</v>
      </c>
      <c r="AE1205" s="80">
        <f t="shared" si="521"/>
        <v>0</v>
      </c>
      <c r="AF1205" s="54">
        <f>(Q1205-MAX(Q$2:Q1204))/MAX(Q$2:Q1204)</f>
        <v>-0.55097672183910407</v>
      </c>
      <c r="AG1205" s="54">
        <f>(R1205-MAX(R$2:R1204))/MAX(R$2:R1204)</f>
        <v>-0.21780379852198328</v>
      </c>
      <c r="AH1205" s="54">
        <f>(S1205-MAX(S$2:S1204))/MAX(S$2:S1204)</f>
        <v>-0.27824429805844481</v>
      </c>
      <c r="AI1205" s="54">
        <f>(T1205-MAX(T$2:T1204))/MAX(T$2:T1204)</f>
        <v>-0.26773751485697911</v>
      </c>
      <c r="AJ1205" s="54">
        <f>(U1205-MAX(U$2:U1204))/MAX(U$2:U1204)</f>
        <v>-0.13880521735312251</v>
      </c>
      <c r="AK1205" s="54">
        <f t="shared" si="522"/>
        <v>4.4385146194878606</v>
      </c>
      <c r="AL1205" s="71">
        <f t="shared" si="512"/>
        <v>1981.2083333332332</v>
      </c>
      <c r="AM1205" s="49">
        <f t="shared" si="513"/>
        <v>4.4385146194878606</v>
      </c>
      <c r="AN1205" s="49">
        <f t="shared" si="514"/>
        <v>8.2295809906781088</v>
      </c>
      <c r="AO1205" s="49">
        <f t="shared" si="515"/>
        <v>6.6510621714804525</v>
      </c>
      <c r="AP1205" s="49">
        <f t="shared" si="516"/>
        <v>6.8973768888457849</v>
      </c>
      <c r="AQ1205" s="49">
        <f t="shared" si="517"/>
        <v>5.9970448365269879</v>
      </c>
      <c r="AS1205" s="49">
        <f t="shared" si="523"/>
        <v>-2.2325361541511208</v>
      </c>
      <c r="AT1205" s="49">
        <f t="shared" si="518"/>
        <v>-0.90033205231879698</v>
      </c>
      <c r="AU1205" s="54">
        <f>(AM1205-MAX(AM$3:AM1205))/MAX(AM$3:AM1205)</f>
        <v>0</v>
      </c>
      <c r="AV1205" s="54">
        <f>(AN1205-MAX(AN$3:AN1205))/MAX(AN$3:AN1205)</f>
        <v>-0.35906768259893218</v>
      </c>
      <c r="AW1205" s="54">
        <f>(AO1205-MAX(AO$3:AO1205))/MAX(AO$3:AO1205)</f>
        <v>-0.17294562001561625</v>
      </c>
      <c r="AX1205" s="54">
        <f>(AP1205-MAX(AP$3:AP1205))/MAX(AP$3:AP1205)</f>
        <v>-0.20530227604834497</v>
      </c>
      <c r="AY1205" s="54">
        <f>(AQ1205-MAX(AQ$3:AQ1205))/MAX(AQ$3:AQ1205)</f>
        <v>-0.27910599730246122</v>
      </c>
    </row>
    <row r="1206" spans="1:51">
      <c r="A1206" s="49">
        <f>Data!F1332</f>
        <v>1981.2916666665665</v>
      </c>
      <c r="B1206" s="53">
        <f t="shared" si="509"/>
        <v>9.3999999999999972E-2</v>
      </c>
      <c r="C1206" s="50">
        <f>1/Data!N1332</f>
        <v>0.11006474719594041</v>
      </c>
      <c r="D1206" s="50">
        <f>Data!H1332/100</f>
        <v>0.1368</v>
      </c>
      <c r="E1206">
        <f>Data!K1333/Data!K1332</f>
        <v>0.97618082140620022</v>
      </c>
      <c r="F1206">
        <f>Data!T1333/Data!T1332</f>
        <v>0.9813216973039588</v>
      </c>
      <c r="G1206" s="49">
        <f>Data!E1335</f>
        <v>91.6</v>
      </c>
      <c r="H1206" s="52">
        <v>0</v>
      </c>
      <c r="I1206" s="52">
        <v>1</v>
      </c>
      <c r="J1206" s="52">
        <v>0.6</v>
      </c>
      <c r="K1206" s="54">
        <f t="shared" si="519"/>
        <v>0.66261227030770231</v>
      </c>
      <c r="L1206" s="54">
        <f t="shared" si="532"/>
        <v>0</v>
      </c>
      <c r="M1206" s="53">
        <f t="shared" si="533"/>
        <v>0</v>
      </c>
      <c r="N1206" s="54" cm="1">
        <f t="array" ref="N1206">stock_min(C1206,O1206)</f>
        <v>0</v>
      </c>
      <c r="O1206" s="54" cm="1">
        <f t="array" ref="O1206">stock_max(C1206,D1206)</f>
        <v>0</v>
      </c>
      <c r="P1206" s="49">
        <f t="shared" si="510"/>
        <v>1981.2916666665665</v>
      </c>
      <c r="Q1206" s="49">
        <f t="shared" si="524"/>
        <v>0.54394709407207786</v>
      </c>
      <c r="R1206" s="49">
        <f t="shared" si="525"/>
        <v>44.26475021619656</v>
      </c>
      <c r="S1206" s="59">
        <f t="shared" si="506"/>
        <v>9.5212968326737695</v>
      </c>
      <c r="T1206" s="59">
        <f t="shared" si="507"/>
        <v>12.354706765691017</v>
      </c>
      <c r="U1206" s="59">
        <f t="shared" si="508"/>
        <v>32.019937015467484</v>
      </c>
      <c r="V1206" s="59"/>
      <c r="W1206" s="49">
        <f t="shared" si="526"/>
        <v>3.8085187330695081</v>
      </c>
      <c r="X1206" s="49">
        <f t="shared" si="527"/>
        <v>5.7127780996042619</v>
      </c>
      <c r="Y1206" s="49">
        <f t="shared" si="528"/>
        <v>4.1683264666905622</v>
      </c>
      <c r="Z1206" s="49">
        <f t="shared" si="529"/>
        <v>8.1863802990004544</v>
      </c>
      <c r="AA1206" s="49">
        <f t="shared" si="530"/>
        <v>32.019937015467484</v>
      </c>
      <c r="AB1206" s="49">
        <f t="shared" si="531"/>
        <v>0</v>
      </c>
      <c r="AC1206" s="80">
        <f t="shared" si="511"/>
        <v>0</v>
      </c>
      <c r="AD1206" s="80">
        <f t="shared" si="520"/>
        <v>0</v>
      </c>
      <c r="AE1206" s="80">
        <f t="shared" si="521"/>
        <v>0</v>
      </c>
      <c r="AF1206" s="54">
        <f>(Q1206-MAX(Q$2:Q1205))/MAX(Q$2:Q1205)</f>
        <v>-0.55936371454616207</v>
      </c>
      <c r="AG1206" s="54">
        <f>(R1206-MAX(R$2:R1205))/MAX(R$2:R1205)</f>
        <v>-0.23643506954037988</v>
      </c>
      <c r="AH1206" s="54">
        <f>(S1206-MAX(S$2:S1205))/MAX(S$2:S1205)</f>
        <v>-0.29395174342721159</v>
      </c>
      <c r="AI1206" s="54">
        <f>(T1206-MAX(T$2:T1205))/MAX(T$2:T1205)</f>
        <v>-0.28390931959217081</v>
      </c>
      <c r="AJ1206" s="54">
        <f>(U1206-MAX(U$2:U1205))/MAX(U$2:U1205)</f>
        <v>-0.15489087418365224</v>
      </c>
      <c r="AK1206" s="54">
        <f t="shared" si="522"/>
        <v>4.4355974407422289</v>
      </c>
      <c r="AL1206" s="71">
        <f t="shared" si="512"/>
        <v>1981.2916666665665</v>
      </c>
      <c r="AM1206" s="49">
        <f t="shared" si="513"/>
        <v>4.4355974407422289</v>
      </c>
      <c r="AN1206" s="49">
        <f t="shared" si="514"/>
        <v>8.9697210342901172</v>
      </c>
      <c r="AO1206" s="49">
        <f t="shared" si="515"/>
        <v>7.0074577763824841</v>
      </c>
      <c r="AP1206" s="49">
        <f t="shared" si="516"/>
        <v>7.3061488324901163</v>
      </c>
      <c r="AQ1206" s="49">
        <f t="shared" si="517"/>
        <v>5.9931033260818243</v>
      </c>
      <c r="AS1206" s="49">
        <f t="shared" si="523"/>
        <v>-2.976617708208293</v>
      </c>
      <c r="AT1206" s="49">
        <f t="shared" si="518"/>
        <v>-1.313045506408292</v>
      </c>
      <c r="AU1206" s="54">
        <f>(AM1206-MAX(AM$3:AM1206))/MAX(AM$3:AM1206)</f>
        <v>-6.5724211717664398E-4</v>
      </c>
      <c r="AV1206" s="54">
        <f>(AN1206-MAX(AN$3:AN1206))/MAX(AN$3:AN1206)</f>
        <v>-0.3014244473126016</v>
      </c>
      <c r="AW1206" s="54">
        <f>(AO1206-MAX(AO$3:AO1206))/MAX(AO$3:AO1206)</f>
        <v>-0.12862810524251359</v>
      </c>
      <c r="AX1206" s="54">
        <f>(AP1206-MAX(AP$3:AP1206))/MAX(AP$3:AP1206)</f>
        <v>-0.15820464190937522</v>
      </c>
      <c r="AY1206" s="54">
        <f>(AQ1206-MAX(AQ$3:AQ1206))/MAX(AQ$3:AQ1206)</f>
        <v>-0.27957979920305426</v>
      </c>
    </row>
    <row r="1207" spans="1:51">
      <c r="A1207" s="49">
        <f>Data!F1333</f>
        <v>1981.3749999998997</v>
      </c>
      <c r="B1207" s="53">
        <f t="shared" si="509"/>
        <v>7.6999999999999957E-2</v>
      </c>
      <c r="C1207" s="50">
        <f>1/Data!N1333</f>
        <v>0.11339818278203828</v>
      </c>
      <c r="D1207" s="50">
        <f>Data!H1333/100</f>
        <v>0.14099999999999999</v>
      </c>
      <c r="E1207">
        <f>Data!K1334/Data!K1333</f>
        <v>0.99969313661894665</v>
      </c>
      <c r="F1207">
        <f>Data!T1334/Data!T1333</f>
        <v>1.0368928577486465</v>
      </c>
      <c r="G1207" s="49">
        <f>Data!E1336</f>
        <v>92.3</v>
      </c>
      <c r="H1207" s="52">
        <v>0</v>
      </c>
      <c r="I1207" s="52">
        <v>1</v>
      </c>
      <c r="J1207" s="52">
        <v>0.6</v>
      </c>
      <c r="K1207" s="54">
        <f t="shared" si="519"/>
        <v>0.66261227030770231</v>
      </c>
      <c r="L1207" s="54">
        <f t="shared" si="532"/>
        <v>0</v>
      </c>
      <c r="M1207" s="53">
        <f t="shared" si="533"/>
        <v>0</v>
      </c>
      <c r="N1207" s="54" cm="1">
        <f t="array" ref="N1207">stock_min(C1207,O1207)</f>
        <v>0</v>
      </c>
      <c r="O1207" s="54" cm="1">
        <f t="array" ref="O1207">stock_max(C1207,D1207)</f>
        <v>0</v>
      </c>
      <c r="P1207" s="49">
        <f t="shared" si="510"/>
        <v>1981.3749999998997</v>
      </c>
      <c r="Q1207" s="49">
        <f t="shared" si="524"/>
        <v>0.56401485683646868</v>
      </c>
      <c r="R1207" s="49">
        <f t="shared" si="525"/>
        <v>44.251166985283739</v>
      </c>
      <c r="S1207" s="59">
        <f t="shared" si="506"/>
        <v>9.6600509301231074</v>
      </c>
      <c r="T1207" s="59">
        <f t="shared" si="507"/>
        <v>12.50597614073941</v>
      </c>
      <c r="U1207" s="59">
        <f t="shared" si="508"/>
        <v>33.201243996899748</v>
      </c>
      <c r="V1207" s="59"/>
      <c r="W1207" s="49">
        <f t="shared" si="526"/>
        <v>3.864020372049243</v>
      </c>
      <c r="X1207" s="49">
        <f t="shared" si="527"/>
        <v>5.7960305580738645</v>
      </c>
      <c r="Y1207" s="49">
        <f t="shared" si="528"/>
        <v>4.2193628977101119</v>
      </c>
      <c r="Z1207" s="49">
        <f t="shared" si="529"/>
        <v>8.2866132430292971</v>
      </c>
      <c r="AA1207" s="49">
        <f t="shared" si="530"/>
        <v>33.201243996899748</v>
      </c>
      <c r="AB1207" s="49">
        <f t="shared" si="531"/>
        <v>0</v>
      </c>
      <c r="AC1207" s="80">
        <f t="shared" si="511"/>
        <v>0</v>
      </c>
      <c r="AD1207" s="80">
        <f t="shared" si="520"/>
        <v>0</v>
      </c>
      <c r="AE1207" s="80">
        <f t="shared" si="521"/>
        <v>0</v>
      </c>
      <c r="AF1207" s="54">
        <f>(Q1207-MAX(Q$2:Q1206))/MAX(Q$2:Q1206)</f>
        <v>-0.54310738274802162</v>
      </c>
      <c r="AG1207" s="54">
        <f>(R1207-MAX(R$2:R1206))/MAX(R$2:R1206)</f>
        <v>-0.23666937965659446</v>
      </c>
      <c r="AH1207" s="54">
        <f>(S1207-MAX(S$2:S1206))/MAX(S$2:S1206)</f>
        <v>-0.28366248448296283</v>
      </c>
      <c r="AI1207" s="54">
        <f>(T1207-MAX(T$2:T1206))/MAX(T$2:T1206)</f>
        <v>-0.27514160120292641</v>
      </c>
      <c r="AJ1207" s="54">
        <f>(U1207-MAX(U$2:U1206))/MAX(U$2:U1206)</f>
        <v>-0.12371238342282666</v>
      </c>
      <c r="AK1207" s="54">
        <f t="shared" si="522"/>
        <v>4.3259553029464728</v>
      </c>
      <c r="AL1207" s="71">
        <f t="shared" si="512"/>
        <v>1981.3749999998997</v>
      </c>
      <c r="AM1207" s="49">
        <f t="shared" si="513"/>
        <v>4.3259553029464728</v>
      </c>
      <c r="AN1207" s="49">
        <f t="shared" si="514"/>
        <v>8.7433373697839354</v>
      </c>
      <c r="AO1207" s="49">
        <f t="shared" si="515"/>
        <v>6.8320885101354012</v>
      </c>
      <c r="AP1207" s="49">
        <f t="shared" si="516"/>
        <v>7.1230644175261109</v>
      </c>
      <c r="AQ1207" s="49">
        <f t="shared" si="517"/>
        <v>5.8449616902636485</v>
      </c>
      <c r="AS1207" s="49">
        <f t="shared" si="523"/>
        <v>-2.8983756795202869</v>
      </c>
      <c r="AT1207" s="49">
        <f t="shared" si="518"/>
        <v>-1.2781027272624623</v>
      </c>
      <c r="AU1207" s="54">
        <f>(AM1207-MAX(AM$3:AM1207))/MAX(AM$3:AM1207)</f>
        <v>-2.5359681377905553E-2</v>
      </c>
      <c r="AV1207" s="54">
        <f>(AN1207-MAX(AN$3:AN1207))/MAX(AN$3:AN1207)</f>
        <v>-0.31905555233217042</v>
      </c>
      <c r="AW1207" s="54">
        <f>(AO1207-MAX(AO$3:AO1207))/MAX(AO$3:AO1207)</f>
        <v>-0.15043513636398231</v>
      </c>
      <c r="AX1207" s="54">
        <f>(AP1207-MAX(AP$3:AP1207))/MAX(AP$3:AP1207)</f>
        <v>-0.17929914931525703</v>
      </c>
      <c r="AY1207" s="54">
        <f>(AQ1207-MAX(AQ$3:AQ1207))/MAX(AQ$3:AQ1207)</f>
        <v>-0.29738763951811398</v>
      </c>
    </row>
    <row r="1208" spans="1:51">
      <c r="A1208" s="49">
        <f>Data!F1334</f>
        <v>1981.458333333233</v>
      </c>
      <c r="B1208" s="53">
        <f t="shared" si="509"/>
        <v>7.5999999999999956E-2</v>
      </c>
      <c r="C1208" s="50">
        <f>1/Data!N1334</f>
        <v>0.11408569605804844</v>
      </c>
      <c r="D1208" s="50">
        <f>Data!H1334/100</f>
        <v>0.13470000000000001</v>
      </c>
      <c r="E1208">
        <f>Data!K1335/Data!K1334</f>
        <v>0.96916756952902428</v>
      </c>
      <c r="F1208">
        <f>Data!T1335/Data!T1334</f>
        <v>0.95781024402070569</v>
      </c>
      <c r="G1208" s="49">
        <f>Data!E1337</f>
        <v>93.2</v>
      </c>
      <c r="H1208" s="52">
        <v>0</v>
      </c>
      <c r="I1208" s="52">
        <v>1</v>
      </c>
      <c r="J1208" s="52">
        <v>0.6</v>
      </c>
      <c r="K1208" s="54">
        <f t="shared" si="519"/>
        <v>0.66261227030770231</v>
      </c>
      <c r="L1208" s="54">
        <f t="shared" si="532"/>
        <v>0</v>
      </c>
      <c r="M1208" s="53">
        <f t="shared" si="533"/>
        <v>0</v>
      </c>
      <c r="N1208" s="54" cm="1">
        <f t="array" ref="N1208">stock_min(C1208,O1208)</f>
        <v>0</v>
      </c>
      <c r="O1208" s="54" cm="1">
        <f t="array" ref="O1208">stock_max(C1208,D1208)</f>
        <v>0</v>
      </c>
      <c r="P1208" s="49">
        <f t="shared" si="510"/>
        <v>1981.458333333233</v>
      </c>
      <c r="Q1208" s="49">
        <f t="shared" si="524"/>
        <v>0.54021920765784148</v>
      </c>
      <c r="R1208" s="49">
        <f t="shared" si="525"/>
        <v>42.88679595595044</v>
      </c>
      <c r="S1208" s="59">
        <f t="shared" si="506"/>
        <v>9.3183231443378638</v>
      </c>
      <c r="T1208" s="59">
        <f t="shared" si="507"/>
        <v>12.072465823041364</v>
      </c>
      <c r="U1208" s="59">
        <f t="shared" si="508"/>
        <v>31.800491614461539</v>
      </c>
      <c r="V1208" s="59"/>
      <c r="W1208" s="49">
        <f t="shared" si="526"/>
        <v>3.7273292577351458</v>
      </c>
      <c r="X1208" s="49">
        <f t="shared" si="527"/>
        <v>5.5909938866027185</v>
      </c>
      <c r="Y1208" s="49">
        <f t="shared" si="528"/>
        <v>4.073101835823782</v>
      </c>
      <c r="Z1208" s="49">
        <f t="shared" si="529"/>
        <v>7.9993639872175821</v>
      </c>
      <c r="AA1208" s="49">
        <f t="shared" si="530"/>
        <v>31.800491614461539</v>
      </c>
      <c r="AB1208" s="49">
        <f t="shared" si="531"/>
        <v>0</v>
      </c>
      <c r="AC1208" s="80">
        <f t="shared" si="511"/>
        <v>0</v>
      </c>
      <c r="AD1208" s="80">
        <f t="shared" si="520"/>
        <v>0</v>
      </c>
      <c r="AE1208" s="80">
        <f t="shared" si="521"/>
        <v>0</v>
      </c>
      <c r="AF1208" s="54">
        <f>(Q1208-MAX(Q$2:Q1207))/MAX(Q$2:Q1207)</f>
        <v>-0.56238357077862366</v>
      </c>
      <c r="AG1208" s="54">
        <f>(R1208-MAX(R$2:R1207))/MAX(R$2:R1207)</f>
        <v>-0.26020471793469929</v>
      </c>
      <c r="AH1208" s="54">
        <f>(S1208-MAX(S$2:S1207))/MAX(S$2:S1207)</f>
        <v>-0.30900318245891234</v>
      </c>
      <c r="AI1208" s="54">
        <f>(T1208-MAX(T$2:T1207))/MAX(T$2:T1207)</f>
        <v>-0.3002682759392527</v>
      </c>
      <c r="AJ1208" s="54">
        <f>(U1208-MAX(U$2:U1207))/MAX(U$2:U1207)</f>
        <v>-0.16068274413389499</v>
      </c>
      <c r="AK1208" s="54">
        <f t="shared" si="522"/>
        <v>4.5631450649682606</v>
      </c>
      <c r="AL1208" s="71">
        <f t="shared" si="512"/>
        <v>1981.458333333233</v>
      </c>
      <c r="AM1208" s="49">
        <f t="shared" si="513"/>
        <v>4.5631450649682606</v>
      </c>
      <c r="AN1208" s="49">
        <f t="shared" si="514"/>
        <v>8.8062464753145466</v>
      </c>
      <c r="AO1208" s="49">
        <f t="shared" si="515"/>
        <v>7.0105032697191056</v>
      </c>
      <c r="AP1208" s="49">
        <f t="shared" si="516"/>
        <v>7.2878996270388692</v>
      </c>
      <c r="AQ1208" s="49">
        <f t="shared" si="517"/>
        <v>6.1654377412750474</v>
      </c>
      <c r="AS1208" s="49">
        <f t="shared" si="523"/>
        <v>-2.6408087340394992</v>
      </c>
      <c r="AT1208" s="49">
        <f t="shared" si="518"/>
        <v>-1.1224618857638218</v>
      </c>
      <c r="AU1208" s="54">
        <f>(AM1208-MAX(AM$3:AM1208))/MAX(AM$3:AM1208)</f>
        <v>0</v>
      </c>
      <c r="AV1208" s="54">
        <f>(AN1208-MAX(AN$3:AN1208))/MAX(AN$3:AN1208)</f>
        <v>-0.31415609525907823</v>
      </c>
      <c r="AW1208" s="54">
        <f>(AO1208-MAX(AO$3:AO1208))/MAX(AO$3:AO1208)</f>
        <v>-0.12824940052763864</v>
      </c>
      <c r="AX1208" s="54">
        <f>(AP1208-MAX(AP$3:AP1208))/MAX(AP$3:AP1208)</f>
        <v>-0.16030726762778208</v>
      </c>
      <c r="AY1208" s="54">
        <f>(AQ1208-MAX(AQ$3:AQ1208))/MAX(AQ$3:AQ1208)</f>
        <v>-0.25886378827472362</v>
      </c>
    </row>
    <row r="1209" spans="1:51">
      <c r="A1209" s="49">
        <f>Data!F1335</f>
        <v>1981.5416666665662</v>
      </c>
      <c r="B1209" s="53">
        <f t="shared" si="509"/>
        <v>6.3999999999999946E-2</v>
      </c>
      <c r="C1209" s="50">
        <f>1/Data!N1335</f>
        <v>0.11840878297189608</v>
      </c>
      <c r="D1209" s="50">
        <f>Data!H1335/100</f>
        <v>0.14279999999999998</v>
      </c>
      <c r="E1209">
        <f>Data!K1336/Data!K1335</f>
        <v>1.0004085775092668</v>
      </c>
      <c r="F1209">
        <f>Data!T1336/Data!T1335</f>
        <v>0.97044023517426814</v>
      </c>
      <c r="G1209" s="49">
        <f>Data!E1338</f>
        <v>93.4</v>
      </c>
      <c r="H1209" s="52">
        <v>0</v>
      </c>
      <c r="I1209" s="52">
        <v>1</v>
      </c>
      <c r="J1209" s="52">
        <v>0.6</v>
      </c>
      <c r="K1209" s="54">
        <f t="shared" si="519"/>
        <v>0.66261227030770231</v>
      </c>
      <c r="L1209" s="54">
        <f t="shared" si="532"/>
        <v>0</v>
      </c>
      <c r="M1209" s="53">
        <f t="shared" si="533"/>
        <v>0</v>
      </c>
      <c r="N1209" s="54" cm="1">
        <f t="array" ref="N1209">stock_min(C1209,O1209)</f>
        <v>0</v>
      </c>
      <c r="O1209" s="54" cm="1">
        <f t="array" ref="O1209">stock_max(C1209,D1209)</f>
        <v>0</v>
      </c>
      <c r="P1209" s="49">
        <f t="shared" si="510"/>
        <v>1981.5416666665662</v>
      </c>
      <c r="Q1209" s="49">
        <f t="shared" si="524"/>
        <v>0.52425045492513245</v>
      </c>
      <c r="R1209" s="49">
        <f t="shared" si="525"/>
        <v>42.904318536222554</v>
      </c>
      <c r="S1209" s="59">
        <f t="shared" si="506"/>
        <v>9.210428522407657</v>
      </c>
      <c r="T1209" s="59">
        <f t="shared" si="507"/>
        <v>11.955334250876772</v>
      </c>
      <c r="U1209" s="59">
        <f t="shared" si="508"/>
        <v>30.860476560995398</v>
      </c>
      <c r="V1209" s="59"/>
      <c r="W1209" s="49">
        <f t="shared" si="526"/>
        <v>3.6841714089630631</v>
      </c>
      <c r="X1209" s="49">
        <f t="shared" si="527"/>
        <v>5.5262571134445944</v>
      </c>
      <c r="Y1209" s="49">
        <f t="shared" si="528"/>
        <v>4.0335830806158803</v>
      </c>
      <c r="Z1209" s="49">
        <f t="shared" si="529"/>
        <v>7.921751170260892</v>
      </c>
      <c r="AA1209" s="49">
        <f t="shared" si="530"/>
        <v>30.860476560995398</v>
      </c>
      <c r="AB1209" s="49">
        <f t="shared" si="531"/>
        <v>0</v>
      </c>
      <c r="AC1209" s="80">
        <f t="shared" si="511"/>
        <v>0</v>
      </c>
      <c r="AD1209" s="80">
        <f t="shared" si="520"/>
        <v>0</v>
      </c>
      <c r="AE1209" s="80">
        <f t="shared" si="521"/>
        <v>0</v>
      </c>
      <c r="AF1209" s="54">
        <f>(Q1209-MAX(Q$2:Q1208))/MAX(Q$2:Q1208)</f>
        <v>-0.57531940951028404</v>
      </c>
      <c r="AG1209" s="54">
        <f>(R1209-MAX(R$2:R1208))/MAX(R$2:R1208)</f>
        <v>-0.25990245422098573</v>
      </c>
      <c r="AH1209" s="54">
        <f>(S1209-MAX(S$2:S1208))/MAX(S$2:S1208)</f>
        <v>-0.31700406837247652</v>
      </c>
      <c r="AI1209" s="54">
        <f>(T1209-MAX(T$2:T1208))/MAX(T$2:T1208)</f>
        <v>-0.30705733445754202</v>
      </c>
      <c r="AJ1209" s="54">
        <f>(U1209-MAX(U$2:U1208))/MAX(U$2:U1208)</f>
        <v>-0.18549276483147567</v>
      </c>
      <c r="AK1209" s="54">
        <f t="shared" si="522"/>
        <v>4.821913525994618</v>
      </c>
      <c r="AL1209" s="71">
        <f t="shared" si="512"/>
        <v>1981.5416666665662</v>
      </c>
      <c r="AM1209" s="49">
        <f t="shared" si="513"/>
        <v>4.821913525994618</v>
      </c>
      <c r="AN1209" s="49">
        <f t="shared" si="514"/>
        <v>8.6225719923066357</v>
      </c>
      <c r="AO1209" s="49">
        <f t="shared" si="515"/>
        <v>7.077835978869218</v>
      </c>
      <c r="AP1209" s="49">
        <f t="shared" si="516"/>
        <v>7.3227915459026027</v>
      </c>
      <c r="AQ1209" s="49">
        <f t="shared" si="517"/>
        <v>6.5150695879835325</v>
      </c>
      <c r="AS1209" s="49">
        <f t="shared" si="523"/>
        <v>-2.1075024043231032</v>
      </c>
      <c r="AT1209" s="49">
        <f t="shared" si="518"/>
        <v>-0.8077219579190702</v>
      </c>
      <c r="AU1209" s="54">
        <f>(AM1209-MAX(AM$3:AM1209))/MAX(AM$3:AM1209)</f>
        <v>0</v>
      </c>
      <c r="AV1209" s="54">
        <f>(AN1209-MAX(AN$3:AN1209))/MAX(AN$3:AN1209)</f>
        <v>-0.32846094409342974</v>
      </c>
      <c r="AW1209" s="54">
        <f>(AO1209-MAX(AO$3:AO1209))/MAX(AO$3:AO1209)</f>
        <v>-0.11987663079807535</v>
      </c>
      <c r="AX1209" s="54">
        <f>(AP1209-MAX(AP$3:AP1209))/MAX(AP$3:AP1209)</f>
        <v>-0.15628711200164011</v>
      </c>
      <c r="AY1209" s="54">
        <f>(AQ1209-MAX(AQ$3:AQ1209))/MAX(AQ$3:AQ1209)</f>
        <v>-0.21683517112831951</v>
      </c>
    </row>
    <row r="1210" spans="1:51">
      <c r="A1210" s="49">
        <f>Data!F1336</f>
        <v>1981.6249999998995</v>
      </c>
      <c r="B1210" s="53">
        <f t="shared" si="509"/>
        <v>6.2999999999999945E-2</v>
      </c>
      <c r="C1210" s="50">
        <f>1/Data!N1336</f>
        <v>0.119050364057533</v>
      </c>
      <c r="D1210" s="50">
        <f>Data!H1336/100</f>
        <v>0.14940000000000001</v>
      </c>
      <c r="E1210">
        <f>Data!K1337/Data!K1336</f>
        <v>0.90814586865716451</v>
      </c>
      <c r="F1210">
        <f>Data!T1337/Data!T1336</f>
        <v>0.98353712392917425</v>
      </c>
      <c r="G1210" s="49">
        <f>Data!E1339</f>
        <v>93.7</v>
      </c>
      <c r="H1210" s="52">
        <v>0</v>
      </c>
      <c r="I1210" s="52">
        <v>1</v>
      </c>
      <c r="J1210" s="52">
        <v>0.6</v>
      </c>
      <c r="K1210" s="54">
        <f t="shared" si="519"/>
        <v>0.66261227030770231</v>
      </c>
      <c r="L1210" s="54">
        <f t="shared" si="532"/>
        <v>0</v>
      </c>
      <c r="M1210" s="53">
        <f t="shared" si="533"/>
        <v>0</v>
      </c>
      <c r="N1210" s="54" cm="1">
        <f t="array" ref="N1210">stock_min(C1210,O1210)</f>
        <v>0</v>
      </c>
      <c r="O1210" s="54" cm="1">
        <f t="array" ref="O1210">stock_max(C1210,D1210)</f>
        <v>0</v>
      </c>
      <c r="P1210" s="49">
        <f t="shared" si="510"/>
        <v>1981.6249999998995</v>
      </c>
      <c r="Q1210" s="49">
        <f t="shared" si="524"/>
        <v>0.51561978465562597</v>
      </c>
      <c r="R1210" s="49">
        <f t="shared" si="525"/>
        <v>38.963379626221517</v>
      </c>
      <c r="S1210" s="59">
        <f t="shared" si="506"/>
        <v>8.6421669183456</v>
      </c>
      <c r="T1210" s="59">
        <f t="shared" si="507"/>
        <v>11.161284300040808</v>
      </c>
      <c r="U1210" s="59">
        <f t="shared" si="508"/>
        <v>30.352424359885109</v>
      </c>
      <c r="V1210" s="59"/>
      <c r="W1210" s="49">
        <f t="shared" si="526"/>
        <v>3.4568667673382403</v>
      </c>
      <c r="X1210" s="49">
        <f t="shared" si="527"/>
        <v>5.1853001510073602</v>
      </c>
      <c r="Y1210" s="49">
        <f t="shared" si="528"/>
        <v>3.7656803704410544</v>
      </c>
      <c r="Z1210" s="49">
        <f t="shared" si="529"/>
        <v>7.395603929599754</v>
      </c>
      <c r="AA1210" s="49">
        <f t="shared" si="530"/>
        <v>30.352424359885109</v>
      </c>
      <c r="AB1210" s="49">
        <f t="shared" si="531"/>
        <v>0</v>
      </c>
      <c r="AC1210" s="80">
        <f t="shared" si="511"/>
        <v>0</v>
      </c>
      <c r="AD1210" s="80">
        <f t="shared" si="520"/>
        <v>0</v>
      </c>
      <c r="AE1210" s="80">
        <f t="shared" si="521"/>
        <v>0</v>
      </c>
      <c r="AF1210" s="54">
        <f>(Q1210-MAX(Q$2:Q1209))/MAX(Q$2:Q1209)</f>
        <v>-0.58231087344120136</v>
      </c>
      <c r="AG1210" s="54">
        <f>(R1210-MAX(R$2:R1209))/MAX(R$2:R1209)</f>
        <v>-0.32788347139748153</v>
      </c>
      <c r="AH1210" s="54">
        <f>(S1210-MAX(S$2:S1209))/MAX(S$2:S1209)</f>
        <v>-0.35914329813038343</v>
      </c>
      <c r="AI1210" s="54">
        <f>(T1210-MAX(T$2:T1209))/MAX(T$2:T1209)</f>
        <v>-0.35308123290820875</v>
      </c>
      <c r="AJ1210" s="54">
        <f>(U1210-MAX(U$2:U1209))/MAX(U$2:U1209)</f>
        <v>-0.19890189650284595</v>
      </c>
      <c r="AK1210" s="54">
        <f t="shared" si="522"/>
        <v>4.9934183476026952</v>
      </c>
      <c r="AL1210" s="71">
        <f t="shared" si="512"/>
        <v>1981.6249999998995</v>
      </c>
      <c r="AM1210" s="49">
        <f t="shared" si="513"/>
        <v>4.9934183476026952</v>
      </c>
      <c r="AN1210" s="49">
        <f t="shared" si="514"/>
        <v>8.3890012895437724</v>
      </c>
      <c r="AO1210" s="49">
        <f t="shared" si="515"/>
        <v>7.0720490230909654</v>
      </c>
      <c r="AP1210" s="49">
        <f t="shared" si="516"/>
        <v>7.2875122144485216</v>
      </c>
      <c r="AQ1210" s="49">
        <f t="shared" si="517"/>
        <v>6.7467962337285607</v>
      </c>
      <c r="AS1210" s="49">
        <f t="shared" si="523"/>
        <v>-1.6422050558152117</v>
      </c>
      <c r="AT1210" s="49">
        <f t="shared" si="518"/>
        <v>-0.54071598071996085</v>
      </c>
      <c r="AU1210" s="54">
        <f>(AM1210-MAX(AM$3:AM1210))/MAX(AM$3:AM1210)</f>
        <v>0</v>
      </c>
      <c r="AV1210" s="54">
        <f>(AN1210-MAX(AN$3:AN1210))/MAX(AN$3:AN1210)</f>
        <v>-0.34665178661243173</v>
      </c>
      <c r="AW1210" s="54">
        <f>(AO1210-MAX(AO$3:AO1210))/MAX(AO$3:AO1210)</f>
        <v>-0.12059623422378118</v>
      </c>
      <c r="AX1210" s="54">
        <f>(AP1210-MAX(AP$3:AP1210))/MAX(AP$3:AP1210)</f>
        <v>-0.16035190429310295</v>
      </c>
      <c r="AY1210" s="54">
        <f>(AQ1210-MAX(AQ$3:AQ1210))/MAX(AQ$3:AQ1210)</f>
        <v>-0.18897972669920129</v>
      </c>
    </row>
    <row r="1211" spans="1:51">
      <c r="A1211" s="49">
        <f>Data!F1337</f>
        <v>1981.7083333332328</v>
      </c>
      <c r="B1211" s="53">
        <f t="shared" si="509"/>
        <v>4.4000000000000039E-2</v>
      </c>
      <c r="C1211" s="50">
        <f>1/Data!N1337</f>
        <v>0.13190588213853602</v>
      </c>
      <c r="D1211" s="50">
        <f>Data!H1337/100</f>
        <v>0.1532</v>
      </c>
      <c r="E1211">
        <f>Data!K1338/Data!K1337</f>
        <v>1.0151199333829295</v>
      </c>
      <c r="F1211">
        <f>Data!T1338/Data!T1337</f>
        <v>1.0192790611938525</v>
      </c>
      <c r="G1211" s="49">
        <f>Data!E1340</f>
        <v>94</v>
      </c>
      <c r="H1211" s="52">
        <v>0</v>
      </c>
      <c r="I1211" s="52">
        <v>1</v>
      </c>
      <c r="J1211" s="52">
        <v>0.6</v>
      </c>
      <c r="K1211" s="54">
        <f t="shared" si="519"/>
        <v>0.66261227030770231</v>
      </c>
      <c r="L1211" s="54">
        <f t="shared" si="532"/>
        <v>0</v>
      </c>
      <c r="M1211" s="53">
        <f t="shared" si="533"/>
        <v>0</v>
      </c>
      <c r="N1211" s="54" cm="1">
        <f t="array" ref="N1211">stock_min(C1211,O1211)</f>
        <v>0</v>
      </c>
      <c r="O1211" s="54" cm="1">
        <f t="array" ref="O1211">stock_max(C1211,D1211)</f>
        <v>0</v>
      </c>
      <c r="P1211" s="49">
        <f t="shared" si="510"/>
        <v>1981.7083333332328</v>
      </c>
      <c r="Q1211" s="49">
        <f t="shared" si="524"/>
        <v>0.52556045003676277</v>
      </c>
      <c r="R1211" s="49">
        <f t="shared" si="525"/>
        <v>39.552503330543779</v>
      </c>
      <c r="S1211" s="59">
        <f t="shared" si="506"/>
        <v>8.7872134571458353</v>
      </c>
      <c r="T1211" s="59">
        <f t="shared" si="507"/>
        <v>11.345704121081111</v>
      </c>
      <c r="U1211" s="59">
        <f t="shared" si="508"/>
        <v>30.937590606501114</v>
      </c>
      <c r="V1211" s="59"/>
      <c r="W1211" s="49">
        <f t="shared" si="526"/>
        <v>3.5148853828583344</v>
      </c>
      <c r="X1211" s="49">
        <f t="shared" si="527"/>
        <v>5.2723280742875014</v>
      </c>
      <c r="Y1211" s="49">
        <f t="shared" si="528"/>
        <v>3.8279013551721017</v>
      </c>
      <c r="Z1211" s="49">
        <f t="shared" si="529"/>
        <v>7.5178027659090088</v>
      </c>
      <c r="AA1211" s="49">
        <f t="shared" si="530"/>
        <v>30.937590606501114</v>
      </c>
      <c r="AB1211" s="49">
        <f t="shared" si="531"/>
        <v>0</v>
      </c>
      <c r="AC1211" s="80">
        <f t="shared" si="511"/>
        <v>0</v>
      </c>
      <c r="AD1211" s="80">
        <f t="shared" si="520"/>
        <v>0</v>
      </c>
      <c r="AE1211" s="80">
        <f t="shared" si="521"/>
        <v>0</v>
      </c>
      <c r="AF1211" s="54">
        <f>(Q1211-MAX(Q$2:Q1210))/MAX(Q$2:Q1210)</f>
        <v>-0.57425821921026754</v>
      </c>
      <c r="AG1211" s="54">
        <f>(R1211-MAX(R$2:R1210))/MAX(R$2:R1210)</f>
        <v>-0.3177211142594456</v>
      </c>
      <c r="AH1211" s="54">
        <f>(S1211-MAX(S$2:S1210))/MAX(S$2:S1210)</f>
        <v>-0.34838742551748597</v>
      </c>
      <c r="AI1211" s="54">
        <f>(T1211-MAX(T$2:T1210))/MAX(T$2:T1210)</f>
        <v>-0.34239208280258471</v>
      </c>
      <c r="AJ1211" s="54">
        <f>(U1211-MAX(U$2:U1210))/MAX(U$2:U1210)</f>
        <v>-0.18345747714324515</v>
      </c>
      <c r="AK1211" s="54">
        <f t="shared" si="522"/>
        <v>4.9975058435179847</v>
      </c>
      <c r="AL1211" s="71">
        <f t="shared" si="512"/>
        <v>1981.7083333332328</v>
      </c>
      <c r="AM1211" s="49">
        <f t="shared" si="513"/>
        <v>4.9975058435179847</v>
      </c>
      <c r="AN1211" s="49">
        <f t="shared" si="514"/>
        <v>8.5559711761993089</v>
      </c>
      <c r="AO1211" s="49">
        <f t="shared" si="515"/>
        <v>7.1586869408451266</v>
      </c>
      <c r="AP1211" s="49">
        <f t="shared" si="516"/>
        <v>7.3855072229231391</v>
      </c>
      <c r="AQ1211" s="49">
        <f t="shared" si="517"/>
        <v>6.7523190039286369</v>
      </c>
      <c r="AS1211" s="49">
        <f t="shared" si="523"/>
        <v>-1.803652172270672</v>
      </c>
      <c r="AT1211" s="49">
        <f t="shared" si="518"/>
        <v>-0.63318821899450217</v>
      </c>
      <c r="AU1211" s="54">
        <f>(AM1211-MAX(AM$3:AM1211))/MAX(AM$3:AM1211)</f>
        <v>0</v>
      </c>
      <c r="AV1211" s="54">
        <f>(AN1211-MAX(AN$3:AN1211))/MAX(AN$3:AN1211)</f>
        <v>-0.33364791721597681</v>
      </c>
      <c r="AW1211" s="54">
        <f>(AO1211-MAX(AO$3:AO1211))/MAX(AO$3:AO1211)</f>
        <v>-0.10982287690071223</v>
      </c>
      <c r="AX1211" s="54">
        <f>(AP1211-MAX(AP$3:AP1211))/MAX(AP$3:AP1211)</f>
        <v>-0.1490611757381155</v>
      </c>
      <c r="AY1211" s="54">
        <f>(AQ1211-MAX(AQ$3:AQ1211))/MAX(AQ$3:AQ1211)</f>
        <v>-0.1883158443998291</v>
      </c>
    </row>
    <row r="1212" spans="1:51">
      <c r="A1212" s="49">
        <f>Data!F1338</f>
        <v>1981.791666666566</v>
      </c>
      <c r="B1212" s="53">
        <f t="shared" si="509"/>
        <v>4.6000000000000041E-2</v>
      </c>
      <c r="C1212" s="50">
        <f>1/Data!N1338</f>
        <v>0.13073362182043652</v>
      </c>
      <c r="D1212" s="50">
        <f>Data!H1338/100</f>
        <v>0.1515</v>
      </c>
      <c r="E1212">
        <f>Data!K1339/Data!K1338</f>
        <v>1.0271635654912818</v>
      </c>
      <c r="F1212">
        <f>Data!T1339/Data!T1338</f>
        <v>1.1054202757215017</v>
      </c>
      <c r="G1212" s="49">
        <f>Data!E1341</f>
        <v>94.3</v>
      </c>
      <c r="H1212" s="52">
        <v>0</v>
      </c>
      <c r="I1212" s="52">
        <v>1</v>
      </c>
      <c r="J1212" s="52">
        <v>0.6</v>
      </c>
      <c r="K1212" s="54">
        <f t="shared" si="519"/>
        <v>0.66261227030770231</v>
      </c>
      <c r="L1212" s="54">
        <f t="shared" si="532"/>
        <v>0</v>
      </c>
      <c r="M1212" s="53">
        <f t="shared" si="533"/>
        <v>0</v>
      </c>
      <c r="N1212" s="54" cm="1">
        <f t="array" ref="N1212">stock_min(C1212,O1212)</f>
        <v>0</v>
      </c>
      <c r="O1212" s="54" cm="1">
        <f t="array" ref="O1212">stock_max(C1212,D1212)</f>
        <v>0</v>
      </c>
      <c r="P1212" s="49">
        <f t="shared" si="510"/>
        <v>1981.791666666566</v>
      </c>
      <c r="Q1212" s="49">
        <f t="shared" si="524"/>
        <v>0.58096517758795485</v>
      </c>
      <c r="R1212" s="49">
        <f t="shared" si="525"/>
        <v>40.626890345107149</v>
      </c>
      <c r="S1212" s="59">
        <f t="shared" si="506"/>
        <v>9.3009688722736694</v>
      </c>
      <c r="T1212" s="59">
        <f t="shared" si="507"/>
        <v>11.953452865160372</v>
      </c>
      <c r="U1212" s="59">
        <f t="shared" si="508"/>
        <v>34.199039938397405</v>
      </c>
      <c r="V1212" s="59"/>
      <c r="W1212" s="49">
        <f t="shared" si="526"/>
        <v>3.7203875489094678</v>
      </c>
      <c r="X1212" s="49">
        <f t="shared" si="527"/>
        <v>5.5805813233642017</v>
      </c>
      <c r="Y1212" s="49">
        <f t="shared" si="528"/>
        <v>4.0329483241603494</v>
      </c>
      <c r="Z1212" s="49">
        <f t="shared" si="529"/>
        <v>7.9205045410000228</v>
      </c>
      <c r="AA1212" s="49">
        <f t="shared" si="530"/>
        <v>34.199039938397405</v>
      </c>
      <c r="AB1212" s="49">
        <f t="shared" si="531"/>
        <v>0</v>
      </c>
      <c r="AC1212" s="80">
        <f t="shared" si="511"/>
        <v>0</v>
      </c>
      <c r="AD1212" s="80">
        <f t="shared" si="520"/>
        <v>0</v>
      </c>
      <c r="AE1212" s="80">
        <f t="shared" si="521"/>
        <v>0</v>
      </c>
      <c r="AF1212" s="54">
        <f>(Q1212-MAX(Q$2:Q1211))/MAX(Q$2:Q1211)</f>
        <v>-0.52937640329325075</v>
      </c>
      <c r="AG1212" s="54">
        <f>(R1212-MAX(R$2:R1211))/MAX(R$2:R1211)</f>
        <v>-0.29918798706331323</v>
      </c>
      <c r="AH1212" s="54">
        <f>(S1212-MAX(S$2:S1211))/MAX(S$2:S1211)</f>
        <v>-0.31029008210612913</v>
      </c>
      <c r="AI1212" s="54">
        <f>(T1212-MAX(T$2:T1211))/MAX(T$2:T1211)</f>
        <v>-0.30716638138219327</v>
      </c>
      <c r="AJ1212" s="54">
        <f>(U1212-MAX(U$2:U1211))/MAX(U$2:U1211)</f>
        <v>-9.7377339245355368E-2</v>
      </c>
      <c r="AK1212" s="54">
        <f t="shared" si="522"/>
        <v>4.5170633449809072</v>
      </c>
      <c r="AL1212" s="71">
        <f t="shared" si="512"/>
        <v>1981.791666666566</v>
      </c>
      <c r="AM1212" s="49">
        <f t="shared" si="513"/>
        <v>4.5170633449809072</v>
      </c>
      <c r="AN1212" s="49">
        <f t="shared" si="514"/>
        <v>8.7654170143359593</v>
      </c>
      <c r="AO1212" s="49">
        <f t="shared" si="515"/>
        <v>6.9732260019081203</v>
      </c>
      <c r="AP1212" s="49">
        <f t="shared" si="516"/>
        <v>7.250960121906779</v>
      </c>
      <c r="AQ1212" s="49">
        <f t="shared" si="517"/>
        <v>6.1031749879442199</v>
      </c>
      <c r="AS1212" s="49">
        <f t="shared" si="523"/>
        <v>-2.6622420263917395</v>
      </c>
      <c r="AT1212" s="49">
        <f t="shared" si="518"/>
        <v>-1.1477851339625591</v>
      </c>
      <c r="AU1212" s="54">
        <f>(AM1212-MAX(AM$3:AM1212))/MAX(AM$3:AM1212)</f>
        <v>-9.6136455580184146E-2</v>
      </c>
      <c r="AV1212" s="54">
        <f>(AN1212-MAX(AN$3:AN1212))/MAX(AN$3:AN1212)</f>
        <v>-0.317335955943709</v>
      </c>
      <c r="AW1212" s="54">
        <f>(AO1212-MAX(AO$3:AO1212))/MAX(AO$3:AO1212)</f>
        <v>-0.13288479962962357</v>
      </c>
      <c r="AX1212" s="54">
        <f>(AP1212-MAX(AP$3:AP1212))/MAX(AP$3:AP1212)</f>
        <v>-0.16456334078797805</v>
      </c>
      <c r="AY1212" s="54">
        <f>(AQ1212-MAX(AQ$3:AQ1212))/MAX(AQ$3:AQ1212)</f>
        <v>-0.26634828216982404</v>
      </c>
    </row>
    <row r="1213" spans="1:51">
      <c r="A1213" s="49">
        <f>Data!F1339</f>
        <v>1981.8749999998993</v>
      </c>
      <c r="B1213" s="53">
        <f t="shared" si="509"/>
        <v>4.7000000000000042E-2</v>
      </c>
      <c r="C1213" s="50">
        <f>1/Data!N1339</f>
        <v>0.12802863636844927</v>
      </c>
      <c r="D1213" s="50">
        <f>Data!H1339/100</f>
        <v>0.13390000000000002</v>
      </c>
      <c r="E1213">
        <f>Data!K1340/Data!K1339</f>
        <v>1.0085893435244015</v>
      </c>
      <c r="F1213">
        <f>Data!T1340/Data!T1339</f>
        <v>0.9901533143082375</v>
      </c>
      <c r="G1213" s="49">
        <f>Data!E1342</f>
        <v>94.6</v>
      </c>
      <c r="H1213" s="52">
        <v>0</v>
      </c>
      <c r="I1213" s="52">
        <v>1</v>
      </c>
      <c r="J1213" s="52">
        <v>0.6</v>
      </c>
      <c r="K1213" s="54">
        <f t="shared" si="519"/>
        <v>0.66261227030770231</v>
      </c>
      <c r="L1213" s="54">
        <f t="shared" si="532"/>
        <v>0</v>
      </c>
      <c r="M1213" s="53">
        <f t="shared" si="533"/>
        <v>0</v>
      </c>
      <c r="N1213" s="54" cm="1">
        <f t="array" ref="N1213">stock_min(C1213,O1213)</f>
        <v>3.1970848434435803E-2</v>
      </c>
      <c r="O1213" s="54" cm="1">
        <f t="array" ref="O1213">stock_max(C1213,D1213)</f>
        <v>3.1970848434435803E-2</v>
      </c>
      <c r="P1213" s="49">
        <f t="shared" si="510"/>
        <v>1981.8749999998993</v>
      </c>
      <c r="Q1213" s="49">
        <f t="shared" si="524"/>
        <v>0.57524459608638723</v>
      </c>
      <c r="R1213" s="49">
        <f t="shared" si="525"/>
        <v>40.975848662609465</v>
      </c>
      <c r="S1213" s="59">
        <f t="shared" si="506"/>
        <v>9.3122689154802458</v>
      </c>
      <c r="T1213" s="59">
        <f t="shared" si="507"/>
        <v>11.981773624990476</v>
      </c>
      <c r="U1213" s="59">
        <f t="shared" si="508"/>
        <v>33.862292741163976</v>
      </c>
      <c r="V1213" s="59"/>
      <c r="W1213" s="49">
        <f t="shared" si="526"/>
        <v>3.7249075661920985</v>
      </c>
      <c r="X1213" s="49">
        <f t="shared" si="527"/>
        <v>5.5873613492881473</v>
      </c>
      <c r="Y1213" s="49">
        <f t="shared" si="528"/>
        <v>4.0425034010225884</v>
      </c>
      <c r="Z1213" s="49">
        <f t="shared" si="529"/>
        <v>7.9392702239678874</v>
      </c>
      <c r="AA1213" s="49">
        <f t="shared" si="530"/>
        <v>33.862292741163976</v>
      </c>
      <c r="AB1213" s="49">
        <f t="shared" si="531"/>
        <v>0</v>
      </c>
      <c r="AC1213" s="80">
        <f t="shared" si="511"/>
        <v>0</v>
      </c>
      <c r="AD1213" s="80">
        <f t="shared" si="520"/>
        <v>3.1970848434435803E-2</v>
      </c>
      <c r="AE1213" s="80">
        <f t="shared" si="521"/>
        <v>3.1970848434435803E-2</v>
      </c>
      <c r="AF1213" s="54">
        <f>(Q1213-MAX(Q$2:Q1212))/MAX(Q$2:Q1212)</f>
        <v>-0.53401048592914901</v>
      </c>
      <c r="AG1213" s="54">
        <f>(R1213-MAX(R$2:R1212))/MAX(R$2:R1212)</f>
        <v>-0.29316847193817275</v>
      </c>
      <c r="AH1213" s="54">
        <f>(S1213-MAX(S$2:S1212))/MAX(S$2:S1212)</f>
        <v>-0.30945213156793971</v>
      </c>
      <c r="AI1213" s="54">
        <f>(T1213-MAX(T$2:T1212))/MAX(T$2:T1212)</f>
        <v>-0.30552488291840746</v>
      </c>
      <c r="AJ1213" s="54">
        <f>(U1213-MAX(U$2:U1212))/MAX(U$2:U1212)</f>
        <v>-0.10626518088406864</v>
      </c>
      <c r="AK1213" s="54">
        <f t="shared" si="522"/>
        <v>4.441137429463228</v>
      </c>
      <c r="AL1213" s="71">
        <f t="shared" si="512"/>
        <v>1981.8749999998993</v>
      </c>
      <c r="AM1213" s="49">
        <f t="shared" si="513"/>
        <v>4.441137429463228</v>
      </c>
      <c r="AN1213" s="49">
        <f t="shared" si="514"/>
        <v>8.8531133464722611</v>
      </c>
      <c r="AO1213" s="49">
        <f t="shared" si="515"/>
        <v>6.9690274678755859</v>
      </c>
      <c r="AP1213" s="49">
        <f t="shared" si="516"/>
        <v>7.2587078824473288</v>
      </c>
      <c r="AQ1213" s="49">
        <f t="shared" si="517"/>
        <v>6.0005886142022682</v>
      </c>
      <c r="AS1213" s="49">
        <f t="shared" si="523"/>
        <v>-2.8525247322699929</v>
      </c>
      <c r="AT1213" s="49">
        <f t="shared" si="518"/>
        <v>-1.2581192682450606</v>
      </c>
      <c r="AU1213" s="54">
        <f>(AM1213-MAX(AM$3:AM1213))/MAX(AM$3:AM1213)</f>
        <v>-0.11132921730874899</v>
      </c>
      <c r="AV1213" s="54">
        <f>(AN1213-MAX(AN$3:AN1213))/MAX(AN$3:AN1213)</f>
        <v>-0.31050603186284009</v>
      </c>
      <c r="AW1213" s="54">
        <f>(AO1213-MAX(AO$3:AO1213))/MAX(AO$3:AO1213)</f>
        <v>-0.13340688405337331</v>
      </c>
      <c r="AX1213" s="54">
        <f>(AP1213-MAX(AP$3:AP1213))/MAX(AP$3:AP1213)</f>
        <v>-0.16367066408399011</v>
      </c>
      <c r="AY1213" s="54">
        <f>(AQ1213-MAX(AQ$3:AQ1213))/MAX(AQ$3:AQ1213)</f>
        <v>-0.27868000614470922</v>
      </c>
    </row>
    <row r="1214" spans="1:51">
      <c r="A1214" s="49">
        <f>Data!F1340</f>
        <v>1981.9583333332325</v>
      </c>
      <c r="B1214" s="53">
        <f t="shared" si="509"/>
        <v>4.8000000000000043E-2</v>
      </c>
      <c r="C1214" s="50">
        <f>1/Data!N1340</f>
        <v>0.12767214386439585</v>
      </c>
      <c r="D1214" s="50">
        <f>Data!H1340/100</f>
        <v>0.13720000000000002</v>
      </c>
      <c r="E1214">
        <f>Data!K1341/Data!K1340</f>
        <v>0.94895043317223915</v>
      </c>
      <c r="F1214">
        <f>Data!T1341/Data!T1340</f>
        <v>0.96288501914064129</v>
      </c>
      <c r="G1214" s="49">
        <f>Data!E1343</f>
        <v>94.5</v>
      </c>
      <c r="H1214" s="52">
        <v>0</v>
      </c>
      <c r="I1214" s="52">
        <v>1</v>
      </c>
      <c r="J1214" s="52">
        <v>0.6</v>
      </c>
      <c r="K1214" s="54">
        <f t="shared" si="519"/>
        <v>0.66261227030770231</v>
      </c>
      <c r="L1214" s="54">
        <f t="shared" si="532"/>
        <v>3.1970848434435803E-2</v>
      </c>
      <c r="M1214" s="53">
        <f t="shared" si="533"/>
        <v>1.5985424217217901E-2</v>
      </c>
      <c r="N1214" s="54" cm="1">
        <f t="array" ref="N1214">stock_min(C1214,O1214)</f>
        <v>0</v>
      </c>
      <c r="O1214" s="54" cm="1">
        <f t="array" ref="O1214">stock_max(C1214,D1214)</f>
        <v>0</v>
      </c>
      <c r="P1214" s="49">
        <f t="shared" si="510"/>
        <v>1981.9583333332325</v>
      </c>
      <c r="Q1214" s="49">
        <f t="shared" si="524"/>
        <v>0.55389440391319145</v>
      </c>
      <c r="R1214" s="49">
        <f t="shared" si="525"/>
        <v>38.88404933798337</v>
      </c>
      <c r="S1214" s="59">
        <f t="shared" si="506"/>
        <v>8.8887866658668138</v>
      </c>
      <c r="T1214" s="59">
        <f t="shared" si="507"/>
        <v>11.426439882775529</v>
      </c>
      <c r="U1214" s="59">
        <f t="shared" si="508"/>
        <v>32.605494394221672</v>
      </c>
      <c r="V1214" s="59"/>
      <c r="W1214" s="49">
        <f t="shared" si="526"/>
        <v>3.5555146663467259</v>
      </c>
      <c r="X1214" s="49">
        <f t="shared" si="527"/>
        <v>5.3332719995200879</v>
      </c>
      <c r="Y1214" s="49">
        <f t="shared" si="528"/>
        <v>3.8551406105151598</v>
      </c>
      <c r="Z1214" s="49">
        <f t="shared" si="529"/>
        <v>7.5712992722603696</v>
      </c>
      <c r="AA1214" s="49">
        <f t="shared" si="530"/>
        <v>32.084281734517916</v>
      </c>
      <c r="AB1214" s="49">
        <f t="shared" si="531"/>
        <v>0.52121265970375363</v>
      </c>
      <c r="AC1214" s="80">
        <f t="shared" si="511"/>
        <v>1.5985424217217901E-2</v>
      </c>
      <c r="AD1214" s="80">
        <f t="shared" si="520"/>
        <v>0</v>
      </c>
      <c r="AE1214" s="80">
        <f t="shared" si="521"/>
        <v>0</v>
      </c>
      <c r="AF1214" s="54">
        <f>(Q1214-MAX(Q$2:Q1213))/MAX(Q$2:Q1213)</f>
        <v>-0.55130567782455053</v>
      </c>
      <c r="AG1214" s="54">
        <f>(R1214-MAX(R$2:R1213))/MAX(R$2:R1213)</f>
        <v>-0.32925191526593328</v>
      </c>
      <c r="AH1214" s="54">
        <f>(S1214-MAX(S$2:S1213))/MAX(S$2:S1213)</f>
        <v>-0.34085530167004452</v>
      </c>
      <c r="AI1214" s="54">
        <f>(T1214-MAX(T$2:T1213))/MAX(T$2:T1213)</f>
        <v>-0.33771256044552239</v>
      </c>
      <c r="AJ1214" s="54">
        <f>(U1214-MAX(U$2:U1213))/MAX(U$2:U1213)</f>
        <v>-0.13943613158889889</v>
      </c>
      <c r="AK1214" s="54">
        <f t="shared" si="522"/>
        <v>4.6393548856963793</v>
      </c>
      <c r="AL1214" s="71">
        <f t="shared" si="512"/>
        <v>1981.9583333332325</v>
      </c>
      <c r="AM1214" s="49">
        <f t="shared" si="513"/>
        <v>4.6393548856963793</v>
      </c>
      <c r="AN1214" s="49">
        <f t="shared" si="514"/>
        <v>9.280590341432811</v>
      </c>
      <c r="AO1214" s="49">
        <f t="shared" si="515"/>
        <v>7.2952570818602771</v>
      </c>
      <c r="AP1214" s="49">
        <f t="shared" si="516"/>
        <v>7.6001645102789617</v>
      </c>
      <c r="AQ1214" s="49">
        <f t="shared" si="517"/>
        <v>6.2684077100757651</v>
      </c>
      <c r="AS1214" s="49">
        <f t="shared" si="523"/>
        <v>-3.0121826313570459</v>
      </c>
      <c r="AT1214" s="49">
        <f t="shared" si="518"/>
        <v>-1.3317568002031965</v>
      </c>
      <c r="AU1214" s="54">
        <f>(AM1214-MAX(AM$3:AM1214))/MAX(AM$3:AM1214)</f>
        <v>-7.1665940778467538E-2</v>
      </c>
      <c r="AV1214" s="54">
        <f>(AN1214-MAX(AN$3:AN1214))/MAX(AN$3:AN1214)</f>
        <v>-0.27721347160660598</v>
      </c>
      <c r="AW1214" s="54">
        <f>(AO1214-MAX(AO$3:AO1214))/MAX(AO$3:AO1214)</f>
        <v>-9.2840486661451616E-2</v>
      </c>
      <c r="AX1214" s="54">
        <f>(AP1214-MAX(AP$3:AP1214))/MAX(AP$3:AP1214)</f>
        <v>-0.12432892455909446</v>
      </c>
      <c r="AY1214" s="54">
        <f>(AQ1214-MAX(AQ$3:AQ1214))/MAX(AQ$3:AQ1214)</f>
        <v>-0.24648595302589152</v>
      </c>
    </row>
    <row r="1215" spans="1:51">
      <c r="A1215" s="49">
        <f>Data!F1341</f>
        <v>1982.0416666665658</v>
      </c>
      <c r="B1215" s="53">
        <f t="shared" si="509"/>
        <v>4.0000000000000036E-2</v>
      </c>
      <c r="C1215" s="50">
        <f>1/Data!N1341</f>
        <v>0.13534253891820175</v>
      </c>
      <c r="D1215" s="50">
        <f>Data!H1341/100</f>
        <v>0.1459</v>
      </c>
      <c r="E1215">
        <f>Data!K1342/Data!K1341</f>
        <v>0.97777173237159565</v>
      </c>
      <c r="F1215">
        <f>Data!T1342/Data!T1341</f>
        <v>1.0173362586180741</v>
      </c>
      <c r="G1215" s="49">
        <f>Data!E1344</f>
        <v>94.9</v>
      </c>
      <c r="H1215" s="52">
        <v>0</v>
      </c>
      <c r="I1215" s="52">
        <v>1</v>
      </c>
      <c r="J1215" s="52">
        <v>0.6</v>
      </c>
      <c r="K1215" s="54">
        <f t="shared" si="519"/>
        <v>0.66261227030770231</v>
      </c>
      <c r="L1215" s="54">
        <f t="shared" si="532"/>
        <v>0</v>
      </c>
      <c r="M1215" s="53">
        <f t="shared" si="533"/>
        <v>1.0656949478145267E-2</v>
      </c>
      <c r="N1215" s="54" cm="1">
        <f t="array" ref="N1215">stock_min(C1215,O1215)</f>
        <v>0</v>
      </c>
      <c r="O1215" s="54" cm="1">
        <f t="array" ref="O1215">stock_max(C1215,D1215)</f>
        <v>0</v>
      </c>
      <c r="P1215" s="49">
        <f t="shared" si="510"/>
        <v>1982.0416666665658</v>
      </c>
      <c r="Q1215" s="49">
        <f t="shared" si="524"/>
        <v>0.56349686054653447</v>
      </c>
      <c r="R1215" s="49">
        <f t="shared" si="525"/>
        <v>38.019724282822594</v>
      </c>
      <c r="S1215" s="59">
        <f t="shared" si="506"/>
        <v>8.8318765903025493</v>
      </c>
      <c r="T1215" s="59">
        <f t="shared" si="507"/>
        <v>11.324976730889913</v>
      </c>
      <c r="U1215" s="59">
        <f t="shared" si="508"/>
        <v>33.150130145455215</v>
      </c>
      <c r="V1215" s="59"/>
      <c r="W1215" s="49">
        <f t="shared" si="526"/>
        <v>3.5327506361210199</v>
      </c>
      <c r="X1215" s="49">
        <f t="shared" si="527"/>
        <v>5.2991259541815294</v>
      </c>
      <c r="Y1215" s="49">
        <f t="shared" si="528"/>
        <v>3.8209081880530471</v>
      </c>
      <c r="Z1215" s="49">
        <f t="shared" si="529"/>
        <v>7.5040685428368663</v>
      </c>
      <c r="AA1215" s="49">
        <f t="shared" si="530"/>
        <v>32.796850883301161</v>
      </c>
      <c r="AB1215" s="49">
        <f t="shared" si="531"/>
        <v>0.35327926215405664</v>
      </c>
      <c r="AC1215" s="80">
        <f t="shared" si="511"/>
        <v>1.0656949478145267E-2</v>
      </c>
      <c r="AD1215" s="80">
        <f t="shared" si="520"/>
        <v>0</v>
      </c>
      <c r="AE1215" s="80">
        <f t="shared" si="521"/>
        <v>0</v>
      </c>
      <c r="AF1215" s="54">
        <f>(Q1215-MAX(Q$2:Q1214))/MAX(Q$2:Q1214)</f>
        <v>-0.54352699701485552</v>
      </c>
      <c r="AG1215" s="54">
        <f>(R1215-MAX(R$2:R1214))/MAX(R$2:R1214)</f>
        <v>-0.34416148320464179</v>
      </c>
      <c r="AH1215" s="54">
        <f>(S1215-MAX(S$2:S1214))/MAX(S$2:S1214)</f>
        <v>-0.34507544734344547</v>
      </c>
      <c r="AI1215" s="54">
        <f>(T1215-MAX(T$2:T1214))/MAX(T$2:T1214)</f>
        <v>-0.34359346226278453</v>
      </c>
      <c r="AJ1215" s="54">
        <f>(U1215-MAX(U$2:U1214))/MAX(U$2:U1214)</f>
        <v>-0.12506144236352756</v>
      </c>
      <c r="AK1215" s="54">
        <f t="shared" si="522"/>
        <v>4.6077064795113829</v>
      </c>
      <c r="AL1215" s="71">
        <f t="shared" si="512"/>
        <v>1982.0416666665658</v>
      </c>
      <c r="AM1215" s="49">
        <f t="shared" si="513"/>
        <v>4.6077064795113829</v>
      </c>
      <c r="AN1215" s="49">
        <f t="shared" si="514"/>
        <v>9.1372232158175564</v>
      </c>
      <c r="AO1215" s="49">
        <f t="shared" si="515"/>
        <v>7.2083334532874384</v>
      </c>
      <c r="AP1215" s="49">
        <f t="shared" si="516"/>
        <v>7.5054614571635829</v>
      </c>
      <c r="AQ1215" s="49">
        <f t="shared" si="517"/>
        <v>6.2295191084601358</v>
      </c>
      <c r="AS1215" s="49">
        <f t="shared" si="523"/>
        <v>-2.9077041073574206</v>
      </c>
      <c r="AT1215" s="49">
        <f t="shared" si="518"/>
        <v>-1.2759423487034471</v>
      </c>
      <c r="AU1215" s="54">
        <f>(AM1215-MAX(AM$3:AM1215))/MAX(AM$3:AM1215)</f>
        <v>-7.7998781034381584E-2</v>
      </c>
      <c r="AV1215" s="54">
        <f>(AN1215-MAX(AN$3:AN1215))/MAX(AN$3:AN1215)</f>
        <v>-0.28837912197979021</v>
      </c>
      <c r="AW1215" s="54">
        <f>(AO1215-MAX(AO$3:AO1215))/MAX(AO$3:AO1215)</f>
        <v>-0.10364937190140118</v>
      </c>
      <c r="AX1215" s="54">
        <f>(AP1215-MAX(AP$3:AP1215))/MAX(AP$3:AP1215)</f>
        <v>-0.13524036262822081</v>
      </c>
      <c r="AY1215" s="54">
        <f>(AQ1215-MAX(AQ$3:AQ1215))/MAX(AQ$3:AQ1215)</f>
        <v>-0.25116068207031139</v>
      </c>
    </row>
    <row r="1216" spans="1:51">
      <c r="A1216" s="49">
        <f>Data!F1342</f>
        <v>1982.124999999899</v>
      </c>
      <c r="B1216" s="53">
        <f t="shared" si="509"/>
        <v>3.6000000000000032E-2</v>
      </c>
      <c r="C1216" s="50">
        <f>1/Data!N1342</f>
        <v>0.13924040417950859</v>
      </c>
      <c r="D1216" s="50">
        <f>Data!H1342/100</f>
        <v>0.14429999999999998</v>
      </c>
      <c r="E1216">
        <f>Data!K1343/Data!K1342</f>
        <v>0.97360560060996715</v>
      </c>
      <c r="F1216">
        <f>Data!T1343/Data!T1342</f>
        <v>1.0437677304162125</v>
      </c>
      <c r="G1216" s="49">
        <f>Data!E1345</f>
        <v>95.8</v>
      </c>
      <c r="H1216" s="52">
        <v>0</v>
      </c>
      <c r="I1216" s="52">
        <v>1</v>
      </c>
      <c r="J1216" s="52">
        <v>0.6</v>
      </c>
      <c r="K1216" s="54">
        <f t="shared" si="519"/>
        <v>0.66261227030770231</v>
      </c>
      <c r="L1216" s="54">
        <f t="shared" si="532"/>
        <v>0</v>
      </c>
      <c r="M1216" s="53">
        <f t="shared" si="533"/>
        <v>5.3284747390726335E-3</v>
      </c>
      <c r="N1216" s="54" cm="1">
        <f t="array" ref="N1216">stock_min(C1216,O1216)</f>
        <v>0.14557463808692195</v>
      </c>
      <c r="O1216" s="54" cm="1">
        <f t="array" ref="O1216">stock_max(C1216,D1216)</f>
        <v>0.14557463808692195</v>
      </c>
      <c r="P1216" s="49">
        <f t="shared" si="510"/>
        <v>1982.124999999899</v>
      </c>
      <c r="Q1216" s="49">
        <f t="shared" si="524"/>
        <v>0.58815983922931725</v>
      </c>
      <c r="R1216" s="49">
        <f t="shared" si="525"/>
        <v>37.016216495402844</v>
      </c>
      <c r="S1216" s="59">
        <f t="shared" si="506"/>
        <v>8.8466298209192402</v>
      </c>
      <c r="T1216" s="59">
        <f t="shared" si="507"/>
        <v>11.2941438282399</v>
      </c>
      <c r="U1216" s="59">
        <f t="shared" si="508"/>
        <v>34.576249279474752</v>
      </c>
      <c r="V1216" s="59"/>
      <c r="W1216" s="49">
        <f t="shared" si="526"/>
        <v>3.5386519283676963</v>
      </c>
      <c r="X1216" s="49">
        <f t="shared" si="527"/>
        <v>5.307977892551544</v>
      </c>
      <c r="Y1216" s="49">
        <f t="shared" si="528"/>
        <v>3.8105055450281355</v>
      </c>
      <c r="Z1216" s="49">
        <f t="shared" si="529"/>
        <v>7.4836382832117643</v>
      </c>
      <c r="AA1216" s="49">
        <f t="shared" si="530"/>
        <v>34.392010608617191</v>
      </c>
      <c r="AB1216" s="49">
        <f t="shared" si="531"/>
        <v>0.18423867085755957</v>
      </c>
      <c r="AC1216" s="80">
        <f t="shared" si="511"/>
        <v>5.3284747390726335E-3</v>
      </c>
      <c r="AD1216" s="80">
        <f t="shared" si="520"/>
        <v>0.14557463808692195</v>
      </c>
      <c r="AE1216" s="80">
        <f t="shared" si="521"/>
        <v>0.14557463808692195</v>
      </c>
      <c r="AF1216" s="54">
        <f>(Q1216-MAX(Q$2:Q1215))/MAX(Q$2:Q1215)</f>
        <v>-0.5235482096779227</v>
      </c>
      <c r="AG1216" s="54">
        <f>(R1216-MAX(R$2:R1215))/MAX(R$2:R1215)</f>
        <v>-0.36147194695230522</v>
      </c>
      <c r="AH1216" s="54">
        <f>(S1216-MAX(S$2:S1215))/MAX(S$2:S1215)</f>
        <v>-0.34398142696588668</v>
      </c>
      <c r="AI1216" s="54">
        <f>(T1216-MAX(T$2:T1215))/MAX(T$2:T1215)</f>
        <v>-0.34538056693927194</v>
      </c>
      <c r="AJ1216" s="54">
        <f>(U1216-MAX(U$2:U1215))/MAX(U$2:U1215)</f>
        <v>-8.7421571489358654E-2</v>
      </c>
      <c r="AK1216" s="54">
        <f t="shared" si="522"/>
        <v>4.2825852249240963</v>
      </c>
      <c r="AL1216" s="71">
        <f t="shared" si="512"/>
        <v>1982.124999999899</v>
      </c>
      <c r="AM1216" s="49">
        <f t="shared" si="513"/>
        <v>4.2825852249240963</v>
      </c>
      <c r="AN1216" s="49">
        <f t="shared" si="514"/>
        <v>9.7939567298753936</v>
      </c>
      <c r="AO1216" s="49">
        <f t="shared" si="515"/>
        <v>7.2984818374627372</v>
      </c>
      <c r="AP1216" s="49">
        <f t="shared" si="516"/>
        <v>7.667418244329717</v>
      </c>
      <c r="AQ1216" s="49">
        <f t="shared" si="517"/>
        <v>5.7941129072293354</v>
      </c>
      <c r="AS1216" s="49">
        <f t="shared" si="523"/>
        <v>-3.9998438226460582</v>
      </c>
      <c r="AT1216" s="49">
        <f t="shared" si="518"/>
        <v>-1.8733053371003816</v>
      </c>
      <c r="AU1216" s="54">
        <f>(AM1216-MAX(AM$3:AM1216))/MAX(AM$3:AM1216)</f>
        <v>-0.14305548427145437</v>
      </c>
      <c r="AV1216" s="54">
        <f>(AN1216-MAX(AN$3:AN1216))/MAX(AN$3:AN1216)</f>
        <v>-0.23723171440742089</v>
      </c>
      <c r="AW1216" s="54">
        <f>(AO1216-MAX(AO$3:AO1216))/MAX(AO$3:AO1216)</f>
        <v>-9.243949082400027E-2</v>
      </c>
      <c r="AX1216" s="54">
        <f>(AP1216-MAX(AP$3:AP1216))/MAX(AP$3:AP1216)</f>
        <v>-0.11658012523455459</v>
      </c>
      <c r="AY1216" s="54">
        <f>(AQ1216-MAX(AQ$3:AQ1216))/MAX(AQ$3:AQ1216)</f>
        <v>-0.30350008051749344</v>
      </c>
    </row>
    <row r="1217" spans="1:51">
      <c r="A1217" s="49">
        <f>Data!F1343</f>
        <v>1982.2083333332323</v>
      </c>
      <c r="B1217" s="53">
        <f t="shared" si="509"/>
        <v>3.400000000000003E-2</v>
      </c>
      <c r="C1217" s="50">
        <f>1/Data!N1343</f>
        <v>0.14387094398387351</v>
      </c>
      <c r="D1217" s="50">
        <f>Data!H1343/100</f>
        <v>0.1386</v>
      </c>
      <c r="E1217">
        <f>Data!K1344/Data!K1343</f>
        <v>1.0502701161777741</v>
      </c>
      <c r="F1217">
        <f>Data!T1344/Data!T1343</f>
        <v>1.006751293267659</v>
      </c>
      <c r="G1217" s="49">
        <f>Data!E1346</f>
        <v>97</v>
      </c>
      <c r="H1217" s="52">
        <v>0</v>
      </c>
      <c r="I1217" s="52">
        <v>1</v>
      </c>
      <c r="J1217" s="52">
        <v>0.6</v>
      </c>
      <c r="K1217" s="54">
        <f t="shared" si="519"/>
        <v>0.66261227030770231</v>
      </c>
      <c r="L1217" s="54">
        <f t="shared" si="532"/>
        <v>0.14557463808692195</v>
      </c>
      <c r="M1217" s="53">
        <f t="shared" si="533"/>
        <v>7.2787319043460974E-2</v>
      </c>
      <c r="N1217" s="54" cm="1">
        <f t="array" ref="N1217">stock_min(C1217,O1217)</f>
        <v>0.85</v>
      </c>
      <c r="O1217" s="54" cm="1">
        <f t="array" ref="O1217">stock_max(C1217,D1217)</f>
        <v>0.85</v>
      </c>
      <c r="P1217" s="49">
        <f t="shared" si="510"/>
        <v>1982.2083333332323</v>
      </c>
      <c r="Q1217" s="49">
        <f t="shared" si="524"/>
        <v>0.59213067879221348</v>
      </c>
      <c r="R1217" s="49">
        <f t="shared" si="525"/>
        <v>38.877025999088382</v>
      </c>
      <c r="S1217" s="59">
        <f t="shared" si="506"/>
        <v>9.1373529631874391</v>
      </c>
      <c r="T1217" s="59">
        <f t="shared" si="507"/>
        <v>11.69607303460192</v>
      </c>
      <c r="U1217" s="59">
        <f t="shared" si="508"/>
        <v>34.817701528546415</v>
      </c>
      <c r="V1217" s="59"/>
      <c r="W1217" s="49">
        <f t="shared" si="526"/>
        <v>3.6549411852749758</v>
      </c>
      <c r="X1217" s="49">
        <f t="shared" si="527"/>
        <v>5.4824117779124633</v>
      </c>
      <c r="Y1217" s="49">
        <f t="shared" si="528"/>
        <v>3.9461115274596446</v>
      </c>
      <c r="Z1217" s="49">
        <f t="shared" si="529"/>
        <v>7.7499615071422756</v>
      </c>
      <c r="AA1217" s="49">
        <f t="shared" si="530"/>
        <v>32.283414379028109</v>
      </c>
      <c r="AB1217" s="49">
        <f t="shared" si="531"/>
        <v>2.5342871495183066</v>
      </c>
      <c r="AC1217" s="80">
        <f t="shared" si="511"/>
        <v>7.2787319043460974E-2</v>
      </c>
      <c r="AD1217" s="80">
        <f t="shared" si="520"/>
        <v>0.85</v>
      </c>
      <c r="AE1217" s="80">
        <f t="shared" si="521"/>
        <v>0.85</v>
      </c>
      <c r="AF1217" s="54">
        <f>(Q1217-MAX(Q$2:Q1216))/MAX(Q$2:Q1216)</f>
        <v>-0.52033154391355729</v>
      </c>
      <c r="AG1217" s="54">
        <f>(R1217-MAX(R$2:R1216))/MAX(R$2:R1216)</f>
        <v>-0.32937306754282974</v>
      </c>
      <c r="AH1217" s="54">
        <f>(S1217-MAX(S$2:S1216))/MAX(S$2:S1216)</f>
        <v>-0.32242295952693151</v>
      </c>
      <c r="AI1217" s="54">
        <f>(T1217-MAX(T$2:T1216))/MAX(T$2:T1216)</f>
        <v>-0.32208436377410843</v>
      </c>
      <c r="AJ1217" s="54">
        <f>(U1217-MAX(U$2:U1216))/MAX(U$2:U1216)</f>
        <v>-8.1048870036486503E-2</v>
      </c>
      <c r="AK1217" s="54">
        <f t="shared" si="522"/>
        <v>4.2717148695331835</v>
      </c>
      <c r="AL1217" s="71">
        <f t="shared" si="512"/>
        <v>1982.2083333332323</v>
      </c>
      <c r="AM1217" s="49">
        <f t="shared" si="513"/>
        <v>4.2717148695331835</v>
      </c>
      <c r="AN1217" s="49">
        <f t="shared" si="514"/>
        <v>8.947479582659124</v>
      </c>
      <c r="AO1217" s="49">
        <f t="shared" si="515"/>
        <v>6.9064020449307968</v>
      </c>
      <c r="AP1217" s="49">
        <f t="shared" si="516"/>
        <v>7.2157069193137815</v>
      </c>
      <c r="AQ1217" s="49">
        <f t="shared" si="517"/>
        <v>5.7780750007162638</v>
      </c>
      <c r="AS1217" s="49">
        <f t="shared" si="523"/>
        <v>-3.1694045819428602</v>
      </c>
      <c r="AT1217" s="49">
        <f t="shared" si="518"/>
        <v>-1.4376319185975177</v>
      </c>
      <c r="AU1217" s="54">
        <f>(AM1217-MAX(AM$3:AM1217))/MAX(AM$3:AM1217)</f>
        <v>-0.14523064038558123</v>
      </c>
      <c r="AV1217" s="54">
        <f>(AN1217-MAX(AN$3:AN1217))/MAX(AN$3:AN1217)</f>
        <v>-0.30315664548312371</v>
      </c>
      <c r="AW1217" s="54">
        <f>(AO1217-MAX(AO$3:AO1217))/MAX(AO$3:AO1217)</f>
        <v>-0.14119430642433775</v>
      </c>
      <c r="AX1217" s="54">
        <f>(AP1217-MAX(AP$3:AP1217))/MAX(AP$3:AP1217)</f>
        <v>-0.16862512258041099</v>
      </c>
      <c r="AY1217" s="54">
        <f>(AQ1217-MAX(AQ$3:AQ1217))/MAX(AQ$3:AQ1217)</f>
        <v>-0.30542796849169657</v>
      </c>
    </row>
    <row r="1218" spans="1:51">
      <c r="A1218" s="49">
        <f>Data!F1344</f>
        <v>1982.2916666665656</v>
      </c>
      <c r="B1218" s="53">
        <f t="shared" si="509"/>
        <v>3.7000000000000033E-2</v>
      </c>
      <c r="C1218" s="50">
        <f>1/Data!N1344</f>
        <v>0.13775864378286126</v>
      </c>
      <c r="D1218" s="50">
        <f>Data!H1344/100</f>
        <v>0.13869999999999999</v>
      </c>
      <c r="E1218">
        <f>Data!K1345/Data!K1344</f>
        <v>0.99626968085201884</v>
      </c>
      <c r="F1218">
        <f>Data!T1345/Data!T1344</f>
        <v>1.0154914401641899</v>
      </c>
      <c r="G1218" s="49">
        <f>Data!E1347</f>
        <v>97.5</v>
      </c>
      <c r="H1218" s="52">
        <v>0</v>
      </c>
      <c r="I1218" s="52">
        <v>1</v>
      </c>
      <c r="J1218" s="52">
        <v>0.6</v>
      </c>
      <c r="K1218" s="54">
        <f t="shared" si="519"/>
        <v>0.66261227030770231</v>
      </c>
      <c r="L1218" s="54">
        <f t="shared" si="532"/>
        <v>0.85</v>
      </c>
      <c r="M1218" s="53">
        <f t="shared" si="533"/>
        <v>0.47352487936230725</v>
      </c>
      <c r="N1218" s="54" cm="1">
        <f t="array" ref="N1218">stock_min(C1218,O1218)</f>
        <v>0.7219064650748358</v>
      </c>
      <c r="O1218" s="54" cm="1">
        <f t="array" ref="O1218">stock_max(C1218,D1218)</f>
        <v>0.7219064650748358</v>
      </c>
      <c r="P1218" s="49">
        <f t="shared" si="510"/>
        <v>1982.2916666665656</v>
      </c>
      <c r="Q1218" s="49">
        <f t="shared" si="524"/>
        <v>0.60130363577210422</v>
      </c>
      <c r="R1218" s="49">
        <f t="shared" si="525"/>
        <v>38.732002284587423</v>
      </c>
      <c r="S1218" s="59">
        <f t="shared" ref="S1218:S1281" si="534">SUM(W1218:X1218)</f>
        <v>9.173522120230496</v>
      </c>
      <c r="T1218" s="59">
        <f t="shared" ref="T1218:T1281" si="535">SUM(Y1218:Z1218)</f>
        <v>11.728294155404571</v>
      </c>
      <c r="U1218" s="59">
        <f t="shared" ref="U1218:U1281" si="536">SUM(AA1218:AB1218)</f>
        <v>35.308364410814548</v>
      </c>
      <c r="V1218" s="59"/>
      <c r="W1218" s="49">
        <f t="shared" si="526"/>
        <v>3.6694088480921985</v>
      </c>
      <c r="X1218" s="49">
        <f t="shared" si="527"/>
        <v>5.504113272138297</v>
      </c>
      <c r="Y1218" s="49">
        <f t="shared" si="528"/>
        <v>3.9569825382553923</v>
      </c>
      <c r="Z1218" s="49">
        <f t="shared" si="529"/>
        <v>7.7713116171491787</v>
      </c>
      <c r="AA1218" s="49">
        <f t="shared" si="530"/>
        <v>18.588975412703206</v>
      </c>
      <c r="AB1218" s="49">
        <f t="shared" si="531"/>
        <v>16.719388998111341</v>
      </c>
      <c r="AC1218" s="80">
        <f t="shared" si="511"/>
        <v>0.47352487936230725</v>
      </c>
      <c r="AD1218" s="80">
        <f t="shared" si="520"/>
        <v>0.7219064650748358</v>
      </c>
      <c r="AE1218" s="80">
        <f t="shared" si="521"/>
        <v>0.7219064650748358</v>
      </c>
      <c r="AF1218" s="54">
        <f>(Q1218-MAX(Q$2:Q1217))/MAX(Q$2:Q1217)</f>
        <v>-0.51290078872744482</v>
      </c>
      <c r="AG1218" s="54">
        <f>(R1218-MAX(R$2:R1217))/MAX(R$2:R1217)</f>
        <v>-0.33187472003012652</v>
      </c>
      <c r="AH1218" s="54">
        <f>(S1218-MAX(S$2:S1217))/MAX(S$2:S1217)</f>
        <v>-0.31974084902027</v>
      </c>
      <c r="AI1218" s="54">
        <f>(T1218-MAX(T$2:T1217))/MAX(T$2:T1217)</f>
        <v>-0.32021679663903507</v>
      </c>
      <c r="AJ1218" s="54">
        <f>(U1218-MAX(U$2:U1217))/MAX(U$2:U1217)</f>
        <v>-6.8098698419851375E-2</v>
      </c>
      <c r="AK1218" s="54">
        <f t="shared" si="522"/>
        <v>4.2411118063110056</v>
      </c>
      <c r="AL1218" s="71">
        <f t="shared" si="512"/>
        <v>1982.2916666665656</v>
      </c>
      <c r="AM1218" s="49">
        <f t="shared" si="513"/>
        <v>4.2411118063110056</v>
      </c>
      <c r="AN1218" s="49">
        <f t="shared" si="514"/>
        <v>8.7277540285861566</v>
      </c>
      <c r="AO1218" s="49">
        <f t="shared" si="515"/>
        <v>6.7854013378448785</v>
      </c>
      <c r="AP1218" s="49">
        <f t="shared" si="516"/>
        <v>7.0813902230612191</v>
      </c>
      <c r="AQ1218" s="49">
        <f t="shared" si="517"/>
        <v>5.7445948530725843</v>
      </c>
      <c r="AS1218" s="49">
        <f t="shared" si="523"/>
        <v>-2.9831591755135722</v>
      </c>
      <c r="AT1218" s="49">
        <f t="shared" si="518"/>
        <v>-1.3367953699886348</v>
      </c>
      <c r="AU1218" s="54">
        <f>(AM1218-MAX(AM$3:AM1218))/MAX(AM$3:AM1218)</f>
        <v>-0.15135430770692546</v>
      </c>
      <c r="AV1218" s="54">
        <f>(AN1218-MAX(AN$3:AN1218))/MAX(AN$3:AN1218)</f>
        <v>-0.32026920670874892</v>
      </c>
      <c r="AW1218" s="54">
        <f>(AO1218-MAX(AO$3:AO1218))/MAX(AO$3:AO1218)</f>
        <v>-0.15624064972958171</v>
      </c>
      <c r="AX1218" s="54">
        <f>(AP1218-MAX(AP$3:AP1218))/MAX(AP$3:AP1218)</f>
        <v>-0.18410074099604889</v>
      </c>
      <c r="AY1218" s="54">
        <f>(AQ1218-MAX(AQ$3:AQ1218))/MAX(AQ$3:AQ1218)</f>
        <v>-0.30945255698547447</v>
      </c>
    </row>
    <row r="1219" spans="1:51">
      <c r="A1219" s="49">
        <f>Data!F1345</f>
        <v>1982.3749999998988</v>
      </c>
      <c r="B1219" s="53">
        <f t="shared" ref="B1219:B1282" si="537">1-_xlfn.PERCENTRANK.INC(C$3:C$1712,C1219,3)</f>
        <v>3.7000000000000033E-2</v>
      </c>
      <c r="C1219" s="50">
        <f>1/Data!N1345</f>
        <v>0.13903154134327517</v>
      </c>
      <c r="D1219" s="50">
        <f>Data!H1345/100</f>
        <v>0.13619999999999999</v>
      </c>
      <c r="E1219">
        <f>Data!K1346/Data!K1345</f>
        <v>0.93559592765791599</v>
      </c>
      <c r="F1219">
        <f>Data!T1346/Data!T1345</f>
        <v>0.96334370550602266</v>
      </c>
      <c r="G1219" s="49">
        <f>Data!E1348</f>
        <v>97.7</v>
      </c>
      <c r="H1219" s="52">
        <v>0</v>
      </c>
      <c r="I1219" s="52">
        <v>1</v>
      </c>
      <c r="J1219" s="52">
        <v>0.6</v>
      </c>
      <c r="K1219" s="54">
        <f t="shared" si="519"/>
        <v>0.66261227030770231</v>
      </c>
      <c r="L1219" s="54">
        <f t="shared" si="532"/>
        <v>0.7219064650748358</v>
      </c>
      <c r="M1219" s="53">
        <f t="shared" si="533"/>
        <v>0.66854900555190488</v>
      </c>
      <c r="N1219" s="54" cm="1">
        <f t="array" ref="N1219">stock_min(C1219,O1219)</f>
        <v>0.85</v>
      </c>
      <c r="O1219" s="54" cm="1">
        <f t="array" ref="O1219">stock_max(C1219,D1219)</f>
        <v>0.85</v>
      </c>
      <c r="P1219" s="49">
        <f t="shared" ref="P1219:P1282" si="538">A1219</f>
        <v>1982.3749999998988</v>
      </c>
      <c r="Q1219" s="49">
        <f t="shared" si="524"/>
        <v>0.57926207261894269</v>
      </c>
      <c r="R1219" s="49">
        <f t="shared" si="525"/>
        <v>36.237503607497089</v>
      </c>
      <c r="S1219" s="59">
        <f t="shared" si="534"/>
        <v>8.6845278795182015</v>
      </c>
      <c r="T1219" s="59">
        <f t="shared" si="535"/>
        <v>11.082741722591003</v>
      </c>
      <c r="U1219" s="59">
        <f t="shared" si="536"/>
        <v>33.550164715195393</v>
      </c>
      <c r="V1219" s="59"/>
      <c r="W1219" s="49">
        <f t="shared" si="526"/>
        <v>3.473811151807281</v>
      </c>
      <c r="X1219" s="49">
        <f t="shared" si="527"/>
        <v>5.2107167277109205</v>
      </c>
      <c r="Y1219" s="49">
        <f t="shared" si="528"/>
        <v>3.7391810685510829</v>
      </c>
      <c r="Z1219" s="49">
        <f t="shared" si="529"/>
        <v>7.3435606540399201</v>
      </c>
      <c r="AA1219" s="49">
        <f t="shared" si="530"/>
        <v>11.120235458748905</v>
      </c>
      <c r="AB1219" s="49">
        <f t="shared" si="531"/>
        <v>22.429929256446488</v>
      </c>
      <c r="AC1219" s="80">
        <f t="shared" ref="AC1219:AC1282" si="539">AB1219/SUM(AA1219:AB1219)</f>
        <v>0.66854900555190488</v>
      </c>
      <c r="AD1219" s="80">
        <f t="shared" si="520"/>
        <v>0.85</v>
      </c>
      <c r="AE1219" s="80">
        <f t="shared" si="521"/>
        <v>0.85</v>
      </c>
      <c r="AF1219" s="54">
        <f>(Q1219-MAX(Q$2:Q1218))/MAX(Q$2:Q1218)</f>
        <v>-0.53075604086363559</v>
      </c>
      <c r="AG1219" s="54">
        <f>(R1219-MAX(R$2:R1218))/MAX(R$2:R1218)</f>
        <v>-0.37490470889488148</v>
      </c>
      <c r="AH1219" s="54">
        <f>(S1219-MAX(S$2:S1218))/MAX(S$2:S1218)</f>
        <v>-0.35600203667112235</v>
      </c>
      <c r="AI1219" s="54">
        <f>(T1219-MAX(T$2:T1218))/MAX(T$2:T1218)</f>
        <v>-0.3576336361982006</v>
      </c>
      <c r="AJ1219" s="54">
        <f>(U1219-MAX(U$2:U1218))/MAX(U$2:U1218)</f>
        <v>-0.1145032434087285</v>
      </c>
      <c r="AK1219" s="54">
        <f t="shared" si="522"/>
        <v>4.4982166488206978</v>
      </c>
      <c r="AL1219" s="71">
        <f t="shared" ref="AL1219:AL1282" si="540">P1219</f>
        <v>1982.3749999998988</v>
      </c>
      <c r="AM1219" s="49">
        <f t="shared" ref="AM1219:AM1282" si="541">(Q1459/Q1219)</f>
        <v>4.4982166488206978</v>
      </c>
      <c r="AN1219" s="49">
        <f t="shared" ref="AN1219:AN1282" si="542">(R1459/R1219)</f>
        <v>8.7714070746254329</v>
      </c>
      <c r="AO1219" s="49">
        <f t="shared" ref="AO1219:AO1282" si="543">(S1459/S1219)</f>
        <v>6.9729569892239045</v>
      </c>
      <c r="AP1219" s="49">
        <f t="shared" ref="AP1219:AP1282" si="544">(T1459/T1219)</f>
        <v>7.2522811621973586</v>
      </c>
      <c r="AQ1219" s="49">
        <f t="shared" ref="AQ1219:AQ1282" si="545">(U1459/U1219)</f>
        <v>6.1770946972023655</v>
      </c>
      <c r="AS1219" s="49">
        <f t="shared" si="523"/>
        <v>-2.5943123774230674</v>
      </c>
      <c r="AT1219" s="49">
        <f t="shared" ref="AT1219:AT1282" si="546">AQ1219-AP1219</f>
        <v>-1.0751864649949932</v>
      </c>
      <c r="AU1219" s="54">
        <f>(AM1219-MAX(AM$3:AM1219))/MAX(AM$3:AM1219)</f>
        <v>-9.9907676015004554E-2</v>
      </c>
      <c r="AV1219" s="54">
        <f>(AN1219-MAX(AN$3:AN1219))/MAX(AN$3:AN1219)</f>
        <v>-0.31686944091371499</v>
      </c>
      <c r="AW1219" s="54">
        <f>(AO1219-MAX(AO$3:AO1219))/MAX(AO$3:AO1219)</f>
        <v>-0.13291825114654157</v>
      </c>
      <c r="AX1219" s="54">
        <f>(AP1219-MAX(AP$3:AP1219))/MAX(AP$3:AP1219)</f>
        <v>-0.16441113398108748</v>
      </c>
      <c r="AY1219" s="54">
        <f>(AQ1219-MAX(AQ$3:AQ1219))/MAX(AQ$3:AQ1219)</f>
        <v>-0.25746252651217527</v>
      </c>
    </row>
    <row r="1220" spans="1:51">
      <c r="A1220" s="49">
        <f>Data!F1346</f>
        <v>1982.4583333332321</v>
      </c>
      <c r="B1220" s="53">
        <f t="shared" si="537"/>
        <v>3.0000000000000027E-2</v>
      </c>
      <c r="C1220" s="50">
        <f>1/Data!N1346</f>
        <v>0.14942916590785915</v>
      </c>
      <c r="D1220" s="50">
        <f>Data!H1346/100</f>
        <v>0.14300000000000002</v>
      </c>
      <c r="E1220">
        <f>Data!K1347/Data!K1346</f>
        <v>0.99730783262822476</v>
      </c>
      <c r="F1220">
        <f>Data!T1347/Data!T1346</f>
        <v>1.0253796754075792</v>
      </c>
      <c r="G1220" s="49">
        <f>Data!E1349</f>
        <v>97.9</v>
      </c>
      <c r="H1220" s="52">
        <v>0</v>
      </c>
      <c r="I1220" s="52">
        <v>1</v>
      </c>
      <c r="J1220" s="52">
        <v>0.6</v>
      </c>
      <c r="K1220" s="54">
        <f t="shared" ref="K1220:K1283" si="547">AVERAGE(M$3:M$1712)</f>
        <v>0.66261227030770231</v>
      </c>
      <c r="L1220" s="54">
        <f t="shared" si="532"/>
        <v>0.85</v>
      </c>
      <c r="M1220" s="53">
        <f t="shared" si="533"/>
        <v>0.80730215502494518</v>
      </c>
      <c r="N1220" s="54" cm="1">
        <f t="array" ref="N1220">stock_min(C1220,O1220)</f>
        <v>0.85</v>
      </c>
      <c r="O1220" s="54" cm="1">
        <f t="array" ref="O1220">stock_max(C1220,D1220)</f>
        <v>0.85</v>
      </c>
      <c r="P1220" s="49">
        <f t="shared" si="538"/>
        <v>1982.4583333332321</v>
      </c>
      <c r="Q1220" s="49">
        <f t="shared" si="524"/>
        <v>0.59396355599793305</v>
      </c>
      <c r="R1220" s="49">
        <f t="shared" si="525"/>
        <v>36.139946182650398</v>
      </c>
      <c r="S1220" s="59">
        <f t="shared" si="534"/>
        <v>8.7586639574203922</v>
      </c>
      <c r="T1220" s="59">
        <f t="shared" si="535"/>
        <v>11.157870830015536</v>
      </c>
      <c r="U1220" s="59">
        <f t="shared" si="536"/>
        <v>33.77200755789886</v>
      </c>
      <c r="V1220" s="59"/>
      <c r="W1220" s="49">
        <f t="shared" si="526"/>
        <v>3.5034655829681571</v>
      </c>
      <c r="X1220" s="49">
        <f t="shared" si="527"/>
        <v>5.2551983744522355</v>
      </c>
      <c r="Y1220" s="49">
        <f t="shared" si="528"/>
        <v>3.7645287075388549</v>
      </c>
      <c r="Z1220" s="49">
        <f t="shared" si="529"/>
        <v>7.3933421224766809</v>
      </c>
      <c r="AA1220" s="49">
        <f t="shared" si="530"/>
        <v>6.5077930768883743</v>
      </c>
      <c r="AB1220" s="49">
        <f t="shared" si="531"/>
        <v>27.264214481010484</v>
      </c>
      <c r="AC1220" s="80">
        <f t="shared" si="539"/>
        <v>0.80730215502494518</v>
      </c>
      <c r="AD1220" s="80">
        <f t="shared" ref="AD1220:AD1283" si="548">N1220</f>
        <v>0.85</v>
      </c>
      <c r="AE1220" s="80">
        <f t="shared" ref="AE1220:AE1283" si="549">O1220</f>
        <v>0.85</v>
      </c>
      <c r="AF1220" s="54">
        <f>(Q1220-MAX(Q$2:Q1219))/MAX(Q$2:Q1219)</f>
        <v>-0.51884678149378738</v>
      </c>
      <c r="AG1220" s="54">
        <f>(R1220-MAX(R$2:R1219))/MAX(R$2:R1219)</f>
        <v>-0.37658757004184501</v>
      </c>
      <c r="AH1220" s="54">
        <f>(S1220-MAX(S$2:S1219))/MAX(S$2:S1219)</f>
        <v>-0.350504503144769</v>
      </c>
      <c r="AI1220" s="54">
        <f>(T1220-MAX(T$2:T1219))/MAX(T$2:T1219)</f>
        <v>-0.35327908091215626</v>
      </c>
      <c r="AJ1220" s="54">
        <f>(U1220-MAX(U$2:U1219))/MAX(U$2:U1219)</f>
        <v>-0.10864809726102759</v>
      </c>
      <c r="AK1220" s="54">
        <f t="shared" ref="AK1220:AK1283" si="550">Q1460/Q1220</f>
        <v>4.4973397129575456</v>
      </c>
      <c r="AL1220" s="71">
        <f t="shared" si="540"/>
        <v>1982.4583333332321</v>
      </c>
      <c r="AM1220" s="49">
        <f t="shared" si="541"/>
        <v>4.4973397129575456</v>
      </c>
      <c r="AN1220" s="49">
        <f t="shared" si="542"/>
        <v>7.8400918985339656</v>
      </c>
      <c r="AO1220" s="49">
        <f t="shared" si="543"/>
        <v>6.5331324470408623</v>
      </c>
      <c r="AP1220" s="49">
        <f t="shared" si="544"/>
        <v>6.7463704360946295</v>
      </c>
      <c r="AQ1220" s="49">
        <f t="shared" si="545"/>
        <v>6.2910345194835164</v>
      </c>
      <c r="AS1220" s="49">
        <f t="shared" ref="AS1220:AS1283" si="551">AQ1220-AN1220</f>
        <v>-1.5490573790504492</v>
      </c>
      <c r="AT1220" s="49">
        <f t="shared" si="546"/>
        <v>-0.45533591661111306</v>
      </c>
      <c r="AU1220" s="54">
        <f>(AM1220-MAX(AM$3:AM1220))/MAX(AM$3:AM1220)</f>
        <v>-0.10008315071990952</v>
      </c>
      <c r="AV1220" s="54">
        <f>(AN1220-MAX(AN$3:AN1220))/MAX(AN$3:AN1220)</f>
        <v>-0.38940168705349115</v>
      </c>
      <c r="AW1220" s="54">
        <f>(AO1220-MAX(AO$3:AO1220))/MAX(AO$3:AO1220)</f>
        <v>-0.18761008903025553</v>
      </c>
      <c r="AX1220" s="54">
        <f>(AP1220-MAX(AP$3:AP1220))/MAX(AP$3:AP1220)</f>
        <v>-0.22270084455305056</v>
      </c>
      <c r="AY1220" s="54">
        <f>(AQ1220-MAX(AQ$3:AQ1220))/MAX(AQ$3:AQ1220)</f>
        <v>-0.24376602485345611</v>
      </c>
    </row>
    <row r="1221" spans="1:51">
      <c r="A1221" s="49">
        <f>Data!F1347</f>
        <v>1982.5416666665653</v>
      </c>
      <c r="B1221" s="53">
        <f t="shared" si="537"/>
        <v>2.8000000000000025E-2</v>
      </c>
      <c r="C1221" s="50">
        <f>1/Data!N1347</f>
        <v>0.1506329649863094</v>
      </c>
      <c r="D1221" s="50">
        <f>Data!H1347/100</f>
        <v>0.13949999999999999</v>
      </c>
      <c r="E1221">
        <f>Data!K1348/Data!K1347</f>
        <v>1.0058865743686132</v>
      </c>
      <c r="F1221">
        <f>Data!T1348/Data!T1347</f>
        <v>1.0588059186138103</v>
      </c>
      <c r="G1221" s="49">
        <f>Data!E1350</f>
        <v>98.2</v>
      </c>
      <c r="H1221" s="52">
        <v>0</v>
      </c>
      <c r="I1221" s="52">
        <v>1</v>
      </c>
      <c r="J1221" s="52">
        <v>0.6</v>
      </c>
      <c r="K1221" s="54">
        <f t="shared" si="547"/>
        <v>0.66261227030770231</v>
      </c>
      <c r="L1221" s="54">
        <f t="shared" si="532"/>
        <v>0.85</v>
      </c>
      <c r="M1221" s="53">
        <f t="shared" si="533"/>
        <v>0.82865107751247269</v>
      </c>
      <c r="N1221" s="54" cm="1">
        <f t="array" ref="N1221">stock_min(C1221,O1221)</f>
        <v>0.85</v>
      </c>
      <c r="O1221" s="54" cm="1">
        <f t="array" ref="O1221">stock_max(C1221,D1221)</f>
        <v>0.85</v>
      </c>
      <c r="P1221" s="49">
        <f t="shared" si="538"/>
        <v>1982.5416666665653</v>
      </c>
      <c r="Q1221" s="49">
        <f t="shared" ref="Q1221:Q1284" si="552">Q1220*F1221</f>
        <v>0.62889212853151688</v>
      </c>
      <c r="R1221" s="49">
        <f t="shared" ref="R1221:R1284" si="553">R1220*E1221</f>
        <v>36.352686663532246</v>
      </c>
      <c r="S1221" s="59">
        <f t="shared" si="534"/>
        <v>8.9956235854117317</v>
      </c>
      <c r="T1221" s="59">
        <f t="shared" si="535"/>
        <v>11.422768857046977</v>
      </c>
      <c r="U1221" s="59">
        <f t="shared" si="536"/>
        <v>34.315197134078161</v>
      </c>
      <c r="V1221" s="59"/>
      <c r="W1221" s="49">
        <f t="shared" ref="W1221:W1284" si="554">(W1220*$F1221+X1220*$E1221)*(1-$J1221)</f>
        <v>3.5982494341646927</v>
      </c>
      <c r="X1221" s="49">
        <f t="shared" ref="X1221:X1284" si="555">(W1220*$F1221+X1220*$E1221)*($J1221)</f>
        <v>5.397374151247039</v>
      </c>
      <c r="Y1221" s="49">
        <f t="shared" ref="Y1221:Y1284" si="556">(Y1220*$F1221+Z1220*$E1221)*(1-$K1221)</f>
        <v>3.8539020514789617</v>
      </c>
      <c r="Z1221" s="49">
        <f t="shared" ref="Z1221:Z1284" si="557">(Y1220*$F1221+Z1220*$E1221)*($K1221)</f>
        <v>7.5688668055680157</v>
      </c>
      <c r="AA1221" s="49">
        <f t="shared" ref="AA1221:AA1284" si="558">(AA1220*$F1221+AB1220*$E1221)*(1-$M1221)</f>
        <v>5.8798720538713782</v>
      </c>
      <c r="AB1221" s="49">
        <f t="shared" ref="AB1221:AB1284" si="559">(AA1220*$F1221+AB1220*$E1221)*($M1221)</f>
        <v>28.435325080206784</v>
      </c>
      <c r="AC1221" s="80">
        <f t="shared" si="539"/>
        <v>0.82865107751247269</v>
      </c>
      <c r="AD1221" s="80">
        <f t="shared" si="548"/>
        <v>0.85</v>
      </c>
      <c r="AE1221" s="80">
        <f t="shared" si="549"/>
        <v>0.85</v>
      </c>
      <c r="AF1221" s="54">
        <f>(Q1221-MAX(Q$2:Q1220))/MAX(Q$2:Q1220)</f>
        <v>-0.49055212448553809</v>
      </c>
      <c r="AG1221" s="54">
        <f>(R1221-MAX(R$2:R1220))/MAX(R$2:R1220)</f>
        <v>-0.37291780641057848</v>
      </c>
      <c r="AH1221" s="54">
        <f>(S1221-MAX(S$2:S1220))/MAX(S$2:S1220)</f>
        <v>-0.33293284928693634</v>
      </c>
      <c r="AI1221" s="54">
        <f>(T1221-MAX(T$2:T1220))/MAX(T$2:T1220)</f>
        <v>-0.3379253366256138</v>
      </c>
      <c r="AJ1221" s="54">
        <f>(U1221-MAX(U$2:U1220))/MAX(U$2:U1220)</f>
        <v>-9.4311577246772332E-2</v>
      </c>
      <c r="AK1221" s="54">
        <f t="shared" si="550"/>
        <v>4.3832104257336892</v>
      </c>
      <c r="AL1221" s="71">
        <f t="shared" si="540"/>
        <v>1982.5416666665653</v>
      </c>
      <c r="AM1221" s="49">
        <f t="shared" si="541"/>
        <v>4.3832104257336892</v>
      </c>
      <c r="AN1221" s="49">
        <f t="shared" si="542"/>
        <v>7.8567383618418631</v>
      </c>
      <c r="AO1221" s="49">
        <f t="shared" si="543"/>
        <v>6.472916900933158</v>
      </c>
      <c r="AP1221" s="49">
        <f t="shared" si="544"/>
        <v>6.6959560379018672</v>
      </c>
      <c r="AQ1221" s="49">
        <f t="shared" si="545"/>
        <v>6.3891845777756595</v>
      </c>
      <c r="AS1221" s="49">
        <f t="shared" si="551"/>
        <v>-1.4675537840662036</v>
      </c>
      <c r="AT1221" s="49">
        <f t="shared" si="546"/>
        <v>-0.30677146012620771</v>
      </c>
      <c r="AU1221" s="54">
        <f>(AM1221-MAX(AM$3:AM1221))/MAX(AM$3:AM1221)</f>
        <v>-0.12292040009939505</v>
      </c>
      <c r="AV1221" s="54">
        <f>(AN1221-MAX(AN$3:AN1221))/MAX(AN$3:AN1221)</f>
        <v>-0.38810523510574951</v>
      </c>
      <c r="AW1221" s="54">
        <f>(AO1221-MAX(AO$3:AO1221))/MAX(AO$3:AO1221)</f>
        <v>-0.19509784510101907</v>
      </c>
      <c r="AX1221" s="54">
        <f>(AP1221-MAX(AP$3:AP1221))/MAX(AP$3:AP1221)</f>
        <v>-0.22850945964598118</v>
      </c>
      <c r="AY1221" s="54">
        <f>(AQ1221-MAX(AQ$3:AQ1221))/MAX(AQ$3:AQ1221)</f>
        <v>-0.23196758240122392</v>
      </c>
    </row>
    <row r="1222" spans="1:51">
      <c r="A1222" s="49">
        <f>Data!F1348</f>
        <v>1982.6249999998986</v>
      </c>
      <c r="B1222" s="53">
        <f t="shared" si="537"/>
        <v>2.9000000000000026E-2</v>
      </c>
      <c r="C1222" s="50">
        <f>1/Data!N1348</f>
        <v>0.15052481789962116</v>
      </c>
      <c r="D1222" s="50">
        <f>Data!H1348/100</f>
        <v>0.13059999999999999</v>
      </c>
      <c r="E1222">
        <f>Data!K1349/Data!K1348</f>
        <v>1.1186838295794796</v>
      </c>
      <c r="F1222">
        <f>Data!T1349/Data!T1348</f>
        <v>1.0498116951220642</v>
      </c>
      <c r="G1222" s="49">
        <f>Data!E1351</f>
        <v>98</v>
      </c>
      <c r="H1222" s="52">
        <v>0</v>
      </c>
      <c r="I1222" s="52">
        <v>1</v>
      </c>
      <c r="J1222" s="52">
        <v>0.6</v>
      </c>
      <c r="K1222" s="54">
        <f t="shared" si="547"/>
        <v>0.66261227030770231</v>
      </c>
      <c r="L1222" s="54">
        <f t="shared" si="532"/>
        <v>0.85</v>
      </c>
      <c r="M1222" s="53">
        <f t="shared" si="533"/>
        <v>0.85</v>
      </c>
      <c r="N1222" s="54" cm="1">
        <f t="array" ref="N1222">stock_min(C1222,O1222)</f>
        <v>0.85</v>
      </c>
      <c r="O1222" s="54" cm="1">
        <f t="array" ref="O1222">stock_max(C1222,D1222)</f>
        <v>0.85</v>
      </c>
      <c r="P1222" s="49">
        <f t="shared" si="538"/>
        <v>1982.6249999998986</v>
      </c>
      <c r="Q1222" s="49">
        <f t="shared" si="552"/>
        <v>0.6602183115025948</v>
      </c>
      <c r="R1222" s="49">
        <f t="shared" si="553"/>
        <v>40.667162732263129</v>
      </c>
      <c r="S1222" s="59">
        <f t="shared" si="534"/>
        <v>9.8154395231427749</v>
      </c>
      <c r="T1222" s="59">
        <f t="shared" si="535"/>
        <v>12.513040349127362</v>
      </c>
      <c r="U1222" s="59">
        <f t="shared" si="536"/>
        <v>37.982896804038717</v>
      </c>
      <c r="V1222" s="59"/>
      <c r="W1222" s="49">
        <f t="shared" si="554"/>
        <v>3.92617580925711</v>
      </c>
      <c r="X1222" s="49">
        <f t="shared" si="555"/>
        <v>5.8892637138856649</v>
      </c>
      <c r="Y1222" s="49">
        <f t="shared" si="556"/>
        <v>4.2217462749401964</v>
      </c>
      <c r="Z1222" s="49">
        <f t="shared" si="557"/>
        <v>8.2912940741871655</v>
      </c>
      <c r="AA1222" s="49">
        <f t="shared" si="558"/>
        <v>5.6974345206058086</v>
      </c>
      <c r="AB1222" s="49">
        <f t="shared" si="559"/>
        <v>32.285462283432906</v>
      </c>
      <c r="AC1222" s="80">
        <f t="shared" si="539"/>
        <v>0.85</v>
      </c>
      <c r="AD1222" s="80">
        <f t="shared" si="548"/>
        <v>0.85</v>
      </c>
      <c r="AE1222" s="80">
        <f t="shared" si="549"/>
        <v>0.85</v>
      </c>
      <c r="AF1222" s="54">
        <f>(Q1222-MAX(Q$2:Q1221))/MAX(Q$2:Q1221)</f>
        <v>-0.46517566222982842</v>
      </c>
      <c r="AG1222" s="54">
        <f>(R1222-MAX(R$2:R1221))/MAX(R$2:R1221)</f>
        <v>-0.29849329021428533</v>
      </c>
      <c r="AH1222" s="54">
        <f>(S1222-MAX(S$2:S1221))/MAX(S$2:S1221)</f>
        <v>-0.27213970065205212</v>
      </c>
      <c r="AI1222" s="54">
        <f>(T1222-MAX(T$2:T1221))/MAX(T$2:T1221)</f>
        <v>-0.27473215289411518</v>
      </c>
      <c r="AJ1222" s="54">
        <f>(U1222-MAX(U$2:U1221))/MAX(U$2:U1221)</f>
        <v>2.4908137242024854E-3</v>
      </c>
      <c r="AK1222" s="54">
        <f t="shared" si="550"/>
        <v>4.3168157752110305</v>
      </c>
      <c r="AL1222" s="71">
        <f t="shared" si="540"/>
        <v>1982.6249999998986</v>
      </c>
      <c r="AM1222" s="49">
        <f t="shared" si="541"/>
        <v>4.3168157752110305</v>
      </c>
      <c r="AN1222" s="49">
        <f t="shared" si="542"/>
        <v>6.6779154163760657</v>
      </c>
      <c r="AO1222" s="49">
        <f t="shared" si="543"/>
        <v>5.8377536114161979</v>
      </c>
      <c r="AP1222" s="49">
        <f t="shared" si="544"/>
        <v>5.9833409104696749</v>
      </c>
      <c r="AQ1222" s="49">
        <f t="shared" si="545"/>
        <v>5.9679675151474951</v>
      </c>
      <c r="AS1222" s="49">
        <f t="shared" si="551"/>
        <v>-0.70994790122857054</v>
      </c>
      <c r="AT1222" s="49">
        <f t="shared" si="546"/>
        <v>-1.5373395322179739E-2</v>
      </c>
      <c r="AU1222" s="54">
        <f>(AM1222-MAX(AM$3:AM1222))/MAX(AM$3:AM1222)</f>
        <v>-0.13620595745572628</v>
      </c>
      <c r="AV1222" s="54">
        <f>(AN1222-MAX(AN$3:AN1222))/MAX(AN$3:AN1222)</f>
        <v>-0.4799137637658083</v>
      </c>
      <c r="AW1222" s="54">
        <f>(AO1222-MAX(AO$3:AO1222))/MAX(AO$3:AO1222)</f>
        <v>-0.27407990346348987</v>
      </c>
      <c r="AX1222" s="54">
        <f>(AP1222-MAX(AP$3:AP1222))/MAX(AP$3:AP1222)</f>
        <v>-0.31061511067104058</v>
      </c>
      <c r="AY1222" s="54">
        <f>(AQ1222-MAX(AQ$3:AQ1222))/MAX(AQ$3:AQ1222)</f>
        <v>-0.28260132994851905</v>
      </c>
    </row>
    <row r="1223" spans="1:51">
      <c r="A1223" s="49">
        <f>Data!F1349</f>
        <v>1982.7083333332318</v>
      </c>
      <c r="B1223" s="53">
        <f t="shared" si="537"/>
        <v>4.1000000000000036E-2</v>
      </c>
      <c r="C1223" s="50">
        <f>1/Data!N1349</f>
        <v>0.1351563546769145</v>
      </c>
      <c r="D1223" s="50">
        <f>Data!H1349/100</f>
        <v>0.1234</v>
      </c>
      <c r="E1223">
        <f>Data!K1350/Data!K1349</f>
        <v>1.0854922093946482</v>
      </c>
      <c r="F1223">
        <f>Data!T1350/Data!T1349</f>
        <v>1.0933608451097829</v>
      </c>
      <c r="G1223" s="49">
        <f>Data!E1352</f>
        <v>97.6</v>
      </c>
      <c r="H1223" s="52">
        <v>0</v>
      </c>
      <c r="I1223" s="52">
        <v>1</v>
      </c>
      <c r="J1223" s="52">
        <v>0.6</v>
      </c>
      <c r="K1223" s="54">
        <f t="shared" si="547"/>
        <v>0.66261227030770231</v>
      </c>
      <c r="L1223" s="54">
        <f t="shared" si="532"/>
        <v>0.85</v>
      </c>
      <c r="M1223" s="53">
        <f t="shared" si="533"/>
        <v>0.85</v>
      </c>
      <c r="N1223" s="54" cm="1">
        <f t="array" ref="N1223">stock_min(C1223,O1223)</f>
        <v>0.85</v>
      </c>
      <c r="O1223" s="54" cm="1">
        <f t="array" ref="O1223">stock_max(C1223,D1223)</f>
        <v>0.85</v>
      </c>
      <c r="P1223" s="49">
        <f t="shared" si="538"/>
        <v>1982.7083333332318</v>
      </c>
      <c r="Q1223" s="49">
        <f t="shared" si="552"/>
        <v>0.72185685102143093</v>
      </c>
      <c r="R1223" s="49">
        <f t="shared" si="553"/>
        <v>44.143888324056</v>
      </c>
      <c r="S1223" s="59">
        <f t="shared" si="534"/>
        <v>10.685476781352421</v>
      </c>
      <c r="T1223" s="59">
        <f t="shared" si="535"/>
        <v>13.616027198337871</v>
      </c>
      <c r="U1223" s="59">
        <f t="shared" si="536"/>
        <v>41.274969607778388</v>
      </c>
      <c r="V1223" s="59"/>
      <c r="W1223" s="49">
        <f t="shared" si="554"/>
        <v>4.2741907125409684</v>
      </c>
      <c r="X1223" s="49">
        <f t="shared" si="555"/>
        <v>6.4112860688114521</v>
      </c>
      <c r="Y1223" s="49">
        <f t="shared" si="556"/>
        <v>4.5938805038757913</v>
      </c>
      <c r="Z1223" s="49">
        <f t="shared" si="557"/>
        <v>9.0221466944620801</v>
      </c>
      <c r="AA1223" s="49">
        <f t="shared" si="558"/>
        <v>6.1912454411667595</v>
      </c>
      <c r="AB1223" s="49">
        <f t="shared" si="559"/>
        <v>35.083724166611631</v>
      </c>
      <c r="AC1223" s="80">
        <f t="shared" si="539"/>
        <v>0.85000000000000009</v>
      </c>
      <c r="AD1223" s="80">
        <f t="shared" si="548"/>
        <v>0.85</v>
      </c>
      <c r="AE1223" s="80">
        <f t="shared" si="549"/>
        <v>0.85</v>
      </c>
      <c r="AF1223" s="54">
        <f>(Q1223-MAX(Q$2:Q1222))/MAX(Q$2:Q1222)</f>
        <v>-0.41524401007032519</v>
      </c>
      <c r="AG1223" s="54">
        <f>(R1223-MAX(R$2:R1222))/MAX(R$2:R1222)</f>
        <v>-0.23851993168953434</v>
      </c>
      <c r="AH1223" s="54">
        <f>(S1223-MAX(S$2:S1222))/MAX(S$2:S1222)</f>
        <v>-0.20762240851131494</v>
      </c>
      <c r="AI1223" s="54">
        <f>(T1223-MAX(T$2:T1222))/MAX(T$2:T1222)</f>
        <v>-0.21080197484040197</v>
      </c>
      <c r="AJ1223" s="54">
        <f>(U1223-MAX(U$2:U1222))/MAX(U$2:U1222)</f>
        <v>8.6672504751918386E-2</v>
      </c>
      <c r="AK1223" s="54">
        <f t="shared" si="550"/>
        <v>3.9317672395287158</v>
      </c>
      <c r="AL1223" s="71">
        <f t="shared" si="540"/>
        <v>1982.7083333332318</v>
      </c>
      <c r="AM1223" s="49">
        <f t="shared" si="541"/>
        <v>3.9317672395287158</v>
      </c>
      <c r="AN1223" s="49">
        <f t="shared" si="542"/>
        <v>6.0578823390175955</v>
      </c>
      <c r="AO1223" s="49">
        <f t="shared" si="543"/>
        <v>5.3042904281232088</v>
      </c>
      <c r="AP1223" s="49">
        <f t="shared" si="544"/>
        <v>5.4352033928712977</v>
      </c>
      <c r="AQ1223" s="49">
        <f t="shared" si="545"/>
        <v>5.4596016725982759</v>
      </c>
      <c r="AS1223" s="49">
        <f t="shared" si="551"/>
        <v>-0.59828066641931965</v>
      </c>
      <c r="AT1223" s="49">
        <f t="shared" si="546"/>
        <v>2.4398279726978167E-2</v>
      </c>
      <c r="AU1223" s="54">
        <f>(AM1223-MAX(AM$3:AM1223))/MAX(AM$3:AM1223)</f>
        <v>-0.21325409861632982</v>
      </c>
      <c r="AV1223" s="54">
        <f>(AN1223-MAX(AN$3:AN1223))/MAX(AN$3:AN1223)</f>
        <v>-0.5282028853610421</v>
      </c>
      <c r="AW1223" s="54">
        <f>(AO1223-MAX(AO$3:AO1223))/MAX(AO$3:AO1223)</f>
        <v>-0.34041563314509526</v>
      </c>
      <c r="AX1223" s="54">
        <f>(AP1223-MAX(AP$3:AP1223))/MAX(AP$3:AP1223)</f>
        <v>-0.37377008170827425</v>
      </c>
      <c r="AY1223" s="54">
        <f>(AQ1223-MAX(AQ$3:AQ1223))/MAX(AQ$3:AQ1223)</f>
        <v>-0.34371107600842149</v>
      </c>
    </row>
    <row r="1224" spans="1:51">
      <c r="A1224" s="49">
        <f>Data!F1350</f>
        <v>1982.7916666665651</v>
      </c>
      <c r="B1224" s="53">
        <f t="shared" si="537"/>
        <v>5.3000000000000047E-2</v>
      </c>
      <c r="C1224" s="50">
        <f>1/Data!N1350</f>
        <v>0.12500248450977847</v>
      </c>
      <c r="D1224" s="50">
        <f>Data!H1350/100</f>
        <v>0.1091</v>
      </c>
      <c r="E1224">
        <f>Data!K1351/Data!K1350</f>
        <v>1.0471360070410982</v>
      </c>
      <c r="F1224">
        <f>Data!T1351/Data!T1350</f>
        <v>1.0332780300218116</v>
      </c>
      <c r="G1224" s="49">
        <f>Data!E1353</f>
        <v>97.8</v>
      </c>
      <c r="H1224" s="52">
        <v>0</v>
      </c>
      <c r="I1224" s="52">
        <v>1</v>
      </c>
      <c r="J1224" s="52">
        <v>0.6</v>
      </c>
      <c r="K1224" s="54">
        <f t="shared" si="547"/>
        <v>0.66261227030770231</v>
      </c>
      <c r="L1224" s="54">
        <f t="shared" ref="L1224:L1287" si="560">MAX(N1223,MIN(O1223,AB1223/SUM(AA1223:AB1223)))</f>
        <v>0.85</v>
      </c>
      <c r="M1224" s="53">
        <f t="shared" ref="M1224:M1287" si="561">(3*L1224+2*L1223+L1222)/6</f>
        <v>0.85</v>
      </c>
      <c r="N1224" s="54" cm="1">
        <f t="array" ref="N1224">stock_min(C1224,O1224)</f>
        <v>0.85</v>
      </c>
      <c r="O1224" s="54" cm="1">
        <f t="array" ref="O1224">stock_max(C1224,D1224)</f>
        <v>0.85</v>
      </c>
      <c r="P1224" s="49">
        <f t="shared" si="538"/>
        <v>1982.7916666665651</v>
      </c>
      <c r="Q1224" s="49">
        <f t="shared" si="552"/>
        <v>0.74587882498117253</v>
      </c>
      <c r="R1224" s="49">
        <f t="shared" si="553"/>
        <v>46.224654954920155</v>
      </c>
      <c r="S1224" s="59">
        <f t="shared" si="534"/>
        <v>11.129915853485299</v>
      </c>
      <c r="T1224" s="59">
        <f t="shared" si="535"/>
        <v>14.194170461778452</v>
      </c>
      <c r="U1224" s="59">
        <f t="shared" si="536"/>
        <v>43.134708728787295</v>
      </c>
      <c r="V1224" s="59"/>
      <c r="W1224" s="49">
        <f t="shared" si="554"/>
        <v>4.4519663413941197</v>
      </c>
      <c r="X1224" s="49">
        <f t="shared" si="555"/>
        <v>6.6779495120911792</v>
      </c>
      <c r="Y1224" s="49">
        <f t="shared" si="556"/>
        <v>4.7889389469649046</v>
      </c>
      <c r="Z1224" s="49">
        <f t="shared" si="557"/>
        <v>9.405231514813547</v>
      </c>
      <c r="AA1224" s="49">
        <f t="shared" si="558"/>
        <v>6.4702063093180948</v>
      </c>
      <c r="AB1224" s="49">
        <f t="shared" si="559"/>
        <v>36.664502419469201</v>
      </c>
      <c r="AC1224" s="80">
        <f t="shared" si="539"/>
        <v>0.85</v>
      </c>
      <c r="AD1224" s="80">
        <f t="shared" si="548"/>
        <v>0.85</v>
      </c>
      <c r="AE1224" s="80">
        <f t="shared" si="549"/>
        <v>0.85</v>
      </c>
      <c r="AF1224" s="54">
        <f>(Q1224-MAX(Q$2:Q1223))/MAX(Q$2:Q1223)</f>
        <v>-0.39578448268201133</v>
      </c>
      <c r="AG1224" s="54">
        <f>(R1224-MAX(R$2:R1223))/MAX(R$2:R1223)</f>
        <v>-0.20262680182799633</v>
      </c>
      <c r="AH1224" s="54">
        <f>(S1224-MAX(S$2:S1223))/MAX(S$2:S1223)</f>
        <v>-0.17466519296107499</v>
      </c>
      <c r="AI1224" s="54">
        <f>(T1224-MAX(T$2:T1223))/MAX(T$2:T1223)</f>
        <v>-0.17729223553683121</v>
      </c>
      <c r="AJ1224" s="54">
        <f>(U1224-MAX(U$2:U1223))/MAX(U$2:U1223)</f>
        <v>4.5057310488205278E-2</v>
      </c>
      <c r="AK1224" s="54">
        <f t="shared" si="550"/>
        <v>3.783495281677971</v>
      </c>
      <c r="AL1224" s="71">
        <f t="shared" si="540"/>
        <v>1982.7916666665651</v>
      </c>
      <c r="AM1224" s="49">
        <f t="shared" si="541"/>
        <v>3.783495281677971</v>
      </c>
      <c r="AN1224" s="49">
        <f t="shared" si="542"/>
        <v>6.168544584781757</v>
      </c>
      <c r="AO1224" s="49">
        <f t="shared" si="543"/>
        <v>5.2833635378947026</v>
      </c>
      <c r="AP1224" s="49">
        <f t="shared" si="544"/>
        <v>5.4327428554210959</v>
      </c>
      <c r="AQ1224" s="49">
        <f t="shared" si="545"/>
        <v>5.3112838588482072</v>
      </c>
      <c r="AS1224" s="49">
        <f t="shared" si="551"/>
        <v>-0.85726072593354985</v>
      </c>
      <c r="AT1224" s="49">
        <f t="shared" si="546"/>
        <v>-0.12145899657288872</v>
      </c>
      <c r="AU1224" s="54">
        <f>(AM1224-MAX(AM$3:AM1224))/MAX(AM$3:AM1224)</f>
        <v>-0.24292329010773367</v>
      </c>
      <c r="AV1224" s="54">
        <f>(AN1224-MAX(AN$3:AN1224))/MAX(AN$3:AN1224)</f>
        <v>-0.51958434090455374</v>
      </c>
      <c r="AW1224" s="54">
        <f>(AO1224-MAX(AO$3:AO1224))/MAX(AO$3:AO1224)</f>
        <v>-0.34301787558046948</v>
      </c>
      <c r="AX1224" s="54">
        <f>(AP1224-MAX(AP$3:AP1224))/MAX(AP$3:AP1224)</f>
        <v>-0.37405357839736131</v>
      </c>
      <c r="AY1224" s="54">
        <f>(AQ1224-MAX(AQ$3:AQ1224))/MAX(AQ$3:AQ1224)</f>
        <v>-0.36154009435665774</v>
      </c>
    </row>
    <row r="1225" spans="1:51">
      <c r="A1225" s="49">
        <f>Data!F1351</f>
        <v>1982.8749999998984</v>
      </c>
      <c r="B1225" s="53">
        <f t="shared" si="537"/>
        <v>6.1000000000000054E-2</v>
      </c>
      <c r="C1225" s="50">
        <f>1/Data!N1351</f>
        <v>0.11979667717668165</v>
      </c>
      <c r="D1225" s="50">
        <f>Data!H1351/100</f>
        <v>0.10550000000000001</v>
      </c>
      <c r="E1225">
        <f>Data!K1352/Data!K1351</f>
        <v>1.0177129455965623</v>
      </c>
      <c r="F1225">
        <f>Data!T1352/Data!T1351</f>
        <v>1.0135422132164438</v>
      </c>
      <c r="G1225" s="49">
        <f>Data!E1354</f>
        <v>97.9</v>
      </c>
      <c r="H1225" s="52">
        <v>0</v>
      </c>
      <c r="I1225" s="52">
        <v>1</v>
      </c>
      <c r="J1225" s="52">
        <v>0.6</v>
      </c>
      <c r="K1225" s="54">
        <f t="shared" si="547"/>
        <v>0.66261227030770231</v>
      </c>
      <c r="L1225" s="54">
        <f t="shared" si="560"/>
        <v>0.85</v>
      </c>
      <c r="M1225" s="53">
        <f t="shared" si="561"/>
        <v>0.85</v>
      </c>
      <c r="N1225" s="54" cm="1">
        <f t="array" ref="N1225">stock_min(C1225,O1225)</f>
        <v>0.85</v>
      </c>
      <c r="O1225" s="54" cm="1">
        <f t="array" ref="O1225">stock_max(C1225,D1225)</f>
        <v>0.85</v>
      </c>
      <c r="P1225" s="49">
        <f t="shared" si="538"/>
        <v>1982.8749999998984</v>
      </c>
      <c r="Q1225" s="49">
        <f t="shared" si="552"/>
        <v>0.75597967506269814</v>
      </c>
      <c r="R1225" s="49">
        <f t="shared" si="553"/>
        <v>47.04342975335652</v>
      </c>
      <c r="S1225" s="59">
        <f t="shared" si="534"/>
        <v>11.30849148731715</v>
      </c>
      <c r="T1225" s="59">
        <f t="shared" si="535"/>
        <v>14.425617648223747</v>
      </c>
      <c r="U1225" s="59">
        <f t="shared" si="536"/>
        <v>43.871765978863543</v>
      </c>
      <c r="V1225" s="59"/>
      <c r="W1225" s="49">
        <f t="shared" si="554"/>
        <v>4.5233965949268606</v>
      </c>
      <c r="X1225" s="49">
        <f t="shared" si="555"/>
        <v>6.7850948923902896</v>
      </c>
      <c r="Y1225" s="49">
        <f t="shared" si="556"/>
        <v>4.8670263877433531</v>
      </c>
      <c r="Z1225" s="49">
        <f t="shared" si="557"/>
        <v>9.5585912604803944</v>
      </c>
      <c r="AA1225" s="49">
        <f t="shared" si="558"/>
        <v>6.5807648968295327</v>
      </c>
      <c r="AB1225" s="49">
        <f t="shared" si="559"/>
        <v>37.291001082034008</v>
      </c>
      <c r="AC1225" s="80">
        <f t="shared" si="539"/>
        <v>0.84999999999999987</v>
      </c>
      <c r="AD1225" s="80">
        <f t="shared" si="548"/>
        <v>0.85</v>
      </c>
      <c r="AE1225" s="80">
        <f t="shared" si="549"/>
        <v>0.85</v>
      </c>
      <c r="AF1225" s="54">
        <f>(Q1225-MAX(Q$2:Q1224))/MAX(Q$2:Q1224)</f>
        <v>-0.38760206731780722</v>
      </c>
      <c r="AG1225" s="54">
        <f>(R1225-MAX(R$2:R1224))/MAX(R$2:R1224)</f>
        <v>-0.18850297374861874</v>
      </c>
      <c r="AH1225" s="54">
        <f>(S1225-MAX(S$2:S1224))/MAX(S$2:S1224)</f>
        <v>-0.16142298266670768</v>
      </c>
      <c r="AI1225" s="54">
        <f>(T1225-MAX(T$2:T1224))/MAX(T$2:T1224)</f>
        <v>-0.16387733412611208</v>
      </c>
      <c r="AJ1225" s="54">
        <f>(U1225-MAX(U$2:U1224))/MAX(U$2:U1224)</f>
        <v>1.7087335739544466E-2</v>
      </c>
      <c r="AK1225" s="54">
        <f t="shared" si="550"/>
        <v>3.7599319513005329</v>
      </c>
      <c r="AL1225" s="71">
        <f t="shared" si="540"/>
        <v>1982.8749999998984</v>
      </c>
      <c r="AM1225" s="49">
        <f t="shared" si="541"/>
        <v>3.7599319513005329</v>
      </c>
      <c r="AN1225" s="49">
        <f t="shared" si="542"/>
        <v>6.0117598470049929</v>
      </c>
      <c r="AO1225" s="49">
        <f t="shared" si="543"/>
        <v>5.189530145257816</v>
      </c>
      <c r="AP1225" s="49">
        <f t="shared" si="544"/>
        <v>5.3297363012307359</v>
      </c>
      <c r="AQ1225" s="49">
        <f t="shared" si="545"/>
        <v>5.2247226292644369</v>
      </c>
      <c r="AS1225" s="49">
        <f t="shared" si="551"/>
        <v>-0.78703721774055602</v>
      </c>
      <c r="AT1225" s="49">
        <f t="shared" si="546"/>
        <v>-0.10501367196629907</v>
      </c>
      <c r="AU1225" s="54">
        <f>(AM1225-MAX(AM$3:AM1225))/MAX(AM$3:AM1225)</f>
        <v>-0.24763830818179974</v>
      </c>
      <c r="AV1225" s="54">
        <f>(AN1225-MAX(AN$3:AN1225))/MAX(AN$3:AN1225)</f>
        <v>-0.53179497537430453</v>
      </c>
      <c r="AW1225" s="54">
        <f>(AO1225-MAX(AO$3:AO1225))/MAX(AO$3:AO1225)</f>
        <v>-0.35468598457844286</v>
      </c>
      <c r="AX1225" s="54">
        <f>(AP1225-MAX(AP$3:AP1225))/MAX(AP$3:AP1225)</f>
        <v>-0.38592172414122544</v>
      </c>
      <c r="AY1225" s="54">
        <f>(AQ1225-MAX(AQ$3:AQ1225))/MAX(AQ$3:AQ1225)</f>
        <v>-0.37194546449712895</v>
      </c>
    </row>
    <row r="1226" spans="1:51">
      <c r="A1226" s="49">
        <f>Data!F1352</f>
        <v>1982.9583333332316</v>
      </c>
      <c r="B1226" s="53">
        <f t="shared" si="537"/>
        <v>6.4999999999999947E-2</v>
      </c>
      <c r="C1226" s="50">
        <f>1/Data!N1352</f>
        <v>0.11809528738330072</v>
      </c>
      <c r="D1226" s="50">
        <f>Data!H1352/100</f>
        <v>0.10539999999999999</v>
      </c>
      <c r="E1226">
        <f>Data!K1353/Data!K1352</f>
        <v>1.0371402136334607</v>
      </c>
      <c r="F1226">
        <f>Data!T1353/Data!T1352</f>
        <v>1.0116356418276067</v>
      </c>
      <c r="G1226" s="49">
        <f>Data!E1355</f>
        <v>97.9</v>
      </c>
      <c r="H1226" s="52">
        <v>0</v>
      </c>
      <c r="I1226" s="52">
        <v>1</v>
      </c>
      <c r="J1226" s="52">
        <v>0.6</v>
      </c>
      <c r="K1226" s="54">
        <f t="shared" si="547"/>
        <v>0.66261227030770231</v>
      </c>
      <c r="L1226" s="54">
        <f t="shared" si="560"/>
        <v>0.85</v>
      </c>
      <c r="M1226" s="53">
        <f t="shared" si="561"/>
        <v>0.85</v>
      </c>
      <c r="N1226" s="54" cm="1">
        <f t="array" ref="N1226">stock_min(C1226,O1226)</f>
        <v>0.85</v>
      </c>
      <c r="O1226" s="54" cm="1">
        <f t="array" ref="O1226">stock_max(C1226,D1226)</f>
        <v>0.85</v>
      </c>
      <c r="P1226" s="49">
        <f t="shared" si="538"/>
        <v>1982.9583333332316</v>
      </c>
      <c r="Q1226" s="49">
        <f t="shared" si="552"/>
        <v>0.76477598379067813</v>
      </c>
      <c r="R1226" s="49">
        <f t="shared" si="553"/>
        <v>48.790632784446878</v>
      </c>
      <c r="S1226" s="59">
        <f t="shared" si="534"/>
        <v>11.613123983766613</v>
      </c>
      <c r="T1226" s="59">
        <f t="shared" si="535"/>
        <v>14.837256745486211</v>
      </c>
      <c r="U1226" s="59">
        <f t="shared" si="536"/>
        <v>45.333333148947091</v>
      </c>
      <c r="V1226" s="59"/>
      <c r="W1226" s="49">
        <f t="shared" si="554"/>
        <v>4.6452495935066453</v>
      </c>
      <c r="X1226" s="49">
        <f t="shared" si="555"/>
        <v>6.9678743902599676</v>
      </c>
      <c r="Y1226" s="49">
        <f t="shared" si="556"/>
        <v>5.0059083682213226</v>
      </c>
      <c r="Z1226" s="49">
        <f t="shared" si="557"/>
        <v>9.8313483772648897</v>
      </c>
      <c r="AA1226" s="49">
        <f t="shared" si="558"/>
        <v>6.7999999723420643</v>
      </c>
      <c r="AB1226" s="49">
        <f t="shared" si="559"/>
        <v>38.533333176605026</v>
      </c>
      <c r="AC1226" s="80">
        <f t="shared" si="539"/>
        <v>0.85</v>
      </c>
      <c r="AD1226" s="80">
        <f t="shared" si="548"/>
        <v>0.85</v>
      </c>
      <c r="AE1226" s="80">
        <f t="shared" si="549"/>
        <v>0.85</v>
      </c>
      <c r="AF1226" s="54">
        <f>(Q1226-MAX(Q$2:Q1225))/MAX(Q$2:Q1225)</f>
        <v>-0.38047642431715045</v>
      </c>
      <c r="AG1226" s="54">
        <f>(R1226-MAX(R$2:R1225))/MAX(R$2:R1225)</f>
        <v>-0.15836380083072446</v>
      </c>
      <c r="AH1226" s="54">
        <f>(S1226-MAX(S$2:S1225))/MAX(S$2:S1225)</f>
        <v>-0.13883307219616531</v>
      </c>
      <c r="AI1226" s="54">
        <f>(T1226-MAX(T$2:T1225))/MAX(T$2:T1225)</f>
        <v>-0.14001833635048536</v>
      </c>
      <c r="AJ1226" s="54">
        <f>(U1226-MAX(U$2:U1225))/MAX(U$2:U1225)</f>
        <v>3.3314527862582481E-2</v>
      </c>
      <c r="AK1226" s="54">
        <f t="shared" si="550"/>
        <v>3.7067128627947752</v>
      </c>
      <c r="AL1226" s="71">
        <f t="shared" si="540"/>
        <v>1982.9583333332316</v>
      </c>
      <c r="AM1226" s="49">
        <f t="shared" si="541"/>
        <v>3.7067128627947752</v>
      </c>
      <c r="AN1226" s="49">
        <f t="shared" si="542"/>
        <v>5.7581416981603137</v>
      </c>
      <c r="AO1226" s="49">
        <f t="shared" si="543"/>
        <v>5.0279229807172783</v>
      </c>
      <c r="AP1226" s="49">
        <f t="shared" si="544"/>
        <v>5.154470559653376</v>
      </c>
      <c r="AQ1226" s="49">
        <f t="shared" si="545"/>
        <v>5.0328756611066305</v>
      </c>
      <c r="AS1226" s="49">
        <f t="shared" si="551"/>
        <v>-0.7252660370536832</v>
      </c>
      <c r="AT1226" s="49">
        <f t="shared" si="546"/>
        <v>-0.12159489854674543</v>
      </c>
      <c r="AU1226" s="54">
        <f>(AM1226-MAX(AM$3:AM1226))/MAX(AM$3:AM1226)</f>
        <v>-0.25828743800218518</v>
      </c>
      <c r="AV1226" s="54">
        <f>(AN1226-MAX(AN$3:AN1226))/MAX(AN$3:AN1226)</f>
        <v>-0.55154714356587065</v>
      </c>
      <c r="AW1226" s="54">
        <f>(AO1226-MAX(AO$3:AO1226))/MAX(AO$3:AO1226)</f>
        <v>-0.37478170911447711</v>
      </c>
      <c r="AX1226" s="54">
        <f>(AP1226-MAX(AP$3:AP1226))/MAX(AP$3:AP1226)</f>
        <v>-0.40611538445047596</v>
      </c>
      <c r="AY1226" s="54">
        <f>(AQ1226-MAX(AQ$3:AQ1226))/MAX(AQ$3:AQ1226)</f>
        <v>-0.39500704441700851</v>
      </c>
    </row>
    <row r="1227" spans="1:51">
      <c r="A1227" s="49">
        <f>Data!F1353</f>
        <v>1983.0416666665649</v>
      </c>
      <c r="B1227" s="53">
        <f t="shared" si="537"/>
        <v>7.4999999999999956E-2</v>
      </c>
      <c r="C1227" s="50">
        <f>1/Data!N1353</f>
        <v>0.11419718570215157</v>
      </c>
      <c r="D1227" s="50">
        <f>Data!H1353/100</f>
        <v>0.10460000000000001</v>
      </c>
      <c r="E1227">
        <f>Data!K1354/Data!K1353</f>
        <v>1.0202646328618239</v>
      </c>
      <c r="F1227">
        <f>Data!T1354/Data!T1353</f>
        <v>0.99186551055371897</v>
      </c>
      <c r="G1227" s="49">
        <f>Data!E1356</f>
        <v>98.6</v>
      </c>
      <c r="H1227" s="52">
        <v>0</v>
      </c>
      <c r="I1227" s="52">
        <v>1</v>
      </c>
      <c r="J1227" s="52">
        <v>0.6</v>
      </c>
      <c r="K1227" s="54">
        <f t="shared" si="547"/>
        <v>0.66261227030770231</v>
      </c>
      <c r="L1227" s="54">
        <f t="shared" si="560"/>
        <v>0.85</v>
      </c>
      <c r="M1227" s="53">
        <f t="shared" si="561"/>
        <v>0.85</v>
      </c>
      <c r="N1227" s="54" cm="1">
        <f t="array" ref="N1227">stock_min(C1227,O1227)</f>
        <v>0.85</v>
      </c>
      <c r="O1227" s="54" cm="1">
        <f t="array" ref="O1227">stock_max(C1227,D1227)</f>
        <v>0.85</v>
      </c>
      <c r="P1227" s="49">
        <f t="shared" si="538"/>
        <v>1983.0416666665649</v>
      </c>
      <c r="Q1227" s="49">
        <f t="shared" si="552"/>
        <v>0.75855492162176363</v>
      </c>
      <c r="R1227" s="49">
        <f t="shared" si="553"/>
        <v>49.779357044919763</v>
      </c>
      <c r="S1227" s="59">
        <f t="shared" si="534"/>
        <v>11.716538666318815</v>
      </c>
      <c r="T1227" s="59">
        <f t="shared" si="535"/>
        <v>14.995764902097825</v>
      </c>
      <c r="U1227" s="59">
        <f t="shared" si="536"/>
        <v>46.058882470703608</v>
      </c>
      <c r="V1227" s="59"/>
      <c r="W1227" s="49">
        <f t="shared" si="554"/>
        <v>4.6866154665275266</v>
      </c>
      <c r="X1227" s="49">
        <f t="shared" si="555"/>
        <v>7.0299231997912885</v>
      </c>
      <c r="Y1227" s="49">
        <f t="shared" si="556"/>
        <v>5.0593870753182264</v>
      </c>
      <c r="Z1227" s="49">
        <f t="shared" si="557"/>
        <v>9.9363778267795997</v>
      </c>
      <c r="AA1227" s="49">
        <f t="shared" si="558"/>
        <v>6.9088323706055421</v>
      </c>
      <c r="AB1227" s="49">
        <f t="shared" si="559"/>
        <v>39.150050100098063</v>
      </c>
      <c r="AC1227" s="80">
        <f t="shared" si="539"/>
        <v>0.85</v>
      </c>
      <c r="AD1227" s="80">
        <f t="shared" si="548"/>
        <v>0.85</v>
      </c>
      <c r="AE1227" s="80">
        <f t="shared" si="549"/>
        <v>0.85</v>
      </c>
      <c r="AF1227" s="54">
        <f>(Q1227-MAX(Q$2:Q1226))/MAX(Q$2:Q1226)</f>
        <v>-0.38551593230526493</v>
      </c>
      <c r="AG1227" s="54">
        <f>(R1227-MAX(R$2:R1226))/MAX(R$2:R1226)</f>
        <v>-0.14130835225133817</v>
      </c>
      <c r="AH1227" s="54">
        <f>(S1227-MAX(S$2:S1226))/MAX(S$2:S1226)</f>
        <v>-0.13116439453563422</v>
      </c>
      <c r="AI1227" s="54">
        <f>(T1227-MAX(T$2:T1226))/MAX(T$2:T1226)</f>
        <v>-0.13083105122337838</v>
      </c>
      <c r="AJ1227" s="54">
        <f>(U1227-MAX(U$2:U1226))/MAX(U$2:U1226)</f>
        <v>1.600476451560829E-2</v>
      </c>
      <c r="AK1227" s="54">
        <f t="shared" si="550"/>
        <v>3.7667425546565956</v>
      </c>
      <c r="AL1227" s="71">
        <f t="shared" si="540"/>
        <v>1983.0416666665649</v>
      </c>
      <c r="AM1227" s="49">
        <f t="shared" si="541"/>
        <v>3.7667425546565956</v>
      </c>
      <c r="AN1227" s="49">
        <f t="shared" si="542"/>
        <v>5.2413753626143444</v>
      </c>
      <c r="AO1227" s="49">
        <f t="shared" si="543"/>
        <v>4.7861555650167364</v>
      </c>
      <c r="AP1227" s="49">
        <f t="shared" si="544"/>
        <v>4.8726864892383581</v>
      </c>
      <c r="AQ1227" s="49">
        <f t="shared" si="545"/>
        <v>4.7951688191978841</v>
      </c>
      <c r="AS1227" s="49">
        <f t="shared" si="551"/>
        <v>-0.44620654341646038</v>
      </c>
      <c r="AT1227" s="49">
        <f t="shared" si="546"/>
        <v>-7.7517670040474052E-2</v>
      </c>
      <c r="AU1227" s="54">
        <f>(AM1227-MAX(AM$3:AM1227))/MAX(AM$3:AM1227)</f>
        <v>-0.24627550770305764</v>
      </c>
      <c r="AV1227" s="54">
        <f>(AN1227-MAX(AN$3:AN1227))/MAX(AN$3:AN1227)</f>
        <v>-0.5917936938302778</v>
      </c>
      <c r="AW1227" s="54">
        <f>(AO1227-MAX(AO$3:AO1227))/MAX(AO$3:AO1227)</f>
        <v>-0.40484529819804305</v>
      </c>
      <c r="AX1227" s="54">
        <f>(AP1227-MAX(AP$3:AP1227))/MAX(AP$3:AP1227)</f>
        <v>-0.43858180799284974</v>
      </c>
      <c r="AY1227" s="54">
        <f>(AQ1227-MAX(AQ$3:AQ1227))/MAX(AQ$3:AQ1227)</f>
        <v>-0.42358135750008796</v>
      </c>
    </row>
    <row r="1228" spans="1:51">
      <c r="A1228" s="49">
        <f>Data!F1354</f>
        <v>1983.1249999998981</v>
      </c>
      <c r="B1228" s="53">
        <f t="shared" si="537"/>
        <v>8.2999999999999963E-2</v>
      </c>
      <c r="C1228" s="50">
        <f>1/Data!N1354</f>
        <v>0.11222723041237842</v>
      </c>
      <c r="D1228" s="50">
        <f>Data!H1354/100</f>
        <v>0.1072</v>
      </c>
      <c r="E1228">
        <f>Data!K1355/Data!K1354</f>
        <v>1.0386637148047229</v>
      </c>
      <c r="F1228">
        <f>Data!T1355/Data!T1354</f>
        <v>1.0218357023839544</v>
      </c>
      <c r="G1228" s="49">
        <f>Data!E1357</f>
        <v>99.2</v>
      </c>
      <c r="H1228" s="52">
        <v>0</v>
      </c>
      <c r="I1228" s="52">
        <v>1</v>
      </c>
      <c r="J1228" s="52">
        <v>0.6</v>
      </c>
      <c r="K1228" s="54">
        <f t="shared" si="547"/>
        <v>0.66261227030770231</v>
      </c>
      <c r="L1228" s="54">
        <f t="shared" si="560"/>
        <v>0.85</v>
      </c>
      <c r="M1228" s="53">
        <f t="shared" si="561"/>
        <v>0.85</v>
      </c>
      <c r="N1228" s="54" cm="1">
        <f t="array" ref="N1228">stock_min(C1228,O1228)</f>
        <v>0.85</v>
      </c>
      <c r="O1228" s="54" cm="1">
        <f t="array" ref="O1228">stock_max(C1228,D1228)</f>
        <v>0.85</v>
      </c>
      <c r="P1228" s="49">
        <f t="shared" si="538"/>
        <v>1983.1249999998981</v>
      </c>
      <c r="Q1228" s="49">
        <f t="shared" si="552"/>
        <v>0.77511850113218028</v>
      </c>
      <c r="R1228" s="49">
        <f t="shared" si="553"/>
        <v>51.70401190886701</v>
      </c>
      <c r="S1228" s="59">
        <f t="shared" si="534"/>
        <v>12.090677152529782</v>
      </c>
      <c r="T1228" s="59">
        <f t="shared" si="535"/>
        <v>15.49041745100628</v>
      </c>
      <c r="U1228" s="59">
        <f t="shared" si="536"/>
        <v>47.723428049829579</v>
      </c>
      <c r="V1228" s="59"/>
      <c r="W1228" s="49">
        <f t="shared" si="554"/>
        <v>4.8362708610119132</v>
      </c>
      <c r="X1228" s="49">
        <f t="shared" si="555"/>
        <v>7.2544062915178689</v>
      </c>
      <c r="Y1228" s="49">
        <f t="shared" si="556"/>
        <v>5.2262767757809581</v>
      </c>
      <c r="Z1228" s="49">
        <f t="shared" si="557"/>
        <v>10.264140675225322</v>
      </c>
      <c r="AA1228" s="49">
        <f t="shared" si="558"/>
        <v>7.1585142074744379</v>
      </c>
      <c r="AB1228" s="49">
        <f t="shared" si="559"/>
        <v>40.564913842355139</v>
      </c>
      <c r="AC1228" s="80">
        <f t="shared" si="539"/>
        <v>0.85</v>
      </c>
      <c r="AD1228" s="80">
        <f t="shared" si="548"/>
        <v>0.85</v>
      </c>
      <c r="AE1228" s="80">
        <f t="shared" si="549"/>
        <v>0.85</v>
      </c>
      <c r="AF1228" s="54">
        <f>(Q1228-MAX(Q$2:Q1227))/MAX(Q$2:Q1227)</f>
        <v>-0.372098241083401</v>
      </c>
      <c r="AG1228" s="54">
        <f>(R1228-MAX(R$2:R1227))/MAX(R$2:R1227)</f>
        <v>-0.10810814327758642</v>
      </c>
      <c r="AH1228" s="54">
        <f>(S1228-MAX(S$2:S1227))/MAX(S$2:S1227)</f>
        <v>-0.10342029301791543</v>
      </c>
      <c r="AI1228" s="54">
        <f>(T1228-MAX(T$2:T1227))/MAX(T$2:T1227)</f>
        <v>-0.10216051399161018</v>
      </c>
      <c r="AJ1228" s="54">
        <f>(U1228-MAX(U$2:U1227))/MAX(U$2:U1227)</f>
        <v>3.6139512941607471E-2</v>
      </c>
      <c r="AK1228" s="54">
        <f t="shared" si="550"/>
        <v>3.703345551390735</v>
      </c>
      <c r="AL1228" s="71">
        <f t="shared" si="540"/>
        <v>1983.1249999998981</v>
      </c>
      <c r="AM1228" s="49">
        <f t="shared" si="541"/>
        <v>3.703345551390735</v>
      </c>
      <c r="AN1228" s="49">
        <f t="shared" si="542"/>
        <v>5.0817636274052207</v>
      </c>
      <c r="AO1228" s="49">
        <f t="shared" si="543"/>
        <v>4.6662290666180466</v>
      </c>
      <c r="AP1228" s="49">
        <f t="shared" si="544"/>
        <v>4.7464540384983254</v>
      </c>
      <c r="AQ1228" s="49">
        <f t="shared" si="545"/>
        <v>4.6549680022488262</v>
      </c>
      <c r="AS1228" s="49">
        <f t="shared" si="551"/>
        <v>-0.42679562515639446</v>
      </c>
      <c r="AT1228" s="49">
        <f t="shared" si="546"/>
        <v>-9.1486036249499136E-2</v>
      </c>
      <c r="AU1228" s="54">
        <f>(AM1228-MAX(AM$3:AM1228))/MAX(AM$3:AM1228)</f>
        <v>-0.25896123639471885</v>
      </c>
      <c r="AV1228" s="54">
        <f>(AN1228-MAX(AN$3:AN1228))/MAX(AN$3:AN1228)</f>
        <v>-0.60422449917114118</v>
      </c>
      <c r="AW1228" s="54">
        <f>(AO1228-MAX(AO$3:AO1228))/MAX(AO$3:AO1228)</f>
        <v>-0.41975806449304659</v>
      </c>
      <c r="AX1228" s="54">
        <f>(AP1228-MAX(AP$3:AP1228))/MAX(AP$3:AP1228)</f>
        <v>-0.4531259807861579</v>
      </c>
      <c r="AY1228" s="54">
        <f>(AQ1228-MAX(AQ$3:AQ1228))/MAX(AQ$3:AQ1228)</f>
        <v>-0.44043464622260531</v>
      </c>
    </row>
    <row r="1229" spans="1:51">
      <c r="A1229" s="49">
        <f>Data!F1355</f>
        <v>1983.2083333332314</v>
      </c>
      <c r="B1229" s="53">
        <f t="shared" si="537"/>
        <v>9.8999999999999977E-2</v>
      </c>
      <c r="C1229" s="50">
        <f>1/Data!N1355</f>
        <v>0.1083091567732284</v>
      </c>
      <c r="D1229" s="50">
        <f>Data!H1355/100</f>
        <v>0.1051</v>
      </c>
      <c r="E1229">
        <f>Data!K1356/Data!K1355</f>
        <v>1.0345819529146474</v>
      </c>
      <c r="F1229">
        <f>Data!T1356/Data!T1355</f>
        <v>1.0083376900564107</v>
      </c>
      <c r="G1229" s="49">
        <f>Data!E1358</f>
        <v>99.5</v>
      </c>
      <c r="H1229" s="52">
        <v>0</v>
      </c>
      <c r="I1229" s="52">
        <v>1</v>
      </c>
      <c r="J1229" s="52">
        <v>0.6</v>
      </c>
      <c r="K1229" s="54">
        <f t="shared" si="547"/>
        <v>0.66261227030770231</v>
      </c>
      <c r="L1229" s="54">
        <f t="shared" si="560"/>
        <v>0.85</v>
      </c>
      <c r="M1229" s="53">
        <f t="shared" si="561"/>
        <v>0.85</v>
      </c>
      <c r="N1229" s="54" cm="1">
        <f t="array" ref="N1229">stock_min(C1229,O1229)</f>
        <v>0.85</v>
      </c>
      <c r="O1229" s="54" cm="1">
        <f t="array" ref="O1229">stock_max(C1229,D1229)</f>
        <v>0.85</v>
      </c>
      <c r="P1229" s="49">
        <f t="shared" si="538"/>
        <v>1983.2083333332314</v>
      </c>
      <c r="Q1229" s="49">
        <f t="shared" si="552"/>
        <v>0.78158119895161005</v>
      </c>
      <c r="R1229" s="49">
        <f t="shared" si="553"/>
        <v>53.49203761419782</v>
      </c>
      <c r="S1229" s="59">
        <f t="shared" si="534"/>
        <v>12.381872016794743</v>
      </c>
      <c r="T1229" s="59">
        <f t="shared" si="535"/>
        <v>15.888946556451717</v>
      </c>
      <c r="U1229" s="59">
        <f t="shared" si="536"/>
        <v>49.185927463038965</v>
      </c>
      <c r="V1229" s="59"/>
      <c r="W1229" s="49">
        <f t="shared" si="554"/>
        <v>4.9527488067178975</v>
      </c>
      <c r="X1229" s="49">
        <f t="shared" si="555"/>
        <v>7.4291232100768454</v>
      </c>
      <c r="Y1229" s="49">
        <f t="shared" si="556"/>
        <v>5.3607356058834963</v>
      </c>
      <c r="Z1229" s="49">
        <f t="shared" si="557"/>
        <v>10.528210950568221</v>
      </c>
      <c r="AA1229" s="49">
        <f t="shared" si="558"/>
        <v>7.3778891194558458</v>
      </c>
      <c r="AB1229" s="49">
        <f t="shared" si="559"/>
        <v>41.808038343583121</v>
      </c>
      <c r="AC1229" s="80">
        <f t="shared" si="539"/>
        <v>0.85</v>
      </c>
      <c r="AD1229" s="80">
        <f t="shared" si="548"/>
        <v>0.85</v>
      </c>
      <c r="AE1229" s="80">
        <f t="shared" si="549"/>
        <v>0.85</v>
      </c>
      <c r="AF1229" s="54">
        <f>(Q1229-MAX(Q$2:Q1228))/MAX(Q$2:Q1228)</f>
        <v>-0.36686299083167928</v>
      </c>
      <c r="AG1229" s="54">
        <f>(R1229-MAX(R$2:R1228))/MAX(R$2:R1228)</f>
        <v>-7.7264781083454429E-2</v>
      </c>
      <c r="AH1229" s="54">
        <f>(S1229-MAX(S$2:S1228))/MAX(S$2:S1228)</f>
        <v>-8.1826845208192056E-2</v>
      </c>
      <c r="AI1229" s="54">
        <f>(T1229-MAX(T$2:T1228))/MAX(T$2:T1228)</f>
        <v>-7.9061383944003194E-2</v>
      </c>
      <c r="AJ1229" s="54">
        <f>(U1229-MAX(U$2:U1228))/MAX(U$2:U1228)</f>
        <v>3.0645313485911846E-2</v>
      </c>
      <c r="AK1229" s="54">
        <f t="shared" si="550"/>
        <v>3.647183946989625</v>
      </c>
      <c r="AL1229" s="71">
        <f t="shared" si="540"/>
        <v>1983.2083333332314</v>
      </c>
      <c r="AM1229" s="49">
        <f t="shared" si="541"/>
        <v>3.647183946989625</v>
      </c>
      <c r="AN1229" s="49">
        <f t="shared" si="542"/>
        <v>5.1827832713543289</v>
      </c>
      <c r="AO1229" s="49">
        <f t="shared" si="543"/>
        <v>4.6945848584129575</v>
      </c>
      <c r="AP1229" s="49">
        <f t="shared" si="544"/>
        <v>4.7856403077737859</v>
      </c>
      <c r="AQ1229" s="49">
        <f t="shared" si="545"/>
        <v>4.6260344115748309</v>
      </c>
      <c r="AS1229" s="49">
        <f t="shared" si="551"/>
        <v>-0.55674885977949806</v>
      </c>
      <c r="AT1229" s="49">
        <f t="shared" si="546"/>
        <v>-0.15960589619895504</v>
      </c>
      <c r="AU1229" s="54">
        <f>(AM1229-MAX(AM$3:AM1229))/MAX(AM$3:AM1229)</f>
        <v>-0.27019916310449038</v>
      </c>
      <c r="AV1229" s="54">
        <f>(AN1229-MAX(AN$3:AN1229))/MAX(AN$3:AN1229)</f>
        <v>-0.59635693524866773</v>
      </c>
      <c r="AW1229" s="54">
        <f>(AO1229-MAX(AO$3:AO1229))/MAX(AO$3:AO1229)</f>
        <v>-0.41623204395718888</v>
      </c>
      <c r="AX1229" s="54">
        <f>(AP1229-MAX(AP$3:AP1229))/MAX(AP$3:AP1229)</f>
        <v>-0.44861104133813007</v>
      </c>
      <c r="AY1229" s="54">
        <f>(AQ1229-MAX(AQ$3:AQ1229))/MAX(AQ$3:AQ1229)</f>
        <v>-0.4439127012583699</v>
      </c>
    </row>
    <row r="1230" spans="1:51">
      <c r="A1230" s="49">
        <f>Data!F1356</f>
        <v>1983.2916666665647</v>
      </c>
      <c r="B1230" s="53">
        <f t="shared" si="537"/>
        <v>0.10899999999999999</v>
      </c>
      <c r="C1230" s="50">
        <f>1/Data!N1356</f>
        <v>0.10491438620597</v>
      </c>
      <c r="D1230" s="50">
        <f>Data!H1356/100</f>
        <v>0.10400000000000001</v>
      </c>
      <c r="E1230">
        <f>Data!K1357/Data!K1356</f>
        <v>1.0379294022439502</v>
      </c>
      <c r="F1230">
        <f>Data!T1357/Data!T1356</f>
        <v>1.0037937947602358</v>
      </c>
      <c r="G1230" s="49">
        <f>Data!E1359</f>
        <v>99.9</v>
      </c>
      <c r="H1230" s="52">
        <v>0</v>
      </c>
      <c r="I1230" s="52">
        <v>1</v>
      </c>
      <c r="J1230" s="52">
        <v>0.6</v>
      </c>
      <c r="K1230" s="54">
        <f t="shared" si="547"/>
        <v>0.66261227030770231</v>
      </c>
      <c r="L1230" s="54">
        <f t="shared" si="560"/>
        <v>0.85</v>
      </c>
      <c r="M1230" s="53">
        <f t="shared" si="561"/>
        <v>0.85</v>
      </c>
      <c r="N1230" s="54" cm="1">
        <f t="array" ref="N1230">stock_min(C1230,O1230)</f>
        <v>0.85</v>
      </c>
      <c r="O1230" s="54" cm="1">
        <f t="array" ref="O1230">stock_max(C1230,D1230)</f>
        <v>0.85</v>
      </c>
      <c r="P1230" s="49">
        <f t="shared" si="538"/>
        <v>1983.2916666665647</v>
      </c>
      <c r="Q1230" s="49">
        <f t="shared" si="552"/>
        <v>0.78454635760889146</v>
      </c>
      <c r="R1230" s="49">
        <f t="shared" si="553"/>
        <v>55.520958625715245</v>
      </c>
      <c r="S1230" s="59">
        <f t="shared" si="534"/>
        <v>12.682443931821304</v>
      </c>
      <c r="T1230" s="59">
        <f t="shared" si="535"/>
        <v>16.308612835157593</v>
      </c>
      <c r="U1230" s="59">
        <f t="shared" si="536"/>
        <v>50.799671563486214</v>
      </c>
      <c r="V1230" s="59"/>
      <c r="W1230" s="49">
        <f t="shared" si="554"/>
        <v>5.0729775727285222</v>
      </c>
      <c r="X1230" s="49">
        <f t="shared" si="555"/>
        <v>7.6094663590927816</v>
      </c>
      <c r="Y1230" s="49">
        <f t="shared" si="556"/>
        <v>5.502325858884487</v>
      </c>
      <c r="Z1230" s="49">
        <f t="shared" si="557"/>
        <v>10.806286976273107</v>
      </c>
      <c r="AA1230" s="49">
        <f t="shared" si="558"/>
        <v>7.6199507345229334</v>
      </c>
      <c r="AB1230" s="49">
        <f t="shared" si="559"/>
        <v>43.179720828963283</v>
      </c>
      <c r="AC1230" s="80">
        <f t="shared" si="539"/>
        <v>0.85</v>
      </c>
      <c r="AD1230" s="80">
        <f t="shared" si="548"/>
        <v>0.85</v>
      </c>
      <c r="AE1230" s="80">
        <f t="shared" si="549"/>
        <v>0.85</v>
      </c>
      <c r="AF1230" s="54">
        <f>(Q1230-MAX(Q$2:Q1229))/MAX(Q$2:Q1229)</f>
        <v>-0.36446099896378514</v>
      </c>
      <c r="AG1230" s="54">
        <f>(R1230-MAX(R$2:R1229))/MAX(R$2:R1229)</f>
        <v>-4.2265985800509283E-2</v>
      </c>
      <c r="AH1230" s="54">
        <f>(S1230-MAX(S$2:S1229))/MAX(S$2:S1229)</f>
        <v>-5.9538045656119649E-2</v>
      </c>
      <c r="AI1230" s="54">
        <f>(T1230-MAX(T$2:T1229))/MAX(T$2:T1229)</f>
        <v>-5.4737123015589036E-2</v>
      </c>
      <c r="AJ1230" s="54">
        <f>(U1230-MAX(U$2:U1229))/MAX(U$2:U1229)</f>
        <v>3.2809061121393028E-2</v>
      </c>
      <c r="AK1230" s="54">
        <f t="shared" si="550"/>
        <v>3.7697368794390758</v>
      </c>
      <c r="AL1230" s="71">
        <f t="shared" si="540"/>
        <v>1983.2916666665647</v>
      </c>
      <c r="AM1230" s="49">
        <f t="shared" si="541"/>
        <v>3.7697368794390758</v>
      </c>
      <c r="AN1230" s="49">
        <f t="shared" si="542"/>
        <v>5.2672358140307933</v>
      </c>
      <c r="AO1230" s="49">
        <f t="shared" si="543"/>
        <v>4.8029325569616752</v>
      </c>
      <c r="AP1230" s="49">
        <f t="shared" si="544"/>
        <v>4.8909502339771382</v>
      </c>
      <c r="AQ1230" s="49">
        <f t="shared" si="545"/>
        <v>4.6890638495419168</v>
      </c>
      <c r="AS1230" s="49">
        <f t="shared" si="551"/>
        <v>-0.57817196448887653</v>
      </c>
      <c r="AT1230" s="49">
        <f t="shared" si="546"/>
        <v>-0.20188638443522144</v>
      </c>
      <c r="AU1230" s="54">
        <f>(AM1230-MAX(AM$3:AM1230))/MAX(AM$3:AM1230)</f>
        <v>-0.24567634386488746</v>
      </c>
      <c r="AV1230" s="54">
        <f>(AN1230-MAX(AN$3:AN1230))/MAX(AN$3:AN1230)</f>
        <v>-0.58977964243760583</v>
      </c>
      <c r="AW1230" s="54">
        <f>(AO1230-MAX(AO$3:AO1230))/MAX(AO$3:AO1230)</f>
        <v>-0.40275909236906704</v>
      </c>
      <c r="AX1230" s="54">
        <f>(AP1230-MAX(AP$3:AP1230))/MAX(AP$3:AP1230)</f>
        <v>-0.43647750709576311</v>
      </c>
      <c r="AY1230" s="54">
        <f>(AQ1230-MAX(AQ$3:AQ1230))/MAX(AQ$3:AQ1230)</f>
        <v>-0.43633604557837291</v>
      </c>
    </row>
    <row r="1231" spans="1:51">
      <c r="A1231" s="49">
        <f>Data!F1357</f>
        <v>1983.3749999998979</v>
      </c>
      <c r="B1231" s="53">
        <f t="shared" si="537"/>
        <v>0.129</v>
      </c>
      <c r="C1231" s="50">
        <f>1/Data!N1357</f>
        <v>0.10127139650949149</v>
      </c>
      <c r="D1231" s="50">
        <f>Data!H1357/100</f>
        <v>0.1038</v>
      </c>
      <c r="E1231">
        <f>Data!K1358/Data!K1357</f>
        <v>1.014472157660127</v>
      </c>
      <c r="F1231">
        <f>Data!T1358/Data!T1357</f>
        <v>0.97721848325000227</v>
      </c>
      <c r="G1231" s="49">
        <f>Data!E1360</f>
        <v>100.2</v>
      </c>
      <c r="H1231" s="52">
        <v>0</v>
      </c>
      <c r="I1231" s="52">
        <v>1</v>
      </c>
      <c r="J1231" s="52">
        <v>0.6</v>
      </c>
      <c r="K1231" s="54">
        <f t="shared" si="547"/>
        <v>0.66261227030770231</v>
      </c>
      <c r="L1231" s="54">
        <f t="shared" si="560"/>
        <v>0.85</v>
      </c>
      <c r="M1231" s="53">
        <f t="shared" si="561"/>
        <v>0.85</v>
      </c>
      <c r="N1231" s="54" cm="1">
        <f t="array" ref="N1231">stock_min(C1231,O1231)</f>
        <v>0.49977730090525535</v>
      </c>
      <c r="O1231" s="54" cm="1">
        <f t="array" ref="O1231">stock_max(C1231,D1231)</f>
        <v>0.49977730090525535</v>
      </c>
      <c r="P1231" s="49">
        <f t="shared" si="538"/>
        <v>1983.3749999998979</v>
      </c>
      <c r="Q1231" s="49">
        <f t="shared" si="552"/>
        <v>0.7666732016218748</v>
      </c>
      <c r="R1231" s="49">
        <f t="shared" si="553"/>
        <v>56.324466692387986</v>
      </c>
      <c r="S1231" s="59">
        <f t="shared" si="534"/>
        <v>12.676999205134049</v>
      </c>
      <c r="T1231" s="59">
        <f t="shared" si="535"/>
        <v>16.339651795280673</v>
      </c>
      <c r="U1231" s="59">
        <f t="shared" si="536"/>
        <v>51.250981255750553</v>
      </c>
      <c r="V1231" s="59"/>
      <c r="W1231" s="49">
        <f t="shared" si="554"/>
        <v>5.0707996820536199</v>
      </c>
      <c r="X1231" s="49">
        <f t="shared" si="555"/>
        <v>7.6061995230804289</v>
      </c>
      <c r="Y1231" s="49">
        <f t="shared" si="556"/>
        <v>5.5127980231724223</v>
      </c>
      <c r="Z1231" s="49">
        <f t="shared" si="557"/>
        <v>10.826853772108251</v>
      </c>
      <c r="AA1231" s="49">
        <f t="shared" si="558"/>
        <v>7.6876471883625843</v>
      </c>
      <c r="AB1231" s="49">
        <f t="shared" si="559"/>
        <v>43.56333406738797</v>
      </c>
      <c r="AC1231" s="80">
        <f t="shared" si="539"/>
        <v>0.85</v>
      </c>
      <c r="AD1231" s="80">
        <f t="shared" si="548"/>
        <v>0.49977730090525535</v>
      </c>
      <c r="AE1231" s="80">
        <f t="shared" si="549"/>
        <v>0.49977730090525535</v>
      </c>
      <c r="AF1231" s="54">
        <f>(Q1231-MAX(Q$2:Q1230))/MAX(Q$2:Q1230)</f>
        <v>-0.37893954136116853</v>
      </c>
      <c r="AG1231" s="54">
        <f>(R1231-MAX(R$2:R1230))/MAX(R$2:R1230)</f>
        <v>-2.8405508150547907E-2</v>
      </c>
      <c r="AH1231" s="54">
        <f>(S1231-MAX(S$2:S1230))/MAX(S$2:S1230)</f>
        <v>-5.9941797356398506E-2</v>
      </c>
      <c r="AI1231" s="54">
        <f>(T1231-MAX(T$2:T1230))/MAX(T$2:T1230)</f>
        <v>-5.2938075049884861E-2</v>
      </c>
      <c r="AJ1231" s="54">
        <f>(U1231-MAX(U$2:U1230))/MAX(U$2:U1230)</f>
        <v>8.8841064986083657E-3</v>
      </c>
      <c r="AK1231" s="54">
        <f t="shared" si="550"/>
        <v>3.9428985159258012</v>
      </c>
      <c r="AL1231" s="71">
        <f t="shared" si="540"/>
        <v>1983.3749999998979</v>
      </c>
      <c r="AM1231" s="49">
        <f t="shared" si="541"/>
        <v>3.9428985159258012</v>
      </c>
      <c r="AN1231" s="49">
        <f t="shared" si="542"/>
        <v>5.4822787545359608</v>
      </c>
      <c r="AO1231" s="49">
        <f t="shared" si="543"/>
        <v>5.0086137946520468</v>
      </c>
      <c r="AP1231" s="49">
        <f t="shared" si="544"/>
        <v>5.0988522578705746</v>
      </c>
      <c r="AQ1231" s="49">
        <f t="shared" si="545"/>
        <v>4.8386110595178522</v>
      </c>
      <c r="AS1231" s="49">
        <f t="shared" si="551"/>
        <v>-0.64366769501810861</v>
      </c>
      <c r="AT1231" s="49">
        <f t="shared" si="546"/>
        <v>-0.26024119835272241</v>
      </c>
      <c r="AU1231" s="54">
        <f>(AM1231-MAX(AM$3:AM1231))/MAX(AM$3:AM1231)</f>
        <v>-0.21102673225686408</v>
      </c>
      <c r="AV1231" s="54">
        <f>(AN1231-MAX(AN$3:AN1231))/MAX(AN$3:AN1231)</f>
        <v>-0.57303177029747632</v>
      </c>
      <c r="AW1231" s="54">
        <f>(AO1231-MAX(AO$3:AO1231))/MAX(AO$3:AO1231)</f>
        <v>-0.37718279130217047</v>
      </c>
      <c r="AX1231" s="54">
        <f>(AP1231-MAX(AP$3:AP1231))/MAX(AP$3:AP1231)</f>
        <v>-0.41252357970341724</v>
      </c>
      <c r="AY1231" s="54">
        <f>(AQ1231-MAX(AQ$3:AQ1231))/MAX(AQ$3:AQ1231)</f>
        <v>-0.41835924371503469</v>
      </c>
    </row>
    <row r="1232" spans="1:51">
      <c r="A1232" s="49">
        <f>Data!F1358</f>
        <v>1983.4583333332312</v>
      </c>
      <c r="B1232" s="53">
        <f t="shared" si="537"/>
        <v>0.13400000000000001</v>
      </c>
      <c r="C1232" s="50">
        <f>1/Data!N1358</f>
        <v>9.999882098260085E-2</v>
      </c>
      <c r="D1232" s="50">
        <f>Data!H1358/100</f>
        <v>0.1085</v>
      </c>
      <c r="E1232">
        <f>Data!K1359/Data!K1358</f>
        <v>1.0030589483714483</v>
      </c>
      <c r="F1232">
        <f>Data!T1359/Data!T1358</f>
        <v>0.97370162408674177</v>
      </c>
      <c r="G1232" s="49">
        <f>Data!E1361</f>
        <v>100.7</v>
      </c>
      <c r="H1232" s="52">
        <v>0</v>
      </c>
      <c r="I1232" s="52">
        <v>1</v>
      </c>
      <c r="J1232" s="52">
        <v>0.6</v>
      </c>
      <c r="K1232" s="54">
        <f t="shared" si="547"/>
        <v>0.66261227030770231</v>
      </c>
      <c r="L1232" s="54">
        <f t="shared" si="560"/>
        <v>0.49977730090525535</v>
      </c>
      <c r="M1232" s="53">
        <f t="shared" si="561"/>
        <v>0.67488865045262758</v>
      </c>
      <c r="N1232" s="54" cm="1">
        <f t="array" ref="N1232">stock_min(C1232,O1232)</f>
        <v>0</v>
      </c>
      <c r="O1232" s="54" cm="1">
        <f t="array" ref="O1232">stock_max(C1232,D1232)</f>
        <v>0</v>
      </c>
      <c r="P1232" s="49">
        <f t="shared" si="538"/>
        <v>1983.4583333332312</v>
      </c>
      <c r="Q1232" s="49">
        <f t="shared" si="552"/>
        <v>0.74651094156300146</v>
      </c>
      <c r="R1232" s="49">
        <f t="shared" si="553"/>
        <v>56.496760328049362</v>
      </c>
      <c r="S1232" s="59">
        <f t="shared" si="534"/>
        <v>12.566912380558609</v>
      </c>
      <c r="T1232" s="59">
        <f t="shared" si="535"/>
        <v>16.227792947247515</v>
      </c>
      <c r="U1232" s="59">
        <f t="shared" si="536"/>
        <v>51.182066609902783</v>
      </c>
      <c r="V1232" s="59"/>
      <c r="W1232" s="49">
        <f t="shared" si="554"/>
        <v>5.0267649522234441</v>
      </c>
      <c r="X1232" s="49">
        <f t="shared" si="555"/>
        <v>7.5401474283351648</v>
      </c>
      <c r="Y1232" s="49">
        <f t="shared" si="556"/>
        <v>5.4750582203885196</v>
      </c>
      <c r="Z1232" s="49">
        <f t="shared" si="557"/>
        <v>10.752734726858996</v>
      </c>
      <c r="AA1232" s="49">
        <f t="shared" si="558"/>
        <v>16.639870748169002</v>
      </c>
      <c r="AB1232" s="49">
        <f t="shared" si="559"/>
        <v>34.542195861733781</v>
      </c>
      <c r="AC1232" s="80">
        <f t="shared" si="539"/>
        <v>0.67488865045262758</v>
      </c>
      <c r="AD1232" s="80">
        <f t="shared" si="548"/>
        <v>0</v>
      </c>
      <c r="AE1232" s="80">
        <f t="shared" si="549"/>
        <v>0</v>
      </c>
      <c r="AF1232" s="54">
        <f>(Q1232-MAX(Q$2:Q1231))/MAX(Q$2:Q1231)</f>
        <v>-0.39527242276731311</v>
      </c>
      <c r="AG1232" s="54">
        <f>(R1232-MAX(R$2:R1231))/MAX(R$2:R1231)</f>
        <v>-2.5433450761996861E-2</v>
      </c>
      <c r="AH1232" s="54">
        <f>(S1232-MAX(S$2:S1231))/MAX(S$2:S1231)</f>
        <v>-6.810524524895796E-2</v>
      </c>
      <c r="AI1232" s="54">
        <f>(T1232-MAX(T$2:T1231))/MAX(T$2:T1231)</f>
        <v>-5.9421521408979404E-2</v>
      </c>
      <c r="AJ1232" s="54">
        <f>(U1232-MAX(U$2:U1231))/MAX(U$2:U1231)</f>
        <v>-1.344650271257722E-3</v>
      </c>
      <c r="AK1232" s="54">
        <f t="shared" si="550"/>
        <v>3.8410722810600686</v>
      </c>
      <c r="AL1232" s="71">
        <f t="shared" si="540"/>
        <v>1983.4583333332312</v>
      </c>
      <c r="AM1232" s="49">
        <f t="shared" si="541"/>
        <v>3.8410722810600686</v>
      </c>
      <c r="AN1232" s="49">
        <f t="shared" si="542"/>
        <v>5.4922141966842304</v>
      </c>
      <c r="AO1232" s="49">
        <f t="shared" si="543"/>
        <v>4.9633044399260324</v>
      </c>
      <c r="AP1232" s="49">
        <f t="shared" si="544"/>
        <v>5.0614795273148472</v>
      </c>
      <c r="AQ1232" s="49">
        <f t="shared" si="545"/>
        <v>4.7504649895923601</v>
      </c>
      <c r="AS1232" s="49">
        <f t="shared" si="551"/>
        <v>-0.74174920709187031</v>
      </c>
      <c r="AT1232" s="49">
        <f t="shared" si="546"/>
        <v>-0.31101453772248711</v>
      </c>
      <c r="AU1232" s="54">
        <f>(AM1232-MAX(AM$3:AM1232))/MAX(AM$3:AM1232)</f>
        <v>-0.23140214312262752</v>
      </c>
      <c r="AV1232" s="54">
        <f>(AN1232-MAX(AN$3:AN1232))/MAX(AN$3:AN1232)</f>
        <v>-0.57225798291173846</v>
      </c>
      <c r="AW1232" s="54">
        <f>(AO1232-MAX(AO$3:AO1232))/MAX(AO$3:AO1232)</f>
        <v>-0.3828169741310577</v>
      </c>
      <c r="AX1232" s="54">
        <f>(AP1232-MAX(AP$3:AP1232))/MAX(AP$3:AP1232)</f>
        <v>-0.41682956796375503</v>
      </c>
      <c r="AY1232" s="54">
        <f>(AQ1232-MAX(AQ$3:AQ1232))/MAX(AQ$3:AQ1232)</f>
        <v>-0.42895512467020275</v>
      </c>
    </row>
    <row r="1233" spans="1:51">
      <c r="A1233" s="49">
        <f>Data!F1359</f>
        <v>1983.5416666665644</v>
      </c>
      <c r="B1233" s="53">
        <f t="shared" si="537"/>
        <v>0.13600000000000001</v>
      </c>
      <c r="C1233" s="50">
        <f>1/Data!N1359</f>
        <v>9.9855449295825155E-2</v>
      </c>
      <c r="D1233" s="50">
        <f>Data!H1359/100</f>
        <v>0.11380000000000001</v>
      </c>
      <c r="E1233">
        <f>Data!K1360/Data!K1359</f>
        <v>0.97301615332209823</v>
      </c>
      <c r="F1233">
        <f>Data!T1360/Data!T1359</f>
        <v>0.97919813535684863</v>
      </c>
      <c r="G1233" s="49">
        <f>Data!E1362</f>
        <v>101</v>
      </c>
      <c r="H1233" s="52">
        <v>0</v>
      </c>
      <c r="I1233" s="52">
        <v>1</v>
      </c>
      <c r="J1233" s="52">
        <v>0.6</v>
      </c>
      <c r="K1233" s="54">
        <f t="shared" si="547"/>
        <v>0.66261227030770231</v>
      </c>
      <c r="L1233" s="54">
        <f t="shared" si="560"/>
        <v>0</v>
      </c>
      <c r="M1233" s="53">
        <f t="shared" si="561"/>
        <v>0.3082591003017518</v>
      </c>
      <c r="N1233" s="54" cm="1">
        <f t="array" ref="N1233">stock_min(C1233,O1233)</f>
        <v>0</v>
      </c>
      <c r="O1233" s="54" cm="1">
        <f t="array" ref="O1233">stock_max(C1233,D1233)</f>
        <v>0</v>
      </c>
      <c r="P1233" s="49">
        <f t="shared" si="538"/>
        <v>1983.5416666665644</v>
      </c>
      <c r="Q1233" s="49">
        <f t="shared" si="552"/>
        <v>0.73098212200197643</v>
      </c>
      <c r="R1233" s="49">
        <f t="shared" si="553"/>
        <v>54.972260409559112</v>
      </c>
      <c r="S1233" s="59">
        <f t="shared" si="534"/>
        <v>12.258884114294549</v>
      </c>
      <c r="T1233" s="59">
        <f t="shared" si="535"/>
        <v>15.823751381995908</v>
      </c>
      <c r="U1233" s="59">
        <f t="shared" si="536"/>
        <v>49.903844953868756</v>
      </c>
      <c r="V1233" s="59"/>
      <c r="W1233" s="49">
        <f t="shared" si="554"/>
        <v>4.9035536457178202</v>
      </c>
      <c r="X1233" s="49">
        <f t="shared" si="555"/>
        <v>7.3553304685767289</v>
      </c>
      <c r="Y1233" s="49">
        <f t="shared" si="556"/>
        <v>5.3387395539869571</v>
      </c>
      <c r="Z1233" s="49">
        <f t="shared" si="557"/>
        <v>10.48501182800895</v>
      </c>
      <c r="AA1233" s="49">
        <f t="shared" si="558"/>
        <v>34.520530606791056</v>
      </c>
      <c r="AB1233" s="49">
        <f t="shared" si="559"/>
        <v>15.383314347077699</v>
      </c>
      <c r="AC1233" s="80">
        <f t="shared" si="539"/>
        <v>0.3082591003017518</v>
      </c>
      <c r="AD1233" s="80">
        <f t="shared" si="548"/>
        <v>0</v>
      </c>
      <c r="AE1233" s="80">
        <f t="shared" si="549"/>
        <v>0</v>
      </c>
      <c r="AF1233" s="54">
        <f>(Q1233-MAX(Q$2:Q1232))/MAX(Q$2:Q1232)</f>
        <v>-0.40785188397488831</v>
      </c>
      <c r="AG1233" s="54">
        <f>(R1233-MAX(R$2:R1232))/MAX(R$2:R1232)</f>
        <v>-5.1731005104046983E-2</v>
      </c>
      <c r="AH1233" s="54">
        <f>(S1233-MAX(S$2:S1232))/MAX(S$2:S1232)</f>
        <v>-9.0946967778241253E-2</v>
      </c>
      <c r="AI1233" s="54">
        <f>(T1233-MAX(T$2:T1232))/MAX(T$2:T1232)</f>
        <v>-8.284015892594071E-2</v>
      </c>
      <c r="AJ1233" s="54">
        <f>(U1233-MAX(U$2:U1232))/MAX(U$2:U1232)</f>
        <v>-2.62850831120554E-2</v>
      </c>
      <c r="AK1233" s="54">
        <f t="shared" si="550"/>
        <v>3.7737128448079762</v>
      </c>
      <c r="AL1233" s="71">
        <f t="shared" si="540"/>
        <v>1983.5416666665644</v>
      </c>
      <c r="AM1233" s="49">
        <f t="shared" si="541"/>
        <v>3.7737128448079762</v>
      </c>
      <c r="AN1233" s="49">
        <f t="shared" si="542"/>
        <v>5.6138347472261598</v>
      </c>
      <c r="AO1233" s="49">
        <f t="shared" si="543"/>
        <v>4.9941340197967081</v>
      </c>
      <c r="AP1233" s="49">
        <f t="shared" si="544"/>
        <v>5.1055150078684788</v>
      </c>
      <c r="AQ1233" s="49">
        <f t="shared" si="545"/>
        <v>4.7767261205006486</v>
      </c>
      <c r="AS1233" s="49">
        <f t="shared" si="551"/>
        <v>-0.83710862672551123</v>
      </c>
      <c r="AT1233" s="49">
        <f t="shared" si="546"/>
        <v>-0.32878888736783018</v>
      </c>
      <c r="AU1233" s="54">
        <f>(AM1233-MAX(AM$3:AM1233))/MAX(AM$3:AM1233)</f>
        <v>-0.24488075392594674</v>
      </c>
      <c r="AV1233" s="54">
        <f>(AN1233-MAX(AN$3:AN1233))/MAX(AN$3:AN1233)</f>
        <v>-0.56278598896809429</v>
      </c>
      <c r="AW1233" s="54">
        <f>(AO1233-MAX(AO$3:AO1233))/MAX(AO$3:AO1233)</f>
        <v>-0.37898333998244693</v>
      </c>
      <c r="AX1233" s="54">
        <f>(AP1233-MAX(AP$3:AP1233))/MAX(AP$3:AP1233)</f>
        <v>-0.41175591507613607</v>
      </c>
      <c r="AY1233" s="54">
        <f>(AQ1233-MAX(AQ$3:AQ1233))/MAX(AQ$3:AQ1233)</f>
        <v>-0.42579832122919264</v>
      </c>
    </row>
    <row r="1234" spans="1:51">
      <c r="A1234" s="49">
        <f>Data!F1360</f>
        <v>1983.6249999998977</v>
      </c>
      <c r="B1234" s="53">
        <f t="shared" si="537"/>
        <v>0.12</v>
      </c>
      <c r="C1234" s="50">
        <f>1/Data!N1360</f>
        <v>0.10279545099430695</v>
      </c>
      <c r="D1234" s="50">
        <f>Data!H1360/100</f>
        <v>0.11849999999999999</v>
      </c>
      <c r="E1234">
        <f>Data!K1361/Data!K1360</f>
        <v>1.0280187700872219</v>
      </c>
      <c r="F1234">
        <f>Data!T1361/Data!T1360</f>
        <v>1.016532516306393</v>
      </c>
      <c r="G1234" s="49">
        <f>Data!E1363</f>
        <v>101.2</v>
      </c>
      <c r="H1234" s="52">
        <v>0</v>
      </c>
      <c r="I1234" s="52">
        <v>1</v>
      </c>
      <c r="J1234" s="52">
        <v>0.6</v>
      </c>
      <c r="K1234" s="54">
        <f t="shared" si="547"/>
        <v>0.66261227030770231</v>
      </c>
      <c r="L1234" s="54">
        <f t="shared" si="560"/>
        <v>0</v>
      </c>
      <c r="M1234" s="53">
        <f t="shared" si="561"/>
        <v>8.3296216817542554E-2</v>
      </c>
      <c r="N1234" s="54" cm="1">
        <f t="array" ref="N1234">stock_min(C1234,O1234)</f>
        <v>0</v>
      </c>
      <c r="O1234" s="54" cm="1">
        <f t="array" ref="O1234">stock_max(C1234,D1234)</f>
        <v>0</v>
      </c>
      <c r="P1234" s="49">
        <f t="shared" si="538"/>
        <v>1983.6249999998977</v>
      </c>
      <c r="Q1234" s="49">
        <f t="shared" si="552"/>
        <v>0.74306709585365582</v>
      </c>
      <c r="R1234" s="49">
        <f t="shared" si="553"/>
        <v>56.51251553514944</v>
      </c>
      <c r="S1234" s="59">
        <f t="shared" si="534"/>
        <v>12.546039508216241</v>
      </c>
      <c r="T1234" s="59">
        <f t="shared" si="535"/>
        <v>16.205791316498569</v>
      </c>
      <c r="U1234" s="59">
        <f t="shared" si="536"/>
        <v>50.905577736901094</v>
      </c>
      <c r="V1234" s="59"/>
      <c r="W1234" s="49">
        <f t="shared" si="554"/>
        <v>5.0184158032864969</v>
      </c>
      <c r="X1234" s="49">
        <f t="shared" si="555"/>
        <v>7.5276237049297441</v>
      </c>
      <c r="Y1234" s="49">
        <f t="shared" si="556"/>
        <v>5.4676351401406045</v>
      </c>
      <c r="Z1234" s="49">
        <f t="shared" si="557"/>
        <v>10.738156176357965</v>
      </c>
      <c r="AA1234" s="49">
        <f t="shared" si="558"/>
        <v>46.665335696505913</v>
      </c>
      <c r="AB1234" s="49">
        <f t="shared" si="559"/>
        <v>4.2402420403951808</v>
      </c>
      <c r="AC1234" s="80">
        <f t="shared" si="539"/>
        <v>8.3296216817542554E-2</v>
      </c>
      <c r="AD1234" s="80">
        <f t="shared" si="548"/>
        <v>0</v>
      </c>
      <c r="AE1234" s="80">
        <f t="shared" si="549"/>
        <v>0</v>
      </c>
      <c r="AF1234" s="54">
        <f>(Q1234-MAX(Q$2:Q1233))/MAX(Q$2:Q1233)</f>
        <v>-0.39806218559090328</v>
      </c>
      <c r="AG1234" s="54">
        <f>(R1234-MAX(R$2:R1233))/MAX(R$2:R1233)</f>
        <v>-2.5161674155216279E-2</v>
      </c>
      <c r="AH1234" s="54">
        <f>(S1234-MAX(S$2:S1233))/MAX(S$2:S1233)</f>
        <v>-6.965306540266035E-2</v>
      </c>
      <c r="AI1234" s="54">
        <f>(T1234-MAX(T$2:T1233))/MAX(T$2:T1233)</f>
        <v>-6.0696757076801687E-2</v>
      </c>
      <c r="AJ1234" s="54">
        <f>(U1234-MAX(U$2:U1233))/MAX(U$2:U1233)</f>
        <v>-6.7394518189971839E-3</v>
      </c>
      <c r="AK1234" s="54">
        <f t="shared" si="550"/>
        <v>3.7678044169617255</v>
      </c>
      <c r="AL1234" s="71">
        <f t="shared" si="540"/>
        <v>1983.6249999998977</v>
      </c>
      <c r="AM1234" s="49">
        <f t="shared" si="541"/>
        <v>3.7678044169617255</v>
      </c>
      <c r="AN1234" s="49">
        <f t="shared" si="542"/>
        <v>5.6152689570266343</v>
      </c>
      <c r="AO1234" s="49">
        <f t="shared" si="543"/>
        <v>4.9917963655677733</v>
      </c>
      <c r="AP1234" s="49">
        <f t="shared" si="544"/>
        <v>5.1037056519133257</v>
      </c>
      <c r="AQ1234" s="49">
        <f t="shared" si="545"/>
        <v>4.7879850786083162</v>
      </c>
      <c r="AS1234" s="49">
        <f t="shared" si="551"/>
        <v>-0.82728387841831807</v>
      </c>
      <c r="AT1234" s="49">
        <f t="shared" si="546"/>
        <v>-0.31572057330500947</v>
      </c>
      <c r="AU1234" s="54">
        <f>(AM1234-MAX(AM$3:AM1234))/MAX(AM$3:AM1234)</f>
        <v>-0.24606302925113002</v>
      </c>
      <c r="AV1234" s="54">
        <f>(AN1234-MAX(AN$3:AN1234))/MAX(AN$3:AN1234)</f>
        <v>-0.56267429052170936</v>
      </c>
      <c r="AW1234" s="54">
        <f>(AO1234-MAX(AO$3:AO1234))/MAX(AO$3:AO1234)</f>
        <v>-0.37927402545780148</v>
      </c>
      <c r="AX1234" s="54">
        <f>(AP1234-MAX(AP$3:AP1234))/MAX(AP$3:AP1234)</f>
        <v>-0.41196438433663191</v>
      </c>
      <c r="AY1234" s="54">
        <f>(AQ1234-MAX(AQ$3:AQ1234))/MAX(AQ$3:AQ1234)</f>
        <v>-0.42444490207064239</v>
      </c>
    </row>
    <row r="1235" spans="1:51">
      <c r="A1235" s="49">
        <f>Data!F1361</f>
        <v>1983.7083333332309</v>
      </c>
      <c r="B1235" s="53">
        <f t="shared" si="537"/>
        <v>0.13300000000000001</v>
      </c>
      <c r="C1235" s="50">
        <f>1/Data!N1361</f>
        <v>0.10015822537691557</v>
      </c>
      <c r="D1235" s="50">
        <f>Data!H1361/100</f>
        <v>0.11650000000000001</v>
      </c>
      <c r="E1235">
        <f>Data!K1362/Data!K1361</f>
        <v>1.0035046317131713</v>
      </c>
      <c r="F1235">
        <f>Data!T1362/Data!T1361</f>
        <v>1.0131701719430468</v>
      </c>
      <c r="G1235" s="49">
        <f>Data!E1364</f>
        <v>101.3</v>
      </c>
      <c r="H1235" s="52">
        <v>0</v>
      </c>
      <c r="I1235" s="52">
        <v>1</v>
      </c>
      <c r="J1235" s="52">
        <v>0.6</v>
      </c>
      <c r="K1235" s="54">
        <f t="shared" si="547"/>
        <v>0.66261227030770231</v>
      </c>
      <c r="L1235" s="54">
        <f t="shared" si="560"/>
        <v>0</v>
      </c>
      <c r="M1235" s="53">
        <f t="shared" si="561"/>
        <v>0</v>
      </c>
      <c r="N1235" s="54" cm="1">
        <f t="array" ref="N1235">stock_min(C1235,O1235)</f>
        <v>0</v>
      </c>
      <c r="O1235" s="54" cm="1">
        <f t="array" ref="O1235">stock_max(C1235,D1235)</f>
        <v>0</v>
      </c>
      <c r="P1235" s="49">
        <f t="shared" si="538"/>
        <v>1983.7083333332309</v>
      </c>
      <c r="Q1235" s="49">
        <f t="shared" si="552"/>
        <v>0.75285341727126887</v>
      </c>
      <c r="R1235" s="49">
        <f t="shared" si="553"/>
        <v>56.710571089285011</v>
      </c>
      <c r="S1235" s="59">
        <f t="shared" si="534"/>
        <v>12.638514455988343</v>
      </c>
      <c r="T1235" s="59">
        <f t="shared" si="535"/>
        <v>16.315434294092714</v>
      </c>
      <c r="U1235" s="59">
        <f t="shared" si="536"/>
        <v>51.53502871853037</v>
      </c>
      <c r="V1235" s="59"/>
      <c r="W1235" s="49">
        <f t="shared" si="554"/>
        <v>5.0554057823953373</v>
      </c>
      <c r="X1235" s="49">
        <f t="shared" si="555"/>
        <v>7.5831086735930056</v>
      </c>
      <c r="Y1235" s="49">
        <f t="shared" si="556"/>
        <v>5.5046273354277968</v>
      </c>
      <c r="Z1235" s="49">
        <f t="shared" si="557"/>
        <v>10.810806958664918</v>
      </c>
      <c r="AA1235" s="49">
        <f t="shared" si="558"/>
        <v>51.53502871853037</v>
      </c>
      <c r="AB1235" s="49">
        <f t="shared" si="559"/>
        <v>0</v>
      </c>
      <c r="AC1235" s="80">
        <f t="shared" si="539"/>
        <v>0</v>
      </c>
      <c r="AD1235" s="80">
        <f t="shared" si="548"/>
        <v>0</v>
      </c>
      <c r="AE1235" s="80">
        <f t="shared" si="549"/>
        <v>0</v>
      </c>
      <c r="AF1235" s="54">
        <f>(Q1235-MAX(Q$2:Q1234))/MAX(Q$2:Q1234)</f>
        <v>-0.39013456107611377</v>
      </c>
      <c r="AG1235" s="54">
        <f>(R1235-MAX(R$2:R1234))/MAX(R$2:R1234)</f>
        <v>-2.1745224843245817E-2</v>
      </c>
      <c r="AH1235" s="54">
        <f>(S1235-MAX(S$2:S1234))/MAX(S$2:S1234)</f>
        <v>-6.2795619741782147E-2</v>
      </c>
      <c r="AI1235" s="54">
        <f>(T1235-MAX(T$2:T1234))/MAX(T$2:T1234)</f>
        <v>-5.4341744698412763E-2</v>
      </c>
      <c r="AJ1235" s="54">
        <f>(U1235-MAX(U$2:U1234))/MAX(U$2:U1234)</f>
        <v>5.5422834025825821E-3</v>
      </c>
      <c r="AK1235" s="54">
        <f t="shared" si="550"/>
        <v>3.7300889514343725</v>
      </c>
      <c r="AL1235" s="71">
        <f t="shared" si="540"/>
        <v>1983.7083333332309</v>
      </c>
      <c r="AM1235" s="49">
        <f t="shared" si="541"/>
        <v>3.7300889514343725</v>
      </c>
      <c r="AN1235" s="49">
        <f t="shared" si="542"/>
        <v>5.7154227559316562</v>
      </c>
      <c r="AO1235" s="49">
        <f t="shared" si="543"/>
        <v>5.0249093975469359</v>
      </c>
      <c r="AP1235" s="49">
        <f t="shared" si="544"/>
        <v>5.1464815586593353</v>
      </c>
      <c r="AQ1235" s="49">
        <f t="shared" si="545"/>
        <v>4.7929532921578799</v>
      </c>
      <c r="AS1235" s="49">
        <f t="shared" si="551"/>
        <v>-0.92246946377377625</v>
      </c>
      <c r="AT1235" s="49">
        <f t="shared" si="546"/>
        <v>-0.35352826650145541</v>
      </c>
      <c r="AU1235" s="54">
        <f>(AM1235-MAX(AM$3:AM1235))/MAX(AM$3:AM1235)</f>
        <v>-0.25360988696541803</v>
      </c>
      <c r="AV1235" s="54">
        <f>(AN1235-MAX(AN$3:AN1235))/MAX(AN$3:AN1235)</f>
        <v>-0.55487415993165523</v>
      </c>
      <c r="AW1235" s="54">
        <f>(AO1235-MAX(AO$3:AO1235))/MAX(AO$3:AO1235)</f>
        <v>-0.37515644582512853</v>
      </c>
      <c r="AX1235" s="54">
        <f>(AP1235-MAX(AP$3:AP1235))/MAX(AP$3:AP1235)</f>
        <v>-0.40703585624851246</v>
      </c>
      <c r="AY1235" s="54">
        <f>(AQ1235-MAX(AQ$3:AQ1235))/MAX(AQ$3:AQ1235)</f>
        <v>-0.42384768203150136</v>
      </c>
    </row>
    <row r="1236" spans="1:51">
      <c r="A1236" s="49">
        <f>Data!F1362</f>
        <v>1983.7916666665642</v>
      </c>
      <c r="B1236" s="53">
        <f t="shared" si="537"/>
        <v>0.13500000000000001</v>
      </c>
      <c r="C1236" s="50">
        <f>1/Data!N1362</f>
        <v>9.9966093505906642E-2</v>
      </c>
      <c r="D1236" s="50">
        <f>Data!H1362/100</f>
        <v>0.11539999999999999</v>
      </c>
      <c r="E1236">
        <f>Data!K1363/Data!K1362</f>
        <v>0.98664691953367367</v>
      </c>
      <c r="F1236">
        <f>Data!T1363/Data!T1362</f>
        <v>0.99885537839632499</v>
      </c>
      <c r="G1236" s="49">
        <f>Data!E1365</f>
        <v>101.9</v>
      </c>
      <c r="H1236" s="52">
        <v>0</v>
      </c>
      <c r="I1236" s="52">
        <v>1</v>
      </c>
      <c r="J1236" s="52">
        <v>0.6</v>
      </c>
      <c r="K1236" s="54">
        <f t="shared" si="547"/>
        <v>0.66261227030770231</v>
      </c>
      <c r="L1236" s="54">
        <f t="shared" si="560"/>
        <v>0</v>
      </c>
      <c r="M1236" s="53">
        <f t="shared" si="561"/>
        <v>0</v>
      </c>
      <c r="N1236" s="54" cm="1">
        <f t="array" ref="N1236">stock_min(C1236,O1236)</f>
        <v>0</v>
      </c>
      <c r="O1236" s="54" cm="1">
        <f t="array" ref="O1236">stock_max(C1236,D1236)</f>
        <v>0</v>
      </c>
      <c r="P1236" s="49">
        <f t="shared" si="538"/>
        <v>1983.7916666665642</v>
      </c>
      <c r="Q1236" s="49">
        <f t="shared" si="552"/>
        <v>0.75199168498545965</v>
      </c>
      <c r="R1236" s="49">
        <f t="shared" si="553"/>
        <v>55.953310270238468</v>
      </c>
      <c r="S1236" s="59">
        <f t="shared" si="534"/>
        <v>12.531470069011085</v>
      </c>
      <c r="T1236" s="59">
        <f t="shared" si="535"/>
        <v>16.16477600349943</v>
      </c>
      <c r="U1236" s="59">
        <f t="shared" si="536"/>
        <v>51.476040611313131</v>
      </c>
      <c r="V1236" s="59"/>
      <c r="W1236" s="49">
        <f t="shared" si="554"/>
        <v>5.0125880276044343</v>
      </c>
      <c r="X1236" s="49">
        <f t="shared" si="555"/>
        <v>7.5188820414066511</v>
      </c>
      <c r="Y1236" s="49">
        <f t="shared" si="556"/>
        <v>5.4537970768052055</v>
      </c>
      <c r="Z1236" s="49">
        <f t="shared" si="557"/>
        <v>10.710978926694224</v>
      </c>
      <c r="AA1236" s="49">
        <f t="shared" si="558"/>
        <v>51.476040611313131</v>
      </c>
      <c r="AB1236" s="49">
        <f t="shared" si="559"/>
        <v>0</v>
      </c>
      <c r="AC1236" s="80">
        <f t="shared" si="539"/>
        <v>0</v>
      </c>
      <c r="AD1236" s="80">
        <f t="shared" si="548"/>
        <v>0</v>
      </c>
      <c r="AE1236" s="80">
        <f t="shared" si="549"/>
        <v>0</v>
      </c>
      <c r="AF1236" s="54">
        <f>(Q1236-MAX(Q$2:Q1235))/MAX(Q$2:Q1235)</f>
        <v>-0.39083262623284076</v>
      </c>
      <c r="AG1236" s="54">
        <f>(R1236-MAX(R$2:R1235))/MAX(R$2:R1235)</f>
        <v>-3.480793957248194E-2</v>
      </c>
      <c r="AH1236" s="54">
        <f>(S1236-MAX(S$2:S1235))/MAX(S$2:S1235)</f>
        <v>-7.0733456795851982E-2</v>
      </c>
      <c r="AI1236" s="54">
        <f>(T1236-MAX(T$2:T1235))/MAX(T$2:T1235)</f>
        <v>-6.3074044045218949E-2</v>
      </c>
      <c r="AJ1236" s="54">
        <f>(U1236-MAX(U$2:U1235))/MAX(U$2:U1235)</f>
        <v>-1.1446216036749514E-3</v>
      </c>
      <c r="AK1236" s="54">
        <f t="shared" si="550"/>
        <v>3.7548514066401419</v>
      </c>
      <c r="AL1236" s="71">
        <f t="shared" si="540"/>
        <v>1983.7916666665642</v>
      </c>
      <c r="AM1236" s="49">
        <f t="shared" si="541"/>
        <v>3.7548514066401419</v>
      </c>
      <c r="AN1236" s="49">
        <f t="shared" si="542"/>
        <v>5.8789135444863323</v>
      </c>
      <c r="AO1236" s="49">
        <f t="shared" si="543"/>
        <v>5.124169612756444</v>
      </c>
      <c r="AP1236" s="49">
        <f t="shared" si="544"/>
        <v>5.2552442829870829</v>
      </c>
      <c r="AQ1236" s="49">
        <f t="shared" si="545"/>
        <v>4.8443629295613864</v>
      </c>
      <c r="AS1236" s="49">
        <f t="shared" si="551"/>
        <v>-1.0345506149249459</v>
      </c>
      <c r="AT1236" s="49">
        <f t="shared" si="546"/>
        <v>-0.41088135342569654</v>
      </c>
      <c r="AU1236" s="54">
        <f>(AM1236-MAX(AM$3:AM1236))/MAX(AM$3:AM1236)</f>
        <v>-0.24865492423378108</v>
      </c>
      <c r="AV1236" s="54">
        <f>(AN1236-MAX(AN$3:AN1236))/MAX(AN$3:AN1236)</f>
        <v>-0.54214124800080832</v>
      </c>
      <c r="AW1236" s="54">
        <f>(AO1236-MAX(AO$3:AO1236))/MAX(AO$3:AO1236)</f>
        <v>-0.36281351568395032</v>
      </c>
      <c r="AX1236" s="54">
        <f>(AP1236-MAX(AP$3:AP1236))/MAX(AP$3:AP1236)</f>
        <v>-0.39450449963759282</v>
      </c>
      <c r="AY1236" s="54">
        <f>(AQ1236-MAX(AQ$3:AQ1236))/MAX(AQ$3:AQ1236)</f>
        <v>-0.41766782173442452</v>
      </c>
    </row>
    <row r="1237" spans="1:51">
      <c r="A1237" s="49">
        <f>Data!F1363</f>
        <v>1983.8749999998975</v>
      </c>
      <c r="B1237" s="53">
        <f t="shared" si="537"/>
        <v>0.127</v>
      </c>
      <c r="C1237" s="50">
        <f>1/Data!N1363</f>
        <v>0.10148594040061741</v>
      </c>
      <c r="D1237" s="50">
        <f>Data!H1363/100</f>
        <v>0.11689999999999999</v>
      </c>
      <c r="E1237">
        <f>Data!K1364/Data!K1363</f>
        <v>0.99774794101220077</v>
      </c>
      <c r="F1237">
        <f>Data!T1364/Data!T1363</f>
        <v>1.0006011663921828</v>
      </c>
      <c r="G1237" s="49">
        <f>Data!E1366</f>
        <v>102.4</v>
      </c>
      <c r="H1237" s="52">
        <v>0</v>
      </c>
      <c r="I1237" s="52">
        <v>1</v>
      </c>
      <c r="J1237" s="52">
        <v>0.6</v>
      </c>
      <c r="K1237" s="54">
        <f t="shared" si="547"/>
        <v>0.66261227030770231</v>
      </c>
      <c r="L1237" s="54">
        <f t="shared" si="560"/>
        <v>0</v>
      </c>
      <c r="M1237" s="53">
        <f t="shared" si="561"/>
        <v>0</v>
      </c>
      <c r="N1237" s="54" cm="1">
        <f t="array" ref="N1237">stock_min(C1237,O1237)</f>
        <v>0</v>
      </c>
      <c r="O1237" s="54" cm="1">
        <f t="array" ref="O1237">stock_max(C1237,D1237)</f>
        <v>0</v>
      </c>
      <c r="P1237" s="49">
        <f t="shared" si="538"/>
        <v>1983.8749999998975</v>
      </c>
      <c r="Q1237" s="49">
        <f t="shared" si="552"/>
        <v>0.75244375711367384</v>
      </c>
      <c r="R1237" s="49">
        <f t="shared" si="553"/>
        <v>55.827300114947256</v>
      </c>
      <c r="S1237" s="59">
        <f t="shared" si="534"/>
        <v>12.517550502591586</v>
      </c>
      <c r="T1237" s="59">
        <f t="shared" si="535"/>
        <v>16.1439328866518</v>
      </c>
      <c r="U1237" s="59">
        <f t="shared" si="536"/>
        <v>51.506986276931286</v>
      </c>
      <c r="V1237" s="59"/>
      <c r="W1237" s="49">
        <f t="shared" si="554"/>
        <v>5.0070202010366351</v>
      </c>
      <c r="X1237" s="49">
        <f t="shared" si="555"/>
        <v>7.5105303015549509</v>
      </c>
      <c r="Y1237" s="49">
        <f t="shared" si="556"/>
        <v>5.4467648649322724</v>
      </c>
      <c r="Z1237" s="49">
        <f t="shared" si="557"/>
        <v>10.697168021719527</v>
      </c>
      <c r="AA1237" s="49">
        <f t="shared" si="558"/>
        <v>51.506986276931286</v>
      </c>
      <c r="AB1237" s="49">
        <f t="shared" si="559"/>
        <v>0</v>
      </c>
      <c r="AC1237" s="80">
        <f t="shared" si="539"/>
        <v>0</v>
      </c>
      <c r="AD1237" s="80">
        <f t="shared" si="548"/>
        <v>0</v>
      </c>
      <c r="AE1237" s="80">
        <f t="shared" si="549"/>
        <v>0</v>
      </c>
      <c r="AF1237" s="54">
        <f>(Q1237-MAX(Q$2:Q1236))/MAX(Q$2:Q1236)</f>
        <v>-0.39046641528051768</v>
      </c>
      <c r="AG1237" s="54">
        <f>(R1237-MAX(R$2:R1236))/MAX(R$2:R1236)</f>
        <v>-3.6981609027120228E-2</v>
      </c>
      <c r="AH1237" s="54">
        <f>(S1237-MAX(S$2:S1236))/MAX(S$2:S1236)</f>
        <v>-7.1765657112200773E-2</v>
      </c>
      <c r="AI1237" s="54">
        <f>(T1237-MAX(T$2:T1236))/MAX(T$2:T1236)</f>
        <v>-6.4282131133670706E-2</v>
      </c>
      <c r="AJ1237" s="54">
        <f>(U1237-MAX(U$2:U1236))/MAX(U$2:U1236)</f>
        <v>-5.4414331953210821E-4</v>
      </c>
      <c r="AK1237" s="54">
        <f t="shared" si="550"/>
        <v>3.7792274392068093</v>
      </c>
      <c r="AL1237" s="71">
        <f t="shared" si="540"/>
        <v>1983.8749999998975</v>
      </c>
      <c r="AM1237" s="49">
        <f t="shared" si="541"/>
        <v>3.7792274392068093</v>
      </c>
      <c r="AN1237" s="49">
        <f t="shared" si="542"/>
        <v>6.0794232762105196</v>
      </c>
      <c r="AO1237" s="49">
        <f t="shared" si="543"/>
        <v>5.2422395898160632</v>
      </c>
      <c r="AP1237" s="49">
        <f t="shared" si="544"/>
        <v>5.3854276768473799</v>
      </c>
      <c r="AQ1237" s="49">
        <f t="shared" si="545"/>
        <v>4.9244151975762271</v>
      </c>
      <c r="AS1237" s="49">
        <f t="shared" si="551"/>
        <v>-1.1550080786342924</v>
      </c>
      <c r="AT1237" s="49">
        <f t="shared" si="546"/>
        <v>-0.46101247927115274</v>
      </c>
      <c r="AU1237" s="54">
        <f>(AM1237-MAX(AM$3:AM1237))/MAX(AM$3:AM1237)</f>
        <v>-0.24377728460114628</v>
      </c>
      <c r="AV1237" s="54">
        <f>(AN1237-MAX(AN$3:AN1237))/MAX(AN$3:AN1237)</f>
        <v>-0.52652524432321879</v>
      </c>
      <c r="AW1237" s="54">
        <f>(AO1237-MAX(AO$3:AO1237))/MAX(AO$3:AO1237)</f>
        <v>-0.34813160636568607</v>
      </c>
      <c r="AX1237" s="54">
        <f>(AP1237-MAX(AP$3:AP1237))/MAX(AP$3:AP1237)</f>
        <v>-0.379505109512285</v>
      </c>
      <c r="AY1237" s="54">
        <f>(AQ1237-MAX(AQ$3:AQ1237))/MAX(AQ$3:AQ1237)</f>
        <v>-0.40804488218881069</v>
      </c>
    </row>
    <row r="1238" spans="1:51">
      <c r="A1238" s="49">
        <f>Data!F1364</f>
        <v>1983.9583333332307</v>
      </c>
      <c r="B1238" s="53">
        <f t="shared" si="537"/>
        <v>0.125</v>
      </c>
      <c r="C1238" s="50">
        <f>1/Data!N1364</f>
        <v>0.1018847569117149</v>
      </c>
      <c r="D1238" s="50">
        <f>Data!H1364/100</f>
        <v>0.1183</v>
      </c>
      <c r="E1238">
        <f>Data!K1365/Data!K1364</f>
        <v>1.0097935256087303</v>
      </c>
      <c r="F1238">
        <f>Data!T1365/Data!T1364</f>
        <v>1.0132334168018233</v>
      </c>
      <c r="G1238" s="49">
        <f>Data!E1367</f>
        <v>102.6</v>
      </c>
      <c r="H1238" s="52">
        <v>0</v>
      </c>
      <c r="I1238" s="52">
        <v>1</v>
      </c>
      <c r="J1238" s="52">
        <v>0.6</v>
      </c>
      <c r="K1238" s="54">
        <f t="shared" si="547"/>
        <v>0.66261227030770231</v>
      </c>
      <c r="L1238" s="54">
        <f t="shared" si="560"/>
        <v>0</v>
      </c>
      <c r="M1238" s="53">
        <f t="shared" si="561"/>
        <v>0</v>
      </c>
      <c r="N1238" s="54" cm="1">
        <f t="array" ref="N1238">stock_min(C1238,O1238)</f>
        <v>0</v>
      </c>
      <c r="O1238" s="54" cm="1">
        <f t="array" ref="O1238">stock_max(C1238,D1238)</f>
        <v>0</v>
      </c>
      <c r="P1238" s="49">
        <f t="shared" si="538"/>
        <v>1983.9583333332307</v>
      </c>
      <c r="Q1238" s="49">
        <f t="shared" si="552"/>
        <v>0.76240115897148897</v>
      </c>
      <c r="R1238" s="49">
        <f t="shared" si="553"/>
        <v>56.374046208289265</v>
      </c>
      <c r="S1238" s="59">
        <f t="shared" si="534"/>
        <v>12.657365058690477</v>
      </c>
      <c r="T1238" s="59">
        <f t="shared" si="535"/>
        <v>16.320775185292575</v>
      </c>
      <c r="U1238" s="59">
        <f t="shared" si="536"/>
        <v>52.188599694539711</v>
      </c>
      <c r="V1238" s="59"/>
      <c r="W1238" s="49">
        <f t="shared" si="554"/>
        <v>5.0629460234761909</v>
      </c>
      <c r="X1238" s="49">
        <f t="shared" si="555"/>
        <v>7.594419035214286</v>
      </c>
      <c r="Y1238" s="49">
        <f t="shared" si="556"/>
        <v>5.5064292865842512</v>
      </c>
      <c r="Z1238" s="49">
        <f t="shared" si="557"/>
        <v>10.814345898708325</v>
      </c>
      <c r="AA1238" s="49">
        <f t="shared" si="558"/>
        <v>52.188599694539711</v>
      </c>
      <c r="AB1238" s="49">
        <f t="shared" si="559"/>
        <v>0</v>
      </c>
      <c r="AC1238" s="80">
        <f t="shared" si="539"/>
        <v>0</v>
      </c>
      <c r="AD1238" s="80">
        <f t="shared" si="548"/>
        <v>0</v>
      </c>
      <c r="AE1238" s="80">
        <f t="shared" si="549"/>
        <v>0</v>
      </c>
      <c r="AF1238" s="54">
        <f>(Q1238-MAX(Q$2:Q1237))/MAX(Q$2:Q1237)</f>
        <v>-0.38240020329921526</v>
      </c>
      <c r="AG1238" s="54">
        <f>(R1238-MAX(R$2:R1237))/MAX(R$2:R1237)</f>
        <v>-2.7550263753449076E-2</v>
      </c>
      <c r="AH1238" s="54">
        <f>(S1238-MAX(S$2:S1237))/MAX(S$2:S1237)</f>
        <v>-6.1397760247735633E-2</v>
      </c>
      <c r="AI1238" s="54">
        <f>(T1238-MAX(T$2:T1237))/MAX(T$2:T1237)</f>
        <v>-5.4032181510404662E-2</v>
      </c>
      <c r="AJ1238" s="54">
        <f>(U1238-MAX(U$2:U1237))/MAX(U$2:U1237)</f>
        <v>1.2682072606943899E-2</v>
      </c>
      <c r="AK1238" s="54">
        <f t="shared" si="550"/>
        <v>3.7611092345065247</v>
      </c>
      <c r="AL1238" s="71">
        <f t="shared" si="540"/>
        <v>1983.9583333332307</v>
      </c>
      <c r="AM1238" s="49">
        <f t="shared" si="541"/>
        <v>3.7611092345065247</v>
      </c>
      <c r="AN1238" s="49">
        <f t="shared" si="542"/>
        <v>6.2869652834266487</v>
      </c>
      <c r="AO1238" s="49">
        <f t="shared" si="543"/>
        <v>5.3393972301967469</v>
      </c>
      <c r="AP1238" s="49">
        <f t="shared" si="544"/>
        <v>5.4983786348707984</v>
      </c>
      <c r="AQ1238" s="49">
        <f t="shared" si="545"/>
        <v>4.9602769201416983</v>
      </c>
      <c r="AS1238" s="49">
        <f t="shared" si="551"/>
        <v>-1.3266883632849504</v>
      </c>
      <c r="AT1238" s="49">
        <f t="shared" si="546"/>
        <v>-0.53810171472910007</v>
      </c>
      <c r="AU1238" s="54">
        <f>(AM1238-MAX(AM$3:AM1238))/MAX(AM$3:AM1238)</f>
        <v>-0.24740273402884128</v>
      </c>
      <c r="AV1238" s="54">
        <f>(AN1238-MAX(AN$3:AN1238))/MAX(AN$3:AN1238)</f>
        <v>-0.51036155630632241</v>
      </c>
      <c r="AW1238" s="54">
        <f>(AO1238-MAX(AO$3:AO1238))/MAX(AO$3:AO1238)</f>
        <v>-0.33605012976028759</v>
      </c>
      <c r="AX1238" s="54">
        <f>(AP1238-MAX(AP$3:AP1238))/MAX(AP$3:AP1238)</f>
        <v>-0.36649119556993837</v>
      </c>
      <c r="AY1238" s="54">
        <f>(AQ1238-MAX(AQ$3:AQ1238))/MAX(AQ$3:AQ1238)</f>
        <v>-0.4037340088455954</v>
      </c>
    </row>
    <row r="1239" spans="1:51">
      <c r="A1239" s="49">
        <f>Data!F1365</f>
        <v>1984.041666666564</v>
      </c>
      <c r="B1239" s="53">
        <f t="shared" si="537"/>
        <v>0.13</v>
      </c>
      <c r="C1239" s="50">
        <f>1/Data!N1365</f>
        <v>0.10106183845248688</v>
      </c>
      <c r="D1239" s="50">
        <f>Data!H1365/100</f>
        <v>0.1167</v>
      </c>
      <c r="E1239">
        <f>Data!K1366/Data!K1365</f>
        <v>0.94425996144612634</v>
      </c>
      <c r="F1239">
        <f>Data!T1366/Data!T1365</f>
        <v>0.9949484201372486</v>
      </c>
      <c r="G1239" s="49">
        <f>Data!E1368</f>
        <v>103.1</v>
      </c>
      <c r="H1239" s="52">
        <v>0</v>
      </c>
      <c r="I1239" s="52">
        <v>1</v>
      </c>
      <c r="J1239" s="52">
        <v>0.6</v>
      </c>
      <c r="K1239" s="54">
        <f t="shared" si="547"/>
        <v>0.66261227030770231</v>
      </c>
      <c r="L1239" s="54">
        <f t="shared" si="560"/>
        <v>0</v>
      </c>
      <c r="M1239" s="53">
        <f t="shared" si="561"/>
        <v>0</v>
      </c>
      <c r="N1239" s="54" cm="1">
        <f t="array" ref="N1239">stock_min(C1239,O1239)</f>
        <v>0</v>
      </c>
      <c r="O1239" s="54" cm="1">
        <f t="array" ref="O1239">stock_max(C1239,D1239)</f>
        <v>0</v>
      </c>
      <c r="P1239" s="49">
        <f t="shared" si="538"/>
        <v>1984.041666666564</v>
      </c>
      <c r="Q1239" s="49">
        <f t="shared" si="552"/>
        <v>0.75854982862949027</v>
      </c>
      <c r="R1239" s="49">
        <f t="shared" si="553"/>
        <v>53.231754699201367</v>
      </c>
      <c r="S1239" s="59">
        <f t="shared" si="534"/>
        <v>12.208475972694972</v>
      </c>
      <c r="T1239" s="59">
        <f t="shared" si="535"/>
        <v>15.690166960663873</v>
      </c>
      <c r="U1239" s="59">
        <f t="shared" si="536"/>
        <v>51.924964815257582</v>
      </c>
      <c r="V1239" s="59"/>
      <c r="W1239" s="49">
        <f t="shared" si="554"/>
        <v>4.8833903890779888</v>
      </c>
      <c r="X1239" s="49">
        <f t="shared" si="555"/>
        <v>7.3250855836169828</v>
      </c>
      <c r="Y1239" s="49">
        <f t="shared" si="556"/>
        <v>5.2936698093514831</v>
      </c>
      <c r="Z1239" s="49">
        <f t="shared" si="557"/>
        <v>10.39649715131239</v>
      </c>
      <c r="AA1239" s="49">
        <f t="shared" si="558"/>
        <v>51.924964815257582</v>
      </c>
      <c r="AB1239" s="49">
        <f t="shared" si="559"/>
        <v>0</v>
      </c>
      <c r="AC1239" s="80">
        <f t="shared" si="539"/>
        <v>0</v>
      </c>
      <c r="AD1239" s="80">
        <f t="shared" si="548"/>
        <v>0</v>
      </c>
      <c r="AE1239" s="80">
        <f t="shared" si="549"/>
        <v>0</v>
      </c>
      <c r="AF1239" s="54">
        <f>(Q1239-MAX(Q$2:Q1238))/MAX(Q$2:Q1238)</f>
        <v>-0.38552005799546829</v>
      </c>
      <c r="AG1239" s="54">
        <f>(R1239-MAX(R$2:R1238))/MAX(R$2:R1238)</f>
        <v>-8.1754649543536076E-2</v>
      </c>
      <c r="AH1239" s="54">
        <f>(S1239-MAX(S$2:S1238))/MAX(S$2:S1238)</f>
        <v>-9.4684964935447979E-2</v>
      </c>
      <c r="AI1239" s="54">
        <f>(T1239-MAX(T$2:T1238))/MAX(T$2:T1238)</f>
        <v>-9.0582840397684466E-2</v>
      </c>
      <c r="AJ1239" s="54">
        <f>(U1239-MAX(U$2:U1238))/MAX(U$2:U1238)</f>
        <v>-5.0515798627513769E-3</v>
      </c>
      <c r="AK1239" s="54">
        <f t="shared" si="550"/>
        <v>3.7943423344746163</v>
      </c>
      <c r="AL1239" s="71">
        <f t="shared" si="540"/>
        <v>1984.041666666564</v>
      </c>
      <c r="AM1239" s="49">
        <f t="shared" si="541"/>
        <v>3.7943423344746163</v>
      </c>
      <c r="AN1239" s="49">
        <f t="shared" si="542"/>
        <v>6.6943942906429736</v>
      </c>
      <c r="AO1239" s="49">
        <f t="shared" si="543"/>
        <v>5.5621125135594509</v>
      </c>
      <c r="AP1239" s="49">
        <f t="shared" si="544"/>
        <v>5.7472476346661843</v>
      </c>
      <c r="AQ1239" s="49">
        <f t="shared" si="545"/>
        <v>5.0065378465649584</v>
      </c>
      <c r="AS1239" s="49">
        <f t="shared" si="551"/>
        <v>-1.6878564440780153</v>
      </c>
      <c r="AT1239" s="49">
        <f t="shared" si="546"/>
        <v>-0.7407097881012259</v>
      </c>
      <c r="AU1239" s="54">
        <f>(AM1239-MAX(AM$3:AM1239))/MAX(AM$3:AM1239)</f>
        <v>-0.24075279683843326</v>
      </c>
      <c r="AV1239" s="54">
        <f>(AN1239-MAX(AN$3:AN1239))/MAX(AN$3:AN1239)</f>
        <v>-0.47863036390814678</v>
      </c>
      <c r="AW1239" s="54">
        <f>(AO1239-MAX(AO$3:AO1239))/MAX(AO$3:AO1239)</f>
        <v>-0.30835565843442608</v>
      </c>
      <c r="AX1239" s="54">
        <f>(AP1239-MAX(AP$3:AP1239))/MAX(AP$3:AP1239)</f>
        <v>-0.33781716036978066</v>
      </c>
      <c r="AY1239" s="54">
        <f>(AQ1239-MAX(AQ$3:AQ1239))/MAX(AQ$3:AQ1239)</f>
        <v>-0.39817306586003759</v>
      </c>
    </row>
    <row r="1240" spans="1:51">
      <c r="A1240" s="49">
        <f>Data!F1366</f>
        <v>1984.1249999998972</v>
      </c>
      <c r="B1240" s="53">
        <f t="shared" si="537"/>
        <v>0.10399999999999998</v>
      </c>
      <c r="C1240" s="50">
        <f>1/Data!N1366</f>
        <v>0.10724401530088422</v>
      </c>
      <c r="D1240" s="50">
        <f>Data!H1366/100</f>
        <v>0.11840000000000001</v>
      </c>
      <c r="E1240">
        <f>Data!K1367/Data!K1366</f>
        <v>1.0024815281593591</v>
      </c>
      <c r="F1240">
        <f>Data!T1367/Data!T1366</f>
        <v>0.98054480249370635</v>
      </c>
      <c r="G1240" s="49">
        <f>Data!E1369</f>
        <v>103.4</v>
      </c>
      <c r="H1240" s="52">
        <v>0</v>
      </c>
      <c r="I1240" s="52">
        <v>1</v>
      </c>
      <c r="J1240" s="52">
        <v>0.6</v>
      </c>
      <c r="K1240" s="54">
        <f t="shared" si="547"/>
        <v>0.66261227030770231</v>
      </c>
      <c r="L1240" s="54">
        <f t="shared" si="560"/>
        <v>0</v>
      </c>
      <c r="M1240" s="53">
        <f t="shared" si="561"/>
        <v>0</v>
      </c>
      <c r="N1240" s="54" cm="1">
        <f t="array" ref="N1240">stock_min(C1240,O1240)</f>
        <v>0</v>
      </c>
      <c r="O1240" s="54" cm="1">
        <f t="array" ref="O1240">stock_max(C1240,D1240)</f>
        <v>0</v>
      </c>
      <c r="P1240" s="49">
        <f t="shared" si="538"/>
        <v>1984.1249999998972</v>
      </c>
      <c r="Q1240" s="49">
        <f t="shared" si="552"/>
        <v>0.74379209189513829</v>
      </c>
      <c r="R1240" s="49">
        <f t="shared" si="553"/>
        <v>53.363850797459534</v>
      </c>
      <c r="S1240" s="59">
        <f t="shared" si="534"/>
        <v>12.131646054320584</v>
      </c>
      <c r="T1240" s="59">
        <f t="shared" si="535"/>
        <v>15.612976769429515</v>
      </c>
      <c r="U1240" s="59">
        <f t="shared" si="536"/>
        <v>50.914754369269396</v>
      </c>
      <c r="V1240" s="59"/>
      <c r="W1240" s="49">
        <f t="shared" si="554"/>
        <v>4.8526584217282336</v>
      </c>
      <c r="X1240" s="49">
        <f t="shared" si="555"/>
        <v>7.2789876325923499</v>
      </c>
      <c r="Y1240" s="49">
        <f t="shared" si="556"/>
        <v>5.2676267859764083</v>
      </c>
      <c r="Z1240" s="49">
        <f t="shared" si="557"/>
        <v>10.345349983453106</v>
      </c>
      <c r="AA1240" s="49">
        <f t="shared" si="558"/>
        <v>50.914754369269396</v>
      </c>
      <c r="AB1240" s="49">
        <f t="shared" si="559"/>
        <v>0</v>
      </c>
      <c r="AC1240" s="80">
        <f t="shared" si="539"/>
        <v>0</v>
      </c>
      <c r="AD1240" s="80">
        <f t="shared" si="548"/>
        <v>0</v>
      </c>
      <c r="AE1240" s="80">
        <f t="shared" si="549"/>
        <v>0</v>
      </c>
      <c r="AF1240" s="54">
        <f>(Q1240-MAX(Q$2:Q1239))/MAX(Q$2:Q1239)</f>
        <v>-0.39747488663082237</v>
      </c>
      <c r="AG1240" s="54">
        <f>(R1240-MAX(R$2:R1239))/MAX(R$2:R1239)</f>
        <v>-7.9475997849177749E-2</v>
      </c>
      <c r="AH1240" s="54">
        <f>(S1240-MAX(S$2:S1239))/MAX(S$2:S1239)</f>
        <v>-0.10038225920892492</v>
      </c>
      <c r="AI1240" s="54">
        <f>(T1240-MAX(T$2:T1239))/MAX(T$2:T1239)</f>
        <v>-9.5056858082614146E-2</v>
      </c>
      <c r="AJ1240" s="54">
        <f>(U1240-MAX(U$2:U1239))/MAX(U$2:U1239)</f>
        <v>-2.44084978850964E-2</v>
      </c>
      <c r="AK1240" s="54">
        <f t="shared" si="550"/>
        <v>3.9371246311371926</v>
      </c>
      <c r="AL1240" s="71">
        <f t="shared" si="540"/>
        <v>1984.1249999998972</v>
      </c>
      <c r="AM1240" s="49">
        <f t="shared" si="541"/>
        <v>3.9371246311371926</v>
      </c>
      <c r="AN1240" s="49">
        <f t="shared" si="542"/>
        <v>6.5313119890123614</v>
      </c>
      <c r="AO1240" s="49">
        <f t="shared" si="543"/>
        <v>5.5627080577560122</v>
      </c>
      <c r="AP1240" s="49">
        <f t="shared" si="544"/>
        <v>5.7256872793150047</v>
      </c>
      <c r="AQ1240" s="49">
        <f t="shared" si="545"/>
        <v>5.1562446150633221</v>
      </c>
      <c r="AS1240" s="49">
        <f t="shared" si="551"/>
        <v>-1.3750673739490393</v>
      </c>
      <c r="AT1240" s="49">
        <f t="shared" si="546"/>
        <v>-0.56944266425168255</v>
      </c>
      <c r="AU1240" s="54">
        <f>(AM1240-MAX(AM$3:AM1240))/MAX(AM$3:AM1240)</f>
        <v>-0.21218208554096232</v>
      </c>
      <c r="AV1240" s="54">
        <f>(AN1240-MAX(AN$3:AN1240))/MAX(AN$3:AN1240)</f>
        <v>-0.49133146225441815</v>
      </c>
      <c r="AW1240" s="54">
        <f>(AO1240-MAX(AO$3:AO1240))/MAX(AO$3:AO1240)</f>
        <v>-0.30828160297929108</v>
      </c>
      <c r="AX1240" s="54">
        <f>(AP1240-MAX(AP$3:AP1240))/MAX(AP$3:AP1240)</f>
        <v>-0.34030128811882099</v>
      </c>
      <c r="AY1240" s="54">
        <f>(AQ1240-MAX(AQ$3:AQ1240))/MAX(AQ$3:AQ1240)</f>
        <v>-0.38017708375292375</v>
      </c>
    </row>
    <row r="1241" spans="1:51">
      <c r="A1241" s="49">
        <f>Data!F1367</f>
        <v>1984.2083333332305</v>
      </c>
      <c r="B1241" s="53">
        <f t="shared" si="537"/>
        <v>0.10499999999999998</v>
      </c>
      <c r="C1241" s="50">
        <f>1/Data!N1367</f>
        <v>0.10721851818957726</v>
      </c>
      <c r="D1241" s="50">
        <f>Data!H1367/100</f>
        <v>0.1232</v>
      </c>
      <c r="E1241">
        <f>Data!K1368/Data!K1367</f>
        <v>1.0002205746077444</v>
      </c>
      <c r="F1241">
        <f>Data!T1368/Data!T1367</f>
        <v>0.9879681377886651</v>
      </c>
      <c r="G1241" s="49">
        <f>Data!E1370</f>
        <v>103.7</v>
      </c>
      <c r="H1241" s="52">
        <v>0</v>
      </c>
      <c r="I1241" s="52">
        <v>1</v>
      </c>
      <c r="J1241" s="52">
        <v>0.6</v>
      </c>
      <c r="K1241" s="54">
        <f t="shared" si="547"/>
        <v>0.66261227030770231</v>
      </c>
      <c r="L1241" s="54">
        <f t="shared" si="560"/>
        <v>0</v>
      </c>
      <c r="M1241" s="53">
        <f t="shared" si="561"/>
        <v>0</v>
      </c>
      <c r="N1241" s="54" cm="1">
        <f t="array" ref="N1241">stock_min(C1241,O1241)</f>
        <v>0</v>
      </c>
      <c r="O1241" s="54" cm="1">
        <f t="array" ref="O1241">stock_max(C1241,D1241)</f>
        <v>0</v>
      </c>
      <c r="P1241" s="49">
        <f t="shared" si="538"/>
        <v>1984.2083333332305</v>
      </c>
      <c r="Q1241" s="49">
        <f t="shared" si="552"/>
        <v>0.73484288793157548</v>
      </c>
      <c r="R1241" s="49">
        <f t="shared" si="553"/>
        <v>53.375621507916911</v>
      </c>
      <c r="S1241" s="59">
        <f t="shared" si="534"/>
        <v>12.074865096673511</v>
      </c>
      <c r="T1241" s="59">
        <f t="shared" si="535"/>
        <v>15.551879331274488</v>
      </c>
      <c r="U1241" s="59">
        <f t="shared" si="536"/>
        <v>50.302155060174385</v>
      </c>
      <c r="V1241" s="59"/>
      <c r="W1241" s="49">
        <f t="shared" si="554"/>
        <v>4.8299460386694051</v>
      </c>
      <c r="X1241" s="49">
        <f t="shared" si="555"/>
        <v>7.2449190580041058</v>
      </c>
      <c r="Y1241" s="49">
        <f t="shared" si="556"/>
        <v>5.2470132600272681</v>
      </c>
      <c r="Z1241" s="49">
        <f t="shared" si="557"/>
        <v>10.30486607124722</v>
      </c>
      <c r="AA1241" s="49">
        <f t="shared" si="558"/>
        <v>50.302155060174385</v>
      </c>
      <c r="AB1241" s="49">
        <f t="shared" si="559"/>
        <v>0</v>
      </c>
      <c r="AC1241" s="80">
        <f t="shared" si="539"/>
        <v>0</v>
      </c>
      <c r="AD1241" s="80">
        <f t="shared" si="548"/>
        <v>0</v>
      </c>
      <c r="AE1241" s="80">
        <f t="shared" si="549"/>
        <v>0</v>
      </c>
      <c r="AF1241" s="54">
        <f>(Q1241-MAX(Q$2:Q1240))/MAX(Q$2:Q1240)</f>
        <v>-0.40472438577374925</v>
      </c>
      <c r="AG1241" s="54">
        <f>(R1241-MAX(R$2:R1240))/MAX(R$2:R1240)</f>
        <v>-7.9272953628484091E-2</v>
      </c>
      <c r="AH1241" s="54">
        <f>(S1241-MAX(S$2:S1240))/MAX(S$2:S1240)</f>
        <v>-0.10459283019077623</v>
      </c>
      <c r="AI1241" s="54">
        <f>(T1241-MAX(T$2:T1240))/MAX(T$2:T1240)</f>
        <v>-9.8598124329507666E-2</v>
      </c>
      <c r="AJ1241" s="54">
        <f>(U1241-MAX(U$2:U1240))/MAX(U$2:U1240)</f>
        <v>-3.6146680413092151E-2</v>
      </c>
      <c r="AK1241" s="54">
        <f t="shared" si="550"/>
        <v>3.818890944437225</v>
      </c>
      <c r="AL1241" s="71">
        <f t="shared" si="540"/>
        <v>1984.2083333332305</v>
      </c>
      <c r="AM1241" s="49">
        <f t="shared" si="541"/>
        <v>3.818890944437225</v>
      </c>
      <c r="AN1241" s="49">
        <f t="shared" si="542"/>
        <v>6.5721412956681586</v>
      </c>
      <c r="AO1241" s="49">
        <f t="shared" si="543"/>
        <v>5.5173485997229452</v>
      </c>
      <c r="AP1241" s="49">
        <f t="shared" si="544"/>
        <v>5.6919633235972453</v>
      </c>
      <c r="AQ1241" s="49">
        <f t="shared" si="545"/>
        <v>5.0353753693887473</v>
      </c>
      <c r="AS1241" s="49">
        <f t="shared" si="551"/>
        <v>-1.5367659262794113</v>
      </c>
      <c r="AT1241" s="49">
        <f t="shared" si="546"/>
        <v>-0.65658795420849803</v>
      </c>
      <c r="AU1241" s="54">
        <f>(AM1241-MAX(AM$3:AM1241))/MAX(AM$3:AM1241)</f>
        <v>-0.23584062450061608</v>
      </c>
      <c r="AV1241" s="54">
        <f>(AN1241-MAX(AN$3:AN1241))/MAX(AN$3:AN1241)</f>
        <v>-0.48815161358868159</v>
      </c>
      <c r="AW1241" s="54">
        <f>(AO1241-MAX(AO$3:AO1241))/MAX(AO$3:AO1241)</f>
        <v>-0.31392201611523013</v>
      </c>
      <c r="AX1241" s="54">
        <f>(AP1241-MAX(AP$3:AP1241))/MAX(AP$3:AP1241)</f>
        <v>-0.3441868740862763</v>
      </c>
      <c r="AY1241" s="54">
        <f>(AQ1241-MAX(AQ$3:AQ1241))/MAX(AQ$3:AQ1241)</f>
        <v>-0.39470655896822621</v>
      </c>
    </row>
    <row r="1242" spans="1:51">
      <c r="A1242" s="49">
        <f>Data!F1368</f>
        <v>1984.2916666665637</v>
      </c>
      <c r="B1242" s="53">
        <f t="shared" si="537"/>
        <v>0.10199999999999998</v>
      </c>
      <c r="C1242" s="50">
        <f>1/Data!N1368</f>
        <v>0.10746167207591824</v>
      </c>
      <c r="D1242" s="50">
        <f>Data!H1368/100</f>
        <v>0.1263</v>
      </c>
      <c r="E1242">
        <f>Data!K1369/Data!K1368</f>
        <v>0.99460308928024965</v>
      </c>
      <c r="F1242">
        <f>Data!T1369/Data!T1368</f>
        <v>0.96505140621192886</v>
      </c>
      <c r="G1242" s="49">
        <f>Data!E1371</f>
        <v>104.1</v>
      </c>
      <c r="H1242" s="52">
        <v>0</v>
      </c>
      <c r="I1242" s="52">
        <v>1</v>
      </c>
      <c r="J1242" s="52">
        <v>0.6</v>
      </c>
      <c r="K1242" s="54">
        <f t="shared" si="547"/>
        <v>0.66261227030770231</v>
      </c>
      <c r="L1242" s="54">
        <f t="shared" si="560"/>
        <v>0</v>
      </c>
      <c r="M1242" s="53">
        <f t="shared" si="561"/>
        <v>0</v>
      </c>
      <c r="N1242" s="54" cm="1">
        <f t="array" ref="N1242">stock_min(C1242,O1242)</f>
        <v>0</v>
      </c>
      <c r="O1242" s="54" cm="1">
        <f t="array" ref="O1242">stock_max(C1242,D1242)</f>
        <v>0</v>
      </c>
      <c r="P1242" s="49">
        <f t="shared" si="538"/>
        <v>1984.2916666665637</v>
      </c>
      <c r="Q1242" s="49">
        <f t="shared" si="552"/>
        <v>0.70916116234320181</v>
      </c>
      <c r="R1242" s="49">
        <f t="shared" si="553"/>
        <v>53.087558044027496</v>
      </c>
      <c r="S1242" s="59">
        <f t="shared" si="534"/>
        <v>11.866965093221886</v>
      </c>
      <c r="T1242" s="59">
        <f t="shared" si="535"/>
        <v>15.312889154083667</v>
      </c>
      <c r="U1242" s="59">
        <f t="shared" si="536"/>
        <v>48.544165476311782</v>
      </c>
      <c r="V1242" s="59"/>
      <c r="W1242" s="49">
        <f t="shared" si="554"/>
        <v>4.7467860372887545</v>
      </c>
      <c r="X1242" s="49">
        <f t="shared" si="555"/>
        <v>7.1201790559331313</v>
      </c>
      <c r="Y1242" s="49">
        <f t="shared" si="556"/>
        <v>5.1663809067260971</v>
      </c>
      <c r="Z1242" s="49">
        <f t="shared" si="557"/>
        <v>10.14650824735757</v>
      </c>
      <c r="AA1242" s="49">
        <f t="shared" si="558"/>
        <v>48.544165476311782</v>
      </c>
      <c r="AB1242" s="49">
        <f t="shared" si="559"/>
        <v>0</v>
      </c>
      <c r="AC1242" s="80">
        <f t="shared" si="539"/>
        <v>0</v>
      </c>
      <c r="AD1242" s="80">
        <f t="shared" si="548"/>
        <v>0</v>
      </c>
      <c r="AE1242" s="80">
        <f t="shared" si="549"/>
        <v>0</v>
      </c>
      <c r="AF1242" s="54">
        <f>(Q1242-MAX(Q$2:Q1241))/MAX(Q$2:Q1241)</f>
        <v>-0.42552843140728697</v>
      </c>
      <c r="AG1242" s="54">
        <f>(R1242-MAX(R$2:R1241))/MAX(R$2:R1241)</f>
        <v>-8.424203529501062E-2</v>
      </c>
      <c r="AH1242" s="54">
        <f>(S1242-MAX(S$2:S1241))/MAX(S$2:S1241)</f>
        <v>-0.12000957830378257</v>
      </c>
      <c r="AI1242" s="54">
        <f>(T1242-MAX(T$2:T1241))/MAX(T$2:T1241)</f>
        <v>-0.11245022473472444</v>
      </c>
      <c r="AJ1242" s="54">
        <f>(U1242-MAX(U$2:U1241))/MAX(U$2:U1241)</f>
        <v>-6.9831998550618932E-2</v>
      </c>
      <c r="AK1242" s="54">
        <f t="shared" si="550"/>
        <v>3.8333329324335113</v>
      </c>
      <c r="AL1242" s="71">
        <f t="shared" si="540"/>
        <v>1984.2916666665637</v>
      </c>
      <c r="AM1242" s="49">
        <f t="shared" si="541"/>
        <v>3.8333329324335113</v>
      </c>
      <c r="AN1242" s="49">
        <f t="shared" si="542"/>
        <v>6.401003458132597</v>
      </c>
      <c r="AO1242" s="49">
        <f t="shared" si="543"/>
        <v>5.4383045409395958</v>
      </c>
      <c r="AP1242" s="49">
        <f t="shared" si="544"/>
        <v>5.5998756962016376</v>
      </c>
      <c r="AQ1242" s="49">
        <f t="shared" si="545"/>
        <v>5.0544200444824643</v>
      </c>
      <c r="AS1242" s="49">
        <f t="shared" si="551"/>
        <v>-1.3465834136501327</v>
      </c>
      <c r="AT1242" s="49">
        <f t="shared" si="546"/>
        <v>-0.54545565171917332</v>
      </c>
      <c r="AU1242" s="54">
        <f>(AM1242-MAX(AM$3:AM1242))/MAX(AM$3:AM1242)</f>
        <v>-0.23295078535915351</v>
      </c>
      <c r="AV1242" s="54">
        <f>(AN1242-MAX(AN$3:AN1242))/MAX(AN$3:AN1242)</f>
        <v>-0.50148008935566435</v>
      </c>
      <c r="AW1242" s="54">
        <f>(AO1242-MAX(AO$3:AO1242))/MAX(AO$3:AO1242)</f>
        <v>-0.32375108301357197</v>
      </c>
      <c r="AX1242" s="54">
        <f>(AP1242-MAX(AP$3:AP1242))/MAX(AP$3:AP1242)</f>
        <v>-0.35479696964503066</v>
      </c>
      <c r="AY1242" s="54">
        <f>(AQ1242-MAX(AQ$3:AQ1242))/MAX(AQ$3:AQ1242)</f>
        <v>-0.39241723273628581</v>
      </c>
    </row>
    <row r="1243" spans="1:51">
      <c r="A1243" s="49">
        <f>Data!F1369</f>
        <v>1984.374999999897</v>
      </c>
      <c r="B1243" s="53">
        <f t="shared" si="537"/>
        <v>9.7999999999999976E-2</v>
      </c>
      <c r="C1243" s="50">
        <f>1/Data!N1369</f>
        <v>0.10832086413985639</v>
      </c>
      <c r="D1243" s="50">
        <f>Data!H1369/100</f>
        <v>0.1341</v>
      </c>
      <c r="E1243">
        <f>Data!K1370/Data!K1369</f>
        <v>0.97870046056653104</v>
      </c>
      <c r="F1243">
        <f>Data!T1370/Data!T1369</f>
        <v>1.0001161252375732</v>
      </c>
      <c r="G1243" s="49">
        <f>Data!E1372</f>
        <v>104.5</v>
      </c>
      <c r="H1243" s="52">
        <v>0</v>
      </c>
      <c r="I1243" s="52">
        <v>1</v>
      </c>
      <c r="J1243" s="52">
        <v>0.6</v>
      </c>
      <c r="K1243" s="54">
        <f t="shared" si="547"/>
        <v>0.66261227030770231</v>
      </c>
      <c r="L1243" s="54">
        <f t="shared" si="560"/>
        <v>0</v>
      </c>
      <c r="M1243" s="53">
        <f t="shared" si="561"/>
        <v>0</v>
      </c>
      <c r="N1243" s="54" cm="1">
        <f t="array" ref="N1243">stock_min(C1243,O1243)</f>
        <v>0</v>
      </c>
      <c r="O1243" s="54" cm="1">
        <f t="array" ref="O1243">stock_max(C1243,D1243)</f>
        <v>0</v>
      </c>
      <c r="P1243" s="49">
        <f t="shared" si="538"/>
        <v>1984.374999999897</v>
      </c>
      <c r="Q1243" s="49">
        <f t="shared" si="552"/>
        <v>0.70924351385165663</v>
      </c>
      <c r="R1243" s="49">
        <f t="shared" si="553"/>
        <v>51.956817508042157</v>
      </c>
      <c r="S1243" s="59">
        <f t="shared" si="534"/>
        <v>11.715859780302967</v>
      </c>
      <c r="T1243" s="59">
        <f t="shared" si="535"/>
        <v>15.097373148767243</v>
      </c>
      <c r="U1243" s="59">
        <f t="shared" si="536"/>
        <v>48.549802679060512</v>
      </c>
      <c r="V1243" s="59"/>
      <c r="W1243" s="49">
        <f t="shared" si="554"/>
        <v>4.6863439121211874</v>
      </c>
      <c r="X1243" s="49">
        <f t="shared" si="555"/>
        <v>7.0295158681817798</v>
      </c>
      <c r="Y1243" s="49">
        <f t="shared" si="556"/>
        <v>5.0936684509800356</v>
      </c>
      <c r="Z1243" s="49">
        <f t="shared" si="557"/>
        <v>10.003704697787207</v>
      </c>
      <c r="AA1243" s="49">
        <f t="shared" si="558"/>
        <v>48.549802679060512</v>
      </c>
      <c r="AB1243" s="49">
        <f t="shared" si="559"/>
        <v>0</v>
      </c>
      <c r="AC1243" s="80">
        <f t="shared" si="539"/>
        <v>0</v>
      </c>
      <c r="AD1243" s="80">
        <f t="shared" si="548"/>
        <v>0</v>
      </c>
      <c r="AE1243" s="80">
        <f t="shared" si="549"/>
        <v>0</v>
      </c>
      <c r="AF1243" s="54">
        <f>(Q1243-MAX(Q$2:Q1242))/MAX(Q$2:Q1242)</f>
        <v>-0.42546172075990507</v>
      </c>
      <c r="AG1243" s="54">
        <f>(R1243-MAX(R$2:R1242))/MAX(R$2:R1242)</f>
        <v>-0.10374725817575786</v>
      </c>
      <c r="AH1243" s="54">
        <f>(S1243-MAX(S$2:S1242))/MAX(S$2:S1242)</f>
        <v>-0.1312147370778661</v>
      </c>
      <c r="AI1243" s="54">
        <f>(T1243-MAX(T$2:T1242))/MAX(T$2:T1242)</f>
        <v>-0.12494173957297106</v>
      </c>
      <c r="AJ1243" s="54">
        <f>(U1243-MAX(U$2:U1242))/MAX(U$2:U1242)</f>
        <v>-6.9723982570467621E-2</v>
      </c>
      <c r="AK1243" s="54">
        <f t="shared" si="550"/>
        <v>3.8327734696887594</v>
      </c>
      <c r="AL1243" s="71">
        <f t="shared" si="540"/>
        <v>1984.374999999897</v>
      </c>
      <c r="AM1243" s="49">
        <f t="shared" si="541"/>
        <v>3.8327734696887594</v>
      </c>
      <c r="AN1243" s="49">
        <f t="shared" si="542"/>
        <v>6.7060277578935885</v>
      </c>
      <c r="AO1243" s="49">
        <f t="shared" si="543"/>
        <v>5.5921233141401858</v>
      </c>
      <c r="AP1243" s="49">
        <f t="shared" si="544"/>
        <v>5.7751172669257791</v>
      </c>
      <c r="AQ1243" s="49">
        <f t="shared" si="545"/>
        <v>5.0796639314398115</v>
      </c>
      <c r="AS1243" s="49">
        <f t="shared" si="551"/>
        <v>-1.626363826453777</v>
      </c>
      <c r="AT1243" s="49">
        <f t="shared" si="546"/>
        <v>-0.69545333548596755</v>
      </c>
      <c r="AU1243" s="54">
        <f>(AM1243-MAX(AM$3:AM1243))/MAX(AM$3:AM1243)</f>
        <v>-0.23306273375146552</v>
      </c>
      <c r="AV1243" s="54">
        <f>(AN1243-MAX(AN$3:AN1243))/MAX(AN$3:AN1243)</f>
        <v>-0.47772433173800444</v>
      </c>
      <c r="AW1243" s="54">
        <f>(AO1243-MAX(AO$3:AO1243))/MAX(AO$3:AO1243)</f>
        <v>-0.3046238388502453</v>
      </c>
      <c r="AX1243" s="54">
        <f>(AP1243-MAX(AP$3:AP1243))/MAX(AP$3:AP1243)</f>
        <v>-0.33460609423826526</v>
      </c>
      <c r="AY1243" s="54">
        <f>(AQ1243-MAX(AQ$3:AQ1243))/MAX(AQ$3:AQ1243)</f>
        <v>-0.38938271036595368</v>
      </c>
    </row>
    <row r="1244" spans="1:51">
      <c r="A1244" s="49">
        <f>Data!F1370</f>
        <v>1984.4583333332303</v>
      </c>
      <c r="B1244" s="53">
        <f t="shared" si="537"/>
        <v>8.7999999999999967E-2</v>
      </c>
      <c r="C1244" s="50">
        <f>1/Data!N1370</f>
        <v>0.1109855061958354</v>
      </c>
      <c r="D1244" s="50">
        <f>Data!H1370/100</f>
        <v>0.1356</v>
      </c>
      <c r="E1244">
        <f>Data!K1371/Data!K1370</f>
        <v>0.98712062105639187</v>
      </c>
      <c r="F1244">
        <f>Data!T1371/Data!T1370</f>
        <v>1.0183332052519551</v>
      </c>
      <c r="G1244" s="49">
        <f>Data!E1373</f>
        <v>105</v>
      </c>
      <c r="H1244" s="52">
        <v>0</v>
      </c>
      <c r="I1244" s="52">
        <v>1</v>
      </c>
      <c r="J1244" s="52">
        <v>0.6</v>
      </c>
      <c r="K1244" s="54">
        <f t="shared" si="547"/>
        <v>0.66261227030770231</v>
      </c>
      <c r="L1244" s="54">
        <f t="shared" si="560"/>
        <v>0</v>
      </c>
      <c r="M1244" s="53">
        <f t="shared" si="561"/>
        <v>0</v>
      </c>
      <c r="N1244" s="54" cm="1">
        <f t="array" ref="N1244">stock_min(C1244,O1244)</f>
        <v>0</v>
      </c>
      <c r="O1244" s="54" cm="1">
        <f t="array" ref="O1244">stock_max(C1244,D1244)</f>
        <v>0</v>
      </c>
      <c r="P1244" s="49">
        <f t="shared" si="538"/>
        <v>1984.4583333332303</v>
      </c>
      <c r="Q1244" s="49">
        <f t="shared" si="552"/>
        <v>0.7222462207647169</v>
      </c>
      <c r="R1244" s="49">
        <f t="shared" si="553"/>
        <v>51.287645966652185</v>
      </c>
      <c r="S1244" s="59">
        <f t="shared" si="534"/>
        <v>11.711239686468716</v>
      </c>
      <c r="T1244" s="59">
        <f t="shared" si="535"/>
        <v>15.061914914321715</v>
      </c>
      <c r="U1244" s="59">
        <f t="shared" si="536"/>
        <v>49.43987617651765</v>
      </c>
      <c r="V1244" s="59"/>
      <c r="W1244" s="49">
        <f t="shared" si="554"/>
        <v>4.6844958745874861</v>
      </c>
      <c r="X1244" s="49">
        <f t="shared" si="555"/>
        <v>7.0267438118812295</v>
      </c>
      <c r="Y1244" s="49">
        <f t="shared" si="556"/>
        <v>5.0817052777615617</v>
      </c>
      <c r="Z1244" s="49">
        <f t="shared" si="557"/>
        <v>9.9802096365601525</v>
      </c>
      <c r="AA1244" s="49">
        <f t="shared" si="558"/>
        <v>49.43987617651765</v>
      </c>
      <c r="AB1244" s="49">
        <f t="shared" si="559"/>
        <v>0</v>
      </c>
      <c r="AC1244" s="80">
        <f t="shared" si="539"/>
        <v>0</v>
      </c>
      <c r="AD1244" s="80">
        <f t="shared" si="548"/>
        <v>0</v>
      </c>
      <c r="AE1244" s="80">
        <f t="shared" si="549"/>
        <v>0</v>
      </c>
      <c r="AF1244" s="54">
        <f>(Q1244-MAX(Q$2:Q1243))/MAX(Q$2:Q1243)</f>
        <v>-0.41492859256149134</v>
      </c>
      <c r="AG1244" s="54">
        <f>(R1244-MAX(R$2:R1243))/MAX(R$2:R1243)</f>
        <v>-0.11529043686696011</v>
      </c>
      <c r="AH1244" s="54">
        <f>(S1244-MAX(S$2:S1243))/MAX(S$2:S1243)</f>
        <v>-0.1315573384329338</v>
      </c>
      <c r="AI1244" s="54">
        <f>(T1244-MAX(T$2:T1243))/MAX(T$2:T1243)</f>
        <v>-0.12699693292654138</v>
      </c>
      <c r="AJ1244" s="54">
        <f>(U1244-MAX(U$2:U1243))/MAX(U$2:U1243)</f>
        <v>-5.266904140196061E-2</v>
      </c>
      <c r="AK1244" s="54">
        <f t="shared" si="550"/>
        <v>3.8538476758154356</v>
      </c>
      <c r="AL1244" s="71">
        <f t="shared" si="540"/>
        <v>1984.4583333332303</v>
      </c>
      <c r="AM1244" s="49">
        <f t="shared" si="541"/>
        <v>3.8538476758154356</v>
      </c>
      <c r="AN1244" s="49">
        <f t="shared" si="542"/>
        <v>6.6520452271922972</v>
      </c>
      <c r="AO1244" s="49">
        <f t="shared" si="543"/>
        <v>5.5779807675765216</v>
      </c>
      <c r="AP1244" s="49">
        <f t="shared" si="544"/>
        <v>5.7555738608748399</v>
      </c>
      <c r="AQ1244" s="49">
        <f t="shared" si="545"/>
        <v>5.0825436682784115</v>
      </c>
      <c r="AS1244" s="49">
        <f t="shared" si="551"/>
        <v>-1.5695015589138857</v>
      </c>
      <c r="AT1244" s="49">
        <f t="shared" si="546"/>
        <v>-0.67303019259642838</v>
      </c>
      <c r="AU1244" s="54">
        <f>(AM1244-MAX(AM$3:AM1244))/MAX(AM$3:AM1244)</f>
        <v>-0.22884578898210414</v>
      </c>
      <c r="AV1244" s="54">
        <f>(AN1244-MAX(AN$3:AN1244))/MAX(AN$3:AN1244)</f>
        <v>-0.48192857355064894</v>
      </c>
      <c r="AW1244" s="54">
        <f>(AO1244-MAX(AO$3:AO1244))/MAX(AO$3:AO1244)</f>
        <v>-0.30638245345615989</v>
      </c>
      <c r="AX1244" s="54">
        <f>(AP1244-MAX(AP$3:AP1244))/MAX(AP$3:AP1244)</f>
        <v>-0.33685783436458211</v>
      </c>
      <c r="AY1244" s="54">
        <f>(AQ1244-MAX(AQ$3:AQ1244))/MAX(AQ$3:AQ1244)</f>
        <v>-0.38903654236606655</v>
      </c>
    </row>
    <row r="1245" spans="1:51">
      <c r="A1245" s="49">
        <f>Data!F1371</f>
        <v>1984.5416666665635</v>
      </c>
      <c r="B1245" s="53">
        <f t="shared" si="537"/>
        <v>8.0999999999999961E-2</v>
      </c>
      <c r="C1245" s="50">
        <f>1/Data!N1371</f>
        <v>0.11276115493859255</v>
      </c>
      <c r="D1245" s="50">
        <f>Data!H1371/100</f>
        <v>0.1336</v>
      </c>
      <c r="E1245">
        <f>Data!K1372/Data!K1371</f>
        <v>1.0878982588450248</v>
      </c>
      <c r="F1245">
        <f>Data!T1372/Data!T1371</f>
        <v>1.0430928959522998</v>
      </c>
      <c r="G1245" s="49">
        <f>Data!E1374</f>
        <v>105.3</v>
      </c>
      <c r="H1245" s="52">
        <v>0</v>
      </c>
      <c r="I1245" s="52">
        <v>1</v>
      </c>
      <c r="J1245" s="52">
        <v>0.6</v>
      </c>
      <c r="K1245" s="54">
        <f t="shared" si="547"/>
        <v>0.66261227030770231</v>
      </c>
      <c r="L1245" s="54">
        <f t="shared" si="560"/>
        <v>0</v>
      </c>
      <c r="M1245" s="53">
        <f t="shared" si="561"/>
        <v>0</v>
      </c>
      <c r="N1245" s="54" cm="1">
        <f t="array" ref="N1245">stock_min(C1245,O1245)</f>
        <v>0</v>
      </c>
      <c r="O1245" s="54" cm="1">
        <f t="array" ref="O1245">stock_max(C1245,D1245)</f>
        <v>0</v>
      </c>
      <c r="P1245" s="49">
        <f t="shared" si="538"/>
        <v>1984.5416666665635</v>
      </c>
      <c r="Q1245" s="49">
        <f t="shared" si="552"/>
        <v>0.75336990200807263</v>
      </c>
      <c r="R1245" s="49">
        <f t="shared" si="553"/>
        <v>55.795740747380968</v>
      </c>
      <c r="S1245" s="59">
        <f t="shared" si="534"/>
        <v>12.530746726195705</v>
      </c>
      <c r="T1245" s="59">
        <f t="shared" si="535"/>
        <v>16.158143361078519</v>
      </c>
      <c r="U1245" s="59">
        <f t="shared" si="536"/>
        <v>51.570383616486914</v>
      </c>
      <c r="V1245" s="59"/>
      <c r="W1245" s="49">
        <f t="shared" si="554"/>
        <v>5.012298690478282</v>
      </c>
      <c r="X1245" s="49">
        <f t="shared" si="555"/>
        <v>7.518448035717423</v>
      </c>
      <c r="Y1245" s="49">
        <f t="shared" si="556"/>
        <v>5.4515593046369535</v>
      </c>
      <c r="Z1245" s="49">
        <f t="shared" si="557"/>
        <v>10.706584056441566</v>
      </c>
      <c r="AA1245" s="49">
        <f t="shared" si="558"/>
        <v>51.570383616486914</v>
      </c>
      <c r="AB1245" s="49">
        <f t="shared" si="559"/>
        <v>0</v>
      </c>
      <c r="AC1245" s="80">
        <f t="shared" si="539"/>
        <v>0</v>
      </c>
      <c r="AD1245" s="80">
        <f t="shared" si="548"/>
        <v>0</v>
      </c>
      <c r="AE1245" s="80">
        <f t="shared" si="549"/>
        <v>0</v>
      </c>
      <c r="AF1245" s="54">
        <f>(Q1245-MAX(Q$2:Q1244))/MAX(Q$2:Q1244)</f>
        <v>-0.38971617127607805</v>
      </c>
      <c r="AG1245" s="54">
        <f>(R1245-MAX(R$2:R1244))/MAX(R$2:R1244)</f>
        <v>-3.7526006684023422E-2</v>
      </c>
      <c r="AH1245" s="54">
        <f>(S1245-MAX(S$2:S1244))/MAX(S$2:S1244)</f>
        <v>-7.0787096015664047E-2</v>
      </c>
      <c r="AI1245" s="54">
        <f>(T1245-MAX(T$2:T1244))/MAX(T$2:T1244)</f>
        <v>-6.3458478375727018E-2</v>
      </c>
      <c r="AJ1245" s="54">
        <f>(U1245-MAX(U$2:U1244))/MAX(U$2:U1244)</f>
        <v>-1.18458069707028E-2</v>
      </c>
      <c r="AK1245" s="54">
        <f t="shared" si="550"/>
        <v>3.772087192402485</v>
      </c>
      <c r="AL1245" s="71">
        <f t="shared" si="540"/>
        <v>1984.5416666665635</v>
      </c>
      <c r="AM1245" s="49">
        <f t="shared" si="541"/>
        <v>3.772087192402485</v>
      </c>
      <c r="AN1245" s="49">
        <f t="shared" si="542"/>
        <v>6.0266438488983169</v>
      </c>
      <c r="AO1245" s="49">
        <f t="shared" si="543"/>
        <v>5.2119112167896118</v>
      </c>
      <c r="AP1245" s="49">
        <f t="shared" si="544"/>
        <v>5.3519127588670123</v>
      </c>
      <c r="AQ1245" s="49">
        <f t="shared" si="545"/>
        <v>4.9679378372716423</v>
      </c>
      <c r="AS1245" s="49">
        <f t="shared" si="551"/>
        <v>-1.0587060116266747</v>
      </c>
      <c r="AT1245" s="49">
        <f t="shared" si="546"/>
        <v>-0.38397492159537006</v>
      </c>
      <c r="AU1245" s="54">
        <f>(AM1245-MAX(AM$3:AM1245))/MAX(AM$3:AM1245)</f>
        <v>-0.2452060466732478</v>
      </c>
      <c r="AV1245" s="54">
        <f>(AN1245-MAX(AN$3:AN1245))/MAX(AN$3:AN1245)</f>
        <v>-0.53063578660922694</v>
      </c>
      <c r="AW1245" s="54">
        <f>(AO1245-MAX(AO$3:AO1245))/MAX(AO$3:AO1245)</f>
        <v>-0.35190291583515443</v>
      </c>
      <c r="AX1245" s="54">
        <f>(AP1245-MAX(AP$3:AP1245))/MAX(AP$3:AP1245)</f>
        <v>-0.38336661069840927</v>
      </c>
      <c r="AY1245" s="54">
        <f>(AQ1245-MAX(AQ$3:AQ1245))/MAX(AQ$3:AQ1245)</f>
        <v>-0.40281310373904999</v>
      </c>
    </row>
    <row r="1246" spans="1:51">
      <c r="A1246" s="49">
        <f>Data!F1372</f>
        <v>1984.6249999998968</v>
      </c>
      <c r="B1246" s="53">
        <f t="shared" si="537"/>
        <v>0.11399999999999999</v>
      </c>
      <c r="C1246" s="50">
        <f>1/Data!N1372</f>
        <v>0.10391701407904623</v>
      </c>
      <c r="D1246" s="50">
        <f>Data!H1372/100</f>
        <v>0.12720000000000001</v>
      </c>
      <c r="E1246">
        <f>Data!K1373/Data!K1372</f>
        <v>1.0092525489514539</v>
      </c>
      <c r="F1246">
        <f>Data!T1373/Data!T1372</f>
        <v>1.0170628138829871</v>
      </c>
      <c r="G1246" s="49">
        <f>Data!E1375</f>
        <v>105.3</v>
      </c>
      <c r="H1246" s="52">
        <v>0</v>
      </c>
      <c r="I1246" s="52">
        <v>1</v>
      </c>
      <c r="J1246" s="52">
        <v>0.6</v>
      </c>
      <c r="K1246" s="54">
        <f t="shared" si="547"/>
        <v>0.66261227030770231</v>
      </c>
      <c r="L1246" s="54">
        <f t="shared" si="560"/>
        <v>0</v>
      </c>
      <c r="M1246" s="53">
        <f t="shared" si="561"/>
        <v>0</v>
      </c>
      <c r="N1246" s="54" cm="1">
        <f t="array" ref="N1246">stock_min(C1246,O1246)</f>
        <v>0</v>
      </c>
      <c r="O1246" s="54" cm="1">
        <f t="array" ref="O1246">stock_max(C1246,D1246)</f>
        <v>0</v>
      </c>
      <c r="P1246" s="49">
        <f t="shared" si="538"/>
        <v>1984.6249999998968</v>
      </c>
      <c r="Q1246" s="49">
        <f t="shared" si="552"/>
        <v>0.76622451243108058</v>
      </c>
      <c r="R1246" s="49">
        <f t="shared" si="553"/>
        <v>56.311993569928738</v>
      </c>
      <c r="S1246" s="59">
        <f t="shared" si="534"/>
        <v>12.685835454366714</v>
      </c>
      <c r="T1246" s="59">
        <f t="shared" si="535"/>
        <v>16.350225495950689</v>
      </c>
      <c r="U1246" s="59">
        <f t="shared" si="536"/>
        <v>52.450319474009277</v>
      </c>
      <c r="V1246" s="59"/>
      <c r="W1246" s="49">
        <f t="shared" si="554"/>
        <v>5.0743341817466856</v>
      </c>
      <c r="X1246" s="49">
        <f t="shared" si="555"/>
        <v>7.6115012726200284</v>
      </c>
      <c r="Y1246" s="49">
        <f t="shared" si="556"/>
        <v>5.5163654600359244</v>
      </c>
      <c r="Z1246" s="49">
        <f t="shared" si="557"/>
        <v>10.833860035914764</v>
      </c>
      <c r="AA1246" s="49">
        <f t="shared" si="558"/>
        <v>52.450319474009277</v>
      </c>
      <c r="AB1246" s="49">
        <f t="shared" si="559"/>
        <v>0</v>
      </c>
      <c r="AC1246" s="80">
        <f t="shared" si="539"/>
        <v>0</v>
      </c>
      <c r="AD1246" s="80">
        <f t="shared" si="548"/>
        <v>0</v>
      </c>
      <c r="AE1246" s="80">
        <f t="shared" si="549"/>
        <v>0</v>
      </c>
      <c r="AF1246" s="54">
        <f>(Q1246-MAX(Q$2:Q1245))/MAX(Q$2:Q1245)</f>
        <v>-0.37930301189076499</v>
      </c>
      <c r="AG1246" s="54">
        <f>(R1246-MAX(R$2:R1245))/MAX(R$2:R1245)</f>
        <v>-2.8620668946366092E-2</v>
      </c>
      <c r="AH1246" s="54">
        <f>(S1246-MAX(S$2:S1245))/MAX(S$2:S1245)</f>
        <v>-5.9286548552059538E-2</v>
      </c>
      <c r="AI1246" s="54">
        <f>(T1246-MAX(T$2:T1245))/MAX(T$2:T1245)</f>
        <v>-5.2325213194818684E-2</v>
      </c>
      <c r="AJ1246" s="54">
        <f>(U1246-MAX(U$2:U1245))/MAX(U$2:U1245)</f>
        <v>5.0148841126493818E-3</v>
      </c>
      <c r="AK1246" s="54">
        <f t="shared" si="550"/>
        <v>3.7593021162536</v>
      </c>
      <c r="AL1246" s="71">
        <f t="shared" si="540"/>
        <v>1984.6249999998968</v>
      </c>
      <c r="AM1246" s="49">
        <f t="shared" si="541"/>
        <v>3.7593021162536</v>
      </c>
      <c r="AN1246" s="49">
        <f t="shared" si="542"/>
        <v>6.1247118412525134</v>
      </c>
      <c r="AO1246" s="49">
        <f t="shared" si="543"/>
        <v>5.2555415972703559</v>
      </c>
      <c r="AP1246" s="49">
        <f t="shared" si="544"/>
        <v>5.4033169700343313</v>
      </c>
      <c r="AQ1246" s="49">
        <f t="shared" si="545"/>
        <v>4.9510995564173781</v>
      </c>
      <c r="AS1246" s="49">
        <f t="shared" si="551"/>
        <v>-1.1736122848351354</v>
      </c>
      <c r="AT1246" s="49">
        <f t="shared" si="546"/>
        <v>-0.45221741361695322</v>
      </c>
      <c r="AU1246" s="54">
        <f>(AM1246-MAX(AM$3:AM1246))/MAX(AM$3:AM1246)</f>
        <v>-0.24776433805883327</v>
      </c>
      <c r="AV1246" s="54">
        <f>(AN1246-MAX(AN$3:AN1246))/MAX(AN$3:AN1246)</f>
        <v>-0.52299810181413919</v>
      </c>
      <c r="AW1246" s="54">
        <f>(AO1246-MAX(AO$3:AO1246))/MAX(AO$3:AO1246)</f>
        <v>-0.3464775121407318</v>
      </c>
      <c r="AX1246" s="54">
        <f>(AP1246-MAX(AP$3:AP1246))/MAX(AP$3:AP1246)</f>
        <v>-0.37744395194356278</v>
      </c>
      <c r="AY1246" s="54">
        <f>(AQ1246-MAX(AQ$3:AQ1246))/MAX(AQ$3:AQ1246)</f>
        <v>-0.40483720327714945</v>
      </c>
    </row>
    <row r="1247" spans="1:51">
      <c r="A1247" s="49">
        <f>Data!F1373</f>
        <v>1984.70833333323</v>
      </c>
      <c r="B1247" s="53">
        <f t="shared" si="537"/>
        <v>0.11799999999999999</v>
      </c>
      <c r="C1247" s="50">
        <f>1/Data!N1373</f>
        <v>0.10322749737259772</v>
      </c>
      <c r="D1247" s="50">
        <f>Data!H1373/100</f>
        <v>0.12520000000000001</v>
      </c>
      <c r="E1247">
        <f>Data!K1374/Data!K1373</f>
        <v>0.99306373864872777</v>
      </c>
      <c r="F1247">
        <f>Data!T1374/Data!T1373</f>
        <v>1.0281821969219989</v>
      </c>
      <c r="G1247" s="49">
        <f>Data!E1376</f>
        <v>105.3</v>
      </c>
      <c r="H1247" s="52">
        <v>0</v>
      </c>
      <c r="I1247" s="52">
        <v>1</v>
      </c>
      <c r="J1247" s="52">
        <v>0.6</v>
      </c>
      <c r="K1247" s="54">
        <f t="shared" si="547"/>
        <v>0.66261227030770231</v>
      </c>
      <c r="L1247" s="54">
        <f t="shared" si="560"/>
        <v>0</v>
      </c>
      <c r="M1247" s="53">
        <f t="shared" si="561"/>
        <v>0</v>
      </c>
      <c r="N1247" s="54" cm="1">
        <f t="array" ref="N1247">stock_min(C1247,O1247)</f>
        <v>0</v>
      </c>
      <c r="O1247" s="54" cm="1">
        <f t="array" ref="O1247">stock_max(C1247,D1247)</f>
        <v>0</v>
      </c>
      <c r="P1247" s="49">
        <f t="shared" si="538"/>
        <v>1984.70833333323</v>
      </c>
      <c r="Q1247" s="49">
        <f t="shared" si="552"/>
        <v>0.78781840252687585</v>
      </c>
      <c r="R1247" s="49">
        <f t="shared" si="553"/>
        <v>55.921398865316554</v>
      </c>
      <c r="S1247" s="59">
        <f t="shared" si="534"/>
        <v>12.776045977422296</v>
      </c>
      <c r="T1247" s="59">
        <f t="shared" si="535"/>
        <v>16.430542308986926</v>
      </c>
      <c r="U1247" s="59">
        <f t="shared" si="536"/>
        <v>53.928484706047556</v>
      </c>
      <c r="V1247" s="59"/>
      <c r="W1247" s="49">
        <f t="shared" si="554"/>
        <v>5.1104183909689187</v>
      </c>
      <c r="X1247" s="49">
        <f t="shared" si="555"/>
        <v>7.6656275864533772</v>
      </c>
      <c r="Y1247" s="49">
        <f t="shared" si="556"/>
        <v>5.5434633672423415</v>
      </c>
      <c r="Z1247" s="49">
        <f t="shared" si="557"/>
        <v>10.887078941744583</v>
      </c>
      <c r="AA1247" s="49">
        <f t="shared" si="558"/>
        <v>53.928484706047556</v>
      </c>
      <c r="AB1247" s="49">
        <f t="shared" si="559"/>
        <v>0</v>
      </c>
      <c r="AC1247" s="80">
        <f t="shared" si="539"/>
        <v>0</v>
      </c>
      <c r="AD1247" s="80">
        <f t="shared" si="548"/>
        <v>0</v>
      </c>
      <c r="AE1247" s="80">
        <f t="shared" si="549"/>
        <v>0</v>
      </c>
      <c r="AF1247" s="54">
        <f>(Q1247-MAX(Q$2:Q1246))/MAX(Q$2:Q1246)</f>
        <v>-0.36181040714297896</v>
      </c>
      <c r="AG1247" s="54">
        <f>(R1247-MAX(R$2:R1246))/MAX(R$2:R1246)</f>
        <v>-3.535840985777803E-2</v>
      </c>
      <c r="AH1247" s="54">
        <f>(S1247-MAX(S$2:S1246))/MAX(S$2:S1246)</f>
        <v>-5.2597020471248021E-2</v>
      </c>
      <c r="AI1247" s="54">
        <f>(T1247-MAX(T$2:T1246))/MAX(T$2:T1246)</f>
        <v>-4.766997350470932E-2</v>
      </c>
      <c r="AJ1247" s="54">
        <f>(U1247-MAX(U$2:U1246))/MAX(U$2:U1246)</f>
        <v>2.8182196921998821E-2</v>
      </c>
      <c r="AK1247" s="54">
        <f t="shared" si="550"/>
        <v>3.6585041554357312</v>
      </c>
      <c r="AL1247" s="71">
        <f t="shared" si="540"/>
        <v>1984.70833333323</v>
      </c>
      <c r="AM1247" s="49">
        <f t="shared" si="541"/>
        <v>3.6585041554357312</v>
      </c>
      <c r="AN1247" s="49">
        <f t="shared" si="542"/>
        <v>6.1415208323100474</v>
      </c>
      <c r="AO1247" s="49">
        <f t="shared" si="543"/>
        <v>5.2065291052366236</v>
      </c>
      <c r="AP1247" s="49">
        <f t="shared" si="544"/>
        <v>5.3630148715431787</v>
      </c>
      <c r="AQ1247" s="49">
        <f t="shared" si="545"/>
        <v>4.8183190990846168</v>
      </c>
      <c r="AS1247" s="49">
        <f t="shared" si="551"/>
        <v>-1.3232017332254307</v>
      </c>
      <c r="AT1247" s="49">
        <f t="shared" si="546"/>
        <v>-0.54469577245856193</v>
      </c>
      <c r="AU1247" s="54">
        <f>(AM1247-MAX(AM$3:AM1247))/MAX(AM$3:AM1247)</f>
        <v>-0.2679339914767695</v>
      </c>
      <c r="AV1247" s="54">
        <f>(AN1247-MAX(AN$3:AN1247))/MAX(AN$3:AN1247)</f>
        <v>-0.52168899195740626</v>
      </c>
      <c r="AW1247" s="54">
        <f>(AO1247-MAX(AO$3:AO1247))/MAX(AO$3:AO1247)</f>
        <v>-0.35257217719803124</v>
      </c>
      <c r="AX1247" s="54">
        <f>(AP1247-MAX(AP$3:AP1247))/MAX(AP$3:AP1247)</f>
        <v>-0.38208745431519464</v>
      </c>
      <c r="AY1247" s="54">
        <f>(AQ1247-MAX(AQ$3:AQ1247))/MAX(AQ$3:AQ1247)</f>
        <v>-0.42079850388034085</v>
      </c>
    </row>
    <row r="1248" spans="1:51">
      <c r="A1248" s="49">
        <f>Data!F1374</f>
        <v>1984.7916666665633</v>
      </c>
      <c r="B1248" s="53">
        <f t="shared" si="537"/>
        <v>0.11199999999999999</v>
      </c>
      <c r="C1248" s="50">
        <f>1/Data!N1374</f>
        <v>0.10422018043934625</v>
      </c>
      <c r="D1248" s="50">
        <f>Data!H1374/100</f>
        <v>0.1216</v>
      </c>
      <c r="E1248">
        <f>Data!K1375/Data!K1374</f>
        <v>1.0128843042071196</v>
      </c>
      <c r="F1248">
        <f>Data!T1375/Data!T1374</f>
        <v>1.0448487934823087</v>
      </c>
      <c r="G1248" s="49">
        <f>Data!E1377</f>
        <v>105.5</v>
      </c>
      <c r="H1248" s="52">
        <v>0</v>
      </c>
      <c r="I1248" s="52">
        <v>1</v>
      </c>
      <c r="J1248" s="52">
        <v>0.6</v>
      </c>
      <c r="K1248" s="54">
        <f t="shared" si="547"/>
        <v>0.66261227030770231</v>
      </c>
      <c r="L1248" s="54">
        <f t="shared" si="560"/>
        <v>0</v>
      </c>
      <c r="M1248" s="53">
        <f t="shared" si="561"/>
        <v>0</v>
      </c>
      <c r="N1248" s="54" cm="1">
        <f t="array" ref="N1248">stock_min(C1248,O1248)</f>
        <v>0</v>
      </c>
      <c r="O1248" s="54" cm="1">
        <f t="array" ref="O1248">stock_max(C1248,D1248)</f>
        <v>0</v>
      </c>
      <c r="P1248" s="49">
        <f t="shared" si="538"/>
        <v>1984.7916666665633</v>
      </c>
      <c r="Q1248" s="49">
        <f t="shared" si="552"/>
        <v>0.82315110736336605</v>
      </c>
      <c r="R1248" s="49">
        <f t="shared" si="553"/>
        <v>56.641907179984969</v>
      </c>
      <c r="S1248" s="59">
        <f t="shared" si="534"/>
        <v>13.104008354209405</v>
      </c>
      <c r="T1248" s="59">
        <f t="shared" si="535"/>
        <v>16.819432389733485</v>
      </c>
      <c r="U1248" s="59">
        <f t="shared" si="536"/>
        <v>56.347112179442931</v>
      </c>
      <c r="V1248" s="59"/>
      <c r="W1248" s="49">
        <f t="shared" si="554"/>
        <v>5.2416033416837626</v>
      </c>
      <c r="X1248" s="49">
        <f t="shared" si="555"/>
        <v>7.8624050125256426</v>
      </c>
      <c r="Y1248" s="49">
        <f t="shared" si="556"/>
        <v>5.6746701086852775</v>
      </c>
      <c r="Z1248" s="49">
        <f t="shared" si="557"/>
        <v>11.144762281048207</v>
      </c>
      <c r="AA1248" s="49">
        <f t="shared" si="558"/>
        <v>56.347112179442931</v>
      </c>
      <c r="AB1248" s="49">
        <f t="shared" si="559"/>
        <v>0</v>
      </c>
      <c r="AC1248" s="80">
        <f t="shared" si="539"/>
        <v>0</v>
      </c>
      <c r="AD1248" s="80">
        <f t="shared" si="548"/>
        <v>0</v>
      </c>
      <c r="AE1248" s="80">
        <f t="shared" si="549"/>
        <v>0</v>
      </c>
      <c r="AF1248" s="54">
        <f>(Q1248-MAX(Q$2:Q1247))/MAX(Q$2:Q1247)</f>
        <v>-0.33318837389037576</v>
      </c>
      <c r="AG1248" s="54">
        <f>(R1248-MAX(R$2:R1247))/MAX(R$2:R1247)</f>
        <v>-2.2929674159546002E-2</v>
      </c>
      <c r="AH1248" s="54">
        <f>(S1248-MAX(S$2:S1247))/MAX(S$2:S1247)</f>
        <v>-2.8277091324896576E-2</v>
      </c>
      <c r="AI1248" s="54">
        <f>(T1248-MAX(T$2:T1247))/MAX(T$2:T1247)</f>
        <v>-2.5129530594400901E-2</v>
      </c>
      <c r="AJ1248" s="54">
        <f>(U1248-MAX(U$2:U1247))/MAX(U$2:U1247)</f>
        <v>4.4848793482308795E-2</v>
      </c>
      <c r="AK1248" s="54">
        <f t="shared" si="550"/>
        <v>3.4860694982837139</v>
      </c>
      <c r="AL1248" s="71">
        <f t="shared" si="540"/>
        <v>1984.7916666665633</v>
      </c>
      <c r="AM1248" s="49">
        <f t="shared" si="541"/>
        <v>3.4860694982837139</v>
      </c>
      <c r="AN1248" s="49">
        <f t="shared" si="542"/>
        <v>6.3495745794929013</v>
      </c>
      <c r="AO1248" s="49">
        <f t="shared" si="543"/>
        <v>5.2110432773126742</v>
      </c>
      <c r="AP1248" s="49">
        <f t="shared" si="544"/>
        <v>5.395083532324823</v>
      </c>
      <c r="AQ1248" s="49">
        <f t="shared" si="545"/>
        <v>4.6298042058086324</v>
      </c>
      <c r="AS1248" s="49">
        <f t="shared" si="551"/>
        <v>-1.7197703736842689</v>
      </c>
      <c r="AT1248" s="49">
        <f t="shared" si="546"/>
        <v>-0.76527932651619057</v>
      </c>
      <c r="AU1248" s="54">
        <f>(AM1248-MAX(AM$3:AM1248))/MAX(AM$3:AM1248)</f>
        <v>-0.30243813465364516</v>
      </c>
      <c r="AV1248" s="54">
        <f>(AN1248-MAX(AN$3:AN1248))/MAX(AN$3:AN1248)</f>
        <v>-0.50548544885151425</v>
      </c>
      <c r="AW1248" s="54">
        <f>(AO1248-MAX(AO$3:AO1248))/MAX(AO$3:AO1248)</f>
        <v>-0.35201084343039485</v>
      </c>
      <c r="AX1248" s="54">
        <f>(AP1248-MAX(AP$3:AP1248))/MAX(AP$3:AP1248)</f>
        <v>-0.37839258710059259</v>
      </c>
      <c r="AY1248" s="54">
        <f>(AQ1248-MAX(AQ$3:AQ1248))/MAX(AQ$3:AQ1248)</f>
        <v>-0.44345954105553154</v>
      </c>
    </row>
    <row r="1249" spans="1:51">
      <c r="A1249" s="49">
        <f>Data!F1375</f>
        <v>1984.8749999998965</v>
      </c>
      <c r="B1249" s="53">
        <f t="shared" si="537"/>
        <v>0.11899999999999999</v>
      </c>
      <c r="C1249" s="50">
        <f>1/Data!N1375</f>
        <v>0.1031781637357872</v>
      </c>
      <c r="D1249" s="50">
        <f>Data!H1375/100</f>
        <v>0.1157</v>
      </c>
      <c r="E1249">
        <f>Data!K1376/Data!K1375</f>
        <v>0.99294948887552614</v>
      </c>
      <c r="F1249">
        <f>Data!T1376/Data!T1375</f>
        <v>1.0137721149498926</v>
      </c>
      <c r="G1249" s="49">
        <f>Data!E1378</f>
        <v>106</v>
      </c>
      <c r="H1249" s="52">
        <v>0</v>
      </c>
      <c r="I1249" s="52">
        <v>1</v>
      </c>
      <c r="J1249" s="52">
        <v>0.6</v>
      </c>
      <c r="K1249" s="54">
        <f t="shared" si="547"/>
        <v>0.66261227030770231</v>
      </c>
      <c r="L1249" s="54">
        <f t="shared" si="560"/>
        <v>0</v>
      </c>
      <c r="M1249" s="53">
        <f t="shared" si="561"/>
        <v>0</v>
      </c>
      <c r="N1249" s="54" cm="1">
        <f t="array" ref="N1249">stock_min(C1249,O1249)</f>
        <v>0</v>
      </c>
      <c r="O1249" s="54" cm="1">
        <f t="array" ref="O1249">stock_max(C1249,D1249)</f>
        <v>0</v>
      </c>
      <c r="P1249" s="49">
        <f t="shared" si="538"/>
        <v>1984.8749999998965</v>
      </c>
      <c r="Q1249" s="49">
        <f t="shared" si="552"/>
        <v>0.8344876390351057</v>
      </c>
      <c r="R1249" s="49">
        <f t="shared" si="553"/>
        <v>56.242552783301072</v>
      </c>
      <c r="S1249" s="59">
        <f t="shared" si="534"/>
        <v>13.120762343946884</v>
      </c>
      <c r="T1249" s="59">
        <f t="shared" si="535"/>
        <v>16.81900832833087</v>
      </c>
      <c r="U1249" s="59">
        <f t="shared" si="536"/>
        <v>57.123131085472714</v>
      </c>
      <c r="V1249" s="59"/>
      <c r="W1249" s="49">
        <f t="shared" si="554"/>
        <v>5.2483049375787543</v>
      </c>
      <c r="X1249" s="49">
        <f t="shared" si="555"/>
        <v>7.8724574063681301</v>
      </c>
      <c r="Y1249" s="49">
        <f t="shared" si="556"/>
        <v>5.6745270355713995</v>
      </c>
      <c r="Z1249" s="49">
        <f t="shared" si="557"/>
        <v>11.144481292759471</v>
      </c>
      <c r="AA1249" s="49">
        <f t="shared" si="558"/>
        <v>57.123131085472714</v>
      </c>
      <c r="AB1249" s="49">
        <f t="shared" si="559"/>
        <v>0</v>
      </c>
      <c r="AC1249" s="80">
        <f t="shared" si="539"/>
        <v>0</v>
      </c>
      <c r="AD1249" s="80">
        <f t="shared" si="548"/>
        <v>0</v>
      </c>
      <c r="AE1249" s="80">
        <f t="shared" si="549"/>
        <v>0</v>
      </c>
      <c r="AF1249" s="54">
        <f>(Q1249-MAX(Q$2:Q1248))/MAX(Q$2:Q1248)</f>
        <v>-0.32400496752566921</v>
      </c>
      <c r="AG1249" s="54">
        <f>(R1249-MAX(R$2:R1248))/MAX(R$2:R1248)</f>
        <v>-2.9818519361277374E-2</v>
      </c>
      <c r="AH1249" s="54">
        <f>(S1249-MAX(S$2:S1248))/MAX(S$2:S1248)</f>
        <v>-2.7034705392321501E-2</v>
      </c>
      <c r="AI1249" s="54">
        <f>(T1249-MAX(T$2:T1248))/MAX(T$2:T1248)</f>
        <v>-2.5154109600936021E-2</v>
      </c>
      <c r="AJ1249" s="54">
        <f>(U1249-MAX(U$2:U1248))/MAX(U$2:U1248)</f>
        <v>1.3772114949892634E-2</v>
      </c>
      <c r="AK1249" s="54">
        <f t="shared" si="550"/>
        <v>3.4522452734076237</v>
      </c>
      <c r="AL1249" s="71">
        <f t="shared" si="540"/>
        <v>1984.8749999998965</v>
      </c>
      <c r="AM1249" s="49">
        <f t="shared" si="541"/>
        <v>3.4522452734076237</v>
      </c>
      <c r="AN1249" s="49">
        <f t="shared" si="542"/>
        <v>6.5932775807700672</v>
      </c>
      <c r="AO1249" s="49">
        <f t="shared" si="543"/>
        <v>5.3095712715260097</v>
      </c>
      <c r="AP1249" s="49">
        <f t="shared" si="544"/>
        <v>5.5134209988608607</v>
      </c>
      <c r="AQ1249" s="49">
        <f t="shared" si="545"/>
        <v>4.6166298557455381</v>
      </c>
      <c r="AS1249" s="49">
        <f t="shared" si="551"/>
        <v>-1.9766477250245291</v>
      </c>
      <c r="AT1249" s="49">
        <f t="shared" si="546"/>
        <v>-0.8967911431153226</v>
      </c>
      <c r="AU1249" s="54">
        <f>(AM1249-MAX(AM$3:AM1249))/MAX(AM$3:AM1249)</f>
        <v>-0.30920635582940664</v>
      </c>
      <c r="AV1249" s="54">
        <f>(AN1249-MAX(AN$3:AN1249))/MAX(AN$3:AN1249)</f>
        <v>-0.4865054874727881</v>
      </c>
      <c r="AW1249" s="54">
        <f>(AO1249-MAX(AO$3:AO1249))/MAX(AO$3:AO1249)</f>
        <v>-0.33975896439750397</v>
      </c>
      <c r="AX1249" s="54">
        <f>(AP1249-MAX(AP$3:AP1249))/MAX(AP$3:AP1249)</f>
        <v>-0.36475805373668768</v>
      </c>
      <c r="AY1249" s="54">
        <f>(AQ1249-MAX(AQ$3:AQ1249))/MAX(AQ$3:AQ1249)</f>
        <v>-0.44504320604534053</v>
      </c>
    </row>
    <row r="1250" spans="1:51">
      <c r="A1250" s="49">
        <f>Data!F1376</f>
        <v>1984.9583333332298</v>
      </c>
      <c r="B1250" s="53">
        <f t="shared" si="537"/>
        <v>0.11099999999999999</v>
      </c>
      <c r="C1250" s="50">
        <f>1/Data!N1376</f>
        <v>0.10422035316378506</v>
      </c>
      <c r="D1250" s="50">
        <f>Data!H1376/100</f>
        <v>0.115</v>
      </c>
      <c r="E1250">
        <f>Data!K1377/Data!K1376</f>
        <v>1.0450128046068079</v>
      </c>
      <c r="F1250">
        <f>Data!T1377/Data!T1376</f>
        <v>1.0147711873866676</v>
      </c>
      <c r="G1250" s="49">
        <f>Data!E1379</f>
        <v>106.4</v>
      </c>
      <c r="H1250" s="52">
        <v>0</v>
      </c>
      <c r="I1250" s="52">
        <v>1</v>
      </c>
      <c r="J1250" s="52">
        <v>0.6</v>
      </c>
      <c r="K1250" s="54">
        <f t="shared" si="547"/>
        <v>0.66261227030770231</v>
      </c>
      <c r="L1250" s="54">
        <f t="shared" si="560"/>
        <v>0</v>
      </c>
      <c r="M1250" s="53">
        <f t="shared" si="561"/>
        <v>0</v>
      </c>
      <c r="N1250" s="54" cm="1">
        <f t="array" ref="N1250">stock_min(C1250,O1250)</f>
        <v>0</v>
      </c>
      <c r="O1250" s="54" cm="1">
        <f t="array" ref="O1250">stock_max(C1250,D1250)</f>
        <v>0</v>
      </c>
      <c r="P1250" s="49">
        <f t="shared" si="538"/>
        <v>1984.9583333332298</v>
      </c>
      <c r="Q1250" s="49">
        <f t="shared" si="552"/>
        <v>0.84681401232315112</v>
      </c>
      <c r="R1250" s="49">
        <f t="shared" si="553"/>
        <v>58.774187822323881</v>
      </c>
      <c r="S1250" s="59">
        <f t="shared" si="534"/>
        <v>13.552647426650502</v>
      </c>
      <c r="T1250" s="59">
        <f t="shared" si="535"/>
        <v>17.404472189379213</v>
      </c>
      <c r="U1250" s="59">
        <f t="shared" si="536"/>
        <v>57.966907558849407</v>
      </c>
      <c r="V1250" s="59"/>
      <c r="W1250" s="49">
        <f t="shared" si="554"/>
        <v>5.4210589706602006</v>
      </c>
      <c r="X1250" s="49">
        <f t="shared" si="555"/>
        <v>8.1315884559903004</v>
      </c>
      <c r="Y1250" s="49">
        <f t="shared" si="556"/>
        <v>5.872055358467386</v>
      </c>
      <c r="Z1250" s="49">
        <f t="shared" si="557"/>
        <v>11.532416830911826</v>
      </c>
      <c r="AA1250" s="49">
        <f t="shared" si="558"/>
        <v>57.966907558849407</v>
      </c>
      <c r="AB1250" s="49">
        <f t="shared" si="559"/>
        <v>0</v>
      </c>
      <c r="AC1250" s="80">
        <f t="shared" si="539"/>
        <v>0</v>
      </c>
      <c r="AD1250" s="80">
        <f t="shared" si="548"/>
        <v>0</v>
      </c>
      <c r="AE1250" s="80">
        <f t="shared" si="549"/>
        <v>0</v>
      </c>
      <c r="AF1250" s="54">
        <f>(Q1250-MAX(Q$2:Q1249))/MAX(Q$2:Q1249)</f>
        <v>-0.31401971822853442</v>
      </c>
      <c r="AG1250" s="54">
        <f>(R1250-MAX(R$2:R1249))/MAX(R$2:R1249)</f>
        <v>1.3852070059857002E-2</v>
      </c>
      <c r="AH1250" s="54">
        <f>(S1250-MAX(S$2:S1249))/MAX(S$2:S1249)</f>
        <v>4.9915736998568314E-3</v>
      </c>
      <c r="AI1250" s="54">
        <f>(T1250-MAX(T$2:T1249))/MAX(T$2:T1249)</f>
        <v>8.7799385770867214E-3</v>
      </c>
      <c r="AJ1250" s="54">
        <f>(U1250-MAX(U$2:U1249))/MAX(U$2:U1249)</f>
        <v>1.4771187386667568E-2</v>
      </c>
      <c r="AK1250" s="54">
        <f t="shared" si="550"/>
        <v>3.4095718983420742</v>
      </c>
      <c r="AL1250" s="71">
        <f t="shared" si="540"/>
        <v>1984.9583333332298</v>
      </c>
      <c r="AM1250" s="49">
        <f t="shared" si="541"/>
        <v>3.4095718983420742</v>
      </c>
      <c r="AN1250" s="49">
        <f t="shared" si="542"/>
        <v>6.2112129018627904</v>
      </c>
      <c r="AO1250" s="49">
        <f t="shared" si="543"/>
        <v>5.0970115649455323</v>
      </c>
      <c r="AP1250" s="49">
        <f t="shared" si="544"/>
        <v>5.2770876831901958</v>
      </c>
      <c r="AQ1250" s="49">
        <f t="shared" si="545"/>
        <v>4.5346857735239832</v>
      </c>
      <c r="AS1250" s="49">
        <f t="shared" si="551"/>
        <v>-1.6765271283388072</v>
      </c>
      <c r="AT1250" s="49">
        <f t="shared" si="546"/>
        <v>-0.74240190966621267</v>
      </c>
      <c r="AU1250" s="54">
        <f>(AM1250-MAX(AM$3:AM1250))/MAX(AM$3:AM1250)</f>
        <v>-0.31774529033028354</v>
      </c>
      <c r="AV1250" s="54">
        <f>(AN1250-MAX(AN$3:AN1250))/MAX(AN$3:AN1250)</f>
        <v>-0.51626126730246791</v>
      </c>
      <c r="AW1250" s="54">
        <f>(AO1250-MAX(AO$3:AO1250))/MAX(AO$3:AO1250)</f>
        <v>-0.36619059769201706</v>
      </c>
      <c r="AX1250" s="54">
        <f>(AP1250-MAX(AP$3:AP1250))/MAX(AP$3:AP1250)</f>
        <v>-0.3919877602010613</v>
      </c>
      <c r="AY1250" s="54">
        <f>(AQ1250-MAX(AQ$3:AQ1250))/MAX(AQ$3:AQ1250)</f>
        <v>-0.45489355718333263</v>
      </c>
    </row>
    <row r="1251" spans="1:51">
      <c r="A1251" s="49">
        <f>Data!F1377</f>
        <v>1985.0416666665631</v>
      </c>
      <c r="B1251" s="53">
        <f t="shared" si="537"/>
        <v>0.13300000000000001</v>
      </c>
      <c r="C1251" s="50">
        <f>1/Data!N1377</f>
        <v>0.10002999721832816</v>
      </c>
      <c r="D1251" s="50">
        <f>Data!H1377/100</f>
        <v>0.11380000000000001</v>
      </c>
      <c r="E1251">
        <f>Data!K1378/Data!K1377</f>
        <v>1.0529045841442364</v>
      </c>
      <c r="F1251">
        <f>Data!T1378/Data!T1377</f>
        <v>0.99709005584640098</v>
      </c>
      <c r="G1251" s="49">
        <f>Data!E1380</f>
        <v>106.9</v>
      </c>
      <c r="H1251" s="52">
        <v>0</v>
      </c>
      <c r="I1251" s="52">
        <v>1</v>
      </c>
      <c r="J1251" s="52">
        <v>0.6</v>
      </c>
      <c r="K1251" s="54">
        <f t="shared" si="547"/>
        <v>0.66261227030770231</v>
      </c>
      <c r="L1251" s="54">
        <f t="shared" si="560"/>
        <v>0</v>
      </c>
      <c r="M1251" s="53">
        <f t="shared" si="561"/>
        <v>0</v>
      </c>
      <c r="N1251" s="54" cm="1">
        <f t="array" ref="N1251">stock_min(C1251,O1251)</f>
        <v>0</v>
      </c>
      <c r="O1251" s="54" cm="1">
        <f t="array" ref="O1251">stock_max(C1251,D1251)</f>
        <v>0</v>
      </c>
      <c r="P1251" s="49">
        <f t="shared" si="538"/>
        <v>1985.0416666665631</v>
      </c>
      <c r="Q1251" s="49">
        <f t="shared" si="552"/>
        <v>0.84434983083880566</v>
      </c>
      <c r="R1251" s="49">
        <f t="shared" si="553"/>
        <v>61.883611787479168</v>
      </c>
      <c r="S1251" s="59">
        <f t="shared" si="534"/>
        <v>13.967070753488755</v>
      </c>
      <c r="T1251" s="59">
        <f t="shared" si="535"/>
        <v>17.997502552836615</v>
      </c>
      <c r="U1251" s="59">
        <f t="shared" si="536"/>
        <v>57.798227095096316</v>
      </c>
      <c r="V1251" s="59"/>
      <c r="W1251" s="49">
        <f t="shared" si="554"/>
        <v>5.586828301395502</v>
      </c>
      <c r="X1251" s="49">
        <f t="shared" si="555"/>
        <v>8.3802424520932526</v>
      </c>
      <c r="Y1251" s="49">
        <f t="shared" si="556"/>
        <v>6.0721365264328773</v>
      </c>
      <c r="Z1251" s="49">
        <f t="shared" si="557"/>
        <v>11.925366026403736</v>
      </c>
      <c r="AA1251" s="49">
        <f t="shared" si="558"/>
        <v>57.798227095096316</v>
      </c>
      <c r="AB1251" s="49">
        <f t="shared" si="559"/>
        <v>0</v>
      </c>
      <c r="AC1251" s="80">
        <f t="shared" si="539"/>
        <v>0</v>
      </c>
      <c r="AD1251" s="80">
        <f t="shared" si="548"/>
        <v>0</v>
      </c>
      <c r="AE1251" s="80">
        <f t="shared" si="549"/>
        <v>0</v>
      </c>
      <c r="AF1251" s="54">
        <f>(Q1251-MAX(Q$2:Q1250))/MAX(Q$2:Q1250)</f>
        <v>-0.31601588253895946</v>
      </c>
      <c r="AG1251" s="54">
        <f>(R1251-MAX(R$2:R1250))/MAX(R$2:R1250)</f>
        <v>5.2904584144236377E-2</v>
      </c>
      <c r="AH1251" s="54">
        <f>(S1251-MAX(S$2:S1250))/MAX(S$2:S1250)</f>
        <v>3.0578772825102341E-2</v>
      </c>
      <c r="AI1251" s="54">
        <f>(T1251-MAX(T$2:T1250))/MAX(T$2:T1250)</f>
        <v>3.4073447157983251E-2</v>
      </c>
      <c r="AJ1251" s="54">
        <f>(U1251-MAX(U$2:U1250))/MAX(U$2:U1250)</f>
        <v>-2.9099441535990638E-3</v>
      </c>
      <c r="AK1251" s="54">
        <f t="shared" si="550"/>
        <v>3.4256550373432111</v>
      </c>
      <c r="AL1251" s="71">
        <f t="shared" si="540"/>
        <v>1985.0416666665631</v>
      </c>
      <c r="AM1251" s="49">
        <f t="shared" si="541"/>
        <v>3.4256550373432111</v>
      </c>
      <c r="AN1251" s="49">
        <f t="shared" si="542"/>
        <v>5.9640065902367168</v>
      </c>
      <c r="AO1251" s="49">
        <f t="shared" si="543"/>
        <v>4.9819627608992718</v>
      </c>
      <c r="AP1251" s="49">
        <f t="shared" si="544"/>
        <v>5.143484144600615</v>
      </c>
      <c r="AQ1251" s="49">
        <f t="shared" si="545"/>
        <v>4.5682887022487755</v>
      </c>
      <c r="AS1251" s="49">
        <f t="shared" si="551"/>
        <v>-1.3957178879879413</v>
      </c>
      <c r="AT1251" s="49">
        <f t="shared" si="546"/>
        <v>-0.5751954423518395</v>
      </c>
      <c r="AU1251" s="54">
        <f>(AM1251-MAX(AM$3:AM1251))/MAX(AM$3:AM1251)</f>
        <v>-0.31452705717463897</v>
      </c>
      <c r="AV1251" s="54">
        <f>(AN1251-MAX(AN$3:AN1251))/MAX(AN$3:AN1251)</f>
        <v>-0.53551407183360289</v>
      </c>
      <c r="AW1251" s="54">
        <f>(AO1251-MAX(AO$3:AO1251))/MAX(AO$3:AO1251)</f>
        <v>-0.38049682650858596</v>
      </c>
      <c r="AX1251" s="54">
        <f>(AP1251-MAX(AP$3:AP1251))/MAX(AP$3:AP1251)</f>
        <v>-0.40738121045614728</v>
      </c>
      <c r="AY1251" s="54">
        <f>(AQ1251-MAX(AQ$3:AQ1251))/MAX(AQ$3:AQ1251)</f>
        <v>-0.45085420939603071</v>
      </c>
    </row>
    <row r="1252" spans="1:51">
      <c r="A1252" s="49">
        <f>Data!F1378</f>
        <v>1985.1249999998963</v>
      </c>
      <c r="B1252" s="53">
        <f t="shared" si="537"/>
        <v>0.15600000000000003</v>
      </c>
      <c r="C1252" s="50">
        <f>1/Data!N1378</f>
        <v>9.5284056885849983E-2</v>
      </c>
      <c r="D1252" s="50">
        <f>Data!H1378/100</f>
        <v>0.11509999999999999</v>
      </c>
      <c r="E1252">
        <f>Data!K1379/Data!K1378</f>
        <v>0.99149528741699455</v>
      </c>
      <c r="F1252">
        <f>Data!T1379/Data!T1378</f>
        <v>0.98551785854660978</v>
      </c>
      <c r="G1252" s="49">
        <f>Data!E1381</f>
        <v>107.3</v>
      </c>
      <c r="H1252" s="52">
        <v>0</v>
      </c>
      <c r="I1252" s="52">
        <v>1</v>
      </c>
      <c r="J1252" s="52">
        <v>0.6</v>
      </c>
      <c r="K1252" s="54">
        <f t="shared" si="547"/>
        <v>0.66261227030770231</v>
      </c>
      <c r="L1252" s="54">
        <f t="shared" si="560"/>
        <v>0</v>
      </c>
      <c r="M1252" s="53">
        <f t="shared" si="561"/>
        <v>0</v>
      </c>
      <c r="N1252" s="54" cm="1">
        <f t="array" ref="N1252">stock_min(C1252,O1252)</f>
        <v>0</v>
      </c>
      <c r="O1252" s="54" cm="1">
        <f t="array" ref="O1252">stock_max(C1252,D1252)</f>
        <v>0</v>
      </c>
      <c r="P1252" s="49">
        <f t="shared" si="538"/>
        <v>1985.1249999998963</v>
      </c>
      <c r="Q1252" s="49">
        <f t="shared" si="552"/>
        <v>0.83212183715245203</v>
      </c>
      <c r="R1252" s="49">
        <f t="shared" si="553"/>
        <v>61.357309455628368</v>
      </c>
      <c r="S1252" s="59">
        <f t="shared" si="534"/>
        <v>13.814889962321189</v>
      </c>
      <c r="T1252" s="59">
        <f t="shared" si="535"/>
        <v>17.808143202234813</v>
      </c>
      <c r="U1252" s="59">
        <f t="shared" si="536"/>
        <v>56.96118499454996</v>
      </c>
      <c r="V1252" s="59"/>
      <c r="W1252" s="49">
        <f t="shared" si="554"/>
        <v>5.5259559849284754</v>
      </c>
      <c r="X1252" s="49">
        <f t="shared" si="555"/>
        <v>8.2889339773927126</v>
      </c>
      <c r="Y1252" s="49">
        <f t="shared" si="556"/>
        <v>6.0082490050373281</v>
      </c>
      <c r="Z1252" s="49">
        <f t="shared" si="557"/>
        <v>11.799894197197485</v>
      </c>
      <c r="AA1252" s="49">
        <f t="shared" si="558"/>
        <v>56.96118499454996</v>
      </c>
      <c r="AB1252" s="49">
        <f t="shared" si="559"/>
        <v>0</v>
      </c>
      <c r="AC1252" s="80">
        <f t="shared" si="539"/>
        <v>0</v>
      </c>
      <c r="AD1252" s="80">
        <f t="shared" si="548"/>
        <v>0</v>
      </c>
      <c r="AE1252" s="80">
        <f t="shared" si="549"/>
        <v>0</v>
      </c>
      <c r="AF1252" s="54">
        <f>(Q1252-MAX(Q$2:Q1251))/MAX(Q$2:Q1251)</f>
        <v>-0.32592143727990247</v>
      </c>
      <c r="AG1252" s="54">
        <f>(R1252-MAX(R$2:R1251))/MAX(R$2:R1251)</f>
        <v>-8.5047125830054818E-3</v>
      </c>
      <c r="AH1252" s="54">
        <f>(S1252-MAX(S$2:S1251))/MAX(S$2:S1251)</f>
        <v>-1.0895684131159296E-2</v>
      </c>
      <c r="AI1252" s="54">
        <f>(T1252-MAX(T$2:T1251))/MAX(T$2:T1251)</f>
        <v>-1.0521423738981839E-2</v>
      </c>
      <c r="AJ1252" s="54">
        <f>(U1252-MAX(U$2:U1251))/MAX(U$2:U1251)</f>
        <v>-1.7349943384135386E-2</v>
      </c>
      <c r="AK1252" s="54">
        <f t="shared" si="550"/>
        <v>3.3700936698659203</v>
      </c>
      <c r="AL1252" s="71">
        <f t="shared" si="540"/>
        <v>1985.1249999998963</v>
      </c>
      <c r="AM1252" s="49">
        <f t="shared" si="541"/>
        <v>3.3700936698659203</v>
      </c>
      <c r="AN1252" s="49">
        <f t="shared" si="542"/>
        <v>5.9533408480185317</v>
      </c>
      <c r="AO1252" s="49">
        <f t="shared" si="543"/>
        <v>4.9443999629919624</v>
      </c>
      <c r="AP1252" s="49">
        <f t="shared" si="544"/>
        <v>5.1093434849942385</v>
      </c>
      <c r="AQ1252" s="49">
        <f t="shared" si="545"/>
        <v>4.5118834723666623</v>
      </c>
      <c r="AS1252" s="49">
        <f t="shared" si="551"/>
        <v>-1.4414573756518694</v>
      </c>
      <c r="AT1252" s="49">
        <f t="shared" si="546"/>
        <v>-0.5974600126275762</v>
      </c>
      <c r="AU1252" s="54">
        <f>(AM1252-MAX(AM$3:AM1252))/MAX(AM$3:AM1252)</f>
        <v>-0.32564487658636748</v>
      </c>
      <c r="AV1252" s="54">
        <f>(AN1252-MAX(AN$3:AN1252))/MAX(AN$3:AN1252)</f>
        <v>-0.53634473610246991</v>
      </c>
      <c r="AW1252" s="54">
        <f>(AO1252-MAX(AO$3:AO1252))/MAX(AO$3:AO1252)</f>
        <v>-0.38516773105476815</v>
      </c>
      <c r="AX1252" s="54">
        <f>(AP1252-MAX(AP$3:AP1252))/MAX(AP$3:AP1252)</f>
        <v>-0.41131480795569403</v>
      </c>
      <c r="AY1252" s="54">
        <f>(AQ1252-MAX(AQ$3:AQ1252))/MAX(AQ$3:AQ1252)</f>
        <v>-0.45763458090419834</v>
      </c>
    </row>
    <row r="1253" spans="1:51">
      <c r="A1253" s="49">
        <f>Data!F1379</f>
        <v>1985.2083333332296</v>
      </c>
      <c r="B1253" s="53">
        <f t="shared" si="537"/>
        <v>0.15000000000000002</v>
      </c>
      <c r="C1253" s="50">
        <f>1/Data!N1379</f>
        <v>9.6402107396461822E-2</v>
      </c>
      <c r="D1253" s="50">
        <f>Data!H1379/100</f>
        <v>0.1186</v>
      </c>
      <c r="E1253">
        <f>Data!K1380/Data!K1379</f>
        <v>1.0055342535958998</v>
      </c>
      <c r="F1253">
        <f>Data!T1380/Data!T1379</f>
        <v>1.0304855367108214</v>
      </c>
      <c r="G1253" s="49">
        <f>Data!E1382</f>
        <v>107.6</v>
      </c>
      <c r="H1253" s="52">
        <v>0</v>
      </c>
      <c r="I1253" s="52">
        <v>1</v>
      </c>
      <c r="J1253" s="52">
        <v>0.6</v>
      </c>
      <c r="K1253" s="54">
        <f t="shared" si="547"/>
        <v>0.66261227030770231</v>
      </c>
      <c r="L1253" s="54">
        <f t="shared" si="560"/>
        <v>0</v>
      </c>
      <c r="M1253" s="53">
        <f t="shared" si="561"/>
        <v>0</v>
      </c>
      <c r="N1253" s="54" cm="1">
        <f t="array" ref="N1253">stock_min(C1253,O1253)</f>
        <v>0</v>
      </c>
      <c r="O1253" s="54" cm="1">
        <f t="array" ref="O1253">stock_max(C1253,D1253)</f>
        <v>0</v>
      </c>
      <c r="P1253" s="49">
        <f t="shared" si="538"/>
        <v>1985.2083333332296</v>
      </c>
      <c r="Q1253" s="49">
        <f t="shared" si="552"/>
        <v>0.85748951796683925</v>
      </c>
      <c r="R1253" s="49">
        <f t="shared" si="553"/>
        <v>61.696876366117912</v>
      </c>
      <c r="S1253" s="59">
        <f t="shared" si="534"/>
        <v>14.029224759032669</v>
      </c>
      <c r="T1253" s="59">
        <f t="shared" si="535"/>
        <v>18.05661150473771</v>
      </c>
      <c r="U1253" s="59">
        <f t="shared" si="536"/>
        <v>58.697677290793202</v>
      </c>
      <c r="V1253" s="59"/>
      <c r="W1253" s="49">
        <f t="shared" si="554"/>
        <v>5.6116899036130681</v>
      </c>
      <c r="X1253" s="49">
        <f t="shared" si="555"/>
        <v>8.4175348554196017</v>
      </c>
      <c r="Y1253" s="49">
        <f t="shared" si="556"/>
        <v>6.0920791615192789</v>
      </c>
      <c r="Z1253" s="49">
        <f t="shared" si="557"/>
        <v>11.96453234321843</v>
      </c>
      <c r="AA1253" s="49">
        <f t="shared" si="558"/>
        <v>58.697677290793202</v>
      </c>
      <c r="AB1253" s="49">
        <f t="shared" si="559"/>
        <v>0</v>
      </c>
      <c r="AC1253" s="80">
        <f t="shared" si="539"/>
        <v>0</v>
      </c>
      <c r="AD1253" s="80">
        <f t="shared" si="548"/>
        <v>0</v>
      </c>
      <c r="AE1253" s="80">
        <f t="shared" si="549"/>
        <v>0</v>
      </c>
      <c r="AF1253" s="54">
        <f>(Q1253-MAX(Q$2:Q1252))/MAX(Q$2:Q1252)</f>
        <v>-0.3053717905101212</v>
      </c>
      <c r="AG1253" s="54">
        <f>(R1253-MAX(R$2:R1252))/MAX(R$2:R1252)</f>
        <v>-3.0175262233003296E-3</v>
      </c>
      <c r="AH1253" s="54">
        <f>(S1253-MAX(S$2:S1252))/MAX(S$2:S1252)</f>
        <v>4.4500387118314175E-3</v>
      </c>
      <c r="AI1253" s="54">
        <f>(T1253-MAX(T$2:T1252))/MAX(T$2:T1252)</f>
        <v>3.2842863462619006E-3</v>
      </c>
      <c r="AJ1253" s="54">
        <f>(U1253-MAX(U$2:U1252))/MAX(U$2:U1252)</f>
        <v>1.2606670990718279E-2</v>
      </c>
      <c r="AK1253" s="54">
        <f t="shared" si="550"/>
        <v>3.3025536928524506</v>
      </c>
      <c r="AL1253" s="71">
        <f t="shared" si="540"/>
        <v>1985.2083333332296</v>
      </c>
      <c r="AM1253" s="49">
        <f t="shared" si="541"/>
        <v>3.3025536928524506</v>
      </c>
      <c r="AN1253" s="49">
        <f t="shared" si="542"/>
        <v>5.7394499007202455</v>
      </c>
      <c r="AO1253" s="49">
        <f t="shared" si="543"/>
        <v>4.798641817819604</v>
      </c>
      <c r="AP1253" s="49">
        <f t="shared" si="544"/>
        <v>4.9536084487418943</v>
      </c>
      <c r="AQ1253" s="49">
        <f t="shared" si="545"/>
        <v>4.3892625024698244</v>
      </c>
      <c r="AS1253" s="49">
        <f t="shared" si="551"/>
        <v>-1.3501873982504211</v>
      </c>
      <c r="AT1253" s="49">
        <f t="shared" si="546"/>
        <v>-0.56434594627206991</v>
      </c>
      <c r="AU1253" s="54">
        <f>(AM1253-MAX(AM$3:AM1253))/MAX(AM$3:AM1253)</f>
        <v>-0.33915961356282792</v>
      </c>
      <c r="AV1253" s="54">
        <f>(AN1253-MAX(AN$3:AN1253))/MAX(AN$3:AN1253)</f>
        <v>-0.55300288925489471</v>
      </c>
      <c r="AW1253" s="54">
        <f>(AO1253-MAX(AO$3:AO1253))/MAX(AO$3:AO1253)</f>
        <v>-0.40329264242608459</v>
      </c>
      <c r="AX1253" s="54">
        <f>(AP1253-MAX(AP$3:AP1253))/MAX(AP$3:AP1253)</f>
        <v>-0.42925819148304789</v>
      </c>
      <c r="AY1253" s="54">
        <f>(AQ1253-MAX(AQ$3:AQ1253))/MAX(AQ$3:AQ1253)</f>
        <v>-0.47237462774613226</v>
      </c>
    </row>
    <row r="1254" spans="1:51">
      <c r="A1254" s="49">
        <f>Data!F1380</f>
        <v>1985.2916666665628</v>
      </c>
      <c r="B1254" s="53">
        <f t="shared" si="537"/>
        <v>0.15200000000000002</v>
      </c>
      <c r="C1254" s="50">
        <f>1/Data!N1380</f>
        <v>9.6180492591087699E-2</v>
      </c>
      <c r="D1254" s="50">
        <f>Data!H1380/100</f>
        <v>0.1143</v>
      </c>
      <c r="E1254">
        <f>Data!K1381/Data!K1380</f>
        <v>1.0235387537425731</v>
      </c>
      <c r="F1254">
        <f>Data!T1381/Data!T1380</f>
        <v>1.0407714917477013</v>
      </c>
      <c r="G1254" s="49">
        <f>Data!E1383</f>
        <v>107.8</v>
      </c>
      <c r="H1254" s="52">
        <v>0</v>
      </c>
      <c r="I1254" s="52">
        <v>1</v>
      </c>
      <c r="J1254" s="52">
        <v>0.6</v>
      </c>
      <c r="K1254" s="54">
        <f t="shared" si="547"/>
        <v>0.66261227030770231</v>
      </c>
      <c r="L1254" s="54">
        <f t="shared" si="560"/>
        <v>0</v>
      </c>
      <c r="M1254" s="53">
        <f t="shared" si="561"/>
        <v>0</v>
      </c>
      <c r="N1254" s="54" cm="1">
        <f t="array" ref="N1254">stock_min(C1254,O1254)</f>
        <v>0</v>
      </c>
      <c r="O1254" s="54" cm="1">
        <f t="array" ref="O1254">stock_max(C1254,D1254)</f>
        <v>0</v>
      </c>
      <c r="P1254" s="49">
        <f t="shared" si="538"/>
        <v>1985.2916666665628</v>
      </c>
      <c r="Q1254" s="49">
        <f t="shared" si="552"/>
        <v>0.89245064477236469</v>
      </c>
      <c r="R1254" s="49">
        <f t="shared" si="553"/>
        <v>63.149143945585941</v>
      </c>
      <c r="S1254" s="59">
        <f t="shared" si="534"/>
        <v>14.456160007709737</v>
      </c>
      <c r="T1254" s="59">
        <f t="shared" si="535"/>
        <v>18.586624840470005</v>
      </c>
      <c r="U1254" s="59">
        <f t="shared" si="536"/>
        <v>61.090869156064009</v>
      </c>
      <c r="V1254" s="59"/>
      <c r="W1254" s="49">
        <f t="shared" si="554"/>
        <v>5.782464003083895</v>
      </c>
      <c r="X1254" s="49">
        <f t="shared" si="555"/>
        <v>8.6736960046258424</v>
      </c>
      <c r="Y1254" s="49">
        <f t="shared" si="556"/>
        <v>6.2708991575686399</v>
      </c>
      <c r="Z1254" s="49">
        <f t="shared" si="557"/>
        <v>12.315725682901366</v>
      </c>
      <c r="AA1254" s="49">
        <f t="shared" si="558"/>
        <v>61.090869156064009</v>
      </c>
      <c r="AB1254" s="49">
        <f t="shared" si="559"/>
        <v>0</v>
      </c>
      <c r="AC1254" s="80">
        <f t="shared" si="539"/>
        <v>0</v>
      </c>
      <c r="AD1254" s="80">
        <f t="shared" si="548"/>
        <v>0</v>
      </c>
      <c r="AE1254" s="80">
        <f t="shared" si="549"/>
        <v>0</v>
      </c>
      <c r="AF1254" s="54">
        <f>(Q1254-MAX(Q$2:Q1253))/MAX(Q$2:Q1253)</f>
        <v>-0.27705076219918401</v>
      </c>
      <c r="AG1254" s="54">
        <f>(R1254-MAX(R$2:R1253))/MAX(R$2:R1253)</f>
        <v>2.0450198712590753E-2</v>
      </c>
      <c r="AH1254" s="54">
        <f>(S1254-MAX(S$2:S1253))/MAX(S$2:S1253)</f>
        <v>3.0431848944624522E-2</v>
      </c>
      <c r="AI1254" s="54">
        <f>(T1254-MAX(T$2:T1253))/MAX(T$2:T1253)</f>
        <v>2.9352868094505453E-2</v>
      </c>
      <c r="AJ1254" s="54">
        <f>(U1254-MAX(U$2:U1253))/MAX(U$2:U1253)</f>
        <v>4.0771491747701276E-2</v>
      </c>
      <c r="AK1254" s="54">
        <f t="shared" si="550"/>
        <v>3.2395285741775628</v>
      </c>
      <c r="AL1254" s="71">
        <f t="shared" si="540"/>
        <v>1985.2916666665628</v>
      </c>
      <c r="AM1254" s="49">
        <f t="shared" si="541"/>
        <v>3.2395285741775628</v>
      </c>
      <c r="AN1254" s="49">
        <f t="shared" si="542"/>
        <v>5.6883055047851929</v>
      </c>
      <c r="AO1254" s="49">
        <f t="shared" si="543"/>
        <v>4.7361589519246543</v>
      </c>
      <c r="AP1254" s="49">
        <f t="shared" si="544"/>
        <v>4.8922765685368939</v>
      </c>
      <c r="AQ1254" s="49">
        <f t="shared" si="545"/>
        <v>4.2998350001166239</v>
      </c>
      <c r="AS1254" s="49">
        <f t="shared" si="551"/>
        <v>-1.388470504668569</v>
      </c>
      <c r="AT1254" s="49">
        <f t="shared" si="546"/>
        <v>-0.59244156842026996</v>
      </c>
      <c r="AU1254" s="54">
        <f>(AM1254-MAX(AM$3:AM1254))/MAX(AM$3:AM1254)</f>
        <v>-0.35177092821624339</v>
      </c>
      <c r="AV1254" s="54">
        <f>(AN1254-MAX(AN$3:AN1254))/MAX(AN$3:AN1254)</f>
        <v>-0.55698609280388001</v>
      </c>
      <c r="AW1254" s="54">
        <f>(AO1254-MAX(AO$3:AO1254))/MAX(AO$3:AO1254)</f>
        <v>-0.41106233793937919</v>
      </c>
      <c r="AX1254" s="54">
        <f>(AP1254-MAX(AP$3:AP1254))/MAX(AP$3:AP1254)</f>
        <v>-0.43632469029702609</v>
      </c>
      <c r="AY1254" s="54">
        <f>(AQ1254-MAX(AQ$3:AQ1254))/MAX(AQ$3:AQ1254)</f>
        <v>-0.48312454739488664</v>
      </c>
    </row>
    <row r="1255" spans="1:51">
      <c r="A1255" s="49">
        <f>Data!F1381</f>
        <v>1985.3749999998961</v>
      </c>
      <c r="B1255" s="53">
        <f t="shared" si="537"/>
        <v>0.16300000000000003</v>
      </c>
      <c r="C1255" s="50">
        <f>1/Data!N1381</f>
        <v>9.4267406090432881E-2</v>
      </c>
      <c r="D1255" s="50">
        <f>Data!H1381/100</f>
        <v>0.1085</v>
      </c>
      <c r="E1255">
        <f>Data!K1382/Data!K1381</f>
        <v>1.0222635414300105</v>
      </c>
      <c r="F1255">
        <f>Data!T1382/Data!T1381</f>
        <v>1.0491199928522761</v>
      </c>
      <c r="G1255" s="49">
        <f>Data!E1384</f>
        <v>108</v>
      </c>
      <c r="H1255" s="52">
        <v>0</v>
      </c>
      <c r="I1255" s="52">
        <v>1</v>
      </c>
      <c r="J1255" s="52">
        <v>0.6</v>
      </c>
      <c r="K1255" s="54">
        <f t="shared" si="547"/>
        <v>0.66261227030770231</v>
      </c>
      <c r="L1255" s="54">
        <f t="shared" si="560"/>
        <v>0</v>
      </c>
      <c r="M1255" s="53">
        <f t="shared" si="561"/>
        <v>0</v>
      </c>
      <c r="N1255" s="54" cm="1">
        <f t="array" ref="N1255">stock_min(C1255,O1255)</f>
        <v>0</v>
      </c>
      <c r="O1255" s="54" cm="1">
        <f t="array" ref="O1255">stock_max(C1255,D1255)</f>
        <v>0</v>
      </c>
      <c r="P1255" s="49">
        <f t="shared" si="538"/>
        <v>1985.3749999998961</v>
      </c>
      <c r="Q1255" s="49">
        <f t="shared" si="552"/>
        <v>0.93628781406459238</v>
      </c>
      <c r="R1255" s="49">
        <f t="shared" si="553"/>
        <v>64.555067528088188</v>
      </c>
      <c r="S1255" s="59">
        <f t="shared" si="534"/>
        <v>14.933301788560065</v>
      </c>
      <c r="T1255" s="59">
        <f t="shared" si="535"/>
        <v>19.16884303124904</v>
      </c>
      <c r="U1255" s="59">
        <f t="shared" si="536"/>
        <v>64.091652212349203</v>
      </c>
      <c r="V1255" s="59"/>
      <c r="W1255" s="49">
        <f t="shared" si="554"/>
        <v>5.9733207154240269</v>
      </c>
      <c r="X1255" s="49">
        <f t="shared" si="555"/>
        <v>8.9599810731360385</v>
      </c>
      <c r="Y1255" s="49">
        <f t="shared" si="556"/>
        <v>6.4673324311411351</v>
      </c>
      <c r="Z1255" s="49">
        <f t="shared" si="557"/>
        <v>12.701510600107904</v>
      </c>
      <c r="AA1255" s="49">
        <f t="shared" si="558"/>
        <v>64.091652212349203</v>
      </c>
      <c r="AB1255" s="49">
        <f t="shared" si="559"/>
        <v>0</v>
      </c>
      <c r="AC1255" s="80">
        <f t="shared" si="539"/>
        <v>0</v>
      </c>
      <c r="AD1255" s="80">
        <f t="shared" si="548"/>
        <v>0</v>
      </c>
      <c r="AE1255" s="80">
        <f t="shared" si="549"/>
        <v>0</v>
      </c>
      <c r="AF1255" s="54">
        <f>(Q1255-MAX(Q$2:Q1254))/MAX(Q$2:Q1254)</f>
        <v>-0.24153950080584954</v>
      </c>
      <c r="AG1255" s="54">
        <f>(R1255-MAX(R$2:R1254))/MAX(R$2:R1254)</f>
        <v>2.2263541430010463E-2</v>
      </c>
      <c r="AH1255" s="54">
        <f>(S1255-MAX(S$2:S1254))/MAX(S$2:S1254)</f>
        <v>3.3006121998916685E-2</v>
      </c>
      <c r="AI1255" s="54">
        <f>(T1255-MAX(T$2:T1254))/MAX(T$2:T1254)</f>
        <v>3.132457860296016E-2</v>
      </c>
      <c r="AJ1255" s="54">
        <f>(U1255-MAX(U$2:U1254))/MAX(U$2:U1254)</f>
        <v>4.9119992852276015E-2</v>
      </c>
      <c r="AK1255" s="54">
        <f t="shared" si="550"/>
        <v>3.1322353737660937</v>
      </c>
      <c r="AL1255" s="71">
        <f t="shared" si="540"/>
        <v>1985.3749999998961</v>
      </c>
      <c r="AM1255" s="49">
        <f t="shared" si="541"/>
        <v>3.1322353737660937</v>
      </c>
      <c r="AN1255" s="49">
        <f t="shared" si="542"/>
        <v>5.6829334818818502</v>
      </c>
      <c r="AO1255" s="49">
        <f t="shared" si="543"/>
        <v>4.6697797736462823</v>
      </c>
      <c r="AP1255" s="49">
        <f t="shared" si="544"/>
        <v>4.833631058896537</v>
      </c>
      <c r="AQ1255" s="49">
        <f t="shared" si="545"/>
        <v>4.1607232025464631</v>
      </c>
      <c r="AS1255" s="49">
        <f t="shared" si="551"/>
        <v>-1.5222102793353871</v>
      </c>
      <c r="AT1255" s="49">
        <f t="shared" si="546"/>
        <v>-0.67290785635007389</v>
      </c>
      <c r="AU1255" s="54">
        <f>(AM1255-MAX(AM$3:AM1255))/MAX(AM$3:AM1255)</f>
        <v>-0.37324027788206393</v>
      </c>
      <c r="AV1255" s="54">
        <f>(AN1255-MAX(AN$3:AN1255))/MAX(AN$3:AN1255)</f>
        <v>-0.55740447413975502</v>
      </c>
      <c r="AW1255" s="54">
        <f>(AO1255-MAX(AO$3:AO1255))/MAX(AO$3:AO1255)</f>
        <v>-0.41931653685068959</v>
      </c>
      <c r="AX1255" s="54">
        <f>(AP1255-MAX(AP$3:AP1255))/MAX(AP$3:AP1255)</f>
        <v>-0.44308167252117353</v>
      </c>
      <c r="AY1255" s="54">
        <f>(AQ1255-MAX(AQ$3:AQ1255))/MAX(AQ$3:AQ1255)</f>
        <v>-0.49984692705127753</v>
      </c>
    </row>
    <row r="1256" spans="1:51">
      <c r="A1256" s="49">
        <f>Data!F1382</f>
        <v>1985.4583333332293</v>
      </c>
      <c r="B1256" s="53">
        <f t="shared" si="537"/>
        <v>0.17200000000000004</v>
      </c>
      <c r="C1256" s="50">
        <f>1/Data!N1382</f>
        <v>9.2506511464687205E-2</v>
      </c>
      <c r="D1256" s="50">
        <f>Data!H1382/100</f>
        <v>0.1016</v>
      </c>
      <c r="E1256">
        <f>Data!K1383/Data!K1382</f>
        <v>1.0205899038079065</v>
      </c>
      <c r="F1256">
        <f>Data!T1383/Data!T1382</f>
        <v>0.9973205049756616</v>
      </c>
      <c r="G1256" s="49">
        <f>Data!E1385</f>
        <v>108.3</v>
      </c>
      <c r="H1256" s="52">
        <v>0</v>
      </c>
      <c r="I1256" s="52">
        <v>1</v>
      </c>
      <c r="J1256" s="52">
        <v>0.6</v>
      </c>
      <c r="K1256" s="54">
        <f t="shared" si="547"/>
        <v>0.66261227030770231</v>
      </c>
      <c r="L1256" s="54">
        <f t="shared" si="560"/>
        <v>0</v>
      </c>
      <c r="M1256" s="53">
        <f t="shared" si="561"/>
        <v>0</v>
      </c>
      <c r="N1256" s="54" cm="1">
        <f t="array" ref="N1256">stock_min(C1256,O1256)</f>
        <v>0</v>
      </c>
      <c r="O1256" s="54" cm="1">
        <f t="array" ref="O1256">stock_max(C1256,D1256)</f>
        <v>0</v>
      </c>
      <c r="P1256" s="49">
        <f t="shared" si="538"/>
        <v>1985.4583333332293</v>
      </c>
      <c r="Q1256" s="49">
        <f t="shared" si="552"/>
        <v>0.9337790355254576</v>
      </c>
      <c r="R1256" s="49">
        <f t="shared" si="553"/>
        <v>65.884250158804434</v>
      </c>
      <c r="S1256" s="59">
        <f t="shared" si="534"/>
        <v>15.101781453840843</v>
      </c>
      <c r="T1256" s="59">
        <f t="shared" si="535"/>
        <v>19.413036727650379</v>
      </c>
      <c r="U1256" s="59">
        <f t="shared" si="536"/>
        <v>63.919918949144588</v>
      </c>
      <c r="V1256" s="59"/>
      <c r="W1256" s="49">
        <f t="shared" si="554"/>
        <v>6.0407125815363374</v>
      </c>
      <c r="X1256" s="49">
        <f t="shared" si="555"/>
        <v>9.0610688723045048</v>
      </c>
      <c r="Y1256" s="49">
        <f t="shared" si="556"/>
        <v>6.5497203879751531</v>
      </c>
      <c r="Z1256" s="49">
        <f t="shared" si="557"/>
        <v>12.863316339675226</v>
      </c>
      <c r="AA1256" s="49">
        <f t="shared" si="558"/>
        <v>63.919918949144588</v>
      </c>
      <c r="AB1256" s="49">
        <f t="shared" si="559"/>
        <v>0</v>
      </c>
      <c r="AC1256" s="80">
        <f t="shared" si="539"/>
        <v>0</v>
      </c>
      <c r="AD1256" s="80">
        <f t="shared" si="548"/>
        <v>0</v>
      </c>
      <c r="AE1256" s="80">
        <f t="shared" si="549"/>
        <v>0</v>
      </c>
      <c r="AF1256" s="54">
        <f>(Q1256-MAX(Q$2:Q1255))/MAX(Q$2:Q1255)</f>
        <v>-0.24357179193959752</v>
      </c>
      <c r="AG1256" s="54">
        <f>(R1256-MAX(R$2:R1255))/MAX(R$2:R1255)</f>
        <v>2.0589903807906536E-2</v>
      </c>
      <c r="AH1256" s="54">
        <f>(S1256-MAX(S$2:S1255))/MAX(S$2:S1255)</f>
        <v>1.1282144275008532E-2</v>
      </c>
      <c r="AI1256" s="54">
        <f>(T1256-MAX(T$2:T1255))/MAX(T$2:T1255)</f>
        <v>1.2739094164590681E-2</v>
      </c>
      <c r="AJ1256" s="54">
        <f>(U1256-MAX(U$2:U1255))/MAX(U$2:U1255)</f>
        <v>-2.6794950243383725E-3</v>
      </c>
      <c r="AK1256" s="54">
        <f t="shared" si="550"/>
        <v>3.0909876396214124</v>
      </c>
      <c r="AL1256" s="71">
        <f t="shared" si="540"/>
        <v>1985.4583333332293</v>
      </c>
      <c r="AM1256" s="49">
        <f t="shared" si="541"/>
        <v>3.0909876396214124</v>
      </c>
      <c r="AN1256" s="49">
        <f t="shared" si="542"/>
        <v>5.6429043341919556</v>
      </c>
      <c r="AO1256" s="49">
        <f t="shared" si="543"/>
        <v>4.6256039474771722</v>
      </c>
      <c r="AP1256" s="49">
        <f t="shared" si="544"/>
        <v>4.7897474989884525</v>
      </c>
      <c r="AQ1256" s="49">
        <f t="shared" si="545"/>
        <v>4.128399999644027</v>
      </c>
      <c r="AS1256" s="49">
        <f t="shared" si="551"/>
        <v>-1.5145043345479285</v>
      </c>
      <c r="AT1256" s="49">
        <f t="shared" si="546"/>
        <v>-0.66134749934442549</v>
      </c>
      <c r="AU1256" s="54">
        <f>(AM1256-MAX(AM$3:AM1256))/MAX(AM$3:AM1256)</f>
        <v>-0.38149394189692082</v>
      </c>
      <c r="AV1256" s="54">
        <f>(AN1256-MAX(AN$3:AN1256))/MAX(AN$3:AN1256)</f>
        <v>-0.56052200520501039</v>
      </c>
      <c r="AW1256" s="54">
        <f>(AO1256-MAX(AO$3:AO1256))/MAX(AO$3:AO1256)</f>
        <v>-0.4248097662899295</v>
      </c>
      <c r="AX1256" s="54">
        <f>(AP1256-MAX(AP$3:AP1256))/MAX(AP$3:AP1256)</f>
        <v>-0.44813782150938503</v>
      </c>
      <c r="AY1256" s="54">
        <f>(AQ1256-MAX(AQ$3:AQ1256))/MAX(AQ$3:AQ1256)</f>
        <v>-0.50373244129296135</v>
      </c>
    </row>
    <row r="1257" spans="1:51">
      <c r="A1257" s="49">
        <f>Data!F1383</f>
        <v>1985.5416666665626</v>
      </c>
      <c r="B1257" s="53">
        <f t="shared" si="537"/>
        <v>0.18200000000000005</v>
      </c>
      <c r="C1257" s="50">
        <f>1/Data!N1383</f>
        <v>9.0929227957095335E-2</v>
      </c>
      <c r="D1257" s="50">
        <f>Data!H1383/100</f>
        <v>0.10310000000000001</v>
      </c>
      <c r="E1257">
        <f>Data!K1384/Data!K1383</f>
        <v>0.97974362283950611</v>
      </c>
      <c r="F1257">
        <f>Data!T1384/Data!T1383</f>
        <v>1.0054882339786326</v>
      </c>
      <c r="G1257" s="49">
        <f>Data!E1386</f>
        <v>108.7</v>
      </c>
      <c r="H1257" s="52">
        <v>0</v>
      </c>
      <c r="I1257" s="52">
        <v>1</v>
      </c>
      <c r="J1257" s="52">
        <v>0.6</v>
      </c>
      <c r="K1257" s="54">
        <f t="shared" si="547"/>
        <v>0.66261227030770231</v>
      </c>
      <c r="L1257" s="54">
        <f t="shared" si="560"/>
        <v>0</v>
      </c>
      <c r="M1257" s="53">
        <f t="shared" si="561"/>
        <v>0</v>
      </c>
      <c r="N1257" s="54" cm="1">
        <f t="array" ref="N1257">stock_min(C1257,O1257)</f>
        <v>0</v>
      </c>
      <c r="O1257" s="54" cm="1">
        <f t="array" ref="O1257">stock_max(C1257,D1257)</f>
        <v>0</v>
      </c>
      <c r="P1257" s="49">
        <f t="shared" si="538"/>
        <v>1985.5416666665626</v>
      </c>
      <c r="Q1257" s="49">
        <f t="shared" si="552"/>
        <v>0.9389038333567632</v>
      </c>
      <c r="R1257" s="49">
        <f t="shared" si="553"/>
        <v>64.549673938651367</v>
      </c>
      <c r="S1257" s="59">
        <f t="shared" si="534"/>
        <v>14.951389869331372</v>
      </c>
      <c r="T1257" s="59">
        <f t="shared" si="535"/>
        <v>19.188418938323004</v>
      </c>
      <c r="U1257" s="59">
        <f t="shared" si="536"/>
        <v>64.270726420232734</v>
      </c>
      <c r="V1257" s="59"/>
      <c r="W1257" s="49">
        <f t="shared" si="554"/>
        <v>5.9805559477325492</v>
      </c>
      <c r="X1257" s="49">
        <f t="shared" si="555"/>
        <v>8.9708339215988229</v>
      </c>
      <c r="Y1257" s="49">
        <f t="shared" si="556"/>
        <v>6.473937101985487</v>
      </c>
      <c r="Z1257" s="49">
        <f t="shared" si="557"/>
        <v>12.714481836337516</v>
      </c>
      <c r="AA1257" s="49">
        <f t="shared" si="558"/>
        <v>64.270726420232734</v>
      </c>
      <c r="AB1257" s="49">
        <f t="shared" si="559"/>
        <v>0</v>
      </c>
      <c r="AC1257" s="80">
        <f t="shared" si="539"/>
        <v>0</v>
      </c>
      <c r="AD1257" s="80">
        <f t="shared" si="548"/>
        <v>0</v>
      </c>
      <c r="AE1257" s="80">
        <f t="shared" si="549"/>
        <v>0</v>
      </c>
      <c r="AF1257" s="54">
        <f>(Q1257-MAX(Q$2:Q1256))/MAX(Q$2:Q1256)</f>
        <v>-0.23942033694572423</v>
      </c>
      <c r="AG1257" s="54">
        <f>(R1257-MAX(R$2:R1256))/MAX(R$2:R1256)</f>
        <v>-2.0256377160493822E-2</v>
      </c>
      <c r="AH1257" s="54">
        <f>(S1257-MAX(S$2:S1256))/MAX(S$2:S1256)</f>
        <v>-9.9585327048433633E-3</v>
      </c>
      <c r="AI1257" s="54">
        <f>(T1257-MAX(T$2:T1256))/MAX(T$2:T1256)</f>
        <v>-1.157046125645287E-2</v>
      </c>
      <c r="AJ1257" s="54">
        <f>(U1257-MAX(U$2:U1256))/MAX(U$2:U1256)</f>
        <v>2.7940332586562141E-3</v>
      </c>
      <c r="AK1257" s="54">
        <f t="shared" si="550"/>
        <v>3.0493554859982983</v>
      </c>
      <c r="AL1257" s="71">
        <f t="shared" si="540"/>
        <v>1985.5416666665626</v>
      </c>
      <c r="AM1257" s="49">
        <f t="shared" si="541"/>
        <v>3.0493554859982983</v>
      </c>
      <c r="AN1257" s="49">
        <f t="shared" si="542"/>
        <v>5.7480818134076399</v>
      </c>
      <c r="AO1257" s="49">
        <f t="shared" si="543"/>
        <v>4.6514860567681522</v>
      </c>
      <c r="AP1257" s="49">
        <f t="shared" si="544"/>
        <v>4.8262413788164134</v>
      </c>
      <c r="AQ1257" s="49">
        <f t="shared" si="545"/>
        <v>4.0788828449845509</v>
      </c>
      <c r="AS1257" s="49">
        <f t="shared" si="551"/>
        <v>-1.669198968423089</v>
      </c>
      <c r="AT1257" s="49">
        <f t="shared" si="546"/>
        <v>-0.74735853383186246</v>
      </c>
      <c r="AU1257" s="54">
        <f>(AM1257-MAX(AM$3:AM1257))/MAX(AM$3:AM1257)</f>
        <v>-0.38982452817869834</v>
      </c>
      <c r="AV1257" s="54">
        <f>(AN1257-MAX(AN$3:AN1257))/MAX(AN$3:AN1257)</f>
        <v>-0.55233062273141054</v>
      </c>
      <c r="AW1257" s="54">
        <f>(AO1257-MAX(AO$3:AO1257))/MAX(AO$3:AO1257)</f>
        <v>-0.42159134623904987</v>
      </c>
      <c r="AX1257" s="54">
        <f>(AP1257-MAX(AP$3:AP1257))/MAX(AP$3:AP1257)</f>
        <v>-0.4439330921311273</v>
      </c>
      <c r="AY1257" s="54">
        <f>(AQ1257-MAX(AQ$3:AQ1257))/MAX(AQ$3:AQ1257)</f>
        <v>-0.50968480963398832</v>
      </c>
    </row>
    <row r="1258" spans="1:51">
      <c r="A1258" s="49">
        <f>Data!F1384</f>
        <v>1985.6249999998959</v>
      </c>
      <c r="B1258" s="53">
        <f t="shared" si="537"/>
        <v>0.17000000000000004</v>
      </c>
      <c r="C1258" s="50">
        <f>1/Data!N1384</f>
        <v>9.312027580338593E-2</v>
      </c>
      <c r="D1258" s="50">
        <f>Data!H1384/100</f>
        <v>0.1033</v>
      </c>
      <c r="E1258">
        <f>Data!K1385/Data!K1384</f>
        <v>0.97844689987539779</v>
      </c>
      <c r="F1258">
        <f>Data!T1385/Data!T1384</f>
        <v>1.0033494168918771</v>
      </c>
      <c r="G1258" s="49">
        <f>Data!E1387</f>
        <v>109</v>
      </c>
      <c r="H1258" s="52">
        <v>0</v>
      </c>
      <c r="I1258" s="52">
        <v>1</v>
      </c>
      <c r="J1258" s="52">
        <v>0.6</v>
      </c>
      <c r="K1258" s="54">
        <f t="shared" si="547"/>
        <v>0.66261227030770231</v>
      </c>
      <c r="L1258" s="54">
        <f t="shared" si="560"/>
        <v>0</v>
      </c>
      <c r="M1258" s="53">
        <f t="shared" si="561"/>
        <v>0</v>
      </c>
      <c r="N1258" s="54" cm="1">
        <f t="array" ref="N1258">stock_min(C1258,O1258)</f>
        <v>0</v>
      </c>
      <c r="O1258" s="54" cm="1">
        <f t="array" ref="O1258">stock_max(C1258,D1258)</f>
        <v>0</v>
      </c>
      <c r="P1258" s="49">
        <f t="shared" si="538"/>
        <v>1985.6249999998959</v>
      </c>
      <c r="Q1258" s="49">
        <f t="shared" si="552"/>
        <v>0.94204861371605642</v>
      </c>
      <c r="R1258" s="49">
        <f t="shared" si="553"/>
        <v>63.158428353241185</v>
      </c>
      <c r="S1258" s="59">
        <f t="shared" si="534"/>
        <v>14.778071962732128</v>
      </c>
      <c r="T1258" s="59">
        <f t="shared" si="535"/>
        <v>18.936066352558324</v>
      </c>
      <c r="U1258" s="59">
        <f t="shared" si="536"/>
        <v>64.485995876957872</v>
      </c>
      <c r="V1258" s="59"/>
      <c r="W1258" s="49">
        <f t="shared" si="554"/>
        <v>5.9112287850928515</v>
      </c>
      <c r="X1258" s="49">
        <f t="shared" si="555"/>
        <v>8.8668431776392769</v>
      </c>
      <c r="Y1258" s="49">
        <f t="shared" si="556"/>
        <v>6.3887964359923615</v>
      </c>
      <c r="Z1258" s="49">
        <f t="shared" si="557"/>
        <v>12.547269916565963</v>
      </c>
      <c r="AA1258" s="49">
        <f t="shared" si="558"/>
        <v>64.485995876957872</v>
      </c>
      <c r="AB1258" s="49">
        <f t="shared" si="559"/>
        <v>0</v>
      </c>
      <c r="AC1258" s="80">
        <f t="shared" si="539"/>
        <v>0</v>
      </c>
      <c r="AD1258" s="80">
        <f t="shared" si="548"/>
        <v>0</v>
      </c>
      <c r="AE1258" s="80">
        <f t="shared" si="549"/>
        <v>0</v>
      </c>
      <c r="AF1258" s="54">
        <f>(Q1258-MAX(Q$2:Q1257))/MAX(Q$2:Q1257)</f>
        <v>-0.23687283857467212</v>
      </c>
      <c r="AG1258" s="54">
        <f>(R1258-MAX(R$2:R1257))/MAX(R$2:R1257)</f>
        <v>-4.1372889559994255E-2</v>
      </c>
      <c r="AH1258" s="54">
        <f>(S1258-MAX(S$2:S1257))/MAX(S$2:S1257)</f>
        <v>-2.1435185782428756E-2</v>
      </c>
      <c r="AI1258" s="54">
        <f>(T1258-MAX(T$2:T1257))/MAX(T$2:T1257)</f>
        <v>-2.4569591135254813E-2</v>
      </c>
      <c r="AJ1258" s="54">
        <f>(U1258-MAX(U$2:U1257))/MAX(U$2:U1257)</f>
        <v>3.3494168918770909E-3</v>
      </c>
      <c r="AK1258" s="54">
        <f t="shared" si="550"/>
        <v>3.0277353767061528</v>
      </c>
      <c r="AL1258" s="71">
        <f t="shared" si="540"/>
        <v>1985.6249999998959</v>
      </c>
      <c r="AM1258" s="49">
        <f t="shared" si="541"/>
        <v>3.0277353767061528</v>
      </c>
      <c r="AN1258" s="49">
        <f t="shared" si="542"/>
        <v>5.8200816006609637</v>
      </c>
      <c r="AO1258" s="49">
        <f t="shared" si="543"/>
        <v>4.672700988422771</v>
      </c>
      <c r="AP1258" s="49">
        <f t="shared" si="544"/>
        <v>4.8542193100645381</v>
      </c>
      <c r="AQ1258" s="49">
        <f t="shared" si="545"/>
        <v>4.0435483801903667</v>
      </c>
      <c r="AS1258" s="49">
        <f t="shared" si="551"/>
        <v>-1.776533220470597</v>
      </c>
      <c r="AT1258" s="49">
        <f t="shared" si="546"/>
        <v>-0.81067092987417144</v>
      </c>
      <c r="AU1258" s="54">
        <f>(AM1258-MAX(AM$3:AM1258))/MAX(AM$3:AM1258)</f>
        <v>-0.39415070807105163</v>
      </c>
      <c r="AV1258" s="54">
        <f>(AN1258-MAX(AN$3:AN1258))/MAX(AN$3:AN1258)</f>
        <v>-0.54672316950275535</v>
      </c>
      <c r="AW1258" s="54">
        <f>(AO1258-MAX(AO$3:AO1258))/MAX(AO$3:AO1258)</f>
        <v>-0.41895328607758303</v>
      </c>
      <c r="AX1258" s="54">
        <f>(AP1258-MAX(AP$3:AP1258))/MAX(AP$3:AP1258)</f>
        <v>-0.44070954807342666</v>
      </c>
      <c r="AY1258" s="54">
        <f>(AQ1258-MAX(AQ$3:AQ1258))/MAX(AQ$3:AQ1258)</f>
        <v>-0.51393230226627729</v>
      </c>
    </row>
    <row r="1259" spans="1:51">
      <c r="A1259" s="49">
        <f>Data!F1385</f>
        <v>1985.7083333332291</v>
      </c>
      <c r="B1259" s="53">
        <f t="shared" si="537"/>
        <v>0.15400000000000003</v>
      </c>
      <c r="C1259" s="50">
        <f>1/Data!N1385</f>
        <v>9.5499722077461796E-2</v>
      </c>
      <c r="D1259" s="50">
        <f>Data!H1385/100</f>
        <v>0.10369999999999999</v>
      </c>
      <c r="E1259">
        <f>Data!K1386/Data!K1385</f>
        <v>1.0112297724277883</v>
      </c>
      <c r="F1259">
        <f>Data!T1386/Data!T1385</f>
        <v>1.0129770847852724</v>
      </c>
      <c r="G1259" s="49">
        <f>Data!E1388</f>
        <v>109.3</v>
      </c>
      <c r="H1259" s="52">
        <v>0</v>
      </c>
      <c r="I1259" s="52">
        <v>1</v>
      </c>
      <c r="J1259" s="52">
        <v>0.6</v>
      </c>
      <c r="K1259" s="54">
        <f t="shared" si="547"/>
        <v>0.66261227030770231</v>
      </c>
      <c r="L1259" s="54">
        <f t="shared" si="560"/>
        <v>0</v>
      </c>
      <c r="M1259" s="53">
        <f t="shared" si="561"/>
        <v>0</v>
      </c>
      <c r="N1259" s="54" cm="1">
        <f t="array" ref="N1259">stock_min(C1259,O1259)</f>
        <v>0</v>
      </c>
      <c r="O1259" s="54" cm="1">
        <f t="array" ref="O1259">stock_max(C1259,D1259)</f>
        <v>0</v>
      </c>
      <c r="P1259" s="49">
        <f t="shared" si="538"/>
        <v>1985.7083333332291</v>
      </c>
      <c r="Q1259" s="49">
        <f t="shared" si="552"/>
        <v>0.95427365844809797</v>
      </c>
      <c r="R1259" s="49">
        <f t="shared" si="553"/>
        <v>63.867683130544854</v>
      </c>
      <c r="S1259" s="59">
        <f t="shared" si="534"/>
        <v>14.954355110899197</v>
      </c>
      <c r="T1259" s="59">
        <f t="shared" si="535"/>
        <v>19.159877291337114</v>
      </c>
      <c r="U1259" s="59">
        <f t="shared" si="536"/>
        <v>65.32283611291588</v>
      </c>
      <c r="V1259" s="59"/>
      <c r="W1259" s="49">
        <f t="shared" si="554"/>
        <v>5.9817420443596792</v>
      </c>
      <c r="X1259" s="49">
        <f t="shared" si="555"/>
        <v>8.9726130665395178</v>
      </c>
      <c r="Y1259" s="49">
        <f t="shared" si="556"/>
        <v>6.464307500507239</v>
      </c>
      <c r="Z1259" s="49">
        <f t="shared" si="557"/>
        <v>12.695569790829875</v>
      </c>
      <c r="AA1259" s="49">
        <f t="shared" si="558"/>
        <v>65.32283611291588</v>
      </c>
      <c r="AB1259" s="49">
        <f t="shared" si="559"/>
        <v>0</v>
      </c>
      <c r="AC1259" s="80">
        <f t="shared" si="539"/>
        <v>0</v>
      </c>
      <c r="AD1259" s="80">
        <f t="shared" si="548"/>
        <v>0</v>
      </c>
      <c r="AE1259" s="80">
        <f t="shared" si="549"/>
        <v>0</v>
      </c>
      <c r="AF1259" s="54">
        <f>(Q1259-MAX(Q$2:Q1258))/MAX(Q$2:Q1258)</f>
        <v>-0.22696967269891141</v>
      </c>
      <c r="AG1259" s="54">
        <f>(R1259-MAX(R$2:R1258))/MAX(R$2:R1258)</f>
        <v>-3.0607725266644719E-2</v>
      </c>
      <c r="AH1259" s="54">
        <f>(S1259-MAX(S$2:S1258))/MAX(S$2:S1258)</f>
        <v>-9.7621822559318672E-3</v>
      </c>
      <c r="AI1259" s="54">
        <f>(T1259-MAX(T$2:T1258))/MAX(T$2:T1258)</f>
        <v>-1.3040692183551307E-2</v>
      </c>
      <c r="AJ1259" s="54">
        <f>(U1259-MAX(U$2:U1258))/MAX(U$2:U1258)</f>
        <v>1.297708478527238E-2</v>
      </c>
      <c r="AK1259" s="54">
        <f t="shared" si="550"/>
        <v>2.9313223587980715</v>
      </c>
      <c r="AL1259" s="71">
        <f t="shared" si="540"/>
        <v>1985.7083333332291</v>
      </c>
      <c r="AM1259" s="49">
        <f t="shared" si="541"/>
        <v>2.9313223587980715</v>
      </c>
      <c r="AN1259" s="49">
        <f t="shared" si="542"/>
        <v>5.5932573568077153</v>
      </c>
      <c r="AO1259" s="49">
        <f t="shared" si="543"/>
        <v>4.5039325081689441</v>
      </c>
      <c r="AP1259" s="49">
        <f t="shared" si="544"/>
        <v>4.6767269060814662</v>
      </c>
      <c r="AQ1259" s="49">
        <f t="shared" si="545"/>
        <v>3.9046892220142468</v>
      </c>
      <c r="AS1259" s="49">
        <f t="shared" si="551"/>
        <v>-1.6885681347934685</v>
      </c>
      <c r="AT1259" s="49">
        <f t="shared" si="546"/>
        <v>-0.7720376840672194</v>
      </c>
      <c r="AU1259" s="54">
        <f>(AM1259-MAX(AM$3:AM1259))/MAX(AM$3:AM1259)</f>
        <v>-0.41344293521934677</v>
      </c>
      <c r="AV1259" s="54">
        <f>(AN1259-MAX(AN$3:AN1259))/MAX(AN$3:AN1259)</f>
        <v>-0.5643885875137431</v>
      </c>
      <c r="AW1259" s="54">
        <f>(AO1259-MAX(AO$3:AO1259))/MAX(AO$3:AO1259)</f>
        <v>-0.43993951462251429</v>
      </c>
      <c r="AX1259" s="54">
        <f>(AP1259-MAX(AP$3:AP1259))/MAX(AP$3:AP1259)</f>
        <v>-0.46115975860087527</v>
      </c>
      <c r="AY1259" s="54">
        <f>(AQ1259-MAX(AQ$3:AQ1259))/MAX(AQ$3:AQ1259)</f>
        <v>-0.53062431259427834</v>
      </c>
    </row>
    <row r="1260" spans="1:51">
      <c r="A1260" s="49">
        <f>Data!F1386</f>
        <v>1985.7916666665624</v>
      </c>
      <c r="B1260" s="53">
        <f t="shared" si="537"/>
        <v>0.16000000000000003</v>
      </c>
      <c r="C1260" s="50">
        <f>1/Data!N1386</f>
        <v>9.4764121357617428E-2</v>
      </c>
      <c r="D1260" s="50">
        <f>Data!H1386/100</f>
        <v>0.1024</v>
      </c>
      <c r="E1260">
        <f>Data!K1387/Data!K1386</f>
        <v>1.0612850770438549</v>
      </c>
      <c r="F1260">
        <f>Data!T1387/Data!T1386</f>
        <v>1.0348091480160631</v>
      </c>
      <c r="G1260" s="49">
        <f>Data!E1389</f>
        <v>109.6</v>
      </c>
      <c r="H1260" s="52">
        <v>0</v>
      </c>
      <c r="I1260" s="52">
        <v>1</v>
      </c>
      <c r="J1260" s="52">
        <v>0.6</v>
      </c>
      <c r="K1260" s="54">
        <f t="shared" si="547"/>
        <v>0.66261227030770231</v>
      </c>
      <c r="L1260" s="54">
        <f t="shared" si="560"/>
        <v>0</v>
      </c>
      <c r="M1260" s="53">
        <f t="shared" si="561"/>
        <v>0</v>
      </c>
      <c r="N1260" s="54" cm="1">
        <f t="array" ref="N1260">stock_min(C1260,O1260)</f>
        <v>0</v>
      </c>
      <c r="O1260" s="54" cm="1">
        <f t="array" ref="O1260">stock_max(C1260,D1260)</f>
        <v>0</v>
      </c>
      <c r="P1260" s="49">
        <f t="shared" si="538"/>
        <v>1985.7916666665624</v>
      </c>
      <c r="Q1260" s="49">
        <f t="shared" si="552"/>
        <v>0.98749111147284785</v>
      </c>
      <c r="R1260" s="49">
        <f t="shared" si="553"/>
        <v>67.7818190118128</v>
      </c>
      <c r="S1260" s="59">
        <f t="shared" si="534"/>
        <v>15.712461738182792</v>
      </c>
      <c r="T1260" s="59">
        <f t="shared" si="535"/>
        <v>20.162943300690262</v>
      </c>
      <c r="U1260" s="59">
        <f t="shared" si="536"/>
        <v>67.5966683839994</v>
      </c>
      <c r="V1260" s="59"/>
      <c r="W1260" s="49">
        <f t="shared" si="554"/>
        <v>6.284984695273117</v>
      </c>
      <c r="X1260" s="49">
        <f t="shared" si="555"/>
        <v>9.4274770429096755</v>
      </c>
      <c r="Y1260" s="49">
        <f t="shared" si="556"/>
        <v>6.8027296641344108</v>
      </c>
      <c r="Z1260" s="49">
        <f t="shared" si="557"/>
        <v>13.360213636555851</v>
      </c>
      <c r="AA1260" s="49">
        <f t="shared" si="558"/>
        <v>67.5966683839994</v>
      </c>
      <c r="AB1260" s="49">
        <f t="shared" si="559"/>
        <v>0</v>
      </c>
      <c r="AC1260" s="80">
        <f t="shared" si="539"/>
        <v>0</v>
      </c>
      <c r="AD1260" s="80">
        <f t="shared" si="548"/>
        <v>0</v>
      </c>
      <c r="AE1260" s="80">
        <f t="shared" si="549"/>
        <v>0</v>
      </c>
      <c r="AF1260" s="54">
        <f>(Q1260-MAX(Q$2:Q1259))/MAX(Q$2:Q1259)</f>
        <v>-0.20006114561498212</v>
      </c>
      <c r="AG1260" s="54">
        <f>(R1260-MAX(R$2:R1259))/MAX(R$2:R1259)</f>
        <v>2.8801554976106598E-2</v>
      </c>
      <c r="AH1260" s="54">
        <f>(S1260-MAX(S$2:S1259))/MAX(S$2:S1259)</f>
        <v>4.0437632222961012E-2</v>
      </c>
      <c r="AI1260" s="54">
        <f>(T1260-MAX(T$2:T1259))/MAX(T$2:T1259)</f>
        <v>3.8629019434748002E-2</v>
      </c>
      <c r="AJ1260" s="54">
        <f>(U1260-MAX(U$2:U1259))/MAX(U$2:U1259)</f>
        <v>3.4809148016063093E-2</v>
      </c>
      <c r="AK1260" s="54">
        <f t="shared" si="550"/>
        <v>2.8480541605222349</v>
      </c>
      <c r="AL1260" s="71">
        <f t="shared" si="540"/>
        <v>1985.7916666665624</v>
      </c>
      <c r="AM1260" s="49">
        <f t="shared" si="541"/>
        <v>2.8480541605222349</v>
      </c>
      <c r="AN1260" s="49">
        <f t="shared" si="542"/>
        <v>5.5235101205576767</v>
      </c>
      <c r="AO1260" s="49">
        <f t="shared" si="543"/>
        <v>4.4194923642463566</v>
      </c>
      <c r="AP1260" s="49">
        <f t="shared" si="544"/>
        <v>4.5936821834505652</v>
      </c>
      <c r="AQ1260" s="49">
        <f t="shared" si="545"/>
        <v>3.8368190994379843</v>
      </c>
      <c r="AS1260" s="49">
        <f t="shared" si="551"/>
        <v>-1.6866910211196924</v>
      </c>
      <c r="AT1260" s="49">
        <f t="shared" si="546"/>
        <v>-0.75686308401258096</v>
      </c>
      <c r="AU1260" s="54">
        <f>(AM1260-MAX(AM$3:AM1260))/MAX(AM$3:AM1260)</f>
        <v>-0.43010488637721078</v>
      </c>
      <c r="AV1260" s="54">
        <f>(AN1260-MAX(AN$3:AN1260))/MAX(AN$3:AN1260)</f>
        <v>-0.56982060863519435</v>
      </c>
      <c r="AW1260" s="54">
        <f>(AO1260-MAX(AO$3:AO1260))/MAX(AO$3:AO1260)</f>
        <v>-0.45043958048825594</v>
      </c>
      <c r="AX1260" s="54">
        <f>(AP1260-MAX(AP$3:AP1260))/MAX(AP$3:AP1260)</f>
        <v>-0.47072795432578907</v>
      </c>
      <c r="AY1260" s="54">
        <f>(AQ1260-MAX(AQ$3:AQ1260))/MAX(AQ$3:AQ1260)</f>
        <v>-0.53878285828824535</v>
      </c>
    </row>
    <row r="1261" spans="1:51">
      <c r="A1261" s="49">
        <f>Data!F1387</f>
        <v>1985.8749999998956</v>
      </c>
      <c r="B1261" s="53">
        <f t="shared" si="537"/>
        <v>0.19499999999999995</v>
      </c>
      <c r="C1261" s="50">
        <f>1/Data!N1387</f>
        <v>8.9568726440663188E-2</v>
      </c>
      <c r="D1261" s="50">
        <f>Data!H1387/100</f>
        <v>9.7799999999999998E-2</v>
      </c>
      <c r="E1261">
        <f>Data!K1388/Data!K1387</f>
        <v>1.0500635034608421</v>
      </c>
      <c r="F1261">
        <f>Data!T1388/Data!T1387</f>
        <v>1.0389493652120938</v>
      </c>
      <c r="G1261" s="49">
        <f>Data!E1390</f>
        <v>109.3</v>
      </c>
      <c r="H1261" s="52">
        <v>0</v>
      </c>
      <c r="I1261" s="52">
        <v>1</v>
      </c>
      <c r="J1261" s="52">
        <v>0.6</v>
      </c>
      <c r="K1261" s="54">
        <f t="shared" si="547"/>
        <v>0.66261227030770231</v>
      </c>
      <c r="L1261" s="54">
        <f t="shared" si="560"/>
        <v>0</v>
      </c>
      <c r="M1261" s="53">
        <f t="shared" si="561"/>
        <v>0</v>
      </c>
      <c r="N1261" s="54" cm="1">
        <f t="array" ref="N1261">stock_min(C1261,O1261)</f>
        <v>0</v>
      </c>
      <c r="O1261" s="54" cm="1">
        <f t="array" ref="O1261">stock_max(C1261,D1261)</f>
        <v>0</v>
      </c>
      <c r="P1261" s="49">
        <f t="shared" si="538"/>
        <v>1985.8749999998956</v>
      </c>
      <c r="Q1261" s="49">
        <f t="shared" si="552"/>
        <v>1.0259532634173003</v>
      </c>
      <c r="R1261" s="49">
        <f t="shared" si="553"/>
        <v>71.175214342492865</v>
      </c>
      <c r="S1261" s="59">
        <f t="shared" si="534"/>
        <v>16.429230431996125</v>
      </c>
      <c r="T1261" s="59">
        <f t="shared" si="535"/>
        <v>21.096764404449083</v>
      </c>
      <c r="U1261" s="59">
        <f t="shared" si="536"/>
        <v>70.229515708008591</v>
      </c>
      <c r="V1261" s="59"/>
      <c r="W1261" s="49">
        <f t="shared" si="554"/>
        <v>6.5716921727984499</v>
      </c>
      <c r="X1261" s="49">
        <f t="shared" si="555"/>
        <v>9.8575382591976748</v>
      </c>
      <c r="Y1261" s="49">
        <f t="shared" si="556"/>
        <v>7.117789446270355</v>
      </c>
      <c r="Z1261" s="49">
        <f t="shared" si="557"/>
        <v>13.978974958178728</v>
      </c>
      <c r="AA1261" s="49">
        <f t="shared" si="558"/>
        <v>70.229515708008591</v>
      </c>
      <c r="AB1261" s="49">
        <f t="shared" si="559"/>
        <v>0</v>
      </c>
      <c r="AC1261" s="80">
        <f t="shared" si="539"/>
        <v>0</v>
      </c>
      <c r="AD1261" s="80">
        <f t="shared" si="548"/>
        <v>0</v>
      </c>
      <c r="AE1261" s="80">
        <f t="shared" si="549"/>
        <v>0</v>
      </c>
      <c r="AF1261" s="54">
        <f>(Q1261-MAX(Q$2:Q1260))/MAX(Q$2:Q1260)</f>
        <v>-0.16890403502819609</v>
      </c>
      <c r="AG1261" s="54">
        <f>(R1261-MAX(R$2:R1260))/MAX(R$2:R1260)</f>
        <v>5.0063503460842124E-2</v>
      </c>
      <c r="AH1261" s="54">
        <f>(S1261-MAX(S$2:S1260))/MAX(S$2:S1260)</f>
        <v>4.5617848161342879E-2</v>
      </c>
      <c r="AI1261" s="54">
        <f>(T1261-MAX(T$2:T1260))/MAX(T$2:T1260)</f>
        <v>4.6313729589610636E-2</v>
      </c>
      <c r="AJ1261" s="54">
        <f>(U1261-MAX(U$2:U1260))/MAX(U$2:U1260)</f>
        <v>3.8949365212093856E-2</v>
      </c>
      <c r="AK1261" s="54">
        <f t="shared" si="550"/>
        <v>2.7782507249157646</v>
      </c>
      <c r="AL1261" s="71">
        <f t="shared" si="540"/>
        <v>1985.8749999998956</v>
      </c>
      <c r="AM1261" s="49">
        <f t="shared" si="541"/>
        <v>2.7782507249157646</v>
      </c>
      <c r="AN1261" s="49">
        <f t="shared" si="542"/>
        <v>5.3948827762991085</v>
      </c>
      <c r="AO1261" s="49">
        <f t="shared" si="543"/>
        <v>4.3144282234571536</v>
      </c>
      <c r="AP1261" s="49">
        <f t="shared" si="544"/>
        <v>4.4848275057368907</v>
      </c>
      <c r="AQ1261" s="49">
        <f t="shared" si="545"/>
        <v>3.7552547898645248</v>
      </c>
      <c r="AS1261" s="49">
        <f t="shared" si="551"/>
        <v>-1.6396279864345837</v>
      </c>
      <c r="AT1261" s="49">
        <f t="shared" si="546"/>
        <v>-0.72957271587236594</v>
      </c>
      <c r="AU1261" s="54">
        <f>(AM1261-MAX(AM$3:AM1261))/MAX(AM$3:AM1261)</f>
        <v>-0.44407254100176891</v>
      </c>
      <c r="AV1261" s="54">
        <f>(AN1261-MAX(AN$3:AN1261))/MAX(AN$3:AN1261)</f>
        <v>-0.5798383023586261</v>
      </c>
      <c r="AW1261" s="54">
        <f>(AO1261-MAX(AO$3:AO1261))/MAX(AO$3:AO1261)</f>
        <v>-0.4635042242366792</v>
      </c>
      <c r="AX1261" s="54">
        <f>(AP1261-MAX(AP$3:AP1261))/MAX(AP$3:AP1261)</f>
        <v>-0.48326990556531663</v>
      </c>
      <c r="AY1261" s="54">
        <f>(AQ1261-MAX(AQ$3:AQ1261))/MAX(AQ$3:AQ1261)</f>
        <v>-0.54858755763742084</v>
      </c>
    </row>
    <row r="1262" spans="1:51">
      <c r="A1262" s="49">
        <f>Data!F1388</f>
        <v>1985.9583333332289</v>
      </c>
      <c r="B1262" s="53">
        <f t="shared" si="537"/>
        <v>0.23299999999999998</v>
      </c>
      <c r="C1262" s="50">
        <f>1/Data!N1388</f>
        <v>8.5539383523996454E-2</v>
      </c>
      <c r="D1262" s="50">
        <f>Data!H1388/100</f>
        <v>9.2600000000000002E-2</v>
      </c>
      <c r="E1262">
        <f>Data!K1389/Data!K1388</f>
        <v>1.0047755186894882</v>
      </c>
      <c r="F1262">
        <f>Data!T1389/Data!T1388</f>
        <v>1.0094902985643324</v>
      </c>
      <c r="G1262" s="49">
        <f>Data!E1391</f>
        <v>108.8</v>
      </c>
      <c r="H1262" s="52">
        <v>0</v>
      </c>
      <c r="I1262" s="52">
        <v>1</v>
      </c>
      <c r="J1262" s="52">
        <v>0.6</v>
      </c>
      <c r="K1262" s="54">
        <f t="shared" si="547"/>
        <v>0.66261227030770231</v>
      </c>
      <c r="L1262" s="54">
        <f t="shared" si="560"/>
        <v>0</v>
      </c>
      <c r="M1262" s="53">
        <f t="shared" si="561"/>
        <v>0</v>
      </c>
      <c r="N1262" s="54" cm="1">
        <f t="array" ref="N1262">stock_min(C1262,O1262)</f>
        <v>0</v>
      </c>
      <c r="O1262" s="54" cm="1">
        <f t="array" ref="O1262">stock_max(C1262,D1262)</f>
        <v>0</v>
      </c>
      <c r="P1262" s="49">
        <f t="shared" si="538"/>
        <v>1985.9583333332289</v>
      </c>
      <c r="Q1262" s="49">
        <f t="shared" si="552"/>
        <v>1.0356898662001817</v>
      </c>
      <c r="R1262" s="49">
        <f t="shared" si="553"/>
        <v>71.515112908813776</v>
      </c>
      <c r="S1262" s="59">
        <f t="shared" si="534"/>
        <v>16.538672610978011</v>
      </c>
      <c r="T1262" s="59">
        <f t="shared" si="535"/>
        <v>21.231071207584915</v>
      </c>
      <c r="U1262" s="59">
        <f t="shared" si="536"/>
        <v>70.896014780106057</v>
      </c>
      <c r="V1262" s="59"/>
      <c r="W1262" s="49">
        <f t="shared" si="554"/>
        <v>6.6154690443912045</v>
      </c>
      <c r="X1262" s="49">
        <f t="shared" si="555"/>
        <v>9.9232035665868068</v>
      </c>
      <c r="Y1262" s="49">
        <f t="shared" si="556"/>
        <v>7.1631029136625832</v>
      </c>
      <c r="Z1262" s="49">
        <f t="shared" si="557"/>
        <v>14.067968293922331</v>
      </c>
      <c r="AA1262" s="49">
        <f t="shared" si="558"/>
        <v>70.896014780106057</v>
      </c>
      <c r="AB1262" s="49">
        <f t="shared" si="559"/>
        <v>0</v>
      </c>
      <c r="AC1262" s="80">
        <f t="shared" si="539"/>
        <v>0</v>
      </c>
      <c r="AD1262" s="80">
        <f t="shared" si="548"/>
        <v>0</v>
      </c>
      <c r="AE1262" s="80">
        <f t="shared" si="549"/>
        <v>0</v>
      </c>
      <c r="AF1262" s="54">
        <f>(Q1262-MAX(Q$2:Q1261))/MAX(Q$2:Q1261)</f>
        <v>-0.1610166861850017</v>
      </c>
      <c r="AG1262" s="54">
        <f>(R1262-MAX(R$2:R1261))/MAX(R$2:R1261)</f>
        <v>4.7755186894883192E-3</v>
      </c>
      <c r="AH1262" s="54">
        <f>(S1262-MAX(S$2:S1261))/MAX(S$2:S1261)</f>
        <v>6.6614306394258563E-3</v>
      </c>
      <c r="AI1262" s="54">
        <f>(T1262-MAX(T$2:T1261))/MAX(T$2:T1261)</f>
        <v>6.3662275674609241E-3</v>
      </c>
      <c r="AJ1262" s="54">
        <f>(U1262-MAX(U$2:U1261))/MAX(U$2:U1261)</f>
        <v>9.4902985643322869E-3</v>
      </c>
      <c r="AK1262" s="54">
        <f t="shared" si="550"/>
        <v>2.7524370736063335</v>
      </c>
      <c r="AL1262" s="71">
        <f t="shared" si="540"/>
        <v>1985.9583333332289</v>
      </c>
      <c r="AM1262" s="49">
        <f t="shared" si="541"/>
        <v>2.7524370736063335</v>
      </c>
      <c r="AN1262" s="49">
        <f t="shared" si="542"/>
        <v>5.4068517192062453</v>
      </c>
      <c r="AO1262" s="49">
        <f t="shared" si="543"/>
        <v>4.3040808144388967</v>
      </c>
      <c r="AP1262" s="49">
        <f t="shared" si="544"/>
        <v>4.4773074247683535</v>
      </c>
      <c r="AQ1262" s="49">
        <f t="shared" si="545"/>
        <v>3.7270003870149488</v>
      </c>
      <c r="AS1262" s="49">
        <f t="shared" si="551"/>
        <v>-1.6798513321912965</v>
      </c>
      <c r="AT1262" s="49">
        <f t="shared" si="546"/>
        <v>-0.75030703775340468</v>
      </c>
      <c r="AU1262" s="54">
        <f>(AM1262-MAX(AM$3:AM1262))/MAX(AM$3:AM1262)</f>
        <v>-0.44923784788038174</v>
      </c>
      <c r="AV1262" s="54">
        <f>(AN1262-MAX(AN$3:AN1262))/MAX(AN$3:AN1262)</f>
        <v>-0.5789061428327642</v>
      </c>
      <c r="AW1262" s="54">
        <f>(AO1262-MAX(AO$3:AO1262))/MAX(AO$3:AO1262)</f>
        <v>-0.46479091645656778</v>
      </c>
      <c r="AX1262" s="54">
        <f>(AP1262-MAX(AP$3:AP1262))/MAX(AP$3:AP1262)</f>
        <v>-0.48413634962454921</v>
      </c>
      <c r="AY1262" s="54">
        <f>(AQ1262-MAX(AQ$3:AQ1262))/MAX(AQ$3:AQ1262)</f>
        <v>-0.55198396872309408</v>
      </c>
    </row>
    <row r="1263" spans="1:51">
      <c r="A1263" s="49">
        <f>Data!F1389</f>
        <v>1986.0416666665622</v>
      </c>
      <c r="B1263" s="53">
        <f t="shared" si="537"/>
        <v>0.23499999999999999</v>
      </c>
      <c r="C1263" s="50">
        <f>1/Data!N1389</f>
        <v>8.53605934770469E-2</v>
      </c>
      <c r="D1263" s="50">
        <f>Data!H1389/100</f>
        <v>9.1899999999999996E-2</v>
      </c>
      <c r="E1263">
        <f>Data!K1390/Data!K1389</f>
        <v>1.0598896303698411</v>
      </c>
      <c r="F1263">
        <f>Data!T1390/Data!T1389</f>
        <v>1.0429931744722571</v>
      </c>
      <c r="G1263" s="49">
        <f>Data!E1392</f>
        <v>108.6</v>
      </c>
      <c r="H1263" s="52">
        <v>0</v>
      </c>
      <c r="I1263" s="52">
        <v>1</v>
      </c>
      <c r="J1263" s="52">
        <v>0.6</v>
      </c>
      <c r="K1263" s="54">
        <f t="shared" si="547"/>
        <v>0.66261227030770231</v>
      </c>
      <c r="L1263" s="54">
        <f t="shared" si="560"/>
        <v>0</v>
      </c>
      <c r="M1263" s="53">
        <f t="shared" si="561"/>
        <v>0</v>
      </c>
      <c r="N1263" s="54" cm="1">
        <f t="array" ref="N1263">stock_min(C1263,O1263)</f>
        <v>0</v>
      </c>
      <c r="O1263" s="54" cm="1">
        <f t="array" ref="O1263">stock_max(C1263,D1263)</f>
        <v>0</v>
      </c>
      <c r="P1263" s="49">
        <f t="shared" si="538"/>
        <v>1986.0416666665622</v>
      </c>
      <c r="Q1263" s="49">
        <f t="shared" si="552"/>
        <v>1.0802174613168747</v>
      </c>
      <c r="R1263" s="49">
        <f t="shared" si="553"/>
        <v>75.798126586780086</v>
      </c>
      <c r="S1263" s="59">
        <f t="shared" si="534"/>
        <v>17.417389619506913</v>
      </c>
      <c r="T1263" s="59">
        <f t="shared" si="535"/>
        <v>22.381561162092396</v>
      </c>
      <c r="U1263" s="59">
        <f t="shared" si="536"/>
        <v>73.944059512934885</v>
      </c>
      <c r="V1263" s="59"/>
      <c r="W1263" s="49">
        <f t="shared" si="554"/>
        <v>6.9669558478027653</v>
      </c>
      <c r="X1263" s="49">
        <f t="shared" si="555"/>
        <v>10.450433771704148</v>
      </c>
      <c r="Y1263" s="49">
        <f t="shared" si="556"/>
        <v>7.5512641074476576</v>
      </c>
      <c r="Z1263" s="49">
        <f t="shared" si="557"/>
        <v>14.830297054644738</v>
      </c>
      <c r="AA1263" s="49">
        <f t="shared" si="558"/>
        <v>73.944059512934885</v>
      </c>
      <c r="AB1263" s="49">
        <f t="shared" si="559"/>
        <v>0</v>
      </c>
      <c r="AC1263" s="80">
        <f t="shared" si="539"/>
        <v>0</v>
      </c>
      <c r="AD1263" s="80">
        <f t="shared" si="548"/>
        <v>0</v>
      </c>
      <c r="AE1263" s="80">
        <f t="shared" si="549"/>
        <v>0</v>
      </c>
      <c r="AF1263" s="54">
        <f>(Q1263-MAX(Q$2:Q1262))/MAX(Q$2:Q1262)</f>
        <v>-0.12494613019484106</v>
      </c>
      <c r="AG1263" s="54">
        <f>(R1263-MAX(R$2:R1262))/MAX(R$2:R1262)</f>
        <v>5.9889630369841108E-2</v>
      </c>
      <c r="AH1263" s="54">
        <f>(S1263-MAX(S$2:S1262))/MAX(S$2:S1262)</f>
        <v>5.3131048010807633E-2</v>
      </c>
      <c r="AI1263" s="54">
        <f>(T1263-MAX(T$2:T1262))/MAX(T$2:T1262)</f>
        <v>5.4188973474709211E-2</v>
      </c>
      <c r="AJ1263" s="54">
        <f>(U1263-MAX(U$2:U1262))/MAX(U$2:U1262)</f>
        <v>4.2993174472257242E-2</v>
      </c>
      <c r="AK1263" s="54">
        <f t="shared" si="550"/>
        <v>2.6119139011127728</v>
      </c>
      <c r="AL1263" s="71">
        <f t="shared" si="540"/>
        <v>1986.0416666665622</v>
      </c>
      <c r="AM1263" s="49">
        <f t="shared" si="541"/>
        <v>2.6119139011127728</v>
      </c>
      <c r="AN1263" s="49">
        <f t="shared" si="542"/>
        <v>5.0902800410680147</v>
      </c>
      <c r="AO1263" s="49">
        <f t="shared" si="543"/>
        <v>4.064857606296993</v>
      </c>
      <c r="AP1263" s="49">
        <f t="shared" si="544"/>
        <v>4.2263637723752909</v>
      </c>
      <c r="AQ1263" s="49">
        <f t="shared" si="545"/>
        <v>3.5404252046370486</v>
      </c>
      <c r="AS1263" s="49">
        <f t="shared" si="551"/>
        <v>-1.5498548364309661</v>
      </c>
      <c r="AT1263" s="49">
        <f t="shared" si="546"/>
        <v>-0.68593856773824236</v>
      </c>
      <c r="AU1263" s="54">
        <f>(AM1263-MAX(AM$3:AM1263))/MAX(AM$3:AM1263)</f>
        <v>-0.47735650884719705</v>
      </c>
      <c r="AV1263" s="54">
        <f>(AN1263-MAX(AN$3:AN1263))/MAX(AN$3:AN1263)</f>
        <v>-0.60356122788782507</v>
      </c>
      <c r="AW1263" s="54">
        <f>(AO1263-MAX(AO$3:AO1263))/MAX(AO$3:AO1263)</f>
        <v>-0.49453813531975249</v>
      </c>
      <c r="AX1263" s="54">
        <f>(AP1263-MAX(AP$3:AP1263))/MAX(AP$3:AP1263)</f>
        <v>-0.51304942087042893</v>
      </c>
      <c r="AY1263" s="54">
        <f>(AQ1263-MAX(AQ$3:AQ1263))/MAX(AQ$3:AQ1263)</f>
        <v>-0.57441183673055085</v>
      </c>
    </row>
    <row r="1264" spans="1:51">
      <c r="A1264" s="49">
        <f>Data!F1390</f>
        <v>1986.1249999998954</v>
      </c>
      <c r="B1264" s="53">
        <f t="shared" si="537"/>
        <v>0.27400000000000002</v>
      </c>
      <c r="C1264" s="50">
        <f>1/Data!N1390</f>
        <v>8.0721852913222231E-2</v>
      </c>
      <c r="D1264" s="50">
        <f>Data!H1390/100</f>
        <v>8.6999999999999994E-2</v>
      </c>
      <c r="E1264">
        <f>Data!K1391/Data!K1390</f>
        <v>1.0667226976535831</v>
      </c>
      <c r="F1264">
        <f>Data!T1391/Data!T1390</f>
        <v>1.0756168884615258</v>
      </c>
      <c r="G1264" s="49">
        <f>Data!E1393</f>
        <v>108.9</v>
      </c>
      <c r="H1264" s="52">
        <v>0</v>
      </c>
      <c r="I1264" s="52">
        <v>1</v>
      </c>
      <c r="J1264" s="52">
        <v>0.6</v>
      </c>
      <c r="K1264" s="54">
        <f t="shared" si="547"/>
        <v>0.66261227030770231</v>
      </c>
      <c r="L1264" s="54">
        <f t="shared" si="560"/>
        <v>0</v>
      </c>
      <c r="M1264" s="53">
        <f t="shared" si="561"/>
        <v>0</v>
      </c>
      <c r="N1264" s="54" cm="1">
        <f t="array" ref="N1264">stock_min(C1264,O1264)</f>
        <v>0</v>
      </c>
      <c r="O1264" s="54" cm="1">
        <f t="array" ref="O1264">stock_max(C1264,D1264)</f>
        <v>0</v>
      </c>
      <c r="P1264" s="49">
        <f t="shared" si="538"/>
        <v>1986.1249999998954</v>
      </c>
      <c r="Q1264" s="49">
        <f t="shared" si="552"/>
        <v>1.1619001446034654</v>
      </c>
      <c r="R1264" s="49">
        <f t="shared" si="553"/>
        <v>80.855582069737835</v>
      </c>
      <c r="S1264" s="59">
        <f t="shared" si="534"/>
        <v>18.6414902756648</v>
      </c>
      <c r="T1264" s="59">
        <f t="shared" si="535"/>
        <v>23.942081684338675</v>
      </c>
      <c r="U1264" s="59">
        <f t="shared" si="536"/>
        <v>79.535479213516908</v>
      </c>
      <c r="V1264" s="59"/>
      <c r="W1264" s="49">
        <f t="shared" si="554"/>
        <v>7.4565961102659202</v>
      </c>
      <c r="X1264" s="49">
        <f t="shared" si="555"/>
        <v>11.18489416539888</v>
      </c>
      <c r="Y1264" s="49">
        <f t="shared" si="556"/>
        <v>8.0777645835865677</v>
      </c>
      <c r="Z1264" s="49">
        <f t="shared" si="557"/>
        <v>15.864317100752107</v>
      </c>
      <c r="AA1264" s="49">
        <f t="shared" si="558"/>
        <v>79.535479213516908</v>
      </c>
      <c r="AB1264" s="49">
        <f t="shared" si="559"/>
        <v>0</v>
      </c>
      <c r="AC1264" s="80">
        <f t="shared" si="539"/>
        <v>0</v>
      </c>
      <c r="AD1264" s="80">
        <f t="shared" si="548"/>
        <v>0</v>
      </c>
      <c r="AE1264" s="80">
        <f t="shared" si="549"/>
        <v>0</v>
      </c>
      <c r="AF1264" s="54">
        <f>(Q1264-MAX(Q$2:Q1263))/MAX(Q$2:Q1263)</f>
        <v>-5.8777279323957841E-2</v>
      </c>
      <c r="AG1264" s="54">
        <f>(R1264-MAX(R$2:R1263))/MAX(R$2:R1263)</f>
        <v>6.6722697653583143E-2</v>
      </c>
      <c r="AH1264" s="54">
        <f>(S1264-MAX(S$2:S1263))/MAX(S$2:S1263)</f>
        <v>7.0280373976760208E-2</v>
      </c>
      <c r="AI1264" s="54">
        <f>(T1264-MAX(T$2:T1263))/MAX(T$2:T1263)</f>
        <v>6.9723488497725042E-2</v>
      </c>
      <c r="AJ1264" s="54">
        <f>(U1264-MAX(U$2:U1263))/MAX(U$2:U1263)</f>
        <v>7.5616888461525797E-2</v>
      </c>
      <c r="AK1264" s="54">
        <f t="shared" si="550"/>
        <v>2.3954793099589051</v>
      </c>
      <c r="AL1264" s="71">
        <f t="shared" si="540"/>
        <v>1986.1249999998954</v>
      </c>
      <c r="AM1264" s="49">
        <f t="shared" si="541"/>
        <v>2.3954793099589051</v>
      </c>
      <c r="AN1264" s="49">
        <f t="shared" si="542"/>
        <v>4.8161994301559732</v>
      </c>
      <c r="AO1264" s="49">
        <f t="shared" si="543"/>
        <v>3.7985688833304541</v>
      </c>
      <c r="AP1264" s="49">
        <f t="shared" si="544"/>
        <v>3.9571908814110048</v>
      </c>
      <c r="AQ1264" s="49">
        <f t="shared" si="545"/>
        <v>3.2500228566121501</v>
      </c>
      <c r="AS1264" s="49">
        <f t="shared" si="551"/>
        <v>-1.5661765735438231</v>
      </c>
      <c r="AT1264" s="49">
        <f t="shared" si="546"/>
        <v>-0.70716802479885477</v>
      </c>
      <c r="AU1264" s="54">
        <f>(AM1264-MAX(AM$3:AM1264))/MAX(AM$3:AM1264)</f>
        <v>-0.52066503072408377</v>
      </c>
      <c r="AV1264" s="54">
        <f>(AN1264-MAX(AN$3:AN1264))/MAX(AN$3:AN1264)</f>
        <v>-0.62490704382979567</v>
      </c>
      <c r="AW1264" s="54">
        <f>(AO1264-MAX(AO$3:AO1264))/MAX(AO$3:AO1264)</f>
        <v>-0.52765092978651995</v>
      </c>
      <c r="AX1264" s="54">
        <f>(AP1264-MAX(AP$3:AP1264))/MAX(AP$3:AP1264)</f>
        <v>-0.54406281730302564</v>
      </c>
      <c r="AY1264" s="54">
        <f>(AQ1264-MAX(AQ$3:AQ1264))/MAX(AQ$3:AQ1264)</f>
        <v>-0.60932058208214834</v>
      </c>
    </row>
    <row r="1265" spans="1:51">
      <c r="A1265" s="49">
        <f>Data!F1391</f>
        <v>1986.2083333332287</v>
      </c>
      <c r="B1265" s="53">
        <f t="shared" si="537"/>
        <v>0.31100000000000005</v>
      </c>
      <c r="C1265" s="50">
        <f>1/Data!N1391</f>
        <v>7.5820627608292224E-2</v>
      </c>
      <c r="D1265" s="50">
        <f>Data!H1391/100</f>
        <v>7.7800000000000008E-2</v>
      </c>
      <c r="E1265">
        <f>Data!K1392/Data!K1391</f>
        <v>1.0293159554533402</v>
      </c>
      <c r="F1265">
        <f>Data!T1392/Data!T1391</f>
        <v>1.0422020615720764</v>
      </c>
      <c r="G1265" s="49">
        <f>Data!E1394</f>
        <v>109.5</v>
      </c>
      <c r="H1265" s="52">
        <v>0</v>
      </c>
      <c r="I1265" s="52">
        <v>1</v>
      </c>
      <c r="J1265" s="52">
        <v>0.6</v>
      </c>
      <c r="K1265" s="54">
        <f t="shared" si="547"/>
        <v>0.66261227030770231</v>
      </c>
      <c r="L1265" s="54">
        <f t="shared" si="560"/>
        <v>0</v>
      </c>
      <c r="M1265" s="53">
        <f t="shared" si="561"/>
        <v>0</v>
      </c>
      <c r="N1265" s="54" cm="1">
        <f t="array" ref="N1265">stock_min(C1265,O1265)</f>
        <v>0.5766400852737763</v>
      </c>
      <c r="O1265" s="54" cm="1">
        <f t="array" ref="O1265">stock_max(C1265,D1265)</f>
        <v>0.5766400852737763</v>
      </c>
      <c r="P1265" s="49">
        <f t="shared" si="538"/>
        <v>1986.2083333332287</v>
      </c>
      <c r="Q1265" s="49">
        <f t="shared" si="552"/>
        <v>1.2109347260466252</v>
      </c>
      <c r="R1265" s="49">
        <f t="shared" si="553"/>
        <v>83.225940711848168</v>
      </c>
      <c r="S1265" s="59">
        <f t="shared" si="534"/>
        <v>19.284069862931506</v>
      </c>
      <c r="T1265" s="59">
        <f t="shared" si="535"/>
        <v>24.748057616083244</v>
      </c>
      <c r="U1265" s="59">
        <f t="shared" si="536"/>
        <v>82.892040404450356</v>
      </c>
      <c r="V1265" s="59"/>
      <c r="W1265" s="49">
        <f t="shared" si="554"/>
        <v>7.7136279451726031</v>
      </c>
      <c r="X1265" s="49">
        <f t="shared" si="555"/>
        <v>11.570441917758904</v>
      </c>
      <c r="Y1265" s="49">
        <f t="shared" si="556"/>
        <v>8.3496909733845026</v>
      </c>
      <c r="Z1265" s="49">
        <f t="shared" si="557"/>
        <v>16.39836664269874</v>
      </c>
      <c r="AA1265" s="49">
        <f t="shared" si="558"/>
        <v>82.892040404450356</v>
      </c>
      <c r="AB1265" s="49">
        <f t="shared" si="559"/>
        <v>0</v>
      </c>
      <c r="AC1265" s="80">
        <f t="shared" si="539"/>
        <v>0</v>
      </c>
      <c r="AD1265" s="80">
        <f t="shared" si="548"/>
        <v>0.5766400852737763</v>
      </c>
      <c r="AE1265" s="80">
        <f t="shared" si="549"/>
        <v>0.5766400852737763</v>
      </c>
      <c r="AF1265" s="54">
        <f>(Q1265-MAX(Q$2:Q1264))/MAX(Q$2:Q1264)</f>
        <v>-1.9055740112950286E-2</v>
      </c>
      <c r="AG1265" s="54">
        <f>(R1265-MAX(R$2:R1264))/MAX(R$2:R1264)</f>
        <v>2.9315955453340266E-2</v>
      </c>
      <c r="AH1265" s="54">
        <f>(S1265-MAX(S$2:S1264))/MAX(S$2:S1264)</f>
        <v>3.4470397900834678E-2</v>
      </c>
      <c r="AI1265" s="54">
        <f>(T1265-MAX(T$2:T1264))/MAX(T$2:T1264)</f>
        <v>3.3663569541314602E-2</v>
      </c>
      <c r="AJ1265" s="54">
        <f>(U1265-MAX(U$2:U1264))/MAX(U$2:U1264)</f>
        <v>4.2202061572076462E-2</v>
      </c>
      <c r="AK1265" s="54">
        <f t="shared" si="550"/>
        <v>2.239993948430345</v>
      </c>
      <c r="AL1265" s="71">
        <f t="shared" si="540"/>
        <v>1986.2083333332287</v>
      </c>
      <c r="AM1265" s="49">
        <f t="shared" si="541"/>
        <v>2.239993948430345</v>
      </c>
      <c r="AN1265" s="49">
        <f t="shared" si="542"/>
        <v>4.6766582986247469</v>
      </c>
      <c r="AO1265" s="49">
        <f t="shared" si="543"/>
        <v>3.6335038404977387</v>
      </c>
      <c r="AP1265" s="49">
        <f t="shared" si="544"/>
        <v>3.7941652649274316</v>
      </c>
      <c r="AQ1265" s="49">
        <f t="shared" si="545"/>
        <v>3.0390709286470141</v>
      </c>
      <c r="AS1265" s="49">
        <f t="shared" si="551"/>
        <v>-1.6375873699777328</v>
      </c>
      <c r="AT1265" s="49">
        <f t="shared" si="546"/>
        <v>-0.75509433628041744</v>
      </c>
      <c r="AU1265" s="54">
        <f>(AM1265-MAX(AM$3:AM1265))/MAX(AM$3:AM1265)</f>
        <v>-0.55177762296451749</v>
      </c>
      <c r="AV1265" s="54">
        <f>(AN1265-MAX(AN$3:AN1265))/MAX(AN$3:AN1265)</f>
        <v>-0.63577471994919765</v>
      </c>
      <c r="AW1265" s="54">
        <f>(AO1265-MAX(AO$3:AO1265))/MAX(AO$3:AO1265)</f>
        <v>-0.54817663878417322</v>
      </c>
      <c r="AX1265" s="54">
        <f>(AP1265-MAX(AP$3:AP1265))/MAX(AP$3:AP1265)</f>
        <v>-0.56284620241495498</v>
      </c>
      <c r="AY1265" s="54">
        <f>(AQ1265-MAX(AQ$3:AQ1265))/MAX(AQ$3:AQ1265)</f>
        <v>-0.63467873495125682</v>
      </c>
    </row>
    <row r="1266" spans="1:51">
      <c r="A1266" s="49">
        <f>Data!F1392</f>
        <v>1986.2916666665619</v>
      </c>
      <c r="B1266" s="53">
        <f t="shared" si="537"/>
        <v>0.32499999999999996</v>
      </c>
      <c r="C1266" s="50">
        <f>1/Data!N1392</f>
        <v>7.3787101427489898E-2</v>
      </c>
      <c r="D1266" s="50">
        <f>Data!H1392/100</f>
        <v>7.2999999999999995E-2</v>
      </c>
      <c r="E1266">
        <f>Data!K1393/Data!K1392</f>
        <v>1.0021592408616338</v>
      </c>
      <c r="F1266">
        <f>Data!T1393/Data!T1392</f>
        <v>0.97502871597126017</v>
      </c>
      <c r="G1266" s="49">
        <f>Data!E1395</f>
        <v>109.5</v>
      </c>
      <c r="H1266" s="52">
        <v>0</v>
      </c>
      <c r="I1266" s="52">
        <v>1</v>
      </c>
      <c r="J1266" s="52">
        <v>0.6</v>
      </c>
      <c r="K1266" s="54">
        <f t="shared" si="547"/>
        <v>0.66261227030770231</v>
      </c>
      <c r="L1266" s="54">
        <f t="shared" si="560"/>
        <v>0.5766400852737763</v>
      </c>
      <c r="M1266" s="53">
        <f t="shared" si="561"/>
        <v>0.28832004263688815</v>
      </c>
      <c r="N1266" s="54" cm="1">
        <f t="array" ref="N1266">stock_min(C1266,O1266)</f>
        <v>0.85</v>
      </c>
      <c r="O1266" s="54" cm="1">
        <f t="array" ref="O1266">stock_max(C1266,D1266)</f>
        <v>0.85</v>
      </c>
      <c r="P1266" s="49">
        <f t="shared" si="538"/>
        <v>1986.2916666665619</v>
      </c>
      <c r="Q1266" s="49">
        <f t="shared" si="552"/>
        <v>1.1806961310622508</v>
      </c>
      <c r="R1266" s="49">
        <f t="shared" si="553"/>
        <v>83.405645563781093</v>
      </c>
      <c r="S1266" s="59">
        <f t="shared" si="534"/>
        <v>19.116434039596562</v>
      </c>
      <c r="T1266" s="59">
        <f t="shared" si="535"/>
        <v>24.57496313455362</v>
      </c>
      <c r="U1266" s="59">
        <f t="shared" si="536"/>
        <v>80.822119719789043</v>
      </c>
      <c r="V1266" s="59"/>
      <c r="W1266" s="49">
        <f t="shared" si="554"/>
        <v>7.6465736158386255</v>
      </c>
      <c r="X1266" s="49">
        <f t="shared" si="555"/>
        <v>11.469860423757938</v>
      </c>
      <c r="Y1266" s="49">
        <f t="shared" si="556"/>
        <v>8.2912910192389582</v>
      </c>
      <c r="Z1266" s="49">
        <f t="shared" si="557"/>
        <v>16.283672115314662</v>
      </c>
      <c r="AA1266" s="49">
        <f t="shared" si="558"/>
        <v>57.519482716175787</v>
      </c>
      <c r="AB1266" s="49">
        <f t="shared" si="559"/>
        <v>23.302637003613256</v>
      </c>
      <c r="AC1266" s="80">
        <f t="shared" si="539"/>
        <v>0.28832004263688815</v>
      </c>
      <c r="AD1266" s="80">
        <f t="shared" si="548"/>
        <v>0.85</v>
      </c>
      <c r="AE1266" s="80">
        <f t="shared" si="549"/>
        <v>0.85</v>
      </c>
      <c r="AF1266" s="54">
        <f>(Q1266-MAX(Q$2:Q1265))/MAX(Q$2:Q1265)</f>
        <v>-4.3551177842951691E-2</v>
      </c>
      <c r="AG1266" s="54">
        <f>(R1266-MAX(R$2:R1265))/MAX(R$2:R1265)</f>
        <v>2.1592408616336869E-3</v>
      </c>
      <c r="AH1266" s="54">
        <f>(S1266-MAX(S$2:S1265))/MAX(S$2:S1265)</f>
        <v>-8.6929690945156367E-3</v>
      </c>
      <c r="AI1266" s="54">
        <f>(T1266-MAX(T$2:T1265))/MAX(T$2:T1265)</f>
        <v>-6.9942653364898242E-3</v>
      </c>
      <c r="AJ1266" s="54">
        <f>(U1266-MAX(U$2:U1265))/MAX(U$2:U1265)</f>
        <v>-2.4971284028739885E-2</v>
      </c>
      <c r="AK1266" s="54">
        <f t="shared" si="550"/>
        <v>2.2742163296379636</v>
      </c>
      <c r="AL1266" s="71">
        <f t="shared" si="540"/>
        <v>1986.2916666665619</v>
      </c>
      <c r="AM1266" s="49">
        <f t="shared" si="541"/>
        <v>2.2742163296379636</v>
      </c>
      <c r="AN1266" s="49">
        <f t="shared" si="542"/>
        <v>4.60707483274218</v>
      </c>
      <c r="AO1266" s="49">
        <f t="shared" si="543"/>
        <v>3.6225515219750815</v>
      </c>
      <c r="AP1266" s="49">
        <f t="shared" si="544"/>
        <v>3.7756172763448563</v>
      </c>
      <c r="AQ1266" s="49">
        <f t="shared" si="545"/>
        <v>3.0855015200823304</v>
      </c>
      <c r="AS1266" s="49">
        <f t="shared" si="551"/>
        <v>-1.5215733126598496</v>
      </c>
      <c r="AT1266" s="49">
        <f t="shared" si="546"/>
        <v>-0.69011575626252597</v>
      </c>
      <c r="AU1266" s="54">
        <f>(AM1266-MAX(AM$3:AM1266))/MAX(AM$3:AM1266)</f>
        <v>-0.5449297307800578</v>
      </c>
      <c r="AV1266" s="54">
        <f>(AN1266-MAX(AN$3:AN1266))/MAX(AN$3:AN1266)</f>
        <v>-0.64119398638468561</v>
      </c>
      <c r="AW1266" s="54">
        <f>(AO1266-MAX(AO$3:AO1266))/MAX(AO$3:AO1266)</f>
        <v>-0.54953855102790294</v>
      </c>
      <c r="AX1266" s="54">
        <f>(AP1266-MAX(AP$3:AP1266))/MAX(AP$3:AP1266)</f>
        <v>-0.56498325314423881</v>
      </c>
      <c r="AY1266" s="54">
        <f>(AQ1266-MAX(AQ$3:AQ1266))/MAX(AQ$3:AQ1266)</f>
        <v>-0.62909739683893373</v>
      </c>
    </row>
    <row r="1267" spans="1:51">
      <c r="A1267" s="49">
        <f>Data!F1393</f>
        <v>1986.3749999998952</v>
      </c>
      <c r="B1267" s="53">
        <f t="shared" si="537"/>
        <v>0.32599999999999996</v>
      </c>
      <c r="C1267" s="50">
        <f>1/Data!N1393</f>
        <v>7.3746061429835849E-2</v>
      </c>
      <c r="D1267" s="50">
        <f>Data!H1393/100</f>
        <v>7.7100000000000002E-2</v>
      </c>
      <c r="E1267">
        <f>Data!K1394/Data!K1393</f>
        <v>1.0256905315757736</v>
      </c>
      <c r="F1267">
        <f>Data!T1394/Data!T1393</f>
        <v>0.99474299568655777</v>
      </c>
      <c r="G1267" s="49">
        <f>Data!E1396</f>
        <v>109.7</v>
      </c>
      <c r="H1267" s="52">
        <v>0</v>
      </c>
      <c r="I1267" s="52">
        <v>1</v>
      </c>
      <c r="J1267" s="52">
        <v>0.6</v>
      </c>
      <c r="K1267" s="54">
        <f t="shared" si="547"/>
        <v>0.66261227030770231</v>
      </c>
      <c r="L1267" s="54">
        <f t="shared" si="560"/>
        <v>0.85</v>
      </c>
      <c r="M1267" s="53">
        <f t="shared" si="561"/>
        <v>0.61721336175792541</v>
      </c>
      <c r="N1267" s="54" cm="1">
        <f t="array" ref="N1267">stock_min(C1267,O1267)</f>
        <v>0.38427482408289837</v>
      </c>
      <c r="O1267" s="54" cm="1">
        <f t="array" ref="O1267">stock_max(C1267,D1267)</f>
        <v>0.38427482408289837</v>
      </c>
      <c r="P1267" s="49">
        <f t="shared" si="538"/>
        <v>1986.3749999998952</v>
      </c>
      <c r="Q1267" s="49">
        <f t="shared" si="552"/>
        <v>1.1744892064083921</v>
      </c>
      <c r="R1267" s="49">
        <f t="shared" si="553"/>
        <v>85.548380934735192</v>
      </c>
      <c r="S1267" s="59">
        <f t="shared" si="534"/>
        <v>19.370902780501318</v>
      </c>
      <c r="T1267" s="59">
        <f t="shared" si="535"/>
        <v>24.949711974549508</v>
      </c>
      <c r="U1267" s="59">
        <f t="shared" si="536"/>
        <v>81.118396682783271</v>
      </c>
      <c r="V1267" s="59"/>
      <c r="W1267" s="49">
        <f t="shared" si="554"/>
        <v>7.7483611122005271</v>
      </c>
      <c r="X1267" s="49">
        <f t="shared" si="555"/>
        <v>11.622541668300791</v>
      </c>
      <c r="Y1267" s="49">
        <f t="shared" si="556"/>
        <v>8.4177266795699932</v>
      </c>
      <c r="Z1267" s="49">
        <f t="shared" si="557"/>
        <v>16.531985294979517</v>
      </c>
      <c r="AA1267" s="49">
        <f t="shared" si="558"/>
        <v>31.051038365789665</v>
      </c>
      <c r="AB1267" s="49">
        <f t="shared" si="559"/>
        <v>50.067358316993605</v>
      </c>
      <c r="AC1267" s="80">
        <f t="shared" si="539"/>
        <v>0.61721336175792541</v>
      </c>
      <c r="AD1267" s="80">
        <f t="shared" si="548"/>
        <v>0.38427482408289837</v>
      </c>
      <c r="AE1267" s="80">
        <f t="shared" si="549"/>
        <v>0.38427482408289837</v>
      </c>
      <c r="AF1267" s="54">
        <f>(Q1267-MAX(Q$2:Q1266))/MAX(Q$2:Q1266)</f>
        <v>-4.857923342661799E-2</v>
      </c>
      <c r="AG1267" s="54">
        <f>(R1267-MAX(R$2:R1266))/MAX(R$2:R1266)</f>
        <v>2.5690531575773601E-2</v>
      </c>
      <c r="AH1267" s="54">
        <f>(S1267-MAX(S$2:S1266))/MAX(S$2:S1266)</f>
        <v>4.5028315177764767E-3</v>
      </c>
      <c r="AI1267" s="54">
        <f>(T1267-MAX(T$2:T1266))/MAX(T$2:T1266)</f>
        <v>8.1482903262360788E-3</v>
      </c>
      <c r="AJ1267" s="54">
        <f>(U1267-MAX(U$2:U1266))/MAX(U$2:U1266)</f>
        <v>-2.1397032972201521E-2</v>
      </c>
      <c r="AK1267" s="54">
        <f t="shared" si="550"/>
        <v>2.2914443185733004</v>
      </c>
      <c r="AL1267" s="71">
        <f t="shared" si="540"/>
        <v>1986.3749999998952</v>
      </c>
      <c r="AM1267" s="49">
        <f t="shared" si="541"/>
        <v>2.2914443185733004</v>
      </c>
      <c r="AN1267" s="49">
        <f t="shared" si="542"/>
        <v>4.3615939034744926</v>
      </c>
      <c r="AO1267" s="49">
        <f t="shared" si="543"/>
        <v>3.5160991289805374</v>
      </c>
      <c r="AP1267" s="49">
        <f t="shared" si="544"/>
        <v>3.6503982502542045</v>
      </c>
      <c r="AQ1267" s="49">
        <f t="shared" si="545"/>
        <v>3.0812367405129062</v>
      </c>
      <c r="AS1267" s="49">
        <f t="shared" si="551"/>
        <v>-1.2803571629615864</v>
      </c>
      <c r="AT1267" s="49">
        <f t="shared" si="546"/>
        <v>-0.56916150974129831</v>
      </c>
      <c r="AU1267" s="54">
        <f>(AM1267-MAX(AM$3:AM1267))/MAX(AM$3:AM1267)</f>
        <v>-0.54148241336317426</v>
      </c>
      <c r="AV1267" s="54">
        <f>(AN1267-MAX(AN$3:AN1267))/MAX(AN$3:AN1267)</f>
        <v>-0.66031241550659669</v>
      </c>
      <c r="AW1267" s="54">
        <f>(AO1267-MAX(AO$3:AO1267))/MAX(AO$3:AO1267)</f>
        <v>-0.5627758228524663</v>
      </c>
      <c r="AX1267" s="54">
        <f>(AP1267-MAX(AP$3:AP1267))/MAX(AP$3:AP1267)</f>
        <v>-0.57941066180021805</v>
      </c>
      <c r="AY1267" s="54">
        <f>(AQ1267-MAX(AQ$3:AQ1267))/MAX(AQ$3:AQ1267)</f>
        <v>-0.62961005834109529</v>
      </c>
    </row>
    <row r="1268" spans="1:51">
      <c r="A1268" s="49">
        <f>Data!F1394</f>
        <v>1986.4583333332284</v>
      </c>
      <c r="B1268" s="53">
        <f t="shared" si="537"/>
        <v>0.34699999999999998</v>
      </c>
      <c r="C1268" s="50">
        <f>1/Data!N1394</f>
        <v>7.2001038175415644E-2</v>
      </c>
      <c r="D1268" s="50">
        <f>Data!H1394/100</f>
        <v>7.8E-2</v>
      </c>
      <c r="E1268">
        <f>Data!K1395/Data!K1394</f>
        <v>0.98197558431852106</v>
      </c>
      <c r="F1268">
        <f>Data!T1395/Data!T1394</f>
        <v>1.0417113704432905</v>
      </c>
      <c r="G1268" s="49">
        <f>Data!E1397</f>
        <v>110.2</v>
      </c>
      <c r="H1268" s="52">
        <v>0</v>
      </c>
      <c r="I1268" s="52">
        <v>1</v>
      </c>
      <c r="J1268" s="52">
        <v>0.6</v>
      </c>
      <c r="K1268" s="54">
        <f t="shared" si="547"/>
        <v>0.66261227030770231</v>
      </c>
      <c r="L1268" s="54">
        <f t="shared" si="560"/>
        <v>0.38427482408289837</v>
      </c>
      <c r="M1268" s="53">
        <f t="shared" si="561"/>
        <v>0.5715774262537453</v>
      </c>
      <c r="N1268" s="54" cm="1">
        <f t="array" ref="N1268">stock_min(C1268,O1268)</f>
        <v>1.4113971031879509E-2</v>
      </c>
      <c r="O1268" s="54" cm="1">
        <f t="array" ref="O1268">stock_max(C1268,D1268)</f>
        <v>1.4113971031879509E-2</v>
      </c>
      <c r="P1268" s="49">
        <f t="shared" si="538"/>
        <v>1986.4583333332284</v>
      </c>
      <c r="Q1268" s="49">
        <f t="shared" si="552"/>
        <v>1.2234787607785389</v>
      </c>
      <c r="R1268" s="49">
        <f t="shared" si="553"/>
        <v>84.006421355890012</v>
      </c>
      <c r="S1268" s="59">
        <f t="shared" si="534"/>
        <v>19.484608018875939</v>
      </c>
      <c r="T1268" s="59">
        <f t="shared" si="535"/>
        <v>25.002847515374619</v>
      </c>
      <c r="U1268" s="59">
        <f t="shared" si="536"/>
        <v>81.511143168328502</v>
      </c>
      <c r="V1268" s="59"/>
      <c r="W1268" s="49">
        <f t="shared" si="554"/>
        <v>7.7938432075503759</v>
      </c>
      <c r="X1268" s="49">
        <f t="shared" si="555"/>
        <v>11.690764811325563</v>
      </c>
      <c r="Y1268" s="49">
        <f t="shared" si="556"/>
        <v>8.4356539590549495</v>
      </c>
      <c r="Z1268" s="49">
        <f t="shared" si="557"/>
        <v>16.567193556319669</v>
      </c>
      <c r="AA1268" s="49">
        <f t="shared" si="558"/>
        <v>34.92121374517474</v>
      </c>
      <c r="AB1268" s="49">
        <f t="shared" si="559"/>
        <v>46.589929423153762</v>
      </c>
      <c r="AC1268" s="80">
        <f t="shared" si="539"/>
        <v>0.5715774262537453</v>
      </c>
      <c r="AD1268" s="80">
        <f t="shared" si="548"/>
        <v>1.4113971031879509E-2</v>
      </c>
      <c r="AE1268" s="80">
        <f t="shared" si="549"/>
        <v>1.4113971031879509E-2</v>
      </c>
      <c r="AF1268" s="54">
        <f>(Q1268-MAX(Q$2:Q1267))/MAX(Q$2:Q1267)</f>
        <v>-8.8941693846361306E-3</v>
      </c>
      <c r="AG1268" s="54">
        <f>(R1268-MAX(R$2:R1267))/MAX(R$2:R1267)</f>
        <v>-1.8024415681479E-2</v>
      </c>
      <c r="AH1268" s="54">
        <f>(S1268-MAX(S$2:S1267))/MAX(S$2:S1267)</f>
        <v>5.8698987684289118E-3</v>
      </c>
      <c r="AI1268" s="54">
        <f>(T1268-MAX(T$2:T1267))/MAX(T$2:T1267)</f>
        <v>2.1297055805418611E-3</v>
      </c>
      <c r="AJ1268" s="54">
        <f>(U1268-MAX(U$2:U1267))/MAX(U$2:U1267)</f>
        <v>-1.6658984739477051E-2</v>
      </c>
      <c r="AK1268" s="54">
        <f t="shared" si="550"/>
        <v>2.205956030304927</v>
      </c>
      <c r="AL1268" s="71">
        <f t="shared" si="540"/>
        <v>1986.4583333332284</v>
      </c>
      <c r="AM1268" s="49">
        <f t="shared" si="541"/>
        <v>2.205956030304927</v>
      </c>
      <c r="AN1268" s="49">
        <f t="shared" si="542"/>
        <v>4.4605085000853126</v>
      </c>
      <c r="AO1268" s="49">
        <f t="shared" si="543"/>
        <v>3.5084660574044717</v>
      </c>
      <c r="AP1268" s="49">
        <f t="shared" si="544"/>
        <v>3.6563870207103961</v>
      </c>
      <c r="AQ1268" s="49">
        <f t="shared" si="545"/>
        <v>3.0751222788630592</v>
      </c>
      <c r="AS1268" s="49">
        <f t="shared" si="551"/>
        <v>-1.3853862212222534</v>
      </c>
      <c r="AT1268" s="49">
        <f t="shared" si="546"/>
        <v>-0.5812647418473369</v>
      </c>
      <c r="AU1268" s="54">
        <f>(AM1268-MAX(AM$3:AM1268))/MAX(AM$3:AM1268)</f>
        <v>-0.55858860412016076</v>
      </c>
      <c r="AV1268" s="54">
        <f>(AN1268-MAX(AN$3:AN1268))/MAX(AN$3:AN1268)</f>
        <v>-0.65260879588095877</v>
      </c>
      <c r="AW1268" s="54">
        <f>(AO1268-MAX(AO$3:AO1268))/MAX(AO$3:AO1268)</f>
        <v>-0.56372498933399295</v>
      </c>
      <c r="AX1268" s="54">
        <f>(AP1268-MAX(AP$3:AP1268))/MAX(AP$3:AP1268)</f>
        <v>-0.57872065133283279</v>
      </c>
      <c r="AY1268" s="54">
        <f>(AQ1268-MAX(AQ$3:AQ1268))/MAX(AQ$3:AQ1268)</f>
        <v>-0.6303450668083076</v>
      </c>
    </row>
    <row r="1269" spans="1:51">
      <c r="A1269" s="49">
        <f>Data!F1395</f>
        <v>1986.5416666665617</v>
      </c>
      <c r="B1269" s="53">
        <f t="shared" si="537"/>
        <v>0.32899999999999996</v>
      </c>
      <c r="C1269" s="50">
        <f>1/Data!N1395</f>
        <v>7.3421463134662343E-2</v>
      </c>
      <c r="D1269" s="50">
        <f>Data!H1395/100</f>
        <v>7.2999999999999995E-2</v>
      </c>
      <c r="E1269">
        <f>Data!K1396/Data!K1395</f>
        <v>1.0209588091566815</v>
      </c>
      <c r="F1269">
        <f>Data!T1396/Data!T1395</f>
        <v>1.0134396244420207</v>
      </c>
      <c r="G1269" s="49">
        <f>Data!E1398</f>
        <v>110.3</v>
      </c>
      <c r="H1269" s="52">
        <v>0</v>
      </c>
      <c r="I1269" s="52">
        <v>1</v>
      </c>
      <c r="J1269" s="52">
        <v>0.6</v>
      </c>
      <c r="K1269" s="54">
        <f t="shared" si="547"/>
        <v>0.66261227030770231</v>
      </c>
      <c r="L1269" s="54">
        <f t="shared" si="560"/>
        <v>1.4113971031879509E-2</v>
      </c>
      <c r="M1269" s="53">
        <f t="shared" si="561"/>
        <v>0.27681526021023922</v>
      </c>
      <c r="N1269" s="54" cm="1">
        <f t="array" ref="N1269">stock_min(C1269,O1269)</f>
        <v>0.85</v>
      </c>
      <c r="O1269" s="54" cm="1">
        <f t="array" ref="O1269">stock_max(C1269,D1269)</f>
        <v>0.85</v>
      </c>
      <c r="P1269" s="49">
        <f t="shared" si="538"/>
        <v>1986.5416666665617</v>
      </c>
      <c r="Q1269" s="49">
        <f t="shared" si="552"/>
        <v>1.2399218558361913</v>
      </c>
      <c r="R1269" s="49">
        <f t="shared" si="553"/>
        <v>85.76709590902388</v>
      </c>
      <c r="S1269" s="59">
        <f t="shared" si="534"/>
        <v>19.834378853121631</v>
      </c>
      <c r="T1269" s="59">
        <f t="shared" si="535"/>
        <v>25.463448184515869</v>
      </c>
      <c r="U1269" s="59">
        <f t="shared" si="536"/>
        <v>82.956940605526313</v>
      </c>
      <c r="V1269" s="59"/>
      <c r="W1269" s="49">
        <f t="shared" si="554"/>
        <v>7.933751541248653</v>
      </c>
      <c r="X1269" s="49">
        <f t="shared" si="555"/>
        <v>11.900627311872979</v>
      </c>
      <c r="Y1269" s="49">
        <f t="shared" si="556"/>
        <v>8.5910549731112678</v>
      </c>
      <c r="Z1269" s="49">
        <f t="shared" si="557"/>
        <v>16.872393211404599</v>
      </c>
      <c r="AA1269" s="49">
        <f t="shared" si="558"/>
        <v>59.993193505562189</v>
      </c>
      <c r="AB1269" s="49">
        <f t="shared" si="559"/>
        <v>22.963747099964127</v>
      </c>
      <c r="AC1269" s="80">
        <f t="shared" si="539"/>
        <v>0.27681526021023922</v>
      </c>
      <c r="AD1269" s="80">
        <f t="shared" si="548"/>
        <v>0.85</v>
      </c>
      <c r="AE1269" s="80">
        <f t="shared" si="549"/>
        <v>0.85</v>
      </c>
      <c r="AF1269" s="54">
        <f>(Q1269-MAX(Q$2:Q1268))/MAX(Q$2:Q1268)</f>
        <v>4.4259207611313045E-3</v>
      </c>
      <c r="AG1269" s="54">
        <f>(R1269-MAX(R$2:R1268))/MAX(R$2:R1268)</f>
        <v>2.5566231867736326E-3</v>
      </c>
      <c r="AH1269" s="54">
        <f>(S1269-MAX(S$2:S1268))/MAX(S$2:S1268)</f>
        <v>1.7951135270817247E-2</v>
      </c>
      <c r="AI1269" s="54">
        <f>(T1269-MAX(T$2:T1268))/MAX(T$2:T1268)</f>
        <v>1.8421928496665036E-2</v>
      </c>
      <c r="AJ1269" s="54">
        <f>(U1269-MAX(U$2:U1268))/MAX(U$2:U1268)</f>
        <v>7.8294852870424694E-4</v>
      </c>
      <c r="AK1269" s="54">
        <f t="shared" si="550"/>
        <v>2.2174554204629837</v>
      </c>
      <c r="AL1269" s="71">
        <f t="shared" si="540"/>
        <v>1986.5416666665617</v>
      </c>
      <c r="AM1269" s="49">
        <f t="shared" si="541"/>
        <v>2.2174554204629837</v>
      </c>
      <c r="AN1269" s="49">
        <f t="shared" si="542"/>
        <v>4.4603625677081338</v>
      </c>
      <c r="AO1269" s="49">
        <f t="shared" si="543"/>
        <v>3.5156802491120098</v>
      </c>
      <c r="AP1269" s="49">
        <f t="shared" si="544"/>
        <v>3.6627068155313611</v>
      </c>
      <c r="AQ1269" s="49">
        <f t="shared" si="545"/>
        <v>3.0780989243371795</v>
      </c>
      <c r="AS1269" s="49">
        <f t="shared" si="551"/>
        <v>-1.3822636433709543</v>
      </c>
      <c r="AT1269" s="49">
        <f t="shared" si="546"/>
        <v>-0.58460789119418166</v>
      </c>
      <c r="AU1269" s="54">
        <f>(AM1269-MAX(AM$3:AM1269))/MAX(AM$3:AM1269)</f>
        <v>-0.55628757826483899</v>
      </c>
      <c r="AV1269" s="54">
        <f>(AN1269-MAX(AN$3:AN1269))/MAX(AN$3:AN1269)</f>
        <v>-0.65262016131703571</v>
      </c>
      <c r="AW1269" s="54">
        <f>(AO1269-MAX(AO$3:AO1269))/MAX(AO$3:AO1269)</f>
        <v>-0.56282791023655931</v>
      </c>
      <c r="AX1269" s="54">
        <f>(AP1269-MAX(AP$3:AP1269))/MAX(AP$3:AP1269)</f>
        <v>-0.57799250110398492</v>
      </c>
      <c r="AY1269" s="54">
        <f>(AQ1269-MAX(AQ$3:AQ1269))/MAX(AQ$3:AQ1269)</f>
        <v>-0.62998724959517283</v>
      </c>
    </row>
    <row r="1270" spans="1:51">
      <c r="A1270" s="49">
        <f>Data!F1396</f>
        <v>1986.624999999895</v>
      </c>
      <c r="B1270" s="53">
        <f t="shared" si="537"/>
        <v>0.34599999999999997</v>
      </c>
      <c r="C1270" s="50">
        <f>1/Data!N1396</f>
        <v>7.2006331973120882E-2</v>
      </c>
      <c r="D1270" s="50">
        <f>Data!H1396/100</f>
        <v>7.17E-2</v>
      </c>
      <c r="E1270">
        <f>Data!K1397/Data!K1396</f>
        <v>0.97102655345259703</v>
      </c>
      <c r="F1270">
        <f>Data!T1397/Data!T1396</f>
        <v>0.98191020284498887</v>
      </c>
      <c r="G1270" s="49">
        <f>Data!E1399</f>
        <v>110.4</v>
      </c>
      <c r="H1270" s="52">
        <v>0</v>
      </c>
      <c r="I1270" s="52">
        <v>1</v>
      </c>
      <c r="J1270" s="52">
        <v>0.6</v>
      </c>
      <c r="K1270" s="54">
        <f t="shared" si="547"/>
        <v>0.66261227030770231</v>
      </c>
      <c r="L1270" s="54">
        <f t="shared" si="560"/>
        <v>0.85</v>
      </c>
      <c r="M1270" s="53">
        <f t="shared" si="561"/>
        <v>0.49375046102444292</v>
      </c>
      <c r="N1270" s="54" cm="1">
        <f t="array" ref="N1270">stock_min(C1270,O1270)</f>
        <v>0.85</v>
      </c>
      <c r="O1270" s="54" cm="1">
        <f t="array" ref="O1270">stock_max(C1270,D1270)</f>
        <v>0.85</v>
      </c>
      <c r="P1270" s="49">
        <f t="shared" si="538"/>
        <v>1986.624999999895</v>
      </c>
      <c r="Q1270" s="49">
        <f t="shared" si="552"/>
        <v>1.2174919209760497</v>
      </c>
      <c r="R1270" s="49">
        <f t="shared" si="553"/>
        <v>83.282127540177797</v>
      </c>
      <c r="S1270" s="59">
        <f t="shared" si="534"/>
        <v>19.346056707761072</v>
      </c>
      <c r="T1270" s="59">
        <f t="shared" si="535"/>
        <v>24.819186359867338</v>
      </c>
      <c r="U1270" s="59">
        <f t="shared" si="536"/>
        <v>81.206337005200481</v>
      </c>
      <c r="V1270" s="59"/>
      <c r="W1270" s="49">
        <f t="shared" si="554"/>
        <v>7.7384226831044289</v>
      </c>
      <c r="X1270" s="49">
        <f t="shared" si="555"/>
        <v>11.607634024656642</v>
      </c>
      <c r="Y1270" s="49">
        <f t="shared" si="556"/>
        <v>8.3736889387656834</v>
      </c>
      <c r="Z1270" s="49">
        <f t="shared" si="557"/>
        <v>16.445497421101656</v>
      </c>
      <c r="AA1270" s="49">
        <f t="shared" si="558"/>
        <v>41.110670670776457</v>
      </c>
      <c r="AB1270" s="49">
        <f t="shared" si="559"/>
        <v>40.095666334424017</v>
      </c>
      <c r="AC1270" s="80">
        <f t="shared" si="539"/>
        <v>0.49375046102444292</v>
      </c>
      <c r="AD1270" s="80">
        <f t="shared" si="548"/>
        <v>0.85</v>
      </c>
      <c r="AE1270" s="80">
        <f t="shared" si="549"/>
        <v>0.85</v>
      </c>
      <c r="AF1270" s="54">
        <f>(Q1270-MAX(Q$2:Q1269))/MAX(Q$2:Q1269)</f>
        <v>-1.808979715501105E-2</v>
      </c>
      <c r="AG1270" s="54">
        <f>(R1270-MAX(R$2:R1269))/MAX(R$2:R1269)</f>
        <v>-2.8973446547402918E-2</v>
      </c>
      <c r="AH1270" s="54">
        <f>(S1270-MAX(S$2:S1269))/MAX(S$2:S1269)</f>
        <v>-2.4619986790446163E-2</v>
      </c>
      <c r="AI1270" s="54">
        <f>(T1270-MAX(T$2:T1269))/MAX(T$2:T1269)</f>
        <v>-2.5301436788137035E-2</v>
      </c>
      <c r="AJ1270" s="54">
        <f>(U1270-MAX(U$2:U1269))/MAX(U$2:U1269)</f>
        <v>-2.1102557393602967E-2</v>
      </c>
      <c r="AK1270" s="54">
        <f t="shared" si="550"/>
        <v>2.3073782629801878</v>
      </c>
      <c r="AL1270" s="71">
        <f t="shared" si="540"/>
        <v>1986.624999999895</v>
      </c>
      <c r="AM1270" s="49">
        <f t="shared" si="541"/>
        <v>2.3073782629801878</v>
      </c>
      <c r="AN1270" s="49">
        <f t="shared" si="542"/>
        <v>4.7329966407086648</v>
      </c>
      <c r="AO1270" s="49">
        <f t="shared" si="543"/>
        <v>3.7014490187246021</v>
      </c>
      <c r="AP1270" s="49">
        <f t="shared" si="544"/>
        <v>3.860975836906908</v>
      </c>
      <c r="AQ1270" s="49">
        <f t="shared" si="545"/>
        <v>3.2127804716708162</v>
      </c>
      <c r="AS1270" s="49">
        <f t="shared" si="551"/>
        <v>-1.5202161690378486</v>
      </c>
      <c r="AT1270" s="49">
        <f t="shared" si="546"/>
        <v>-0.64819536523609189</v>
      </c>
      <c r="AU1270" s="54">
        <f>(AM1270-MAX(AM$3:AM1270))/MAX(AM$3:AM1270)</f>
        <v>-0.53829403401839482</v>
      </c>
      <c r="AV1270" s="54">
        <f>(AN1270-MAX(AN$3:AN1270))/MAX(AN$3:AN1270)</f>
        <v>-0.63138700395353742</v>
      </c>
      <c r="AW1270" s="54">
        <f>(AO1270-MAX(AO$3:AO1270))/MAX(AO$3:AO1270)</f>
        <v>-0.53972770900385814</v>
      </c>
      <c r="AX1270" s="54">
        <f>(AP1270-MAX(AP$3:AP1270))/MAX(AP$3:AP1270)</f>
        <v>-0.55514846306510723</v>
      </c>
      <c r="AY1270" s="54">
        <f>(AQ1270-MAX(AQ$3:AQ1270))/MAX(AQ$3:AQ1270)</f>
        <v>-0.61379742237302537</v>
      </c>
    </row>
    <row r="1271" spans="1:51">
      <c r="A1271" s="49">
        <f>Data!F1397</f>
        <v>1986.7083333332282</v>
      </c>
      <c r="B1271" s="53">
        <f t="shared" si="537"/>
        <v>0.32099999999999995</v>
      </c>
      <c r="C1271" s="50">
        <f>1/Data!N1397</f>
        <v>7.4253854685517956E-2</v>
      </c>
      <c r="D1271" s="50">
        <f>Data!H1397/100</f>
        <v>7.4499999999999997E-2</v>
      </c>
      <c r="E1271">
        <f>Data!K1398/Data!K1397</f>
        <v>0.99820129359557674</v>
      </c>
      <c r="F1271">
        <f>Data!T1398/Data!T1397</f>
        <v>1.0066952805943257</v>
      </c>
      <c r="G1271" s="49">
        <f>Data!E1400</f>
        <v>110.5</v>
      </c>
      <c r="H1271" s="52">
        <v>0</v>
      </c>
      <c r="I1271" s="52">
        <v>1</v>
      </c>
      <c r="J1271" s="52">
        <v>0.6</v>
      </c>
      <c r="K1271" s="54">
        <f t="shared" si="547"/>
        <v>0.66261227030770231</v>
      </c>
      <c r="L1271" s="54">
        <f t="shared" si="560"/>
        <v>0.85</v>
      </c>
      <c r="M1271" s="53">
        <f t="shared" si="561"/>
        <v>0.71068566183864668</v>
      </c>
      <c r="N1271" s="54" cm="1">
        <f t="array" ref="N1271">stock_min(C1271,O1271)</f>
        <v>0.81919856273322678</v>
      </c>
      <c r="O1271" s="54" cm="1">
        <f t="array" ref="O1271">stock_max(C1271,D1271)</f>
        <v>0.81919856273322678</v>
      </c>
      <c r="P1271" s="49">
        <f t="shared" si="538"/>
        <v>1986.7083333332282</v>
      </c>
      <c r="Q1271" s="49">
        <f t="shared" si="552"/>
        <v>1.225643371008309</v>
      </c>
      <c r="R1271" s="49">
        <f t="shared" si="553"/>
        <v>83.132327443997283</v>
      </c>
      <c r="S1271" s="59">
        <f t="shared" si="534"/>
        <v>19.376988893321599</v>
      </c>
      <c r="T1271" s="59">
        <f t="shared" si="535"/>
        <v>24.845669935386713</v>
      </c>
      <c r="U1271" s="59">
        <f t="shared" si="536"/>
        <v>81.409464148936891</v>
      </c>
      <c r="V1271" s="59"/>
      <c r="W1271" s="49">
        <f t="shared" si="554"/>
        <v>7.7507955573286402</v>
      </c>
      <c r="X1271" s="49">
        <f t="shared" si="555"/>
        <v>11.626193335992959</v>
      </c>
      <c r="Y1271" s="49">
        <f t="shared" si="556"/>
        <v>8.3826241721843004</v>
      </c>
      <c r="Z1271" s="49">
        <f t="shared" si="557"/>
        <v>16.463045763202413</v>
      </c>
      <c r="AA1271" s="49">
        <f t="shared" si="558"/>
        <v>23.552925240320096</v>
      </c>
      <c r="AB1271" s="49">
        <f t="shared" si="559"/>
        <v>57.856538908616791</v>
      </c>
      <c r="AC1271" s="80">
        <f t="shared" si="539"/>
        <v>0.71068566183864668</v>
      </c>
      <c r="AD1271" s="80">
        <f t="shared" si="548"/>
        <v>0.81919856273322678</v>
      </c>
      <c r="AE1271" s="80">
        <f t="shared" si="549"/>
        <v>0.81919856273322678</v>
      </c>
      <c r="AF1271" s="54">
        <f>(Q1271-MAX(Q$2:Q1270))/MAX(Q$2:Q1270)</f>
        <v>-1.1515632828532591E-2</v>
      </c>
      <c r="AG1271" s="54">
        <f>(R1271-MAX(R$2:R1270))/MAX(R$2:R1270)</f>
        <v>-3.0720038227963157E-2</v>
      </c>
      <c r="AH1271" s="54">
        <f>(S1271-MAX(S$2:S1270))/MAX(S$2:S1270)</f>
        <v>-2.3060463006536053E-2</v>
      </c>
      <c r="AI1271" s="54">
        <f>(T1271-MAX(T$2:T1270))/MAX(T$2:T1270)</f>
        <v>-2.4261374368960063E-2</v>
      </c>
      <c r="AJ1271" s="54">
        <f>(U1271-MAX(U$2:U1270))/MAX(U$2:U1270)</f>
        <v>-1.8653972112447143E-2</v>
      </c>
      <c r="AK1271" s="54">
        <f t="shared" si="550"/>
        <v>2.311769302941693</v>
      </c>
      <c r="AL1271" s="71">
        <f t="shared" si="540"/>
        <v>1986.7083333332282</v>
      </c>
      <c r="AM1271" s="49">
        <f t="shared" si="541"/>
        <v>2.311769302941693</v>
      </c>
      <c r="AN1271" s="49">
        <f t="shared" si="542"/>
        <v>4.93983340971152</v>
      </c>
      <c r="AO1271" s="49">
        <f t="shared" si="543"/>
        <v>3.801005990394501</v>
      </c>
      <c r="AP1271" s="49">
        <f t="shared" si="544"/>
        <v>3.9749503320746702</v>
      </c>
      <c r="AQ1271" s="49">
        <f t="shared" si="545"/>
        <v>3.2323606012511696</v>
      </c>
      <c r="AS1271" s="49">
        <f t="shared" si="551"/>
        <v>-1.7074728084603503</v>
      </c>
      <c r="AT1271" s="49">
        <f t="shared" si="546"/>
        <v>-0.74258973082350055</v>
      </c>
      <c r="AU1271" s="54">
        <f>(AM1271-MAX(AM$3:AM1271))/MAX(AM$3:AM1271)</f>
        <v>-0.53741538772982655</v>
      </c>
      <c r="AV1271" s="54">
        <f>(AN1271-MAX(AN$3:AN1271))/MAX(AN$3:AN1271)</f>
        <v>-0.61527824096415629</v>
      </c>
      <c r="AW1271" s="54">
        <f>(AO1271-MAX(AO$3:AO1271))/MAX(AO$3:AO1271)</f>
        <v>-0.52734787742889</v>
      </c>
      <c r="AX1271" s="54">
        <f>(AP1271-MAX(AP$3:AP1271))/MAX(AP$3:AP1271)</f>
        <v>-0.54201661985021288</v>
      </c>
      <c r="AY1271" s="54">
        <f>(AQ1271-MAX(AQ$3:AQ1271))/MAX(AQ$3:AQ1271)</f>
        <v>-0.61144373011770925</v>
      </c>
    </row>
    <row r="1272" spans="1:51">
      <c r="A1272" s="49">
        <f>Data!F1398</f>
        <v>1986.7916666665615</v>
      </c>
      <c r="B1272" s="53">
        <f t="shared" si="537"/>
        <v>0.31899999999999995</v>
      </c>
      <c r="C1272" s="50">
        <f>1/Data!N1398</f>
        <v>7.4482797815459245E-2</v>
      </c>
      <c r="D1272" s="50">
        <f>Data!H1398/100</f>
        <v>7.4299999999999991E-2</v>
      </c>
      <c r="E1272">
        <f>Data!K1399/Data!K1398</f>
        <v>1.0343975409522799</v>
      </c>
      <c r="F1272">
        <f>Data!T1399/Data!T1398</f>
        <v>1.0179726647134957</v>
      </c>
      <c r="G1272" s="49">
        <f>Data!E1401</f>
        <v>111.2</v>
      </c>
      <c r="H1272" s="52">
        <v>0</v>
      </c>
      <c r="I1272" s="52">
        <v>1</v>
      </c>
      <c r="J1272" s="52">
        <v>0.6</v>
      </c>
      <c r="K1272" s="54">
        <f t="shared" si="547"/>
        <v>0.66261227030770231</v>
      </c>
      <c r="L1272" s="54">
        <f t="shared" si="560"/>
        <v>0.81919856273322678</v>
      </c>
      <c r="M1272" s="53">
        <f t="shared" si="561"/>
        <v>0.83459928136661332</v>
      </c>
      <c r="N1272" s="54" cm="1">
        <f t="array" ref="N1272">stock_min(C1272,O1272)</f>
        <v>0.85</v>
      </c>
      <c r="O1272" s="54" cm="1">
        <f t="array" ref="O1272">stock_max(C1272,D1272)</f>
        <v>0.85</v>
      </c>
      <c r="P1272" s="49">
        <f t="shared" si="538"/>
        <v>1986.7916666665615</v>
      </c>
      <c r="Q1272" s="49">
        <f t="shared" si="552"/>
        <v>1.2476714483737599</v>
      </c>
      <c r="R1272" s="49">
        <f t="shared" si="553"/>
        <v>85.991875081710518</v>
      </c>
      <c r="S1272" s="59">
        <f t="shared" si="534"/>
        <v>19.916203804530259</v>
      </c>
      <c r="T1272" s="59">
        <f t="shared" si="535"/>
        <v>25.562616319891639</v>
      </c>
      <c r="U1272" s="59">
        <f t="shared" si="536"/>
        <v>83.822895643769513</v>
      </c>
      <c r="V1272" s="59"/>
      <c r="W1272" s="49">
        <f t="shared" si="554"/>
        <v>7.9664815218121037</v>
      </c>
      <c r="X1272" s="49">
        <f t="shared" si="555"/>
        <v>11.949722282718154</v>
      </c>
      <c r="Y1272" s="49">
        <f t="shared" si="556"/>
        <v>8.6245130851635174</v>
      </c>
      <c r="Z1272" s="49">
        <f t="shared" si="557"/>
        <v>16.938103234728121</v>
      </c>
      <c r="AA1272" s="49">
        <f t="shared" si="558"/>
        <v>13.864367177410855</v>
      </c>
      <c r="AB1272" s="49">
        <f t="shared" si="559"/>
        <v>69.958528466358658</v>
      </c>
      <c r="AC1272" s="80">
        <f t="shared" si="539"/>
        <v>0.83459928136661332</v>
      </c>
      <c r="AD1272" s="80">
        <f t="shared" si="548"/>
        <v>0.85</v>
      </c>
      <c r="AE1272" s="80">
        <f t="shared" si="549"/>
        <v>0.85</v>
      </c>
      <c r="AF1272" s="54">
        <f>(Q1272-MAX(Q$2:Q1271))/MAX(Q$2:Q1271)</f>
        <v>6.2500652771721021E-3</v>
      </c>
      <c r="AG1272" s="54">
        <f>(R1272-MAX(R$2:R1271))/MAX(R$2:R1271)</f>
        <v>2.6208089513147233E-3</v>
      </c>
      <c r="AH1272" s="54">
        <f>(S1272-MAX(S$2:S1271))/MAX(S$2:S1271)</f>
        <v>4.1254103299408111E-3</v>
      </c>
      <c r="AI1272" s="54">
        <f>(T1272-MAX(T$2:T1271))/MAX(T$2:T1271)</f>
        <v>3.8945289207167649E-3</v>
      </c>
      <c r="AJ1272" s="54">
        <f>(U1272-MAX(U$2:U1271))/MAX(U$2:U1271)</f>
        <v>1.0438608655554894E-2</v>
      </c>
      <c r="AK1272" s="54">
        <f t="shared" si="550"/>
        <v>2.3068077044536195</v>
      </c>
      <c r="AL1272" s="71">
        <f t="shared" si="540"/>
        <v>1986.7916666665615</v>
      </c>
      <c r="AM1272" s="49">
        <f t="shared" si="541"/>
        <v>2.3068077044536195</v>
      </c>
      <c r="AN1272" s="49">
        <f t="shared" si="542"/>
        <v>4.8784838147897043</v>
      </c>
      <c r="AO1272" s="49">
        <f t="shared" si="543"/>
        <v>3.7692694423413737</v>
      </c>
      <c r="AP1272" s="49">
        <f t="shared" si="544"/>
        <v>3.9392155254737808</v>
      </c>
      <c r="AQ1272" s="49">
        <f t="shared" si="545"/>
        <v>3.188857101645362</v>
      </c>
      <c r="AS1272" s="49">
        <f t="shared" si="551"/>
        <v>-1.6896267131443423</v>
      </c>
      <c r="AT1272" s="49">
        <f t="shared" si="546"/>
        <v>-0.75035842382841889</v>
      </c>
      <c r="AU1272" s="54">
        <f>(AM1272-MAX(AM$3:AM1272))/MAX(AM$3:AM1272)</f>
        <v>-0.53840820267460721</v>
      </c>
      <c r="AV1272" s="54">
        <f>(AN1272-MAX(AN$3:AN1272))/MAX(AN$3:AN1272)</f>
        <v>-0.62005624097283185</v>
      </c>
      <c r="AW1272" s="54">
        <f>(AO1272-MAX(AO$3:AO1272))/MAX(AO$3:AO1272)</f>
        <v>-0.53129429236175185</v>
      </c>
      <c r="AX1272" s="54">
        <f>(AP1272-MAX(AP$3:AP1272))/MAX(AP$3:AP1272)</f>
        <v>-0.54613389079672348</v>
      </c>
      <c r="AY1272" s="54">
        <f>(AQ1272-MAX(AQ$3:AQ1272))/MAX(AQ$3:AQ1272)</f>
        <v>-0.61667320777163048</v>
      </c>
    </row>
    <row r="1273" spans="1:51">
      <c r="A1273" s="49">
        <f>Data!F1399</f>
        <v>1986.8749999998947</v>
      </c>
      <c r="B1273" s="53">
        <f t="shared" si="537"/>
        <v>0.34499999999999997</v>
      </c>
      <c r="C1273" s="50">
        <f>1/Data!N1399</f>
        <v>7.2082537177746292E-2</v>
      </c>
      <c r="D1273" s="50">
        <f>Data!H1399/100</f>
        <v>7.2499999999999995E-2</v>
      </c>
      <c r="E1273">
        <f>Data!K1400/Data!K1399</f>
        <v>1.016174615218463</v>
      </c>
      <c r="F1273">
        <f>Data!T1400/Data!T1399</f>
        <v>1.0150639862042048</v>
      </c>
      <c r="G1273" s="49">
        <f>Data!E1402</f>
        <v>111.6</v>
      </c>
      <c r="H1273" s="52">
        <v>0</v>
      </c>
      <c r="I1273" s="52">
        <v>1</v>
      </c>
      <c r="J1273" s="52">
        <v>0.6</v>
      </c>
      <c r="K1273" s="54">
        <f t="shared" si="547"/>
        <v>0.66261227030770231</v>
      </c>
      <c r="L1273" s="54">
        <f t="shared" si="560"/>
        <v>0.85</v>
      </c>
      <c r="M1273" s="53">
        <f t="shared" si="561"/>
        <v>0.8397328542444088</v>
      </c>
      <c r="N1273" s="54" cm="1">
        <f t="array" ref="N1273">stock_min(C1273,O1273)</f>
        <v>0.79522333502460163</v>
      </c>
      <c r="O1273" s="54" cm="1">
        <f t="array" ref="O1273">stock_max(C1273,D1273)</f>
        <v>0.79522333502460163</v>
      </c>
      <c r="P1273" s="49">
        <f t="shared" si="538"/>
        <v>1986.8749999998947</v>
      </c>
      <c r="Q1273" s="49">
        <f t="shared" si="552"/>
        <v>1.2664663538594425</v>
      </c>
      <c r="R1273" s="49">
        <f t="shared" si="553"/>
        <v>87.382760573071323</v>
      </c>
      <c r="S1273" s="59">
        <f t="shared" si="534"/>
        <v>20.229492932161349</v>
      </c>
      <c r="T1273" s="59">
        <f t="shared" si="535"/>
        <v>25.966503168376853</v>
      </c>
      <c r="U1273" s="59">
        <f t="shared" si="536"/>
        <v>85.163300558853308</v>
      </c>
      <c r="V1273" s="59"/>
      <c r="W1273" s="49">
        <f t="shared" si="554"/>
        <v>8.0917971728645401</v>
      </c>
      <c r="X1273" s="49">
        <f t="shared" si="555"/>
        <v>12.137695759296809</v>
      </c>
      <c r="Y1273" s="49">
        <f t="shared" si="556"/>
        <v>8.7607795520265217</v>
      </c>
      <c r="Z1273" s="49">
        <f t="shared" si="557"/>
        <v>17.205723616350333</v>
      </c>
      <c r="AA1273" s="49">
        <f t="shared" si="558"/>
        <v>13.648879103692964</v>
      </c>
      <c r="AB1273" s="49">
        <f t="shared" si="559"/>
        <v>71.514421455160345</v>
      </c>
      <c r="AC1273" s="80">
        <f t="shared" si="539"/>
        <v>0.8397328542444088</v>
      </c>
      <c r="AD1273" s="80">
        <f t="shared" si="548"/>
        <v>0.79522333502460163</v>
      </c>
      <c r="AE1273" s="80">
        <f t="shared" si="549"/>
        <v>0.79522333502460163</v>
      </c>
      <c r="AF1273" s="54">
        <f>(Q1273-MAX(Q$2:Q1272))/MAX(Q$2:Q1272)</f>
        <v>1.5063986204204875E-2</v>
      </c>
      <c r="AG1273" s="54">
        <f>(R1273-MAX(R$2:R1272))/MAX(R$2:R1272)</f>
        <v>1.6174615218463015E-2</v>
      </c>
      <c r="AH1273" s="54">
        <f>(S1273-MAX(S$2:S1272))/MAX(S$2:S1272)</f>
        <v>1.5730363612759785E-2</v>
      </c>
      <c r="AI1273" s="54">
        <f>(T1273-MAX(T$2:T1272))/MAX(T$2:T1272)</f>
        <v>1.5799902616811901E-2</v>
      </c>
      <c r="AJ1273" s="54">
        <f>(U1273-MAX(U$2:U1272))/MAX(U$2:U1272)</f>
        <v>1.5990916381369676E-2</v>
      </c>
      <c r="AK1273" s="54">
        <f t="shared" si="550"/>
        <v>2.2851239388963638</v>
      </c>
      <c r="AL1273" s="71">
        <f t="shared" si="540"/>
        <v>1986.8749999998947</v>
      </c>
      <c r="AM1273" s="49">
        <f t="shared" si="541"/>
        <v>2.2851239388963638</v>
      </c>
      <c r="AN1273" s="49">
        <f t="shared" si="542"/>
        <v>4.8967512554959525</v>
      </c>
      <c r="AO1273" s="49">
        <f t="shared" si="543"/>
        <v>3.7635785374112545</v>
      </c>
      <c r="AP1273" s="49">
        <f t="shared" si="544"/>
        <v>3.9365090768868658</v>
      </c>
      <c r="AQ1273" s="49">
        <f t="shared" si="545"/>
        <v>3.1560001807663989</v>
      </c>
      <c r="AS1273" s="49">
        <f t="shared" si="551"/>
        <v>-1.7407510747295536</v>
      </c>
      <c r="AT1273" s="49">
        <f t="shared" si="546"/>
        <v>-0.78050889612046692</v>
      </c>
      <c r="AU1273" s="54">
        <f>(AM1273-MAX(AM$3:AM1273))/MAX(AM$3:AM1273)</f>
        <v>-0.54274712017389959</v>
      </c>
      <c r="AV1273" s="54">
        <f>(AN1273-MAX(AN$3:AN1273))/MAX(AN$3:AN1273)</f>
        <v>-0.61863354483336808</v>
      </c>
      <c r="AW1273" s="54">
        <f>(AO1273-MAX(AO$3:AO1273))/MAX(AO$3:AO1273)</f>
        <v>-0.53200195193960276</v>
      </c>
      <c r="AX1273" s="54">
        <f>(AP1273-MAX(AP$3:AP1273))/MAX(AP$3:AP1273)</f>
        <v>-0.54644572072376318</v>
      </c>
      <c r="AY1273" s="54">
        <f>(AQ1273-MAX(AQ$3:AQ1273))/MAX(AQ$3:AQ1273)</f>
        <v>-0.62062287929392457</v>
      </c>
    </row>
    <row r="1274" spans="1:51">
      <c r="A1274" s="49">
        <f>Data!F1400</f>
        <v>1986.958333333228</v>
      </c>
      <c r="B1274" s="53">
        <f t="shared" si="537"/>
        <v>0.36</v>
      </c>
      <c r="C1274" s="50">
        <f>1/Data!N1400</f>
        <v>7.0996810337180444E-2</v>
      </c>
      <c r="D1274" s="50">
        <f>Data!H1400/100</f>
        <v>7.1099999999999997E-2</v>
      </c>
      <c r="E1274">
        <f>Data!K1401/Data!K1400</f>
        <v>1.0600253204516032</v>
      </c>
      <c r="F1274">
        <f>Data!T1401/Data!T1400</f>
        <v>1.0017125007454699</v>
      </c>
      <c r="G1274" s="49">
        <f>Data!E1403</f>
        <v>112.1</v>
      </c>
      <c r="H1274" s="52">
        <v>0</v>
      </c>
      <c r="I1274" s="52">
        <v>1</v>
      </c>
      <c r="J1274" s="52">
        <v>0.6</v>
      </c>
      <c r="K1274" s="54">
        <f t="shared" si="547"/>
        <v>0.66261227030770231</v>
      </c>
      <c r="L1274" s="54">
        <f t="shared" si="560"/>
        <v>0.79522333502460163</v>
      </c>
      <c r="M1274" s="53">
        <f t="shared" si="561"/>
        <v>0.81747809463450538</v>
      </c>
      <c r="N1274" s="54" cm="1">
        <f t="array" ref="N1274">stock_min(C1274,O1274)</f>
        <v>0.83920465753009477</v>
      </c>
      <c r="O1274" s="54" cm="1">
        <f t="array" ref="O1274">stock_max(C1274,D1274)</f>
        <v>0.83920465753009477</v>
      </c>
      <c r="P1274" s="49">
        <f t="shared" si="538"/>
        <v>1986.958333333228</v>
      </c>
      <c r="Q1274" s="49">
        <f t="shared" si="552"/>
        <v>1.2686351784345393</v>
      </c>
      <c r="R1274" s="49">
        <f t="shared" si="553"/>
        <v>92.627938778415654</v>
      </c>
      <c r="S1274" s="59">
        <f t="shared" si="534"/>
        <v>20.971919218347928</v>
      </c>
      <c r="T1274" s="59">
        <f t="shared" si="535"/>
        <v>27.014285083563745</v>
      </c>
      <c r="U1274" s="59">
        <f t="shared" si="536"/>
        <v>89.479350339250217</v>
      </c>
      <c r="V1274" s="59"/>
      <c r="W1274" s="49">
        <f t="shared" si="554"/>
        <v>8.3887676873391719</v>
      </c>
      <c r="X1274" s="49">
        <f t="shared" si="555"/>
        <v>12.583151531008756</v>
      </c>
      <c r="Y1274" s="49">
        <f t="shared" si="556"/>
        <v>9.1142883136040744</v>
      </c>
      <c r="Z1274" s="49">
        <f t="shared" si="557"/>
        <v>17.899996769959671</v>
      </c>
      <c r="AA1274" s="49">
        <f t="shared" si="558"/>
        <v>16.331941514786568</v>
      </c>
      <c r="AB1274" s="49">
        <f t="shared" si="559"/>
        <v>73.147408824463653</v>
      </c>
      <c r="AC1274" s="80">
        <f t="shared" si="539"/>
        <v>0.81747809463450538</v>
      </c>
      <c r="AD1274" s="80">
        <f t="shared" si="548"/>
        <v>0.83920465753009477</v>
      </c>
      <c r="AE1274" s="80">
        <f t="shared" si="549"/>
        <v>0.83920465753009477</v>
      </c>
      <c r="AF1274" s="54">
        <f>(Q1274-MAX(Q$2:Q1273))/MAX(Q$2:Q1273)</f>
        <v>1.7125007454698808E-3</v>
      </c>
      <c r="AG1274" s="54">
        <f>(R1274-MAX(R$2:R1273))/MAX(R$2:R1273)</f>
        <v>6.0025320451603283E-2</v>
      </c>
      <c r="AH1274" s="54">
        <f>(S1274-MAX(S$2:S1273))/MAX(S$2:S1273)</f>
        <v>3.6700192569149907E-2</v>
      </c>
      <c r="AI1274" s="54">
        <f>(T1274-MAX(T$2:T1273))/MAX(T$2:T1273)</f>
        <v>4.0351290598994741E-2</v>
      </c>
      <c r="AJ1274" s="54">
        <f>(U1274-MAX(U$2:U1273))/MAX(U$2:U1273)</f>
        <v>5.0679691276340824E-2</v>
      </c>
      <c r="AK1274" s="54">
        <f t="shared" si="550"/>
        <v>2.2470177255430368</v>
      </c>
      <c r="AL1274" s="71">
        <f t="shared" si="540"/>
        <v>1986.958333333228</v>
      </c>
      <c r="AM1274" s="49">
        <f t="shared" si="541"/>
        <v>2.2470177255430368</v>
      </c>
      <c r="AN1274" s="49">
        <f t="shared" si="542"/>
        <v>4.6373707588358153</v>
      </c>
      <c r="AO1274" s="49">
        <f t="shared" si="543"/>
        <v>3.6170164464046497</v>
      </c>
      <c r="AP1274" s="49">
        <f t="shared" si="544"/>
        <v>3.7744055786542168</v>
      </c>
      <c r="AQ1274" s="49">
        <f t="shared" si="545"/>
        <v>2.958738026996675</v>
      </c>
      <c r="AS1274" s="49">
        <f t="shared" si="551"/>
        <v>-1.6786327318391403</v>
      </c>
      <c r="AT1274" s="49">
        <f t="shared" si="546"/>
        <v>-0.81566755165754179</v>
      </c>
      <c r="AU1274" s="54">
        <f>(AM1274-MAX(AM$3:AM1274))/MAX(AM$3:AM1274)</f>
        <v>-0.55037216645628717</v>
      </c>
      <c r="AV1274" s="54">
        <f>(AN1274-MAX(AN$3:AN1274))/MAX(AN$3:AN1274)</f>
        <v>-0.63883449346019761</v>
      </c>
      <c r="AW1274" s="54">
        <f>(AO1274-MAX(AO$3:AO1274))/MAX(AO$3:AO1274)</f>
        <v>-0.55022683334673317</v>
      </c>
      <c r="AX1274" s="54">
        <f>(AP1274-MAX(AP$3:AP1274))/MAX(AP$3:AP1274)</f>
        <v>-0.56512286178276716</v>
      </c>
      <c r="AY1274" s="54">
        <f>(AQ1274-MAX(AQ$3:AQ1274))/MAX(AQ$3:AQ1274)</f>
        <v>-0.64433540896281183</v>
      </c>
    </row>
    <row r="1275" spans="1:51">
      <c r="A1275" s="49">
        <f>Data!F1401</f>
        <v>1987.0416666665612</v>
      </c>
      <c r="B1275" s="53">
        <f t="shared" si="537"/>
        <v>0.4</v>
      </c>
      <c r="C1275" s="50">
        <f>1/Data!N1401</f>
        <v>6.7014210835913593E-2</v>
      </c>
      <c r="D1275" s="50">
        <f>Data!H1401/100</f>
        <v>7.0800000000000002E-2</v>
      </c>
      <c r="E1275">
        <f>Data!K1402/Data!K1401</f>
        <v>1.0608092182675999</v>
      </c>
      <c r="F1275">
        <f>Data!T1402/Data!T1401</f>
        <v>0.99033948984396303</v>
      </c>
      <c r="G1275" s="49">
        <f>Data!E1404</f>
        <v>112.7</v>
      </c>
      <c r="H1275" s="52">
        <v>0</v>
      </c>
      <c r="I1275" s="52">
        <v>1</v>
      </c>
      <c r="J1275" s="52">
        <v>0.6</v>
      </c>
      <c r="K1275" s="54">
        <f t="shared" si="547"/>
        <v>0.66261227030770231</v>
      </c>
      <c r="L1275" s="54">
        <f t="shared" si="560"/>
        <v>0.83920465753009477</v>
      </c>
      <c r="M1275" s="53">
        <f t="shared" si="561"/>
        <v>0.82634344043991448</v>
      </c>
      <c r="N1275" s="54" cm="1">
        <f t="array" ref="N1275">stock_min(C1275,O1275)</f>
        <v>0.32383899087435747</v>
      </c>
      <c r="O1275" s="54" cm="1">
        <f t="array" ref="O1275">stock_max(C1275,D1275)</f>
        <v>0.32383899087435747</v>
      </c>
      <c r="P1275" s="49">
        <f t="shared" si="538"/>
        <v>1987.0416666665612</v>
      </c>
      <c r="Q1275" s="49">
        <f t="shared" si="552"/>
        <v>1.2563795154089668</v>
      </c>
      <c r="R1275" s="49">
        <f t="shared" si="553"/>
        <v>98.260571325270206</v>
      </c>
      <c r="S1275" s="59">
        <f t="shared" si="534"/>
        <v>21.656051050851147</v>
      </c>
      <c r="T1275" s="59">
        <f t="shared" si="535"/>
        <v>28.014721219318936</v>
      </c>
      <c r="U1275" s="59">
        <f t="shared" si="536"/>
        <v>93.76961220129499</v>
      </c>
      <c r="V1275" s="59"/>
      <c r="W1275" s="49">
        <f t="shared" si="554"/>
        <v>8.6624204203404584</v>
      </c>
      <c r="X1275" s="49">
        <f t="shared" si="555"/>
        <v>12.993630630510689</v>
      </c>
      <c r="Y1275" s="49">
        <f t="shared" si="556"/>
        <v>9.4518231901486534</v>
      </c>
      <c r="Z1275" s="49">
        <f t="shared" si="557"/>
        <v>18.562898029170281</v>
      </c>
      <c r="AA1275" s="49">
        <f t="shared" si="558"/>
        <v>16.283708246160305</v>
      </c>
      <c r="AB1275" s="49">
        <f t="shared" si="559"/>
        <v>77.485903955134688</v>
      </c>
      <c r="AC1275" s="80">
        <f t="shared" si="539"/>
        <v>0.82634344043991448</v>
      </c>
      <c r="AD1275" s="80">
        <f t="shared" si="548"/>
        <v>0.32383899087435747</v>
      </c>
      <c r="AE1275" s="80">
        <f t="shared" si="549"/>
        <v>0.32383899087435747</v>
      </c>
      <c r="AF1275" s="54">
        <f>(Q1275-MAX(Q$2:Q1274))/MAX(Q$2:Q1274)</f>
        <v>-9.6605101560369149E-3</v>
      </c>
      <c r="AG1275" s="54">
        <f>(R1275-MAX(R$2:R1274))/MAX(R$2:R1274)</f>
        <v>6.0809218267599829E-2</v>
      </c>
      <c r="AH1275" s="54">
        <f>(S1275-MAX(S$2:S1274))/MAX(S$2:S1274)</f>
        <v>3.2621326898145085E-2</v>
      </c>
      <c r="AI1275" s="54">
        <f>(T1275-MAX(T$2:T1274))/MAX(T$2:T1274)</f>
        <v>3.7033596582716322E-2</v>
      </c>
      <c r="AJ1275" s="54">
        <f>(U1275-MAX(U$2:U1274))/MAX(U$2:U1274)</f>
        <v>4.7946949165128712E-2</v>
      </c>
      <c r="AK1275" s="54">
        <f t="shared" si="550"/>
        <v>2.2729520435558541</v>
      </c>
      <c r="AL1275" s="71">
        <f t="shared" si="540"/>
        <v>1987.0416666665612</v>
      </c>
      <c r="AM1275" s="49">
        <f t="shared" si="541"/>
        <v>2.2729520435558541</v>
      </c>
      <c r="AN1275" s="49">
        <f t="shared" si="542"/>
        <v>4.4177282145090491</v>
      </c>
      <c r="AO1275" s="49">
        <f t="shared" si="543"/>
        <v>3.5274364467865738</v>
      </c>
      <c r="AP1275" s="49">
        <f t="shared" si="544"/>
        <v>3.667270819496796</v>
      </c>
      <c r="AQ1275" s="49">
        <f t="shared" si="545"/>
        <v>2.82836260848243</v>
      </c>
      <c r="AS1275" s="49">
        <f t="shared" si="551"/>
        <v>-1.589365606026619</v>
      </c>
      <c r="AT1275" s="49">
        <f t="shared" si="546"/>
        <v>-0.83890821101436597</v>
      </c>
      <c r="AU1275" s="54">
        <f>(AM1275-MAX(AM$3:AM1275))/MAX(AM$3:AM1275)</f>
        <v>-0.54518271419252329</v>
      </c>
      <c r="AV1275" s="54">
        <f>(AN1275-MAX(AN$3:AN1275))/MAX(AN$3:AN1275)</f>
        <v>-0.65594058976020153</v>
      </c>
      <c r="AW1275" s="54">
        <f>(AO1275-MAX(AO$3:AO1275))/MAX(AO$3:AO1275)</f>
        <v>-0.56136603624891235</v>
      </c>
      <c r="AX1275" s="54">
        <f>(AP1275-MAX(AP$3:AP1275))/MAX(AP$3:AP1275)</f>
        <v>-0.57746664850496243</v>
      </c>
      <c r="AY1275" s="54">
        <f>(AQ1275-MAX(AQ$3:AQ1275))/MAX(AQ$3:AQ1275)</f>
        <v>-0.66000760416362858</v>
      </c>
    </row>
    <row r="1276" spans="1:51">
      <c r="A1276" s="49">
        <f>Data!F1402</f>
        <v>1987.1249999998945</v>
      </c>
      <c r="B1276" s="53">
        <f t="shared" si="537"/>
        <v>0.46099999999999997</v>
      </c>
      <c r="C1276" s="50">
        <f>1/Data!N1402</f>
        <v>6.320186403613362E-2</v>
      </c>
      <c r="D1276" s="50">
        <f>Data!H1402/100</f>
        <v>7.2499999999999995E-2</v>
      </c>
      <c r="E1276">
        <f>Data!K1403/Data!K1402</f>
        <v>1.0391144940326573</v>
      </c>
      <c r="F1276">
        <f>Data!T1403/Data!T1402</f>
        <v>1.0015544157002676</v>
      </c>
      <c r="G1276" s="49">
        <f>Data!E1405</f>
        <v>113.1</v>
      </c>
      <c r="H1276" s="52">
        <v>0</v>
      </c>
      <c r="I1276" s="52">
        <v>1</v>
      </c>
      <c r="J1276" s="52">
        <v>0.6</v>
      </c>
      <c r="K1276" s="54">
        <f t="shared" si="547"/>
        <v>0.66261227030770231</v>
      </c>
      <c r="L1276" s="54">
        <f t="shared" si="560"/>
        <v>0.32383899087435747</v>
      </c>
      <c r="M1276" s="53">
        <f t="shared" si="561"/>
        <v>0.57419160378464396</v>
      </c>
      <c r="N1276" s="54" cm="1">
        <f t="array" ref="N1276">stock_min(C1276,O1276)</f>
        <v>0</v>
      </c>
      <c r="O1276" s="54" cm="1">
        <f t="array" ref="O1276">stock_max(C1276,D1276)</f>
        <v>0</v>
      </c>
      <c r="P1276" s="49">
        <f t="shared" si="538"/>
        <v>1987.1249999998945</v>
      </c>
      <c r="Q1276" s="49">
        <f t="shared" si="552"/>
        <v>1.258332451453213</v>
      </c>
      <c r="R1276" s="49">
        <f t="shared" si="553"/>
        <v>102.10398385601799</v>
      </c>
      <c r="S1276" s="59">
        <f t="shared" si="534"/>
        <v>22.177755340914505</v>
      </c>
      <c r="T1276" s="59">
        <f t="shared" si="535"/>
        <v>28.755491645872667</v>
      </c>
      <c r="U1276" s="59">
        <f t="shared" si="536"/>
        <v>96.825745780919576</v>
      </c>
      <c r="V1276" s="59"/>
      <c r="W1276" s="49">
        <f t="shared" si="554"/>
        <v>8.8711021363658027</v>
      </c>
      <c r="X1276" s="49">
        <f t="shared" si="555"/>
        <v>13.306653204548702</v>
      </c>
      <c r="Y1276" s="49">
        <f t="shared" si="556"/>
        <v>9.7017500425868111</v>
      </c>
      <c r="Z1276" s="49">
        <f t="shared" si="557"/>
        <v>19.053741603285854</v>
      </c>
      <c r="AA1276" s="49">
        <f t="shared" si="558"/>
        <v>41.229215523329138</v>
      </c>
      <c r="AB1276" s="49">
        <f t="shared" si="559"/>
        <v>55.596530257590437</v>
      </c>
      <c r="AC1276" s="80">
        <f t="shared" si="539"/>
        <v>0.57419160378464396</v>
      </c>
      <c r="AD1276" s="80">
        <f t="shared" si="548"/>
        <v>0</v>
      </c>
      <c r="AE1276" s="80">
        <f t="shared" si="549"/>
        <v>0</v>
      </c>
      <c r="AF1276" s="54">
        <f>(Q1276-MAX(Q$2:Q1275))/MAX(Q$2:Q1275)</f>
        <v>-8.12111090442846E-3</v>
      </c>
      <c r="AG1276" s="54">
        <f>(R1276-MAX(R$2:R1275))/MAX(R$2:R1275)</f>
        <v>3.9114494032657356E-2</v>
      </c>
      <c r="AH1276" s="54">
        <f>(S1276-MAX(S$2:S1275))/MAX(S$2:S1275)</f>
        <v>2.4090462699701356E-2</v>
      </c>
      <c r="AI1276" s="54">
        <f>(T1276-MAX(T$2:T1275))/MAX(T$2:T1275)</f>
        <v>2.6442184477027585E-2</v>
      </c>
      <c r="AJ1276" s="54">
        <f>(U1276-MAX(U$2:U1275))/MAX(U$2:U1275)</f>
        <v>3.2591940052647241E-2</v>
      </c>
      <c r="AK1276" s="54">
        <f t="shared" si="550"/>
        <v>2.2864544823690034</v>
      </c>
      <c r="AL1276" s="71">
        <f t="shared" si="540"/>
        <v>1987.1249999998945</v>
      </c>
      <c r="AM1276" s="49">
        <f t="shared" si="541"/>
        <v>2.2864544823690034</v>
      </c>
      <c r="AN1276" s="49">
        <f t="shared" si="542"/>
        <v>4.1088950973970189</v>
      </c>
      <c r="AO1276" s="49">
        <f t="shared" si="543"/>
        <v>3.3855063190496266</v>
      </c>
      <c r="AP1276" s="49">
        <f t="shared" si="544"/>
        <v>3.5024713157865026</v>
      </c>
      <c r="AQ1276" s="49">
        <f t="shared" si="545"/>
        <v>2.7596448446961577</v>
      </c>
      <c r="AS1276" s="49">
        <f t="shared" si="551"/>
        <v>-1.3492502527008612</v>
      </c>
      <c r="AT1276" s="49">
        <f t="shared" si="546"/>
        <v>-0.74282647109034494</v>
      </c>
      <c r="AU1276" s="54">
        <f>(AM1276-MAX(AM$3:AM1276))/MAX(AM$3:AM1276)</f>
        <v>-0.54248087866977701</v>
      </c>
      <c r="AV1276" s="54">
        <f>(AN1276-MAX(AN$3:AN1276))/MAX(AN$3:AN1276)</f>
        <v>-0.67999298388148455</v>
      </c>
      <c r="AW1276" s="54">
        <f>(AO1276-MAX(AO$3:AO1276))/MAX(AO$3:AO1276)</f>
        <v>-0.57901493664559234</v>
      </c>
      <c r="AX1276" s="54">
        <f>(AP1276-MAX(AP$3:AP1276))/MAX(AP$3:AP1276)</f>
        <v>-0.59645441626327156</v>
      </c>
      <c r="AY1276" s="54">
        <f>(AQ1276-MAX(AQ$3:AQ1276))/MAX(AQ$3:AQ1276)</f>
        <v>-0.66826804328700828</v>
      </c>
    </row>
    <row r="1277" spans="1:51">
      <c r="A1277" s="49">
        <f>Data!F1403</f>
        <v>1987.2083333332278</v>
      </c>
      <c r="B1277" s="53">
        <f t="shared" si="537"/>
        <v>0.497</v>
      </c>
      <c r="C1277" s="50">
        <f>1/Data!N1403</f>
        <v>6.0851887568116998E-2</v>
      </c>
      <c r="D1277" s="50">
        <f>Data!H1403/100</f>
        <v>7.2499999999999995E-2</v>
      </c>
      <c r="E1277">
        <f>Data!K1404/Data!K1403</f>
        <v>0.98617462592617866</v>
      </c>
      <c r="F1277">
        <f>Data!T1404/Data!T1403</f>
        <v>0.9484128486395943</v>
      </c>
      <c r="G1277" s="49">
        <f>Data!E1406</f>
        <v>113.5</v>
      </c>
      <c r="H1277" s="52">
        <v>0</v>
      </c>
      <c r="I1277" s="52">
        <v>1</v>
      </c>
      <c r="J1277" s="52">
        <v>0.6</v>
      </c>
      <c r="K1277" s="54">
        <f t="shared" si="547"/>
        <v>0.66261227030770231</v>
      </c>
      <c r="L1277" s="54">
        <f t="shared" si="560"/>
        <v>0</v>
      </c>
      <c r="M1277" s="53">
        <f t="shared" si="561"/>
        <v>0.24781377321313494</v>
      </c>
      <c r="N1277" s="54" cm="1">
        <f t="array" ref="N1277">stock_min(C1277,O1277)</f>
        <v>0</v>
      </c>
      <c r="O1277" s="54" cm="1">
        <f t="array" ref="O1277">stock_max(C1277,D1277)</f>
        <v>0</v>
      </c>
      <c r="P1277" s="49">
        <f t="shared" si="538"/>
        <v>1987.2083333332278</v>
      </c>
      <c r="Q1277" s="49">
        <f t="shared" si="552"/>
        <v>1.1934186648183858</v>
      </c>
      <c r="R1277" s="49">
        <f t="shared" si="553"/>
        <v>100.69235808478112</v>
      </c>
      <c r="S1277" s="59">
        <f t="shared" si="534"/>
        <v>21.536150994048683</v>
      </c>
      <c r="T1277" s="59">
        <f t="shared" si="535"/>
        <v>27.991580892793557</v>
      </c>
      <c r="U1277" s="59">
        <f t="shared" si="536"/>
        <v>93.930205171229105</v>
      </c>
      <c r="V1277" s="59"/>
      <c r="W1277" s="49">
        <f t="shared" si="554"/>
        <v>8.6144603976194727</v>
      </c>
      <c r="X1277" s="49">
        <f t="shared" si="555"/>
        <v>12.92169059642921</v>
      </c>
      <c r="Y1277" s="49">
        <f t="shared" si="556"/>
        <v>9.444015927917917</v>
      </c>
      <c r="Z1277" s="49">
        <f t="shared" si="557"/>
        <v>18.54756496487564</v>
      </c>
      <c r="AA1277" s="49">
        <f t="shared" si="558"/>
        <v>70.653006609062899</v>
      </c>
      <c r="AB1277" s="49">
        <f t="shared" si="559"/>
        <v>23.277198562166202</v>
      </c>
      <c r="AC1277" s="80">
        <f t="shared" si="539"/>
        <v>0.24781377321313491</v>
      </c>
      <c r="AD1277" s="80">
        <f t="shared" si="548"/>
        <v>0</v>
      </c>
      <c r="AE1277" s="80">
        <f t="shared" si="549"/>
        <v>0</v>
      </c>
      <c r="AF1277" s="54">
        <f>(Q1277-MAX(Q$2:Q1276))/MAX(Q$2:Q1276)</f>
        <v>-5.9289317287392784E-2</v>
      </c>
      <c r="AG1277" s="54">
        <f>(R1277-MAX(R$2:R1276))/MAX(R$2:R1276)</f>
        <v>-1.3825374073821409E-2</v>
      </c>
      <c r="AH1277" s="54">
        <f>(S1277-MAX(S$2:S1276))/MAX(S$2:S1276)</f>
        <v>-2.8930084988455177E-2</v>
      </c>
      <c r="AI1277" s="54">
        <f>(T1277-MAX(T$2:T1276))/MAX(T$2:T1276)</f>
        <v>-2.6565734381688272E-2</v>
      </c>
      <c r="AJ1277" s="54">
        <f>(U1277-MAX(U$2:U1276))/MAX(U$2:U1276)</f>
        <v>-2.990465589846316E-2</v>
      </c>
      <c r="AK1277" s="54">
        <f t="shared" si="550"/>
        <v>2.3797086019872755</v>
      </c>
      <c r="AL1277" s="71">
        <f t="shared" si="540"/>
        <v>1987.2083333332278</v>
      </c>
      <c r="AM1277" s="49">
        <f t="shared" si="541"/>
        <v>2.3797086019872755</v>
      </c>
      <c r="AN1277" s="49">
        <f t="shared" si="542"/>
        <v>4.3127088423658151</v>
      </c>
      <c r="AO1277" s="49">
        <f t="shared" si="543"/>
        <v>3.5417755798260444</v>
      </c>
      <c r="AP1277" s="49">
        <f t="shared" si="544"/>
        <v>3.6660527602241322</v>
      </c>
      <c r="AQ1277" s="49">
        <f t="shared" si="545"/>
        <v>2.8080020647884849</v>
      </c>
      <c r="AS1277" s="49">
        <f t="shared" si="551"/>
        <v>-1.5047067775773302</v>
      </c>
      <c r="AT1277" s="49">
        <f t="shared" si="546"/>
        <v>-0.85805069543564727</v>
      </c>
      <c r="AU1277" s="54">
        <f>(AM1277-MAX(AM$3:AM1277))/MAX(AM$3:AM1277)</f>
        <v>-0.52382074648819532</v>
      </c>
      <c r="AV1277" s="54">
        <f>(AN1277-MAX(AN$3:AN1277))/MAX(AN$3:AN1277)</f>
        <v>-0.66411965861389077</v>
      </c>
      <c r="AW1277" s="54">
        <f>(AO1277-MAX(AO$3:AO1277))/MAX(AO$3:AO1277)</f>
        <v>-0.5595829762684591</v>
      </c>
      <c r="AX1277" s="54">
        <f>(AP1277-MAX(AP$3:AP1277))/MAX(AP$3:AP1277)</f>
        <v>-0.57760699010833194</v>
      </c>
      <c r="AY1277" s="54">
        <f>(AQ1277-MAX(AQ$3:AQ1277))/MAX(AQ$3:AQ1277)</f>
        <v>-0.66245510859968459</v>
      </c>
    </row>
    <row r="1278" spans="1:51">
      <c r="A1278" s="49">
        <f>Data!F1404</f>
        <v>1987.291666666561</v>
      </c>
      <c r="B1278" s="53">
        <f t="shared" si="537"/>
        <v>0.48499999999999999</v>
      </c>
      <c r="C1278" s="50">
        <f>1/Data!N1404</f>
        <v>6.1741602988479902E-2</v>
      </c>
      <c r="D1278" s="50">
        <f>Data!H1404/100</f>
        <v>8.0199999999999994E-2</v>
      </c>
      <c r="E1278">
        <f>Data!K1405/Data!K1404</f>
        <v>0.99820272599215853</v>
      </c>
      <c r="F1278">
        <f>Data!T1405/Data!T1404</f>
        <v>0.96400274242862205</v>
      </c>
      <c r="G1278" s="49">
        <f>Data!E1407</f>
        <v>113.8</v>
      </c>
      <c r="H1278" s="52">
        <v>0</v>
      </c>
      <c r="I1278" s="52">
        <v>1</v>
      </c>
      <c r="J1278" s="52">
        <v>0.6</v>
      </c>
      <c r="K1278" s="54">
        <f t="shared" si="547"/>
        <v>0.66261227030770231</v>
      </c>
      <c r="L1278" s="54">
        <f t="shared" si="560"/>
        <v>0</v>
      </c>
      <c r="M1278" s="53">
        <f t="shared" si="561"/>
        <v>5.3973165145726247E-2</v>
      </c>
      <c r="N1278" s="54" cm="1">
        <f t="array" ref="N1278">stock_min(C1278,O1278)</f>
        <v>0</v>
      </c>
      <c r="O1278" s="54" cm="1">
        <f t="array" ref="O1278">stock_max(C1278,D1278)</f>
        <v>0</v>
      </c>
      <c r="P1278" s="49">
        <f t="shared" si="538"/>
        <v>1987.291666666561</v>
      </c>
      <c r="Q1278" s="49">
        <f t="shared" si="552"/>
        <v>1.1504588657504284</v>
      </c>
      <c r="R1278" s="49">
        <f t="shared" si="553"/>
        <v>100.51138632680707</v>
      </c>
      <c r="S1278" s="59">
        <f t="shared" si="534"/>
        <v>21.202830225630809</v>
      </c>
      <c r="T1278" s="59">
        <f t="shared" si="535"/>
        <v>27.618287162507976</v>
      </c>
      <c r="U1278" s="59">
        <f t="shared" si="536"/>
        <v>91.345055190179252</v>
      </c>
      <c r="V1278" s="59"/>
      <c r="W1278" s="49">
        <f t="shared" si="554"/>
        <v>8.4811320902523235</v>
      </c>
      <c r="X1278" s="49">
        <f t="shared" si="555"/>
        <v>12.721698135378485</v>
      </c>
      <c r="Y1278" s="49">
        <f t="shared" si="556"/>
        <v>9.318071203748497</v>
      </c>
      <c r="Z1278" s="49">
        <f t="shared" si="557"/>
        <v>18.30021595875948</v>
      </c>
      <c r="AA1278" s="49">
        <f t="shared" si="558"/>
        <v>86.414873441154228</v>
      </c>
      <c r="AB1278" s="49">
        <f t="shared" si="559"/>
        <v>4.9301817490250235</v>
      </c>
      <c r="AC1278" s="80">
        <f t="shared" si="539"/>
        <v>5.3973165145726247E-2</v>
      </c>
      <c r="AD1278" s="80">
        <f t="shared" si="548"/>
        <v>0</v>
      </c>
      <c r="AE1278" s="80">
        <f t="shared" si="549"/>
        <v>0</v>
      </c>
      <c r="AF1278" s="54">
        <f>(Q1278-MAX(Q$2:Q1277))/MAX(Q$2:Q1277)</f>
        <v>-9.3152322033145246E-2</v>
      </c>
      <c r="AG1278" s="54">
        <f>(R1278-MAX(R$2:R1277))/MAX(R$2:R1277)</f>
        <v>-1.5597800096191375E-2</v>
      </c>
      <c r="AH1278" s="54">
        <f>(S1278-MAX(S$2:S1277))/MAX(S$2:S1277)</f>
        <v>-4.3959593759478048E-2</v>
      </c>
      <c r="AI1278" s="54">
        <f>(T1278-MAX(T$2:T1277))/MAX(T$2:T1277)</f>
        <v>-3.9547384456837004E-2</v>
      </c>
      <c r="AJ1278" s="54">
        <f>(U1278-MAX(U$2:U1277))/MAX(U$2:U1277)</f>
        <v>-5.6603649644393912E-2</v>
      </c>
      <c r="AK1278" s="54">
        <f t="shared" si="550"/>
        <v>2.4515423385459174</v>
      </c>
      <c r="AL1278" s="71">
        <f t="shared" si="540"/>
        <v>1987.291666666561</v>
      </c>
      <c r="AM1278" s="49">
        <f t="shared" si="541"/>
        <v>2.4515423385459174</v>
      </c>
      <c r="AN1278" s="49">
        <f t="shared" si="542"/>
        <v>4.4399382711303055</v>
      </c>
      <c r="AO1278" s="49">
        <f t="shared" si="543"/>
        <v>3.6472117377642919</v>
      </c>
      <c r="AP1278" s="49">
        <f t="shared" si="544"/>
        <v>3.7750328288383939</v>
      </c>
      <c r="AQ1278" s="49">
        <f t="shared" si="545"/>
        <v>2.8675535586059295</v>
      </c>
      <c r="AS1278" s="49">
        <f t="shared" si="551"/>
        <v>-1.5723847125243759</v>
      </c>
      <c r="AT1278" s="49">
        <f t="shared" si="546"/>
        <v>-0.90747927023246433</v>
      </c>
      <c r="AU1278" s="54">
        <f>(AM1278-MAX(AM$3:AM1278))/MAX(AM$3:AM1278)</f>
        <v>-0.50944682901658023</v>
      </c>
      <c r="AV1278" s="54">
        <f>(AN1278-MAX(AN$3:AN1278))/MAX(AN$3:AN1278)</f>
        <v>-0.65421083668091407</v>
      </c>
      <c r="AW1278" s="54">
        <f>(AO1278-MAX(AO$3:AO1278))/MAX(AO$3:AO1278)</f>
        <v>-0.54647207247846452</v>
      </c>
      <c r="AX1278" s="54">
        <f>(AP1278-MAX(AP$3:AP1278))/MAX(AP$3:AP1278)</f>
        <v>-0.56505059165721849</v>
      </c>
      <c r="AY1278" s="54">
        <f>(AQ1278-MAX(AQ$3:AQ1278))/MAX(AQ$3:AQ1278)</f>
        <v>-0.65529653034741042</v>
      </c>
    </row>
    <row r="1279" spans="1:51">
      <c r="A1279" s="49">
        <f>Data!F1405</f>
        <v>1987.3749999998943</v>
      </c>
      <c r="B1279" s="53">
        <f t="shared" si="537"/>
        <v>0.48099999999999998</v>
      </c>
      <c r="C1279" s="50">
        <f>1/Data!N1405</f>
        <v>6.1879993587355388E-2</v>
      </c>
      <c r="D1279" s="50">
        <f>Data!H1405/100</f>
        <v>8.6099999999999996E-2</v>
      </c>
      <c r="E1279">
        <f>Data!K1406/Data!K1405</f>
        <v>1.0413189040269282</v>
      </c>
      <c r="F1279">
        <f>Data!T1406/Data!T1405</f>
        <v>1.0176756300156855</v>
      </c>
      <c r="G1279" s="49">
        <f>Data!E1408</f>
        <v>114.4</v>
      </c>
      <c r="H1279" s="52">
        <v>0</v>
      </c>
      <c r="I1279" s="52">
        <v>1</v>
      </c>
      <c r="J1279" s="52">
        <v>0.6</v>
      </c>
      <c r="K1279" s="54">
        <f t="shared" si="547"/>
        <v>0.66261227030770231</v>
      </c>
      <c r="L1279" s="54">
        <f t="shared" si="560"/>
        <v>0</v>
      </c>
      <c r="M1279" s="53">
        <f t="shared" si="561"/>
        <v>0</v>
      </c>
      <c r="N1279" s="54" cm="1">
        <f t="array" ref="N1279">stock_min(C1279,O1279)</f>
        <v>0</v>
      </c>
      <c r="O1279" s="54" cm="1">
        <f t="array" ref="O1279">stock_max(C1279,D1279)</f>
        <v>0</v>
      </c>
      <c r="P1279" s="49">
        <f t="shared" si="538"/>
        <v>1987.3749999998943</v>
      </c>
      <c r="Q1279" s="49">
        <f t="shared" si="552"/>
        <v>1.1707939510096983</v>
      </c>
      <c r="R1279" s="49">
        <f t="shared" si="553"/>
        <v>104.66440665205791</v>
      </c>
      <c r="S1279" s="59">
        <f t="shared" si="534"/>
        <v>21.878386202887523</v>
      </c>
      <c r="T1279" s="59">
        <f t="shared" si="535"/>
        <v>28.539134808437289</v>
      </c>
      <c r="U1279" s="59">
        <f t="shared" si="536"/>
        <v>93.076202227500659</v>
      </c>
      <c r="V1279" s="59"/>
      <c r="W1279" s="49">
        <f t="shared" si="554"/>
        <v>8.7513544811550101</v>
      </c>
      <c r="X1279" s="49">
        <f t="shared" si="555"/>
        <v>13.127031721732513</v>
      </c>
      <c r="Y1279" s="49">
        <f t="shared" si="556"/>
        <v>9.6287539004010849</v>
      </c>
      <c r="Z1279" s="49">
        <f t="shared" si="557"/>
        <v>18.910380908036206</v>
      </c>
      <c r="AA1279" s="49">
        <f t="shared" si="558"/>
        <v>93.076202227500659</v>
      </c>
      <c r="AB1279" s="49">
        <f t="shared" si="559"/>
        <v>0</v>
      </c>
      <c r="AC1279" s="80">
        <f t="shared" si="539"/>
        <v>0</v>
      </c>
      <c r="AD1279" s="80">
        <f t="shared" si="548"/>
        <v>0</v>
      </c>
      <c r="AE1279" s="80">
        <f t="shared" si="549"/>
        <v>0</v>
      </c>
      <c r="AF1279" s="54">
        <f>(Q1279-MAX(Q$2:Q1278))/MAX(Q$2:Q1278)</f>
        <v>-7.7123217996819537E-2</v>
      </c>
      <c r="AG1279" s="54">
        <f>(R1279-MAX(R$2:R1278))/MAX(R$2:R1278)</f>
        <v>2.5076619925530994E-2</v>
      </c>
      <c r="AH1279" s="54">
        <f>(S1279-MAX(S$2:S1278))/MAX(S$2:S1278)</f>
        <v>-1.3498622084386189E-2</v>
      </c>
      <c r="AI1279" s="54">
        <f>(T1279-MAX(T$2:T1278))/MAX(T$2:T1278)</f>
        <v>-7.5240180240991076E-3</v>
      </c>
      <c r="AJ1279" s="54">
        <f>(U1279-MAX(U$2:U1278))/MAX(U$2:U1278)</f>
        <v>-3.8724654513921646E-2</v>
      </c>
      <c r="AK1279" s="54">
        <f t="shared" si="550"/>
        <v>2.3484299528790773</v>
      </c>
      <c r="AL1279" s="71">
        <f t="shared" si="540"/>
        <v>1987.3749999998943</v>
      </c>
      <c r="AM1279" s="49">
        <f t="shared" si="541"/>
        <v>2.3484299528790773</v>
      </c>
      <c r="AN1279" s="49">
        <f t="shared" si="542"/>
        <v>4.2702476556176903</v>
      </c>
      <c r="AO1279" s="49">
        <f t="shared" si="543"/>
        <v>3.5022918058724977</v>
      </c>
      <c r="AP1279" s="49">
        <f t="shared" si="544"/>
        <v>3.6259363161205003</v>
      </c>
      <c r="AQ1279" s="49">
        <f t="shared" si="545"/>
        <v>2.7435034698842289</v>
      </c>
      <c r="AS1279" s="49">
        <f t="shared" si="551"/>
        <v>-1.5267441857334614</v>
      </c>
      <c r="AT1279" s="49">
        <f t="shared" si="546"/>
        <v>-0.88243284623627138</v>
      </c>
      <c r="AU1279" s="54">
        <f>(AM1279-MAX(AM$3:AM1279))/MAX(AM$3:AM1279)</f>
        <v>-0.53007959842105867</v>
      </c>
      <c r="AV1279" s="54">
        <f>(AN1279-MAX(AN$3:AN1279))/MAX(AN$3:AN1279)</f>
        <v>-0.66742660058978265</v>
      </c>
      <c r="AW1279" s="54">
        <f>(AO1279-MAX(AO$3:AO1279))/MAX(AO$3:AO1279)</f>
        <v>-0.56449275268381405</v>
      </c>
      <c r="AX1279" s="54">
        <f>(AP1279-MAX(AP$3:AP1279))/MAX(AP$3:AP1279)</f>
        <v>-0.58222910186704213</v>
      </c>
      <c r="AY1279" s="54">
        <f>(AQ1279-MAX(AQ$3:AQ1279))/MAX(AQ$3:AQ1279)</f>
        <v>-0.6702083689998225</v>
      </c>
    </row>
    <row r="1280" spans="1:51">
      <c r="A1280" s="49">
        <f>Data!F1406</f>
        <v>1987.4583333332275</v>
      </c>
      <c r="B1280" s="53">
        <f t="shared" si="537"/>
        <v>0.52500000000000002</v>
      </c>
      <c r="C1280" s="50">
        <f>1/Data!N1406</f>
        <v>5.9434631722589913E-2</v>
      </c>
      <c r="D1280" s="50">
        <f>Data!H1406/100</f>
        <v>8.4000000000000005E-2</v>
      </c>
      <c r="E1280">
        <f>Data!K1407/Data!K1406</f>
        <v>1.0285153297621257</v>
      </c>
      <c r="F1280">
        <f>Data!T1407/Data!T1406</f>
        <v>1.0010042626514919</v>
      </c>
      <c r="G1280" s="49">
        <f>Data!E1409</f>
        <v>115</v>
      </c>
      <c r="H1280" s="52">
        <v>0</v>
      </c>
      <c r="I1280" s="52">
        <v>1</v>
      </c>
      <c r="J1280" s="52">
        <v>0.6</v>
      </c>
      <c r="K1280" s="54">
        <f t="shared" si="547"/>
        <v>0.66261227030770231</v>
      </c>
      <c r="L1280" s="54">
        <f t="shared" si="560"/>
        <v>0</v>
      </c>
      <c r="M1280" s="53">
        <f t="shared" si="561"/>
        <v>0</v>
      </c>
      <c r="N1280" s="54" cm="1">
        <f t="array" ref="N1280">stock_min(C1280,O1280)</f>
        <v>0</v>
      </c>
      <c r="O1280" s="54" cm="1">
        <f t="array" ref="O1280">stock_max(C1280,D1280)</f>
        <v>0</v>
      </c>
      <c r="P1280" s="49">
        <f t="shared" si="538"/>
        <v>1987.4583333332275</v>
      </c>
      <c r="Q1280" s="49">
        <f t="shared" si="552"/>
        <v>1.17196973564729</v>
      </c>
      <c r="R1280" s="49">
        <f t="shared" si="553"/>
        <v>107.64894672209856</v>
      </c>
      <c r="S1280" s="59">
        <f t="shared" si="534"/>
        <v>22.261496499686</v>
      </c>
      <c r="T1280" s="59">
        <f t="shared" si="535"/>
        <v>29.088040353879926</v>
      </c>
      <c r="U1280" s="59">
        <f t="shared" si="536"/>
        <v>93.169675181140448</v>
      </c>
      <c r="V1280" s="59"/>
      <c r="W1280" s="49">
        <f t="shared" si="554"/>
        <v>8.9045985998744008</v>
      </c>
      <c r="X1280" s="49">
        <f t="shared" si="555"/>
        <v>13.356897899811599</v>
      </c>
      <c r="Y1280" s="49">
        <f t="shared" si="556"/>
        <v>9.8139478961934881</v>
      </c>
      <c r="Z1280" s="49">
        <f t="shared" si="557"/>
        <v>19.274092457686439</v>
      </c>
      <c r="AA1280" s="49">
        <f t="shared" si="558"/>
        <v>93.169675181140448</v>
      </c>
      <c r="AB1280" s="49">
        <f t="shared" si="559"/>
        <v>0</v>
      </c>
      <c r="AC1280" s="80">
        <f t="shared" si="539"/>
        <v>0</v>
      </c>
      <c r="AD1280" s="80">
        <f t="shared" si="548"/>
        <v>0</v>
      </c>
      <c r="AE1280" s="80">
        <f t="shared" si="549"/>
        <v>0</v>
      </c>
      <c r="AF1280" s="54">
        <f>(Q1280-MAX(Q$2:Q1279))/MAX(Q$2:Q1279)</f>
        <v>-7.6196407312724673E-2</v>
      </c>
      <c r="AG1280" s="54">
        <f>(R1280-MAX(R$2:R1279))/MAX(R$2:R1279)</f>
        <v>2.8515329762125678E-2</v>
      </c>
      <c r="AH1280" s="54">
        <f>(S1280-MAX(S$2:S1279))/MAX(S$2:S1279)</f>
        <v>3.7759077726412624E-3</v>
      </c>
      <c r="AI1280" s="54">
        <f>(T1280-MAX(T$2:T1279))/MAX(T$2:T1279)</f>
        <v>1.1564702565431201E-2</v>
      </c>
      <c r="AJ1280" s="54">
        <f>(U1280-MAX(U$2:U1279))/MAX(U$2:U1279)</f>
        <v>-3.775928158664997E-2</v>
      </c>
      <c r="AK1280" s="54">
        <f t="shared" si="550"/>
        <v>2.3749627095864816</v>
      </c>
      <c r="AL1280" s="71">
        <f t="shared" si="540"/>
        <v>1987.4583333332275</v>
      </c>
      <c r="AM1280" s="49">
        <f t="shared" si="541"/>
        <v>2.3749627095864816</v>
      </c>
      <c r="AN1280" s="49">
        <f t="shared" si="542"/>
        <v>4.1768376772456</v>
      </c>
      <c r="AO1280" s="49">
        <f t="shared" si="543"/>
        <v>3.4713988326288772</v>
      </c>
      <c r="AP1280" s="49">
        <f t="shared" si="544"/>
        <v>3.5864762713331304</v>
      </c>
      <c r="AQ1280" s="49">
        <f t="shared" si="545"/>
        <v>2.7744998000081562</v>
      </c>
      <c r="AS1280" s="49">
        <f t="shared" si="551"/>
        <v>-1.4023378772374437</v>
      </c>
      <c r="AT1280" s="49">
        <f t="shared" si="546"/>
        <v>-0.81197647132497419</v>
      </c>
      <c r="AU1280" s="54">
        <f>(AM1280-MAX(AM$3:AM1280))/MAX(AM$3:AM1280)</f>
        <v>-0.52477039868459041</v>
      </c>
      <c r="AV1280" s="54">
        <f>(AN1280-MAX(AN$3:AN1280))/MAX(AN$3:AN1280)</f>
        <v>-0.67470151215262208</v>
      </c>
      <c r="AW1280" s="54">
        <f>(AO1280-MAX(AO$3:AO1280))/MAX(AO$3:AO1280)</f>
        <v>-0.56833426974877777</v>
      </c>
      <c r="AX1280" s="54">
        <f>(AP1280-MAX(AP$3:AP1280))/MAX(AP$3:AP1280)</f>
        <v>-0.58677558501344895</v>
      </c>
      <c r="AY1280" s="54">
        <f>(AQ1280-MAX(AQ$3:AQ1280))/MAX(AQ$3:AQ1280)</f>
        <v>-0.66648235575478687</v>
      </c>
    </row>
    <row r="1281" spans="1:51">
      <c r="A1281" s="49">
        <f>Data!F1407</f>
        <v>1987.5416666665608</v>
      </c>
      <c r="B1281" s="53">
        <f t="shared" si="537"/>
        <v>0.55800000000000005</v>
      </c>
      <c r="C1281" s="50">
        <f>1/Data!N1407</f>
        <v>5.7783413053346735E-2</v>
      </c>
      <c r="D1281" s="50">
        <f>Data!H1407/100</f>
        <v>8.4499999999999992E-2</v>
      </c>
      <c r="E1281">
        <f>Data!K1408/Data!K1407</f>
        <v>1.0589693342633661</v>
      </c>
      <c r="F1281">
        <f>Data!T1408/Data!T1407</f>
        <v>0.98137146216926607</v>
      </c>
      <c r="G1281" s="49">
        <f>Data!E1410</f>
        <v>115.3</v>
      </c>
      <c r="H1281" s="52">
        <v>0</v>
      </c>
      <c r="I1281" s="52">
        <v>1</v>
      </c>
      <c r="J1281" s="52">
        <v>0.6</v>
      </c>
      <c r="K1281" s="54">
        <f t="shared" si="547"/>
        <v>0.66261227030770231</v>
      </c>
      <c r="L1281" s="54">
        <f t="shared" si="560"/>
        <v>0</v>
      </c>
      <c r="M1281" s="53">
        <f t="shared" si="561"/>
        <v>0</v>
      </c>
      <c r="N1281" s="54" cm="1">
        <f t="array" ref="N1281">stock_min(C1281,O1281)</f>
        <v>0</v>
      </c>
      <c r="O1281" s="54" cm="1">
        <f t="array" ref="O1281">stock_max(C1281,D1281)</f>
        <v>0</v>
      </c>
      <c r="P1281" s="49">
        <f t="shared" si="538"/>
        <v>1987.5416666665608</v>
      </c>
      <c r="Q1281" s="49">
        <f t="shared" si="552"/>
        <v>1.1501376530903091</v>
      </c>
      <c r="R1281" s="49">
        <f t="shared" si="553"/>
        <v>113.99693344445328</v>
      </c>
      <c r="S1281" s="59">
        <f t="shared" si="534"/>
        <v>22.883264224776383</v>
      </c>
      <c r="T1281" s="59">
        <f t="shared" si="535"/>
        <v>30.04180125498717</v>
      </c>
      <c r="U1281" s="59">
        <f t="shared" si="536"/>
        <v>91.434060362351389</v>
      </c>
      <c r="V1281" s="59"/>
      <c r="W1281" s="49">
        <f t="shared" si="554"/>
        <v>9.1533056899105532</v>
      </c>
      <c r="X1281" s="49">
        <f t="shared" si="555"/>
        <v>13.72995853486583</v>
      </c>
      <c r="Y1281" s="49">
        <f t="shared" si="556"/>
        <v>10.135735121287341</v>
      </c>
      <c r="Z1281" s="49">
        <f t="shared" si="557"/>
        <v>19.906066133699831</v>
      </c>
      <c r="AA1281" s="49">
        <f t="shared" si="558"/>
        <v>91.434060362351389</v>
      </c>
      <c r="AB1281" s="49">
        <f t="shared" si="559"/>
        <v>0</v>
      </c>
      <c r="AC1281" s="80">
        <f t="shared" si="539"/>
        <v>0</v>
      </c>
      <c r="AD1281" s="80">
        <f t="shared" si="548"/>
        <v>0</v>
      </c>
      <c r="AE1281" s="80">
        <f t="shared" si="549"/>
        <v>0</v>
      </c>
      <c r="AF1281" s="54">
        <f>(Q1281-MAX(Q$2:Q1280))/MAX(Q$2:Q1280)</f>
        <v>-9.3405517487267581E-2</v>
      </c>
      <c r="AG1281" s="54">
        <f>(R1281-MAX(R$2:R1280))/MAX(R$2:R1280)</f>
        <v>5.8969334263366105E-2</v>
      </c>
      <c r="AH1281" s="54">
        <f>(S1281-MAX(S$2:S1280))/MAX(S$2:S1280)</f>
        <v>2.7930185425726103E-2</v>
      </c>
      <c r="AI1281" s="54">
        <f>(T1281-MAX(T$2:T1280))/MAX(T$2:T1280)</f>
        <v>3.2788764368584453E-2</v>
      </c>
      <c r="AJ1281" s="54">
        <f>(U1281-MAX(U$2:U1280))/MAX(U$2:U1280)</f>
        <v>-5.5684419211885577E-2</v>
      </c>
      <c r="AK1281" s="54">
        <f t="shared" si="550"/>
        <v>2.4980015070573645</v>
      </c>
      <c r="AL1281" s="71">
        <f t="shared" si="540"/>
        <v>1987.5416666665608</v>
      </c>
      <c r="AM1281" s="49">
        <f t="shared" si="541"/>
        <v>2.4980015070573645</v>
      </c>
      <c r="AN1281" s="49">
        <f t="shared" si="542"/>
        <v>3.7855465679246456</v>
      </c>
      <c r="AO1281" s="49">
        <f t="shared" si="543"/>
        <v>3.339062398760384</v>
      </c>
      <c r="AP1281" s="49">
        <f t="shared" si="544"/>
        <v>3.417771593291187</v>
      </c>
      <c r="AQ1281" s="49">
        <f t="shared" si="545"/>
        <v>2.9182372648526655</v>
      </c>
      <c r="AS1281" s="49">
        <f t="shared" si="551"/>
        <v>-0.86730930307198006</v>
      </c>
      <c r="AT1281" s="49">
        <f t="shared" si="546"/>
        <v>-0.49953432843852141</v>
      </c>
      <c r="AU1281" s="54">
        <f>(AM1281-MAX(AM$3:AM1281))/MAX(AM$3:AM1281)</f>
        <v>-0.50015035794357354</v>
      </c>
      <c r="AV1281" s="54">
        <f>(AN1281-MAX(AN$3:AN1281))/MAX(AN$3:AN1281)</f>
        <v>-0.70517586045292946</v>
      </c>
      <c r="AW1281" s="54">
        <f>(AO1281-MAX(AO$3:AO1281))/MAX(AO$3:AO1281)</f>
        <v>-0.58479020181505237</v>
      </c>
      <c r="AX1281" s="54">
        <f>(AP1281-MAX(AP$3:AP1281))/MAX(AP$3:AP1281)</f>
        <v>-0.6062132967436491</v>
      </c>
      <c r="AY1281" s="54">
        <f>(AQ1281-MAX(AQ$3:AQ1281))/MAX(AQ$3:AQ1281)</f>
        <v>-0.64920393293256173</v>
      </c>
    </row>
    <row r="1282" spans="1:51">
      <c r="A1282" s="49">
        <f>Data!F1408</f>
        <v>1987.624999999894</v>
      </c>
      <c r="B1282" s="53">
        <f t="shared" si="537"/>
        <v>0.626</v>
      </c>
      <c r="C1282" s="50">
        <f>1/Data!N1408</f>
        <v>5.4564580187205197E-2</v>
      </c>
      <c r="D1282" s="50">
        <f>Data!H1408/100</f>
        <v>8.7599999999999997E-2</v>
      </c>
      <c r="E1282">
        <f>Data!K1409/Data!K1408</f>
        <v>0.964648205344808</v>
      </c>
      <c r="F1282">
        <f>Data!T1409/Data!T1408</f>
        <v>0.95983222259116563</v>
      </c>
      <c r="G1282" s="49">
        <f>Data!E1411</f>
        <v>115.4</v>
      </c>
      <c r="H1282" s="52">
        <v>0</v>
      </c>
      <c r="I1282" s="52">
        <v>1</v>
      </c>
      <c r="J1282" s="52">
        <v>0.6</v>
      </c>
      <c r="K1282" s="54">
        <f t="shared" si="547"/>
        <v>0.66261227030770231</v>
      </c>
      <c r="L1282" s="54">
        <f t="shared" si="560"/>
        <v>0</v>
      </c>
      <c r="M1282" s="53">
        <f t="shared" si="561"/>
        <v>0</v>
      </c>
      <c r="N1282" s="54" cm="1">
        <f t="array" ref="N1282">stock_min(C1282,O1282)</f>
        <v>0</v>
      </c>
      <c r="O1282" s="54" cm="1">
        <f t="array" ref="O1282">stock_max(C1282,D1282)</f>
        <v>0</v>
      </c>
      <c r="P1282" s="49">
        <f t="shared" si="538"/>
        <v>1987.624999999894</v>
      </c>
      <c r="Q1282" s="49">
        <f t="shared" si="552"/>
        <v>1.1039391798514584</v>
      </c>
      <c r="R1282" s="49">
        <f t="shared" si="553"/>
        <v>109.96693726200337</v>
      </c>
      <c r="S1282" s="59">
        <f t="shared" ref="S1282:S1345" si="562">SUM(W1282:X1282)</f>
        <v>22.030217604520161</v>
      </c>
      <c r="T1282" s="59">
        <f t="shared" ref="T1282:T1345" si="563">SUM(Y1282:Z1282)</f>
        <v>28.930956140409172</v>
      </c>
      <c r="U1282" s="59">
        <f t="shared" ref="U1282:U1345" si="564">SUM(AA1282:AB1282)</f>
        <v>87.761357378130526</v>
      </c>
      <c r="V1282" s="59"/>
      <c r="W1282" s="49">
        <f t="shared" si="554"/>
        <v>8.8120870418080646</v>
      </c>
      <c r="X1282" s="49">
        <f t="shared" si="555"/>
        <v>13.218130562712096</v>
      </c>
      <c r="Y1282" s="49">
        <f t="shared" si="556"/>
        <v>9.7609496100400897</v>
      </c>
      <c r="Z1282" s="49">
        <f t="shared" si="557"/>
        <v>19.170006530369083</v>
      </c>
      <c r="AA1282" s="49">
        <f t="shared" si="558"/>
        <v>87.761357378130526</v>
      </c>
      <c r="AB1282" s="49">
        <f t="shared" si="559"/>
        <v>0</v>
      </c>
      <c r="AC1282" s="80">
        <f t="shared" si="539"/>
        <v>0</v>
      </c>
      <c r="AD1282" s="80">
        <f t="shared" si="548"/>
        <v>0</v>
      </c>
      <c r="AE1282" s="80">
        <f t="shared" si="549"/>
        <v>0</v>
      </c>
      <c r="AF1282" s="54">
        <f>(Q1282-MAX(Q$2:Q1281))/MAX(Q$2:Q1281)</f>
        <v>-0.12982140286091642</v>
      </c>
      <c r="AG1282" s="54">
        <f>(R1282-MAX(R$2:R1281))/MAX(R$2:R1281)</f>
        <v>-3.5351794655192045E-2</v>
      </c>
      <c r="AH1282" s="54">
        <f>(S1282-MAX(S$2:S1281))/MAX(S$2:S1281)</f>
        <v>-3.727818775664897E-2</v>
      </c>
      <c r="AI1282" s="54">
        <f>(T1282-MAX(T$2:T1281))/MAX(T$2:T1281)</f>
        <v>-3.69766481426805E-2</v>
      </c>
      <c r="AJ1282" s="54">
        <f>(U1282-MAX(U$2:U1281))/MAX(U$2:U1281)</f>
        <v>-9.3615477264676769E-2</v>
      </c>
      <c r="AK1282" s="54">
        <f t="shared" si="550"/>
        <v>2.6365551481037715</v>
      </c>
      <c r="AL1282" s="71">
        <f t="shared" si="540"/>
        <v>1987.624999999894</v>
      </c>
      <c r="AM1282" s="49">
        <f t="shared" si="541"/>
        <v>2.6365551481037715</v>
      </c>
      <c r="AN1282" s="49">
        <f t="shared" si="542"/>
        <v>4.0338819349728805</v>
      </c>
      <c r="AO1282" s="49">
        <f t="shared" si="543"/>
        <v>3.5446118848046182</v>
      </c>
      <c r="AP1282" s="49">
        <f t="shared" si="544"/>
        <v>3.6303323425708713</v>
      </c>
      <c r="AQ1282" s="49">
        <f t="shared" si="545"/>
        <v>3.0800996165527441</v>
      </c>
      <c r="AS1282" s="49">
        <f t="shared" si="551"/>
        <v>-0.95378231842013639</v>
      </c>
      <c r="AT1282" s="49">
        <f t="shared" si="546"/>
        <v>-0.55023272601812723</v>
      </c>
      <c r="AU1282" s="54">
        <f>(AM1282-MAX(AM$3:AM1282))/MAX(AM$3:AM1282)</f>
        <v>-0.47242579985703959</v>
      </c>
      <c r="AV1282" s="54">
        <f>(AN1282-MAX(AN$3:AN1282))/MAX(AN$3:AN1282)</f>
        <v>-0.68583512336374319</v>
      </c>
      <c r="AW1282" s="54">
        <f>(AO1282-MAX(AO$3:AO1282))/MAX(AO$3:AO1282)</f>
        <v>-0.55923028396232488</v>
      </c>
      <c r="AX1282" s="54">
        <f>(AP1282-MAX(AP$3:AP1282))/MAX(AP$3:AP1282)</f>
        <v>-0.58172260319793345</v>
      </c>
      <c r="AY1282" s="54">
        <f>(AQ1282-MAX(AQ$3:AQ1282))/MAX(AQ$3:AQ1282)</f>
        <v>-0.6297467499726489</v>
      </c>
    </row>
    <row r="1283" spans="1:51">
      <c r="A1283" s="49">
        <f>Data!F1409</f>
        <v>1987.7083333332273</v>
      </c>
      <c r="B1283" s="53">
        <f t="shared" ref="B1283:B1346" si="565">1-_xlfn.PERCENTRANK.INC(C$3:C$1712,C1283,3)</f>
        <v>0.58200000000000007</v>
      </c>
      <c r="C1283" s="50">
        <f>1/Data!N1409</f>
        <v>5.6575100310184333E-2</v>
      </c>
      <c r="D1283" s="50">
        <f>Data!H1409/100</f>
        <v>9.4200000000000006E-2</v>
      </c>
      <c r="E1283">
        <f>Data!K1410/Data!K1409</f>
        <v>0.87918070329984133</v>
      </c>
      <c r="F1283">
        <f>Data!T1410/Data!T1409</f>
        <v>0.9988419559649655</v>
      </c>
      <c r="G1283" s="49">
        <f>Data!E1412</f>
        <v>115.4</v>
      </c>
      <c r="H1283" s="52">
        <v>0</v>
      </c>
      <c r="I1283" s="52">
        <v>1</v>
      </c>
      <c r="J1283" s="52">
        <v>0.6</v>
      </c>
      <c r="K1283" s="54">
        <f t="shared" si="547"/>
        <v>0.66261227030770231</v>
      </c>
      <c r="L1283" s="54">
        <f t="shared" si="560"/>
        <v>0</v>
      </c>
      <c r="M1283" s="53">
        <f t="shared" si="561"/>
        <v>0</v>
      </c>
      <c r="N1283" s="54" cm="1">
        <f t="array" ref="N1283">stock_min(C1283,O1283)</f>
        <v>0</v>
      </c>
      <c r="O1283" s="54" cm="1">
        <f t="array" ref="O1283">stock_max(C1283,D1283)</f>
        <v>0</v>
      </c>
      <c r="P1283" s="49">
        <f t="shared" ref="P1283:P1346" si="566">A1283</f>
        <v>1987.7083333332273</v>
      </c>
      <c r="Q1283" s="49">
        <f t="shared" si="552"/>
        <v>1.1026607696691906</v>
      </c>
      <c r="R1283" s="49">
        <f t="shared" si="553"/>
        <v>96.680809241737649</v>
      </c>
      <c r="S1283" s="59">
        <f t="shared" si="562"/>
        <v>20.42300758140744</v>
      </c>
      <c r="T1283" s="59">
        <f t="shared" si="563"/>
        <v>26.603545824200353</v>
      </c>
      <c r="U1283" s="59">
        <f t="shared" si="564"/>
        <v>87.659725861712246</v>
      </c>
      <c r="V1283" s="59"/>
      <c r="W1283" s="49">
        <f t="shared" si="554"/>
        <v>8.1692030325629759</v>
      </c>
      <c r="X1283" s="49">
        <f t="shared" si="555"/>
        <v>12.253804548844464</v>
      </c>
      <c r="Y1283" s="49">
        <f t="shared" si="556"/>
        <v>8.9757099273919643</v>
      </c>
      <c r="Z1283" s="49">
        <f t="shared" si="557"/>
        <v>17.627835896808389</v>
      </c>
      <c r="AA1283" s="49">
        <f t="shared" si="558"/>
        <v>87.659725861712246</v>
      </c>
      <c r="AB1283" s="49">
        <f t="shared" si="559"/>
        <v>0</v>
      </c>
      <c r="AC1283" s="80">
        <f t="shared" ref="AC1283:AC1346" si="567">AB1283/SUM(AA1283:AB1283)</f>
        <v>0</v>
      </c>
      <c r="AD1283" s="80">
        <f t="shared" si="548"/>
        <v>0</v>
      </c>
      <c r="AE1283" s="80">
        <f t="shared" si="549"/>
        <v>0</v>
      </c>
      <c r="AF1283" s="54">
        <f>(Q1283-MAX(Q$2:Q1282))/MAX(Q$2:Q1282)</f>
        <v>-0.13082910799474801</v>
      </c>
      <c r="AG1283" s="54">
        <f>(R1283-MAX(R$2:R1282))/MAX(R$2:R1282)</f>
        <v>-0.151899912388022</v>
      </c>
      <c r="AH1283" s="54">
        <f>(S1283-MAX(S$2:S1282))/MAX(S$2:S1282)</f>
        <v>-0.1075133608213618</v>
      </c>
      <c r="AI1283" s="54">
        <f>(T1283-MAX(T$2:T1282))/MAX(T$2:T1282)</f>
        <v>-0.11444904390398497</v>
      </c>
      <c r="AJ1283" s="54">
        <f>(U1283-MAX(U$2:U1282))/MAX(U$2:U1282)</f>
        <v>-9.4665110454678056E-2</v>
      </c>
      <c r="AK1283" s="54">
        <f t="shared" si="550"/>
        <v>2.6417976638825782</v>
      </c>
      <c r="AL1283" s="71">
        <f t="shared" ref="AL1283:AL1346" si="568">P1283</f>
        <v>1987.7083333332273</v>
      </c>
      <c r="AM1283" s="49">
        <f t="shared" ref="AM1283:AM1346" si="569">(Q1523/Q1283)</f>
        <v>2.6417976638825782</v>
      </c>
      <c r="AN1283" s="49">
        <f t="shared" ref="AN1283:AN1346" si="570">(R1523/R1283)</f>
        <v>4.7154679808450659</v>
      </c>
      <c r="AO1283" s="49">
        <f t="shared" ref="AO1283:AO1346" si="571">(S1523/S1283)</f>
        <v>3.8884456152238527</v>
      </c>
      <c r="AP1283" s="49">
        <f t="shared" ref="AP1283:AP1346" si="572">(T1523/T1283)</f>
        <v>4.0215795578022488</v>
      </c>
      <c r="AQ1283" s="49">
        <f t="shared" ref="AQ1283:AQ1346" si="573">(U1523/U1283)</f>
        <v>3.0862240743899672</v>
      </c>
      <c r="AS1283" s="49">
        <f t="shared" si="551"/>
        <v>-1.6292439064550988</v>
      </c>
      <c r="AT1283" s="49">
        <f t="shared" ref="AT1283:AT1346" si="574">AQ1283-AP1283</f>
        <v>-0.9353554834122817</v>
      </c>
      <c r="AU1283" s="54">
        <f>(AM1283-MAX(AM$3:AM1283))/MAX(AM$3:AM1283)</f>
        <v>-0.4713767734140577</v>
      </c>
      <c r="AV1283" s="54">
        <f>(AN1283-MAX(AN$3:AN1283))/MAX(AN$3:AN1283)</f>
        <v>-0.63275216271435852</v>
      </c>
      <c r="AW1283" s="54">
        <f>(AO1283-MAX(AO$3:AO1283))/MAX(AO$3:AO1283)</f>
        <v>-0.5164748284579449</v>
      </c>
      <c r="AX1283" s="54">
        <f>(AP1283-MAX(AP$3:AP1283))/MAX(AP$3:AP1283)</f>
        <v>-0.53664412242800286</v>
      </c>
      <c r="AY1283" s="54">
        <f>(AQ1283-MAX(AQ$3:AQ1283))/MAX(AQ$3:AQ1283)</f>
        <v>-0.62901053988168254</v>
      </c>
    </row>
    <row r="1284" spans="1:51">
      <c r="A1284" s="49">
        <f>Data!F1410</f>
        <v>1987.7916666665606</v>
      </c>
      <c r="B1284" s="53">
        <f t="shared" si="565"/>
        <v>0.44399999999999995</v>
      </c>
      <c r="C1284" s="50">
        <f>1/Data!N1410</f>
        <v>6.4391269941241142E-2</v>
      </c>
      <c r="D1284" s="50">
        <f>Data!H1410/100</f>
        <v>9.5199999999999993E-2</v>
      </c>
      <c r="E1284">
        <f>Data!K1411/Data!K1410</f>
        <v>0.8762207794135658</v>
      </c>
      <c r="F1284">
        <f>Data!T1411/Data!T1410</f>
        <v>1.0504735039443811</v>
      </c>
      <c r="G1284" s="49">
        <f>Data!E1413</f>
        <v>115.7</v>
      </c>
      <c r="H1284" s="52">
        <v>0</v>
      </c>
      <c r="I1284" s="52">
        <v>1</v>
      </c>
      <c r="J1284" s="52">
        <v>0.6</v>
      </c>
      <c r="K1284" s="54">
        <f t="shared" ref="K1284:K1347" si="575">AVERAGE(M$3:M$1712)</f>
        <v>0.66261227030770231</v>
      </c>
      <c r="L1284" s="54">
        <f t="shared" si="560"/>
        <v>0</v>
      </c>
      <c r="M1284" s="53">
        <f t="shared" si="561"/>
        <v>0</v>
      </c>
      <c r="N1284" s="54" cm="1">
        <f t="array" ref="N1284">stock_min(C1284,O1284)</f>
        <v>0</v>
      </c>
      <c r="O1284" s="54" cm="1">
        <f t="array" ref="O1284">stock_max(C1284,D1284)</f>
        <v>0</v>
      </c>
      <c r="P1284" s="49">
        <f t="shared" si="566"/>
        <v>1987.7916666665606</v>
      </c>
      <c r="Q1284" s="49">
        <f t="shared" si="552"/>
        <v>1.1583159223764028</v>
      </c>
      <c r="R1284" s="49">
        <f t="shared" si="553"/>
        <v>84.713734028129636</v>
      </c>
      <c r="S1284" s="59">
        <f t="shared" si="562"/>
        <v>19.31856950661949</v>
      </c>
      <c r="T1284" s="59">
        <f t="shared" si="563"/>
        <v>24.874621566691683</v>
      </c>
      <c r="U1284" s="59">
        <f t="shared" si="564"/>
        <v>92.08421938075675</v>
      </c>
      <c r="V1284" s="59"/>
      <c r="W1284" s="49">
        <f t="shared" si="554"/>
        <v>7.7274278026477958</v>
      </c>
      <c r="X1284" s="49">
        <f t="shared" si="555"/>
        <v>11.591141703971694</v>
      </c>
      <c r="Y1284" s="49">
        <f t="shared" si="556"/>
        <v>8.3923920973411725</v>
      </c>
      <c r="Z1284" s="49">
        <f t="shared" si="557"/>
        <v>16.482229469350511</v>
      </c>
      <c r="AA1284" s="49">
        <f t="shared" si="558"/>
        <v>92.08421938075675</v>
      </c>
      <c r="AB1284" s="49">
        <f t="shared" si="559"/>
        <v>0</v>
      </c>
      <c r="AC1284" s="80">
        <f t="shared" si="567"/>
        <v>0</v>
      </c>
      <c r="AD1284" s="80">
        <f t="shared" ref="AD1284:AD1347" si="576">N1284</f>
        <v>0</v>
      </c>
      <c r="AE1284" s="80">
        <f t="shared" ref="AE1284:AE1347" si="577">O1284</f>
        <v>0</v>
      </c>
      <c r="AF1284" s="54">
        <f>(Q1284-MAX(Q$2:Q1283))/MAX(Q$2:Q1283)</f>
        <v>-8.6959007548779652E-2</v>
      </c>
      <c r="AG1284" s="54">
        <f>(R1284-MAX(R$2:R1283))/MAX(R$2:R1283)</f>
        <v>-0.25687708021191924</v>
      </c>
      <c r="AH1284" s="54">
        <f>(S1284-MAX(S$2:S1283))/MAX(S$2:S1283)</f>
        <v>-0.15577737000900832</v>
      </c>
      <c r="AI1284" s="54">
        <f>(T1284-MAX(T$2:T1283))/MAX(T$2:T1283)</f>
        <v>-0.17199966288431842</v>
      </c>
      <c r="AJ1284" s="54">
        <f>(U1284-MAX(U$2:U1283))/MAX(U$2:U1283)</f>
        <v>-4.8969686336226372E-2</v>
      </c>
      <c r="AK1284" s="54">
        <f t="shared" ref="AK1284:AK1347" si="578">Q1524/Q1284</f>
        <v>2.5865745765726924</v>
      </c>
      <c r="AL1284" s="71">
        <f t="shared" si="568"/>
        <v>1987.7916666665606</v>
      </c>
      <c r="AM1284" s="49">
        <f t="shared" si="569"/>
        <v>2.5865745765726924</v>
      </c>
      <c r="AN1284" s="49">
        <f t="shared" si="570"/>
        <v>5.0927654385239025</v>
      </c>
      <c r="AO1284" s="49">
        <f t="shared" si="571"/>
        <v>4.0252587489100611</v>
      </c>
      <c r="AP1284" s="49">
        <f t="shared" si="572"/>
        <v>4.1895219724368085</v>
      </c>
      <c r="AQ1284" s="49">
        <f t="shared" si="573"/>
        <v>3.0217108742126939</v>
      </c>
      <c r="AS1284" s="49">
        <f t="shared" ref="AS1284:AS1347" si="579">AQ1284-AN1284</f>
        <v>-2.0710545643112086</v>
      </c>
      <c r="AT1284" s="49">
        <f t="shared" si="574"/>
        <v>-1.1678110982241146</v>
      </c>
      <c r="AU1284" s="54">
        <f>(AM1284-MAX(AM$3:AM1284))/MAX(AM$3:AM1284)</f>
        <v>-0.48242690302651486</v>
      </c>
      <c r="AV1284" s="54">
        <f>(AN1284-MAX(AN$3:AN1284))/MAX(AN$3:AN1284)</f>
        <v>-0.60336766134380915</v>
      </c>
      <c r="AW1284" s="54">
        <f>(AO1284-MAX(AO$3:AO1284))/MAX(AO$3:AO1284)</f>
        <v>-0.49946222227005521</v>
      </c>
      <c r="AX1284" s="54">
        <f>(AP1284-MAX(AP$3:AP1284))/MAX(AP$3:AP1284)</f>
        <v>-0.51729423669378083</v>
      </c>
      <c r="AY1284" s="54">
        <f>(AQ1284-MAX(AQ$3:AQ1284))/MAX(AQ$3:AQ1284)</f>
        <v>-0.636765555955492</v>
      </c>
    </row>
    <row r="1285" spans="1:51">
      <c r="A1285" s="49">
        <f>Data!F1411</f>
        <v>1987.8749999998938</v>
      </c>
      <c r="B1285" s="53">
        <f t="shared" si="565"/>
        <v>0.32899999999999996</v>
      </c>
      <c r="C1285" s="50">
        <f>1/Data!N1411</f>
        <v>7.3578724966352788E-2</v>
      </c>
      <c r="D1285" s="50">
        <f>Data!H1411/100</f>
        <v>8.8599999999999998E-2</v>
      </c>
      <c r="E1285">
        <f>Data!K1412/Data!K1411</f>
        <v>0.98667006802721102</v>
      </c>
      <c r="F1285">
        <f>Data!T1412/Data!T1411</f>
        <v>0.99887189891126138</v>
      </c>
      <c r="G1285" s="49">
        <f>Data!E1414</f>
        <v>116</v>
      </c>
      <c r="H1285" s="52">
        <v>0</v>
      </c>
      <c r="I1285" s="52">
        <v>1</v>
      </c>
      <c r="J1285" s="52">
        <v>0.6</v>
      </c>
      <c r="K1285" s="54">
        <f t="shared" si="575"/>
        <v>0.66261227030770231</v>
      </c>
      <c r="L1285" s="54">
        <f t="shared" si="560"/>
        <v>0</v>
      </c>
      <c r="M1285" s="53">
        <f t="shared" si="561"/>
        <v>0</v>
      </c>
      <c r="N1285" s="54" cm="1">
        <f t="array" ref="N1285">stock_min(C1285,O1285)</f>
        <v>0</v>
      </c>
      <c r="O1285" s="54" cm="1">
        <f t="array" ref="O1285">stock_max(C1285,D1285)</f>
        <v>0</v>
      </c>
      <c r="P1285" s="49">
        <f t="shared" si="566"/>
        <v>1987.8749999998938</v>
      </c>
      <c r="Q1285" s="49">
        <f t="shared" ref="Q1285:Q1348" si="580">Q1284*F1285</f>
        <v>1.1570092249232666</v>
      </c>
      <c r="R1285" s="49">
        <f t="shared" ref="R1285:R1348" si="581">R1284*E1285</f>
        <v>83.584505716373727</v>
      </c>
      <c r="S1285" s="59">
        <f t="shared" si="562"/>
        <v>19.155343056501273</v>
      </c>
      <c r="T1285" s="59">
        <f t="shared" si="563"/>
        <v>24.645447102443214</v>
      </c>
      <c r="U1285" s="59">
        <f t="shared" si="564"/>
        <v>91.980339072617667</v>
      </c>
      <c r="V1285" s="59"/>
      <c r="W1285" s="49">
        <f t="shared" ref="W1285:W1348" si="582">(W1284*$F1285+X1284*$E1285)*(1-$J1285)</f>
        <v>7.66213722260051</v>
      </c>
      <c r="X1285" s="49">
        <f t="shared" ref="X1285:X1348" si="583">(W1284*$F1285+X1284*$E1285)*($J1285)</f>
        <v>11.493205833900763</v>
      </c>
      <c r="Y1285" s="49">
        <f t="shared" ref="Y1285:Y1348" si="584">(Y1284*$F1285+Z1284*$E1285)*(1-$K1285)</f>
        <v>8.3150714451449321</v>
      </c>
      <c r="Z1285" s="49">
        <f t="shared" ref="Z1285:Z1348" si="585">(Y1284*$F1285+Z1284*$E1285)*($K1285)</f>
        <v>16.33037565729828</v>
      </c>
      <c r="AA1285" s="49">
        <f t="shared" ref="AA1285:AA1348" si="586">(AA1284*$F1285+AB1284*$E1285)*(1-$M1285)</f>
        <v>91.980339072617667</v>
      </c>
      <c r="AB1285" s="49">
        <f t="shared" ref="AB1285:AB1348" si="587">(AA1284*$F1285+AB1284*$E1285)*($M1285)</f>
        <v>0</v>
      </c>
      <c r="AC1285" s="80">
        <f t="shared" si="567"/>
        <v>0</v>
      </c>
      <c r="AD1285" s="80">
        <f t="shared" si="576"/>
        <v>0</v>
      </c>
      <c r="AE1285" s="80">
        <f t="shared" si="577"/>
        <v>0</v>
      </c>
      <c r="AF1285" s="54">
        <f>(Q1285-MAX(Q$2:Q1284))/MAX(Q$2:Q1284)</f>
        <v>-8.7989010086426914E-2</v>
      </c>
      <c r="AG1285" s="54">
        <f>(R1285-MAX(R$2:R1284))/MAX(R$2:R1284)</f>
        <v>-0.26678285818011466</v>
      </c>
      <c r="AH1285" s="54">
        <f>(S1285-MAX(S$2:S1284))/MAX(S$2:S1284)</f>
        <v>-0.16291037553282192</v>
      </c>
      <c r="AI1285" s="54">
        <f>(T1285-MAX(T$2:T1284))/MAX(T$2:T1284)</f>
        <v>-0.17962818230308744</v>
      </c>
      <c r="AJ1285" s="54">
        <f>(U1285-MAX(U$2:U1284))/MAX(U$2:U1284)</f>
        <v>-5.0042544668493956E-2</v>
      </c>
      <c r="AK1285" s="54">
        <f t="shared" si="578"/>
        <v>2.6107379329123512</v>
      </c>
      <c r="AL1285" s="71">
        <f t="shared" si="568"/>
        <v>1987.8749999998938</v>
      </c>
      <c r="AM1285" s="49">
        <f t="shared" si="569"/>
        <v>2.6107379329123512</v>
      </c>
      <c r="AN1285" s="49">
        <f t="shared" si="570"/>
        <v>5.2290618869414578</v>
      </c>
      <c r="AO1285" s="49">
        <f t="shared" si="571"/>
        <v>4.1047291845638867</v>
      </c>
      <c r="AP1285" s="49">
        <f t="shared" si="572"/>
        <v>4.2768198373614386</v>
      </c>
      <c r="AQ1285" s="49">
        <f t="shared" si="573"/>
        <v>3.0499392026244618</v>
      </c>
      <c r="AS1285" s="49">
        <f t="shared" si="579"/>
        <v>-2.179122684316996</v>
      </c>
      <c r="AT1285" s="49">
        <f t="shared" si="574"/>
        <v>-1.2268806347369767</v>
      </c>
      <c r="AU1285" s="54">
        <f>(AM1285-MAX(AM$3:AM1285))/MAX(AM$3:AM1285)</f>
        <v>-0.47759181986778282</v>
      </c>
      <c r="AV1285" s="54">
        <f>(AN1285-MAX(AN$3:AN1285))/MAX(AN$3:AN1285)</f>
        <v>-0.59275268609333764</v>
      </c>
      <c r="AW1285" s="54">
        <f>(AO1285-MAX(AO$3:AO1285))/MAX(AO$3:AO1285)</f>
        <v>-0.48958013574129045</v>
      </c>
      <c r="AX1285" s="54">
        <f>(AP1285-MAX(AP$3:AP1285))/MAX(AP$3:AP1285)</f>
        <v>-0.50723600503855049</v>
      </c>
      <c r="AY1285" s="54">
        <f>(AQ1285-MAX(AQ$3:AQ1285))/MAX(AQ$3:AQ1285)</f>
        <v>-0.63337227923121708</v>
      </c>
    </row>
    <row r="1286" spans="1:51">
      <c r="A1286" s="49">
        <f>Data!F1412</f>
        <v>1987.9583333332271</v>
      </c>
      <c r="B1286" s="53">
        <f t="shared" si="565"/>
        <v>0.31899999999999995</v>
      </c>
      <c r="C1286" s="50">
        <f>1/Data!N1412</f>
        <v>7.4688017799236034E-2</v>
      </c>
      <c r="D1286" s="50">
        <f>Data!H1412/100</f>
        <v>8.9900000000000008E-2</v>
      </c>
      <c r="E1286">
        <f>Data!K1413/Data!K1412</f>
        <v>1.039778495793839</v>
      </c>
      <c r="F1286">
        <f>Data!T1413/Data!T1412</f>
        <v>1.0260628235456666</v>
      </c>
      <c r="G1286" s="49">
        <f>Data!E1415</f>
        <v>116.5</v>
      </c>
      <c r="H1286" s="52">
        <v>0</v>
      </c>
      <c r="I1286" s="52">
        <v>1</v>
      </c>
      <c r="J1286" s="52">
        <v>0.6</v>
      </c>
      <c r="K1286" s="54">
        <f t="shared" si="575"/>
        <v>0.66261227030770231</v>
      </c>
      <c r="L1286" s="54">
        <f t="shared" si="560"/>
        <v>0</v>
      </c>
      <c r="M1286" s="53">
        <f t="shared" si="561"/>
        <v>0</v>
      </c>
      <c r="N1286" s="54" cm="1">
        <f t="array" ref="N1286">stock_min(C1286,O1286)</f>
        <v>0</v>
      </c>
      <c r="O1286" s="54" cm="1">
        <f t="array" ref="O1286">stock_max(C1286,D1286)</f>
        <v>0</v>
      </c>
      <c r="P1286" s="49">
        <f t="shared" si="566"/>
        <v>1987.9583333332271</v>
      </c>
      <c r="Q1286" s="49">
        <f t="shared" si="580"/>
        <v>1.1871641521931502</v>
      </c>
      <c r="R1286" s="49">
        <f t="shared" si="581"/>
        <v>86.909371625442603</v>
      </c>
      <c r="S1286" s="59">
        <f t="shared" si="562"/>
        <v>19.81222242683814</v>
      </c>
      <c r="T1286" s="59">
        <f t="shared" si="563"/>
        <v>25.511759121683284</v>
      </c>
      <c r="U1286" s="59">
        <f t="shared" si="564"/>
        <v>94.377606419537884</v>
      </c>
      <c r="V1286" s="59"/>
      <c r="W1286" s="49">
        <f t="shared" si="582"/>
        <v>7.9248889707352568</v>
      </c>
      <c r="X1286" s="49">
        <f t="shared" si="583"/>
        <v>11.887333456102883</v>
      </c>
      <c r="Y1286" s="49">
        <f t="shared" si="584"/>
        <v>8.6073544905214892</v>
      </c>
      <c r="Z1286" s="49">
        <f t="shared" si="585"/>
        <v>16.904404631161793</v>
      </c>
      <c r="AA1286" s="49">
        <f t="shared" si="586"/>
        <v>94.377606419537884</v>
      </c>
      <c r="AB1286" s="49">
        <f t="shared" si="587"/>
        <v>0</v>
      </c>
      <c r="AC1286" s="80">
        <f t="shared" si="567"/>
        <v>0</v>
      </c>
      <c r="AD1286" s="80">
        <f t="shared" si="576"/>
        <v>0</v>
      </c>
      <c r="AE1286" s="80">
        <f t="shared" si="577"/>
        <v>0</v>
      </c>
      <c r="AF1286" s="54">
        <f>(Q1286-MAX(Q$2:Q1285))/MAX(Q$2:Q1285)</f>
        <v>-6.4219428584600752E-2</v>
      </c>
      <c r="AG1286" s="54">
        <f>(R1286-MAX(R$2:R1285))/MAX(R$2:R1285)</f>
        <v>-0.23761658318826179</v>
      </c>
      <c r="AH1286" s="54">
        <f>(S1286-MAX(S$2:S1285))/MAX(S$2:S1285)</f>
        <v>-0.13420470819950309</v>
      </c>
      <c r="AI1286" s="54">
        <f>(T1286-MAX(T$2:T1285))/MAX(T$2:T1285)</f>
        <v>-0.15079129559689319</v>
      </c>
      <c r="AJ1286" s="54">
        <f>(U1286-MAX(U$2:U1285))/MAX(U$2:U1285)</f>
        <v>-2.5283971134298467E-2</v>
      </c>
      <c r="AK1286" s="54">
        <f t="shared" si="578"/>
        <v>2.6159104470713599</v>
      </c>
      <c r="AL1286" s="71">
        <f t="shared" si="568"/>
        <v>1987.9583333332271</v>
      </c>
      <c r="AM1286" s="49">
        <f t="shared" si="569"/>
        <v>2.6159104470713599</v>
      </c>
      <c r="AN1286" s="49">
        <f t="shared" si="570"/>
        <v>4.6721606375097267</v>
      </c>
      <c r="AO1286" s="49">
        <f t="shared" si="571"/>
        <v>3.8442698875439358</v>
      </c>
      <c r="AP1286" s="49">
        <f t="shared" si="572"/>
        <v>3.976493522233095</v>
      </c>
      <c r="AQ1286" s="49">
        <f t="shared" si="573"/>
        <v>3.055981882554458</v>
      </c>
      <c r="AS1286" s="49">
        <f t="shared" si="579"/>
        <v>-1.6161787549552686</v>
      </c>
      <c r="AT1286" s="49">
        <f t="shared" si="574"/>
        <v>-0.92051163967863703</v>
      </c>
      <c r="AU1286" s="54">
        <f>(AM1286-MAX(AM$3:AM1286))/MAX(AM$3:AM1286)</f>
        <v>-0.47655680073604584</v>
      </c>
      <c r="AV1286" s="54">
        <f>(AN1286-MAX(AN$3:AN1286))/MAX(AN$3:AN1286)</f>
        <v>-0.63612500465562427</v>
      </c>
      <c r="AW1286" s="54">
        <f>(AO1286-MAX(AO$3:AO1286))/MAX(AO$3:AO1286)</f>
        <v>-0.52196804565013066</v>
      </c>
      <c r="AX1286" s="54">
        <f>(AP1286-MAX(AP$3:AP1286))/MAX(AP$3:AP1286)</f>
        <v>-0.54183881751661722</v>
      </c>
      <c r="AY1286" s="54">
        <f>(AQ1286-MAX(AQ$3:AQ1286))/MAX(AQ$3:AQ1286)</f>
        <v>-0.63264589951579075</v>
      </c>
    </row>
    <row r="1287" spans="1:51">
      <c r="A1287" s="49">
        <f>Data!F1413</f>
        <v>1988.0416666665603</v>
      </c>
      <c r="B1287" s="53">
        <f t="shared" si="565"/>
        <v>0.34699999999999998</v>
      </c>
      <c r="C1287" s="50">
        <f>1/Data!N1413</f>
        <v>7.1951055926153959E-2</v>
      </c>
      <c r="D1287" s="50">
        <f>Data!H1413/100</f>
        <v>8.6699999999999999E-2</v>
      </c>
      <c r="E1287">
        <f>Data!K1414/Data!K1413</f>
        <v>1.0306288436947946</v>
      </c>
      <c r="F1287">
        <f>Data!T1414/Data!T1413</f>
        <v>1.0356782722115776</v>
      </c>
      <c r="G1287" s="49">
        <f>Data!E1416</f>
        <v>117.1</v>
      </c>
      <c r="H1287" s="52">
        <v>0</v>
      </c>
      <c r="I1287" s="52">
        <v>1</v>
      </c>
      <c r="J1287" s="52">
        <v>0.6</v>
      </c>
      <c r="K1287" s="54">
        <f t="shared" si="575"/>
        <v>0.66261227030770231</v>
      </c>
      <c r="L1287" s="54">
        <f t="shared" si="560"/>
        <v>0</v>
      </c>
      <c r="M1287" s="53">
        <f t="shared" si="561"/>
        <v>0</v>
      </c>
      <c r="N1287" s="54" cm="1">
        <f t="array" ref="N1287">stock_min(C1287,O1287)</f>
        <v>0</v>
      </c>
      <c r="O1287" s="54" cm="1">
        <f t="array" ref="O1287">stock_max(C1287,D1287)</f>
        <v>0</v>
      </c>
      <c r="P1287" s="49">
        <f t="shared" si="566"/>
        <v>1988.0416666665603</v>
      </c>
      <c r="Q1287" s="49">
        <f t="shared" si="580"/>
        <v>1.2295201179749242</v>
      </c>
      <c r="R1287" s="49">
        <f t="shared" si="581"/>
        <v>89.571305184571102</v>
      </c>
      <c r="S1287" s="59">
        <f t="shared" si="562"/>
        <v>20.459064051157441</v>
      </c>
      <c r="T1287" s="59">
        <f t="shared" si="563"/>
        <v>26.336617025419073</v>
      </c>
      <c r="U1287" s="59">
        <f t="shared" si="564"/>
        <v>97.744836352051294</v>
      </c>
      <c r="V1287" s="59"/>
      <c r="W1287" s="49">
        <f t="shared" si="582"/>
        <v>8.1836256204629763</v>
      </c>
      <c r="X1287" s="49">
        <f t="shared" si="583"/>
        <v>12.275438430694464</v>
      </c>
      <c r="Y1287" s="49">
        <f t="shared" si="584"/>
        <v>8.8856514259816546</v>
      </c>
      <c r="Z1287" s="49">
        <f t="shared" si="585"/>
        <v>17.450965599437417</v>
      </c>
      <c r="AA1287" s="49">
        <f t="shared" si="586"/>
        <v>97.744836352051294</v>
      </c>
      <c r="AB1287" s="49">
        <f t="shared" si="587"/>
        <v>0</v>
      </c>
      <c r="AC1287" s="80">
        <f t="shared" si="567"/>
        <v>0</v>
      </c>
      <c r="AD1287" s="80">
        <f t="shared" si="576"/>
        <v>0</v>
      </c>
      <c r="AE1287" s="80">
        <f t="shared" si="577"/>
        <v>0</v>
      </c>
      <c r="AF1287" s="54">
        <f>(Q1287-MAX(Q$2:Q1286))/MAX(Q$2:Q1286)</f>
        <v>-3.0832394627336446E-2</v>
      </c>
      <c r="AG1287" s="54">
        <f>(R1287-MAX(R$2:R1286))/MAX(R$2:R1286)</f>
        <v>-0.21426566067923161</v>
      </c>
      <c r="AH1287" s="54">
        <f>(S1287-MAX(S$2:S1286))/MAX(S$2:S1286)</f>
        <v>-0.10593769096081097</v>
      </c>
      <c r="AI1287" s="54">
        <f>(T1287-MAX(T$2:T1286))/MAX(T$2:T1286)</f>
        <v>-0.12333429004870365</v>
      </c>
      <c r="AJ1287" s="54">
        <f>(U1287-MAX(U$2:U1286))/MAX(U$2:U1286)</f>
        <v>9.4922126725600076E-3</v>
      </c>
      <c r="AK1287" s="54">
        <f t="shared" si="578"/>
        <v>2.5263297789329209</v>
      </c>
      <c r="AL1287" s="71">
        <f t="shared" si="568"/>
        <v>1988.0416666665603</v>
      </c>
      <c r="AM1287" s="49">
        <f t="shared" si="569"/>
        <v>2.5263297789329209</v>
      </c>
      <c r="AN1287" s="49">
        <f t="shared" si="570"/>
        <v>4.4495412469003206</v>
      </c>
      <c r="AO1287" s="49">
        <f t="shared" si="571"/>
        <v>3.6817690428955703</v>
      </c>
      <c r="AP1287" s="49">
        <f t="shared" si="572"/>
        <v>3.8050620244164062</v>
      </c>
      <c r="AQ1287" s="49">
        <f t="shared" si="573"/>
        <v>2.9432389000573034</v>
      </c>
      <c r="AS1287" s="49">
        <f t="shared" si="579"/>
        <v>-1.5063023468430172</v>
      </c>
      <c r="AT1287" s="49">
        <f t="shared" si="574"/>
        <v>-0.8618231243591028</v>
      </c>
      <c r="AU1287" s="54">
        <f>(AM1287-MAX(AM$3:AM1287))/MAX(AM$3:AM1287)</f>
        <v>-0.49448187595224186</v>
      </c>
      <c r="AV1287" s="54">
        <f>(AN1287-MAX(AN$3:AN1287))/MAX(AN$3:AN1287)</f>
        <v>-0.65346294228371526</v>
      </c>
      <c r="AW1287" s="54">
        <f>(AO1287-MAX(AO$3:AO1287))/MAX(AO$3:AO1287)</f>
        <v>-0.5421748986087277</v>
      </c>
      <c r="AX1287" s="54">
        <f>(AP1287-MAX(AP$3:AP1287))/MAX(AP$3:AP1287)</f>
        <v>-0.56159070628883478</v>
      </c>
      <c r="AY1287" s="54">
        <f>(AQ1287-MAX(AQ$3:AQ1287))/MAX(AQ$3:AQ1287)</f>
        <v>-0.64619853121088766</v>
      </c>
    </row>
    <row r="1288" spans="1:51">
      <c r="A1288" s="49">
        <f>Data!F1414</f>
        <v>1988.1249999998936</v>
      </c>
      <c r="B1288" s="53">
        <f t="shared" si="565"/>
        <v>0.36699999999999999</v>
      </c>
      <c r="C1288" s="50">
        <f>1/Data!N1414</f>
        <v>6.9938526317260732E-2</v>
      </c>
      <c r="D1288" s="50">
        <f>Data!H1414/100</f>
        <v>8.2100000000000006E-2</v>
      </c>
      <c r="E1288">
        <f>Data!K1415/Data!K1414</f>
        <v>1.0279050328719999</v>
      </c>
      <c r="F1288">
        <f>Data!T1415/Data!T1414</f>
        <v>0.99181004632876224</v>
      </c>
      <c r="G1288" s="49">
        <f>Data!E1417</f>
        <v>117.5</v>
      </c>
      <c r="H1288" s="52">
        <v>0</v>
      </c>
      <c r="I1288" s="52">
        <v>1</v>
      </c>
      <c r="J1288" s="52">
        <v>0.6</v>
      </c>
      <c r="K1288" s="54">
        <f t="shared" si="575"/>
        <v>0.66261227030770231</v>
      </c>
      <c r="L1288" s="54">
        <f t="shared" ref="L1288:L1351" si="588">MAX(N1287,MIN(O1287,AB1287/SUM(AA1287:AB1287)))</f>
        <v>0</v>
      </c>
      <c r="M1288" s="53">
        <f t="shared" ref="M1288:M1351" si="589">(3*L1288+2*L1287+L1286)/6</f>
        <v>0</v>
      </c>
      <c r="N1288" s="54" cm="1">
        <f t="array" ref="N1288">stock_min(C1288,O1288)</f>
        <v>0</v>
      </c>
      <c r="O1288" s="54" cm="1">
        <f t="array" ref="O1288">stock_max(C1288,D1288)</f>
        <v>0</v>
      </c>
      <c r="P1288" s="49">
        <f t="shared" si="566"/>
        <v>1988.1249999998936</v>
      </c>
      <c r="Q1288" s="49">
        <f t="shared" si="580"/>
        <v>1.2194504051708548</v>
      </c>
      <c r="R1288" s="49">
        <f t="shared" si="581"/>
        <v>92.070795400134486</v>
      </c>
      <c r="S1288" s="59">
        <f t="shared" si="562"/>
        <v>20.734587049389834</v>
      </c>
      <c r="T1288" s="59">
        <f t="shared" si="563"/>
        <v>26.750813720601954</v>
      </c>
      <c r="U1288" s="59">
        <f t="shared" si="564"/>
        <v>96.944310670725272</v>
      </c>
      <c r="V1288" s="59"/>
      <c r="W1288" s="49">
        <f t="shared" si="582"/>
        <v>8.2938348197559346</v>
      </c>
      <c r="X1288" s="49">
        <f t="shared" si="583"/>
        <v>12.440752229633899</v>
      </c>
      <c r="Y1288" s="49">
        <f t="shared" si="584"/>
        <v>9.0253963086154609</v>
      </c>
      <c r="Z1288" s="49">
        <f t="shared" si="585"/>
        <v>17.725417411986495</v>
      </c>
      <c r="AA1288" s="49">
        <f t="shared" si="586"/>
        <v>96.944310670725272</v>
      </c>
      <c r="AB1288" s="49">
        <f t="shared" si="587"/>
        <v>0</v>
      </c>
      <c r="AC1288" s="80">
        <f t="shared" si="567"/>
        <v>0</v>
      </c>
      <c r="AD1288" s="80">
        <f t="shared" si="576"/>
        <v>0</v>
      </c>
      <c r="AE1288" s="80">
        <f t="shared" si="577"/>
        <v>0</v>
      </c>
      <c r="AF1288" s="54">
        <f>(Q1288-MAX(Q$2:Q1287))/MAX(Q$2:Q1287)</f>
        <v>-3.8769832415003015E-2</v>
      </c>
      <c r="AG1288" s="54">
        <f>(R1288-MAX(R$2:R1287))/MAX(R$2:R1287)</f>
        <v>-0.19233971811182651</v>
      </c>
      <c r="AH1288" s="54">
        <f>(S1288-MAX(S$2:S1287))/MAX(S$2:S1287)</f>
        <v>-9.3897319642890498E-2</v>
      </c>
      <c r="AI1288" s="54">
        <f>(T1288-MAX(T$2:T1287))/MAX(T$2:T1287)</f>
        <v>-0.10954694448752093</v>
      </c>
      <c r="AJ1288" s="54">
        <f>(U1288-MAX(U$2:U1287))/MAX(U$2:U1287)</f>
        <v>-8.1899536712378134E-3</v>
      </c>
      <c r="AK1288" s="54">
        <f t="shared" si="578"/>
        <v>2.5817546779382696</v>
      </c>
      <c r="AL1288" s="71">
        <f t="shared" si="568"/>
        <v>1988.1249999998936</v>
      </c>
      <c r="AM1288" s="49">
        <f t="shared" si="569"/>
        <v>2.5817546779382696</v>
      </c>
      <c r="AN1288" s="49">
        <f t="shared" si="570"/>
        <v>4.1788741959764399</v>
      </c>
      <c r="AO1288" s="49">
        <f t="shared" si="571"/>
        <v>3.5770959023633271</v>
      </c>
      <c r="AP1288" s="49">
        <f t="shared" si="572"/>
        <v>3.6773544267904392</v>
      </c>
      <c r="AQ1288" s="49">
        <f t="shared" si="573"/>
        <v>2.9736671620485797</v>
      </c>
      <c r="AS1288" s="49">
        <f t="shared" si="579"/>
        <v>-1.2052070339278602</v>
      </c>
      <c r="AT1288" s="49">
        <f t="shared" si="574"/>
        <v>-0.7036872647418595</v>
      </c>
      <c r="AU1288" s="54">
        <f>(AM1288-MAX(AM$3:AM1288))/MAX(AM$3:AM1288)</f>
        <v>-0.48339136385664566</v>
      </c>
      <c r="AV1288" s="54">
        <f>(AN1288-MAX(AN$3:AN1288))/MAX(AN$3:AN1288)</f>
        <v>-0.67454290496823854</v>
      </c>
      <c r="AW1288" s="54">
        <f>(AO1288-MAX(AO$3:AO1288))/MAX(AO$3:AO1288)</f>
        <v>-0.55519092178095475</v>
      </c>
      <c r="AX1288" s="54">
        <f>(AP1288-MAX(AP$3:AP1288))/MAX(AP$3:AP1288)</f>
        <v>-0.57630484164786011</v>
      </c>
      <c r="AY1288" s="54">
        <f>(AQ1288-MAX(AQ$3:AQ1288))/MAX(AQ$3:AQ1288)</f>
        <v>-0.64254080441711503</v>
      </c>
    </row>
    <row r="1289" spans="1:51">
      <c r="A1289" s="49">
        <f>Data!F1415</f>
        <v>1988.2083333332268</v>
      </c>
      <c r="B1289" s="53">
        <f t="shared" si="565"/>
        <v>0.38600000000000001</v>
      </c>
      <c r="C1289" s="50">
        <f>1/Data!N1415</f>
        <v>6.8171219984454717E-2</v>
      </c>
      <c r="D1289" s="50">
        <f>Data!H1415/100</f>
        <v>8.3699999999999997E-2</v>
      </c>
      <c r="E1289">
        <f>Data!K1416/Data!K1415</f>
        <v>0.98609045092313197</v>
      </c>
      <c r="F1289">
        <f>Data!T1416/Data!T1415</f>
        <v>0.97875404271879796</v>
      </c>
      <c r="G1289" s="49">
        <f>Data!E1418</f>
        <v>118</v>
      </c>
      <c r="H1289" s="52">
        <v>0</v>
      </c>
      <c r="I1289" s="52">
        <v>1</v>
      </c>
      <c r="J1289" s="52">
        <v>0.6</v>
      </c>
      <c r="K1289" s="54">
        <f t="shared" si="575"/>
        <v>0.66261227030770231</v>
      </c>
      <c r="L1289" s="54">
        <f t="shared" si="588"/>
        <v>0</v>
      </c>
      <c r="M1289" s="53">
        <f t="shared" si="589"/>
        <v>0</v>
      </c>
      <c r="N1289" s="54" cm="1">
        <f t="array" ref="N1289">stock_min(C1289,O1289)</f>
        <v>0</v>
      </c>
      <c r="O1289" s="54" cm="1">
        <f t="array" ref="O1289">stock_max(C1289,D1289)</f>
        <v>0</v>
      </c>
      <c r="P1289" s="49">
        <f t="shared" si="566"/>
        <v>1988.2083333332268</v>
      </c>
      <c r="Q1289" s="49">
        <f t="shared" si="580"/>
        <v>1.1935420139560502</v>
      </c>
      <c r="R1289" s="49">
        <f t="shared" si="581"/>
        <v>90.790132152970045</v>
      </c>
      <c r="S1289" s="59">
        <f t="shared" si="562"/>
        <v>20.385331335420705</v>
      </c>
      <c r="T1289" s="59">
        <f t="shared" si="563"/>
        <v>26.312507972783195</v>
      </c>
      <c r="U1289" s="59">
        <f t="shared" si="564"/>
        <v>94.884635987559463</v>
      </c>
      <c r="V1289" s="59"/>
      <c r="W1289" s="49">
        <f t="shared" si="582"/>
        <v>8.1541325341682818</v>
      </c>
      <c r="X1289" s="49">
        <f t="shared" si="583"/>
        <v>12.231198801252424</v>
      </c>
      <c r="Y1289" s="49">
        <f t="shared" si="584"/>
        <v>8.877517327447805</v>
      </c>
      <c r="Z1289" s="49">
        <f t="shared" si="585"/>
        <v>17.43499064533539</v>
      </c>
      <c r="AA1289" s="49">
        <f t="shared" si="586"/>
        <v>94.884635987559463</v>
      </c>
      <c r="AB1289" s="49">
        <f t="shared" si="587"/>
        <v>0</v>
      </c>
      <c r="AC1289" s="80">
        <f t="shared" si="567"/>
        <v>0</v>
      </c>
      <c r="AD1289" s="80">
        <f t="shared" si="576"/>
        <v>0</v>
      </c>
      <c r="AE1289" s="80">
        <f t="shared" si="577"/>
        <v>0</v>
      </c>
      <c r="AF1289" s="54">
        <f>(Q1289-MAX(Q$2:Q1288))/MAX(Q$2:Q1288)</f>
        <v>-5.9192087492916608E-2</v>
      </c>
      <c r="AG1289" s="54">
        <f>(R1289-MAX(R$2:R1288))/MAX(R$2:R1288)</f>
        <v>-0.20357390844018708</v>
      </c>
      <c r="AH1289" s="54">
        <f>(S1289-MAX(S$2:S1288))/MAX(S$2:S1288)</f>
        <v>-0.10915981499925576</v>
      </c>
      <c r="AI1289" s="54">
        <f>(T1289-MAX(T$2:T1288))/MAX(T$2:T1288)</f>
        <v>-0.12413680692947412</v>
      </c>
      <c r="AJ1289" s="54">
        <f>(U1289-MAX(U$2:U1288))/MAX(U$2:U1288)</f>
        <v>-2.9261907546605723E-2</v>
      </c>
      <c r="AK1289" s="54">
        <f t="shared" si="578"/>
        <v>2.592578645766304</v>
      </c>
      <c r="AL1289" s="71">
        <f t="shared" si="568"/>
        <v>1988.2083333332268</v>
      </c>
      <c r="AM1289" s="49">
        <f t="shared" si="569"/>
        <v>2.592578645766304</v>
      </c>
      <c r="AN1289" s="49">
        <f t="shared" si="570"/>
        <v>4.3910708721241916</v>
      </c>
      <c r="AO1289" s="49">
        <f t="shared" si="571"/>
        <v>3.6923767023842831</v>
      </c>
      <c r="AP1289" s="49">
        <f t="shared" si="572"/>
        <v>3.8065714517358424</v>
      </c>
      <c r="AQ1289" s="49">
        <f t="shared" si="573"/>
        <v>3.0406940640930542</v>
      </c>
      <c r="AS1289" s="49">
        <f t="shared" si="579"/>
        <v>-1.3503768080311374</v>
      </c>
      <c r="AT1289" s="49">
        <f t="shared" si="574"/>
        <v>-0.76587738764278823</v>
      </c>
      <c r="AU1289" s="54">
        <f>(AM1289-MAX(AM$3:AM1289))/MAX(AM$3:AM1289)</f>
        <v>-0.48122548988531783</v>
      </c>
      <c r="AV1289" s="54">
        <f>(AN1289-MAX(AN$3:AN1289))/MAX(AN$3:AN1289)</f>
        <v>-0.65801670423672642</v>
      </c>
      <c r="AW1289" s="54">
        <f>(AO1289-MAX(AO$3:AO1289))/MAX(AO$3:AO1289)</f>
        <v>-0.54085584444635015</v>
      </c>
      <c r="AX1289" s="54">
        <f>(AP1289-MAX(AP$3:AP1289))/MAX(AP$3:AP1289)</f>
        <v>-0.56141679402123545</v>
      </c>
      <c r="AY1289" s="54">
        <f>(AQ1289-MAX(AQ$3:AQ1289))/MAX(AQ$3:AQ1289)</f>
        <v>-0.63448362075076103</v>
      </c>
    </row>
    <row r="1290" spans="1:51">
      <c r="A1290" s="49">
        <f>Data!F1416</f>
        <v>1988.2916666665601</v>
      </c>
      <c r="B1290" s="53">
        <f t="shared" si="565"/>
        <v>0.376</v>
      </c>
      <c r="C1290" s="50">
        <f>1/Data!N1416</f>
        <v>6.9284145849958026E-2</v>
      </c>
      <c r="D1290" s="50">
        <f>Data!H1416/100</f>
        <v>8.72E-2</v>
      </c>
      <c r="E1290">
        <f>Data!K1417/Data!K1416</f>
        <v>0.97481708840941361</v>
      </c>
      <c r="F1290">
        <f>Data!T1417/Data!T1416</f>
        <v>0.97979742904866363</v>
      </c>
      <c r="G1290" s="49">
        <f>Data!E1419</f>
        <v>118.5</v>
      </c>
      <c r="H1290" s="52">
        <v>0</v>
      </c>
      <c r="I1290" s="52">
        <v>1</v>
      </c>
      <c r="J1290" s="52">
        <v>0.6</v>
      </c>
      <c r="K1290" s="54">
        <f t="shared" si="575"/>
        <v>0.66261227030770231</v>
      </c>
      <c r="L1290" s="54">
        <f t="shared" si="588"/>
        <v>0</v>
      </c>
      <c r="M1290" s="53">
        <f t="shared" si="589"/>
        <v>0</v>
      </c>
      <c r="N1290" s="54" cm="1">
        <f t="array" ref="N1290">stock_min(C1290,O1290)</f>
        <v>0</v>
      </c>
      <c r="O1290" s="54" cm="1">
        <f t="array" ref="O1290">stock_max(C1290,D1290)</f>
        <v>0</v>
      </c>
      <c r="P1290" s="49">
        <f t="shared" si="566"/>
        <v>1988.2916666665601</v>
      </c>
      <c r="Q1290" s="49">
        <f t="shared" si="580"/>
        <v>1.1694293967357021</v>
      </c>
      <c r="R1290" s="49">
        <f t="shared" si="581"/>
        <v>88.503772281664141</v>
      </c>
      <c r="S1290" s="59">
        <f t="shared" si="562"/>
        <v>19.912579696293744</v>
      </c>
      <c r="T1290" s="59">
        <f t="shared" si="563"/>
        <v>25.69409547109953</v>
      </c>
      <c r="U1290" s="59">
        <f t="shared" si="564"/>
        <v>92.967722396829075</v>
      </c>
      <c r="V1290" s="59"/>
      <c r="W1290" s="49">
        <f t="shared" si="582"/>
        <v>7.9650318785174976</v>
      </c>
      <c r="X1290" s="49">
        <f t="shared" si="583"/>
        <v>11.947547817776245</v>
      </c>
      <c r="Y1290" s="49">
        <f t="shared" si="584"/>
        <v>8.6688725374914188</v>
      </c>
      <c r="Z1290" s="49">
        <f t="shared" si="585"/>
        <v>17.025222933608113</v>
      </c>
      <c r="AA1290" s="49">
        <f t="shared" si="586"/>
        <v>92.967722396829075</v>
      </c>
      <c r="AB1290" s="49">
        <f t="shared" si="587"/>
        <v>0</v>
      </c>
      <c r="AC1290" s="80">
        <f t="shared" si="567"/>
        <v>0</v>
      </c>
      <c r="AD1290" s="80">
        <f t="shared" si="576"/>
        <v>0</v>
      </c>
      <c r="AE1290" s="80">
        <f t="shared" si="577"/>
        <v>0</v>
      </c>
      <c r="AF1290" s="54">
        <f>(Q1290-MAX(Q$2:Q1289))/MAX(Q$2:Q1289)</f>
        <v>-7.819882609691968E-2</v>
      </c>
      <c r="AG1290" s="54">
        <f>(R1290-MAX(R$2:R1289))/MAX(R$2:R1289)</f>
        <v>-0.22363023629237416</v>
      </c>
      <c r="AH1290" s="54">
        <f>(S1290-MAX(S$2:S1289))/MAX(S$2:S1289)</f>
        <v>-0.12981908958889668</v>
      </c>
      <c r="AI1290" s="54">
        <f>(T1290-MAX(T$2:T1289))/MAX(T$2:T1289)</f>
        <v>-0.14472187426397704</v>
      </c>
      <c r="AJ1290" s="54">
        <f>(U1290-MAX(U$2:U1289))/MAX(U$2:U1289)</f>
        <v>-4.8873312734560283E-2</v>
      </c>
      <c r="AK1290" s="54">
        <f t="shared" si="578"/>
        <v>2.5888443242045218</v>
      </c>
      <c r="AL1290" s="71">
        <f t="shared" si="568"/>
        <v>1988.2916666665601</v>
      </c>
      <c r="AM1290" s="49">
        <f t="shared" si="569"/>
        <v>2.5888443242045218</v>
      </c>
      <c r="AN1290" s="49">
        <f t="shared" si="570"/>
        <v>4.5813981867692615</v>
      </c>
      <c r="AO1290" s="49">
        <f t="shared" si="571"/>
        <v>3.7860727710924382</v>
      </c>
      <c r="AP1290" s="49">
        <f t="shared" si="572"/>
        <v>3.9138533694872439</v>
      </c>
      <c r="AQ1290" s="49">
        <f t="shared" si="573"/>
        <v>3.0826957824770811</v>
      </c>
      <c r="AS1290" s="49">
        <f t="shared" si="579"/>
        <v>-1.4987024042921804</v>
      </c>
      <c r="AT1290" s="49">
        <f t="shared" si="574"/>
        <v>-0.83115758701016285</v>
      </c>
      <c r="AU1290" s="54">
        <f>(AM1290-MAX(AM$3:AM1290))/MAX(AM$3:AM1290)</f>
        <v>-0.48197272694290444</v>
      </c>
      <c r="AV1290" s="54">
        <f>(AN1290-MAX(AN$3:AN1290))/MAX(AN$3:AN1290)</f>
        <v>-0.64319372272911801</v>
      </c>
      <c r="AW1290" s="54">
        <f>(AO1290-MAX(AO$3:AO1290))/MAX(AO$3:AO1290)</f>
        <v>-0.5292048115715291</v>
      </c>
      <c r="AX1290" s="54">
        <f>(AP1290-MAX(AP$3:AP1290))/MAX(AP$3:AP1290)</f>
        <v>-0.54905605207075836</v>
      </c>
      <c r="AY1290" s="54">
        <f>(AQ1290-MAX(AQ$3:AQ1290))/MAX(AQ$3:AQ1290)</f>
        <v>-0.62943466952371452</v>
      </c>
    </row>
    <row r="1291" spans="1:51">
      <c r="A1291" s="49">
        <f>Data!F1417</f>
        <v>1988.3749999998934</v>
      </c>
      <c r="B1291" s="53">
        <f t="shared" si="565"/>
        <v>0.35699999999999998</v>
      </c>
      <c r="C1291" s="50">
        <f>1/Data!N1417</f>
        <v>7.1266230274834114E-2</v>
      </c>
      <c r="D1291" s="50">
        <f>Data!H1417/100</f>
        <v>9.0899999999999995E-2</v>
      </c>
      <c r="E1291">
        <f>Data!K1418/Data!K1417</f>
        <v>1.0555207871439696</v>
      </c>
      <c r="F1291">
        <f>Data!T1418/Data!T1417</f>
        <v>1.0144217842580179</v>
      </c>
      <c r="G1291" s="49">
        <f>Data!E1420</f>
        <v>119</v>
      </c>
      <c r="H1291" s="52">
        <v>0</v>
      </c>
      <c r="I1291" s="52">
        <v>1</v>
      </c>
      <c r="J1291" s="52">
        <v>0.6</v>
      </c>
      <c r="K1291" s="54">
        <f t="shared" si="575"/>
        <v>0.66261227030770231</v>
      </c>
      <c r="L1291" s="54">
        <f t="shared" si="588"/>
        <v>0</v>
      </c>
      <c r="M1291" s="53">
        <f t="shared" si="589"/>
        <v>0</v>
      </c>
      <c r="N1291" s="54" cm="1">
        <f t="array" ref="N1291">stock_min(C1291,O1291)</f>
        <v>0</v>
      </c>
      <c r="O1291" s="54" cm="1">
        <f t="array" ref="O1291">stock_max(C1291,D1291)</f>
        <v>0</v>
      </c>
      <c r="P1291" s="49">
        <f t="shared" si="566"/>
        <v>1988.3749999998934</v>
      </c>
      <c r="Q1291" s="49">
        <f t="shared" si="580"/>
        <v>1.1862946552004083</v>
      </c>
      <c r="R1291" s="49">
        <f t="shared" si="581"/>
        <v>93.417571383952776</v>
      </c>
      <c r="S1291" s="59">
        <f t="shared" si="562"/>
        <v>20.690786926937111</v>
      </c>
      <c r="T1291" s="59">
        <f t="shared" si="563"/>
        <v>26.764369859170969</v>
      </c>
      <c r="U1291" s="59">
        <f t="shared" si="564"/>
        <v>94.308482832195438</v>
      </c>
      <c r="V1291" s="59"/>
      <c r="W1291" s="49">
        <f t="shared" si="582"/>
        <v>8.2763147707748441</v>
      </c>
      <c r="X1291" s="49">
        <f t="shared" si="583"/>
        <v>12.414472156162267</v>
      </c>
      <c r="Y1291" s="49">
        <f t="shared" si="584"/>
        <v>9.0299699834306555</v>
      </c>
      <c r="Z1291" s="49">
        <f t="shared" si="585"/>
        <v>17.734399875740316</v>
      </c>
      <c r="AA1291" s="49">
        <f t="shared" si="586"/>
        <v>94.308482832195438</v>
      </c>
      <c r="AB1291" s="49">
        <f t="shared" si="587"/>
        <v>0</v>
      </c>
      <c r="AC1291" s="80">
        <f t="shared" si="567"/>
        <v>0</v>
      </c>
      <c r="AD1291" s="80">
        <f t="shared" si="576"/>
        <v>0</v>
      </c>
      <c r="AE1291" s="80">
        <f t="shared" si="577"/>
        <v>0</v>
      </c>
      <c r="AF1291" s="54">
        <f>(Q1291-MAX(Q$2:Q1290))/MAX(Q$2:Q1290)</f>
        <v>-6.4904808438101896E-2</v>
      </c>
      <c r="AG1291" s="54">
        <f>(R1291-MAX(R$2:R1290))/MAX(R$2:R1290)</f>
        <v>-0.18052557589654905</v>
      </c>
      <c r="AH1291" s="54">
        <f>(S1291-MAX(S$2:S1290))/MAX(S$2:S1290)</f>
        <v>-9.5811387584530533E-2</v>
      </c>
      <c r="AI1291" s="54">
        <f>(T1291-MAX(T$2:T1290))/MAX(T$2:T1290)</f>
        <v>-0.10909570195203</v>
      </c>
      <c r="AJ1291" s="54">
        <f>(U1291-MAX(U$2:U1290))/MAX(U$2:U1290)</f>
        <v>-3.5156368848774898E-2</v>
      </c>
      <c r="AK1291" s="54">
        <f t="shared" si="578"/>
        <v>2.4895190373713585</v>
      </c>
      <c r="AL1291" s="71">
        <f t="shared" si="568"/>
        <v>1988.3749999998934</v>
      </c>
      <c r="AM1291" s="49">
        <f t="shared" si="569"/>
        <v>2.4895190373713585</v>
      </c>
      <c r="AN1291" s="49">
        <f t="shared" si="570"/>
        <v>4.1146673881870344</v>
      </c>
      <c r="AO1291" s="49">
        <f t="shared" si="571"/>
        <v>3.4942625567697396</v>
      </c>
      <c r="AP1291" s="49">
        <f t="shared" si="572"/>
        <v>3.5967984970823346</v>
      </c>
      <c r="AQ1291" s="49">
        <f t="shared" si="573"/>
        <v>2.9273547161675726</v>
      </c>
      <c r="AS1291" s="49">
        <f t="shared" si="579"/>
        <v>-1.1873126720194618</v>
      </c>
      <c r="AT1291" s="49">
        <f t="shared" si="574"/>
        <v>-0.66944378091476198</v>
      </c>
      <c r="AU1291" s="54">
        <f>(AM1291-MAX(AM$3:AM1291))/MAX(AM$3:AM1291)</f>
        <v>-0.50184769856739853</v>
      </c>
      <c r="AV1291" s="54">
        <f>(AN1291-MAX(AN$3:AN1291))/MAX(AN$3:AN1291)</f>
        <v>-0.67954342907219978</v>
      </c>
      <c r="AW1291" s="54">
        <f>(AO1291-MAX(AO$3:AO1291))/MAX(AO$3:AO1291)</f>
        <v>-0.5654911835309796</v>
      </c>
      <c r="AX1291" s="54">
        <f>(AP1291-MAX(AP$3:AP1291))/MAX(AP$3:AP1291)</f>
        <v>-0.58558628516204125</v>
      </c>
      <c r="AY1291" s="54">
        <f>(AQ1291-MAX(AQ$3:AQ1291))/MAX(AQ$3:AQ1291)</f>
        <v>-0.64810794046427633</v>
      </c>
    </row>
    <row r="1292" spans="1:51">
      <c r="A1292" s="49">
        <f>Data!F1418</f>
        <v>1988.4583333332266</v>
      </c>
      <c r="B1292" s="53">
        <f t="shared" si="565"/>
        <v>0.39300000000000002</v>
      </c>
      <c r="C1292" s="50">
        <f>1/Data!N1418</f>
        <v>6.7720998421893761E-2</v>
      </c>
      <c r="D1292" s="50">
        <f>Data!H1418/100</f>
        <v>8.9200000000000002E-2</v>
      </c>
      <c r="E1292">
        <f>Data!K1419/Data!K1418</f>
        <v>0.99274784044283804</v>
      </c>
      <c r="F1292">
        <f>Data!T1419/Data!T1418</f>
        <v>0.99408213138867429</v>
      </c>
      <c r="G1292" s="49">
        <f>Data!E1421</f>
        <v>119.8</v>
      </c>
      <c r="H1292" s="52">
        <v>0</v>
      </c>
      <c r="I1292" s="52">
        <v>1</v>
      </c>
      <c r="J1292" s="52">
        <v>0.6</v>
      </c>
      <c r="K1292" s="54">
        <f t="shared" si="575"/>
        <v>0.66261227030770231</v>
      </c>
      <c r="L1292" s="54">
        <f t="shared" si="588"/>
        <v>0</v>
      </c>
      <c r="M1292" s="53">
        <f t="shared" si="589"/>
        <v>0</v>
      </c>
      <c r="N1292" s="54" cm="1">
        <f t="array" ref="N1292">stock_min(C1292,O1292)</f>
        <v>0</v>
      </c>
      <c r="O1292" s="54" cm="1">
        <f t="array" ref="O1292">stock_max(C1292,D1292)</f>
        <v>0</v>
      </c>
      <c r="P1292" s="49">
        <f t="shared" si="566"/>
        <v>1988.4583333332266</v>
      </c>
      <c r="Q1292" s="49">
        <f t="shared" si="580"/>
        <v>1.1792743192966144</v>
      </c>
      <c r="R1292" s="49">
        <f t="shared" si="581"/>
        <v>92.740092250833783</v>
      </c>
      <c r="S1292" s="59">
        <f t="shared" si="562"/>
        <v>20.55177705064326</v>
      </c>
      <c r="T1292" s="59">
        <f t="shared" si="563"/>
        <v>26.58231898569543</v>
      </c>
      <c r="U1292" s="59">
        <f t="shared" si="564"/>
        <v>93.750377621861034</v>
      </c>
      <c r="V1292" s="59"/>
      <c r="W1292" s="49">
        <f t="shared" si="582"/>
        <v>8.2207108202573043</v>
      </c>
      <c r="X1292" s="49">
        <f t="shared" si="583"/>
        <v>12.331066230385956</v>
      </c>
      <c r="Y1292" s="49">
        <f t="shared" si="584"/>
        <v>8.9685482525402431</v>
      </c>
      <c r="Z1292" s="49">
        <f t="shared" si="585"/>
        <v>17.613770733155189</v>
      </c>
      <c r="AA1292" s="49">
        <f t="shared" si="586"/>
        <v>93.750377621861034</v>
      </c>
      <c r="AB1292" s="49">
        <f t="shared" si="587"/>
        <v>0</v>
      </c>
      <c r="AC1292" s="80">
        <f t="shared" si="567"/>
        <v>0</v>
      </c>
      <c r="AD1292" s="80">
        <f t="shared" si="576"/>
        <v>0</v>
      </c>
      <c r="AE1292" s="80">
        <f t="shared" si="577"/>
        <v>0</v>
      </c>
      <c r="AF1292" s="54">
        <f>(Q1292-MAX(Q$2:Q1291))/MAX(Q$2:Q1291)</f>
        <v>-7.0438578920847622E-2</v>
      </c>
      <c r="AG1292" s="54">
        <f>(R1292-MAX(R$2:R1291))/MAX(R$2:R1291)</f>
        <v>-0.1864685351731607</v>
      </c>
      <c r="AH1292" s="54">
        <f>(S1292-MAX(S$2:S1291))/MAX(S$2:S1291)</f>
        <v>-0.10188612739998665</v>
      </c>
      <c r="AI1292" s="54">
        <f>(T1292-MAX(T$2:T1291))/MAX(T$2:T1291)</f>
        <v>-0.11515562066097616</v>
      </c>
      <c r="AJ1292" s="54">
        <f>(U1292-MAX(U$2:U1291))/MAX(U$2:U1291)</f>
        <v>-4.0866186688402306E-2</v>
      </c>
      <c r="AK1292" s="54">
        <f t="shared" si="578"/>
        <v>2.518090347294113</v>
      </c>
      <c r="AL1292" s="71">
        <f t="shared" si="568"/>
        <v>1988.4583333332266</v>
      </c>
      <c r="AM1292" s="49">
        <f t="shared" si="569"/>
        <v>2.518090347294113</v>
      </c>
      <c r="AN1292" s="49">
        <f t="shared" si="570"/>
        <v>3.8724672807688667</v>
      </c>
      <c r="AO1292" s="49">
        <f t="shared" si="571"/>
        <v>3.3869738799293443</v>
      </c>
      <c r="AP1292" s="49">
        <f t="shared" si="572"/>
        <v>3.470515287466807</v>
      </c>
      <c r="AQ1292" s="49">
        <f t="shared" si="573"/>
        <v>2.8664591053047217</v>
      </c>
      <c r="AS1292" s="49">
        <f t="shared" si="579"/>
        <v>-1.006008175464145</v>
      </c>
      <c r="AT1292" s="49">
        <f t="shared" si="574"/>
        <v>-0.60405618216208534</v>
      </c>
      <c r="AU1292" s="54">
        <f>(AM1292-MAX(AM$3:AM1292))/MAX(AM$3:AM1292)</f>
        <v>-0.49613058470752919</v>
      </c>
      <c r="AV1292" s="54">
        <f>(AN1292-MAX(AN$3:AN1292))/MAX(AN$3:AN1292)</f>
        <v>-0.69840634278532232</v>
      </c>
      <c r="AW1292" s="54">
        <f>(AO1292-MAX(AO$3:AO1292))/MAX(AO$3:AO1292)</f>
        <v>-0.57883244659781186</v>
      </c>
      <c r="AX1292" s="54">
        <f>(AP1292-MAX(AP$3:AP1292))/MAX(AP$3:AP1292)</f>
        <v>-0.60013630626021608</v>
      </c>
      <c r="AY1292" s="54">
        <f>(AQ1292-MAX(AQ$3:AQ1292))/MAX(AQ$3:AQ1292)</f>
        <v>-0.65542809261559076</v>
      </c>
    </row>
    <row r="1293" spans="1:51">
      <c r="A1293" s="49">
        <f>Data!F1419</f>
        <v>1988.5416666665599</v>
      </c>
      <c r="B1293" s="53">
        <f t="shared" si="565"/>
        <v>0.38200000000000001</v>
      </c>
      <c r="C1293" s="50">
        <f>1/Data!N1419</f>
        <v>6.8454161269292588E-2</v>
      </c>
      <c r="D1293" s="50">
        <f>Data!H1419/100</f>
        <v>9.06E-2</v>
      </c>
      <c r="E1293">
        <f>Data!K1420/Data!K1419</f>
        <v>0.97870931064175948</v>
      </c>
      <c r="F1293">
        <f>Data!T1420/Data!T1419</f>
        <v>0.99042527544595649</v>
      </c>
      <c r="G1293" s="49">
        <f>Data!E1422</f>
        <v>120.2</v>
      </c>
      <c r="H1293" s="52">
        <v>0</v>
      </c>
      <c r="I1293" s="52">
        <v>1</v>
      </c>
      <c r="J1293" s="52">
        <v>0.6</v>
      </c>
      <c r="K1293" s="54">
        <f t="shared" si="575"/>
        <v>0.66261227030770231</v>
      </c>
      <c r="L1293" s="54">
        <f t="shared" si="588"/>
        <v>0</v>
      </c>
      <c r="M1293" s="53">
        <f t="shared" si="589"/>
        <v>0</v>
      </c>
      <c r="N1293" s="54" cm="1">
        <f t="array" ref="N1293">stock_min(C1293,O1293)</f>
        <v>0</v>
      </c>
      <c r="O1293" s="54" cm="1">
        <f t="array" ref="O1293">stock_max(C1293,D1293)</f>
        <v>0</v>
      </c>
      <c r="P1293" s="49">
        <f t="shared" si="566"/>
        <v>1988.5416666665599</v>
      </c>
      <c r="Q1293" s="49">
        <f t="shared" si="580"/>
        <v>1.1679830925156922</v>
      </c>
      <c r="R1293" s="49">
        <f t="shared" si="581"/>
        <v>90.765591755666705</v>
      </c>
      <c r="S1293" s="59">
        <f t="shared" si="562"/>
        <v>20.210529108333816</v>
      </c>
      <c r="T1293" s="59">
        <f t="shared" si="563"/>
        <v>26.121438285420837</v>
      </c>
      <c r="U1293" s="59">
        <f t="shared" si="564"/>
        <v>92.852743579294156</v>
      </c>
      <c r="V1293" s="59"/>
      <c r="W1293" s="49">
        <f t="shared" si="582"/>
        <v>8.0842116433335267</v>
      </c>
      <c r="X1293" s="49">
        <f t="shared" si="583"/>
        <v>12.126317465000289</v>
      </c>
      <c r="Y1293" s="49">
        <f t="shared" si="584"/>
        <v>8.8130527594156014</v>
      </c>
      <c r="Z1293" s="49">
        <f t="shared" si="585"/>
        <v>17.308385526005235</v>
      </c>
      <c r="AA1293" s="49">
        <f t="shared" si="586"/>
        <v>92.852743579294156</v>
      </c>
      <c r="AB1293" s="49">
        <f t="shared" si="587"/>
        <v>0</v>
      </c>
      <c r="AC1293" s="80">
        <f t="shared" si="567"/>
        <v>0</v>
      </c>
      <c r="AD1293" s="80">
        <f t="shared" si="576"/>
        <v>0</v>
      </c>
      <c r="AE1293" s="80">
        <f t="shared" si="577"/>
        <v>0</v>
      </c>
      <c r="AF1293" s="54">
        <f>(Q1293-MAX(Q$2:Q1292))/MAX(Q$2:Q1292)</f>
        <v>-7.9338873483745742E-2</v>
      </c>
      <c r="AG1293" s="54">
        <f>(R1293-MAX(R$2:R1292))/MAX(R$2:R1292)</f>
        <v>-0.20378918087394335</v>
      </c>
      <c r="AH1293" s="54">
        <f>(S1293-MAX(S$2:S1292))/MAX(S$2:S1292)</f>
        <v>-0.1167986826612227</v>
      </c>
      <c r="AI1293" s="54">
        <f>(T1293-MAX(T$2:T1292))/MAX(T$2:T1292)</f>
        <v>-0.13049693446445804</v>
      </c>
      <c r="AJ1293" s="54">
        <f>(U1293-MAX(U$2:U1292))/MAX(U$2:U1292)</f>
        <v>-5.0049628761330178E-2</v>
      </c>
      <c r="AK1293" s="54">
        <f t="shared" si="578"/>
        <v>2.5863222526571383</v>
      </c>
      <c r="AL1293" s="71">
        <f t="shared" si="568"/>
        <v>1988.5416666665599</v>
      </c>
      <c r="AM1293" s="49">
        <f t="shared" si="569"/>
        <v>2.5863222526571383</v>
      </c>
      <c r="AN1293" s="49">
        <f t="shared" si="570"/>
        <v>4.0564197300824905</v>
      </c>
      <c r="AO1293" s="49">
        <f t="shared" si="571"/>
        <v>3.5200207048667567</v>
      </c>
      <c r="AP1293" s="49">
        <f t="shared" si="572"/>
        <v>3.6112916622187874</v>
      </c>
      <c r="AQ1293" s="49">
        <f t="shared" si="573"/>
        <v>2.9545321975402108</v>
      </c>
      <c r="AS1293" s="49">
        <f t="shared" si="579"/>
        <v>-1.1018875325422797</v>
      </c>
      <c r="AT1293" s="49">
        <f t="shared" si="574"/>
        <v>-0.6567594646785766</v>
      </c>
      <c r="AU1293" s="54">
        <f>(AM1293-MAX(AM$3:AM1293))/MAX(AM$3:AM1293)</f>
        <v>-0.48247739299560244</v>
      </c>
      <c r="AV1293" s="54">
        <f>(AN1293-MAX(AN$3:AN1293))/MAX(AN$3:AN1293)</f>
        <v>-0.68407984551119216</v>
      </c>
      <c r="AW1293" s="54">
        <f>(AO1293-MAX(AO$3:AO1293))/MAX(AO$3:AO1293)</f>
        <v>-0.56228817795763331</v>
      </c>
      <c r="AX1293" s="54">
        <f>(AP1293-MAX(AP$3:AP1293))/MAX(AP$3:AP1293)</f>
        <v>-0.5839164205841868</v>
      </c>
      <c r="AY1293" s="54">
        <f>(AQ1293-MAX(AQ$3:AQ1293))/MAX(AQ$3:AQ1293)</f>
        <v>-0.64484098417763558</v>
      </c>
    </row>
    <row r="1294" spans="1:51">
      <c r="A1294" s="49">
        <f>Data!F1420</f>
        <v>1988.6249999998931</v>
      </c>
      <c r="B1294" s="53">
        <f t="shared" si="565"/>
        <v>0.36599999999999999</v>
      </c>
      <c r="C1294" s="50">
        <f>1/Data!N1420</f>
        <v>7.0200334784734517E-2</v>
      </c>
      <c r="D1294" s="50">
        <f>Data!H1420/100</f>
        <v>9.2600000000000002E-2</v>
      </c>
      <c r="E1294">
        <f>Data!K1421/Data!K1420</f>
        <v>1.0124892665460847</v>
      </c>
      <c r="F1294">
        <f>Data!T1421/Data!T1420</f>
        <v>1.0192049710006661</v>
      </c>
      <c r="G1294" s="49">
        <f>Data!E1423</f>
        <v>120.3</v>
      </c>
      <c r="H1294" s="52">
        <v>0</v>
      </c>
      <c r="I1294" s="52">
        <v>1</v>
      </c>
      <c r="J1294" s="52">
        <v>0.6</v>
      </c>
      <c r="K1294" s="54">
        <f t="shared" si="575"/>
        <v>0.66261227030770231</v>
      </c>
      <c r="L1294" s="54">
        <f t="shared" si="588"/>
        <v>0</v>
      </c>
      <c r="M1294" s="53">
        <f t="shared" si="589"/>
        <v>0</v>
      </c>
      <c r="N1294" s="54" cm="1">
        <f t="array" ref="N1294">stock_min(C1294,O1294)</f>
        <v>0</v>
      </c>
      <c r="O1294" s="54" cm="1">
        <f t="array" ref="O1294">stock_max(C1294,D1294)</f>
        <v>0</v>
      </c>
      <c r="P1294" s="49">
        <f t="shared" si="566"/>
        <v>1988.6249999998931</v>
      </c>
      <c r="Q1294" s="49">
        <f t="shared" si="580"/>
        <v>1.1904141739367244</v>
      </c>
      <c r="R1294" s="49">
        <f t="shared" si="581"/>
        <v>91.899187424316338</v>
      </c>
      <c r="S1294" s="59">
        <f t="shared" si="562"/>
        <v>20.517234969550117</v>
      </c>
      <c r="T1294" s="59">
        <f t="shared" si="563"/>
        <v>26.506861748409428</v>
      </c>
      <c r="U1294" s="59">
        <f t="shared" si="564"/>
        <v>94.635977827066782</v>
      </c>
      <c r="V1294" s="59"/>
      <c r="W1294" s="49">
        <f t="shared" si="582"/>
        <v>8.2068939878200471</v>
      </c>
      <c r="X1294" s="49">
        <f t="shared" si="583"/>
        <v>12.31034098173007</v>
      </c>
      <c r="Y1294" s="49">
        <f t="shared" si="584"/>
        <v>8.9430899065634648</v>
      </c>
      <c r="Z1294" s="49">
        <f t="shared" si="585"/>
        <v>17.563771841845963</v>
      </c>
      <c r="AA1294" s="49">
        <f t="shared" si="586"/>
        <v>94.635977827066782</v>
      </c>
      <c r="AB1294" s="49">
        <f t="shared" si="587"/>
        <v>0</v>
      </c>
      <c r="AC1294" s="80">
        <f t="shared" si="567"/>
        <v>0</v>
      </c>
      <c r="AD1294" s="80">
        <f t="shared" si="576"/>
        <v>0</v>
      </c>
      <c r="AE1294" s="80">
        <f t="shared" si="577"/>
        <v>0</v>
      </c>
      <c r="AF1294" s="54">
        <f>(Q1294-MAX(Q$2:Q1293))/MAX(Q$2:Q1293)</f>
        <v>-6.165760324756045E-2</v>
      </c>
      <c r="AG1294" s="54">
        <f>(R1294-MAX(R$2:R1293))/MAX(R$2:R1293)</f>
        <v>-0.19384509172700157</v>
      </c>
      <c r="AH1294" s="54">
        <f>(S1294-MAX(S$2:S1293))/MAX(S$2:S1293)</f>
        <v>-0.10339561838666778</v>
      </c>
      <c r="AI1294" s="54">
        <f>(T1294-MAX(T$2:T1293))/MAX(T$2:T1293)</f>
        <v>-0.11766736210568984</v>
      </c>
      <c r="AJ1294" s="54">
        <f>(U1294-MAX(U$2:U1293))/MAX(U$2:U1293)</f>
        <v>-3.1805859429619568E-2</v>
      </c>
      <c r="AK1294" s="54">
        <f t="shared" si="578"/>
        <v>2.5914925277667944</v>
      </c>
      <c r="AL1294" s="71">
        <f t="shared" si="568"/>
        <v>1988.6249999998931</v>
      </c>
      <c r="AM1294" s="49">
        <f t="shared" si="569"/>
        <v>2.5914925277667944</v>
      </c>
      <c r="AN1294" s="49">
        <f t="shared" si="570"/>
        <v>3.8174638632495563</v>
      </c>
      <c r="AO1294" s="49">
        <f t="shared" si="571"/>
        <v>3.3987612397200349</v>
      </c>
      <c r="AP1294" s="49">
        <f t="shared" si="572"/>
        <v>3.4730924699183339</v>
      </c>
      <c r="AQ1294" s="49">
        <f t="shared" si="573"/>
        <v>2.8673970331699112</v>
      </c>
      <c r="AS1294" s="49">
        <f t="shared" si="579"/>
        <v>-0.9500668300796451</v>
      </c>
      <c r="AT1294" s="49">
        <f t="shared" si="574"/>
        <v>-0.60569543674842263</v>
      </c>
      <c r="AU1294" s="54">
        <f>(AM1294-MAX(AM$3:AM1294))/MAX(AM$3:AM1294)</f>
        <v>-0.48144282189722898</v>
      </c>
      <c r="AV1294" s="54">
        <f>(AN1294-MAX(AN$3:AN1294))/MAX(AN$3:AN1294)</f>
        <v>-0.70269009282017381</v>
      </c>
      <c r="AW1294" s="54">
        <f>(AO1294-MAX(AO$3:AO1294))/MAX(AO$3:AO1294)</f>
        <v>-0.57736669762539294</v>
      </c>
      <c r="AX1294" s="54">
        <f>(AP1294-MAX(AP$3:AP1294))/MAX(AP$3:AP1294)</f>
        <v>-0.59983937003917975</v>
      </c>
      <c r="AY1294" s="54">
        <f>(AQ1294-MAX(AQ$3:AQ1294))/MAX(AQ$3:AQ1294)</f>
        <v>-0.65531534598930918</v>
      </c>
    </row>
    <row r="1295" spans="1:51">
      <c r="A1295" s="49">
        <f>Data!F1421</f>
        <v>1988.7083333332264</v>
      </c>
      <c r="B1295" s="53">
        <f t="shared" si="565"/>
        <v>0.373</v>
      </c>
      <c r="C1295" s="50">
        <f>1/Data!N1421</f>
        <v>6.959218877652662E-2</v>
      </c>
      <c r="D1295" s="50">
        <f>Data!H1421/100</f>
        <v>8.9800000000000005E-2</v>
      </c>
      <c r="E1295">
        <f>Data!K1422/Data!K1421</f>
        <v>1.0345897643645334</v>
      </c>
      <c r="F1295">
        <f>Data!T1422/Data!T1421</f>
        <v>1.0159717527590353</v>
      </c>
      <c r="G1295" s="49">
        <f>Data!E1424</f>
        <v>120.5</v>
      </c>
      <c r="H1295" s="52">
        <v>0</v>
      </c>
      <c r="I1295" s="52">
        <v>1</v>
      </c>
      <c r="J1295" s="52">
        <v>0.6</v>
      </c>
      <c r="K1295" s="54">
        <f t="shared" si="575"/>
        <v>0.66261227030770231</v>
      </c>
      <c r="L1295" s="54">
        <f t="shared" si="588"/>
        <v>0</v>
      </c>
      <c r="M1295" s="53">
        <f t="shared" si="589"/>
        <v>0</v>
      </c>
      <c r="N1295" s="54" cm="1">
        <f t="array" ref="N1295">stock_min(C1295,O1295)</f>
        <v>0</v>
      </c>
      <c r="O1295" s="54" cm="1">
        <f t="array" ref="O1295">stock_max(C1295,D1295)</f>
        <v>0</v>
      </c>
      <c r="P1295" s="49">
        <f t="shared" si="566"/>
        <v>1988.7083333332264</v>
      </c>
      <c r="Q1295" s="49">
        <f t="shared" si="580"/>
        <v>1.2094271748036931</v>
      </c>
      <c r="R1295" s="49">
        <f t="shared" si="581"/>
        <v>95.077958662615529</v>
      </c>
      <c r="S1295" s="59">
        <f t="shared" si="562"/>
        <v>21.074125245048293</v>
      </c>
      <c r="T1295" s="59">
        <f t="shared" si="563"/>
        <v>27.257225298660764</v>
      </c>
      <c r="U1295" s="59">
        <f t="shared" si="564"/>
        <v>96.147480267030232</v>
      </c>
      <c r="V1295" s="59"/>
      <c r="W1295" s="49">
        <f t="shared" si="582"/>
        <v>8.4296500980193176</v>
      </c>
      <c r="X1295" s="49">
        <f t="shared" si="583"/>
        <v>12.644475147028976</v>
      </c>
      <c r="Y1295" s="49">
        <f t="shared" si="584"/>
        <v>9.1962533612266153</v>
      </c>
      <c r="Z1295" s="49">
        <f t="shared" si="585"/>
        <v>18.060971937434147</v>
      </c>
      <c r="AA1295" s="49">
        <f t="shared" si="586"/>
        <v>96.147480267030232</v>
      </c>
      <c r="AB1295" s="49">
        <f t="shared" si="587"/>
        <v>0</v>
      </c>
      <c r="AC1295" s="80">
        <f t="shared" si="567"/>
        <v>0</v>
      </c>
      <c r="AD1295" s="80">
        <f t="shared" si="576"/>
        <v>0</v>
      </c>
      <c r="AE1295" s="80">
        <f t="shared" si="577"/>
        <v>0</v>
      </c>
      <c r="AF1295" s="54">
        <f>(Q1295-MAX(Q$2:Q1294))/MAX(Q$2:Q1294)</f>
        <v>-4.6670630483309834E-2</v>
      </c>
      <c r="AG1295" s="54">
        <f>(R1295-MAX(R$2:R1294))/MAX(R$2:R1294)</f>
        <v>-0.16596038340852654</v>
      </c>
      <c r="AH1295" s="54">
        <f>(S1295-MAX(S$2:S1294))/MAX(S$2:S1294)</f>
        <v>-7.9059480411421454E-2</v>
      </c>
      <c r="AI1295" s="54">
        <f>(T1295-MAX(T$2:T1294))/MAX(T$2:T1294)</f>
        <v>-9.2690046535213858E-2</v>
      </c>
      <c r="AJ1295" s="54">
        <f>(U1295-MAX(U$2:U1294))/MAX(U$2:U1294)</f>
        <v>-1.6342101993682853E-2</v>
      </c>
      <c r="AK1295" s="54">
        <f t="shared" si="578"/>
        <v>2.5592018932970531</v>
      </c>
      <c r="AL1295" s="71">
        <f t="shared" si="568"/>
        <v>1988.7083333332264</v>
      </c>
      <c r="AM1295" s="49">
        <f t="shared" si="569"/>
        <v>2.5592018932970531</v>
      </c>
      <c r="AN1295" s="49">
        <f t="shared" si="570"/>
        <v>2.9747337851585773</v>
      </c>
      <c r="AO1295" s="49">
        <f t="shared" si="571"/>
        <v>2.9285624817253475</v>
      </c>
      <c r="AP1295" s="49">
        <f t="shared" si="572"/>
        <v>2.9475336207034881</v>
      </c>
      <c r="AQ1295" s="49">
        <f t="shared" si="573"/>
        <v>2.5319232457515866</v>
      </c>
      <c r="AS1295" s="49">
        <f t="shared" si="579"/>
        <v>-0.44281053940699078</v>
      </c>
      <c r="AT1295" s="49">
        <f t="shared" si="574"/>
        <v>-0.41561037495190156</v>
      </c>
      <c r="AU1295" s="54">
        <f>(AM1295-MAX(AM$3:AM1295))/MAX(AM$3:AM1295)</f>
        <v>-0.48790417191478302</v>
      </c>
      <c r="AV1295" s="54">
        <f>(AN1295-MAX(AN$3:AN1295))/MAX(AN$3:AN1295)</f>
        <v>-0.76832319643823876</v>
      </c>
      <c r="AW1295" s="54">
        <f>(AO1295-MAX(AO$3:AO1295))/MAX(AO$3:AO1295)</f>
        <v>-0.63583554549306565</v>
      </c>
      <c r="AX1295" s="54">
        <f>(AP1295-MAX(AP$3:AP1295))/MAX(AP$3:AP1295)</f>
        <v>-0.66039288596334444</v>
      </c>
      <c r="AY1295" s="54">
        <f>(AQ1295-MAX(AQ$3:AQ1295))/MAX(AQ$3:AQ1295)</f>
        <v>-0.69564204822423092</v>
      </c>
    </row>
    <row r="1296" spans="1:51">
      <c r="A1296" s="49">
        <f>Data!F1422</f>
        <v>1988.7916666665596</v>
      </c>
      <c r="B1296" s="53">
        <f t="shared" si="565"/>
        <v>0.39500000000000002</v>
      </c>
      <c r="C1296" s="50">
        <f>1/Data!N1422</f>
        <v>6.7515333721641216E-2</v>
      </c>
      <c r="D1296" s="50">
        <f>Data!H1422/100</f>
        <v>8.8000000000000009E-2</v>
      </c>
      <c r="E1296">
        <f>Data!K1423/Data!K1422</f>
        <v>0.97901007714631572</v>
      </c>
      <c r="F1296">
        <f>Data!T1423/Data!T1422</f>
        <v>0.9960157406014174</v>
      </c>
      <c r="G1296" s="49">
        <f>Data!E1425</f>
        <v>121.1</v>
      </c>
      <c r="H1296" s="52">
        <v>0</v>
      </c>
      <c r="I1296" s="52">
        <v>1</v>
      </c>
      <c r="J1296" s="52">
        <v>0.6</v>
      </c>
      <c r="K1296" s="54">
        <f t="shared" si="575"/>
        <v>0.66261227030770231</v>
      </c>
      <c r="L1296" s="54">
        <f t="shared" si="588"/>
        <v>0</v>
      </c>
      <c r="M1296" s="53">
        <f t="shared" si="589"/>
        <v>0</v>
      </c>
      <c r="N1296" s="54" cm="1">
        <f t="array" ref="N1296">stock_min(C1296,O1296)</f>
        <v>0</v>
      </c>
      <c r="O1296" s="54" cm="1">
        <f t="array" ref="O1296">stock_max(C1296,D1296)</f>
        <v>0</v>
      </c>
      <c r="P1296" s="49">
        <f t="shared" si="566"/>
        <v>1988.7916666665596</v>
      </c>
      <c r="Q1296" s="49">
        <f t="shared" si="580"/>
        <v>1.2046085032155802</v>
      </c>
      <c r="R1296" s="49">
        <f t="shared" si="581"/>
        <v>93.082279645201453</v>
      </c>
      <c r="S1296" s="59">
        <f t="shared" si="562"/>
        <v>20.775132774557029</v>
      </c>
      <c r="T1296" s="59">
        <f t="shared" si="563"/>
        <v>26.841486632145248</v>
      </c>
      <c r="U1296" s="59">
        <f t="shared" si="564"/>
        <v>95.764403765126275</v>
      </c>
      <c r="V1296" s="59"/>
      <c r="W1296" s="49">
        <f t="shared" si="582"/>
        <v>8.3100531098228121</v>
      </c>
      <c r="X1296" s="49">
        <f t="shared" si="583"/>
        <v>12.465079664734217</v>
      </c>
      <c r="Y1296" s="49">
        <f t="shared" si="584"/>
        <v>9.0559882363856428</v>
      </c>
      <c r="Z1296" s="49">
        <f t="shared" si="585"/>
        <v>17.785498395759607</v>
      </c>
      <c r="AA1296" s="49">
        <f t="shared" si="586"/>
        <v>95.764403765126275</v>
      </c>
      <c r="AB1296" s="49">
        <f t="shared" si="587"/>
        <v>0</v>
      </c>
      <c r="AC1296" s="80">
        <f t="shared" si="567"/>
        <v>0</v>
      </c>
      <c r="AD1296" s="80">
        <f t="shared" si="576"/>
        <v>0</v>
      </c>
      <c r="AE1296" s="80">
        <f t="shared" si="577"/>
        <v>0</v>
      </c>
      <c r="AF1296" s="54">
        <f>(Q1296-MAX(Q$2:Q1295))/MAX(Q$2:Q1295)</f>
        <v>-5.0468941983751583E-2</v>
      </c>
      <c r="AG1296" s="54">
        <f>(R1296-MAX(R$2:R1295))/MAX(R$2:R1295)</f>
        <v>-0.18346681061769793</v>
      </c>
      <c r="AH1296" s="54">
        <f>(S1296-MAX(S$2:S1295))/MAX(S$2:S1295)</f>
        <v>-9.2125469055101744E-2</v>
      </c>
      <c r="AI1296" s="54">
        <f>(T1296-MAX(T$2:T1295))/MAX(T$2:T1295)</f>
        <v>-0.10652871962231777</v>
      </c>
      <c r="AJ1296" s="54">
        <f>(U1296-MAX(U$2:U1295))/MAX(U$2:U1295)</f>
        <v>-2.0261250218804601E-2</v>
      </c>
      <c r="AK1296" s="54">
        <f t="shared" si="578"/>
        <v>2.6892251752613143</v>
      </c>
      <c r="AL1296" s="71">
        <f t="shared" si="568"/>
        <v>1988.7916666665596</v>
      </c>
      <c r="AM1296" s="49">
        <f t="shared" si="569"/>
        <v>2.6892251752613143</v>
      </c>
      <c r="AN1296" s="49">
        <f t="shared" si="570"/>
        <v>2.8312234429217398</v>
      </c>
      <c r="AO1296" s="49">
        <f t="shared" si="571"/>
        <v>2.9045093039793852</v>
      </c>
      <c r="AP1296" s="49">
        <f t="shared" si="572"/>
        <v>2.9049633158541792</v>
      </c>
      <c r="AQ1296" s="49">
        <f t="shared" si="573"/>
        <v>2.4961413603955673</v>
      </c>
      <c r="AS1296" s="49">
        <f t="shared" si="579"/>
        <v>-0.33508208252617244</v>
      </c>
      <c r="AT1296" s="49">
        <f t="shared" si="574"/>
        <v>-0.40882195545861189</v>
      </c>
      <c r="AU1296" s="54">
        <f>(AM1296-MAX(AM$3:AM1296))/MAX(AM$3:AM1296)</f>
        <v>-0.46188653711143246</v>
      </c>
      <c r="AV1296" s="54">
        <f>(AN1296-MAX(AN$3:AN1296))/MAX(AN$3:AN1296)</f>
        <v>-0.77950000074031256</v>
      </c>
      <c r="AW1296" s="54">
        <f>(AO1296-MAX(AO$3:AO1296))/MAX(AO$3:AO1296)</f>
        <v>-0.63882653933652167</v>
      </c>
      <c r="AX1296" s="54">
        <f>(AP1296-MAX(AP$3:AP1296))/MAX(AP$3:AP1296)</f>
        <v>-0.66529772513871033</v>
      </c>
      <c r="AY1296" s="54">
        <f>(AQ1296-MAX(AQ$3:AQ1296))/MAX(AQ$3:AQ1296)</f>
        <v>-0.69994332447970475</v>
      </c>
    </row>
    <row r="1297" spans="1:51">
      <c r="A1297" s="49">
        <f>Data!F1423</f>
        <v>1988.8749999998929</v>
      </c>
      <c r="B1297" s="53">
        <f t="shared" si="565"/>
        <v>0.377</v>
      </c>
      <c r="C1297" s="50">
        <f>1/Data!N1423</f>
        <v>6.9225563400317644E-2</v>
      </c>
      <c r="D1297" s="50">
        <f>Data!H1423/100</f>
        <v>8.9600000000000013E-2</v>
      </c>
      <c r="E1297">
        <f>Data!K1424/Data!K1423</f>
        <v>1.0215949457212414</v>
      </c>
      <c r="F1297">
        <f>Data!T1424/Data!T1423</f>
        <v>0.99603968307916491</v>
      </c>
      <c r="G1297" s="49">
        <f>Data!E1426</f>
        <v>121.6</v>
      </c>
      <c r="H1297" s="52">
        <v>0</v>
      </c>
      <c r="I1297" s="52">
        <v>1</v>
      </c>
      <c r="J1297" s="52">
        <v>0.6</v>
      </c>
      <c r="K1297" s="54">
        <f t="shared" si="575"/>
        <v>0.66261227030770231</v>
      </c>
      <c r="L1297" s="54">
        <f t="shared" si="588"/>
        <v>0</v>
      </c>
      <c r="M1297" s="53">
        <f t="shared" si="589"/>
        <v>0</v>
      </c>
      <c r="N1297" s="54" cm="1">
        <f t="array" ref="N1297">stock_min(C1297,O1297)</f>
        <v>0</v>
      </c>
      <c r="O1297" s="54" cm="1">
        <f t="array" ref="O1297">stock_max(C1297,D1297)</f>
        <v>0</v>
      </c>
      <c r="P1297" s="49">
        <f t="shared" si="566"/>
        <v>1988.8749999998929</v>
      </c>
      <c r="Q1297" s="49">
        <f t="shared" si="580"/>
        <v>1.1998378717773137</v>
      </c>
      <c r="R1297" s="49">
        <f t="shared" si="581"/>
        <v>95.092386421748998</v>
      </c>
      <c r="S1297" s="59">
        <f t="shared" si="562"/>
        <v>21.011405049384045</v>
      </c>
      <c r="T1297" s="59">
        <f t="shared" si="563"/>
        <v>27.189698921179463</v>
      </c>
      <c r="U1297" s="59">
        <f t="shared" si="564"/>
        <v>95.385146376481558</v>
      </c>
      <c r="V1297" s="59"/>
      <c r="W1297" s="49">
        <f t="shared" si="582"/>
        <v>8.4045620197536177</v>
      </c>
      <c r="X1297" s="49">
        <f t="shared" si="583"/>
        <v>12.606843029630427</v>
      </c>
      <c r="Y1297" s="49">
        <f t="shared" si="584"/>
        <v>9.1734707900338552</v>
      </c>
      <c r="Z1297" s="49">
        <f t="shared" si="585"/>
        <v>18.01622813114561</v>
      </c>
      <c r="AA1297" s="49">
        <f t="shared" si="586"/>
        <v>95.385146376481558</v>
      </c>
      <c r="AB1297" s="49">
        <f t="shared" si="587"/>
        <v>0</v>
      </c>
      <c r="AC1297" s="80">
        <f t="shared" si="567"/>
        <v>0</v>
      </c>
      <c r="AD1297" s="80">
        <f t="shared" si="576"/>
        <v>0</v>
      </c>
      <c r="AE1297" s="80">
        <f t="shared" si="577"/>
        <v>0</v>
      </c>
      <c r="AF1297" s="54">
        <f>(Q1297-MAX(Q$2:Q1296))/MAX(Q$2:Q1296)</f>
        <v>-5.4229385899671786E-2</v>
      </c>
      <c r="AG1297" s="54">
        <f>(R1297-MAX(R$2:R1296))/MAX(R$2:R1296)</f>
        <v>-0.16583382071339492</v>
      </c>
      <c r="AH1297" s="54">
        <f>(S1297-MAX(S$2:S1296))/MAX(S$2:S1296)</f>
        <v>-8.1800356671388727E-2</v>
      </c>
      <c r="AI1297" s="54">
        <f>(T1297-MAX(T$2:T1296))/MAX(T$2:T1296)</f>
        <v>-9.493779382933093E-2</v>
      </c>
      <c r="AJ1297" s="54">
        <f>(U1297-MAX(U$2:U1296))/MAX(U$2:U1296)</f>
        <v>-2.4141326167560928E-2</v>
      </c>
      <c r="AK1297" s="54">
        <f t="shared" si="578"/>
        <v>3.0029040900875086</v>
      </c>
      <c r="AL1297" s="71">
        <f t="shared" si="568"/>
        <v>1988.8749999998929</v>
      </c>
      <c r="AM1297" s="49">
        <f t="shared" si="569"/>
        <v>3.0029040900875086</v>
      </c>
      <c r="AN1297" s="49">
        <f t="shared" si="570"/>
        <v>2.7904623660086205</v>
      </c>
      <c r="AO1297" s="49">
        <f t="shared" si="571"/>
        <v>3.0126275994688605</v>
      </c>
      <c r="AP1297" s="49">
        <f t="shared" si="572"/>
        <v>2.9894257063375358</v>
      </c>
      <c r="AQ1297" s="49">
        <f t="shared" si="573"/>
        <v>2.6263221352330444</v>
      </c>
      <c r="AS1297" s="49">
        <f t="shared" si="579"/>
        <v>-0.16414023077557616</v>
      </c>
      <c r="AT1297" s="49">
        <f t="shared" si="574"/>
        <v>-0.36310357110449143</v>
      </c>
      <c r="AU1297" s="54">
        <f>(AM1297-MAX(AM$3:AM1297))/MAX(AM$3:AM1297)</f>
        <v>-0.39911944395574334</v>
      </c>
      <c r="AV1297" s="54">
        <f>(AN1297-MAX(AN$3:AN1297))/MAX(AN$3:AN1297)</f>
        <v>-0.78267453556964128</v>
      </c>
      <c r="AW1297" s="54">
        <f>(AO1297-MAX(AO$3:AO1297))/MAX(AO$3:AO1297)</f>
        <v>-0.62538211383942655</v>
      </c>
      <c r="AX1297" s="54">
        <f>(AP1297-MAX(AP$3:AP1297))/MAX(AP$3:AP1297)</f>
        <v>-0.65556618943197131</v>
      </c>
      <c r="AY1297" s="54">
        <f>(AQ1297-MAX(AQ$3:AQ1297))/MAX(AQ$3:AQ1297)</f>
        <v>-0.68429452704613347</v>
      </c>
    </row>
    <row r="1298" spans="1:51">
      <c r="A1298" s="49">
        <f>Data!F1424</f>
        <v>1988.9583333332262</v>
      </c>
      <c r="B1298" s="53">
        <f t="shared" si="565"/>
        <v>0.38700000000000001</v>
      </c>
      <c r="C1298" s="50">
        <f>1/Data!N1424</f>
        <v>6.8017555405672531E-2</v>
      </c>
      <c r="D1298" s="50">
        <f>Data!H1424/100</f>
        <v>9.11E-2</v>
      </c>
      <c r="E1298">
        <f>Data!K1425/Data!K1424</f>
        <v>1.0300169539543336</v>
      </c>
      <c r="F1298">
        <f>Data!T1425/Data!T1424</f>
        <v>1.0038969213317808</v>
      </c>
      <c r="G1298" s="49">
        <f>Data!E1427</f>
        <v>122.3</v>
      </c>
      <c r="H1298" s="52">
        <v>0</v>
      </c>
      <c r="I1298" s="52">
        <v>1</v>
      </c>
      <c r="J1298" s="52">
        <v>0.6</v>
      </c>
      <c r="K1298" s="54">
        <f t="shared" si="575"/>
        <v>0.66261227030770231</v>
      </c>
      <c r="L1298" s="54">
        <f t="shared" si="588"/>
        <v>0</v>
      </c>
      <c r="M1298" s="53">
        <f t="shared" si="589"/>
        <v>0</v>
      </c>
      <c r="N1298" s="54" cm="1">
        <f t="array" ref="N1298">stock_min(C1298,O1298)</f>
        <v>0</v>
      </c>
      <c r="O1298" s="54" cm="1">
        <f t="array" ref="O1298">stock_max(C1298,D1298)</f>
        <v>0</v>
      </c>
      <c r="P1298" s="49">
        <f t="shared" si="566"/>
        <v>1988.9583333332262</v>
      </c>
      <c r="Q1298" s="49">
        <f t="shared" si="580"/>
        <v>1.2045135455745211</v>
      </c>
      <c r="R1298" s="49">
        <f t="shared" si="581"/>
        <v>97.946770206378332</v>
      </c>
      <c r="S1298" s="59">
        <f t="shared" si="562"/>
        <v>21.422575993133023</v>
      </c>
      <c r="T1298" s="59">
        <f t="shared" si="563"/>
        <v>27.766239505430981</v>
      </c>
      <c r="U1298" s="59">
        <f t="shared" si="564"/>
        <v>95.756854788131093</v>
      </c>
      <c r="V1298" s="59"/>
      <c r="W1298" s="49">
        <f t="shared" si="582"/>
        <v>8.5690303972532096</v>
      </c>
      <c r="X1298" s="49">
        <f t="shared" si="583"/>
        <v>12.853545595879813</v>
      </c>
      <c r="Y1298" s="49">
        <f t="shared" si="584"/>
        <v>9.3679885088299457</v>
      </c>
      <c r="Z1298" s="49">
        <f t="shared" si="585"/>
        <v>18.398250996601035</v>
      </c>
      <c r="AA1298" s="49">
        <f t="shared" si="586"/>
        <v>95.756854788131093</v>
      </c>
      <c r="AB1298" s="49">
        <f t="shared" si="587"/>
        <v>0</v>
      </c>
      <c r="AC1298" s="80">
        <f t="shared" si="567"/>
        <v>0</v>
      </c>
      <c r="AD1298" s="80">
        <f t="shared" si="576"/>
        <v>0</v>
      </c>
      <c r="AE1298" s="80">
        <f t="shared" si="577"/>
        <v>0</v>
      </c>
      <c r="AF1298" s="54">
        <f>(Q1298-MAX(Q$2:Q1297))/MAX(Q$2:Q1297)</f>
        <v>-5.0543792218612903E-2</v>
      </c>
      <c r="AG1298" s="54">
        <f>(R1298-MAX(R$2:R1297))/MAX(R$2:R1297)</f>
        <v>-0.14079469291948654</v>
      </c>
      <c r="AH1298" s="54">
        <f>(S1298-MAX(S$2:S1297))/MAX(S$2:S1297)</f>
        <v>-6.3832162111812252E-2</v>
      </c>
      <c r="AI1298" s="54">
        <f>(T1298-MAX(T$2:T1297))/MAX(T$2:T1297)</f>
        <v>-7.5746515005601686E-2</v>
      </c>
      <c r="AJ1298" s="54">
        <f>(U1298-MAX(U$2:U1297))/MAX(U$2:U1297)</f>
        <v>-2.0338481684700069E-2</v>
      </c>
      <c r="AK1298" s="54">
        <f t="shared" si="578"/>
        <v>2.958181603184562</v>
      </c>
      <c r="AL1298" s="71">
        <f t="shared" si="568"/>
        <v>1988.9583333332262</v>
      </c>
      <c r="AM1298" s="49">
        <f t="shared" si="569"/>
        <v>2.958181603184562</v>
      </c>
      <c r="AN1298" s="49">
        <f t="shared" si="570"/>
        <v>2.6677539038240008</v>
      </c>
      <c r="AO1298" s="49">
        <f t="shared" si="571"/>
        <v>2.9146552003708064</v>
      </c>
      <c r="AP1298" s="49">
        <f t="shared" si="572"/>
        <v>2.8868020061806527</v>
      </c>
      <c r="AQ1298" s="49">
        <f t="shared" si="573"/>
        <v>2.5791036690535725</v>
      </c>
      <c r="AS1298" s="49">
        <f t="shared" si="579"/>
        <v>-8.8650234770428327E-2</v>
      </c>
      <c r="AT1298" s="49">
        <f t="shared" si="574"/>
        <v>-0.30769833712708028</v>
      </c>
      <c r="AU1298" s="54">
        <f>(AM1298-MAX(AM$3:AM1298))/MAX(AM$3:AM1298)</f>
        <v>-0.40806840535835054</v>
      </c>
      <c r="AV1298" s="54">
        <f>(AN1298-MAX(AN$3:AN1298))/MAX(AN$3:AN1298)</f>
        <v>-0.79223125773104852</v>
      </c>
      <c r="AW1298" s="54">
        <f>(AO1298-MAX(AO$3:AO1298))/MAX(AO$3:AO1298)</f>
        <v>-0.63756490505419994</v>
      </c>
      <c r="AX1298" s="54">
        <f>(AP1298-MAX(AP$3:AP1298))/MAX(AP$3:AP1298)</f>
        <v>-0.66739022373551349</v>
      </c>
      <c r="AY1298" s="54">
        <f>(AQ1298-MAX(AQ$3:AQ1298))/MAX(AQ$3:AQ1298)</f>
        <v>-0.68997057416821417</v>
      </c>
    </row>
    <row r="1299" spans="1:51">
      <c r="A1299" s="49">
        <f>Data!F1425</f>
        <v>1989.0416666665594</v>
      </c>
      <c r="B1299" s="53">
        <f t="shared" si="565"/>
        <v>0.41400000000000003</v>
      </c>
      <c r="C1299" s="50">
        <f>1/Data!N1425</f>
        <v>6.6277518470090932E-2</v>
      </c>
      <c r="D1299" s="50">
        <f>Data!H1425/100</f>
        <v>9.0899999999999995E-2</v>
      </c>
      <c r="E1299">
        <f>Data!K1426/Data!K1425</f>
        <v>1.0287752270229573</v>
      </c>
      <c r="F1299">
        <f>Data!T1426/Data!T1425</f>
        <v>0.99825536783917446</v>
      </c>
      <c r="G1299" s="49">
        <f>Data!E1428</f>
        <v>123.1</v>
      </c>
      <c r="H1299" s="52">
        <v>0</v>
      </c>
      <c r="I1299" s="52">
        <v>1</v>
      </c>
      <c r="J1299" s="52">
        <v>0.6</v>
      </c>
      <c r="K1299" s="54">
        <f t="shared" si="575"/>
        <v>0.66261227030770231</v>
      </c>
      <c r="L1299" s="54">
        <f t="shared" si="588"/>
        <v>0</v>
      </c>
      <c r="M1299" s="53">
        <f t="shared" si="589"/>
        <v>0</v>
      </c>
      <c r="N1299" s="54" cm="1">
        <f t="array" ref="N1299">stock_min(C1299,O1299)</f>
        <v>0</v>
      </c>
      <c r="O1299" s="54" cm="1">
        <f t="array" ref="O1299">stock_max(C1299,D1299)</f>
        <v>0</v>
      </c>
      <c r="P1299" s="49">
        <f t="shared" si="566"/>
        <v>1989.0416666665594</v>
      </c>
      <c r="Q1299" s="49">
        <f t="shared" si="580"/>
        <v>1.2024121125047618</v>
      </c>
      <c r="R1299" s="49">
        <f t="shared" si="581"/>
        <v>100.7652107552323</v>
      </c>
      <c r="S1299" s="59">
        <f t="shared" si="562"/>
        <v>21.777489879686257</v>
      </c>
      <c r="T1299" s="59">
        <f t="shared" si="563"/>
        <v>28.279309660648778</v>
      </c>
      <c r="U1299" s="59">
        <f t="shared" si="564"/>
        <v>95.589794299648219</v>
      </c>
      <c r="V1299" s="59"/>
      <c r="W1299" s="49">
        <f t="shared" si="582"/>
        <v>8.7109959518745033</v>
      </c>
      <c r="X1299" s="49">
        <f t="shared" si="583"/>
        <v>13.066493927811754</v>
      </c>
      <c r="Y1299" s="49">
        <f t="shared" si="584"/>
        <v>9.541092083671753</v>
      </c>
      <c r="Z1299" s="49">
        <f t="shared" si="585"/>
        <v>18.738217576977025</v>
      </c>
      <c r="AA1299" s="49">
        <f t="shared" si="586"/>
        <v>95.589794299648219</v>
      </c>
      <c r="AB1299" s="49">
        <f t="shared" si="587"/>
        <v>0</v>
      </c>
      <c r="AC1299" s="80">
        <f t="shared" si="567"/>
        <v>0</v>
      </c>
      <c r="AD1299" s="80">
        <f t="shared" si="576"/>
        <v>0</v>
      </c>
      <c r="AE1299" s="80">
        <f t="shared" si="577"/>
        <v>0</v>
      </c>
      <c r="AF1299" s="54">
        <f>(Q1299-MAX(Q$2:Q1298))/MAX(Q$2:Q1298)</f>
        <v>-5.220024405400376E-2</v>
      </c>
      <c r="AG1299" s="54">
        <f>(R1299-MAX(R$2:R1298))/MAX(R$2:R1298)</f>
        <v>-0.11607086514891499</v>
      </c>
      <c r="AH1299" s="54">
        <f>(S1299-MAX(S$2:S1298))/MAX(S$2:S1298)</f>
        <v>-4.8322404278882174E-2</v>
      </c>
      <c r="AI1299" s="54">
        <f>(T1299-MAX(T$2:T1298))/MAX(T$2:T1298)</f>
        <v>-5.8667973314210156E-2</v>
      </c>
      <c r="AJ1299" s="54">
        <f>(U1299-MAX(U$2:U1298))/MAX(U$2:U1298)</f>
        <v>-2.2047630676276121E-2</v>
      </c>
      <c r="AK1299" s="54">
        <f t="shared" si="578"/>
        <v>2.8659033514953851</v>
      </c>
      <c r="AL1299" s="71">
        <f t="shared" si="568"/>
        <v>1989.0416666665594</v>
      </c>
      <c r="AM1299" s="49">
        <f t="shared" si="569"/>
        <v>2.8659033514953851</v>
      </c>
      <c r="AN1299" s="49">
        <f t="shared" si="570"/>
        <v>2.4072655282860338</v>
      </c>
      <c r="AO1299" s="49">
        <f t="shared" si="571"/>
        <v>2.7061335120817214</v>
      </c>
      <c r="AP1299" s="49">
        <f t="shared" si="572"/>
        <v>2.6683594951046525</v>
      </c>
      <c r="AQ1299" s="49">
        <f t="shared" si="573"/>
        <v>2.4168929364463549</v>
      </c>
      <c r="AS1299" s="49">
        <f t="shared" si="579"/>
        <v>9.6274081603211492E-3</v>
      </c>
      <c r="AT1299" s="49">
        <f t="shared" si="574"/>
        <v>-0.25146655865829759</v>
      </c>
      <c r="AU1299" s="54">
        <f>(AM1299-MAX(AM$3:AM1299))/MAX(AM$3:AM1299)</f>
        <v>-0.42653326654683049</v>
      </c>
      <c r="AV1299" s="54">
        <f>(AN1299-MAX(AN$3:AN1299))/MAX(AN$3:AN1299)</f>
        <v>-0.81251848965436324</v>
      </c>
      <c r="AW1299" s="54">
        <f>(AO1299-MAX(AO$3:AO1299))/MAX(AO$3:AO1299)</f>
        <v>-0.66349441393185316</v>
      </c>
      <c r="AX1299" s="54">
        <f>(AP1299-MAX(AP$3:AP1299))/MAX(AP$3:AP1299)</f>
        <v>-0.69255859849072154</v>
      </c>
      <c r="AY1299" s="54">
        <f>(AQ1299-MAX(AQ$3:AQ1299))/MAX(AQ$3:AQ1299)</f>
        <v>-0.70946963537207164</v>
      </c>
    </row>
    <row r="1300" spans="1:51" s="88" customFormat="1">
      <c r="A1300" s="85">
        <f>Data!F1426</f>
        <v>1989.1249999998927</v>
      </c>
      <c r="B1300" s="86">
        <f t="shared" si="565"/>
        <v>0.43799999999999994</v>
      </c>
      <c r="C1300" s="87">
        <f>1/Data!N1426</f>
        <v>6.4653526273420192E-2</v>
      </c>
      <c r="D1300" s="87">
        <f>Data!H1426/100</f>
        <v>9.1700000000000004E-2</v>
      </c>
      <c r="E1300" s="88">
        <f>Data!K1427/Data!K1426</f>
        <v>0.99270097136701507</v>
      </c>
      <c r="F1300" s="88">
        <f>Data!T1427/Data!T1426</f>
        <v>0.98969772768984265</v>
      </c>
      <c r="G1300" s="85">
        <f>Data!E1429</f>
        <v>123.8</v>
      </c>
      <c r="H1300" s="89">
        <v>0</v>
      </c>
      <c r="I1300" s="89">
        <v>1</v>
      </c>
      <c r="J1300" s="89">
        <v>0.6</v>
      </c>
      <c r="K1300" s="90">
        <f t="shared" si="575"/>
        <v>0.66261227030770231</v>
      </c>
      <c r="L1300" s="90">
        <f t="shared" si="588"/>
        <v>0</v>
      </c>
      <c r="M1300" s="86">
        <f t="shared" si="589"/>
        <v>0</v>
      </c>
      <c r="N1300" s="90" cm="1">
        <f t="array" ref="N1300">stock_min(C1300,O1300)</f>
        <v>0</v>
      </c>
      <c r="O1300" s="90" cm="1">
        <f t="array" ref="O1300">stock_max(C1300,D1300)</f>
        <v>0</v>
      </c>
      <c r="P1300" s="85">
        <f t="shared" si="566"/>
        <v>1989.1249999998927</v>
      </c>
      <c r="Q1300" s="85">
        <f t="shared" si="580"/>
        <v>1.1900245354927061</v>
      </c>
      <c r="R1300" s="85">
        <f t="shared" si="581"/>
        <v>100.0297225967211</v>
      </c>
      <c r="S1300" s="91">
        <f t="shared" si="562"/>
        <v>21.592374113985546</v>
      </c>
      <c r="T1300" s="91">
        <f t="shared" si="563"/>
        <v>28.04424394524105</v>
      </c>
      <c r="U1300" s="91">
        <f t="shared" si="564"/>
        <v>94.605002208701322</v>
      </c>
      <c r="V1300" s="91"/>
      <c r="W1300" s="85">
        <f t="shared" si="582"/>
        <v>8.6369496455942194</v>
      </c>
      <c r="X1300" s="85">
        <f t="shared" si="583"/>
        <v>12.955424468391326</v>
      </c>
      <c r="Y1300" s="85">
        <f t="shared" si="584"/>
        <v>9.4617837956218427</v>
      </c>
      <c r="Z1300" s="85">
        <f t="shared" si="585"/>
        <v>18.582460149619205</v>
      </c>
      <c r="AA1300" s="85">
        <f t="shared" si="586"/>
        <v>94.605002208701322</v>
      </c>
      <c r="AB1300" s="85">
        <f t="shared" si="587"/>
        <v>0</v>
      </c>
      <c r="AC1300" s="92">
        <f t="shared" si="567"/>
        <v>0</v>
      </c>
      <c r="AD1300" s="92">
        <f t="shared" si="576"/>
        <v>0</v>
      </c>
      <c r="AE1300" s="92">
        <f t="shared" si="577"/>
        <v>0</v>
      </c>
      <c r="AF1300" s="90">
        <f>(Q1300-MAX(Q$2:Q1299))/MAX(Q$2:Q1299)</f>
        <v>-6.1964735235260096E-2</v>
      </c>
      <c r="AG1300" s="90">
        <f>(R1300-MAX(R$2:R1299))/MAX(R$2:R1299)</f>
        <v>-0.12252268921372267</v>
      </c>
      <c r="AH1300" s="90">
        <f>(S1300-MAX(S$2:S1299))/MAX(S$2:S1299)</f>
        <v>-5.641197418824332E-2</v>
      </c>
      <c r="AI1300" s="90">
        <f>(T1300-MAX(T$2:T1299))/MAX(T$2:T1299)</f>
        <v>-6.6492594528249557E-2</v>
      </c>
      <c r="AJ1300" s="90">
        <f>(U1300-MAX(U$2:U1299))/MAX(U$2:U1299)</f>
        <v>-3.2122762291412636E-2</v>
      </c>
      <c r="AK1300" s="90">
        <f t="shared" si="578"/>
        <v>2.9081023090164595</v>
      </c>
      <c r="AL1300" s="93">
        <f t="shared" si="568"/>
        <v>1989.1249999998927</v>
      </c>
      <c r="AM1300" s="85">
        <f t="shared" si="569"/>
        <v>2.9081023090164595</v>
      </c>
      <c r="AN1300" s="85">
        <f t="shared" si="570"/>
        <v>2.2814047227092735</v>
      </c>
      <c r="AO1300" s="85">
        <f t="shared" si="571"/>
        <v>2.637048219945787</v>
      </c>
      <c r="AP1300" s="85">
        <f t="shared" si="572"/>
        <v>2.5890522708501358</v>
      </c>
      <c r="AQ1300" s="85">
        <f t="shared" si="573"/>
        <v>2.3207295546565061</v>
      </c>
      <c r="AS1300" s="85">
        <f t="shared" si="579"/>
        <v>3.9324831947232575E-2</v>
      </c>
      <c r="AT1300" s="49">
        <f t="shared" si="574"/>
        <v>-0.26832271619362968</v>
      </c>
      <c r="AU1300" s="90">
        <f>(AM1300-MAX(AM$3:AM1300))/MAX(AM$3:AM1300)</f>
        <v>-0.41808926290933429</v>
      </c>
      <c r="AV1300" s="90">
        <f>(AN1300-MAX(AN$3:AN1300))/MAX(AN$3:AN1300)</f>
        <v>-0.822320721126373</v>
      </c>
      <c r="AW1300" s="90">
        <f>(AO1300-MAX(AO$3:AO1300))/MAX(AO$3:AO1300)</f>
        <v>-0.67208511598520759</v>
      </c>
      <c r="AX1300" s="90">
        <f>(AP1300-MAX(AP$3:AP1300))/MAX(AP$3:AP1300)</f>
        <v>-0.70169616942872703</v>
      </c>
      <c r="AY1300" s="90">
        <f>(AQ1300-MAX(AQ$3:AQ1300))/MAX(AQ$3:AQ1300)</f>
        <v>-0.72102926300553161</v>
      </c>
    </row>
    <row r="1301" spans="1:51">
      <c r="A1301" s="49">
        <f>Data!F1427</f>
        <v>1989.2083333332259</v>
      </c>
      <c r="B1301" s="53">
        <f t="shared" si="565"/>
        <v>0.42800000000000005</v>
      </c>
      <c r="C1301" s="50">
        <f>1/Data!N1427</f>
        <v>6.5363881244744404E-2</v>
      </c>
      <c r="D1301" s="50">
        <f>Data!H1427/100</f>
        <v>9.3599999999999989E-2</v>
      </c>
      <c r="E1301">
        <f>Data!K1428/Data!K1427</f>
        <v>1.0289392350101221</v>
      </c>
      <c r="F1301">
        <f>Data!T1428/Data!T1427</f>
        <v>1.0128651453392683</v>
      </c>
      <c r="G1301" s="49">
        <f>Data!E1430</f>
        <v>124.1</v>
      </c>
      <c r="H1301" s="52">
        <v>0</v>
      </c>
      <c r="I1301" s="52">
        <v>1</v>
      </c>
      <c r="J1301" s="52">
        <v>0.6</v>
      </c>
      <c r="K1301" s="54">
        <f t="shared" si="575"/>
        <v>0.66261227030770231</v>
      </c>
      <c r="L1301" s="54">
        <f t="shared" si="588"/>
        <v>0</v>
      </c>
      <c r="M1301" s="53">
        <f t="shared" si="589"/>
        <v>0</v>
      </c>
      <c r="N1301" s="54" cm="1">
        <f t="array" ref="N1301">stock_min(C1301,O1301)</f>
        <v>0</v>
      </c>
      <c r="O1301" s="54" cm="1">
        <f t="array" ref="O1301">stock_max(C1301,D1301)</f>
        <v>0</v>
      </c>
      <c r="P1301" s="49">
        <f t="shared" si="566"/>
        <v>1989.2083333332259</v>
      </c>
      <c r="Q1301" s="49">
        <f t="shared" si="580"/>
        <v>1.2053343740991151</v>
      </c>
      <c r="R1301" s="49">
        <f t="shared" si="581"/>
        <v>102.92450624694493</v>
      </c>
      <c r="S1301" s="59">
        <f t="shared" si="562"/>
        <v>22.078409799810721</v>
      </c>
      <c r="T1301" s="59">
        <f t="shared" si="563"/>
        <v>28.703733350276515</v>
      </c>
      <c r="U1301" s="59">
        <f t="shared" si="564"/>
        <v>95.822109311938064</v>
      </c>
      <c r="V1301" s="59"/>
      <c r="W1301" s="49">
        <f t="shared" si="582"/>
        <v>8.8313639199242893</v>
      </c>
      <c r="X1301" s="49">
        <f t="shared" si="583"/>
        <v>13.247045879886432</v>
      </c>
      <c r="Y1301" s="49">
        <f t="shared" si="584"/>
        <v>9.6842874287428824</v>
      </c>
      <c r="Z1301" s="49">
        <f t="shared" si="585"/>
        <v>19.019445921533631</v>
      </c>
      <c r="AA1301" s="49">
        <f t="shared" si="586"/>
        <v>95.822109311938064</v>
      </c>
      <c r="AB1301" s="49">
        <f t="shared" si="587"/>
        <v>0</v>
      </c>
      <c r="AC1301" s="80">
        <f t="shared" si="567"/>
        <v>0</v>
      </c>
      <c r="AD1301" s="80">
        <f t="shared" si="576"/>
        <v>0</v>
      </c>
      <c r="AE1301" s="80">
        <f t="shared" si="577"/>
        <v>0</v>
      </c>
      <c r="AF1301" s="54">
        <f>(Q1301-MAX(Q$2:Q1300))/MAX(Q$2:Q1300)</f>
        <v>-4.9896775220702627E-2</v>
      </c>
      <c r="AG1301" s="54">
        <f>(R1301-MAX(R$2:R1300))/MAX(R$2:R1300)</f>
        <v>-9.7129167100828667E-2</v>
      </c>
      <c r="AH1301" s="54">
        <f>(S1301-MAX(S$2:S1300))/MAX(S$2:S1300)</f>
        <v>-3.5172185972236508E-2</v>
      </c>
      <c r="AI1301" s="54">
        <f>(T1301-MAX(T$2:T1300))/MAX(T$2:T1300)</f>
        <v>-4.4540202278600914E-2</v>
      </c>
      <c r="AJ1301" s="54">
        <f>(U1301-MAX(U$2:U1300))/MAX(U$2:U1300)</f>
        <v>-1.9670880957722115E-2</v>
      </c>
      <c r="AK1301" s="54">
        <f t="shared" si="578"/>
        <v>2.8436613448291048</v>
      </c>
      <c r="AL1301" s="71">
        <f t="shared" si="568"/>
        <v>1989.2083333332259</v>
      </c>
      <c r="AM1301" s="49">
        <f t="shared" si="569"/>
        <v>2.8436613448291048</v>
      </c>
      <c r="AN1301" s="49">
        <f t="shared" si="570"/>
        <v>2.4841051290150782</v>
      </c>
      <c r="AO1301" s="49">
        <f t="shared" si="571"/>
        <v>2.7553581769915656</v>
      </c>
      <c r="AP1301" s="49">
        <f t="shared" si="572"/>
        <v>2.7231287499840318</v>
      </c>
      <c r="AQ1301" s="49">
        <f t="shared" si="573"/>
        <v>2.5223677488998417</v>
      </c>
      <c r="AS1301" s="49">
        <f t="shared" si="579"/>
        <v>3.8262619884763538E-2</v>
      </c>
      <c r="AT1301" s="49">
        <f t="shared" si="574"/>
        <v>-0.20076100108419004</v>
      </c>
      <c r="AU1301" s="54">
        <f>(AM1301-MAX(AM$3:AM1301))/MAX(AM$3:AM1301)</f>
        <v>-0.43098388798935056</v>
      </c>
      <c r="AV1301" s="54">
        <f>(AN1301-MAX(AN$3:AN1301))/MAX(AN$3:AN1301)</f>
        <v>-0.80653410437165862</v>
      </c>
      <c r="AW1301" s="54">
        <f>(AO1301-MAX(AO$3:AO1301))/MAX(AO$3:AO1301)</f>
        <v>-0.65737336534332547</v>
      </c>
      <c r="AX1301" s="54">
        <f>(AP1301-MAX(AP$3:AP1301))/MAX(AP$3:AP1301)</f>
        <v>-0.68624822820117604</v>
      </c>
      <c r="AY1301" s="54">
        <f>(AQ1301-MAX(AQ$3:AQ1301))/MAX(AQ$3:AQ1301)</f>
        <v>-0.6967906973607626</v>
      </c>
    </row>
    <row r="1302" spans="1:51">
      <c r="A1302" s="49">
        <f>Data!F1428</f>
        <v>1989.2916666665592</v>
      </c>
      <c r="B1302" s="53">
        <f t="shared" si="565"/>
        <v>0.45299999999999996</v>
      </c>
      <c r="C1302" s="50">
        <f>1/Data!N1428</f>
        <v>6.3748097480791813E-2</v>
      </c>
      <c r="D1302" s="50">
        <f>Data!H1428/100</f>
        <v>9.1799999999999993E-2</v>
      </c>
      <c r="E1302">
        <f>Data!K1429/Data!K1428</f>
        <v>1.0352952690965032</v>
      </c>
      <c r="F1302">
        <f>Data!T1429/Data!T1428</f>
        <v>1.0229006156650318</v>
      </c>
      <c r="G1302" s="49">
        <f>Data!E1431</f>
        <v>124.4</v>
      </c>
      <c r="H1302" s="52">
        <v>0</v>
      </c>
      <c r="I1302" s="52">
        <v>1</v>
      </c>
      <c r="J1302" s="52">
        <v>0.6</v>
      </c>
      <c r="K1302" s="54">
        <f t="shared" si="575"/>
        <v>0.66261227030770231</v>
      </c>
      <c r="L1302" s="54">
        <f t="shared" si="588"/>
        <v>0</v>
      </c>
      <c r="M1302" s="53">
        <f t="shared" si="589"/>
        <v>0</v>
      </c>
      <c r="N1302" s="54" cm="1">
        <f t="array" ref="N1302">stock_min(C1302,O1302)</f>
        <v>0</v>
      </c>
      <c r="O1302" s="54" cm="1">
        <f t="array" ref="O1302">stock_max(C1302,D1302)</f>
        <v>0</v>
      </c>
      <c r="P1302" s="49">
        <f t="shared" si="566"/>
        <v>1989.2916666665592</v>
      </c>
      <c r="Q1302" s="49">
        <f t="shared" si="580"/>
        <v>1.2329372733482107</v>
      </c>
      <c r="R1302" s="49">
        <f t="shared" si="581"/>
        <v>106.55725439155557</v>
      </c>
      <c r="S1302" s="59">
        <f t="shared" si="562"/>
        <v>22.748211519803252</v>
      </c>
      <c r="T1302" s="59">
        <f t="shared" si="563"/>
        <v>29.596805956538773</v>
      </c>
      <c r="U1302" s="59">
        <f t="shared" si="564"/>
        <v>98.016494609503425</v>
      </c>
      <c r="V1302" s="59"/>
      <c r="W1302" s="49">
        <f t="shared" si="582"/>
        <v>9.0992846079213017</v>
      </c>
      <c r="X1302" s="49">
        <f t="shared" si="583"/>
        <v>13.648926911881951</v>
      </c>
      <c r="Y1302" s="49">
        <f t="shared" si="584"/>
        <v>9.9855991678200891</v>
      </c>
      <c r="Z1302" s="49">
        <f t="shared" si="585"/>
        <v>19.611206788718683</v>
      </c>
      <c r="AA1302" s="49">
        <f t="shared" si="586"/>
        <v>98.016494609503425</v>
      </c>
      <c r="AB1302" s="49">
        <f t="shared" si="587"/>
        <v>0</v>
      </c>
      <c r="AC1302" s="80">
        <f t="shared" si="567"/>
        <v>0</v>
      </c>
      <c r="AD1302" s="80">
        <f t="shared" si="576"/>
        <v>0</v>
      </c>
      <c r="AE1302" s="80">
        <f t="shared" si="577"/>
        <v>0</v>
      </c>
      <c r="AF1302" s="54">
        <f>(Q1302-MAX(Q$2:Q1301))/MAX(Q$2:Q1301)</f>
        <v>-2.8138826427924587E-2</v>
      </c>
      <c r="AG1302" s="54">
        <f>(R1302-MAX(R$2:R1301))/MAX(R$2:R1301)</f>
        <v>-6.5262098094268459E-2</v>
      </c>
      <c r="AH1302" s="54">
        <f>(S1302-MAX(S$2:S1301))/MAX(S$2:S1301)</f>
        <v>-5.9018111947029377E-3</v>
      </c>
      <c r="AI1302" s="54">
        <f>(T1302-MAX(T$2:T1301))/MAX(T$2:T1301)</f>
        <v>-1.4812537193472195E-2</v>
      </c>
      <c r="AJ1302" s="54">
        <f>(U1302-MAX(U$2:U1301))/MAX(U$2:U1301)</f>
        <v>2.7792594227043282E-3</v>
      </c>
      <c r="AK1302" s="54">
        <f t="shared" si="578"/>
        <v>2.6944180112171052</v>
      </c>
      <c r="AL1302" s="71">
        <f t="shared" si="568"/>
        <v>1989.2916666665592</v>
      </c>
      <c r="AM1302" s="49">
        <f t="shared" si="569"/>
        <v>2.6944180112171052</v>
      </c>
      <c r="AN1302" s="49">
        <f t="shared" si="570"/>
        <v>2.5517114303707942</v>
      </c>
      <c r="AO1302" s="49">
        <f t="shared" si="571"/>
        <v>2.7431417714927555</v>
      </c>
      <c r="AP1302" s="49">
        <f t="shared" si="572"/>
        <v>2.7246005444404968</v>
      </c>
      <c r="AQ1302" s="49">
        <f t="shared" si="573"/>
        <v>2.5875474935371203</v>
      </c>
      <c r="AS1302" s="49">
        <f t="shared" si="579"/>
        <v>3.5836063166326149E-2</v>
      </c>
      <c r="AT1302" s="49">
        <f t="shared" si="574"/>
        <v>-0.13705305090337649</v>
      </c>
      <c r="AU1302" s="54">
        <f>(AM1302-MAX(AM$3:AM1302))/MAX(AM$3:AM1302)</f>
        <v>-0.46084745159189755</v>
      </c>
      <c r="AV1302" s="54">
        <f>(AN1302-MAX(AN$3:AN1302))/MAX(AN$3:AN1302)</f>
        <v>-0.80126882252463438</v>
      </c>
      <c r="AW1302" s="54">
        <f>(AO1302-MAX(AO$3:AO1302))/MAX(AO$3:AO1302)</f>
        <v>-0.65889246581404137</v>
      </c>
      <c r="AX1302" s="54">
        <f>(AP1302-MAX(AP$3:AP1302))/MAX(AP$3:AP1302)</f>
        <v>-0.6860786518936135</v>
      </c>
      <c r="AY1302" s="54">
        <f>(AQ1302-MAX(AQ$3:AQ1302))/MAX(AQ$3:AQ1302)</f>
        <v>-0.68895555717301926</v>
      </c>
    </row>
    <row r="1303" spans="1:51">
      <c r="A1303" s="49">
        <f>Data!F1429</f>
        <v>1989.3749999998925</v>
      </c>
      <c r="B1303" s="53">
        <f t="shared" si="565"/>
        <v>0.48399999999999999</v>
      </c>
      <c r="C1303" s="50">
        <f>1/Data!N1429</f>
        <v>6.1780437305950384E-2</v>
      </c>
      <c r="D1303" s="50">
        <f>Data!H1429/100</f>
        <v>8.8599999999999998E-2</v>
      </c>
      <c r="E1303">
        <f>Data!K1430/Data!K1429</f>
        <v>1.0314736015420189</v>
      </c>
      <c r="F1303">
        <f>Data!T1430/Data!T1429</f>
        <v>1.0439971647486206</v>
      </c>
      <c r="G1303" s="49">
        <f>Data!E1432</f>
        <v>124.6</v>
      </c>
      <c r="H1303" s="52">
        <v>0</v>
      </c>
      <c r="I1303" s="52">
        <v>1</v>
      </c>
      <c r="J1303" s="52">
        <v>0.6</v>
      </c>
      <c r="K1303" s="54">
        <f t="shared" si="575"/>
        <v>0.66261227030770231</v>
      </c>
      <c r="L1303" s="54">
        <f t="shared" si="588"/>
        <v>0</v>
      </c>
      <c r="M1303" s="53">
        <f t="shared" si="589"/>
        <v>0</v>
      </c>
      <c r="N1303" s="54" cm="1">
        <f t="array" ref="N1303">stock_min(C1303,O1303)</f>
        <v>0</v>
      </c>
      <c r="O1303" s="54" cm="1">
        <f t="array" ref="O1303">stock_max(C1303,D1303)</f>
        <v>0</v>
      </c>
      <c r="P1303" s="49">
        <f t="shared" si="566"/>
        <v>1989.3749999998925</v>
      </c>
      <c r="Q1303" s="49">
        <f t="shared" si="580"/>
        <v>1.2871830176884269</v>
      </c>
      <c r="R1303" s="49">
        <f t="shared" si="581"/>
        <v>109.91099495768694</v>
      </c>
      <c r="S1303" s="59">
        <f t="shared" si="562"/>
        <v>23.578135130893266</v>
      </c>
      <c r="T1303" s="59">
        <f t="shared" si="563"/>
        <v>30.653379316465312</v>
      </c>
      <c r="U1303" s="59">
        <f t="shared" si="564"/>
        <v>102.32894247092003</v>
      </c>
      <c r="V1303" s="59"/>
      <c r="W1303" s="49">
        <f t="shared" si="582"/>
        <v>9.431254052357307</v>
      </c>
      <c r="X1303" s="49">
        <f t="shared" si="583"/>
        <v>14.146881078535959</v>
      </c>
      <c r="Y1303" s="49">
        <f t="shared" si="584"/>
        <v>10.342074054979067</v>
      </c>
      <c r="Z1303" s="49">
        <f t="shared" si="585"/>
        <v>20.311305261486243</v>
      </c>
      <c r="AA1303" s="49">
        <f t="shared" si="586"/>
        <v>102.32894247092003</v>
      </c>
      <c r="AB1303" s="49">
        <f t="shared" si="587"/>
        <v>0</v>
      </c>
      <c r="AC1303" s="80">
        <f t="shared" si="567"/>
        <v>0</v>
      </c>
      <c r="AD1303" s="80">
        <f t="shared" si="576"/>
        <v>0</v>
      </c>
      <c r="AE1303" s="80">
        <f t="shared" si="577"/>
        <v>0</v>
      </c>
      <c r="AF1303" s="54">
        <f>(Q1303-MAX(Q$2:Q1302))/MAX(Q$2:Q1302)</f>
        <v>1.4620309738513722E-2</v>
      </c>
      <c r="AG1303" s="54">
        <f>(R1303-MAX(R$2:R1302))/MAX(R$2:R1302)</f>
        <v>-3.5842529823464711E-2</v>
      </c>
      <c r="AH1303" s="54">
        <f>(S1303-MAX(S$2:S1302))/MAX(S$2:S1302)</f>
        <v>3.0365899693826266E-2</v>
      </c>
      <c r="AI1303" s="54">
        <f>(T1303-MAX(T$2:T1302))/MAX(T$2:T1302)</f>
        <v>2.0357569650608576E-2</v>
      </c>
      <c r="AJ1303" s="54">
        <f>(U1303-MAX(U$2:U1302))/MAX(U$2:U1302)</f>
        <v>4.3997164748620553E-2</v>
      </c>
      <c r="AK1303" s="54">
        <f t="shared" si="578"/>
        <v>2.474767601299849</v>
      </c>
      <c r="AL1303" s="71">
        <f t="shared" si="568"/>
        <v>1989.3749999998925</v>
      </c>
      <c r="AM1303" s="49">
        <f t="shared" si="569"/>
        <v>2.474767601299849</v>
      </c>
      <c r="AN1303" s="49">
        <f t="shared" si="570"/>
        <v>2.5230221208695367</v>
      </c>
      <c r="AO1303" s="49">
        <f t="shared" si="571"/>
        <v>2.6346288200781522</v>
      </c>
      <c r="AP1303" s="49">
        <f t="shared" si="572"/>
        <v>2.6288475534663855</v>
      </c>
      <c r="AQ1303" s="49">
        <f t="shared" si="573"/>
        <v>2.5050912935496221</v>
      </c>
      <c r="AS1303" s="49">
        <f t="shared" si="579"/>
        <v>-1.7930827319914577E-2</v>
      </c>
      <c r="AT1303" s="49">
        <f t="shared" si="574"/>
        <v>-0.12375625991676342</v>
      </c>
      <c r="AU1303" s="54">
        <f>(AM1303-MAX(AM$3:AM1303))/MAX(AM$3:AM1303)</f>
        <v>-0.50479945821179051</v>
      </c>
      <c r="AV1303" s="54">
        <f>(AN1303-MAX(AN$3:AN1303))/MAX(AN$3:AN1303)</f>
        <v>-0.80350318969886914</v>
      </c>
      <c r="AW1303" s="54">
        <f>(AO1303-MAX(AO$3:AO1303))/MAX(AO$3:AO1303)</f>
        <v>-0.67238596646681059</v>
      </c>
      <c r="AX1303" s="54">
        <f>(AP1303-MAX(AP$3:AP1303))/MAX(AP$3:AP1303)</f>
        <v>-0.6971110610565443</v>
      </c>
      <c r="AY1303" s="54">
        <f>(AQ1303-MAX(AQ$3:AQ1303))/MAX(AQ$3:AQ1303)</f>
        <v>-0.6988674690690525</v>
      </c>
    </row>
    <row r="1304" spans="1:51">
      <c r="A1304" s="49">
        <f>Data!F1430</f>
        <v>1989.4583333332257</v>
      </c>
      <c r="B1304" s="53">
        <f t="shared" si="565"/>
        <v>0.51400000000000001</v>
      </c>
      <c r="C1304" s="50">
        <f>1/Data!N1430</f>
        <v>6.0089277394607753E-2</v>
      </c>
      <c r="D1304" s="50">
        <f>Data!H1430/100</f>
        <v>8.2799999999999999E-2</v>
      </c>
      <c r="E1304">
        <f>Data!K1431/Data!K1430</f>
        <v>1.0255363351542865</v>
      </c>
      <c r="F1304">
        <f>Data!T1431/Data!T1430</f>
        <v>1.0221740138193791</v>
      </c>
      <c r="G1304" s="49">
        <f>Data!E1433</f>
        <v>125</v>
      </c>
      <c r="H1304" s="52">
        <v>0</v>
      </c>
      <c r="I1304" s="52">
        <v>1</v>
      </c>
      <c r="J1304" s="52">
        <v>0.6</v>
      </c>
      <c r="K1304" s="54">
        <f t="shared" si="575"/>
        <v>0.66261227030770231</v>
      </c>
      <c r="L1304" s="54">
        <f t="shared" si="588"/>
        <v>0</v>
      </c>
      <c r="M1304" s="53">
        <f t="shared" si="589"/>
        <v>0</v>
      </c>
      <c r="N1304" s="54" cm="1">
        <f t="array" ref="N1304">stock_min(C1304,O1304)</f>
        <v>0</v>
      </c>
      <c r="O1304" s="54" cm="1">
        <f t="array" ref="O1304">stock_max(C1304,D1304)</f>
        <v>0</v>
      </c>
      <c r="P1304" s="49">
        <f t="shared" si="566"/>
        <v>1989.4583333332257</v>
      </c>
      <c r="Q1304" s="49">
        <f t="shared" si="580"/>
        <v>1.3157250317107203</v>
      </c>
      <c r="R1304" s="49">
        <f t="shared" si="581"/>
        <v>112.71771896206754</v>
      </c>
      <c r="S1304" s="59">
        <f t="shared" si="562"/>
        <v>24.148523385193641</v>
      </c>
      <c r="T1304" s="59">
        <f t="shared" si="563"/>
        <v>31.401380908059799</v>
      </c>
      <c r="U1304" s="59">
        <f t="shared" si="564"/>
        <v>104.59798585539265</v>
      </c>
      <c r="V1304" s="59"/>
      <c r="W1304" s="49">
        <f t="shared" si="582"/>
        <v>9.6594093540774573</v>
      </c>
      <c r="X1304" s="49">
        <f t="shared" si="583"/>
        <v>14.489114031116184</v>
      </c>
      <c r="Y1304" s="49">
        <f t="shared" si="584"/>
        <v>10.594440613773356</v>
      </c>
      <c r="Z1304" s="49">
        <f t="shared" si="585"/>
        <v>20.806940294286441</v>
      </c>
      <c r="AA1304" s="49">
        <f t="shared" si="586"/>
        <v>104.59798585539265</v>
      </c>
      <c r="AB1304" s="49">
        <f t="shared" si="587"/>
        <v>0</v>
      </c>
      <c r="AC1304" s="80">
        <f t="shared" si="567"/>
        <v>0</v>
      </c>
      <c r="AD1304" s="80">
        <f t="shared" si="576"/>
        <v>0</v>
      </c>
      <c r="AE1304" s="80">
        <f t="shared" si="577"/>
        <v>0</v>
      </c>
      <c r="AF1304" s="54">
        <f>(Q1304-MAX(Q$2:Q1303))/MAX(Q$2:Q1303)</f>
        <v>2.2174013819379196E-2</v>
      </c>
      <c r="AG1304" s="54">
        <f>(R1304-MAX(R$2:R1303))/MAX(R$2:R1303)</f>
        <v>-1.1221481523527617E-2</v>
      </c>
      <c r="AH1304" s="54">
        <f>(S1304-MAX(S$2:S1303))/MAX(S$2:S1303)</f>
        <v>2.41914066203236E-2</v>
      </c>
      <c r="AI1304" s="54">
        <f>(T1304-MAX(T$2:T1303))/MAX(T$2:T1303)</f>
        <v>2.440192919260625E-2</v>
      </c>
      <c r="AJ1304" s="54">
        <f>(U1304-MAX(U$2:U1303))/MAX(U$2:U1303)</f>
        <v>2.217401381937905E-2</v>
      </c>
      <c r="AK1304" s="54">
        <f t="shared" si="578"/>
        <v>2.46482199170946</v>
      </c>
      <c r="AL1304" s="71">
        <f t="shared" si="568"/>
        <v>1989.4583333332257</v>
      </c>
      <c r="AM1304" s="49">
        <f t="shared" si="569"/>
        <v>2.46482199170946</v>
      </c>
      <c r="AN1304" s="49">
        <f t="shared" si="570"/>
        <v>2.4954622786479419</v>
      </c>
      <c r="AO1304" s="49">
        <f t="shared" si="571"/>
        <v>2.6131118867822405</v>
      </c>
      <c r="AP1304" s="49">
        <f t="shared" si="572"/>
        <v>2.6062423438696274</v>
      </c>
      <c r="AQ1304" s="49">
        <f t="shared" si="573"/>
        <v>2.4872494553846454</v>
      </c>
      <c r="AS1304" s="49">
        <f t="shared" si="579"/>
        <v>-8.2128232632965315E-3</v>
      </c>
      <c r="AT1304" s="49">
        <f t="shared" si="574"/>
        <v>-0.11899288848498202</v>
      </c>
      <c r="AU1304" s="54">
        <f>(AM1304-MAX(AM$3:AM1304))/MAX(AM$3:AM1304)</f>
        <v>-0.50678957286133886</v>
      </c>
      <c r="AV1304" s="54">
        <f>(AN1304-MAX(AN$3:AN1304))/MAX(AN$3:AN1304)</f>
        <v>-0.80564959223896238</v>
      </c>
      <c r="AW1304" s="54">
        <f>(AO1304-MAX(AO$3:AO1304))/MAX(AO$3:AO1304)</f>
        <v>-0.67506158029621111</v>
      </c>
      <c r="AX1304" s="54">
        <f>(AP1304-MAX(AP$3:AP1304))/MAX(AP$3:AP1304)</f>
        <v>-0.6997155741787785</v>
      </c>
      <c r="AY1304" s="54">
        <f>(AQ1304-MAX(AQ$3:AQ1304))/MAX(AQ$3:AQ1304)</f>
        <v>-0.70101220443135803</v>
      </c>
    </row>
    <row r="1305" spans="1:51">
      <c r="A1305" s="49">
        <f>Data!F1431</f>
        <v>1989.541666666559</v>
      </c>
      <c r="B1305" s="53">
        <f t="shared" si="565"/>
        <v>0.53800000000000003</v>
      </c>
      <c r="C1305" s="50">
        <f>1/Data!N1431</f>
        <v>5.8777172718286239E-2</v>
      </c>
      <c r="D1305" s="50">
        <f>Data!H1431/100</f>
        <v>8.0199999999999994E-2</v>
      </c>
      <c r="E1305">
        <f>Data!K1432/Data!K1431</f>
        <v>1.0452580314453275</v>
      </c>
      <c r="F1305">
        <f>Data!T1432/Data!T1431</f>
        <v>0.99895861382936757</v>
      </c>
      <c r="G1305" s="49">
        <f>Data!E1434</f>
        <v>125.6</v>
      </c>
      <c r="H1305" s="52">
        <v>0</v>
      </c>
      <c r="I1305" s="52">
        <v>1</v>
      </c>
      <c r="J1305" s="52">
        <v>0.6</v>
      </c>
      <c r="K1305" s="54">
        <f t="shared" si="575"/>
        <v>0.66261227030770231</v>
      </c>
      <c r="L1305" s="54">
        <f t="shared" si="588"/>
        <v>0</v>
      </c>
      <c r="M1305" s="53">
        <f t="shared" si="589"/>
        <v>0</v>
      </c>
      <c r="N1305" s="54" cm="1">
        <f t="array" ref="N1305">stock_min(C1305,O1305)</f>
        <v>0</v>
      </c>
      <c r="O1305" s="54" cm="1">
        <f t="array" ref="O1305">stock_max(C1305,D1305)</f>
        <v>0</v>
      </c>
      <c r="P1305" s="49">
        <f t="shared" si="566"/>
        <v>1989.541666666559</v>
      </c>
      <c r="Q1305" s="49">
        <f t="shared" si="580"/>
        <v>1.3143548538583418</v>
      </c>
      <c r="R1305" s="49">
        <f t="shared" si="581"/>
        <v>117.81910103129837</v>
      </c>
      <c r="S1305" s="59">
        <f t="shared" si="562"/>
        <v>24.794212988311017</v>
      </c>
      <c r="T1305" s="59">
        <f t="shared" si="563"/>
        <v>32.332029162238896</v>
      </c>
      <c r="U1305" s="59">
        <f t="shared" si="564"/>
        <v>104.48905895944684</v>
      </c>
      <c r="V1305" s="59"/>
      <c r="W1305" s="49">
        <f t="shared" si="582"/>
        <v>9.9176851953244078</v>
      </c>
      <c r="X1305" s="49">
        <f t="shared" si="583"/>
        <v>14.876527792986609</v>
      </c>
      <c r="Y1305" s="49">
        <f t="shared" si="584"/>
        <v>10.908429915392944</v>
      </c>
      <c r="Z1305" s="49">
        <f t="shared" si="585"/>
        <v>21.423599246845953</v>
      </c>
      <c r="AA1305" s="49">
        <f t="shared" si="586"/>
        <v>104.48905895944684</v>
      </c>
      <c r="AB1305" s="49">
        <f t="shared" si="587"/>
        <v>0</v>
      </c>
      <c r="AC1305" s="80">
        <f t="shared" si="567"/>
        <v>0</v>
      </c>
      <c r="AD1305" s="80">
        <f t="shared" si="576"/>
        <v>0</v>
      </c>
      <c r="AE1305" s="80">
        <f t="shared" si="577"/>
        <v>0</v>
      </c>
      <c r="AF1305" s="54">
        <f>(Q1305-MAX(Q$2:Q1304))/MAX(Q$2:Q1304)</f>
        <v>-1.0413861706324407E-3</v>
      </c>
      <c r="AG1305" s="54">
        <f>(R1305-MAX(R$2:R1304))/MAX(R$2:R1304)</f>
        <v>3.3528687758144882E-2</v>
      </c>
      <c r="AH1305" s="54">
        <f>(S1305-MAX(S$2:S1304))/MAX(S$2:S1304)</f>
        <v>2.6738264398943411E-2</v>
      </c>
      <c r="AI1305" s="54">
        <f>(T1305-MAX(T$2:T1304))/MAX(T$2:T1304)</f>
        <v>2.9637176049803191E-2</v>
      </c>
      <c r="AJ1305" s="54">
        <f>(U1305-MAX(U$2:U1304))/MAX(U$2:U1304)</f>
        <v>-1.0413861706324436E-3</v>
      </c>
      <c r="AK1305" s="54">
        <f t="shared" si="578"/>
        <v>2.4630188865507385</v>
      </c>
      <c r="AL1305" s="71">
        <f t="shared" si="568"/>
        <v>1989.541666666559</v>
      </c>
      <c r="AM1305" s="49">
        <f t="shared" si="569"/>
        <v>2.4630188865507385</v>
      </c>
      <c r="AN1305" s="49">
        <f t="shared" si="570"/>
        <v>2.5753923945465886</v>
      </c>
      <c r="AO1305" s="49">
        <f t="shared" si="571"/>
        <v>2.6634928391026462</v>
      </c>
      <c r="AP1305" s="49">
        <f t="shared" si="572"/>
        <v>2.661771265122248</v>
      </c>
      <c r="AQ1305" s="49">
        <f t="shared" si="573"/>
        <v>2.6558185665435037</v>
      </c>
      <c r="AS1305" s="49">
        <f t="shared" si="579"/>
        <v>8.0426171996915041E-2</v>
      </c>
      <c r="AT1305" s="49">
        <f t="shared" si="574"/>
        <v>-5.9526985787443643E-3</v>
      </c>
      <c r="AU1305" s="54">
        <f>(AM1305-MAX(AM$3:AM1305))/MAX(AM$3:AM1305)</f>
        <v>-0.50715037387191908</v>
      </c>
      <c r="AV1305" s="54">
        <f>(AN1305-MAX(AN$3:AN1305))/MAX(AN$3:AN1305)</f>
        <v>-0.79942451292191274</v>
      </c>
      <c r="AW1305" s="54">
        <f>(AO1305-MAX(AO$3:AO1305))/MAX(AO$3:AO1305)</f>
        <v>-0.66879674827238089</v>
      </c>
      <c r="AX1305" s="54">
        <f>(AP1305-MAX(AP$3:AP1305))/MAX(AP$3:AP1305)</f>
        <v>-0.69331767711673575</v>
      </c>
      <c r="AY1305" s="54">
        <f>(AQ1305-MAX(AQ$3:AQ1305))/MAX(AQ$3:AQ1305)</f>
        <v>-0.68074881394704578</v>
      </c>
    </row>
    <row r="1306" spans="1:51">
      <c r="A1306" s="49">
        <f>Data!F1432</f>
        <v>1989.6249999998922</v>
      </c>
      <c r="B1306" s="53">
        <f t="shared" si="565"/>
        <v>0.58699999999999997</v>
      </c>
      <c r="C1306" s="50">
        <f>1/Data!N1432</f>
        <v>5.6388058079377142E-2</v>
      </c>
      <c r="D1306" s="50">
        <f>Data!H1432/100</f>
        <v>8.1099999999999992E-2</v>
      </c>
      <c r="E1306">
        <f>Data!K1433/Data!K1432</f>
        <v>1.0013847239853817</v>
      </c>
      <c r="F1306">
        <f>Data!T1433/Data!T1432</f>
        <v>0.99813395757928902</v>
      </c>
      <c r="G1306" s="49">
        <f>Data!E1435</f>
        <v>125.9</v>
      </c>
      <c r="H1306" s="52">
        <v>0</v>
      </c>
      <c r="I1306" s="52">
        <v>1</v>
      </c>
      <c r="J1306" s="52">
        <v>0.6</v>
      </c>
      <c r="K1306" s="54">
        <f t="shared" si="575"/>
        <v>0.66261227030770231</v>
      </c>
      <c r="L1306" s="54">
        <f t="shared" si="588"/>
        <v>0</v>
      </c>
      <c r="M1306" s="53">
        <f t="shared" si="589"/>
        <v>0</v>
      </c>
      <c r="N1306" s="54" cm="1">
        <f t="array" ref="N1306">stock_min(C1306,O1306)</f>
        <v>0</v>
      </c>
      <c r="O1306" s="54" cm="1">
        <f t="array" ref="O1306">stock_max(C1306,D1306)</f>
        <v>0</v>
      </c>
      <c r="P1306" s="49">
        <f t="shared" si="566"/>
        <v>1989.6249999998922</v>
      </c>
      <c r="Q1306" s="49">
        <f t="shared" si="580"/>
        <v>1.3119022119451749</v>
      </c>
      <c r="R1306" s="49">
        <f t="shared" si="581"/>
        <v>117.98224796643252</v>
      </c>
      <c r="S1306" s="59">
        <f t="shared" si="562"/>
        <v>24.79630605187543</v>
      </c>
      <c r="T1306" s="59">
        <f t="shared" si="563"/>
        <v>32.341339341003732</v>
      </c>
      <c r="U1306" s="59">
        <f t="shared" si="564"/>
        <v>104.29407794292834</v>
      </c>
      <c r="V1306" s="59"/>
      <c r="W1306" s="49">
        <f t="shared" si="582"/>
        <v>9.9185224207501719</v>
      </c>
      <c r="X1306" s="49">
        <f t="shared" si="583"/>
        <v>14.877783631125258</v>
      </c>
      <c r="Y1306" s="49">
        <f t="shared" si="584"/>
        <v>10.911571055469439</v>
      </c>
      <c r="Z1306" s="49">
        <f t="shared" si="585"/>
        <v>21.429768285534291</v>
      </c>
      <c r="AA1306" s="49">
        <f t="shared" si="586"/>
        <v>104.29407794292834</v>
      </c>
      <c r="AB1306" s="49">
        <f t="shared" si="587"/>
        <v>0</v>
      </c>
      <c r="AC1306" s="80">
        <f t="shared" si="567"/>
        <v>0</v>
      </c>
      <c r="AD1306" s="80">
        <f t="shared" si="576"/>
        <v>0</v>
      </c>
      <c r="AE1306" s="80">
        <f t="shared" si="577"/>
        <v>0</v>
      </c>
      <c r="AF1306" s="54">
        <f>(Q1306-MAX(Q$2:Q1305))/MAX(Q$2:Q1305)</f>
        <v>-2.9054853205726159E-3</v>
      </c>
      <c r="AG1306" s="54">
        <f>(R1306-MAX(R$2:R1305))/MAX(R$2:R1305)</f>
        <v>1.3847239853817183E-3</v>
      </c>
      <c r="AH1306" s="54">
        <f>(S1306-MAX(S$2:S1305))/MAX(S$2:S1305)</f>
        <v>8.4417422944599958E-5</v>
      </c>
      <c r="AI1306" s="54">
        <f>(T1306-MAX(T$2:T1305))/MAX(T$2:T1305)</f>
        <v>2.8795528787004177E-4</v>
      </c>
      <c r="AJ1306" s="54">
        <f>(U1306-MAX(U$2:U1305))/MAX(U$2:U1305)</f>
        <v>-2.905485320572668E-3</v>
      </c>
      <c r="AK1306" s="54">
        <f t="shared" si="578"/>
        <v>2.5128546122595821</v>
      </c>
      <c r="AL1306" s="71">
        <f t="shared" si="568"/>
        <v>1989.6249999998922</v>
      </c>
      <c r="AM1306" s="49">
        <f t="shared" si="569"/>
        <v>2.5128546122595821</v>
      </c>
      <c r="AN1306" s="49">
        <f t="shared" si="570"/>
        <v>2.6639259784439795</v>
      </c>
      <c r="AO1306" s="49">
        <f t="shared" si="571"/>
        <v>2.7400163537926936</v>
      </c>
      <c r="AP1306" s="49">
        <f t="shared" si="572"/>
        <v>2.7406003899139684</v>
      </c>
      <c r="AQ1306" s="49">
        <f t="shared" si="573"/>
        <v>2.7490875883649721</v>
      </c>
      <c r="AS1306" s="49">
        <f t="shared" si="579"/>
        <v>8.5161609920992642E-2</v>
      </c>
      <c r="AT1306" s="49">
        <f t="shared" si="574"/>
        <v>8.4871984510037635E-3</v>
      </c>
      <c r="AU1306" s="54">
        <f>(AM1306-MAX(AM$3:AM1306))/MAX(AM$3:AM1306)</f>
        <v>-0.49717825432482876</v>
      </c>
      <c r="AV1306" s="54">
        <f>(AN1306-MAX(AN$3:AN1306))/MAX(AN$3:AN1306)</f>
        <v>-0.79252938239710802</v>
      </c>
      <c r="AW1306" s="54">
        <f>(AO1306-MAX(AO$3:AO1306))/MAX(AO$3:AO1306)</f>
        <v>-0.65928110906101034</v>
      </c>
      <c r="AX1306" s="54">
        <f>(AP1306-MAX(AP$3:AP1306))/MAX(AP$3:AP1306)</f>
        <v>-0.68423519154828882</v>
      </c>
      <c r="AY1306" s="54">
        <f>(AQ1306-MAX(AQ$3:AQ1306))/MAX(AQ$3:AQ1306)</f>
        <v>-0.66953711213367384</v>
      </c>
    </row>
    <row r="1307" spans="1:51">
      <c r="A1307" s="49">
        <f>Data!F1433</f>
        <v>1989.7083333332255</v>
      </c>
      <c r="B1307" s="53">
        <f t="shared" si="565"/>
        <v>0.58600000000000008</v>
      </c>
      <c r="C1307" s="50">
        <f>1/Data!N1433</f>
        <v>5.645182015750029E-2</v>
      </c>
      <c r="D1307" s="50">
        <f>Data!H1433/100</f>
        <v>8.1900000000000001E-2</v>
      </c>
      <c r="E1307">
        <f>Data!K1434/Data!K1433</f>
        <v>0.99808774204005046</v>
      </c>
      <c r="F1307">
        <f>Data!T1434/Data!T1433</f>
        <v>1.0142469426934659</v>
      </c>
      <c r="G1307" s="49">
        <f>Data!E1436</f>
        <v>126.1</v>
      </c>
      <c r="H1307" s="52">
        <v>0</v>
      </c>
      <c r="I1307" s="52">
        <v>1</v>
      </c>
      <c r="J1307" s="52">
        <v>0.6</v>
      </c>
      <c r="K1307" s="54">
        <f t="shared" si="575"/>
        <v>0.66261227030770231</v>
      </c>
      <c r="L1307" s="54">
        <f t="shared" si="588"/>
        <v>0</v>
      </c>
      <c r="M1307" s="53">
        <f t="shared" si="589"/>
        <v>0</v>
      </c>
      <c r="N1307" s="54" cm="1">
        <f t="array" ref="N1307">stock_min(C1307,O1307)</f>
        <v>0</v>
      </c>
      <c r="O1307" s="54" cm="1">
        <f t="array" ref="O1307">stock_max(C1307,D1307)</f>
        <v>0</v>
      </c>
      <c r="P1307" s="49">
        <f t="shared" si="566"/>
        <v>1989.7083333332255</v>
      </c>
      <c r="Q1307" s="49">
        <f t="shared" si="580"/>
        <v>1.330592807578189</v>
      </c>
      <c r="R1307" s="49">
        <f t="shared" si="581"/>
        <v>117.75663547362598</v>
      </c>
      <c r="S1307" s="59">
        <f t="shared" si="562"/>
        <v>24.909164512232689</v>
      </c>
      <c r="T1307" s="59">
        <f t="shared" si="563"/>
        <v>32.455816623542795</v>
      </c>
      <c r="U1307" s="59">
        <f t="shared" si="564"/>
        <v>105.7799496946491</v>
      </c>
      <c r="V1307" s="59"/>
      <c r="W1307" s="49">
        <f t="shared" si="582"/>
        <v>9.9636658048930755</v>
      </c>
      <c r="X1307" s="49">
        <f t="shared" si="583"/>
        <v>14.945498707339613</v>
      </c>
      <c r="Y1307" s="49">
        <f t="shared" si="584"/>
        <v>10.950194285926639</v>
      </c>
      <c r="Z1307" s="49">
        <f t="shared" si="585"/>
        <v>21.505622337616156</v>
      </c>
      <c r="AA1307" s="49">
        <f t="shared" si="586"/>
        <v>105.7799496946491</v>
      </c>
      <c r="AB1307" s="49">
        <f t="shared" si="587"/>
        <v>0</v>
      </c>
      <c r="AC1307" s="80">
        <f t="shared" si="567"/>
        <v>0</v>
      </c>
      <c r="AD1307" s="80">
        <f t="shared" si="576"/>
        <v>0</v>
      </c>
      <c r="AE1307" s="80">
        <f t="shared" si="577"/>
        <v>0</v>
      </c>
      <c r="AF1307" s="54">
        <f>(Q1307-MAX(Q$2:Q1306))/MAX(Q$2:Q1306)</f>
        <v>1.1300063090034422E-2</v>
      </c>
      <c r="AG1307" s="54">
        <f>(R1307-MAX(R$2:R1306))/MAX(R$2:R1306)</f>
        <v>-1.9122579599495102E-3</v>
      </c>
      <c r="AH1307" s="54">
        <f>(S1307-MAX(S$2:S1306))/MAX(S$2:S1306)</f>
        <v>4.5514223014166758E-3</v>
      </c>
      <c r="AI1307" s="54">
        <f>(T1307-MAX(T$2:T1306))/MAX(T$2:T1306)</f>
        <v>3.5396580621484654E-3</v>
      </c>
      <c r="AJ1307" s="54">
        <f>(U1307-MAX(U$2:U1306))/MAX(U$2:U1306)</f>
        <v>1.1300063090034318E-2</v>
      </c>
      <c r="AK1307" s="54">
        <f t="shared" si="578"/>
        <v>2.4842682376128016</v>
      </c>
      <c r="AL1307" s="71">
        <f t="shared" si="568"/>
        <v>1989.7083333332255</v>
      </c>
      <c r="AM1307" s="49">
        <f t="shared" si="569"/>
        <v>2.4842682376128016</v>
      </c>
      <c r="AN1307" s="49">
        <f t="shared" si="570"/>
        <v>2.7304340861408427</v>
      </c>
      <c r="AO1307" s="49">
        <f t="shared" si="571"/>
        <v>2.7682083632452601</v>
      </c>
      <c r="AP1307" s="49">
        <f t="shared" si="572"/>
        <v>2.7750605483416746</v>
      </c>
      <c r="AQ1307" s="49">
        <f t="shared" si="573"/>
        <v>2.7645769826779123</v>
      </c>
      <c r="AS1307" s="49">
        <f t="shared" si="579"/>
        <v>3.4142896537069589E-2</v>
      </c>
      <c r="AT1307" s="49">
        <f t="shared" si="574"/>
        <v>-1.0483565663762295E-2</v>
      </c>
      <c r="AU1307" s="54">
        <f>(AM1307-MAX(AM$3:AM1307))/MAX(AM$3:AM1307)</f>
        <v>-0.50289838263320452</v>
      </c>
      <c r="AV1307" s="54">
        <f>(AN1307-MAX(AN$3:AN1307))/MAX(AN$3:AN1307)</f>
        <v>-0.78734962954694521</v>
      </c>
      <c r="AW1307" s="54">
        <f>(AO1307-MAX(AO$3:AO1307))/MAX(AO$3:AO1307)</f>
        <v>-0.65577545473134768</v>
      </c>
      <c r="AX1307" s="54">
        <f>(AP1307-MAX(AP$3:AP1307))/MAX(AP$3:AP1307)</f>
        <v>-0.68026478223024822</v>
      </c>
      <c r="AY1307" s="54">
        <f>(AQ1307-MAX(AQ$3:AQ1307))/MAX(AQ$3:AQ1307)</f>
        <v>-0.66767515982716374</v>
      </c>
    </row>
    <row r="1308" spans="1:51">
      <c r="A1308" s="49">
        <f>Data!F1434</f>
        <v>1989.7916666665587</v>
      </c>
      <c r="B1308" s="53">
        <f t="shared" si="565"/>
        <v>0.57699999999999996</v>
      </c>
      <c r="C1308" s="50">
        <f>1/Data!N1434</f>
        <v>5.6686598525467258E-2</v>
      </c>
      <c r="D1308" s="50">
        <f>Data!H1434/100</f>
        <v>8.0100000000000005E-2</v>
      </c>
      <c r="E1308">
        <f>Data!K1435/Data!K1434</f>
        <v>0.9795551600154192</v>
      </c>
      <c r="F1308">
        <f>Data!T1435/Data!T1434</f>
        <v>1.0138705942929767</v>
      </c>
      <c r="G1308" s="49">
        <f>Data!E1437</f>
        <v>127.4</v>
      </c>
      <c r="H1308" s="52">
        <v>0</v>
      </c>
      <c r="I1308" s="52">
        <v>1</v>
      </c>
      <c r="J1308" s="52">
        <v>0.6</v>
      </c>
      <c r="K1308" s="54">
        <f t="shared" si="575"/>
        <v>0.66261227030770231</v>
      </c>
      <c r="L1308" s="54">
        <f t="shared" si="588"/>
        <v>0</v>
      </c>
      <c r="M1308" s="53">
        <f t="shared" si="589"/>
        <v>0</v>
      </c>
      <c r="N1308" s="54" cm="1">
        <f t="array" ref="N1308">stock_min(C1308,O1308)</f>
        <v>0</v>
      </c>
      <c r="O1308" s="54" cm="1">
        <f t="array" ref="O1308">stock_max(C1308,D1308)</f>
        <v>0</v>
      </c>
      <c r="P1308" s="49">
        <f t="shared" si="566"/>
        <v>1989.7916666665587</v>
      </c>
      <c r="Q1308" s="49">
        <f t="shared" si="580"/>
        <v>1.3490489205812588</v>
      </c>
      <c r="R1308" s="49">
        <f t="shared" si="581"/>
        <v>115.34911990424509</v>
      </c>
      <c r="S1308" s="59">
        <f t="shared" si="562"/>
        <v>24.741808148721848</v>
      </c>
      <c r="T1308" s="59">
        <f t="shared" si="563"/>
        <v>32.168023318450764</v>
      </c>
      <c r="U1308" s="59">
        <f t="shared" si="564"/>
        <v>107.24718046119506</v>
      </c>
      <c r="V1308" s="59"/>
      <c r="W1308" s="49">
        <f t="shared" si="582"/>
        <v>9.8967232594887395</v>
      </c>
      <c r="X1308" s="49">
        <f t="shared" si="583"/>
        <v>14.845084889233108</v>
      </c>
      <c r="Y1308" s="49">
        <f t="shared" si="584"/>
        <v>10.853096356100995</v>
      </c>
      <c r="Z1308" s="49">
        <f t="shared" si="585"/>
        <v>21.314926962349769</v>
      </c>
      <c r="AA1308" s="49">
        <f t="shared" si="586"/>
        <v>107.24718046119506</v>
      </c>
      <c r="AB1308" s="49">
        <f t="shared" si="587"/>
        <v>0</v>
      </c>
      <c r="AC1308" s="80">
        <f t="shared" si="567"/>
        <v>0</v>
      </c>
      <c r="AD1308" s="80">
        <f t="shared" si="576"/>
        <v>0</v>
      </c>
      <c r="AE1308" s="80">
        <f t="shared" si="577"/>
        <v>0</v>
      </c>
      <c r="AF1308" s="54">
        <f>(Q1308-MAX(Q$2:Q1307))/MAX(Q$2:Q1307)</f>
        <v>1.3870594292976659E-2</v>
      </c>
      <c r="AG1308" s="54">
        <f>(R1308-MAX(R$2:R1307))/MAX(R$2:R1307)</f>
        <v>-2.2318002136529874E-2</v>
      </c>
      <c r="AH1308" s="54">
        <f>(S1308-MAX(S$2:S1307))/MAX(S$2:S1307)</f>
        <v>-6.7186662735578091E-3</v>
      </c>
      <c r="AI1308" s="54">
        <f>(T1308-MAX(T$2:T1307))/MAX(T$2:T1307)</f>
        <v>-8.8672335202704781E-3</v>
      </c>
      <c r="AJ1308" s="54">
        <f>(U1308-MAX(U$2:U1307))/MAX(U$2:U1307)</f>
        <v>1.387059429297661E-2</v>
      </c>
      <c r="AK1308" s="54">
        <f t="shared" si="578"/>
        <v>2.4534068362584875</v>
      </c>
      <c r="AL1308" s="71">
        <f t="shared" si="568"/>
        <v>1989.7916666665587</v>
      </c>
      <c r="AM1308" s="49">
        <f t="shared" si="569"/>
        <v>2.4534068362584875</v>
      </c>
      <c r="AN1308" s="49">
        <f t="shared" si="570"/>
        <v>2.8436795177112049</v>
      </c>
      <c r="AO1308" s="49">
        <f t="shared" si="571"/>
        <v>2.8221030696179339</v>
      </c>
      <c r="AP1308" s="49">
        <f t="shared" si="572"/>
        <v>2.8385360485783826</v>
      </c>
      <c r="AQ1308" s="49">
        <f t="shared" si="573"/>
        <v>2.7740547033015517</v>
      </c>
      <c r="AS1308" s="49">
        <f t="shared" si="579"/>
        <v>-6.962481440965318E-2</v>
      </c>
      <c r="AT1308" s="49">
        <f t="shared" si="574"/>
        <v>-6.4481345276830915E-2</v>
      </c>
      <c r="AU1308" s="54">
        <f>(AM1308-MAX(AM$3:AM1308))/MAX(AM$3:AM1308)</f>
        <v>-0.50907374336726807</v>
      </c>
      <c r="AV1308" s="54">
        <f>(AN1308-MAX(AN$3:AN1308))/MAX(AN$3:AN1308)</f>
        <v>-0.77852990264059452</v>
      </c>
      <c r="AW1308" s="54">
        <f>(AO1308-MAX(AO$3:AO1308))/MAX(AO$3:AO1308)</f>
        <v>-0.64907369013882532</v>
      </c>
      <c r="AX1308" s="54">
        <f>(AP1308-MAX(AP$3:AP1308))/MAX(AP$3:AP1308)</f>
        <v>-0.67295130112319412</v>
      </c>
      <c r="AY1308" s="54">
        <f>(AQ1308-MAX(AQ$3:AQ1308))/MAX(AQ$3:AQ1308)</f>
        <v>-0.66653586003150278</v>
      </c>
    </row>
    <row r="1309" spans="1:51">
      <c r="A1309" s="49">
        <f>Data!F1435</f>
        <v>1989.874999999892</v>
      </c>
      <c r="B1309" s="53">
        <f t="shared" si="565"/>
        <v>0.55400000000000005</v>
      </c>
      <c r="C1309" s="50">
        <f>1/Data!N1435</f>
        <v>5.7996669977190343E-2</v>
      </c>
      <c r="D1309" s="50">
        <f>Data!H1435/100</f>
        <v>7.8700000000000006E-2</v>
      </c>
      <c r="E1309">
        <f>Data!K1436/Data!K1435</f>
        <v>1.0257710474300776</v>
      </c>
      <c r="F1309">
        <f>Data!T1436/Data!T1435</f>
        <v>1.0070221399753605</v>
      </c>
      <c r="G1309" s="49">
        <f>Data!E1438</f>
        <v>128</v>
      </c>
      <c r="H1309" s="52">
        <v>0</v>
      </c>
      <c r="I1309" s="52">
        <v>1</v>
      </c>
      <c r="J1309" s="52">
        <v>0.6</v>
      </c>
      <c r="K1309" s="54">
        <f t="shared" si="575"/>
        <v>0.66261227030770231</v>
      </c>
      <c r="L1309" s="54">
        <f t="shared" si="588"/>
        <v>0</v>
      </c>
      <c r="M1309" s="53">
        <f t="shared" si="589"/>
        <v>0</v>
      </c>
      <c r="N1309" s="54" cm="1">
        <f t="array" ref="N1309">stock_min(C1309,O1309)</f>
        <v>0</v>
      </c>
      <c r="O1309" s="54" cm="1">
        <f t="array" ref="O1309">stock_max(C1309,D1309)</f>
        <v>0</v>
      </c>
      <c r="P1309" s="49">
        <f t="shared" si="566"/>
        <v>1989.874999999892</v>
      </c>
      <c r="Q1309" s="49">
        <f t="shared" si="580"/>
        <v>1.3585221309351894</v>
      </c>
      <c r="R1309" s="49">
        <f t="shared" si="581"/>
        <v>118.3217875443151</v>
      </c>
      <c r="S1309" s="59">
        <f t="shared" si="562"/>
        <v>25.193877711531339</v>
      </c>
      <c r="T1309" s="59">
        <f t="shared" si="563"/>
        <v>32.793543273944735</v>
      </c>
      <c r="U1309" s="59">
        <f t="shared" si="564"/>
        <v>108.00028517435632</v>
      </c>
      <c r="V1309" s="59"/>
      <c r="W1309" s="49">
        <f t="shared" si="582"/>
        <v>10.077551084612537</v>
      </c>
      <c r="X1309" s="49">
        <f t="shared" si="583"/>
        <v>15.116326626918802</v>
      </c>
      <c r="Y1309" s="49">
        <f t="shared" si="584"/>
        <v>11.064139113762334</v>
      </c>
      <c r="Z1309" s="49">
        <f t="shared" si="585"/>
        <v>21.729404160182401</v>
      </c>
      <c r="AA1309" s="49">
        <f t="shared" si="586"/>
        <v>108.00028517435632</v>
      </c>
      <c r="AB1309" s="49">
        <f t="shared" si="587"/>
        <v>0</v>
      </c>
      <c r="AC1309" s="80">
        <f t="shared" si="567"/>
        <v>0</v>
      </c>
      <c r="AD1309" s="80">
        <f t="shared" si="576"/>
        <v>0</v>
      </c>
      <c r="AE1309" s="80">
        <f t="shared" si="577"/>
        <v>0</v>
      </c>
      <c r="AF1309" s="54">
        <f>(Q1309-MAX(Q$2:Q1308))/MAX(Q$2:Q1308)</f>
        <v>7.0221399753604792E-3</v>
      </c>
      <c r="AG1309" s="54">
        <f>(R1309-MAX(R$2:R1308))/MAX(R$2:R1308)</f>
        <v>2.8778870019426925E-3</v>
      </c>
      <c r="AH1309" s="54">
        <f>(S1309-MAX(S$2:S1308))/MAX(S$2:S1308)</f>
        <v>1.1430058168303081E-2</v>
      </c>
      <c r="AI1309" s="54">
        <f>(T1309-MAX(T$2:T1308))/MAX(T$2:T1308)</f>
        <v>1.0405735721250045E-2</v>
      </c>
      <c r="AJ1309" s="54">
        <f>(U1309-MAX(U$2:U1308))/MAX(U$2:U1308)</f>
        <v>7.0221399753605416E-3</v>
      </c>
      <c r="AK1309" s="54">
        <f t="shared" si="578"/>
        <v>2.4088701694086225</v>
      </c>
      <c r="AL1309" s="71">
        <f t="shared" si="568"/>
        <v>1989.874999999892</v>
      </c>
      <c r="AM1309" s="49">
        <f t="shared" si="569"/>
        <v>2.4088701694086225</v>
      </c>
      <c r="AN1309" s="49">
        <f t="shared" si="570"/>
        <v>2.8388364188441613</v>
      </c>
      <c r="AO1309" s="49">
        <f t="shared" si="571"/>
        <v>2.7989325605361053</v>
      </c>
      <c r="AP1309" s="49">
        <f t="shared" si="572"/>
        <v>2.8181398514615155</v>
      </c>
      <c r="AQ1309" s="49">
        <f t="shared" si="573"/>
        <v>2.8063111301506138</v>
      </c>
      <c r="AS1309" s="49">
        <f t="shared" si="579"/>
        <v>-3.2525288693547427E-2</v>
      </c>
      <c r="AT1309" s="49">
        <f t="shared" si="574"/>
        <v>-1.1828721310901624E-2</v>
      </c>
      <c r="AU1309" s="54">
        <f>(AM1309-MAX(AM$3:AM1309))/MAX(AM$3:AM1309)</f>
        <v>-0.51798552221143512</v>
      </c>
      <c r="AV1309" s="54">
        <f>(AN1309-MAX(AN$3:AN1309))/MAX(AN$3:AN1309)</f>
        <v>-0.77890709056593033</v>
      </c>
      <c r="AW1309" s="54">
        <f>(AO1309-MAX(AO$3:AO1309))/MAX(AO$3:AO1309)</f>
        <v>-0.65195492482413109</v>
      </c>
      <c r="AX1309" s="54">
        <f>(AP1309-MAX(AP$3:AP1309))/MAX(AP$3:AP1309)</f>
        <v>-0.67530129760551716</v>
      </c>
      <c r="AY1309" s="54">
        <f>(AQ1309-MAX(AQ$3:AQ1309))/MAX(AQ$3:AQ1309)</f>
        <v>-0.66265837281941664</v>
      </c>
    </row>
    <row r="1310" spans="1:51">
      <c r="A1310" s="49">
        <f>Data!F1436</f>
        <v>1989.9583333332253</v>
      </c>
      <c r="B1310" s="53">
        <f t="shared" si="565"/>
        <v>0.57899999999999996</v>
      </c>
      <c r="C1310" s="50">
        <f>1/Data!N1436</f>
        <v>5.6656540370666073E-2</v>
      </c>
      <c r="D1310" s="50">
        <f>Data!H1436/100</f>
        <v>7.8399999999999997E-2</v>
      </c>
      <c r="E1310">
        <f>Data!K1437/Data!K1436</f>
        <v>0.96792822407218759</v>
      </c>
      <c r="F1310">
        <f>Data!T1437/Data!T1436</f>
        <v>0.97147181787060932</v>
      </c>
      <c r="G1310" s="49">
        <f>Data!E1439</f>
        <v>128.69999999999999</v>
      </c>
      <c r="H1310" s="52">
        <v>0</v>
      </c>
      <c r="I1310" s="52">
        <v>1</v>
      </c>
      <c r="J1310" s="52">
        <v>0.6</v>
      </c>
      <c r="K1310" s="54">
        <f t="shared" si="575"/>
        <v>0.66261227030770231</v>
      </c>
      <c r="L1310" s="54">
        <f t="shared" si="588"/>
        <v>0</v>
      </c>
      <c r="M1310" s="53">
        <f t="shared" si="589"/>
        <v>0</v>
      </c>
      <c r="N1310" s="54" cm="1">
        <f t="array" ref="N1310">stock_min(C1310,O1310)</f>
        <v>0</v>
      </c>
      <c r="O1310" s="54" cm="1">
        <f t="array" ref="O1310">stock_max(C1310,D1310)</f>
        <v>0</v>
      </c>
      <c r="P1310" s="49">
        <f t="shared" si="566"/>
        <v>1989.9583333332253</v>
      </c>
      <c r="Q1310" s="49">
        <f t="shared" si="580"/>
        <v>1.3197659641570623</v>
      </c>
      <c r="R1310" s="49">
        <f t="shared" si="581"/>
        <v>114.5269976868156</v>
      </c>
      <c r="S1310" s="59">
        <f t="shared" si="562"/>
        <v>24.42157605834111</v>
      </c>
      <c r="T1310" s="59">
        <f t="shared" si="563"/>
        <v>31.781002916932167</v>
      </c>
      <c r="U1310" s="59">
        <f t="shared" si="564"/>
        <v>104.91923336887615</v>
      </c>
      <c r="V1310" s="59"/>
      <c r="W1310" s="49">
        <f t="shared" si="582"/>
        <v>9.7686304233364449</v>
      </c>
      <c r="X1310" s="49">
        <f t="shared" si="583"/>
        <v>14.652945635004665</v>
      </c>
      <c r="Y1310" s="49">
        <f t="shared" si="584"/>
        <v>10.722520421488033</v>
      </c>
      <c r="Z1310" s="49">
        <f t="shared" si="585"/>
        <v>21.058482495444132</v>
      </c>
      <c r="AA1310" s="49">
        <f t="shared" si="586"/>
        <v>104.91923336887615</v>
      </c>
      <c r="AB1310" s="49">
        <f t="shared" si="587"/>
        <v>0</v>
      </c>
      <c r="AC1310" s="80">
        <f t="shared" si="567"/>
        <v>0</v>
      </c>
      <c r="AD1310" s="80">
        <f t="shared" si="576"/>
        <v>0</v>
      </c>
      <c r="AE1310" s="80">
        <f t="shared" si="577"/>
        <v>0</v>
      </c>
      <c r="AF1310" s="54">
        <f>(Q1310-MAX(Q$2:Q1309))/MAX(Q$2:Q1309)</f>
        <v>-2.8528182129390744E-2</v>
      </c>
      <c r="AG1310" s="54">
        <f>(R1310-MAX(R$2:R1309))/MAX(R$2:R1309)</f>
        <v>-3.2071775927812372E-2</v>
      </c>
      <c r="AH1310" s="54">
        <f>(S1310-MAX(S$2:S1309))/MAX(S$2:S1309)</f>
        <v>-3.065433840844373E-2</v>
      </c>
      <c r="AI1310" s="54">
        <f>(T1310-MAX(T$2:T1309))/MAX(T$2:T1309)</f>
        <v>-3.0876210861211093E-2</v>
      </c>
      <c r="AJ1310" s="54">
        <f>(U1310-MAX(U$2:U1309))/MAX(U$2:U1309)</f>
        <v>-2.8528182129390706E-2</v>
      </c>
      <c r="AK1310" s="54">
        <f t="shared" si="578"/>
        <v>2.4499155338979528</v>
      </c>
      <c r="AL1310" s="71">
        <f t="shared" si="568"/>
        <v>1989.9583333332253</v>
      </c>
      <c r="AM1310" s="49">
        <f t="shared" si="569"/>
        <v>2.4499155338979528</v>
      </c>
      <c r="AN1310" s="49">
        <f t="shared" si="570"/>
        <v>2.9625364198398336</v>
      </c>
      <c r="AO1310" s="49">
        <f t="shared" si="571"/>
        <v>2.8911208288007302</v>
      </c>
      <c r="AP1310" s="49">
        <f t="shared" si="572"/>
        <v>2.9156473222097565</v>
      </c>
      <c r="AQ1310" s="49">
        <f t="shared" si="573"/>
        <v>2.9083439525047652</v>
      </c>
      <c r="AS1310" s="49">
        <f t="shared" si="579"/>
        <v>-5.4192467335068439E-2</v>
      </c>
      <c r="AT1310" s="49">
        <f t="shared" si="574"/>
        <v>-7.3033697049913471E-3</v>
      </c>
      <c r="AU1310" s="54">
        <f>(AM1310-MAX(AM$3:AM1310))/MAX(AM$3:AM1310)</f>
        <v>-0.50977235232738827</v>
      </c>
      <c r="AV1310" s="54">
        <f>(AN1310-MAX(AN$3:AN1310))/MAX(AN$3:AN1310)</f>
        <v>-0.76927314584985329</v>
      </c>
      <c r="AW1310" s="54">
        <f>(AO1310-MAX(AO$3:AO1310))/MAX(AO$3:AO1310)</f>
        <v>-0.64049138575538378</v>
      </c>
      <c r="AX1310" s="54">
        <f>(AP1310-MAX(AP$3:AP1310))/MAX(AP$3:AP1310)</f>
        <v>-0.66406674187213066</v>
      </c>
      <c r="AY1310" s="54">
        <f>(AQ1310-MAX(AQ$3:AQ1310))/MAX(AQ$3:AQ1310)</f>
        <v>-0.65039319026393516</v>
      </c>
    </row>
    <row r="1311" spans="1:51">
      <c r="A1311" s="49">
        <f>Data!F1437</f>
        <v>1990.0416666665585</v>
      </c>
      <c r="B1311" s="53">
        <f t="shared" si="565"/>
        <v>0.54099999999999993</v>
      </c>
      <c r="C1311" s="50">
        <f>1/Data!N1437</f>
        <v>5.8655004589082779E-2</v>
      </c>
      <c r="D1311" s="50">
        <f>Data!H1437/100</f>
        <v>8.2100000000000006E-2</v>
      </c>
      <c r="E1311">
        <f>Data!K1438/Data!K1437</f>
        <v>0.97018108138830861</v>
      </c>
      <c r="F1311">
        <f>Data!T1438/Data!T1437</f>
        <v>0.98479907139839418</v>
      </c>
      <c r="G1311" s="49">
        <f>Data!E1440</f>
        <v>128.9</v>
      </c>
      <c r="H1311" s="52">
        <v>0</v>
      </c>
      <c r="I1311" s="52">
        <v>1</v>
      </c>
      <c r="J1311" s="52">
        <v>0.6</v>
      </c>
      <c r="K1311" s="54">
        <f t="shared" si="575"/>
        <v>0.66261227030770231</v>
      </c>
      <c r="L1311" s="54">
        <f t="shared" si="588"/>
        <v>0</v>
      </c>
      <c r="M1311" s="53">
        <f t="shared" si="589"/>
        <v>0</v>
      </c>
      <c r="N1311" s="54" cm="1">
        <f t="array" ref="N1311">stock_min(C1311,O1311)</f>
        <v>0</v>
      </c>
      <c r="O1311" s="54" cm="1">
        <f t="array" ref="O1311">stock_max(C1311,D1311)</f>
        <v>0</v>
      </c>
      <c r="P1311" s="49">
        <f t="shared" si="566"/>
        <v>1990.0416666665585</v>
      </c>
      <c r="Q1311" s="49">
        <f t="shared" si="580"/>
        <v>1.2997042959650813</v>
      </c>
      <c r="R1311" s="49">
        <f t="shared" si="581"/>
        <v>111.11192646395108</v>
      </c>
      <c r="S1311" s="59">
        <f t="shared" si="562"/>
        <v>23.836148811428757</v>
      </c>
      <c r="T1311" s="59">
        <f t="shared" si="563"/>
        <v>30.990069473958492</v>
      </c>
      <c r="U1311" s="59">
        <f t="shared" si="564"/>
        <v>103.32436359350065</v>
      </c>
      <c r="V1311" s="59"/>
      <c r="W1311" s="49">
        <f t="shared" si="582"/>
        <v>9.5344595245715027</v>
      </c>
      <c r="X1311" s="49">
        <f t="shared" si="583"/>
        <v>14.301689286857254</v>
      </c>
      <c r="Y1311" s="49">
        <f t="shared" si="584"/>
        <v>10.455669182825433</v>
      </c>
      <c r="Z1311" s="49">
        <f t="shared" si="585"/>
        <v>20.534400291133057</v>
      </c>
      <c r="AA1311" s="49">
        <f t="shared" si="586"/>
        <v>103.32436359350065</v>
      </c>
      <c r="AB1311" s="49">
        <f t="shared" si="587"/>
        <v>0</v>
      </c>
      <c r="AC1311" s="80">
        <f t="shared" si="567"/>
        <v>0</v>
      </c>
      <c r="AD1311" s="80">
        <f t="shared" si="576"/>
        <v>0</v>
      </c>
      <c r="AE1311" s="80">
        <f t="shared" si="577"/>
        <v>0</v>
      </c>
      <c r="AF1311" s="54">
        <f>(Q1311-MAX(Q$2:Q1310))/MAX(Q$2:Q1310)</f>
        <v>-4.329545587131408E-2</v>
      </c>
      <c r="AG1311" s="54">
        <f>(R1311-MAX(R$2:R1310))/MAX(R$2:R1310)</f>
        <v>-6.0934348863379957E-2</v>
      </c>
      <c r="AH1311" s="54">
        <f>(S1311-MAX(S$2:S1310))/MAX(S$2:S1310)</f>
        <v>-5.3891223719052368E-2</v>
      </c>
      <c r="AI1311" s="54">
        <f>(T1311-MAX(T$2:T1310))/MAX(T$2:T1310)</f>
        <v>-5.4994783116929805E-2</v>
      </c>
      <c r="AJ1311" s="54">
        <f>(U1311-MAX(U$2:U1310))/MAX(U$2:U1310)</f>
        <v>-4.3295455871314004E-2</v>
      </c>
      <c r="AK1311" s="54">
        <f t="shared" si="578"/>
        <v>2.5030937578424903</v>
      </c>
      <c r="AL1311" s="71">
        <f t="shared" si="568"/>
        <v>1990.0416666665585</v>
      </c>
      <c r="AM1311" s="49">
        <f t="shared" si="569"/>
        <v>2.5030937578424903</v>
      </c>
      <c r="AN1311" s="49">
        <f t="shared" si="570"/>
        <v>2.9643064524260856</v>
      </c>
      <c r="AO1311" s="49">
        <f t="shared" si="571"/>
        <v>2.9174786463964977</v>
      </c>
      <c r="AP1311" s="49">
        <f t="shared" si="572"/>
        <v>2.9383602801229287</v>
      </c>
      <c r="AQ1311" s="49">
        <f t="shared" si="573"/>
        <v>2.8825735583717558</v>
      </c>
      <c r="AS1311" s="49">
        <f t="shared" si="579"/>
        <v>-8.1732894054329819E-2</v>
      </c>
      <c r="AT1311" s="49">
        <f t="shared" si="574"/>
        <v>-5.5786721751172941E-2</v>
      </c>
      <c r="AU1311" s="54">
        <f>(AM1311-MAX(AM$3:AM1311))/MAX(AM$3:AM1311)</f>
        <v>-0.49913139949818602</v>
      </c>
      <c r="AV1311" s="54">
        <f>(AN1311-MAX(AN$3:AN1311))/MAX(AN$3:AN1311)</f>
        <v>-0.76913529301279315</v>
      </c>
      <c r="AW1311" s="54">
        <f>(AO1311-MAX(AO$3:AO1311))/MAX(AO$3:AO1311)</f>
        <v>-0.6372138117488011</v>
      </c>
      <c r="AX1311" s="54">
        <f>(AP1311-MAX(AP$3:AP1311))/MAX(AP$3:AP1311)</f>
        <v>-0.66144981427071203</v>
      </c>
      <c r="AY1311" s="54">
        <f>(AQ1311-MAX(AQ$3:AQ1311))/MAX(AQ$3:AQ1311)</f>
        <v>-0.65349100311744002</v>
      </c>
    </row>
    <row r="1312" spans="1:51">
      <c r="A1312" s="49">
        <f>Data!F1438</f>
        <v>1990.1249999998918</v>
      </c>
      <c r="B1312" s="53">
        <f t="shared" si="565"/>
        <v>0.503</v>
      </c>
      <c r="C1312" s="50">
        <f>1/Data!N1438</f>
        <v>6.0576346929527507E-2</v>
      </c>
      <c r="D1312" s="50">
        <f>Data!H1438/100</f>
        <v>8.4700000000000011E-2</v>
      </c>
      <c r="E1312">
        <f>Data!K1439/Data!K1438</f>
        <v>1.0215079944237155</v>
      </c>
      <c r="F1312">
        <f>Data!T1439/Data!T1438</f>
        <v>0.99363267055001148</v>
      </c>
      <c r="G1312" s="49">
        <f>Data!E1441</f>
        <v>129.19999999999999</v>
      </c>
      <c r="H1312" s="52">
        <v>0</v>
      </c>
      <c r="I1312" s="52">
        <v>1</v>
      </c>
      <c r="J1312" s="52">
        <v>0.6</v>
      </c>
      <c r="K1312" s="54">
        <f t="shared" si="575"/>
        <v>0.66261227030770231</v>
      </c>
      <c r="L1312" s="54">
        <f t="shared" si="588"/>
        <v>0</v>
      </c>
      <c r="M1312" s="53">
        <f t="shared" si="589"/>
        <v>0</v>
      </c>
      <c r="N1312" s="54" cm="1">
        <f t="array" ref="N1312">stock_min(C1312,O1312)</f>
        <v>0</v>
      </c>
      <c r="O1312" s="54" cm="1">
        <f t="array" ref="O1312">stock_max(C1312,D1312)</f>
        <v>0</v>
      </c>
      <c r="P1312" s="49">
        <f t="shared" si="566"/>
        <v>1990.1249999998918</v>
      </c>
      <c r="Q1312" s="49">
        <f t="shared" si="580"/>
        <v>1.2914286505251062</v>
      </c>
      <c r="R1312" s="49">
        <f t="shared" si="581"/>
        <v>113.50172115874602</v>
      </c>
      <c r="S1312" s="59">
        <f t="shared" si="562"/>
        <v>24.083040419939667</v>
      </c>
      <c r="T1312" s="59">
        <f t="shared" si="563"/>
        <v>31.36514855060738</v>
      </c>
      <c r="U1312" s="59">
        <f t="shared" si="564"/>
        <v>102.66646333029043</v>
      </c>
      <c r="V1312" s="59"/>
      <c r="W1312" s="49">
        <f t="shared" si="582"/>
        <v>9.633216167975867</v>
      </c>
      <c r="X1312" s="49">
        <f t="shared" si="583"/>
        <v>14.4498242519638</v>
      </c>
      <c r="Y1312" s="49">
        <f t="shared" si="584"/>
        <v>10.582216260951085</v>
      </c>
      <c r="Z1312" s="49">
        <f t="shared" si="585"/>
        <v>20.782932289656294</v>
      </c>
      <c r="AA1312" s="49">
        <f t="shared" si="586"/>
        <v>102.66646333029043</v>
      </c>
      <c r="AB1312" s="49">
        <f t="shared" si="587"/>
        <v>0</v>
      </c>
      <c r="AC1312" s="80">
        <f t="shared" si="567"/>
        <v>0</v>
      </c>
      <c r="AD1312" s="80">
        <f t="shared" si="576"/>
        <v>0</v>
      </c>
      <c r="AE1312" s="80">
        <f t="shared" si="577"/>
        <v>0</v>
      </c>
      <c r="AF1312" s="54">
        <f>(Q1312-MAX(Q$2:Q1311))/MAX(Q$2:Q1311)</f>
        <v>-4.9387108890082507E-2</v>
      </c>
      <c r="AG1312" s="54">
        <f>(R1312-MAX(R$2:R1311))/MAX(R$2:R1311)</f>
        <v>-4.0736930075230791E-2</v>
      </c>
      <c r="AH1312" s="54">
        <f>(S1312-MAX(S$2:S1311))/MAX(S$2:S1311)</f>
        <v>-4.4091556858007495E-2</v>
      </c>
      <c r="AI1312" s="54">
        <f>(T1312-MAX(T$2:T1311))/MAX(T$2:T1311)</f>
        <v>-4.3557193908724388E-2</v>
      </c>
      <c r="AJ1312" s="54">
        <f>(U1312-MAX(U$2:U1311))/MAX(U$2:U1311)</f>
        <v>-4.9387108890082465E-2</v>
      </c>
      <c r="AK1312" s="54">
        <f t="shared" si="578"/>
        <v>2.5082386789886977</v>
      </c>
      <c r="AL1312" s="71">
        <f t="shared" si="568"/>
        <v>1990.1249999998918</v>
      </c>
      <c r="AM1312" s="49">
        <f t="shared" si="569"/>
        <v>2.5082386789886977</v>
      </c>
      <c r="AN1312" s="49">
        <f t="shared" si="570"/>
        <v>3.0617429423499307</v>
      </c>
      <c r="AO1312" s="49">
        <f t="shared" si="571"/>
        <v>2.978010944365169</v>
      </c>
      <c r="AP1312" s="49">
        <f t="shared" si="572"/>
        <v>3.0049529645925199</v>
      </c>
      <c r="AQ1312" s="49">
        <f t="shared" si="573"/>
        <v>3.0349965802488508</v>
      </c>
      <c r="AS1312" s="49">
        <f t="shared" si="579"/>
        <v>-2.6746362101079946E-2</v>
      </c>
      <c r="AT1312" s="49">
        <f t="shared" si="574"/>
        <v>3.0043615656330847E-2</v>
      </c>
      <c r="AU1312" s="54">
        <f>(AM1312-MAX(AM$3:AM1312))/MAX(AM$3:AM1312)</f>
        <v>-0.49810190172323482</v>
      </c>
      <c r="AV1312" s="54">
        <f>(AN1312-MAX(AN$3:AN1312))/MAX(AN$3:AN1312)</f>
        <v>-0.76154679059000219</v>
      </c>
      <c r="AW1312" s="54">
        <f>(AO1312-MAX(AO$3:AO1312))/MAX(AO$3:AO1312)</f>
        <v>-0.62968666783182203</v>
      </c>
      <c r="AX1312" s="54">
        <f>(AP1312-MAX(AP$3:AP1312))/MAX(AP$3:AP1312)</f>
        <v>-0.65377717934983404</v>
      </c>
      <c r="AY1312" s="54">
        <f>(AQ1312-MAX(AQ$3:AQ1312))/MAX(AQ$3:AQ1312)</f>
        <v>-0.63516850506390399</v>
      </c>
    </row>
    <row r="1313" spans="1:51">
      <c r="A1313" s="49">
        <f>Data!F1439</f>
        <v>1990.208333333225</v>
      </c>
      <c r="B1313" s="53">
        <f t="shared" si="565"/>
        <v>0.52600000000000002</v>
      </c>
      <c r="C1313" s="50">
        <f>1/Data!N1439</f>
        <v>5.9404476420235483E-2</v>
      </c>
      <c r="D1313" s="50">
        <f>Data!H1439/100</f>
        <v>8.5900000000000004E-2</v>
      </c>
      <c r="E1313">
        <f>Data!K1440/Data!K1439</f>
        <v>1.0004339146204455</v>
      </c>
      <c r="F1313">
        <f>Data!T1440/Data!T1439</f>
        <v>0.9924097854437407</v>
      </c>
      <c r="G1313" s="49">
        <f>Data!E1442</f>
        <v>129.9</v>
      </c>
      <c r="H1313" s="52">
        <v>0</v>
      </c>
      <c r="I1313" s="52">
        <v>1</v>
      </c>
      <c r="J1313" s="52">
        <v>0.6</v>
      </c>
      <c r="K1313" s="54">
        <f t="shared" si="575"/>
        <v>0.66261227030770231</v>
      </c>
      <c r="L1313" s="54">
        <f t="shared" si="588"/>
        <v>0</v>
      </c>
      <c r="M1313" s="53">
        <f t="shared" si="589"/>
        <v>0</v>
      </c>
      <c r="N1313" s="54" cm="1">
        <f t="array" ref="N1313">stock_min(C1313,O1313)</f>
        <v>0</v>
      </c>
      <c r="O1313" s="54" cm="1">
        <f t="array" ref="O1313">stock_max(C1313,D1313)</f>
        <v>0</v>
      </c>
      <c r="P1313" s="49">
        <f t="shared" si="566"/>
        <v>1990.208333333225</v>
      </c>
      <c r="Q1313" s="49">
        <f t="shared" si="580"/>
        <v>1.2816264299835203</v>
      </c>
      <c r="R1313" s="49">
        <f t="shared" si="581"/>
        <v>113.55097121500253</v>
      </c>
      <c r="S1313" s="59">
        <f t="shared" si="562"/>
        <v>24.0161922323637</v>
      </c>
      <c r="T1313" s="59">
        <f t="shared" si="563"/>
        <v>31.293845276882237</v>
      </c>
      <c r="U1313" s="59">
        <f t="shared" si="564"/>
        <v>101.88720284588119</v>
      </c>
      <c r="V1313" s="59"/>
      <c r="W1313" s="49">
        <f t="shared" si="582"/>
        <v>9.60647689294548</v>
      </c>
      <c r="X1313" s="49">
        <f t="shared" si="583"/>
        <v>14.40971533941822</v>
      </c>
      <c r="Y1313" s="49">
        <f t="shared" si="584"/>
        <v>10.558159411309331</v>
      </c>
      <c r="Z1313" s="49">
        <f t="shared" si="585"/>
        <v>20.735685865572908</v>
      </c>
      <c r="AA1313" s="49">
        <f t="shared" si="586"/>
        <v>101.88720284588119</v>
      </c>
      <c r="AB1313" s="49">
        <f t="shared" si="587"/>
        <v>0</v>
      </c>
      <c r="AC1313" s="80">
        <f t="shared" si="567"/>
        <v>0</v>
      </c>
      <c r="AD1313" s="80">
        <f t="shared" si="576"/>
        <v>0</v>
      </c>
      <c r="AE1313" s="80">
        <f t="shared" si="577"/>
        <v>0</v>
      </c>
      <c r="AF1313" s="54">
        <f>(Q1313-MAX(Q$2:Q1312))/MAX(Q$2:Q1312)</f>
        <v>-5.6602464693552741E-2</v>
      </c>
      <c r="AG1313" s="54">
        <f>(R1313-MAX(R$2:R1312))/MAX(R$2:R1312)</f>
        <v>-4.0320691804336971E-2</v>
      </c>
      <c r="AH1313" s="54">
        <f>(S1313-MAX(S$2:S1312))/MAX(S$2:S1312)</f>
        <v>-4.6744907340270522E-2</v>
      </c>
      <c r="AI1313" s="54">
        <f>(T1313-MAX(T$2:T1312))/MAX(T$2:T1312)</f>
        <v>-4.5731502220866881E-2</v>
      </c>
      <c r="AJ1313" s="54">
        <f>(U1313-MAX(U$2:U1312))/MAX(U$2:U1312)</f>
        <v>-5.6602464693552734E-2</v>
      </c>
      <c r="AK1313" s="54">
        <f t="shared" si="578"/>
        <v>2.5059579211157037</v>
      </c>
      <c r="AL1313" s="71">
        <f t="shared" si="568"/>
        <v>1990.208333333225</v>
      </c>
      <c r="AM1313" s="49">
        <f t="shared" si="569"/>
        <v>2.5059579211157037</v>
      </c>
      <c r="AN1313" s="49">
        <f t="shared" si="570"/>
        <v>3.1800096323166649</v>
      </c>
      <c r="AO1313" s="49">
        <f t="shared" si="571"/>
        <v>3.0461745609345892</v>
      </c>
      <c r="AP1313" s="49">
        <f t="shared" si="572"/>
        <v>3.0811561104789504</v>
      </c>
      <c r="AQ1313" s="49">
        <f t="shared" si="573"/>
        <v>3.1558953907086909</v>
      </c>
      <c r="AS1313" s="49">
        <f t="shared" si="579"/>
        <v>-2.4114241607974041E-2</v>
      </c>
      <c r="AT1313" s="49">
        <f t="shared" si="574"/>
        <v>7.4739280229740412E-2</v>
      </c>
      <c r="AU1313" s="54">
        <f>(AM1313-MAX(AM$3:AM1313))/MAX(AM$3:AM1313)</f>
        <v>-0.498558280954077</v>
      </c>
      <c r="AV1313" s="54">
        <f>(AN1313-MAX(AN$3:AN1313))/MAX(AN$3:AN1313)</f>
        <v>-0.75233600042248394</v>
      </c>
      <c r="AW1313" s="54">
        <f>(AO1313-MAX(AO$3:AO1313))/MAX(AO$3:AO1313)</f>
        <v>-0.62121057541442604</v>
      </c>
      <c r="AX1313" s="54">
        <f>(AP1313-MAX(AP$3:AP1313))/MAX(AP$3:AP1313)</f>
        <v>-0.64499725220219106</v>
      </c>
      <c r="AY1313" s="54">
        <f>(AQ1313-MAX(AQ$3:AQ1313))/MAX(AQ$3:AQ1313)</f>
        <v>-0.6206354759187962</v>
      </c>
    </row>
    <row r="1314" spans="1:51">
      <c r="A1314" s="49">
        <f>Data!F1440</f>
        <v>1990.2916666665583</v>
      </c>
      <c r="B1314" s="53">
        <f t="shared" si="565"/>
        <v>0.52300000000000002</v>
      </c>
      <c r="C1314" s="50">
        <f>1/Data!N1440</f>
        <v>5.9474552208524711E-2</v>
      </c>
      <c r="D1314" s="50">
        <f>Data!H1440/100</f>
        <v>8.7899999999999992E-2</v>
      </c>
      <c r="E1314">
        <f>Data!K1441/Data!K1440</f>
        <v>1.0361265168269158</v>
      </c>
      <c r="F1314">
        <f>Data!T1441/Data!T1440</f>
        <v>1.0069648896729817</v>
      </c>
      <c r="G1314" s="49">
        <f>Data!E1443</f>
        <v>130.4</v>
      </c>
      <c r="H1314" s="52">
        <v>0</v>
      </c>
      <c r="I1314" s="52">
        <v>1</v>
      </c>
      <c r="J1314" s="52">
        <v>0.6</v>
      </c>
      <c r="K1314" s="54">
        <f t="shared" si="575"/>
        <v>0.66261227030770231</v>
      </c>
      <c r="L1314" s="54">
        <f t="shared" si="588"/>
        <v>0</v>
      </c>
      <c r="M1314" s="53">
        <f t="shared" si="589"/>
        <v>0</v>
      </c>
      <c r="N1314" s="54" cm="1">
        <f t="array" ref="N1314">stock_min(C1314,O1314)</f>
        <v>0</v>
      </c>
      <c r="O1314" s="54" cm="1">
        <f t="array" ref="O1314">stock_max(C1314,D1314)</f>
        <v>0</v>
      </c>
      <c r="P1314" s="49">
        <f t="shared" si="566"/>
        <v>1990.2916666665583</v>
      </c>
      <c r="Q1314" s="49">
        <f t="shared" si="580"/>
        <v>1.2905528166703328</v>
      </c>
      <c r="R1314" s="49">
        <f t="shared" si="581"/>
        <v>117.65317228731395</v>
      </c>
      <c r="S1314" s="59">
        <f t="shared" si="562"/>
        <v>24.603673107749671</v>
      </c>
      <c r="T1314" s="59">
        <f t="shared" si="563"/>
        <v>32.11648979667202</v>
      </c>
      <c r="U1314" s="59">
        <f t="shared" si="564"/>
        <v>102.59683597279147</v>
      </c>
      <c r="V1314" s="59"/>
      <c r="W1314" s="49">
        <f t="shared" si="582"/>
        <v>9.8414692430998691</v>
      </c>
      <c r="X1314" s="49">
        <f t="shared" si="583"/>
        <v>14.762203864649802</v>
      </c>
      <c r="Y1314" s="49">
        <f t="shared" si="584"/>
        <v>10.835709578185016</v>
      </c>
      <c r="Z1314" s="49">
        <f t="shared" si="585"/>
        <v>21.280780218487003</v>
      </c>
      <c r="AA1314" s="49">
        <f t="shared" si="586"/>
        <v>102.59683597279147</v>
      </c>
      <c r="AB1314" s="49">
        <f t="shared" si="587"/>
        <v>0</v>
      </c>
      <c r="AC1314" s="80">
        <f t="shared" si="567"/>
        <v>0</v>
      </c>
      <c r="AD1314" s="80">
        <f t="shared" si="576"/>
        <v>0</v>
      </c>
      <c r="AE1314" s="80">
        <f t="shared" si="577"/>
        <v>0</v>
      </c>
      <c r="AF1314" s="54">
        <f>(Q1314-MAX(Q$2:Q1313))/MAX(Q$2:Q1313)</f>
        <v>-5.0031804942380527E-2</v>
      </c>
      <c r="AG1314" s="54">
        <f>(R1314-MAX(R$2:R1313))/MAX(R$2:R1313)</f>
        <v>-5.6508211283634755E-3</v>
      </c>
      <c r="AH1314" s="54">
        <f>(S1314-MAX(S$2:S1313))/MAX(S$2:S1313)</f>
        <v>-2.3426509032848451E-2</v>
      </c>
      <c r="AI1314" s="54">
        <f>(T1314-MAX(T$2:T1313))/MAX(T$2:T1313)</f>
        <v>-2.0645938489075987E-2</v>
      </c>
      <c r="AJ1314" s="54">
        <f>(U1314-MAX(U$2:U1313))/MAX(U$2:U1313)</f>
        <v>-5.0031804942380409E-2</v>
      </c>
      <c r="AK1314" s="54">
        <f t="shared" si="578"/>
        <v>2.584495119483539</v>
      </c>
      <c r="AL1314" s="71">
        <f t="shared" si="568"/>
        <v>1990.2916666665583</v>
      </c>
      <c r="AM1314" s="49">
        <f t="shared" si="569"/>
        <v>2.584495119483539</v>
      </c>
      <c r="AN1314" s="49">
        <f t="shared" si="570"/>
        <v>2.8863664780975475</v>
      </c>
      <c r="AO1314" s="49">
        <f t="shared" si="571"/>
        <v>2.9130169194434452</v>
      </c>
      <c r="AP1314" s="49">
        <f t="shared" si="572"/>
        <v>2.922791774024057</v>
      </c>
      <c r="AQ1314" s="49">
        <f t="shared" si="573"/>
        <v>2.99353920359041</v>
      </c>
      <c r="AS1314" s="49">
        <f t="shared" si="579"/>
        <v>0.1071727254928625</v>
      </c>
      <c r="AT1314" s="49">
        <f t="shared" si="574"/>
        <v>7.0747429566353048E-2</v>
      </c>
      <c r="AU1314" s="54">
        <f>(AM1314-MAX(AM$3:AM1314))/MAX(AM$3:AM1314)</f>
        <v>-0.48284300200753971</v>
      </c>
      <c r="AV1314" s="54">
        <f>(AN1314-MAX(AN$3:AN1314))/MAX(AN$3:AN1314)</f>
        <v>-0.77520537706946069</v>
      </c>
      <c r="AW1314" s="54">
        <f>(AO1314-MAX(AO$3:AO1314))/MAX(AO$3:AO1314)</f>
        <v>-0.63776862400640422</v>
      </c>
      <c r="AX1314" s="54">
        <f>(AP1314-MAX(AP$3:AP1314))/MAX(AP$3:AP1314)</f>
        <v>-0.66324357682153168</v>
      </c>
      <c r="AY1314" s="54">
        <f>(AQ1314-MAX(AQ$3:AQ1314))/MAX(AQ$3:AQ1314)</f>
        <v>-0.64015202194852194</v>
      </c>
    </row>
    <row r="1315" spans="1:51">
      <c r="A1315" s="49">
        <f>Data!F1441</f>
        <v>1990.3749999998915</v>
      </c>
      <c r="B1315" s="53">
        <f t="shared" si="565"/>
        <v>0.56299999999999994</v>
      </c>
      <c r="C1315" s="50">
        <f>1/Data!N1441</f>
        <v>5.7496332806440974E-2</v>
      </c>
      <c r="D1315" s="50">
        <f>Data!H1441/100</f>
        <v>8.7599999999999997E-2</v>
      </c>
      <c r="E1315">
        <f>Data!K1442/Data!K1441</f>
        <v>1.0261652395728185</v>
      </c>
      <c r="F1315">
        <f>Data!T1442/Data!T1441</f>
        <v>1.0205063349934997</v>
      </c>
      <c r="G1315" s="49">
        <f>Data!E1444</f>
        <v>131.6</v>
      </c>
      <c r="H1315" s="52">
        <v>0</v>
      </c>
      <c r="I1315" s="52">
        <v>1</v>
      </c>
      <c r="J1315" s="52">
        <v>0.6</v>
      </c>
      <c r="K1315" s="54">
        <f t="shared" si="575"/>
        <v>0.66261227030770231</v>
      </c>
      <c r="L1315" s="54">
        <f t="shared" si="588"/>
        <v>0</v>
      </c>
      <c r="M1315" s="53">
        <f t="shared" si="589"/>
        <v>0</v>
      </c>
      <c r="N1315" s="54" cm="1">
        <f t="array" ref="N1315">stock_min(C1315,O1315)</f>
        <v>0</v>
      </c>
      <c r="O1315" s="54" cm="1">
        <f t="array" ref="O1315">stock_max(C1315,D1315)</f>
        <v>0</v>
      </c>
      <c r="P1315" s="49">
        <f t="shared" si="566"/>
        <v>1990.3749999998915</v>
      </c>
      <c r="Q1315" s="49">
        <f t="shared" si="580"/>
        <v>1.3170173250557793</v>
      </c>
      <c r="R1315" s="49">
        <f t="shared" si="581"/>
        <v>120.73159572671361</v>
      </c>
      <c r="S1315" s="59">
        <f t="shared" si="562"/>
        <v>25.191742173618252</v>
      </c>
      <c r="T1315" s="59">
        <f t="shared" si="563"/>
        <v>32.89550719988776</v>
      </c>
      <c r="U1315" s="59">
        <f t="shared" si="564"/>
        <v>104.70072106052267</v>
      </c>
      <c r="V1315" s="59"/>
      <c r="W1315" s="49">
        <f t="shared" si="582"/>
        <v>10.076696869447302</v>
      </c>
      <c r="X1315" s="49">
        <f t="shared" si="583"/>
        <v>15.11504530417095</v>
      </c>
      <c r="Y1315" s="49">
        <f t="shared" si="584"/>
        <v>11.098540491246764</v>
      </c>
      <c r="Z1315" s="49">
        <f t="shared" si="585"/>
        <v>21.796966708640998</v>
      </c>
      <c r="AA1315" s="49">
        <f t="shared" si="586"/>
        <v>104.70072106052267</v>
      </c>
      <c r="AB1315" s="49">
        <f t="shared" si="587"/>
        <v>0</v>
      </c>
      <c r="AC1315" s="80">
        <f t="shared" si="567"/>
        <v>0</v>
      </c>
      <c r="AD1315" s="80">
        <f t="shared" si="576"/>
        <v>0</v>
      </c>
      <c r="AE1315" s="80">
        <f t="shared" si="577"/>
        <v>0</v>
      </c>
      <c r="AF1315" s="54">
        <f>(Q1315-MAX(Q$2:Q1314))/MAX(Q$2:Q1314)</f>
        <v>-3.0551438901358714E-2</v>
      </c>
      <c r="AG1315" s="54">
        <f>(R1315-MAX(R$2:R1314))/MAX(R$2:R1314)</f>
        <v>2.0366563355848227E-2</v>
      </c>
      <c r="AH1315" s="54">
        <f>(S1315-MAX(S$2:S1314))/MAX(S$2:S1314)</f>
        <v>-8.4764161259303088E-5</v>
      </c>
      <c r="AI1315" s="54">
        <f>(T1315-MAX(T$2:T1314))/MAX(T$2:T1314)</f>
        <v>3.1092683425897973E-3</v>
      </c>
      <c r="AJ1315" s="54">
        <f>(U1315-MAX(U$2:U1314))/MAX(U$2:U1314)</f>
        <v>-3.0551438901358616E-2</v>
      </c>
      <c r="AK1315" s="54">
        <f t="shared" si="578"/>
        <v>2.5895975249913157</v>
      </c>
      <c r="AL1315" s="71">
        <f t="shared" si="568"/>
        <v>1990.3749999998915</v>
      </c>
      <c r="AM1315" s="49">
        <f t="shared" si="569"/>
        <v>2.5895975249913157</v>
      </c>
      <c r="AN1315" s="49">
        <f t="shared" si="570"/>
        <v>2.7157584169188138</v>
      </c>
      <c r="AO1315" s="49">
        <f t="shared" si="571"/>
        <v>2.8117713024047752</v>
      </c>
      <c r="AP1315" s="49">
        <f t="shared" si="572"/>
        <v>2.8100444649435854</v>
      </c>
      <c r="AQ1315" s="49">
        <f t="shared" si="573"/>
        <v>2.8573000566062983</v>
      </c>
      <c r="AS1315" s="49">
        <f t="shared" si="579"/>
        <v>0.14154163968748446</v>
      </c>
      <c r="AT1315" s="49">
        <f t="shared" si="574"/>
        <v>4.725559166271287E-2</v>
      </c>
      <c r="AU1315" s="54">
        <f>(AM1315-MAX(AM$3:AM1315))/MAX(AM$3:AM1315)</f>
        <v>-0.48182201160401777</v>
      </c>
      <c r="AV1315" s="54">
        <f>(AN1315-MAX(AN$3:AN1315))/MAX(AN$3:AN1315)</f>
        <v>-0.78849259304588171</v>
      </c>
      <c r="AW1315" s="54">
        <f>(AO1315-MAX(AO$3:AO1315))/MAX(AO$3:AO1315)</f>
        <v>-0.65035843731248166</v>
      </c>
      <c r="AX1315" s="54">
        <f>(AP1315-MAX(AP$3:AP1315))/MAX(AP$3:AP1315)</f>
        <v>-0.67623402686534806</v>
      </c>
      <c r="AY1315" s="54">
        <f>(AQ1315-MAX(AQ$3:AQ1315))/MAX(AQ$3:AQ1315)</f>
        <v>-0.65652908543073396</v>
      </c>
    </row>
    <row r="1316" spans="1:51">
      <c r="A1316" s="49">
        <f>Data!F1442</f>
        <v>1990.4583333332248</v>
      </c>
      <c r="B1316" s="53">
        <f t="shared" si="565"/>
        <v>0.59200000000000008</v>
      </c>
      <c r="C1316" s="50">
        <f>1/Data!N1442</f>
        <v>5.6125910734652069E-2</v>
      </c>
      <c r="D1316" s="50">
        <f>Data!H1442/100</f>
        <v>8.48E-2</v>
      </c>
      <c r="E1316">
        <f>Data!K1443/Data!K1442</f>
        <v>0.99787173573848154</v>
      </c>
      <c r="F1316">
        <f>Data!T1443/Data!T1442</f>
        <v>1.0038720560161016</v>
      </c>
      <c r="G1316" s="49">
        <f>Data!E1445</f>
        <v>132.69999999999999</v>
      </c>
      <c r="H1316" s="52">
        <v>0</v>
      </c>
      <c r="I1316" s="52">
        <v>1</v>
      </c>
      <c r="J1316" s="52">
        <v>0.6</v>
      </c>
      <c r="K1316" s="54">
        <f t="shared" si="575"/>
        <v>0.66261227030770231</v>
      </c>
      <c r="L1316" s="54">
        <f t="shared" si="588"/>
        <v>0</v>
      </c>
      <c r="M1316" s="53">
        <f t="shared" si="589"/>
        <v>0</v>
      </c>
      <c r="N1316" s="54" cm="1">
        <f t="array" ref="N1316">stock_min(C1316,O1316)</f>
        <v>0</v>
      </c>
      <c r="O1316" s="54" cm="1">
        <f t="array" ref="O1316">stock_max(C1316,D1316)</f>
        <v>0</v>
      </c>
      <c r="P1316" s="49">
        <f t="shared" si="566"/>
        <v>1990.4583333332248</v>
      </c>
      <c r="Q1316" s="49">
        <f t="shared" si="580"/>
        <v>1.3221168899125717</v>
      </c>
      <c r="R1316" s="49">
        <f t="shared" si="581"/>
        <v>120.47464698629234</v>
      </c>
      <c r="S1316" s="59">
        <f t="shared" si="562"/>
        <v>25.198590897621926</v>
      </c>
      <c r="T1316" s="59">
        <f t="shared" si="563"/>
        <v>32.892091665111337</v>
      </c>
      <c r="U1316" s="59">
        <f t="shared" si="564"/>
        <v>105.10612811739524</v>
      </c>
      <c r="V1316" s="59"/>
      <c r="W1316" s="49">
        <f t="shared" si="582"/>
        <v>10.079436359048771</v>
      </c>
      <c r="X1316" s="49">
        <f t="shared" si="583"/>
        <v>15.119154538573156</v>
      </c>
      <c r="Y1316" s="49">
        <f t="shared" si="584"/>
        <v>11.097388131722862</v>
      </c>
      <c r="Z1316" s="49">
        <f t="shared" si="585"/>
        <v>21.794703533388475</v>
      </c>
      <c r="AA1316" s="49">
        <f t="shared" si="586"/>
        <v>105.10612811739524</v>
      </c>
      <c r="AB1316" s="49">
        <f t="shared" si="587"/>
        <v>0</v>
      </c>
      <c r="AC1316" s="80">
        <f t="shared" si="567"/>
        <v>0</v>
      </c>
      <c r="AD1316" s="80">
        <f t="shared" si="576"/>
        <v>0</v>
      </c>
      <c r="AE1316" s="80">
        <f t="shared" si="577"/>
        <v>0</v>
      </c>
      <c r="AF1316" s="54">
        <f>(Q1316-MAX(Q$2:Q1315))/MAX(Q$2:Q1315)</f>
        <v>-2.6797679768055568E-2</v>
      </c>
      <c r="AG1316" s="54">
        <f>(R1316-MAX(R$2:R1315))/MAX(R$2:R1315)</f>
        <v>-2.1282642615185077E-3</v>
      </c>
      <c r="AH1316" s="54">
        <f>(S1316-MAX(S$2:S1315))/MAX(S$2:S1315)</f>
        <v>1.8707664395901569E-4</v>
      </c>
      <c r="AI1316" s="54">
        <f>(T1316-MAX(T$2:T1315))/MAX(T$2:T1315)</f>
        <v>-1.0382982562537598E-4</v>
      </c>
      <c r="AJ1316" s="54">
        <f>(U1316-MAX(U$2:U1315))/MAX(U$2:U1315)</f>
        <v>-2.6797679768055544E-2</v>
      </c>
      <c r="AK1316" s="54">
        <f t="shared" si="578"/>
        <v>2.6279094528340203</v>
      </c>
      <c r="AL1316" s="71">
        <f t="shared" si="568"/>
        <v>1990.4583333332248</v>
      </c>
      <c r="AM1316" s="49">
        <f t="shared" si="569"/>
        <v>2.6279094528340203</v>
      </c>
      <c r="AN1316" s="49">
        <f t="shared" si="570"/>
        <v>2.7166696414447777</v>
      </c>
      <c r="AO1316" s="49">
        <f t="shared" si="571"/>
        <v>2.8290354529150386</v>
      </c>
      <c r="AP1316" s="49">
        <f t="shared" si="572"/>
        <v>2.8247500590148413</v>
      </c>
      <c r="AQ1316" s="49">
        <f t="shared" si="573"/>
        <v>2.8499341662391782</v>
      </c>
      <c r="AS1316" s="49">
        <f t="shared" si="579"/>
        <v>0.13326452479440043</v>
      </c>
      <c r="AT1316" s="49">
        <f t="shared" si="574"/>
        <v>2.5184107224336838E-2</v>
      </c>
      <c r="AU1316" s="54">
        <f>(AM1316-MAX(AM$3:AM1316))/MAX(AM$3:AM1316)</f>
        <v>-0.47415580189014678</v>
      </c>
      <c r="AV1316" s="54">
        <f>(AN1316-MAX(AN$3:AN1316))/MAX(AN$3:AN1316)</f>
        <v>-0.78842162549021144</v>
      </c>
      <c r="AW1316" s="54">
        <f>(AO1316-MAX(AO$3:AO1316))/MAX(AO$3:AO1316)</f>
        <v>-0.64821165369685885</v>
      </c>
      <c r="AX1316" s="54">
        <f>(AP1316-MAX(AP$3:AP1316))/MAX(AP$3:AP1316)</f>
        <v>-0.6745396867812673</v>
      </c>
      <c r="AY1316" s="54">
        <f>(AQ1316-MAX(AQ$3:AQ1316))/MAX(AQ$3:AQ1316)</f>
        <v>-0.65741452589931981</v>
      </c>
    </row>
    <row r="1317" spans="1:51">
      <c r="A1317" s="49">
        <f>Data!F1443</f>
        <v>1990.5416666665581</v>
      </c>
      <c r="B1317" s="53">
        <f t="shared" si="565"/>
        <v>0.58800000000000008</v>
      </c>
      <c r="C1317" s="50">
        <f>1/Data!N1443</f>
        <v>5.6347006907205011E-2</v>
      </c>
      <c r="D1317" s="50">
        <f>Data!H1443/100</f>
        <v>8.4700000000000011E-2</v>
      </c>
      <c r="E1317">
        <f>Data!K1444/Data!K1443</f>
        <v>0.91299900104013076</v>
      </c>
      <c r="F1317">
        <f>Data!T1444/Data!T1443</f>
        <v>0.97952388776516885</v>
      </c>
      <c r="G1317" s="49">
        <f>Data!E1446</f>
        <v>133.5</v>
      </c>
      <c r="H1317" s="52">
        <v>0</v>
      </c>
      <c r="I1317" s="52">
        <v>1</v>
      </c>
      <c r="J1317" s="52">
        <v>0.6</v>
      </c>
      <c r="K1317" s="54">
        <f t="shared" si="575"/>
        <v>0.66261227030770231</v>
      </c>
      <c r="L1317" s="54">
        <f t="shared" si="588"/>
        <v>0</v>
      </c>
      <c r="M1317" s="53">
        <f t="shared" si="589"/>
        <v>0</v>
      </c>
      <c r="N1317" s="54" cm="1">
        <f t="array" ref="N1317">stock_min(C1317,O1317)</f>
        <v>0</v>
      </c>
      <c r="O1317" s="54" cm="1">
        <f t="array" ref="O1317">stock_max(C1317,D1317)</f>
        <v>0</v>
      </c>
      <c r="P1317" s="49">
        <f t="shared" si="566"/>
        <v>1990.5416666665581</v>
      </c>
      <c r="Q1317" s="49">
        <f t="shared" si="580"/>
        <v>1.2950450760871559</v>
      </c>
      <c r="R1317" s="49">
        <f t="shared" si="581"/>
        <v>109.99323234914731</v>
      </c>
      <c r="S1317" s="59">
        <f t="shared" si="562"/>
        <v>23.6768216791857</v>
      </c>
      <c r="T1317" s="59">
        <f t="shared" si="563"/>
        <v>30.768699320773706</v>
      </c>
      <c r="U1317" s="59">
        <f t="shared" si="564"/>
        <v>102.95396324149492</v>
      </c>
      <c r="V1317" s="59"/>
      <c r="W1317" s="49">
        <f t="shared" si="582"/>
        <v>9.47072867167428</v>
      </c>
      <c r="X1317" s="49">
        <f t="shared" si="583"/>
        <v>14.20609300751142</v>
      </c>
      <c r="Y1317" s="49">
        <f t="shared" si="584"/>
        <v>10.380981609420783</v>
      </c>
      <c r="Z1317" s="49">
        <f t="shared" si="585"/>
        <v>20.387717711352924</v>
      </c>
      <c r="AA1317" s="49">
        <f t="shared" si="586"/>
        <v>102.95396324149492</v>
      </c>
      <c r="AB1317" s="49">
        <f t="shared" si="587"/>
        <v>0</v>
      </c>
      <c r="AC1317" s="80">
        <f t="shared" si="567"/>
        <v>0</v>
      </c>
      <c r="AD1317" s="80">
        <f t="shared" si="576"/>
        <v>0</v>
      </c>
      <c r="AE1317" s="80">
        <f t="shared" si="577"/>
        <v>0</v>
      </c>
      <c r="AF1317" s="54">
        <f>(Q1317-MAX(Q$2:Q1316))/MAX(Q$2:Q1316)</f>
        <v>-4.6725079704323005E-2</v>
      </c>
      <c r="AG1317" s="54">
        <f>(R1317-MAX(R$2:R1316))/MAX(R$2:R1316)</f>
        <v>-8.8944102104585074E-2</v>
      </c>
      <c r="AH1317" s="54">
        <f>(S1317-MAX(S$2:S1316))/MAX(S$2:S1316)</f>
        <v>-6.0391044269854026E-2</v>
      </c>
      <c r="AI1317" s="54">
        <f>(T1317-MAX(T$2:T1316))/MAX(T$2:T1316)</f>
        <v>-6.4653445414008109E-2</v>
      </c>
      <c r="AJ1317" s="54">
        <f>(U1317-MAX(U$2:U1316))/MAX(U$2:U1316)</f>
        <v>-4.6725079704322908E-2</v>
      </c>
      <c r="AK1317" s="54">
        <f t="shared" si="578"/>
        <v>2.7580508826429559</v>
      </c>
      <c r="AL1317" s="71">
        <f t="shared" si="568"/>
        <v>1990.5416666665581</v>
      </c>
      <c r="AM1317" s="49">
        <f t="shared" si="569"/>
        <v>2.7580508826429559</v>
      </c>
      <c r="AN1317" s="49">
        <f t="shared" si="570"/>
        <v>2.9971278846894651</v>
      </c>
      <c r="AO1317" s="49">
        <f t="shared" si="571"/>
        <v>3.0577291508811775</v>
      </c>
      <c r="AP1317" s="49">
        <f t="shared" si="572"/>
        <v>3.0627632155517257</v>
      </c>
      <c r="AQ1317" s="49">
        <f t="shared" si="573"/>
        <v>2.9396820923396585</v>
      </c>
      <c r="AS1317" s="49">
        <f t="shared" si="579"/>
        <v>-5.7445792349806624E-2</v>
      </c>
      <c r="AT1317" s="49">
        <f t="shared" si="574"/>
        <v>-0.12308112321206721</v>
      </c>
      <c r="AU1317" s="54">
        <f>(AM1317-MAX(AM$3:AM1317))/MAX(AM$3:AM1317)</f>
        <v>-0.44811452572481009</v>
      </c>
      <c r="AV1317" s="54">
        <f>(AN1317-MAX(AN$3:AN1317))/MAX(AN$3:AN1317)</f>
        <v>-0.76657910981648958</v>
      </c>
      <c r="AW1317" s="54">
        <f>(AO1317-MAX(AO$3:AO1317))/MAX(AO$3:AO1317)</f>
        <v>-0.61977377119009824</v>
      </c>
      <c r="AX1317" s="54">
        <f>(AP1317-MAX(AP$3:AP1317))/MAX(AP$3:AP1317)</f>
        <v>-0.64711643344617742</v>
      </c>
      <c r="AY1317" s="54">
        <f>(AQ1317-MAX(AQ$3:AQ1317))/MAX(AQ$3:AQ1317)</f>
        <v>-0.64662608868665983</v>
      </c>
    </row>
    <row r="1318" spans="1:51">
      <c r="A1318" s="49">
        <f>Data!F1444</f>
        <v>1990.6249999998913</v>
      </c>
      <c r="B1318" s="53">
        <f t="shared" si="565"/>
        <v>0.48199999999999998</v>
      </c>
      <c r="C1318" s="50">
        <f>1/Data!N1444</f>
        <v>6.1849288443104757E-2</v>
      </c>
      <c r="D1318" s="50">
        <f>Data!H1444/100</f>
        <v>8.7499999999999994E-2</v>
      </c>
      <c r="E1318">
        <f>Data!K1445/Data!K1444</f>
        <v>0.94867153370042101</v>
      </c>
      <c r="F1318">
        <f>Data!T1445/Data!T1444</f>
        <v>0.98981297494417042</v>
      </c>
      <c r="G1318" s="49">
        <f>Data!E1447</f>
        <v>133.80000000000001</v>
      </c>
      <c r="H1318" s="52">
        <v>0</v>
      </c>
      <c r="I1318" s="52">
        <v>1</v>
      </c>
      <c r="J1318" s="52">
        <v>0.6</v>
      </c>
      <c r="K1318" s="54">
        <f t="shared" si="575"/>
        <v>0.66261227030770231</v>
      </c>
      <c r="L1318" s="54">
        <f t="shared" si="588"/>
        <v>0</v>
      </c>
      <c r="M1318" s="53">
        <f t="shared" si="589"/>
        <v>0</v>
      </c>
      <c r="N1318" s="54" cm="1">
        <f t="array" ref="N1318">stock_min(C1318,O1318)</f>
        <v>0</v>
      </c>
      <c r="O1318" s="54" cm="1">
        <f t="array" ref="O1318">stock_max(C1318,D1318)</f>
        <v>0</v>
      </c>
      <c r="P1318" s="49">
        <f t="shared" si="566"/>
        <v>1990.6249999998913</v>
      </c>
      <c r="Q1318" s="49">
        <f t="shared" si="580"/>
        <v>1.2818524194486274</v>
      </c>
      <c r="R1318" s="49">
        <f t="shared" si="581"/>
        <v>104.34744842933233</v>
      </c>
      <c r="S1318" s="59">
        <f t="shared" si="562"/>
        <v>22.851166162725654</v>
      </c>
      <c r="T1318" s="59">
        <f t="shared" si="563"/>
        <v>29.616477719541926</v>
      </c>
      <c r="U1318" s="59">
        <f t="shared" si="564"/>
        <v>101.90516863835686</v>
      </c>
      <c r="V1318" s="59"/>
      <c r="W1318" s="49">
        <f t="shared" si="582"/>
        <v>9.1404664650902614</v>
      </c>
      <c r="X1318" s="49">
        <f t="shared" si="583"/>
        <v>13.710699697635393</v>
      </c>
      <c r="Y1318" s="49">
        <f t="shared" si="584"/>
        <v>9.9922361792787679</v>
      </c>
      <c r="Z1318" s="49">
        <f t="shared" si="585"/>
        <v>19.624241540263156</v>
      </c>
      <c r="AA1318" s="49">
        <f t="shared" si="586"/>
        <v>101.90516863835686</v>
      </c>
      <c r="AB1318" s="49">
        <f t="shared" si="587"/>
        <v>0</v>
      </c>
      <c r="AC1318" s="80">
        <f t="shared" si="567"/>
        <v>0</v>
      </c>
      <c r="AD1318" s="80">
        <f t="shared" si="576"/>
        <v>0</v>
      </c>
      <c r="AE1318" s="80">
        <f t="shared" si="577"/>
        <v>0</v>
      </c>
      <c r="AF1318" s="54">
        <f>(Q1318-MAX(Q$2:Q1317))/MAX(Q$2:Q1317)</f>
        <v>-5.6436115202468974E-2</v>
      </c>
      <c r="AG1318" s="54">
        <f>(R1318-MAX(R$2:R1317))/MAX(R$2:R1317)</f>
        <v>-0.13570720405674258</v>
      </c>
      <c r="AH1318" s="54">
        <f>(S1318-MAX(S$2:S1317))/MAX(S$2:S1317)</f>
        <v>-9.3156984231122467E-2</v>
      </c>
      <c r="AI1318" s="54">
        <f>(T1318-MAX(T$2:T1317))/MAX(T$2:T1317)</f>
        <v>-9.9680161805105763E-2</v>
      </c>
      <c r="AJ1318" s="54">
        <f>(U1318-MAX(U$2:U1317))/MAX(U$2:U1317)</f>
        <v>-5.6436115202468891E-2</v>
      </c>
      <c r="AK1318" s="54">
        <f t="shared" si="578"/>
        <v>2.8032132221166877</v>
      </c>
      <c r="AL1318" s="71">
        <f t="shared" si="568"/>
        <v>1990.6249999998913</v>
      </c>
      <c r="AM1318" s="49">
        <f t="shared" si="569"/>
        <v>2.8032132221166877</v>
      </c>
      <c r="AN1318" s="49">
        <f t="shared" si="570"/>
        <v>3.2639201689846202</v>
      </c>
      <c r="AO1318" s="49">
        <f t="shared" si="571"/>
        <v>3.2387965888927139</v>
      </c>
      <c r="AP1318" s="49">
        <f t="shared" si="572"/>
        <v>3.2582091841604375</v>
      </c>
      <c r="AQ1318" s="49">
        <f t="shared" si="573"/>
        <v>3.0562249491073086</v>
      </c>
      <c r="AS1318" s="49">
        <f t="shared" si="579"/>
        <v>-0.20769521987731165</v>
      </c>
      <c r="AT1318" s="49">
        <f t="shared" si="574"/>
        <v>-0.2019842350531289</v>
      </c>
      <c r="AU1318" s="54">
        <f>(AM1318-MAX(AM$3:AM1318))/MAX(AM$3:AM1318)</f>
        <v>-0.43907754990369935</v>
      </c>
      <c r="AV1318" s="54">
        <f>(AN1318-MAX(AN$3:AN1318))/MAX(AN$3:AN1318)</f>
        <v>-0.74580091986590646</v>
      </c>
      <c r="AW1318" s="54">
        <f>(AO1318-MAX(AO$3:AO1318))/MAX(AO$3:AO1318)</f>
        <v>-0.59725817686561178</v>
      </c>
      <c r="AX1318" s="54">
        <f>(AP1318-MAX(AP$3:AP1318))/MAX(AP$3:AP1318)</f>
        <v>-0.62459766016295315</v>
      </c>
      <c r="AY1318" s="54">
        <f>(AQ1318-MAX(AQ$3:AQ1318))/MAX(AQ$3:AQ1318)</f>
        <v>-0.63261668092146928</v>
      </c>
    </row>
    <row r="1319" spans="1:51">
      <c r="A1319" s="49">
        <f>Data!F1445</f>
        <v>1990.7083333332246</v>
      </c>
      <c r="B1319" s="53">
        <f t="shared" si="565"/>
        <v>0.42900000000000005</v>
      </c>
      <c r="C1319" s="50">
        <f>1/Data!N1445</f>
        <v>6.5353986349122178E-2</v>
      </c>
      <c r="D1319" s="50">
        <f>Data!H1445/100</f>
        <v>8.8900000000000007E-2</v>
      </c>
      <c r="E1319">
        <f>Data!K1446/Data!K1445</f>
        <v>0.97101397002597456</v>
      </c>
      <c r="F1319">
        <f>Data!T1446/Data!T1445</f>
        <v>1.0125628969442839</v>
      </c>
      <c r="G1319" s="49">
        <f>Data!E1448</f>
        <v>133.80000000000001</v>
      </c>
      <c r="H1319" s="52">
        <v>0</v>
      </c>
      <c r="I1319" s="52">
        <v>1</v>
      </c>
      <c r="J1319" s="52">
        <v>0.6</v>
      </c>
      <c r="K1319" s="54">
        <f t="shared" si="575"/>
        <v>0.66261227030770231</v>
      </c>
      <c r="L1319" s="54">
        <f t="shared" si="588"/>
        <v>0</v>
      </c>
      <c r="M1319" s="53">
        <f t="shared" si="589"/>
        <v>0</v>
      </c>
      <c r="N1319" s="54" cm="1">
        <f t="array" ref="N1319">stock_min(C1319,O1319)</f>
        <v>0</v>
      </c>
      <c r="O1319" s="54" cm="1">
        <f t="array" ref="O1319">stock_max(C1319,D1319)</f>
        <v>0</v>
      </c>
      <c r="P1319" s="49">
        <f t="shared" si="566"/>
        <v>1990.7083333332246</v>
      </c>
      <c r="Q1319" s="49">
        <f t="shared" si="580"/>
        <v>1.2979561992919415</v>
      </c>
      <c r="R1319" s="49">
        <f t="shared" si="581"/>
        <v>101.32283016144663</v>
      </c>
      <c r="S1319" s="59">
        <f t="shared" si="562"/>
        <v>22.568578148548745</v>
      </c>
      <c r="T1319" s="59">
        <f t="shared" si="563"/>
        <v>29.173180299401565</v>
      </c>
      <c r="U1319" s="59">
        <f t="shared" si="564"/>
        <v>103.18539277005041</v>
      </c>
      <c r="V1319" s="59"/>
      <c r="W1319" s="49">
        <f t="shared" si="582"/>
        <v>9.0274312594194992</v>
      </c>
      <c r="X1319" s="49">
        <f t="shared" si="583"/>
        <v>13.541146889129246</v>
      </c>
      <c r="Y1319" s="49">
        <f t="shared" si="584"/>
        <v>9.8426730691191597</v>
      </c>
      <c r="Z1319" s="49">
        <f t="shared" si="585"/>
        <v>19.330507230282407</v>
      </c>
      <c r="AA1319" s="49">
        <f t="shared" si="586"/>
        <v>103.18539277005041</v>
      </c>
      <c r="AB1319" s="49">
        <f t="shared" si="587"/>
        <v>0</v>
      </c>
      <c r="AC1319" s="80">
        <f t="shared" si="567"/>
        <v>0</v>
      </c>
      <c r="AD1319" s="80">
        <f t="shared" si="576"/>
        <v>0</v>
      </c>
      <c r="AE1319" s="80">
        <f t="shared" si="577"/>
        <v>0</v>
      </c>
      <c r="AF1319" s="54">
        <f>(Q1319-MAX(Q$2:Q1318))/MAX(Q$2:Q1318)</f>
        <v>-4.4582219357409393E-2</v>
      </c>
      <c r="AG1319" s="54">
        <f>(R1319-MAX(R$2:R1318))/MAX(R$2:R1318)</f>
        <v>-0.1607596209462881</v>
      </c>
      <c r="AH1319" s="54">
        <f>(S1319-MAX(S$2:S1318))/MAX(S$2:S1318)</f>
        <v>-0.10437142139251064</v>
      </c>
      <c r="AI1319" s="54">
        <f>(T1319-MAX(T$2:T1318))/MAX(T$2:T1318)</f>
        <v>-0.11315608778632529</v>
      </c>
      <c r="AJ1319" s="54">
        <f>(U1319-MAX(U$2:U1318))/MAX(U$2:U1318)</f>
        <v>-4.4582219357409254E-2</v>
      </c>
      <c r="AK1319" s="54">
        <f t="shared" si="578"/>
        <v>2.7977346301119486</v>
      </c>
      <c r="AL1319" s="71">
        <f t="shared" si="568"/>
        <v>1990.7083333332246</v>
      </c>
      <c r="AM1319" s="49">
        <f t="shared" si="569"/>
        <v>2.7977346301119486</v>
      </c>
      <c r="AN1319" s="49">
        <f t="shared" si="570"/>
        <v>3.510876087643275</v>
      </c>
      <c r="AO1319" s="49">
        <f t="shared" si="571"/>
        <v>3.3807595031921904</v>
      </c>
      <c r="AP1319" s="49">
        <f t="shared" si="572"/>
        <v>3.4170257634645735</v>
      </c>
      <c r="AQ1319" s="49">
        <f t="shared" si="573"/>
        <v>3.1372224080989111</v>
      </c>
      <c r="AS1319" s="49">
        <f t="shared" si="579"/>
        <v>-0.3736536795443639</v>
      </c>
      <c r="AT1319" s="49">
        <f t="shared" si="574"/>
        <v>-0.27980335536566248</v>
      </c>
      <c r="AU1319" s="54">
        <f>(AM1319-MAX(AM$3:AM1319))/MAX(AM$3:AM1319)</f>
        <v>-0.44017381515606419</v>
      </c>
      <c r="AV1319" s="54">
        <f>(AN1319-MAX(AN$3:AN1319))/MAX(AN$3:AN1319)</f>
        <v>-0.72656761632091527</v>
      </c>
      <c r="AW1319" s="54">
        <f>(AO1319-MAX(AO$3:AO1319))/MAX(AO$3:AO1319)</f>
        <v>-0.57960519948551981</v>
      </c>
      <c r="AX1319" s="54">
        <f>(AP1319-MAX(AP$3:AP1319))/MAX(AP$3:AP1319)</f>
        <v>-0.60629922930543545</v>
      </c>
      <c r="AY1319" s="54">
        <f>(AQ1319-MAX(AQ$3:AQ1319))/MAX(AQ$3:AQ1319)</f>
        <v>-0.6228801216639599</v>
      </c>
    </row>
    <row r="1320" spans="1:51">
      <c r="A1320" s="49">
        <f>Data!F1446</f>
        <v>1990.7916666665578</v>
      </c>
      <c r="B1320" s="53">
        <f t="shared" si="565"/>
        <v>0.39500000000000002</v>
      </c>
      <c r="C1320" s="50">
        <f>1/Data!N1446</f>
        <v>6.7484816748231383E-2</v>
      </c>
      <c r="D1320" s="50">
        <f>Data!H1446/100</f>
        <v>8.72E-2</v>
      </c>
      <c r="E1320">
        <f>Data!K1447/Data!K1446</f>
        <v>1.0275525379157775</v>
      </c>
      <c r="F1320">
        <f>Data!T1447/Data!T1446</f>
        <v>1.02712491887003</v>
      </c>
      <c r="G1320" s="49">
        <f>Data!E1449</f>
        <v>134.6</v>
      </c>
      <c r="H1320" s="52">
        <v>0</v>
      </c>
      <c r="I1320" s="52">
        <v>1</v>
      </c>
      <c r="J1320" s="52">
        <v>0.6</v>
      </c>
      <c r="K1320" s="54">
        <f t="shared" si="575"/>
        <v>0.66261227030770231</v>
      </c>
      <c r="L1320" s="54">
        <f t="shared" si="588"/>
        <v>0</v>
      </c>
      <c r="M1320" s="53">
        <f t="shared" si="589"/>
        <v>0</v>
      </c>
      <c r="N1320" s="54" cm="1">
        <f t="array" ref="N1320">stock_min(C1320,O1320)</f>
        <v>0</v>
      </c>
      <c r="O1320" s="54" cm="1">
        <f t="array" ref="O1320">stock_max(C1320,D1320)</f>
        <v>0</v>
      </c>
      <c r="P1320" s="49">
        <f t="shared" si="566"/>
        <v>1990.7916666665578</v>
      </c>
      <c r="Q1320" s="49">
        <f t="shared" si="580"/>
        <v>1.333163155894588</v>
      </c>
      <c r="R1320" s="49">
        <f t="shared" si="581"/>
        <v>104.11453128120377</v>
      </c>
      <c r="S1320" s="59">
        <f t="shared" si="562"/>
        <v>23.186539452151116</v>
      </c>
      <c r="T1320" s="59">
        <f t="shared" si="563"/>
        <v>29.972766541259219</v>
      </c>
      <c r="U1320" s="59">
        <f t="shared" si="564"/>
        <v>105.98428817751021</v>
      </c>
      <c r="V1320" s="59"/>
      <c r="W1320" s="49">
        <f t="shared" si="582"/>
        <v>9.2746157808604472</v>
      </c>
      <c r="X1320" s="49">
        <f t="shared" si="583"/>
        <v>13.911923671290669</v>
      </c>
      <c r="Y1320" s="49">
        <f t="shared" si="584"/>
        <v>10.11244365595271</v>
      </c>
      <c r="Z1320" s="49">
        <f t="shared" si="585"/>
        <v>19.860322885306509</v>
      </c>
      <c r="AA1320" s="49">
        <f t="shared" si="586"/>
        <v>105.98428817751021</v>
      </c>
      <c r="AB1320" s="49">
        <f t="shared" si="587"/>
        <v>0</v>
      </c>
      <c r="AC1320" s="80">
        <f t="shared" si="567"/>
        <v>0</v>
      </c>
      <c r="AD1320" s="80">
        <f t="shared" si="576"/>
        <v>0</v>
      </c>
      <c r="AE1320" s="80">
        <f t="shared" si="577"/>
        <v>0</v>
      </c>
      <c r="AF1320" s="54">
        <f>(Q1320-MAX(Q$2:Q1319))/MAX(Q$2:Q1319)</f>
        <v>-1.8666589570494937E-2</v>
      </c>
      <c r="AG1320" s="54">
        <f>(R1320-MAX(R$2:R1319))/MAX(R$2:R1319)</f>
        <v>-0.13763641858195927</v>
      </c>
      <c r="AH1320" s="54">
        <f>(S1320-MAX(S$2:S1319))/MAX(S$2:S1319)</f>
        <v>-7.9847776157225284E-2</v>
      </c>
      <c r="AI1320" s="54">
        <f>(T1320-MAX(T$2:T1319))/MAX(T$2:T1319)</f>
        <v>-8.884923527303186E-2</v>
      </c>
      <c r="AJ1320" s="54">
        <f>(U1320-MAX(U$2:U1319))/MAX(U$2:U1319)</f>
        <v>-1.8666589570494881E-2</v>
      </c>
      <c r="AK1320" s="54">
        <f t="shared" si="578"/>
        <v>2.6765551025815335</v>
      </c>
      <c r="AL1320" s="71">
        <f t="shared" si="568"/>
        <v>1990.7916666665578</v>
      </c>
      <c r="AM1320" s="49">
        <f t="shared" si="569"/>
        <v>2.6765551025815335</v>
      </c>
      <c r="AN1320" s="49">
        <f t="shared" si="570"/>
        <v>3.5004026612713948</v>
      </c>
      <c r="AO1320" s="49">
        <f t="shared" si="571"/>
        <v>3.3161490234066582</v>
      </c>
      <c r="AP1320" s="49">
        <f t="shared" si="572"/>
        <v>3.3603498256266437</v>
      </c>
      <c r="AQ1320" s="49">
        <f t="shared" si="573"/>
        <v>3.109991749936583</v>
      </c>
      <c r="AS1320" s="49">
        <f t="shared" si="579"/>
        <v>-0.39041091133481176</v>
      </c>
      <c r="AT1320" s="49">
        <f t="shared" si="574"/>
        <v>-0.25035807569006074</v>
      </c>
      <c r="AU1320" s="54">
        <f>(AM1320-MAX(AM$3:AM1320))/MAX(AM$3:AM1320)</f>
        <v>-0.46442181632400498</v>
      </c>
      <c r="AV1320" s="54">
        <f>(AN1320-MAX(AN$3:AN1320))/MAX(AN$3:AN1320)</f>
        <v>-0.72738330273839669</v>
      </c>
      <c r="AW1320" s="54">
        <f>(AO1320-MAX(AO$3:AO1320))/MAX(AO$3:AO1320)</f>
        <v>-0.58763946212234353</v>
      </c>
      <c r="AX1320" s="54">
        <f>(AP1320-MAX(AP$3:AP1320))/MAX(AP$3:AP1320)</f>
        <v>-0.61282928261823422</v>
      </c>
      <c r="AY1320" s="54">
        <f>(AQ1320-MAX(AQ$3:AQ1320))/MAX(AQ$3:AQ1320)</f>
        <v>-0.62615347023710433</v>
      </c>
    </row>
    <row r="1321" spans="1:51">
      <c r="A1321" s="49">
        <f>Data!F1447</f>
        <v>1990.8749999998911</v>
      </c>
      <c r="B1321" s="53">
        <f t="shared" si="565"/>
        <v>0.42000000000000004</v>
      </c>
      <c r="C1321" s="50">
        <f>1/Data!N1447</f>
        <v>6.5843154917480939E-2</v>
      </c>
      <c r="D1321" s="50">
        <f>Data!H1447/100</f>
        <v>8.3900000000000002E-2</v>
      </c>
      <c r="E1321">
        <f>Data!K1448/Data!K1447</f>
        <v>1.0458863268736718</v>
      </c>
      <c r="F1321">
        <f>Data!T1448/Data!T1447</f>
        <v>1.0280944193724111</v>
      </c>
      <c r="G1321" s="49">
        <f>Data!E1450</f>
        <v>134.80000000000001</v>
      </c>
      <c r="H1321" s="52">
        <v>0</v>
      </c>
      <c r="I1321" s="52">
        <v>1</v>
      </c>
      <c r="J1321" s="52">
        <v>0.6</v>
      </c>
      <c r="K1321" s="54">
        <f t="shared" si="575"/>
        <v>0.66261227030770231</v>
      </c>
      <c r="L1321" s="54">
        <f t="shared" si="588"/>
        <v>0</v>
      </c>
      <c r="M1321" s="53">
        <f t="shared" si="589"/>
        <v>0</v>
      </c>
      <c r="N1321" s="54" cm="1">
        <f t="array" ref="N1321">stock_min(C1321,O1321)</f>
        <v>0</v>
      </c>
      <c r="O1321" s="54" cm="1">
        <f t="array" ref="O1321">stock_max(C1321,D1321)</f>
        <v>0</v>
      </c>
      <c r="P1321" s="49">
        <f t="shared" si="566"/>
        <v>1990.8749999998911</v>
      </c>
      <c r="Q1321" s="49">
        <f t="shared" si="580"/>
        <v>1.3706176006881376</v>
      </c>
      <c r="R1321" s="49">
        <f t="shared" si="581"/>
        <v>108.8919646958722</v>
      </c>
      <c r="S1321" s="59">
        <f t="shared" si="562"/>
        <v>24.085471474439007</v>
      </c>
      <c r="T1321" s="59">
        <f t="shared" si="563"/>
        <v>31.168187041941273</v>
      </c>
      <c r="U1321" s="59">
        <f t="shared" si="564"/>
        <v>108.96185521645565</v>
      </c>
      <c r="V1321" s="59"/>
      <c r="W1321" s="49">
        <f t="shared" si="582"/>
        <v>9.6341885897756043</v>
      </c>
      <c r="X1321" s="49">
        <f t="shared" si="583"/>
        <v>14.451282884663403</v>
      </c>
      <c r="Y1321" s="49">
        <f t="shared" si="584"/>
        <v>10.515763864705457</v>
      </c>
      <c r="Z1321" s="49">
        <f t="shared" si="585"/>
        <v>20.652423177235814</v>
      </c>
      <c r="AA1321" s="49">
        <f t="shared" si="586"/>
        <v>108.96185521645565</v>
      </c>
      <c r="AB1321" s="49">
        <f t="shared" si="587"/>
        <v>0</v>
      </c>
      <c r="AC1321" s="80">
        <f t="shared" si="567"/>
        <v>0</v>
      </c>
      <c r="AD1321" s="80">
        <f t="shared" si="576"/>
        <v>0</v>
      </c>
      <c r="AE1321" s="80">
        <f t="shared" si="577"/>
        <v>0</v>
      </c>
      <c r="AF1321" s="54">
        <f>(Q1321-MAX(Q$2:Q1320))/MAX(Q$2:Q1320)</f>
        <v>8.9034028062700138E-3</v>
      </c>
      <c r="AG1321" s="54">
        <f>(R1321-MAX(R$2:R1320))/MAX(R$2:R1320)</f>
        <v>-9.8065721401060832E-2</v>
      </c>
      <c r="AH1321" s="54">
        <f>(S1321-MAX(S$2:S1320))/MAX(S$2:S1320)</f>
        <v>-4.4173875741915704E-2</v>
      </c>
      <c r="AI1321" s="54">
        <f>(T1321-MAX(T$2:T1320))/MAX(T$2:T1320)</f>
        <v>-5.2509303092684353E-2</v>
      </c>
      <c r="AJ1321" s="54">
        <f>(U1321-MAX(U$2:U1320))/MAX(U$2:U1320)</f>
        <v>8.9034028062700051E-3</v>
      </c>
      <c r="AK1321" s="54">
        <f t="shared" si="578"/>
        <v>2.4885086598556012</v>
      </c>
      <c r="AL1321" s="71">
        <f t="shared" si="568"/>
        <v>1990.8749999998911</v>
      </c>
      <c r="AM1321" s="49">
        <f t="shared" si="569"/>
        <v>2.4885086598556012</v>
      </c>
      <c r="AN1321" s="49">
        <f t="shared" si="570"/>
        <v>3.4651961024983908</v>
      </c>
      <c r="AO1321" s="49">
        <f t="shared" si="571"/>
        <v>3.2037646894114271</v>
      </c>
      <c r="AP1321" s="49">
        <f t="shared" si="572"/>
        <v>3.2590755494764636</v>
      </c>
      <c r="AQ1321" s="49">
        <f t="shared" si="573"/>
        <v>3.0959165253438052</v>
      </c>
      <c r="AS1321" s="49">
        <f t="shared" si="579"/>
        <v>-0.36927957715458559</v>
      </c>
      <c r="AT1321" s="49">
        <f t="shared" si="574"/>
        <v>-0.16315902413265837</v>
      </c>
      <c r="AU1321" s="54">
        <f>(AM1321-MAX(AM$3:AM1321))/MAX(AM$3:AM1321)</f>
        <v>-0.50204987492244324</v>
      </c>
      <c r="AV1321" s="54">
        <f>(AN1321-MAX(AN$3:AN1321))/MAX(AN$3:AN1321)</f>
        <v>-0.73012524322451111</v>
      </c>
      <c r="AW1321" s="54">
        <f>(AO1321-MAX(AO$3:AO1321))/MAX(AO$3:AO1321)</f>
        <v>-0.60161436617164588</v>
      </c>
      <c r="AX1321" s="54">
        <f>(AP1321-MAX(AP$3:AP1321))/MAX(AP$3:AP1321)</f>
        <v>-0.62449783981735618</v>
      </c>
      <c r="AY1321" s="54">
        <f>(AQ1321-MAX(AQ$3:AQ1321))/MAX(AQ$3:AQ1321)</f>
        <v>-0.62784542773819763</v>
      </c>
    </row>
    <row r="1322" spans="1:51">
      <c r="A1322" s="49">
        <f>Data!F1448</f>
        <v>1990.9583333332243</v>
      </c>
      <c r="B1322" s="53">
        <f t="shared" si="565"/>
        <v>0.46199999999999997</v>
      </c>
      <c r="C1322" s="50">
        <f>1/Data!N1448</f>
        <v>6.310615443368188E-2</v>
      </c>
      <c r="D1322" s="50">
        <f>Data!H1448/100</f>
        <v>8.0799999999999997E-2</v>
      </c>
      <c r="E1322">
        <f>Data!K1449/Data!K1448</f>
        <v>0.98724968400951407</v>
      </c>
      <c r="F1322">
        <f>Data!T1449/Data!T1448</f>
        <v>1.0000733812254703</v>
      </c>
      <c r="G1322" s="49">
        <f>Data!E1451</f>
        <v>135</v>
      </c>
      <c r="H1322" s="52">
        <v>0</v>
      </c>
      <c r="I1322" s="52">
        <v>1</v>
      </c>
      <c r="J1322" s="52">
        <v>0.6</v>
      </c>
      <c r="K1322" s="54">
        <f t="shared" si="575"/>
        <v>0.66261227030770231</v>
      </c>
      <c r="L1322" s="54">
        <f t="shared" si="588"/>
        <v>0</v>
      </c>
      <c r="M1322" s="53">
        <f t="shared" si="589"/>
        <v>0</v>
      </c>
      <c r="N1322" s="54" cm="1">
        <f t="array" ref="N1322">stock_min(C1322,O1322)</f>
        <v>0</v>
      </c>
      <c r="O1322" s="54" cm="1">
        <f t="array" ref="O1322">stock_max(C1322,D1322)</f>
        <v>0</v>
      </c>
      <c r="P1322" s="49">
        <f t="shared" si="566"/>
        <v>1990.9583333332243</v>
      </c>
      <c r="Q1322" s="49">
        <f t="shared" si="580"/>
        <v>1.3707181782873272</v>
      </c>
      <c r="R1322" s="49">
        <f t="shared" si="581"/>
        <v>107.503557737175</v>
      </c>
      <c r="S1322" s="59">
        <f t="shared" si="562"/>
        <v>23.90192001975678</v>
      </c>
      <c r="T1322" s="59">
        <f t="shared" si="563"/>
        <v>30.905633780101425</v>
      </c>
      <c r="U1322" s="59">
        <f t="shared" si="564"/>
        <v>108.96985097092094</v>
      </c>
      <c r="V1322" s="59"/>
      <c r="W1322" s="49">
        <f t="shared" si="582"/>
        <v>9.5607680079027126</v>
      </c>
      <c r="X1322" s="49">
        <f t="shared" si="583"/>
        <v>14.341152011854067</v>
      </c>
      <c r="Y1322" s="49">
        <f t="shared" si="584"/>
        <v>10.427181615770005</v>
      </c>
      <c r="Z1322" s="49">
        <f t="shared" si="585"/>
        <v>20.478452164331422</v>
      </c>
      <c r="AA1322" s="49">
        <f t="shared" si="586"/>
        <v>108.96985097092094</v>
      </c>
      <c r="AB1322" s="49">
        <f t="shared" si="587"/>
        <v>0</v>
      </c>
      <c r="AC1322" s="80">
        <f t="shared" si="567"/>
        <v>0</v>
      </c>
      <c r="AD1322" s="80">
        <f t="shared" si="576"/>
        <v>0</v>
      </c>
      <c r="AE1322" s="80">
        <f t="shared" si="577"/>
        <v>0</v>
      </c>
      <c r="AF1322" s="54">
        <f>(Q1322-MAX(Q$2:Q1321))/MAX(Q$2:Q1321)</f>
        <v>7.3381225470241335E-5</v>
      </c>
      <c r="AG1322" s="54">
        <f>(R1322-MAX(R$2:R1321))/MAX(R$2:R1321)</f>
        <v>-0.10956566845584823</v>
      </c>
      <c r="AH1322" s="54">
        <f>(S1322-MAX(S$2:S1321))/MAX(S$2:S1321)</f>
        <v>-5.1458070934733008E-2</v>
      </c>
      <c r="AI1322" s="54">
        <f>(T1322-MAX(T$2:T1321))/MAX(T$2:T1321)</f>
        <v>-6.0490735336439019E-2</v>
      </c>
      <c r="AJ1322" s="54">
        <f>(U1322-MAX(U$2:U1321))/MAX(U$2:U1321)</f>
        <v>7.3381225470277208E-5</v>
      </c>
      <c r="AK1322" s="54">
        <f t="shared" si="578"/>
        <v>2.4624872943437541</v>
      </c>
      <c r="AL1322" s="71">
        <f t="shared" si="568"/>
        <v>1990.9583333332243</v>
      </c>
      <c r="AM1322" s="49">
        <f t="shared" si="569"/>
        <v>2.4624872943437541</v>
      </c>
      <c r="AN1322" s="49">
        <f t="shared" si="570"/>
        <v>3.6143094625346741</v>
      </c>
      <c r="AO1322" s="49">
        <f t="shared" si="571"/>
        <v>3.2725511361783681</v>
      </c>
      <c r="AP1322" s="49">
        <f t="shared" si="572"/>
        <v>3.3400009087339737</v>
      </c>
      <c r="AQ1322" s="49">
        <f t="shared" si="573"/>
        <v>3.1691043417088967</v>
      </c>
      <c r="AS1322" s="49">
        <f t="shared" si="579"/>
        <v>-0.44520512082577746</v>
      </c>
      <c r="AT1322" s="49">
        <f t="shared" si="574"/>
        <v>-0.17089656702507705</v>
      </c>
      <c r="AU1322" s="54">
        <f>(AM1322-MAX(AM$3:AM1322))/MAX(AM$3:AM1322)</f>
        <v>-0.50725674537475063</v>
      </c>
      <c r="AV1322" s="54">
        <f>(AN1322-MAX(AN$3:AN1322))/MAX(AN$3:AN1322)</f>
        <v>-0.71851206735179396</v>
      </c>
      <c r="AW1322" s="54">
        <f>(AO1322-MAX(AO$3:AO1322))/MAX(AO$3:AO1322)</f>
        <v>-0.59306082530623272</v>
      </c>
      <c r="AX1322" s="54">
        <f>(AP1322-MAX(AP$3:AP1322))/MAX(AP$3:AP1322)</f>
        <v>-0.61517383159679417</v>
      </c>
      <c r="AY1322" s="54">
        <f>(AQ1322-MAX(AQ$3:AQ1322))/MAX(AQ$3:AQ1322)</f>
        <v>-0.61904765161240194</v>
      </c>
    </row>
    <row r="1323" spans="1:51">
      <c r="A1323" s="49">
        <f>Data!F1449</f>
        <v>1991.0416666665576</v>
      </c>
      <c r="B1323" s="53">
        <f t="shared" si="565"/>
        <v>0.44799999999999995</v>
      </c>
      <c r="C1323" s="50">
        <f>1/Data!N1449</f>
        <v>6.4077138134771144E-2</v>
      </c>
      <c r="D1323" s="50">
        <f>Data!H1449/100</f>
        <v>8.09E-2</v>
      </c>
      <c r="E1323">
        <f>Data!K1450/Data!K1449</f>
        <v>1.1144135495220338</v>
      </c>
      <c r="F1323">
        <f>Data!T1450/Data!T1449</f>
        <v>1.0217245368187284</v>
      </c>
      <c r="G1323" s="49">
        <f>Data!E1452</f>
        <v>135.19999999999999</v>
      </c>
      <c r="H1323" s="52">
        <v>0</v>
      </c>
      <c r="I1323" s="52">
        <v>1</v>
      </c>
      <c r="J1323" s="52">
        <v>0.6</v>
      </c>
      <c r="K1323" s="54">
        <f t="shared" si="575"/>
        <v>0.66261227030770231</v>
      </c>
      <c r="L1323" s="54">
        <f t="shared" si="588"/>
        <v>0</v>
      </c>
      <c r="M1323" s="53">
        <f t="shared" si="589"/>
        <v>0</v>
      </c>
      <c r="N1323" s="54" cm="1">
        <f t="array" ref="N1323">stock_min(C1323,O1323)</f>
        <v>0</v>
      </c>
      <c r="O1323" s="54" cm="1">
        <f t="array" ref="O1323">stock_max(C1323,D1323)</f>
        <v>0</v>
      </c>
      <c r="P1323" s="49">
        <f t="shared" si="566"/>
        <v>1991.0416666665576</v>
      </c>
      <c r="Q1323" s="49">
        <f t="shared" si="580"/>
        <v>1.4004963958196306</v>
      </c>
      <c r="R1323" s="49">
        <f t="shared" si="581"/>
        <v>119.80342136413209</v>
      </c>
      <c r="S1323" s="59">
        <f t="shared" si="562"/>
        <v>25.750445382271064</v>
      </c>
      <c r="T1323" s="59">
        <f t="shared" si="563"/>
        <v>33.475171871867126</v>
      </c>
      <c r="U1323" s="59">
        <f t="shared" si="564"/>
        <v>111.33717051047007</v>
      </c>
      <c r="V1323" s="59"/>
      <c r="W1323" s="49">
        <f t="shared" si="582"/>
        <v>10.300178152908426</v>
      </c>
      <c r="X1323" s="49">
        <f t="shared" si="583"/>
        <v>15.450267229362638</v>
      </c>
      <c r="Y1323" s="49">
        <f t="shared" si="584"/>
        <v>11.294112238908713</v>
      </c>
      <c r="Z1323" s="49">
        <f t="shared" si="585"/>
        <v>22.181059632958412</v>
      </c>
      <c r="AA1323" s="49">
        <f t="shared" si="586"/>
        <v>111.33717051047007</v>
      </c>
      <c r="AB1323" s="49">
        <f t="shared" si="587"/>
        <v>0</v>
      </c>
      <c r="AC1323" s="80">
        <f t="shared" si="567"/>
        <v>0</v>
      </c>
      <c r="AD1323" s="80">
        <f t="shared" si="576"/>
        <v>0</v>
      </c>
      <c r="AE1323" s="80">
        <f t="shared" si="577"/>
        <v>0</v>
      </c>
      <c r="AF1323" s="54">
        <f>(Q1323-MAX(Q$2:Q1322))/MAX(Q$2:Q1322)</f>
        <v>2.1724536818728404E-2</v>
      </c>
      <c r="AG1323" s="54">
        <f>(R1323-MAX(R$2:R1322))/MAX(R$2:R1322)</f>
        <v>-7.6879159676023672E-3</v>
      </c>
      <c r="AH1323" s="54">
        <f>(S1323-MAX(S$2:S1322))/MAX(S$2:S1322)</f>
        <v>2.1900212075002083E-2</v>
      </c>
      <c r="AI1323" s="54">
        <f>(T1323-MAX(T$2:T1322))/MAX(T$2:T1322)</f>
        <v>1.762139335493643E-2</v>
      </c>
      <c r="AJ1323" s="54">
        <f>(U1323-MAX(U$2:U1322))/MAX(U$2:U1322)</f>
        <v>2.1724536818728494E-2</v>
      </c>
      <c r="AK1323" s="54">
        <f t="shared" si="578"/>
        <v>2.3670864806113023</v>
      </c>
      <c r="AL1323" s="71">
        <f t="shared" si="568"/>
        <v>1991.0416666665576</v>
      </c>
      <c r="AM1323" s="49">
        <f t="shared" si="569"/>
        <v>2.3670864806113023</v>
      </c>
      <c r="AN1323" s="49">
        <f t="shared" si="570"/>
        <v>3.3290613770589199</v>
      </c>
      <c r="AO1323" s="49">
        <f t="shared" si="571"/>
        <v>3.0641568979434015</v>
      </c>
      <c r="AP1323" s="49">
        <f t="shared" si="572"/>
        <v>3.1191124941340722</v>
      </c>
      <c r="AQ1323" s="49">
        <f t="shared" si="573"/>
        <v>3.1631778827344768</v>
      </c>
      <c r="AS1323" s="49">
        <f t="shared" si="579"/>
        <v>-0.16588349432444316</v>
      </c>
      <c r="AT1323" s="49">
        <f t="shared" si="574"/>
        <v>4.4065388600404543E-2</v>
      </c>
      <c r="AU1323" s="54">
        <f>(AM1323-MAX(AM$3:AM1323))/MAX(AM$3:AM1323)</f>
        <v>-0.52634643065369657</v>
      </c>
      <c r="AV1323" s="54">
        <f>(AN1323-MAX(AN$3:AN1323))/MAX(AN$3:AN1323)</f>
        <v>-0.74072762324282693</v>
      </c>
      <c r="AW1323" s="54">
        <f>(AO1323-MAX(AO$3:AO1323))/MAX(AO$3:AO1323)</f>
        <v>-0.61897448586932047</v>
      </c>
      <c r="AX1323" s="54">
        <f>(AP1323-MAX(AP$3:AP1323))/MAX(AP$3:AP1323)</f>
        <v>-0.64062401695837823</v>
      </c>
      <c r="AY1323" s="54">
        <f>(AQ1323-MAX(AQ$3:AQ1323))/MAX(AQ$3:AQ1323)</f>
        <v>-0.61976006061522781</v>
      </c>
    </row>
    <row r="1324" spans="1:51">
      <c r="A1324" s="49">
        <f>Data!F1450</f>
        <v>1991.1249999998909</v>
      </c>
      <c r="B1324" s="53">
        <f t="shared" si="565"/>
        <v>0.56099999999999994</v>
      </c>
      <c r="C1324" s="50">
        <f>1/Data!N1450</f>
        <v>5.762139543930328E-2</v>
      </c>
      <c r="D1324" s="50">
        <f>Data!H1450/100</f>
        <v>7.85E-2</v>
      </c>
      <c r="E1324">
        <f>Data!K1451/Data!K1450</f>
        <v>1.028918858496694</v>
      </c>
      <c r="F1324">
        <f>Data!T1451/Data!T1450</f>
        <v>0.98740050357543685</v>
      </c>
      <c r="G1324" s="49">
        <f>Data!E1453</f>
        <v>135.6</v>
      </c>
      <c r="H1324" s="52">
        <v>0</v>
      </c>
      <c r="I1324" s="52">
        <v>1</v>
      </c>
      <c r="J1324" s="52">
        <v>0.6</v>
      </c>
      <c r="K1324" s="54">
        <f t="shared" si="575"/>
        <v>0.66261227030770231</v>
      </c>
      <c r="L1324" s="54">
        <f t="shared" si="588"/>
        <v>0</v>
      </c>
      <c r="M1324" s="53">
        <f t="shared" si="589"/>
        <v>0</v>
      </c>
      <c r="N1324" s="54" cm="1">
        <f t="array" ref="N1324">stock_min(C1324,O1324)</f>
        <v>0</v>
      </c>
      <c r="O1324" s="54" cm="1">
        <f t="array" ref="O1324">stock_max(C1324,D1324)</f>
        <v>0</v>
      </c>
      <c r="P1324" s="49">
        <f t="shared" si="566"/>
        <v>1991.1249999998909</v>
      </c>
      <c r="Q1324" s="49">
        <f t="shared" si="580"/>
        <v>1.3828508464878875</v>
      </c>
      <c r="R1324" s="49">
        <f t="shared" si="581"/>
        <v>123.26799955398123</v>
      </c>
      <c r="S1324" s="59">
        <f t="shared" si="562"/>
        <v>26.067472416203174</v>
      </c>
      <c r="T1324" s="59">
        <f t="shared" si="563"/>
        <v>33.974322669926636</v>
      </c>
      <c r="U1324" s="59">
        <f t="shared" si="564"/>
        <v>109.93437822870243</v>
      </c>
      <c r="V1324" s="59"/>
      <c r="W1324" s="49">
        <f t="shared" si="582"/>
        <v>10.42698896648127</v>
      </c>
      <c r="X1324" s="49">
        <f t="shared" si="583"/>
        <v>15.640483449721904</v>
      </c>
      <c r="Y1324" s="49">
        <f t="shared" si="584"/>
        <v>11.46251959344011</v>
      </c>
      <c r="Z1324" s="49">
        <f t="shared" si="585"/>
        <v>22.511803076486526</v>
      </c>
      <c r="AA1324" s="49">
        <f t="shared" si="586"/>
        <v>109.93437822870243</v>
      </c>
      <c r="AB1324" s="49">
        <f t="shared" si="587"/>
        <v>0</v>
      </c>
      <c r="AC1324" s="80">
        <f t="shared" si="567"/>
        <v>0</v>
      </c>
      <c r="AD1324" s="80">
        <f t="shared" si="576"/>
        <v>0</v>
      </c>
      <c r="AE1324" s="80">
        <f t="shared" si="577"/>
        <v>0</v>
      </c>
      <c r="AF1324" s="54">
        <f>(Q1324-MAX(Q$2:Q1323))/MAX(Q$2:Q1323)</f>
        <v>-1.2599496424563223E-2</v>
      </c>
      <c r="AG1324" s="54">
        <f>(R1324-MAX(R$2:R1323))/MAX(R$2:R1323)</f>
        <v>2.100861677509E-2</v>
      </c>
      <c r="AH1324" s="54">
        <f>(S1324-MAX(S$2:S1323))/MAX(S$2:S1323)</f>
        <v>1.2311516528191006E-2</v>
      </c>
      <c r="AI1324" s="54">
        <f>(T1324-MAX(T$2:T1323))/MAX(T$2:T1323)</f>
        <v>1.4911074989252008E-2</v>
      </c>
      <c r="AJ1324" s="54">
        <f>(U1324-MAX(U$2:U1323))/MAX(U$2:U1323)</f>
        <v>-1.259949642456315E-2</v>
      </c>
      <c r="AK1324" s="54">
        <f t="shared" si="578"/>
        <v>2.4151423542734971</v>
      </c>
      <c r="AL1324" s="71">
        <f t="shared" si="568"/>
        <v>1991.1249999998909</v>
      </c>
      <c r="AM1324" s="49">
        <f t="shared" si="569"/>
        <v>2.4151423542734971</v>
      </c>
      <c r="AN1324" s="49">
        <f t="shared" si="570"/>
        <v>3.1686508310612114</v>
      </c>
      <c r="AO1324" s="49">
        <f t="shared" si="571"/>
        <v>2.9983866086057596</v>
      </c>
      <c r="AP1324" s="49">
        <f t="shared" si="572"/>
        <v>3.0389366167587371</v>
      </c>
      <c r="AQ1324" s="49">
        <f t="shared" si="573"/>
        <v>3.1508630658219285</v>
      </c>
      <c r="AS1324" s="49">
        <f t="shared" si="579"/>
        <v>-1.7787765239282827E-2</v>
      </c>
      <c r="AT1324" s="49">
        <f t="shared" si="574"/>
        <v>0.11192644906319149</v>
      </c>
      <c r="AU1324" s="54">
        <f>(AM1324-MAX(AM$3:AM1324))/MAX(AM$3:AM1324)</f>
        <v>-0.51673045917373805</v>
      </c>
      <c r="AV1324" s="54">
        <f>(AN1324-MAX(AN$3:AN1324))/MAX(AN$3:AN1324)</f>
        <v>-0.75322064118606613</v>
      </c>
      <c r="AW1324" s="54">
        <f>(AO1324-MAX(AO$3:AO1324))/MAX(AO$3:AO1324)</f>
        <v>-0.62715296991699399</v>
      </c>
      <c r="AX1324" s="54">
        <f>(AP1324-MAX(AP$3:AP1324))/MAX(AP$3:AP1324)</f>
        <v>-0.64986167183686461</v>
      </c>
      <c r="AY1324" s="54">
        <f>(AQ1324-MAX(AQ$3:AQ1324))/MAX(AQ$3:AQ1324)</f>
        <v>-0.62124040266678326</v>
      </c>
    </row>
    <row r="1325" spans="1:51">
      <c r="A1325" s="49">
        <f>Data!F1451</f>
        <v>1991.2083333332241</v>
      </c>
      <c r="B1325" s="53">
        <f t="shared" si="565"/>
        <v>0.59299999999999997</v>
      </c>
      <c r="C1325" s="50">
        <f>1/Data!N1451</f>
        <v>5.6121068596762795E-2</v>
      </c>
      <c r="D1325" s="50">
        <f>Data!H1451/100</f>
        <v>8.1099999999999992E-2</v>
      </c>
      <c r="E1325">
        <f>Data!K1452/Data!K1451</f>
        <v>1.0210800505345916</v>
      </c>
      <c r="F1325">
        <f>Data!T1452/Data!T1451</f>
        <v>1.0100353628334697</v>
      </c>
      <c r="G1325" s="49">
        <f>Data!E1454</f>
        <v>136</v>
      </c>
      <c r="H1325" s="52">
        <v>0</v>
      </c>
      <c r="I1325" s="52">
        <v>1</v>
      </c>
      <c r="J1325" s="52">
        <v>0.6</v>
      </c>
      <c r="K1325" s="54">
        <f t="shared" si="575"/>
        <v>0.66261227030770231</v>
      </c>
      <c r="L1325" s="54">
        <f t="shared" si="588"/>
        <v>0</v>
      </c>
      <c r="M1325" s="53">
        <f t="shared" si="589"/>
        <v>0</v>
      </c>
      <c r="N1325" s="54" cm="1">
        <f t="array" ref="N1325">stock_min(C1325,O1325)</f>
        <v>0</v>
      </c>
      <c r="O1325" s="54" cm="1">
        <f t="array" ref="O1325">stock_max(C1325,D1325)</f>
        <v>0</v>
      </c>
      <c r="P1325" s="49">
        <f t="shared" si="566"/>
        <v>1991.2083333332241</v>
      </c>
      <c r="Q1325" s="49">
        <f t="shared" si="580"/>
        <v>1.3967282564769641</v>
      </c>
      <c r="R1325" s="49">
        <f t="shared" si="581"/>
        <v>125.86649521387717</v>
      </c>
      <c r="S1325" s="59">
        <f t="shared" si="562"/>
        <v>26.501813215247978</v>
      </c>
      <c r="T1325" s="59">
        <f t="shared" si="563"/>
        <v>34.563903159509678</v>
      </c>
      <c r="U1325" s="59">
        <f t="shared" si="564"/>
        <v>111.03760960209935</v>
      </c>
      <c r="V1325" s="59"/>
      <c r="W1325" s="49">
        <f t="shared" si="582"/>
        <v>10.600725286099191</v>
      </c>
      <c r="X1325" s="49">
        <f t="shared" si="583"/>
        <v>15.901087929148787</v>
      </c>
      <c r="Y1325" s="49">
        <f t="shared" si="584"/>
        <v>11.661436816291406</v>
      </c>
      <c r="Z1325" s="49">
        <f t="shared" si="585"/>
        <v>22.902466343218272</v>
      </c>
      <c r="AA1325" s="49">
        <f t="shared" si="586"/>
        <v>111.03760960209935</v>
      </c>
      <c r="AB1325" s="49">
        <f t="shared" si="587"/>
        <v>0</v>
      </c>
      <c r="AC1325" s="80">
        <f t="shared" si="567"/>
        <v>0</v>
      </c>
      <c r="AD1325" s="80">
        <f t="shared" si="576"/>
        <v>0</v>
      </c>
      <c r="AE1325" s="80">
        <f t="shared" si="577"/>
        <v>0</v>
      </c>
      <c r="AF1325" s="54">
        <f>(Q1325-MAX(Q$2:Q1324))/MAX(Q$2:Q1324)</f>
        <v>-2.6905741092330573E-3</v>
      </c>
      <c r="AG1325" s="54">
        <f>(R1325-MAX(R$2:R1324))/MAX(R$2:R1324)</f>
        <v>2.1080050534591655E-2</v>
      </c>
      <c r="AH1325" s="54">
        <f>(S1325-MAX(S$2:S1324))/MAX(S$2:S1324)</f>
        <v>1.666217545414277E-2</v>
      </c>
      <c r="AI1325" s="54">
        <f>(T1325-MAX(T$2:T1324))/MAX(T$2:T1324)</f>
        <v>1.7353708425949774E-2</v>
      </c>
      <c r="AJ1325" s="54">
        <f>(U1325-MAX(U$2:U1324))/MAX(U$2:U1324)</f>
        <v>-2.6905741092329246E-3</v>
      </c>
      <c r="AK1325" s="54">
        <f t="shared" si="578"/>
        <v>2.3726387798121675</v>
      </c>
      <c r="AL1325" s="71">
        <f t="shared" si="568"/>
        <v>1991.2083333332241</v>
      </c>
      <c r="AM1325" s="49">
        <f t="shared" si="569"/>
        <v>2.3726387798121675</v>
      </c>
      <c r="AN1325" s="49">
        <f t="shared" si="570"/>
        <v>3.1519203628641588</v>
      </c>
      <c r="AO1325" s="49">
        <f t="shared" si="571"/>
        <v>2.9678768421238999</v>
      </c>
      <c r="AP1325" s="49">
        <f t="shared" si="572"/>
        <v>3.0103514431393776</v>
      </c>
      <c r="AQ1325" s="49">
        <f t="shared" si="573"/>
        <v>3.1575360170843796</v>
      </c>
      <c r="AS1325" s="49">
        <f t="shared" si="579"/>
        <v>5.6156542202208115E-3</v>
      </c>
      <c r="AT1325" s="49">
        <f t="shared" si="574"/>
        <v>0.14718457394500195</v>
      </c>
      <c r="AU1325" s="54">
        <f>(AM1325-MAX(AM$3:AM1325))/MAX(AM$3:AM1325)</f>
        <v>-0.52523541660494533</v>
      </c>
      <c r="AV1325" s="54">
        <f>(AN1325-MAX(AN$3:AN1325))/MAX(AN$3:AN1325)</f>
        <v>-0.7545236355626801</v>
      </c>
      <c r="AW1325" s="54">
        <f>(AO1325-MAX(AO$3:AO1325))/MAX(AO$3:AO1325)</f>
        <v>-0.63094683552079511</v>
      </c>
      <c r="AX1325" s="54">
        <f>(AP1325-MAX(AP$3:AP1325))/MAX(AP$3:AP1325)</f>
        <v>-0.65315518077224033</v>
      </c>
      <c r="AY1325" s="54">
        <f>(AQ1325-MAX(AQ$3:AQ1325))/MAX(AQ$3:AQ1325)</f>
        <v>-0.62043825916502149</v>
      </c>
    </row>
    <row r="1326" spans="1:51">
      <c r="A1326" s="49">
        <f>Data!F1452</f>
        <v>1991.2916666665574</v>
      </c>
      <c r="B1326" s="53">
        <f t="shared" si="565"/>
        <v>0.61699999999999999</v>
      </c>
      <c r="C1326" s="50">
        <f>1/Data!N1452</f>
        <v>5.5080195429627894E-2</v>
      </c>
      <c r="D1326" s="50">
        <f>Data!H1452/100</f>
        <v>8.0399999999999985E-2</v>
      </c>
      <c r="E1326">
        <f>Data!K1453/Data!K1452</f>
        <v>0.99526882545815099</v>
      </c>
      <c r="F1326">
        <f>Data!T1453/Data!T1452</f>
        <v>1.0016933263171111</v>
      </c>
      <c r="G1326" s="49">
        <f>Data!E1455</f>
        <v>136.19999999999999</v>
      </c>
      <c r="H1326" s="52">
        <v>0</v>
      </c>
      <c r="I1326" s="52">
        <v>1</v>
      </c>
      <c r="J1326" s="52">
        <v>0.6</v>
      </c>
      <c r="K1326" s="54">
        <f t="shared" si="575"/>
        <v>0.66261227030770231</v>
      </c>
      <c r="L1326" s="54">
        <f t="shared" si="588"/>
        <v>0</v>
      </c>
      <c r="M1326" s="53">
        <f t="shared" si="589"/>
        <v>0</v>
      </c>
      <c r="N1326" s="54" cm="1">
        <f t="array" ref="N1326">stock_min(C1326,O1326)</f>
        <v>0</v>
      </c>
      <c r="O1326" s="54" cm="1">
        <f t="array" ref="O1326">stock_max(C1326,D1326)</f>
        <v>0</v>
      </c>
      <c r="P1326" s="49">
        <f t="shared" si="566"/>
        <v>1991.2916666665574</v>
      </c>
      <c r="Q1326" s="49">
        <f t="shared" si="580"/>
        <v>1.3990933731915092</v>
      </c>
      <c r="R1326" s="49">
        <f t="shared" si="581"/>
        <v>125.27099885604952</v>
      </c>
      <c r="S1326" s="59">
        <f t="shared" si="562"/>
        <v>26.444532879957301</v>
      </c>
      <c r="T1326" s="59">
        <f t="shared" si="563"/>
        <v>34.475294211657442</v>
      </c>
      <c r="U1326" s="59">
        <f t="shared" si="564"/>
        <v>111.22563250862768</v>
      </c>
      <c r="V1326" s="59"/>
      <c r="W1326" s="49">
        <f t="shared" si="582"/>
        <v>10.577813151982921</v>
      </c>
      <c r="X1326" s="49">
        <f t="shared" si="583"/>
        <v>15.866719727974379</v>
      </c>
      <c r="Y1326" s="49">
        <f t="shared" si="584"/>
        <v>11.631541244545117</v>
      </c>
      <c r="Z1326" s="49">
        <f t="shared" si="585"/>
        <v>22.843752967112327</v>
      </c>
      <c r="AA1326" s="49">
        <f t="shared" si="586"/>
        <v>111.22563250862768</v>
      </c>
      <c r="AB1326" s="49">
        <f t="shared" si="587"/>
        <v>0</v>
      </c>
      <c r="AC1326" s="80">
        <f t="shared" si="567"/>
        <v>0</v>
      </c>
      <c r="AD1326" s="80">
        <f t="shared" si="576"/>
        <v>0</v>
      </c>
      <c r="AE1326" s="80">
        <f t="shared" si="577"/>
        <v>0</v>
      </c>
      <c r="AF1326" s="54">
        <f>(Q1326-MAX(Q$2:Q1325))/MAX(Q$2:Q1325)</f>
        <v>-1.0018038120692991E-3</v>
      </c>
      <c r="AG1326" s="54">
        <f>(R1326-MAX(R$2:R1325))/MAX(R$2:R1325)</f>
        <v>-4.7311745418490122E-3</v>
      </c>
      <c r="AH1326" s="54">
        <f>(S1326-MAX(S$2:S1325))/MAX(S$2:S1325)</f>
        <v>-2.1613741982650777E-3</v>
      </c>
      <c r="AI1326" s="54">
        <f>(T1326-MAX(T$2:T1325))/MAX(T$2:T1325)</f>
        <v>-2.5636267826383268E-3</v>
      </c>
      <c r="AJ1326" s="54">
        <f>(U1326-MAX(U$2:U1325))/MAX(U$2:U1325)</f>
        <v>-1.0018038120692284E-3</v>
      </c>
      <c r="AK1326" s="54">
        <f t="shared" si="578"/>
        <v>2.422446322537545</v>
      </c>
      <c r="AL1326" s="71">
        <f t="shared" si="568"/>
        <v>1991.2916666665574</v>
      </c>
      <c r="AM1326" s="49">
        <f t="shared" si="569"/>
        <v>2.422446322537545</v>
      </c>
      <c r="AN1326" s="49">
        <f t="shared" si="570"/>
        <v>3.1729150018678283</v>
      </c>
      <c r="AO1326" s="49">
        <f t="shared" si="571"/>
        <v>3.0047250360521938</v>
      </c>
      <c r="AP1326" s="49">
        <f t="shared" si="572"/>
        <v>3.0450211617185667</v>
      </c>
      <c r="AQ1326" s="49">
        <f t="shared" si="573"/>
        <v>3.1680276618045546</v>
      </c>
      <c r="AS1326" s="49">
        <f t="shared" si="579"/>
        <v>-4.8873400632736264E-3</v>
      </c>
      <c r="AT1326" s="49">
        <f t="shared" si="574"/>
        <v>0.1230065000859879</v>
      </c>
      <c r="AU1326" s="54">
        <f>(AM1326-MAX(AM$3:AM1326))/MAX(AM$3:AM1326)</f>
        <v>-0.51526893646766236</v>
      </c>
      <c r="AV1326" s="54">
        <f>(AN1326-MAX(AN$3:AN1326))/MAX(AN$3:AN1326)</f>
        <v>-0.75288854106092318</v>
      </c>
      <c r="AW1326" s="54">
        <f>(AO1326-MAX(AO$3:AO1326))/MAX(AO$3:AO1326)</f>
        <v>-0.62636479142059309</v>
      </c>
      <c r="AX1326" s="54">
        <f>(AP1326-MAX(AP$3:AP1326))/MAX(AP$3:AP1326)</f>
        <v>-0.6491606264816836</v>
      </c>
      <c r="AY1326" s="54">
        <f>(AQ1326-MAX(AQ$3:AQ1326))/MAX(AQ$3:AQ1326)</f>
        <v>-0.61917707737242589</v>
      </c>
    </row>
    <row r="1327" spans="1:51">
      <c r="A1327" s="49">
        <f>Data!F1453</f>
        <v>1991.3749999998906</v>
      </c>
      <c r="B1327" s="53">
        <f t="shared" si="565"/>
        <v>0.60599999999999998</v>
      </c>
      <c r="C1327" s="50">
        <f>1/Data!N1453</f>
        <v>5.5446415721060724E-2</v>
      </c>
      <c r="D1327" s="50">
        <f>Data!H1453/100</f>
        <v>8.0700000000000008E-2</v>
      </c>
      <c r="E1327">
        <f>Data!K1454/Data!K1453</f>
        <v>1.0005209249233173</v>
      </c>
      <c r="F1327">
        <f>Data!T1454/Data!T1453</f>
        <v>0.98963300548289213</v>
      </c>
      <c r="G1327" s="49">
        <f>Data!E1456</f>
        <v>136.6</v>
      </c>
      <c r="H1327" s="52">
        <v>0</v>
      </c>
      <c r="I1327" s="52">
        <v>1</v>
      </c>
      <c r="J1327" s="52">
        <v>0.6</v>
      </c>
      <c r="K1327" s="54">
        <f t="shared" si="575"/>
        <v>0.66261227030770231</v>
      </c>
      <c r="L1327" s="54">
        <f t="shared" si="588"/>
        <v>0</v>
      </c>
      <c r="M1327" s="53">
        <f t="shared" si="589"/>
        <v>0</v>
      </c>
      <c r="N1327" s="54" cm="1">
        <f t="array" ref="N1327">stock_min(C1327,O1327)</f>
        <v>0</v>
      </c>
      <c r="O1327" s="54" cm="1">
        <f t="array" ref="O1327">stock_max(C1327,D1327)</f>
        <v>0</v>
      </c>
      <c r="P1327" s="49">
        <f t="shared" si="566"/>
        <v>1991.3749999998906</v>
      </c>
      <c r="Q1327" s="49">
        <f t="shared" si="580"/>
        <v>1.3845889798627109</v>
      </c>
      <c r="R1327" s="49">
        <f t="shared" si="581"/>
        <v>125.33625564152248</v>
      </c>
      <c r="S1327" s="59">
        <f t="shared" si="562"/>
        <v>26.343138118765296</v>
      </c>
      <c r="T1327" s="59">
        <f t="shared" si="563"/>
        <v>34.366609967612405</v>
      </c>
      <c r="U1327" s="59">
        <f t="shared" si="564"/>
        <v>110.07255698624888</v>
      </c>
      <c r="V1327" s="59"/>
      <c r="W1327" s="49">
        <f t="shared" si="582"/>
        <v>10.537255247506119</v>
      </c>
      <c r="X1327" s="49">
        <f t="shared" si="583"/>
        <v>15.805882871259177</v>
      </c>
      <c r="Y1327" s="49">
        <f t="shared" si="584"/>
        <v>11.594872514193437</v>
      </c>
      <c r="Z1327" s="49">
        <f t="shared" si="585"/>
        <v>22.771737453418968</v>
      </c>
      <c r="AA1327" s="49">
        <f t="shared" si="586"/>
        <v>110.07255698624888</v>
      </c>
      <c r="AB1327" s="49">
        <f t="shared" si="587"/>
        <v>0</v>
      </c>
      <c r="AC1327" s="80">
        <f t="shared" si="567"/>
        <v>0</v>
      </c>
      <c r="AD1327" s="80">
        <f t="shared" si="576"/>
        <v>0</v>
      </c>
      <c r="AE1327" s="80">
        <f t="shared" si="577"/>
        <v>0</v>
      </c>
      <c r="AF1327" s="54">
        <f>(Q1327-MAX(Q$2:Q1326))/MAX(Q$2:Q1326)</f>
        <v>-1.1358412634550187E-2</v>
      </c>
      <c r="AG1327" s="54">
        <f>(R1327-MAX(R$2:R1326))/MAX(R$2:R1326)</f>
        <v>-4.2127142052671334E-3</v>
      </c>
      <c r="AH1327" s="54">
        <f>(S1327-MAX(S$2:S1326))/MAX(S$2:S1326)</f>
        <v>-5.9873298175457407E-3</v>
      </c>
      <c r="AI1327" s="54">
        <f>(T1327-MAX(T$2:T1326))/MAX(T$2:T1326)</f>
        <v>-5.70807038159958E-3</v>
      </c>
      <c r="AJ1327" s="54">
        <f>(U1327-MAX(U$2:U1326))/MAX(U$2:U1326)</f>
        <v>-1.1358412634550169E-2</v>
      </c>
      <c r="AK1327" s="54">
        <f t="shared" si="578"/>
        <v>2.4926143531603011</v>
      </c>
      <c r="AL1327" s="71">
        <f t="shared" si="568"/>
        <v>1991.3749999998906</v>
      </c>
      <c r="AM1327" s="49">
        <f t="shared" si="569"/>
        <v>2.4926143531603011</v>
      </c>
      <c r="AN1327" s="49">
        <f t="shared" si="570"/>
        <v>3.0584477222475761</v>
      </c>
      <c r="AO1327" s="49">
        <f t="shared" si="571"/>
        <v>2.9739862988276058</v>
      </c>
      <c r="AP1327" s="49">
        <f t="shared" si="572"/>
        <v>3.0015054584008336</v>
      </c>
      <c r="AQ1327" s="49">
        <f t="shared" si="573"/>
        <v>3.1132025690750025</v>
      </c>
      <c r="AS1327" s="49">
        <f t="shared" si="579"/>
        <v>5.4754846827426373E-2</v>
      </c>
      <c r="AT1327" s="49">
        <f t="shared" si="574"/>
        <v>0.11169711067416888</v>
      </c>
      <c r="AU1327" s="54">
        <f>(AM1327-MAX(AM$3:AM1327))/MAX(AM$3:AM1327)</f>
        <v>-0.50122832644741244</v>
      </c>
      <c r="AV1327" s="54">
        <f>(AN1327-MAX(AN$3:AN1327))/MAX(AN$3:AN1327)</f>
        <v>-0.76180342735667839</v>
      </c>
      <c r="AW1327" s="54">
        <f>(AO1327-MAX(AO$3:AO1327))/MAX(AO$3:AO1327)</f>
        <v>-0.63018712935720045</v>
      </c>
      <c r="AX1327" s="54">
        <f>(AP1327-MAX(AP$3:AP1327))/MAX(AP$3:AP1327)</f>
        <v>-0.6541743919957419</v>
      </c>
      <c r="AY1327" s="54">
        <f>(AQ1327-MAX(AQ$3:AQ1327))/MAX(AQ$3:AQ1327)</f>
        <v>-0.62576750342782939</v>
      </c>
    </row>
    <row r="1328" spans="1:51">
      <c r="A1328" s="49">
        <f>Data!F1454</f>
        <v>1991.4583333332239</v>
      </c>
      <c r="B1328" s="53">
        <f t="shared" si="565"/>
        <v>0.60399999999999998</v>
      </c>
      <c r="C1328" s="50">
        <f>1/Data!N1454</f>
        <v>5.5508598227455755E-2</v>
      </c>
      <c r="D1328" s="50">
        <f>Data!H1454/100</f>
        <v>8.2799999999999999E-2</v>
      </c>
      <c r="E1328">
        <f>Data!K1455/Data!K1454</f>
        <v>1.0063344935767127</v>
      </c>
      <c r="F1328">
        <f>Data!T1455/Data!T1454</f>
        <v>1.006095629580315</v>
      </c>
      <c r="G1328" s="49">
        <f>Data!E1457</f>
        <v>137.19999999999999</v>
      </c>
      <c r="H1328" s="52">
        <v>0</v>
      </c>
      <c r="I1328" s="52">
        <v>1</v>
      </c>
      <c r="J1328" s="52">
        <v>0.6</v>
      </c>
      <c r="K1328" s="54">
        <f t="shared" si="575"/>
        <v>0.66261227030770231</v>
      </c>
      <c r="L1328" s="54">
        <f t="shared" si="588"/>
        <v>0</v>
      </c>
      <c r="M1328" s="53">
        <f t="shared" si="589"/>
        <v>0</v>
      </c>
      <c r="N1328" s="54" cm="1">
        <f t="array" ref="N1328">stock_min(C1328,O1328)</f>
        <v>0</v>
      </c>
      <c r="O1328" s="54" cm="1">
        <f t="array" ref="O1328">stock_max(C1328,D1328)</f>
        <v>0</v>
      </c>
      <c r="P1328" s="49">
        <f t="shared" si="566"/>
        <v>1991.4583333332239</v>
      </c>
      <c r="Q1328" s="49">
        <f t="shared" si="580"/>
        <v>1.3930289214049401</v>
      </c>
      <c r="R1328" s="49">
        <f t="shared" si="581"/>
        <v>126.13019734781292</v>
      </c>
      <c r="S1328" s="59">
        <f t="shared" si="562"/>
        <v>26.507491587069588</v>
      </c>
      <c r="T1328" s="59">
        <f t="shared" si="563"/>
        <v>34.581535440119175</v>
      </c>
      <c r="U1328" s="59">
        <f t="shared" si="564"/>
        <v>110.74351852059516</v>
      </c>
      <c r="V1328" s="59"/>
      <c r="W1328" s="49">
        <f t="shared" si="582"/>
        <v>10.602996634827836</v>
      </c>
      <c r="X1328" s="49">
        <f t="shared" si="583"/>
        <v>15.904494952241752</v>
      </c>
      <c r="Y1328" s="49">
        <f t="shared" si="584"/>
        <v>11.667385731415541</v>
      </c>
      <c r="Z1328" s="49">
        <f t="shared" si="585"/>
        <v>22.914149708703633</v>
      </c>
      <c r="AA1328" s="49">
        <f t="shared" si="586"/>
        <v>110.74351852059516</v>
      </c>
      <c r="AB1328" s="49">
        <f t="shared" si="587"/>
        <v>0</v>
      </c>
      <c r="AC1328" s="80">
        <f t="shared" si="567"/>
        <v>0</v>
      </c>
      <c r="AD1328" s="80">
        <f t="shared" si="576"/>
        <v>0</v>
      </c>
      <c r="AE1328" s="80">
        <f t="shared" si="577"/>
        <v>0</v>
      </c>
      <c r="AF1328" s="54">
        <f>(Q1328-MAX(Q$2:Q1327))/MAX(Q$2:Q1327)</f>
        <v>-5.3320197302758835E-3</v>
      </c>
      <c r="AG1328" s="54">
        <f>(R1328-MAX(R$2:R1327))/MAX(R$2:R1327)</f>
        <v>2.0950939603717332E-3</v>
      </c>
      <c r="AH1328" s="54">
        <f>(S1328-MAX(S$2:S1327))/MAX(S$2:S1327)</f>
        <v>2.1426352134813509E-4</v>
      </c>
      <c r="AI1328" s="54">
        <f>(T1328-MAX(T$2:T1327))/MAX(T$2:T1327)</f>
        <v>5.1013569064019498E-4</v>
      </c>
      <c r="AJ1328" s="54">
        <f>(U1328-MAX(U$2:U1327))/MAX(U$2:U1327)</f>
        <v>-5.3320197302758592E-3</v>
      </c>
      <c r="AK1328" s="54">
        <f t="shared" si="578"/>
        <v>2.4815074075634649</v>
      </c>
      <c r="AL1328" s="71">
        <f t="shared" si="568"/>
        <v>1991.4583333332239</v>
      </c>
      <c r="AM1328" s="49">
        <f t="shared" si="569"/>
        <v>2.4815074075634649</v>
      </c>
      <c r="AN1328" s="49">
        <f t="shared" si="570"/>
        <v>3.130744885870159</v>
      </c>
      <c r="AO1328" s="49">
        <f t="shared" si="571"/>
        <v>3.0108706670792178</v>
      </c>
      <c r="AP1328" s="49">
        <f t="shared" si="572"/>
        <v>3.0440106207423594</v>
      </c>
      <c r="AQ1328" s="49">
        <f t="shared" si="573"/>
        <v>3.174317603981704</v>
      </c>
      <c r="AS1328" s="49">
        <f t="shared" si="579"/>
        <v>4.3572718111545061E-2</v>
      </c>
      <c r="AT1328" s="49">
        <f t="shared" si="574"/>
        <v>0.13030698323934464</v>
      </c>
      <c r="AU1328" s="54">
        <f>(AM1328-MAX(AM$3:AM1328))/MAX(AM$3:AM1328)</f>
        <v>-0.50345082421822396</v>
      </c>
      <c r="AV1328" s="54">
        <f>(AN1328-MAX(AN$3:AN1328))/MAX(AN$3:AN1328)</f>
        <v>-0.75617281400289593</v>
      </c>
      <c r="AW1328" s="54">
        <f>(AO1328-MAX(AO$3:AO1328))/MAX(AO$3:AO1328)</f>
        <v>-0.62560058700818166</v>
      </c>
      <c r="AX1328" s="54">
        <f>(AP1328-MAX(AP$3:AP1328))/MAX(AP$3:AP1328)</f>
        <v>-0.64927705836973237</v>
      </c>
      <c r="AY1328" s="54">
        <f>(AQ1328-MAX(AQ$3:AQ1328))/MAX(AQ$3:AQ1328)</f>
        <v>-0.61842097470579194</v>
      </c>
    </row>
    <row r="1329" spans="1:51">
      <c r="A1329" s="49">
        <f>Data!F1455</f>
        <v>1991.5416666665571</v>
      </c>
      <c r="B1329" s="53">
        <f t="shared" si="565"/>
        <v>0.61199999999999999</v>
      </c>
      <c r="C1329" s="50">
        <f>1/Data!N1455</f>
        <v>5.5238082820566546E-2</v>
      </c>
      <c r="D1329" s="50">
        <f>Data!H1455/100</f>
        <v>8.2699999999999996E-2</v>
      </c>
      <c r="E1329">
        <f>Data!K1456/Data!K1455</f>
        <v>1.0237921138238399</v>
      </c>
      <c r="F1329">
        <f>Data!T1456/Data!T1455</f>
        <v>1.0292529157731254</v>
      </c>
      <c r="G1329" s="49">
        <f>Data!E1458</f>
        <v>137.4</v>
      </c>
      <c r="H1329" s="52">
        <v>0</v>
      </c>
      <c r="I1329" s="52">
        <v>1</v>
      </c>
      <c r="J1329" s="52">
        <v>0.6</v>
      </c>
      <c r="K1329" s="54">
        <f t="shared" si="575"/>
        <v>0.66261227030770231</v>
      </c>
      <c r="L1329" s="54">
        <f t="shared" si="588"/>
        <v>0</v>
      </c>
      <c r="M1329" s="53">
        <f t="shared" si="589"/>
        <v>0</v>
      </c>
      <c r="N1329" s="54" cm="1">
        <f t="array" ref="N1329">stock_min(C1329,O1329)</f>
        <v>0</v>
      </c>
      <c r="O1329" s="54" cm="1">
        <f t="array" ref="O1329">stock_max(C1329,D1329)</f>
        <v>0</v>
      </c>
      <c r="P1329" s="49">
        <f t="shared" si="566"/>
        <v>1991.5416666665571</v>
      </c>
      <c r="Q1329" s="49">
        <f t="shared" si="580"/>
        <v>1.4337790791123264</v>
      </c>
      <c r="R1329" s="49">
        <f t="shared" si="581"/>
        <v>129.13110135973548</v>
      </c>
      <c r="S1329" s="59">
        <f t="shared" si="562"/>
        <v>27.196061708785365</v>
      </c>
      <c r="T1329" s="59">
        <f t="shared" si="563"/>
        <v>35.468016550258824</v>
      </c>
      <c r="U1329" s="59">
        <f t="shared" si="564"/>
        <v>113.98308934029768</v>
      </c>
      <c r="V1329" s="59"/>
      <c r="W1329" s="49">
        <f t="shared" si="582"/>
        <v>10.878424683514146</v>
      </c>
      <c r="X1329" s="49">
        <f t="shared" si="583"/>
        <v>16.317637025271218</v>
      </c>
      <c r="Y1329" s="49">
        <f t="shared" si="584"/>
        <v>11.966473580580665</v>
      </c>
      <c r="Z1329" s="49">
        <f t="shared" si="585"/>
        <v>23.501542969678159</v>
      </c>
      <c r="AA1329" s="49">
        <f t="shared" si="586"/>
        <v>113.98308934029768</v>
      </c>
      <c r="AB1329" s="49">
        <f t="shared" si="587"/>
        <v>0</v>
      </c>
      <c r="AC1329" s="80">
        <f t="shared" si="567"/>
        <v>0</v>
      </c>
      <c r="AD1329" s="80">
        <f t="shared" si="576"/>
        <v>0</v>
      </c>
      <c r="AE1329" s="80">
        <f t="shared" si="577"/>
        <v>0</v>
      </c>
      <c r="AF1329" s="54">
        <f>(Q1329-MAX(Q$2:Q1328))/MAX(Q$2:Q1328)</f>
        <v>2.3764918918779035E-2</v>
      </c>
      <c r="AG1329" s="54">
        <f>(R1329-MAX(R$2:R1328))/MAX(R$2:R1328)</f>
        <v>2.3792113823839924E-2</v>
      </c>
      <c r="AH1329" s="54">
        <f>(S1329-MAX(S$2:S1328))/MAX(S$2:S1328)</f>
        <v>2.5976434603554241E-2</v>
      </c>
      <c r="AI1329" s="54">
        <f>(T1329-MAX(T$2:T1328))/MAX(T$2:T1328)</f>
        <v>2.5634521395808598E-2</v>
      </c>
      <c r="AJ1329" s="54">
        <f>(U1329-MAX(U$2:U1328))/MAX(U$2:U1328)</f>
        <v>2.3764918918779125E-2</v>
      </c>
      <c r="AK1329" s="54">
        <f t="shared" si="578"/>
        <v>2.5594690533993187</v>
      </c>
      <c r="AL1329" s="71">
        <f t="shared" si="568"/>
        <v>1991.5416666665571</v>
      </c>
      <c r="AM1329" s="49">
        <f t="shared" si="569"/>
        <v>2.5594690533993187</v>
      </c>
      <c r="AN1329" s="49">
        <f t="shared" si="570"/>
        <v>2.7324570911542874</v>
      </c>
      <c r="AO1329" s="49">
        <f t="shared" si="571"/>
        <v>2.8194953022613087</v>
      </c>
      <c r="AP1329" s="49">
        <f t="shared" si="572"/>
        <v>2.8202520825439099</v>
      </c>
      <c r="AQ1329" s="49">
        <f t="shared" si="573"/>
        <v>2.8335261520703789</v>
      </c>
      <c r="AS1329" s="49">
        <f t="shared" si="579"/>
        <v>0.10106906091609158</v>
      </c>
      <c r="AT1329" s="49">
        <f t="shared" si="574"/>
        <v>1.3274069526469034E-2</v>
      </c>
      <c r="AU1329" s="54">
        <f>(AM1329-MAX(AM$3:AM1329))/MAX(AM$3:AM1329)</f>
        <v>-0.48785071322746359</v>
      </c>
      <c r="AV1329" s="54">
        <f>(AN1329-MAX(AN$3:AN1329))/MAX(AN$3:AN1329)</f>
        <v>-0.78719207483148035</v>
      </c>
      <c r="AW1329" s="54">
        <f>(AO1329-MAX(AO$3:AO1329))/MAX(AO$3:AO1329)</f>
        <v>-0.64939796397038341</v>
      </c>
      <c r="AX1329" s="54">
        <f>(AP1329-MAX(AP$3:AP1329))/MAX(AP$3:AP1329)</f>
        <v>-0.67505793186507845</v>
      </c>
      <c r="AY1329" s="54">
        <f>(AQ1329-MAX(AQ$3:AQ1329))/MAX(AQ$3:AQ1329)</f>
        <v>-0.65938690385094345</v>
      </c>
    </row>
    <row r="1330" spans="1:51">
      <c r="A1330" s="49">
        <f>Data!F1456</f>
        <v>1991.6249999998904</v>
      </c>
      <c r="B1330" s="53">
        <f t="shared" si="565"/>
        <v>0.63800000000000001</v>
      </c>
      <c r="C1330" s="50">
        <f>1/Data!N1456</f>
        <v>5.4018260517082688E-2</v>
      </c>
      <c r="D1330" s="50">
        <f>Data!H1456/100</f>
        <v>7.9000000000000001E-2</v>
      </c>
      <c r="E1330">
        <f>Data!K1457/Data!K1456</f>
        <v>0.99261829392407042</v>
      </c>
      <c r="F1330">
        <f>Data!T1457/Data!T1456</f>
        <v>1.0194441384204078</v>
      </c>
      <c r="G1330" s="49">
        <f>Data!E1459</f>
        <v>137.80000000000001</v>
      </c>
      <c r="H1330" s="52">
        <v>0</v>
      </c>
      <c r="I1330" s="52">
        <v>1</v>
      </c>
      <c r="J1330" s="52">
        <v>0.6</v>
      </c>
      <c r="K1330" s="54">
        <f t="shared" si="575"/>
        <v>0.66261227030770231</v>
      </c>
      <c r="L1330" s="54">
        <f t="shared" si="588"/>
        <v>0</v>
      </c>
      <c r="M1330" s="53">
        <f t="shared" si="589"/>
        <v>0</v>
      </c>
      <c r="N1330" s="54" cm="1">
        <f t="array" ref="N1330">stock_min(C1330,O1330)</f>
        <v>0</v>
      </c>
      <c r="O1330" s="54" cm="1">
        <f t="array" ref="O1330">stock_max(C1330,D1330)</f>
        <v>0</v>
      </c>
      <c r="P1330" s="49">
        <f t="shared" si="566"/>
        <v>1991.6249999998904</v>
      </c>
      <c r="Q1330" s="49">
        <f t="shared" si="580"/>
        <v>1.4616576779908712</v>
      </c>
      <c r="R1330" s="49">
        <f t="shared" si="581"/>
        <v>128.17789352423685</v>
      </c>
      <c r="S1330" s="59">
        <f t="shared" si="562"/>
        <v>27.287131303753334</v>
      </c>
      <c r="T1330" s="59">
        <f t="shared" si="563"/>
        <v>35.527212836430792</v>
      </c>
      <c r="U1330" s="59">
        <f t="shared" si="564"/>
        <v>116.19939230701614</v>
      </c>
      <c r="V1330" s="59"/>
      <c r="W1330" s="49">
        <f t="shared" si="582"/>
        <v>10.914852521501334</v>
      </c>
      <c r="X1330" s="49">
        <f t="shared" si="583"/>
        <v>16.372278782252</v>
      </c>
      <c r="Y1330" s="49">
        <f t="shared" si="584"/>
        <v>11.986445681178441</v>
      </c>
      <c r="Z1330" s="49">
        <f t="shared" si="585"/>
        <v>23.54076715525235</v>
      </c>
      <c r="AA1330" s="49">
        <f t="shared" si="586"/>
        <v>116.19939230701614</v>
      </c>
      <c r="AB1330" s="49">
        <f t="shared" si="587"/>
        <v>0</v>
      </c>
      <c r="AC1330" s="80">
        <f t="shared" si="567"/>
        <v>0</v>
      </c>
      <c r="AD1330" s="80">
        <f t="shared" si="576"/>
        <v>0</v>
      </c>
      <c r="AE1330" s="80">
        <f t="shared" si="577"/>
        <v>0</v>
      </c>
      <c r="AF1330" s="54">
        <f>(Q1330-MAX(Q$2:Q1329))/MAX(Q$2:Q1329)</f>
        <v>1.9444138420407747E-2</v>
      </c>
      <c r="AG1330" s="54">
        <f>(R1330-MAX(R$2:R1329))/MAX(R$2:R1329)</f>
        <v>-7.3817060759295275E-3</v>
      </c>
      <c r="AH1330" s="54">
        <f>(S1330-MAX(S$2:S1329))/MAX(S$2:S1329)</f>
        <v>3.3486317226052707E-3</v>
      </c>
      <c r="AI1330" s="54">
        <f>(T1330-MAX(T$2:T1329))/MAX(T$2:T1329)</f>
        <v>1.6690046957682483E-3</v>
      </c>
      <c r="AJ1330" s="54">
        <f>(U1330-MAX(U$2:U1329))/MAX(U$2:U1329)</f>
        <v>1.9444138420407816E-2</v>
      </c>
      <c r="AK1330" s="54">
        <f t="shared" si="578"/>
        <v>2.5838236523201972</v>
      </c>
      <c r="AL1330" s="71">
        <f t="shared" si="568"/>
        <v>1991.6249999998904</v>
      </c>
      <c r="AM1330" s="49">
        <f t="shared" si="569"/>
        <v>2.5838236523201972</v>
      </c>
      <c r="AN1330" s="49">
        <f t="shared" si="570"/>
        <v>2.7269645239474878</v>
      </c>
      <c r="AO1330" s="49">
        <f t="shared" si="571"/>
        <v>2.8270348580351525</v>
      </c>
      <c r="AP1330" s="49">
        <f t="shared" si="572"/>
        <v>2.8257444784168828</v>
      </c>
      <c r="AQ1330" s="49">
        <f t="shared" si="573"/>
        <v>2.769478889367702</v>
      </c>
      <c r="AS1330" s="49">
        <f t="shared" si="579"/>
        <v>4.2514365420214251E-2</v>
      </c>
      <c r="AT1330" s="49">
        <f t="shared" si="574"/>
        <v>-5.6265589049180775E-2</v>
      </c>
      <c r="AU1330" s="54">
        <f>(AM1330-MAX(AM$3:AM1330))/MAX(AM$3:AM1330)</f>
        <v>-0.48297736246340844</v>
      </c>
      <c r="AV1330" s="54">
        <f>(AN1330-MAX(AN$3:AN1330))/MAX(AN$3:AN1330)</f>
        <v>-0.78761984434153476</v>
      </c>
      <c r="AW1330" s="54">
        <f>(AO1330-MAX(AO$3:AO1330))/MAX(AO$3:AO1330)</f>
        <v>-0.64846042610573496</v>
      </c>
      <c r="AX1330" s="54">
        <f>(AP1330-MAX(AP$3:AP1330))/MAX(AP$3:AP1330)</f>
        <v>-0.6744251123788253</v>
      </c>
      <c r="AY1330" s="54">
        <f>(AQ1330-MAX(AQ$3:AQ1330))/MAX(AQ$3:AQ1330)</f>
        <v>-0.66708591041669918</v>
      </c>
    </row>
    <row r="1331" spans="1:51">
      <c r="A1331" s="49">
        <f>Data!F1457</f>
        <v>1991.7083333332237</v>
      </c>
      <c r="B1331" s="53">
        <f t="shared" si="565"/>
        <v>0.628</v>
      </c>
      <c r="C1331" s="50">
        <f>1/Data!N1457</f>
        <v>5.4474293512705822E-2</v>
      </c>
      <c r="D1331" s="50">
        <f>Data!H1457/100</f>
        <v>7.6499999999999999E-2</v>
      </c>
      <c r="E1331">
        <f>Data!K1458/Data!K1457</f>
        <v>1.0003524739129084</v>
      </c>
      <c r="F1331">
        <f>Data!T1458/Data!T1457</f>
        <v>1.0132641048199296</v>
      </c>
      <c r="G1331" s="49">
        <f>Data!E1460</f>
        <v>137.9</v>
      </c>
      <c r="H1331" s="52">
        <v>0</v>
      </c>
      <c r="I1331" s="52">
        <v>1</v>
      </c>
      <c r="J1331" s="52">
        <v>0.6</v>
      </c>
      <c r="K1331" s="54">
        <f t="shared" si="575"/>
        <v>0.66261227030770231</v>
      </c>
      <c r="L1331" s="54">
        <f t="shared" si="588"/>
        <v>0</v>
      </c>
      <c r="M1331" s="53">
        <f t="shared" si="589"/>
        <v>0</v>
      </c>
      <c r="N1331" s="54" cm="1">
        <f t="array" ref="N1331">stock_min(C1331,O1331)</f>
        <v>0</v>
      </c>
      <c r="O1331" s="54" cm="1">
        <f t="array" ref="O1331">stock_max(C1331,D1331)</f>
        <v>0</v>
      </c>
      <c r="P1331" s="49">
        <f t="shared" si="566"/>
        <v>1991.7083333332237</v>
      </c>
      <c r="Q1331" s="49">
        <f t="shared" si="580"/>
        <v>1.4810452586425971</v>
      </c>
      <c r="R1331" s="49">
        <f t="shared" si="581"/>
        <v>128.22307288791569</v>
      </c>
      <c r="S1331" s="59">
        <f t="shared" si="562"/>
        <v>27.437677852858208</v>
      </c>
      <c r="T1331" s="59">
        <f t="shared" si="563"/>
        <v>35.694499814676412</v>
      </c>
      <c r="U1331" s="59">
        <f t="shared" si="564"/>
        <v>117.74067322658851</v>
      </c>
      <c r="V1331" s="59"/>
      <c r="W1331" s="49">
        <f t="shared" si="582"/>
        <v>10.975071141143284</v>
      </c>
      <c r="X1331" s="49">
        <f t="shared" si="583"/>
        <v>16.462606711714923</v>
      </c>
      <c r="Y1331" s="49">
        <f t="shared" si="584"/>
        <v>12.042886254975816</v>
      </c>
      <c r="Z1331" s="49">
        <f t="shared" si="585"/>
        <v>23.651613559700596</v>
      </c>
      <c r="AA1331" s="49">
        <f t="shared" si="586"/>
        <v>117.74067322658851</v>
      </c>
      <c r="AB1331" s="49">
        <f t="shared" si="587"/>
        <v>0</v>
      </c>
      <c r="AC1331" s="80">
        <f t="shared" si="567"/>
        <v>0</v>
      </c>
      <c r="AD1331" s="80">
        <f t="shared" si="576"/>
        <v>0</v>
      </c>
      <c r="AE1331" s="80">
        <f t="shared" si="577"/>
        <v>0</v>
      </c>
      <c r="AF1331" s="54">
        <f>(Q1331-MAX(Q$2:Q1330))/MAX(Q$2:Q1330)</f>
        <v>1.3264104819929623E-2</v>
      </c>
      <c r="AG1331" s="54">
        <f>(R1331-MAX(R$2:R1330))/MAX(R$2:R1330)</f>
        <v>-7.0318340218456744E-3</v>
      </c>
      <c r="AH1331" s="54">
        <f>(S1331-MAX(S$2:S1330))/MAX(S$2:S1330)</f>
        <v>5.5171262757168701E-3</v>
      </c>
      <c r="AI1331" s="54">
        <f>(T1331-MAX(T$2:T1330))/MAX(T$2:T1330)</f>
        <v>4.7086997512531762E-3</v>
      </c>
      <c r="AJ1331" s="54">
        <f>(U1331-MAX(U$2:U1330))/MAX(U$2:U1330)</f>
        <v>1.3264104819929507E-2</v>
      </c>
      <c r="AK1331" s="54">
        <f t="shared" si="578"/>
        <v>2.5207231939221018</v>
      </c>
      <c r="AL1331" s="71">
        <f t="shared" si="568"/>
        <v>1991.7083333332237</v>
      </c>
      <c r="AM1331" s="49">
        <f t="shared" si="569"/>
        <v>2.5207231939221018</v>
      </c>
      <c r="AN1331" s="49">
        <f t="shared" si="570"/>
        <v>2.8141845685677218</v>
      </c>
      <c r="AO1331" s="49">
        <f t="shared" si="571"/>
        <v>2.8531798664993886</v>
      </c>
      <c r="AP1331" s="49">
        <f t="shared" si="572"/>
        <v>2.8618904788402268</v>
      </c>
      <c r="AQ1331" s="49">
        <f t="shared" si="573"/>
        <v>2.8036703267720711</v>
      </c>
      <c r="AS1331" s="49">
        <f t="shared" si="579"/>
        <v>-1.0514241795650747E-2</v>
      </c>
      <c r="AT1331" s="49">
        <f t="shared" si="574"/>
        <v>-5.8220152068155784E-2</v>
      </c>
      <c r="AU1331" s="54">
        <f>(AM1331-MAX(AM$3:AM1331))/MAX(AM$3:AM1331)</f>
        <v>-0.49560375258157907</v>
      </c>
      <c r="AV1331" s="54">
        <f>(AN1331-MAX(AN$3:AN1331))/MAX(AN$3:AN1331)</f>
        <v>-0.78082701425874035</v>
      </c>
      <c r="AW1331" s="54">
        <f>(AO1331-MAX(AO$3:AO1331))/MAX(AO$3:AO1331)</f>
        <v>-0.6452093147482445</v>
      </c>
      <c r="AX1331" s="54">
        <f>(AP1331-MAX(AP$3:AP1331))/MAX(AP$3:AP1331)</f>
        <v>-0.67026046475563394</v>
      </c>
      <c r="AY1331" s="54">
        <f>(AQ1331-MAX(AQ$3:AQ1331))/MAX(AQ$3:AQ1331)</f>
        <v>-0.66297581905665326</v>
      </c>
    </row>
    <row r="1332" spans="1:51">
      <c r="A1332" s="49">
        <f>Data!F1458</f>
        <v>1991.7916666665569</v>
      </c>
      <c r="B1332" s="53">
        <f t="shared" si="565"/>
        <v>0.628</v>
      </c>
      <c r="C1332" s="50">
        <f>1/Data!N1458</f>
        <v>5.4498324418272792E-2</v>
      </c>
      <c r="D1332" s="50">
        <f>Data!H1458/100</f>
        <v>7.5300000000000006E-2</v>
      </c>
      <c r="E1332">
        <f>Data!K1459/Data!K1458</f>
        <v>0.99724902256644954</v>
      </c>
      <c r="F1332">
        <f>Data!T1459/Data!T1458</f>
        <v>1.0110375784436687</v>
      </c>
      <c r="G1332" s="49">
        <f>Data!E1461</f>
        <v>138.1</v>
      </c>
      <c r="H1332" s="52">
        <v>0</v>
      </c>
      <c r="I1332" s="52">
        <v>1</v>
      </c>
      <c r="J1332" s="52">
        <v>0.6</v>
      </c>
      <c r="K1332" s="54">
        <f t="shared" si="575"/>
        <v>0.66261227030770231</v>
      </c>
      <c r="L1332" s="54">
        <f t="shared" si="588"/>
        <v>0</v>
      </c>
      <c r="M1332" s="53">
        <f t="shared" si="589"/>
        <v>0</v>
      </c>
      <c r="N1332" s="54" cm="1">
        <f t="array" ref="N1332">stock_min(C1332,O1332)</f>
        <v>0</v>
      </c>
      <c r="O1332" s="54" cm="1">
        <f t="array" ref="O1332">stock_max(C1332,D1332)</f>
        <v>0</v>
      </c>
      <c r="P1332" s="49">
        <f t="shared" si="566"/>
        <v>1991.7916666665569</v>
      </c>
      <c r="Q1332" s="49">
        <f t="shared" si="580"/>
        <v>1.4973924118634883</v>
      </c>
      <c r="R1332" s="49">
        <f t="shared" si="581"/>
        <v>127.87033410794054</v>
      </c>
      <c r="S1332" s="59">
        <f t="shared" si="562"/>
        <v>27.513527801942075</v>
      </c>
      <c r="T1332" s="59">
        <f t="shared" si="563"/>
        <v>35.762359061234093</v>
      </c>
      <c r="U1332" s="59">
        <f t="shared" si="564"/>
        <v>119.04024514333734</v>
      </c>
      <c r="V1332" s="59"/>
      <c r="W1332" s="49">
        <f t="shared" si="582"/>
        <v>11.005411120776831</v>
      </c>
      <c r="X1332" s="49">
        <f t="shared" si="583"/>
        <v>16.508116681165244</v>
      </c>
      <c r="Y1332" s="49">
        <f t="shared" si="584"/>
        <v>12.065781132110541</v>
      </c>
      <c r="Z1332" s="49">
        <f t="shared" si="585"/>
        <v>23.696577929123553</v>
      </c>
      <c r="AA1332" s="49">
        <f t="shared" si="586"/>
        <v>119.04024514333734</v>
      </c>
      <c r="AB1332" s="49">
        <f t="shared" si="587"/>
        <v>0</v>
      </c>
      <c r="AC1332" s="80">
        <f t="shared" si="567"/>
        <v>0</v>
      </c>
      <c r="AD1332" s="80">
        <f t="shared" si="576"/>
        <v>0</v>
      </c>
      <c r="AE1332" s="80">
        <f t="shared" si="577"/>
        <v>0</v>
      </c>
      <c r="AF1332" s="54">
        <f>(Q1332-MAX(Q$2:Q1331))/MAX(Q$2:Q1331)</f>
        <v>1.1037578443668655E-2</v>
      </c>
      <c r="AG1332" s="54">
        <f>(R1332-MAX(R$2:R1331))/MAX(R$2:R1331)</f>
        <v>-9.7634670386855891E-3</v>
      </c>
      <c r="AH1332" s="54">
        <f>(S1332-MAX(S$2:S1331))/MAX(S$2:S1331)</f>
        <v>2.7644449173371268E-3</v>
      </c>
      <c r="AI1332" s="54">
        <f>(T1332-MAX(T$2:T1331))/MAX(T$2:T1331)</f>
        <v>1.9011121295998599E-3</v>
      </c>
      <c r="AJ1332" s="54">
        <f>(U1332-MAX(U$2:U1331))/MAX(U$2:U1331)</f>
        <v>1.1037578443668683E-2</v>
      </c>
      <c r="AK1332" s="54">
        <f t="shared" si="578"/>
        <v>2.5311652078952607</v>
      </c>
      <c r="AL1332" s="71">
        <f t="shared" si="568"/>
        <v>1991.7916666665569</v>
      </c>
      <c r="AM1332" s="49">
        <f t="shared" si="569"/>
        <v>2.5311652078952607</v>
      </c>
      <c r="AN1332" s="49">
        <f t="shared" si="570"/>
        <v>2.8743207848956684</v>
      </c>
      <c r="AO1332" s="49">
        <f t="shared" si="571"/>
        <v>2.8943270494068338</v>
      </c>
      <c r="AP1332" s="49">
        <f t="shared" si="572"/>
        <v>2.9062611051424501</v>
      </c>
      <c r="AQ1332" s="49">
        <f t="shared" si="573"/>
        <v>2.8231416897762185</v>
      </c>
      <c r="AS1332" s="49">
        <f t="shared" si="579"/>
        <v>-5.1179095119449958E-2</v>
      </c>
      <c r="AT1332" s="49">
        <f t="shared" si="574"/>
        <v>-8.3119415366231575E-2</v>
      </c>
      <c r="AU1332" s="54">
        <f>(AM1332-MAX(AM$3:AM1332))/MAX(AM$3:AM1332)</f>
        <v>-0.49351430750635167</v>
      </c>
      <c r="AV1332" s="54">
        <f>(AN1332-MAX(AN$3:AN1332))/MAX(AN$3:AN1332)</f>
        <v>-0.77614351402531889</v>
      </c>
      <c r="AW1332" s="54">
        <f>(AO1332-MAX(AO$3:AO1332))/MAX(AO$3:AO1332)</f>
        <v>-0.64009269473023522</v>
      </c>
      <c r="AX1332" s="54">
        <f>(AP1332-MAX(AP$3:AP1332))/MAX(AP$3:AP1332)</f>
        <v>-0.6651481972514891</v>
      </c>
      <c r="AY1332" s="54">
        <f>(AQ1332-MAX(AQ$3:AQ1332))/MAX(AQ$3:AQ1332)</f>
        <v>-0.66063520143636456</v>
      </c>
    </row>
    <row r="1333" spans="1:51">
      <c r="A1333" s="49">
        <f>Data!F1459</f>
        <v>1991.8749999998902</v>
      </c>
      <c r="B1333" s="53">
        <f t="shared" si="565"/>
        <v>0.625</v>
      </c>
      <c r="C1333" s="50">
        <f>1/Data!N1459</f>
        <v>5.4678069235500469E-2</v>
      </c>
      <c r="D1333" s="50">
        <f>Data!H1459/100</f>
        <v>7.4200000000000002E-2</v>
      </c>
      <c r="E1333">
        <f>Data!K1460/Data!K1459</f>
        <v>1.0086136926759324</v>
      </c>
      <c r="F1333">
        <f>Data!T1460/Data!T1459</f>
        <v>1.0288914544734766</v>
      </c>
      <c r="G1333" s="49">
        <f>Data!E1462</f>
        <v>138.6</v>
      </c>
      <c r="H1333" s="52">
        <v>0</v>
      </c>
      <c r="I1333" s="52">
        <v>1</v>
      </c>
      <c r="J1333" s="52">
        <v>0.6</v>
      </c>
      <c r="K1333" s="54">
        <f t="shared" si="575"/>
        <v>0.66261227030770231</v>
      </c>
      <c r="L1333" s="54">
        <f t="shared" si="588"/>
        <v>0</v>
      </c>
      <c r="M1333" s="53">
        <f t="shared" si="589"/>
        <v>0</v>
      </c>
      <c r="N1333" s="54" cm="1">
        <f t="array" ref="N1333">stock_min(C1333,O1333)</f>
        <v>0</v>
      </c>
      <c r="O1333" s="54" cm="1">
        <f t="array" ref="O1333">stock_max(C1333,D1333)</f>
        <v>0</v>
      </c>
      <c r="P1333" s="49">
        <f t="shared" si="566"/>
        <v>1991.8749999998902</v>
      </c>
      <c r="Q1333" s="49">
        <f t="shared" si="580"/>
        <v>1.5406542565597716</v>
      </c>
      <c r="R1333" s="49">
        <f t="shared" si="581"/>
        <v>128.97176986831514</v>
      </c>
      <c r="S1333" s="59">
        <f t="shared" si="562"/>
        <v>27.973685980049886</v>
      </c>
      <c r="T1333" s="59">
        <f t="shared" si="563"/>
        <v>36.315072067252153</v>
      </c>
      <c r="U1333" s="59">
        <f t="shared" si="564"/>
        <v>122.47949096640757</v>
      </c>
      <c r="V1333" s="59"/>
      <c r="W1333" s="49">
        <f t="shared" si="582"/>
        <v>11.189474392019955</v>
      </c>
      <c r="X1333" s="49">
        <f t="shared" si="583"/>
        <v>16.78421158802993</v>
      </c>
      <c r="Y1333" s="49">
        <f t="shared" si="584"/>
        <v>12.25225971838238</v>
      </c>
      <c r="Z1333" s="49">
        <f t="shared" si="585"/>
        <v>24.062812348869773</v>
      </c>
      <c r="AA1333" s="49">
        <f t="shared" si="586"/>
        <v>122.47949096640757</v>
      </c>
      <c r="AB1333" s="49">
        <f t="shared" si="587"/>
        <v>0</v>
      </c>
      <c r="AC1333" s="80">
        <f t="shared" si="567"/>
        <v>0</v>
      </c>
      <c r="AD1333" s="80">
        <f t="shared" si="576"/>
        <v>0</v>
      </c>
      <c r="AE1333" s="80">
        <f t="shared" si="577"/>
        <v>0</v>
      </c>
      <c r="AF1333" s="54">
        <f>(Q1333-MAX(Q$2:Q1332))/MAX(Q$2:Q1332)</f>
        <v>2.8891454473476644E-2</v>
      </c>
      <c r="AG1333" s="54">
        <f>(R1333-MAX(R$2:R1332))/MAX(R$2:R1332)</f>
        <v>-1.2338738672760009E-3</v>
      </c>
      <c r="AH1333" s="54">
        <f>(S1333-MAX(S$2:S1332))/MAX(S$2:S1332)</f>
        <v>1.6724797394950211E-2</v>
      </c>
      <c r="AI1333" s="54">
        <f>(T1333-MAX(T$2:T1332))/MAX(T$2:T1332)</f>
        <v>1.5455160692047101E-2</v>
      </c>
      <c r="AJ1333" s="54">
        <f>(U1333-MAX(U$2:U1332))/MAX(U$2:U1332)</f>
        <v>2.8891454473476585E-2</v>
      </c>
      <c r="AK1333" s="54">
        <f t="shared" si="578"/>
        <v>2.4769598489423434</v>
      </c>
      <c r="AL1333" s="71">
        <f t="shared" si="568"/>
        <v>1991.8749999998902</v>
      </c>
      <c r="AM1333" s="49">
        <f t="shared" si="569"/>
        <v>2.4769598489423434</v>
      </c>
      <c r="AN1333" s="49">
        <f t="shared" si="570"/>
        <v>2.9013174258442755</v>
      </c>
      <c r="AO1333" s="49">
        <f t="shared" si="571"/>
        <v>2.8854179556015378</v>
      </c>
      <c r="AP1333" s="49">
        <f t="shared" si="572"/>
        <v>2.9029501129169804</v>
      </c>
      <c r="AQ1333" s="49">
        <f t="shared" si="573"/>
        <v>2.788873769447505</v>
      </c>
      <c r="AS1333" s="49">
        <f t="shared" si="579"/>
        <v>-0.11244365639677056</v>
      </c>
      <c r="AT1333" s="49">
        <f t="shared" si="574"/>
        <v>-0.11407634346947537</v>
      </c>
      <c r="AU1333" s="54">
        <f>(AM1333-MAX(AM$3:AM1333))/MAX(AM$3:AM1333)</f>
        <v>-0.50436078986178989</v>
      </c>
      <c r="AV1333" s="54">
        <f>(AN1333-MAX(AN$3:AN1333))/MAX(AN$3:AN1333)</f>
        <v>-0.7740409744592297</v>
      </c>
      <c r="AW1333" s="54">
        <f>(AO1333-MAX(AO$3:AO1333))/MAX(AO$3:AO1333)</f>
        <v>-0.64120053357813489</v>
      </c>
      <c r="AX1333" s="54">
        <f>(AP1333-MAX(AP$3:AP1333))/MAX(AP$3:AP1333)</f>
        <v>-0.66552968111528343</v>
      </c>
      <c r="AY1333" s="54">
        <f>(AQ1333-MAX(AQ$3:AQ1333))/MAX(AQ$3:AQ1333)</f>
        <v>-0.6647544866715559</v>
      </c>
    </row>
    <row r="1334" spans="1:51">
      <c r="A1334" s="49">
        <f>Data!F1460</f>
        <v>1991.9583333332234</v>
      </c>
      <c r="B1334" s="53">
        <f t="shared" si="565"/>
        <v>0.63300000000000001</v>
      </c>
      <c r="C1334" s="50">
        <f>1/Data!N1460</f>
        <v>5.4225076094036907E-2</v>
      </c>
      <c r="D1334" s="50">
        <f>Data!H1460/100</f>
        <v>7.0900000000000005E-2</v>
      </c>
      <c r="E1334">
        <f>Data!K1461/Data!K1460</f>
        <v>1.072034040223971</v>
      </c>
      <c r="F1334">
        <f>Data!T1461/Data!T1460</f>
        <v>1.0087211414198307</v>
      </c>
      <c r="G1334" s="49">
        <f>Data!E1463</f>
        <v>139.30000000000001</v>
      </c>
      <c r="H1334" s="52">
        <v>0</v>
      </c>
      <c r="I1334" s="52">
        <v>1</v>
      </c>
      <c r="J1334" s="52">
        <v>0.6</v>
      </c>
      <c r="K1334" s="54">
        <f t="shared" si="575"/>
        <v>0.66261227030770231</v>
      </c>
      <c r="L1334" s="54">
        <f t="shared" si="588"/>
        <v>0</v>
      </c>
      <c r="M1334" s="53">
        <f t="shared" si="589"/>
        <v>0</v>
      </c>
      <c r="N1334" s="54" cm="1">
        <f t="array" ref="N1334">stock_min(C1334,O1334)</f>
        <v>0</v>
      </c>
      <c r="O1334" s="54" cm="1">
        <f t="array" ref="O1334">stock_max(C1334,D1334)</f>
        <v>0</v>
      </c>
      <c r="P1334" s="49">
        <f t="shared" si="566"/>
        <v>1991.9583333332234</v>
      </c>
      <c r="Q1334" s="49">
        <f t="shared" si="580"/>
        <v>1.5540905202102935</v>
      </c>
      <c r="R1334" s="49">
        <f t="shared" si="581"/>
        <v>138.26212752676608</v>
      </c>
      <c r="S1334" s="59">
        <f t="shared" si="562"/>
        <v>29.280305541296052</v>
      </c>
      <c r="T1334" s="59">
        <f t="shared" si="563"/>
        <v>38.155267349609012</v>
      </c>
      <c r="U1334" s="59">
        <f t="shared" si="564"/>
        <v>123.54765192815448</v>
      </c>
      <c r="V1334" s="59"/>
      <c r="W1334" s="49">
        <f t="shared" si="582"/>
        <v>11.712122216518422</v>
      </c>
      <c r="X1334" s="49">
        <f t="shared" si="583"/>
        <v>17.568183324777632</v>
      </c>
      <c r="Y1334" s="49">
        <f t="shared" si="584"/>
        <v>12.873119026887236</v>
      </c>
      <c r="Z1334" s="49">
        <f t="shared" si="585"/>
        <v>25.282148322721774</v>
      </c>
      <c r="AA1334" s="49">
        <f t="shared" si="586"/>
        <v>123.54765192815448</v>
      </c>
      <c r="AB1334" s="49">
        <f t="shared" si="587"/>
        <v>0</v>
      </c>
      <c r="AC1334" s="80">
        <f t="shared" si="567"/>
        <v>0</v>
      </c>
      <c r="AD1334" s="80">
        <f t="shared" si="576"/>
        <v>0</v>
      </c>
      <c r="AE1334" s="80">
        <f t="shared" si="577"/>
        <v>0</v>
      </c>
      <c r="AF1334" s="54">
        <f>(Q1334-MAX(Q$2:Q1333))/MAX(Q$2:Q1333)</f>
        <v>8.7211414198306771E-3</v>
      </c>
      <c r="AG1334" s="54">
        <f>(R1334-MAX(R$2:R1333))/MAX(R$2:R1333)</f>
        <v>7.0711285436908342E-2</v>
      </c>
      <c r="AH1334" s="54">
        <f>(S1334-MAX(S$2:S1333))/MAX(S$2:S1333)</f>
        <v>4.6708880702314777E-2</v>
      </c>
      <c r="AI1334" s="54">
        <f>(T1334-MAX(T$2:T1333))/MAX(T$2:T1333)</f>
        <v>5.0673045036203915E-2</v>
      </c>
      <c r="AJ1334" s="54">
        <f>(U1334-MAX(U$2:U1333))/MAX(U$2:U1333)</f>
        <v>8.7211414198306598E-3</v>
      </c>
      <c r="AK1334" s="54">
        <f t="shared" si="578"/>
        <v>2.4510217242265226</v>
      </c>
      <c r="AL1334" s="71">
        <f t="shared" si="568"/>
        <v>1991.9583333332234</v>
      </c>
      <c r="AM1334" s="49">
        <f t="shared" si="569"/>
        <v>2.4510217242265226</v>
      </c>
      <c r="AN1334" s="49">
        <f t="shared" si="570"/>
        <v>2.8234324347315067</v>
      </c>
      <c r="AO1334" s="49">
        <f t="shared" si="571"/>
        <v>2.8261710667157161</v>
      </c>
      <c r="AP1334" s="49">
        <f t="shared" si="572"/>
        <v>2.8404169794214882</v>
      </c>
      <c r="AQ1334" s="49">
        <f t="shared" si="573"/>
        <v>2.8656507524093304</v>
      </c>
      <c r="AS1334" s="49">
        <f t="shared" si="579"/>
        <v>4.2218317677823691E-2</v>
      </c>
      <c r="AT1334" s="49">
        <f t="shared" si="574"/>
        <v>2.523377298784224E-2</v>
      </c>
      <c r="AU1334" s="54">
        <f>(AM1334-MAX(AM$3:AM1334))/MAX(AM$3:AM1334)</f>
        <v>-0.5095510038461244</v>
      </c>
      <c r="AV1334" s="54">
        <f>(AN1334-MAX(AN$3:AN1334))/MAX(AN$3:AN1334)</f>
        <v>-0.78010677633920555</v>
      </c>
      <c r="AW1334" s="54">
        <f>(AO1334-MAX(AO$3:AO1334))/MAX(AO$3:AO1334)</f>
        <v>-0.64856783788083394</v>
      </c>
      <c r="AX1334" s="54">
        <f>(AP1334-MAX(AP$3:AP1334))/MAX(AP$3:AP1334)</f>
        <v>-0.6727345851913239</v>
      </c>
      <c r="AY1334" s="54">
        <f>(AQ1334-MAX(AQ$3:AQ1334))/MAX(AQ$3:AQ1334)</f>
        <v>-0.65552526326717608</v>
      </c>
    </row>
    <row r="1335" spans="1:51">
      <c r="A1335" s="49">
        <f>Data!F1461</f>
        <v>1992.0416666665567</v>
      </c>
      <c r="B1335" s="53">
        <f t="shared" si="565"/>
        <v>0.69300000000000006</v>
      </c>
      <c r="C1335" s="50">
        <f>1/Data!N1461</f>
        <v>5.0573840605085754E-2</v>
      </c>
      <c r="D1335" s="50">
        <f>Data!H1461/100</f>
        <v>7.0300000000000001E-2</v>
      </c>
      <c r="E1335">
        <f>Data!K1462/Data!K1461</f>
        <v>0.99041369440090843</v>
      </c>
      <c r="F1335">
        <f>Data!T1462/Data!T1461</f>
        <v>0.98051548202259942</v>
      </c>
      <c r="G1335" s="49">
        <f>Data!E1464</f>
        <v>139.5</v>
      </c>
      <c r="H1335" s="52">
        <v>0</v>
      </c>
      <c r="I1335" s="52">
        <v>1</v>
      </c>
      <c r="J1335" s="52">
        <v>0.6</v>
      </c>
      <c r="K1335" s="54">
        <f t="shared" si="575"/>
        <v>0.66261227030770231</v>
      </c>
      <c r="L1335" s="54">
        <f t="shared" si="588"/>
        <v>0</v>
      </c>
      <c r="M1335" s="53">
        <f t="shared" si="589"/>
        <v>0</v>
      </c>
      <c r="N1335" s="54" cm="1">
        <f t="array" ref="N1335">stock_min(C1335,O1335)</f>
        <v>0</v>
      </c>
      <c r="O1335" s="54" cm="1">
        <f t="array" ref="O1335">stock_max(C1335,D1335)</f>
        <v>0</v>
      </c>
      <c r="P1335" s="49">
        <f t="shared" si="566"/>
        <v>1992.0416666665567</v>
      </c>
      <c r="Q1335" s="49">
        <f t="shared" si="580"/>
        <v>1.5238098155307482</v>
      </c>
      <c r="R1335" s="49">
        <f t="shared" si="581"/>
        <v>136.93670451951394</v>
      </c>
      <c r="S1335" s="59">
        <f t="shared" si="562"/>
        <v>28.883686511242601</v>
      </c>
      <c r="T1335" s="59">
        <f t="shared" si="563"/>
        <v>37.662078430481237</v>
      </c>
      <c r="U1335" s="59">
        <f t="shared" si="564"/>
        <v>121.14038548309472</v>
      </c>
      <c r="V1335" s="59"/>
      <c r="W1335" s="49">
        <f t="shared" si="582"/>
        <v>11.553474604497042</v>
      </c>
      <c r="X1335" s="49">
        <f t="shared" si="583"/>
        <v>17.330211906745561</v>
      </c>
      <c r="Y1335" s="49">
        <f t="shared" si="584"/>
        <v>12.706723137153318</v>
      </c>
      <c r="Z1335" s="49">
        <f t="shared" si="585"/>
        <v>24.955355293327919</v>
      </c>
      <c r="AA1335" s="49">
        <f t="shared" si="586"/>
        <v>121.14038548309472</v>
      </c>
      <c r="AB1335" s="49">
        <f t="shared" si="587"/>
        <v>0</v>
      </c>
      <c r="AC1335" s="80">
        <f t="shared" si="567"/>
        <v>0</v>
      </c>
      <c r="AD1335" s="80">
        <f t="shared" si="576"/>
        <v>0</v>
      </c>
      <c r="AE1335" s="80">
        <f t="shared" si="577"/>
        <v>0</v>
      </c>
      <c r="AF1335" s="54">
        <f>(Q1335-MAX(Q$2:Q1334))/MAX(Q$2:Q1334)</f>
        <v>-1.9484517977400556E-2</v>
      </c>
      <c r="AG1335" s="54">
        <f>(R1335-MAX(R$2:R1334))/MAX(R$2:R1334)</f>
        <v>-9.5863055990915019E-3</v>
      </c>
      <c r="AH1335" s="54">
        <f>(S1335-MAX(S$2:S1334))/MAX(S$2:S1334)</f>
        <v>-1.3545590550415236E-2</v>
      </c>
      <c r="AI1335" s="54">
        <f>(T1335-MAX(T$2:T1334))/MAX(T$2:T1334)</f>
        <v>-1.2925841001421487E-2</v>
      </c>
      <c r="AJ1335" s="54">
        <f>(U1335-MAX(U$2:U1334))/MAX(U$2:U1334)</f>
        <v>-1.9484517977400629E-2</v>
      </c>
      <c r="AK1335" s="54">
        <f t="shared" si="578"/>
        <v>2.4928554568247008</v>
      </c>
      <c r="AL1335" s="71">
        <f t="shared" si="568"/>
        <v>1992.0416666665567</v>
      </c>
      <c r="AM1335" s="49">
        <f t="shared" si="569"/>
        <v>2.4928554568247008</v>
      </c>
      <c r="AN1335" s="49">
        <f t="shared" si="570"/>
        <v>2.9564654855878199</v>
      </c>
      <c r="AO1335" s="49">
        <f t="shared" si="571"/>
        <v>2.9255675300951638</v>
      </c>
      <c r="AP1335" s="49">
        <f t="shared" si="572"/>
        <v>2.945644441639085</v>
      </c>
      <c r="AQ1335" s="49">
        <f t="shared" si="573"/>
        <v>3.0135040562659334</v>
      </c>
      <c r="AS1335" s="49">
        <f t="shared" si="579"/>
        <v>5.7038570678113576E-2</v>
      </c>
      <c r="AT1335" s="49">
        <f t="shared" si="574"/>
        <v>6.7859614626848419E-2</v>
      </c>
      <c r="AU1335" s="54">
        <f>(AM1335-MAX(AM$3:AM1335))/MAX(AM$3:AM1335)</f>
        <v>-0.50118008164851691</v>
      </c>
      <c r="AV1335" s="54">
        <f>(AN1335-MAX(AN$3:AN1335))/MAX(AN$3:AN1335)</f>
        <v>-0.76974595946738023</v>
      </c>
      <c r="AW1335" s="54">
        <f>(AO1335-MAX(AO$3:AO1335))/MAX(AO$3:AO1335)</f>
        <v>-0.636207965386268</v>
      </c>
      <c r="AX1335" s="54">
        <f>(AP1335-MAX(AP$3:AP1335))/MAX(AP$3:AP1335)</f>
        <v>-0.66061055223369813</v>
      </c>
      <c r="AY1335" s="54">
        <f>(AQ1335-MAX(AQ$3:AQ1335))/MAX(AQ$3:AQ1335)</f>
        <v>-0.63775208282002616</v>
      </c>
    </row>
    <row r="1336" spans="1:51">
      <c r="A1336" s="49">
        <f>Data!F1462</f>
        <v>1992.12499999989</v>
      </c>
      <c r="B1336" s="53">
        <f t="shared" si="565"/>
        <v>0.68300000000000005</v>
      </c>
      <c r="C1336" s="50">
        <f>1/Data!N1462</f>
        <v>5.1064743380116968E-2</v>
      </c>
      <c r="D1336" s="50">
        <f>Data!H1462/100</f>
        <v>7.3399999999999993E-2</v>
      </c>
      <c r="E1336">
        <f>Data!K1463/Data!K1462</f>
        <v>0.98491000669432083</v>
      </c>
      <c r="F1336">
        <f>Data!T1463/Data!T1462</f>
        <v>0.98719331337953675</v>
      </c>
      <c r="G1336" s="49">
        <f>Data!E1465</f>
        <v>139.69999999999999</v>
      </c>
      <c r="H1336" s="52">
        <v>0</v>
      </c>
      <c r="I1336" s="52">
        <v>1</v>
      </c>
      <c r="J1336" s="52">
        <v>0.6</v>
      </c>
      <c r="K1336" s="54">
        <f t="shared" si="575"/>
        <v>0.66261227030770231</v>
      </c>
      <c r="L1336" s="54">
        <f t="shared" si="588"/>
        <v>0</v>
      </c>
      <c r="M1336" s="53">
        <f t="shared" si="589"/>
        <v>0</v>
      </c>
      <c r="N1336" s="54" cm="1">
        <f t="array" ref="N1336">stock_min(C1336,O1336)</f>
        <v>0</v>
      </c>
      <c r="O1336" s="54" cm="1">
        <f t="array" ref="O1336">stock_max(C1336,D1336)</f>
        <v>0</v>
      </c>
      <c r="P1336" s="49">
        <f t="shared" si="566"/>
        <v>1992.12499999989</v>
      </c>
      <c r="Q1336" s="49">
        <f t="shared" si="580"/>
        <v>1.50429486075406</v>
      </c>
      <c r="R1336" s="49">
        <f t="shared" si="581"/>
        <v>134.87033056501269</v>
      </c>
      <c r="S1336" s="59">
        <f t="shared" si="562"/>
        <v>28.474212000946537</v>
      </c>
      <c r="T1336" s="59">
        <f t="shared" si="563"/>
        <v>37.122771264973565</v>
      </c>
      <c r="U1336" s="59">
        <f t="shared" si="564"/>
        <v>119.58897852913061</v>
      </c>
      <c r="V1336" s="59"/>
      <c r="W1336" s="49">
        <f t="shared" si="582"/>
        <v>11.389684800378616</v>
      </c>
      <c r="X1336" s="49">
        <f t="shared" si="583"/>
        <v>17.084527200567923</v>
      </c>
      <c r="Y1336" s="49">
        <f t="shared" si="584"/>
        <v>12.524767516975897</v>
      </c>
      <c r="Z1336" s="49">
        <f t="shared" si="585"/>
        <v>24.598003747997669</v>
      </c>
      <c r="AA1336" s="49">
        <f t="shared" si="586"/>
        <v>119.58897852913061</v>
      </c>
      <c r="AB1336" s="49">
        <f t="shared" si="587"/>
        <v>0</v>
      </c>
      <c r="AC1336" s="80">
        <f t="shared" si="567"/>
        <v>0</v>
      </c>
      <c r="AD1336" s="80">
        <f t="shared" si="576"/>
        <v>0</v>
      </c>
      <c r="AE1336" s="80">
        <f t="shared" si="577"/>
        <v>0</v>
      </c>
      <c r="AF1336" s="54">
        <f>(Q1336-MAX(Q$2:Q1335))/MAX(Q$2:Q1335)</f>
        <v>-3.2041672482176445E-2</v>
      </c>
      <c r="AG1336" s="54">
        <f>(R1336-MAX(R$2:R1335))/MAX(R$2:R1335)</f>
        <v>-2.4531641617454279E-2</v>
      </c>
      <c r="AH1336" s="54">
        <f>(S1336-MAX(S$2:S1335))/MAX(S$2:S1335)</f>
        <v>-2.7530229806264326E-2</v>
      </c>
      <c r="AI1336" s="54">
        <f>(T1336-MAX(T$2:T1335))/MAX(T$2:T1335)</f>
        <v>-2.7060381340665077E-2</v>
      </c>
      <c r="AJ1336" s="54">
        <f>(U1336-MAX(U$2:U1335))/MAX(U$2:U1335)</f>
        <v>-3.204167248217648E-2</v>
      </c>
      <c r="AK1336" s="54">
        <f t="shared" si="578"/>
        <v>2.4655908544460212</v>
      </c>
      <c r="AL1336" s="71">
        <f t="shared" si="568"/>
        <v>1992.12499999989</v>
      </c>
      <c r="AM1336" s="49">
        <f t="shared" si="569"/>
        <v>2.4655908544460212</v>
      </c>
      <c r="AN1336" s="49">
        <f t="shared" si="570"/>
        <v>3.0651065760097445</v>
      </c>
      <c r="AO1336" s="49">
        <f t="shared" si="571"/>
        <v>2.9771945083746418</v>
      </c>
      <c r="AP1336" s="49">
        <f t="shared" si="572"/>
        <v>3.0064255874800097</v>
      </c>
      <c r="AQ1336" s="49">
        <f t="shared" si="573"/>
        <v>3.0965445075220202</v>
      </c>
      <c r="AS1336" s="49">
        <f t="shared" si="579"/>
        <v>3.1437931512275696E-2</v>
      </c>
      <c r="AT1336" s="49">
        <f t="shared" si="574"/>
        <v>9.0118920042010497E-2</v>
      </c>
      <c r="AU1336" s="54">
        <f>(AM1336-MAX(AM$3:AM1336))/MAX(AM$3:AM1336)</f>
        <v>-0.50663572356918485</v>
      </c>
      <c r="AV1336" s="54">
        <f>(AN1336-MAX(AN$3:AN1336))/MAX(AN$3:AN1336)</f>
        <v>-0.76128482567114231</v>
      </c>
      <c r="AW1336" s="54">
        <f>(AO1336-MAX(AO$3:AO1336))/MAX(AO$3:AO1336)</f>
        <v>-0.62978819100880234</v>
      </c>
      <c r="AX1336" s="54">
        <f>(AP1336-MAX(AP$3:AP1336))/MAX(AP$3:AP1336)</f>
        <v>-0.65360750759261577</v>
      </c>
      <c r="AY1336" s="54">
        <f>(AQ1336-MAX(AQ$3:AQ1336))/MAX(AQ$3:AQ1336)</f>
        <v>-0.62776993912698709</v>
      </c>
    </row>
    <row r="1337" spans="1:51">
      <c r="A1337" s="49">
        <f>Data!F1463</f>
        <v>1992.2083333332232</v>
      </c>
      <c r="B1337" s="53">
        <f t="shared" si="565"/>
        <v>0.67199999999999993</v>
      </c>
      <c r="C1337" s="50">
        <f>1/Data!N1463</f>
        <v>5.1857639537380554E-2</v>
      </c>
      <c r="D1337" s="50">
        <f>Data!H1463/100</f>
        <v>7.5399999999999995E-2</v>
      </c>
      <c r="E1337">
        <f>Data!K1464/Data!K1463</f>
        <v>1.001205553772357</v>
      </c>
      <c r="F1337">
        <f>Data!T1464/Data!T1463</f>
        <v>1.0090268458701446</v>
      </c>
      <c r="G1337" s="49">
        <f>Data!E1466</f>
        <v>140.19999999999999</v>
      </c>
      <c r="H1337" s="52">
        <v>0</v>
      </c>
      <c r="I1337" s="52">
        <v>1</v>
      </c>
      <c r="J1337" s="52">
        <v>0.6</v>
      </c>
      <c r="K1337" s="54">
        <f t="shared" si="575"/>
        <v>0.66261227030770231</v>
      </c>
      <c r="L1337" s="54">
        <f t="shared" si="588"/>
        <v>0</v>
      </c>
      <c r="M1337" s="53">
        <f t="shared" si="589"/>
        <v>0</v>
      </c>
      <c r="N1337" s="54" cm="1">
        <f t="array" ref="N1337">stock_min(C1337,O1337)</f>
        <v>0</v>
      </c>
      <c r="O1337" s="54" cm="1">
        <f t="array" ref="O1337">stock_max(C1337,D1337)</f>
        <v>0</v>
      </c>
      <c r="P1337" s="49">
        <f t="shared" si="566"/>
        <v>1992.2083333332232</v>
      </c>
      <c r="Q1337" s="49">
        <f t="shared" si="580"/>
        <v>1.5178738986053375</v>
      </c>
      <c r="R1337" s="49">
        <f t="shared" si="581"/>
        <v>135.03292400080437</v>
      </c>
      <c r="S1337" s="59">
        <f t="shared" si="562"/>
        <v>28.597621246364668</v>
      </c>
      <c r="T1337" s="59">
        <f t="shared" si="563"/>
        <v>37.265484627119548</v>
      </c>
      <c r="U1337" s="59">
        <f t="shared" si="564"/>
        <v>120.6684898060811</v>
      </c>
      <c r="V1337" s="59"/>
      <c r="W1337" s="49">
        <f t="shared" si="582"/>
        <v>11.439048498545867</v>
      </c>
      <c r="X1337" s="49">
        <f t="shared" si="583"/>
        <v>17.158572747818798</v>
      </c>
      <c r="Y1337" s="49">
        <f t="shared" si="584"/>
        <v>12.572917254227084</v>
      </c>
      <c r="Z1337" s="49">
        <f t="shared" si="585"/>
        <v>24.692567372892462</v>
      </c>
      <c r="AA1337" s="49">
        <f t="shared" si="586"/>
        <v>120.6684898060811</v>
      </c>
      <c r="AB1337" s="49">
        <f t="shared" si="587"/>
        <v>0</v>
      </c>
      <c r="AC1337" s="80">
        <f t="shared" si="567"/>
        <v>0</v>
      </c>
      <c r="AD1337" s="80">
        <f t="shared" si="576"/>
        <v>0</v>
      </c>
      <c r="AE1337" s="80">
        <f t="shared" si="577"/>
        <v>0</v>
      </c>
      <c r="AF1337" s="54">
        <f>(Q1337-MAX(Q$2:Q1336))/MAX(Q$2:Q1336)</f>
        <v>-2.3304061850950155E-2</v>
      </c>
      <c r="AG1337" s="54">
        <f>(R1337-MAX(R$2:R1336))/MAX(R$2:R1336)</f>
        <v>-2.3355662058191378E-2</v>
      </c>
      <c r="AH1337" s="54">
        <f>(S1337-MAX(S$2:S1336))/MAX(S$2:S1336)</f>
        <v>-2.3315477154722552E-2</v>
      </c>
      <c r="AI1337" s="54">
        <f>(T1337-MAX(T$2:T1336))/MAX(T$2:T1336)</f>
        <v>-2.3320049479317356E-2</v>
      </c>
      <c r="AJ1337" s="54">
        <f>(U1337-MAX(U$2:U1336))/MAX(U$2:U1336)</f>
        <v>-2.3304061850950224E-2</v>
      </c>
      <c r="AK1337" s="54">
        <f t="shared" si="578"/>
        <v>2.4667925712545089</v>
      </c>
      <c r="AL1337" s="71">
        <f t="shared" si="568"/>
        <v>1992.2083333332232</v>
      </c>
      <c r="AM1337" s="49">
        <f t="shared" si="569"/>
        <v>2.4667925712545089</v>
      </c>
      <c r="AN1337" s="49">
        <f t="shared" si="570"/>
        <v>3.0510880465752495</v>
      </c>
      <c r="AO1337" s="49">
        <f t="shared" si="571"/>
        <v>2.9696332240838346</v>
      </c>
      <c r="AP1337" s="49">
        <f t="shared" si="572"/>
        <v>2.9978354538704663</v>
      </c>
      <c r="AQ1337" s="49">
        <f t="shared" si="573"/>
        <v>3.0644242704410627</v>
      </c>
      <c r="AS1337" s="49">
        <f t="shared" si="579"/>
        <v>1.3336223865813235E-2</v>
      </c>
      <c r="AT1337" s="49">
        <f t="shared" si="574"/>
        <v>6.6588816570596343E-2</v>
      </c>
      <c r="AU1337" s="54">
        <f>(AM1337-MAX(AM$3:AM1337))/MAX(AM$3:AM1337)</f>
        <v>-0.50639526025686143</v>
      </c>
      <c r="AV1337" s="54">
        <f>(AN1337-MAX(AN$3:AN1337))/MAX(AN$3:AN1337)</f>
        <v>-0.76237661012130853</v>
      </c>
      <c r="AW1337" s="54">
        <f>(AO1337-MAX(AO$3:AO1337))/MAX(AO$3:AO1337)</f>
        <v>-0.63072843079754393</v>
      </c>
      <c r="AX1337" s="54">
        <f>(AP1337-MAX(AP$3:AP1337))/MAX(AP$3:AP1337)</f>
        <v>-0.65459724031825295</v>
      </c>
      <c r="AY1337" s="54">
        <f>(AQ1337-MAX(AQ$3:AQ1337))/MAX(AQ$3:AQ1337)</f>
        <v>-0.63163105521133767</v>
      </c>
    </row>
    <row r="1338" spans="1:51">
      <c r="A1338" s="49">
        <f>Data!F1464</f>
        <v>1992.2916666665565</v>
      </c>
      <c r="B1338" s="53">
        <f t="shared" si="565"/>
        <v>0.67300000000000004</v>
      </c>
      <c r="C1338" s="50">
        <f>1/Data!N1464</f>
        <v>5.1810170931944073E-2</v>
      </c>
      <c r="D1338" s="50">
        <f>Data!H1464/100</f>
        <v>7.4800000000000005E-2</v>
      </c>
      <c r="E1338">
        <f>Data!K1465/Data!K1464</f>
        <v>1.019222254197681</v>
      </c>
      <c r="F1338">
        <f>Data!T1465/Data!T1464</f>
        <v>1.0110968526966693</v>
      </c>
      <c r="G1338" s="49">
        <f>Data!E1467</f>
        <v>140.5</v>
      </c>
      <c r="H1338" s="52">
        <v>0</v>
      </c>
      <c r="I1338" s="52">
        <v>1</v>
      </c>
      <c r="J1338" s="52">
        <v>0.6</v>
      </c>
      <c r="K1338" s="54">
        <f t="shared" si="575"/>
        <v>0.66261227030770231</v>
      </c>
      <c r="L1338" s="54">
        <f t="shared" si="588"/>
        <v>0</v>
      </c>
      <c r="M1338" s="53">
        <f t="shared" si="589"/>
        <v>0</v>
      </c>
      <c r="N1338" s="54" cm="1">
        <f t="array" ref="N1338">stock_min(C1338,O1338)</f>
        <v>0</v>
      </c>
      <c r="O1338" s="54" cm="1">
        <f t="array" ref="O1338">stock_max(C1338,D1338)</f>
        <v>0</v>
      </c>
      <c r="P1338" s="49">
        <f t="shared" si="566"/>
        <v>1992.2916666665565</v>
      </c>
      <c r="Q1338" s="49">
        <f t="shared" si="580"/>
        <v>1.53471752167028</v>
      </c>
      <c r="R1338" s="49">
        <f t="shared" si="581"/>
        <v>137.62856119100397</v>
      </c>
      <c r="S1338" s="59">
        <f t="shared" si="562"/>
        <v>29.05438512957106</v>
      </c>
      <c r="T1338" s="59">
        <f t="shared" si="563"/>
        <v>37.879651244692219</v>
      </c>
      <c r="U1338" s="59">
        <f t="shared" si="564"/>
        <v>122.00753026258872</v>
      </c>
      <c r="V1338" s="59"/>
      <c r="W1338" s="49">
        <f t="shared" si="582"/>
        <v>11.621754051828425</v>
      </c>
      <c r="X1338" s="49">
        <f t="shared" si="583"/>
        <v>17.432631077742634</v>
      </c>
      <c r="Y1338" s="49">
        <f t="shared" si="584"/>
        <v>12.780129534982727</v>
      </c>
      <c r="Z1338" s="49">
        <f t="shared" si="585"/>
        <v>25.099521709709492</v>
      </c>
      <c r="AA1338" s="49">
        <f t="shared" si="586"/>
        <v>122.00753026258872</v>
      </c>
      <c r="AB1338" s="49">
        <f t="shared" si="587"/>
        <v>0</v>
      </c>
      <c r="AC1338" s="80">
        <f t="shared" si="567"/>
        <v>0</v>
      </c>
      <c r="AD1338" s="80">
        <f t="shared" si="576"/>
        <v>0</v>
      </c>
      <c r="AE1338" s="80">
        <f t="shared" si="577"/>
        <v>0</v>
      </c>
      <c r="AF1338" s="54">
        <f>(Q1338-MAX(Q$2:Q1337))/MAX(Q$2:Q1337)</f>
        <v>-1.2465810895874991E-2</v>
      </c>
      <c r="AG1338" s="54">
        <f>(R1338-MAX(R$2:R1337))/MAX(R$2:R1337)</f>
        <v>-4.582356333548099E-3</v>
      </c>
      <c r="AH1338" s="54">
        <f>(S1338-MAX(S$2:S1337))/MAX(S$2:S1337)</f>
        <v>-7.7157805408266979E-3</v>
      </c>
      <c r="AI1338" s="54">
        <f>(T1338-MAX(T$2:T1337))/MAX(T$2:T1337)</f>
        <v>-7.2235401312059529E-3</v>
      </c>
      <c r="AJ1338" s="54">
        <f>(U1338-MAX(U$2:U1337))/MAX(U$2:U1337)</f>
        <v>-1.2465810895875028E-2</v>
      </c>
      <c r="AK1338" s="54">
        <f t="shared" si="578"/>
        <v>2.5021793712094791</v>
      </c>
      <c r="AL1338" s="71">
        <f t="shared" si="568"/>
        <v>1992.2916666665565</v>
      </c>
      <c r="AM1338" s="49">
        <f t="shared" si="569"/>
        <v>2.5021793712094791</v>
      </c>
      <c r="AN1338" s="49">
        <f t="shared" si="570"/>
        <v>2.9044828285057447</v>
      </c>
      <c r="AO1338" s="49">
        <f t="shared" si="571"/>
        <v>2.9007028606001692</v>
      </c>
      <c r="AP1338" s="49">
        <f t="shared" si="572"/>
        <v>2.9165635339839309</v>
      </c>
      <c r="AQ1338" s="49">
        <f t="shared" si="573"/>
        <v>2.9657857816235489</v>
      </c>
      <c r="AS1338" s="49">
        <f t="shared" si="579"/>
        <v>6.1302953117804204E-2</v>
      </c>
      <c r="AT1338" s="49">
        <f t="shared" si="574"/>
        <v>4.9222247639618022E-2</v>
      </c>
      <c r="AU1338" s="54">
        <f>(AM1338-MAX(AM$3:AM1338))/MAX(AM$3:AM1338)</f>
        <v>-0.49931436809525076</v>
      </c>
      <c r="AV1338" s="54">
        <f>(AN1338-MAX(AN$3:AN1338))/MAX(AN$3:AN1338)</f>
        <v>-0.77379444807281705</v>
      </c>
      <c r="AW1338" s="54">
        <f>(AO1338-MAX(AO$3:AO1338))/MAX(AO$3:AO1338)</f>
        <v>-0.63929986759414059</v>
      </c>
      <c r="AX1338" s="54">
        <f>(AP1338-MAX(AP$3:AP1338))/MAX(AP$3:AP1338)</f>
        <v>-0.66396117834800727</v>
      </c>
      <c r="AY1338" s="54">
        <f>(AQ1338-MAX(AQ$3:AQ1338))/MAX(AQ$3:AQ1338)</f>
        <v>-0.64348821102091036</v>
      </c>
    </row>
    <row r="1339" spans="1:51">
      <c r="A1339" s="49">
        <f>Data!F1465</f>
        <v>1992.3749999998897</v>
      </c>
      <c r="B1339" s="53">
        <f t="shared" si="565"/>
        <v>0.68599999999999994</v>
      </c>
      <c r="C1339" s="50">
        <f>1/Data!N1465</f>
        <v>5.0858802254541112E-2</v>
      </c>
      <c r="D1339" s="50">
        <f>Data!H1465/100</f>
        <v>7.3899999999999993E-2</v>
      </c>
      <c r="E1339">
        <f>Data!K1466/Data!K1465</f>
        <v>0.9831898414370096</v>
      </c>
      <c r="F1339">
        <f>Data!T1466/Data!T1465</f>
        <v>1.0117083534436537</v>
      </c>
      <c r="G1339" s="49">
        <f>Data!E1468</f>
        <v>140.9</v>
      </c>
      <c r="H1339" s="52">
        <v>0</v>
      </c>
      <c r="I1339" s="52">
        <v>1</v>
      </c>
      <c r="J1339" s="52">
        <v>0.6</v>
      </c>
      <c r="K1339" s="54">
        <f t="shared" si="575"/>
        <v>0.66261227030770231</v>
      </c>
      <c r="L1339" s="54">
        <f t="shared" si="588"/>
        <v>0</v>
      </c>
      <c r="M1339" s="53">
        <f t="shared" si="589"/>
        <v>0</v>
      </c>
      <c r="N1339" s="54" cm="1">
        <f t="array" ref="N1339">stock_min(C1339,O1339)</f>
        <v>0</v>
      </c>
      <c r="O1339" s="54" cm="1">
        <f t="array" ref="O1339">stock_max(C1339,D1339)</f>
        <v>0</v>
      </c>
      <c r="P1339" s="49">
        <f t="shared" si="566"/>
        <v>1992.3749999998897</v>
      </c>
      <c r="Q1339" s="49">
        <f t="shared" si="580"/>
        <v>1.5526865368501639</v>
      </c>
      <c r="R1339" s="49">
        <f t="shared" si="581"/>
        <v>135.31500325458697</v>
      </c>
      <c r="S1339" s="59">
        <f t="shared" si="562"/>
        <v>28.897411441058114</v>
      </c>
      <c r="T1339" s="59">
        <f t="shared" si="563"/>
        <v>37.607358578548038</v>
      </c>
      <c r="U1339" s="59">
        <f t="shared" si="564"/>
        <v>123.43603754969038</v>
      </c>
      <c r="V1339" s="59"/>
      <c r="W1339" s="49">
        <f t="shared" si="582"/>
        <v>11.558964576423246</v>
      </c>
      <c r="X1339" s="49">
        <f t="shared" si="583"/>
        <v>17.338446864634868</v>
      </c>
      <c r="Y1339" s="49">
        <f t="shared" si="584"/>
        <v>12.688261330540477</v>
      </c>
      <c r="Z1339" s="49">
        <f t="shared" si="585"/>
        <v>24.91909724800756</v>
      </c>
      <c r="AA1339" s="49">
        <f t="shared" si="586"/>
        <v>123.43603754969038</v>
      </c>
      <c r="AB1339" s="49">
        <f t="shared" si="587"/>
        <v>0</v>
      </c>
      <c r="AC1339" s="80">
        <f t="shared" si="567"/>
        <v>0</v>
      </c>
      <c r="AD1339" s="80">
        <f t="shared" si="576"/>
        <v>0</v>
      </c>
      <c r="AE1339" s="80">
        <f t="shared" si="577"/>
        <v>0</v>
      </c>
      <c r="AF1339" s="54">
        <f>(Q1339-MAX(Q$2:Q1338))/MAX(Q$2:Q1338)</f>
        <v>-9.0341157215192893E-4</v>
      </c>
      <c r="AG1339" s="54">
        <f>(R1339-MAX(R$2:R1338))/MAX(R$2:R1338)</f>
        <v>-2.1315484759979395E-2</v>
      </c>
      <c r="AH1339" s="54">
        <f>(S1339-MAX(S$2:S1338))/MAX(S$2:S1338)</f>
        <v>-1.3076847838828566E-2</v>
      </c>
      <c r="AI1339" s="54">
        <f>(T1339-MAX(T$2:T1338))/MAX(T$2:T1338)</f>
        <v>-1.4359977248766132E-2</v>
      </c>
      <c r="AJ1339" s="54">
        <f>(U1339-MAX(U$2:U1338))/MAX(U$2:U1338)</f>
        <v>-9.0341157215195723E-4</v>
      </c>
      <c r="AK1339" s="54">
        <f t="shared" si="578"/>
        <v>2.5213872561407316</v>
      </c>
      <c r="AL1339" s="71">
        <f t="shared" si="568"/>
        <v>1992.3749999998897</v>
      </c>
      <c r="AM1339" s="49">
        <f t="shared" si="569"/>
        <v>2.5213872561407316</v>
      </c>
      <c r="AN1339" s="49">
        <f t="shared" si="570"/>
        <v>2.9244463097219304</v>
      </c>
      <c r="AO1339" s="49">
        <f t="shared" si="571"/>
        <v>2.9215882465559728</v>
      </c>
      <c r="AP1339" s="49">
        <f t="shared" si="572"/>
        <v>2.9374153799044156</v>
      </c>
      <c r="AQ1339" s="49">
        <f t="shared" si="573"/>
        <v>2.9149786569147018</v>
      </c>
      <c r="AS1339" s="49">
        <f t="shared" si="579"/>
        <v>-9.4676528072286104E-3</v>
      </c>
      <c r="AT1339" s="49">
        <f t="shared" si="574"/>
        <v>-2.2436722989713775E-2</v>
      </c>
      <c r="AU1339" s="54">
        <f>(AM1339-MAX(AM$3:AM1339))/MAX(AM$3:AM1339)</f>
        <v>-0.49547087385378508</v>
      </c>
      <c r="AV1339" s="54">
        <f>(AN1339-MAX(AN$3:AN1339))/MAX(AN$3:AN1339)</f>
        <v>-0.77223966171203184</v>
      </c>
      <c r="AW1339" s="54">
        <f>(AO1339-MAX(AO$3:AO1339))/MAX(AO$3:AO1339)</f>
        <v>-0.63670278618262133</v>
      </c>
      <c r="AX1339" s="54">
        <f>(AP1339-MAX(AP$3:AP1339))/MAX(AP$3:AP1339)</f>
        <v>-0.661558683202353</v>
      </c>
      <c r="AY1339" s="54">
        <f>(AQ1339-MAX(AQ$3:AQ1339))/MAX(AQ$3:AQ1339)</f>
        <v>-0.64959564434770956</v>
      </c>
    </row>
    <row r="1340" spans="1:51">
      <c r="A1340" s="49">
        <f>Data!F1466</f>
        <v>1992.458333333223</v>
      </c>
      <c r="B1340" s="53">
        <f t="shared" si="565"/>
        <v>0.67399999999999993</v>
      </c>
      <c r="C1340" s="50">
        <f>1/Data!N1466</f>
        <v>5.1772252292558781E-2</v>
      </c>
      <c r="D1340" s="50">
        <f>Data!H1466/100</f>
        <v>7.2599999999999998E-2</v>
      </c>
      <c r="E1340">
        <f>Data!K1467/Data!K1466</f>
        <v>1.0169500190036012</v>
      </c>
      <c r="F1340">
        <f>Data!T1467/Data!T1466</f>
        <v>1.0340198542660761</v>
      </c>
      <c r="G1340" s="49">
        <f>Data!E1469</f>
        <v>141.30000000000001</v>
      </c>
      <c r="H1340" s="52">
        <v>0</v>
      </c>
      <c r="I1340" s="52">
        <v>1</v>
      </c>
      <c r="J1340" s="52">
        <v>0.6</v>
      </c>
      <c r="K1340" s="54">
        <f t="shared" si="575"/>
        <v>0.66261227030770231</v>
      </c>
      <c r="L1340" s="54">
        <f t="shared" si="588"/>
        <v>0</v>
      </c>
      <c r="M1340" s="53">
        <f t="shared" si="589"/>
        <v>0</v>
      </c>
      <c r="N1340" s="54" cm="1">
        <f t="array" ref="N1340">stock_min(C1340,O1340)</f>
        <v>0</v>
      </c>
      <c r="O1340" s="54" cm="1">
        <f t="array" ref="O1340">stock_max(C1340,D1340)</f>
        <v>0</v>
      </c>
      <c r="P1340" s="49">
        <f t="shared" si="566"/>
        <v>1992.458333333223</v>
      </c>
      <c r="Q1340" s="49">
        <f t="shared" si="580"/>
        <v>1.6055087065547049</v>
      </c>
      <c r="R1340" s="49">
        <f t="shared" si="581"/>
        <v>137.60859513122458</v>
      </c>
      <c r="S1340" s="59">
        <f t="shared" si="562"/>
        <v>29.584532735263259</v>
      </c>
      <c r="T1340" s="59">
        <f t="shared" si="563"/>
        <v>38.461390551809231</v>
      </c>
      <c r="U1340" s="59">
        <f t="shared" si="564"/>
        <v>127.63531355831275</v>
      </c>
      <c r="V1340" s="59"/>
      <c r="W1340" s="49">
        <f t="shared" si="582"/>
        <v>11.833813094105304</v>
      </c>
      <c r="X1340" s="49">
        <f t="shared" si="583"/>
        <v>17.750719641157954</v>
      </c>
      <c r="Y1340" s="49">
        <f t="shared" si="584"/>
        <v>12.976401239083705</v>
      </c>
      <c r="Z1340" s="49">
        <f t="shared" si="585"/>
        <v>25.484989312725524</v>
      </c>
      <c r="AA1340" s="49">
        <f t="shared" si="586"/>
        <v>127.63531355831275</v>
      </c>
      <c r="AB1340" s="49">
        <f t="shared" si="587"/>
        <v>0</v>
      </c>
      <c r="AC1340" s="80">
        <f t="shared" si="567"/>
        <v>0</v>
      </c>
      <c r="AD1340" s="80">
        <f t="shared" si="576"/>
        <v>0</v>
      </c>
      <c r="AE1340" s="80">
        <f t="shared" si="577"/>
        <v>0</v>
      </c>
      <c r="AF1340" s="54">
        <f>(Q1340-MAX(Q$2:Q1339))/MAX(Q$2:Q1339)</f>
        <v>3.3085708763897298E-2</v>
      </c>
      <c r="AG1340" s="54">
        <f>(R1340-MAX(R$2:R1339))/MAX(R$2:R1339)</f>
        <v>-4.7267636281308261E-3</v>
      </c>
      <c r="AH1340" s="54">
        <f>(S1340-MAX(S$2:S1339))/MAX(S$2:S1339)</f>
        <v>1.0390164595042729E-2</v>
      </c>
      <c r="AI1340" s="54">
        <f>(T1340-MAX(T$2:T1339))/MAX(T$2:T1339)</f>
        <v>8.023091527449502E-3</v>
      </c>
      <c r="AJ1340" s="54">
        <f>(U1340-MAX(U$2:U1339))/MAX(U$2:U1339)</f>
        <v>3.3085708763897236E-2</v>
      </c>
      <c r="AK1340" s="54">
        <f t="shared" si="578"/>
        <v>2.4659234855967918</v>
      </c>
      <c r="AL1340" s="71">
        <f t="shared" si="568"/>
        <v>1992.458333333223</v>
      </c>
      <c r="AM1340" s="49">
        <f t="shared" si="569"/>
        <v>2.4659234855967918</v>
      </c>
      <c r="AN1340" s="49">
        <f t="shared" si="570"/>
        <v>2.9646132094197029</v>
      </c>
      <c r="AO1340" s="49">
        <f t="shared" si="571"/>
        <v>2.919540237677436</v>
      </c>
      <c r="AP1340" s="49">
        <f t="shared" si="572"/>
        <v>2.9419564459129628</v>
      </c>
      <c r="AQ1340" s="49">
        <f t="shared" si="573"/>
        <v>2.8979269721775016</v>
      </c>
      <c r="AS1340" s="49">
        <f t="shared" si="579"/>
        <v>-6.6686237242201241E-2</v>
      </c>
      <c r="AT1340" s="49">
        <f t="shared" si="574"/>
        <v>-4.4029473735461178E-2</v>
      </c>
      <c r="AU1340" s="54">
        <f>(AM1340-MAX(AM$3:AM1340))/MAX(AM$3:AM1340)</f>
        <v>-0.50656916413710296</v>
      </c>
      <c r="AV1340" s="54">
        <f>(AN1340-MAX(AN$3:AN1340))/MAX(AN$3:AN1340)</f>
        <v>-0.76911140231033559</v>
      </c>
      <c r="AW1340" s="54">
        <f>(AO1340-MAX(AO$3:AO1340))/MAX(AO$3:AO1340)</f>
        <v>-0.63695745448515251</v>
      </c>
      <c r="AX1340" s="54">
        <f>(AP1340-MAX(AP$3:AP1340))/MAX(AP$3:AP1340)</f>
        <v>-0.66103547345472524</v>
      </c>
      <c r="AY1340" s="54">
        <f>(AQ1340-MAX(AQ$3:AQ1340))/MAX(AQ$3:AQ1340)</f>
        <v>-0.65164539678378697</v>
      </c>
    </row>
    <row r="1341" spans="1:51">
      <c r="A1341" s="49">
        <f>Data!F1467</f>
        <v>1992.5416666665562</v>
      </c>
      <c r="B1341" s="53">
        <f t="shared" si="565"/>
        <v>0.68300000000000005</v>
      </c>
      <c r="C1341" s="50">
        <f>1/Data!N1467</f>
        <v>5.0966475504351447E-2</v>
      </c>
      <c r="D1341" s="50">
        <f>Data!H1467/100</f>
        <v>6.8400000000000002E-2</v>
      </c>
      <c r="E1341">
        <f>Data!K1468/Data!K1467</f>
        <v>1.0065562563726678</v>
      </c>
      <c r="F1341">
        <f>Data!T1468/Data!T1467</f>
        <v>1.0209591969837926</v>
      </c>
      <c r="G1341" s="49">
        <f>Data!E1470</f>
        <v>141.80000000000001</v>
      </c>
      <c r="H1341" s="52">
        <v>0</v>
      </c>
      <c r="I1341" s="52">
        <v>1</v>
      </c>
      <c r="J1341" s="52">
        <v>0.6</v>
      </c>
      <c r="K1341" s="54">
        <f t="shared" si="575"/>
        <v>0.66261227030770231</v>
      </c>
      <c r="L1341" s="54">
        <f t="shared" si="588"/>
        <v>0</v>
      </c>
      <c r="M1341" s="53">
        <f t="shared" si="589"/>
        <v>0</v>
      </c>
      <c r="N1341" s="54" cm="1">
        <f t="array" ref="N1341">stock_min(C1341,O1341)</f>
        <v>0</v>
      </c>
      <c r="O1341" s="54" cm="1">
        <f t="array" ref="O1341">stock_max(C1341,D1341)</f>
        <v>0</v>
      </c>
      <c r="P1341" s="49">
        <f t="shared" si="566"/>
        <v>1992.5416666665562</v>
      </c>
      <c r="Q1341" s="49">
        <f t="shared" si="580"/>
        <v>1.6391588797945789</v>
      </c>
      <c r="R1341" s="49">
        <f t="shared" si="581"/>
        <v>138.51079235998753</v>
      </c>
      <c r="S1341" s="59">
        <f t="shared" si="562"/>
        <v>29.948938223738775</v>
      </c>
      <c r="T1341" s="59">
        <f t="shared" si="563"/>
        <v>38.900451625108843</v>
      </c>
      <c r="U1341" s="59">
        <f t="shared" si="564"/>
        <v>130.31044723726956</v>
      </c>
      <c r="V1341" s="59"/>
      <c r="W1341" s="49">
        <f t="shared" si="582"/>
        <v>11.979575289495511</v>
      </c>
      <c r="X1341" s="49">
        <f t="shared" si="583"/>
        <v>17.969362934243264</v>
      </c>
      <c r="Y1341" s="49">
        <f t="shared" si="584"/>
        <v>13.124535057800525</v>
      </c>
      <c r="Z1341" s="49">
        <f t="shared" si="585"/>
        <v>25.775916567308318</v>
      </c>
      <c r="AA1341" s="49">
        <f t="shared" si="586"/>
        <v>130.31044723726956</v>
      </c>
      <c r="AB1341" s="49">
        <f t="shared" si="587"/>
        <v>0</v>
      </c>
      <c r="AC1341" s="80">
        <f t="shared" si="567"/>
        <v>0</v>
      </c>
      <c r="AD1341" s="80">
        <f t="shared" si="576"/>
        <v>0</v>
      </c>
      <c r="AE1341" s="80">
        <f t="shared" si="577"/>
        <v>0</v>
      </c>
      <c r="AF1341" s="54">
        <f>(Q1341-MAX(Q$2:Q1340))/MAX(Q$2:Q1340)</f>
        <v>2.0959196983792495E-2</v>
      </c>
      <c r="AG1341" s="54">
        <f>(R1341-MAX(R$2:R1340))/MAX(R$2:R1340)</f>
        <v>1.7985028703779739E-3</v>
      </c>
      <c r="AH1341" s="54">
        <f>(S1341-MAX(S$2:S1340))/MAX(S$2:S1340)</f>
        <v>1.2317432617117622E-2</v>
      </c>
      <c r="AI1341" s="54">
        <f>(T1341-MAX(T$2:T1340))/MAX(T$2:T1340)</f>
        <v>1.1415631806348166E-2</v>
      </c>
      <c r="AJ1341" s="54">
        <f>(U1341-MAX(U$2:U1340))/MAX(U$2:U1340)</f>
        <v>2.0959196983792602E-2</v>
      </c>
      <c r="AK1341" s="54">
        <f t="shared" si="578"/>
        <v>2.3721060264295448</v>
      </c>
      <c r="AL1341" s="71">
        <f t="shared" si="568"/>
        <v>1992.5416666665562</v>
      </c>
      <c r="AM1341" s="49">
        <f t="shared" si="569"/>
        <v>2.3721060264295448</v>
      </c>
      <c r="AN1341" s="49">
        <f t="shared" si="570"/>
        <v>3.0283045205969743</v>
      </c>
      <c r="AO1341" s="49">
        <f t="shared" si="571"/>
        <v>2.9121503328384266</v>
      </c>
      <c r="AP1341" s="49">
        <f t="shared" si="572"/>
        <v>2.9455157480229279</v>
      </c>
      <c r="AQ1341" s="49">
        <f t="shared" si="573"/>
        <v>2.8988127183678181</v>
      </c>
      <c r="AS1341" s="49">
        <f t="shared" si="579"/>
        <v>-0.12949180222915624</v>
      </c>
      <c r="AT1341" s="49">
        <f t="shared" si="574"/>
        <v>-4.6703029655109862E-2</v>
      </c>
      <c r="AU1341" s="54">
        <f>(AM1341-MAX(AM$3:AM1341))/MAX(AM$3:AM1341)</f>
        <v>-0.5253420204588084</v>
      </c>
      <c r="AV1341" s="54">
        <f>(AN1341-MAX(AN$3:AN1341))/MAX(AN$3:AN1341)</f>
        <v>-0.76415102586864303</v>
      </c>
      <c r="AW1341" s="54">
        <f>(AO1341-MAX(AO$3:AO1341))/MAX(AO$3:AO1341)</f>
        <v>-0.63787638337307939</v>
      </c>
      <c r="AX1341" s="54">
        <f>(AP1341-MAX(AP$3:AP1341))/MAX(AP$3:AP1341)</f>
        <v>-0.66062537997553328</v>
      </c>
      <c r="AY1341" s="54">
        <f>(AQ1341-MAX(AQ$3:AQ1341))/MAX(AQ$3:AQ1341)</f>
        <v>-0.65153892282304182</v>
      </c>
    </row>
    <row r="1342" spans="1:51">
      <c r="A1342" s="49">
        <f>Data!F1468</f>
        <v>1992.6249999998895</v>
      </c>
      <c r="B1342" s="53">
        <f t="shared" si="565"/>
        <v>0.68900000000000006</v>
      </c>
      <c r="C1342" s="50">
        <f>1/Data!N1468</f>
        <v>5.0704443171212282E-2</v>
      </c>
      <c r="D1342" s="50">
        <f>Data!H1468/100</f>
        <v>6.59E-2</v>
      </c>
      <c r="E1342">
        <f>Data!K1469/Data!K1468</f>
        <v>1.0009469321571842</v>
      </c>
      <c r="F1342">
        <f>Data!T1469/Data!T1468</f>
        <v>1.0150565616000959</v>
      </c>
      <c r="G1342" s="49">
        <f>Data!E1471</f>
        <v>142</v>
      </c>
      <c r="H1342" s="52">
        <v>0</v>
      </c>
      <c r="I1342" s="52">
        <v>1</v>
      </c>
      <c r="J1342" s="52">
        <v>0.6</v>
      </c>
      <c r="K1342" s="54">
        <f t="shared" si="575"/>
        <v>0.66261227030770231</v>
      </c>
      <c r="L1342" s="54">
        <f t="shared" si="588"/>
        <v>0</v>
      </c>
      <c r="M1342" s="53">
        <f t="shared" si="589"/>
        <v>0</v>
      </c>
      <c r="N1342" s="54" cm="1">
        <f t="array" ref="N1342">stock_min(C1342,O1342)</f>
        <v>0</v>
      </c>
      <c r="O1342" s="54" cm="1">
        <f t="array" ref="O1342">stock_max(C1342,D1342)</f>
        <v>0</v>
      </c>
      <c r="P1342" s="49">
        <f t="shared" si="566"/>
        <v>1992.6249999998895</v>
      </c>
      <c r="Q1342" s="49">
        <f t="shared" si="580"/>
        <v>1.6638389764405501</v>
      </c>
      <c r="R1342" s="49">
        <f t="shared" si="581"/>
        <v>138.64195268339029</v>
      </c>
      <c r="S1342" s="59">
        <f t="shared" si="562"/>
        <v>30.1463252046346</v>
      </c>
      <c r="T1342" s="59">
        <f t="shared" si="563"/>
        <v>39.122470039957719</v>
      </c>
      <c r="U1342" s="59">
        <f t="shared" si="564"/>
        <v>132.27247451323356</v>
      </c>
      <c r="V1342" s="59"/>
      <c r="W1342" s="49">
        <f t="shared" si="582"/>
        <v>12.05853008185384</v>
      </c>
      <c r="X1342" s="49">
        <f t="shared" si="583"/>
        <v>18.087795122780758</v>
      </c>
      <c r="Y1342" s="49">
        <f t="shared" si="584"/>
        <v>13.19944134673627</v>
      </c>
      <c r="Z1342" s="49">
        <f t="shared" si="585"/>
        <v>25.92302869322145</v>
      </c>
      <c r="AA1342" s="49">
        <f t="shared" si="586"/>
        <v>132.27247451323356</v>
      </c>
      <c r="AB1342" s="49">
        <f t="shared" si="587"/>
        <v>0</v>
      </c>
      <c r="AC1342" s="80">
        <f t="shared" si="567"/>
        <v>0</v>
      </c>
      <c r="AD1342" s="80">
        <f t="shared" si="576"/>
        <v>0</v>
      </c>
      <c r="AE1342" s="80">
        <f t="shared" si="577"/>
        <v>0</v>
      </c>
      <c r="AF1342" s="54">
        <f>(Q1342-MAX(Q$2:Q1341))/MAX(Q$2:Q1341)</f>
        <v>1.5056561600095896E-2</v>
      </c>
      <c r="AG1342" s="54">
        <f>(R1342-MAX(R$2:R1341))/MAX(R$2:R1341)</f>
        <v>9.4693215718432387E-4</v>
      </c>
      <c r="AH1342" s="54">
        <f>(S1342-MAX(S$2:S1341))/MAX(S$2:S1341)</f>
        <v>6.5907839343488884E-3</v>
      </c>
      <c r="AI1342" s="54">
        <f>(T1342-MAX(T$2:T1341))/MAX(T$2:T1341)</f>
        <v>5.7073480017278419E-3</v>
      </c>
      <c r="AJ1342" s="54">
        <f>(U1342-MAX(U$2:U1341))/MAX(U$2:U1341)</f>
        <v>1.5056561600095967E-2</v>
      </c>
      <c r="AK1342" s="54">
        <f t="shared" si="578"/>
        <v>2.3213168027225324</v>
      </c>
      <c r="AL1342" s="71">
        <f t="shared" si="568"/>
        <v>1992.6249999998895</v>
      </c>
      <c r="AM1342" s="49">
        <f t="shared" si="569"/>
        <v>2.3213168027225324</v>
      </c>
      <c r="AN1342" s="49">
        <f t="shared" si="570"/>
        <v>3.1030726709009593</v>
      </c>
      <c r="AO1342" s="49">
        <f t="shared" si="571"/>
        <v>2.9298980362851772</v>
      </c>
      <c r="AP1342" s="49">
        <f t="shared" si="572"/>
        <v>2.9719998754977612</v>
      </c>
      <c r="AQ1342" s="49">
        <f t="shared" si="573"/>
        <v>2.9152421705708225</v>
      </c>
      <c r="AS1342" s="49">
        <f t="shared" si="579"/>
        <v>-0.18783050033013682</v>
      </c>
      <c r="AT1342" s="49">
        <f t="shared" si="574"/>
        <v>-5.6757704926938768E-2</v>
      </c>
      <c r="AU1342" s="54">
        <f>(AM1342-MAX(AM$3:AM1342))/MAX(AM$3:AM1342)</f>
        <v>-0.53550493477993699</v>
      </c>
      <c r="AV1342" s="54">
        <f>(AN1342-MAX(AN$3:AN1342))/MAX(AN$3:AN1342)</f>
        <v>-0.75832796830393756</v>
      </c>
      <c r="AW1342" s="54">
        <f>(AO1342-MAX(AO$3:AO1342))/MAX(AO$3:AO1342)</f>
        <v>-0.63566947032793608</v>
      </c>
      <c r="AX1342" s="54">
        <f>(AP1342-MAX(AP$3:AP1342))/MAX(AP$3:AP1342)</f>
        <v>-0.65757394808131087</v>
      </c>
      <c r="AY1342" s="54">
        <f>(AQ1342-MAX(AQ$3:AQ1342))/MAX(AQ$3:AQ1342)</f>
        <v>-0.64956396784378057</v>
      </c>
    </row>
    <row r="1343" spans="1:51">
      <c r="A1343" s="49">
        <f>Data!F1469</f>
        <v>1992.7083333332228</v>
      </c>
      <c r="B1343" s="53">
        <f t="shared" si="565"/>
        <v>0.68700000000000006</v>
      </c>
      <c r="C1343" s="50">
        <f>1/Data!N1469</f>
        <v>5.0738842728606889E-2</v>
      </c>
      <c r="D1343" s="50">
        <f>Data!H1469/100</f>
        <v>6.4199999999999993E-2</v>
      </c>
      <c r="E1343">
        <f>Data!K1470/Data!K1469</f>
        <v>0.98469239122397145</v>
      </c>
      <c r="F1343">
        <f>Data!T1470/Data!T1469</f>
        <v>0.98949582651855938</v>
      </c>
      <c r="G1343" s="49">
        <f>Data!E1472</f>
        <v>141.9</v>
      </c>
      <c r="H1343" s="52">
        <v>0</v>
      </c>
      <c r="I1343" s="52">
        <v>1</v>
      </c>
      <c r="J1343" s="52">
        <v>0.6</v>
      </c>
      <c r="K1343" s="54">
        <f t="shared" si="575"/>
        <v>0.66261227030770231</v>
      </c>
      <c r="L1343" s="54">
        <f t="shared" si="588"/>
        <v>0</v>
      </c>
      <c r="M1343" s="53">
        <f t="shared" si="589"/>
        <v>0</v>
      </c>
      <c r="N1343" s="54" cm="1">
        <f t="array" ref="N1343">stock_min(C1343,O1343)</f>
        <v>0</v>
      </c>
      <c r="O1343" s="54" cm="1">
        <f t="array" ref="O1343">stock_max(C1343,D1343)</f>
        <v>0</v>
      </c>
      <c r="P1343" s="49">
        <f t="shared" si="566"/>
        <v>1992.7083333332228</v>
      </c>
      <c r="Q1343" s="49">
        <f t="shared" si="580"/>
        <v>1.6463617231868359</v>
      </c>
      <c r="R1343" s="49">
        <f t="shared" si="581"/>
        <v>136.51967591176827</v>
      </c>
      <c r="S1343" s="59">
        <f t="shared" si="562"/>
        <v>29.742779421363153</v>
      </c>
      <c r="T1343" s="59">
        <f t="shared" si="563"/>
        <v>38.587001236667902</v>
      </c>
      <c r="U1343" s="59">
        <f t="shared" si="564"/>
        <v>130.88306149412713</v>
      </c>
      <c r="V1343" s="59"/>
      <c r="W1343" s="49">
        <f t="shared" si="582"/>
        <v>11.897111768545262</v>
      </c>
      <c r="X1343" s="49">
        <f t="shared" si="583"/>
        <v>17.845667652817891</v>
      </c>
      <c r="Y1343" s="49">
        <f t="shared" si="584"/>
        <v>13.018780742873266</v>
      </c>
      <c r="Z1343" s="49">
        <f t="shared" si="585"/>
        <v>25.568220493794634</v>
      </c>
      <c r="AA1343" s="49">
        <f t="shared" si="586"/>
        <v>130.88306149412713</v>
      </c>
      <c r="AB1343" s="49">
        <f t="shared" si="587"/>
        <v>0</v>
      </c>
      <c r="AC1343" s="80">
        <f t="shared" si="567"/>
        <v>0</v>
      </c>
      <c r="AD1343" s="80">
        <f t="shared" si="576"/>
        <v>0</v>
      </c>
      <c r="AE1343" s="80">
        <f t="shared" si="577"/>
        <v>0</v>
      </c>
      <c r="AF1343" s="54">
        <f>(Q1343-MAX(Q$2:Q1342))/MAX(Q$2:Q1342)</f>
        <v>-1.0504173481440653E-2</v>
      </c>
      <c r="AG1343" s="54">
        <f>(R1343-MAX(R$2:R1342))/MAX(R$2:R1342)</f>
        <v>-1.5307608776028634E-2</v>
      </c>
      <c r="AH1343" s="54">
        <f>(S1343-MAX(S$2:S1342))/MAX(S$2:S1342)</f>
        <v>-1.3386234658193339E-2</v>
      </c>
      <c r="AI1343" s="54">
        <f>(T1343-MAX(T$2:T1342))/MAX(T$2:T1342)</f>
        <v>-1.3686988647263731E-2</v>
      </c>
      <c r="AJ1343" s="54">
        <f>(U1343-MAX(U$2:U1342))/MAX(U$2:U1342)</f>
        <v>-1.0504173481440541E-2</v>
      </c>
      <c r="AK1343" s="54">
        <f t="shared" si="578"/>
        <v>2.3438303568231076</v>
      </c>
      <c r="AL1343" s="71">
        <f t="shared" si="568"/>
        <v>1992.7083333332228</v>
      </c>
      <c r="AM1343" s="49">
        <f t="shared" si="569"/>
        <v>2.3438303568231076</v>
      </c>
      <c r="AN1343" s="49">
        <f t="shared" si="570"/>
        <v>3.1457932734809191</v>
      </c>
      <c r="AO1343" s="49">
        <f t="shared" si="571"/>
        <v>2.9654523711286584</v>
      </c>
      <c r="AP1343" s="49">
        <f t="shared" si="572"/>
        <v>3.0088231767822813</v>
      </c>
      <c r="AQ1343" s="49">
        <f t="shared" si="573"/>
        <v>2.9414030775054676</v>
      </c>
      <c r="AS1343" s="49">
        <f t="shared" si="579"/>
        <v>-0.20439019597545149</v>
      </c>
      <c r="AT1343" s="49">
        <f t="shared" si="574"/>
        <v>-6.7420099276813694E-2</v>
      </c>
      <c r="AU1343" s="54">
        <f>(AM1343-MAX(AM$3:AM1343))/MAX(AM$3:AM1343)</f>
        <v>-0.53099997674576549</v>
      </c>
      <c r="AV1343" s="54">
        <f>(AN1343-MAX(AN$3:AN1343))/MAX(AN$3:AN1343)</f>
        <v>-0.7550008226274616</v>
      </c>
      <c r="AW1343" s="54">
        <f>(AO1343-MAX(AO$3:AO1343))/MAX(AO$3:AO1343)</f>
        <v>-0.63124831659315039</v>
      </c>
      <c r="AX1343" s="54">
        <f>(AP1343-MAX(AP$3:AP1343))/MAX(AP$3:AP1343)</f>
        <v>-0.65333126362448246</v>
      </c>
      <c r="AY1343" s="54">
        <f>(AQ1343-MAX(AQ$3:AQ1343))/MAX(AQ$3:AQ1343)</f>
        <v>-0.64641921214686693</v>
      </c>
    </row>
    <row r="1344" spans="1:51">
      <c r="A1344" s="49">
        <f>Data!F1470</f>
        <v>1992.791666666556</v>
      </c>
      <c r="B1344" s="53">
        <f t="shared" si="565"/>
        <v>0.67599999999999993</v>
      </c>
      <c r="C1344" s="50">
        <f>1/Data!N1470</f>
        <v>5.162550364058606E-2</v>
      </c>
      <c r="D1344" s="50">
        <f>Data!H1470/100</f>
        <v>6.59E-2</v>
      </c>
      <c r="E1344">
        <f>Data!K1471/Data!K1470</f>
        <v>1.0261210640773937</v>
      </c>
      <c r="F1344">
        <f>Data!T1471/Data!T1470</f>
        <v>0.98400880729898443</v>
      </c>
      <c r="G1344" s="49">
        <f>Data!E1473</f>
        <v>142.6</v>
      </c>
      <c r="H1344" s="52">
        <v>0</v>
      </c>
      <c r="I1344" s="52">
        <v>1</v>
      </c>
      <c r="J1344" s="52">
        <v>0.6</v>
      </c>
      <c r="K1344" s="54">
        <f t="shared" si="575"/>
        <v>0.66261227030770231</v>
      </c>
      <c r="L1344" s="54">
        <f t="shared" si="588"/>
        <v>0</v>
      </c>
      <c r="M1344" s="53">
        <f t="shared" si="589"/>
        <v>0</v>
      </c>
      <c r="N1344" s="54" cm="1">
        <f t="array" ref="N1344">stock_min(C1344,O1344)</f>
        <v>0</v>
      </c>
      <c r="O1344" s="54" cm="1">
        <f t="array" ref="O1344">stock_max(C1344,D1344)</f>
        <v>0</v>
      </c>
      <c r="P1344" s="49">
        <f t="shared" si="566"/>
        <v>1992.791666666556</v>
      </c>
      <c r="Q1344" s="49">
        <f t="shared" si="580"/>
        <v>1.6200344356157792</v>
      </c>
      <c r="R1344" s="49">
        <f t="shared" si="581"/>
        <v>140.08571511408459</v>
      </c>
      <c r="S1344" s="59">
        <f t="shared" si="562"/>
        <v>30.018678242749957</v>
      </c>
      <c r="T1344" s="59">
        <f t="shared" si="563"/>
        <v>39.046684530939686</v>
      </c>
      <c r="U1344" s="59">
        <f t="shared" si="564"/>
        <v>128.79008523647568</v>
      </c>
      <c r="V1344" s="59"/>
      <c r="W1344" s="49">
        <f t="shared" si="582"/>
        <v>12.007471297099983</v>
      </c>
      <c r="X1344" s="49">
        <f t="shared" si="583"/>
        <v>18.011206945649974</v>
      </c>
      <c r="Y1344" s="49">
        <f t="shared" si="584"/>
        <v>13.1738722459051</v>
      </c>
      <c r="Z1344" s="49">
        <f t="shared" si="585"/>
        <v>25.872812285034584</v>
      </c>
      <c r="AA1344" s="49">
        <f t="shared" si="586"/>
        <v>128.79008523647568</v>
      </c>
      <c r="AB1344" s="49">
        <f t="shared" si="587"/>
        <v>0</v>
      </c>
      <c r="AC1344" s="80">
        <f t="shared" si="567"/>
        <v>0</v>
      </c>
      <c r="AD1344" s="80">
        <f t="shared" si="576"/>
        <v>0</v>
      </c>
      <c r="AE1344" s="80">
        <f t="shared" si="577"/>
        <v>0</v>
      </c>
      <c r="AF1344" s="54">
        <f>(Q1344-MAX(Q$2:Q1343))/MAX(Q$2:Q1343)</f>
        <v>-2.6327391920149601E-2</v>
      </c>
      <c r="AG1344" s="54">
        <f>(R1344-MAX(R$2:R1343))/MAX(R$2:R1343)</f>
        <v>1.0413604271654733E-2</v>
      </c>
      <c r="AH1344" s="54">
        <f>(S1344-MAX(S$2:S1343))/MAX(S$2:S1343)</f>
        <v>-4.2342461649361954E-3</v>
      </c>
      <c r="AI1344" s="54">
        <f>(T1344-MAX(T$2:T1343))/MAX(T$2:T1343)</f>
        <v>-1.9371350771213915E-3</v>
      </c>
      <c r="AJ1344" s="54">
        <f>(U1344-MAX(U$2:U1343))/MAX(U$2:U1343)</f>
        <v>-2.6327391920149497E-2</v>
      </c>
      <c r="AK1344" s="54">
        <f t="shared" si="578"/>
        <v>2.4186290961373786</v>
      </c>
      <c r="AL1344" s="71">
        <f t="shared" si="568"/>
        <v>1992.791666666556</v>
      </c>
      <c r="AM1344" s="49">
        <f t="shared" si="569"/>
        <v>2.4186290961373786</v>
      </c>
      <c r="AN1344" s="49">
        <f t="shared" si="570"/>
        <v>2.9930035638318913</v>
      </c>
      <c r="AO1344" s="49">
        <f t="shared" si="571"/>
        <v>2.9144985976311282</v>
      </c>
      <c r="AP1344" s="49">
        <f t="shared" si="572"/>
        <v>2.9421341603463702</v>
      </c>
      <c r="AQ1344" s="49">
        <f t="shared" si="573"/>
        <v>2.93585313221935</v>
      </c>
      <c r="AS1344" s="49">
        <f t="shared" si="579"/>
        <v>-5.7150431612541297E-2</v>
      </c>
      <c r="AT1344" s="49">
        <f t="shared" si="574"/>
        <v>-6.2810281270202495E-3</v>
      </c>
      <c r="AU1344" s="54">
        <f>(AM1344-MAX(AM$3:AM1344))/MAX(AM$3:AM1344)</f>
        <v>-0.51603276276815935</v>
      </c>
      <c r="AV1344" s="54">
        <f>(AN1344-MAX(AN$3:AN1344))/MAX(AN$3:AN1344)</f>
        <v>-0.76690031821433446</v>
      </c>
      <c r="AW1344" s="54">
        <f>(AO1344-MAX(AO$3:AO1344))/MAX(AO$3:AO1344)</f>
        <v>-0.63758437848241767</v>
      </c>
      <c r="AX1344" s="54">
        <f>(AP1344-MAX(AP$3:AP1344))/MAX(AP$3:AP1344)</f>
        <v>-0.66101499766254823</v>
      </c>
      <c r="AY1344" s="54">
        <f>(AQ1344-MAX(AQ$3:AQ1344))/MAX(AQ$3:AQ1344)</f>
        <v>-0.64708636111458739</v>
      </c>
    </row>
    <row r="1345" spans="1:51">
      <c r="A1345" s="49">
        <f>Data!F1471</f>
        <v>1992.8749999998893</v>
      </c>
      <c r="B1345" s="53">
        <f t="shared" si="565"/>
        <v>0.69599999999999995</v>
      </c>
      <c r="C1345" s="50">
        <f>1/Data!N1471</f>
        <v>5.0419347700881134E-2</v>
      </c>
      <c r="D1345" s="50">
        <f>Data!H1471/100</f>
        <v>6.8699999999999997E-2</v>
      </c>
      <c r="E1345">
        <f>Data!K1472/Data!K1471</f>
        <v>1.033441094877825</v>
      </c>
      <c r="F1345">
        <f>Data!T1472/Data!T1471</f>
        <v>1.0136474179298209</v>
      </c>
      <c r="G1345" s="49">
        <f>Data!E1474</f>
        <v>143.1</v>
      </c>
      <c r="H1345" s="52">
        <v>0</v>
      </c>
      <c r="I1345" s="52">
        <v>1</v>
      </c>
      <c r="J1345" s="52">
        <v>0.6</v>
      </c>
      <c r="K1345" s="54">
        <f t="shared" si="575"/>
        <v>0.66261227030770231</v>
      </c>
      <c r="L1345" s="54">
        <f t="shared" si="588"/>
        <v>0</v>
      </c>
      <c r="M1345" s="53">
        <f t="shared" si="589"/>
        <v>0</v>
      </c>
      <c r="N1345" s="54" cm="1">
        <f t="array" ref="N1345">stock_min(C1345,O1345)</f>
        <v>0</v>
      </c>
      <c r="O1345" s="54" cm="1">
        <f t="array" ref="O1345">stock_max(C1345,D1345)</f>
        <v>0</v>
      </c>
      <c r="P1345" s="49">
        <f t="shared" si="566"/>
        <v>1992.8749999998893</v>
      </c>
      <c r="Q1345" s="49">
        <f t="shared" si="580"/>
        <v>1.6421437226193294</v>
      </c>
      <c r="R1345" s="49">
        <f t="shared" si="581"/>
        <v>144.77033480424265</v>
      </c>
      <c r="S1345" s="59">
        <f t="shared" si="562"/>
        <v>30.78486370215543</v>
      </c>
      <c r="T1345" s="59">
        <f t="shared" si="563"/>
        <v>40.09168904161362</v>
      </c>
      <c r="U1345" s="59">
        <f t="shared" si="564"/>
        <v>130.54773735491511</v>
      </c>
      <c r="V1345" s="59"/>
      <c r="W1345" s="49">
        <f t="shared" si="582"/>
        <v>12.313945480862174</v>
      </c>
      <c r="X1345" s="49">
        <f t="shared" si="583"/>
        <v>18.470918221293257</v>
      </c>
      <c r="Y1345" s="49">
        <f t="shared" si="584"/>
        <v>13.52644394527959</v>
      </c>
      <c r="Z1345" s="49">
        <f t="shared" si="585"/>
        <v>26.565245096334031</v>
      </c>
      <c r="AA1345" s="49">
        <f t="shared" si="586"/>
        <v>130.54773735491511</v>
      </c>
      <c r="AB1345" s="49">
        <f t="shared" si="587"/>
        <v>0</v>
      </c>
      <c r="AC1345" s="80">
        <f t="shared" si="567"/>
        <v>0</v>
      </c>
      <c r="AD1345" s="80">
        <f t="shared" si="576"/>
        <v>0</v>
      </c>
      <c r="AE1345" s="80">
        <f t="shared" si="577"/>
        <v>0</v>
      </c>
      <c r="AF1345" s="54">
        <f>(Q1345-MAX(Q$2:Q1344))/MAX(Q$2:Q1344)</f>
        <v>-1.3039274910865097E-2</v>
      </c>
      <c r="AG1345" s="54">
        <f>(R1345-MAX(R$2:R1344))/MAX(R$2:R1344)</f>
        <v>3.3441094877824942E-2</v>
      </c>
      <c r="AH1345" s="54">
        <f>(S1345-MAX(S$2:S1344))/MAX(S$2:S1344)</f>
        <v>2.1181304626232304E-2</v>
      </c>
      <c r="AI1345" s="54">
        <f>(T1345-MAX(T$2:T1344))/MAX(T$2:T1344)</f>
        <v>2.4773972621513662E-2</v>
      </c>
      <c r="AJ1345" s="54">
        <f>(U1345-MAX(U$2:U1344))/MAX(U$2:U1344)</f>
        <v>-1.3039274910865083E-2</v>
      </c>
      <c r="AK1345" s="54">
        <f t="shared" si="578"/>
        <v>2.3805395485058782</v>
      </c>
      <c r="AL1345" s="71">
        <f t="shared" si="568"/>
        <v>1992.8749999998893</v>
      </c>
      <c r="AM1345" s="49">
        <f t="shared" si="569"/>
        <v>2.3805395485058782</v>
      </c>
      <c r="AN1345" s="49">
        <f t="shared" si="570"/>
        <v>2.9672466145669532</v>
      </c>
      <c r="AO1345" s="49">
        <f t="shared" si="571"/>
        <v>2.881186733949022</v>
      </c>
      <c r="AP1345" s="49">
        <f t="shared" si="572"/>
        <v>2.9098154318488283</v>
      </c>
      <c r="AQ1345" s="49">
        <f t="shared" si="573"/>
        <v>2.9557527655484814</v>
      </c>
      <c r="AS1345" s="49">
        <f t="shared" si="579"/>
        <v>-1.1493849018471725E-2</v>
      </c>
      <c r="AT1345" s="49">
        <f t="shared" si="574"/>
        <v>4.5937333699653138E-2</v>
      </c>
      <c r="AU1345" s="54">
        <f>(AM1345-MAX(AM$3:AM1345))/MAX(AM$3:AM1345)</f>
        <v>-0.52365447424267497</v>
      </c>
      <c r="AV1345" s="54">
        <f>(AN1345-MAX(AN$3:AN1345))/MAX(AN$3:AN1345)</f>
        <v>-0.76890630870160936</v>
      </c>
      <c r="AW1345" s="54">
        <f>(AO1345-MAX(AO$3:AO1345))/MAX(AO$3:AO1345)</f>
        <v>-0.64172668268186805</v>
      </c>
      <c r="AX1345" s="54">
        <f>(AP1345-MAX(AP$3:AP1345))/MAX(AP$3:AP1345)</f>
        <v>-0.66473867702528433</v>
      </c>
      <c r="AY1345" s="54">
        <f>(AQ1345-MAX(AQ$3:AQ1345))/MAX(AQ$3:AQ1345)</f>
        <v>-0.64469426188673518</v>
      </c>
    </row>
    <row r="1346" spans="1:51">
      <c r="A1346" s="49">
        <f>Data!F1472</f>
        <v>1992.9583333332225</v>
      </c>
      <c r="B1346" s="53">
        <f t="shared" si="565"/>
        <v>0.72299999999999998</v>
      </c>
      <c r="C1346" s="50">
        <f>1/Data!N1472</f>
        <v>4.8903087317003054E-2</v>
      </c>
      <c r="D1346" s="50">
        <f>Data!H1472/100</f>
        <v>6.7699999999999996E-2</v>
      </c>
      <c r="E1346">
        <f>Data!K1473/Data!K1472</f>
        <v>0.99651751701290248</v>
      </c>
      <c r="F1346">
        <f>Data!T1473/Data!T1472</f>
        <v>1.0129918148017458</v>
      </c>
      <c r="G1346" s="49">
        <f>Data!E1475</f>
        <v>143.6</v>
      </c>
      <c r="H1346" s="52">
        <v>0</v>
      </c>
      <c r="I1346" s="52">
        <v>1</v>
      </c>
      <c r="J1346" s="52">
        <v>0.6</v>
      </c>
      <c r="K1346" s="54">
        <f t="shared" si="575"/>
        <v>0.66261227030770231</v>
      </c>
      <c r="L1346" s="54">
        <f t="shared" si="588"/>
        <v>0</v>
      </c>
      <c r="M1346" s="53">
        <f t="shared" si="589"/>
        <v>0</v>
      </c>
      <c r="N1346" s="54" cm="1">
        <f t="array" ref="N1346">stock_min(C1346,O1346)</f>
        <v>0</v>
      </c>
      <c r="O1346" s="54" cm="1">
        <f t="array" ref="O1346">stock_max(C1346,D1346)</f>
        <v>0</v>
      </c>
      <c r="P1346" s="49">
        <f t="shared" si="566"/>
        <v>1992.9583333332225</v>
      </c>
      <c r="Q1346" s="49">
        <f t="shared" si="580"/>
        <v>1.6634781497414493</v>
      </c>
      <c r="R1346" s="49">
        <f t="shared" si="581"/>
        <v>144.26617457625045</v>
      </c>
      <c r="S1346" s="59">
        <f t="shared" ref="S1346:S1409" si="590">SUM(W1346:X1346)</f>
        <v>30.880519542859862</v>
      </c>
      <c r="T1346" s="59">
        <f t="shared" ref="T1346:T1409" si="591">SUM(Y1346:Z1346)</f>
        <v>40.174909082180832</v>
      </c>
      <c r="U1346" s="59">
        <f t="shared" ref="U1346:U1409" si="592">SUM(AA1346:AB1346)</f>
        <v>132.24378938141712</v>
      </c>
      <c r="V1346" s="59"/>
      <c r="W1346" s="49">
        <f t="shared" si="582"/>
        <v>12.352207817143945</v>
      </c>
      <c r="X1346" s="49">
        <f t="shared" si="583"/>
        <v>18.528311725715916</v>
      </c>
      <c r="Y1346" s="49">
        <f t="shared" si="584"/>
        <v>13.554521365831462</v>
      </c>
      <c r="Z1346" s="49">
        <f t="shared" si="585"/>
        <v>26.62038771634937</v>
      </c>
      <c r="AA1346" s="49">
        <f t="shared" si="586"/>
        <v>132.24378938141712</v>
      </c>
      <c r="AB1346" s="49">
        <f t="shared" si="587"/>
        <v>0</v>
      </c>
      <c r="AC1346" s="80">
        <f t="shared" si="567"/>
        <v>0</v>
      </c>
      <c r="AD1346" s="80">
        <f t="shared" si="576"/>
        <v>0</v>
      </c>
      <c r="AE1346" s="80">
        <f t="shared" si="577"/>
        <v>0</v>
      </c>
      <c r="AF1346" s="54">
        <f>(Q1346-MAX(Q$2:Q1345))/MAX(Q$2:Q1345)</f>
        <v>-2.1686395391024282E-4</v>
      </c>
      <c r="AG1346" s="54">
        <f>(R1346-MAX(R$2:R1345))/MAX(R$2:R1345)</f>
        <v>-3.4824829870976218E-3</v>
      </c>
      <c r="AH1346" s="54">
        <f>(S1346-MAX(S$2:S1345))/MAX(S$2:S1345)</f>
        <v>3.1072361284397629E-3</v>
      </c>
      <c r="AI1346" s="54">
        <f>(T1346-MAX(T$2:T1345))/MAX(T$2:T1345)</f>
        <v>2.0757429421552525E-3</v>
      </c>
      <c r="AJ1346" s="54">
        <f>(U1346-MAX(U$2:U1345))/MAX(U$2:U1345)</f>
        <v>-2.1686395391034497E-4</v>
      </c>
      <c r="AK1346" s="54">
        <f t="shared" si="578"/>
        <v>2.3062484325154</v>
      </c>
      <c r="AL1346" s="71">
        <f t="shared" si="568"/>
        <v>1992.9583333332225</v>
      </c>
      <c r="AM1346" s="49">
        <f t="shared" si="569"/>
        <v>2.3062484325154</v>
      </c>
      <c r="AN1346" s="49">
        <f t="shared" si="570"/>
        <v>3.095618765471928</v>
      </c>
      <c r="AO1346" s="49">
        <f t="shared" si="571"/>
        <v>2.9191643129136597</v>
      </c>
      <c r="AP1346" s="49">
        <f t="shared" si="572"/>
        <v>2.961795904862925</v>
      </c>
      <c r="AQ1346" s="49">
        <f t="shared" si="573"/>
        <v>3.0079833838671433</v>
      </c>
      <c r="AS1346" s="49">
        <f t="shared" si="579"/>
        <v>-8.763538160478479E-2</v>
      </c>
      <c r="AT1346" s="49">
        <f t="shared" si="574"/>
        <v>4.6187479004218268E-2</v>
      </c>
      <c r="AU1346" s="54">
        <f>(AM1346-MAX(AM$3:AM1346))/MAX(AM$3:AM1346)</f>
        <v>-0.53852011288656731</v>
      </c>
      <c r="AV1346" s="54">
        <f>(AN1346-MAX(AN$3:AN1346))/MAX(AN$3:AN1346)</f>
        <v>-0.75890848982571724</v>
      </c>
      <c r="AW1346" s="54">
        <f>(AO1346-MAX(AO$3:AO1346))/MAX(AO$3:AO1346)</f>
        <v>-0.63700420043556016</v>
      </c>
      <c r="AX1346" s="54">
        <f>(AP1346-MAX(AP$3:AP1346))/MAX(AP$3:AP1346)</f>
        <v>-0.65874962288775629</v>
      </c>
      <c r="AY1346" s="54">
        <f>(AQ1346-MAX(AQ$3:AQ1346))/MAX(AQ$3:AQ1346)</f>
        <v>-0.63841571294646859</v>
      </c>
    </row>
    <row r="1347" spans="1:51">
      <c r="A1347" s="49">
        <f>Data!F1473</f>
        <v>1993.0416666665558</v>
      </c>
      <c r="B1347" s="53">
        <f t="shared" ref="B1347:B1410" si="593">1-_xlfn.PERCENTRANK.INC(C$3:C$1712,C1347,3)</f>
        <v>0.71500000000000008</v>
      </c>
      <c r="C1347" s="50">
        <f>1/Data!N1473</f>
        <v>4.9204339256508953E-2</v>
      </c>
      <c r="D1347" s="50">
        <f>Data!H1473/100</f>
        <v>6.6000000000000003E-2</v>
      </c>
      <c r="E1347">
        <f>Data!K1474/Data!K1473</f>
        <v>1.0136945397337083</v>
      </c>
      <c r="F1347">
        <f>Data!T1474/Data!T1473</f>
        <v>1.0269705227657027</v>
      </c>
      <c r="G1347" s="49">
        <f>Data!E1476</f>
        <v>144</v>
      </c>
      <c r="H1347" s="52">
        <v>0</v>
      </c>
      <c r="I1347" s="52">
        <v>1</v>
      </c>
      <c r="J1347" s="52">
        <v>0.6</v>
      </c>
      <c r="K1347" s="54">
        <f t="shared" si="575"/>
        <v>0.66261227030770231</v>
      </c>
      <c r="L1347" s="54">
        <f t="shared" si="588"/>
        <v>0</v>
      </c>
      <c r="M1347" s="53">
        <f t="shared" si="589"/>
        <v>0</v>
      </c>
      <c r="N1347" s="54" cm="1">
        <f t="array" ref="N1347">stock_min(C1347,O1347)</f>
        <v>0</v>
      </c>
      <c r="O1347" s="54" cm="1">
        <f t="array" ref="O1347">stock_max(C1347,D1347)</f>
        <v>0</v>
      </c>
      <c r="P1347" s="49">
        <f t="shared" ref="P1347:P1410" si="594">A1347</f>
        <v>1993.0416666665558</v>
      </c>
      <c r="Q1347" s="49">
        <f t="shared" si="580"/>
        <v>1.7083430250492999</v>
      </c>
      <c r="R1347" s="49">
        <f t="shared" si="581"/>
        <v>146.24183343621502</v>
      </c>
      <c r="S1347" s="59">
        <f t="shared" si="590"/>
        <v>31.467401746125184</v>
      </c>
      <c r="T1347" s="59">
        <f t="shared" si="591"/>
        <v>40.905035566564464</v>
      </c>
      <c r="U1347" s="59">
        <f t="shared" si="592"/>
        <v>135.81047351355141</v>
      </c>
      <c r="V1347" s="59"/>
      <c r="W1347" s="49">
        <f t="shared" si="582"/>
        <v>12.586960698450074</v>
      </c>
      <c r="X1347" s="49">
        <f t="shared" si="583"/>
        <v>18.880441047675109</v>
      </c>
      <c r="Y1347" s="49">
        <f t="shared" si="584"/>
        <v>13.800857082785875</v>
      </c>
      <c r="Z1347" s="49">
        <f t="shared" si="585"/>
        <v>27.10417848377859</v>
      </c>
      <c r="AA1347" s="49">
        <f t="shared" si="586"/>
        <v>135.81047351355141</v>
      </c>
      <c r="AB1347" s="49">
        <f t="shared" si="587"/>
        <v>0</v>
      </c>
      <c r="AC1347" s="80">
        <f t="shared" ref="AC1347:AC1410" si="595">AB1347/SUM(AA1347:AB1347)</f>
        <v>0</v>
      </c>
      <c r="AD1347" s="80">
        <f t="shared" si="576"/>
        <v>0</v>
      </c>
      <c r="AE1347" s="80">
        <f t="shared" si="577"/>
        <v>0</v>
      </c>
      <c r="AF1347" s="54">
        <f>(Q1347-MAX(Q$2:Q1346))/MAX(Q$2:Q1346)</f>
        <v>2.67478098775864E-2</v>
      </c>
      <c r="AG1347" s="54">
        <f>(R1347-MAX(R$2:R1346))/MAX(R$2:R1346)</f>
        <v>1.0164365744971964E-2</v>
      </c>
      <c r="AH1347" s="54">
        <f>(S1347-MAX(S$2:S1346))/MAX(S$2:S1346)</f>
        <v>1.9004932946506074E-2</v>
      </c>
      <c r="AI1347" s="54">
        <f>(T1347-MAX(T$2:T1346))/MAX(T$2:T1346)</f>
        <v>1.8173693508306464E-2</v>
      </c>
      <c r="AJ1347" s="54">
        <f>(U1347-MAX(U$2:U1346))/MAX(U$2:U1346)</f>
        <v>2.674780987758632E-2</v>
      </c>
      <c r="AK1347" s="54">
        <f t="shared" si="578"/>
        <v>2.2169554586187674</v>
      </c>
      <c r="AL1347" s="71">
        <f t="shared" ref="AL1347:AL1410" si="596">P1347</f>
        <v>1993.0416666665558</v>
      </c>
      <c r="AM1347" s="49">
        <f t="shared" ref="AM1347:AM1410" si="597">(Q1587/Q1347)</f>
        <v>2.2169554586187674</v>
      </c>
      <c r="AN1347" s="49">
        <f t="shared" ref="AN1347:AN1410" si="598">(R1587/R1347)</f>
        <v>3.0997067745287259</v>
      </c>
      <c r="AO1347" s="49">
        <f t="shared" ref="AO1347:AO1410" si="599">(S1587/S1347)</f>
        <v>2.8759023445048912</v>
      </c>
      <c r="AP1347" s="49">
        <f t="shared" ref="AP1347:AP1410" si="600">(T1587/T1347)</f>
        <v>2.9253521751893534</v>
      </c>
      <c r="AQ1347" s="49">
        <f t="shared" ref="AQ1347:AQ1410" si="601">(U1587/U1347)</f>
        <v>2.9607943719124075</v>
      </c>
      <c r="AS1347" s="49">
        <f t="shared" si="579"/>
        <v>-0.13891240261631843</v>
      </c>
      <c r="AT1347" s="49">
        <f t="shared" ref="AT1347:AT1410" si="602">AQ1347-AP1347</f>
        <v>3.5442196723054042E-2</v>
      </c>
      <c r="AU1347" s="54">
        <f>(AM1347-MAX(AM$3:AM1347))/MAX(AM$3:AM1347)</f>
        <v>-0.55638762053789903</v>
      </c>
      <c r="AV1347" s="54">
        <f>(AN1347-MAX(AN$3:AN1347))/MAX(AN$3:AN1347)</f>
        <v>-0.75859010944629113</v>
      </c>
      <c r="AW1347" s="54">
        <f>(AO1347-MAX(AO$3:AO1347))/MAX(AO$3:AO1347)</f>
        <v>-0.64238379237692578</v>
      </c>
      <c r="AX1347" s="54">
        <f>(AP1347-MAX(AP$3:AP1347))/MAX(AP$3:AP1347)</f>
        <v>-0.66294857409640084</v>
      </c>
      <c r="AY1347" s="54">
        <f>(AQ1347-MAX(AQ$3:AQ1347))/MAX(AQ$3:AQ1347)</f>
        <v>-0.64408821942902683</v>
      </c>
    </row>
    <row r="1348" spans="1:51">
      <c r="A1348" s="49">
        <f>Data!F1474</f>
        <v>1993.124999999889</v>
      </c>
      <c r="B1348" s="53">
        <f t="shared" si="593"/>
        <v>0.72899999999999998</v>
      </c>
      <c r="C1348" s="50">
        <f>1/Data!N1474</f>
        <v>4.8672845331284881E-2</v>
      </c>
      <c r="D1348" s="50">
        <f>Data!H1474/100</f>
        <v>6.2600000000000003E-2</v>
      </c>
      <c r="E1348">
        <f>Data!K1475/Data!K1474</f>
        <v>1.0179510286604745</v>
      </c>
      <c r="F1348">
        <f>Data!T1475/Data!T1474</f>
        <v>1.0225514718323816</v>
      </c>
      <c r="G1348" s="49">
        <f>Data!E1477</f>
        <v>144.19999999999999</v>
      </c>
      <c r="H1348" s="52">
        <v>0</v>
      </c>
      <c r="I1348" s="52">
        <v>1</v>
      </c>
      <c r="J1348" s="52">
        <v>0.6</v>
      </c>
      <c r="K1348" s="54">
        <f t="shared" ref="K1348:K1411" si="603">AVERAGE(M$3:M$1712)</f>
        <v>0.66261227030770231</v>
      </c>
      <c r="L1348" s="54">
        <f t="shared" si="588"/>
        <v>0</v>
      </c>
      <c r="M1348" s="53">
        <f t="shared" si="589"/>
        <v>0</v>
      </c>
      <c r="N1348" s="54" cm="1">
        <f t="array" ref="N1348">stock_min(C1348,O1348)</f>
        <v>0</v>
      </c>
      <c r="O1348" s="54" cm="1">
        <f t="array" ref="O1348">stock_max(C1348,D1348)</f>
        <v>0</v>
      </c>
      <c r="P1348" s="49">
        <f t="shared" si="594"/>
        <v>1993.124999999889</v>
      </c>
      <c r="Q1348" s="49">
        <f t="shared" si="580"/>
        <v>1.7468686746587447</v>
      </c>
      <c r="R1348" s="49">
        <f t="shared" si="581"/>
        <v>148.86702477958886</v>
      </c>
      <c r="S1348" s="59">
        <f t="shared" si="590"/>
        <v>32.090179574140791</v>
      </c>
      <c r="T1348" s="59">
        <f t="shared" si="591"/>
        <v>41.702813091110556</v>
      </c>
      <c r="U1348" s="59">
        <f t="shared" si="592"/>
        <v>138.87319958153466</v>
      </c>
      <c r="V1348" s="59"/>
      <c r="W1348" s="49">
        <f t="shared" si="582"/>
        <v>12.836071829656317</v>
      </c>
      <c r="X1348" s="49">
        <f t="shared" si="583"/>
        <v>19.254107744484475</v>
      </c>
      <c r="Y1348" s="49">
        <f t="shared" si="584"/>
        <v>14.070017430592022</v>
      </c>
      <c r="Z1348" s="49">
        <f t="shared" si="585"/>
        <v>27.632795660518536</v>
      </c>
      <c r="AA1348" s="49">
        <f t="shared" si="586"/>
        <v>138.87319958153466</v>
      </c>
      <c r="AB1348" s="49">
        <f t="shared" si="587"/>
        <v>0</v>
      </c>
      <c r="AC1348" s="80">
        <f t="shared" si="595"/>
        <v>0</v>
      </c>
      <c r="AD1348" s="80">
        <f t="shared" ref="AD1348:AD1411" si="604">N1348</f>
        <v>0</v>
      </c>
      <c r="AE1348" s="80">
        <f t="shared" ref="AE1348:AE1411" si="605">O1348</f>
        <v>0</v>
      </c>
      <c r="AF1348" s="54">
        <f>(Q1348-MAX(Q$2:Q1347))/MAX(Q$2:Q1347)</f>
        <v>2.2551471832381577E-2</v>
      </c>
      <c r="AG1348" s="54">
        <f>(R1348-MAX(R$2:R1347))/MAX(R$2:R1347)</f>
        <v>1.7951028660474558E-2</v>
      </c>
      <c r="AH1348" s="54">
        <f>(S1348-MAX(S$2:S1347))/MAX(S$2:S1347)</f>
        <v>1.9791205929237377E-2</v>
      </c>
      <c r="AI1348" s="54">
        <f>(T1348-MAX(T$2:T1347))/MAX(T$2:T1347)</f>
        <v>1.9503161737822579E-2</v>
      </c>
      <c r="AJ1348" s="54">
        <f>(U1348-MAX(U$2:U1347))/MAX(U$2:U1347)</f>
        <v>2.2551471832381504E-2</v>
      </c>
      <c r="AK1348" s="54">
        <f t="shared" ref="AK1348:AK1411" si="606">Q1588/Q1348</f>
        <v>2.169871637273133</v>
      </c>
      <c r="AL1348" s="71">
        <f t="shared" si="596"/>
        <v>1993.124999999889</v>
      </c>
      <c r="AM1348" s="49">
        <f t="shared" si="597"/>
        <v>2.169871637273133</v>
      </c>
      <c r="AN1348" s="49">
        <f t="shared" si="598"/>
        <v>3.1198362969919455</v>
      </c>
      <c r="AO1348" s="49">
        <f t="shared" si="599"/>
        <v>2.8625902479670136</v>
      </c>
      <c r="AP1348" s="49">
        <f t="shared" si="600"/>
        <v>2.9168966639812504</v>
      </c>
      <c r="AQ1348" s="49">
        <f t="shared" si="601"/>
        <v>2.9563094445206151</v>
      </c>
      <c r="AS1348" s="49">
        <f t="shared" ref="AS1348:AS1411" si="607">AQ1348-AN1348</f>
        <v>-0.16352685247133047</v>
      </c>
      <c r="AT1348" s="49">
        <f t="shared" si="602"/>
        <v>3.94127805393647E-2</v>
      </c>
      <c r="AU1348" s="54">
        <f>(AM1348-MAX(AM$3:AM1348))/MAX(AM$3:AM1348)</f>
        <v>-0.56580908452812217</v>
      </c>
      <c r="AV1348" s="54">
        <f>(AN1348-MAX(AN$3:AN1348))/MAX(AN$3:AN1348)</f>
        <v>-0.75702239153997941</v>
      </c>
      <c r="AW1348" s="54">
        <f>(AO1348-MAX(AO$3:AO1348))/MAX(AO$3:AO1348)</f>
        <v>-0.64403914117153438</v>
      </c>
      <c r="AX1348" s="54">
        <f>(AP1348-MAX(AP$3:AP1348))/MAX(AP$3:AP1348)</f>
        <v>-0.6639227959810704</v>
      </c>
      <c r="AY1348" s="54">
        <f>(AQ1348-MAX(AQ$3:AQ1348))/MAX(AQ$3:AQ1348)</f>
        <v>-0.64462734450602888</v>
      </c>
    </row>
    <row r="1349" spans="1:51">
      <c r="A1349" s="49">
        <f>Data!F1475</f>
        <v>1993.2083333332223</v>
      </c>
      <c r="B1349" s="53">
        <f t="shared" si="593"/>
        <v>0.73799999999999999</v>
      </c>
      <c r="C1349" s="50">
        <f>1/Data!N1475</f>
        <v>4.7949671682377508E-2</v>
      </c>
      <c r="D1349" s="50">
        <f>Data!H1475/100</f>
        <v>5.9800000000000006E-2</v>
      </c>
      <c r="E1349">
        <f>Data!K1476/Data!K1475</f>
        <v>0.98384449659668305</v>
      </c>
      <c r="F1349">
        <f>Data!T1476/Data!T1475</f>
        <v>1.0029366755510636</v>
      </c>
      <c r="G1349" s="49">
        <f>Data!E1478</f>
        <v>144.4</v>
      </c>
      <c r="H1349" s="52">
        <v>0</v>
      </c>
      <c r="I1349" s="52">
        <v>1</v>
      </c>
      <c r="J1349" s="52">
        <v>0.6</v>
      </c>
      <c r="K1349" s="54">
        <f t="shared" si="603"/>
        <v>0.66261227030770231</v>
      </c>
      <c r="L1349" s="54">
        <f t="shared" si="588"/>
        <v>0</v>
      </c>
      <c r="M1349" s="53">
        <f t="shared" si="589"/>
        <v>0</v>
      </c>
      <c r="N1349" s="54" cm="1">
        <f t="array" ref="N1349">stock_min(C1349,O1349)</f>
        <v>0</v>
      </c>
      <c r="O1349" s="54" cm="1">
        <f t="array" ref="O1349">stock_max(C1349,D1349)</f>
        <v>0</v>
      </c>
      <c r="P1349" s="49">
        <f t="shared" si="594"/>
        <v>1993.2083333332223</v>
      </c>
      <c r="Q1349" s="49">
        <f t="shared" ref="Q1349:Q1412" si="608">Q1348*F1349</f>
        <v>1.7519986611865339</v>
      </c>
      <c r="R1349" s="49">
        <f t="shared" ref="R1349:R1412" si="609">R1348*E1349</f>
        <v>146.46200305412054</v>
      </c>
      <c r="S1349" s="59">
        <f t="shared" si="590"/>
        <v>31.81681514926079</v>
      </c>
      <c r="T1349" s="59">
        <f t="shared" si="591"/>
        <v>41.297710442965347</v>
      </c>
      <c r="U1349" s="59">
        <f t="shared" si="592"/>
        <v>139.28102511144374</v>
      </c>
      <c r="V1349" s="59"/>
      <c r="W1349" s="49">
        <f t="shared" ref="W1349:W1412" si="610">(W1348*$F1349+X1348*$E1349)*(1-$J1349)</f>
        <v>12.726726059704317</v>
      </c>
      <c r="X1349" s="49">
        <f t="shared" ref="X1349:X1412" si="611">(W1348*$F1349+X1348*$E1349)*($J1349)</f>
        <v>19.090089089556475</v>
      </c>
      <c r="Y1349" s="49">
        <f t="shared" ref="Y1349:Y1412" si="612">(Y1348*$F1349+Z1348*$E1349)*(1-$K1349)</f>
        <v>13.933340767841973</v>
      </c>
      <c r="Z1349" s="49">
        <f t="shared" ref="Z1349:Z1412" si="613">(Y1348*$F1349+Z1348*$E1349)*($K1349)</f>
        <v>27.364369675123374</v>
      </c>
      <c r="AA1349" s="49">
        <f t="shared" ref="AA1349:AA1412" si="614">(AA1348*$F1349+AB1348*$E1349)*(1-$M1349)</f>
        <v>139.28102511144374</v>
      </c>
      <c r="AB1349" s="49">
        <f t="shared" ref="AB1349:AB1412" si="615">(AA1348*$F1349+AB1348*$E1349)*($M1349)</f>
        <v>0</v>
      </c>
      <c r="AC1349" s="80">
        <f t="shared" si="595"/>
        <v>0</v>
      </c>
      <c r="AD1349" s="80">
        <f t="shared" si="604"/>
        <v>0</v>
      </c>
      <c r="AE1349" s="80">
        <f t="shared" si="605"/>
        <v>0</v>
      </c>
      <c r="AF1349" s="54">
        <f>(Q1349-MAX(Q$2:Q1348))/MAX(Q$2:Q1348)</f>
        <v>2.9366755510635808E-3</v>
      </c>
      <c r="AG1349" s="54">
        <f>(R1349-MAX(R$2:R1348))/MAX(R$2:R1348)</f>
        <v>-1.6155503403316947E-2</v>
      </c>
      <c r="AH1349" s="54">
        <f>(S1349-MAX(S$2:S1348))/MAX(S$2:S1348)</f>
        <v>-8.5186318215646744E-3</v>
      </c>
      <c r="AI1349" s="54">
        <f>(T1349-MAX(T$2:T1348))/MAX(T$2:T1348)</f>
        <v>-9.714036491019408E-3</v>
      </c>
      <c r="AJ1349" s="54">
        <f>(U1349-MAX(U$2:U1348))/MAX(U$2:U1348)</f>
        <v>2.9366755510636506E-3</v>
      </c>
      <c r="AK1349" s="54">
        <f t="shared" si="606"/>
        <v>2.2086955275353568</v>
      </c>
      <c r="AL1349" s="71">
        <f t="shared" si="596"/>
        <v>1993.2083333332223</v>
      </c>
      <c r="AM1349" s="49">
        <f t="shared" si="597"/>
        <v>2.2086955275353568</v>
      </c>
      <c r="AN1349" s="49">
        <f t="shared" si="598"/>
        <v>3.2205812941562497</v>
      </c>
      <c r="AO1349" s="49">
        <f t="shared" si="599"/>
        <v>2.938349867191357</v>
      </c>
      <c r="AP1349" s="49">
        <f t="shared" si="600"/>
        <v>2.9967364376545853</v>
      </c>
      <c r="AQ1349" s="49">
        <f t="shared" si="601"/>
        <v>2.9960082159270276</v>
      </c>
      <c r="AS1349" s="49">
        <f t="shared" si="607"/>
        <v>-0.22457307822922212</v>
      </c>
      <c r="AT1349" s="49">
        <f t="shared" si="602"/>
        <v>-7.2822172755770964E-4</v>
      </c>
      <c r="AU1349" s="54">
        <f>(AM1349-MAX(AM$3:AM1349))/MAX(AM$3:AM1349)</f>
        <v>-0.55804043122828051</v>
      </c>
      <c r="AV1349" s="54">
        <f>(AN1349-MAX(AN$3:AN1349))/MAX(AN$3:AN1349)</f>
        <v>-0.74917621752793406</v>
      </c>
      <c r="AW1349" s="54">
        <f>(AO1349-MAX(AO$3:AO1349))/MAX(AO$3:AO1349)</f>
        <v>-0.63461849176396823</v>
      </c>
      <c r="AX1349" s="54">
        <f>(AP1349-MAX(AP$3:AP1349))/MAX(AP$3:AP1349)</f>
        <v>-0.65472386609199595</v>
      </c>
      <c r="AY1349" s="54">
        <f>(AQ1349-MAX(AQ$3:AQ1349))/MAX(AQ$3:AQ1349)</f>
        <v>-0.63985522640428782</v>
      </c>
    </row>
    <row r="1350" spans="1:51">
      <c r="A1350" s="49">
        <f>Data!F1476</f>
        <v>1993.2916666665556</v>
      </c>
      <c r="B1350" s="53">
        <f t="shared" si="593"/>
        <v>0.72299999999999998</v>
      </c>
      <c r="C1350" s="50">
        <f>1/Data!N1476</f>
        <v>4.8882157884603782E-2</v>
      </c>
      <c r="D1350" s="50">
        <f>Data!H1476/100</f>
        <v>5.9699999999999996E-2</v>
      </c>
      <c r="E1350">
        <f>Data!K1477/Data!K1476</f>
        <v>1.0058527453206447</v>
      </c>
      <c r="F1350">
        <f>Data!T1477/Data!T1476</f>
        <v>0.99837551161784754</v>
      </c>
      <c r="G1350" s="49">
        <f>Data!E1479</f>
        <v>144.4</v>
      </c>
      <c r="H1350" s="52">
        <v>0</v>
      </c>
      <c r="I1350" s="52">
        <v>1</v>
      </c>
      <c r="J1350" s="52">
        <v>0.6</v>
      </c>
      <c r="K1350" s="54">
        <f t="shared" si="603"/>
        <v>0.66261227030770231</v>
      </c>
      <c r="L1350" s="54">
        <f t="shared" si="588"/>
        <v>0</v>
      </c>
      <c r="M1350" s="53">
        <f t="shared" si="589"/>
        <v>0</v>
      </c>
      <c r="N1350" s="54" cm="1">
        <f t="array" ref="N1350">stock_min(C1350,O1350)</f>
        <v>0</v>
      </c>
      <c r="O1350" s="54" cm="1">
        <f t="array" ref="O1350">stock_max(C1350,D1350)</f>
        <v>0</v>
      </c>
      <c r="P1350" s="49">
        <f t="shared" si="594"/>
        <v>1993.2916666665556</v>
      </c>
      <c r="Q1350" s="49">
        <f t="shared" si="608"/>
        <v>1.7491525597158897</v>
      </c>
      <c r="R1350" s="49">
        <f t="shared" si="609"/>
        <v>147.3192078571478</v>
      </c>
      <c r="S1350" s="59">
        <f t="shared" si="590"/>
        <v>31.907870160223553</v>
      </c>
      <c r="T1350" s="59">
        <f t="shared" si="591"/>
        <v>41.435232579331888</v>
      </c>
      <c r="U1350" s="59">
        <f t="shared" si="592"/>
        <v>139.05476470429591</v>
      </c>
      <c r="V1350" s="59"/>
      <c r="W1350" s="49">
        <f t="shared" si="610"/>
        <v>12.763148064089423</v>
      </c>
      <c r="X1350" s="49">
        <f t="shared" si="611"/>
        <v>19.144722096134132</v>
      </c>
      <c r="Y1350" s="49">
        <f t="shared" si="612"/>
        <v>13.979739049213114</v>
      </c>
      <c r="Z1350" s="49">
        <f t="shared" si="613"/>
        <v>27.455493530118776</v>
      </c>
      <c r="AA1350" s="49">
        <f t="shared" si="614"/>
        <v>139.05476470429591</v>
      </c>
      <c r="AB1350" s="49">
        <f t="shared" si="615"/>
        <v>0</v>
      </c>
      <c r="AC1350" s="80">
        <f t="shared" si="595"/>
        <v>0</v>
      </c>
      <c r="AD1350" s="80">
        <f t="shared" si="604"/>
        <v>0</v>
      </c>
      <c r="AE1350" s="80">
        <f t="shared" si="605"/>
        <v>0</v>
      </c>
      <c r="AF1350" s="54">
        <f>(Q1350-MAX(Q$2:Q1349))/MAX(Q$2:Q1349)</f>
        <v>-1.6244883821524868E-3</v>
      </c>
      <c r="AG1350" s="54">
        <f>(R1350-MAX(R$2:R1349))/MAX(R$2:R1349)</f>
        <v>-1.0397312129618639E-2</v>
      </c>
      <c r="AH1350" s="54">
        <f>(S1350-MAX(S$2:S1349))/MAX(S$2:S1349)</f>
        <v>-5.6811590441877297E-3</v>
      </c>
      <c r="AI1350" s="54">
        <f>(T1350-MAX(T$2:T1349))/MAX(T$2:T1349)</f>
        <v>-6.4163659941613377E-3</v>
      </c>
      <c r="AJ1350" s="54">
        <f>(U1350-MAX(U$2:U1349))/MAX(U$2:U1349)</f>
        <v>-1.6244883821525187E-3</v>
      </c>
      <c r="AK1350" s="54">
        <f t="shared" si="606"/>
        <v>2.1777378486768635</v>
      </c>
      <c r="AL1350" s="71">
        <f t="shared" si="596"/>
        <v>1993.2916666665556</v>
      </c>
      <c r="AM1350" s="49">
        <f t="shared" si="597"/>
        <v>2.1777378486768635</v>
      </c>
      <c r="AN1350" s="49">
        <f t="shared" si="598"/>
        <v>3.3424174272673439</v>
      </c>
      <c r="AO1350" s="49">
        <f t="shared" si="599"/>
        <v>2.988844098242279</v>
      </c>
      <c r="AP1350" s="49">
        <f t="shared" si="600"/>
        <v>3.0579429814256951</v>
      </c>
      <c r="AQ1350" s="49">
        <f t="shared" si="601"/>
        <v>3.1058427305299108</v>
      </c>
      <c r="AS1350" s="49">
        <f t="shared" si="607"/>
        <v>-0.23657469673743314</v>
      </c>
      <c r="AT1350" s="49">
        <f t="shared" si="602"/>
        <v>4.7899749104215683E-2</v>
      </c>
      <c r="AU1350" s="54">
        <f>(AM1350-MAX(AM$3:AM1350))/MAX(AM$3:AM1350)</f>
        <v>-0.56423505707322008</v>
      </c>
      <c r="AV1350" s="54">
        <f>(AN1350-MAX(AN$3:AN1350))/MAX(AN$3:AN1350)</f>
        <v>-0.73968743368504675</v>
      </c>
      <c r="AW1350" s="54">
        <f>(AO1350-MAX(AO$3:AO1350))/MAX(AO$3:AO1350)</f>
        <v>-0.62833957361858084</v>
      </c>
      <c r="AX1350" s="54">
        <f>(AP1350-MAX(AP$3:AP1350))/MAX(AP$3:AP1350)</f>
        <v>-0.64767180821409331</v>
      </c>
      <c r="AY1350" s="54">
        <f>(AQ1350-MAX(AQ$3:AQ1350))/MAX(AQ$3:AQ1350)</f>
        <v>-0.62665221641774449</v>
      </c>
    </row>
    <row r="1351" spans="1:51">
      <c r="A1351" s="49">
        <f>Data!F1477</f>
        <v>1993.3749999998888</v>
      </c>
      <c r="B1351" s="53">
        <f t="shared" si="593"/>
        <v>0.72499999999999998</v>
      </c>
      <c r="C1351" s="50">
        <f>1/Data!N1477</f>
        <v>4.8738630513218681E-2</v>
      </c>
      <c r="D1351" s="50">
        <f>Data!H1477/100</f>
        <v>6.0400000000000002E-2</v>
      </c>
      <c r="E1351">
        <f>Data!K1478/Data!K1477</f>
        <v>1.0072572859199624</v>
      </c>
      <c r="F1351">
        <f>Data!T1478/Data!T1477</f>
        <v>1.0096120264899353</v>
      </c>
      <c r="G1351" s="49">
        <f>Data!E1480</f>
        <v>144.80000000000001</v>
      </c>
      <c r="H1351" s="52">
        <v>0</v>
      </c>
      <c r="I1351" s="52">
        <v>1</v>
      </c>
      <c r="J1351" s="52">
        <v>0.6</v>
      </c>
      <c r="K1351" s="54">
        <f t="shared" si="603"/>
        <v>0.66261227030770231</v>
      </c>
      <c r="L1351" s="54">
        <f t="shared" si="588"/>
        <v>0</v>
      </c>
      <c r="M1351" s="53">
        <f t="shared" si="589"/>
        <v>0</v>
      </c>
      <c r="N1351" s="54" cm="1">
        <f t="array" ref="N1351">stock_min(C1351,O1351)</f>
        <v>0</v>
      </c>
      <c r="O1351" s="54" cm="1">
        <f t="array" ref="O1351">stock_max(C1351,D1351)</f>
        <v>0</v>
      </c>
      <c r="P1351" s="49">
        <f t="shared" si="594"/>
        <v>1993.3749999998888</v>
      </c>
      <c r="Q1351" s="49">
        <f t="shared" si="608"/>
        <v>1.7659654604548169</v>
      </c>
      <c r="R1351" s="49">
        <f t="shared" si="609"/>
        <v>148.38834547006951</v>
      </c>
      <c r="S1351" s="59">
        <f t="shared" si="590"/>
        <v>32.169488599620415</v>
      </c>
      <c r="T1351" s="59">
        <f t="shared" si="591"/>
        <v>41.768858568017059</v>
      </c>
      <c r="U1351" s="59">
        <f t="shared" si="592"/>
        <v>140.39136278618531</v>
      </c>
      <c r="V1351" s="59"/>
      <c r="W1351" s="49">
        <f t="shared" si="610"/>
        <v>12.867795439848166</v>
      </c>
      <c r="X1351" s="49">
        <f t="shared" si="611"/>
        <v>19.301693159772249</v>
      </c>
      <c r="Y1351" s="49">
        <f t="shared" si="612"/>
        <v>14.092300364101952</v>
      </c>
      <c r="Z1351" s="49">
        <f t="shared" si="613"/>
        <v>27.676558203915107</v>
      </c>
      <c r="AA1351" s="49">
        <f t="shared" si="614"/>
        <v>140.39136278618531</v>
      </c>
      <c r="AB1351" s="49">
        <f t="shared" si="615"/>
        <v>0</v>
      </c>
      <c r="AC1351" s="80">
        <f t="shared" si="595"/>
        <v>0</v>
      </c>
      <c r="AD1351" s="80">
        <f t="shared" si="604"/>
        <v>0</v>
      </c>
      <c r="AE1351" s="80">
        <f t="shared" si="605"/>
        <v>0</v>
      </c>
      <c r="AF1351" s="54">
        <f>(Q1351-MAX(Q$2:Q1350))/MAX(Q$2:Q1350)</f>
        <v>7.9719234824209735E-3</v>
      </c>
      <c r="AG1351" s="54">
        <f>(R1351-MAX(R$2:R1350))/MAX(R$2:R1350)</f>
        <v>-3.2154824765798767E-3</v>
      </c>
      <c r="AH1351" s="54">
        <f>(S1351-MAX(S$2:S1350))/MAX(S$2:S1350)</f>
        <v>2.4714422459490874E-3</v>
      </c>
      <c r="AI1351" s="54">
        <f>(T1351-MAX(T$2:T1350))/MAX(T$2:T1350)</f>
        <v>1.5837175483152481E-3</v>
      </c>
      <c r="AJ1351" s="54">
        <f>(U1351-MAX(U$2:U1350))/MAX(U$2:U1350)</f>
        <v>7.971923482420892E-3</v>
      </c>
      <c r="AK1351" s="54">
        <f t="shared" si="606"/>
        <v>2.0847641590928667</v>
      </c>
      <c r="AL1351" s="71">
        <f t="shared" si="596"/>
        <v>1993.3749999998888</v>
      </c>
      <c r="AM1351" s="49">
        <f t="shared" si="597"/>
        <v>2.0847641590928667</v>
      </c>
      <c r="AN1351" s="49">
        <f t="shared" si="598"/>
        <v>3.2734536659022218</v>
      </c>
      <c r="AO1351" s="49">
        <f t="shared" si="599"/>
        <v>2.9007651994948298</v>
      </c>
      <c r="AP1351" s="49">
        <f t="shared" si="600"/>
        <v>2.9720540683217496</v>
      </c>
      <c r="AQ1351" s="49">
        <f t="shared" si="601"/>
        <v>3.0254528012655757</v>
      </c>
      <c r="AS1351" s="49">
        <f t="shared" si="607"/>
        <v>-0.24800086463664606</v>
      </c>
      <c r="AT1351" s="49">
        <f t="shared" si="602"/>
        <v>5.3398732943826133E-2</v>
      </c>
      <c r="AU1351" s="54">
        <f>(AM1351-MAX(AM$3:AM1351))/MAX(AM$3:AM1351)</f>
        <v>-0.58283907525652812</v>
      </c>
      <c r="AV1351" s="54">
        <f>(AN1351-MAX(AN$3:AN1351))/MAX(AN$3:AN1351)</f>
        <v>-0.74505843658768656</v>
      </c>
      <c r="AW1351" s="54">
        <f>(AO1351-MAX(AO$3:AO1351))/MAX(AO$3:AO1351)</f>
        <v>-0.63929211580133782</v>
      </c>
      <c r="AX1351" s="54">
        <f>(AP1351-MAX(AP$3:AP1351))/MAX(AP$3:AP1351)</f>
        <v>-0.65756770412588084</v>
      </c>
      <c r="AY1351" s="54">
        <f>(AQ1351-MAX(AQ$3:AQ1351))/MAX(AQ$3:AQ1351)</f>
        <v>-0.63631574561648563</v>
      </c>
    </row>
    <row r="1352" spans="1:51">
      <c r="A1352" s="49">
        <f>Data!F1478</f>
        <v>1993.4583333332221</v>
      </c>
      <c r="B1352" s="53">
        <f t="shared" si="593"/>
        <v>0.73399999999999999</v>
      </c>
      <c r="C1352" s="50">
        <f>1/Data!N1478</f>
        <v>4.8524004090724916E-2</v>
      </c>
      <c r="D1352" s="50">
        <f>Data!H1478/100</f>
        <v>5.96E-2</v>
      </c>
      <c r="E1352">
        <f>Data!K1479/Data!K1478</f>
        <v>1.000610037346189</v>
      </c>
      <c r="F1352">
        <f>Data!T1479/Data!T1478</f>
        <v>1.0162531878887435</v>
      </c>
      <c r="G1352" s="49">
        <f>Data!E1481</f>
        <v>145.1</v>
      </c>
      <c r="H1352" s="52">
        <v>0</v>
      </c>
      <c r="I1352" s="52">
        <v>1</v>
      </c>
      <c r="J1352" s="52">
        <v>0.6</v>
      </c>
      <c r="K1352" s="54">
        <f t="shared" si="603"/>
        <v>0.66261227030770231</v>
      </c>
      <c r="L1352" s="54">
        <f t="shared" ref="L1352:L1415" si="616">MAX(N1351,MIN(O1351,AB1351/SUM(AA1351:AB1351)))</f>
        <v>0</v>
      </c>
      <c r="M1352" s="53">
        <f t="shared" ref="M1352:M1415" si="617">(3*L1352+2*L1351+L1350)/6</f>
        <v>0</v>
      </c>
      <c r="N1352" s="54" cm="1">
        <f t="array" ref="N1352">stock_min(C1352,O1352)</f>
        <v>0</v>
      </c>
      <c r="O1352" s="54" cm="1">
        <f t="array" ref="O1352">stock_max(C1352,D1352)</f>
        <v>0</v>
      </c>
      <c r="P1352" s="49">
        <f t="shared" si="594"/>
        <v>1993.4583333332221</v>
      </c>
      <c r="Q1352" s="49">
        <f t="shared" si="608"/>
        <v>1.7946680288886205</v>
      </c>
      <c r="R1352" s="49">
        <f t="shared" si="609"/>
        <v>148.47886790254546</v>
      </c>
      <c r="S1352" s="59">
        <f t="shared" si="590"/>
        <v>32.390406050290323</v>
      </c>
      <c r="T1352" s="59">
        <f t="shared" si="591"/>
        <v>42.014787107737781</v>
      </c>
      <c r="U1352" s="59">
        <f t="shared" si="592"/>
        <v>142.67316998350594</v>
      </c>
      <c r="V1352" s="59"/>
      <c r="W1352" s="49">
        <f t="shared" si="610"/>
        <v>12.956162420116129</v>
      </c>
      <c r="X1352" s="49">
        <f t="shared" si="611"/>
        <v>19.434243630174194</v>
      </c>
      <c r="Y1352" s="49">
        <f t="shared" si="612"/>
        <v>14.175273635784869</v>
      </c>
      <c r="Z1352" s="49">
        <f t="shared" si="613"/>
        <v>27.839513471952912</v>
      </c>
      <c r="AA1352" s="49">
        <f t="shared" si="614"/>
        <v>142.67316998350594</v>
      </c>
      <c r="AB1352" s="49">
        <f t="shared" si="615"/>
        <v>0</v>
      </c>
      <c r="AC1352" s="80">
        <f t="shared" si="595"/>
        <v>0</v>
      </c>
      <c r="AD1352" s="80">
        <f t="shared" si="604"/>
        <v>0</v>
      </c>
      <c r="AE1352" s="80">
        <f t="shared" si="605"/>
        <v>0</v>
      </c>
      <c r="AF1352" s="54">
        <f>(Q1352-MAX(Q$2:Q1351))/MAX(Q$2:Q1351)</f>
        <v>1.6253187888743512E-2</v>
      </c>
      <c r="AG1352" s="54">
        <f>(R1352-MAX(R$2:R1351))/MAX(R$2:R1351)</f>
        <v>-2.6074066947875231E-3</v>
      </c>
      <c r="AH1352" s="54">
        <f>(S1352-MAX(S$2:S1351))/MAX(S$2:S1351)</f>
        <v>6.8672975632107268E-3</v>
      </c>
      <c r="AI1352" s="54">
        <f>(T1352-MAX(T$2:T1351))/MAX(T$2:T1351)</f>
        <v>5.8878443929763751E-3</v>
      </c>
      <c r="AJ1352" s="54">
        <f>(U1352-MAX(U$2:U1351))/MAX(U$2:U1351)</f>
        <v>1.6253187888743567E-2</v>
      </c>
      <c r="AK1352" s="54">
        <f t="shared" si="606"/>
        <v>2.0043535063246201</v>
      </c>
      <c r="AL1352" s="71">
        <f t="shared" si="596"/>
        <v>1993.4583333332221</v>
      </c>
      <c r="AM1352" s="49">
        <f t="shared" si="597"/>
        <v>2.0043535063246201</v>
      </c>
      <c r="AN1352" s="49">
        <f t="shared" si="598"/>
        <v>3.3766598462699906</v>
      </c>
      <c r="AO1352" s="49">
        <f t="shared" si="599"/>
        <v>2.9101268508210896</v>
      </c>
      <c r="AP1352" s="49">
        <f t="shared" si="600"/>
        <v>2.994742796115974</v>
      </c>
      <c r="AQ1352" s="49">
        <f t="shared" si="601"/>
        <v>3.0481947065778616</v>
      </c>
      <c r="AS1352" s="49">
        <f t="shared" si="607"/>
        <v>-0.32846513969212898</v>
      </c>
      <c r="AT1352" s="49">
        <f t="shared" si="602"/>
        <v>5.3451910461887575E-2</v>
      </c>
      <c r="AU1352" s="54">
        <f>(AM1352-MAX(AM$3:AM1352))/MAX(AM$3:AM1352)</f>
        <v>-0.59892923208396709</v>
      </c>
      <c r="AV1352" s="54">
        <f>(AN1352-MAX(AN$3:AN1352))/MAX(AN$3:AN1352)</f>
        <v>-0.7370205818745299</v>
      </c>
      <c r="AW1352" s="54">
        <f>(AO1352-MAX(AO$3:AO1352))/MAX(AO$3:AO1352)</f>
        <v>-0.63812800177960005</v>
      </c>
      <c r="AX1352" s="54">
        <f>(AP1352-MAX(AP$3:AP1352))/MAX(AP$3:AP1352)</f>
        <v>-0.65495356825538975</v>
      </c>
      <c r="AY1352" s="54">
        <f>(AQ1352-MAX(AQ$3:AQ1352))/MAX(AQ$3:AQ1352)</f>
        <v>-0.63358198197181759</v>
      </c>
    </row>
    <row r="1353" spans="1:51">
      <c r="A1353" s="49">
        <f>Data!F1479</f>
        <v>1993.5416666665553</v>
      </c>
      <c r="B1353" s="53">
        <f t="shared" si="593"/>
        <v>0.73099999999999998</v>
      </c>
      <c r="C1353" s="50">
        <f>1/Data!N1479</f>
        <v>4.8627261138633207E-2</v>
      </c>
      <c r="D1353" s="50">
        <f>Data!H1479/100</f>
        <v>5.8099999999999999E-2</v>
      </c>
      <c r="E1353">
        <f>Data!K1480/Data!K1479</f>
        <v>1.014813540286218</v>
      </c>
      <c r="F1353">
        <f>Data!T1480/Data!T1479</f>
        <v>1.0118778670609656</v>
      </c>
      <c r="G1353" s="49">
        <f>Data!E1482</f>
        <v>145.69999999999999</v>
      </c>
      <c r="H1353" s="52">
        <v>0</v>
      </c>
      <c r="I1353" s="52">
        <v>1</v>
      </c>
      <c r="J1353" s="52">
        <v>0.6</v>
      </c>
      <c r="K1353" s="54">
        <f t="shared" si="603"/>
        <v>0.66261227030770231</v>
      </c>
      <c r="L1353" s="54">
        <f t="shared" si="616"/>
        <v>0</v>
      </c>
      <c r="M1353" s="53">
        <f t="shared" si="617"/>
        <v>0</v>
      </c>
      <c r="N1353" s="54" cm="1">
        <f t="array" ref="N1353">stock_min(C1353,O1353)</f>
        <v>0</v>
      </c>
      <c r="O1353" s="54" cm="1">
        <f t="array" ref="O1353">stock_max(C1353,D1353)</f>
        <v>0</v>
      </c>
      <c r="P1353" s="49">
        <f t="shared" si="594"/>
        <v>1993.5416666665553</v>
      </c>
      <c r="Q1353" s="49">
        <f t="shared" si="608"/>
        <v>1.8159848571543247</v>
      </c>
      <c r="R1353" s="49">
        <f t="shared" si="609"/>
        <v>150.67836559387186</v>
      </c>
      <c r="S1353" s="59">
        <f t="shared" si="590"/>
        <v>32.8321875760845</v>
      </c>
      <c r="T1353" s="59">
        <f t="shared" si="591"/>
        <v>42.595560877901931</v>
      </c>
      <c r="U1353" s="59">
        <f t="shared" si="592"/>
        <v>144.36782292973658</v>
      </c>
      <c r="V1353" s="59"/>
      <c r="W1353" s="49">
        <f t="shared" si="610"/>
        <v>13.132875030433802</v>
      </c>
      <c r="X1353" s="49">
        <f t="shared" si="611"/>
        <v>19.699312545650699</v>
      </c>
      <c r="Y1353" s="49">
        <f t="shared" si="612"/>
        <v>14.371219579565388</v>
      </c>
      <c r="Z1353" s="49">
        <f t="shared" si="613"/>
        <v>28.224341298336544</v>
      </c>
      <c r="AA1353" s="49">
        <f t="shared" si="614"/>
        <v>144.36782292973658</v>
      </c>
      <c r="AB1353" s="49">
        <f t="shared" si="615"/>
        <v>0</v>
      </c>
      <c r="AC1353" s="80">
        <f t="shared" si="595"/>
        <v>0</v>
      </c>
      <c r="AD1353" s="80">
        <f t="shared" si="604"/>
        <v>0</v>
      </c>
      <c r="AE1353" s="80">
        <f t="shared" si="605"/>
        <v>0</v>
      </c>
      <c r="AF1353" s="54">
        <f>(Q1353-MAX(Q$2:Q1352))/MAX(Q$2:Q1352)</f>
        <v>1.1877867060965561E-2</v>
      </c>
      <c r="AG1353" s="54">
        <f>(R1353-MAX(R$2:R1352))/MAX(R$2:R1352)</f>
        <v>1.2167508667314701E-2</v>
      </c>
      <c r="AH1353" s="54">
        <f>(S1353-MAX(S$2:S1352))/MAX(S$2:S1352)</f>
        <v>1.3639270996116983E-2</v>
      </c>
      <c r="AI1353" s="54">
        <f>(T1353-MAX(T$2:T1352))/MAX(T$2:T1352)</f>
        <v>1.3823080161631713E-2</v>
      </c>
      <c r="AJ1353" s="54">
        <f>(U1353-MAX(U$2:U1352))/MAX(U$2:U1352)</f>
        <v>1.1877867060965613E-2</v>
      </c>
      <c r="AK1353" s="54">
        <f t="shared" si="606"/>
        <v>1.9552385647102106</v>
      </c>
      <c r="AL1353" s="71">
        <f t="shared" si="596"/>
        <v>1993.5416666665553</v>
      </c>
      <c r="AM1353" s="49">
        <f t="shared" si="597"/>
        <v>1.9552385647102106</v>
      </c>
      <c r="AN1353" s="49">
        <f t="shared" si="598"/>
        <v>3.3318269004939443</v>
      </c>
      <c r="AO1353" s="49">
        <f t="shared" si="599"/>
        <v>2.8584423212198096</v>
      </c>
      <c r="AP1353" s="49">
        <f t="shared" si="600"/>
        <v>2.9436589782184801</v>
      </c>
      <c r="AQ1353" s="49">
        <f t="shared" si="601"/>
        <v>3.0100067985164296</v>
      </c>
      <c r="AS1353" s="49">
        <f t="shared" si="607"/>
        <v>-0.32182010197751465</v>
      </c>
      <c r="AT1353" s="49">
        <f t="shared" si="602"/>
        <v>6.63478202979495E-2</v>
      </c>
      <c r="AU1353" s="54">
        <f>(AM1353-MAX(AM$3:AM1353))/MAX(AM$3:AM1353)</f>
        <v>-0.60875712286634887</v>
      </c>
      <c r="AV1353" s="54">
        <f>(AN1353-MAX(AN$3:AN1353))/MAX(AN$3:AN1353)</f>
        <v>-0.74051224006037286</v>
      </c>
      <c r="AW1353" s="54">
        <f>(AO1353-MAX(AO$3:AO1353))/MAX(AO$3:AO1353)</f>
        <v>-0.64455493261892738</v>
      </c>
      <c r="AX1353" s="54">
        <f>(AP1353-MAX(AP$3:AP1353))/MAX(AP$3:AP1353)</f>
        <v>-0.66083931213572633</v>
      </c>
      <c r="AY1353" s="54">
        <f>(AQ1353-MAX(AQ$3:AQ1353))/MAX(AQ$3:AQ1353)</f>
        <v>-0.638172481900945</v>
      </c>
    </row>
    <row r="1354" spans="1:51">
      <c r="A1354" s="49">
        <f>Data!F1480</f>
        <v>1993.6249999998886</v>
      </c>
      <c r="B1354" s="53">
        <f t="shared" si="593"/>
        <v>0.73699999999999999</v>
      </c>
      <c r="C1354" s="50">
        <f>1/Data!N1480</f>
        <v>4.8048677046203525E-2</v>
      </c>
      <c r="D1354" s="50">
        <f>Data!H1480/100</f>
        <v>5.6799999999999996E-2</v>
      </c>
      <c r="E1354">
        <f>Data!K1481/Data!K1480</f>
        <v>1.0114541635690906</v>
      </c>
      <c r="F1354">
        <f>Data!T1481/Data!T1480</f>
        <v>1.0271783874599121</v>
      </c>
      <c r="G1354" s="49">
        <f>Data!E1483</f>
        <v>145.80000000000001</v>
      </c>
      <c r="H1354" s="52">
        <v>0</v>
      </c>
      <c r="I1354" s="52">
        <v>1</v>
      </c>
      <c r="J1354" s="52">
        <v>0.6</v>
      </c>
      <c r="K1354" s="54">
        <f t="shared" si="603"/>
        <v>0.66261227030770231</v>
      </c>
      <c r="L1354" s="54">
        <f t="shared" si="616"/>
        <v>0</v>
      </c>
      <c r="M1354" s="53">
        <f t="shared" si="617"/>
        <v>0</v>
      </c>
      <c r="N1354" s="54" cm="1">
        <f t="array" ref="N1354">stock_min(C1354,O1354)</f>
        <v>0</v>
      </c>
      <c r="O1354" s="54" cm="1">
        <f t="array" ref="O1354">stock_max(C1354,D1354)</f>
        <v>0</v>
      </c>
      <c r="P1354" s="49">
        <f t="shared" si="594"/>
        <v>1993.6249999998886</v>
      </c>
      <c r="Q1354" s="49">
        <f t="shared" si="608"/>
        <v>1.865340397223398</v>
      </c>
      <c r="R1354" s="49">
        <f t="shared" si="609"/>
        <v>152.4042602397073</v>
      </c>
      <c r="S1354" s="59">
        <f t="shared" si="590"/>
        <v>33.41475709022076</v>
      </c>
      <c r="T1354" s="59">
        <f t="shared" si="591"/>
        <v>43.30943367376782</v>
      </c>
      <c r="U1354" s="59">
        <f t="shared" si="592"/>
        <v>148.29150755806495</v>
      </c>
      <c r="V1354" s="59"/>
      <c r="W1354" s="49">
        <f t="shared" si="610"/>
        <v>13.365902836088305</v>
      </c>
      <c r="X1354" s="49">
        <f t="shared" si="611"/>
        <v>20.048854254132454</v>
      </c>
      <c r="Y1354" s="49">
        <f t="shared" si="612"/>
        <v>14.612071501451673</v>
      </c>
      <c r="Z1354" s="49">
        <f t="shared" si="613"/>
        <v>28.697362172316147</v>
      </c>
      <c r="AA1354" s="49">
        <f t="shared" si="614"/>
        <v>148.29150755806495</v>
      </c>
      <c r="AB1354" s="49">
        <f t="shared" si="615"/>
        <v>0</v>
      </c>
      <c r="AC1354" s="80">
        <f t="shared" si="595"/>
        <v>0</v>
      </c>
      <c r="AD1354" s="80">
        <f t="shared" si="604"/>
        <v>0</v>
      </c>
      <c r="AE1354" s="80">
        <f t="shared" si="605"/>
        <v>0</v>
      </c>
      <c r="AF1354" s="54">
        <f>(Q1354-MAX(Q$2:Q1353))/MAX(Q$2:Q1353)</f>
        <v>2.7178387459912051E-2</v>
      </c>
      <c r="AG1354" s="54">
        <f>(R1354-MAX(R$2:R1353))/MAX(R$2:R1353)</f>
        <v>1.1454163569090582E-2</v>
      </c>
      <c r="AH1354" s="54">
        <f>(S1354-MAX(S$2:S1353))/MAX(S$2:S1353)</f>
        <v>1.7743853125419314E-2</v>
      </c>
      <c r="AI1354" s="54">
        <f>(T1354-MAX(T$2:T1353))/MAX(T$2:T1353)</f>
        <v>1.6759323768788258E-2</v>
      </c>
      <c r="AJ1354" s="54">
        <f>(U1354-MAX(U$2:U1353))/MAX(U$2:U1353)</f>
        <v>2.7178387459912176E-2</v>
      </c>
      <c r="AK1354" s="54">
        <f t="shared" si="606"/>
        <v>1.8941273384837753</v>
      </c>
      <c r="AL1354" s="71">
        <f t="shared" si="596"/>
        <v>1993.6249999998886</v>
      </c>
      <c r="AM1354" s="49">
        <f t="shared" si="597"/>
        <v>1.8941273384837753</v>
      </c>
      <c r="AN1354" s="49">
        <f t="shared" si="598"/>
        <v>3.329566415867196</v>
      </c>
      <c r="AO1354" s="49">
        <f t="shared" si="599"/>
        <v>2.8212182555486081</v>
      </c>
      <c r="AP1354" s="49">
        <f t="shared" si="600"/>
        <v>2.9109833045210705</v>
      </c>
      <c r="AQ1354" s="49">
        <f t="shared" si="601"/>
        <v>2.9550197788414194</v>
      </c>
      <c r="AS1354" s="49">
        <f t="shared" si="607"/>
        <v>-0.37454663702577662</v>
      </c>
      <c r="AT1354" s="49">
        <f t="shared" si="602"/>
        <v>4.4036474320348962E-2</v>
      </c>
      <c r="AU1354" s="54">
        <f>(AM1354-MAX(AM$3:AM1354))/MAX(AM$3:AM1354)</f>
        <v>-0.62098546799288823</v>
      </c>
      <c r="AV1354" s="54">
        <f>(AN1354-MAX(AN$3:AN1354))/MAX(AN$3:AN1354)</f>
        <v>-0.74068829005027048</v>
      </c>
      <c r="AW1354" s="54">
        <f>(AO1354-MAX(AO$3:AO1354))/MAX(AO$3:AO1354)</f>
        <v>-0.64918371607643355</v>
      </c>
      <c r="AX1354" s="54">
        <f>(AP1354-MAX(AP$3:AP1354))/MAX(AP$3:AP1354)</f>
        <v>-0.66460411779074446</v>
      </c>
      <c r="AY1354" s="54">
        <f>(AQ1354-MAX(AQ$3:AQ1354))/MAX(AQ$3:AQ1354)</f>
        <v>-0.64478237290400819</v>
      </c>
    </row>
    <row r="1355" spans="1:51">
      <c r="A1355" s="49">
        <f>Data!F1481</f>
        <v>1993.7083333332218</v>
      </c>
      <c r="B1355" s="53">
        <f t="shared" si="593"/>
        <v>0.746</v>
      </c>
      <c r="C1355" s="50">
        <f>1/Data!N1481</f>
        <v>4.7633789130784657E-2</v>
      </c>
      <c r="D1355" s="50">
        <f>Data!H1481/100</f>
        <v>5.3600000000000002E-2</v>
      </c>
      <c r="E1355">
        <f>Data!K1482/Data!K1481</f>
        <v>1.0082534902790963</v>
      </c>
      <c r="F1355">
        <f>Data!T1482/Data!T1481</f>
        <v>1.0026276013929414</v>
      </c>
      <c r="G1355" s="49">
        <f>Data!E1484</f>
        <v>145.80000000000001</v>
      </c>
      <c r="H1355" s="52">
        <v>0</v>
      </c>
      <c r="I1355" s="52">
        <v>1</v>
      </c>
      <c r="J1355" s="52">
        <v>0.6</v>
      </c>
      <c r="K1355" s="54">
        <f t="shared" si="603"/>
        <v>0.66261227030770231</v>
      </c>
      <c r="L1355" s="54">
        <f t="shared" si="616"/>
        <v>0</v>
      </c>
      <c r="M1355" s="53">
        <f t="shared" si="617"/>
        <v>0</v>
      </c>
      <c r="N1355" s="54" cm="1">
        <f t="array" ref="N1355">stock_min(C1355,O1355)</f>
        <v>1.8697341540010043E-2</v>
      </c>
      <c r="O1355" s="54" cm="1">
        <f t="array" ref="O1355">stock_max(C1355,D1355)</f>
        <v>1.8697341540010043E-2</v>
      </c>
      <c r="P1355" s="49">
        <f t="shared" si="594"/>
        <v>1993.7083333332218</v>
      </c>
      <c r="Q1355" s="49">
        <f t="shared" si="608"/>
        <v>1.8702417682494519</v>
      </c>
      <c r="R1355" s="49">
        <f t="shared" si="609"/>
        <v>153.66212732008859</v>
      </c>
      <c r="S1355" s="59">
        <f t="shared" si="590"/>
        <v>33.615350378824289</v>
      </c>
      <c r="T1355" s="59">
        <f t="shared" si="591"/>
        <v>43.584681772923716</v>
      </c>
      <c r="U1355" s="59">
        <f t="shared" si="592"/>
        <v>148.68115852988589</v>
      </c>
      <c r="V1355" s="59"/>
      <c r="W1355" s="49">
        <f t="shared" si="610"/>
        <v>13.446140151529717</v>
      </c>
      <c r="X1355" s="49">
        <f t="shared" si="611"/>
        <v>20.169210227294574</v>
      </c>
      <c r="Y1355" s="49">
        <f t="shared" si="612"/>
        <v>14.704936832728</v>
      </c>
      <c r="Z1355" s="49">
        <f t="shared" si="613"/>
        <v>28.879744940195714</v>
      </c>
      <c r="AA1355" s="49">
        <f t="shared" si="614"/>
        <v>148.68115852988589</v>
      </c>
      <c r="AB1355" s="49">
        <f t="shared" si="615"/>
        <v>0</v>
      </c>
      <c r="AC1355" s="80">
        <f t="shared" si="595"/>
        <v>0</v>
      </c>
      <c r="AD1355" s="80">
        <f t="shared" si="604"/>
        <v>1.8697341540010043E-2</v>
      </c>
      <c r="AE1355" s="80">
        <f t="shared" si="605"/>
        <v>1.8697341540010043E-2</v>
      </c>
      <c r="AF1355" s="54">
        <f>(Q1355-MAX(Q$2:Q1354))/MAX(Q$2:Q1354)</f>
        <v>2.6276013929413247E-3</v>
      </c>
      <c r="AG1355" s="54">
        <f>(R1355-MAX(R$2:R1354))/MAX(R$2:R1354)</f>
        <v>8.253490279096309E-3</v>
      </c>
      <c r="AH1355" s="54">
        <f>(S1355-MAX(S$2:S1354))/MAX(S$2:S1354)</f>
        <v>6.0031347246344135E-3</v>
      </c>
      <c r="AI1355" s="54">
        <f>(T1355-MAX(T$2:T1354))/MAX(T$2:T1354)</f>
        <v>6.3553844002954725E-3</v>
      </c>
      <c r="AJ1355" s="54">
        <f>(U1355-MAX(U$2:U1354))/MAX(U$2:U1354)</f>
        <v>2.6276013929413321E-3</v>
      </c>
      <c r="AK1355" s="54">
        <f t="shared" si="606"/>
        <v>1.9298738608985422</v>
      </c>
      <c r="AL1355" s="71">
        <f t="shared" si="596"/>
        <v>1993.7083333332218</v>
      </c>
      <c r="AM1355" s="49">
        <f t="shared" si="597"/>
        <v>1.9298738608985422</v>
      </c>
      <c r="AN1355" s="49">
        <f t="shared" si="598"/>
        <v>3.3809779592297375</v>
      </c>
      <c r="AO1355" s="49">
        <f t="shared" si="599"/>
        <v>2.8686397137617918</v>
      </c>
      <c r="AP1355" s="49">
        <f t="shared" si="600"/>
        <v>2.959289119289604</v>
      </c>
      <c r="AQ1355" s="49">
        <f t="shared" si="601"/>
        <v>3.0164804595178776</v>
      </c>
      <c r="AS1355" s="49">
        <f t="shared" si="607"/>
        <v>-0.36449749971185996</v>
      </c>
      <c r="AT1355" s="49">
        <f t="shared" si="602"/>
        <v>5.7191340228273546E-2</v>
      </c>
      <c r="AU1355" s="54">
        <f>(AM1355-MAX(AM$3:AM1355))/MAX(AM$3:AM1355)</f>
        <v>-0.61383259543324287</v>
      </c>
      <c r="AV1355" s="54">
        <f>(AN1355-MAX(AN$3:AN1355))/MAX(AN$3:AN1355)</f>
        <v>-0.73668428065224112</v>
      </c>
      <c r="AW1355" s="54">
        <f>(AO1355-MAX(AO$3:AO1355))/MAX(AO$3:AO1355)</f>
        <v>-0.64328689483055279</v>
      </c>
      <c r="AX1355" s="54">
        <f>(AP1355-MAX(AP$3:AP1355))/MAX(AP$3:AP1355)</f>
        <v>-0.65903844816461976</v>
      </c>
      <c r="AY1355" s="54">
        <f>(AQ1355-MAX(AQ$3:AQ1355))/MAX(AQ$3:AQ1355)</f>
        <v>-0.63739429472398479</v>
      </c>
    </row>
    <row r="1356" spans="1:51">
      <c r="A1356" s="49">
        <f>Data!F1482</f>
        <v>1993.7916666665551</v>
      </c>
      <c r="B1356" s="53">
        <f t="shared" si="593"/>
        <v>0.751</v>
      </c>
      <c r="C1356" s="50">
        <f>1/Data!N1482</f>
        <v>4.7372758345986803E-2</v>
      </c>
      <c r="D1356" s="50">
        <f>Data!H1482/100</f>
        <v>5.33E-2</v>
      </c>
      <c r="E1356">
        <f>Data!K1483/Data!K1482</f>
        <v>0.99939311475548787</v>
      </c>
      <c r="F1356">
        <f>Data!T1483/Data!T1482</f>
        <v>0.97430866030699448</v>
      </c>
      <c r="G1356" s="49">
        <f>Data!E1485</f>
        <v>146.19999999999999</v>
      </c>
      <c r="H1356" s="52">
        <v>0</v>
      </c>
      <c r="I1356" s="52">
        <v>1</v>
      </c>
      <c r="J1356" s="52">
        <v>0.6</v>
      </c>
      <c r="K1356" s="54">
        <f t="shared" si="603"/>
        <v>0.66261227030770231</v>
      </c>
      <c r="L1356" s="54">
        <f t="shared" si="616"/>
        <v>1.8697341540010043E-2</v>
      </c>
      <c r="M1356" s="53">
        <f t="shared" si="617"/>
        <v>9.3486707700050214E-3</v>
      </c>
      <c r="N1356" s="54" cm="1">
        <f t="array" ref="N1356">stock_min(C1356,O1356)</f>
        <v>2.4150933646563243E-2</v>
      </c>
      <c r="O1356" s="54" cm="1">
        <f t="array" ref="O1356">stock_max(C1356,D1356)</f>
        <v>2.4150933646563243E-2</v>
      </c>
      <c r="P1356" s="49">
        <f t="shared" si="594"/>
        <v>1993.7916666665551</v>
      </c>
      <c r="Q1356" s="49">
        <f t="shared" si="608"/>
        <v>1.8221927516733079</v>
      </c>
      <c r="R1356" s="49">
        <f t="shared" si="609"/>
        <v>153.56887204237768</v>
      </c>
      <c r="S1356" s="59">
        <f t="shared" si="590"/>
        <v>33.257660628551172</v>
      </c>
      <c r="T1356" s="59">
        <f t="shared" si="591"/>
        <v>43.189365554520435</v>
      </c>
      <c r="U1356" s="59">
        <f t="shared" si="592"/>
        <v>144.86134038014498</v>
      </c>
      <c r="V1356" s="59"/>
      <c r="W1356" s="49">
        <f t="shared" si="610"/>
        <v>13.303064251420469</v>
      </c>
      <c r="X1356" s="49">
        <f t="shared" si="611"/>
        <v>19.954596377130702</v>
      </c>
      <c r="Y1356" s="49">
        <f t="shared" si="612"/>
        <v>14.571561991290373</v>
      </c>
      <c r="Z1356" s="49">
        <f t="shared" si="613"/>
        <v>28.617803563230062</v>
      </c>
      <c r="AA1356" s="49">
        <f t="shared" si="614"/>
        <v>143.50707940162937</v>
      </c>
      <c r="AB1356" s="49">
        <f t="shared" si="615"/>
        <v>1.3542609785156094</v>
      </c>
      <c r="AC1356" s="80">
        <f t="shared" si="595"/>
        <v>9.3486707700050214E-3</v>
      </c>
      <c r="AD1356" s="80">
        <f t="shared" si="604"/>
        <v>2.4150933646563243E-2</v>
      </c>
      <c r="AE1356" s="80">
        <f t="shared" si="605"/>
        <v>2.4150933646563243E-2</v>
      </c>
      <c r="AF1356" s="54">
        <f>(Q1356-MAX(Q$2:Q1355))/MAX(Q$2:Q1355)</f>
        <v>-2.5691339693005546E-2</v>
      </c>
      <c r="AG1356" s="54">
        <f>(R1356-MAX(R$2:R1355))/MAX(R$2:R1355)</f>
        <v>-6.0688524451215243E-4</v>
      </c>
      <c r="AH1356" s="54">
        <f>(S1356-MAX(S$2:S1355))/MAX(S$2:S1355)</f>
        <v>-1.0640667023909435E-2</v>
      </c>
      <c r="AI1356" s="54">
        <f>(T1356-MAX(T$2:T1355))/MAX(T$2:T1355)</f>
        <v>-9.0700723814591301E-3</v>
      </c>
      <c r="AJ1356" s="54">
        <f>(U1356-MAX(U$2:U1355))/MAX(U$2:U1355)</f>
        <v>-2.569133969300557E-2</v>
      </c>
      <c r="AK1356" s="54">
        <f t="shared" si="606"/>
        <v>1.9719150386294131</v>
      </c>
      <c r="AL1356" s="71">
        <f t="shared" si="596"/>
        <v>1993.7916666665551</v>
      </c>
      <c r="AM1356" s="49">
        <f t="shared" si="597"/>
        <v>1.9719150386294131</v>
      </c>
      <c r="AN1356" s="49">
        <f t="shared" si="598"/>
        <v>3.5208391501542979</v>
      </c>
      <c r="AO1356" s="49">
        <f t="shared" si="599"/>
        <v>2.9651785530679868</v>
      </c>
      <c r="AP1356" s="49">
        <f t="shared" si="600"/>
        <v>3.0624823481049819</v>
      </c>
      <c r="AQ1356" s="49">
        <f t="shared" si="601"/>
        <v>3.2011463036575294</v>
      </c>
      <c r="AS1356" s="49">
        <f t="shared" si="607"/>
        <v>-0.31969284649676855</v>
      </c>
      <c r="AT1356" s="49">
        <f t="shared" si="602"/>
        <v>0.13866395555254751</v>
      </c>
      <c r="AU1356" s="54">
        <f>(AM1356-MAX(AM$3:AM1356))/MAX(AM$3:AM1356)</f>
        <v>-0.60542016350274297</v>
      </c>
      <c r="AV1356" s="54">
        <f>(AN1356-MAX(AN$3:AN1356))/MAX(AN$3:AN1356)</f>
        <v>-0.72579167781920606</v>
      </c>
      <c r="AW1356" s="54">
        <f>(AO1356-MAX(AO$3:AO1356))/MAX(AO$3:AO1356)</f>
        <v>-0.63128236565487295</v>
      </c>
      <c r="AX1356" s="54">
        <f>(AP1356-MAX(AP$3:AP1356))/MAX(AP$3:AP1356)</f>
        <v>-0.64714879425873806</v>
      </c>
      <c r="AY1356" s="54">
        <f>(AQ1356-MAX(AQ$3:AQ1356))/MAX(AQ$3:AQ1356)</f>
        <v>-0.61519594484130358</v>
      </c>
    </row>
    <row r="1357" spans="1:51">
      <c r="A1357" s="49">
        <f>Data!F1483</f>
        <v>1993.8749999998884</v>
      </c>
      <c r="B1357" s="53">
        <f t="shared" si="593"/>
        <v>0.748</v>
      </c>
      <c r="C1357" s="50">
        <f>1/Data!N1483</f>
        <v>4.7533258711854917E-2</v>
      </c>
      <c r="D1357" s="50">
        <f>Data!H1483/100</f>
        <v>5.7200000000000001E-2</v>
      </c>
      <c r="E1357">
        <f>Data!K1484/Data!K1483</f>
        <v>1.0088753987628449</v>
      </c>
      <c r="F1357">
        <f>Data!T1484/Data!T1483</f>
        <v>1.0009977036045139</v>
      </c>
      <c r="G1357" s="49">
        <f>Data!E1486</f>
        <v>146.69999999999999</v>
      </c>
      <c r="H1357" s="52">
        <v>0</v>
      </c>
      <c r="I1357" s="52">
        <v>1</v>
      </c>
      <c r="J1357" s="52">
        <v>0.6</v>
      </c>
      <c r="K1357" s="54">
        <f t="shared" si="603"/>
        <v>0.66261227030770231</v>
      </c>
      <c r="L1357" s="54">
        <f t="shared" si="616"/>
        <v>2.4150933646563243E-2</v>
      </c>
      <c r="M1357" s="53">
        <f t="shared" si="617"/>
        <v>1.8307914003284968E-2</v>
      </c>
      <c r="N1357" s="54" cm="1">
        <f t="array" ref="N1357">stock_min(C1357,O1357)</f>
        <v>0</v>
      </c>
      <c r="O1357" s="54" cm="1">
        <f t="array" ref="O1357">stock_max(C1357,D1357)</f>
        <v>0</v>
      </c>
      <c r="P1357" s="49">
        <f t="shared" si="594"/>
        <v>1993.8749999998884</v>
      </c>
      <c r="Q1357" s="49">
        <f t="shared" si="608"/>
        <v>1.8240107599497715</v>
      </c>
      <c r="R1357" s="49">
        <f t="shared" si="609"/>
        <v>154.93185701931409</v>
      </c>
      <c r="S1357" s="59">
        <f t="shared" si="590"/>
        <v>33.448038143704551</v>
      </c>
      <c r="T1357" s="59">
        <f t="shared" si="591"/>
        <v>43.457898072782974</v>
      </c>
      <c r="U1357" s="59">
        <f t="shared" si="592"/>
        <v>145.01653751675053</v>
      </c>
      <c r="V1357" s="59"/>
      <c r="W1357" s="49">
        <f t="shared" si="610"/>
        <v>13.379215257481821</v>
      </c>
      <c r="X1357" s="49">
        <f t="shared" si="611"/>
        <v>20.06882288622273</v>
      </c>
      <c r="Y1357" s="49">
        <f t="shared" si="612"/>
        <v>14.662161567975527</v>
      </c>
      <c r="Z1357" s="49">
        <f t="shared" si="613"/>
        <v>28.795736504807447</v>
      </c>
      <c r="AA1357" s="49">
        <f t="shared" si="614"/>
        <v>142.3615872188397</v>
      </c>
      <c r="AB1357" s="49">
        <f t="shared" si="615"/>
        <v>2.6549502979108168</v>
      </c>
      <c r="AC1357" s="80">
        <f t="shared" si="595"/>
        <v>1.8307914003284968E-2</v>
      </c>
      <c r="AD1357" s="80">
        <f t="shared" si="604"/>
        <v>0</v>
      </c>
      <c r="AE1357" s="80">
        <f t="shared" si="605"/>
        <v>0</v>
      </c>
      <c r="AF1357" s="54">
        <f>(Q1357-MAX(Q$2:Q1356))/MAX(Q$2:Q1356)</f>
        <v>-2.4719268430708121E-2</v>
      </c>
      <c r="AG1357" s="54">
        <f>(R1357-MAX(R$2:R1356))/MAX(R$2:R1356)</f>
        <v>8.2631271697844906E-3</v>
      </c>
      <c r="AH1357" s="54">
        <f>(S1357-MAX(S$2:S1356))/MAX(S$2:S1356)</f>
        <v>-4.977256914898461E-3</v>
      </c>
      <c r="AI1357" s="54">
        <f>(T1357-MAX(T$2:T1356))/MAX(T$2:T1356)</f>
        <v>-2.9089050323066442E-3</v>
      </c>
      <c r="AJ1357" s="54">
        <f>(U1357-MAX(U$2:U1356))/MAX(U$2:U1356)</f>
        <v>-2.4647514516096179E-2</v>
      </c>
      <c r="AK1357" s="54">
        <f t="shared" si="606"/>
        <v>1.9440543501912344</v>
      </c>
      <c r="AL1357" s="71">
        <f t="shared" si="596"/>
        <v>1993.8749999998884</v>
      </c>
      <c r="AM1357" s="49">
        <f t="shared" si="597"/>
        <v>1.9440543501912344</v>
      </c>
      <c r="AN1357" s="49">
        <f t="shared" si="598"/>
        <v>3.5433052703709578</v>
      </c>
      <c r="AO1357" s="49">
        <f t="shared" si="599"/>
        <v>2.9598874785174383</v>
      </c>
      <c r="AP1357" s="49">
        <f t="shared" si="600"/>
        <v>3.0609422044230095</v>
      </c>
      <c r="AQ1357" s="49">
        <f t="shared" si="601"/>
        <v>3.2330367567888949</v>
      </c>
      <c r="AS1357" s="49">
        <f t="shared" si="607"/>
        <v>-0.31026851358206287</v>
      </c>
      <c r="AT1357" s="49">
        <f t="shared" si="602"/>
        <v>0.17209455236588544</v>
      </c>
      <c r="AU1357" s="54">
        <f>(AM1357-MAX(AM$3:AM1357))/MAX(AM$3:AM1357)</f>
        <v>-0.6109950821342669</v>
      </c>
      <c r="AV1357" s="54">
        <f>(AN1357-MAX(AN$3:AN1357))/MAX(AN$3:AN1357)</f>
        <v>-0.72404198211661985</v>
      </c>
      <c r="AW1357" s="54">
        <f>(AO1357-MAX(AO$3:AO1357))/MAX(AO$3:AO1357)</f>
        <v>-0.63194030663768608</v>
      </c>
      <c r="AX1357" s="54">
        <f>(AP1357-MAX(AP$3:AP1357))/MAX(AP$3:AP1357)</f>
        <v>-0.6473262455852854</v>
      </c>
      <c r="AY1357" s="54">
        <f>(AQ1357-MAX(AQ$3:AQ1357))/MAX(AQ$3:AQ1357)</f>
        <v>-0.61136245067336226</v>
      </c>
    </row>
    <row r="1358" spans="1:51">
      <c r="A1358" s="49">
        <f>Data!F1484</f>
        <v>1993.9583333332216</v>
      </c>
      <c r="B1358" s="53">
        <f t="shared" si="593"/>
        <v>0.753</v>
      </c>
      <c r="C1358" s="50">
        <f>1/Data!N1484</f>
        <v>4.724841288937108E-2</v>
      </c>
      <c r="D1358" s="50">
        <f>Data!H1484/100</f>
        <v>5.7699999999999994E-2</v>
      </c>
      <c r="E1358">
        <f>Data!K1485/Data!K1484</f>
        <v>1.0145830524520094</v>
      </c>
      <c r="F1358">
        <f>Data!T1485/Data!T1484</f>
        <v>1.0035640169672844</v>
      </c>
      <c r="G1358" s="49">
        <f>Data!E1487</f>
        <v>147.19999999999999</v>
      </c>
      <c r="H1358" s="52">
        <v>0</v>
      </c>
      <c r="I1358" s="52">
        <v>1</v>
      </c>
      <c r="J1358" s="52">
        <v>0.6</v>
      </c>
      <c r="K1358" s="54">
        <f t="shared" si="603"/>
        <v>0.66261227030770231</v>
      </c>
      <c r="L1358" s="54">
        <f t="shared" si="616"/>
        <v>0</v>
      </c>
      <c r="M1358" s="53">
        <f t="shared" si="617"/>
        <v>1.1166534805522757E-2</v>
      </c>
      <c r="N1358" s="54" cm="1">
        <f t="array" ref="N1358">stock_min(C1358,O1358)</f>
        <v>0</v>
      </c>
      <c r="O1358" s="54" cm="1">
        <f t="array" ref="O1358">stock_max(C1358,D1358)</f>
        <v>0</v>
      </c>
      <c r="P1358" s="49">
        <f t="shared" si="594"/>
        <v>1993.9583333332216</v>
      </c>
      <c r="Q1358" s="49">
        <f t="shared" si="608"/>
        <v>1.8305115652467416</v>
      </c>
      <c r="R1358" s="49">
        <f t="shared" si="609"/>
        <v>157.19123641671396</v>
      </c>
      <c r="S1358" s="59">
        <f t="shared" si="590"/>
        <v>33.788386590691033</v>
      </c>
      <c r="T1358" s="59">
        <f t="shared" si="591"/>
        <v>43.930084001232153</v>
      </c>
      <c r="U1358" s="59">
        <f t="shared" si="592"/>
        <v>145.56263390853991</v>
      </c>
      <c r="V1358" s="59"/>
      <c r="W1358" s="49">
        <f t="shared" si="610"/>
        <v>13.515354636276413</v>
      </c>
      <c r="X1358" s="49">
        <f t="shared" si="611"/>
        <v>20.27303195441462</v>
      </c>
      <c r="Y1358" s="49">
        <f t="shared" si="612"/>
        <v>14.821471306367645</v>
      </c>
      <c r="Z1358" s="49">
        <f t="shared" si="613"/>
        <v>29.108612694864508</v>
      </c>
      <c r="AA1358" s="49">
        <f t="shared" si="614"/>
        <v>143.93720369061663</v>
      </c>
      <c r="AB1358" s="49">
        <f t="shared" si="615"/>
        <v>1.6254302179232778</v>
      </c>
      <c r="AC1358" s="80">
        <f t="shared" si="595"/>
        <v>1.1166534805522757E-2</v>
      </c>
      <c r="AD1358" s="80">
        <f t="shared" si="604"/>
        <v>0</v>
      </c>
      <c r="AE1358" s="80">
        <f t="shared" si="605"/>
        <v>0</v>
      </c>
      <c r="AF1358" s="54">
        <f>(Q1358-MAX(Q$2:Q1357))/MAX(Q$2:Q1357)</f>
        <v>-2.1243351355529693E-2</v>
      </c>
      <c r="AG1358" s="54">
        <f>(R1358-MAX(R$2:R1357))/MAX(R$2:R1357)</f>
        <v>1.4583052452009339E-2</v>
      </c>
      <c r="AH1358" s="54">
        <f>(S1358-MAX(S$2:S1357))/MAX(S$2:S1357)</f>
        <v>5.1475355727884087E-3</v>
      </c>
      <c r="AI1358" s="54">
        <f>(T1358-MAX(T$2:T1357))/MAX(T$2:T1357)</f>
        <v>7.9248537389347787E-3</v>
      </c>
      <c r="AJ1358" s="54">
        <f>(U1358-MAX(U$2:U1357))/MAX(U$2:U1357)</f>
        <v>-2.0974578434692109E-2</v>
      </c>
      <c r="AK1358" s="54">
        <f t="shared" si="606"/>
        <v>1.9412932592982479</v>
      </c>
      <c r="AL1358" s="71">
        <f t="shared" si="596"/>
        <v>1993.9583333332216</v>
      </c>
      <c r="AM1358" s="49">
        <f t="shared" si="597"/>
        <v>1.9412932592982479</v>
      </c>
      <c r="AN1358" s="49">
        <f t="shared" si="598"/>
        <v>3.5131719237096801</v>
      </c>
      <c r="AO1358" s="49">
        <f t="shared" si="599"/>
        <v>2.9430479743203342</v>
      </c>
      <c r="AP1358" s="49">
        <f t="shared" si="600"/>
        <v>3.0421740287765204</v>
      </c>
      <c r="AQ1358" s="49">
        <f t="shared" si="601"/>
        <v>3.2382435777411502</v>
      </c>
      <c r="AS1358" s="49">
        <f t="shared" si="607"/>
        <v>-0.27492834596852989</v>
      </c>
      <c r="AT1358" s="49">
        <f t="shared" si="602"/>
        <v>0.1960695489646298</v>
      </c>
      <c r="AU1358" s="54">
        <f>(AM1358-MAX(AM$3:AM1358))/MAX(AM$3:AM1358)</f>
        <v>-0.61154757591405273</v>
      </c>
      <c r="AV1358" s="54">
        <f>(AN1358-MAX(AN$3:AN1358))/MAX(AN$3:AN1358)</f>
        <v>-0.72638881310698733</v>
      </c>
      <c r="AW1358" s="54">
        <f>(AO1358-MAX(AO$3:AO1358))/MAX(AO$3:AO1358)</f>
        <v>-0.63403428581633514</v>
      </c>
      <c r="AX1358" s="54">
        <f>(AP1358-MAX(AP$3:AP1358))/MAX(AP$3:AP1358)</f>
        <v>-0.64948866569213926</v>
      </c>
      <c r="AY1358" s="54">
        <f>(AQ1358-MAX(AQ$3:AQ1358))/MAX(AQ$3:AQ1358)</f>
        <v>-0.61073654806634181</v>
      </c>
    </row>
    <row r="1359" spans="1:51">
      <c r="A1359" s="49">
        <f>Data!F1485</f>
        <v>1994.0416666665549</v>
      </c>
      <c r="B1359" s="53">
        <f t="shared" si="593"/>
        <v>0.76400000000000001</v>
      </c>
      <c r="C1359" s="50">
        <f>1/Data!N1485</f>
        <v>4.6702838202666748E-2</v>
      </c>
      <c r="D1359" s="50">
        <f>Data!H1485/100</f>
        <v>5.7500000000000002E-2</v>
      </c>
      <c r="E1359">
        <f>Data!K1486/Data!K1485</f>
        <v>0.9958448738024156</v>
      </c>
      <c r="F1359">
        <f>Data!T1486/Data!T1485</f>
        <v>0.98498820471394155</v>
      </c>
      <c r="G1359" s="49">
        <f>Data!E1488</f>
        <v>147.4</v>
      </c>
      <c r="H1359" s="52">
        <v>0</v>
      </c>
      <c r="I1359" s="52">
        <v>1</v>
      </c>
      <c r="J1359" s="52">
        <v>0.6</v>
      </c>
      <c r="K1359" s="54">
        <f t="shared" si="603"/>
        <v>0.66261227030770231</v>
      </c>
      <c r="L1359" s="54">
        <f t="shared" si="616"/>
        <v>0</v>
      </c>
      <c r="M1359" s="53">
        <f t="shared" si="617"/>
        <v>4.0251556077605406E-3</v>
      </c>
      <c r="N1359" s="54" cm="1">
        <f t="array" ref="N1359">stock_min(C1359,O1359)</f>
        <v>0</v>
      </c>
      <c r="O1359" s="54" cm="1">
        <f t="array" ref="O1359">stock_max(C1359,D1359)</f>
        <v>0</v>
      </c>
      <c r="P1359" s="49">
        <f t="shared" si="594"/>
        <v>1994.0416666665549</v>
      </c>
      <c r="Q1359" s="49">
        <f t="shared" si="608"/>
        <v>1.8030323003604951</v>
      </c>
      <c r="R1359" s="49">
        <f t="shared" si="609"/>
        <v>156.5380869922482</v>
      </c>
      <c r="S1359" s="59">
        <f t="shared" si="590"/>
        <v>33.501259847494516</v>
      </c>
      <c r="T1359" s="59">
        <f t="shared" si="591"/>
        <v>43.586637148959007</v>
      </c>
      <c r="U1359" s="59">
        <f t="shared" si="592"/>
        <v>143.39512420500785</v>
      </c>
      <c r="V1359" s="59"/>
      <c r="W1359" s="49">
        <f t="shared" si="610"/>
        <v>13.400503938997808</v>
      </c>
      <c r="X1359" s="49">
        <f t="shared" si="611"/>
        <v>20.100755908496708</v>
      </c>
      <c r="Y1359" s="49">
        <f t="shared" si="612"/>
        <v>14.705596552609242</v>
      </c>
      <c r="Z1359" s="49">
        <f t="shared" si="613"/>
        <v>28.881040596349763</v>
      </c>
      <c r="AA1359" s="49">
        <f t="shared" si="614"/>
        <v>142.81793651668855</v>
      </c>
      <c r="AB1359" s="49">
        <f t="shared" si="615"/>
        <v>0.57718768831930656</v>
      </c>
      <c r="AC1359" s="80">
        <f t="shared" si="595"/>
        <v>4.0251556077605406E-3</v>
      </c>
      <c r="AD1359" s="80">
        <f t="shared" si="604"/>
        <v>0</v>
      </c>
      <c r="AE1359" s="80">
        <f t="shared" si="605"/>
        <v>0</v>
      </c>
      <c r="AF1359" s="54">
        <f>(Q1359-MAX(Q$2:Q1358))/MAX(Q$2:Q1358)</f>
        <v>-3.5936245799849123E-2</v>
      </c>
      <c r="AG1359" s="54">
        <f>(R1359-MAX(R$2:R1358))/MAX(R$2:R1358)</f>
        <v>-4.1551261975843702E-3</v>
      </c>
      <c r="AH1359" s="54">
        <f>(S1359-MAX(S$2:S1358))/MAX(S$2:S1358)</f>
        <v>-8.4977938329740266E-3</v>
      </c>
      <c r="AI1359" s="54">
        <f>(T1359-MAX(T$2:T1358))/MAX(T$2:T1358)</f>
        <v>-7.8180331333651317E-3</v>
      </c>
      <c r="AJ1359" s="54">
        <f>(U1359-MAX(U$2:U1358))/MAX(U$2:U1358)</f>
        <v>-3.5552819046775971E-2</v>
      </c>
      <c r="AK1359" s="54">
        <f t="shared" si="606"/>
        <v>1.9938863928260497</v>
      </c>
      <c r="AL1359" s="71">
        <f t="shared" si="596"/>
        <v>1994.0416666665549</v>
      </c>
      <c r="AM1359" s="49">
        <f t="shared" si="597"/>
        <v>1.9938863928260497</v>
      </c>
      <c r="AN1359" s="49">
        <f t="shared" si="598"/>
        <v>3.5103288626133105</v>
      </c>
      <c r="AO1359" s="49">
        <f t="shared" si="599"/>
        <v>2.9732961632645574</v>
      </c>
      <c r="AP1359" s="49">
        <f t="shared" si="600"/>
        <v>3.0681419222851645</v>
      </c>
      <c r="AQ1359" s="49">
        <f t="shared" si="601"/>
        <v>3.2790859238462371</v>
      </c>
      <c r="AS1359" s="49">
        <f t="shared" si="607"/>
        <v>-0.23124293876707336</v>
      </c>
      <c r="AT1359" s="49">
        <f t="shared" si="602"/>
        <v>0.21094400156107262</v>
      </c>
      <c r="AU1359" s="54">
        <f>(AM1359-MAX(AM$3:AM1359))/MAX(AM$3:AM1359)</f>
        <v>-0.60102369956961221</v>
      </c>
      <c r="AV1359" s="54">
        <f>(AN1359-MAX(AN$3:AN1359))/MAX(AN$3:AN1359)</f>
        <v>-0.72661023504074962</v>
      </c>
      <c r="AW1359" s="54">
        <f>(AO1359-MAX(AO$3:AO1359))/MAX(AO$3:AO1359)</f>
        <v>-0.6302729471747891</v>
      </c>
      <c r="AX1359" s="54">
        <f>(AP1359-MAX(AP$3:AP1359))/MAX(AP$3:AP1359)</f>
        <v>-0.6464967129252096</v>
      </c>
      <c r="AY1359" s="54">
        <f>(AQ1359-MAX(AQ$3:AQ1359))/MAX(AQ$3:AQ1359)</f>
        <v>-0.60582696290134153</v>
      </c>
    </row>
    <row r="1360" spans="1:51">
      <c r="A1360" s="49">
        <f>Data!F1486</f>
        <v>1994.1249999998881</v>
      </c>
      <c r="B1360" s="53">
        <f t="shared" si="593"/>
        <v>0.75900000000000001</v>
      </c>
      <c r="C1360" s="50">
        <f>1/Data!N1486</f>
        <v>4.7028193928801518E-2</v>
      </c>
      <c r="D1360" s="50">
        <f>Data!H1486/100</f>
        <v>5.9699999999999996E-2</v>
      </c>
      <c r="E1360">
        <f>Data!K1487/Data!K1486</f>
        <v>0.98242106827625753</v>
      </c>
      <c r="F1360">
        <f>Data!T1487/Data!T1486</f>
        <v>0.96444788060325237</v>
      </c>
      <c r="G1360" s="49">
        <f>Data!E1489</f>
        <v>147.5</v>
      </c>
      <c r="H1360" s="52">
        <v>0</v>
      </c>
      <c r="I1360" s="52">
        <v>1</v>
      </c>
      <c r="J1360" s="52">
        <v>0.6</v>
      </c>
      <c r="K1360" s="54">
        <f t="shared" si="603"/>
        <v>0.66261227030770231</v>
      </c>
      <c r="L1360" s="54">
        <f t="shared" si="616"/>
        <v>0</v>
      </c>
      <c r="M1360" s="53">
        <f t="shared" si="617"/>
        <v>0</v>
      </c>
      <c r="N1360" s="54" cm="1">
        <f t="array" ref="N1360">stock_min(C1360,O1360)</f>
        <v>0</v>
      </c>
      <c r="O1360" s="54" cm="1">
        <f t="array" ref="O1360">stock_max(C1360,D1360)</f>
        <v>0</v>
      </c>
      <c r="P1360" s="49">
        <f t="shared" si="594"/>
        <v>1994.1249999998881</v>
      </c>
      <c r="Q1360" s="49">
        <f t="shared" si="608"/>
        <v>1.7389306807418863</v>
      </c>
      <c r="R1360" s="49">
        <f t="shared" si="609"/>
        <v>153.7863146488462</v>
      </c>
      <c r="S1360" s="59">
        <f t="shared" si="590"/>
        <v>32.671493715767603</v>
      </c>
      <c r="T1360" s="59">
        <f t="shared" si="591"/>
        <v>42.556124183766372</v>
      </c>
      <c r="U1360" s="59">
        <f t="shared" si="592"/>
        <v>138.30749753100469</v>
      </c>
      <c r="V1360" s="59"/>
      <c r="W1360" s="49">
        <f t="shared" si="610"/>
        <v>13.068597486307041</v>
      </c>
      <c r="X1360" s="49">
        <f t="shared" si="611"/>
        <v>19.602896229460562</v>
      </c>
      <c r="Y1360" s="49">
        <f t="shared" si="612"/>
        <v>14.357914122864422</v>
      </c>
      <c r="Z1360" s="49">
        <f t="shared" si="613"/>
        <v>28.19821006090195</v>
      </c>
      <c r="AA1360" s="49">
        <f t="shared" si="614"/>
        <v>138.30749753100469</v>
      </c>
      <c r="AB1360" s="49">
        <f t="shared" si="615"/>
        <v>0</v>
      </c>
      <c r="AC1360" s="80">
        <f t="shared" si="595"/>
        <v>0</v>
      </c>
      <c r="AD1360" s="80">
        <f t="shared" si="604"/>
        <v>0</v>
      </c>
      <c r="AE1360" s="80">
        <f t="shared" si="605"/>
        <v>0</v>
      </c>
      <c r="AF1360" s="54">
        <f>(Q1360-MAX(Q$2:Q1359))/MAX(Q$2:Q1359)</f>
        <v>-7.0210755495249633E-2</v>
      </c>
      <c r="AG1360" s="54">
        <f>(R1360-MAX(R$2:R1359))/MAX(R$2:R1359)</f>
        <v>-2.1661015241596006E-2</v>
      </c>
      <c r="AH1360" s="54">
        <f>(S1360-MAX(S$2:S1359))/MAX(S$2:S1359)</f>
        <v>-3.3055525510979636E-2</v>
      </c>
      <c r="AI1360" s="54">
        <f>(T1360-MAX(T$2:T1359))/MAX(T$2:T1359)</f>
        <v>-3.1276057141781118E-2</v>
      </c>
      <c r="AJ1360" s="54">
        <f>(U1360-MAX(U$2:U1359))/MAX(U$2:U1359)</f>
        <v>-6.9771187563056503E-2</v>
      </c>
      <c r="AK1360" s="54">
        <f t="shared" si="606"/>
        <v>2.0570127951663029</v>
      </c>
      <c r="AL1360" s="71">
        <f t="shared" si="596"/>
        <v>1994.1249999998881</v>
      </c>
      <c r="AM1360" s="49">
        <f t="shared" si="597"/>
        <v>2.0570127951663029</v>
      </c>
      <c r="AN1360" s="49">
        <f t="shared" si="598"/>
        <v>3.6469923210836299</v>
      </c>
      <c r="AO1360" s="49">
        <f t="shared" si="599"/>
        <v>3.0804990769702782</v>
      </c>
      <c r="AP1360" s="49">
        <f t="shared" si="600"/>
        <v>3.1801545988471105</v>
      </c>
      <c r="AQ1360" s="49">
        <f t="shared" si="601"/>
        <v>3.4568747477618733</v>
      </c>
      <c r="AS1360" s="49">
        <f t="shared" si="607"/>
        <v>-0.19011757332175661</v>
      </c>
      <c r="AT1360" s="49">
        <f t="shared" si="602"/>
        <v>0.27672014891476282</v>
      </c>
      <c r="AU1360" s="54">
        <f>(AM1360-MAX(AM$3:AM1360))/MAX(AM$3:AM1360)</f>
        <v>-0.5883921180733882</v>
      </c>
      <c r="AV1360" s="54">
        <f>(AN1360-MAX(AN$3:AN1360))/MAX(AN$3:AN1360)</f>
        <v>-0.71596667648769019</v>
      </c>
      <c r="AW1360" s="54">
        <f>(AO1360-MAX(AO$3:AO1360))/MAX(AO$3:AO1360)</f>
        <v>-0.61694234868668785</v>
      </c>
      <c r="AX1360" s="54">
        <f>(AP1360-MAX(AP$3:AP1360))/MAX(AP$3:AP1360)</f>
        <v>-0.63359090531863016</v>
      </c>
      <c r="AY1360" s="54">
        <f>(AQ1360-MAX(AQ$3:AQ1360))/MAX(AQ$3:AQ1360)</f>
        <v>-0.58445528728424634</v>
      </c>
    </row>
    <row r="1361" spans="1:51">
      <c r="A1361" s="49">
        <f>Data!F1487</f>
        <v>1994.2083333332214</v>
      </c>
      <c r="B1361" s="53">
        <f t="shared" si="593"/>
        <v>0.73799999999999999</v>
      </c>
      <c r="C1361" s="50">
        <f>1/Data!N1487</f>
        <v>4.7999901950883501E-2</v>
      </c>
      <c r="D1361" s="50">
        <f>Data!H1487/100</f>
        <v>6.480000000000001E-2</v>
      </c>
      <c r="E1361">
        <f>Data!K1488/Data!K1487</f>
        <v>0.96523254782222745</v>
      </c>
      <c r="F1361">
        <f>Data!T1488/Data!T1487</f>
        <v>0.96907198047040033</v>
      </c>
      <c r="G1361" s="49">
        <f>Data!E1490</f>
        <v>148</v>
      </c>
      <c r="H1361" s="52">
        <v>0</v>
      </c>
      <c r="I1361" s="52">
        <v>1</v>
      </c>
      <c r="J1361" s="52">
        <v>0.6</v>
      </c>
      <c r="K1361" s="54">
        <f t="shared" si="603"/>
        <v>0.66261227030770231</v>
      </c>
      <c r="L1361" s="54">
        <f t="shared" si="616"/>
        <v>0</v>
      </c>
      <c r="M1361" s="53">
        <f t="shared" si="617"/>
        <v>0</v>
      </c>
      <c r="N1361" s="54" cm="1">
        <f t="array" ref="N1361">stock_min(C1361,O1361)</f>
        <v>0</v>
      </c>
      <c r="O1361" s="54" cm="1">
        <f t="array" ref="O1361">stock_max(C1361,D1361)</f>
        <v>0</v>
      </c>
      <c r="P1361" s="49">
        <f t="shared" si="594"/>
        <v>1994.2083333332214</v>
      </c>
      <c r="Q1361" s="49">
        <f t="shared" si="608"/>
        <v>1.6851489986872812</v>
      </c>
      <c r="R1361" s="49">
        <f t="shared" si="609"/>
        <v>148.43955630869655</v>
      </c>
      <c r="S1361" s="59">
        <f t="shared" si="590"/>
        <v>31.585765120283014</v>
      </c>
      <c r="T1361" s="59">
        <f t="shared" si="591"/>
        <v>41.131682415578908</v>
      </c>
      <c r="U1361" s="59">
        <f t="shared" si="592"/>
        <v>134.02992054627572</v>
      </c>
      <c r="V1361" s="59"/>
      <c r="W1361" s="49">
        <f t="shared" si="610"/>
        <v>12.634306048113206</v>
      </c>
      <c r="X1361" s="49">
        <f t="shared" si="611"/>
        <v>18.951459072169808</v>
      </c>
      <c r="Y1361" s="49">
        <f t="shared" si="612"/>
        <v>13.877324948616771</v>
      </c>
      <c r="Z1361" s="49">
        <f t="shared" si="613"/>
        <v>27.254357466962137</v>
      </c>
      <c r="AA1361" s="49">
        <f t="shared" si="614"/>
        <v>134.02992054627572</v>
      </c>
      <c r="AB1361" s="49">
        <f t="shared" si="615"/>
        <v>0</v>
      </c>
      <c r="AC1361" s="80">
        <f t="shared" si="595"/>
        <v>0</v>
      </c>
      <c r="AD1361" s="80">
        <f t="shared" si="604"/>
        <v>0</v>
      </c>
      <c r="AE1361" s="80">
        <f t="shared" si="605"/>
        <v>0</v>
      </c>
      <c r="AF1361" s="54">
        <f>(Q1361-MAX(Q$2:Q1360))/MAX(Q$2:Q1360)</f>
        <v>-9.896729540770427E-2</v>
      </c>
      <c r="AG1361" s="54">
        <f>(R1361-MAX(R$2:R1360))/MAX(R$2:R1360)</f>
        <v>-5.5675369107834403E-2</v>
      </c>
      <c r="AH1361" s="54">
        <f>(S1361-MAX(S$2:S1360))/MAX(S$2:S1360)</f>
        <v>-6.5188714012608659E-2</v>
      </c>
      <c r="AI1361" s="54">
        <f>(T1361-MAX(T$2:T1360))/MAX(T$2:T1360)</f>
        <v>-6.370125733369314E-2</v>
      </c>
      <c r="AJ1361" s="54">
        <f>(U1361-MAX(U$2:U1360))/MAX(U$2:U1360)</f>
        <v>-9.8541322441102572E-2</v>
      </c>
      <c r="AK1361" s="54">
        <f t="shared" si="606"/>
        <v>2.1223211755927851</v>
      </c>
      <c r="AL1361" s="71">
        <f t="shared" si="596"/>
        <v>1994.2083333332214</v>
      </c>
      <c r="AM1361" s="49">
        <f t="shared" si="597"/>
        <v>2.1223211755927851</v>
      </c>
      <c r="AN1361" s="49">
        <f t="shared" si="598"/>
        <v>3.7736021166553182</v>
      </c>
      <c r="AO1361" s="49">
        <f t="shared" si="599"/>
        <v>3.1837776138669054</v>
      </c>
      <c r="AP1361" s="49">
        <f t="shared" si="600"/>
        <v>3.2873656529116517</v>
      </c>
      <c r="AQ1361" s="49">
        <f t="shared" si="601"/>
        <v>3.5633000752997055</v>
      </c>
      <c r="AS1361" s="49">
        <f t="shared" si="607"/>
        <v>-0.2103020413556127</v>
      </c>
      <c r="AT1361" s="49">
        <f t="shared" si="602"/>
        <v>0.27593442238805377</v>
      </c>
      <c r="AU1361" s="54">
        <f>(AM1361-MAX(AM$3:AM1361))/MAX(AM$3:AM1361)</f>
        <v>-0.57532392316348324</v>
      </c>
      <c r="AV1361" s="54">
        <f>(AN1361-MAX(AN$3:AN1361))/MAX(AN$3:AN1361)</f>
        <v>-0.70610611253268973</v>
      </c>
      <c r="AW1361" s="54">
        <f>(AO1361-MAX(AO$3:AO1361))/MAX(AO$3:AO1361)</f>
        <v>-0.60409974338598882</v>
      </c>
      <c r="AX1361" s="54">
        <f>(AP1361-MAX(AP$3:AP1361))/MAX(AP$3:AP1361)</f>
        <v>-0.62123832809679791</v>
      </c>
      <c r="AY1361" s="54">
        <f>(AQ1361-MAX(AQ$3:AQ1361))/MAX(AQ$3:AQ1361)</f>
        <v>-0.57166208955961895</v>
      </c>
    </row>
    <row r="1362" spans="1:51">
      <c r="A1362" s="49">
        <f>Data!F1488</f>
        <v>1994.2916666665546</v>
      </c>
      <c r="B1362" s="53">
        <f t="shared" si="593"/>
        <v>0.70599999999999996</v>
      </c>
      <c r="C1362" s="50">
        <f>1/Data!N1488</f>
        <v>4.9862255307638902E-2</v>
      </c>
      <c r="D1362" s="50">
        <f>Data!H1488/100</f>
        <v>6.9699999999999998E-2</v>
      </c>
      <c r="E1362">
        <f>Data!K1489/Data!K1488</f>
        <v>1.0099053591530336</v>
      </c>
      <c r="F1362">
        <f>Data!T1489/Data!T1488</f>
        <v>0.9902696731937487</v>
      </c>
      <c r="G1362" s="49">
        <f>Data!E1491</f>
        <v>148.4</v>
      </c>
      <c r="H1362" s="52">
        <v>0</v>
      </c>
      <c r="I1362" s="52">
        <v>1</v>
      </c>
      <c r="J1362" s="52">
        <v>0.6</v>
      </c>
      <c r="K1362" s="54">
        <f t="shared" si="603"/>
        <v>0.66261227030770231</v>
      </c>
      <c r="L1362" s="54">
        <f t="shared" si="616"/>
        <v>0</v>
      </c>
      <c r="M1362" s="53">
        <f t="shared" si="617"/>
        <v>0</v>
      </c>
      <c r="N1362" s="54" cm="1">
        <f t="array" ref="N1362">stock_min(C1362,O1362)</f>
        <v>0</v>
      </c>
      <c r="O1362" s="54" cm="1">
        <f t="array" ref="O1362">stock_max(C1362,D1362)</f>
        <v>0</v>
      </c>
      <c r="P1362" s="49">
        <f t="shared" si="594"/>
        <v>1994.2916666665546</v>
      </c>
      <c r="Q1362" s="49">
        <f t="shared" si="608"/>
        <v>1.6687519482128268</v>
      </c>
      <c r="R1362" s="49">
        <f t="shared" si="609"/>
        <v>149.90990342645114</v>
      </c>
      <c r="S1362" s="59">
        <f t="shared" si="590"/>
        <v>31.650550202048532</v>
      </c>
      <c r="T1362" s="59">
        <f t="shared" si="591"/>
        <v>41.266615707827746</v>
      </c>
      <c r="U1362" s="59">
        <f t="shared" si="592"/>
        <v>132.72576561754457</v>
      </c>
      <c r="V1362" s="59"/>
      <c r="W1362" s="49">
        <f t="shared" si="610"/>
        <v>12.660220080819414</v>
      </c>
      <c r="X1362" s="49">
        <f t="shared" si="611"/>
        <v>18.990330121229118</v>
      </c>
      <c r="Y1362" s="49">
        <f t="shared" si="612"/>
        <v>13.922849785748513</v>
      </c>
      <c r="Z1362" s="49">
        <f t="shared" si="613"/>
        <v>27.343765922079232</v>
      </c>
      <c r="AA1362" s="49">
        <f t="shared" si="614"/>
        <v>132.72576561754457</v>
      </c>
      <c r="AB1362" s="49">
        <f t="shared" si="615"/>
        <v>0</v>
      </c>
      <c r="AC1362" s="80">
        <f t="shared" si="595"/>
        <v>0</v>
      </c>
      <c r="AD1362" s="80">
        <f t="shared" si="604"/>
        <v>0</v>
      </c>
      <c r="AE1362" s="80">
        <f t="shared" si="605"/>
        <v>0</v>
      </c>
      <c r="AF1362" s="54">
        <f>(Q1362-MAX(Q$2:Q1361))/MAX(Q$2:Q1361)</f>
        <v>-0.10773463808650779</v>
      </c>
      <c r="AG1362" s="54">
        <f>(R1362-MAX(R$2:R1361))/MAX(R$2:R1361)</f>
        <v>-4.6321494481791667E-2</v>
      </c>
      <c r="AH1362" s="54">
        <f>(S1362-MAX(S$2:S1361))/MAX(S$2:S1361)</f>
        <v>-6.3271336821731888E-2</v>
      </c>
      <c r="AI1362" s="54">
        <f>(T1362-MAX(T$2:T1361))/MAX(T$2:T1361)</f>
        <v>-6.062971091358945E-2</v>
      </c>
      <c r="AJ1362" s="54">
        <f>(U1362-MAX(U$2:U1361))/MAX(U$2:U1361)</f>
        <v>-0.10731280997608171</v>
      </c>
      <c r="AK1362" s="54">
        <f t="shared" si="606"/>
        <v>2.1685695427586569</v>
      </c>
      <c r="AL1362" s="71">
        <f t="shared" si="596"/>
        <v>1994.2916666665546</v>
      </c>
      <c r="AM1362" s="49">
        <f t="shared" si="597"/>
        <v>2.1685695427586569</v>
      </c>
      <c r="AN1362" s="49">
        <f t="shared" si="598"/>
        <v>3.7806952410901018</v>
      </c>
      <c r="AO1362" s="49">
        <f t="shared" si="599"/>
        <v>3.2148217431870938</v>
      </c>
      <c r="AP1362" s="49">
        <f t="shared" si="600"/>
        <v>3.3153428605088155</v>
      </c>
      <c r="AQ1362" s="49">
        <f t="shared" si="601"/>
        <v>3.6408105535719972</v>
      </c>
      <c r="AS1362" s="49">
        <f t="shared" si="607"/>
        <v>-0.13988468751810457</v>
      </c>
      <c r="AT1362" s="49">
        <f t="shared" si="602"/>
        <v>0.32546769306318168</v>
      </c>
      <c r="AU1362" s="54">
        <f>(AM1362-MAX(AM$3:AM1362))/MAX(AM$3:AM1362)</f>
        <v>-0.5660696334009494</v>
      </c>
      <c r="AV1362" s="54">
        <f>(AN1362-MAX(AN$3:AN1362))/MAX(AN$3:AN1362)</f>
        <v>-0.70555368918492145</v>
      </c>
      <c r="AW1362" s="54">
        <f>(AO1362-MAX(AO$3:AO1362))/MAX(AO$3:AO1362)</f>
        <v>-0.60023943018110582</v>
      </c>
      <c r="AX1362" s="54">
        <f>(AP1362-MAX(AP$3:AP1362))/MAX(AP$3:AP1362)</f>
        <v>-0.61801486741626821</v>
      </c>
      <c r="AY1362" s="54">
        <f>(AQ1362-MAX(AQ$3:AQ1362))/MAX(AQ$3:AQ1362)</f>
        <v>-0.56234469399966314</v>
      </c>
    </row>
    <row r="1363" spans="1:51">
      <c r="A1363" s="49">
        <f>Data!F1489</f>
        <v>1994.3749999998879</v>
      </c>
      <c r="B1363" s="53">
        <f t="shared" si="593"/>
        <v>0.71100000000000008</v>
      </c>
      <c r="C1363" s="50">
        <f>1/Data!N1489</f>
        <v>4.9513548151870181E-2</v>
      </c>
      <c r="D1363" s="50">
        <f>Data!H1489/100</f>
        <v>7.1800000000000003E-2</v>
      </c>
      <c r="E1363">
        <f>Data!K1490/Data!K1489</f>
        <v>1.0076730922539308</v>
      </c>
      <c r="F1363">
        <f>Data!T1490/Data!T1489</f>
        <v>1.0082490457189692</v>
      </c>
      <c r="G1363" s="49">
        <f>Data!E1492</f>
        <v>149</v>
      </c>
      <c r="H1363" s="52">
        <v>0</v>
      </c>
      <c r="I1363" s="52">
        <v>1</v>
      </c>
      <c r="J1363" s="52">
        <v>0.6</v>
      </c>
      <c r="K1363" s="54">
        <f t="shared" si="603"/>
        <v>0.66261227030770231</v>
      </c>
      <c r="L1363" s="54">
        <f t="shared" si="616"/>
        <v>0</v>
      </c>
      <c r="M1363" s="53">
        <f t="shared" si="617"/>
        <v>0</v>
      </c>
      <c r="N1363" s="54" cm="1">
        <f t="array" ref="N1363">stock_min(C1363,O1363)</f>
        <v>0</v>
      </c>
      <c r="O1363" s="54" cm="1">
        <f t="array" ref="O1363">stock_max(C1363,D1363)</f>
        <v>0</v>
      </c>
      <c r="P1363" s="49">
        <f t="shared" si="594"/>
        <v>1994.3749999998879</v>
      </c>
      <c r="Q1363" s="49">
        <f t="shared" si="608"/>
        <v>1.6825175593272534</v>
      </c>
      <c r="R1363" s="49">
        <f t="shared" si="609"/>
        <v>151.06017594522015</v>
      </c>
      <c r="S1363" s="59">
        <f t="shared" si="590"/>
        <v>31.900699491260212</v>
      </c>
      <c r="T1363" s="59">
        <f t="shared" si="591"/>
        <v>41.591277170738728</v>
      </c>
      <c r="U1363" s="59">
        <f t="shared" si="592"/>
        <v>133.82062652620888</v>
      </c>
      <c r="V1363" s="59"/>
      <c r="W1363" s="49">
        <f t="shared" si="610"/>
        <v>12.760279796504086</v>
      </c>
      <c r="X1363" s="49">
        <f t="shared" si="611"/>
        <v>19.140419694756126</v>
      </c>
      <c r="Y1363" s="49">
        <f t="shared" si="612"/>
        <v>14.032386579638629</v>
      </c>
      <c r="Z1363" s="49">
        <f t="shared" si="613"/>
        <v>27.558890591100099</v>
      </c>
      <c r="AA1363" s="49">
        <f t="shared" si="614"/>
        <v>133.82062652620888</v>
      </c>
      <c r="AB1363" s="49">
        <f t="shared" si="615"/>
        <v>0</v>
      </c>
      <c r="AC1363" s="80">
        <f t="shared" si="595"/>
        <v>0</v>
      </c>
      <c r="AD1363" s="80">
        <f t="shared" si="604"/>
        <v>0</v>
      </c>
      <c r="AE1363" s="80">
        <f t="shared" si="605"/>
        <v>0</v>
      </c>
      <c r="AF1363" s="54">
        <f>(Q1363-MAX(Q$2:Q1362))/MAX(Q$2:Q1362)</f>
        <v>-0.10037430032263073</v>
      </c>
      <c r="AG1363" s="54">
        <f>(R1363-MAX(R$2:R1362))/MAX(R$2:R1362)</f>
        <v>-3.9003831328359613E-2</v>
      </c>
      <c r="AH1363" s="54">
        <f>(S1363-MAX(S$2:S1362))/MAX(S$2:S1362)</f>
        <v>-5.5867926524520509E-2</v>
      </c>
      <c r="AI1363" s="54">
        <f>(T1363-MAX(T$2:T1362))/MAX(T$2:T1362)</f>
        <v>-5.3239297935961744E-2</v>
      </c>
      <c r="AJ1363" s="54">
        <f>(U1363-MAX(U$2:U1362))/MAX(U$2:U1362)</f>
        <v>-9.9948992532836248E-2</v>
      </c>
      <c r="AK1363" s="54">
        <f t="shared" si="606"/>
        <v>2.1439101185697225</v>
      </c>
      <c r="AL1363" s="71">
        <f t="shared" si="596"/>
        <v>1994.3749999998879</v>
      </c>
      <c r="AM1363" s="49">
        <f t="shared" si="597"/>
        <v>2.1439101185697225</v>
      </c>
      <c r="AN1363" s="49">
        <f t="shared" si="598"/>
        <v>3.8646962401808325</v>
      </c>
      <c r="AO1363" s="49">
        <f t="shared" si="599"/>
        <v>3.2430411880192023</v>
      </c>
      <c r="AP1363" s="49">
        <f t="shared" si="600"/>
        <v>3.3514183028009339</v>
      </c>
      <c r="AQ1363" s="49">
        <f t="shared" si="601"/>
        <v>3.7015523942564306</v>
      </c>
      <c r="AS1363" s="49">
        <f t="shared" si="607"/>
        <v>-0.1631438459244019</v>
      </c>
      <c r="AT1363" s="49">
        <f t="shared" si="602"/>
        <v>0.35013409145549668</v>
      </c>
      <c r="AU1363" s="54">
        <f>(AM1363-MAX(AM$3:AM1363))/MAX(AM$3:AM1363)</f>
        <v>-0.5710039796450701</v>
      </c>
      <c r="AV1363" s="54">
        <f>(AN1363-MAX(AN$3:AN1363))/MAX(AN$3:AN1363)</f>
        <v>-0.69901156327690606</v>
      </c>
      <c r="AW1363" s="54">
        <f>(AO1363-MAX(AO$3:AO1363))/MAX(AO$3:AO1363)</f>
        <v>-0.59673036428345116</v>
      </c>
      <c r="AX1363" s="54">
        <f>(AP1363-MAX(AP$3:AP1363))/MAX(AP$3:AP1363)</f>
        <v>-0.6138583493164006</v>
      </c>
      <c r="AY1363" s="54">
        <f>(AQ1363-MAX(AQ$3:AQ1363))/MAX(AQ$3:AQ1363)</f>
        <v>-0.55504302628567348</v>
      </c>
    </row>
    <row r="1364" spans="1:51">
      <c r="A1364" s="49">
        <f>Data!F1490</f>
        <v>1994.4583333332212</v>
      </c>
      <c r="B1364" s="53">
        <f t="shared" si="593"/>
        <v>0.71300000000000008</v>
      </c>
      <c r="C1364" s="50">
        <f>1/Data!N1490</f>
        <v>4.928350727675173E-2</v>
      </c>
      <c r="D1364" s="50">
        <f>Data!H1490/100</f>
        <v>7.0999999999999994E-2</v>
      </c>
      <c r="E1364">
        <f>Data!K1491/Data!K1490</f>
        <v>0.99213529796654554</v>
      </c>
      <c r="F1364">
        <f>Data!T1491/Data!T1490</f>
        <v>0.98915871655272136</v>
      </c>
      <c r="G1364" s="49">
        <f>Data!E1493</f>
        <v>149.4</v>
      </c>
      <c r="H1364" s="52">
        <v>0</v>
      </c>
      <c r="I1364" s="52">
        <v>1</v>
      </c>
      <c r="J1364" s="52">
        <v>0.6</v>
      </c>
      <c r="K1364" s="54">
        <f t="shared" si="603"/>
        <v>0.66261227030770231</v>
      </c>
      <c r="L1364" s="54">
        <f t="shared" si="616"/>
        <v>0</v>
      </c>
      <c r="M1364" s="53">
        <f t="shared" si="617"/>
        <v>0</v>
      </c>
      <c r="N1364" s="54" cm="1">
        <f t="array" ref="N1364">stock_min(C1364,O1364)</f>
        <v>0</v>
      </c>
      <c r="O1364" s="54" cm="1">
        <f t="array" ref="O1364">stock_max(C1364,D1364)</f>
        <v>0</v>
      </c>
      <c r="P1364" s="49">
        <f t="shared" si="594"/>
        <v>1994.4583333332212</v>
      </c>
      <c r="Q1364" s="49">
        <f t="shared" si="608"/>
        <v>1.6642769095615633</v>
      </c>
      <c r="R1364" s="49">
        <f t="shared" si="609"/>
        <v>149.87213267228978</v>
      </c>
      <c r="S1364" s="59">
        <f t="shared" si="590"/>
        <v>31.611827983425208</v>
      </c>
      <c r="T1364" s="59">
        <f t="shared" si="591"/>
        <v>41.222405627515499</v>
      </c>
      <c r="U1364" s="59">
        <f t="shared" si="592"/>
        <v>132.36983918294584</v>
      </c>
      <c r="V1364" s="59"/>
      <c r="W1364" s="49">
        <f t="shared" si="610"/>
        <v>12.644731193370085</v>
      </c>
      <c r="X1364" s="49">
        <f t="shared" si="611"/>
        <v>18.967096790055123</v>
      </c>
      <c r="Y1364" s="49">
        <f t="shared" si="612"/>
        <v>13.90793384712245</v>
      </c>
      <c r="Z1364" s="49">
        <f t="shared" si="613"/>
        <v>27.314471780393049</v>
      </c>
      <c r="AA1364" s="49">
        <f t="shared" si="614"/>
        <v>132.36983918294584</v>
      </c>
      <c r="AB1364" s="49">
        <f t="shared" si="615"/>
        <v>0</v>
      </c>
      <c r="AC1364" s="80">
        <f t="shared" si="595"/>
        <v>0</v>
      </c>
      <c r="AD1364" s="80">
        <f t="shared" si="604"/>
        <v>0</v>
      </c>
      <c r="AE1364" s="80">
        <f t="shared" si="605"/>
        <v>0</v>
      </c>
      <c r="AF1364" s="54">
        <f>(Q1364-MAX(Q$2:Q1363))/MAX(Q$2:Q1363)</f>
        <v>-0.11012739752928945</v>
      </c>
      <c r="AG1364" s="54">
        <f>(R1364-MAX(R$2:R1363))/MAX(R$2:R1363)</f>
        <v>-4.6561779850253476E-2</v>
      </c>
      <c r="AH1364" s="54">
        <f>(S1364-MAX(S$2:S1363))/MAX(S$2:S1363)</f>
        <v>-6.4417358355473658E-2</v>
      </c>
      <c r="AI1364" s="54">
        <f>(T1364-MAX(T$2:T1363))/MAX(T$2:T1363)</f>
        <v>-6.163608459389034E-2</v>
      </c>
      <c r="AJ1364" s="54">
        <f>(U1364-MAX(U$2:U1363))/MAX(U$2:U1363)</f>
        <v>-0.10970670062179648</v>
      </c>
      <c r="AK1364" s="54">
        <f t="shared" si="606"/>
        <v>2.1843454868214991</v>
      </c>
      <c r="AL1364" s="71">
        <f t="shared" si="596"/>
        <v>1994.4583333332212</v>
      </c>
      <c r="AM1364" s="49">
        <f t="shared" si="597"/>
        <v>2.1843454868214991</v>
      </c>
      <c r="AN1364" s="49">
        <f t="shared" si="598"/>
        <v>3.9552040761261442</v>
      </c>
      <c r="AO1364" s="49">
        <f t="shared" si="599"/>
        <v>3.3130876167004426</v>
      </c>
      <c r="AP1364" s="49">
        <f t="shared" si="600"/>
        <v>3.4247613800315126</v>
      </c>
      <c r="AQ1364" s="49">
        <f t="shared" si="601"/>
        <v>3.7953981301950308</v>
      </c>
      <c r="AS1364" s="49">
        <f t="shared" si="607"/>
        <v>-0.15980594593111341</v>
      </c>
      <c r="AT1364" s="49">
        <f t="shared" si="602"/>
        <v>0.37063675016351816</v>
      </c>
      <c r="AU1364" s="54">
        <f>(AM1364-MAX(AM$3:AM1364))/MAX(AM$3:AM1364)</f>
        <v>-0.56291286989594924</v>
      </c>
      <c r="AV1364" s="54">
        <f>(AN1364-MAX(AN$3:AN1364))/MAX(AN$3:AN1364)</f>
        <v>-0.69196267499193831</v>
      </c>
      <c r="AW1364" s="54">
        <f>(AO1364-MAX(AO$3:AO1364))/MAX(AO$3:AO1364)</f>
        <v>-0.58802014565228344</v>
      </c>
      <c r="AX1364" s="54">
        <f>(AP1364-MAX(AP$3:AP1364))/MAX(AP$3:AP1364)</f>
        <v>-0.60540795179832263</v>
      </c>
      <c r="AY1364" s="54">
        <f>(AQ1364-MAX(AQ$3:AQ1364))/MAX(AQ$3:AQ1364)</f>
        <v>-0.54376199870275277</v>
      </c>
    </row>
    <row r="1365" spans="1:51">
      <c r="A1365" s="49">
        <f>Data!F1491</f>
        <v>1994.5416666665544</v>
      </c>
      <c r="B1365" s="53">
        <f t="shared" si="593"/>
        <v>0.70599999999999996</v>
      </c>
      <c r="C1365" s="50">
        <f>1/Data!N1491</f>
        <v>4.9830695686424044E-2</v>
      </c>
      <c r="D1365" s="50">
        <f>Data!H1491/100</f>
        <v>7.2999999999999995E-2</v>
      </c>
      <c r="E1365">
        <f>Data!K1492/Data!K1491</f>
        <v>1.0266753396591661</v>
      </c>
      <c r="F1365">
        <f>Data!T1492/Data!T1491</f>
        <v>1.006251426222371</v>
      </c>
      <c r="G1365" s="49">
        <f>Data!E1494</f>
        <v>149.5</v>
      </c>
      <c r="H1365" s="52">
        <v>0</v>
      </c>
      <c r="I1365" s="52">
        <v>1</v>
      </c>
      <c r="J1365" s="52">
        <v>0.6</v>
      </c>
      <c r="K1365" s="54">
        <f t="shared" si="603"/>
        <v>0.66261227030770231</v>
      </c>
      <c r="L1365" s="54">
        <f t="shared" si="616"/>
        <v>0</v>
      </c>
      <c r="M1365" s="53">
        <f t="shared" si="617"/>
        <v>0</v>
      </c>
      <c r="N1365" s="54" cm="1">
        <f t="array" ref="N1365">stock_min(C1365,O1365)</f>
        <v>0</v>
      </c>
      <c r="O1365" s="54" cm="1">
        <f t="array" ref="O1365">stock_max(C1365,D1365)</f>
        <v>0</v>
      </c>
      <c r="P1365" s="49">
        <f t="shared" si="594"/>
        <v>1994.5416666665544</v>
      </c>
      <c r="Q1365" s="49">
        <f t="shared" si="608"/>
        <v>1.674681013875283</v>
      </c>
      <c r="R1365" s="49">
        <f t="shared" si="609"/>
        <v>153.87002271676673</v>
      </c>
      <c r="S1365" s="59">
        <f t="shared" si="590"/>
        <v>32.196829336805273</v>
      </c>
      <c r="T1365" s="59">
        <f t="shared" si="591"/>
        <v>42.037972862219092</v>
      </c>
      <c r="U1365" s="59">
        <f t="shared" si="592"/>
        <v>133.19733946666514</v>
      </c>
      <c r="V1365" s="59"/>
      <c r="W1365" s="49">
        <f t="shared" si="610"/>
        <v>12.878731734722109</v>
      </c>
      <c r="X1365" s="49">
        <f t="shared" si="611"/>
        <v>19.318097602083164</v>
      </c>
      <c r="Y1365" s="49">
        <f t="shared" si="612"/>
        <v>14.183096224850521</v>
      </c>
      <c r="Z1365" s="49">
        <f t="shared" si="613"/>
        <v>27.854876637368573</v>
      </c>
      <c r="AA1365" s="49">
        <f t="shared" si="614"/>
        <v>133.19733946666514</v>
      </c>
      <c r="AB1365" s="49">
        <f t="shared" si="615"/>
        <v>0</v>
      </c>
      <c r="AC1365" s="80">
        <f t="shared" si="595"/>
        <v>0</v>
      </c>
      <c r="AD1365" s="80">
        <f t="shared" si="604"/>
        <v>0</v>
      </c>
      <c r="AE1365" s="80">
        <f t="shared" si="605"/>
        <v>0</v>
      </c>
      <c r="AF1365" s="54">
        <f>(Q1365-MAX(Q$2:Q1364))/MAX(Q$2:Q1364)</f>
        <v>-0.10456442460763452</v>
      </c>
      <c r="AG1365" s="54">
        <f>(R1365-MAX(R$2:R1364))/MAX(R$2:R1364)</f>
        <v>-2.1128491483728133E-2</v>
      </c>
      <c r="AH1365" s="54">
        <f>(S1365-MAX(S$2:S1364))/MAX(S$2:S1364)</f>
        <v>-4.7103677164752424E-2</v>
      </c>
      <c r="AI1365" s="54">
        <f>(T1365-MAX(T$2:T1364))/MAX(T$2:T1364)</f>
        <v>-4.3070965649871978E-2</v>
      </c>
      <c r="AJ1365" s="54">
        <f>(U1365-MAX(U$2:U1364))/MAX(U$2:U1364)</f>
        <v>-0.10414109774446235</v>
      </c>
      <c r="AK1365" s="54">
        <f t="shared" si="606"/>
        <v>2.2019941880470579</v>
      </c>
      <c r="AL1365" s="71">
        <f t="shared" si="596"/>
        <v>1994.5416666665544</v>
      </c>
      <c r="AM1365" s="49">
        <f t="shared" si="597"/>
        <v>2.2019941880470579</v>
      </c>
      <c r="AN1365" s="49">
        <f t="shared" si="598"/>
        <v>3.8424700407109524</v>
      </c>
      <c r="AO1365" s="49">
        <f t="shared" si="599"/>
        <v>3.2665525397935107</v>
      </c>
      <c r="AP1365" s="49">
        <f t="shared" si="600"/>
        <v>3.3688553387308717</v>
      </c>
      <c r="AQ1365" s="49">
        <f t="shared" si="601"/>
        <v>3.7716593279541217</v>
      </c>
      <c r="AS1365" s="49">
        <f t="shared" si="607"/>
        <v>-7.0810712756830707E-2</v>
      </c>
      <c r="AT1365" s="49">
        <f t="shared" si="602"/>
        <v>0.40280398922325</v>
      </c>
      <c r="AU1365" s="54">
        <f>(AM1365-MAX(AM$3:AM1365))/MAX(AM$3:AM1365)</f>
        <v>-0.55938136802718208</v>
      </c>
      <c r="AV1365" s="54">
        <f>(AN1365-MAX(AN$3:AN1365))/MAX(AN$3:AN1365)</f>
        <v>-0.70074257358586167</v>
      </c>
      <c r="AW1365" s="54">
        <f>(AO1365-MAX(AO$3:AO1365))/MAX(AO$3:AO1365)</f>
        <v>-0.59380674607586992</v>
      </c>
      <c r="AX1365" s="54">
        <f>(AP1365-MAX(AP$3:AP1365))/MAX(AP$3:AP1365)</f>
        <v>-0.61184929964588108</v>
      </c>
      <c r="AY1365" s="54">
        <f>(AQ1365-MAX(AQ$3:AQ1365))/MAX(AQ$3:AQ1365)</f>
        <v>-0.54661559753904299</v>
      </c>
    </row>
    <row r="1366" spans="1:51">
      <c r="A1366" s="49">
        <f>Data!F1492</f>
        <v>1994.6249999998877</v>
      </c>
      <c r="B1366" s="53">
        <f t="shared" si="593"/>
        <v>0.72799999999999998</v>
      </c>
      <c r="C1366" s="50">
        <f>1/Data!N1492</f>
        <v>4.8696043153752665E-2</v>
      </c>
      <c r="D1366" s="50">
        <f>Data!H1492/100</f>
        <v>7.2400000000000006E-2</v>
      </c>
      <c r="E1366">
        <f>Data!K1493/Data!K1492</f>
        <v>1.0054789687403376</v>
      </c>
      <c r="F1366">
        <f>Data!T1493/Data!T1492</f>
        <v>0.98799607592612249</v>
      </c>
      <c r="G1366" s="49">
        <f>Data!E1495</f>
        <v>149.69999999999999</v>
      </c>
      <c r="H1366" s="52">
        <v>0</v>
      </c>
      <c r="I1366" s="52">
        <v>1</v>
      </c>
      <c r="J1366" s="52">
        <v>0.6</v>
      </c>
      <c r="K1366" s="54">
        <f t="shared" si="603"/>
        <v>0.66261227030770231</v>
      </c>
      <c r="L1366" s="54">
        <f t="shared" si="616"/>
        <v>0</v>
      </c>
      <c r="M1366" s="53">
        <f t="shared" si="617"/>
        <v>0</v>
      </c>
      <c r="N1366" s="54" cm="1">
        <f t="array" ref="N1366">stock_min(C1366,O1366)</f>
        <v>0</v>
      </c>
      <c r="O1366" s="54" cm="1">
        <f t="array" ref="O1366">stock_max(C1366,D1366)</f>
        <v>0</v>
      </c>
      <c r="P1366" s="49">
        <f t="shared" si="594"/>
        <v>1994.6249999998877</v>
      </c>
      <c r="Q1366" s="49">
        <f t="shared" si="608"/>
        <v>1.65457827013676</v>
      </c>
      <c r="R1366" s="49">
        <f t="shared" si="609"/>
        <v>154.71307176130694</v>
      </c>
      <c r="S1366" s="59">
        <f t="shared" si="590"/>
        <v>32.148077271778433</v>
      </c>
      <c r="T1366" s="59">
        <f t="shared" si="591"/>
        <v>42.020336050365593</v>
      </c>
      <c r="U1366" s="59">
        <f t="shared" si="592"/>
        <v>131.59844871686479</v>
      </c>
      <c r="V1366" s="59"/>
      <c r="W1366" s="49">
        <f t="shared" si="610"/>
        <v>12.859230908711375</v>
      </c>
      <c r="X1366" s="49">
        <f t="shared" si="611"/>
        <v>19.288846363067059</v>
      </c>
      <c r="Y1366" s="49">
        <f t="shared" si="612"/>
        <v>14.177145780940258</v>
      </c>
      <c r="Z1366" s="49">
        <f t="shared" si="613"/>
        <v>27.843190269425335</v>
      </c>
      <c r="AA1366" s="49">
        <f t="shared" si="614"/>
        <v>131.59844871686479</v>
      </c>
      <c r="AB1366" s="49">
        <f t="shared" si="615"/>
        <v>0</v>
      </c>
      <c r="AC1366" s="80">
        <f t="shared" si="595"/>
        <v>0</v>
      </c>
      <c r="AD1366" s="80">
        <f t="shared" si="604"/>
        <v>0</v>
      </c>
      <c r="AE1366" s="80">
        <f t="shared" si="605"/>
        <v>0</v>
      </c>
      <c r="AF1366" s="54">
        <f>(Q1366-MAX(Q$2:Q1365))/MAX(Q$2:Q1365)</f>
        <v>-0.11531316526769327</v>
      </c>
      <c r="AG1366" s="54">
        <f>(R1366-MAX(R$2:R1365))/MAX(R$2:R1365)</f>
        <v>-1.576528508776032E-2</v>
      </c>
      <c r="AH1366" s="54">
        <f>(S1366-MAX(S$2:S1365))/MAX(S$2:S1365)</f>
        <v>-4.8546541709230881E-2</v>
      </c>
      <c r="AI1366" s="54">
        <f>(T1366-MAX(T$2:T1365))/MAX(T$2:T1365)</f>
        <v>-4.3472440225996271E-2</v>
      </c>
      <c r="AJ1366" s="54">
        <f>(U1366-MAX(U$2:U1365))/MAX(U$2:U1365)</f>
        <v>-0.11489491998804516</v>
      </c>
      <c r="AK1366" s="54">
        <f t="shared" si="606"/>
        <v>2.210097289956249</v>
      </c>
      <c r="AL1366" s="71">
        <f t="shared" si="596"/>
        <v>1994.6249999998877</v>
      </c>
      <c r="AM1366" s="49">
        <f t="shared" si="597"/>
        <v>2.210097289956249</v>
      </c>
      <c r="AN1366" s="49">
        <f t="shared" si="598"/>
        <v>3.8866152426204783</v>
      </c>
      <c r="AO1366" s="49">
        <f t="shared" si="599"/>
        <v>3.2939851317780313</v>
      </c>
      <c r="AP1366" s="49">
        <f t="shared" si="600"/>
        <v>3.3987865224058735</v>
      </c>
      <c r="AQ1366" s="49">
        <f t="shared" si="601"/>
        <v>3.8679544646973012</v>
      </c>
      <c r="AS1366" s="49">
        <f t="shared" si="607"/>
        <v>-1.8660777923177108E-2</v>
      </c>
      <c r="AT1366" s="49">
        <f t="shared" si="602"/>
        <v>0.46916794229142766</v>
      </c>
      <c r="AU1366" s="54">
        <f>(AM1366-MAX(AM$3:AM1366))/MAX(AM$3:AM1366)</f>
        <v>-0.55775993882571329</v>
      </c>
      <c r="AV1366" s="54">
        <f>(AN1366-MAX(AN$3:AN1366))/MAX(AN$3:AN1366)</f>
        <v>-0.69730447794113082</v>
      </c>
      <c r="AW1366" s="54">
        <f>(AO1366-MAX(AO$3:AO1366))/MAX(AO$3:AO1366)</f>
        <v>-0.59039552471450463</v>
      </c>
      <c r="AX1366" s="54">
        <f>(AP1366-MAX(AP$3:AP1366))/MAX(AP$3:AP1366)</f>
        <v>-0.60840070695259652</v>
      </c>
      <c r="AY1366" s="54">
        <f>(AQ1366-MAX(AQ$3:AQ1366))/MAX(AQ$3:AQ1366)</f>
        <v>-0.53504013187897648</v>
      </c>
    </row>
    <row r="1367" spans="1:51">
      <c r="A1367" s="49">
        <f>Data!F1493</f>
        <v>1994.7083333332209</v>
      </c>
      <c r="B1367" s="53">
        <f t="shared" si="593"/>
        <v>0.73099999999999998</v>
      </c>
      <c r="C1367" s="50">
        <f>1/Data!N1493</f>
        <v>4.8599247931508063E-2</v>
      </c>
      <c r="D1367" s="50">
        <f>Data!H1493/100</f>
        <v>7.46E-2</v>
      </c>
      <c r="E1367">
        <f>Data!K1494/Data!K1493</f>
        <v>0.99491064648995609</v>
      </c>
      <c r="F1367">
        <f>Data!T1494/Data!T1493</f>
        <v>0.98621319084627435</v>
      </c>
      <c r="G1367" s="49">
        <f>Data!E1496</f>
        <v>149.69999999999999</v>
      </c>
      <c r="H1367" s="52">
        <v>0</v>
      </c>
      <c r="I1367" s="52">
        <v>1</v>
      </c>
      <c r="J1367" s="52">
        <v>0.6</v>
      </c>
      <c r="K1367" s="54">
        <f t="shared" si="603"/>
        <v>0.66261227030770231</v>
      </c>
      <c r="L1367" s="54">
        <f t="shared" si="616"/>
        <v>0</v>
      </c>
      <c r="M1367" s="53">
        <f t="shared" si="617"/>
        <v>0</v>
      </c>
      <c r="N1367" s="54" cm="1">
        <f t="array" ref="N1367">stock_min(C1367,O1367)</f>
        <v>0</v>
      </c>
      <c r="O1367" s="54" cm="1">
        <f t="array" ref="O1367">stock_max(C1367,D1367)</f>
        <v>0</v>
      </c>
      <c r="P1367" s="49">
        <f t="shared" si="594"/>
        <v>1994.7083333332209</v>
      </c>
      <c r="Q1367" s="49">
        <f t="shared" si="608"/>
        <v>1.6317669152964829</v>
      </c>
      <c r="R1367" s="49">
        <f t="shared" si="609"/>
        <v>153.92568224648886</v>
      </c>
      <c r="S1367" s="59">
        <f t="shared" si="590"/>
        <v>31.872621751433769</v>
      </c>
      <c r="T1367" s="59">
        <f t="shared" si="591"/>
        <v>41.683174609010706</v>
      </c>
      <c r="U1367" s="59">
        <f t="shared" si="592"/>
        <v>129.78412601947903</v>
      </c>
      <c r="V1367" s="59"/>
      <c r="W1367" s="49">
        <f t="shared" si="610"/>
        <v>12.749048700573509</v>
      </c>
      <c r="X1367" s="49">
        <f t="shared" si="611"/>
        <v>19.123573050860262</v>
      </c>
      <c r="Y1367" s="49">
        <f t="shared" si="612"/>
        <v>14.063391647701751</v>
      </c>
      <c r="Z1367" s="49">
        <f t="shared" si="613"/>
        <v>27.619782961308957</v>
      </c>
      <c r="AA1367" s="49">
        <f t="shared" si="614"/>
        <v>129.78412601947903</v>
      </c>
      <c r="AB1367" s="49">
        <f t="shared" si="615"/>
        <v>0</v>
      </c>
      <c r="AC1367" s="80">
        <f t="shared" si="595"/>
        <v>0</v>
      </c>
      <c r="AD1367" s="80">
        <f t="shared" si="604"/>
        <v>0</v>
      </c>
      <c r="AE1367" s="80">
        <f t="shared" si="605"/>
        <v>0</v>
      </c>
      <c r="AF1367" s="54">
        <f>(Q1367-MAX(Q$2:Q1366))/MAX(Q$2:Q1366)</f>
        <v>-0.12751017381896121</v>
      </c>
      <c r="AG1367" s="54">
        <f>(R1367-MAX(R$2:R1366))/MAX(R$2:R1366)</f>
        <v>-2.0774403488805937E-2</v>
      </c>
      <c r="AH1367" s="54">
        <f>(S1367-MAX(S$2:S1366))/MAX(S$2:S1366)</f>
        <v>-5.6698914407030974E-2</v>
      </c>
      <c r="AI1367" s="54">
        <f>(T1367-MAX(T$2:T1366))/MAX(T$2:T1366)</f>
        <v>-5.1147395760919229E-2</v>
      </c>
      <c r="AJ1367" s="54">
        <f>(U1367-MAX(U$2:U1366))/MAX(U$2:U1366)</f>
        <v>-0.12709769480716301</v>
      </c>
      <c r="AK1367" s="54">
        <f t="shared" si="606"/>
        <v>2.2971536263453234</v>
      </c>
      <c r="AL1367" s="71">
        <f t="shared" si="596"/>
        <v>1994.7083333332209</v>
      </c>
      <c r="AM1367" s="49">
        <f t="shared" si="597"/>
        <v>2.2971536263453234</v>
      </c>
      <c r="AN1367" s="49">
        <f t="shared" si="598"/>
        <v>3.8127384564853402</v>
      </c>
      <c r="AO1367" s="49">
        <f t="shared" si="599"/>
        <v>3.3079132714086423</v>
      </c>
      <c r="AP1367" s="49">
        <f t="shared" si="600"/>
        <v>3.4007591556763419</v>
      </c>
      <c r="AQ1367" s="49">
        <f t="shared" si="601"/>
        <v>3.8567584325757749</v>
      </c>
      <c r="AS1367" s="49">
        <f t="shared" si="607"/>
        <v>4.4019976090434731E-2</v>
      </c>
      <c r="AT1367" s="49">
        <f t="shared" si="602"/>
        <v>0.45599927689943298</v>
      </c>
      <c r="AU1367" s="54">
        <f>(AM1367-MAX(AM$3:AM1367))/MAX(AM$3:AM1367)</f>
        <v>-0.54033998192821586</v>
      </c>
      <c r="AV1367" s="54">
        <f>(AN1367-MAX(AN$3:AN1367))/MAX(AN$3:AN1367)</f>
        <v>-0.70305811470506463</v>
      </c>
      <c r="AW1367" s="54">
        <f>(AO1367-MAX(AO$3:AO1367))/MAX(AO$3:AO1367)</f>
        <v>-0.58866357144305193</v>
      </c>
      <c r="AX1367" s="54">
        <f>(AP1367-MAX(AP$3:AP1367))/MAX(AP$3:AP1367)</f>
        <v>-0.60817342530690777</v>
      </c>
      <c r="AY1367" s="54">
        <f>(AQ1367-MAX(AQ$3:AQ1367))/MAX(AQ$3:AQ1367)</f>
        <v>-0.53638598681760508</v>
      </c>
    </row>
    <row r="1368" spans="1:51">
      <c r="A1368" s="49">
        <f>Data!F1494</f>
        <v>1994.7916666665542</v>
      </c>
      <c r="B1368" s="53">
        <f t="shared" si="593"/>
        <v>0.71899999999999997</v>
      </c>
      <c r="C1368" s="50">
        <f>1/Data!N1494</f>
        <v>4.9029800075274549E-2</v>
      </c>
      <c r="D1368" s="50">
        <f>Data!H1494/100</f>
        <v>7.7399999999999997E-2</v>
      </c>
      <c r="E1368">
        <f>Data!K1495/Data!K1494</f>
        <v>0.99498506228395311</v>
      </c>
      <c r="F1368">
        <f>Data!T1495/Data!T1494</f>
        <v>0.99007145301857091</v>
      </c>
      <c r="G1368" s="49">
        <f>Data!E1497</f>
        <v>150.30000000000001</v>
      </c>
      <c r="H1368" s="52">
        <v>0</v>
      </c>
      <c r="I1368" s="52">
        <v>1</v>
      </c>
      <c r="J1368" s="52">
        <v>0.6</v>
      </c>
      <c r="K1368" s="54">
        <f t="shared" si="603"/>
        <v>0.66261227030770231</v>
      </c>
      <c r="L1368" s="54">
        <f t="shared" si="616"/>
        <v>0</v>
      </c>
      <c r="M1368" s="53">
        <f t="shared" si="617"/>
        <v>0</v>
      </c>
      <c r="N1368" s="54" cm="1">
        <f t="array" ref="N1368">stock_min(C1368,O1368)</f>
        <v>0</v>
      </c>
      <c r="O1368" s="54" cm="1">
        <f t="array" ref="O1368">stock_max(C1368,D1368)</f>
        <v>0</v>
      </c>
      <c r="P1368" s="49">
        <f t="shared" si="594"/>
        <v>1994.7916666665542</v>
      </c>
      <c r="Q1368" s="49">
        <f t="shared" si="608"/>
        <v>1.61556584081522</v>
      </c>
      <c r="R1368" s="49">
        <f t="shared" si="609"/>
        <v>153.15375453712269</v>
      </c>
      <c r="S1368" s="59">
        <f t="shared" si="590"/>
        <v>31.650138694683264</v>
      </c>
      <c r="T1368" s="59">
        <f t="shared" si="591"/>
        <v>41.405034073036568</v>
      </c>
      <c r="U1368" s="59">
        <f t="shared" si="592"/>
        <v>128.49555822685093</v>
      </c>
      <c r="V1368" s="59"/>
      <c r="W1368" s="49">
        <f t="shared" si="610"/>
        <v>12.660055477873305</v>
      </c>
      <c r="X1368" s="49">
        <f t="shared" si="611"/>
        <v>18.990083216809957</v>
      </c>
      <c r="Y1368" s="49">
        <f t="shared" si="612"/>
        <v>13.969550443734038</v>
      </c>
      <c r="Z1368" s="49">
        <f t="shared" si="613"/>
        <v>27.435483629302531</v>
      </c>
      <c r="AA1368" s="49">
        <f t="shared" si="614"/>
        <v>128.49555822685093</v>
      </c>
      <c r="AB1368" s="49">
        <f t="shared" si="615"/>
        <v>0</v>
      </c>
      <c r="AC1368" s="80">
        <f t="shared" si="595"/>
        <v>0</v>
      </c>
      <c r="AD1368" s="80">
        <f t="shared" si="604"/>
        <v>0</v>
      </c>
      <c r="AE1368" s="80">
        <f t="shared" si="605"/>
        <v>0</v>
      </c>
      <c r="AF1368" s="54">
        <f>(Q1368-MAX(Q$2:Q1367))/MAX(Q$2:Q1367)</f>
        <v>-0.13617273004901861</v>
      </c>
      <c r="AG1368" s="54">
        <f>(R1368-MAX(R$2:R1367))/MAX(R$2:R1367)</f>
        <v>-2.5685158865268447E-2</v>
      </c>
      <c r="AH1368" s="54">
        <f>(S1368-MAX(S$2:S1367))/MAX(S$2:S1367)</f>
        <v>-6.3283515780444902E-2</v>
      </c>
      <c r="AI1368" s="54">
        <f>(T1368-MAX(T$2:T1367))/MAX(T$2:T1367)</f>
        <v>-5.7478832230886755E-2</v>
      </c>
      <c r="AJ1368" s="54">
        <f>(U1368-MAX(U$2:U1367))/MAX(U$2:U1367)</f>
        <v>-0.13576434635446777</v>
      </c>
      <c r="AK1368" s="54">
        <f t="shared" si="606"/>
        <v>2.3310653320167583</v>
      </c>
      <c r="AL1368" s="71">
        <f t="shared" si="596"/>
        <v>1994.7916666665542</v>
      </c>
      <c r="AM1368" s="49">
        <f t="shared" si="597"/>
        <v>2.3310653320167583</v>
      </c>
      <c r="AN1368" s="49">
        <f t="shared" si="598"/>
        <v>4.0726355867313693</v>
      </c>
      <c r="AO1368" s="49">
        <f t="shared" si="599"/>
        <v>3.4629475585133416</v>
      </c>
      <c r="AP1368" s="49">
        <f t="shared" si="600"/>
        <v>3.571501135473218</v>
      </c>
      <c r="AQ1368" s="49">
        <f t="shared" si="601"/>
        <v>4.1061404104163595</v>
      </c>
      <c r="AS1368" s="49">
        <f t="shared" si="607"/>
        <v>3.3504823684990193E-2</v>
      </c>
      <c r="AT1368" s="49">
        <f t="shared" si="602"/>
        <v>0.53463927494314145</v>
      </c>
      <c r="AU1368" s="54">
        <f>(AM1368-MAX(AM$3:AM1368))/MAX(AM$3:AM1368)</f>
        <v>-0.53355425586139804</v>
      </c>
      <c r="AV1368" s="54">
        <f>(AN1368-MAX(AN$3:AN1368))/MAX(AN$3:AN1368)</f>
        <v>-0.68281692986671616</v>
      </c>
      <c r="AW1368" s="54">
        <f>(AO1368-MAX(AO$3:AO1368))/MAX(AO$3:AO1368)</f>
        <v>-0.56938517907626429</v>
      </c>
      <c r="AX1368" s="54">
        <f>(AP1368-MAX(AP$3:AP1368))/MAX(AP$3:AP1368)</f>
        <v>-0.58850098099738957</v>
      </c>
      <c r="AY1368" s="54">
        <f>(AQ1368-MAX(AQ$3:AQ1368))/MAX(AQ$3:AQ1368)</f>
        <v>-0.50640822658624407</v>
      </c>
    </row>
    <row r="1369" spans="1:51">
      <c r="A1369" s="49">
        <f>Data!F1495</f>
        <v>1994.8749999998875</v>
      </c>
      <c r="B1369" s="53">
        <f t="shared" si="593"/>
        <v>0.71199999999999997</v>
      </c>
      <c r="C1369" s="50">
        <f>1/Data!N1495</f>
        <v>4.948174546614189E-2</v>
      </c>
      <c r="D1369" s="50">
        <f>Data!H1495/100</f>
        <v>7.9600000000000004E-2</v>
      </c>
      <c r="E1369">
        <f>Data!K1496/Data!K1495</f>
        <v>0.98975618750135574</v>
      </c>
      <c r="F1369">
        <f>Data!T1496/Data!T1495</f>
        <v>1.0169643925831136</v>
      </c>
      <c r="G1369" s="49">
        <f>Data!E1498</f>
        <v>150.9</v>
      </c>
      <c r="H1369" s="52">
        <v>0</v>
      </c>
      <c r="I1369" s="52">
        <v>1</v>
      </c>
      <c r="J1369" s="52">
        <v>0.6</v>
      </c>
      <c r="K1369" s="54">
        <f t="shared" si="603"/>
        <v>0.66261227030770231</v>
      </c>
      <c r="L1369" s="54">
        <f t="shared" si="616"/>
        <v>0</v>
      </c>
      <c r="M1369" s="53">
        <f t="shared" si="617"/>
        <v>0</v>
      </c>
      <c r="N1369" s="54" cm="1">
        <f t="array" ref="N1369">stock_min(C1369,O1369)</f>
        <v>0</v>
      </c>
      <c r="O1369" s="54" cm="1">
        <f t="array" ref="O1369">stock_max(C1369,D1369)</f>
        <v>0</v>
      </c>
      <c r="P1369" s="49">
        <f t="shared" si="594"/>
        <v>1994.8749999998875</v>
      </c>
      <c r="Q1369" s="49">
        <f t="shared" si="608"/>
        <v>1.6429729339826773</v>
      </c>
      <c r="R1369" s="49">
        <f t="shared" si="609"/>
        <v>151.58487619218101</v>
      </c>
      <c r="S1369" s="59">
        <f t="shared" si="590"/>
        <v>31.67037799412725</v>
      </c>
      <c r="T1369" s="59">
        <f t="shared" si="591"/>
        <v>41.360975060865485</v>
      </c>
      <c r="U1369" s="59">
        <f t="shared" si="592"/>
        <v>130.67540732179756</v>
      </c>
      <c r="V1369" s="59"/>
      <c r="W1369" s="49">
        <f t="shared" si="610"/>
        <v>12.6681511976509</v>
      </c>
      <c r="X1369" s="49">
        <f t="shared" si="611"/>
        <v>19.00222679647635</v>
      </c>
      <c r="Y1369" s="49">
        <f t="shared" si="612"/>
        <v>13.954685473645149</v>
      </c>
      <c r="Z1369" s="49">
        <f t="shared" si="613"/>
        <v>27.406289587220336</v>
      </c>
      <c r="AA1369" s="49">
        <f t="shared" si="614"/>
        <v>130.67540732179756</v>
      </c>
      <c r="AB1369" s="49">
        <f t="shared" si="615"/>
        <v>0</v>
      </c>
      <c r="AC1369" s="80">
        <f t="shared" si="595"/>
        <v>0</v>
      </c>
      <c r="AD1369" s="80">
        <f t="shared" si="604"/>
        <v>0</v>
      </c>
      <c r="AE1369" s="80">
        <f t="shared" si="605"/>
        <v>0</v>
      </c>
      <c r="AF1369" s="54">
        <f>(Q1369-MAX(Q$2:Q1368))/MAX(Q$2:Q1368)</f>
        <v>-0.12151842511757099</v>
      </c>
      <c r="AG1369" s="54">
        <f>(R1369-MAX(R$2:R1368))/MAX(R$2:R1368)</f>
        <v>-3.5665857412499058E-2</v>
      </c>
      <c r="AH1369" s="54">
        <f>(S1369-MAX(S$2:S1368))/MAX(S$2:S1368)</f>
        <v>-6.2684514126735813E-2</v>
      </c>
      <c r="AI1369" s="54">
        <f>(T1369-MAX(T$2:T1368))/MAX(T$2:T1368)</f>
        <v>-5.8481767080040402E-2</v>
      </c>
      <c r="AJ1369" s="54">
        <f>(U1369-MAX(U$2:U1368))/MAX(U$2:U1368)</f>
        <v>-0.12110311344170117</v>
      </c>
      <c r="AK1369" s="54">
        <f t="shared" si="606"/>
        <v>2.334341192523032</v>
      </c>
      <c r="AL1369" s="71">
        <f t="shared" si="596"/>
        <v>1994.8749999998875</v>
      </c>
      <c r="AM1369" s="49">
        <f t="shared" si="597"/>
        <v>2.334341192523032</v>
      </c>
      <c r="AN1369" s="49">
        <f t="shared" si="598"/>
        <v>4.1645362664951922</v>
      </c>
      <c r="AO1369" s="49">
        <f t="shared" si="599"/>
        <v>3.5113016655643685</v>
      </c>
      <c r="AP1369" s="49">
        <f t="shared" si="600"/>
        <v>3.6261358287269689</v>
      </c>
      <c r="AQ1369" s="49">
        <f t="shared" si="601"/>
        <v>4.0902785702522468</v>
      </c>
      <c r="AS1369" s="49">
        <f t="shared" si="607"/>
        <v>-7.4257696242945315E-2</v>
      </c>
      <c r="AT1369" s="49">
        <f t="shared" si="602"/>
        <v>0.4641427415252779</v>
      </c>
      <c r="AU1369" s="54">
        <f>(AM1369-MAX(AM$3:AM1369))/MAX(AM$3:AM1369)</f>
        <v>-0.53289875677668508</v>
      </c>
      <c r="AV1369" s="54">
        <f>(AN1369-MAX(AN$3:AN1369))/MAX(AN$3:AN1369)</f>
        <v>-0.67565956478112066</v>
      </c>
      <c r="AW1369" s="54">
        <f>(AO1369-MAX(AO$3:AO1369))/MAX(AO$3:AO1369)</f>
        <v>-0.56337238367671638</v>
      </c>
      <c r="AX1369" s="54">
        <f>(AP1369-MAX(AP$3:AP1369))/MAX(AP$3:AP1369)</f>
        <v>-0.5822061145463816</v>
      </c>
      <c r="AY1369" s="54">
        <f>(AQ1369-MAX(AQ$3:AQ1369))/MAX(AQ$3:AQ1369)</f>
        <v>-0.5083149499404549</v>
      </c>
    </row>
    <row r="1370" spans="1:51">
      <c r="A1370" s="49">
        <f>Data!F1496</f>
        <v>1994.9583333332207</v>
      </c>
      <c r="B1370" s="53">
        <f t="shared" si="593"/>
        <v>0.7</v>
      </c>
      <c r="C1370" s="50">
        <f>1/Data!N1496</f>
        <v>5.0222273466480852E-2</v>
      </c>
      <c r="D1370" s="50">
        <f>Data!H1496/100</f>
        <v>7.8100000000000003E-2</v>
      </c>
      <c r="E1370">
        <f>Data!K1497/Data!K1496</f>
        <v>1.0204236985434361</v>
      </c>
      <c r="F1370">
        <f>Data!T1497/Data!T1496</f>
        <v>1.0045509815240026</v>
      </c>
      <c r="G1370" s="49">
        <f>Data!E1499</f>
        <v>151.4</v>
      </c>
      <c r="H1370" s="52">
        <v>0</v>
      </c>
      <c r="I1370" s="52">
        <v>1</v>
      </c>
      <c r="J1370" s="52">
        <v>0.6</v>
      </c>
      <c r="K1370" s="54">
        <f t="shared" si="603"/>
        <v>0.66261227030770231</v>
      </c>
      <c r="L1370" s="54">
        <f t="shared" si="616"/>
        <v>0</v>
      </c>
      <c r="M1370" s="53">
        <f t="shared" si="617"/>
        <v>0</v>
      </c>
      <c r="N1370" s="54" cm="1">
        <f t="array" ref="N1370">stock_min(C1370,O1370)</f>
        <v>0</v>
      </c>
      <c r="O1370" s="54" cm="1">
        <f t="array" ref="O1370">stock_max(C1370,D1370)</f>
        <v>0</v>
      </c>
      <c r="P1370" s="49">
        <f t="shared" si="594"/>
        <v>1994.9583333332207</v>
      </c>
      <c r="Q1370" s="49">
        <f t="shared" si="608"/>
        <v>1.6504500734496688</v>
      </c>
      <c r="R1370" s="49">
        <f t="shared" si="609"/>
        <v>154.6808000072742</v>
      </c>
      <c r="S1370" s="59">
        <f t="shared" si="590"/>
        <v>32.116126267916265</v>
      </c>
      <c r="T1370" s="59">
        <f t="shared" si="591"/>
        <v>41.984220373352812</v>
      </c>
      <c r="U1370" s="59">
        <f t="shared" si="592"/>
        <v>131.27010868616057</v>
      </c>
      <c r="V1370" s="59"/>
      <c r="W1370" s="49">
        <f t="shared" si="610"/>
        <v>12.846450507166507</v>
      </c>
      <c r="X1370" s="49">
        <f t="shared" si="611"/>
        <v>19.26967576074976</v>
      </c>
      <c r="Y1370" s="49">
        <f t="shared" si="612"/>
        <v>14.164960794666616</v>
      </c>
      <c r="Z1370" s="49">
        <f t="shared" si="613"/>
        <v>27.819259578686196</v>
      </c>
      <c r="AA1370" s="49">
        <f t="shared" si="614"/>
        <v>131.27010868616057</v>
      </c>
      <c r="AB1370" s="49">
        <f t="shared" si="615"/>
        <v>0</v>
      </c>
      <c r="AC1370" s="80">
        <f t="shared" si="595"/>
        <v>0</v>
      </c>
      <c r="AD1370" s="80">
        <f t="shared" si="604"/>
        <v>0</v>
      </c>
      <c r="AE1370" s="80">
        <f t="shared" si="605"/>
        <v>0</v>
      </c>
      <c r="AF1370" s="54">
        <f>(Q1370-MAX(Q$2:Q1369))/MAX(Q$2:Q1369)</f>
        <v>-0.11752047170110437</v>
      </c>
      <c r="AG1370" s="54">
        <f>(R1370-MAX(R$2:R1369))/MAX(R$2:R1369)</f>
        <v>-1.5970587589149026E-2</v>
      </c>
      <c r="AH1370" s="54">
        <f>(S1370-MAX(S$2:S1369))/MAX(S$2:S1369)</f>
        <v>-4.9492162589245658E-2</v>
      </c>
      <c r="AI1370" s="54">
        <f>(T1370-MAX(T$2:T1369))/MAX(T$2:T1369)</f>
        <v>-4.4294557411380386E-2</v>
      </c>
      <c r="AJ1370" s="54">
        <f>(U1370-MAX(U$2:U1369))/MAX(U$2:U1369)</f>
        <v>-0.11710326994947101</v>
      </c>
      <c r="AK1370" s="54">
        <f t="shared" si="606"/>
        <v>2.4087083972935921</v>
      </c>
      <c r="AL1370" s="71">
        <f t="shared" si="596"/>
        <v>1994.9583333332207</v>
      </c>
      <c r="AM1370" s="49">
        <f t="shared" si="597"/>
        <v>2.4087083972935921</v>
      </c>
      <c r="AN1370" s="49">
        <f t="shared" si="598"/>
        <v>4.055038590382404</v>
      </c>
      <c r="AO1370" s="49">
        <f t="shared" si="599"/>
        <v>3.4998863533259916</v>
      </c>
      <c r="AP1370" s="49">
        <f t="shared" si="600"/>
        <v>3.6011995914415222</v>
      </c>
      <c r="AQ1370" s="49">
        <f t="shared" si="601"/>
        <v>4.0719021228192389</v>
      </c>
      <c r="AS1370" s="49">
        <f t="shared" si="607"/>
        <v>1.6863532436834916E-2</v>
      </c>
      <c r="AT1370" s="49">
        <f t="shared" si="602"/>
        <v>0.47070253137771667</v>
      </c>
      <c r="AU1370" s="54">
        <f>(AM1370-MAX(AM$3:AM1370))/MAX(AM$3:AM1370)</f>
        <v>-0.51801789278189492</v>
      </c>
      <c r="AV1370" s="54">
        <f>(AN1370-MAX(AN$3:AN1370))/MAX(AN$3:AN1370)</f>
        <v>-0.68418741077722867</v>
      </c>
      <c r="AW1370" s="54">
        <f>(AO1370-MAX(AO$3:AO1370))/MAX(AO$3:AO1370)</f>
        <v>-0.56479186882694121</v>
      </c>
      <c r="AX1370" s="54">
        <f>(AP1370-MAX(AP$3:AP1370))/MAX(AP$3:AP1370)</f>
        <v>-0.58507920258173451</v>
      </c>
      <c r="AY1370" s="54">
        <f>(AQ1370-MAX(AQ$3:AQ1370))/MAX(AQ$3:AQ1370)</f>
        <v>-0.5105239497239239</v>
      </c>
    </row>
    <row r="1371" spans="1:51">
      <c r="A1371" s="49">
        <f>Data!F1497</f>
        <v>1995.041666666554</v>
      </c>
      <c r="B1371" s="53">
        <f t="shared" si="593"/>
        <v>0.71300000000000008</v>
      </c>
      <c r="C1371" s="50">
        <f>1/Data!N1497</f>
        <v>4.9458138067541346E-2</v>
      </c>
      <c r="D1371" s="50">
        <f>Data!H1497/100</f>
        <v>7.7800000000000008E-2</v>
      </c>
      <c r="E1371">
        <f>Data!K1498/Data!K1497</f>
        <v>1.0340629409998903</v>
      </c>
      <c r="F1371">
        <f>Data!T1498/Data!T1497</f>
        <v>1.0240645325679842</v>
      </c>
      <c r="G1371" s="49">
        <f>Data!E1500</f>
        <v>151.9</v>
      </c>
      <c r="H1371" s="52">
        <v>0</v>
      </c>
      <c r="I1371" s="52">
        <v>1</v>
      </c>
      <c r="J1371" s="52">
        <v>0.6</v>
      </c>
      <c r="K1371" s="54">
        <f t="shared" si="603"/>
        <v>0.66261227030770231</v>
      </c>
      <c r="L1371" s="54">
        <f t="shared" si="616"/>
        <v>0</v>
      </c>
      <c r="M1371" s="53">
        <f t="shared" si="617"/>
        <v>0</v>
      </c>
      <c r="N1371" s="54" cm="1">
        <f t="array" ref="N1371">stock_min(C1371,O1371)</f>
        <v>0</v>
      </c>
      <c r="O1371" s="54" cm="1">
        <f t="array" ref="O1371">stock_max(C1371,D1371)</f>
        <v>0</v>
      </c>
      <c r="P1371" s="49">
        <f t="shared" si="594"/>
        <v>1995.041666666554</v>
      </c>
      <c r="Q1371" s="49">
        <f t="shared" si="608"/>
        <v>1.6901673829940302</v>
      </c>
      <c r="R1371" s="49">
        <f t="shared" si="609"/>
        <v>159.94968297173781</v>
      </c>
      <c r="S1371" s="59">
        <f t="shared" si="590"/>
        <v>33.081651923054409</v>
      </c>
      <c r="T1371" s="59">
        <f t="shared" si="591"/>
        <v>43.272699331409704</v>
      </c>
      <c r="U1371" s="59">
        <f t="shared" si="592"/>
        <v>134.42906249184151</v>
      </c>
      <c r="V1371" s="59"/>
      <c r="W1371" s="49">
        <f t="shared" si="610"/>
        <v>13.232660769221765</v>
      </c>
      <c r="X1371" s="49">
        <f t="shared" si="611"/>
        <v>19.848991153832646</v>
      </c>
      <c r="Y1371" s="49">
        <f t="shared" si="612"/>
        <v>14.599677785081727</v>
      </c>
      <c r="Z1371" s="49">
        <f t="shared" si="613"/>
        <v>28.673021546327977</v>
      </c>
      <c r="AA1371" s="49">
        <f t="shared" si="614"/>
        <v>134.42906249184151</v>
      </c>
      <c r="AB1371" s="49">
        <f t="shared" si="615"/>
        <v>0</v>
      </c>
      <c r="AC1371" s="80">
        <f t="shared" si="595"/>
        <v>0</v>
      </c>
      <c r="AD1371" s="80">
        <f t="shared" si="604"/>
        <v>0</v>
      </c>
      <c r="AE1371" s="80">
        <f t="shared" si="605"/>
        <v>0</v>
      </c>
      <c r="AF1371" s="54">
        <f>(Q1371-MAX(Q$2:Q1370))/MAX(Q$2:Q1370)</f>
        <v>-9.6284014351776262E-2</v>
      </c>
      <c r="AG1371" s="54">
        <f>(R1371-MAX(R$2:R1370))/MAX(R$2:R1370)</f>
        <v>1.7548348227958525E-2</v>
      </c>
      <c r="AH1371" s="54">
        <f>(S1371-MAX(S$2:S1370))/MAX(S$2:S1370)</f>
        <v>-2.0916496434053918E-2</v>
      </c>
      <c r="AI1371" s="54">
        <f>(T1371-MAX(T$2:T1370))/MAX(T$2:T1370)</f>
        <v>-1.4964339012054023E-2</v>
      </c>
      <c r="AJ1371" s="54">
        <f>(U1371-MAX(U$2:U1370))/MAX(U$2:U1370)</f>
        <v>-9.5856772835003295E-2</v>
      </c>
      <c r="AK1371" s="54">
        <f t="shared" si="606"/>
        <v>2.324533360275407</v>
      </c>
      <c r="AL1371" s="71">
        <f t="shared" si="596"/>
        <v>1995.041666666554</v>
      </c>
      <c r="AM1371" s="49">
        <f t="shared" si="597"/>
        <v>2.324533360275407</v>
      </c>
      <c r="AN1371" s="49">
        <f t="shared" si="598"/>
        <v>4.0149737708034419</v>
      </c>
      <c r="AO1371" s="49">
        <f t="shared" si="599"/>
        <v>3.4304198647314172</v>
      </c>
      <c r="AP1371" s="49">
        <f t="shared" si="600"/>
        <v>3.5353595255410863</v>
      </c>
      <c r="AQ1371" s="49">
        <f t="shared" si="601"/>
        <v>4.0498194009019262</v>
      </c>
      <c r="AS1371" s="49">
        <f t="shared" si="607"/>
        <v>3.4845630098484293E-2</v>
      </c>
      <c r="AT1371" s="49">
        <f t="shared" si="602"/>
        <v>0.51445987536083981</v>
      </c>
      <c r="AU1371" s="54">
        <f>(AM1371-MAX(AM$3:AM1371))/MAX(AM$3:AM1371)</f>
        <v>-0.53486130220529038</v>
      </c>
      <c r="AV1371" s="54">
        <f>(AN1371-MAX(AN$3:AN1371))/MAX(AN$3:AN1371)</f>
        <v>-0.68730772002360296</v>
      </c>
      <c r="AW1371" s="54">
        <f>(AO1371-MAX(AO$3:AO1371))/MAX(AO$3:AO1371)</f>
        <v>-0.57342997236183713</v>
      </c>
      <c r="AX1371" s="54">
        <f>(AP1371-MAX(AP$3:AP1371))/MAX(AP$3:AP1371)</f>
        <v>-0.59266512275966754</v>
      </c>
      <c r="AY1371" s="54">
        <f>(AQ1371-MAX(AQ$3:AQ1371))/MAX(AQ$3:AQ1371)</f>
        <v>-0.51317847411508177</v>
      </c>
    </row>
    <row r="1372" spans="1:51">
      <c r="A1372" s="49">
        <f>Data!F1498</f>
        <v>1995.1249999998872</v>
      </c>
      <c r="B1372" s="53">
        <f t="shared" si="593"/>
        <v>0.73699999999999999</v>
      </c>
      <c r="C1372" s="50">
        <f>1/Data!N1498</f>
        <v>4.8070979460076331E-2</v>
      </c>
      <c r="D1372" s="50">
        <f>Data!H1498/100</f>
        <v>7.4700000000000003E-2</v>
      </c>
      <c r="E1372">
        <f>Data!K1499/Data!K1498</f>
        <v>1.0221929837617822</v>
      </c>
      <c r="F1372">
        <f>Data!T1499/Data!T1498</f>
        <v>1.0219365846150954</v>
      </c>
      <c r="G1372" s="49">
        <f>Data!E1501</f>
        <v>152.19999999999999</v>
      </c>
      <c r="H1372" s="52">
        <v>0</v>
      </c>
      <c r="I1372" s="52">
        <v>1</v>
      </c>
      <c r="J1372" s="52">
        <v>0.6</v>
      </c>
      <c r="K1372" s="54">
        <f t="shared" si="603"/>
        <v>0.66261227030770231</v>
      </c>
      <c r="L1372" s="54">
        <f t="shared" si="616"/>
        <v>0</v>
      </c>
      <c r="M1372" s="53">
        <f t="shared" si="617"/>
        <v>0</v>
      </c>
      <c r="N1372" s="54" cm="1">
        <f t="array" ref="N1372">stock_min(C1372,O1372)</f>
        <v>0</v>
      </c>
      <c r="O1372" s="54" cm="1">
        <f t="array" ref="O1372">stock_max(C1372,D1372)</f>
        <v>0</v>
      </c>
      <c r="P1372" s="49">
        <f t="shared" si="594"/>
        <v>1995.1249999998872</v>
      </c>
      <c r="Q1372" s="49">
        <f t="shared" si="608"/>
        <v>1.7272438828047532</v>
      </c>
      <c r="R1372" s="49">
        <f t="shared" si="609"/>
        <v>163.4994436886318</v>
      </c>
      <c r="S1372" s="59">
        <f t="shared" si="590"/>
        <v>33.812439644066068</v>
      </c>
      <c r="T1372" s="59">
        <f t="shared" si="591"/>
        <v>44.229306300074171</v>
      </c>
      <c r="U1372" s="59">
        <f t="shared" si="592"/>
        <v>137.37797699592173</v>
      </c>
      <c r="V1372" s="59"/>
      <c r="W1372" s="49">
        <f t="shared" si="610"/>
        <v>13.524975857626428</v>
      </c>
      <c r="X1372" s="49">
        <f t="shared" si="611"/>
        <v>20.287463786439641</v>
      </c>
      <c r="Y1372" s="49">
        <f t="shared" si="612"/>
        <v>14.922425238447264</v>
      </c>
      <c r="Z1372" s="49">
        <f t="shared" si="613"/>
        <v>29.306881061626907</v>
      </c>
      <c r="AA1372" s="49">
        <f t="shared" si="614"/>
        <v>137.37797699592173</v>
      </c>
      <c r="AB1372" s="49">
        <f t="shared" si="615"/>
        <v>0</v>
      </c>
      <c r="AC1372" s="80">
        <f t="shared" si="595"/>
        <v>0</v>
      </c>
      <c r="AD1372" s="80">
        <f t="shared" si="604"/>
        <v>0</v>
      </c>
      <c r="AE1372" s="80">
        <f t="shared" si="605"/>
        <v>0</v>
      </c>
      <c r="AF1372" s="54">
        <f>(Q1372-MAX(Q$2:Q1371))/MAX(Q$2:Q1371)</f>
        <v>-7.6459572164589651E-2</v>
      </c>
      <c r="AG1372" s="54">
        <f>(R1372-MAX(R$2:R1371))/MAX(R$2:R1371)</f>
        <v>2.2192983761782182E-2</v>
      </c>
      <c r="AH1372" s="54">
        <f>(S1372-MAX(S$2:S1371))/MAX(S$2:S1371)</f>
        <v>7.1187339207434371E-4</v>
      </c>
      <c r="AI1372" s="54">
        <f>(T1372-MAX(T$2:T1371))/MAX(T$2:T1371)</f>
        <v>6.8113299950354183E-3</v>
      </c>
      <c r="AJ1372" s="54">
        <f>(U1372-MAX(U$2:U1371))/MAX(U$2:U1371)</f>
        <v>-7.6022958428132975E-2</v>
      </c>
      <c r="AK1372" s="54">
        <f t="shared" si="606"/>
        <v>2.2527375547767372</v>
      </c>
      <c r="AL1372" s="71">
        <f t="shared" si="596"/>
        <v>1995.1249999998872</v>
      </c>
      <c r="AM1372" s="49">
        <f t="shared" si="597"/>
        <v>2.2527375547767372</v>
      </c>
      <c r="AN1372" s="49">
        <f t="shared" si="598"/>
        <v>3.9067982578729534</v>
      </c>
      <c r="AO1372" s="49">
        <f t="shared" si="599"/>
        <v>3.3325842219440522</v>
      </c>
      <c r="AP1372" s="49">
        <f t="shared" si="600"/>
        <v>3.4354037756484304</v>
      </c>
      <c r="AQ1372" s="49">
        <f t="shared" si="601"/>
        <v>3.939150115963082</v>
      </c>
      <c r="AS1372" s="49">
        <f t="shared" si="607"/>
        <v>3.2351858090128527E-2</v>
      </c>
      <c r="AT1372" s="49">
        <f t="shared" si="602"/>
        <v>0.5037463403146516</v>
      </c>
      <c r="AU1372" s="54">
        <f>(AM1372-MAX(AM$3:AM1372))/MAX(AM$3:AM1372)</f>
        <v>-0.54922762967878258</v>
      </c>
      <c r="AV1372" s="54">
        <f>(AN1372-MAX(AN$3:AN1372))/MAX(AN$3:AN1372)</f>
        <v>-0.69573259393481712</v>
      </c>
      <c r="AW1372" s="54">
        <f>(AO1372-MAX(AO$3:AO1372))/MAX(AO$3:AO1372)</f>
        <v>-0.58559575803631791</v>
      </c>
      <c r="AX1372" s="54">
        <f>(AP1372-MAX(AP$3:AP1372))/MAX(AP$3:AP1372)</f>
        <v>-0.60418176281221181</v>
      </c>
      <c r="AY1372" s="54">
        <f>(AQ1372-MAX(AQ$3:AQ1372))/MAX(AQ$3:AQ1372)</f>
        <v>-0.52648183034635521</v>
      </c>
    </row>
    <row r="1373" spans="1:51">
      <c r="A1373" s="49">
        <f>Data!F1499</f>
        <v>1995.2083333332205</v>
      </c>
      <c r="B1373" s="53">
        <f t="shared" si="593"/>
        <v>0.752</v>
      </c>
      <c r="C1373" s="50">
        <f>1/Data!N1499</f>
        <v>4.7275205365676289E-2</v>
      </c>
      <c r="D1373" s="50">
        <f>Data!H1499/100</f>
        <v>7.2000000000000008E-2</v>
      </c>
      <c r="E1373">
        <f>Data!K1500/Data!K1499</f>
        <v>1.0287703927168457</v>
      </c>
      <c r="F1373">
        <f>Data!T1500/Data!T1499</f>
        <v>1.0126194708431724</v>
      </c>
      <c r="G1373" s="49">
        <f>Data!E1502</f>
        <v>152.5</v>
      </c>
      <c r="H1373" s="52">
        <v>0</v>
      </c>
      <c r="I1373" s="52">
        <v>1</v>
      </c>
      <c r="J1373" s="52">
        <v>0.6</v>
      </c>
      <c r="K1373" s="54">
        <f t="shared" si="603"/>
        <v>0.66261227030770231</v>
      </c>
      <c r="L1373" s="54">
        <f t="shared" si="616"/>
        <v>0</v>
      </c>
      <c r="M1373" s="53">
        <f t="shared" si="617"/>
        <v>0</v>
      </c>
      <c r="N1373" s="54" cm="1">
        <f t="array" ref="N1373">stock_min(C1373,O1373)</f>
        <v>0</v>
      </c>
      <c r="O1373" s="54" cm="1">
        <f t="array" ref="O1373">stock_max(C1373,D1373)</f>
        <v>0</v>
      </c>
      <c r="P1373" s="49">
        <f t="shared" si="594"/>
        <v>1995.2083333332205</v>
      </c>
      <c r="Q1373" s="49">
        <f t="shared" si="608"/>
        <v>1.7490407866228557</v>
      </c>
      <c r="R1373" s="49">
        <f t="shared" si="609"/>
        <v>168.20338689253953</v>
      </c>
      <c r="S1373" s="59">
        <f t="shared" si="590"/>
        <v>34.566795982920652</v>
      </c>
      <c r="T1373" s="59">
        <f t="shared" si="591"/>
        <v>45.260789887729068</v>
      </c>
      <c r="U1373" s="59">
        <f t="shared" si="592"/>
        <v>139.11161437111576</v>
      </c>
      <c r="V1373" s="59"/>
      <c r="W1373" s="49">
        <f t="shared" si="610"/>
        <v>13.826718393168262</v>
      </c>
      <c r="X1373" s="49">
        <f t="shared" si="611"/>
        <v>20.740077589752392</v>
      </c>
      <c r="Y1373" s="49">
        <f t="shared" si="612"/>
        <v>15.270435144301015</v>
      </c>
      <c r="Z1373" s="49">
        <f t="shared" si="613"/>
        <v>29.990354743428053</v>
      </c>
      <c r="AA1373" s="49">
        <f t="shared" si="614"/>
        <v>139.11161437111576</v>
      </c>
      <c r="AB1373" s="49">
        <f t="shared" si="615"/>
        <v>0</v>
      </c>
      <c r="AC1373" s="80">
        <f t="shared" si="595"/>
        <v>0</v>
      </c>
      <c r="AD1373" s="80">
        <f t="shared" si="604"/>
        <v>0</v>
      </c>
      <c r="AE1373" s="80">
        <f t="shared" si="605"/>
        <v>0</v>
      </c>
      <c r="AF1373" s="54">
        <f>(Q1373-MAX(Q$2:Q1372))/MAX(Q$2:Q1372)</f>
        <v>-6.4804980663029699E-2</v>
      </c>
      <c r="AG1373" s="54">
        <f>(R1373-MAX(R$2:R1372))/MAX(R$2:R1372)</f>
        <v>2.8770392716845644E-2</v>
      </c>
      <c r="AH1373" s="54">
        <f>(S1373-MAX(S$2:S1372))/MAX(S$2:S1372)</f>
        <v>2.2310023967376486E-2</v>
      </c>
      <c r="AI1373" s="54">
        <f>(T1373-MAX(T$2:T1372))/MAX(T$2:T1372)</f>
        <v>2.3321269853449345E-2</v>
      </c>
      <c r="AJ1373" s="54">
        <f>(U1373-MAX(U$2:U1372))/MAX(U$2:U1372)</f>
        <v>-6.4362857092256157E-2</v>
      </c>
      <c r="AK1373" s="54">
        <f t="shared" si="606"/>
        <v>2.2439379910325861</v>
      </c>
      <c r="AL1373" s="71">
        <f t="shared" si="596"/>
        <v>1995.2083333332205</v>
      </c>
      <c r="AM1373" s="49">
        <f t="shared" si="597"/>
        <v>2.2439379910325861</v>
      </c>
      <c r="AN1373" s="49">
        <f t="shared" si="598"/>
        <v>3.8231746052377247</v>
      </c>
      <c r="AO1373" s="49">
        <f t="shared" si="599"/>
        <v>3.2843563823184119</v>
      </c>
      <c r="AP1373" s="49">
        <f t="shared" si="600"/>
        <v>3.3819399009581628</v>
      </c>
      <c r="AQ1373" s="49">
        <f t="shared" si="601"/>
        <v>3.9174341088033895</v>
      </c>
      <c r="AS1373" s="49">
        <f t="shared" si="607"/>
        <v>9.4259503565664815E-2</v>
      </c>
      <c r="AT1373" s="49">
        <f t="shared" si="602"/>
        <v>0.53549420784522672</v>
      </c>
      <c r="AU1373" s="54">
        <f>(AM1373-MAX(AM$3:AM1373))/MAX(AM$3:AM1373)</f>
        <v>-0.55098842076531318</v>
      </c>
      <c r="AV1373" s="54">
        <f>(AN1373-MAX(AN$3:AN1373))/MAX(AN$3:AN1373)</f>
        <v>-0.70224533152543678</v>
      </c>
      <c r="AW1373" s="54">
        <f>(AO1373-MAX(AO$3:AO1373))/MAX(AO$3:AO1373)</f>
        <v>-0.59159285218025848</v>
      </c>
      <c r="AX1373" s="54">
        <f>(AP1373-MAX(AP$3:AP1373))/MAX(AP$3:AP1373)</f>
        <v>-0.61034173061079655</v>
      </c>
      <c r="AY1373" s="54">
        <f>(AQ1373-MAX(AQ$3:AQ1373))/MAX(AQ$3:AQ1373)</f>
        <v>-0.52909227261428826</v>
      </c>
    </row>
    <row r="1374" spans="1:51">
      <c r="A1374" s="49">
        <f>Data!F1500</f>
        <v>1995.2916666665537</v>
      </c>
      <c r="B1374" s="53">
        <f t="shared" si="593"/>
        <v>0.77200000000000002</v>
      </c>
      <c r="C1374" s="50">
        <f>1/Data!N1500</f>
        <v>4.6204872123620039E-2</v>
      </c>
      <c r="D1374" s="50">
        <f>Data!H1500/100</f>
        <v>7.0599999999999996E-2</v>
      </c>
      <c r="E1374">
        <f>Data!K1501/Data!K1500</f>
        <v>1.0314509045632221</v>
      </c>
      <c r="F1374">
        <f>Data!T1501/Data!T1500</f>
        <v>1.0350289848196121</v>
      </c>
      <c r="G1374" s="49">
        <f>Data!E1503</f>
        <v>152.5</v>
      </c>
      <c r="H1374" s="52">
        <v>0</v>
      </c>
      <c r="I1374" s="52">
        <v>1</v>
      </c>
      <c r="J1374" s="52">
        <v>0.6</v>
      </c>
      <c r="K1374" s="54">
        <f t="shared" si="603"/>
        <v>0.66261227030770231</v>
      </c>
      <c r="L1374" s="54">
        <f t="shared" si="616"/>
        <v>0</v>
      </c>
      <c r="M1374" s="53">
        <f t="shared" si="617"/>
        <v>0</v>
      </c>
      <c r="N1374" s="54" cm="1">
        <f t="array" ref="N1374">stock_min(C1374,O1374)</f>
        <v>0</v>
      </c>
      <c r="O1374" s="54" cm="1">
        <f t="array" ref="O1374">stock_max(C1374,D1374)</f>
        <v>0</v>
      </c>
      <c r="P1374" s="49">
        <f t="shared" si="594"/>
        <v>1995.2916666665537</v>
      </c>
      <c r="Q1374" s="49">
        <f t="shared" si="608"/>
        <v>1.8103079097863501</v>
      </c>
      <c r="R1374" s="49">
        <f t="shared" si="609"/>
        <v>173.4935355609075</v>
      </c>
      <c r="S1374" s="59">
        <f t="shared" si="590"/>
        <v>35.703426092529121</v>
      </c>
      <c r="T1374" s="59">
        <f t="shared" si="591"/>
        <v>46.738921513440388</v>
      </c>
      <c r="U1374" s="59">
        <f t="shared" si="592"/>
        <v>143.98455299915332</v>
      </c>
      <c r="V1374" s="59"/>
      <c r="W1374" s="49">
        <f t="shared" si="610"/>
        <v>14.281370437011649</v>
      </c>
      <c r="X1374" s="49">
        <f t="shared" si="611"/>
        <v>21.422055655517472</v>
      </c>
      <c r="Y1374" s="49">
        <f t="shared" si="612"/>
        <v>15.769138617686142</v>
      </c>
      <c r="Z1374" s="49">
        <f t="shared" si="613"/>
        <v>30.969782895754246</v>
      </c>
      <c r="AA1374" s="49">
        <f t="shared" si="614"/>
        <v>143.98455299915332</v>
      </c>
      <c r="AB1374" s="49">
        <f t="shared" si="615"/>
        <v>0</v>
      </c>
      <c r="AC1374" s="80">
        <f t="shared" si="595"/>
        <v>0</v>
      </c>
      <c r="AD1374" s="80">
        <f t="shared" si="604"/>
        <v>0</v>
      </c>
      <c r="AE1374" s="80">
        <f t="shared" si="605"/>
        <v>0</v>
      </c>
      <c r="AF1374" s="54">
        <f>(Q1374-MAX(Q$2:Q1373))/MAX(Q$2:Q1373)</f>
        <v>-3.2046048527298095E-2</v>
      </c>
      <c r="AG1374" s="54">
        <f>(R1374-MAX(R$2:R1373))/MAX(R$2:R1373)</f>
        <v>3.1450904563222054E-2</v>
      </c>
      <c r="AH1374" s="54">
        <f>(S1374-MAX(S$2:S1373))/MAX(S$2:S1373)</f>
        <v>3.2882136665778161E-2</v>
      </c>
      <c r="AI1374" s="54">
        <f>(T1374-MAX(T$2:T1373))/MAX(T$2:T1373)</f>
        <v>3.2658104937582318E-2</v>
      </c>
      <c r="AJ1374" s="54">
        <f>(U1374-MAX(U$2:U1373))/MAX(U$2:U1373)</f>
        <v>-3.1588437816675474E-2</v>
      </c>
      <c r="AK1374" s="54">
        <f t="shared" si="606"/>
        <v>2.1105625148296534</v>
      </c>
      <c r="AL1374" s="71">
        <f t="shared" si="596"/>
        <v>1995.2916666665537</v>
      </c>
      <c r="AM1374" s="49">
        <f t="shared" si="597"/>
        <v>2.1105625148296534</v>
      </c>
      <c r="AN1374" s="49">
        <f t="shared" si="598"/>
        <v>3.7239466515608064</v>
      </c>
      <c r="AO1374" s="49">
        <f t="shared" si="599"/>
        <v>3.1550325802341437</v>
      </c>
      <c r="AP1374" s="49">
        <f t="shared" si="600"/>
        <v>3.2558703363661587</v>
      </c>
      <c r="AQ1374" s="49">
        <f t="shared" si="601"/>
        <v>3.7848717563771608</v>
      </c>
      <c r="AS1374" s="49">
        <f t="shared" si="607"/>
        <v>6.0925104816354381E-2</v>
      </c>
      <c r="AT1374" s="49">
        <f t="shared" si="602"/>
        <v>0.52900142001100203</v>
      </c>
      <c r="AU1374" s="54">
        <f>(AM1374-MAX(AM$3:AM1374))/MAX(AM$3:AM1374)</f>
        <v>-0.57767682901918793</v>
      </c>
      <c r="AV1374" s="54">
        <f>(AN1374-MAX(AN$3:AN1374))/MAX(AN$3:AN1374)</f>
        <v>-0.70997335587724197</v>
      </c>
      <c r="AW1374" s="54">
        <f>(AO1374-MAX(AO$3:AO1374))/MAX(AO$3:AO1374)</f>
        <v>-0.60767416584000145</v>
      </c>
      <c r="AX1374" s="54">
        <f>(AP1374-MAX(AP$3:AP1374))/MAX(AP$3:AP1374)</f>
        <v>-0.62486713608818323</v>
      </c>
      <c r="AY1374" s="54">
        <f>(AQ1374-MAX(AQ$3:AQ1374))/MAX(AQ$3:AQ1374)</f>
        <v>-0.54502735521788748</v>
      </c>
    </row>
    <row r="1375" spans="1:51">
      <c r="A1375" s="49">
        <f>Data!F1501</f>
        <v>1995.374999999887</v>
      </c>
      <c r="B1375" s="53">
        <f t="shared" si="593"/>
        <v>0.79300000000000004</v>
      </c>
      <c r="C1375" s="50">
        <f>1/Data!N1501</f>
        <v>4.5054326443258234E-2</v>
      </c>
      <c r="D1375" s="50">
        <f>Data!H1501/100</f>
        <v>6.6299999999999998E-2</v>
      </c>
      <c r="E1375">
        <f>Data!K1502/Data!K1501</f>
        <v>1.0297629422423327</v>
      </c>
      <c r="F1375">
        <f>Data!T1502/Data!T1501</f>
        <v>1.0375368498547282</v>
      </c>
      <c r="G1375" s="49">
        <f>Data!E1504</f>
        <v>152.9</v>
      </c>
      <c r="H1375" s="52">
        <v>0</v>
      </c>
      <c r="I1375" s="52">
        <v>1</v>
      </c>
      <c r="J1375" s="52">
        <v>0.6</v>
      </c>
      <c r="K1375" s="54">
        <f t="shared" si="603"/>
        <v>0.66261227030770231</v>
      </c>
      <c r="L1375" s="54">
        <f t="shared" si="616"/>
        <v>0</v>
      </c>
      <c r="M1375" s="53">
        <f t="shared" si="617"/>
        <v>0</v>
      </c>
      <c r="N1375" s="54" cm="1">
        <f t="array" ref="N1375">stock_min(C1375,O1375)</f>
        <v>0</v>
      </c>
      <c r="O1375" s="54" cm="1">
        <f t="array" ref="O1375">stock_max(C1375,D1375)</f>
        <v>0</v>
      </c>
      <c r="P1375" s="49">
        <f t="shared" si="594"/>
        <v>1995.374999999887</v>
      </c>
      <c r="Q1375" s="49">
        <f t="shared" si="608"/>
        <v>1.8782611659868271</v>
      </c>
      <c r="R1375" s="49">
        <f t="shared" si="609"/>
        <v>178.65721363922489</v>
      </c>
      <c r="S1375" s="59">
        <f t="shared" si="590"/>
        <v>36.877087155530184</v>
      </c>
      <c r="T1375" s="59">
        <f t="shared" si="591"/>
        <v>48.252597161654791</v>
      </c>
      <c r="U1375" s="59">
        <f t="shared" si="592"/>
        <v>149.3892795464827</v>
      </c>
      <c r="V1375" s="59"/>
      <c r="W1375" s="49">
        <f t="shared" si="610"/>
        <v>14.750834862212074</v>
      </c>
      <c r="X1375" s="49">
        <f t="shared" si="611"/>
        <v>22.12625229331811</v>
      </c>
      <c r="Y1375" s="49">
        <f t="shared" si="612"/>
        <v>16.279834208127717</v>
      </c>
      <c r="Z1375" s="49">
        <f t="shared" si="613"/>
        <v>31.972762953527074</v>
      </c>
      <c r="AA1375" s="49">
        <f t="shared" si="614"/>
        <v>149.3892795464827</v>
      </c>
      <c r="AB1375" s="49">
        <f t="shared" si="615"/>
        <v>0</v>
      </c>
      <c r="AC1375" s="80">
        <f t="shared" si="595"/>
        <v>0</v>
      </c>
      <c r="AD1375" s="80">
        <f t="shared" si="604"/>
        <v>0</v>
      </c>
      <c r="AE1375" s="80">
        <f t="shared" si="605"/>
        <v>0</v>
      </c>
      <c r="AF1375" s="54">
        <f>(Q1375-MAX(Q$2:Q1374))/MAX(Q$2:Q1374)</f>
        <v>4.2878936154235395E-3</v>
      </c>
      <c r="AG1375" s="54">
        <f>(R1375-MAX(R$2:R1374))/MAX(R$2:R1374)</f>
        <v>2.9762942242332727E-2</v>
      </c>
      <c r="AH1375" s="54">
        <f>(S1375-MAX(S$2:S1374))/MAX(S$2:S1374)</f>
        <v>3.2872505287290889E-2</v>
      </c>
      <c r="AI1375" s="54">
        <f>(T1375-MAX(T$2:T1374))/MAX(T$2:T1374)</f>
        <v>3.2385763282516584E-2</v>
      </c>
      <c r="AJ1375" s="54">
        <f>(U1375-MAX(U$2:U1374))/MAX(U$2:U1374)</f>
        <v>4.7626815905827697E-3</v>
      </c>
      <c r="AK1375" s="54">
        <f t="shared" si="606"/>
        <v>2.0021686089632427</v>
      </c>
      <c r="AL1375" s="71">
        <f t="shared" si="596"/>
        <v>1995.374999999887</v>
      </c>
      <c r="AM1375" s="49">
        <f t="shared" si="597"/>
        <v>2.0021686089632427</v>
      </c>
      <c r="AN1375" s="49">
        <f t="shared" si="598"/>
        <v>3.588041233271738</v>
      </c>
      <c r="AO1375" s="49">
        <f t="shared" si="599"/>
        <v>3.0210478864916595</v>
      </c>
      <c r="AP1375" s="49">
        <f t="shared" si="600"/>
        <v>3.1206392170886317</v>
      </c>
      <c r="AQ1375" s="49">
        <f t="shared" si="601"/>
        <v>3.6150795657674131</v>
      </c>
      <c r="AS1375" s="49">
        <f t="shared" si="607"/>
        <v>2.703833249567511E-2</v>
      </c>
      <c r="AT1375" s="49">
        <f t="shared" si="602"/>
        <v>0.49444034867878139</v>
      </c>
      <c r="AU1375" s="54">
        <f>(AM1375-MAX(AM$3:AM1375))/MAX(AM$3:AM1375)</f>
        <v>-0.59936642964406828</v>
      </c>
      <c r="AV1375" s="54">
        <f>(AN1375-MAX(AN$3:AN1375))/MAX(AN$3:AN1375)</f>
        <v>-0.72055787710499841</v>
      </c>
      <c r="AW1375" s="54">
        <f>(AO1375-MAX(AO$3:AO1375))/MAX(AO$3:AO1375)</f>
        <v>-0.62433505773269016</v>
      </c>
      <c r="AX1375" s="54">
        <f>(AP1375-MAX(AP$3:AP1375))/MAX(AP$3:AP1375)</f>
        <v>-0.64044811193293938</v>
      </c>
      <c r="AY1375" s="54">
        <f>(AQ1375-MAX(AQ$3:AQ1375))/MAX(AQ$3:AQ1375)</f>
        <v>-0.56543776988911243</v>
      </c>
    </row>
    <row r="1376" spans="1:51">
      <c r="A1376" s="49">
        <f>Data!F1502</f>
        <v>1995.4583333332203</v>
      </c>
      <c r="B1376" s="53">
        <f t="shared" si="593"/>
        <v>0.81200000000000006</v>
      </c>
      <c r="C1376" s="50">
        <f>1/Data!N1502</f>
        <v>4.4017268087883546E-2</v>
      </c>
      <c r="D1376" s="50">
        <f>Data!H1502/100</f>
        <v>6.1699999999999998E-2</v>
      </c>
      <c r="E1376">
        <f>Data!K1503/Data!K1502</f>
        <v>1.0354871604709373</v>
      </c>
      <c r="F1376">
        <f>Data!T1503/Data!T1502</f>
        <v>0.99703757516656621</v>
      </c>
      <c r="G1376" s="49">
        <f>Data!E1505</f>
        <v>153.19999999999999</v>
      </c>
      <c r="H1376" s="52">
        <v>0</v>
      </c>
      <c r="I1376" s="52">
        <v>1</v>
      </c>
      <c r="J1376" s="52">
        <v>0.6</v>
      </c>
      <c r="K1376" s="54">
        <f t="shared" si="603"/>
        <v>0.66261227030770231</v>
      </c>
      <c r="L1376" s="54">
        <f t="shared" si="616"/>
        <v>0</v>
      </c>
      <c r="M1376" s="53">
        <f t="shared" si="617"/>
        <v>0</v>
      </c>
      <c r="N1376" s="54" cm="1">
        <f t="array" ref="N1376">stock_min(C1376,O1376)</f>
        <v>0</v>
      </c>
      <c r="O1376" s="54" cm="1">
        <f t="array" ref="O1376">stock_max(C1376,D1376)</f>
        <v>0</v>
      </c>
      <c r="P1376" s="49">
        <f t="shared" si="594"/>
        <v>1995.4583333332203</v>
      </c>
      <c r="Q1376" s="49">
        <f t="shared" si="608"/>
        <v>1.8726969584650335</v>
      </c>
      <c r="R1376" s="49">
        <f t="shared" si="609"/>
        <v>184.99725084893058</v>
      </c>
      <c r="S1376" s="59">
        <f t="shared" si="590"/>
        <v>37.618586781773914</v>
      </c>
      <c r="T1376" s="59">
        <f t="shared" si="591"/>
        <v>49.338991946143508</v>
      </c>
      <c r="U1376" s="59">
        <f t="shared" si="592"/>
        <v>148.94672503490543</v>
      </c>
      <c r="V1376" s="59"/>
      <c r="W1376" s="49">
        <f t="shared" si="610"/>
        <v>15.047434712709567</v>
      </c>
      <c r="X1376" s="49">
        <f t="shared" si="611"/>
        <v>22.571152069064347</v>
      </c>
      <c r="Y1376" s="49">
        <f t="shared" si="612"/>
        <v>16.646370478015918</v>
      </c>
      <c r="Z1376" s="49">
        <f t="shared" si="613"/>
        <v>32.692621468127591</v>
      </c>
      <c r="AA1376" s="49">
        <f t="shared" si="614"/>
        <v>148.94672503490543</v>
      </c>
      <c r="AB1376" s="49">
        <f t="shared" si="615"/>
        <v>0</v>
      </c>
      <c r="AC1376" s="80">
        <f t="shared" si="595"/>
        <v>0</v>
      </c>
      <c r="AD1376" s="80">
        <f t="shared" si="604"/>
        <v>0</v>
      </c>
      <c r="AE1376" s="80">
        <f t="shared" si="605"/>
        <v>0</v>
      </c>
      <c r="AF1376" s="54">
        <f>(Q1376-MAX(Q$2:Q1375))/MAX(Q$2:Q1375)</f>
        <v>-2.9624248334337733E-3</v>
      </c>
      <c r="AG1376" s="54">
        <f>(R1376-MAX(R$2:R1375))/MAX(R$2:R1375)</f>
        <v>3.5487160470937203E-2</v>
      </c>
      <c r="AH1376" s="54">
        <f>(S1376-MAX(S$2:S1375))/MAX(S$2:S1375)</f>
        <v>2.0107326349188961E-2</v>
      </c>
      <c r="AI1376" s="54">
        <f>(T1376-MAX(T$2:T1375))/MAX(T$2:T1375)</f>
        <v>2.2514742177485326E-2</v>
      </c>
      <c r="AJ1376" s="54">
        <f>(U1376-MAX(U$2:U1375))/MAX(U$2:U1375)</f>
        <v>-2.9624248334337083E-3</v>
      </c>
      <c r="AK1376" s="54">
        <f t="shared" si="606"/>
        <v>2.0190409611318416</v>
      </c>
      <c r="AL1376" s="71">
        <f t="shared" si="596"/>
        <v>1995.4583333332203</v>
      </c>
      <c r="AM1376" s="49">
        <f t="shared" si="597"/>
        <v>2.0190409611318416</v>
      </c>
      <c r="AN1376" s="49">
        <f t="shared" si="598"/>
        <v>3.4621194775629176</v>
      </c>
      <c r="AO1376" s="49">
        <f t="shared" si="599"/>
        <v>2.9664279698809195</v>
      </c>
      <c r="AP1376" s="49">
        <f t="shared" si="600"/>
        <v>3.055801822720694</v>
      </c>
      <c r="AQ1376" s="49">
        <f t="shared" si="601"/>
        <v>3.6261500496850898</v>
      </c>
      <c r="AS1376" s="49">
        <f t="shared" si="607"/>
        <v>0.1640305721221722</v>
      </c>
      <c r="AT1376" s="49">
        <f t="shared" si="602"/>
        <v>0.5703482269643958</v>
      </c>
      <c r="AU1376" s="54">
        <f>(AM1376-MAX(AM$3:AM1376))/MAX(AM$3:AM1376)</f>
        <v>-0.59599027507878977</v>
      </c>
      <c r="AV1376" s="54">
        <f>(AN1376-MAX(AN$3:AN1376))/MAX(AN$3:AN1376)</f>
        <v>-0.73036485546624019</v>
      </c>
      <c r="AW1376" s="54">
        <f>(AO1376-MAX(AO$3:AO1376))/MAX(AO$3:AO1376)</f>
        <v>-0.63112700165121149</v>
      </c>
      <c r="AX1376" s="54">
        <f>(AP1376-MAX(AP$3:AP1376))/MAX(AP$3:AP1376)</f>
        <v>-0.647918506919544</v>
      </c>
      <c r="AY1376" s="54">
        <f>(AQ1376-MAX(AQ$3:AQ1376))/MAX(AQ$3:AQ1376)</f>
        <v>-0.56410700687486859</v>
      </c>
    </row>
    <row r="1377" spans="1:51">
      <c r="A1377" s="49">
        <f>Data!F1503</f>
        <v>1995.5416666665535</v>
      </c>
      <c r="B1377" s="53">
        <f t="shared" si="593"/>
        <v>0.83099999999999996</v>
      </c>
      <c r="C1377" s="50">
        <f>1/Data!N1503</f>
        <v>4.2778163322000878E-2</v>
      </c>
      <c r="D1377" s="50">
        <f>Data!H1503/100</f>
        <v>6.2800000000000009E-2</v>
      </c>
      <c r="E1377">
        <f>Data!K1504/Data!K1503</f>
        <v>1.0025121670739781</v>
      </c>
      <c r="F1377">
        <f>Data!T1504/Data!T1503</f>
        <v>0.98731636481732177</v>
      </c>
      <c r="G1377" s="49">
        <f>Data!E1506</f>
        <v>153.69999999999999</v>
      </c>
      <c r="H1377" s="52">
        <v>0</v>
      </c>
      <c r="I1377" s="52">
        <v>1</v>
      </c>
      <c r="J1377" s="52">
        <v>0.6</v>
      </c>
      <c r="K1377" s="54">
        <f t="shared" si="603"/>
        <v>0.66261227030770231</v>
      </c>
      <c r="L1377" s="54">
        <f t="shared" si="616"/>
        <v>0</v>
      </c>
      <c r="M1377" s="53">
        <f t="shared" si="617"/>
        <v>0</v>
      </c>
      <c r="N1377" s="54" cm="1">
        <f t="array" ref="N1377">stock_min(C1377,O1377)</f>
        <v>0</v>
      </c>
      <c r="O1377" s="54" cm="1">
        <f t="array" ref="O1377">stock_max(C1377,D1377)</f>
        <v>0</v>
      </c>
      <c r="P1377" s="49">
        <f t="shared" si="594"/>
        <v>1995.5416666665535</v>
      </c>
      <c r="Q1377" s="49">
        <f t="shared" si="608"/>
        <v>1.8489443534361518</v>
      </c>
      <c r="R1377" s="49">
        <f t="shared" si="609"/>
        <v>185.46199485128972</v>
      </c>
      <c r="S1377" s="59">
        <f t="shared" si="590"/>
        <v>37.48443311449239</v>
      </c>
      <c r="T1377" s="59">
        <f t="shared" si="591"/>
        <v>49.209984783098911</v>
      </c>
      <c r="U1377" s="59">
        <f t="shared" si="592"/>
        <v>147.05753911290799</v>
      </c>
      <c r="V1377" s="59"/>
      <c r="W1377" s="49">
        <f t="shared" si="610"/>
        <v>14.993773245796957</v>
      </c>
      <c r="X1377" s="49">
        <f t="shared" si="611"/>
        <v>22.490659868695435</v>
      </c>
      <c r="Y1377" s="49">
        <f t="shared" si="612"/>
        <v>16.602845044162258</v>
      </c>
      <c r="Z1377" s="49">
        <f t="shared" si="613"/>
        <v>32.607139738936652</v>
      </c>
      <c r="AA1377" s="49">
        <f t="shared" si="614"/>
        <v>147.05753911290799</v>
      </c>
      <c r="AB1377" s="49">
        <f t="shared" si="615"/>
        <v>0</v>
      </c>
      <c r="AC1377" s="80">
        <f t="shared" si="595"/>
        <v>0</v>
      </c>
      <c r="AD1377" s="80">
        <f t="shared" si="604"/>
        <v>0</v>
      </c>
      <c r="AE1377" s="80">
        <f t="shared" si="605"/>
        <v>0</v>
      </c>
      <c r="AF1377" s="54">
        <f>(Q1377-MAX(Q$2:Q1376))/MAX(Q$2:Q1376)</f>
        <v>-1.5608485700268649E-2</v>
      </c>
      <c r="AG1377" s="54">
        <f>(R1377-MAX(R$2:R1376))/MAX(R$2:R1376)</f>
        <v>2.5121670739780434E-3</v>
      </c>
      <c r="AH1377" s="54">
        <f>(S1377-MAX(S$2:S1376))/MAX(S$2:S1376)</f>
        <v>-3.5661538286845163E-3</v>
      </c>
      <c r="AI1377" s="54">
        <f>(T1377-MAX(T$2:T1376))/MAX(T$2:T1376)</f>
        <v>-2.6147101502482467E-3</v>
      </c>
      <c r="AJ1377" s="54">
        <f>(U1377-MAX(U$2:U1376))/MAX(U$2:U1376)</f>
        <v>-1.5608485700268633E-2</v>
      </c>
      <c r="AK1377" s="54">
        <f t="shared" si="606"/>
        <v>2.079223712331725</v>
      </c>
      <c r="AL1377" s="71">
        <f t="shared" si="596"/>
        <v>1995.5416666665535</v>
      </c>
      <c r="AM1377" s="49">
        <f t="shared" si="597"/>
        <v>2.079223712331725</v>
      </c>
      <c r="AN1377" s="49">
        <f t="shared" si="598"/>
        <v>3.3745331870353135</v>
      </c>
      <c r="AO1377" s="49">
        <f t="shared" si="599"/>
        <v>2.9561708648990339</v>
      </c>
      <c r="AP1377" s="49">
        <f t="shared" si="600"/>
        <v>3.0347349811431199</v>
      </c>
      <c r="AQ1377" s="49">
        <f t="shared" si="601"/>
        <v>3.61062595118395</v>
      </c>
      <c r="AS1377" s="49">
        <f t="shared" si="607"/>
        <v>0.23609276414863656</v>
      </c>
      <c r="AT1377" s="49">
        <f t="shared" si="602"/>
        <v>0.57589097004083012</v>
      </c>
      <c r="AU1377" s="54">
        <f>(AM1377-MAX(AM$3:AM1377))/MAX(AM$3:AM1377)</f>
        <v>-0.583947717634271</v>
      </c>
      <c r="AV1377" s="54">
        <f>(AN1377-MAX(AN$3:AN1377))/MAX(AN$3:AN1377)</f>
        <v>-0.73718620933881374</v>
      </c>
      <c r="AW1377" s="54">
        <f>(AO1377-MAX(AO$3:AO1377))/MAX(AO$3:AO1377)</f>
        <v>-0.63240246463479388</v>
      </c>
      <c r="AX1377" s="54">
        <f>(AP1377-MAX(AP$3:AP1377))/MAX(AP$3:AP1377)</f>
        <v>-0.65034577330245291</v>
      </c>
      <c r="AY1377" s="54">
        <f>(AQ1377-MAX(AQ$3:AQ1377))/MAX(AQ$3:AQ1377)</f>
        <v>-0.565973130909592</v>
      </c>
    </row>
    <row r="1378" spans="1:51">
      <c r="A1378" s="49">
        <f>Data!F1504</f>
        <v>1995.6249999998868</v>
      </c>
      <c r="B1378" s="53">
        <f t="shared" si="593"/>
        <v>0.82699999999999996</v>
      </c>
      <c r="C1378" s="50">
        <f>1/Data!N1504</f>
        <v>4.2947817499065136E-2</v>
      </c>
      <c r="D1378" s="50">
        <f>Data!H1504/100</f>
        <v>6.4899999999999999E-2</v>
      </c>
      <c r="E1378">
        <f>Data!K1505/Data!K1504</f>
        <v>1.0351560318907307</v>
      </c>
      <c r="F1378">
        <f>Data!T1505/Data!T1504</f>
        <v>1.0248394006601955</v>
      </c>
      <c r="G1378" s="49">
        <f>Data!E1507</f>
        <v>153.6</v>
      </c>
      <c r="H1378" s="52">
        <v>0</v>
      </c>
      <c r="I1378" s="52">
        <v>1</v>
      </c>
      <c r="J1378" s="52">
        <v>0.6</v>
      </c>
      <c r="K1378" s="54">
        <f t="shared" si="603"/>
        <v>0.66261227030770231</v>
      </c>
      <c r="L1378" s="54">
        <f t="shared" si="616"/>
        <v>0</v>
      </c>
      <c r="M1378" s="53">
        <f t="shared" si="617"/>
        <v>0</v>
      </c>
      <c r="N1378" s="54" cm="1">
        <f t="array" ref="N1378">stock_min(C1378,O1378)</f>
        <v>0</v>
      </c>
      <c r="O1378" s="54" cm="1">
        <f t="array" ref="O1378">stock_max(C1378,D1378)</f>
        <v>0</v>
      </c>
      <c r="P1378" s="49">
        <f t="shared" si="594"/>
        <v>1995.6249999998868</v>
      </c>
      <c r="Q1378" s="49">
        <f t="shared" si="608"/>
        <v>1.8948710230295585</v>
      </c>
      <c r="R1378" s="49">
        <f t="shared" si="609"/>
        <v>191.98210265680018</v>
      </c>
      <c r="S1378" s="59">
        <f t="shared" si="590"/>
        <v>38.647551811140296</v>
      </c>
      <c r="T1378" s="59">
        <f t="shared" si="591"/>
        <v>50.768727147777568</v>
      </c>
      <c r="U1378" s="59">
        <f t="shared" si="592"/>
        <v>150.71036024703588</v>
      </c>
      <c r="V1378" s="59"/>
      <c r="W1378" s="49">
        <f t="shared" si="610"/>
        <v>15.459020724456119</v>
      </c>
      <c r="X1378" s="49">
        <f t="shared" si="611"/>
        <v>23.188531086684176</v>
      </c>
      <c r="Y1378" s="49">
        <f t="shared" si="612"/>
        <v>17.128745591756395</v>
      </c>
      <c r="Z1378" s="49">
        <f t="shared" si="613"/>
        <v>33.639981556021176</v>
      </c>
      <c r="AA1378" s="49">
        <f t="shared" si="614"/>
        <v>150.71036024703588</v>
      </c>
      <c r="AB1378" s="49">
        <f t="shared" si="615"/>
        <v>0</v>
      </c>
      <c r="AC1378" s="80">
        <f t="shared" si="595"/>
        <v>0</v>
      </c>
      <c r="AD1378" s="80">
        <f t="shared" si="604"/>
        <v>0</v>
      </c>
      <c r="AE1378" s="80">
        <f t="shared" si="605"/>
        <v>0</v>
      </c>
      <c r="AF1378" s="54">
        <f>(Q1378-MAX(Q$2:Q1377))/MAX(Q$2:Q1377)</f>
        <v>8.8432095299189155E-3</v>
      </c>
      <c r="AG1378" s="54">
        <f>(R1378-MAX(R$2:R1377))/MAX(R$2:R1377)</f>
        <v>3.5156031890730639E-2</v>
      </c>
      <c r="AH1378" s="54">
        <f>(S1378-MAX(S$2:S1377))/MAX(S$2:S1377)</f>
        <v>2.7352570029688432E-2</v>
      </c>
      <c r="AI1378" s="54">
        <f>(T1378-MAX(T$2:T1377))/MAX(T$2:T1377)</f>
        <v>2.8977795152254064E-2</v>
      </c>
      <c r="AJ1378" s="54">
        <f>(U1378-MAX(U$2:U1377))/MAX(U$2:U1377)</f>
        <v>8.8432095299189502E-3</v>
      </c>
      <c r="AK1378" s="54">
        <f t="shared" si="606"/>
        <v>2.0356666566274502</v>
      </c>
      <c r="AL1378" s="71">
        <f t="shared" si="596"/>
        <v>1995.6249999998868</v>
      </c>
      <c r="AM1378" s="49">
        <f t="shared" si="597"/>
        <v>2.0356666566274502</v>
      </c>
      <c r="AN1378" s="49">
        <f t="shared" si="598"/>
        <v>3.1178870323827499</v>
      </c>
      <c r="AO1378" s="49">
        <f t="shared" si="599"/>
        <v>2.7961116171379894</v>
      </c>
      <c r="AP1378" s="49">
        <f t="shared" si="600"/>
        <v>2.859979083822032</v>
      </c>
      <c r="AQ1378" s="49">
        <f t="shared" si="601"/>
        <v>3.3944136414366608</v>
      </c>
      <c r="AS1378" s="49">
        <f t="shared" si="607"/>
        <v>0.27652660905391091</v>
      </c>
      <c r="AT1378" s="49">
        <f t="shared" si="602"/>
        <v>0.53443455761462877</v>
      </c>
      <c r="AU1378" s="54">
        <f>(AM1378-MAX(AM$3:AM1378))/MAX(AM$3:AM1378)</f>
        <v>-0.59266347646840434</v>
      </c>
      <c r="AV1378" s="54">
        <f>(AN1378-MAX(AN$3:AN1378))/MAX(AN$3:AN1378)</f>
        <v>-0.7571742032403096</v>
      </c>
      <c r="AW1378" s="54">
        <f>(AO1378-MAX(AO$3:AO1378))/MAX(AO$3:AO1378)</f>
        <v>-0.65230570692974776</v>
      </c>
      <c r="AX1378" s="54">
        <f>(AP1378-MAX(AP$3:AP1378))/MAX(AP$3:AP1378)</f>
        <v>-0.6704806906900741</v>
      </c>
      <c r="AY1378" s="54">
        <f>(AQ1378-MAX(AQ$3:AQ1378))/MAX(AQ$3:AQ1378)</f>
        <v>-0.59196362483700926</v>
      </c>
    </row>
    <row r="1379" spans="1:51">
      <c r="A1379" s="49">
        <f>Data!F1505</f>
        <v>1995.70833333322</v>
      </c>
      <c r="B1379" s="53">
        <f t="shared" si="593"/>
        <v>0.84299999999999997</v>
      </c>
      <c r="C1379" s="50">
        <f>1/Data!N1505</f>
        <v>4.1760615740880358E-2</v>
      </c>
      <c r="D1379" s="50">
        <f>Data!H1505/100</f>
        <v>6.2E-2</v>
      </c>
      <c r="E1379">
        <f>Data!K1506/Data!K1505</f>
        <v>1.0058529435401387</v>
      </c>
      <c r="F1379">
        <f>Data!T1506/Data!T1505</f>
        <v>1.013773106507732</v>
      </c>
      <c r="G1379" s="49">
        <f>Data!E1508</f>
        <v>153.5</v>
      </c>
      <c r="H1379" s="52">
        <v>0</v>
      </c>
      <c r="I1379" s="52">
        <v>1</v>
      </c>
      <c r="J1379" s="52">
        <v>0.6</v>
      </c>
      <c r="K1379" s="54">
        <f t="shared" si="603"/>
        <v>0.66261227030770231</v>
      </c>
      <c r="L1379" s="54">
        <f t="shared" si="616"/>
        <v>0</v>
      </c>
      <c r="M1379" s="53">
        <f t="shared" si="617"/>
        <v>0</v>
      </c>
      <c r="N1379" s="54" cm="1">
        <f t="array" ref="N1379">stock_min(C1379,O1379)</f>
        <v>0</v>
      </c>
      <c r="O1379" s="54" cm="1">
        <f t="array" ref="O1379">stock_max(C1379,D1379)</f>
        <v>0</v>
      </c>
      <c r="P1379" s="49">
        <f t="shared" si="594"/>
        <v>1995.70833333322</v>
      </c>
      <c r="Q1379" s="49">
        <f t="shared" si="608"/>
        <v>1.9209692834481598</v>
      </c>
      <c r="R1379" s="49">
        <f t="shared" si="609"/>
        <v>193.10576306436752</v>
      </c>
      <c r="S1379" s="59">
        <f t="shared" si="590"/>
        <v>38.996191713312577</v>
      </c>
      <c r="T1379" s="59">
        <f t="shared" si="591"/>
        <v>51.201536097895371</v>
      </c>
      <c r="U1379" s="59">
        <f t="shared" si="592"/>
        <v>152.78611009053697</v>
      </c>
      <c r="V1379" s="59"/>
      <c r="W1379" s="49">
        <f t="shared" si="610"/>
        <v>15.598476685325032</v>
      </c>
      <c r="X1379" s="49">
        <f t="shared" si="611"/>
        <v>23.397715027987545</v>
      </c>
      <c r="Y1379" s="49">
        <f t="shared" si="612"/>
        <v>17.274770020827145</v>
      </c>
      <c r="Z1379" s="49">
        <f t="shared" si="613"/>
        <v>33.926766077068223</v>
      </c>
      <c r="AA1379" s="49">
        <f t="shared" si="614"/>
        <v>152.78611009053697</v>
      </c>
      <c r="AB1379" s="49">
        <f t="shared" si="615"/>
        <v>0</v>
      </c>
      <c r="AC1379" s="80">
        <f t="shared" si="595"/>
        <v>0</v>
      </c>
      <c r="AD1379" s="80">
        <f t="shared" si="604"/>
        <v>0</v>
      </c>
      <c r="AE1379" s="80">
        <f t="shared" si="605"/>
        <v>0</v>
      </c>
      <c r="AF1379" s="54">
        <f>(Q1379-MAX(Q$2:Q1378))/MAX(Q$2:Q1378)</f>
        <v>1.3773106507732053E-2</v>
      </c>
      <c r="AG1379" s="54">
        <f>(R1379-MAX(R$2:R1378))/MAX(R$2:R1378)</f>
        <v>5.852943540138592E-3</v>
      </c>
      <c r="AH1379" s="54">
        <f>(S1379-MAX(S$2:S1378))/MAX(S$2:S1378)</f>
        <v>9.0210087271759259E-3</v>
      </c>
      <c r="AI1379" s="54">
        <f>(T1379-MAX(T$2:T1378))/MAX(T$2:T1378)</f>
        <v>8.5251093425679717E-3</v>
      </c>
      <c r="AJ1379" s="54">
        <f>(U1379-MAX(U$2:U1378))/MAX(U$2:U1378)</f>
        <v>1.3773106507732013E-2</v>
      </c>
      <c r="AK1379" s="54">
        <f t="shared" si="606"/>
        <v>2.0305423254726875</v>
      </c>
      <c r="AL1379" s="71">
        <f t="shared" si="596"/>
        <v>1995.70833333322</v>
      </c>
      <c r="AM1379" s="49">
        <f t="shared" si="597"/>
        <v>2.0305423254726875</v>
      </c>
      <c r="AN1379" s="49">
        <f t="shared" si="598"/>
        <v>3.2350577901028901</v>
      </c>
      <c r="AO1379" s="49">
        <f t="shared" si="599"/>
        <v>2.8561320020235672</v>
      </c>
      <c r="AP1379" s="49">
        <f t="shared" si="600"/>
        <v>2.9285653706091499</v>
      </c>
      <c r="AQ1379" s="49">
        <f t="shared" si="601"/>
        <v>3.4781719140689007</v>
      </c>
      <c r="AS1379" s="49">
        <f t="shared" si="607"/>
        <v>0.24311412396601062</v>
      </c>
      <c r="AT1379" s="49">
        <f t="shared" si="602"/>
        <v>0.5496065434597508</v>
      </c>
      <c r="AU1379" s="54">
        <f>(AM1379-MAX(AM$3:AM1379))/MAX(AM$3:AM1379)</f>
        <v>-0.59368885418985495</v>
      </c>
      <c r="AV1379" s="54">
        <f>(AN1379-MAX(AN$3:AN1379))/MAX(AN$3:AN1379)</f>
        <v>-0.74804876594741765</v>
      </c>
      <c r="AW1379" s="54">
        <f>(AO1379-MAX(AO$3:AO1379))/MAX(AO$3:AO1379)</f>
        <v>-0.64484221900434224</v>
      </c>
      <c r="AX1379" s="54">
        <f>(AP1379-MAX(AP$3:AP1379))/MAX(AP$3:AP1379)</f>
        <v>-0.66257835812475319</v>
      </c>
      <c r="AY1379" s="54">
        <f>(AQ1379-MAX(AQ$3:AQ1379))/MAX(AQ$3:AQ1379)</f>
        <v>-0.58189519312392324</v>
      </c>
    </row>
    <row r="1380" spans="1:51">
      <c r="A1380" s="49">
        <f>Data!F1506</f>
        <v>1995.7916666665533</v>
      </c>
      <c r="B1380" s="53">
        <f t="shared" si="593"/>
        <v>0.84199999999999997</v>
      </c>
      <c r="C1380" s="50">
        <f>1/Data!N1506</f>
        <v>4.1794203831916218E-2</v>
      </c>
      <c r="D1380" s="50">
        <f>Data!H1506/100</f>
        <v>6.0400000000000002E-2</v>
      </c>
      <c r="E1380">
        <f>Data!K1507/Data!K1506</f>
        <v>1.0242602630459106</v>
      </c>
      <c r="F1380">
        <f>Data!T1507/Data!T1506</f>
        <v>1.013925211397348</v>
      </c>
      <c r="G1380" s="49">
        <f>Data!E1509</f>
        <v>154.4</v>
      </c>
      <c r="H1380" s="52">
        <v>0</v>
      </c>
      <c r="I1380" s="52">
        <v>1</v>
      </c>
      <c r="J1380" s="52">
        <v>0.6</v>
      </c>
      <c r="K1380" s="54">
        <f t="shared" si="603"/>
        <v>0.66261227030770231</v>
      </c>
      <c r="L1380" s="54">
        <f t="shared" si="616"/>
        <v>0</v>
      </c>
      <c r="M1380" s="53">
        <f t="shared" si="617"/>
        <v>0</v>
      </c>
      <c r="N1380" s="54" cm="1">
        <f t="array" ref="N1380">stock_min(C1380,O1380)</f>
        <v>0</v>
      </c>
      <c r="O1380" s="54" cm="1">
        <f t="array" ref="O1380">stock_max(C1380,D1380)</f>
        <v>0</v>
      </c>
      <c r="P1380" s="49">
        <f t="shared" si="594"/>
        <v>1995.7916666665533</v>
      </c>
      <c r="Q1380" s="49">
        <f t="shared" si="608"/>
        <v>1.9477191868079875</v>
      </c>
      <c r="R1380" s="49">
        <f t="shared" si="609"/>
        <v>197.79055967199037</v>
      </c>
      <c r="S1380" s="59">
        <f t="shared" si="590"/>
        <v>39.781038519884568</v>
      </c>
      <c r="T1380" s="59">
        <f t="shared" si="591"/>
        <v>52.26516319160271</v>
      </c>
      <c r="U1380" s="59">
        <f t="shared" si="592"/>
        <v>154.91368897212618</v>
      </c>
      <c r="V1380" s="59"/>
      <c r="W1380" s="49">
        <f t="shared" si="610"/>
        <v>15.912415407953828</v>
      </c>
      <c r="X1380" s="49">
        <f t="shared" si="611"/>
        <v>23.868623111930741</v>
      </c>
      <c r="Y1380" s="49">
        <f t="shared" si="612"/>
        <v>17.633624751212281</v>
      </c>
      <c r="Z1380" s="49">
        <f t="shared" si="613"/>
        <v>34.631538440390429</v>
      </c>
      <c r="AA1380" s="49">
        <f t="shared" si="614"/>
        <v>154.91368897212618</v>
      </c>
      <c r="AB1380" s="49">
        <f t="shared" si="615"/>
        <v>0</v>
      </c>
      <c r="AC1380" s="80">
        <f t="shared" si="595"/>
        <v>0</v>
      </c>
      <c r="AD1380" s="80">
        <f t="shared" si="604"/>
        <v>0</v>
      </c>
      <c r="AE1380" s="80">
        <f t="shared" si="605"/>
        <v>0</v>
      </c>
      <c r="AF1380" s="54">
        <f>(Q1380-MAX(Q$2:Q1379))/MAX(Q$2:Q1379)</f>
        <v>1.3925211397348003E-2</v>
      </c>
      <c r="AG1380" s="54">
        <f>(R1380-MAX(R$2:R1379))/MAX(R$2:R1379)</f>
        <v>2.4260263045910599E-2</v>
      </c>
      <c r="AH1380" s="54">
        <f>(S1380-MAX(S$2:S1379))/MAX(S$2:S1379)</f>
        <v>2.0126242386485631E-2</v>
      </c>
      <c r="AI1380" s="54">
        <f>(T1380-MAX(T$2:T1379))/MAX(T$2:T1379)</f>
        <v>2.0773343433949421E-2</v>
      </c>
      <c r="AJ1380" s="54">
        <f>(U1380-MAX(U$2:U1379))/MAX(U$2:U1379)</f>
        <v>1.3925211397348026E-2</v>
      </c>
      <c r="AK1380" s="54">
        <f t="shared" si="606"/>
        <v>1.9765056832626893</v>
      </c>
      <c r="AL1380" s="71">
        <f t="shared" si="596"/>
        <v>1995.7916666665533</v>
      </c>
      <c r="AM1380" s="49">
        <f t="shared" si="597"/>
        <v>1.9765056832626893</v>
      </c>
      <c r="AN1380" s="49">
        <f t="shared" si="598"/>
        <v>3.2579681341197486</v>
      </c>
      <c r="AO1380" s="49">
        <f t="shared" si="599"/>
        <v>2.8380992217483372</v>
      </c>
      <c r="AP1380" s="49">
        <f t="shared" si="600"/>
        <v>2.9162369263205896</v>
      </c>
      <c r="AQ1380" s="49">
        <f t="shared" si="601"/>
        <v>3.5155738286012177</v>
      </c>
      <c r="AS1380" s="49">
        <f t="shared" si="607"/>
        <v>0.25760569448146908</v>
      </c>
      <c r="AT1380" s="49">
        <f t="shared" si="602"/>
        <v>0.59933690228062808</v>
      </c>
      <c r="AU1380" s="54">
        <f>(AM1380-MAX(AM$3:AM1380))/MAX(AM$3:AM1380)</f>
        <v>-0.60450157635607038</v>
      </c>
      <c r="AV1380" s="54">
        <f>(AN1380-MAX(AN$3:AN1380))/MAX(AN$3:AN1380)</f>
        <v>-0.74626447341784496</v>
      </c>
      <c r="AW1380" s="54">
        <f>(AO1380-MAX(AO$3:AO1380))/MAX(AO$3:AO1380)</f>
        <v>-0.64708458113018086</v>
      </c>
      <c r="AX1380" s="54">
        <f>(AP1380-MAX(AP$3:AP1380))/MAX(AP$3:AP1380)</f>
        <v>-0.66399880922868337</v>
      </c>
      <c r="AY1380" s="54">
        <f>(AQ1380-MAX(AQ$3:AQ1380))/MAX(AQ$3:AQ1380)</f>
        <v>-0.57739917606706759</v>
      </c>
    </row>
    <row r="1381" spans="1:51">
      <c r="A1381" s="49">
        <f>Data!F1507</f>
        <v>1995.8749999998865</v>
      </c>
      <c r="B1381" s="53">
        <f t="shared" si="593"/>
        <v>0.84599999999999997</v>
      </c>
      <c r="C1381" s="50">
        <f>1/Data!N1507</f>
        <v>4.1071832082695998E-2</v>
      </c>
      <c r="D1381" s="50">
        <f>Data!H1507/100</f>
        <v>5.9299999999999999E-2</v>
      </c>
      <c r="E1381">
        <f>Data!K1508/Data!K1507</f>
        <v>1.03457472611783</v>
      </c>
      <c r="F1381">
        <f>Data!T1508/Data!T1507</f>
        <v>1.0222355744291232</v>
      </c>
      <c r="G1381" s="49">
        <f>Data!E1510</f>
        <v>154.9</v>
      </c>
      <c r="H1381" s="52">
        <v>0</v>
      </c>
      <c r="I1381" s="52">
        <v>1</v>
      </c>
      <c r="J1381" s="52">
        <v>0.6</v>
      </c>
      <c r="K1381" s="54">
        <f t="shared" si="603"/>
        <v>0.66261227030770231</v>
      </c>
      <c r="L1381" s="54">
        <f t="shared" si="616"/>
        <v>0</v>
      </c>
      <c r="M1381" s="53">
        <f t="shared" si="617"/>
        <v>0</v>
      </c>
      <c r="N1381" s="54" cm="1">
        <f t="array" ref="N1381">stock_min(C1381,O1381)</f>
        <v>0</v>
      </c>
      <c r="O1381" s="54" cm="1">
        <f t="array" ref="O1381">stock_max(C1381,D1381)</f>
        <v>0</v>
      </c>
      <c r="P1381" s="49">
        <f t="shared" si="594"/>
        <v>1995.8749999998865</v>
      </c>
      <c r="Q1381" s="49">
        <f t="shared" si="608"/>
        <v>1.9910278417532878</v>
      </c>
      <c r="R1381" s="49">
        <f t="shared" si="609"/>
        <v>204.62911410134174</v>
      </c>
      <c r="S1381" s="59">
        <f t="shared" si="590"/>
        <v>40.960111323939969</v>
      </c>
      <c r="T1381" s="59">
        <f t="shared" si="591"/>
        <v>53.854632923829129</v>
      </c>
      <c r="U1381" s="59">
        <f t="shared" si="592"/>
        <v>158.35828383335593</v>
      </c>
      <c r="V1381" s="59"/>
      <c r="W1381" s="49">
        <f t="shared" si="610"/>
        <v>16.384044529575988</v>
      </c>
      <c r="X1381" s="49">
        <f t="shared" si="611"/>
        <v>24.576066794363982</v>
      </c>
      <c r="Y1381" s="49">
        <f t="shared" si="612"/>
        <v>18.169892335582777</v>
      </c>
      <c r="Z1381" s="49">
        <f t="shared" si="613"/>
        <v>35.684740588246349</v>
      </c>
      <c r="AA1381" s="49">
        <f t="shared" si="614"/>
        <v>158.35828383335593</v>
      </c>
      <c r="AB1381" s="49">
        <f t="shared" si="615"/>
        <v>0</v>
      </c>
      <c r="AC1381" s="80">
        <f t="shared" si="595"/>
        <v>0</v>
      </c>
      <c r="AD1381" s="80">
        <f t="shared" si="604"/>
        <v>0</v>
      </c>
      <c r="AE1381" s="80">
        <f t="shared" si="605"/>
        <v>0</v>
      </c>
      <c r="AF1381" s="54">
        <f>(Q1381-MAX(Q$2:Q1380))/MAX(Q$2:Q1380)</f>
        <v>2.223557442912321E-2</v>
      </c>
      <c r="AG1381" s="54">
        <f>(R1381-MAX(R$2:R1380))/MAX(R$2:R1380)</f>
        <v>3.4574726117829989E-2</v>
      </c>
      <c r="AH1381" s="54">
        <f>(S1381-MAX(S$2:S1380))/MAX(S$2:S1380)</f>
        <v>2.9639065442347401E-2</v>
      </c>
      <c r="AI1381" s="54">
        <f>(T1381-MAX(T$2:T1380))/MAX(T$2:T1380)</f>
        <v>3.0411647743248504E-2</v>
      </c>
      <c r="AJ1381" s="54">
        <f>(U1381-MAX(U$2:U1380))/MAX(U$2:U1380)</f>
        <v>2.2235574429123148E-2</v>
      </c>
      <c r="AK1381" s="54">
        <f t="shared" si="606"/>
        <v>1.9472441630971364</v>
      </c>
      <c r="AL1381" s="71">
        <f t="shared" si="596"/>
        <v>1995.8749999998865</v>
      </c>
      <c r="AM1381" s="49">
        <f t="shared" si="597"/>
        <v>1.9472441630971364</v>
      </c>
      <c r="AN1381" s="49">
        <f t="shared" si="598"/>
        <v>3.1250713995499022</v>
      </c>
      <c r="AO1381" s="49">
        <f t="shared" si="599"/>
        <v>2.751618402802658</v>
      </c>
      <c r="AP1381" s="49">
        <f t="shared" si="600"/>
        <v>2.8226452737844099</v>
      </c>
      <c r="AQ1381" s="49">
        <f t="shared" si="601"/>
        <v>3.4204716294691209</v>
      </c>
      <c r="AS1381" s="49">
        <f t="shared" si="607"/>
        <v>0.29540022991921866</v>
      </c>
      <c r="AT1381" s="49">
        <f t="shared" si="602"/>
        <v>0.59782635568471099</v>
      </c>
      <c r="AU1381" s="54">
        <f>(AM1381-MAX(AM$3:AM1381))/MAX(AM$3:AM1381)</f>
        <v>-0.61035680115856006</v>
      </c>
      <c r="AV1381" s="54">
        <f>(AN1381-MAX(AN$3:AN1381))/MAX(AN$3:AN1381)</f>
        <v>-0.75661467376940228</v>
      </c>
      <c r="AW1381" s="54">
        <f>(AO1381-MAX(AO$3:AO1381))/MAX(AO$3:AO1381)</f>
        <v>-0.65783840333926424</v>
      </c>
      <c r="AX1381" s="54">
        <f>(AP1381-MAX(AP$3:AP1381))/MAX(AP$3:AP1381)</f>
        <v>-0.67478219463011857</v>
      </c>
      <c r="AY1381" s="54">
        <f>(AQ1381-MAX(AQ$3:AQ1381))/MAX(AQ$3:AQ1381)</f>
        <v>-0.58883124083671823</v>
      </c>
    </row>
    <row r="1382" spans="1:51">
      <c r="A1382" s="49">
        <f>Data!F1508</f>
        <v>1995.9583333332198</v>
      </c>
      <c r="B1382" s="53">
        <f t="shared" si="593"/>
        <v>0.85799999999999998</v>
      </c>
      <c r="C1382" s="50">
        <f>1/Data!N1508</f>
        <v>3.9956238864457004E-2</v>
      </c>
      <c r="D1382" s="50">
        <f>Data!H1508/100</f>
        <v>5.7099999999999998E-2</v>
      </c>
      <c r="E1382">
        <f>Data!K1509/Data!K1508</f>
        <v>0.99580123107369123</v>
      </c>
      <c r="F1382">
        <f>Data!T1509/Data!T1508</f>
        <v>1.0034223970339644</v>
      </c>
      <c r="G1382" s="49">
        <f>Data!E1511</f>
        <v>155.69999999999999</v>
      </c>
      <c r="H1382" s="52">
        <v>0</v>
      </c>
      <c r="I1382" s="52">
        <v>1</v>
      </c>
      <c r="J1382" s="52">
        <v>0.6</v>
      </c>
      <c r="K1382" s="54">
        <f t="shared" si="603"/>
        <v>0.66261227030770231</v>
      </c>
      <c r="L1382" s="54">
        <f t="shared" si="616"/>
        <v>0</v>
      </c>
      <c r="M1382" s="53">
        <f t="shared" si="617"/>
        <v>0</v>
      </c>
      <c r="N1382" s="54" cm="1">
        <f t="array" ref="N1382">stock_min(C1382,O1382)</f>
        <v>0</v>
      </c>
      <c r="O1382" s="54" cm="1">
        <f t="array" ref="O1382">stock_max(C1382,D1382)</f>
        <v>0</v>
      </c>
      <c r="P1382" s="49">
        <f t="shared" si="594"/>
        <v>1995.9583333332198</v>
      </c>
      <c r="Q1382" s="49">
        <f t="shared" si="608"/>
        <v>1.9978419295334449</v>
      </c>
      <c r="R1382" s="49">
        <f t="shared" si="609"/>
        <v>203.76992373563493</v>
      </c>
      <c r="S1382" s="59">
        <f t="shared" si="590"/>
        <v>40.912994803755268</v>
      </c>
      <c r="T1382" s="59">
        <f t="shared" si="591"/>
        <v>53.766985529540563</v>
      </c>
      <c r="U1382" s="59">
        <f t="shared" si="592"/>
        <v>158.9002487542509</v>
      </c>
      <c r="V1382" s="59"/>
      <c r="W1382" s="49">
        <f t="shared" si="610"/>
        <v>16.365197921502109</v>
      </c>
      <c r="X1382" s="49">
        <f t="shared" si="611"/>
        <v>24.547796882253159</v>
      </c>
      <c r="Y1382" s="49">
        <f t="shared" si="612"/>
        <v>18.140321180210314</v>
      </c>
      <c r="Z1382" s="49">
        <f t="shared" si="613"/>
        <v>35.626664349330248</v>
      </c>
      <c r="AA1382" s="49">
        <f t="shared" si="614"/>
        <v>158.9002487542509</v>
      </c>
      <c r="AB1382" s="49">
        <f t="shared" si="615"/>
        <v>0</v>
      </c>
      <c r="AC1382" s="80">
        <f t="shared" si="595"/>
        <v>0</v>
      </c>
      <c r="AD1382" s="80">
        <f t="shared" si="604"/>
        <v>0</v>
      </c>
      <c r="AE1382" s="80">
        <f t="shared" si="605"/>
        <v>0</v>
      </c>
      <c r="AF1382" s="54">
        <f>(Q1382-MAX(Q$2:Q1381))/MAX(Q$2:Q1381)</f>
        <v>3.4223970339644131E-3</v>
      </c>
      <c r="AG1382" s="54">
        <f>(R1382-MAX(R$2:R1381))/MAX(R$2:R1381)</f>
        <v>-4.198768926308786E-3</v>
      </c>
      <c r="AH1382" s="54">
        <f>(S1382-MAX(S$2:S1381))/MAX(S$2:S1381)</f>
        <v>-1.1503025421994706E-3</v>
      </c>
      <c r="AI1382" s="54">
        <f>(T1382-MAX(T$2:T1381))/MAX(T$2:T1381)</f>
        <v>-1.6274810453639776E-3</v>
      </c>
      <c r="AJ1382" s="54">
        <f>(U1382-MAX(U$2:U1381))/MAX(U$2:U1381)</f>
        <v>3.4223970339643962E-3</v>
      </c>
      <c r="AK1382" s="54">
        <f t="shared" si="606"/>
        <v>1.9670244479359635</v>
      </c>
      <c r="AL1382" s="71">
        <f t="shared" si="596"/>
        <v>1995.9583333332198</v>
      </c>
      <c r="AM1382" s="49">
        <f t="shared" si="597"/>
        <v>1.9670244479359635</v>
      </c>
      <c r="AN1382" s="49">
        <f t="shared" si="598"/>
        <v>2.9319584836804626</v>
      </c>
      <c r="AO1382" s="49">
        <f t="shared" si="599"/>
        <v>2.6611401349259651</v>
      </c>
      <c r="AP1382" s="49">
        <f t="shared" si="600"/>
        <v>2.7170898164628743</v>
      </c>
      <c r="AQ1382" s="49">
        <f t="shared" si="601"/>
        <v>3.2253037755246838</v>
      </c>
      <c r="AS1382" s="49">
        <f t="shared" si="607"/>
        <v>0.2933452918442212</v>
      </c>
      <c r="AT1382" s="49">
        <f t="shared" si="602"/>
        <v>0.50821395906180955</v>
      </c>
      <c r="AU1382" s="54">
        <f>(AM1382-MAX(AM$3:AM1382))/MAX(AM$3:AM1382)</f>
        <v>-0.60639876980088125</v>
      </c>
      <c r="AV1382" s="54">
        <f>(AN1382-MAX(AN$3:AN1382))/MAX(AN$3:AN1382)</f>
        <v>-0.77165460214831705</v>
      </c>
      <c r="AW1382" s="54">
        <f>(AO1382-MAX(AO$3:AO1382))/MAX(AO$3:AO1382)</f>
        <v>-0.66908930519696885</v>
      </c>
      <c r="AX1382" s="54">
        <f>(AP1382-MAX(AP$3:AP1382))/MAX(AP$3:AP1382)</f>
        <v>-0.68694401832569718</v>
      </c>
      <c r="AY1382" s="54">
        <f>(AQ1382-MAX(AQ$3:AQ1382))/MAX(AQ$3:AQ1382)</f>
        <v>-0.61229201848022397</v>
      </c>
    </row>
    <row r="1383" spans="1:51">
      <c r="A1383" s="49">
        <f>Data!F1509</f>
        <v>1996.0416666665531</v>
      </c>
      <c r="B1383" s="53">
        <f t="shared" si="593"/>
        <v>0.85099999999999998</v>
      </c>
      <c r="C1383" s="50">
        <f>1/Data!N1509</f>
        <v>4.0383701385930414E-2</v>
      </c>
      <c r="D1383" s="50">
        <f>Data!H1509/100</f>
        <v>5.6500000000000002E-2</v>
      </c>
      <c r="E1383">
        <f>Data!K1510/Data!K1509</f>
        <v>1.0556394383132077</v>
      </c>
      <c r="F1383">
        <f>Data!T1510/Data!T1509</f>
        <v>0.98946515083838216</v>
      </c>
      <c r="G1383" s="49">
        <f>Data!E1512</f>
        <v>156.30000000000001</v>
      </c>
      <c r="H1383" s="52">
        <v>0</v>
      </c>
      <c r="I1383" s="52">
        <v>1</v>
      </c>
      <c r="J1383" s="52">
        <v>0.6</v>
      </c>
      <c r="K1383" s="54">
        <f t="shared" si="603"/>
        <v>0.66261227030770231</v>
      </c>
      <c r="L1383" s="54">
        <f t="shared" si="616"/>
        <v>0</v>
      </c>
      <c r="M1383" s="53">
        <f t="shared" si="617"/>
        <v>0</v>
      </c>
      <c r="N1383" s="54" cm="1">
        <f t="array" ref="N1383">stock_min(C1383,O1383)</f>
        <v>0</v>
      </c>
      <c r="O1383" s="54" cm="1">
        <f t="array" ref="O1383">stock_max(C1383,D1383)</f>
        <v>0</v>
      </c>
      <c r="P1383" s="49">
        <f t="shared" si="594"/>
        <v>1996.0416666665531</v>
      </c>
      <c r="Q1383" s="49">
        <f t="shared" si="608"/>
        <v>1.9767949661570545</v>
      </c>
      <c r="R1383" s="49">
        <f t="shared" si="609"/>
        <v>215.10756783741084</v>
      </c>
      <c r="S1383" s="59">
        <f t="shared" si="590"/>
        <v>42.106415542507499</v>
      </c>
      <c r="T1383" s="59">
        <f t="shared" si="591"/>
        <v>55.558127575533661</v>
      </c>
      <c r="U1383" s="59">
        <f t="shared" si="592"/>
        <v>157.22625860188131</v>
      </c>
      <c r="V1383" s="59"/>
      <c r="W1383" s="49">
        <f t="shared" si="610"/>
        <v>16.842566217003</v>
      </c>
      <c r="X1383" s="49">
        <f t="shared" si="611"/>
        <v>25.263849325504498</v>
      </c>
      <c r="Y1383" s="49">
        <f t="shared" si="612"/>
        <v>18.744630528664342</v>
      </c>
      <c r="Z1383" s="49">
        <f t="shared" si="613"/>
        <v>36.813497046869323</v>
      </c>
      <c r="AA1383" s="49">
        <f t="shared" si="614"/>
        <v>157.22625860188131</v>
      </c>
      <c r="AB1383" s="49">
        <f t="shared" si="615"/>
        <v>0</v>
      </c>
      <c r="AC1383" s="80">
        <f t="shared" si="595"/>
        <v>0</v>
      </c>
      <c r="AD1383" s="80">
        <f t="shared" si="604"/>
        <v>0</v>
      </c>
      <c r="AE1383" s="80">
        <f t="shared" si="605"/>
        <v>0</v>
      </c>
      <c r="AF1383" s="54">
        <f>(Q1383-MAX(Q$2:Q1382))/MAX(Q$2:Q1382)</f>
        <v>-1.0534849161617819E-2</v>
      </c>
      <c r="AG1383" s="54">
        <f>(R1383-MAX(R$2:R1382))/MAX(R$2:R1382)</f>
        <v>5.1207052242232196E-2</v>
      </c>
      <c r="AH1383" s="54">
        <f>(S1383-MAX(S$2:S1382))/MAX(S$2:S1382)</f>
        <v>2.7985866774183993E-2</v>
      </c>
      <c r="AI1383" s="54">
        <f>(T1383-MAX(T$2:T1382))/MAX(T$2:T1382)</f>
        <v>3.16313483022699E-2</v>
      </c>
      <c r="AJ1383" s="54">
        <f>(U1383-MAX(U$2:U1382))/MAX(U$2:U1382)</f>
        <v>-1.0534849161617822E-2</v>
      </c>
      <c r="AK1383" s="54">
        <f t="shared" si="606"/>
        <v>2.0457315108515357</v>
      </c>
      <c r="AL1383" s="71">
        <f t="shared" si="596"/>
        <v>1996.0416666665531</v>
      </c>
      <c r="AM1383" s="49">
        <f t="shared" si="597"/>
        <v>2.0457315108515357</v>
      </c>
      <c r="AN1383" s="49">
        <f t="shared" si="598"/>
        <v>2.7598989514912833</v>
      </c>
      <c r="AO1383" s="49">
        <f t="shared" si="599"/>
        <v>2.6059793249142427</v>
      </c>
      <c r="AP1383" s="49">
        <f t="shared" si="600"/>
        <v>2.6442775273540318</v>
      </c>
      <c r="AQ1383" s="49">
        <f t="shared" si="601"/>
        <v>3.2563681249911296</v>
      </c>
      <c r="AS1383" s="49">
        <f t="shared" si="607"/>
        <v>0.49646917349984632</v>
      </c>
      <c r="AT1383" s="49">
        <f t="shared" si="602"/>
        <v>0.61209059763709783</v>
      </c>
      <c r="AU1383" s="54">
        <f>(AM1383-MAX(AM$3:AM1383))/MAX(AM$3:AM1383)</f>
        <v>-0.59064950098958824</v>
      </c>
      <c r="AV1383" s="54">
        <f>(AN1383-MAX(AN$3:AN1383))/MAX(AN$3:AN1383)</f>
        <v>-0.78505486090047827</v>
      </c>
      <c r="AW1383" s="54">
        <f>(AO1383-MAX(AO$3:AO1383))/MAX(AO$3:AO1383)</f>
        <v>-0.67594850878693125</v>
      </c>
      <c r="AX1383" s="54">
        <f>(AP1383-MAX(AP$3:AP1383))/MAX(AP$3:AP1383)</f>
        <v>-0.69533325982474914</v>
      </c>
      <c r="AY1383" s="54">
        <f>(AQ1383-MAX(AQ$3:AQ1383))/MAX(AQ$3:AQ1383)</f>
        <v>-0.60855782875203279</v>
      </c>
    </row>
    <row r="1384" spans="1:51">
      <c r="A1384" s="49">
        <f>Data!F1510</f>
        <v>1996.1249999998863</v>
      </c>
      <c r="B1384" s="53">
        <f t="shared" si="593"/>
        <v>0.88200000000000001</v>
      </c>
      <c r="C1384" s="50">
        <f>1/Data!N1510</f>
        <v>3.8496977075004192E-2</v>
      </c>
      <c r="D1384" s="50">
        <f>Data!H1510/100</f>
        <v>5.8099999999999999E-2</v>
      </c>
      <c r="E1384">
        <f>Data!K1511/Data!K1510</f>
        <v>0.99287843920332652</v>
      </c>
      <c r="F1384">
        <f>Data!T1511/Data!T1510</f>
        <v>0.96594793110732757</v>
      </c>
      <c r="G1384" s="49">
        <f>Data!E1513</f>
        <v>156.6</v>
      </c>
      <c r="H1384" s="52">
        <v>0</v>
      </c>
      <c r="I1384" s="52">
        <v>1</v>
      </c>
      <c r="J1384" s="52">
        <v>0.6</v>
      </c>
      <c r="K1384" s="54">
        <f t="shared" si="603"/>
        <v>0.66261227030770231</v>
      </c>
      <c r="L1384" s="54">
        <f t="shared" si="616"/>
        <v>0</v>
      </c>
      <c r="M1384" s="53">
        <f t="shared" si="617"/>
        <v>0</v>
      </c>
      <c r="N1384" s="54" cm="1">
        <f t="array" ref="N1384">stock_min(C1384,O1384)</f>
        <v>0</v>
      </c>
      <c r="O1384" s="54" cm="1">
        <f t="array" ref="O1384">stock_max(C1384,D1384)</f>
        <v>0</v>
      </c>
      <c r="P1384" s="49">
        <f t="shared" si="594"/>
        <v>1996.1249999998863</v>
      </c>
      <c r="Q1384" s="49">
        <f t="shared" si="608"/>
        <v>1.9094810077827864</v>
      </c>
      <c r="R1384" s="49">
        <f t="shared" si="609"/>
        <v>213.57566621523216</v>
      </c>
      <c r="S1384" s="59">
        <f t="shared" si="590"/>
        <v>41.352973278427136</v>
      </c>
      <c r="T1384" s="59">
        <f t="shared" si="591"/>
        <v>54.657664568046457</v>
      </c>
      <c r="U1384" s="59">
        <f t="shared" si="592"/>
        <v>151.87237921223291</v>
      </c>
      <c r="V1384" s="59"/>
      <c r="W1384" s="49">
        <f t="shared" si="610"/>
        <v>16.541189311370854</v>
      </c>
      <c r="X1384" s="49">
        <f t="shared" si="611"/>
        <v>24.811783967056282</v>
      </c>
      <c r="Y1384" s="49">
        <f t="shared" si="612"/>
        <v>18.440825358896333</v>
      </c>
      <c r="Z1384" s="49">
        <f t="shared" si="613"/>
        <v>36.216839209150123</v>
      </c>
      <c r="AA1384" s="49">
        <f t="shared" si="614"/>
        <v>151.87237921223291</v>
      </c>
      <c r="AB1384" s="49">
        <f t="shared" si="615"/>
        <v>0</v>
      </c>
      <c r="AC1384" s="80">
        <f t="shared" si="595"/>
        <v>0</v>
      </c>
      <c r="AD1384" s="80">
        <f t="shared" si="604"/>
        <v>0</v>
      </c>
      <c r="AE1384" s="80">
        <f t="shared" si="605"/>
        <v>0</v>
      </c>
      <c r="AF1384" s="54">
        <f>(Q1384-MAX(Q$2:Q1383))/MAX(Q$2:Q1383)</f>
        <v>-4.4228184644864943E-2</v>
      </c>
      <c r="AG1384" s="54">
        <f>(R1384-MAX(R$2:R1383))/MAX(R$2:R1383)</f>
        <v>-7.1215607966734493E-3</v>
      </c>
      <c r="AH1384" s="54">
        <f>(S1384-MAX(S$2:S1383))/MAX(S$2:S1383)</f>
        <v>-1.7893764035073076E-2</v>
      </c>
      <c r="AI1384" s="54">
        <f>(T1384-MAX(T$2:T1383))/MAX(T$2:T1383)</f>
        <v>-1.6207583782642528E-2</v>
      </c>
      <c r="AJ1384" s="54">
        <f>(U1384-MAX(U$2:U1383))/MAX(U$2:U1383)</f>
        <v>-4.4228184644864957E-2</v>
      </c>
      <c r="AK1384" s="54">
        <f t="shared" si="606"/>
        <v>2.090935232598389</v>
      </c>
      <c r="AL1384" s="71">
        <f t="shared" si="596"/>
        <v>1996.1249999998863</v>
      </c>
      <c r="AM1384" s="49">
        <f t="shared" si="597"/>
        <v>2.090935232598389</v>
      </c>
      <c r="AN1384" s="49">
        <f t="shared" si="598"/>
        <v>2.9439025393221616</v>
      </c>
      <c r="AO1384" s="49">
        <f t="shared" si="599"/>
        <v>2.7340221137342846</v>
      </c>
      <c r="AP1384" s="49">
        <f t="shared" si="600"/>
        <v>2.7815275140985394</v>
      </c>
      <c r="AQ1384" s="49">
        <f t="shared" si="601"/>
        <v>3.5340131691218795</v>
      </c>
      <c r="AS1384" s="49">
        <f t="shared" si="607"/>
        <v>0.59011062979971785</v>
      </c>
      <c r="AT1384" s="49">
        <f t="shared" si="602"/>
        <v>0.75248565502334008</v>
      </c>
      <c r="AU1384" s="54">
        <f>(AM1384-MAX(AM$3:AM1384))/MAX(AM$3:AM1384)</f>
        <v>-0.58160424458323812</v>
      </c>
      <c r="AV1384" s="54">
        <f>(AN1384-MAX(AN$3:AN1384))/MAX(AN$3:AN1384)</f>
        <v>-0.77072438088063977</v>
      </c>
      <c r="AW1384" s="54">
        <f>(AO1384-MAX(AO$3:AO1384))/MAX(AO$3:AO1384)</f>
        <v>-0.6600264881248602</v>
      </c>
      <c r="AX1384" s="54">
        <f>(AP1384-MAX(AP$3:AP1384))/MAX(AP$3:AP1384)</f>
        <v>-0.6795196753511149</v>
      </c>
      <c r="AY1384" s="54">
        <f>(AQ1384-MAX(AQ$3:AQ1384))/MAX(AQ$3:AQ1384)</f>
        <v>-0.57518261601834519</v>
      </c>
    </row>
    <row r="1385" spans="1:51">
      <c r="A1385" s="49">
        <f>Data!F1511</f>
        <v>1996.2083333332196</v>
      </c>
      <c r="B1385" s="53">
        <f t="shared" si="593"/>
        <v>0.86699999999999999</v>
      </c>
      <c r="C1385" s="50">
        <f>1/Data!N1511</f>
        <v>3.9016883174472147E-2</v>
      </c>
      <c r="D1385" s="50">
        <f>Data!H1511/100</f>
        <v>6.2699999999999992E-2</v>
      </c>
      <c r="E1385">
        <f>Data!K1512/Data!K1511</f>
        <v>0.9981313590388704</v>
      </c>
      <c r="F1385">
        <f>Data!T1512/Data!T1511</f>
        <v>0.98393203307880894</v>
      </c>
      <c r="G1385" s="49">
        <f>Data!E1514</f>
        <v>156.69999999999999</v>
      </c>
      <c r="H1385" s="52">
        <v>0</v>
      </c>
      <c r="I1385" s="52">
        <v>1</v>
      </c>
      <c r="J1385" s="52">
        <v>0.6</v>
      </c>
      <c r="K1385" s="54">
        <f t="shared" si="603"/>
        <v>0.66261227030770231</v>
      </c>
      <c r="L1385" s="54">
        <f t="shared" si="616"/>
        <v>0</v>
      </c>
      <c r="M1385" s="53">
        <f t="shared" si="617"/>
        <v>0</v>
      </c>
      <c r="N1385" s="54" cm="1">
        <f t="array" ref="N1385">stock_min(C1385,O1385)</f>
        <v>0</v>
      </c>
      <c r="O1385" s="54" cm="1">
        <f t="array" ref="O1385">stock_max(C1385,D1385)</f>
        <v>0</v>
      </c>
      <c r="P1385" s="49">
        <f t="shared" si="594"/>
        <v>1996.2083333332196</v>
      </c>
      <c r="Q1385" s="49">
        <f t="shared" si="608"/>
        <v>1.87879953011309</v>
      </c>
      <c r="R1385" s="49">
        <f t="shared" si="609"/>
        <v>213.17656997704182</v>
      </c>
      <c r="S1385" s="59">
        <f t="shared" si="590"/>
        <v>41.040825679895335</v>
      </c>
      <c r="T1385" s="59">
        <f t="shared" si="591"/>
        <v>54.293681726951391</v>
      </c>
      <c r="U1385" s="59">
        <f t="shared" si="592"/>
        <v>149.43209884680817</v>
      </c>
      <c r="V1385" s="59"/>
      <c r="W1385" s="49">
        <f t="shared" si="610"/>
        <v>16.416330271958135</v>
      </c>
      <c r="X1385" s="49">
        <f t="shared" si="611"/>
        <v>24.6244954079372</v>
      </c>
      <c r="Y1385" s="49">
        <f t="shared" si="612"/>
        <v>18.318022014492318</v>
      </c>
      <c r="Z1385" s="49">
        <f t="shared" si="613"/>
        <v>35.97565971245907</v>
      </c>
      <c r="AA1385" s="49">
        <f t="shared" si="614"/>
        <v>149.43209884680817</v>
      </c>
      <c r="AB1385" s="49">
        <f t="shared" si="615"/>
        <v>0</v>
      </c>
      <c r="AC1385" s="80">
        <f t="shared" si="595"/>
        <v>0</v>
      </c>
      <c r="AD1385" s="80">
        <f t="shared" si="604"/>
        <v>0</v>
      </c>
      <c r="AE1385" s="80">
        <f t="shared" si="605"/>
        <v>0</v>
      </c>
      <c r="AF1385" s="54">
        <f>(Q1385-MAX(Q$2:Q1384))/MAX(Q$2:Q1384)</f>
        <v>-5.9585494558198004E-2</v>
      </c>
      <c r="AG1385" s="54">
        <f>(R1385-MAX(R$2:R1384))/MAX(R$2:R1384)</f>
        <v>-8.9768941175912692E-3</v>
      </c>
      <c r="AH1385" s="54">
        <f>(S1385-MAX(S$2:S1384))/MAX(S$2:S1384)</f>
        <v>-2.5307066604527851E-2</v>
      </c>
      <c r="AI1385" s="54">
        <f>(T1385-MAX(T$2:T1384))/MAX(T$2:T1384)</f>
        <v>-2.2758971616946615E-2</v>
      </c>
      <c r="AJ1385" s="54">
        <f>(U1385-MAX(U$2:U1384))/MAX(U$2:U1384)</f>
        <v>-5.9585494558197984E-2</v>
      </c>
      <c r="AK1385" s="54">
        <f t="shared" si="606"/>
        <v>2.1337337308694866</v>
      </c>
      <c r="AL1385" s="71">
        <f t="shared" si="596"/>
        <v>1996.2083333332196</v>
      </c>
      <c r="AM1385" s="49">
        <f t="shared" si="597"/>
        <v>2.1337337308694866</v>
      </c>
      <c r="AN1385" s="49">
        <f t="shared" si="598"/>
        <v>3.0186314835974657</v>
      </c>
      <c r="AO1385" s="49">
        <f t="shared" si="599"/>
        <v>2.7980936589345293</v>
      </c>
      <c r="AP1385" s="49">
        <f t="shared" si="600"/>
        <v>2.8475651991216937</v>
      </c>
      <c r="AQ1385" s="49">
        <f t="shared" si="601"/>
        <v>3.6655663055420313</v>
      </c>
      <c r="AS1385" s="49">
        <f t="shared" si="607"/>
        <v>0.64693482194456564</v>
      </c>
      <c r="AT1385" s="49">
        <f t="shared" si="602"/>
        <v>0.81800110642033763</v>
      </c>
      <c r="AU1385" s="54">
        <f>(AM1385-MAX(AM$3:AM1385))/MAX(AM$3:AM1385)</f>
        <v>-0.57304027295194737</v>
      </c>
      <c r="AV1385" s="54">
        <f>(AN1385-MAX(AN$3:AN1385))/MAX(AN$3:AN1385)</f>
        <v>-0.7649043767412359</v>
      </c>
      <c r="AW1385" s="54">
        <f>(AO1385-MAX(AO$3:AO1385))/MAX(AO$3:AO1385)</f>
        <v>-0.65205924158227746</v>
      </c>
      <c r="AX1385" s="54">
        <f>(AP1385-MAX(AP$3:AP1385))/MAX(AP$3:AP1385)</f>
        <v>-0.67191098601476651</v>
      </c>
      <c r="AY1385" s="54">
        <f>(AQ1385-MAX(AQ$3:AQ1385))/MAX(AQ$3:AQ1385)</f>
        <v>-0.55936884946057175</v>
      </c>
    </row>
    <row r="1386" spans="1:51">
      <c r="A1386" s="49">
        <f>Data!F1512</f>
        <v>1996.2916666665528</v>
      </c>
      <c r="B1386" s="53">
        <f t="shared" si="593"/>
        <v>0.86499999999999999</v>
      </c>
      <c r="C1386" s="50">
        <f>1/Data!N1512</f>
        <v>3.9332598415413457E-2</v>
      </c>
      <c r="D1386" s="50">
        <f>Data!H1512/100</f>
        <v>6.5099999999999991E-2</v>
      </c>
      <c r="E1386">
        <f>Data!K1513/Data!K1512</f>
        <v>1.0215947100196199</v>
      </c>
      <c r="F1386">
        <f>Data!T1513/Data!T1512</f>
        <v>0.98692892970647572</v>
      </c>
      <c r="G1386" s="49">
        <f>Data!E1515</f>
        <v>157</v>
      </c>
      <c r="H1386" s="52">
        <v>0</v>
      </c>
      <c r="I1386" s="52">
        <v>1</v>
      </c>
      <c r="J1386" s="52">
        <v>0.6</v>
      </c>
      <c r="K1386" s="54">
        <f t="shared" si="603"/>
        <v>0.66261227030770231</v>
      </c>
      <c r="L1386" s="54">
        <f t="shared" si="616"/>
        <v>0</v>
      </c>
      <c r="M1386" s="53">
        <f t="shared" si="617"/>
        <v>0</v>
      </c>
      <c r="N1386" s="54" cm="1">
        <f t="array" ref="N1386">stock_min(C1386,O1386)</f>
        <v>0</v>
      </c>
      <c r="O1386" s="54" cm="1">
        <f t="array" ref="O1386">stock_max(C1386,D1386)</f>
        <v>0</v>
      </c>
      <c r="P1386" s="49">
        <f t="shared" si="594"/>
        <v>1996.2916666665528</v>
      </c>
      <c r="Q1386" s="49">
        <f t="shared" si="608"/>
        <v>1.8542416093875413</v>
      </c>
      <c r="R1386" s="49">
        <f t="shared" si="609"/>
        <v>217.78005618867326</v>
      </c>
      <c r="S1386" s="59">
        <f t="shared" si="590"/>
        <v>41.358005510662721</v>
      </c>
      <c r="T1386" s="59">
        <f t="shared" si="591"/>
        <v>54.831129512816702</v>
      </c>
      <c r="U1386" s="59">
        <f t="shared" si="592"/>
        <v>147.47886137867269</v>
      </c>
      <c r="V1386" s="59"/>
      <c r="W1386" s="49">
        <f t="shared" si="610"/>
        <v>16.543202204265089</v>
      </c>
      <c r="X1386" s="49">
        <f t="shared" si="611"/>
        <v>24.814803306397632</v>
      </c>
      <c r="Y1386" s="49">
        <f t="shared" si="612"/>
        <v>18.499350302793566</v>
      </c>
      <c r="Z1386" s="49">
        <f t="shared" si="613"/>
        <v>36.331779210023136</v>
      </c>
      <c r="AA1386" s="49">
        <f t="shared" si="614"/>
        <v>147.47886137867269</v>
      </c>
      <c r="AB1386" s="49">
        <f t="shared" si="615"/>
        <v>0</v>
      </c>
      <c r="AC1386" s="80">
        <f t="shared" si="595"/>
        <v>0</v>
      </c>
      <c r="AD1386" s="80">
        <f t="shared" si="604"/>
        <v>0</v>
      </c>
      <c r="AE1386" s="80">
        <f t="shared" si="605"/>
        <v>0</v>
      </c>
      <c r="AF1386" s="54">
        <f>(Q1386-MAX(Q$2:Q1385))/MAX(Q$2:Q1385)</f>
        <v>-7.1877718663877696E-2</v>
      </c>
      <c r="AG1386" s="54">
        <f>(R1386-MAX(R$2:R1385))/MAX(R$2:R1385)</f>
        <v>1.2423962476682445E-2</v>
      </c>
      <c r="AH1386" s="54">
        <f>(S1386-MAX(S$2:S1385))/MAX(S$2:S1385)</f>
        <v>-1.7774251790424626E-2</v>
      </c>
      <c r="AI1386" s="54">
        <f>(T1386-MAX(T$2:T1385))/MAX(T$2:T1385)</f>
        <v>-1.3085359324404402E-2</v>
      </c>
      <c r="AJ1386" s="54">
        <f>(U1386-MAX(U$2:U1385))/MAX(U$2:U1385)</f>
        <v>-7.1877718663877557E-2</v>
      </c>
      <c r="AK1386" s="54">
        <f t="shared" si="606"/>
        <v>2.1565294364074012</v>
      </c>
      <c r="AL1386" s="71">
        <f t="shared" si="596"/>
        <v>1996.2916666665528</v>
      </c>
      <c r="AM1386" s="49">
        <f t="shared" si="597"/>
        <v>2.1565294364074012</v>
      </c>
      <c r="AN1386" s="49">
        <f t="shared" si="598"/>
        <v>2.9339821431408564</v>
      </c>
      <c r="AO1386" s="49">
        <f t="shared" si="599"/>
        <v>2.7620774347292176</v>
      </c>
      <c r="AP1386" s="49">
        <f t="shared" si="600"/>
        <v>2.8040718734242729</v>
      </c>
      <c r="AQ1386" s="49">
        <f t="shared" si="601"/>
        <v>3.6904390260200999</v>
      </c>
      <c r="AS1386" s="49">
        <f t="shared" si="607"/>
        <v>0.75645688287924351</v>
      </c>
      <c r="AT1386" s="49">
        <f t="shared" si="602"/>
        <v>0.88636715259582699</v>
      </c>
      <c r="AU1386" s="54">
        <f>(AM1386-MAX(AM$3:AM1386))/MAX(AM$3:AM1386)</f>
        <v>-0.56847885646706586</v>
      </c>
      <c r="AV1386" s="54">
        <f>(AN1386-MAX(AN$3:AN1386))/MAX(AN$3:AN1386)</f>
        <v>-0.77149699646352587</v>
      </c>
      <c r="AW1386" s="54">
        <f>(AO1386-MAX(AO$3:AO1386))/MAX(AO$3:AO1386)</f>
        <v>-0.65653783089801565</v>
      </c>
      <c r="AX1386" s="54">
        <f>(AP1386-MAX(AP$3:AP1386))/MAX(AP$3:AP1386)</f>
        <v>-0.67692217323794468</v>
      </c>
      <c r="AY1386" s="54">
        <f>(AQ1386-MAX(AQ$3:AQ1386))/MAX(AQ$3:AQ1386)</f>
        <v>-0.55637894434693991</v>
      </c>
    </row>
    <row r="1387" spans="1:51">
      <c r="A1387" s="49">
        <f>Data!F1513</f>
        <v>1996.3749999998861</v>
      </c>
      <c r="B1387" s="53">
        <f t="shared" si="593"/>
        <v>0.874</v>
      </c>
      <c r="C1387" s="50">
        <f>1/Data!N1513</f>
        <v>3.8738603167899566E-2</v>
      </c>
      <c r="D1387" s="50">
        <f>Data!H1513/100</f>
        <v>6.7400000000000002E-2</v>
      </c>
      <c r="E1387">
        <f>Data!K1514/Data!K1513</f>
        <v>1.0121467513970817</v>
      </c>
      <c r="F1387">
        <f>Data!T1514/Data!T1513</f>
        <v>0.99280370266331464</v>
      </c>
      <c r="G1387" s="49">
        <f>Data!E1516</f>
        <v>157.30000000000001</v>
      </c>
      <c r="H1387" s="52">
        <v>0</v>
      </c>
      <c r="I1387" s="52">
        <v>1</v>
      </c>
      <c r="J1387" s="52">
        <v>0.6</v>
      </c>
      <c r="K1387" s="54">
        <f t="shared" si="603"/>
        <v>0.66261227030770231</v>
      </c>
      <c r="L1387" s="54">
        <f t="shared" si="616"/>
        <v>0</v>
      </c>
      <c r="M1387" s="53">
        <f t="shared" si="617"/>
        <v>0</v>
      </c>
      <c r="N1387" s="54" cm="1">
        <f t="array" ref="N1387">stock_min(C1387,O1387)</f>
        <v>0</v>
      </c>
      <c r="O1387" s="54" cm="1">
        <f t="array" ref="O1387">stock_max(C1387,D1387)</f>
        <v>0</v>
      </c>
      <c r="P1387" s="49">
        <f t="shared" si="594"/>
        <v>1996.3749999998861</v>
      </c>
      <c r="Q1387" s="49">
        <f t="shared" si="608"/>
        <v>1.8408979354323345</v>
      </c>
      <c r="R1387" s="49">
        <f t="shared" si="609"/>
        <v>220.42537639043954</v>
      </c>
      <c r="S1387" s="59">
        <f t="shared" si="590"/>
        <v>41.54037495543021</v>
      </c>
      <c r="T1387" s="59">
        <f t="shared" si="591"/>
        <v>55.139315777380105</v>
      </c>
      <c r="U1387" s="59">
        <f t="shared" si="592"/>
        <v>146.41755964131596</v>
      </c>
      <c r="V1387" s="59"/>
      <c r="W1387" s="49">
        <f t="shared" si="610"/>
        <v>16.616149982172086</v>
      </c>
      <c r="X1387" s="49">
        <f t="shared" si="611"/>
        <v>24.924224973258124</v>
      </c>
      <c r="Y1387" s="49">
        <f t="shared" si="612"/>
        <v>18.603328566916964</v>
      </c>
      <c r="Z1387" s="49">
        <f t="shared" si="613"/>
        <v>36.535987210463141</v>
      </c>
      <c r="AA1387" s="49">
        <f t="shared" si="614"/>
        <v>146.41755964131596</v>
      </c>
      <c r="AB1387" s="49">
        <f t="shared" si="615"/>
        <v>0</v>
      </c>
      <c r="AC1387" s="80">
        <f t="shared" si="595"/>
        <v>0</v>
      </c>
      <c r="AD1387" s="80">
        <f t="shared" si="604"/>
        <v>0</v>
      </c>
      <c r="AE1387" s="80">
        <f t="shared" si="605"/>
        <v>0</v>
      </c>
      <c r="AF1387" s="54">
        <f>(Q1387-MAX(Q$2:Q1386))/MAX(Q$2:Q1386)</f>
        <v>-7.8556762565175228E-2</v>
      </c>
      <c r="AG1387" s="54">
        <f>(R1387-MAX(R$2:R1386))/MAX(R$2:R1386)</f>
        <v>1.2146751397081625E-2</v>
      </c>
      <c r="AH1387" s="54">
        <f>(S1387-MAX(S$2:S1386))/MAX(S$2:S1386)</f>
        <v>-1.3443096017181912E-2</v>
      </c>
      <c r="AI1387" s="54">
        <f>(T1387-MAX(T$2:T1386))/MAX(T$2:T1386)</f>
        <v>-7.5382633726120973E-3</v>
      </c>
      <c r="AJ1387" s="54">
        <f>(U1387-MAX(U$2:U1386))/MAX(U$2:U1386)</f>
        <v>-7.855676256517502E-2</v>
      </c>
      <c r="AK1387" s="54">
        <f t="shared" si="606"/>
        <v>2.2019802849411643</v>
      </c>
      <c r="AL1387" s="71">
        <f t="shared" si="596"/>
        <v>1996.3749999998861</v>
      </c>
      <c r="AM1387" s="49">
        <f t="shared" si="597"/>
        <v>2.2019802849411643</v>
      </c>
      <c r="AN1387" s="49">
        <f t="shared" si="598"/>
        <v>2.9201184730004321</v>
      </c>
      <c r="AO1387" s="49">
        <f t="shared" si="599"/>
        <v>2.7772025543413141</v>
      </c>
      <c r="AP1387" s="49">
        <f t="shared" si="600"/>
        <v>2.8149203526678979</v>
      </c>
      <c r="AQ1387" s="49">
        <f t="shared" si="601"/>
        <v>3.7481112804231178</v>
      </c>
      <c r="AS1387" s="49">
        <f t="shared" si="607"/>
        <v>0.82799280742268566</v>
      </c>
      <c r="AT1387" s="49">
        <f t="shared" si="602"/>
        <v>0.93319092775521995</v>
      </c>
      <c r="AU1387" s="54">
        <f>(AM1387-MAX(AM$3:AM1387))/MAX(AM$3:AM1387)</f>
        <v>-0.55938415003611397</v>
      </c>
      <c r="AV1387" s="54">
        <f>(AN1387-MAX(AN$3:AN1387))/MAX(AN$3:AN1387)</f>
        <v>-0.77257672023571433</v>
      </c>
      <c r="AW1387" s="54">
        <f>(AO1387-MAX(AO$3:AO1387))/MAX(AO$3:AO1387)</f>
        <v>-0.65465703410188714</v>
      </c>
      <c r="AX1387" s="54">
        <f>(AP1387-MAX(AP$3:AP1387))/MAX(AP$3:AP1387)</f>
        <v>-0.67567223983540903</v>
      </c>
      <c r="AY1387" s="54">
        <f>(AQ1387-MAX(AQ$3:AQ1387))/MAX(AQ$3:AQ1387)</f>
        <v>-0.54944626609381886</v>
      </c>
    </row>
    <row r="1388" spans="1:51">
      <c r="A1388" s="49">
        <f>Data!F1514</f>
        <v>1996.4583333332193</v>
      </c>
      <c r="B1388" s="53">
        <f t="shared" si="593"/>
        <v>0.88100000000000001</v>
      </c>
      <c r="C1388" s="50">
        <f>1/Data!N1514</f>
        <v>3.8510901203941697E-2</v>
      </c>
      <c r="D1388" s="50">
        <f>Data!H1514/100</f>
        <v>6.9099999999999995E-2</v>
      </c>
      <c r="E1388">
        <f>Data!K1515/Data!K1514</f>
        <v>0.96340613313388179</v>
      </c>
      <c r="F1388">
        <f>Data!T1515/Data!T1514</f>
        <v>1.006701727646157</v>
      </c>
      <c r="G1388" s="49">
        <f>Data!E1517</f>
        <v>157.80000000000001</v>
      </c>
      <c r="H1388" s="52">
        <v>0</v>
      </c>
      <c r="I1388" s="52">
        <v>1</v>
      </c>
      <c r="J1388" s="52">
        <v>0.6</v>
      </c>
      <c r="K1388" s="54">
        <f t="shared" si="603"/>
        <v>0.66261227030770231</v>
      </c>
      <c r="L1388" s="54">
        <f t="shared" si="616"/>
        <v>0</v>
      </c>
      <c r="M1388" s="53">
        <f t="shared" si="617"/>
        <v>0</v>
      </c>
      <c r="N1388" s="54" cm="1">
        <f t="array" ref="N1388">stock_min(C1388,O1388)</f>
        <v>0</v>
      </c>
      <c r="O1388" s="54" cm="1">
        <f t="array" ref="O1388">stock_max(C1388,D1388)</f>
        <v>0</v>
      </c>
      <c r="P1388" s="49">
        <f t="shared" si="594"/>
        <v>1996.4583333332193</v>
      </c>
      <c r="Q1388" s="49">
        <f t="shared" si="608"/>
        <v>1.8532351320199747</v>
      </c>
      <c r="R1388" s="49">
        <f t="shared" si="609"/>
        <v>212.3591595128938</v>
      </c>
      <c r="S1388" s="59">
        <f t="shared" si="590"/>
        <v>40.739658096725833</v>
      </c>
      <c r="T1388" s="59">
        <f t="shared" si="591"/>
        <v>53.926997166945668</v>
      </c>
      <c r="U1388" s="59">
        <f t="shared" si="592"/>
        <v>147.39881024864701</v>
      </c>
      <c r="V1388" s="59"/>
      <c r="W1388" s="49">
        <f t="shared" si="610"/>
        <v>16.295863238690334</v>
      </c>
      <c r="X1388" s="49">
        <f t="shared" si="611"/>
        <v>24.443794858035499</v>
      </c>
      <c r="Y1388" s="49">
        <f t="shared" si="612"/>
        <v>18.194307143278767</v>
      </c>
      <c r="Z1388" s="49">
        <f t="shared" si="613"/>
        <v>35.732690023666898</v>
      </c>
      <c r="AA1388" s="49">
        <f t="shared" si="614"/>
        <v>147.39881024864701</v>
      </c>
      <c r="AB1388" s="49">
        <f t="shared" si="615"/>
        <v>0</v>
      </c>
      <c r="AC1388" s="80">
        <f t="shared" si="595"/>
        <v>0</v>
      </c>
      <c r="AD1388" s="80">
        <f t="shared" si="604"/>
        <v>0</v>
      </c>
      <c r="AE1388" s="80">
        <f t="shared" si="605"/>
        <v>0</v>
      </c>
      <c r="AF1388" s="54">
        <f>(Q1388-MAX(Q$2:Q1387))/MAX(Q$2:Q1387)</f>
        <v>-7.2381500946493857E-2</v>
      </c>
      <c r="AG1388" s="54">
        <f>(R1388-MAX(R$2:R1387))/MAX(R$2:R1387)</f>
        <v>-3.6593866866118215E-2</v>
      </c>
      <c r="AH1388" s="54">
        <f>(S1388-MAX(S$2:S1387))/MAX(S$2:S1387)</f>
        <v>-3.2459600946128722E-2</v>
      </c>
      <c r="AI1388" s="54">
        <f>(T1388-MAX(T$2:T1387))/MAX(T$2:T1387)</f>
        <v>-2.9358988140311255E-2</v>
      </c>
      <c r="AJ1388" s="54">
        <f>(U1388-MAX(U$2:U1387))/MAX(U$2:U1387)</f>
        <v>-7.2381500946493635E-2</v>
      </c>
      <c r="AK1388" s="54">
        <f t="shared" si="606"/>
        <v>2.222106807759078</v>
      </c>
      <c r="AL1388" s="71">
        <f t="shared" si="596"/>
        <v>1996.4583333332193</v>
      </c>
      <c r="AM1388" s="49">
        <f t="shared" si="597"/>
        <v>2.222106807759078</v>
      </c>
      <c r="AN1388" s="49">
        <f t="shared" si="598"/>
        <v>3.1360799822502474</v>
      </c>
      <c r="AO1388" s="49">
        <f t="shared" si="599"/>
        <v>2.9086841825692176</v>
      </c>
      <c r="AP1388" s="49">
        <f t="shared" si="600"/>
        <v>2.9597388778022475</v>
      </c>
      <c r="AQ1388" s="49">
        <f t="shared" si="601"/>
        <v>3.8417171752273305</v>
      </c>
      <c r="AS1388" s="49">
        <f t="shared" si="607"/>
        <v>0.70563719297708305</v>
      </c>
      <c r="AT1388" s="49">
        <f t="shared" si="602"/>
        <v>0.88197829742508294</v>
      </c>
      <c r="AU1388" s="54">
        <f>(AM1388-MAX(AM$3:AM1388))/MAX(AM$3:AM1388)</f>
        <v>-0.55535683652251011</v>
      </c>
      <c r="AV1388" s="54">
        <f>(AN1388-MAX(AN$3:AN1388))/MAX(AN$3:AN1388)</f>
        <v>-0.75575730856096379</v>
      </c>
      <c r="AW1388" s="54">
        <f>(AO1388-MAX(AO$3:AO1388))/MAX(AO$3:AO1388)</f>
        <v>-0.63830739644857359</v>
      </c>
      <c r="AX1388" s="54">
        <f>(AP1388-MAX(AP$3:AP1388))/MAX(AP$3:AP1388)</f>
        <v>-0.65898662816520748</v>
      </c>
      <c r="AY1388" s="54">
        <f>(AQ1388-MAX(AQ$3:AQ1388))/MAX(AQ$3:AQ1388)</f>
        <v>-0.5381940693834516</v>
      </c>
    </row>
    <row r="1389" spans="1:51">
      <c r="A1389" s="49">
        <f>Data!F1515</f>
        <v>1996.5416666665526</v>
      </c>
      <c r="B1389" s="53">
        <f t="shared" si="593"/>
        <v>0.85399999999999998</v>
      </c>
      <c r="C1389" s="50">
        <f>1/Data!N1515</f>
        <v>4.0227832206585712E-2</v>
      </c>
      <c r="D1389" s="50">
        <f>Data!H1515/100</f>
        <v>6.8699999999999997E-2</v>
      </c>
      <c r="E1389">
        <f>Data!K1516/Data!K1515</f>
        <v>1.0288084704156077</v>
      </c>
      <c r="F1389">
        <f>Data!T1516/Data!T1515</f>
        <v>1.0204506188063882</v>
      </c>
      <c r="G1389" s="49">
        <f>Data!E1518</f>
        <v>158.30000000000001</v>
      </c>
      <c r="H1389" s="52">
        <v>0</v>
      </c>
      <c r="I1389" s="52">
        <v>1</v>
      </c>
      <c r="J1389" s="52">
        <v>0.6</v>
      </c>
      <c r="K1389" s="54">
        <f t="shared" si="603"/>
        <v>0.66261227030770231</v>
      </c>
      <c r="L1389" s="54">
        <f t="shared" si="616"/>
        <v>0</v>
      </c>
      <c r="M1389" s="53">
        <f t="shared" si="617"/>
        <v>0</v>
      </c>
      <c r="N1389" s="54" cm="1">
        <f t="array" ref="N1389">stock_min(C1389,O1389)</f>
        <v>0</v>
      </c>
      <c r="O1389" s="54" cm="1">
        <f t="array" ref="O1389">stock_max(C1389,D1389)</f>
        <v>0</v>
      </c>
      <c r="P1389" s="49">
        <f t="shared" si="594"/>
        <v>1996.5416666665526</v>
      </c>
      <c r="Q1389" s="49">
        <f t="shared" si="608"/>
        <v>1.8911349372635218</v>
      </c>
      <c r="R1389" s="49">
        <f t="shared" si="609"/>
        <v>218.47690207720433</v>
      </c>
      <c r="S1389" s="59">
        <f t="shared" si="590"/>
        <v>41.777106924954225</v>
      </c>
      <c r="T1389" s="59">
        <f t="shared" si="591"/>
        <v>55.328486150196099</v>
      </c>
      <c r="U1389" s="59">
        <f t="shared" si="592"/>
        <v>150.41320712955724</v>
      </c>
      <c r="V1389" s="59"/>
      <c r="W1389" s="49">
        <f t="shared" si="610"/>
        <v>16.710842769981692</v>
      </c>
      <c r="X1389" s="49">
        <f t="shared" si="611"/>
        <v>25.066264154972533</v>
      </c>
      <c r="Y1389" s="49">
        <f t="shared" si="612"/>
        <v>18.667152329526399</v>
      </c>
      <c r="Z1389" s="49">
        <f t="shared" si="613"/>
        <v>36.661333820669704</v>
      </c>
      <c r="AA1389" s="49">
        <f t="shared" si="614"/>
        <v>150.41320712955724</v>
      </c>
      <c r="AB1389" s="49">
        <f t="shared" si="615"/>
        <v>0</v>
      </c>
      <c r="AC1389" s="80">
        <f t="shared" si="595"/>
        <v>0</v>
      </c>
      <c r="AD1389" s="80">
        <f t="shared" si="604"/>
        <v>0</v>
      </c>
      <c r="AE1389" s="80">
        <f t="shared" si="605"/>
        <v>0</v>
      </c>
      <c r="AF1389" s="54">
        <f>(Q1389-MAX(Q$2:Q1388))/MAX(Q$2:Q1388)</f>
        <v>-5.3411128624596599E-2</v>
      </c>
      <c r="AG1389" s="54">
        <f>(R1389-MAX(R$2:R1388))/MAX(R$2:R1388)</f>
        <v>-8.8396097815157011E-3</v>
      </c>
      <c r="AH1389" s="54">
        <f>(S1389-MAX(S$2:S1388))/MAX(S$2:S1388)</f>
        <v>-7.820865616566865E-3</v>
      </c>
      <c r="AI1389" s="54">
        <f>(T1389-MAX(T$2:T1388))/MAX(T$2:T1388)</f>
        <v>-4.1333542968192043E-3</v>
      </c>
      <c r="AJ1389" s="54">
        <f>(U1389-MAX(U$2:U1388))/MAX(U$2:U1388)</f>
        <v>-5.3411128624596411E-2</v>
      </c>
      <c r="AK1389" s="54">
        <f t="shared" si="606"/>
        <v>2.1663095264771211</v>
      </c>
      <c r="AL1389" s="71">
        <f t="shared" si="596"/>
        <v>1996.5416666665526</v>
      </c>
      <c r="AM1389" s="49">
        <f t="shared" si="597"/>
        <v>2.1663095264771211</v>
      </c>
      <c r="AN1389" s="49">
        <f t="shared" si="598"/>
        <v>3.0820125221601491</v>
      </c>
      <c r="AO1389" s="49">
        <f t="shared" si="599"/>
        <v>2.8494258085081765</v>
      </c>
      <c r="AP1389" s="49">
        <f t="shared" si="600"/>
        <v>2.9008955941960237</v>
      </c>
      <c r="AQ1389" s="49">
        <f t="shared" si="601"/>
        <v>3.7972334455573571</v>
      </c>
      <c r="AS1389" s="49">
        <f t="shared" si="607"/>
        <v>0.715220923397208</v>
      </c>
      <c r="AT1389" s="49">
        <f t="shared" si="602"/>
        <v>0.89633785136133337</v>
      </c>
      <c r="AU1389" s="54">
        <f>(AM1389-MAX(AM$3:AM1389))/MAX(AM$3:AM1389)</f>
        <v>-0.56652186224315615</v>
      </c>
      <c r="AV1389" s="54">
        <f>(AN1389-MAX(AN$3:AN1389))/MAX(AN$3:AN1389)</f>
        <v>-0.75996816480392326</v>
      </c>
      <c r="AW1389" s="54">
        <f>(AO1389-MAX(AO$3:AO1389))/MAX(AO$3:AO1389)</f>
        <v>-0.64567612892383008</v>
      </c>
      <c r="AX1389" s="54">
        <f>(AP1389-MAX(AP$3:AP1389))/MAX(AP$3:AP1389)</f>
        <v>-0.66576639738839305</v>
      </c>
      <c r="AY1389" s="54">
        <f>(AQ1389-MAX(AQ$3:AQ1389))/MAX(AQ$3:AQ1389)</f>
        <v>-0.54354137873511454</v>
      </c>
    </row>
    <row r="1390" spans="1:51">
      <c r="A1390" s="49">
        <f>Data!F1516</f>
        <v>1996.6249999998859</v>
      </c>
      <c r="B1390" s="53">
        <f t="shared" si="593"/>
        <v>0.86399999999999999</v>
      </c>
      <c r="C1390" s="50">
        <f>1/Data!N1516</f>
        <v>3.9350668137778259E-2</v>
      </c>
      <c r="D1390" s="50">
        <f>Data!H1516/100</f>
        <v>6.6400000000000001E-2</v>
      </c>
      <c r="E1390">
        <f>Data!K1517/Data!K1516</f>
        <v>1.0170208738624529</v>
      </c>
      <c r="F1390">
        <f>Data!T1517/Data!T1516</f>
        <v>0.98873051273519141</v>
      </c>
      <c r="G1390" s="49">
        <f>Data!E1519</f>
        <v>158.6</v>
      </c>
      <c r="H1390" s="52">
        <v>0</v>
      </c>
      <c r="I1390" s="52">
        <v>1</v>
      </c>
      <c r="J1390" s="52">
        <v>0.6</v>
      </c>
      <c r="K1390" s="54">
        <f t="shared" si="603"/>
        <v>0.66261227030770231</v>
      </c>
      <c r="L1390" s="54">
        <f t="shared" si="616"/>
        <v>0</v>
      </c>
      <c r="M1390" s="53">
        <f t="shared" si="617"/>
        <v>0</v>
      </c>
      <c r="N1390" s="54" cm="1">
        <f t="array" ref="N1390">stock_min(C1390,O1390)</f>
        <v>0</v>
      </c>
      <c r="O1390" s="54" cm="1">
        <f t="array" ref="O1390">stock_max(C1390,D1390)</f>
        <v>0</v>
      </c>
      <c r="P1390" s="49">
        <f t="shared" si="594"/>
        <v>1996.6249999998859</v>
      </c>
      <c r="Q1390" s="49">
        <f t="shared" si="608"/>
        <v>1.8698228161719959</v>
      </c>
      <c r="R1390" s="49">
        <f t="shared" si="609"/>
        <v>222.19556986931988</v>
      </c>
      <c r="S1390" s="59">
        <f t="shared" si="590"/>
        <v>42.015434015558412</v>
      </c>
      <c r="T1390" s="59">
        <f t="shared" si="591"/>
        <v>55.742124853339163</v>
      </c>
      <c r="U1390" s="59">
        <f t="shared" si="592"/>
        <v>148.71812740735169</v>
      </c>
      <c r="V1390" s="59"/>
      <c r="W1390" s="49">
        <f t="shared" si="610"/>
        <v>16.806173606223364</v>
      </c>
      <c r="X1390" s="49">
        <f t="shared" si="611"/>
        <v>25.209260409335048</v>
      </c>
      <c r="Y1390" s="49">
        <f t="shared" si="612"/>
        <v>18.806708952492702</v>
      </c>
      <c r="Z1390" s="49">
        <f t="shared" si="613"/>
        <v>36.935415900846458</v>
      </c>
      <c r="AA1390" s="49">
        <f t="shared" si="614"/>
        <v>148.71812740735169</v>
      </c>
      <c r="AB1390" s="49">
        <f t="shared" si="615"/>
        <v>0</v>
      </c>
      <c r="AC1390" s="80">
        <f t="shared" si="595"/>
        <v>0</v>
      </c>
      <c r="AD1390" s="80">
        <f t="shared" si="604"/>
        <v>0</v>
      </c>
      <c r="AE1390" s="80">
        <f t="shared" si="605"/>
        <v>0</v>
      </c>
      <c r="AF1390" s="54">
        <f>(Q1390-MAX(Q$2:Q1389))/MAX(Q$2:Q1389)</f>
        <v>-6.4078699855571283E-2</v>
      </c>
      <c r="AG1390" s="54">
        <f>(R1390-MAX(R$2:R1389))/MAX(R$2:R1389)</f>
        <v>8.0308061978526454E-3</v>
      </c>
      <c r="AH1390" s="54">
        <f>(S1390-MAX(S$2:S1389))/MAX(S$2:S1389)</f>
        <v>-2.1607521271250975E-3</v>
      </c>
      <c r="AI1390" s="54">
        <f>(T1390-MAX(T$2:T1389))/MAX(T$2:T1389)</f>
        <v>3.3117976763228853E-3</v>
      </c>
      <c r="AJ1390" s="54">
        <f>(U1390-MAX(U$2:U1389))/MAX(U$2:U1389)</f>
        <v>-6.4078699855570978E-2</v>
      </c>
      <c r="AK1390" s="54">
        <f t="shared" si="606"/>
        <v>2.1745867509847936</v>
      </c>
      <c r="AL1390" s="71">
        <f t="shared" si="596"/>
        <v>1996.6249999998859</v>
      </c>
      <c r="AM1390" s="49">
        <f t="shared" si="597"/>
        <v>2.1745867509847936</v>
      </c>
      <c r="AN1390" s="49">
        <f t="shared" si="598"/>
        <v>3.009924544907375</v>
      </c>
      <c r="AO1390" s="49">
        <f t="shared" si="599"/>
        <v>2.8132686115485535</v>
      </c>
      <c r="AP1390" s="49">
        <f t="shared" si="600"/>
        <v>2.8591803239880749</v>
      </c>
      <c r="AQ1390" s="49">
        <f t="shared" si="601"/>
        <v>3.8141073722535901</v>
      </c>
      <c r="AS1390" s="49">
        <f t="shared" si="607"/>
        <v>0.80418282734621505</v>
      </c>
      <c r="AT1390" s="49">
        <f t="shared" si="602"/>
        <v>0.95492704826551522</v>
      </c>
      <c r="AU1390" s="54">
        <f>(AM1390-MAX(AM$3:AM1390))/MAX(AM$3:AM1390)</f>
        <v>-0.56486559114176094</v>
      </c>
      <c r="AV1390" s="54">
        <f>(AN1390-MAX(AN$3:AN1390))/MAX(AN$3:AN1390)</f>
        <v>-0.76558248640422233</v>
      </c>
      <c r="AW1390" s="54">
        <f>(AO1390-MAX(AO$3:AO1390))/MAX(AO$3:AO1390)</f>
        <v>-0.65017224809132801</v>
      </c>
      <c r="AX1390" s="54">
        <f>(AP1390-MAX(AP$3:AP1390))/MAX(AP$3:AP1390)</f>
        <v>-0.67057272170885984</v>
      </c>
      <c r="AY1390" s="54">
        <f>(AQ1390-MAX(AQ$3:AQ1390))/MAX(AQ$3:AQ1390)</f>
        <v>-0.54151299427429112</v>
      </c>
    </row>
    <row r="1391" spans="1:51">
      <c r="A1391" s="49">
        <f>Data!F1517</f>
        <v>1996.7083333332191</v>
      </c>
      <c r="B1391" s="53">
        <f t="shared" si="593"/>
        <v>0.87</v>
      </c>
      <c r="C1391" s="50">
        <f>1/Data!N1517</f>
        <v>3.8940634807447437E-2</v>
      </c>
      <c r="D1391" s="50">
        <f>Data!H1517/100</f>
        <v>6.83E-2</v>
      </c>
      <c r="E1391">
        <f>Data!K1518/Data!K1517</f>
        <v>1.0379161484771671</v>
      </c>
      <c r="F1391">
        <f>Data!T1518/Data!T1517</f>
        <v>1.0243032968888486</v>
      </c>
      <c r="G1391" s="49">
        <f>Data!E1520</f>
        <v>158.6</v>
      </c>
      <c r="H1391" s="52">
        <v>0</v>
      </c>
      <c r="I1391" s="52">
        <v>1</v>
      </c>
      <c r="J1391" s="52">
        <v>0.6</v>
      </c>
      <c r="K1391" s="54">
        <f t="shared" si="603"/>
        <v>0.66261227030770231</v>
      </c>
      <c r="L1391" s="54">
        <f t="shared" si="616"/>
        <v>0</v>
      </c>
      <c r="M1391" s="53">
        <f t="shared" si="617"/>
        <v>0</v>
      </c>
      <c r="N1391" s="54" cm="1">
        <f t="array" ref="N1391">stock_min(C1391,O1391)</f>
        <v>0</v>
      </c>
      <c r="O1391" s="54" cm="1">
        <f t="array" ref="O1391">stock_max(C1391,D1391)</f>
        <v>0</v>
      </c>
      <c r="P1391" s="49">
        <f t="shared" si="594"/>
        <v>1996.7083333332191</v>
      </c>
      <c r="Q1391" s="49">
        <f t="shared" si="608"/>
        <v>1.9152656752029669</v>
      </c>
      <c r="R1391" s="49">
        <f t="shared" si="609"/>
        <v>230.62037008745375</v>
      </c>
      <c r="S1391" s="59">
        <f t="shared" si="590"/>
        <v>43.379717502955906</v>
      </c>
      <c r="T1391" s="59">
        <f t="shared" si="591"/>
        <v>57.599638597876165</v>
      </c>
      <c r="U1391" s="59">
        <f t="shared" si="592"/>
        <v>152.33246821048616</v>
      </c>
      <c r="V1391" s="59"/>
      <c r="W1391" s="49">
        <f t="shared" si="610"/>
        <v>17.351887001182362</v>
      </c>
      <c r="X1391" s="49">
        <f t="shared" si="611"/>
        <v>26.027830501773543</v>
      </c>
      <c r="Y1391" s="49">
        <f t="shared" si="612"/>
        <v>19.433411297634279</v>
      </c>
      <c r="Z1391" s="49">
        <f t="shared" si="613"/>
        <v>38.166227300241886</v>
      </c>
      <c r="AA1391" s="49">
        <f t="shared" si="614"/>
        <v>152.33246821048616</v>
      </c>
      <c r="AB1391" s="49">
        <f t="shared" si="615"/>
        <v>0</v>
      </c>
      <c r="AC1391" s="80">
        <f t="shared" si="595"/>
        <v>0</v>
      </c>
      <c r="AD1391" s="80">
        <f t="shared" si="604"/>
        <v>0</v>
      </c>
      <c r="AE1391" s="80">
        <f t="shared" si="605"/>
        <v>0</v>
      </c>
      <c r="AF1391" s="54">
        <f>(Q1391-MAX(Q$2:Q1390))/MAX(Q$2:Q1390)</f>
        <v>-4.1332726633564042E-2</v>
      </c>
      <c r="AG1391" s="54">
        <f>(R1391-MAX(R$2:R1390))/MAX(R$2:R1390)</f>
        <v>3.7916148477167004E-2</v>
      </c>
      <c r="AH1391" s="54">
        <f>(S1391-MAX(S$2:S1390))/MAX(S$2:S1390)</f>
        <v>3.0240093915450399E-2</v>
      </c>
      <c r="AI1391" s="54">
        <f>(T1391-MAX(T$2:T1390))/MAX(T$2:T1390)</f>
        <v>3.3323339385145985E-2</v>
      </c>
      <c r="AJ1391" s="54">
        <f>(U1391-MAX(U$2:U1390))/MAX(U$2:U1390)</f>
        <v>-4.1332726633563813E-2</v>
      </c>
      <c r="AK1391" s="54">
        <f t="shared" si="606"/>
        <v>2.0981621633658452</v>
      </c>
      <c r="AL1391" s="71">
        <f t="shared" si="596"/>
        <v>1996.7083333332191</v>
      </c>
      <c r="AM1391" s="49">
        <f t="shared" si="597"/>
        <v>2.0981621633658452</v>
      </c>
      <c r="AN1391" s="49">
        <f t="shared" si="598"/>
        <v>2.881727827816623</v>
      </c>
      <c r="AO1391" s="49">
        <f t="shared" si="599"/>
        <v>2.7017615154331507</v>
      </c>
      <c r="AP1391" s="49">
        <f t="shared" si="600"/>
        <v>2.7445249867941741</v>
      </c>
      <c r="AQ1391" s="49">
        <f t="shared" si="601"/>
        <v>3.6971704835378696</v>
      </c>
      <c r="AS1391" s="49">
        <f t="shared" si="607"/>
        <v>0.81544265572124663</v>
      </c>
      <c r="AT1391" s="49">
        <f t="shared" si="602"/>
        <v>0.95264549674369547</v>
      </c>
      <c r="AU1391" s="54">
        <f>(AM1391-MAX(AM$3:AM1391))/MAX(AM$3:AM1391)</f>
        <v>-0.58015813706605934</v>
      </c>
      <c r="AV1391" s="54">
        <f>(AN1391-MAX(AN$3:AN1391))/MAX(AN$3:AN1391)</f>
        <v>-0.7755666422271319</v>
      </c>
      <c r="AW1391" s="54">
        <f>(AO1391-MAX(AO$3:AO1391))/MAX(AO$3:AO1391)</f>
        <v>-0.66403806829626166</v>
      </c>
      <c r="AX1391" s="54">
        <f>(AP1391-MAX(AP$3:AP1391))/MAX(AP$3:AP1391)</f>
        <v>-0.68378300976115602</v>
      </c>
      <c r="AY1391" s="54">
        <f>(AQ1391-MAX(AQ$3:AQ1391))/MAX(AQ$3:AQ1391)</f>
        <v>-0.55556976791317092</v>
      </c>
    </row>
    <row r="1392" spans="1:51">
      <c r="A1392" s="49">
        <f>Data!F1518</f>
        <v>1996.7916666665524</v>
      </c>
      <c r="B1392" s="53">
        <f t="shared" si="593"/>
        <v>0.89200000000000002</v>
      </c>
      <c r="C1392" s="50">
        <f>1/Data!N1518</f>
        <v>3.7759405623869022E-2</v>
      </c>
      <c r="D1392" s="50">
        <f>Data!H1518/100</f>
        <v>6.5299999999999997E-2</v>
      </c>
      <c r="E1392">
        <f>Data!K1519/Data!K1518</f>
        <v>1.0485431907127665</v>
      </c>
      <c r="F1392">
        <f>Data!T1519/Data!T1518</f>
        <v>1.0278930397410455</v>
      </c>
      <c r="G1392" s="49">
        <f>Data!E1521</f>
        <v>159.1</v>
      </c>
      <c r="H1392" s="52">
        <v>0</v>
      </c>
      <c r="I1392" s="52">
        <v>1</v>
      </c>
      <c r="J1392" s="52">
        <v>0.6</v>
      </c>
      <c r="K1392" s="54">
        <f t="shared" si="603"/>
        <v>0.66261227030770231</v>
      </c>
      <c r="L1392" s="54">
        <f t="shared" si="616"/>
        <v>0</v>
      </c>
      <c r="M1392" s="53">
        <f t="shared" si="617"/>
        <v>0</v>
      </c>
      <c r="N1392" s="54" cm="1">
        <f t="array" ref="N1392">stock_min(C1392,O1392)</f>
        <v>0</v>
      </c>
      <c r="O1392" s="54" cm="1">
        <f t="array" ref="O1392">stock_max(C1392,D1392)</f>
        <v>0</v>
      </c>
      <c r="P1392" s="49">
        <f t="shared" si="594"/>
        <v>1996.7916666665524</v>
      </c>
      <c r="Q1392" s="49">
        <f t="shared" si="608"/>
        <v>1.9686882567960635</v>
      </c>
      <c r="R1392" s="49">
        <f t="shared" si="609"/>
        <v>241.81541869485781</v>
      </c>
      <c r="S1392" s="59">
        <f t="shared" si="590"/>
        <v>45.127188316549166</v>
      </c>
      <c r="T1392" s="59">
        <f t="shared" si="591"/>
        <v>59.994405962127601</v>
      </c>
      <c r="U1392" s="59">
        <f t="shared" si="592"/>
        <v>156.58148380013279</v>
      </c>
      <c r="V1392" s="59"/>
      <c r="W1392" s="49">
        <f t="shared" si="610"/>
        <v>18.050875326619668</v>
      </c>
      <c r="X1392" s="49">
        <f t="shared" si="611"/>
        <v>27.076312989929498</v>
      </c>
      <c r="Y1392" s="49">
        <f t="shared" si="612"/>
        <v>20.241376421800279</v>
      </c>
      <c r="Z1392" s="49">
        <f t="shared" si="613"/>
        <v>39.753029540327319</v>
      </c>
      <c r="AA1392" s="49">
        <f t="shared" si="614"/>
        <v>156.58148380013279</v>
      </c>
      <c r="AB1392" s="49">
        <f t="shared" si="615"/>
        <v>0</v>
      </c>
      <c r="AC1392" s="80">
        <f t="shared" si="595"/>
        <v>0</v>
      </c>
      <c r="AD1392" s="80">
        <f t="shared" si="604"/>
        <v>0</v>
      </c>
      <c r="AE1392" s="80">
        <f t="shared" si="605"/>
        <v>0</v>
      </c>
      <c r="AF1392" s="54">
        <f>(Q1392-MAX(Q$2:Q1391))/MAX(Q$2:Q1391)</f>
        <v>-1.4592582279114337E-2</v>
      </c>
      <c r="AG1392" s="54">
        <f>(R1392-MAX(R$2:R1391))/MAX(R$2:R1391)</f>
        <v>4.8543190712766512E-2</v>
      </c>
      <c r="AH1392" s="54">
        <f>(S1392-MAX(S$2:S1391))/MAX(S$2:S1391)</f>
        <v>4.0283130324078001E-2</v>
      </c>
      <c r="AI1392" s="54">
        <f>(T1392-MAX(T$2:T1391))/MAX(T$2:T1391)</f>
        <v>4.1576083158614413E-2</v>
      </c>
      <c r="AJ1392" s="54">
        <f>(U1392-MAX(U$2:U1391))/MAX(U$2:U1391)</f>
        <v>-1.4592582279114131E-2</v>
      </c>
      <c r="AK1392" s="54">
        <f t="shared" si="606"/>
        <v>1.9780458271830246</v>
      </c>
      <c r="AL1392" s="71">
        <f t="shared" si="596"/>
        <v>1996.7916666665524</v>
      </c>
      <c r="AM1392" s="49">
        <f t="shared" si="597"/>
        <v>1.9780458271830246</v>
      </c>
      <c r="AN1392" s="49">
        <f t="shared" si="598"/>
        <v>2.7856843858798506</v>
      </c>
      <c r="AO1392" s="49">
        <f t="shared" si="599"/>
        <v>2.5861735693001511</v>
      </c>
      <c r="AP1392" s="49">
        <f t="shared" si="600"/>
        <v>2.6311961498852701</v>
      </c>
      <c r="AQ1392" s="49">
        <f t="shared" si="601"/>
        <v>3.6217141130247623</v>
      </c>
      <c r="AS1392" s="49">
        <f t="shared" si="607"/>
        <v>0.83602972714491175</v>
      </c>
      <c r="AT1392" s="49">
        <f t="shared" si="602"/>
        <v>0.99051796313949225</v>
      </c>
      <c r="AU1392" s="54">
        <f>(AM1392-MAX(AM$3:AM1392))/MAX(AM$3:AM1392)</f>
        <v>-0.60419339384091986</v>
      </c>
      <c r="AV1392" s="54">
        <f>(AN1392-MAX(AN$3:AN1392))/MAX(AN$3:AN1392)</f>
        <v>-0.78304665194833634</v>
      </c>
      <c r="AW1392" s="54">
        <f>(AO1392-MAX(AO$3:AO1392))/MAX(AO$3:AO1392)</f>
        <v>-0.67841133900971484</v>
      </c>
      <c r="AX1392" s="54">
        <f>(AP1392-MAX(AP$3:AP1392))/MAX(AP$3:AP1392)</f>
        <v>-0.69684046192028626</v>
      </c>
      <c r="AY1392" s="54">
        <f>(AQ1392-MAX(AQ$3:AQ1392))/MAX(AQ$3:AQ1392)</f>
        <v>-0.56464024286391756</v>
      </c>
    </row>
    <row r="1393" spans="1:51">
      <c r="A1393" s="49">
        <f>Data!F1519</f>
        <v>1996.8749999998856</v>
      </c>
      <c r="B1393" s="53">
        <f t="shared" si="593"/>
        <v>0.91300000000000003</v>
      </c>
      <c r="C1393" s="50">
        <f>1/Data!N1519</f>
        <v>3.6250781683699732E-2</v>
      </c>
      <c r="D1393" s="50">
        <f>Data!H1519/100</f>
        <v>6.2E-2</v>
      </c>
      <c r="E1393">
        <f>Data!K1520/Data!K1519</f>
        <v>1.0119913366953479</v>
      </c>
      <c r="F1393">
        <f>Data!T1520/Data!T1519</f>
        <v>0.9978058880379479</v>
      </c>
      <c r="G1393" s="49">
        <f>Data!E1522</f>
        <v>159.6</v>
      </c>
      <c r="H1393" s="52">
        <v>0</v>
      </c>
      <c r="I1393" s="52">
        <v>1</v>
      </c>
      <c r="J1393" s="52">
        <v>0.6</v>
      </c>
      <c r="K1393" s="54">
        <f t="shared" si="603"/>
        <v>0.66261227030770231</v>
      </c>
      <c r="L1393" s="54">
        <f t="shared" si="616"/>
        <v>0</v>
      </c>
      <c r="M1393" s="53">
        <f t="shared" si="617"/>
        <v>0</v>
      </c>
      <c r="N1393" s="54" cm="1">
        <f t="array" ref="N1393">stock_min(C1393,O1393)</f>
        <v>0</v>
      </c>
      <c r="O1393" s="54" cm="1">
        <f t="array" ref="O1393">stock_max(C1393,D1393)</f>
        <v>0</v>
      </c>
      <c r="P1393" s="49">
        <f t="shared" si="594"/>
        <v>1996.8749999998856</v>
      </c>
      <c r="Q1393" s="49">
        <f t="shared" si="608"/>
        <v>1.9643687343422758</v>
      </c>
      <c r="R1393" s="49">
        <f t="shared" si="609"/>
        <v>244.71510879855438</v>
      </c>
      <c r="S1393" s="59">
        <f t="shared" si="590"/>
        <v>45.41226386060039</v>
      </c>
      <c r="T1393" s="59">
        <f t="shared" si="591"/>
        <v>60.426686077870301</v>
      </c>
      <c r="U1393" s="59">
        <f t="shared" si="592"/>
        <v>156.23792649349105</v>
      </c>
      <c r="V1393" s="59"/>
      <c r="W1393" s="49">
        <f t="shared" si="610"/>
        <v>18.164905544240156</v>
      </c>
      <c r="X1393" s="49">
        <f t="shared" si="611"/>
        <v>27.247358316360234</v>
      </c>
      <c r="Y1393" s="49">
        <f t="shared" si="612"/>
        <v>20.387222428641834</v>
      </c>
      <c r="Z1393" s="49">
        <f t="shared" si="613"/>
        <v>40.039463649228466</v>
      </c>
      <c r="AA1393" s="49">
        <f t="shared" si="614"/>
        <v>156.23792649349105</v>
      </c>
      <c r="AB1393" s="49">
        <f t="shared" si="615"/>
        <v>0</v>
      </c>
      <c r="AC1393" s="80">
        <f t="shared" si="595"/>
        <v>0</v>
      </c>
      <c r="AD1393" s="80">
        <f t="shared" si="604"/>
        <v>0</v>
      </c>
      <c r="AE1393" s="80">
        <f t="shared" si="605"/>
        <v>0</v>
      </c>
      <c r="AF1393" s="54">
        <f>(Q1393-MAX(Q$2:Q1392))/MAX(Q$2:Q1392)</f>
        <v>-1.675467648183061E-2</v>
      </c>
      <c r="AG1393" s="54">
        <f>(R1393-MAX(R$2:R1392))/MAX(R$2:R1392)</f>
        <v>1.1991336695347925E-2</v>
      </c>
      <c r="AH1393" s="54">
        <f>(S1393-MAX(S$2:S1392))/MAX(S$2:S1392)</f>
        <v>6.3171572323880145E-3</v>
      </c>
      <c r="AI1393" s="54">
        <f>(T1393-MAX(T$2:T1392))/MAX(T$2:T1392)</f>
        <v>7.2053403781609732E-3</v>
      </c>
      <c r="AJ1393" s="54">
        <f>(U1393-MAX(U$2:U1392))/MAX(U$2:U1392)</f>
        <v>-1.6754676481830419E-2</v>
      </c>
      <c r="AK1393" s="54">
        <f t="shared" si="606"/>
        <v>1.9243876885931954</v>
      </c>
      <c r="AL1393" s="71">
        <f t="shared" si="596"/>
        <v>1996.8749999998856</v>
      </c>
      <c r="AM1393" s="49">
        <f t="shared" si="597"/>
        <v>1.9243876885931954</v>
      </c>
      <c r="AN1393" s="49">
        <f t="shared" si="598"/>
        <v>2.8603831221353762</v>
      </c>
      <c r="AO1393" s="49">
        <f t="shared" si="599"/>
        <v>2.6001929250002038</v>
      </c>
      <c r="AP1393" s="49">
        <f t="shared" si="600"/>
        <v>2.6543129698052517</v>
      </c>
      <c r="AQ1393" s="49">
        <f t="shared" si="601"/>
        <v>3.7344656566528767</v>
      </c>
      <c r="AS1393" s="49">
        <f t="shared" si="607"/>
        <v>0.87408253451750051</v>
      </c>
      <c r="AT1393" s="49">
        <f t="shared" si="602"/>
        <v>1.080152686847625</v>
      </c>
      <c r="AU1393" s="54">
        <f>(AM1393-MAX(AM$3:AM1393))/MAX(AM$3:AM1393)</f>
        <v>-0.61493037750236501</v>
      </c>
      <c r="AV1393" s="54">
        <f>(AN1393-MAX(AN$3:AN1393))/MAX(AN$3:AN1393)</f>
        <v>-0.77722900045557908</v>
      </c>
      <c r="AW1393" s="54">
        <f>(AO1393-MAX(AO$3:AO1393))/MAX(AO$3:AO1393)</f>
        <v>-0.67666804309135675</v>
      </c>
      <c r="AX1393" s="54">
        <f>(AP1393-MAX(AP$3:AP1393))/MAX(AP$3:AP1393)</f>
        <v>-0.69417700239480784</v>
      </c>
      <c r="AY1393" s="54">
        <f>(AQ1393-MAX(AQ$3:AQ1393))/MAX(AQ$3:AQ1393)</f>
        <v>-0.55108658205062444</v>
      </c>
    </row>
    <row r="1394" spans="1:51">
      <c r="A1394" s="49">
        <f>Data!F1520</f>
        <v>1996.9583333332189</v>
      </c>
      <c r="B1394" s="53">
        <f t="shared" si="593"/>
        <v>0.91700000000000004</v>
      </c>
      <c r="C1394" s="50">
        <f>1/Data!N1520</f>
        <v>3.6069901235861616E-2</v>
      </c>
      <c r="D1394" s="50">
        <f>Data!H1520/100</f>
        <v>6.3E-2</v>
      </c>
      <c r="E1394">
        <f>Data!K1521/Data!K1520</f>
        <v>1.0293363065127881</v>
      </c>
      <c r="F1394">
        <f>Data!T1521/Data!T1520</f>
        <v>0.98180001033458164</v>
      </c>
      <c r="G1394" s="49">
        <f>Data!E1523</f>
        <v>160</v>
      </c>
      <c r="H1394" s="52">
        <v>0</v>
      </c>
      <c r="I1394" s="52">
        <v>1</v>
      </c>
      <c r="J1394" s="52">
        <v>0.6</v>
      </c>
      <c r="K1394" s="54">
        <f t="shared" si="603"/>
        <v>0.66261227030770231</v>
      </c>
      <c r="L1394" s="54">
        <f t="shared" si="616"/>
        <v>0</v>
      </c>
      <c r="M1394" s="53">
        <f t="shared" si="617"/>
        <v>0</v>
      </c>
      <c r="N1394" s="54" cm="1">
        <f t="array" ref="N1394">stock_min(C1394,O1394)</f>
        <v>0</v>
      </c>
      <c r="O1394" s="54" cm="1">
        <f t="array" ref="O1394">stock_max(C1394,D1394)</f>
        <v>0</v>
      </c>
      <c r="P1394" s="49">
        <f t="shared" si="594"/>
        <v>1996.9583333332189</v>
      </c>
      <c r="Q1394" s="49">
        <f t="shared" si="608"/>
        <v>1.9286172436781754</v>
      </c>
      <c r="R1394" s="49">
        <f t="shared" si="609"/>
        <v>251.89414623857905</v>
      </c>
      <c r="S1394" s="59">
        <f t="shared" si="590"/>
        <v>45.880999622654429</v>
      </c>
      <c r="T1394" s="59">
        <f t="shared" si="591"/>
        <v>61.230248818583838</v>
      </c>
      <c r="U1394" s="59">
        <f t="shared" si="592"/>
        <v>153.39439784596311</v>
      </c>
      <c r="V1394" s="59"/>
      <c r="W1394" s="49">
        <f t="shared" si="610"/>
        <v>18.352399849061772</v>
      </c>
      <c r="X1394" s="49">
        <f t="shared" si="611"/>
        <v>27.528599773592656</v>
      </c>
      <c r="Y1394" s="49">
        <f t="shared" si="612"/>
        <v>20.658334637396493</v>
      </c>
      <c r="Z1394" s="49">
        <f t="shared" si="613"/>
        <v>40.571914181187346</v>
      </c>
      <c r="AA1394" s="49">
        <f t="shared" si="614"/>
        <v>153.39439784596311</v>
      </c>
      <c r="AB1394" s="49">
        <f t="shared" si="615"/>
        <v>0</v>
      </c>
      <c r="AC1394" s="80">
        <f t="shared" si="595"/>
        <v>0</v>
      </c>
      <c r="AD1394" s="80">
        <f t="shared" si="604"/>
        <v>0</v>
      </c>
      <c r="AE1394" s="80">
        <f t="shared" si="605"/>
        <v>0</v>
      </c>
      <c r="AF1394" s="54">
        <f>(Q1394-MAX(Q$2:Q1393))/MAX(Q$2:Q1393)</f>
        <v>-3.4649731208432205E-2</v>
      </c>
      <c r="AG1394" s="54">
        <f>(R1394-MAX(R$2:R1393))/MAX(R$2:R1393)</f>
        <v>2.9336306512788068E-2</v>
      </c>
      <c r="AH1394" s="54">
        <f>(S1394-MAX(S$2:S1393))/MAX(S$2:S1393)</f>
        <v>1.0321788041505516E-2</v>
      </c>
      <c r="AI1394" s="54">
        <f>(T1394-MAX(T$2:T1393))/MAX(T$2:T1393)</f>
        <v>1.3298143467242396E-2</v>
      </c>
      <c r="AJ1394" s="54">
        <f>(U1394-MAX(U$2:U1393))/MAX(U$2:U1393)</f>
        <v>-3.4649731208432052E-2</v>
      </c>
      <c r="AK1394" s="54">
        <f t="shared" si="606"/>
        <v>1.9630421352203467</v>
      </c>
      <c r="AL1394" s="71">
        <f t="shared" si="596"/>
        <v>1996.9583333332189</v>
      </c>
      <c r="AM1394" s="49">
        <f t="shared" si="597"/>
        <v>1.9630421352203467</v>
      </c>
      <c r="AN1394" s="49">
        <f t="shared" si="598"/>
        <v>2.8025026074837394</v>
      </c>
      <c r="AO1394" s="49">
        <f t="shared" si="599"/>
        <v>2.5883313361911369</v>
      </c>
      <c r="AP1394" s="49">
        <f t="shared" si="600"/>
        <v>2.635589410748183</v>
      </c>
      <c r="AQ1394" s="49">
        <f t="shared" si="601"/>
        <v>3.8320664321365858</v>
      </c>
      <c r="AS1394" s="49">
        <f t="shared" si="607"/>
        <v>1.0295638246528465</v>
      </c>
      <c r="AT1394" s="49">
        <f t="shared" si="602"/>
        <v>1.1964770213884028</v>
      </c>
      <c r="AU1394" s="54">
        <f>(AM1394-MAX(AM$3:AM1394))/MAX(AM$3:AM1394)</f>
        <v>-0.60719562984273234</v>
      </c>
      <c r="AV1394" s="54">
        <f>(AN1394-MAX(AN$3:AN1394))/MAX(AN$3:AN1394)</f>
        <v>-0.78173682320257687</v>
      </c>
      <c r="AW1394" s="54">
        <f>(AO1394-MAX(AO$3:AO1394))/MAX(AO$3:AO1394)</f>
        <v>-0.6781430223841648</v>
      </c>
      <c r="AX1394" s="54">
        <f>(AP1394-MAX(AP$3:AP1394))/MAX(AP$3:AP1394)</f>
        <v>-0.69633428189493052</v>
      </c>
      <c r="AY1394" s="54">
        <f>(AQ1394-MAX(AQ$3:AQ1394))/MAX(AQ$3:AQ1394)</f>
        <v>-0.53935416789952706</v>
      </c>
    </row>
    <row r="1395" spans="1:51">
      <c r="A1395" s="49">
        <f>Data!F1521</f>
        <v>1997.0416666665521</v>
      </c>
      <c r="B1395" s="53">
        <f t="shared" si="593"/>
        <v>0.92200000000000004</v>
      </c>
      <c r="C1395" s="50">
        <f>1/Data!N1521</f>
        <v>3.5294694657245849E-2</v>
      </c>
      <c r="D1395" s="50">
        <f>Data!H1521/100</f>
        <v>6.5799999999999997E-2</v>
      </c>
      <c r="E1395">
        <f>Data!K1522/Data!K1521</f>
        <v>1.0403479663015285</v>
      </c>
      <c r="F1395">
        <f>Data!T1522/Data!T1521</f>
        <v>1.0140110065010368</v>
      </c>
      <c r="G1395" s="49">
        <f>Data!E1524</f>
        <v>160.19999999999999</v>
      </c>
      <c r="H1395" s="52">
        <v>0</v>
      </c>
      <c r="I1395" s="52">
        <v>1</v>
      </c>
      <c r="J1395" s="52">
        <v>0.6</v>
      </c>
      <c r="K1395" s="54">
        <f t="shared" si="603"/>
        <v>0.66261227030770231</v>
      </c>
      <c r="L1395" s="54">
        <f t="shared" si="616"/>
        <v>0</v>
      </c>
      <c r="M1395" s="53">
        <f t="shared" si="617"/>
        <v>0</v>
      </c>
      <c r="N1395" s="54" cm="1">
        <f t="array" ref="N1395">stock_min(C1395,O1395)</f>
        <v>0</v>
      </c>
      <c r="O1395" s="54" cm="1">
        <f t="array" ref="O1395">stock_max(C1395,D1395)</f>
        <v>0</v>
      </c>
      <c r="P1395" s="49">
        <f t="shared" si="594"/>
        <v>1997.0416666665521</v>
      </c>
      <c r="Q1395" s="49">
        <f t="shared" si="608"/>
        <v>1.955639112417362</v>
      </c>
      <c r="R1395" s="49">
        <f t="shared" si="609"/>
        <v>262.05756276256551</v>
      </c>
      <c r="S1395" s="59">
        <f t="shared" si="590"/>
        <v>47.248858232242441</v>
      </c>
      <c r="T1395" s="59">
        <f t="shared" si="591"/>
        <v>63.156687105660055</v>
      </c>
      <c r="U1395" s="59">
        <f t="shared" si="592"/>
        <v>155.54360775140552</v>
      </c>
      <c r="V1395" s="59"/>
      <c r="W1395" s="49">
        <f t="shared" si="610"/>
        <v>18.899543292896976</v>
      </c>
      <c r="X1395" s="49">
        <f t="shared" si="611"/>
        <v>28.349314939345465</v>
      </c>
      <c r="Y1395" s="49">
        <f t="shared" si="612"/>
        <v>21.308291277465457</v>
      </c>
      <c r="Z1395" s="49">
        <f t="shared" si="613"/>
        <v>41.848395828194597</v>
      </c>
      <c r="AA1395" s="49">
        <f t="shared" si="614"/>
        <v>155.54360775140552</v>
      </c>
      <c r="AB1395" s="49">
        <f t="shared" si="615"/>
        <v>0</v>
      </c>
      <c r="AC1395" s="80">
        <f t="shared" si="595"/>
        <v>0</v>
      </c>
      <c r="AD1395" s="80">
        <f t="shared" si="604"/>
        <v>0</v>
      </c>
      <c r="AE1395" s="80">
        <f t="shared" si="605"/>
        <v>0</v>
      </c>
      <c r="AF1395" s="54">
        <f>(Q1395-MAX(Q$2:Q1394))/MAX(Q$2:Q1394)</f>
        <v>-2.1124202316615947E-2</v>
      </c>
      <c r="AG1395" s="54">
        <f>(R1395-MAX(R$2:R1394))/MAX(R$2:R1394)</f>
        <v>4.0347966301528405E-2</v>
      </c>
      <c r="AH1395" s="54">
        <f>(S1395-MAX(S$2:S1394))/MAX(S$2:S1394)</f>
        <v>2.9813182381331804E-2</v>
      </c>
      <c r="AI1395" s="54">
        <f>(T1395-MAX(T$2:T1394))/MAX(T$2:T1394)</f>
        <v>3.1462199227443408E-2</v>
      </c>
      <c r="AJ1395" s="54">
        <f>(U1395-MAX(U$2:U1394))/MAX(U$2:U1394)</f>
        <v>-2.1124202316615832E-2</v>
      </c>
      <c r="AK1395" s="54">
        <f t="shared" si="606"/>
        <v>1.9354543222862552</v>
      </c>
      <c r="AL1395" s="71">
        <f t="shared" si="596"/>
        <v>1997.0416666665521</v>
      </c>
      <c r="AM1395" s="49">
        <f t="shared" si="597"/>
        <v>1.9354543222862552</v>
      </c>
      <c r="AN1395" s="49">
        <f t="shared" si="598"/>
        <v>2.7545735068583452</v>
      </c>
      <c r="AO1395" s="49">
        <f t="shared" si="599"/>
        <v>2.5471729773299443</v>
      </c>
      <c r="AP1395" s="49">
        <f t="shared" si="600"/>
        <v>2.5931799411090029</v>
      </c>
      <c r="AQ1395" s="49">
        <f t="shared" si="601"/>
        <v>3.8514358902247574</v>
      </c>
      <c r="AS1395" s="49">
        <f t="shared" si="607"/>
        <v>1.0968623833664122</v>
      </c>
      <c r="AT1395" s="49">
        <f t="shared" si="602"/>
        <v>1.2582559491157546</v>
      </c>
      <c r="AU1395" s="54">
        <f>(AM1395-MAX(AM$3:AM1395))/MAX(AM$3:AM1395)</f>
        <v>-0.61271594613608371</v>
      </c>
      <c r="AV1395" s="54">
        <f>(AN1395-MAX(AN$3:AN1395))/MAX(AN$3:AN1395)</f>
        <v>-0.78546961464962384</v>
      </c>
      <c r="AW1395" s="54">
        <f>(AO1395-MAX(AO$3:AO1395))/MAX(AO$3:AO1395)</f>
        <v>-0.68326103212328304</v>
      </c>
      <c r="AX1395" s="54">
        <f>(AP1395-MAX(AP$3:AP1395))/MAX(AP$3:AP1395)</f>
        <v>-0.70122059005807535</v>
      </c>
      <c r="AY1395" s="54">
        <f>(AQ1395-MAX(AQ$3:AQ1395))/MAX(AQ$3:AQ1395)</f>
        <v>-0.53702580008639744</v>
      </c>
    </row>
    <row r="1396" spans="1:51">
      <c r="A1396" s="49">
        <f>Data!F1522</f>
        <v>1997.1249999998854</v>
      </c>
      <c r="B1396" s="53">
        <f t="shared" si="593"/>
        <v>0.93500000000000005</v>
      </c>
      <c r="C1396" s="50">
        <f>1/Data!N1522</f>
        <v>3.4169769560038005E-2</v>
      </c>
      <c r="D1396" s="50">
        <f>Data!H1522/100</f>
        <v>6.4199999999999993E-2</v>
      </c>
      <c r="E1396">
        <f>Data!K1523/Data!K1522</f>
        <v>0.99128428775410504</v>
      </c>
      <c r="F1396">
        <f>Data!T1523/Data!T1522</f>
        <v>0.98335319715551062</v>
      </c>
      <c r="G1396" s="49">
        <f>Data!E1525</f>
        <v>160.1</v>
      </c>
      <c r="H1396" s="52">
        <v>0</v>
      </c>
      <c r="I1396" s="52">
        <v>1</v>
      </c>
      <c r="J1396" s="52">
        <v>0.6</v>
      </c>
      <c r="K1396" s="54">
        <f t="shared" si="603"/>
        <v>0.66261227030770231</v>
      </c>
      <c r="L1396" s="54">
        <f t="shared" si="616"/>
        <v>0</v>
      </c>
      <c r="M1396" s="53">
        <f t="shared" si="617"/>
        <v>0</v>
      </c>
      <c r="N1396" s="54" cm="1">
        <f t="array" ref="N1396">stock_min(C1396,O1396)</f>
        <v>0</v>
      </c>
      <c r="O1396" s="54" cm="1">
        <f t="array" ref="O1396">stock_max(C1396,D1396)</f>
        <v>0</v>
      </c>
      <c r="P1396" s="49">
        <f t="shared" si="594"/>
        <v>1997.1249999998854</v>
      </c>
      <c r="Q1396" s="49">
        <f t="shared" si="608"/>
        <v>1.9230839736779779</v>
      </c>
      <c r="R1396" s="49">
        <f t="shared" si="609"/>
        <v>259.77354445366643</v>
      </c>
      <c r="S1396" s="59">
        <f t="shared" si="590"/>
        <v>46.687156789815106</v>
      </c>
      <c r="T1396" s="59">
        <f t="shared" si="591"/>
        <v>62.437233605820282</v>
      </c>
      <c r="U1396" s="59">
        <f t="shared" si="592"/>
        <v>152.95430397944727</v>
      </c>
      <c r="V1396" s="59"/>
      <c r="W1396" s="49">
        <f t="shared" si="610"/>
        <v>18.674862715926043</v>
      </c>
      <c r="X1396" s="49">
        <f t="shared" si="611"/>
        <v>28.012294073889063</v>
      </c>
      <c r="Y1396" s="49">
        <f t="shared" si="612"/>
        <v>21.06555649453534</v>
      </c>
      <c r="Z1396" s="49">
        <f t="shared" si="613"/>
        <v>41.371677111284946</v>
      </c>
      <c r="AA1396" s="49">
        <f t="shared" si="614"/>
        <v>152.95430397944727</v>
      </c>
      <c r="AB1396" s="49">
        <f t="shared" si="615"/>
        <v>0</v>
      </c>
      <c r="AC1396" s="80">
        <f t="shared" si="595"/>
        <v>0</v>
      </c>
      <c r="AD1396" s="80">
        <f t="shared" si="604"/>
        <v>0</v>
      </c>
      <c r="AE1396" s="80">
        <f t="shared" si="605"/>
        <v>0</v>
      </c>
      <c r="AF1396" s="54">
        <f>(Q1396-MAX(Q$2:Q1395))/MAX(Q$2:Q1395)</f>
        <v>-3.741935472989355E-2</v>
      </c>
      <c r="AG1396" s="54">
        <f>(R1396-MAX(R$2:R1395))/MAX(R$2:R1395)</f>
        <v>-8.7157122458949559E-3</v>
      </c>
      <c r="AH1396" s="54">
        <f>(S1396-MAX(S$2:S1395))/MAX(S$2:S1395)</f>
        <v>-1.1888148485332754E-2</v>
      </c>
      <c r="AI1396" s="54">
        <f>(T1396-MAX(T$2:T1395))/MAX(T$2:T1395)</f>
        <v>-1.1391564896938615E-2</v>
      </c>
      <c r="AJ1396" s="54">
        <f>(U1396-MAX(U$2:U1395))/MAX(U$2:U1395)</f>
        <v>-3.7419354729893432E-2</v>
      </c>
      <c r="AK1396" s="54">
        <f t="shared" si="606"/>
        <v>1.9602223133017473</v>
      </c>
      <c r="AL1396" s="71">
        <f t="shared" si="596"/>
        <v>1997.1249999998854</v>
      </c>
      <c r="AM1396" s="49">
        <f t="shared" si="597"/>
        <v>1.9602223133017473</v>
      </c>
      <c r="AN1396" s="49">
        <f t="shared" si="598"/>
        <v>2.8251271568315857</v>
      </c>
      <c r="AO1396" s="49">
        <f t="shared" si="599"/>
        <v>2.5994191894426577</v>
      </c>
      <c r="AP1396" s="49">
        <f t="shared" si="600"/>
        <v>2.648446321117937</v>
      </c>
      <c r="AQ1396" s="49">
        <f t="shared" si="601"/>
        <v>3.9697596105491</v>
      </c>
      <c r="AS1396" s="49">
        <f t="shared" si="607"/>
        <v>1.1446324537175143</v>
      </c>
      <c r="AT1396" s="49">
        <f t="shared" si="602"/>
        <v>1.321313289431163</v>
      </c>
      <c r="AU1396" s="54">
        <f>(AM1396-MAX(AM$3:AM1396))/MAX(AM$3:AM1396)</f>
        <v>-0.60775987568993972</v>
      </c>
      <c r="AV1396" s="54">
        <f>(AN1396-MAX(AN$3:AN1396))/MAX(AN$3:AN1396)</f>
        <v>-0.77997478879765447</v>
      </c>
      <c r="AW1396" s="54">
        <f>(AO1396-MAX(AO$3:AO1396))/MAX(AO$3:AO1396)</f>
        <v>-0.67676425650288696</v>
      </c>
      <c r="AX1396" s="54">
        <f>(AP1396-MAX(AP$3:AP1396))/MAX(AP$3:AP1396)</f>
        <v>-0.69485294231141193</v>
      </c>
      <c r="AY1396" s="54">
        <f>(AQ1396-MAX(AQ$3:AQ1396))/MAX(AQ$3:AQ1396)</f>
        <v>-0.5228023179074518</v>
      </c>
    </row>
    <row r="1397" spans="1:51">
      <c r="A1397" s="49">
        <f>Data!F1523</f>
        <v>1997.2083333332187</v>
      </c>
      <c r="B1397" s="53">
        <f t="shared" si="593"/>
        <v>0.92700000000000005</v>
      </c>
      <c r="C1397" s="50">
        <f>1/Data!N1523</f>
        <v>3.471925831644837E-2</v>
      </c>
      <c r="D1397" s="50">
        <f>Data!H1523/100</f>
        <v>6.6900000000000001E-2</v>
      </c>
      <c r="E1397">
        <f>Data!K1524/Data!K1523</f>
        <v>0.96474510754709497</v>
      </c>
      <c r="F1397">
        <f>Data!T1524/Data!T1523</f>
        <v>0.98999662318540438</v>
      </c>
      <c r="G1397" s="49">
        <f>Data!E1526</f>
        <v>160.30000000000001</v>
      </c>
      <c r="H1397" s="52">
        <v>0</v>
      </c>
      <c r="I1397" s="52">
        <v>1</v>
      </c>
      <c r="J1397" s="52">
        <v>0.6</v>
      </c>
      <c r="K1397" s="54">
        <f t="shared" si="603"/>
        <v>0.66261227030770231</v>
      </c>
      <c r="L1397" s="54">
        <f t="shared" si="616"/>
        <v>0</v>
      </c>
      <c r="M1397" s="53">
        <f t="shared" si="617"/>
        <v>0</v>
      </c>
      <c r="N1397" s="54" cm="1">
        <f t="array" ref="N1397">stock_min(C1397,O1397)</f>
        <v>0</v>
      </c>
      <c r="O1397" s="54" cm="1">
        <f t="array" ref="O1397">stock_max(C1397,D1397)</f>
        <v>0</v>
      </c>
      <c r="P1397" s="49">
        <f t="shared" si="594"/>
        <v>1997.2083333332187</v>
      </c>
      <c r="Q1397" s="49">
        <f t="shared" si="608"/>
        <v>1.9038466400431673</v>
      </c>
      <c r="R1397" s="49">
        <f t="shared" si="609"/>
        <v>250.61525608184249</v>
      </c>
      <c r="S1397" s="59">
        <f t="shared" si="590"/>
        <v>45.512774686172747</v>
      </c>
      <c r="T1397" s="59">
        <f t="shared" si="591"/>
        <v>60.767952879241633</v>
      </c>
      <c r="U1397" s="59">
        <f t="shared" si="592"/>
        <v>151.42424444132666</v>
      </c>
      <c r="V1397" s="59"/>
      <c r="W1397" s="49">
        <f t="shared" si="610"/>
        <v>18.205109874469098</v>
      </c>
      <c r="X1397" s="49">
        <f t="shared" si="611"/>
        <v>27.307664811703649</v>
      </c>
      <c r="Y1397" s="49">
        <f t="shared" si="612"/>
        <v>20.502361659975858</v>
      </c>
      <c r="Z1397" s="49">
        <f t="shared" si="613"/>
        <v>40.265591219265772</v>
      </c>
      <c r="AA1397" s="49">
        <f t="shared" si="614"/>
        <v>151.42424444132666</v>
      </c>
      <c r="AB1397" s="49">
        <f t="shared" si="615"/>
        <v>0</v>
      </c>
      <c r="AC1397" s="80">
        <f t="shared" si="595"/>
        <v>0</v>
      </c>
      <c r="AD1397" s="80">
        <f t="shared" si="604"/>
        <v>0</v>
      </c>
      <c r="AE1397" s="80">
        <f t="shared" si="605"/>
        <v>0</v>
      </c>
      <c r="AF1397" s="54">
        <f>(Q1397-MAX(Q$2:Q1396))/MAX(Q$2:Q1396)</f>
        <v>-4.7048411638966982E-2</v>
      </c>
      <c r="AG1397" s="54">
        <f>(R1397-MAX(R$2:R1396))/MAX(R$2:R1396)</f>
        <v>-4.3663333200920453E-2</v>
      </c>
      <c r="AH1397" s="54">
        <f>(S1397-MAX(S$2:S1396))/MAX(S$2:S1396)</f>
        <v>-3.6743396793554609E-2</v>
      </c>
      <c r="AI1397" s="54">
        <f>(T1397-MAX(T$2:T1396))/MAX(T$2:T1396)</f>
        <v>-3.7822348446208236E-2</v>
      </c>
      <c r="AJ1397" s="54">
        <f>(U1397-MAX(U$2:U1396))/MAX(U$2:U1396)</f>
        <v>-4.7048411638966892E-2</v>
      </c>
      <c r="AK1397" s="54">
        <f t="shared" si="606"/>
        <v>2.0097371018579508</v>
      </c>
      <c r="AL1397" s="71">
        <f t="shared" si="596"/>
        <v>1997.2083333332187</v>
      </c>
      <c r="AM1397" s="49">
        <f t="shared" si="597"/>
        <v>2.0097371018579508</v>
      </c>
      <c r="AN1397" s="49">
        <f t="shared" si="598"/>
        <v>2.9152402219866573</v>
      </c>
      <c r="AO1397" s="49">
        <f t="shared" si="599"/>
        <v>2.6753244332239068</v>
      </c>
      <c r="AP1397" s="49">
        <f t="shared" si="600"/>
        <v>2.7268911375580145</v>
      </c>
      <c r="AQ1397" s="49">
        <f t="shared" si="601"/>
        <v>4.0036184692826673</v>
      </c>
      <c r="AS1397" s="49">
        <f t="shared" si="607"/>
        <v>1.08837824729601</v>
      </c>
      <c r="AT1397" s="49">
        <f t="shared" si="602"/>
        <v>1.2767273317246528</v>
      </c>
      <c r="AU1397" s="54">
        <f>(AM1397-MAX(AM$3:AM1397))/MAX(AM$3:AM1397)</f>
        <v>-0.59785197560805647</v>
      </c>
      <c r="AV1397" s="54">
        <f>(AN1397-MAX(AN$3:AN1397))/MAX(AN$3:AN1397)</f>
        <v>-0.77295664586384349</v>
      </c>
      <c r="AW1397" s="54">
        <f>(AO1397-MAX(AO$3:AO1397))/MAX(AO$3:AO1397)</f>
        <v>-0.66732549879554626</v>
      </c>
      <c r="AX1397" s="54">
        <f>(AP1397-MAX(AP$3:AP1397))/MAX(AP$3:AP1397)</f>
        <v>-0.68581473574602192</v>
      </c>
      <c r="AY1397" s="54">
        <f>(AQ1397-MAX(AQ$3:AQ1397))/MAX(AQ$3:AQ1397)</f>
        <v>-0.51873220523286534</v>
      </c>
    </row>
    <row r="1398" spans="1:51">
      <c r="A1398" s="49">
        <f>Data!F1524</f>
        <v>1997.2916666665519</v>
      </c>
      <c r="B1398" s="53">
        <f t="shared" si="593"/>
        <v>0.91300000000000003</v>
      </c>
      <c r="C1398" s="50">
        <f>1/Data!N1524</f>
        <v>3.6251375295343051E-2</v>
      </c>
      <c r="D1398" s="50">
        <f>Data!H1524/100</f>
        <v>6.8900000000000003E-2</v>
      </c>
      <c r="E1398">
        <f>Data!K1525/Data!K1524</f>
        <v>1.0928641390149314</v>
      </c>
      <c r="F1398">
        <f>Data!T1525/Data!T1524</f>
        <v>1.0193879579777201</v>
      </c>
      <c r="G1398" s="49">
        <f>Data!E1527</f>
        <v>160.5</v>
      </c>
      <c r="H1398" s="52">
        <v>0</v>
      </c>
      <c r="I1398" s="52">
        <v>1</v>
      </c>
      <c r="J1398" s="52">
        <v>0.6</v>
      </c>
      <c r="K1398" s="54">
        <f t="shared" si="603"/>
        <v>0.66261227030770231</v>
      </c>
      <c r="L1398" s="54">
        <f t="shared" si="616"/>
        <v>0</v>
      </c>
      <c r="M1398" s="53">
        <f t="shared" si="617"/>
        <v>0</v>
      </c>
      <c r="N1398" s="54" cm="1">
        <f t="array" ref="N1398">stock_min(C1398,O1398)</f>
        <v>0</v>
      </c>
      <c r="O1398" s="54" cm="1">
        <f t="array" ref="O1398">stock_max(C1398,D1398)</f>
        <v>0</v>
      </c>
      <c r="P1398" s="49">
        <f t="shared" si="594"/>
        <v>1997.2916666665519</v>
      </c>
      <c r="Q1398" s="49">
        <f t="shared" si="608"/>
        <v>1.9407583386963478</v>
      </c>
      <c r="R1398" s="49">
        <f t="shared" si="609"/>
        <v>273.88842606188933</v>
      </c>
      <c r="S1398" s="59">
        <f t="shared" si="590"/>
        <v>48.401637372645929</v>
      </c>
      <c r="T1398" s="59">
        <f t="shared" si="591"/>
        <v>64.904681266053558</v>
      </c>
      <c r="U1398" s="59">
        <f t="shared" si="592"/>
        <v>154.36005132936313</v>
      </c>
      <c r="V1398" s="59"/>
      <c r="W1398" s="49">
        <f t="shared" si="610"/>
        <v>19.360654949058372</v>
      </c>
      <c r="X1398" s="49">
        <f t="shared" si="611"/>
        <v>29.040982423587558</v>
      </c>
      <c r="Y1398" s="49">
        <f t="shared" si="612"/>
        <v>21.898043058756016</v>
      </c>
      <c r="Z1398" s="49">
        <f t="shared" si="613"/>
        <v>43.006638207297541</v>
      </c>
      <c r="AA1398" s="49">
        <f t="shared" si="614"/>
        <v>154.36005132936313</v>
      </c>
      <c r="AB1398" s="49">
        <f t="shared" si="615"/>
        <v>0</v>
      </c>
      <c r="AC1398" s="80">
        <f t="shared" si="595"/>
        <v>0</v>
      </c>
      <c r="AD1398" s="80">
        <f t="shared" si="604"/>
        <v>0</v>
      </c>
      <c r="AE1398" s="80">
        <f t="shared" si="605"/>
        <v>0</v>
      </c>
      <c r="AF1398" s="54">
        <f>(Q1398-MAX(Q$2:Q1397))/MAX(Q$2:Q1397)</f>
        <v>-2.8572626289021637E-2</v>
      </c>
      <c r="AG1398" s="54">
        <f>(R1398-MAX(R$2:R1397))/MAX(R$2:R1397)</f>
        <v>4.5146047969785372E-2</v>
      </c>
      <c r="AH1398" s="54">
        <f>(S1398-MAX(S$2:S1397))/MAX(S$2:S1397)</f>
        <v>2.4398031688664945E-2</v>
      </c>
      <c r="AI1398" s="54">
        <f>(T1398-MAX(T$2:T1397))/MAX(T$2:T1397)</f>
        <v>2.7677103415338092E-2</v>
      </c>
      <c r="AJ1398" s="54">
        <f>(U1398-MAX(U$2:U1397))/MAX(U$2:U1397)</f>
        <v>-2.8572626289021501E-2</v>
      </c>
      <c r="AK1398" s="54">
        <f t="shared" si="606"/>
        <v>1.9736053319470812</v>
      </c>
      <c r="AL1398" s="71">
        <f t="shared" si="596"/>
        <v>1997.2916666665519</v>
      </c>
      <c r="AM1398" s="49">
        <f t="shared" si="597"/>
        <v>1.9736053319470812</v>
      </c>
      <c r="AN1398" s="49">
        <f t="shared" si="598"/>
        <v>2.7103772065478644</v>
      </c>
      <c r="AO1398" s="49">
        <f t="shared" si="599"/>
        <v>2.5409633465859551</v>
      </c>
      <c r="AP1398" s="49">
        <f t="shared" si="600"/>
        <v>2.5811830965767331</v>
      </c>
      <c r="AQ1398" s="49">
        <f t="shared" si="601"/>
        <v>3.9817290624148152</v>
      </c>
      <c r="AS1398" s="49">
        <f t="shared" si="607"/>
        <v>1.2713518558669508</v>
      </c>
      <c r="AT1398" s="49">
        <f t="shared" si="602"/>
        <v>1.4005459658380821</v>
      </c>
      <c r="AU1398" s="54">
        <f>(AM1398-MAX(AM$3:AM1398))/MAX(AM$3:AM1398)</f>
        <v>-0.60508193612080585</v>
      </c>
      <c r="AV1398" s="54">
        <f>(AN1398-MAX(AN$3:AN1398))/MAX(AN$3:AN1398)</f>
        <v>-0.78891168991574445</v>
      </c>
      <c r="AW1398" s="54">
        <f>(AO1398-MAX(AO$3:AO1398))/MAX(AO$3:AO1398)</f>
        <v>-0.68403319485045222</v>
      </c>
      <c r="AX1398" s="54">
        <f>(AP1398-MAX(AP$3:AP1398))/MAX(AP$3:AP1398)</f>
        <v>-0.70260283510543742</v>
      </c>
      <c r="AY1398" s="54">
        <f>(AQ1398-MAX(AQ$3:AQ1398))/MAX(AQ$3:AQ1398)</f>
        <v>-0.52136349156868322</v>
      </c>
    </row>
    <row r="1399" spans="1:51">
      <c r="A1399" s="49">
        <f>Data!F1525</f>
        <v>1997.3749999998852</v>
      </c>
      <c r="B1399" s="53">
        <f t="shared" si="593"/>
        <v>0.94</v>
      </c>
      <c r="C1399" s="50">
        <f>1/Data!N1525</f>
        <v>3.341312138941805E-2</v>
      </c>
      <c r="D1399" s="50">
        <f>Data!H1525/100</f>
        <v>6.7099999999999993E-2</v>
      </c>
      <c r="E1399">
        <f>Data!K1526/Data!K1525</f>
        <v>1.0520573342412864</v>
      </c>
      <c r="F1399">
        <f>Data!T1526/Data!T1525</f>
        <v>1.0203741526665568</v>
      </c>
      <c r="G1399" s="49">
        <f>Data!E1528</f>
        <v>160.80000000000001</v>
      </c>
      <c r="H1399" s="52">
        <v>0</v>
      </c>
      <c r="I1399" s="52">
        <v>1</v>
      </c>
      <c r="J1399" s="52">
        <v>0.6</v>
      </c>
      <c r="K1399" s="54">
        <f t="shared" si="603"/>
        <v>0.66261227030770231</v>
      </c>
      <c r="L1399" s="54">
        <f t="shared" si="616"/>
        <v>0</v>
      </c>
      <c r="M1399" s="53">
        <f t="shared" si="617"/>
        <v>0</v>
      </c>
      <c r="N1399" s="54" cm="1">
        <f t="array" ref="N1399">stock_min(C1399,O1399)</f>
        <v>0</v>
      </c>
      <c r="O1399" s="54" cm="1">
        <f t="array" ref="O1399">stock_max(C1399,D1399)</f>
        <v>0</v>
      </c>
      <c r="P1399" s="49">
        <f t="shared" si="594"/>
        <v>1997.3749999998852</v>
      </c>
      <c r="Q1399" s="49">
        <f t="shared" si="608"/>
        <v>1.9802996453778405</v>
      </c>
      <c r="R1399" s="49">
        <f t="shared" si="609"/>
        <v>288.14632740221299</v>
      </c>
      <c r="S1399" s="59">
        <f t="shared" si="590"/>
        <v>50.307890441022593</v>
      </c>
      <c r="T1399" s="59">
        <f t="shared" si="591"/>
        <v>67.589646278182855</v>
      </c>
      <c r="U1399" s="59">
        <f t="shared" si="592"/>
        <v>157.50500658076513</v>
      </c>
      <c r="V1399" s="59"/>
      <c r="W1399" s="49">
        <f t="shared" si="610"/>
        <v>20.12315617640904</v>
      </c>
      <c r="X1399" s="49">
        <f t="shared" si="611"/>
        <v>30.184734264613553</v>
      </c>
      <c r="Y1399" s="49">
        <f t="shared" si="612"/>
        <v>22.803917308501571</v>
      </c>
      <c r="Z1399" s="49">
        <f t="shared" si="613"/>
        <v>44.78572896968128</v>
      </c>
      <c r="AA1399" s="49">
        <f t="shared" si="614"/>
        <v>157.50500658076513</v>
      </c>
      <c r="AB1399" s="49">
        <f t="shared" si="615"/>
        <v>0</v>
      </c>
      <c r="AC1399" s="80">
        <f t="shared" si="595"/>
        <v>0</v>
      </c>
      <c r="AD1399" s="80">
        <f t="shared" si="604"/>
        <v>0</v>
      </c>
      <c r="AE1399" s="80">
        <f t="shared" si="605"/>
        <v>0</v>
      </c>
      <c r="AF1399" s="54">
        <f>(Q1399-MAX(Q$2:Q1398))/MAX(Q$2:Q1398)</f>
        <v>-8.7806166725617613E-3</v>
      </c>
      <c r="AG1399" s="54">
        <f>(R1399-MAX(R$2:R1398))/MAX(R$2:R1398)</f>
        <v>5.2057334241286495E-2</v>
      </c>
      <c r="AH1399" s="54">
        <f>(S1399-MAX(S$2:S1398))/MAX(S$2:S1398)</f>
        <v>3.9384061611394544E-2</v>
      </c>
      <c r="AI1399" s="54">
        <f>(T1399-MAX(T$2:T1398))/MAX(T$2:T1398)</f>
        <v>4.1367817540359557E-2</v>
      </c>
      <c r="AJ1399" s="54">
        <f>(U1399-MAX(U$2:U1398))/MAX(U$2:U1398)</f>
        <v>-8.780616672561652E-3</v>
      </c>
      <c r="AK1399" s="54">
        <f t="shared" si="606"/>
        <v>1.9550809789915593</v>
      </c>
      <c r="AL1399" s="71">
        <f t="shared" si="596"/>
        <v>1997.3749999998852</v>
      </c>
      <c r="AM1399" s="49">
        <f t="shared" si="597"/>
        <v>1.9550809789915593</v>
      </c>
      <c r="AN1399" s="49">
        <f t="shared" si="598"/>
        <v>2.6196780082555358</v>
      </c>
      <c r="AO1399" s="49">
        <f t="shared" si="599"/>
        <v>2.4799579279149757</v>
      </c>
      <c r="AP1399" s="49">
        <f t="shared" si="600"/>
        <v>2.5153527315783402</v>
      </c>
      <c r="AQ1399" s="49">
        <f t="shared" si="601"/>
        <v>3.9644393119978694</v>
      </c>
      <c r="AS1399" s="49">
        <f t="shared" si="607"/>
        <v>1.3447613037423336</v>
      </c>
      <c r="AT1399" s="49">
        <f t="shared" si="602"/>
        <v>1.4490865804195292</v>
      </c>
      <c r="AU1399" s="54">
        <f>(AM1399-MAX(AM$3:AM1399))/MAX(AM$3:AM1399)</f>
        <v>-0.60878865573966312</v>
      </c>
      <c r="AV1399" s="54">
        <f>(AN1399-MAX(AN$3:AN1399))/MAX(AN$3:AN1399)</f>
        <v>-0.79597548179211941</v>
      </c>
      <c r="AW1399" s="54">
        <f>(AO1399-MAX(AO$3:AO1399))/MAX(AO$3:AO1399)</f>
        <v>-0.6916191709567896</v>
      </c>
      <c r="AX1399" s="54">
        <f>(AP1399-MAX(AP$3:AP1399))/MAX(AP$3:AP1399)</f>
        <v>-0.71018763757081127</v>
      </c>
      <c r="AY1399" s="54">
        <f>(AQ1399-MAX(AQ$3:AQ1399))/MAX(AQ$3:AQ1399)</f>
        <v>-0.52344186145309646</v>
      </c>
    </row>
    <row r="1400" spans="1:51">
      <c r="A1400" s="49">
        <f>Data!F1526</f>
        <v>1997.4583333332184</v>
      </c>
      <c r="B1400" s="53">
        <f t="shared" si="593"/>
        <v>0.95399999999999996</v>
      </c>
      <c r="C1400" s="50">
        <f>1/Data!N1526</f>
        <v>3.199328333891955E-2</v>
      </c>
      <c r="D1400" s="50">
        <f>Data!H1526/100</f>
        <v>6.4899999999999999E-2</v>
      </c>
      <c r="E1400">
        <f>Data!K1527/Data!K1526</f>
        <v>1.0560470493244749</v>
      </c>
      <c r="F1400">
        <f>Data!T1527/Data!T1526</f>
        <v>1.0240759061877514</v>
      </c>
      <c r="G1400" s="49">
        <f>Data!E1529</f>
        <v>161.19999999999999</v>
      </c>
      <c r="H1400" s="52">
        <v>0</v>
      </c>
      <c r="I1400" s="52">
        <v>1</v>
      </c>
      <c r="J1400" s="52">
        <v>0.6</v>
      </c>
      <c r="K1400" s="54">
        <f t="shared" si="603"/>
        <v>0.66261227030770231</v>
      </c>
      <c r="L1400" s="54">
        <f t="shared" si="616"/>
        <v>0</v>
      </c>
      <c r="M1400" s="53">
        <f t="shared" si="617"/>
        <v>0</v>
      </c>
      <c r="N1400" s="54" cm="1">
        <f t="array" ref="N1400">stock_min(C1400,O1400)</f>
        <v>0</v>
      </c>
      <c r="O1400" s="54" cm="1">
        <f t="array" ref="O1400">stock_max(C1400,D1400)</f>
        <v>0</v>
      </c>
      <c r="P1400" s="49">
        <f t="shared" si="594"/>
        <v>1997.4583333332184</v>
      </c>
      <c r="Q1400" s="49">
        <f t="shared" si="608"/>
        <v>2.0279771538635947</v>
      </c>
      <c r="R1400" s="49">
        <f t="shared" si="609"/>
        <v>304.29607882679113</v>
      </c>
      <c r="S1400" s="59">
        <f t="shared" si="590"/>
        <v>52.484138951502246</v>
      </c>
      <c r="T1400" s="59">
        <f t="shared" si="591"/>
        <v>70.648779212611871</v>
      </c>
      <c r="U1400" s="59">
        <f t="shared" si="592"/>
        <v>161.29708234330479</v>
      </c>
      <c r="V1400" s="59"/>
      <c r="W1400" s="49">
        <f t="shared" si="610"/>
        <v>20.993655580600901</v>
      </c>
      <c r="X1400" s="49">
        <f t="shared" si="611"/>
        <v>31.490483370901345</v>
      </c>
      <c r="Y1400" s="49">
        <f t="shared" si="612"/>
        <v>23.836031224075512</v>
      </c>
      <c r="Z1400" s="49">
        <f t="shared" si="613"/>
        <v>46.812747988536358</v>
      </c>
      <c r="AA1400" s="49">
        <f t="shared" si="614"/>
        <v>161.29708234330479</v>
      </c>
      <c r="AB1400" s="49">
        <f t="shared" si="615"/>
        <v>0</v>
      </c>
      <c r="AC1400" s="80">
        <f t="shared" si="595"/>
        <v>0</v>
      </c>
      <c r="AD1400" s="80">
        <f t="shared" si="604"/>
        <v>0</v>
      </c>
      <c r="AE1400" s="80">
        <f t="shared" si="605"/>
        <v>0</v>
      </c>
      <c r="AF1400" s="54">
        <f>(Q1400-MAX(Q$2:Q1399))/MAX(Q$2:Q1399)</f>
        <v>1.5083888211910378E-2</v>
      </c>
      <c r="AG1400" s="54">
        <f>(R1400-MAX(R$2:R1399))/MAX(R$2:R1399)</f>
        <v>5.6047049324474955E-2</v>
      </c>
      <c r="AH1400" s="54">
        <f>(S1400-MAX(S$2:S1399))/MAX(S$2:S1399)</f>
        <v>4.3258592069785398E-2</v>
      </c>
      <c r="AI1400" s="54">
        <f>(T1400-MAX(T$2:T1399))/MAX(T$2:T1399)</f>
        <v>4.5260377925908278E-2</v>
      </c>
      <c r="AJ1400" s="54">
        <f>(U1400-MAX(U$2:U1399))/MAX(U$2:U1399)</f>
        <v>1.5083888211910543E-2</v>
      </c>
      <c r="AK1400" s="54">
        <f t="shared" si="606"/>
        <v>1.8919398404839767</v>
      </c>
      <c r="AL1400" s="71">
        <f t="shared" si="596"/>
        <v>1997.4583333332184</v>
      </c>
      <c r="AM1400" s="49">
        <f t="shared" si="597"/>
        <v>1.8919398404839767</v>
      </c>
      <c r="AN1400" s="49">
        <f t="shared" si="598"/>
        <v>2.5069075322066889</v>
      </c>
      <c r="AO1400" s="49">
        <f t="shared" si="599"/>
        <v>2.3836712831783791</v>
      </c>
      <c r="AP1400" s="49">
        <f t="shared" si="600"/>
        <v>2.4160125527270573</v>
      </c>
      <c r="AQ1400" s="49">
        <f t="shared" si="601"/>
        <v>3.9008478060962064</v>
      </c>
      <c r="AS1400" s="49">
        <f t="shared" si="607"/>
        <v>1.3939402738895175</v>
      </c>
      <c r="AT1400" s="49">
        <f t="shared" si="602"/>
        <v>1.4848352533691491</v>
      </c>
      <c r="AU1400" s="54">
        <f>(AM1400-MAX(AM$3:AM1400))/MAX(AM$3:AM1400)</f>
        <v>-0.62142318594025914</v>
      </c>
      <c r="AV1400" s="54">
        <f>(AN1400-MAX(AN$3:AN1400))/MAX(AN$3:AN1400)</f>
        <v>-0.80475821843816253</v>
      </c>
      <c r="AW1400" s="54">
        <f>(AO1400-MAX(AO$3:AO1400))/MAX(AO$3:AO1400)</f>
        <v>-0.70359233993495252</v>
      </c>
      <c r="AX1400" s="54">
        <f>(AP1400-MAX(AP$3:AP1400))/MAX(AP$3:AP1400)</f>
        <v>-0.72163335313809196</v>
      </c>
      <c r="AY1400" s="54">
        <f>(AQ1400-MAX(AQ$3:AQ1400))/MAX(AQ$3:AQ1400)</f>
        <v>-0.53108608231130872</v>
      </c>
    </row>
    <row r="1401" spans="1:51">
      <c r="A1401" s="49">
        <f>Data!F1527</f>
        <v>1997.5416666665517</v>
      </c>
      <c r="B1401" s="53">
        <f t="shared" si="593"/>
        <v>0.96499999999999997</v>
      </c>
      <c r="C1401" s="50">
        <f>1/Data!N1527</f>
        <v>3.0518846928113765E-2</v>
      </c>
      <c r="D1401" s="50">
        <f>Data!H1527/100</f>
        <v>6.2199999999999998E-2</v>
      </c>
      <c r="E1401">
        <f>Data!K1528/Data!K1527</f>
        <v>1.0016108193611104</v>
      </c>
      <c r="F1401">
        <f>Data!T1528/Data!T1527</f>
        <v>0.99743035462731644</v>
      </c>
      <c r="G1401" s="49">
        <f>Data!E1530</f>
        <v>161.6</v>
      </c>
      <c r="H1401" s="52">
        <v>0</v>
      </c>
      <c r="I1401" s="52">
        <v>1</v>
      </c>
      <c r="J1401" s="52">
        <v>0.6</v>
      </c>
      <c r="K1401" s="54">
        <f t="shared" si="603"/>
        <v>0.66261227030770231</v>
      </c>
      <c r="L1401" s="54">
        <f t="shared" si="616"/>
        <v>0</v>
      </c>
      <c r="M1401" s="53">
        <f t="shared" si="617"/>
        <v>0</v>
      </c>
      <c r="N1401" s="54" cm="1">
        <f t="array" ref="N1401">stock_min(C1401,O1401)</f>
        <v>0</v>
      </c>
      <c r="O1401" s="54" cm="1">
        <f t="array" ref="O1401">stock_max(C1401,D1401)</f>
        <v>0</v>
      </c>
      <c r="P1401" s="49">
        <f t="shared" si="594"/>
        <v>1997.5416666665517</v>
      </c>
      <c r="Q1401" s="49">
        <f t="shared" si="608"/>
        <v>2.0227659717542612</v>
      </c>
      <c r="R1401" s="49">
        <f t="shared" si="609"/>
        <v>304.78624484207529</v>
      </c>
      <c r="S1401" s="59">
        <f t="shared" si="590"/>
        <v>52.480918181888413</v>
      </c>
      <c r="T1401" s="59">
        <f t="shared" si="591"/>
        <v>70.662935946080495</v>
      </c>
      <c r="U1401" s="59">
        <f t="shared" si="592"/>
        <v>160.88260604203396</v>
      </c>
      <c r="V1401" s="59"/>
      <c r="W1401" s="49">
        <f t="shared" si="610"/>
        <v>20.992367272755367</v>
      </c>
      <c r="X1401" s="49">
        <f t="shared" si="611"/>
        <v>31.488550909133046</v>
      </c>
      <c r="Y1401" s="49">
        <f t="shared" si="612"/>
        <v>23.840807532240351</v>
      </c>
      <c r="Z1401" s="49">
        <f t="shared" si="613"/>
        <v>46.82212841384014</v>
      </c>
      <c r="AA1401" s="49">
        <f t="shared" si="614"/>
        <v>160.88260604203396</v>
      </c>
      <c r="AB1401" s="49">
        <f t="shared" si="615"/>
        <v>0</v>
      </c>
      <c r="AC1401" s="80">
        <f t="shared" si="595"/>
        <v>0</v>
      </c>
      <c r="AD1401" s="80">
        <f t="shared" si="604"/>
        <v>0</v>
      </c>
      <c r="AE1401" s="80">
        <f t="shared" si="605"/>
        <v>0</v>
      </c>
      <c r="AF1401" s="54">
        <f>(Q1401-MAX(Q$2:Q1400))/MAX(Q$2:Q1400)</f>
        <v>-2.5696453726835136E-3</v>
      </c>
      <c r="AG1401" s="54">
        <f>(R1401-MAX(R$2:R1400))/MAX(R$2:R1400)</f>
        <v>1.610819361110362E-3</v>
      </c>
      <c r="AH1401" s="54">
        <f>(S1401-MAX(S$2:S1400))/MAX(S$2:S1400)</f>
        <v>-6.1366532407229247E-5</v>
      </c>
      <c r="AI1401" s="54">
        <f>(T1401-MAX(T$2:T1400))/MAX(T$2:T1400)</f>
        <v>2.0038185551686288E-4</v>
      </c>
      <c r="AJ1401" s="54">
        <f>(U1401-MAX(U$2:U1400))/MAX(U$2:U1400)</f>
        <v>-2.569645372683596E-3</v>
      </c>
      <c r="AK1401" s="54">
        <f t="shared" si="606"/>
        <v>1.9133172402015244</v>
      </c>
      <c r="AL1401" s="71">
        <f t="shared" si="596"/>
        <v>1997.5416666665517</v>
      </c>
      <c r="AM1401" s="49">
        <f t="shared" si="597"/>
        <v>1.9133172402015244</v>
      </c>
      <c r="AN1401" s="49">
        <f t="shared" si="598"/>
        <v>2.5016140587510169</v>
      </c>
      <c r="AO1401" s="49">
        <f t="shared" si="599"/>
        <v>2.3913926844680651</v>
      </c>
      <c r="AP1401" s="49">
        <f t="shared" si="600"/>
        <v>2.4218122803599198</v>
      </c>
      <c r="AQ1401" s="49">
        <f t="shared" si="601"/>
        <v>3.914325565217962</v>
      </c>
      <c r="AS1401" s="49">
        <f t="shared" si="607"/>
        <v>1.4127115064669451</v>
      </c>
      <c r="AT1401" s="49">
        <f t="shared" si="602"/>
        <v>1.4925132848580422</v>
      </c>
      <c r="AU1401" s="54">
        <f>(AM1401-MAX(AM$3:AM1401))/MAX(AM$3:AM1401)</f>
        <v>-0.61714557218913657</v>
      </c>
      <c r="AV1401" s="54">
        <f>(AN1401-MAX(AN$3:AN1401))/MAX(AN$3:AN1401)</f>
        <v>-0.80517048222326759</v>
      </c>
      <c r="AW1401" s="54">
        <f>(AO1401-MAX(AO$3:AO1401))/MAX(AO$3:AO1401)</f>
        <v>-0.70263218972260977</v>
      </c>
      <c r="AX1401" s="54">
        <f>(AP1401-MAX(AP$3:AP1401))/MAX(AP$3:AP1401)</f>
        <v>-0.72096512369033938</v>
      </c>
      <c r="AY1401" s="54">
        <f>(AQ1401-MAX(AQ$3:AQ1401))/MAX(AQ$3:AQ1401)</f>
        <v>-0.5294659450627931</v>
      </c>
    </row>
    <row r="1402" spans="1:51">
      <c r="A1402" s="49">
        <f>Data!F1528</f>
        <v>1997.6249999998849</v>
      </c>
      <c r="B1402" s="53">
        <f t="shared" si="593"/>
        <v>0.96399999999999997</v>
      </c>
      <c r="C1402" s="50">
        <f>1/Data!N1528</f>
        <v>3.0687758559755449E-2</v>
      </c>
      <c r="D1402" s="50">
        <f>Data!H1528/100</f>
        <v>6.3E-2</v>
      </c>
      <c r="E1402">
        <f>Data!K1529/Data!K1528</f>
        <v>1.0094141952054301</v>
      </c>
      <c r="F1402">
        <f>Data!T1529/Data!T1528</f>
        <v>1.0093904763003858</v>
      </c>
      <c r="G1402" s="49">
        <f>Data!E1531</f>
        <v>161.5</v>
      </c>
      <c r="H1402" s="52">
        <v>0</v>
      </c>
      <c r="I1402" s="52">
        <v>1</v>
      </c>
      <c r="J1402" s="52">
        <v>0.6</v>
      </c>
      <c r="K1402" s="54">
        <f t="shared" si="603"/>
        <v>0.66261227030770231</v>
      </c>
      <c r="L1402" s="54">
        <f t="shared" si="616"/>
        <v>0</v>
      </c>
      <c r="M1402" s="53">
        <f t="shared" si="617"/>
        <v>0</v>
      </c>
      <c r="N1402" s="54" cm="1">
        <f t="array" ref="N1402">stock_min(C1402,O1402)</f>
        <v>0</v>
      </c>
      <c r="O1402" s="54" cm="1">
        <f t="array" ref="O1402">stock_max(C1402,D1402)</f>
        <v>0</v>
      </c>
      <c r="P1402" s="49">
        <f t="shared" si="594"/>
        <v>1997.6249999998849</v>
      </c>
      <c r="Q1402" s="49">
        <f t="shared" si="608"/>
        <v>2.0417607076732462</v>
      </c>
      <c r="R1402" s="49">
        <f t="shared" si="609"/>
        <v>307.6555620469486</v>
      </c>
      <c r="S1402" s="59">
        <f t="shared" si="590"/>
        <v>52.974485874246916</v>
      </c>
      <c r="T1402" s="59">
        <f t="shared" si="591"/>
        <v>71.327605141015653</v>
      </c>
      <c r="U1402" s="59">
        <f t="shared" si="592"/>
        <v>162.39337034121598</v>
      </c>
      <c r="V1402" s="59"/>
      <c r="W1402" s="49">
        <f t="shared" si="610"/>
        <v>21.189794349698769</v>
      </c>
      <c r="X1402" s="49">
        <f t="shared" si="611"/>
        <v>31.784691524548148</v>
      </c>
      <c r="Y1402" s="49">
        <f t="shared" si="612"/>
        <v>24.065058762915932</v>
      </c>
      <c r="Z1402" s="49">
        <f t="shared" si="613"/>
        <v>47.262546378099721</v>
      </c>
      <c r="AA1402" s="49">
        <f t="shared" si="614"/>
        <v>162.39337034121598</v>
      </c>
      <c r="AB1402" s="49">
        <f t="shared" si="615"/>
        <v>0</v>
      </c>
      <c r="AC1402" s="80">
        <f t="shared" si="595"/>
        <v>0</v>
      </c>
      <c r="AD1402" s="80">
        <f t="shared" si="604"/>
        <v>0</v>
      </c>
      <c r="AE1402" s="80">
        <f t="shared" si="605"/>
        <v>0</v>
      </c>
      <c r="AF1402" s="54">
        <f>(Q1402-MAX(Q$2:Q1401))/MAX(Q$2:Q1401)</f>
        <v>6.7967007337296059E-3</v>
      </c>
      <c r="AG1402" s="54">
        <f>(R1402-MAX(R$2:R1401))/MAX(R$2:R1401)</f>
        <v>9.4141952054301072E-3</v>
      </c>
      <c r="AH1402" s="54">
        <f>(S1402-MAX(S$2:S1401))/MAX(S$2:S1401)</f>
        <v>9.3427639767087282E-3</v>
      </c>
      <c r="AI1402" s="54">
        <f>(T1402-MAX(T$2:T1401))/MAX(T$2:T1401)</f>
        <v>9.4061927379062629E-3</v>
      </c>
      <c r="AJ1402" s="54">
        <f>(U1402-MAX(U$2:U1401))/MAX(U$2:U1401)</f>
        <v>6.7967007337296432E-3</v>
      </c>
      <c r="AK1402" s="54">
        <f t="shared" si="606"/>
        <v>1.8906847658104196</v>
      </c>
      <c r="AL1402" s="71">
        <f t="shared" si="596"/>
        <v>1997.6249999998849</v>
      </c>
      <c r="AM1402" s="49">
        <f t="shared" si="597"/>
        <v>1.8906847658104196</v>
      </c>
      <c r="AN1402" s="49">
        <f t="shared" si="598"/>
        <v>2.5060130786613271</v>
      </c>
      <c r="AO1402" s="49">
        <f t="shared" si="599"/>
        <v>2.3826009508814012</v>
      </c>
      <c r="AP1402" s="49">
        <f t="shared" si="600"/>
        <v>2.4149690255898721</v>
      </c>
      <c r="AQ1402" s="49">
        <f t="shared" si="601"/>
        <v>3.9133092988806437</v>
      </c>
      <c r="AS1402" s="49">
        <f t="shared" si="607"/>
        <v>1.4072962202193167</v>
      </c>
      <c r="AT1402" s="49">
        <f t="shared" si="602"/>
        <v>1.4983402732907716</v>
      </c>
      <c r="AU1402" s="54">
        <f>(AM1402-MAX(AM$3:AM1402))/MAX(AM$3:AM1402)</f>
        <v>-0.6216743261515677</v>
      </c>
      <c r="AV1402" s="54">
        <f>(AN1402-MAX(AN$3:AN1402))/MAX(AN$3:AN1402)</f>
        <v>-0.80482787984428827</v>
      </c>
      <c r="AW1402" s="54">
        <f>(AO1402-MAX(AO$3:AO1402))/MAX(AO$3:AO1402)</f>
        <v>-0.70372543491909656</v>
      </c>
      <c r="AX1402" s="54">
        <f>(AP1402-MAX(AP$3:AP1402))/MAX(AP$3:AP1402)</f>
        <v>-0.72175358560532799</v>
      </c>
      <c r="AY1402" s="54">
        <f>(AQ1402-MAX(AQ$3:AQ1402))/MAX(AQ$3:AQ1402)</f>
        <v>-0.52958810861629102</v>
      </c>
    </row>
    <row r="1403" spans="1:51">
      <c r="A1403" s="49">
        <f>Data!F1529</f>
        <v>1997.7083333332182</v>
      </c>
      <c r="B1403" s="53">
        <f t="shared" si="593"/>
        <v>0.96499999999999997</v>
      </c>
      <c r="C1403" s="50">
        <f>1/Data!N1529</f>
        <v>3.0612324857000023E-2</v>
      </c>
      <c r="D1403" s="50">
        <f>Data!H1529/100</f>
        <v>6.2100000000000002E-2</v>
      </c>
      <c r="E1403">
        <f>Data!K1530/Data!K1529</f>
        <v>1.0139428131097512</v>
      </c>
      <c r="F1403">
        <f>Data!T1530/Data!T1529</f>
        <v>1.0160642509141753</v>
      </c>
      <c r="G1403" s="49">
        <f>Data!E1532</f>
        <v>161.30000000000001</v>
      </c>
      <c r="H1403" s="52">
        <v>0</v>
      </c>
      <c r="I1403" s="52">
        <v>1</v>
      </c>
      <c r="J1403" s="52">
        <v>0.6</v>
      </c>
      <c r="K1403" s="54">
        <f t="shared" si="603"/>
        <v>0.66261227030770231</v>
      </c>
      <c r="L1403" s="54">
        <f t="shared" si="616"/>
        <v>0</v>
      </c>
      <c r="M1403" s="53">
        <f t="shared" si="617"/>
        <v>0</v>
      </c>
      <c r="N1403" s="54" cm="1">
        <f t="array" ref="N1403">stock_min(C1403,O1403)</f>
        <v>0</v>
      </c>
      <c r="O1403" s="54" cm="1">
        <f t="array" ref="O1403">stock_max(C1403,D1403)</f>
        <v>0</v>
      </c>
      <c r="P1403" s="49">
        <f t="shared" si="594"/>
        <v>1997.7083333332182</v>
      </c>
      <c r="Q1403" s="49">
        <f t="shared" si="608"/>
        <v>2.0745600639880135</v>
      </c>
      <c r="R1403" s="49">
        <f t="shared" si="609"/>
        <v>311.94514605074465</v>
      </c>
      <c r="S1403" s="59">
        <f t="shared" si="590"/>
        <v>53.75805206117812</v>
      </c>
      <c r="T1403" s="59">
        <f t="shared" si="591"/>
        <v>72.373165134488289</v>
      </c>
      <c r="U1403" s="59">
        <f t="shared" si="592"/>
        <v>165.00209818917588</v>
      </c>
      <c r="V1403" s="59"/>
      <c r="W1403" s="49">
        <f t="shared" si="610"/>
        <v>21.503220824471249</v>
      </c>
      <c r="X1403" s="49">
        <f t="shared" si="611"/>
        <v>32.25483123670687</v>
      </c>
      <c r="Y1403" s="49">
        <f t="shared" si="612"/>
        <v>24.417817875370758</v>
      </c>
      <c r="Z1403" s="49">
        <f t="shared" si="613"/>
        <v>47.955347259117531</v>
      </c>
      <c r="AA1403" s="49">
        <f t="shared" si="614"/>
        <v>165.00209818917588</v>
      </c>
      <c r="AB1403" s="49">
        <f t="shared" si="615"/>
        <v>0</v>
      </c>
      <c r="AC1403" s="80">
        <f t="shared" si="595"/>
        <v>0</v>
      </c>
      <c r="AD1403" s="80">
        <f t="shared" si="604"/>
        <v>0</v>
      </c>
      <c r="AE1403" s="80">
        <f t="shared" si="605"/>
        <v>0</v>
      </c>
      <c r="AF1403" s="54">
        <f>(Q1403-MAX(Q$2:Q1402))/MAX(Q$2:Q1402)</f>
        <v>1.6064250914175356E-2</v>
      </c>
      <c r="AG1403" s="54">
        <f>(R1403-MAX(R$2:R1402))/MAX(R$2:R1402)</f>
        <v>1.3942813109751142E-2</v>
      </c>
      <c r="AH1403" s="54">
        <f>(S1403-MAX(S$2:S1402))/MAX(S$2:S1402)</f>
        <v>1.479138823152085E-2</v>
      </c>
      <c r="AI1403" s="54">
        <f>(T1403-MAX(T$2:T1402))/MAX(T$2:T1402)</f>
        <v>1.4658560194269107E-2</v>
      </c>
      <c r="AJ1403" s="54">
        <f>(U1403-MAX(U$2:U1402))/MAX(U$2:U1402)</f>
        <v>1.6064250914175366E-2</v>
      </c>
      <c r="AK1403" s="54">
        <f t="shared" si="606"/>
        <v>1.8390651276310401</v>
      </c>
      <c r="AL1403" s="71">
        <f t="shared" si="596"/>
        <v>1997.7083333332182</v>
      </c>
      <c r="AM1403" s="49">
        <f t="shared" si="597"/>
        <v>1.8390651276310401</v>
      </c>
      <c r="AN1403" s="49">
        <f t="shared" si="598"/>
        <v>2.5407714881896397</v>
      </c>
      <c r="AO1403" s="49">
        <f t="shared" si="599"/>
        <v>2.3763597527159508</v>
      </c>
      <c r="AP1403" s="49">
        <f t="shared" si="600"/>
        <v>2.4148719467604751</v>
      </c>
      <c r="AQ1403" s="49">
        <f t="shared" si="601"/>
        <v>3.9363777166670935</v>
      </c>
      <c r="AS1403" s="49">
        <f t="shared" si="607"/>
        <v>1.3956062284774537</v>
      </c>
      <c r="AT1403" s="49">
        <f t="shared" si="602"/>
        <v>1.5215057699066183</v>
      </c>
      <c r="AU1403" s="54">
        <f>(AM1403-MAX(AM$3:AM1403))/MAX(AM$3:AM1403)</f>
        <v>-0.63200340625586271</v>
      </c>
      <c r="AV1403" s="54">
        <f>(AN1403-MAX(AN$3:AN1403))/MAX(AN$3:AN1403)</f>
        <v>-0.80212084190476363</v>
      </c>
      <c r="AW1403" s="54">
        <f>(AO1403-MAX(AO$3:AO1403))/MAX(AO$3:AO1403)</f>
        <v>-0.70450152303043911</v>
      </c>
      <c r="AX1403" s="54">
        <f>(AP1403-MAX(AP$3:AP1403))/MAX(AP$3:AP1403)</f>
        <v>-0.72176477077412615</v>
      </c>
      <c r="AY1403" s="54">
        <f>(AQ1403-MAX(AQ$3:AQ1403))/MAX(AQ$3:AQ1403)</f>
        <v>-0.52681509549278005</v>
      </c>
    </row>
    <row r="1404" spans="1:51">
      <c r="A1404" s="49">
        <f>Data!F1530</f>
        <v>1997.7916666665515</v>
      </c>
      <c r="B1404" s="53">
        <f t="shared" si="593"/>
        <v>0.96699999999999997</v>
      </c>
      <c r="C1404" s="50">
        <f>1/Data!N1530</f>
        <v>3.0393752726251565E-2</v>
      </c>
      <c r="D1404" s="50">
        <f>Data!H1530/100</f>
        <v>6.0299999999999999E-2</v>
      </c>
      <c r="E1404">
        <f>Data!K1531/Data!K1530</f>
        <v>0.98909659063414646</v>
      </c>
      <c r="F1404">
        <f>Data!T1531/Data!T1530</f>
        <v>1.0169052747935987</v>
      </c>
      <c r="G1404" s="49">
        <f>Data!E1533</f>
        <v>161.6</v>
      </c>
      <c r="H1404" s="52">
        <v>0</v>
      </c>
      <c r="I1404" s="52">
        <v>1</v>
      </c>
      <c r="J1404" s="52">
        <v>0.6</v>
      </c>
      <c r="K1404" s="54">
        <f t="shared" si="603"/>
        <v>0.66261227030770231</v>
      </c>
      <c r="L1404" s="54">
        <f t="shared" si="616"/>
        <v>0</v>
      </c>
      <c r="M1404" s="53">
        <f t="shared" si="617"/>
        <v>0</v>
      </c>
      <c r="N1404" s="54" cm="1">
        <f t="array" ref="N1404">stock_min(C1404,O1404)</f>
        <v>0</v>
      </c>
      <c r="O1404" s="54" cm="1">
        <f t="array" ref="O1404">stock_max(C1404,D1404)</f>
        <v>0</v>
      </c>
      <c r="P1404" s="49">
        <f t="shared" si="594"/>
        <v>1997.7916666665515</v>
      </c>
      <c r="Q1404" s="49">
        <f t="shared" si="608"/>
        <v>2.1096310719455564</v>
      </c>
      <c r="R1404" s="49">
        <f t="shared" si="609"/>
        <v>308.54388042366242</v>
      </c>
      <c r="S1404" s="59">
        <f t="shared" si="590"/>
        <v>53.769882289162908</v>
      </c>
      <c r="T1404" s="59">
        <f t="shared" si="591"/>
        <v>72.26307827308365</v>
      </c>
      <c r="U1404" s="59">
        <f t="shared" si="592"/>
        <v>167.79150400058427</v>
      </c>
      <c r="V1404" s="59"/>
      <c r="W1404" s="49">
        <f t="shared" si="610"/>
        <v>21.507952915665165</v>
      </c>
      <c r="X1404" s="49">
        <f t="shared" si="611"/>
        <v>32.261929373497743</v>
      </c>
      <c r="Y1404" s="49">
        <f t="shared" si="612"/>
        <v>24.380675919132496</v>
      </c>
      <c r="Z1404" s="49">
        <f t="shared" si="613"/>
        <v>47.88240235395115</v>
      </c>
      <c r="AA1404" s="49">
        <f t="shared" si="614"/>
        <v>167.79150400058427</v>
      </c>
      <c r="AB1404" s="49">
        <f t="shared" si="615"/>
        <v>0</v>
      </c>
      <c r="AC1404" s="80">
        <f t="shared" si="595"/>
        <v>0</v>
      </c>
      <c r="AD1404" s="80">
        <f t="shared" si="604"/>
        <v>0</v>
      </c>
      <c r="AE1404" s="80">
        <f t="shared" si="605"/>
        <v>0</v>
      </c>
      <c r="AF1404" s="54">
        <f>(Q1404-MAX(Q$2:Q1403))/MAX(Q$2:Q1403)</f>
        <v>1.6905274793598629E-2</v>
      </c>
      <c r="AG1404" s="54">
        <f>(R1404-MAX(R$2:R1403))/MAX(R$2:R1403)</f>
        <v>-1.0903409365853538E-2</v>
      </c>
      <c r="AH1404" s="54">
        <f>(S1404-MAX(S$2:S1403))/MAX(S$2:S1403)</f>
        <v>2.2006429792740715E-4</v>
      </c>
      <c r="AI1404" s="54">
        <f>(T1404-MAX(T$2:T1403))/MAX(T$2:T1403)</f>
        <v>-1.5211005515658859E-3</v>
      </c>
      <c r="AJ1404" s="54">
        <f>(U1404-MAX(U$2:U1403))/MAX(U$2:U1403)</f>
        <v>1.6905274793598782E-2</v>
      </c>
      <c r="AK1404" s="54">
        <f t="shared" si="606"/>
        <v>1.8136030486061829</v>
      </c>
      <c r="AL1404" s="71">
        <f t="shared" si="596"/>
        <v>1997.7916666665515</v>
      </c>
      <c r="AM1404" s="49">
        <f t="shared" si="597"/>
        <v>1.8136030486061829</v>
      </c>
      <c r="AN1404" s="49">
        <f t="shared" si="598"/>
        <v>2.609570207086199</v>
      </c>
      <c r="AO1404" s="49">
        <f t="shared" si="599"/>
        <v>2.4011585384550007</v>
      </c>
      <c r="AP1404" s="49">
        <f t="shared" si="600"/>
        <v>2.4463043210595981</v>
      </c>
      <c r="AQ1404" s="49">
        <f t="shared" si="601"/>
        <v>3.9248267953730887</v>
      </c>
      <c r="AS1404" s="49">
        <f t="shared" si="607"/>
        <v>1.3152565882868896</v>
      </c>
      <c r="AT1404" s="49">
        <f t="shared" si="602"/>
        <v>1.4785224743134906</v>
      </c>
      <c r="AU1404" s="54">
        <f>(AM1404-MAX(AM$3:AM1404))/MAX(AM$3:AM1404)</f>
        <v>-0.63709836358500382</v>
      </c>
      <c r="AV1404" s="54">
        <f>(AN1404-MAX(AN$3:AN1404))/MAX(AN$3:AN1404)</f>
        <v>-0.79676269276125988</v>
      </c>
      <c r="AW1404" s="54">
        <f>(AO1404-MAX(AO$3:AO1404))/MAX(AO$3:AO1404)</f>
        <v>-0.70141781341609788</v>
      </c>
      <c r="AX1404" s="54">
        <f>(AP1404-MAX(AP$3:AP1404))/MAX(AP$3:AP1404)</f>
        <v>-0.71814321482373211</v>
      </c>
      <c r="AY1404" s="54">
        <f>(AQ1404-MAX(AQ$3:AQ1404))/MAX(AQ$3:AQ1404)</f>
        <v>-0.52820361102225566</v>
      </c>
    </row>
    <row r="1405" spans="1:51">
      <c r="A1405" s="49">
        <f>Data!F1531</f>
        <v>1997.8749999998847</v>
      </c>
      <c r="B1405" s="53">
        <f t="shared" si="593"/>
        <v>0.96099999999999997</v>
      </c>
      <c r="C1405" s="50">
        <f>1/Data!N1531</f>
        <v>3.0924710189782552E-2</v>
      </c>
      <c r="D1405" s="50">
        <f>Data!H1531/100</f>
        <v>5.8799999999999998E-2</v>
      </c>
      <c r="E1405">
        <f>Data!K1532/Data!K1531</f>
        <v>1.0276237969594926</v>
      </c>
      <c r="F1405">
        <f>Data!T1532/Data!T1531</f>
        <v>1.0114195752186641</v>
      </c>
      <c r="G1405" s="49">
        <f>Data!E1534</f>
        <v>161.9</v>
      </c>
      <c r="H1405" s="52">
        <v>0</v>
      </c>
      <c r="I1405" s="52">
        <v>1</v>
      </c>
      <c r="J1405" s="52">
        <v>0.6</v>
      </c>
      <c r="K1405" s="54">
        <f t="shared" si="603"/>
        <v>0.66261227030770231</v>
      </c>
      <c r="L1405" s="54">
        <f t="shared" si="616"/>
        <v>0</v>
      </c>
      <c r="M1405" s="53">
        <f t="shared" si="617"/>
        <v>0</v>
      </c>
      <c r="N1405" s="54" cm="1">
        <f t="array" ref="N1405">stock_min(C1405,O1405)</f>
        <v>0</v>
      </c>
      <c r="O1405" s="54" cm="1">
        <f t="array" ref="O1405">stock_max(C1405,D1405)</f>
        <v>0</v>
      </c>
      <c r="P1405" s="49">
        <f t="shared" si="594"/>
        <v>1997.8749999998847</v>
      </c>
      <c r="Q1405" s="49">
        <f t="shared" si="608"/>
        <v>2.1337221626552698</v>
      </c>
      <c r="R1405" s="49">
        <f t="shared" si="609"/>
        <v>317.06703392957962</v>
      </c>
      <c r="S1405" s="59">
        <f t="shared" si="590"/>
        <v>54.90669096181783</v>
      </c>
      <c r="T1405" s="59">
        <f t="shared" si="591"/>
        <v>73.864188996182321</v>
      </c>
      <c r="U1405" s="59">
        <f t="shared" si="592"/>
        <v>169.70761170157172</v>
      </c>
      <c r="V1405" s="59"/>
      <c r="W1405" s="49">
        <f t="shared" si="610"/>
        <v>21.962676384727132</v>
      </c>
      <c r="X1405" s="49">
        <f t="shared" si="611"/>
        <v>32.944014577090698</v>
      </c>
      <c r="Y1405" s="49">
        <f t="shared" si="612"/>
        <v>24.920871030984749</v>
      </c>
      <c r="Z1405" s="49">
        <f t="shared" si="613"/>
        <v>48.943317965197572</v>
      </c>
      <c r="AA1405" s="49">
        <f t="shared" si="614"/>
        <v>169.70761170157172</v>
      </c>
      <c r="AB1405" s="49">
        <f t="shared" si="615"/>
        <v>0</v>
      </c>
      <c r="AC1405" s="80">
        <f t="shared" si="595"/>
        <v>0</v>
      </c>
      <c r="AD1405" s="80">
        <f t="shared" si="604"/>
        <v>0</v>
      </c>
      <c r="AE1405" s="80">
        <f t="shared" si="605"/>
        <v>0</v>
      </c>
      <c r="AF1405" s="54">
        <f>(Q1405-MAX(Q$2:Q1404))/MAX(Q$2:Q1404)</f>
        <v>1.1419575218664159E-2</v>
      </c>
      <c r="AG1405" s="54">
        <f>(R1405-MAX(R$2:R1404))/MAX(R$2:R1404)</f>
        <v>1.6419194027150471E-2</v>
      </c>
      <c r="AH1405" s="54">
        <f>(S1405-MAX(S$2:S1404))/MAX(S$2:S1404)</f>
        <v>2.1142108263161312E-2</v>
      </c>
      <c r="AI1405" s="54">
        <f>(T1405-MAX(T$2:T1404))/MAX(T$2:T1404)</f>
        <v>2.0601888267886573E-2</v>
      </c>
      <c r="AJ1405" s="54">
        <f>(U1405-MAX(U$2:U1404))/MAX(U$2:U1404)</f>
        <v>1.1419575218664118E-2</v>
      </c>
      <c r="AK1405" s="54">
        <f t="shared" si="606"/>
        <v>1.7897848702373347</v>
      </c>
      <c r="AL1405" s="71">
        <f t="shared" si="596"/>
        <v>1997.8749999998847</v>
      </c>
      <c r="AM1405" s="49">
        <f t="shared" si="597"/>
        <v>1.7897848702373347</v>
      </c>
      <c r="AN1405" s="49">
        <f t="shared" si="598"/>
        <v>2.6142029973183338</v>
      </c>
      <c r="AO1405" s="49">
        <f t="shared" si="599"/>
        <v>2.3912387151517174</v>
      </c>
      <c r="AP1405" s="49">
        <f t="shared" si="600"/>
        <v>2.4384718406296</v>
      </c>
      <c r="AQ1405" s="49">
        <f t="shared" si="601"/>
        <v>3.9765611265637464</v>
      </c>
      <c r="AS1405" s="49">
        <f t="shared" si="607"/>
        <v>1.3623581292454126</v>
      </c>
      <c r="AT1405" s="49">
        <f t="shared" si="602"/>
        <v>1.5380892859341464</v>
      </c>
      <c r="AU1405" s="54">
        <f>(AM1405-MAX(AM$3:AM1405))/MAX(AM$3:AM1405)</f>
        <v>-0.64186437669527185</v>
      </c>
      <c r="AV1405" s="54">
        <f>(AN1405-MAX(AN$3:AN1405))/MAX(AN$3:AN1405)</f>
        <v>-0.79640188399312473</v>
      </c>
      <c r="AW1405" s="54">
        <f>(AO1405-MAX(AO$3:AO1405))/MAX(AO$3:AO1405)</f>
        <v>-0.70265133568669569</v>
      </c>
      <c r="AX1405" s="54">
        <f>(AP1405-MAX(AP$3:AP1405))/MAX(AP$3:AP1405)</f>
        <v>-0.719045652731784</v>
      </c>
      <c r="AY1405" s="54">
        <f>(AQ1405-MAX(AQ$3:AQ1405))/MAX(AQ$3:AQ1405)</f>
        <v>-0.52198471986743955</v>
      </c>
    </row>
    <row r="1406" spans="1:51">
      <c r="A1406" s="49">
        <f>Data!F1532</f>
        <v>1997.958333333218</v>
      </c>
      <c r="B1406" s="53">
        <f t="shared" si="593"/>
        <v>0.96699999999999997</v>
      </c>
      <c r="C1406" s="50">
        <f>1/Data!N1532</f>
        <v>3.0274783890298463E-2</v>
      </c>
      <c r="D1406" s="50">
        <f>Data!H1532/100</f>
        <v>5.8099999999999999E-2</v>
      </c>
      <c r="E1406">
        <f>Data!K1533/Data!K1532</f>
        <v>1.000514367509961</v>
      </c>
      <c r="F1406">
        <f>Data!T1533/Data!T1532</f>
        <v>1.0235030957734479</v>
      </c>
      <c r="G1406" s="49">
        <f>Data!E1535</f>
        <v>162.19999999999999</v>
      </c>
      <c r="H1406" s="52">
        <v>0</v>
      </c>
      <c r="I1406" s="52">
        <v>1</v>
      </c>
      <c r="J1406" s="52">
        <v>0.6</v>
      </c>
      <c r="K1406" s="54">
        <f t="shared" si="603"/>
        <v>0.66261227030770231</v>
      </c>
      <c r="L1406" s="54">
        <f t="shared" si="616"/>
        <v>0</v>
      </c>
      <c r="M1406" s="53">
        <f t="shared" si="617"/>
        <v>0</v>
      </c>
      <c r="N1406" s="54" cm="1">
        <f t="array" ref="N1406">stock_min(C1406,O1406)</f>
        <v>0</v>
      </c>
      <c r="O1406" s="54" cm="1">
        <f t="array" ref="O1406">stock_max(C1406,D1406)</f>
        <v>0</v>
      </c>
      <c r="P1406" s="49">
        <f t="shared" si="594"/>
        <v>1997.958333333218</v>
      </c>
      <c r="Q1406" s="49">
        <f t="shared" si="608"/>
        <v>2.1838712389980848</v>
      </c>
      <c r="R1406" s="49">
        <f t="shared" si="609"/>
        <v>317.23012291031273</v>
      </c>
      <c r="S1406" s="59">
        <f t="shared" si="590"/>
        <v>55.439827179075451</v>
      </c>
      <c r="T1406" s="59">
        <f t="shared" si="591"/>
        <v>74.475081467372291</v>
      </c>
      <c r="U1406" s="59">
        <f t="shared" si="592"/>
        <v>173.69626595287687</v>
      </c>
      <c r="V1406" s="59"/>
      <c r="W1406" s="49">
        <f t="shared" si="610"/>
        <v>22.175930871630182</v>
      </c>
      <c r="X1406" s="49">
        <f t="shared" si="611"/>
        <v>33.263896307445272</v>
      </c>
      <c r="Y1406" s="49">
        <f t="shared" si="612"/>
        <v>25.126978654925651</v>
      </c>
      <c r="Z1406" s="49">
        <f t="shared" si="613"/>
        <v>49.348102812446641</v>
      </c>
      <c r="AA1406" s="49">
        <f t="shared" si="614"/>
        <v>173.69626595287687</v>
      </c>
      <c r="AB1406" s="49">
        <f t="shared" si="615"/>
        <v>0</v>
      </c>
      <c r="AC1406" s="80">
        <f t="shared" si="595"/>
        <v>0</v>
      </c>
      <c r="AD1406" s="80">
        <f t="shared" si="604"/>
        <v>0</v>
      </c>
      <c r="AE1406" s="80">
        <f t="shared" si="605"/>
        <v>0</v>
      </c>
      <c r="AF1406" s="54">
        <f>(Q1406-MAX(Q$2:Q1405))/MAX(Q$2:Q1405)</f>
        <v>2.3503095773447794E-2</v>
      </c>
      <c r="AG1406" s="54">
        <f>(R1406-MAX(R$2:R1405))/MAX(R$2:R1405)</f>
        <v>5.1436750996109305E-4</v>
      </c>
      <c r="AH1406" s="54">
        <f>(S1406-MAX(S$2:S1405))/MAX(S$2:S1405)</f>
        <v>9.7098588153557482E-3</v>
      </c>
      <c r="AI1406" s="54">
        <f>(T1406-MAX(T$2:T1405))/MAX(T$2:T1405)</f>
        <v>8.2704823472920606E-3</v>
      </c>
      <c r="AJ1406" s="54">
        <f>(U1406-MAX(U$2:U1405))/MAX(U$2:U1405)</f>
        <v>2.3503095773447912E-2</v>
      </c>
      <c r="AK1406" s="54">
        <f t="shared" si="606"/>
        <v>1.7153232178657054</v>
      </c>
      <c r="AL1406" s="71">
        <f t="shared" si="596"/>
        <v>1997.958333333218</v>
      </c>
      <c r="AM1406" s="49">
        <f t="shared" si="597"/>
        <v>1.7153232178657054</v>
      </c>
      <c r="AN1406" s="49">
        <f t="shared" si="598"/>
        <v>2.7250771960430868</v>
      </c>
      <c r="AO1406" s="49">
        <f t="shared" si="599"/>
        <v>2.4111978685395008</v>
      </c>
      <c r="AP1406" s="49">
        <f t="shared" si="600"/>
        <v>2.4717278512656153</v>
      </c>
      <c r="AQ1406" s="49">
        <f t="shared" si="601"/>
        <v>4.0159625719778811</v>
      </c>
      <c r="AS1406" s="49">
        <f t="shared" si="607"/>
        <v>1.2908853759347942</v>
      </c>
      <c r="AT1406" s="49">
        <f t="shared" si="602"/>
        <v>1.5442347207122658</v>
      </c>
      <c r="AU1406" s="54">
        <f>(AM1406-MAX(AM$3:AM1406))/MAX(AM$3:AM1406)</f>
        <v>-0.65676413963766234</v>
      </c>
      <c r="AV1406" s="54">
        <f>(AN1406-MAX(AN$3:AN1406))/MAX(AN$3:AN1406)</f>
        <v>-0.78776683231684408</v>
      </c>
      <c r="AW1406" s="54">
        <f>(AO1406-MAX(AO$3:AO1406))/MAX(AO$3:AO1406)</f>
        <v>-0.70016943057070835</v>
      </c>
      <c r="AX1406" s="54">
        <f>(AP1406-MAX(AP$3:AP1406))/MAX(AP$3:AP1406)</f>
        <v>-0.71521398217266274</v>
      </c>
      <c r="AY1406" s="54">
        <f>(AQ1406-MAX(AQ$3:AQ1406))/MAX(AQ$3:AQ1406)</f>
        <v>-0.51724834278990661</v>
      </c>
    </row>
    <row r="1407" spans="1:51">
      <c r="A1407" s="49">
        <f>Data!F1533</f>
        <v>1998.0416666665512</v>
      </c>
      <c r="B1407" s="53">
        <f t="shared" si="593"/>
        <v>0.96599999999999997</v>
      </c>
      <c r="C1407" s="50">
        <f>1/Data!N1533</f>
        <v>3.0432165587290335E-2</v>
      </c>
      <c r="D1407" s="50">
        <f>Data!H1533/100</f>
        <v>5.5399999999999998E-2</v>
      </c>
      <c r="E1407">
        <f>Data!K1534/Data!K1533</f>
        <v>1.0620542739079064</v>
      </c>
      <c r="F1407">
        <f>Data!T1534/Data!T1533</f>
        <v>1.000477442544162</v>
      </c>
      <c r="G1407" s="49">
        <f>Data!E1536</f>
        <v>162.5</v>
      </c>
      <c r="H1407" s="52">
        <v>0</v>
      </c>
      <c r="I1407" s="52">
        <v>1</v>
      </c>
      <c r="J1407" s="52">
        <v>0.6</v>
      </c>
      <c r="K1407" s="54">
        <f t="shared" si="603"/>
        <v>0.66261227030770231</v>
      </c>
      <c r="L1407" s="54">
        <f t="shared" si="616"/>
        <v>0</v>
      </c>
      <c r="M1407" s="53">
        <f t="shared" si="617"/>
        <v>0</v>
      </c>
      <c r="N1407" s="54" cm="1">
        <f t="array" ref="N1407">stock_min(C1407,O1407)</f>
        <v>0</v>
      </c>
      <c r="O1407" s="54" cm="1">
        <f t="array" ref="O1407">stock_max(C1407,D1407)</f>
        <v>0</v>
      </c>
      <c r="P1407" s="49">
        <f t="shared" si="594"/>
        <v>1998.0416666665512</v>
      </c>
      <c r="Q1407" s="49">
        <f t="shared" si="608"/>
        <v>2.1849139120385543</v>
      </c>
      <c r="R1407" s="49">
        <f t="shared" si="609"/>
        <v>336.91560784922808</v>
      </c>
      <c r="S1407" s="59">
        <f t="shared" si="590"/>
        <v>57.514581844636368</v>
      </c>
      <c r="T1407" s="59">
        <f t="shared" si="591"/>
        <v>77.549338844747496</v>
      </c>
      <c r="U1407" s="59">
        <f t="shared" si="592"/>
        <v>173.77919594000485</v>
      </c>
      <c r="V1407" s="59"/>
      <c r="W1407" s="49">
        <f t="shared" si="610"/>
        <v>23.005832737854551</v>
      </c>
      <c r="X1407" s="49">
        <f t="shared" si="611"/>
        <v>34.508749106781821</v>
      </c>
      <c r="Y1407" s="49">
        <f t="shared" si="612"/>
        <v>26.16419537196807</v>
      </c>
      <c r="Z1407" s="49">
        <f t="shared" si="613"/>
        <v>51.385143472779426</v>
      </c>
      <c r="AA1407" s="49">
        <f t="shared" si="614"/>
        <v>173.77919594000485</v>
      </c>
      <c r="AB1407" s="49">
        <f t="shared" si="615"/>
        <v>0</v>
      </c>
      <c r="AC1407" s="80">
        <f t="shared" si="595"/>
        <v>0</v>
      </c>
      <c r="AD1407" s="80">
        <f t="shared" si="604"/>
        <v>0</v>
      </c>
      <c r="AE1407" s="80">
        <f t="shared" si="605"/>
        <v>0</v>
      </c>
      <c r="AF1407" s="54">
        <f>(Q1407-MAX(Q$2:Q1406))/MAX(Q$2:Q1406)</f>
        <v>4.7744254416204644E-4</v>
      </c>
      <c r="AG1407" s="54">
        <f>(R1407-MAX(R$2:R1406))/MAX(R$2:R1406)</f>
        <v>6.2054273907906375E-2</v>
      </c>
      <c r="AH1407" s="54">
        <f>(S1407-MAX(S$2:S1406))/MAX(S$2:S1406)</f>
        <v>3.7423541362408642E-2</v>
      </c>
      <c r="AI1407" s="54">
        <f>(T1407-MAX(T$2:T1406))/MAX(T$2:T1406)</f>
        <v>4.1279006572447235E-2</v>
      </c>
      <c r="AJ1407" s="54">
        <f>(U1407-MAX(U$2:U1406))/MAX(U$2:U1406)</f>
        <v>4.7744254416201169E-4</v>
      </c>
      <c r="AK1407" s="54">
        <f t="shared" si="606"/>
        <v>1.6692135563032433</v>
      </c>
      <c r="AL1407" s="71">
        <f t="shared" si="596"/>
        <v>1998.0416666665512</v>
      </c>
      <c r="AM1407" s="49">
        <f t="shared" si="597"/>
        <v>1.6692135563032433</v>
      </c>
      <c r="AN1407" s="49">
        <f t="shared" si="598"/>
        <v>2.4805654863303319</v>
      </c>
      <c r="AO1407" s="49">
        <f t="shared" si="599"/>
        <v>2.2533039908002408</v>
      </c>
      <c r="AP1407" s="49">
        <f t="shared" si="600"/>
        <v>2.3003034899089156</v>
      </c>
      <c r="AQ1407" s="49">
        <f t="shared" si="601"/>
        <v>3.8847271568589457</v>
      </c>
      <c r="AS1407" s="49">
        <f t="shared" si="607"/>
        <v>1.4041616705286137</v>
      </c>
      <c r="AT1407" s="49">
        <f t="shared" si="602"/>
        <v>1.58442366695003</v>
      </c>
      <c r="AU1407" s="54">
        <f>(AM1407-MAX(AM$3:AM1407))/MAX(AM$3:AM1407)</f>
        <v>-0.66599067443446869</v>
      </c>
      <c r="AV1407" s="54">
        <f>(AN1407-MAX(AN$3:AN1407))/MAX(AN$3:AN1407)</f>
        <v>-0.80680977714178825</v>
      </c>
      <c r="AW1407" s="54">
        <f>(AO1407-MAX(AO$3:AO1407))/MAX(AO$3:AO1407)</f>
        <v>-0.71980341079674304</v>
      </c>
      <c r="AX1407" s="54">
        <f>(AP1407-MAX(AP$3:AP1407))/MAX(AP$3:AP1407)</f>
        <v>-0.73496504870062696</v>
      </c>
      <c r="AY1407" s="54">
        <f>(AQ1407-MAX(AQ$3:AQ1407))/MAX(AQ$3:AQ1407)</f>
        <v>-0.53302391663996829</v>
      </c>
    </row>
    <row r="1408" spans="1:51">
      <c r="A1408" s="49">
        <f>Data!F1534</f>
        <v>1998.1249999998845</v>
      </c>
      <c r="B1408" s="53">
        <f t="shared" si="593"/>
        <v>0.97299999999999998</v>
      </c>
      <c r="C1408" s="50">
        <f>1/Data!N1534</f>
        <v>2.8810408620699123E-2</v>
      </c>
      <c r="D1408" s="50">
        <f>Data!H1534/100</f>
        <v>5.57E-2</v>
      </c>
      <c r="E1408">
        <f>Data!K1535/Data!K1534</f>
        <v>1.051184140457853</v>
      </c>
      <c r="F1408">
        <f>Data!T1535/Data!T1534</f>
        <v>0.99673163119082708</v>
      </c>
      <c r="G1408" s="49">
        <f>Data!E1537</f>
        <v>162.80000000000001</v>
      </c>
      <c r="H1408" s="52">
        <v>0</v>
      </c>
      <c r="I1408" s="52">
        <v>1</v>
      </c>
      <c r="J1408" s="52">
        <v>0.6</v>
      </c>
      <c r="K1408" s="54">
        <f t="shared" si="603"/>
        <v>0.66261227030770231</v>
      </c>
      <c r="L1408" s="54">
        <f t="shared" si="616"/>
        <v>0</v>
      </c>
      <c r="M1408" s="53">
        <f t="shared" si="617"/>
        <v>0</v>
      </c>
      <c r="N1408" s="54" cm="1">
        <f t="array" ref="N1408">stock_min(C1408,O1408)</f>
        <v>0</v>
      </c>
      <c r="O1408" s="54" cm="1">
        <f t="array" ref="O1408">stock_max(C1408,D1408)</f>
        <v>0</v>
      </c>
      <c r="P1408" s="49">
        <f t="shared" si="594"/>
        <v>1998.1249999998845</v>
      </c>
      <c r="Q1408" s="49">
        <f t="shared" si="608"/>
        <v>2.1777728075577194</v>
      </c>
      <c r="R1408" s="49">
        <f t="shared" si="609"/>
        <v>354.16034364382591</v>
      </c>
      <c r="S1408" s="59">
        <f t="shared" si="590"/>
        <v>59.205690959793245</v>
      </c>
      <c r="T1408" s="59">
        <f t="shared" si="591"/>
        <v>80.093929005634322</v>
      </c>
      <c r="U1408" s="59">
        <f t="shared" si="592"/>
        <v>173.2112214363114</v>
      </c>
      <c r="V1408" s="59"/>
      <c r="W1408" s="49">
        <f t="shared" si="610"/>
        <v>23.682276383917301</v>
      </c>
      <c r="X1408" s="49">
        <f t="shared" si="611"/>
        <v>35.523414575875947</v>
      </c>
      <c r="Y1408" s="49">
        <f t="shared" si="612"/>
        <v>27.022708869347035</v>
      </c>
      <c r="Z1408" s="49">
        <f t="shared" si="613"/>
        <v>53.071220136287288</v>
      </c>
      <c r="AA1408" s="49">
        <f t="shared" si="614"/>
        <v>173.2112214363114</v>
      </c>
      <c r="AB1408" s="49">
        <f t="shared" si="615"/>
        <v>0</v>
      </c>
      <c r="AC1408" s="80">
        <f t="shared" si="595"/>
        <v>0</v>
      </c>
      <c r="AD1408" s="80">
        <f t="shared" si="604"/>
        <v>0</v>
      </c>
      <c r="AE1408" s="80">
        <f t="shared" si="605"/>
        <v>0</v>
      </c>
      <c r="AF1408" s="54">
        <f>(Q1408-MAX(Q$2:Q1407))/MAX(Q$2:Q1407)</f>
        <v>-3.2683688091729845E-3</v>
      </c>
      <c r="AG1408" s="54">
        <f>(R1408-MAX(R$2:R1407))/MAX(R$2:R1407)</f>
        <v>5.1184140457853057E-2</v>
      </c>
      <c r="AH1408" s="54">
        <f>(S1408-MAX(S$2:S1407))/MAX(S$2:S1407)</f>
        <v>2.9403136751042631E-2</v>
      </c>
      <c r="AI1408" s="54">
        <f>(T1408-MAX(T$2:T1407))/MAX(T$2:T1407)</f>
        <v>3.281253198020237E-2</v>
      </c>
      <c r="AJ1408" s="54">
        <f>(U1408-MAX(U$2:U1407))/MAX(U$2:U1407)</f>
        <v>-3.2683688091728505E-3</v>
      </c>
      <c r="AK1408" s="54">
        <f t="shared" si="606"/>
        <v>1.6777764916915929</v>
      </c>
      <c r="AL1408" s="71">
        <f t="shared" si="596"/>
        <v>1998.1249999998845</v>
      </c>
      <c r="AM1408" s="49">
        <f t="shared" si="597"/>
        <v>1.6777764916915929</v>
      </c>
      <c r="AN1408" s="49">
        <f t="shared" si="598"/>
        <v>2.3560046791927749</v>
      </c>
      <c r="AO1408" s="49">
        <f t="shared" si="599"/>
        <v>2.1884551235447973</v>
      </c>
      <c r="AP1408" s="49">
        <f t="shared" si="600"/>
        <v>2.2262465731629519</v>
      </c>
      <c r="AQ1408" s="49">
        <f t="shared" si="601"/>
        <v>3.8932410161286715</v>
      </c>
      <c r="AS1408" s="49">
        <f t="shared" si="607"/>
        <v>1.5372363369358966</v>
      </c>
      <c r="AT1408" s="49">
        <f t="shared" si="602"/>
        <v>1.6669944429657195</v>
      </c>
      <c r="AU1408" s="54">
        <f>(AM1408-MAX(AM$3:AM1408))/MAX(AM$3:AM1408)</f>
        <v>-0.66427723263840643</v>
      </c>
      <c r="AV1408" s="54">
        <f>(AN1408-MAX(AN$3:AN1408))/MAX(AN$3:AN1408)</f>
        <v>-0.81651076275289691</v>
      </c>
      <c r="AW1408" s="54">
        <f>(AO1408-MAX(AO$3:AO1408))/MAX(AO$3:AO1408)</f>
        <v>-0.72786731672903449</v>
      </c>
      <c r="AX1408" s="54">
        <f>(AP1408-MAX(AP$3:AP1408))/MAX(AP$3:AP1408)</f>
        <v>-0.74349769294050738</v>
      </c>
      <c r="AY1408" s="54">
        <f>(AQ1408-MAX(AQ$3:AQ1408))/MAX(AQ$3:AQ1408)</f>
        <v>-0.53200048088875074</v>
      </c>
    </row>
    <row r="1409" spans="1:51">
      <c r="A1409" s="49">
        <f>Data!F1535</f>
        <v>1998.2083333332178</v>
      </c>
      <c r="B1409" s="53">
        <f t="shared" si="593"/>
        <v>0.97699999999999998</v>
      </c>
      <c r="C1409" s="50">
        <f>1/Data!N1535</f>
        <v>2.7550541116362008E-2</v>
      </c>
      <c r="D1409" s="50">
        <f>Data!H1535/100</f>
        <v>5.6500000000000002E-2</v>
      </c>
      <c r="E1409">
        <f>Data!K1536/Data!K1535</f>
        <v>1.0321562220734792</v>
      </c>
      <c r="F1409">
        <f>Data!T1536/Data!T1535</f>
        <v>1.0036103169942505</v>
      </c>
      <c r="G1409" s="49">
        <f>Data!E1538</f>
        <v>163</v>
      </c>
      <c r="H1409" s="52">
        <v>0</v>
      </c>
      <c r="I1409" s="52">
        <v>1</v>
      </c>
      <c r="J1409" s="52">
        <v>0.6</v>
      </c>
      <c r="K1409" s="54">
        <f t="shared" si="603"/>
        <v>0.66261227030770231</v>
      </c>
      <c r="L1409" s="54">
        <f t="shared" si="616"/>
        <v>0</v>
      </c>
      <c r="M1409" s="53">
        <f t="shared" si="617"/>
        <v>0</v>
      </c>
      <c r="N1409" s="54" cm="1">
        <f t="array" ref="N1409">stock_min(C1409,O1409)</f>
        <v>0</v>
      </c>
      <c r="O1409" s="54" cm="1">
        <f t="array" ref="O1409">stock_max(C1409,D1409)</f>
        <v>0</v>
      </c>
      <c r="P1409" s="49">
        <f t="shared" si="594"/>
        <v>1998.2083333332178</v>
      </c>
      <c r="Q1409" s="49">
        <f t="shared" si="608"/>
        <v>2.1856352577344618</v>
      </c>
      <c r="R1409" s="49">
        <f t="shared" si="609"/>
        <v>365.54880230365649</v>
      </c>
      <c r="S1409" s="59">
        <f t="shared" si="590"/>
        <v>60.433490292594783</v>
      </c>
      <c r="T1409" s="59">
        <f t="shared" si="591"/>
        <v>81.898059491108967</v>
      </c>
      <c r="U1409" s="59">
        <f t="shared" si="592"/>
        <v>173.83656885265782</v>
      </c>
      <c r="V1409" s="59"/>
      <c r="W1409" s="49">
        <f t="shared" si="610"/>
        <v>24.173396117037914</v>
      </c>
      <c r="X1409" s="49">
        <f t="shared" si="611"/>
        <v>36.260094175556866</v>
      </c>
      <c r="Y1409" s="49">
        <f t="shared" si="612"/>
        <v>27.631400357909989</v>
      </c>
      <c r="Z1409" s="49">
        <f t="shared" si="613"/>
        <v>54.266659133198978</v>
      </c>
      <c r="AA1409" s="49">
        <f t="shared" si="614"/>
        <v>173.83656885265782</v>
      </c>
      <c r="AB1409" s="49">
        <f t="shared" si="615"/>
        <v>0</v>
      </c>
      <c r="AC1409" s="80">
        <f t="shared" si="595"/>
        <v>0</v>
      </c>
      <c r="AD1409" s="80">
        <f t="shared" si="604"/>
        <v>0</v>
      </c>
      <c r="AE1409" s="80">
        <f t="shared" si="605"/>
        <v>0</v>
      </c>
      <c r="AF1409" s="54">
        <f>(Q1409-MAX(Q$2:Q1408))/MAX(Q$2:Q1408)</f>
        <v>3.3014833762232848E-4</v>
      </c>
      <c r="AG1409" s="54">
        <f>(R1409-MAX(R$2:R1408))/MAX(R$2:R1408)</f>
        <v>3.2156222073479207E-2</v>
      </c>
      <c r="AH1409" s="54">
        <f>(S1409-MAX(S$2:S1408))/MAX(S$2:S1408)</f>
        <v>2.0737860041787883E-2</v>
      </c>
      <c r="AI1409" s="54">
        <f>(T1409-MAX(T$2:T1408))/MAX(T$2:T1408)</f>
        <v>2.2525183966786422E-2</v>
      </c>
      <c r="AJ1409" s="54">
        <f>(U1409-MAX(U$2:U1408))/MAX(U$2:U1408)</f>
        <v>3.3014833762249035E-4</v>
      </c>
      <c r="AK1409" s="54">
        <f t="shared" si="606"/>
        <v>1.6647560260175336</v>
      </c>
      <c r="AL1409" s="71">
        <f t="shared" si="596"/>
        <v>1998.2083333332178</v>
      </c>
      <c r="AM1409" s="49">
        <f t="shared" si="597"/>
        <v>1.6647560260175336</v>
      </c>
      <c r="AN1409" s="49">
        <f t="shared" si="598"/>
        <v>2.2357587123963629</v>
      </c>
      <c r="AO1409" s="49">
        <f t="shared" si="599"/>
        <v>2.1140092601594191</v>
      </c>
      <c r="AP1409" s="49">
        <f t="shared" si="600"/>
        <v>2.1445280230889616</v>
      </c>
      <c r="AQ1409" s="49">
        <f t="shared" si="601"/>
        <v>3.8091327805860513</v>
      </c>
      <c r="AS1409" s="49">
        <f t="shared" si="607"/>
        <v>1.5733740681896884</v>
      </c>
      <c r="AT1409" s="49">
        <f t="shared" si="602"/>
        <v>1.6646047574970897</v>
      </c>
      <c r="AU1409" s="54">
        <f>(AM1409-MAX(AM$3:AM1409))/MAX(AM$3:AM1409)</f>
        <v>-0.66688262542467946</v>
      </c>
      <c r="AV1409" s="54">
        <f>(AN1409-MAX(AN$3:AN1409))/MAX(AN$3:AN1409)</f>
        <v>-0.82587570201824412</v>
      </c>
      <c r="AW1409" s="54">
        <f>(AO1409-MAX(AO$3:AO1409))/MAX(AO$3:AO1409)</f>
        <v>-0.73712460162536431</v>
      </c>
      <c r="AX1409" s="54">
        <f>(AP1409-MAX(AP$3:AP1409))/MAX(AP$3:AP1409)</f>
        <v>-0.75291309053222821</v>
      </c>
      <c r="AY1409" s="54">
        <f>(AQ1409-MAX(AQ$3:AQ1409))/MAX(AQ$3:AQ1409)</f>
        <v>-0.54211098101555333</v>
      </c>
    </row>
    <row r="1410" spans="1:51">
      <c r="A1410" s="49">
        <f>Data!F1536</f>
        <v>1998.291666666551</v>
      </c>
      <c r="B1410" s="53">
        <f t="shared" si="593"/>
        <v>0.98199999999999998</v>
      </c>
      <c r="C1410" s="50">
        <f>1/Data!N1536</f>
        <v>2.6826240560602441E-2</v>
      </c>
      <c r="D1410" s="50">
        <f>Data!H1536/100</f>
        <v>5.6399999999999999E-2</v>
      </c>
      <c r="E1410">
        <f>Data!K1537/Data!K1536</f>
        <v>0.99595023949625205</v>
      </c>
      <c r="F1410">
        <f>Data!T1537/Data!T1536</f>
        <v>1.0020920968121736</v>
      </c>
      <c r="G1410" s="49">
        <f>Data!E1539</f>
        <v>163.19999999999999</v>
      </c>
      <c r="H1410" s="52">
        <v>0</v>
      </c>
      <c r="I1410" s="52">
        <v>1</v>
      </c>
      <c r="J1410" s="52">
        <v>0.6</v>
      </c>
      <c r="K1410" s="54">
        <f t="shared" si="603"/>
        <v>0.66261227030770231</v>
      </c>
      <c r="L1410" s="54">
        <f t="shared" si="616"/>
        <v>0</v>
      </c>
      <c r="M1410" s="53">
        <f t="shared" si="617"/>
        <v>0</v>
      </c>
      <c r="N1410" s="54" cm="1">
        <f t="array" ref="N1410">stock_min(C1410,O1410)</f>
        <v>0</v>
      </c>
      <c r="O1410" s="54" cm="1">
        <f t="array" ref="O1410">stock_max(C1410,D1410)</f>
        <v>0</v>
      </c>
      <c r="P1410" s="49">
        <f t="shared" si="594"/>
        <v>1998.291666666551</v>
      </c>
      <c r="Q1410" s="49">
        <f t="shared" si="608"/>
        <v>2.1902078182897422</v>
      </c>
      <c r="R1410" s="49">
        <f t="shared" si="609"/>
        <v>364.06841720189476</v>
      </c>
      <c r="S1410" s="59">
        <f t="shared" ref="S1410:S1473" si="618">SUM(W1410:X1410)</f>
        <v>60.337218680296289</v>
      </c>
      <c r="T1410" s="59">
        <f t="shared" ref="T1410:T1473" si="619">SUM(Y1410:Z1410)</f>
        <v>81.736100082885656</v>
      </c>
      <c r="U1410" s="59">
        <f t="shared" ref="U1410:U1473" si="620">SUM(AA1410:AB1410)</f>
        <v>174.20025178419365</v>
      </c>
      <c r="V1410" s="59"/>
      <c r="W1410" s="49">
        <f t="shared" si="610"/>
        <v>24.134887472118518</v>
      </c>
      <c r="X1410" s="49">
        <f t="shared" si="611"/>
        <v>36.202331208177775</v>
      </c>
      <c r="Y1410" s="49">
        <f t="shared" si="612"/>
        <v>27.576757240867217</v>
      </c>
      <c r="Z1410" s="49">
        <f t="shared" si="613"/>
        <v>54.15934284201844</v>
      </c>
      <c r="AA1410" s="49">
        <f t="shared" si="614"/>
        <v>174.20025178419365</v>
      </c>
      <c r="AB1410" s="49">
        <f t="shared" si="615"/>
        <v>0</v>
      </c>
      <c r="AC1410" s="80">
        <f t="shared" si="595"/>
        <v>0</v>
      </c>
      <c r="AD1410" s="80">
        <f t="shared" si="604"/>
        <v>0</v>
      </c>
      <c r="AE1410" s="80">
        <f t="shared" si="605"/>
        <v>0</v>
      </c>
      <c r="AF1410" s="54">
        <f>(Q1410-MAX(Q$2:Q1409))/MAX(Q$2:Q1409)</f>
        <v>2.0920968121735744E-3</v>
      </c>
      <c r="AG1410" s="54">
        <f>(R1410-MAX(R$2:R1409))/MAX(R$2:R1409)</f>
        <v>-4.0497605037479786E-3</v>
      </c>
      <c r="AH1410" s="54">
        <f>(S1410-MAX(S$2:S1409))/MAX(S$2:S1409)</f>
        <v>-1.5930175773794582E-3</v>
      </c>
      <c r="AI1410" s="54">
        <f>(T1410-MAX(T$2:T1409))/MAX(T$2:T1409)</f>
        <v>-1.9775732078352033E-3</v>
      </c>
      <c r="AJ1410" s="54">
        <f>(U1410-MAX(U$2:U1409))/MAX(U$2:U1409)</f>
        <v>2.0920968121735549E-3</v>
      </c>
      <c r="AK1410" s="54">
        <f t="shared" si="606"/>
        <v>1.6433135365054825</v>
      </c>
      <c r="AL1410" s="71">
        <f t="shared" si="596"/>
        <v>1998.291666666551</v>
      </c>
      <c r="AM1410" s="49">
        <f t="shared" si="597"/>
        <v>1.6433135365054825</v>
      </c>
      <c r="AN1410" s="49">
        <f t="shared" si="598"/>
        <v>2.2794285744176328</v>
      </c>
      <c r="AO1410" s="49">
        <f t="shared" si="599"/>
        <v>2.1277915787571917</v>
      </c>
      <c r="AP1410" s="49">
        <f t="shared" si="600"/>
        <v>2.162868481024101</v>
      </c>
      <c r="AQ1410" s="49">
        <f t="shared" si="601"/>
        <v>3.844782882986427</v>
      </c>
      <c r="AS1410" s="49">
        <f t="shared" si="607"/>
        <v>1.5653543085687942</v>
      </c>
      <c r="AT1410" s="49">
        <f t="shared" si="602"/>
        <v>1.681914401962326</v>
      </c>
      <c r="AU1410" s="54">
        <f>(AM1410-MAX(AM$3:AM1410))/MAX(AM$3:AM1410)</f>
        <v>-0.67117326363170882</v>
      </c>
      <c r="AV1410" s="54">
        <f>(AN1410-MAX(AN$3:AN1410))/MAX(AN$3:AN1410)</f>
        <v>-0.8224746265688887</v>
      </c>
      <c r="AW1410" s="54">
        <f>(AO1410-MAX(AO$3:AO1410))/MAX(AO$3:AO1410)</f>
        <v>-0.73541078108531488</v>
      </c>
      <c r="AX1410" s="54">
        <f>(AP1410-MAX(AP$3:AP1410))/MAX(AP$3:AP1410)</f>
        <v>-0.75079995094131258</v>
      </c>
      <c r="AY1410" s="54">
        <f>(AQ1410-MAX(AQ$3:AQ1410))/MAX(AQ$3:AQ1410)</f>
        <v>-0.53782554615279377</v>
      </c>
    </row>
    <row r="1411" spans="1:51">
      <c r="A1411" s="49">
        <f>Data!F1537</f>
        <v>1998.3749999998843</v>
      </c>
      <c r="B1411" s="53">
        <f t="shared" ref="B1411:B1474" si="621">1-_xlfn.PERCENTRANK.INC(C$3:C$1712,C1411,3)</f>
        <v>0.98</v>
      </c>
      <c r="C1411" s="50">
        <f>1/Data!N1537</f>
        <v>2.705876731287167E-2</v>
      </c>
      <c r="D1411" s="50">
        <f>Data!H1537/100</f>
        <v>5.6500000000000002E-2</v>
      </c>
      <c r="E1411">
        <f>Data!K1538/Data!K1537</f>
        <v>0.99994365678827479</v>
      </c>
      <c r="F1411">
        <f>Data!T1538/Data!T1537</f>
        <v>1.0149072568740896</v>
      </c>
      <c r="G1411" s="49">
        <f>Data!E1540</f>
        <v>163.4</v>
      </c>
      <c r="H1411" s="52">
        <v>0</v>
      </c>
      <c r="I1411" s="52">
        <v>1</v>
      </c>
      <c r="J1411" s="52">
        <v>0.6</v>
      </c>
      <c r="K1411" s="54">
        <f t="shared" si="603"/>
        <v>0.66261227030770231</v>
      </c>
      <c r="L1411" s="54">
        <f t="shared" si="616"/>
        <v>0</v>
      </c>
      <c r="M1411" s="53">
        <f t="shared" si="617"/>
        <v>0</v>
      </c>
      <c r="N1411" s="54" cm="1">
        <f t="array" ref="N1411">stock_min(C1411,O1411)</f>
        <v>0</v>
      </c>
      <c r="O1411" s="54" cm="1">
        <f t="array" ref="O1411">stock_max(C1411,D1411)</f>
        <v>0</v>
      </c>
      <c r="P1411" s="49">
        <f t="shared" ref="P1411:P1474" si="622">A1411</f>
        <v>1998.3749999998843</v>
      </c>
      <c r="Q1411" s="49">
        <f t="shared" si="608"/>
        <v>2.2228578088446267</v>
      </c>
      <c r="R1411" s="49">
        <f t="shared" si="609"/>
        <v>364.0479044179819</v>
      </c>
      <c r="S1411" s="59">
        <f t="shared" si="618"/>
        <v>60.694963891858201</v>
      </c>
      <c r="T1411" s="59">
        <f t="shared" si="619"/>
        <v>82.14414237550902</v>
      </c>
      <c r="U1411" s="59">
        <f t="shared" si="620"/>
        <v>176.79709968507171</v>
      </c>
      <c r="V1411" s="59"/>
      <c r="W1411" s="49">
        <f t="shared" si="610"/>
        <v>24.277985556743282</v>
      </c>
      <c r="X1411" s="49">
        <f t="shared" si="611"/>
        <v>36.416978335114919</v>
      </c>
      <c r="Y1411" s="49">
        <f t="shared" si="612"/>
        <v>27.714425703593854</v>
      </c>
      <c r="Z1411" s="49">
        <f t="shared" si="613"/>
        <v>54.429716671915166</v>
      </c>
      <c r="AA1411" s="49">
        <f t="shared" si="614"/>
        <v>176.79709968507171</v>
      </c>
      <c r="AB1411" s="49">
        <f t="shared" si="615"/>
        <v>0</v>
      </c>
      <c r="AC1411" s="80">
        <f t="shared" ref="AC1411:AC1474" si="623">AB1411/SUM(AA1411:AB1411)</f>
        <v>0</v>
      </c>
      <c r="AD1411" s="80">
        <f t="shared" si="604"/>
        <v>0</v>
      </c>
      <c r="AE1411" s="80">
        <f t="shared" si="605"/>
        <v>0</v>
      </c>
      <c r="AF1411" s="54">
        <f>(Q1411-MAX(Q$2:Q1410))/MAX(Q$2:Q1410)</f>
        <v>1.4907256874089574E-2</v>
      </c>
      <c r="AG1411" s="54">
        <f>(R1411-MAX(R$2:R1410))/MAX(R$2:R1410)</f>
        <v>-4.1058755389596765E-3</v>
      </c>
      <c r="AH1411" s="54">
        <f>(S1411-MAX(S$2:S1410))/MAX(S$2:S1410)</f>
        <v>4.3266340897649214E-3</v>
      </c>
      <c r="AI1411" s="54">
        <f>(T1411-MAX(T$2:T1410))/MAX(T$2:T1410)</f>
        <v>3.0047462165665646E-3</v>
      </c>
      <c r="AJ1411" s="54">
        <f>(U1411-MAX(U$2:U1410))/MAX(U$2:U1410)</f>
        <v>1.4907256874089603E-2</v>
      </c>
      <c r="AK1411" s="54">
        <f t="shared" si="606"/>
        <v>1.6297898004846774</v>
      </c>
      <c r="AL1411" s="71">
        <f t="shared" ref="AL1411:AL1472" si="624">P1411</f>
        <v>1998.3749999998843</v>
      </c>
      <c r="AM1411" s="49">
        <f t="shared" ref="AM1411:AM1472" si="625">(Q1651/Q1411)</f>
        <v>1.6297898004846774</v>
      </c>
      <c r="AN1411" s="49">
        <f t="shared" ref="AN1411:AN1472" si="626">(R1651/R1411)</f>
        <v>2.3240423325208814</v>
      </c>
      <c r="AO1411" s="49">
        <f t="shared" ref="AO1411:AO1472" si="627">(S1651/S1411)</f>
        <v>2.1455635943974061</v>
      </c>
      <c r="AP1411" s="49">
        <f t="shared" ref="AP1411:AP1472" si="628">(T1651/T1411)</f>
        <v>2.184712983209713</v>
      </c>
      <c r="AQ1411" s="49">
        <f t="shared" ref="AQ1411:AQ1472" si="629">(U1651/U1411)</f>
        <v>3.8548736487364716</v>
      </c>
      <c r="AS1411" s="49">
        <f t="shared" si="607"/>
        <v>1.5308313162155902</v>
      </c>
      <c r="AT1411" s="49">
        <f t="shared" ref="AT1411:AT1471" si="630">AQ1411-AP1411</f>
        <v>1.6701606655267587</v>
      </c>
      <c r="AU1411" s="54">
        <f>(AM1411-MAX(AM$3:AM1411))/MAX(AM$3:AM1411)</f>
        <v>-0.67387936072178956</v>
      </c>
      <c r="AV1411" s="54">
        <f>(AN1411-MAX(AN$3:AN1411))/MAX(AN$3:AN1411)</f>
        <v>-0.81900003905325769</v>
      </c>
      <c r="AW1411" s="54">
        <f>(AO1411-MAX(AO$3:AO1411))/MAX(AO$3:AO1411)</f>
        <v>-0.73320084483792625</v>
      </c>
      <c r="AX1411" s="54">
        <f>(AP1411-MAX(AP$3:AP1411))/MAX(AP$3:AP1411)</f>
        <v>-0.74828308453724002</v>
      </c>
      <c r="AY1411" s="54">
        <f>(AQ1411-MAX(AQ$3:AQ1411))/MAX(AQ$3:AQ1411)</f>
        <v>-0.53661255330212743</v>
      </c>
    </row>
    <row r="1412" spans="1:51">
      <c r="A1412" s="49">
        <f>Data!F1538</f>
        <v>1998.4583333332175</v>
      </c>
      <c r="B1412" s="53">
        <f t="shared" si="621"/>
        <v>0.97899999999999998</v>
      </c>
      <c r="C1412" s="50">
        <f>1/Data!N1538</f>
        <v>2.7172219608660762E-2</v>
      </c>
      <c r="D1412" s="50">
        <f>Data!H1538/100</f>
        <v>5.5E-2</v>
      </c>
      <c r="E1412">
        <f>Data!K1539/Data!K1538</f>
        <v>1.0434014307749238</v>
      </c>
      <c r="F1412">
        <f>Data!T1539/Data!T1538</f>
        <v>1.0064062157818197</v>
      </c>
      <c r="G1412" s="49">
        <f>Data!E1541</f>
        <v>163.6</v>
      </c>
      <c r="H1412" s="52">
        <v>0</v>
      </c>
      <c r="I1412" s="52">
        <v>1</v>
      </c>
      <c r="J1412" s="52">
        <v>0.6</v>
      </c>
      <c r="K1412" s="54">
        <f t="shared" ref="K1412:K1475" si="631">AVERAGE(M$3:M$1712)</f>
        <v>0.66261227030770231</v>
      </c>
      <c r="L1412" s="54">
        <f t="shared" si="616"/>
        <v>0</v>
      </c>
      <c r="M1412" s="53">
        <f t="shared" si="617"/>
        <v>0</v>
      </c>
      <c r="N1412" s="54" cm="1">
        <f t="array" ref="N1412">stock_min(C1412,O1412)</f>
        <v>0</v>
      </c>
      <c r="O1412" s="54" cm="1">
        <f t="array" ref="O1412">stock_max(C1412,D1412)</f>
        <v>0</v>
      </c>
      <c r="P1412" s="49">
        <f t="shared" si="622"/>
        <v>1998.4583333332175</v>
      </c>
      <c r="Q1412" s="49">
        <f t="shared" si="608"/>
        <v>2.2370979156203883</v>
      </c>
      <c r="R1412" s="49">
        <f t="shared" si="609"/>
        <v>379.848104340335</v>
      </c>
      <c r="S1412" s="59">
        <f t="shared" si="618"/>
        <v>62.431042870325996</v>
      </c>
      <c r="T1412" s="59">
        <f t="shared" si="619"/>
        <v>84.684014547070291</v>
      </c>
      <c r="U1412" s="59">
        <f t="shared" si="620"/>
        <v>177.92970005525416</v>
      </c>
      <c r="V1412" s="59"/>
      <c r="W1412" s="49">
        <f t="shared" si="610"/>
        <v>24.9724171481304</v>
      </c>
      <c r="X1412" s="49">
        <f t="shared" si="611"/>
        <v>37.458625722195599</v>
      </c>
      <c r="Y1412" s="49">
        <f t="shared" si="612"/>
        <v>28.571347409265556</v>
      </c>
      <c r="Z1412" s="49">
        <f t="shared" si="613"/>
        <v>56.112667137804735</v>
      </c>
      <c r="AA1412" s="49">
        <f t="shared" si="614"/>
        <v>177.92970005525416</v>
      </c>
      <c r="AB1412" s="49">
        <f t="shared" si="615"/>
        <v>0</v>
      </c>
      <c r="AC1412" s="80">
        <f t="shared" si="623"/>
        <v>0</v>
      </c>
      <c r="AD1412" s="80">
        <f t="shared" ref="AD1412:AD1475" si="632">N1412</f>
        <v>0</v>
      </c>
      <c r="AE1412" s="80">
        <f t="shared" ref="AE1412:AE1475" si="633">O1412</f>
        <v>0</v>
      </c>
      <c r="AF1412" s="54">
        <f>(Q1412-MAX(Q$2:Q1411))/MAX(Q$2:Q1411)</f>
        <v>6.4062157818196956E-3</v>
      </c>
      <c r="AG1412" s="54">
        <f>(R1412-MAX(R$2:R1411))/MAX(R$2:R1411)</f>
        <v>3.9117354362989472E-2</v>
      </c>
      <c r="AH1412" s="54">
        <f>(S1412-MAX(S$2:S1411))/MAX(S$2:S1411)</f>
        <v>2.8603344777682248E-2</v>
      </c>
      <c r="AI1412" s="54">
        <f>(T1412-MAX(T$2:T1411))/MAX(T$2:T1411)</f>
        <v>3.091969917892191E-2</v>
      </c>
      <c r="AJ1412" s="54">
        <f>(U1412-MAX(U$2:U1411))/MAX(U$2:U1411)</f>
        <v>6.4062157818196297E-3</v>
      </c>
      <c r="AK1412" s="54">
        <f t="shared" ref="AK1412:AK1472" si="634">Q1652/Q1412</f>
        <v>1.626022548270333</v>
      </c>
      <c r="AL1412" s="71">
        <f t="shared" si="624"/>
        <v>1998.4583333332175</v>
      </c>
      <c r="AM1412" s="49">
        <f t="shared" si="625"/>
        <v>1.626022548270333</v>
      </c>
      <c r="AN1412" s="49">
        <f t="shared" si="626"/>
        <v>2.2624579186770211</v>
      </c>
      <c r="AO1412" s="49">
        <f t="shared" si="627"/>
        <v>2.1090188897035853</v>
      </c>
      <c r="AP1412" s="49">
        <f t="shared" si="628"/>
        <v>2.1442250821382181</v>
      </c>
      <c r="AQ1412" s="49">
        <f t="shared" si="629"/>
        <v>3.8839665933352414</v>
      </c>
      <c r="AS1412" s="49">
        <f t="shared" ref="AS1412:AS1472" si="635">AQ1412-AN1412</f>
        <v>1.6215086746582204</v>
      </c>
      <c r="AT1412" s="49">
        <f t="shared" si="630"/>
        <v>1.7397415111970234</v>
      </c>
      <c r="AU1412" s="54">
        <f>(AM1412-MAX(AM$3:AM1412))/MAX(AM$3:AM1412)</f>
        <v>-0.67463318719689624</v>
      </c>
      <c r="AV1412" s="54">
        <f>(AN1412-MAX(AN$3:AN1412))/MAX(AN$3:AN1412)</f>
        <v>-0.82379632711767337</v>
      </c>
      <c r="AW1412" s="54">
        <f>(AO1412-MAX(AO$3:AO1412))/MAX(AO$3:AO1412)</f>
        <v>-0.737745150289146</v>
      </c>
      <c r="AX1412" s="54">
        <f>(AP1412-MAX(AP$3:AP1412))/MAX(AP$3:AP1412)</f>
        <v>-0.75294799459618278</v>
      </c>
      <c r="AY1412" s="54">
        <f>(AQ1412-MAX(AQ$3:AQ1412))/MAX(AQ$3:AQ1412)</f>
        <v>-0.5331153426169043</v>
      </c>
    </row>
    <row r="1413" spans="1:51">
      <c r="A1413" s="49">
        <f>Data!F1539</f>
        <v>1998.5416666665508</v>
      </c>
      <c r="B1413" s="53">
        <f t="shared" si="621"/>
        <v>0.98499999999999999</v>
      </c>
      <c r="C1413" s="50">
        <f>1/Data!N1539</f>
        <v>2.6137200117038236E-2</v>
      </c>
      <c r="D1413" s="50">
        <f>Data!H1539/100</f>
        <v>5.4600000000000003E-2</v>
      </c>
      <c r="E1413">
        <f>Data!K1540/Data!K1539</f>
        <v>0.92915605505811849</v>
      </c>
      <c r="F1413">
        <f>Data!T1540/Data!T1539</f>
        <v>1.0125324751601954</v>
      </c>
      <c r="G1413" s="49">
        <f>Data!E1542</f>
        <v>164</v>
      </c>
      <c r="H1413" s="52">
        <v>0</v>
      </c>
      <c r="I1413" s="52">
        <v>1</v>
      </c>
      <c r="J1413" s="52">
        <v>0.6</v>
      </c>
      <c r="K1413" s="54">
        <f t="shared" si="631"/>
        <v>0.66261227030770231</v>
      </c>
      <c r="L1413" s="54">
        <f t="shared" si="616"/>
        <v>0</v>
      </c>
      <c r="M1413" s="53">
        <f t="shared" si="617"/>
        <v>0</v>
      </c>
      <c r="N1413" s="54" cm="1">
        <f t="array" ref="N1413">stock_min(C1413,O1413)</f>
        <v>0</v>
      </c>
      <c r="O1413" s="54" cm="1">
        <f t="array" ref="O1413">stock_max(C1413,D1413)</f>
        <v>0</v>
      </c>
      <c r="P1413" s="49">
        <f t="shared" si="622"/>
        <v>1998.5416666665508</v>
      </c>
      <c r="Q1413" s="49">
        <f t="shared" ref="Q1413:Q1476" si="636">Q1412*F1413</f>
        <v>2.2651342896788256</v>
      </c>
      <c r="R1413" s="49">
        <f t="shared" ref="R1413:R1476" si="637">R1412*E1413</f>
        <v>352.93816615017022</v>
      </c>
      <c r="S1413" s="59">
        <f t="shared" si="618"/>
        <v>60.090292249663207</v>
      </c>
      <c r="T1413" s="59">
        <f t="shared" si="619"/>
        <v>81.06684154751747</v>
      </c>
      <c r="U1413" s="59">
        <f t="shared" si="620"/>
        <v>180.15959960145764</v>
      </c>
      <c r="V1413" s="59"/>
      <c r="W1413" s="49">
        <f t="shared" ref="W1413:W1476" si="638">(W1412*$F1413+X1412*$E1413)*(1-$J1413)</f>
        <v>24.036116899865284</v>
      </c>
      <c r="X1413" s="49">
        <f t="shared" ref="X1413:X1476" si="639">(W1412*$F1413+X1412*$E1413)*($J1413)</f>
        <v>36.054175349797923</v>
      </c>
      <c r="Y1413" s="49">
        <f t="shared" ref="Y1413:Y1476" si="640">(Y1412*$F1413+Z1412*$E1413)*(1-$K1413)</f>
        <v>27.350957623042152</v>
      </c>
      <c r="Z1413" s="49">
        <f t="shared" ref="Z1413:Z1476" si="641">(Y1412*$F1413+Z1412*$E1413)*($K1413)</f>
        <v>53.715883924475321</v>
      </c>
      <c r="AA1413" s="49">
        <f t="shared" ref="AA1413:AA1476" si="642">(AA1412*$F1413+AB1412*$E1413)*(1-$M1413)</f>
        <v>180.15959960145764</v>
      </c>
      <c r="AB1413" s="49">
        <f t="shared" ref="AB1413:AB1476" si="643">(AA1412*$F1413+AB1412*$E1413)*($M1413)</f>
        <v>0</v>
      </c>
      <c r="AC1413" s="80">
        <f t="shared" si="623"/>
        <v>0</v>
      </c>
      <c r="AD1413" s="80">
        <f t="shared" si="632"/>
        <v>0</v>
      </c>
      <c r="AE1413" s="80">
        <f t="shared" si="633"/>
        <v>0</v>
      </c>
      <c r="AF1413" s="54">
        <f>(Q1413-MAX(Q$2:Q1412))/MAX(Q$2:Q1412)</f>
        <v>1.2532475160195339E-2</v>
      </c>
      <c r="AG1413" s="54">
        <f>(R1413-MAX(R$2:R1412))/MAX(R$2:R1412)</f>
        <v>-7.0843944941881579E-2</v>
      </c>
      <c r="AH1413" s="54">
        <f>(S1413-MAX(S$2:S1412))/MAX(S$2:S1412)</f>
        <v>-3.7493376901050729E-2</v>
      </c>
      <c r="AI1413" s="54">
        <f>(T1413-MAX(T$2:T1412))/MAX(T$2:T1412)</f>
        <v>-4.2713763853770438E-2</v>
      </c>
      <c r="AJ1413" s="54">
        <f>(U1413-MAX(U$2:U1412))/MAX(U$2:U1412)</f>
        <v>1.253247516019536E-2</v>
      </c>
      <c r="AK1413" s="54">
        <f t="shared" si="634"/>
        <v>1.608870426819611</v>
      </c>
      <c r="AL1413" s="71">
        <f t="shared" si="624"/>
        <v>1998.5416666665508</v>
      </c>
      <c r="AM1413" s="49">
        <f t="shared" si="625"/>
        <v>1.608870426819611</v>
      </c>
      <c r="AN1413" s="49">
        <f t="shared" si="626"/>
        <v>2.4932837803815189</v>
      </c>
      <c r="AO1413" s="49">
        <f t="shared" si="627"/>
        <v>2.224287002598528</v>
      </c>
      <c r="AP1413" s="49">
        <f t="shared" si="628"/>
        <v>2.2768491537168329</v>
      </c>
      <c r="AQ1413" s="49">
        <f t="shared" si="629"/>
        <v>3.9150565826481496</v>
      </c>
      <c r="AS1413" s="49">
        <f t="shared" si="635"/>
        <v>1.4217728022666307</v>
      </c>
      <c r="AT1413" s="49">
        <f t="shared" si="630"/>
        <v>1.6382074289313167</v>
      </c>
      <c r="AU1413" s="54">
        <f>(AM1413-MAX(AM$3:AM1413))/MAX(AM$3:AM1413)</f>
        <v>-0.67806532354406412</v>
      </c>
      <c r="AV1413" s="54">
        <f>(AN1413-MAX(AN$3:AN1413))/MAX(AN$3:AN1413)</f>
        <v>-0.80581925700609136</v>
      </c>
      <c r="AW1413" s="54">
        <f>(AO1413-MAX(AO$3:AO1413))/MAX(AO$3:AO1413)</f>
        <v>-0.72341165058874002</v>
      </c>
      <c r="AX1413" s="54">
        <f>(AP1413-MAX(AP$3:AP1413))/MAX(AP$3:AP1413)</f>
        <v>-0.73766739596814934</v>
      </c>
      <c r="AY1413" s="54">
        <f>(AQ1413-MAX(AQ$3:AQ1413))/MAX(AQ$3:AQ1413)</f>
        <v>-0.52937807076876087</v>
      </c>
    </row>
    <row r="1414" spans="1:51">
      <c r="A1414" s="49">
        <f>Data!F1540</f>
        <v>1998.624999999884</v>
      </c>
      <c r="B1414" s="53">
        <f t="shared" si="621"/>
        <v>0.97499999999999998</v>
      </c>
      <c r="C1414" s="50">
        <f>1/Data!N1540</f>
        <v>2.8229926293573192E-2</v>
      </c>
      <c r="D1414" s="50">
        <f>Data!H1540/100</f>
        <v>5.3399999999999996E-2</v>
      </c>
      <c r="E1414">
        <f>Data!K1541/Data!K1540</f>
        <v>0.94985727939583497</v>
      </c>
      <c r="F1414">
        <f>Data!T1541/Data!T1540</f>
        <v>1.0449055461247718</v>
      </c>
      <c r="G1414" s="49">
        <f>Data!E1543</f>
        <v>164</v>
      </c>
      <c r="H1414" s="52">
        <v>0</v>
      </c>
      <c r="I1414" s="52">
        <v>1</v>
      </c>
      <c r="J1414" s="52">
        <v>0.6</v>
      </c>
      <c r="K1414" s="54">
        <f t="shared" si="631"/>
        <v>0.66261227030770231</v>
      </c>
      <c r="L1414" s="54">
        <f t="shared" si="616"/>
        <v>0</v>
      </c>
      <c r="M1414" s="53">
        <f t="shared" si="617"/>
        <v>0</v>
      </c>
      <c r="N1414" s="54" cm="1">
        <f t="array" ref="N1414">stock_min(C1414,O1414)</f>
        <v>0</v>
      </c>
      <c r="O1414" s="54" cm="1">
        <f t="array" ref="O1414">stock_max(C1414,D1414)</f>
        <v>0</v>
      </c>
      <c r="P1414" s="49">
        <f t="shared" si="622"/>
        <v>1998.624999999884</v>
      </c>
      <c r="Q1414" s="49">
        <f t="shared" si="636"/>
        <v>2.3668513820028005</v>
      </c>
      <c r="R1414" s="49">
        <f t="shared" si="637"/>
        <v>335.24088629435585</v>
      </c>
      <c r="S1414" s="59">
        <f t="shared" si="618"/>
        <v>59.361792764592025</v>
      </c>
      <c r="T1414" s="59">
        <f t="shared" si="619"/>
        <v>79.601590676984955</v>
      </c>
      <c r="U1414" s="59">
        <f t="shared" si="620"/>
        <v>188.24976481118134</v>
      </c>
      <c r="V1414" s="59"/>
      <c r="W1414" s="49">
        <f t="shared" si="638"/>
        <v>23.744717105836813</v>
      </c>
      <c r="X1414" s="49">
        <f t="shared" si="639"/>
        <v>35.617075658755212</v>
      </c>
      <c r="Y1414" s="49">
        <f t="shared" si="640"/>
        <v>26.856599958403525</v>
      </c>
      <c r="Z1414" s="49">
        <f t="shared" si="641"/>
        <v>52.744990718581434</v>
      </c>
      <c r="AA1414" s="49">
        <f t="shared" si="642"/>
        <v>188.24976481118134</v>
      </c>
      <c r="AB1414" s="49">
        <f t="shared" si="643"/>
        <v>0</v>
      </c>
      <c r="AC1414" s="80">
        <f t="shared" si="623"/>
        <v>0</v>
      </c>
      <c r="AD1414" s="80">
        <f t="shared" si="632"/>
        <v>0</v>
      </c>
      <c r="AE1414" s="80">
        <f t="shared" si="633"/>
        <v>0</v>
      </c>
      <c r="AF1414" s="54">
        <f>(Q1414-MAX(Q$2:Q1413))/MAX(Q$2:Q1413)</f>
        <v>4.4905546124771913E-2</v>
      </c>
      <c r="AG1414" s="54">
        <f>(R1414-MAX(R$2:R1413))/MAX(R$2:R1413)</f>
        <v>-0.11743435740832901</v>
      </c>
      <c r="AH1414" s="54">
        <f>(S1414-MAX(S$2:S1413))/MAX(S$2:S1413)</f>
        <v>-4.9162243086488817E-2</v>
      </c>
      <c r="AI1414" s="54">
        <f>(T1414-MAX(T$2:T1413))/MAX(T$2:T1413)</f>
        <v>-6.0016331267105309E-2</v>
      </c>
      <c r="AJ1414" s="54">
        <f>(U1414-MAX(U$2:U1413))/MAX(U$2:U1413)</f>
        <v>4.4905546124771899E-2</v>
      </c>
      <c r="AK1414" s="54">
        <f t="shared" si="634"/>
        <v>1.5271494015196552</v>
      </c>
      <c r="AL1414" s="71">
        <f t="shared" si="624"/>
        <v>1998.624999999884</v>
      </c>
      <c r="AM1414" s="49">
        <f t="shared" si="625"/>
        <v>1.5271494015196552</v>
      </c>
      <c r="AN1414" s="49">
        <f t="shared" si="626"/>
        <v>2.6659319097958805</v>
      </c>
      <c r="AO1414" s="49">
        <f t="shared" si="627"/>
        <v>2.2653421361809909</v>
      </c>
      <c r="AP1414" s="49">
        <f t="shared" si="628"/>
        <v>2.3363838681731695</v>
      </c>
      <c r="AQ1414" s="49">
        <f t="shared" si="629"/>
        <v>3.7919923816063075</v>
      </c>
      <c r="AS1414" s="49">
        <f t="shared" si="635"/>
        <v>1.126060471810427</v>
      </c>
      <c r="AT1414" s="49">
        <f t="shared" si="630"/>
        <v>1.455608513433138</v>
      </c>
      <c r="AU1414" s="54">
        <f>(AM1414-MAX(AM$3:AM1414))/MAX(AM$3:AM1414)</f>
        <v>-0.69441768567405582</v>
      </c>
      <c r="AV1414" s="54">
        <f>(AN1414-MAX(AN$3:AN1414))/MAX(AN$3:AN1414)</f>
        <v>-0.79237315740444103</v>
      </c>
      <c r="AW1414" s="54">
        <f>(AO1414-MAX(AO$3:AO1414))/MAX(AO$3:AO1414)</f>
        <v>-0.71830647683231108</v>
      </c>
      <c r="AX1414" s="54">
        <f>(AP1414-MAX(AP$3:AP1414))/MAX(AP$3:AP1414)</f>
        <v>-0.73080796189096076</v>
      </c>
      <c r="AY1414" s="54">
        <f>(AQ1414-MAX(AQ$3:AQ1414))/MAX(AQ$3:AQ1414)</f>
        <v>-0.54417139763159705</v>
      </c>
    </row>
    <row r="1415" spans="1:51">
      <c r="A1415" s="49">
        <f>Data!F1541</f>
        <v>1998.7083333332173</v>
      </c>
      <c r="B1415" s="53">
        <f t="shared" si="621"/>
        <v>0.96899999999999997</v>
      </c>
      <c r="C1415" s="50">
        <f>1/Data!N1541</f>
        <v>2.9821941850718712E-2</v>
      </c>
      <c r="D1415" s="50">
        <f>Data!H1541/100</f>
        <v>4.8099999999999997E-2</v>
      </c>
      <c r="E1415">
        <f>Data!K1542/Data!K1541</f>
        <v>1.0104402331607332</v>
      </c>
      <c r="F1415">
        <f>Data!T1542/Data!T1541</f>
        <v>1.0238393885144275</v>
      </c>
      <c r="G1415" s="49">
        <f>Data!E1544</f>
        <v>163.9</v>
      </c>
      <c r="H1415" s="52">
        <v>0</v>
      </c>
      <c r="I1415" s="52">
        <v>1</v>
      </c>
      <c r="J1415" s="52">
        <v>0.6</v>
      </c>
      <c r="K1415" s="54">
        <f t="shared" si="631"/>
        <v>0.66261227030770231</v>
      </c>
      <c r="L1415" s="54">
        <f t="shared" si="616"/>
        <v>0</v>
      </c>
      <c r="M1415" s="53">
        <f t="shared" si="617"/>
        <v>0</v>
      </c>
      <c r="N1415" s="54" cm="1">
        <f t="array" ref="N1415">stock_min(C1415,O1415)</f>
        <v>0</v>
      </c>
      <c r="O1415" s="54" cm="1">
        <f t="array" ref="O1415">stock_max(C1415,D1415)</f>
        <v>0</v>
      </c>
      <c r="P1415" s="49">
        <f t="shared" si="622"/>
        <v>1998.7083333332173</v>
      </c>
      <c r="Q1415" s="49">
        <f t="shared" si="636"/>
        <v>2.4232756716542747</v>
      </c>
      <c r="R1415" s="49">
        <f t="shared" si="637"/>
        <v>338.74087931227973</v>
      </c>
      <c r="S1415" s="59">
        <f t="shared" si="618"/>
        <v>60.299702875224128</v>
      </c>
      <c r="T1415" s="59">
        <f t="shared" si="619"/>
        <v>80.792505598732589</v>
      </c>
      <c r="U1415" s="59">
        <f t="shared" si="620"/>
        <v>192.73752409226469</v>
      </c>
      <c r="V1415" s="59"/>
      <c r="W1415" s="49">
        <f t="shared" si="638"/>
        <v>24.11988115008965</v>
      </c>
      <c r="X1415" s="49">
        <f t="shared" si="639"/>
        <v>36.179821725134474</v>
      </c>
      <c r="Y1415" s="49">
        <f t="shared" si="640"/>
        <v>27.25840004010864</v>
      </c>
      <c r="Z1415" s="49">
        <f t="shared" si="641"/>
        <v>53.534105558623949</v>
      </c>
      <c r="AA1415" s="49">
        <f t="shared" si="642"/>
        <v>192.73752409226469</v>
      </c>
      <c r="AB1415" s="49">
        <f t="shared" si="643"/>
        <v>0</v>
      </c>
      <c r="AC1415" s="80">
        <f t="shared" si="623"/>
        <v>0</v>
      </c>
      <c r="AD1415" s="80">
        <f t="shared" si="632"/>
        <v>0</v>
      </c>
      <c r="AE1415" s="80">
        <f t="shared" si="633"/>
        <v>0</v>
      </c>
      <c r="AF1415" s="54">
        <f>(Q1415-MAX(Q$2:Q1414))/MAX(Q$2:Q1414)</f>
        <v>2.3839388514427396E-2</v>
      </c>
      <c r="AG1415" s="54">
        <f>(R1415-MAX(R$2:R1414))/MAX(R$2:R1414)</f>
        <v>-0.10822016632001974</v>
      </c>
      <c r="AH1415" s="54">
        <f>(S1415-MAX(S$2:S1414))/MAX(S$2:S1414)</f>
        <v>-3.4139106077866146E-2</v>
      </c>
      <c r="AI1415" s="54">
        <f>(T1415-MAX(T$2:T1414))/MAX(T$2:T1414)</f>
        <v>-4.5953288458882247E-2</v>
      </c>
      <c r="AJ1415" s="54">
        <f>(U1415-MAX(U$2:U1414))/MAX(U$2:U1414)</f>
        <v>2.3839388514427511E-2</v>
      </c>
      <c r="AK1415" s="54">
        <f t="shared" si="634"/>
        <v>1.4736810508171798</v>
      </c>
      <c r="AL1415" s="71">
        <f t="shared" si="624"/>
        <v>1998.7083333332173</v>
      </c>
      <c r="AM1415" s="49">
        <f t="shared" si="625"/>
        <v>1.4736810508171798</v>
      </c>
      <c r="AN1415" s="49">
        <f t="shared" si="626"/>
        <v>2.5323968752148391</v>
      </c>
      <c r="AO1415" s="49">
        <f t="shared" si="627"/>
        <v>2.1656428931884091</v>
      </c>
      <c r="AP1415" s="49">
        <f t="shared" si="628"/>
        <v>2.2313448334695698</v>
      </c>
      <c r="AQ1415" s="49">
        <f t="shared" si="629"/>
        <v>3.5705601451908406</v>
      </c>
      <c r="AS1415" s="49">
        <f t="shared" si="635"/>
        <v>1.0381632699760015</v>
      </c>
      <c r="AT1415" s="49">
        <f t="shared" si="630"/>
        <v>1.3392153117212708</v>
      </c>
      <c r="AU1415" s="54">
        <f>(AM1415-MAX(AM$3:AM1415))/MAX(AM$3:AM1415)</f>
        <v>-0.7051166928141529</v>
      </c>
      <c r="AV1415" s="54">
        <f>(AN1415-MAX(AN$3:AN1415))/MAX(AN$3:AN1415)</f>
        <v>-0.8027730695342572</v>
      </c>
      <c r="AW1415" s="54">
        <f>(AO1415-MAX(AO$3:AO1415))/MAX(AO$3:AO1415)</f>
        <v>-0.73070399973500078</v>
      </c>
      <c r="AX1415" s="54">
        <f>(AP1415-MAX(AP$3:AP1415))/MAX(AP$3:AP1415)</f>
        <v>-0.7429102847232858</v>
      </c>
      <c r="AY1415" s="54">
        <f>(AQ1415-MAX(AQ$3:AQ1415))/MAX(AQ$3:AQ1415)</f>
        <v>-0.57078936958063764</v>
      </c>
    </row>
    <row r="1416" spans="1:51">
      <c r="A1416" s="49">
        <f>Data!F1542</f>
        <v>1998.7916666665506</v>
      </c>
      <c r="B1416" s="53">
        <f t="shared" si="621"/>
        <v>0.97</v>
      </c>
      <c r="C1416" s="50">
        <f>1/Data!N1542</f>
        <v>2.9609361141062676E-2</v>
      </c>
      <c r="D1416" s="50">
        <f>Data!H1542/100</f>
        <v>4.53E-2</v>
      </c>
      <c r="E1416">
        <f>Data!K1543/Data!K1542</f>
        <v>1.1097451822651829</v>
      </c>
      <c r="F1416">
        <f>Data!T1543/Data!T1542</f>
        <v>0.98017336887878981</v>
      </c>
      <c r="G1416" s="49">
        <f>Data!E1545</f>
        <v>164.3</v>
      </c>
      <c r="H1416" s="52">
        <v>0</v>
      </c>
      <c r="I1416" s="52">
        <v>1</v>
      </c>
      <c r="J1416" s="52">
        <v>0.6</v>
      </c>
      <c r="K1416" s="54">
        <f t="shared" si="631"/>
        <v>0.66261227030770231</v>
      </c>
      <c r="L1416" s="54">
        <f t="shared" ref="L1416:L1479" si="644">MAX(N1415,MIN(O1415,AB1415/SUM(AA1415:AB1415)))</f>
        <v>0</v>
      </c>
      <c r="M1416" s="53">
        <f t="shared" ref="M1416:M1479" si="645">(3*L1416+2*L1415+L1414)/6</f>
        <v>0</v>
      </c>
      <c r="N1416" s="54" cm="1">
        <f t="array" ref="N1416">stock_min(C1416,O1416)</f>
        <v>0</v>
      </c>
      <c r="O1416" s="54" cm="1">
        <f t="array" ref="O1416">stock_max(C1416,D1416)</f>
        <v>0</v>
      </c>
      <c r="P1416" s="49">
        <f t="shared" si="622"/>
        <v>1998.7916666665506</v>
      </c>
      <c r="Q1416" s="49">
        <f t="shared" si="636"/>
        <v>2.3752302788073827</v>
      </c>
      <c r="R1416" s="49">
        <f t="shared" si="637"/>
        <v>375.91605885307422</v>
      </c>
      <c r="S1416" s="59">
        <f t="shared" si="618"/>
        <v>63.792048018520575</v>
      </c>
      <c r="T1416" s="59">
        <f t="shared" si="619"/>
        <v>86.127173528117709</v>
      </c>
      <c r="U1416" s="59">
        <f t="shared" si="620"/>
        <v>188.91618829887199</v>
      </c>
      <c r="V1416" s="59"/>
      <c r="W1416" s="49">
        <f t="shared" si="638"/>
        <v>25.516819207408233</v>
      </c>
      <c r="X1416" s="49">
        <f t="shared" si="639"/>
        <v>38.275228811112342</v>
      </c>
      <c r="Y1416" s="49">
        <f t="shared" si="640"/>
        <v>29.058251541466195</v>
      </c>
      <c r="Z1416" s="49">
        <f t="shared" si="641"/>
        <v>57.068921986651517</v>
      </c>
      <c r="AA1416" s="49">
        <f t="shared" si="642"/>
        <v>188.91618829887199</v>
      </c>
      <c r="AB1416" s="49">
        <f t="shared" si="643"/>
        <v>0</v>
      </c>
      <c r="AC1416" s="80">
        <f t="shared" si="623"/>
        <v>0</v>
      </c>
      <c r="AD1416" s="80">
        <f t="shared" si="632"/>
        <v>0</v>
      </c>
      <c r="AE1416" s="80">
        <f t="shared" si="633"/>
        <v>0</v>
      </c>
      <c r="AF1416" s="54">
        <f>(Q1416-MAX(Q$2:Q1415))/MAX(Q$2:Q1415)</f>
        <v>-1.982663112121013E-2</v>
      </c>
      <c r="AG1416" s="54">
        <f>(R1416-MAX(R$2:R1415))/MAX(R$2:R1415)</f>
        <v>-1.0351625932395754E-2</v>
      </c>
      <c r="AH1416" s="54">
        <f>(S1416-MAX(S$2:S1415))/MAX(S$2:S1415)</f>
        <v>2.1800134766633478E-2</v>
      </c>
      <c r="AI1416" s="54">
        <f>(T1416-MAX(T$2:T1415))/MAX(T$2:T1415)</f>
        <v>1.7041693036945721E-2</v>
      </c>
      <c r="AJ1416" s="54">
        <f>(U1416-MAX(U$2:U1415))/MAX(U$2:U1415)</f>
        <v>-1.9826631121210251E-2</v>
      </c>
      <c r="AK1416" s="54">
        <f t="shared" si="634"/>
        <v>1.5163585070240571</v>
      </c>
      <c r="AL1416" s="71">
        <f t="shared" si="624"/>
        <v>1998.7916666665506</v>
      </c>
      <c r="AM1416" s="49">
        <f t="shared" si="625"/>
        <v>1.5163585070240571</v>
      </c>
      <c r="AN1416" s="49">
        <f t="shared" si="626"/>
        <v>2.242128229114662</v>
      </c>
      <c r="AO1416" s="49">
        <f t="shared" si="627"/>
        <v>2.0326509516759068</v>
      </c>
      <c r="AP1416" s="49">
        <f t="shared" si="628"/>
        <v>2.0749703497153775</v>
      </c>
      <c r="AQ1416" s="49">
        <f t="shared" si="629"/>
        <v>3.5934104413096959</v>
      </c>
      <c r="AS1416" s="49">
        <f t="shared" si="635"/>
        <v>1.3512822121950339</v>
      </c>
      <c r="AT1416" s="49">
        <f t="shared" si="630"/>
        <v>1.5184400915943184</v>
      </c>
      <c r="AU1416" s="54">
        <f>(AM1416-MAX(AM$3:AM1416))/MAX(AM$3:AM1416)</f>
        <v>-0.69657694167764705</v>
      </c>
      <c r="AV1416" s="54">
        <f>(AN1416-MAX(AN$3:AN1416))/MAX(AN$3:AN1416)</f>
        <v>-0.82537963434291428</v>
      </c>
      <c r="AW1416" s="54">
        <f>(AO1416-MAX(AO$3:AO1416))/MAX(AO$3:AO1416)</f>
        <v>-0.74724144366420986</v>
      </c>
      <c r="AX1416" s="54">
        <f>(AP1416-MAX(AP$3:AP1416))/MAX(AP$3:AP1416)</f>
        <v>-0.76092734371922643</v>
      </c>
      <c r="AY1416" s="54">
        <f>(AQ1416-MAX(AQ$3:AQ1416))/MAX(AQ$3:AQ1416)</f>
        <v>-0.56804257647153611</v>
      </c>
    </row>
    <row r="1417" spans="1:51">
      <c r="A1417" s="49">
        <f>Data!F1543</f>
        <v>1998.8749999998838</v>
      </c>
      <c r="B1417" s="53">
        <f t="shared" si="621"/>
        <v>0.98299999999999998</v>
      </c>
      <c r="C1417" s="50">
        <f>1/Data!N1543</f>
        <v>2.675986815911429E-2</v>
      </c>
      <c r="D1417" s="50">
        <f>Data!H1543/100</f>
        <v>4.8300000000000003E-2</v>
      </c>
      <c r="E1417">
        <f>Data!K1544/Data!K1543</f>
        <v>1.041677434749523</v>
      </c>
      <c r="F1417">
        <f>Data!T1544/Data!T1543</f>
        <v>1.0189249012164783</v>
      </c>
      <c r="G1417" s="49">
        <f>Data!E1546</f>
        <v>164.5</v>
      </c>
      <c r="H1417" s="52">
        <v>0</v>
      </c>
      <c r="I1417" s="52">
        <v>1</v>
      </c>
      <c r="J1417" s="52">
        <v>0.6</v>
      </c>
      <c r="K1417" s="54">
        <f t="shared" si="631"/>
        <v>0.66261227030770231</v>
      </c>
      <c r="L1417" s="54">
        <f t="shared" si="644"/>
        <v>0</v>
      </c>
      <c r="M1417" s="53">
        <f t="shared" si="645"/>
        <v>0</v>
      </c>
      <c r="N1417" s="54" cm="1">
        <f t="array" ref="N1417">stock_min(C1417,O1417)</f>
        <v>0</v>
      </c>
      <c r="O1417" s="54" cm="1">
        <f t="array" ref="O1417">stock_max(C1417,D1417)</f>
        <v>0</v>
      </c>
      <c r="P1417" s="49">
        <f t="shared" si="622"/>
        <v>1998.8749999998838</v>
      </c>
      <c r="Q1417" s="49">
        <f t="shared" si="636"/>
        <v>2.4201812772002005</v>
      </c>
      <c r="R1417" s="49">
        <f t="shared" si="637"/>
        <v>391.58327586722106</v>
      </c>
      <c r="S1417" s="59">
        <f t="shared" si="618"/>
        <v>65.870164652677715</v>
      </c>
      <c r="T1417" s="59">
        <f t="shared" si="619"/>
        <v>89.055584340387824</v>
      </c>
      <c r="U1417" s="59">
        <f t="shared" si="620"/>
        <v>192.49140850062176</v>
      </c>
      <c r="V1417" s="59"/>
      <c r="W1417" s="49">
        <f t="shared" si="638"/>
        <v>26.348065861071088</v>
      </c>
      <c r="X1417" s="49">
        <f t="shared" si="639"/>
        <v>39.522098791606631</v>
      </c>
      <c r="Y1417" s="49">
        <f t="shared" si="640"/>
        <v>30.046261417024386</v>
      </c>
      <c r="Z1417" s="49">
        <f t="shared" si="641"/>
        <v>59.009322923363435</v>
      </c>
      <c r="AA1417" s="49">
        <f t="shared" si="642"/>
        <v>192.49140850062176</v>
      </c>
      <c r="AB1417" s="49">
        <f t="shared" si="643"/>
        <v>0</v>
      </c>
      <c r="AC1417" s="80">
        <f t="shared" si="623"/>
        <v>0</v>
      </c>
      <c r="AD1417" s="80">
        <f t="shared" si="632"/>
        <v>0</v>
      </c>
      <c r="AE1417" s="80">
        <f t="shared" si="633"/>
        <v>0</v>
      </c>
      <c r="AF1417" s="54">
        <f>(Q1417-MAX(Q$2:Q1416))/MAX(Q$2:Q1416)</f>
        <v>-1.2769469401563388E-3</v>
      </c>
      <c r="AG1417" s="54">
        <f>(R1417-MAX(R$2:R1416))/MAX(R$2:R1416)</f>
        <v>3.0894379602778337E-2</v>
      </c>
      <c r="AH1417" s="54">
        <f>(S1417-MAX(S$2:S1416))/MAX(S$2:S1416)</f>
        <v>3.2576421336305221E-2</v>
      </c>
      <c r="AI1417" s="54">
        <f>(T1417-MAX(T$2:T1416))/MAX(T$2:T1416)</f>
        <v>3.4001009116061208E-2</v>
      </c>
      <c r="AJ1417" s="54">
        <f>(U1417-MAX(U$2:U1416))/MAX(U$2:U1416)</f>
        <v>-1.276946940156377E-3</v>
      </c>
      <c r="AK1417" s="54">
        <f t="shared" si="634"/>
        <v>1.5342431654893265</v>
      </c>
      <c r="AL1417" s="71">
        <f t="shared" si="624"/>
        <v>1998.8749999998838</v>
      </c>
      <c r="AM1417" s="49">
        <f t="shared" si="625"/>
        <v>1.5342431654893265</v>
      </c>
      <c r="AN1417" s="49">
        <f t="shared" si="626"/>
        <v>2.0392363802385947</v>
      </c>
      <c r="AO1417" s="49">
        <f t="shared" si="627"/>
        <v>1.9307794203989306</v>
      </c>
      <c r="AP1417" s="49">
        <f t="shared" si="628"/>
        <v>1.9577674566469649</v>
      </c>
      <c r="AQ1417" s="49">
        <f t="shared" si="629"/>
        <v>3.3854056471277958</v>
      </c>
      <c r="AS1417" s="49">
        <f t="shared" si="635"/>
        <v>1.3461692668892011</v>
      </c>
      <c r="AT1417" s="49">
        <f t="shared" si="630"/>
        <v>1.4276381904808308</v>
      </c>
      <c r="AU1417" s="54">
        <f>(AM1417-MAX(AM$3:AM1417))/MAX(AM$3:AM1417)</f>
        <v>-0.69299822480861795</v>
      </c>
      <c r="AV1417" s="54">
        <f>(AN1417-MAX(AN$3:AN1417))/MAX(AN$3:AN1417)</f>
        <v>-0.84118116093694439</v>
      </c>
      <c r="AW1417" s="54">
        <f>(AO1417-MAX(AO$3:AO1417))/MAX(AO$3:AO1417)</f>
        <v>-0.75990908891636444</v>
      </c>
      <c r="AX1417" s="54">
        <f>(AP1417-MAX(AP$3:AP1417))/MAX(AP$3:AP1417)</f>
        <v>-0.77443115449584798</v>
      </c>
      <c r="AY1417" s="54">
        <f>(AQ1417-MAX(AQ$3:AQ1417))/MAX(AQ$3:AQ1417)</f>
        <v>-0.59304645967493508</v>
      </c>
    </row>
    <row r="1418" spans="1:51">
      <c r="A1418" s="49">
        <f>Data!F1544</f>
        <v>1998.9583333332171</v>
      </c>
      <c r="B1418" s="53">
        <f t="shared" si="621"/>
        <v>0.98799999999999999</v>
      </c>
      <c r="C1418" s="50">
        <f>1/Data!N1544</f>
        <v>2.575973523280331E-2</v>
      </c>
      <c r="D1418" s="50">
        <f>Data!H1544/100</f>
        <v>4.6500000000000007E-2</v>
      </c>
      <c r="E1418">
        <f>Data!K1545/Data!K1544</f>
        <v>1.0479252315073475</v>
      </c>
      <c r="F1418">
        <f>Data!T1545/Data!T1544</f>
        <v>0.99590953146303485</v>
      </c>
      <c r="G1418" s="49">
        <f>Data!E1547</f>
        <v>165</v>
      </c>
      <c r="H1418" s="52">
        <v>0</v>
      </c>
      <c r="I1418" s="52">
        <v>1</v>
      </c>
      <c r="J1418" s="52">
        <v>0.6</v>
      </c>
      <c r="K1418" s="54">
        <f t="shared" si="631"/>
        <v>0.66261227030770231</v>
      </c>
      <c r="L1418" s="54">
        <f t="shared" si="644"/>
        <v>0</v>
      </c>
      <c r="M1418" s="53">
        <f t="shared" si="645"/>
        <v>0</v>
      </c>
      <c r="N1418" s="54" cm="1">
        <f t="array" ref="N1418">stock_min(C1418,O1418)</f>
        <v>0</v>
      </c>
      <c r="O1418" s="54" cm="1">
        <f t="array" ref="O1418">stock_max(C1418,D1418)</f>
        <v>0</v>
      </c>
      <c r="P1418" s="49">
        <f t="shared" si="622"/>
        <v>1998.9583333332171</v>
      </c>
      <c r="Q1418" s="49">
        <f t="shared" si="636"/>
        <v>2.410281601832061</v>
      </c>
      <c r="R1418" s="49">
        <f t="shared" si="637"/>
        <v>410.34999501756317</v>
      </c>
      <c r="S1418" s="59">
        <f t="shared" si="618"/>
        <v>67.656494452507133</v>
      </c>
      <c r="T1418" s="59">
        <f t="shared" si="619"/>
        <v>91.76071651560207</v>
      </c>
      <c r="U1418" s="59">
        <f t="shared" si="620"/>
        <v>191.70402845051385</v>
      </c>
      <c r="V1418" s="59"/>
      <c r="W1418" s="49">
        <f t="shared" si="638"/>
        <v>27.062597781002854</v>
      </c>
      <c r="X1418" s="49">
        <f t="shared" si="639"/>
        <v>40.593896671504275</v>
      </c>
      <c r="Y1418" s="49">
        <f t="shared" si="640"/>
        <v>30.958939820137509</v>
      </c>
      <c r="Z1418" s="49">
        <f t="shared" si="641"/>
        <v>60.801776695464561</v>
      </c>
      <c r="AA1418" s="49">
        <f t="shared" si="642"/>
        <v>191.70402845051385</v>
      </c>
      <c r="AB1418" s="49">
        <f t="shared" si="643"/>
        <v>0</v>
      </c>
      <c r="AC1418" s="80">
        <f t="shared" si="623"/>
        <v>0</v>
      </c>
      <c r="AD1418" s="80">
        <f t="shared" si="632"/>
        <v>0</v>
      </c>
      <c r="AE1418" s="80">
        <f t="shared" si="633"/>
        <v>0</v>
      </c>
      <c r="AF1418" s="54">
        <f>(Q1418-MAX(Q$2:Q1417))/MAX(Q$2:Q1417)</f>
        <v>-5.36219216583939E-3</v>
      </c>
      <c r="AG1418" s="54">
        <f>(R1418-MAX(R$2:R1417))/MAX(R$2:R1417)</f>
        <v>4.7925231507347552E-2</v>
      </c>
      <c r="AH1418" s="54">
        <f>(S1418-MAX(S$2:S1417))/MAX(S$2:S1417)</f>
        <v>2.7118951489622553E-2</v>
      </c>
      <c r="AI1418" s="54">
        <f>(T1418-MAX(T$2:T1417))/MAX(T$2:T1417)</f>
        <v>3.0375772561041233E-2</v>
      </c>
      <c r="AJ1418" s="54">
        <f>(U1418-MAX(U$2:U1417))/MAX(U$2:U1417)</f>
        <v>-5.3621921658395149E-3</v>
      </c>
      <c r="AK1418" s="54">
        <f t="shared" si="634"/>
        <v>1.5572686854057984</v>
      </c>
      <c r="AL1418" s="71">
        <f t="shared" si="624"/>
        <v>1998.9583333332171</v>
      </c>
      <c r="AM1418" s="49">
        <f t="shared" si="625"/>
        <v>1.5572686854057984</v>
      </c>
      <c r="AN1418" s="49">
        <f t="shared" si="626"/>
        <v>1.9760077316410765</v>
      </c>
      <c r="AO1418" s="49">
        <f t="shared" si="627"/>
        <v>1.9053707713003183</v>
      </c>
      <c r="AP1418" s="49">
        <f t="shared" si="628"/>
        <v>1.9264415060957709</v>
      </c>
      <c r="AQ1418" s="49">
        <f t="shared" si="629"/>
        <v>3.4494387495422205</v>
      </c>
      <c r="AS1418" s="49">
        <f t="shared" si="635"/>
        <v>1.4734310179011441</v>
      </c>
      <c r="AT1418" s="49">
        <f t="shared" si="630"/>
        <v>1.5229972434464496</v>
      </c>
      <c r="AU1418" s="54">
        <f>(AM1418-MAX(AM$3:AM1418))/MAX(AM$3:AM1418)</f>
        <v>-0.6883908225088613</v>
      </c>
      <c r="AV1418" s="54">
        <f>(AN1418-MAX(AN$3:AN1418))/MAX(AN$3:AN1418)</f>
        <v>-0.84610550451138034</v>
      </c>
      <c r="AW1418" s="54">
        <f>(AO1418-MAX(AO$3:AO1418))/MAX(AO$3:AO1418)</f>
        <v>-0.76306863456256246</v>
      </c>
      <c r="AX1418" s="54">
        <f>(AP1418-MAX(AP$3:AP1418))/MAX(AP$3:AP1418)</f>
        <v>-0.7780404485803738</v>
      </c>
      <c r="AY1418" s="54">
        <f>(AQ1418-MAX(AQ$3:AQ1418))/MAX(AQ$3:AQ1418)</f>
        <v>-0.58534915529203013</v>
      </c>
    </row>
    <row r="1419" spans="1:51">
      <c r="A1419" s="49">
        <f>Data!F1545</f>
        <v>1999.0416666665503</v>
      </c>
      <c r="B1419" s="53">
        <f t="shared" si="621"/>
        <v>0.99</v>
      </c>
      <c r="C1419" s="50">
        <f>1/Data!N1545</f>
        <v>2.4644528748435358E-2</v>
      </c>
      <c r="D1419" s="50">
        <f>Data!H1545/100</f>
        <v>4.7199999999999999E-2</v>
      </c>
      <c r="E1419">
        <f>Data!K1546/Data!K1545</f>
        <v>0.99812345898876398</v>
      </c>
      <c r="F1419">
        <f>Data!T1546/Data!T1545</f>
        <v>0.98088200909826651</v>
      </c>
      <c r="G1419" s="49">
        <f>Data!E1548</f>
        <v>166.2</v>
      </c>
      <c r="H1419" s="52">
        <v>0</v>
      </c>
      <c r="I1419" s="52">
        <v>1</v>
      </c>
      <c r="J1419" s="52">
        <v>0.6</v>
      </c>
      <c r="K1419" s="54">
        <f t="shared" si="631"/>
        <v>0.66261227030770231</v>
      </c>
      <c r="L1419" s="54">
        <f t="shared" si="644"/>
        <v>0</v>
      </c>
      <c r="M1419" s="53">
        <f t="shared" si="645"/>
        <v>0</v>
      </c>
      <c r="N1419" s="54" cm="1">
        <f t="array" ref="N1419">stock_min(C1419,O1419)</f>
        <v>0</v>
      </c>
      <c r="O1419" s="54" cm="1">
        <f t="array" ref="O1419">stock_max(C1419,D1419)</f>
        <v>0</v>
      </c>
      <c r="P1419" s="49">
        <f t="shared" si="622"/>
        <v>1999.0416666665503</v>
      </c>
      <c r="Q1419" s="49">
        <f t="shared" si="636"/>
        <v>2.3642018600976198</v>
      </c>
      <c r="R1419" s="49">
        <f t="shared" si="637"/>
        <v>409.57995642295219</v>
      </c>
      <c r="S1419" s="59">
        <f t="shared" si="618"/>
        <v>67.062935842442698</v>
      </c>
      <c r="T1419" s="59">
        <f t="shared" si="619"/>
        <v>91.054746758268308</v>
      </c>
      <c r="U1419" s="59">
        <f t="shared" si="620"/>
        <v>188.03903257877127</v>
      </c>
      <c r="V1419" s="59"/>
      <c r="W1419" s="49">
        <f t="shared" si="638"/>
        <v>26.825174336977081</v>
      </c>
      <c r="X1419" s="49">
        <f t="shared" si="639"/>
        <v>40.23776150546562</v>
      </c>
      <c r="Y1419" s="49">
        <f t="shared" si="640"/>
        <v>30.720754286479249</v>
      </c>
      <c r="Z1419" s="49">
        <f t="shared" si="641"/>
        <v>60.33399247178906</v>
      </c>
      <c r="AA1419" s="49">
        <f t="shared" si="642"/>
        <v>188.03903257877127</v>
      </c>
      <c r="AB1419" s="49">
        <f t="shared" si="643"/>
        <v>0</v>
      </c>
      <c r="AC1419" s="80">
        <f t="shared" si="623"/>
        <v>0</v>
      </c>
      <c r="AD1419" s="80">
        <f t="shared" si="632"/>
        <v>0</v>
      </c>
      <c r="AE1419" s="80">
        <f t="shared" si="633"/>
        <v>0</v>
      </c>
      <c r="AF1419" s="54">
        <f>(Q1419-MAX(Q$2:Q1418))/MAX(Q$2:Q1418)</f>
        <v>-2.4377668726533106E-2</v>
      </c>
      <c r="AG1419" s="54">
        <f>(R1419-MAX(R$2:R1418))/MAX(R$2:R1418)</f>
        <v>-1.876541011236085E-3</v>
      </c>
      <c r="AH1419" s="54">
        <f>(S1419-MAX(S$2:S1418))/MAX(S$2:S1418)</f>
        <v>-8.7731209674349157E-3</v>
      </c>
      <c r="AI1419" s="54">
        <f>(T1419-MAX(T$2:T1418))/MAX(T$2:T1418)</f>
        <v>-7.6935946463945228E-3</v>
      </c>
      <c r="AJ1419" s="54">
        <f>(U1419-MAX(U$2:U1418))/MAX(U$2:U1418)</f>
        <v>-2.437766872653311E-2</v>
      </c>
      <c r="AK1419" s="54">
        <f t="shared" si="634"/>
        <v>1.5886345379434539</v>
      </c>
      <c r="AL1419" s="71">
        <f t="shared" si="624"/>
        <v>1999.0416666665503</v>
      </c>
      <c r="AM1419" s="49">
        <f t="shared" si="625"/>
        <v>1.5886345379434539</v>
      </c>
      <c r="AN1419" s="49">
        <f t="shared" si="626"/>
        <v>2.086324964927015</v>
      </c>
      <c r="AO1419" s="49">
        <f t="shared" si="627"/>
        <v>1.9848297125026977</v>
      </c>
      <c r="AP1419" s="49">
        <f t="shared" si="628"/>
        <v>2.0110636956521546</v>
      </c>
      <c r="AQ1419" s="49">
        <f t="shared" si="629"/>
        <v>3.677965180150327</v>
      </c>
      <c r="AS1419" s="49">
        <f t="shared" si="635"/>
        <v>1.591640215223312</v>
      </c>
      <c r="AT1419" s="49">
        <f t="shared" si="630"/>
        <v>1.6669014844981724</v>
      </c>
      <c r="AU1419" s="54">
        <f>(AM1419-MAX(AM$3:AM1419))/MAX(AM$3:AM1419)</f>
        <v>-0.68211452118580462</v>
      </c>
      <c r="AV1419" s="54">
        <f>(AN1419-MAX(AN$3:AN1419))/MAX(AN$3:AN1419)</f>
        <v>-0.83751383015282899</v>
      </c>
      <c r="AW1419" s="54">
        <f>(AO1419-MAX(AO$3:AO1419))/MAX(AO$3:AO1419)</f>
        <v>-0.75318797735984655</v>
      </c>
      <c r="AX1419" s="54">
        <f>(AP1419-MAX(AP$3:AP1419))/MAX(AP$3:AP1419)</f>
        <v>-0.76829050124242038</v>
      </c>
      <c r="AY1419" s="54">
        <f>(AQ1419-MAX(AQ$3:AQ1419))/MAX(AQ$3:AQ1419)</f>
        <v>-0.55787840298418756</v>
      </c>
    </row>
    <row r="1420" spans="1:51">
      <c r="A1420" s="49">
        <f>Data!F1546</f>
        <v>1999.1249999998836</v>
      </c>
      <c r="B1420" s="53">
        <f t="shared" si="621"/>
        <v>0.98899999999999999</v>
      </c>
      <c r="C1420" s="50">
        <f>1/Data!N1546</f>
        <v>2.4752377690525209E-2</v>
      </c>
      <c r="D1420" s="50">
        <f>Data!H1546/100</f>
        <v>0.05</v>
      </c>
      <c r="E1420">
        <f>Data!K1547/Data!K1546</f>
        <v>1.0261217580188287</v>
      </c>
      <c r="F1420">
        <f>Data!T1547/Data!T1546</f>
        <v>0.98341084237952492</v>
      </c>
      <c r="G1420" s="49">
        <f>Data!E1549</f>
        <v>166.2</v>
      </c>
      <c r="H1420" s="52">
        <v>0</v>
      </c>
      <c r="I1420" s="52">
        <v>1</v>
      </c>
      <c r="J1420" s="52">
        <v>0.6</v>
      </c>
      <c r="K1420" s="54">
        <f t="shared" si="631"/>
        <v>0.66261227030770231</v>
      </c>
      <c r="L1420" s="54">
        <f t="shared" si="644"/>
        <v>0</v>
      </c>
      <c r="M1420" s="53">
        <f t="shared" si="645"/>
        <v>0</v>
      </c>
      <c r="N1420" s="54" cm="1">
        <f t="array" ref="N1420">stock_min(C1420,O1420)</f>
        <v>0</v>
      </c>
      <c r="O1420" s="54" cm="1">
        <f t="array" ref="O1420">stock_max(C1420,D1420)</f>
        <v>0</v>
      </c>
      <c r="P1420" s="49">
        <f t="shared" si="622"/>
        <v>1999.1249999998836</v>
      </c>
      <c r="Q1420" s="49">
        <f t="shared" si="636"/>
        <v>2.32498174279384</v>
      </c>
      <c r="R1420" s="49">
        <f t="shared" si="637"/>
        <v>420.27890493399491</v>
      </c>
      <c r="S1420" s="59">
        <f t="shared" si="618"/>
        <v>67.669009866434976</v>
      </c>
      <c r="T1420" s="59">
        <f t="shared" si="619"/>
        <v>92.121145274847919</v>
      </c>
      <c r="U1420" s="59">
        <f t="shared" si="620"/>
        <v>184.9196234285204</v>
      </c>
      <c r="V1420" s="59"/>
      <c r="W1420" s="49">
        <f t="shared" si="638"/>
        <v>27.067603946573993</v>
      </c>
      <c r="X1420" s="49">
        <f t="shared" si="639"/>
        <v>40.601405919860987</v>
      </c>
      <c r="Y1420" s="49">
        <f t="shared" si="640"/>
        <v>31.080544060935278</v>
      </c>
      <c r="Z1420" s="49">
        <f t="shared" si="641"/>
        <v>61.040601213912645</v>
      </c>
      <c r="AA1420" s="49">
        <f t="shared" si="642"/>
        <v>184.9196234285204</v>
      </c>
      <c r="AB1420" s="49">
        <f t="shared" si="643"/>
        <v>0</v>
      </c>
      <c r="AC1420" s="80">
        <f t="shared" si="623"/>
        <v>0</v>
      </c>
      <c r="AD1420" s="80">
        <f t="shared" si="632"/>
        <v>0</v>
      </c>
      <c r="AE1420" s="80">
        <f t="shared" si="633"/>
        <v>0</v>
      </c>
      <c r="AF1420" s="54">
        <f>(Q1420-MAX(Q$2:Q1419))/MAX(Q$2:Q1419)</f>
        <v>-4.0562421358084022E-2</v>
      </c>
      <c r="AG1420" s="54">
        <f>(R1420-MAX(R$2:R1419))/MAX(R$2:R1419)</f>
        <v>2.4196198457384587E-2</v>
      </c>
      <c r="AH1420" s="54">
        <f>(S1420-MAX(S$2:S1419))/MAX(S$2:S1419)</f>
        <v>1.8498466450444107E-4</v>
      </c>
      <c r="AI1420" s="54">
        <f>(T1420-MAX(T$2:T1419))/MAX(T$2:T1419)</f>
        <v>3.9279200613539823E-3</v>
      </c>
      <c r="AJ1420" s="54">
        <f>(U1420-MAX(U$2:U1419))/MAX(U$2:U1419)</f>
        <v>-4.0562421358083946E-2</v>
      </c>
      <c r="AK1420" s="54">
        <f t="shared" si="634"/>
        <v>1.6254122463466023</v>
      </c>
      <c r="AL1420" s="71">
        <f t="shared" si="624"/>
        <v>1999.1249999998836</v>
      </c>
      <c r="AM1420" s="49">
        <f t="shared" si="625"/>
        <v>1.6254122463466023</v>
      </c>
      <c r="AN1420" s="49">
        <f t="shared" si="626"/>
        <v>2.061217626314821</v>
      </c>
      <c r="AO1420" s="49">
        <f t="shared" si="627"/>
        <v>1.9881686445615914</v>
      </c>
      <c r="AP1420" s="49">
        <f t="shared" si="628"/>
        <v>2.0100674085040335</v>
      </c>
      <c r="AQ1420" s="49">
        <f t="shared" si="629"/>
        <v>3.787259235675394</v>
      </c>
      <c r="AS1420" s="49">
        <f t="shared" si="635"/>
        <v>1.726041609360573</v>
      </c>
      <c r="AT1420" s="49">
        <f t="shared" si="630"/>
        <v>1.7771918271713605</v>
      </c>
      <c r="AU1420" s="54">
        <f>(AM1420-MAX(AM$3:AM1420))/MAX(AM$3:AM1420)</f>
        <v>-0.67475530849957011</v>
      </c>
      <c r="AV1420" s="54">
        <f>(AN1420-MAX(AN$3:AN1420))/MAX(AN$3:AN1420)</f>
        <v>-0.83946922797183265</v>
      </c>
      <c r="AW1420" s="54">
        <f>(AO1420-MAX(AO$3:AO1420))/MAX(AO$3:AO1420)</f>
        <v>-0.75277278376932211</v>
      </c>
      <c r="AX1420" s="54">
        <f>(AP1420-MAX(AP$3:AP1420))/MAX(AP$3:AP1420)</f>
        <v>-0.76840529084168008</v>
      </c>
      <c r="AY1420" s="54">
        <f>(AQ1420-MAX(AQ$3:AQ1420))/MAX(AQ$3:AQ1420)</f>
        <v>-0.54474036061394893</v>
      </c>
    </row>
    <row r="1421" spans="1:51">
      <c r="A1421" s="49">
        <f>Data!F1547</f>
        <v>1999.2083333332168</v>
      </c>
      <c r="B1421" s="53">
        <f t="shared" si="621"/>
        <v>0.99099999999999999</v>
      </c>
      <c r="C1421" s="50">
        <f>1/Data!N1547</f>
        <v>2.4180227636555984E-2</v>
      </c>
      <c r="D1421" s="50">
        <f>Data!H1547/100</f>
        <v>5.2300000000000006E-2</v>
      </c>
      <c r="E1421">
        <f>Data!K1548/Data!K1547</f>
        <v>1.0349731436590404</v>
      </c>
      <c r="F1421">
        <f>Data!T1548/Data!T1547</f>
        <v>1.0009498409209332</v>
      </c>
      <c r="G1421" s="49">
        <f>Data!E1550</f>
        <v>166.2</v>
      </c>
      <c r="H1421" s="52">
        <v>0</v>
      </c>
      <c r="I1421" s="52">
        <v>1</v>
      </c>
      <c r="J1421" s="52">
        <v>0.6</v>
      </c>
      <c r="K1421" s="54">
        <f t="shared" si="631"/>
        <v>0.66261227030770231</v>
      </c>
      <c r="L1421" s="54">
        <f t="shared" si="644"/>
        <v>0</v>
      </c>
      <c r="M1421" s="53">
        <f t="shared" si="645"/>
        <v>0</v>
      </c>
      <c r="N1421" s="54" cm="1">
        <f t="array" ref="N1421">stock_min(C1421,O1421)</f>
        <v>0</v>
      </c>
      <c r="O1421" s="54" cm="1">
        <f t="array" ref="O1421">stock_max(C1421,D1421)</f>
        <v>0</v>
      </c>
      <c r="P1421" s="49">
        <f t="shared" si="622"/>
        <v>1999.2083333332168</v>
      </c>
      <c r="Q1421" s="49">
        <f t="shared" si="636"/>
        <v>2.327190105593568</v>
      </c>
      <c r="R1421" s="49">
        <f t="shared" si="637"/>
        <v>434.9773794531157</v>
      </c>
      <c r="S1421" s="59">
        <f t="shared" si="618"/>
        <v>69.114678586289358</v>
      </c>
      <c r="T1421" s="59">
        <f t="shared" si="619"/>
        <v>94.285448562730224</v>
      </c>
      <c r="U1421" s="59">
        <f t="shared" si="620"/>
        <v>185.09526765393636</v>
      </c>
      <c r="V1421" s="59"/>
      <c r="W1421" s="49">
        <f t="shared" si="638"/>
        <v>27.645871434515744</v>
      </c>
      <c r="X1421" s="49">
        <f t="shared" si="639"/>
        <v>41.468807151773611</v>
      </c>
      <c r="Y1421" s="49">
        <f t="shared" si="640"/>
        <v>31.810753433599462</v>
      </c>
      <c r="Z1421" s="49">
        <f t="shared" si="641"/>
        <v>62.474695129130758</v>
      </c>
      <c r="AA1421" s="49">
        <f t="shared" si="642"/>
        <v>185.09526765393636</v>
      </c>
      <c r="AB1421" s="49">
        <f t="shared" si="643"/>
        <v>0</v>
      </c>
      <c r="AC1421" s="80">
        <f t="shared" si="623"/>
        <v>0</v>
      </c>
      <c r="AD1421" s="80">
        <f t="shared" si="632"/>
        <v>0</v>
      </c>
      <c r="AE1421" s="80">
        <f t="shared" si="633"/>
        <v>0</v>
      </c>
      <c r="AF1421" s="54">
        <f>(Q1421-MAX(Q$2:Q1420))/MAX(Q$2:Q1420)</f>
        <v>-3.9651108284808924E-2</v>
      </c>
      <c r="AG1421" s="54">
        <f>(R1421-MAX(R$2:R1420))/MAX(R$2:R1420)</f>
        <v>3.4973143659040418E-2</v>
      </c>
      <c r="AH1421" s="54">
        <f>(S1421-MAX(S$2:S1420))/MAX(S$2:S1420)</f>
        <v>2.1363822563797537E-2</v>
      </c>
      <c r="AI1421" s="54">
        <f>(T1421-MAX(T$2:T1420))/MAX(T$2:T1420)</f>
        <v>2.3494098791596661E-2</v>
      </c>
      <c r="AJ1421" s="54">
        <f>(U1421-MAX(U$2:U1420))/MAX(U$2:U1420)</f>
        <v>-3.9651108284808799E-2</v>
      </c>
      <c r="AK1421" s="54">
        <f t="shared" si="634"/>
        <v>1.6244377907917551</v>
      </c>
      <c r="AL1421" s="71">
        <f t="shared" si="624"/>
        <v>1999.2083333332168</v>
      </c>
      <c r="AM1421" s="49">
        <f t="shared" si="625"/>
        <v>1.6244377907917551</v>
      </c>
      <c r="AN1421" s="49">
        <f t="shared" si="626"/>
        <v>2.0548586372184481</v>
      </c>
      <c r="AO1421" s="49">
        <f t="shared" si="627"/>
        <v>1.9839721866829976</v>
      </c>
      <c r="AP1421" s="49">
        <f t="shared" si="628"/>
        <v>2.0055147237656579</v>
      </c>
      <c r="AQ1421" s="49">
        <f t="shared" si="629"/>
        <v>3.8860726077333894</v>
      </c>
      <c r="AS1421" s="49">
        <f t="shared" si="635"/>
        <v>1.8312139705149413</v>
      </c>
      <c r="AT1421" s="49">
        <f t="shared" si="630"/>
        <v>1.8805578839677315</v>
      </c>
      <c r="AU1421" s="54">
        <f>(AM1421-MAX(AM$3:AM1421))/MAX(AM$3:AM1421)</f>
        <v>-0.6749502968768446</v>
      </c>
      <c r="AV1421" s="54">
        <f>(AN1421-MAX(AN$3:AN1421))/MAX(AN$3:AN1421)</f>
        <v>-0.83996447573991262</v>
      </c>
      <c r="AW1421" s="54">
        <f>(AO1421-MAX(AO$3:AO1421))/MAX(AO$3:AO1421)</f>
        <v>-0.7532946100249529</v>
      </c>
      <c r="AX1421" s="54">
        <f>(AP1421-MAX(AP$3:AP1421))/MAX(AP$3:AP1421)</f>
        <v>-0.76892983926896807</v>
      </c>
      <c r="AY1421" s="54">
        <f>(AQ1421-MAX(AQ$3:AQ1421))/MAX(AQ$3:AQ1421)</f>
        <v>-0.53286218240373195</v>
      </c>
    </row>
    <row r="1422" spans="1:51">
      <c r="A1422" s="49">
        <f>Data!F1548</f>
        <v>1999.2916666665501</v>
      </c>
      <c r="B1422" s="53">
        <f t="shared" si="621"/>
        <v>0.995</v>
      </c>
      <c r="C1422" s="50">
        <f>1/Data!N1548</f>
        <v>2.3416730722652157E-2</v>
      </c>
      <c r="D1422" s="50">
        <f>Data!H1548/100</f>
        <v>5.1799999999999999E-2</v>
      </c>
      <c r="E1422">
        <f>Data!K1549/Data!K1548</f>
        <v>0.99901168249972538</v>
      </c>
      <c r="F1422">
        <f>Data!T1549/Data!T1548</f>
        <v>0.97689662580156356</v>
      </c>
      <c r="G1422" s="49">
        <f>Data!E1551</f>
        <v>166.7</v>
      </c>
      <c r="H1422" s="52">
        <v>0</v>
      </c>
      <c r="I1422" s="52">
        <v>1</v>
      </c>
      <c r="J1422" s="52">
        <v>0.6</v>
      </c>
      <c r="K1422" s="54">
        <f t="shared" si="631"/>
        <v>0.66261227030770231</v>
      </c>
      <c r="L1422" s="54">
        <f t="shared" si="644"/>
        <v>0</v>
      </c>
      <c r="M1422" s="53">
        <f t="shared" si="645"/>
        <v>0</v>
      </c>
      <c r="N1422" s="54" cm="1">
        <f t="array" ref="N1422">stock_min(C1422,O1422)</f>
        <v>0</v>
      </c>
      <c r="O1422" s="54" cm="1">
        <f t="array" ref="O1422">stock_max(C1422,D1422)</f>
        <v>0</v>
      </c>
      <c r="P1422" s="49">
        <f t="shared" si="622"/>
        <v>1999.2916666665501</v>
      </c>
      <c r="Q1422" s="49">
        <f t="shared" si="636"/>
        <v>2.273424161753141</v>
      </c>
      <c r="R1422" s="49">
        <f t="shared" si="637"/>
        <v>434.54748369677861</v>
      </c>
      <c r="S1422" s="59">
        <f t="shared" si="618"/>
        <v>68.434981325672254</v>
      </c>
      <c r="T1422" s="59">
        <f t="shared" si="619"/>
        <v>93.488767988099141</v>
      </c>
      <c r="U1422" s="59">
        <f t="shared" si="620"/>
        <v>180.81894242296772</v>
      </c>
      <c r="V1422" s="59"/>
      <c r="W1422" s="49">
        <f t="shared" si="638"/>
        <v>27.373992530268904</v>
      </c>
      <c r="X1422" s="49">
        <f t="shared" si="639"/>
        <v>41.060988795403354</v>
      </c>
      <c r="Y1422" s="49">
        <f t="shared" si="640"/>
        <v>31.541963183234728</v>
      </c>
      <c r="Z1422" s="49">
        <f t="shared" si="641"/>
        <v>61.946804804864414</v>
      </c>
      <c r="AA1422" s="49">
        <f t="shared" si="642"/>
        <v>180.81894242296772</v>
      </c>
      <c r="AB1422" s="49">
        <f t="shared" si="643"/>
        <v>0</v>
      </c>
      <c r="AC1422" s="80">
        <f t="shared" si="623"/>
        <v>0</v>
      </c>
      <c r="AD1422" s="80">
        <f t="shared" si="632"/>
        <v>0</v>
      </c>
      <c r="AE1422" s="80">
        <f t="shared" si="633"/>
        <v>0</v>
      </c>
      <c r="AF1422" s="54">
        <f>(Q1422-MAX(Q$2:Q1421))/MAX(Q$2:Q1421)</f>
        <v>-6.1838408091158696E-2</v>
      </c>
      <c r="AG1422" s="54">
        <f>(R1422-MAX(R$2:R1421))/MAX(R$2:R1421)</f>
        <v>-9.8831750027457616E-4</v>
      </c>
      <c r="AH1422" s="54">
        <f>(S1422-MAX(S$2:S1421))/MAX(S$2:S1421)</f>
        <v>-9.8343401795395018E-3</v>
      </c>
      <c r="AI1422" s="54">
        <f>(T1422-MAX(T$2:T1421))/MAX(T$2:T1421)</f>
        <v>-8.4496662716838332E-3</v>
      </c>
      <c r="AJ1422" s="54">
        <f>(U1422-MAX(U$2:U1421))/MAX(U$2:U1421)</f>
        <v>-6.1838408091158564E-2</v>
      </c>
      <c r="AK1422" s="54">
        <f t="shared" si="634"/>
        <v>1.6818409699343246</v>
      </c>
      <c r="AL1422" s="71">
        <f t="shared" si="624"/>
        <v>1999.2916666665501</v>
      </c>
      <c r="AM1422" s="49">
        <f t="shared" si="625"/>
        <v>1.6818409699343246</v>
      </c>
      <c r="AN1422" s="49">
        <f t="shared" si="626"/>
        <v>2.0211042051230526</v>
      </c>
      <c r="AO1422" s="49">
        <f t="shared" si="627"/>
        <v>1.9919109432018065</v>
      </c>
      <c r="AP1422" s="49">
        <f t="shared" si="628"/>
        <v>2.0070785456653724</v>
      </c>
      <c r="AQ1422" s="49">
        <f t="shared" si="629"/>
        <v>3.9259600939785071</v>
      </c>
      <c r="AS1422" s="49">
        <f t="shared" si="635"/>
        <v>1.9048558888554545</v>
      </c>
      <c r="AT1422" s="49">
        <f t="shared" si="630"/>
        <v>1.9188815483131347</v>
      </c>
      <c r="AU1422" s="54">
        <f>(AM1422-MAX(AM$3:AM1422))/MAX(AM$3:AM1422)</f>
        <v>-0.66346393128969394</v>
      </c>
      <c r="AV1422" s="54">
        <f>(AN1422-MAX(AN$3:AN1422))/MAX(AN$3:AN1422)</f>
        <v>-0.84259332238592843</v>
      </c>
      <c r="AW1422" s="54">
        <f>(AO1422-MAX(AO$3:AO1422))/MAX(AO$3:AO1422)</f>
        <v>-0.75230743185983751</v>
      </c>
      <c r="AX1422" s="54">
        <f>(AP1422-MAX(AP$3:AP1422))/MAX(AP$3:AP1422)</f>
        <v>-0.76874965980010668</v>
      </c>
      <c r="AY1422" s="54">
        <f>(AQ1422-MAX(AQ$3:AQ1422))/MAX(AQ$3:AQ1422)</f>
        <v>-0.52806737922973424</v>
      </c>
    </row>
    <row r="1423" spans="1:51">
      <c r="A1423" s="49">
        <f>Data!F1549</f>
        <v>1999.3749999998834</v>
      </c>
      <c r="B1423" s="53">
        <f t="shared" si="621"/>
        <v>0.995</v>
      </c>
      <c r="C1423" s="50">
        <f>1/Data!N1549</f>
        <v>2.3498075444794878E-2</v>
      </c>
      <c r="D1423" s="50">
        <f>Data!H1549/100</f>
        <v>5.5399999999999998E-2</v>
      </c>
      <c r="E1423">
        <f>Data!K1550/Data!K1549</f>
        <v>0.99388232850625957</v>
      </c>
      <c r="F1423">
        <f>Data!T1550/Data!T1549</f>
        <v>0.97763854915039461</v>
      </c>
      <c r="G1423" s="49">
        <f>Data!E1552</f>
        <v>167.1</v>
      </c>
      <c r="H1423" s="52">
        <v>0</v>
      </c>
      <c r="I1423" s="52">
        <v>1</v>
      </c>
      <c r="J1423" s="52">
        <v>0.6</v>
      </c>
      <c r="K1423" s="54">
        <f t="shared" si="631"/>
        <v>0.66261227030770231</v>
      </c>
      <c r="L1423" s="54">
        <f t="shared" si="644"/>
        <v>0</v>
      </c>
      <c r="M1423" s="53">
        <f t="shared" si="645"/>
        <v>0</v>
      </c>
      <c r="N1423" s="54" cm="1">
        <f t="array" ref="N1423">stock_min(C1423,O1423)</f>
        <v>0</v>
      </c>
      <c r="O1423" s="54" cm="1">
        <f t="array" ref="O1423">stock_max(C1423,D1423)</f>
        <v>0</v>
      </c>
      <c r="P1423" s="49">
        <f t="shared" si="622"/>
        <v>1999.3749999998834</v>
      </c>
      <c r="Q1423" s="49">
        <f t="shared" si="636"/>
        <v>2.2225870990997927</v>
      </c>
      <c r="R1423" s="49">
        <f t="shared" si="637"/>
        <v>431.8890649430902</v>
      </c>
      <c r="S1423" s="59">
        <f t="shared" si="618"/>
        <v>67.571661496490748</v>
      </c>
      <c r="T1423" s="59">
        <f t="shared" si="619"/>
        <v>92.404473726794151</v>
      </c>
      <c r="U1423" s="59">
        <f t="shared" si="620"/>
        <v>176.77556852929891</v>
      </c>
      <c r="V1423" s="59"/>
      <c r="W1423" s="49">
        <f t="shared" si="638"/>
        <v>27.028664598596301</v>
      </c>
      <c r="X1423" s="49">
        <f t="shared" si="639"/>
        <v>40.542996897894447</v>
      </c>
      <c r="Y1423" s="49">
        <f t="shared" si="640"/>
        <v>31.17613560409465</v>
      </c>
      <c r="Z1423" s="49">
        <f t="shared" si="641"/>
        <v>61.228338122699505</v>
      </c>
      <c r="AA1423" s="49">
        <f t="shared" si="642"/>
        <v>176.77556852929891</v>
      </c>
      <c r="AB1423" s="49">
        <f t="shared" si="643"/>
        <v>0</v>
      </c>
      <c r="AC1423" s="80">
        <f t="shared" si="623"/>
        <v>0</v>
      </c>
      <c r="AD1423" s="80">
        <f t="shared" si="632"/>
        <v>0</v>
      </c>
      <c r="AE1423" s="80">
        <f t="shared" si="633"/>
        <v>0</v>
      </c>
      <c r="AF1423" s="54">
        <f>(Q1423-MAX(Q$2:Q1422))/MAX(Q$2:Q1422)</f>
        <v>-8.2817062417615842E-2</v>
      </c>
      <c r="AG1423" s="54">
        <f>(R1423-MAX(R$2:R1422))/MAX(R$2:R1422)</f>
        <v>-7.0999427922167927E-3</v>
      </c>
      <c r="AH1423" s="54">
        <f>(S1423-MAX(S$2:S1422))/MAX(S$2:S1422)</f>
        <v>-2.2325461412255002E-2</v>
      </c>
      <c r="AI1423" s="54">
        <f>(T1423-MAX(T$2:T1422))/MAX(T$2:T1422)</f>
        <v>-1.9949789332386936E-2</v>
      </c>
      <c r="AJ1423" s="54">
        <f>(U1423-MAX(U$2:U1422))/MAX(U$2:U1422)</f>
        <v>-8.2817062417615647E-2</v>
      </c>
      <c r="AK1423" s="54">
        <f t="shared" si="634"/>
        <v>1.7758182234751456</v>
      </c>
      <c r="AL1423" s="71">
        <f t="shared" si="624"/>
        <v>1999.3749999998834</v>
      </c>
      <c r="AM1423" s="49">
        <f t="shared" si="625"/>
        <v>1.7758182234751456</v>
      </c>
      <c r="AN1423" s="49">
        <f t="shared" si="626"/>
        <v>2.0617228847506408</v>
      </c>
      <c r="AO1423" s="49">
        <f t="shared" si="627"/>
        <v>2.0601700156555358</v>
      </c>
      <c r="AP1423" s="49">
        <f t="shared" si="628"/>
        <v>2.0713806469284908</v>
      </c>
      <c r="AQ1423" s="49">
        <f t="shared" si="629"/>
        <v>4.0824927560099873</v>
      </c>
      <c r="AS1423" s="49">
        <f t="shared" si="635"/>
        <v>2.0207698712593465</v>
      </c>
      <c r="AT1423" s="49">
        <f t="shared" si="630"/>
        <v>2.0111121090814965</v>
      </c>
      <c r="AU1423" s="54">
        <f>(AM1423-MAX(AM$3:AM1423))/MAX(AM$3:AM1423)</f>
        <v>-0.64465910014323025</v>
      </c>
      <c r="AV1423" s="54">
        <f>(AN1423-MAX(AN$3:AN1423))/MAX(AN$3:AN1423)</f>
        <v>-0.83942987767434818</v>
      </c>
      <c r="AW1423" s="54">
        <f>(AO1423-MAX(AO$3:AO1423))/MAX(AO$3:AO1423)</f>
        <v>-0.74381946957787282</v>
      </c>
      <c r="AX1423" s="54">
        <f>(AP1423-MAX(AP$3:AP1423))/MAX(AP$3:AP1423)</f>
        <v>-0.7613409398848956</v>
      </c>
      <c r="AY1423" s="54">
        <f>(AQ1423-MAX(AQ$3:AQ1423))/MAX(AQ$3:AQ1423)</f>
        <v>-0.5092508687048396</v>
      </c>
    </row>
    <row r="1424" spans="1:51">
      <c r="A1424" s="49">
        <f>Data!F1550</f>
        <v>1999.4583333332166</v>
      </c>
      <c r="B1424" s="53">
        <f t="shared" si="621"/>
        <v>0.99299999999999999</v>
      </c>
      <c r="C1424" s="50">
        <f>1/Data!N1550</f>
        <v>2.3707538544243886E-2</v>
      </c>
      <c r="D1424" s="50">
        <f>Data!H1550/100</f>
        <v>5.9000000000000004E-2</v>
      </c>
      <c r="E1424">
        <f>Data!K1551/Data!K1550</f>
        <v>1.0420928071011255</v>
      </c>
      <c r="F1424">
        <f>Data!T1551/Data!T1550</f>
        <v>1.0101619174604233</v>
      </c>
      <c r="G1424" s="49">
        <f>Data!E1553</f>
        <v>167.9</v>
      </c>
      <c r="H1424" s="52">
        <v>0</v>
      </c>
      <c r="I1424" s="52">
        <v>1</v>
      </c>
      <c r="J1424" s="52">
        <v>0.6</v>
      </c>
      <c r="K1424" s="54">
        <f t="shared" si="631"/>
        <v>0.66261227030770231</v>
      </c>
      <c r="L1424" s="54">
        <f t="shared" si="644"/>
        <v>0</v>
      </c>
      <c r="M1424" s="53">
        <f t="shared" si="645"/>
        <v>0</v>
      </c>
      <c r="N1424" s="54" cm="1">
        <f t="array" ref="N1424">stock_min(C1424,O1424)</f>
        <v>0</v>
      </c>
      <c r="O1424" s="54" cm="1">
        <f t="array" ref="O1424">stock_max(C1424,D1424)</f>
        <v>0</v>
      </c>
      <c r="P1424" s="49">
        <f t="shared" si="622"/>
        <v>1999.4583333332166</v>
      </c>
      <c r="Q1424" s="49">
        <f t="shared" si="636"/>
        <v>2.2451728457494462</v>
      </c>
      <c r="R1424" s="49">
        <f t="shared" si="637"/>
        <v>450.06848804282515</v>
      </c>
      <c r="S1424" s="59">
        <f t="shared" si="618"/>
        <v>69.552893102931748</v>
      </c>
      <c r="T1424" s="59">
        <f t="shared" si="619"/>
        <v>95.298555669259201</v>
      </c>
      <c r="U1424" s="59">
        <f t="shared" si="620"/>
        <v>178.57194726571305</v>
      </c>
      <c r="V1424" s="59"/>
      <c r="W1424" s="49">
        <f t="shared" si="638"/>
        <v>27.821157241172699</v>
      </c>
      <c r="X1424" s="49">
        <f t="shared" si="639"/>
        <v>41.731735861759049</v>
      </c>
      <c r="Y1424" s="49">
        <f t="shared" si="640"/>
        <v>32.152563340206406</v>
      </c>
      <c r="Z1424" s="49">
        <f t="shared" si="641"/>
        <v>63.145992329052795</v>
      </c>
      <c r="AA1424" s="49">
        <f t="shared" si="642"/>
        <v>178.57194726571305</v>
      </c>
      <c r="AB1424" s="49">
        <f t="shared" si="643"/>
        <v>0</v>
      </c>
      <c r="AC1424" s="80">
        <f t="shared" si="623"/>
        <v>0</v>
      </c>
      <c r="AD1424" s="80">
        <f t="shared" si="632"/>
        <v>0</v>
      </c>
      <c r="AE1424" s="80">
        <f t="shared" si="633"/>
        <v>0</v>
      </c>
      <c r="AF1424" s="54">
        <f>(Q1424-MAX(Q$2:Q1423))/MAX(Q$2:Q1423)</f>
        <v>-7.3496725109795186E-2</v>
      </c>
      <c r="AG1424" s="54">
        <f>(R1424-MAX(R$2:R1423))/MAX(R$2:R1423)</f>
        <v>3.469400778652687E-2</v>
      </c>
      <c r="AH1424" s="54">
        <f>(S1424-MAX(S$2:S1423))/MAX(S$2:S1423)</f>
        <v>6.3403972297329117E-3</v>
      </c>
      <c r="AI1424" s="54">
        <f>(T1424-MAX(T$2:T1423))/MAX(T$2:T1423)</f>
        <v>1.0745105654929716E-2</v>
      </c>
      <c r="AJ1424" s="54">
        <f>(U1424-MAX(U$2:U1423))/MAX(U$2:U1423)</f>
        <v>-7.3496725109794867E-2</v>
      </c>
      <c r="AK1424" s="54">
        <f t="shared" si="634"/>
        <v>1.8270928697298783</v>
      </c>
      <c r="AL1424" s="71">
        <f t="shared" si="624"/>
        <v>1999.4583333332166</v>
      </c>
      <c r="AM1424" s="49">
        <f t="shared" si="625"/>
        <v>1.8270928697298783</v>
      </c>
      <c r="AN1424" s="49">
        <f t="shared" si="626"/>
        <v>2.0507615010366687</v>
      </c>
      <c r="AO1424" s="49">
        <f t="shared" si="627"/>
        <v>2.0768677058933198</v>
      </c>
      <c r="AP1424" s="49">
        <f t="shared" si="628"/>
        <v>2.0837719877199001</v>
      </c>
      <c r="AQ1424" s="49">
        <f t="shared" si="629"/>
        <v>4.1908311983629529</v>
      </c>
      <c r="AS1424" s="49">
        <f t="shared" si="635"/>
        <v>2.1400696973262843</v>
      </c>
      <c r="AT1424" s="49">
        <f t="shared" si="630"/>
        <v>2.1070592106430528</v>
      </c>
      <c r="AU1424" s="54">
        <f>(AM1424-MAX(AM$3:AM1424))/MAX(AM$3:AM1424)</f>
        <v>-0.63439905285959608</v>
      </c>
      <c r="AV1424" s="54">
        <f>(AN1424-MAX(AN$3:AN1424))/MAX(AN$3:AN1424)</f>
        <v>-0.84028356695375084</v>
      </c>
      <c r="AW1424" s="54">
        <f>(AO1424-MAX(AO$3:AO1424))/MAX(AO$3:AO1424)</f>
        <v>-0.74174312485416871</v>
      </c>
      <c r="AX1424" s="54">
        <f>(AP1424-MAX(AP$3:AP1424))/MAX(AP$3:AP1424)</f>
        <v>-0.75991324201042287</v>
      </c>
      <c r="AY1424" s="54">
        <f>(AQ1424-MAX(AQ$3:AQ1424))/MAX(AQ$3:AQ1424)</f>
        <v>-0.49622769887990376</v>
      </c>
    </row>
    <row r="1425" spans="1:51">
      <c r="A1425" s="49">
        <f>Data!F1551</f>
        <v>1999.5416666665499</v>
      </c>
      <c r="B1425" s="53">
        <f t="shared" si="621"/>
        <v>1</v>
      </c>
      <c r="C1425" s="50">
        <f>1/Data!N1551</f>
        <v>2.2816445623165843E-2</v>
      </c>
      <c r="D1425" s="50">
        <f>Data!H1551/100</f>
        <v>5.79E-2</v>
      </c>
      <c r="E1425">
        <f>Data!K1552/Data!K1551</f>
        <v>0.95995652988748825</v>
      </c>
      <c r="F1425">
        <f>Data!T1552/Data!T1551</f>
        <v>0.9912258516681276</v>
      </c>
      <c r="G1425" s="49">
        <f>Data!E1554</f>
        <v>168.2</v>
      </c>
      <c r="H1425" s="52">
        <v>0</v>
      </c>
      <c r="I1425" s="52">
        <v>1</v>
      </c>
      <c r="J1425" s="52">
        <v>0.6</v>
      </c>
      <c r="K1425" s="54">
        <f t="shared" si="631"/>
        <v>0.66261227030770231</v>
      </c>
      <c r="L1425" s="54">
        <f t="shared" si="644"/>
        <v>0</v>
      </c>
      <c r="M1425" s="53">
        <f t="shared" si="645"/>
        <v>0</v>
      </c>
      <c r="N1425" s="54" cm="1">
        <f t="array" ref="N1425">stock_min(C1425,O1425)</f>
        <v>0</v>
      </c>
      <c r="O1425" s="54" cm="1">
        <f t="array" ref="O1425">stock_max(C1425,D1425)</f>
        <v>0</v>
      </c>
      <c r="P1425" s="49">
        <f t="shared" si="622"/>
        <v>1999.5416666665499</v>
      </c>
      <c r="Q1425" s="49">
        <f t="shared" si="636"/>
        <v>2.2254733661701485</v>
      </c>
      <c r="R1425" s="49">
        <f t="shared" si="637"/>
        <v>432.04618399329894</v>
      </c>
      <c r="S1425" s="59">
        <f t="shared" si="618"/>
        <v>67.637702624809776</v>
      </c>
      <c r="T1425" s="59">
        <f t="shared" si="619"/>
        <v>92.487859652708991</v>
      </c>
      <c r="U1425" s="59">
        <f t="shared" si="620"/>
        <v>177.0051305124924</v>
      </c>
      <c r="V1425" s="59"/>
      <c r="W1425" s="49">
        <f t="shared" si="638"/>
        <v>27.055081049923913</v>
      </c>
      <c r="X1425" s="49">
        <f t="shared" si="639"/>
        <v>40.582621574885863</v>
      </c>
      <c r="Y1425" s="49">
        <f t="shared" si="640"/>
        <v>31.204268992327346</v>
      </c>
      <c r="Z1425" s="49">
        <f t="shared" si="641"/>
        <v>61.283590660381641</v>
      </c>
      <c r="AA1425" s="49">
        <f t="shared" si="642"/>
        <v>177.0051305124924</v>
      </c>
      <c r="AB1425" s="49">
        <f t="shared" si="643"/>
        <v>0</v>
      </c>
      <c r="AC1425" s="80">
        <f t="shared" si="623"/>
        <v>0</v>
      </c>
      <c r="AD1425" s="80">
        <f t="shared" si="632"/>
        <v>0</v>
      </c>
      <c r="AE1425" s="80">
        <f t="shared" si="633"/>
        <v>0</v>
      </c>
      <c r="AF1425" s="54">
        <f>(Q1425-MAX(Q$2:Q1424))/MAX(Q$2:Q1424)</f>
        <v>-8.1626002273647399E-2</v>
      </c>
      <c r="AG1425" s="54">
        <f>(R1425-MAX(R$2:R1424))/MAX(R$2:R1424)</f>
        <v>-4.0043470112511734E-2</v>
      </c>
      <c r="AH1425" s="54">
        <f>(S1425-MAX(S$2:S1424))/MAX(S$2:S1424)</f>
        <v>-2.7535741400255907E-2</v>
      </c>
      <c r="AI1425" s="54">
        <f>(T1425-MAX(T$2:T1424))/MAX(T$2:T1424)</f>
        <v>-2.9493584627923869E-2</v>
      </c>
      <c r="AJ1425" s="54">
        <f>(U1425-MAX(U$2:U1424))/MAX(U$2:U1424)</f>
        <v>-8.1626002273647011E-2</v>
      </c>
      <c r="AK1425" s="54">
        <f t="shared" si="634"/>
        <v>1.8458632548953384</v>
      </c>
      <c r="AL1425" s="71">
        <f t="shared" si="624"/>
        <v>1999.5416666665499</v>
      </c>
      <c r="AM1425" s="49">
        <f t="shared" si="625"/>
        <v>1.8458632548953384</v>
      </c>
      <c r="AN1425" s="49">
        <f t="shared" si="626"/>
        <v>2.0694734268662001</v>
      </c>
      <c r="AO1425" s="49">
        <f t="shared" si="627"/>
        <v>2.096790763330628</v>
      </c>
      <c r="AP1425" s="49">
        <f t="shared" si="628"/>
        <v>2.1036101383618391</v>
      </c>
      <c r="AQ1425" s="49">
        <f t="shared" si="629"/>
        <v>4.1163931034689911</v>
      </c>
      <c r="AS1425" s="49">
        <f t="shared" si="635"/>
        <v>2.0469196766027911</v>
      </c>
      <c r="AT1425" s="49">
        <f t="shared" si="630"/>
        <v>2.012782965107152</v>
      </c>
      <c r="AU1425" s="54">
        <f>(AM1425-MAX(AM$3:AM1425))/MAX(AM$3:AM1425)</f>
        <v>-0.63064310224078768</v>
      </c>
      <c r="AV1425" s="54">
        <f>(AN1425-MAX(AN$3:AN1425))/MAX(AN$3:AN1425)</f>
        <v>-0.83882625363506036</v>
      </c>
      <c r="AW1425" s="54">
        <f>(AO1425-MAX(AO$3:AO1425))/MAX(AO$3:AO1425)</f>
        <v>-0.73926570824139659</v>
      </c>
      <c r="AX1425" s="54">
        <f>(AP1425-MAX(AP$3:AP1425))/MAX(AP$3:AP1425)</f>
        <v>-0.7576275421832821</v>
      </c>
      <c r="AY1425" s="54">
        <f>(AQ1425-MAX(AQ$3:AQ1425))/MAX(AQ$3:AQ1425)</f>
        <v>-0.50517576874498815</v>
      </c>
    </row>
    <row r="1426" spans="1:51">
      <c r="A1426" s="49">
        <f>Data!F1552</f>
        <v>1999.6249999998831</v>
      </c>
      <c r="B1426" s="53">
        <f t="shared" si="621"/>
        <v>0.99199999999999999</v>
      </c>
      <c r="C1426" s="50">
        <f>1/Data!N1552</f>
        <v>2.3848867536177334E-2</v>
      </c>
      <c r="D1426" s="50">
        <f>Data!H1552/100</f>
        <v>5.9400000000000001E-2</v>
      </c>
      <c r="E1426">
        <f>Data!K1553/Data!K1552</f>
        <v>0.9892875434273849</v>
      </c>
      <c r="F1426">
        <f>Data!T1553/Data!T1552</f>
        <v>1.0016519754800475</v>
      </c>
      <c r="G1426" s="49">
        <f>Data!E1555</f>
        <v>168.3</v>
      </c>
      <c r="H1426" s="52">
        <v>0</v>
      </c>
      <c r="I1426" s="52">
        <v>1</v>
      </c>
      <c r="J1426" s="52">
        <v>0.6</v>
      </c>
      <c r="K1426" s="54">
        <f t="shared" si="631"/>
        <v>0.66261227030770231</v>
      </c>
      <c r="L1426" s="54">
        <f t="shared" si="644"/>
        <v>0</v>
      </c>
      <c r="M1426" s="53">
        <f t="shared" si="645"/>
        <v>0</v>
      </c>
      <c r="N1426" s="54" cm="1">
        <f t="array" ref="N1426">stock_min(C1426,O1426)</f>
        <v>0</v>
      </c>
      <c r="O1426" s="54" cm="1">
        <f t="array" ref="O1426">stock_max(C1426,D1426)</f>
        <v>0</v>
      </c>
      <c r="P1426" s="49">
        <f t="shared" si="622"/>
        <v>1999.6249999998831</v>
      </c>
      <c r="Q1426" s="49">
        <f t="shared" si="636"/>
        <v>2.2291497936025602</v>
      </c>
      <c r="R1426" s="49">
        <f t="shared" si="637"/>
        <v>427.41790800990663</v>
      </c>
      <c r="S1426" s="59">
        <f t="shared" si="618"/>
        <v>67.247657384091113</v>
      </c>
      <c r="T1426" s="59">
        <f t="shared" si="619"/>
        <v>91.882910536393851</v>
      </c>
      <c r="U1426" s="59">
        <f t="shared" si="620"/>
        <v>177.29753864794165</v>
      </c>
      <c r="V1426" s="59"/>
      <c r="W1426" s="49">
        <f t="shared" si="638"/>
        <v>26.899062953636445</v>
      </c>
      <c r="X1426" s="49">
        <f t="shared" si="639"/>
        <v>40.348594430454668</v>
      </c>
      <c r="Y1426" s="49">
        <f t="shared" si="640"/>
        <v>31.000166583394421</v>
      </c>
      <c r="Z1426" s="49">
        <f t="shared" si="641"/>
        <v>60.882743952999434</v>
      </c>
      <c r="AA1426" s="49">
        <f t="shared" si="642"/>
        <v>177.29753864794165</v>
      </c>
      <c r="AB1426" s="49">
        <f t="shared" si="643"/>
        <v>0</v>
      </c>
      <c r="AC1426" s="80">
        <f t="shared" si="623"/>
        <v>0</v>
      </c>
      <c r="AD1426" s="80">
        <f t="shared" si="632"/>
        <v>0</v>
      </c>
      <c r="AE1426" s="80">
        <f t="shared" si="633"/>
        <v>0</v>
      </c>
      <c r="AF1426" s="54">
        <f>(Q1426-MAX(Q$2:Q1425))/MAX(Q$2:Q1425)</f>
        <v>-8.0108870947890334E-2</v>
      </c>
      <c r="AG1426" s="54">
        <f>(R1426-MAX(R$2:R1425))/MAX(R$2:R1425)</f>
        <v>-5.0326962750529794E-2</v>
      </c>
      <c r="AH1426" s="54">
        <f>(S1426-MAX(S$2:S1425))/MAX(S$2:S1425)</f>
        <v>-3.31436352392862E-2</v>
      </c>
      <c r="AI1426" s="54">
        <f>(T1426-MAX(T$2:T1425))/MAX(T$2:T1425)</f>
        <v>-3.5841520460389804E-2</v>
      </c>
      <c r="AJ1426" s="54">
        <f>(U1426-MAX(U$2:U1425))/MAX(U$2:U1425)</f>
        <v>-8.0108870947889849E-2</v>
      </c>
      <c r="AK1426" s="54">
        <f t="shared" si="634"/>
        <v>1.8321223211829376</v>
      </c>
      <c r="AL1426" s="71">
        <f t="shared" si="624"/>
        <v>1999.6249999998831</v>
      </c>
      <c r="AM1426" s="49">
        <f t="shared" si="625"/>
        <v>1.8321223211829376</v>
      </c>
      <c r="AN1426" s="49">
        <f t="shared" si="626"/>
        <v>2.1547567413454427</v>
      </c>
      <c r="AO1426" s="49">
        <f t="shared" si="627"/>
        <v>2.1420881594619439</v>
      </c>
      <c r="AP1426" s="49">
        <f t="shared" si="628"/>
        <v>2.1554839116645321</v>
      </c>
      <c r="AQ1426" s="49">
        <f t="shared" si="629"/>
        <v>4.2110173470562344</v>
      </c>
      <c r="AS1426" s="49">
        <f t="shared" si="635"/>
        <v>2.0562606057107917</v>
      </c>
      <c r="AT1426" s="49">
        <f t="shared" si="630"/>
        <v>2.0555334353917023</v>
      </c>
      <c r="AU1426" s="54">
        <f>(AM1426-MAX(AM$3:AM1426))/MAX(AM$3:AM1426)</f>
        <v>-0.63339266054900323</v>
      </c>
      <c r="AV1426" s="54">
        <f>(AN1426-MAX(AN$3:AN1426))/MAX(AN$3:AN1426)</f>
        <v>-0.83218425904909765</v>
      </c>
      <c r="AW1426" s="54">
        <f>(AO1426-MAX(AO$3:AO1426))/MAX(AO$3:AO1426)</f>
        <v>-0.73363301245440871</v>
      </c>
      <c r="AX1426" s="54">
        <f>(AP1426-MAX(AP$3:AP1426))/MAX(AP$3:AP1426)</f>
        <v>-0.75165078170741184</v>
      </c>
      <c r="AY1426" s="54">
        <f>(AQ1426-MAX(AQ$3:AQ1426))/MAX(AQ$3:AQ1426)</f>
        <v>-0.49380115815405939</v>
      </c>
    </row>
    <row r="1427" spans="1:51">
      <c r="A1427" s="49">
        <f>Data!F1553</f>
        <v>1999.7083333332164</v>
      </c>
      <c r="B1427" s="53">
        <f t="shared" si="621"/>
        <v>0.99099999999999999</v>
      </c>
      <c r="C1427" s="50">
        <f>1/Data!N1553</f>
        <v>2.4199333978667942E-2</v>
      </c>
      <c r="D1427" s="50">
        <f>Data!H1553/100</f>
        <v>5.9200000000000003E-2</v>
      </c>
      <c r="E1427">
        <f>Data!K1554/Data!K1553</f>
        <v>0.98551544470305041</v>
      </c>
      <c r="F1427">
        <f>Data!T1554/Data!T1553</f>
        <v>0.98906125969283909</v>
      </c>
      <c r="G1427" s="49">
        <f>Data!E1556</f>
        <v>168.3</v>
      </c>
      <c r="H1427" s="52">
        <v>0</v>
      </c>
      <c r="I1427" s="52">
        <v>1</v>
      </c>
      <c r="J1427" s="52">
        <v>0.6</v>
      </c>
      <c r="K1427" s="54">
        <f t="shared" si="631"/>
        <v>0.66261227030770231</v>
      </c>
      <c r="L1427" s="54">
        <f t="shared" si="644"/>
        <v>0</v>
      </c>
      <c r="M1427" s="53">
        <f t="shared" si="645"/>
        <v>0</v>
      </c>
      <c r="N1427" s="54" cm="1">
        <f t="array" ref="N1427">stock_min(C1427,O1427)</f>
        <v>0</v>
      </c>
      <c r="O1427" s="54" cm="1">
        <f t="array" ref="O1427">stock_max(C1427,D1427)</f>
        <v>0</v>
      </c>
      <c r="P1427" s="49">
        <f t="shared" si="622"/>
        <v>1999.7083333332164</v>
      </c>
      <c r="Q1427" s="49">
        <f t="shared" si="636"/>
        <v>2.2047657029045804</v>
      </c>
      <c r="R1427" s="49">
        <f t="shared" si="637"/>
        <v>421.2269496864306</v>
      </c>
      <c r="S1427" s="59">
        <f t="shared" si="618"/>
        <v>66.368984072753193</v>
      </c>
      <c r="T1427" s="59">
        <f t="shared" si="619"/>
        <v>90.661948293242133</v>
      </c>
      <c r="U1427" s="59">
        <f t="shared" si="620"/>
        <v>175.358126915573</v>
      </c>
      <c r="V1427" s="59"/>
      <c r="W1427" s="49">
        <f t="shared" si="638"/>
        <v>26.547593629101279</v>
      </c>
      <c r="X1427" s="49">
        <f t="shared" si="639"/>
        <v>39.821390443651914</v>
      </c>
      <c r="Y1427" s="49">
        <f t="shared" si="640"/>
        <v>30.588228904137448</v>
      </c>
      <c r="Z1427" s="49">
        <f t="shared" si="641"/>
        <v>60.073719389104689</v>
      </c>
      <c r="AA1427" s="49">
        <f t="shared" si="642"/>
        <v>175.358126915573</v>
      </c>
      <c r="AB1427" s="49">
        <f t="shared" si="643"/>
        <v>0</v>
      </c>
      <c r="AC1427" s="80">
        <f t="shared" si="623"/>
        <v>0</v>
      </c>
      <c r="AD1427" s="80">
        <f t="shared" si="632"/>
        <v>0</v>
      </c>
      <c r="AE1427" s="80">
        <f t="shared" si="633"/>
        <v>0</v>
      </c>
      <c r="AF1427" s="54">
        <f>(Q1427-MAX(Q$2:Q1426))/MAX(Q$2:Q1426)</f>
        <v>-9.0171321119452405E-2</v>
      </c>
      <c r="AG1427" s="54">
        <f>(R1427-MAX(R$2:R1426))/MAX(R$2:R1426)</f>
        <v>-6.408255437259186E-2</v>
      </c>
      <c r="AH1427" s="54">
        <f>(S1427-MAX(S$2:S1426))/MAX(S$2:S1426)</f>
        <v>-4.5776802202414042E-2</v>
      </c>
      <c r="AI1427" s="54">
        <f>(T1427-MAX(T$2:T1426))/MAX(T$2:T1426)</f>
        <v>-4.8653490532519321E-2</v>
      </c>
      <c r="AJ1427" s="54">
        <f>(U1427-MAX(U$2:U1426))/MAX(U$2:U1426)</f>
        <v>-9.0171321119451905E-2</v>
      </c>
      <c r="AK1427" s="54">
        <f t="shared" si="634"/>
        <v>1.8490933754863481</v>
      </c>
      <c r="AL1427" s="71">
        <f t="shared" si="624"/>
        <v>1999.7083333332164</v>
      </c>
      <c r="AM1427" s="49">
        <f t="shared" si="625"/>
        <v>1.8490933754863481</v>
      </c>
      <c r="AN1427" s="49">
        <f t="shared" si="626"/>
        <v>2.1816735334792212</v>
      </c>
      <c r="AO1427" s="49">
        <f t="shared" si="627"/>
        <v>2.166074233345411</v>
      </c>
      <c r="AP1427" s="49">
        <f t="shared" si="628"/>
        <v>2.1800561449956279</v>
      </c>
      <c r="AQ1427" s="49">
        <f t="shared" si="629"/>
        <v>4.2485886640482375</v>
      </c>
      <c r="AS1427" s="49">
        <f t="shared" si="635"/>
        <v>2.0669151305690163</v>
      </c>
      <c r="AT1427" s="49">
        <f t="shared" si="630"/>
        <v>2.0685325190526096</v>
      </c>
      <c r="AU1427" s="54">
        <f>(AM1427-MAX(AM$3:AM1427))/MAX(AM$3:AM1427)</f>
        <v>-0.62999675570470526</v>
      </c>
      <c r="AV1427" s="54">
        <f>(AN1427-MAX(AN$3:AN1427))/MAX(AN$3:AN1427)</f>
        <v>-0.83008793823047422</v>
      </c>
      <c r="AW1427" s="54">
        <f>(AO1427-MAX(AO$3:AO1427))/MAX(AO$3:AO1427)</f>
        <v>-0.73065036292377961</v>
      </c>
      <c r="AX1427" s="54">
        <f>(AP1427-MAX(AP$3:AP1427))/MAX(AP$3:AP1427)</f>
        <v>-0.74881963325556922</v>
      </c>
      <c r="AY1427" s="54">
        <f>(AQ1427-MAX(AQ$3:AQ1427))/MAX(AQ$3:AQ1427)</f>
        <v>-0.48928477753138777</v>
      </c>
    </row>
    <row r="1428" spans="1:51">
      <c r="A1428" s="49">
        <f>Data!F1554</f>
        <v>1999.7916666665496</v>
      </c>
      <c r="B1428" s="53">
        <f t="shared" si="621"/>
        <v>0.98899999999999999</v>
      </c>
      <c r="C1428" s="50">
        <f>1/Data!N1554</f>
        <v>2.465917664260266E-2</v>
      </c>
      <c r="D1428" s="50">
        <f>Data!H1554/100</f>
        <v>6.1100000000000002E-2</v>
      </c>
      <c r="E1428">
        <f>Data!K1555/Data!K1554</f>
        <v>1.0704241648689887</v>
      </c>
      <c r="F1428">
        <f>Data!T1555/Data!T1554</f>
        <v>1.010451146003382</v>
      </c>
      <c r="G1428" s="49">
        <f>Data!E1557</f>
        <v>168.8</v>
      </c>
      <c r="H1428" s="52">
        <v>0</v>
      </c>
      <c r="I1428" s="52">
        <v>1</v>
      </c>
      <c r="J1428" s="52">
        <v>0.6</v>
      </c>
      <c r="K1428" s="54">
        <f t="shared" si="631"/>
        <v>0.66261227030770231</v>
      </c>
      <c r="L1428" s="54">
        <f t="shared" si="644"/>
        <v>0</v>
      </c>
      <c r="M1428" s="53">
        <f t="shared" si="645"/>
        <v>0</v>
      </c>
      <c r="N1428" s="54" cm="1">
        <f t="array" ref="N1428">stock_min(C1428,O1428)</f>
        <v>0</v>
      </c>
      <c r="O1428" s="54" cm="1">
        <f t="array" ref="O1428">stock_max(C1428,D1428)</f>
        <v>0</v>
      </c>
      <c r="P1428" s="49">
        <f t="shared" si="622"/>
        <v>1999.7916666665496</v>
      </c>
      <c r="Q1428" s="49">
        <f t="shared" si="636"/>
        <v>2.2278080311688853</v>
      </c>
      <c r="R1428" s="49">
        <f t="shared" si="637"/>
        <v>450.89150583840899</v>
      </c>
      <c r="S1428" s="59">
        <f t="shared" si="618"/>
        <v>69.450825015725499</v>
      </c>
      <c r="T1428" s="59">
        <f t="shared" si="619"/>
        <v>95.212271858055814</v>
      </c>
      <c r="U1428" s="59">
        <f t="shared" si="620"/>
        <v>177.19082030284724</v>
      </c>
      <c r="V1428" s="59"/>
      <c r="W1428" s="49">
        <f t="shared" si="638"/>
        <v>27.7803300062902</v>
      </c>
      <c r="X1428" s="49">
        <f t="shared" si="639"/>
        <v>41.670495009435299</v>
      </c>
      <c r="Y1428" s="49">
        <f t="shared" si="640"/>
        <v>32.123452241035295</v>
      </c>
      <c r="Z1428" s="49">
        <f t="shared" si="641"/>
        <v>63.088819617020519</v>
      </c>
      <c r="AA1428" s="49">
        <f t="shared" si="642"/>
        <v>177.19082030284724</v>
      </c>
      <c r="AB1428" s="49">
        <f t="shared" si="643"/>
        <v>0</v>
      </c>
      <c r="AC1428" s="80">
        <f t="shared" si="623"/>
        <v>0</v>
      </c>
      <c r="AD1428" s="80">
        <f t="shared" si="632"/>
        <v>0</v>
      </c>
      <c r="AE1428" s="80">
        <f t="shared" si="633"/>
        <v>0</v>
      </c>
      <c r="AF1428" s="54">
        <f>(Q1428-MAX(Q$2:Q1427))/MAX(Q$2:Q1427)</f>
        <v>-8.066256875840766E-2</v>
      </c>
      <c r="AG1428" s="54">
        <f>(R1428-MAX(R$2:R1427))/MAX(R$2:R1427)</f>
        <v>1.8286501220354822E-3</v>
      </c>
      <c r="AH1428" s="54">
        <f>(S1428-MAX(S$2:S1427))/MAX(S$2:S1427)</f>
        <v>-1.4674887363088881E-3</v>
      </c>
      <c r="AI1428" s="54">
        <f>(T1428-MAX(T$2:T1427))/MAX(T$2:T1427)</f>
        <v>-9.0540523513117524E-4</v>
      </c>
      <c r="AJ1428" s="54">
        <f>(U1428-MAX(U$2:U1427))/MAX(U$2:U1427)</f>
        <v>-8.0662568758407119E-2</v>
      </c>
      <c r="AK1428" s="54">
        <f t="shared" si="634"/>
        <v>1.8169497978045512</v>
      </c>
      <c r="AL1428" s="71">
        <f t="shared" si="624"/>
        <v>1999.7916666665496</v>
      </c>
      <c r="AM1428" s="49">
        <f t="shared" si="625"/>
        <v>1.8169497978045512</v>
      </c>
      <c r="AN1428" s="49">
        <f t="shared" si="626"/>
        <v>2.1296655113597232</v>
      </c>
      <c r="AO1428" s="49">
        <f t="shared" si="627"/>
        <v>2.1198386979701032</v>
      </c>
      <c r="AP1428" s="49">
        <f t="shared" si="628"/>
        <v>2.1326549487573638</v>
      </c>
      <c r="AQ1428" s="49">
        <f t="shared" si="629"/>
        <v>4.3606530055518</v>
      </c>
      <c r="AS1428" s="49">
        <f t="shared" si="635"/>
        <v>2.2309874941920769</v>
      </c>
      <c r="AT1428" s="49">
        <f t="shared" si="630"/>
        <v>2.2279980567944362</v>
      </c>
      <c r="AU1428" s="54">
        <f>(AM1428-MAX(AM$3:AM1428))/MAX(AM$3:AM1428)</f>
        <v>-0.63642867968604255</v>
      </c>
      <c r="AV1428" s="54">
        <f>(AN1428-MAX(AN$3:AN1428))/MAX(AN$3:AN1428)</f>
        <v>-0.83413840230370639</v>
      </c>
      <c r="AW1428" s="54">
        <f>(AO1428-MAX(AO$3:AO1428))/MAX(AO$3:AO1428)</f>
        <v>-0.7363997155921459</v>
      </c>
      <c r="AX1428" s="54">
        <f>(AP1428-MAX(AP$3:AP1428))/MAX(AP$3:AP1428)</f>
        <v>-0.75428107510080933</v>
      </c>
      <c r="AY1428" s="54">
        <f>(AQ1428-MAX(AQ$3:AQ1428))/MAX(AQ$3:AQ1428)</f>
        <v>-0.47581372405282946</v>
      </c>
    </row>
    <row r="1429" spans="1:51">
      <c r="A1429" s="49">
        <f>Data!F1555</f>
        <v>1999.8749999998829</v>
      </c>
      <c r="B1429" s="53">
        <f t="shared" si="621"/>
        <v>0.998</v>
      </c>
      <c r="C1429" s="50">
        <f>1/Data!N1555</f>
        <v>2.3143706530880648E-2</v>
      </c>
      <c r="D1429" s="50">
        <f>Data!H1555/100</f>
        <v>6.0299999999999999E-2</v>
      </c>
      <c r="E1429">
        <f>Data!K1556/Data!K1555</f>
        <v>1.0280883057752217</v>
      </c>
      <c r="F1429">
        <f>Data!T1556/Data!T1555</f>
        <v>0.98660661022704421</v>
      </c>
      <c r="G1429" s="49">
        <f>Data!E1558</f>
        <v>169.8</v>
      </c>
      <c r="H1429" s="52">
        <v>0</v>
      </c>
      <c r="I1429" s="52">
        <v>1</v>
      </c>
      <c r="J1429" s="52">
        <v>0.6</v>
      </c>
      <c r="K1429" s="54">
        <f t="shared" si="631"/>
        <v>0.66261227030770231</v>
      </c>
      <c r="L1429" s="54">
        <f t="shared" si="644"/>
        <v>0</v>
      </c>
      <c r="M1429" s="53">
        <f t="shared" si="645"/>
        <v>0</v>
      </c>
      <c r="N1429" s="54" cm="1">
        <f t="array" ref="N1429">stock_min(C1429,O1429)</f>
        <v>0</v>
      </c>
      <c r="O1429" s="54" cm="1">
        <f t="array" ref="O1429">stock_max(C1429,D1429)</f>
        <v>0</v>
      </c>
      <c r="P1429" s="49">
        <f t="shared" si="622"/>
        <v>1999.8749999998829</v>
      </c>
      <c r="Q1429" s="49">
        <f t="shared" si="636"/>
        <v>2.1979701298681191</v>
      </c>
      <c r="R1429" s="49">
        <f t="shared" si="637"/>
        <v>463.55628432584837</v>
      </c>
      <c r="S1429" s="59">
        <f t="shared" si="618"/>
        <v>70.249205833559785</v>
      </c>
      <c r="T1429" s="59">
        <f t="shared" si="619"/>
        <v>96.554087997739373</v>
      </c>
      <c r="U1429" s="59">
        <f t="shared" si="620"/>
        <v>174.81763458234144</v>
      </c>
      <c r="V1429" s="59"/>
      <c r="W1429" s="49">
        <f t="shared" si="638"/>
        <v>28.099682333423914</v>
      </c>
      <c r="X1429" s="49">
        <f t="shared" si="639"/>
        <v>42.149523500135871</v>
      </c>
      <c r="Y1429" s="49">
        <f t="shared" si="640"/>
        <v>32.576164542067616</v>
      </c>
      <c r="Z1429" s="49">
        <f t="shared" si="641"/>
        <v>63.977923455671757</v>
      </c>
      <c r="AA1429" s="49">
        <f t="shared" si="642"/>
        <v>174.81763458234144</v>
      </c>
      <c r="AB1429" s="49">
        <f t="shared" si="643"/>
        <v>0</v>
      </c>
      <c r="AC1429" s="80">
        <f t="shared" si="623"/>
        <v>0</v>
      </c>
      <c r="AD1429" s="80">
        <f t="shared" si="632"/>
        <v>0</v>
      </c>
      <c r="AE1429" s="80">
        <f t="shared" si="633"/>
        <v>0</v>
      </c>
      <c r="AF1429" s="54">
        <f>(Q1429-MAX(Q$2:Q1428))/MAX(Q$2:Q1428)</f>
        <v>-9.2975613307894264E-2</v>
      </c>
      <c r="AG1429" s="54">
        <f>(R1429-MAX(R$2:R1428))/MAX(R$2:R1428)</f>
        <v>2.8088305775221669E-2</v>
      </c>
      <c r="AH1429" s="54">
        <f>(S1429-MAX(S$2:S1428))/MAX(S$2:S1428)</f>
        <v>1.001126911568667E-2</v>
      </c>
      <c r="AI1429" s="54">
        <f>(T1429-MAX(T$2:T1428))/MAX(T$2:T1428)</f>
        <v>1.3174725678294547E-2</v>
      </c>
      <c r="AJ1429" s="54">
        <f>(U1429-MAX(U$2:U1428))/MAX(U$2:U1428)</f>
        <v>-9.2975613307893723E-2</v>
      </c>
      <c r="AK1429" s="54">
        <f t="shared" si="634"/>
        <v>1.8377321508173419</v>
      </c>
      <c r="AL1429" s="71">
        <f t="shared" si="624"/>
        <v>1999.8749999998829</v>
      </c>
      <c r="AM1429" s="49">
        <f t="shared" si="625"/>
        <v>1.8377321508173419</v>
      </c>
      <c r="AN1429" s="49">
        <f t="shared" si="626"/>
        <v>2.1245843963191651</v>
      </c>
      <c r="AO1429" s="49">
        <f t="shared" si="627"/>
        <v>2.1262143919764975</v>
      </c>
      <c r="AP1429" s="49">
        <f t="shared" si="628"/>
        <v>2.1372438486513397</v>
      </c>
      <c r="AQ1429" s="49">
        <f t="shared" si="629"/>
        <v>4.5147608465051974</v>
      </c>
      <c r="AS1429" s="49">
        <f t="shared" si="635"/>
        <v>2.3901764501860323</v>
      </c>
      <c r="AT1429" s="49">
        <f t="shared" si="630"/>
        <v>2.3775169978538577</v>
      </c>
      <c r="AU1429" s="54">
        <f>(AM1429-MAX(AM$3:AM1429))/MAX(AM$3:AM1429)</f>
        <v>-0.63227013467108351</v>
      </c>
      <c r="AV1429" s="54">
        <f>(AN1429-MAX(AN$3:AN1429))/MAX(AN$3:AN1429)</f>
        <v>-0.83453412729160259</v>
      </c>
      <c r="AW1429" s="54">
        <f>(AO1429-MAX(AO$3:AO1429))/MAX(AO$3:AO1429)</f>
        <v>-0.73560690302815579</v>
      </c>
      <c r="AX1429" s="54">
        <f>(AP1429-MAX(AP$3:AP1429))/MAX(AP$3:AP1429)</f>
        <v>-0.75375235405801966</v>
      </c>
      <c r="AY1429" s="54">
        <f>(AQ1429-MAX(AQ$3:AQ1429))/MAX(AQ$3:AQ1429)</f>
        <v>-0.45728869692024798</v>
      </c>
    </row>
    <row r="1430" spans="1:51">
      <c r="A1430" s="49">
        <f>Data!F1556</f>
        <v>1999.9583333332162</v>
      </c>
      <c r="B1430" s="53">
        <f t="shared" si="621"/>
        <v>1</v>
      </c>
      <c r="C1430" s="50">
        <f>1/Data!N1556</f>
        <v>2.2625489002577364E-2</v>
      </c>
      <c r="D1430" s="50">
        <f>Data!H1556/100</f>
        <v>6.2800000000000009E-2</v>
      </c>
      <c r="E1430">
        <f>Data!K1557/Data!K1556</f>
        <v>0.99585346827622134</v>
      </c>
      <c r="F1430">
        <f>Data!T1557/Data!T1556</f>
        <v>0.97481084718423339</v>
      </c>
      <c r="G1430" s="49">
        <f>Data!E1559</f>
        <v>171.2</v>
      </c>
      <c r="H1430" s="52">
        <v>0</v>
      </c>
      <c r="I1430" s="52">
        <v>1</v>
      </c>
      <c r="J1430" s="52">
        <v>0.6</v>
      </c>
      <c r="K1430" s="54">
        <f t="shared" si="631"/>
        <v>0.66261227030770231</v>
      </c>
      <c r="L1430" s="54">
        <f t="shared" si="644"/>
        <v>0</v>
      </c>
      <c r="M1430" s="53">
        <f t="shared" si="645"/>
        <v>0</v>
      </c>
      <c r="N1430" s="54" cm="1">
        <f t="array" ref="N1430">stock_min(C1430,O1430)</f>
        <v>0</v>
      </c>
      <c r="O1430" s="54" cm="1">
        <f t="array" ref="O1430">stock_max(C1430,D1430)</f>
        <v>0</v>
      </c>
      <c r="P1430" s="49">
        <f t="shared" si="622"/>
        <v>1999.9583333332162</v>
      </c>
      <c r="Q1430" s="49">
        <f t="shared" si="636"/>
        <v>2.1426051243823805</v>
      </c>
      <c r="R1430" s="49">
        <f t="shared" si="637"/>
        <v>461.63413348713425</v>
      </c>
      <c r="S1430" s="59">
        <f t="shared" si="618"/>
        <v>69.366624304853204</v>
      </c>
      <c r="T1430" s="59">
        <f t="shared" si="619"/>
        <v>95.468235521707243</v>
      </c>
      <c r="U1430" s="59">
        <f t="shared" si="620"/>
        <v>170.41412646995599</v>
      </c>
      <c r="V1430" s="59"/>
      <c r="W1430" s="49">
        <f t="shared" si="638"/>
        <v>27.746649721941282</v>
      </c>
      <c r="X1430" s="49">
        <f t="shared" si="639"/>
        <v>41.619974582911922</v>
      </c>
      <c r="Y1430" s="49">
        <f t="shared" si="640"/>
        <v>32.209811240398373</v>
      </c>
      <c r="Z1430" s="49">
        <f t="shared" si="641"/>
        <v>63.258424281308869</v>
      </c>
      <c r="AA1430" s="49">
        <f t="shared" si="642"/>
        <v>170.41412646995599</v>
      </c>
      <c r="AB1430" s="49">
        <f t="shared" si="643"/>
        <v>0</v>
      </c>
      <c r="AC1430" s="80">
        <f t="shared" si="623"/>
        <v>0</v>
      </c>
      <c r="AD1430" s="80">
        <f t="shared" si="632"/>
        <v>0</v>
      </c>
      <c r="AE1430" s="80">
        <f t="shared" si="633"/>
        <v>0</v>
      </c>
      <c r="AF1430" s="54">
        <f>(Q1430-MAX(Q$2:Q1429))/MAX(Q$2:Q1429)</f>
        <v>-0.11582278919190878</v>
      </c>
      <c r="AG1430" s="54">
        <f>(R1430-MAX(R$2:R1429))/MAX(R$2:R1429)</f>
        <v>-4.1465317237787168E-3</v>
      </c>
      <c r="AH1430" s="54">
        <f>(S1430-MAX(S$2:S1429))/MAX(S$2:S1429)</f>
        <v>-1.2563580160573854E-2</v>
      </c>
      <c r="AI1430" s="54">
        <f>(T1430-MAX(T$2:T1429))/MAX(T$2:T1429)</f>
        <v>-1.124605388077979E-2</v>
      </c>
      <c r="AJ1430" s="54">
        <f>(U1430-MAX(U$2:U1429))/MAX(U$2:U1429)</f>
        <v>-0.11582278919190822</v>
      </c>
      <c r="AK1430" s="54">
        <f t="shared" si="634"/>
        <v>1.8979208619430266</v>
      </c>
      <c r="AL1430" s="71">
        <f t="shared" si="624"/>
        <v>1999.9583333332162</v>
      </c>
      <c r="AM1430" s="49">
        <f t="shared" si="625"/>
        <v>1.8979208619430266</v>
      </c>
      <c r="AN1430" s="49">
        <f t="shared" si="626"/>
        <v>2.1963275704720164</v>
      </c>
      <c r="AO1430" s="49">
        <f t="shared" si="627"/>
        <v>2.1971591643531148</v>
      </c>
      <c r="AP1430" s="49">
        <f t="shared" si="628"/>
        <v>2.2086918849540362</v>
      </c>
      <c r="AQ1430" s="49">
        <f t="shared" si="629"/>
        <v>4.7521633445157212</v>
      </c>
      <c r="AS1430" s="49">
        <f t="shared" si="635"/>
        <v>2.5558357740437048</v>
      </c>
      <c r="AT1430" s="49">
        <f t="shared" si="630"/>
        <v>2.543471459561685</v>
      </c>
      <c r="AU1430" s="54">
        <f>(AM1430-MAX(AM$3:AM1430))/MAX(AM$3:AM1430)</f>
        <v>-0.62022638464650826</v>
      </c>
      <c r="AV1430" s="54">
        <f>(AN1430-MAX(AN$3:AN1430))/MAX(AN$3:AN1430)</f>
        <v>-0.82894665948253898</v>
      </c>
      <c r="AW1430" s="54">
        <f>(AO1430-MAX(AO$3:AO1430))/MAX(AO$3:AO1430)</f>
        <v>-0.72678497606096037</v>
      </c>
      <c r="AX1430" s="54">
        <f>(AP1430-MAX(AP$3:AP1430))/MAX(AP$3:AP1430)</f>
        <v>-0.74552029819887256</v>
      </c>
      <c r="AY1430" s="54">
        <f>(AQ1430-MAX(AQ$3:AQ1430))/MAX(AQ$3:AQ1430)</f>
        <v>-0.42875096847126193</v>
      </c>
    </row>
    <row r="1431" spans="1:51">
      <c r="A1431" s="49">
        <f>Data!F1557</f>
        <v>2000.0416666665494</v>
      </c>
      <c r="B1431" s="53">
        <f t="shared" si="621"/>
        <v>0.999</v>
      </c>
      <c r="C1431" s="50">
        <f>1/Data!N1557</f>
        <v>2.2845353011722306E-2</v>
      </c>
      <c r="D1431" s="50">
        <f>Data!H1557/100</f>
        <v>6.6600000000000006E-2</v>
      </c>
      <c r="E1431">
        <f>Data!K1558/Data!K1557</f>
        <v>0.96947724233678145</v>
      </c>
      <c r="F1431">
        <f>Data!T1558/Data!T1557</f>
        <v>1.009772500466972</v>
      </c>
      <c r="G1431" s="49">
        <f>Data!E1560</f>
        <v>171.3</v>
      </c>
      <c r="H1431" s="52">
        <v>0</v>
      </c>
      <c r="I1431" s="52">
        <v>1</v>
      </c>
      <c r="J1431" s="52">
        <v>0.6</v>
      </c>
      <c r="K1431" s="54">
        <f t="shared" si="631"/>
        <v>0.66261227030770231</v>
      </c>
      <c r="L1431" s="54">
        <f t="shared" si="644"/>
        <v>0</v>
      </c>
      <c r="M1431" s="53">
        <f t="shared" si="645"/>
        <v>0</v>
      </c>
      <c r="N1431" s="54" cm="1">
        <f t="array" ref="N1431">stock_min(C1431,O1431)</f>
        <v>0</v>
      </c>
      <c r="O1431" s="54" cm="1">
        <f t="array" ref="O1431">stock_max(C1431,D1431)</f>
        <v>0</v>
      </c>
      <c r="P1431" s="49">
        <f t="shared" si="622"/>
        <v>2000.0416666665494</v>
      </c>
      <c r="Q1431" s="49">
        <f t="shared" si="636"/>
        <v>2.1635437339609438</v>
      </c>
      <c r="R1431" s="49">
        <f t="shared" si="637"/>
        <v>447.54378670163658</v>
      </c>
      <c r="S1431" s="59">
        <f t="shared" si="618"/>
        <v>68.367422054074254</v>
      </c>
      <c r="T1431" s="59">
        <f t="shared" si="619"/>
        <v>93.852184362599672</v>
      </c>
      <c r="U1431" s="59">
        <f t="shared" si="620"/>
        <v>172.07949860046224</v>
      </c>
      <c r="V1431" s="59"/>
      <c r="W1431" s="49">
        <f t="shared" si="638"/>
        <v>27.346968821629702</v>
      </c>
      <c r="X1431" s="49">
        <f t="shared" si="639"/>
        <v>41.020453232444552</v>
      </c>
      <c r="Y1431" s="49">
        <f t="shared" si="640"/>
        <v>31.664575408760467</v>
      </c>
      <c r="Z1431" s="49">
        <f t="shared" si="641"/>
        <v>62.187608953839209</v>
      </c>
      <c r="AA1431" s="49">
        <f t="shared" si="642"/>
        <v>172.07949860046224</v>
      </c>
      <c r="AB1431" s="49">
        <f t="shared" si="643"/>
        <v>0</v>
      </c>
      <c r="AC1431" s="80">
        <f t="shared" si="623"/>
        <v>0</v>
      </c>
      <c r="AD1431" s="80">
        <f t="shared" si="632"/>
        <v>0</v>
      </c>
      <c r="AE1431" s="80">
        <f t="shared" si="633"/>
        <v>0</v>
      </c>
      <c r="AF1431" s="54">
        <f>(Q1431-MAX(Q$2:Q1430))/MAX(Q$2:Q1430)</f>
        <v>-0.10718216698640075</v>
      </c>
      <c r="AG1431" s="54">
        <f>(R1431-MAX(R$2:R1430))/MAX(R$2:R1430)</f>
        <v>-3.4542725804049504E-2</v>
      </c>
      <c r="AH1431" s="54">
        <f>(S1431-MAX(S$2:S1430))/MAX(S$2:S1430)</f>
        <v>-2.6787260541336341E-2</v>
      </c>
      <c r="AI1431" s="54">
        <f>(T1431-MAX(T$2:T1430))/MAX(T$2:T1430)</f>
        <v>-2.7983316824482463E-2</v>
      </c>
      <c r="AJ1431" s="54">
        <f>(U1431-MAX(U$2:U1430))/MAX(U$2:U1430)</f>
        <v>-0.10718216698640021</v>
      </c>
      <c r="AK1431" s="54">
        <f t="shared" si="634"/>
        <v>1.9220450373584559</v>
      </c>
      <c r="AL1431" s="71">
        <f t="shared" si="624"/>
        <v>2000.0416666665494</v>
      </c>
      <c r="AM1431" s="49">
        <f t="shared" si="625"/>
        <v>1.9220450373584559</v>
      </c>
      <c r="AN1431" s="49">
        <f t="shared" si="626"/>
        <v>2.2620680413211329</v>
      </c>
      <c r="AO1431" s="49">
        <f t="shared" si="627"/>
        <v>2.2474182099269568</v>
      </c>
      <c r="AP1431" s="49">
        <f t="shared" si="628"/>
        <v>2.2616209482162226</v>
      </c>
      <c r="AQ1431" s="49">
        <f t="shared" si="629"/>
        <v>4.7161136945202307</v>
      </c>
      <c r="AS1431" s="49">
        <f t="shared" si="635"/>
        <v>2.4540456531990977</v>
      </c>
      <c r="AT1431" s="49">
        <f t="shared" si="630"/>
        <v>2.454492746304008</v>
      </c>
      <c r="AU1431" s="54">
        <f>(AM1431-MAX(AM$3:AM1431))/MAX(AM$3:AM1431)</f>
        <v>-0.61539914158350728</v>
      </c>
      <c r="AV1431" s="54">
        <f>(AN1431-MAX(AN$3:AN1431))/MAX(AN$3:AN1431)</f>
        <v>-0.8238266913607003</v>
      </c>
      <c r="AW1431" s="54">
        <f>(AO1431-MAX(AO$3:AO1431))/MAX(AO$3:AO1431)</f>
        <v>-0.7205353030457361</v>
      </c>
      <c r="AX1431" s="54">
        <f>(AP1431-MAX(AP$3:AP1431))/MAX(AP$3:AP1431)</f>
        <v>-0.73942194997414745</v>
      </c>
      <c r="AY1431" s="54">
        <f>(AQ1431-MAX(AQ$3:AQ1431))/MAX(AQ$3:AQ1431)</f>
        <v>-0.4330844322337481</v>
      </c>
    </row>
    <row r="1432" spans="1:51">
      <c r="A1432" s="49">
        <f>Data!F1558</f>
        <v>2000.1249999998827</v>
      </c>
      <c r="B1432" s="53">
        <f t="shared" si="621"/>
        <v>0.99399999999999999</v>
      </c>
      <c r="C1432" s="50">
        <f>1/Data!N1558</f>
        <v>2.3704751130382208E-2</v>
      </c>
      <c r="D1432" s="50">
        <f>Data!H1558/100</f>
        <v>6.5199999999999994E-2</v>
      </c>
      <c r="E1432">
        <f>Data!K1559/Data!K1558</f>
        <v>1.0309110802037751</v>
      </c>
      <c r="F1432">
        <f>Data!T1559/Data!T1558</f>
        <v>1.0162267973326882</v>
      </c>
      <c r="G1432" s="49">
        <f>Data!E1561</f>
        <v>171.5</v>
      </c>
      <c r="H1432" s="52">
        <v>0</v>
      </c>
      <c r="I1432" s="52">
        <v>1</v>
      </c>
      <c r="J1432" s="52">
        <v>0.6</v>
      </c>
      <c r="K1432" s="54">
        <f t="shared" si="631"/>
        <v>0.66261227030770231</v>
      </c>
      <c r="L1432" s="54">
        <f t="shared" si="644"/>
        <v>0</v>
      </c>
      <c r="M1432" s="53">
        <f t="shared" si="645"/>
        <v>0</v>
      </c>
      <c r="N1432" s="54" cm="1">
        <f t="array" ref="N1432">stock_min(C1432,O1432)</f>
        <v>0</v>
      </c>
      <c r="O1432" s="54" cm="1">
        <f t="array" ref="O1432">stock_max(C1432,D1432)</f>
        <v>0</v>
      </c>
      <c r="P1432" s="49">
        <f t="shared" si="622"/>
        <v>2000.1249999998827</v>
      </c>
      <c r="Q1432" s="49">
        <f t="shared" si="636"/>
        <v>2.1986511196523355</v>
      </c>
      <c r="R1432" s="49">
        <f t="shared" si="637"/>
        <v>461.37784858707209</v>
      </c>
      <c r="S1432" s="59">
        <f t="shared" si="618"/>
        <v>70.079162294669487</v>
      </c>
      <c r="T1432" s="59">
        <f t="shared" si="619"/>
        <v>96.288285178436382</v>
      </c>
      <c r="U1432" s="59">
        <f t="shared" si="620"/>
        <v>174.87179774936254</v>
      </c>
      <c r="V1432" s="59"/>
      <c r="W1432" s="49">
        <f t="shared" si="638"/>
        <v>28.031664917867797</v>
      </c>
      <c r="X1432" s="49">
        <f t="shared" si="639"/>
        <v>42.047497376801694</v>
      </c>
      <c r="Y1432" s="49">
        <f t="shared" si="640"/>
        <v>32.486485932317166</v>
      </c>
      <c r="Z1432" s="49">
        <f t="shared" si="641"/>
        <v>63.801799246119216</v>
      </c>
      <c r="AA1432" s="49">
        <f t="shared" si="642"/>
        <v>174.87179774936254</v>
      </c>
      <c r="AB1432" s="49">
        <f t="shared" si="643"/>
        <v>0</v>
      </c>
      <c r="AC1432" s="80">
        <f t="shared" si="623"/>
        <v>0</v>
      </c>
      <c r="AD1432" s="80">
        <f t="shared" si="632"/>
        <v>0</v>
      </c>
      <c r="AE1432" s="80">
        <f t="shared" si="633"/>
        <v>0</v>
      </c>
      <c r="AF1432" s="54">
        <f>(Q1432-MAX(Q$2:Q1431))/MAX(Q$2:Q1431)</f>
        <v>-9.2694592955079216E-2</v>
      </c>
      <c r="AG1432" s="54">
        <f>(R1432-MAX(R$2:R1431))/MAX(R$2:R1431)</f>
        <v>-4.6993985680603588E-3</v>
      </c>
      <c r="AH1432" s="54">
        <f>(S1432-MAX(S$2:S1431))/MAX(S$2:S1431)</f>
        <v>-2.4205759605763887E-3</v>
      </c>
      <c r="AI1432" s="54">
        <f>(T1432-MAX(T$2:T1431))/MAX(T$2:T1431)</f>
        <v>-2.7528903727951312E-3</v>
      </c>
      <c r="AJ1432" s="54">
        <f>(U1432-MAX(U$2:U1431))/MAX(U$2:U1431)</f>
        <v>-9.2694592955078703E-2</v>
      </c>
      <c r="AK1432" s="54">
        <f t="shared" si="634"/>
        <v>2.0112653690009599</v>
      </c>
      <c r="AL1432" s="71">
        <f t="shared" si="624"/>
        <v>2000.1249999998827</v>
      </c>
      <c r="AM1432" s="49">
        <f t="shared" si="625"/>
        <v>2.0112653690009599</v>
      </c>
      <c r="AN1432" s="49">
        <f t="shared" si="626"/>
        <v>1.7830470577908459</v>
      </c>
      <c r="AO1432" s="49">
        <f t="shared" si="627"/>
        <v>2.0016016251291271</v>
      </c>
      <c r="AP1432" s="49">
        <f t="shared" si="628"/>
        <v>1.977830218926709</v>
      </c>
      <c r="AQ1432" s="49">
        <f t="shared" si="629"/>
        <v>3.9457189420736141</v>
      </c>
      <c r="AS1432" s="49">
        <f t="shared" si="635"/>
        <v>2.1626718842827684</v>
      </c>
      <c r="AT1432" s="49">
        <f t="shared" si="630"/>
        <v>1.9678887231469051</v>
      </c>
      <c r="AU1432" s="54">
        <f>(AM1432-MAX(AM$3:AM1432))/MAX(AM$3:AM1432)</f>
        <v>-0.59754616963386409</v>
      </c>
      <c r="AV1432" s="54">
        <f>(AN1432-MAX(AN$3:AN1432))/MAX(AN$3:AN1432)</f>
        <v>-0.86113357604967489</v>
      </c>
      <c r="AW1432" s="54">
        <f>(AO1432-MAX(AO$3:AO1432))/MAX(AO$3:AO1432)</f>
        <v>-0.75110240314015531</v>
      </c>
      <c r="AX1432" s="54">
        <f>(AP1432-MAX(AP$3:AP1432))/MAX(AP$3:AP1432)</f>
        <v>-0.77211957550330679</v>
      </c>
      <c r="AY1432" s="54">
        <f>(AQ1432-MAX(AQ$3:AQ1432))/MAX(AQ$3:AQ1432)</f>
        <v>-0.52569220354233293</v>
      </c>
    </row>
    <row r="1433" spans="1:51">
      <c r="A1433" s="49">
        <f>Data!F1559</f>
        <v>2000.2083333332159</v>
      </c>
      <c r="B1433" s="53">
        <f t="shared" si="621"/>
        <v>0.998</v>
      </c>
      <c r="C1433" s="50">
        <f>1/Data!N1559</f>
        <v>2.313703570841703E-2</v>
      </c>
      <c r="D1433" s="50">
        <f>Data!H1559/100</f>
        <v>6.2600000000000003E-2</v>
      </c>
      <c r="E1433">
        <f>Data!K1560/Data!K1559</f>
        <v>1.0136534109556588</v>
      </c>
      <c r="F1433">
        <f>Data!T1560/Data!T1559</f>
        <v>1.0247699926405811</v>
      </c>
      <c r="G1433" s="49">
        <f>Data!E1562</f>
        <v>172.4</v>
      </c>
      <c r="H1433" s="52">
        <v>0</v>
      </c>
      <c r="I1433" s="52">
        <v>1</v>
      </c>
      <c r="J1433" s="52">
        <v>0.6</v>
      </c>
      <c r="K1433" s="54">
        <f t="shared" si="631"/>
        <v>0.66261227030770231</v>
      </c>
      <c r="L1433" s="54">
        <f t="shared" si="644"/>
        <v>0</v>
      </c>
      <c r="M1433" s="53">
        <f t="shared" si="645"/>
        <v>0</v>
      </c>
      <c r="N1433" s="54" cm="1">
        <f t="array" ref="N1433">stock_min(C1433,O1433)</f>
        <v>0</v>
      </c>
      <c r="O1433" s="54" cm="1">
        <f t="array" ref="O1433">stock_max(C1433,D1433)</f>
        <v>0</v>
      </c>
      <c r="P1433" s="49">
        <f t="shared" si="622"/>
        <v>2000.2083333332159</v>
      </c>
      <c r="Q1433" s="49">
        <f t="shared" si="636"/>
        <v>2.2531116917053291</v>
      </c>
      <c r="R1433" s="49">
        <f t="shared" si="637"/>
        <v>467.67722995966909</v>
      </c>
      <c r="S1433" s="59">
        <f t="shared" si="618"/>
        <v>71.347598189730775</v>
      </c>
      <c r="T1433" s="59">
        <f t="shared" si="619"/>
        <v>97.96408738071591</v>
      </c>
      <c r="U1433" s="59">
        <f t="shared" si="620"/>
        <v>179.20337089265945</v>
      </c>
      <c r="V1433" s="59"/>
      <c r="W1433" s="49">
        <f t="shared" si="638"/>
        <v>28.539039275892311</v>
      </c>
      <c r="X1433" s="49">
        <f t="shared" si="639"/>
        <v>42.808558913838461</v>
      </c>
      <c r="Y1433" s="49">
        <f t="shared" si="640"/>
        <v>33.051881032757613</v>
      </c>
      <c r="Z1433" s="49">
        <f t="shared" si="641"/>
        <v>64.912206347958303</v>
      </c>
      <c r="AA1433" s="49">
        <f t="shared" si="642"/>
        <v>179.20337089265945</v>
      </c>
      <c r="AB1433" s="49">
        <f t="shared" si="643"/>
        <v>0</v>
      </c>
      <c r="AC1433" s="80">
        <f t="shared" si="623"/>
        <v>0</v>
      </c>
      <c r="AD1433" s="80">
        <f t="shared" si="632"/>
        <v>0</v>
      </c>
      <c r="AE1433" s="80">
        <f t="shared" si="633"/>
        <v>0</v>
      </c>
      <c r="AF1433" s="54">
        <f>(Q1433-MAX(Q$2:Q1432))/MAX(Q$2:Q1432)</f>
        <v>-7.0220644699817161E-2</v>
      </c>
      <c r="AG1433" s="54">
        <f>(R1433-MAX(R$2:R1432))/MAX(R$2:R1432)</f>
        <v>8.8898495677042361E-3</v>
      </c>
      <c r="AH1433" s="54">
        <f>(S1433-MAX(S$2:S1432))/MAX(S$2:S1432)</f>
        <v>1.5635655138556182E-2</v>
      </c>
      <c r="AI1433" s="54">
        <f>(T1433-MAX(T$2:T1432))/MAX(T$2:T1432)</f>
        <v>1.4603207510069891E-2</v>
      </c>
      <c r="AJ1433" s="54">
        <f>(U1433-MAX(U$2:U1432))/MAX(U$2:U1432)</f>
        <v>-7.0220644699816509E-2</v>
      </c>
      <c r="AK1433" s="54">
        <f t="shared" si="634"/>
        <v>2.0171146197199428</v>
      </c>
      <c r="AL1433" s="71">
        <f t="shared" si="624"/>
        <v>2000.2083333332159</v>
      </c>
      <c r="AM1433" s="49">
        <f t="shared" si="625"/>
        <v>2.0171146197199428</v>
      </c>
      <c r="AN1433" s="49">
        <f t="shared" si="626"/>
        <v>1.8473509886314039</v>
      </c>
      <c r="AO1433" s="49">
        <f t="shared" si="627"/>
        <v>2.0470677102254133</v>
      </c>
      <c r="AP1433" s="49">
        <f t="shared" si="628"/>
        <v>2.0268739032305159</v>
      </c>
      <c r="AQ1433" s="49">
        <f t="shared" si="629"/>
        <v>4.030699709782489</v>
      </c>
      <c r="AS1433" s="49">
        <f t="shared" si="635"/>
        <v>2.1833487211510851</v>
      </c>
      <c r="AT1433" s="49">
        <f t="shared" si="630"/>
        <v>2.0038258065519732</v>
      </c>
      <c r="AU1433" s="54">
        <f>(AM1433-MAX(AM$3:AM1433))/MAX(AM$3:AM1433)</f>
        <v>-0.59637573564096147</v>
      </c>
      <c r="AV1433" s="54">
        <f>(AN1433-MAX(AN$3:AN1433))/MAX(AN$3:AN1433)</f>
        <v>-0.85612548785438025</v>
      </c>
      <c r="AW1433" s="54">
        <f>(AO1433-MAX(AO$3:AO1433))/MAX(AO$3:AO1433)</f>
        <v>-0.74544873101228581</v>
      </c>
      <c r="AX1433" s="54">
        <f>(AP1433-MAX(AP$3:AP1433))/MAX(AP$3:AP1433)</f>
        <v>-0.7664688904793423</v>
      </c>
      <c r="AY1433" s="54">
        <f>(AQ1433-MAX(AQ$3:AQ1433))/MAX(AQ$3:AQ1433)</f>
        <v>-0.5154768178889152</v>
      </c>
    </row>
    <row r="1434" spans="1:51">
      <c r="A1434" s="49">
        <f>Data!F1560</f>
        <v>2000.2916666665492</v>
      </c>
      <c r="B1434" s="53">
        <f t="shared" si="621"/>
        <v>0.999</v>
      </c>
      <c r="C1434" s="50">
        <f>1/Data!N1560</f>
        <v>2.2973414965810554E-2</v>
      </c>
      <c r="D1434" s="50">
        <f>Data!H1560/100</f>
        <v>5.9900000000000002E-2</v>
      </c>
      <c r="E1434">
        <f>Data!K1561/Data!K1560</f>
        <v>0.97047784555015748</v>
      </c>
      <c r="F1434">
        <f>Data!T1561/Data!T1560</f>
        <v>0.97094068749423179</v>
      </c>
      <c r="G1434" s="49">
        <f>Data!E1563</f>
        <v>172.8</v>
      </c>
      <c r="H1434" s="52">
        <v>0</v>
      </c>
      <c r="I1434" s="52">
        <v>1</v>
      </c>
      <c r="J1434" s="52">
        <v>0.6</v>
      </c>
      <c r="K1434" s="54">
        <f t="shared" si="631"/>
        <v>0.66261227030770231</v>
      </c>
      <c r="L1434" s="54">
        <f t="shared" si="644"/>
        <v>0</v>
      </c>
      <c r="M1434" s="53">
        <f t="shared" si="645"/>
        <v>0</v>
      </c>
      <c r="N1434" s="54" cm="1">
        <f t="array" ref="N1434">stock_min(C1434,O1434)</f>
        <v>0</v>
      </c>
      <c r="O1434" s="54" cm="1">
        <f t="array" ref="O1434">stock_max(C1434,D1434)</f>
        <v>0</v>
      </c>
      <c r="P1434" s="49">
        <f t="shared" si="622"/>
        <v>2000.2916666665492</v>
      </c>
      <c r="Q1434" s="49">
        <f t="shared" si="636"/>
        <v>2.1876378149456639</v>
      </c>
      <c r="R1434" s="49">
        <f t="shared" si="637"/>
        <v>453.8703905441252</v>
      </c>
      <c r="S1434" s="59">
        <f t="shared" si="618"/>
        <v>69.254472440768694</v>
      </c>
      <c r="T1434" s="59">
        <f t="shared" si="619"/>
        <v>95.087274259397077</v>
      </c>
      <c r="U1434" s="59">
        <f t="shared" si="620"/>
        <v>173.99584413580257</v>
      </c>
      <c r="V1434" s="59"/>
      <c r="W1434" s="49">
        <f t="shared" si="638"/>
        <v>27.70178897630748</v>
      </c>
      <c r="X1434" s="49">
        <f t="shared" si="639"/>
        <v>41.552683464461218</v>
      </c>
      <c r="Y1434" s="49">
        <f t="shared" si="640"/>
        <v>32.08127958500684</v>
      </c>
      <c r="Z1434" s="49">
        <f t="shared" si="641"/>
        <v>63.005994674390237</v>
      </c>
      <c r="AA1434" s="49">
        <f t="shared" si="642"/>
        <v>173.99584413580257</v>
      </c>
      <c r="AB1434" s="49">
        <f t="shared" si="643"/>
        <v>0</v>
      </c>
      <c r="AC1434" s="80">
        <f t="shared" si="623"/>
        <v>0</v>
      </c>
      <c r="AD1434" s="80">
        <f t="shared" si="632"/>
        <v>0</v>
      </c>
      <c r="AE1434" s="80">
        <f t="shared" si="633"/>
        <v>0</v>
      </c>
      <c r="AF1434" s="54">
        <f>(Q1434-MAX(Q$2:Q1433))/MAX(Q$2:Q1433)</f>
        <v>-9.7239393546896855E-2</v>
      </c>
      <c r="AG1434" s="54">
        <f>(R1434-MAX(R$2:R1433))/MAX(R$2:R1433)</f>
        <v>-2.9522154449842568E-2</v>
      </c>
      <c r="AH1434" s="54">
        <f>(S1434-MAX(S$2:S1433))/MAX(S$2:S1433)</f>
        <v>-2.9337017672212952E-2</v>
      </c>
      <c r="AI1434" s="54">
        <f>(T1434-MAX(T$2:T1433))/MAX(T$2:T1433)</f>
        <v>-2.936599725712475E-2</v>
      </c>
      <c r="AJ1434" s="54">
        <f>(U1434-MAX(U$2:U1433))/MAX(U$2:U1433)</f>
        <v>-9.7239393546896244E-2</v>
      </c>
      <c r="AK1434" s="54">
        <f t="shared" si="634"/>
        <v>2.0765943376457012</v>
      </c>
      <c r="AL1434" s="71">
        <f t="shared" si="624"/>
        <v>2000.2916666665492</v>
      </c>
      <c r="AM1434" s="49">
        <f t="shared" si="625"/>
        <v>2.0765943376457012</v>
      </c>
      <c r="AN1434" s="49">
        <f t="shared" si="626"/>
        <v>2.0155792321563983</v>
      </c>
      <c r="AO1434" s="49">
        <f t="shared" si="627"/>
        <v>2.1830476868837323</v>
      </c>
      <c r="AP1434" s="49">
        <f t="shared" si="628"/>
        <v>2.1693280201517235</v>
      </c>
      <c r="AQ1434" s="49">
        <f t="shared" si="629"/>
        <v>4.3587419696728746</v>
      </c>
      <c r="AS1434" s="49">
        <f t="shared" si="635"/>
        <v>2.3431627375164763</v>
      </c>
      <c r="AT1434" s="49">
        <f t="shared" si="630"/>
        <v>2.1894139495211511</v>
      </c>
      <c r="AU1434" s="54">
        <f>(AM1434-MAX(AM$3:AM1434))/MAX(AM$3:AM1434)</f>
        <v>-0.5844738550252726</v>
      </c>
      <c r="AV1434" s="54">
        <f>(AN1434-MAX(AN$3:AN1434))/MAX(AN$3:AN1434)</f>
        <v>-0.84302361570597806</v>
      </c>
      <c r="AW1434" s="54">
        <f>(AO1434-MAX(AO$3:AO1434))/MAX(AO$3:AO1434)</f>
        <v>-0.72853972724929672</v>
      </c>
      <c r="AX1434" s="54">
        <f>(AP1434-MAX(AP$3:AP1434))/MAX(AP$3:AP1434)</f>
        <v>-0.75005569973897501</v>
      </c>
      <c r="AY1434" s="54">
        <f>(AQ1434-MAX(AQ$3:AQ1434))/MAX(AQ$3:AQ1434)</f>
        <v>-0.47604344624794565</v>
      </c>
    </row>
    <row r="1435" spans="1:51">
      <c r="A1435" s="49">
        <f>Data!F1561</f>
        <v>2000.3749999998824</v>
      </c>
      <c r="B1435" s="53">
        <f t="shared" si="621"/>
        <v>0.99299999999999999</v>
      </c>
      <c r="C1435" s="50">
        <f>1/Data!N1561</f>
        <v>2.3828785125271333E-2</v>
      </c>
      <c r="D1435" s="50">
        <f>Data!H1561/100</f>
        <v>6.4399999999999999E-2</v>
      </c>
      <c r="E1435">
        <f>Data!K1562/Data!K1561</f>
        <v>1.0262480682294561</v>
      </c>
      <c r="F1435">
        <f>Data!T1562/Data!T1561</f>
        <v>1.0252379639396862</v>
      </c>
      <c r="G1435" s="49">
        <f>Data!E1564</f>
        <v>172.8</v>
      </c>
      <c r="H1435" s="52">
        <v>0</v>
      </c>
      <c r="I1435" s="52">
        <v>1</v>
      </c>
      <c r="J1435" s="52">
        <v>0.6</v>
      </c>
      <c r="K1435" s="54">
        <f t="shared" si="631"/>
        <v>0.66261227030770231</v>
      </c>
      <c r="L1435" s="54">
        <f t="shared" si="644"/>
        <v>0</v>
      </c>
      <c r="M1435" s="53">
        <f t="shared" si="645"/>
        <v>0</v>
      </c>
      <c r="N1435" s="54" cm="1">
        <f t="array" ref="N1435">stock_min(C1435,O1435)</f>
        <v>0</v>
      </c>
      <c r="O1435" s="54" cm="1">
        <f t="array" ref="O1435">stock_max(C1435,D1435)</f>
        <v>0</v>
      </c>
      <c r="P1435" s="49">
        <f t="shared" si="622"/>
        <v>2000.3749999998824</v>
      </c>
      <c r="Q1435" s="49">
        <f t="shared" si="636"/>
        <v>2.2428493392323565</v>
      </c>
      <c r="R1435" s="49">
        <f t="shared" si="637"/>
        <v>465.78361152245731</v>
      </c>
      <c r="S1435" s="59">
        <f t="shared" si="618"/>
        <v>71.044286862709725</v>
      </c>
      <c r="T1435" s="59">
        <f t="shared" si="619"/>
        <v>97.550726083780603</v>
      </c>
      <c r="U1435" s="59">
        <f t="shared" si="620"/>
        <v>178.38714497575722</v>
      </c>
      <c r="V1435" s="59"/>
      <c r="W1435" s="49">
        <f t="shared" si="638"/>
        <v>28.417714745083892</v>
      </c>
      <c r="X1435" s="49">
        <f t="shared" si="639"/>
        <v>42.626572117625834</v>
      </c>
      <c r="Y1435" s="49">
        <f t="shared" si="640"/>
        <v>32.912418003241946</v>
      </c>
      <c r="Z1435" s="49">
        <f t="shared" si="641"/>
        <v>64.638308080538664</v>
      </c>
      <c r="AA1435" s="49">
        <f t="shared" si="642"/>
        <v>178.38714497575722</v>
      </c>
      <c r="AB1435" s="49">
        <f t="shared" si="643"/>
        <v>0</v>
      </c>
      <c r="AC1435" s="80">
        <f t="shared" si="623"/>
        <v>0</v>
      </c>
      <c r="AD1435" s="80">
        <f t="shared" si="632"/>
        <v>0</v>
      </c>
      <c r="AE1435" s="80">
        <f t="shared" si="633"/>
        <v>0</v>
      </c>
      <c r="AF1435" s="54">
        <f>(Q1435-MAX(Q$2:Q1434))/MAX(Q$2:Q1434)</f>
        <v>-7.4455553915064171E-2</v>
      </c>
      <c r="AG1435" s="54">
        <f>(R1435-MAX(R$2:R1434))/MAX(R$2:R1434)</f>
        <v>-4.0489857446664324E-3</v>
      </c>
      <c r="AH1435" s="54">
        <f>(S1435-MAX(S$2:S1434))/MAX(S$2:S1434)</f>
        <v>-4.2511778212136865E-3</v>
      </c>
      <c r="AI1435" s="54">
        <f>(T1435-MAX(T$2:T1434))/MAX(T$2:T1434)</f>
        <v>-4.2195186826869402E-3</v>
      </c>
      <c r="AJ1435" s="54">
        <f>(U1435-MAX(U$2:U1434))/MAX(U$2:U1434)</f>
        <v>-7.4455553915063519E-2</v>
      </c>
      <c r="AK1435" s="54">
        <f t="shared" si="634"/>
        <v>2.0040179789678332</v>
      </c>
      <c r="AL1435" s="71">
        <f t="shared" si="624"/>
        <v>2000.3749999998824</v>
      </c>
      <c r="AM1435" s="49">
        <f t="shared" si="625"/>
        <v>2.0040179789678332</v>
      </c>
      <c r="AN1435" s="49">
        <f t="shared" si="626"/>
        <v>2.0804689794446047</v>
      </c>
      <c r="AO1435" s="49">
        <f t="shared" si="627"/>
        <v>2.1947323226395565</v>
      </c>
      <c r="AP1435" s="49">
        <f t="shared" si="628"/>
        <v>2.1900567726389553</v>
      </c>
      <c r="AQ1435" s="49">
        <f t="shared" si="629"/>
        <v>4.458936102388102</v>
      </c>
      <c r="AS1435" s="49">
        <f t="shared" si="635"/>
        <v>2.3784671229434973</v>
      </c>
      <c r="AT1435" s="49">
        <f t="shared" si="630"/>
        <v>2.2688793297491467</v>
      </c>
      <c r="AU1435" s="54">
        <f>(AM1435-MAX(AM$3:AM1435))/MAX(AM$3:AM1435)</f>
        <v>-0.59899637104634007</v>
      </c>
      <c r="AV1435" s="54">
        <f>(AN1435-MAX(AN$3:AN1435))/MAX(AN$3:AN1435)</f>
        <v>-0.83796990323238907</v>
      </c>
      <c r="AW1435" s="54">
        <f>(AO1435-MAX(AO$3:AO1435))/MAX(AO$3:AO1435)</f>
        <v>-0.7270867519302846</v>
      </c>
      <c r="AX1435" s="54">
        <f>(AP1435-MAX(AP$3:AP1435))/MAX(AP$3:AP1435)</f>
        <v>-0.74766738709672986</v>
      </c>
      <c r="AY1435" s="54">
        <f>(AQ1435-MAX(AQ$3:AQ1435))/MAX(AQ$3:AQ1435)</f>
        <v>-0.46399928927583967</v>
      </c>
    </row>
    <row r="1436" spans="1:51">
      <c r="A1436" s="49">
        <f>Data!F1562</f>
        <v>2000.4583333332157</v>
      </c>
      <c r="B1436" s="53">
        <f t="shared" si="621"/>
        <v>0.996</v>
      </c>
      <c r="C1436" s="50">
        <f>1/Data!N1562</f>
        <v>2.3374331835835326E-2</v>
      </c>
      <c r="D1436" s="50">
        <f>Data!H1562/100</f>
        <v>6.0999999999999999E-2</v>
      </c>
      <c r="E1436">
        <f>Data!K1563/Data!K1562</f>
        <v>1.0061622912232544</v>
      </c>
      <c r="F1436">
        <f>Data!T1563/Data!T1562</f>
        <v>1.0064699345943871</v>
      </c>
      <c r="G1436" s="49">
        <f>Data!E1565</f>
        <v>173.7</v>
      </c>
      <c r="H1436" s="52">
        <v>0</v>
      </c>
      <c r="I1436" s="52">
        <v>1</v>
      </c>
      <c r="J1436" s="52">
        <v>0.6</v>
      </c>
      <c r="K1436" s="54">
        <f t="shared" si="631"/>
        <v>0.66261227030770231</v>
      </c>
      <c r="L1436" s="54">
        <f t="shared" si="644"/>
        <v>0</v>
      </c>
      <c r="M1436" s="53">
        <f t="shared" si="645"/>
        <v>0</v>
      </c>
      <c r="N1436" s="54" cm="1">
        <f t="array" ref="N1436">stock_min(C1436,O1436)</f>
        <v>0</v>
      </c>
      <c r="O1436" s="54" cm="1">
        <f t="array" ref="O1436">stock_max(C1436,D1436)</f>
        <v>0</v>
      </c>
      <c r="P1436" s="49">
        <f t="shared" si="622"/>
        <v>2000.4583333332157</v>
      </c>
      <c r="Q1436" s="49">
        <f t="shared" si="636"/>
        <v>2.2573604277622539</v>
      </c>
      <c r="R1436" s="49">
        <f t="shared" si="637"/>
        <v>468.65390578367789</v>
      </c>
      <c r="S1436" s="59">
        <f t="shared" si="618"/>
        <v>71.490824969670228</v>
      </c>
      <c r="T1436" s="59">
        <f t="shared" si="619"/>
        <v>98.161987354175437</v>
      </c>
      <c r="U1436" s="59">
        <f t="shared" si="620"/>
        <v>179.54129813622981</v>
      </c>
      <c r="V1436" s="59"/>
      <c r="W1436" s="49">
        <f t="shared" si="638"/>
        <v>28.596329987868092</v>
      </c>
      <c r="X1436" s="49">
        <f t="shared" si="639"/>
        <v>42.894494981802133</v>
      </c>
      <c r="Y1436" s="49">
        <f t="shared" si="640"/>
        <v>33.118650055509285</v>
      </c>
      <c r="Z1436" s="49">
        <f t="shared" si="641"/>
        <v>65.043337298666145</v>
      </c>
      <c r="AA1436" s="49">
        <f t="shared" si="642"/>
        <v>179.54129813622981</v>
      </c>
      <c r="AB1436" s="49">
        <f t="shared" si="643"/>
        <v>0</v>
      </c>
      <c r="AC1436" s="80">
        <f t="shared" si="623"/>
        <v>0</v>
      </c>
      <c r="AD1436" s="80">
        <f t="shared" si="632"/>
        <v>0</v>
      </c>
      <c r="AE1436" s="80">
        <f t="shared" si="633"/>
        <v>0</v>
      </c>
      <c r="AF1436" s="54">
        <f>(Q1436-MAX(Q$2:Q1435))/MAX(Q$2:Q1435)</f>
        <v>-6.8467341884696525E-2</v>
      </c>
      <c r="AG1436" s="54">
        <f>(R1436-MAX(R$2:R1435))/MAX(R$2:R1435)</f>
        <v>2.0883544492705346E-3</v>
      </c>
      <c r="AH1436" s="54">
        <f>(S1436-MAX(S$2:S1435))/MAX(S$2:S1435)</f>
        <v>2.0074506160470689E-3</v>
      </c>
      <c r="AI1436" s="54">
        <f>(T1436-MAX(T$2:T1435))/MAX(T$2:T1435)</f>
        <v>2.0201277708067947E-3</v>
      </c>
      <c r="AJ1436" s="54">
        <f>(U1436-MAX(U$2:U1435))/MAX(U$2:U1435)</f>
        <v>-6.8467341884695804E-2</v>
      </c>
      <c r="AK1436" s="54">
        <f t="shared" si="634"/>
        <v>2.0032741515520622</v>
      </c>
      <c r="AL1436" s="71">
        <f t="shared" si="624"/>
        <v>2000.4583333332157</v>
      </c>
      <c r="AM1436" s="49">
        <f t="shared" si="625"/>
        <v>2.0032741515520622</v>
      </c>
      <c r="AN1436" s="49">
        <f t="shared" si="626"/>
        <v>2.1288267484197467</v>
      </c>
      <c r="AO1436" s="49">
        <f t="shared" si="627"/>
        <v>2.2250108762268788</v>
      </c>
      <c r="AP1436" s="49">
        <f t="shared" si="628"/>
        <v>2.2235092555997307</v>
      </c>
      <c r="AQ1436" s="49">
        <f t="shared" si="629"/>
        <v>4.5455982163583162</v>
      </c>
      <c r="AS1436" s="49">
        <f t="shared" si="635"/>
        <v>2.4167714679385695</v>
      </c>
      <c r="AT1436" s="49">
        <f t="shared" si="630"/>
        <v>2.3220889607585855</v>
      </c>
      <c r="AU1436" s="54">
        <f>(AM1436-MAX(AM$3:AM1436))/MAX(AM$3:AM1436)</f>
        <v>-0.59914521077540928</v>
      </c>
      <c r="AV1436" s="54">
        <f>(AN1436-MAX(AN$3:AN1436))/MAX(AN$3:AN1436)</f>
        <v>-0.8342037264405584</v>
      </c>
      <c r="AW1436" s="54">
        <f>(AO1436-MAX(AO$3:AO1436))/MAX(AO$3:AO1436)</f>
        <v>-0.72332163746911382</v>
      </c>
      <c r="AX1436" s="54">
        <f>(AP1436-MAX(AP$3:AP1436))/MAX(AP$3:AP1436)</f>
        <v>-0.74381307951025433</v>
      </c>
      <c r="AY1436" s="54">
        <f>(AQ1436-MAX(AQ$3:AQ1436))/MAX(AQ$3:AQ1436)</f>
        <v>-0.45358179200423382</v>
      </c>
    </row>
    <row r="1437" spans="1:51">
      <c r="A1437" s="49">
        <f>Data!F1563</f>
        <v>2000.541666666549</v>
      </c>
      <c r="B1437" s="53">
        <f t="shared" si="621"/>
        <v>0.996</v>
      </c>
      <c r="C1437" s="50">
        <f>1/Data!N1563</f>
        <v>2.3387385062759721E-2</v>
      </c>
      <c r="D1437" s="50">
        <f>Data!H1563/100</f>
        <v>6.0499999999999998E-2</v>
      </c>
      <c r="E1437">
        <f>Data!K1564/Data!K1563</f>
        <v>1.0093905106736063</v>
      </c>
      <c r="F1437">
        <f>Data!T1564/Data!T1563</f>
        <v>1.0215803230975278</v>
      </c>
      <c r="G1437" s="49">
        <f>Data!E1566</f>
        <v>174</v>
      </c>
      <c r="H1437" s="52">
        <v>0</v>
      </c>
      <c r="I1437" s="52">
        <v>1</v>
      </c>
      <c r="J1437" s="52">
        <v>0.6</v>
      </c>
      <c r="K1437" s="54">
        <f t="shared" si="631"/>
        <v>0.66261227030770231</v>
      </c>
      <c r="L1437" s="54">
        <f t="shared" si="644"/>
        <v>0</v>
      </c>
      <c r="M1437" s="53">
        <f t="shared" si="645"/>
        <v>0</v>
      </c>
      <c r="N1437" s="54" cm="1">
        <f t="array" ref="N1437">stock_min(C1437,O1437)</f>
        <v>0</v>
      </c>
      <c r="O1437" s="54" cm="1">
        <f t="array" ref="O1437">stock_max(C1437,D1437)</f>
        <v>0</v>
      </c>
      <c r="P1437" s="49">
        <f t="shared" si="622"/>
        <v>2000.541666666549</v>
      </c>
      <c r="Q1437" s="49">
        <f t="shared" si="636"/>
        <v>2.3060749951409369</v>
      </c>
      <c r="R1437" s="49">
        <f t="shared" si="637"/>
        <v>473.05480528816679</v>
      </c>
      <c r="S1437" s="59">
        <f t="shared" si="618"/>
        <v>72.510744223177511</v>
      </c>
      <c r="T1437" s="59">
        <f t="shared" si="619"/>
        <v>99.48748867607739</v>
      </c>
      <c r="U1437" s="59">
        <f t="shared" si="620"/>
        <v>183.41585735935922</v>
      </c>
      <c r="V1437" s="59"/>
      <c r="W1437" s="49">
        <f t="shared" si="638"/>
        <v>29.004297689271006</v>
      </c>
      <c r="X1437" s="49">
        <f t="shared" si="639"/>
        <v>43.506446533906505</v>
      </c>
      <c r="Y1437" s="49">
        <f t="shared" si="640"/>
        <v>33.565857937209927</v>
      </c>
      <c r="Z1437" s="49">
        <f t="shared" si="641"/>
        <v>65.921630738867464</v>
      </c>
      <c r="AA1437" s="49">
        <f t="shared" si="642"/>
        <v>183.41585735935922</v>
      </c>
      <c r="AB1437" s="49">
        <f t="shared" si="643"/>
        <v>0</v>
      </c>
      <c r="AC1437" s="80">
        <f t="shared" si="623"/>
        <v>0</v>
      </c>
      <c r="AD1437" s="80">
        <f t="shared" si="632"/>
        <v>0</v>
      </c>
      <c r="AE1437" s="80">
        <f t="shared" si="633"/>
        <v>0</v>
      </c>
      <c r="AF1437" s="54">
        <f>(Q1437-MAX(Q$2:Q1436))/MAX(Q$2:Q1436)</f>
        <v>-4.8364566146669348E-2</v>
      </c>
      <c r="AG1437" s="54">
        <f>(R1437-MAX(R$2:R1436))/MAX(R$2:R1436)</f>
        <v>9.3905106736062918E-3</v>
      </c>
      <c r="AH1437" s="54">
        <f>(S1437-MAX(S$2:S1436))/MAX(S$2:S1436)</f>
        <v>1.4266435643174915E-2</v>
      </c>
      <c r="AI1437" s="54">
        <f>(T1437-MAX(T$2:T1436))/MAX(T$2:T1436)</f>
        <v>1.3503203812688205E-2</v>
      </c>
      <c r="AJ1437" s="54">
        <f>(U1437-MAX(U$2:U1436))/MAX(U$2:U1436)</f>
        <v>-4.8364566146668606E-2</v>
      </c>
      <c r="AK1437" s="54">
        <f t="shared" si="634"/>
        <v>1.9501716254808716</v>
      </c>
      <c r="AL1437" s="71">
        <f t="shared" si="624"/>
        <v>2000.541666666549</v>
      </c>
      <c r="AM1437" s="49">
        <f t="shared" si="625"/>
        <v>1.9501716254808716</v>
      </c>
      <c r="AN1437" s="49">
        <f t="shared" si="626"/>
        <v>2.2262821710853786</v>
      </c>
      <c r="AO1437" s="49">
        <f t="shared" si="627"/>
        <v>2.2620700119305757</v>
      </c>
      <c r="AP1437" s="49">
        <f t="shared" si="628"/>
        <v>2.2706385119919732</v>
      </c>
      <c r="AQ1437" s="49">
        <f t="shared" si="629"/>
        <v>4.6561887164770841</v>
      </c>
      <c r="AS1437" s="49">
        <f t="shared" si="635"/>
        <v>2.4299065453917055</v>
      </c>
      <c r="AT1437" s="49">
        <f t="shared" si="630"/>
        <v>2.3855502044851109</v>
      </c>
      <c r="AU1437" s="54">
        <f>(AM1437-MAX(AM$3:AM1437))/MAX(AM$3:AM1437)</f>
        <v>-0.60977101647407939</v>
      </c>
      <c r="AV1437" s="54">
        <f>(AN1437-MAX(AN$3:AN1437))/MAX(AN$3:AN1437)</f>
        <v>-0.8266137495069652</v>
      </c>
      <c r="AW1437" s="54">
        <f>(AO1437-MAX(AO$3:AO1437))/MAX(AO$3:AO1437)</f>
        <v>-0.71871336292409393</v>
      </c>
      <c r="AX1437" s="54">
        <f>(AP1437-MAX(AP$3:AP1437))/MAX(AP$3:AP1437)</f>
        <v>-0.73838296986277108</v>
      </c>
      <c r="AY1437" s="54">
        <f>(AQ1437-MAX(AQ$3:AQ1437))/MAX(AQ$3:AQ1437)</f>
        <v>-0.4402879063548627</v>
      </c>
    </row>
    <row r="1438" spans="1:51">
      <c r="A1438" s="49">
        <f>Data!F1564</f>
        <v>2000.6249999998822</v>
      </c>
      <c r="B1438" s="53">
        <f t="shared" si="621"/>
        <v>0.997</v>
      </c>
      <c r="C1438" s="50">
        <f>1/Data!N1564</f>
        <v>2.3326571857374523E-2</v>
      </c>
      <c r="D1438" s="50">
        <f>Data!H1564/100</f>
        <v>5.8299999999999998E-2</v>
      </c>
      <c r="E1438">
        <f>Data!K1565/Data!K1564</f>
        <v>0.98407157629998121</v>
      </c>
      <c r="F1438">
        <f>Data!T1565/Data!T1564</f>
        <v>1.001898433993992</v>
      </c>
      <c r="G1438" s="49">
        <f>Data!E1567</f>
        <v>174.1</v>
      </c>
      <c r="H1438" s="52">
        <v>0</v>
      </c>
      <c r="I1438" s="52">
        <v>1</v>
      </c>
      <c r="J1438" s="52">
        <v>0.6</v>
      </c>
      <c r="K1438" s="54">
        <f t="shared" si="631"/>
        <v>0.66261227030770231</v>
      </c>
      <c r="L1438" s="54">
        <f t="shared" si="644"/>
        <v>0</v>
      </c>
      <c r="M1438" s="53">
        <f t="shared" si="645"/>
        <v>0</v>
      </c>
      <c r="N1438" s="54" cm="1">
        <f t="array" ref="N1438">stock_min(C1438,O1438)</f>
        <v>0</v>
      </c>
      <c r="O1438" s="54" cm="1">
        <f t="array" ref="O1438">stock_max(C1438,D1438)</f>
        <v>0</v>
      </c>
      <c r="P1438" s="49">
        <f t="shared" si="622"/>
        <v>2000.6249999998822</v>
      </c>
      <c r="Q1438" s="49">
        <f t="shared" si="636"/>
        <v>2.3104529263044076</v>
      </c>
      <c r="R1438" s="49">
        <f t="shared" si="637"/>
        <v>465.51978791620701</v>
      </c>
      <c r="S1438" s="59">
        <f t="shared" si="618"/>
        <v>71.872817853808414</v>
      </c>
      <c r="T1438" s="59">
        <f t="shared" si="619"/>
        <v>98.501183576418015</v>
      </c>
      <c r="U1438" s="59">
        <f t="shared" si="620"/>
        <v>183.76406025800742</v>
      </c>
      <c r="V1438" s="59"/>
      <c r="W1438" s="49">
        <f t="shared" si="638"/>
        <v>28.749127141523367</v>
      </c>
      <c r="X1438" s="49">
        <f t="shared" si="639"/>
        <v>43.123690712285047</v>
      </c>
      <c r="Y1438" s="49">
        <f t="shared" si="640"/>
        <v>33.233090698851917</v>
      </c>
      <c r="Z1438" s="49">
        <f t="shared" si="641"/>
        <v>65.268092877566104</v>
      </c>
      <c r="AA1438" s="49">
        <f t="shared" si="642"/>
        <v>183.76406025800742</v>
      </c>
      <c r="AB1438" s="49">
        <f t="shared" si="643"/>
        <v>0</v>
      </c>
      <c r="AC1438" s="80">
        <f t="shared" si="623"/>
        <v>0</v>
      </c>
      <c r="AD1438" s="80">
        <f t="shared" si="632"/>
        <v>0</v>
      </c>
      <c r="AE1438" s="80">
        <f t="shared" si="633"/>
        <v>0</v>
      </c>
      <c r="AF1438" s="54">
        <f>(Q1438-MAX(Q$2:Q1437))/MAX(Q$2:Q1437)</f>
        <v>-4.6557949089154803E-2</v>
      </c>
      <c r="AG1438" s="54">
        <f>(R1438-MAX(R$2:R1437))/MAX(R$2:R1437)</f>
        <v>-1.5928423700018731E-2</v>
      </c>
      <c r="AH1438" s="54">
        <f>(S1438-MAX(S$2:S1437))/MAX(S$2:S1437)</f>
        <v>-8.7976806224144225E-3</v>
      </c>
      <c r="AI1438" s="54">
        <f>(T1438-MAX(T$2:T1437))/MAX(T$2:T1437)</f>
        <v>-9.9138606550889952E-3</v>
      </c>
      <c r="AJ1438" s="54">
        <f>(U1438-MAX(U$2:U1437))/MAX(U$2:U1437)</f>
        <v>-4.6557949089154109E-2</v>
      </c>
      <c r="AK1438" s="54">
        <f t="shared" si="634"/>
        <v>1.9392315467812187</v>
      </c>
      <c r="AL1438" s="71">
        <f t="shared" si="624"/>
        <v>2000.6249999998822</v>
      </c>
      <c r="AM1438" s="49">
        <f t="shared" si="625"/>
        <v>1.9392315467812187</v>
      </c>
      <c r="AN1438" s="49">
        <f t="shared" si="626"/>
        <v>2.2449904487079824</v>
      </c>
      <c r="AO1438" s="49">
        <f t="shared" si="627"/>
        <v>2.2682626894727034</v>
      </c>
      <c r="AP1438" s="49">
        <f t="shared" si="628"/>
        <v>2.2788561629388271</v>
      </c>
      <c r="AQ1438" s="49">
        <f t="shared" si="629"/>
        <v>4.6145166907128718</v>
      </c>
      <c r="AS1438" s="49">
        <f t="shared" si="635"/>
        <v>2.3695262420048895</v>
      </c>
      <c r="AT1438" s="49">
        <f t="shared" si="630"/>
        <v>2.3356605277740448</v>
      </c>
      <c r="AU1438" s="54">
        <f>(AM1438-MAX(AM$3:AM1438))/MAX(AM$3:AM1438)</f>
        <v>-0.61196012420945956</v>
      </c>
      <c r="AV1438" s="54">
        <f>(AN1438-MAX(AN$3:AN1438))/MAX(AN$3:AN1438)</f>
        <v>-0.82515672031619347</v>
      </c>
      <c r="AW1438" s="54">
        <f>(AO1438-MAX(AO$3:AO1438))/MAX(AO$3:AO1438)</f>
        <v>-0.71794330831431918</v>
      </c>
      <c r="AX1438" s="54">
        <f>(AP1438-MAX(AP$3:AP1438))/MAX(AP$3:AP1438)</f>
        <v>-0.73743615361524151</v>
      </c>
      <c r="AY1438" s="54">
        <f>(AQ1438-MAX(AQ$3:AQ1438))/MAX(AQ$3:AQ1438)</f>
        <v>-0.44529722582346204</v>
      </c>
    </row>
    <row r="1439" spans="1:51">
      <c r="A1439" s="49">
        <f>Data!F1565</f>
        <v>2000.7083333332155</v>
      </c>
      <c r="B1439" s="53">
        <f t="shared" si="621"/>
        <v>0.99199999999999999</v>
      </c>
      <c r="C1439" s="50">
        <f>1/Data!N1565</f>
        <v>2.3867483193778852E-2</v>
      </c>
      <c r="D1439" s="50">
        <f>Data!H1565/100</f>
        <v>5.7999999999999996E-2</v>
      </c>
      <c r="E1439">
        <f>Data!K1566/Data!K1565</f>
        <v>0.94622195386248154</v>
      </c>
      <c r="F1439">
        <f>Data!T1566/Data!T1565</f>
        <v>1.0076219333419318</v>
      </c>
      <c r="G1439" s="49">
        <f>Data!E1568</f>
        <v>174</v>
      </c>
      <c r="H1439" s="52">
        <v>0</v>
      </c>
      <c r="I1439" s="52">
        <v>1</v>
      </c>
      <c r="J1439" s="52">
        <v>0.6</v>
      </c>
      <c r="K1439" s="54">
        <f t="shared" si="631"/>
        <v>0.66261227030770231</v>
      </c>
      <c r="L1439" s="54">
        <f t="shared" si="644"/>
        <v>0</v>
      </c>
      <c r="M1439" s="53">
        <f t="shared" si="645"/>
        <v>0</v>
      </c>
      <c r="N1439" s="54" cm="1">
        <f t="array" ref="N1439">stock_min(C1439,O1439)</f>
        <v>0</v>
      </c>
      <c r="O1439" s="54" cm="1">
        <f t="array" ref="O1439">stock_max(C1439,D1439)</f>
        <v>0</v>
      </c>
      <c r="P1439" s="49">
        <f t="shared" si="622"/>
        <v>2000.7083333332155</v>
      </c>
      <c r="Q1439" s="49">
        <f t="shared" si="636"/>
        <v>2.328063044498371</v>
      </c>
      <c r="R1439" s="49">
        <f t="shared" si="637"/>
        <v>440.48504328372144</v>
      </c>
      <c r="S1439" s="59">
        <f t="shared" si="618"/>
        <v>69.772833955774487</v>
      </c>
      <c r="T1439" s="59">
        <f t="shared" si="619"/>
        <v>95.244493468393443</v>
      </c>
      <c r="U1439" s="59">
        <f t="shared" si="620"/>
        <v>185.16469767593671</v>
      </c>
      <c r="V1439" s="59"/>
      <c r="W1439" s="49">
        <f t="shared" si="638"/>
        <v>27.909133582309796</v>
      </c>
      <c r="X1439" s="49">
        <f t="shared" si="639"/>
        <v>41.863700373464688</v>
      </c>
      <c r="Y1439" s="49">
        <f t="shared" si="640"/>
        <v>32.134323416994143</v>
      </c>
      <c r="Z1439" s="49">
        <f t="shared" si="641"/>
        <v>63.110170051399301</v>
      </c>
      <c r="AA1439" s="49">
        <f t="shared" si="642"/>
        <v>185.16469767593671</v>
      </c>
      <c r="AB1439" s="49">
        <f t="shared" si="643"/>
        <v>0</v>
      </c>
      <c r="AC1439" s="80">
        <f t="shared" si="623"/>
        <v>0</v>
      </c>
      <c r="AD1439" s="80">
        <f t="shared" si="632"/>
        <v>0</v>
      </c>
      <c r="AE1439" s="80">
        <f t="shared" si="633"/>
        <v>0</v>
      </c>
      <c r="AF1439" s="54">
        <f>(Q1439-MAX(Q$2:Q1438))/MAX(Q$2:Q1438)</f>
        <v>-3.929087733171762E-2</v>
      </c>
      <c r="AG1439" s="54">
        <f>(R1439-MAX(R$2:R1438))/MAX(R$2:R1438)</f>
        <v>-6.8849870332899604E-2</v>
      </c>
      <c r="AH1439" s="54">
        <f>(S1439-MAX(S$2:S1438))/MAX(S$2:S1438)</f>
        <v>-3.7758683857610595E-2</v>
      </c>
      <c r="AI1439" s="54">
        <f>(T1439-MAX(T$2:T1438))/MAX(T$2:T1438)</f>
        <v>-4.2648530625783214E-2</v>
      </c>
      <c r="AJ1439" s="54">
        <f>(U1439-MAX(U$2:U1438))/MAX(U$2:U1438)</f>
        <v>-3.9290877331716809E-2</v>
      </c>
      <c r="AK1439" s="54">
        <f t="shared" si="634"/>
        <v>1.9046768206781608</v>
      </c>
      <c r="AL1439" s="71">
        <f t="shared" si="624"/>
        <v>2000.7083333332155</v>
      </c>
      <c r="AM1439" s="49">
        <f t="shared" si="625"/>
        <v>1.9046768206781608</v>
      </c>
      <c r="AN1439" s="49">
        <f t="shared" si="626"/>
        <v>2.4125219352215428</v>
      </c>
      <c r="AO1439" s="49">
        <f t="shared" si="627"/>
        <v>2.3504735990506482</v>
      </c>
      <c r="AP1439" s="49">
        <f t="shared" si="628"/>
        <v>2.374848486505408</v>
      </c>
      <c r="AQ1439" s="49">
        <f t="shared" si="629"/>
        <v>4.6380400430621647</v>
      </c>
      <c r="AS1439" s="49">
        <f t="shared" si="635"/>
        <v>2.2255181078406219</v>
      </c>
      <c r="AT1439" s="49">
        <f t="shared" si="630"/>
        <v>2.2631915565567566</v>
      </c>
      <c r="AU1439" s="54">
        <f>(AM1439-MAX(AM$3:AM1439))/MAX(AM$3:AM1439)</f>
        <v>-0.61887451854636211</v>
      </c>
      <c r="AV1439" s="54">
        <f>(AN1439-MAX(AN$3:AN1439))/MAX(AN$3:AN1439)</f>
        <v>-0.81210911266637387</v>
      </c>
      <c r="AW1439" s="54">
        <f>(AO1439-MAX(AO$3:AO1439))/MAX(AO$3:AO1439)</f>
        <v>-0.70772044599610306</v>
      </c>
      <c r="AX1439" s="54">
        <f>(AP1439-MAX(AP$3:AP1439))/MAX(AP$3:AP1439)</f>
        <v>-0.72637616917701864</v>
      </c>
      <c r="AY1439" s="54">
        <f>(AQ1439-MAX(AQ$3:AQ1439))/MAX(AQ$3:AQ1439)</f>
        <v>-0.44246952583218319</v>
      </c>
    </row>
    <row r="1440" spans="1:51">
      <c r="A1440" s="49">
        <f>Data!F1566</f>
        <v>2000.7916666665487</v>
      </c>
      <c r="B1440" s="53">
        <f t="shared" si="621"/>
        <v>0.98799999999999999</v>
      </c>
      <c r="C1440" s="50">
        <f>1/Data!N1566</f>
        <v>2.5400244967005572E-2</v>
      </c>
      <c r="D1440" s="50">
        <f>Data!H1566/100</f>
        <v>5.74E-2</v>
      </c>
      <c r="E1440">
        <f>Data!K1567/Data!K1566</f>
        <v>0.99170281654972148</v>
      </c>
      <c r="F1440">
        <f>Data!T1567/Data!T1566</f>
        <v>1.0057163250659664</v>
      </c>
      <c r="G1440" s="49">
        <f>Data!E1569</f>
        <v>175.1</v>
      </c>
      <c r="H1440" s="52">
        <v>0</v>
      </c>
      <c r="I1440" s="52">
        <v>1</v>
      </c>
      <c r="J1440" s="52">
        <v>0.6</v>
      </c>
      <c r="K1440" s="54">
        <f t="shared" si="631"/>
        <v>0.66261227030770231</v>
      </c>
      <c r="L1440" s="54">
        <f t="shared" si="644"/>
        <v>0</v>
      </c>
      <c r="M1440" s="53">
        <f t="shared" si="645"/>
        <v>0</v>
      </c>
      <c r="N1440" s="54" cm="1">
        <f t="array" ref="N1440">stock_min(C1440,O1440)</f>
        <v>0</v>
      </c>
      <c r="O1440" s="54" cm="1">
        <f t="array" ref="O1440">stock_max(C1440,D1440)</f>
        <v>0</v>
      </c>
      <c r="P1440" s="49">
        <f t="shared" si="622"/>
        <v>2000.7916666665487</v>
      </c>
      <c r="Q1440" s="49">
        <f t="shared" si="636"/>
        <v>2.3413710096347873</v>
      </c>
      <c r="R1440" s="49">
        <f t="shared" si="637"/>
        <v>436.83025807249254</v>
      </c>
      <c r="S1440" s="59">
        <f t="shared" si="618"/>
        <v>69.585020833734319</v>
      </c>
      <c r="T1440" s="59">
        <f t="shared" si="619"/>
        <v>94.904547048325156</v>
      </c>
      <c r="U1440" s="59">
        <f t="shared" si="620"/>
        <v>186.22315927859376</v>
      </c>
      <c r="V1440" s="59"/>
      <c r="W1440" s="49">
        <f t="shared" si="638"/>
        <v>27.834008333493728</v>
      </c>
      <c r="X1440" s="49">
        <f t="shared" si="639"/>
        <v>41.751012500240591</v>
      </c>
      <c r="Y1440" s="49">
        <f t="shared" si="640"/>
        <v>32.019629666110276</v>
      </c>
      <c r="Z1440" s="49">
        <f t="shared" si="641"/>
        <v>62.88491738221488</v>
      </c>
      <c r="AA1440" s="49">
        <f t="shared" si="642"/>
        <v>186.22315927859376</v>
      </c>
      <c r="AB1440" s="49">
        <f t="shared" si="643"/>
        <v>0</v>
      </c>
      <c r="AC1440" s="80">
        <f t="shared" si="623"/>
        <v>0</v>
      </c>
      <c r="AD1440" s="80">
        <f t="shared" si="632"/>
        <v>0</v>
      </c>
      <c r="AE1440" s="80">
        <f t="shared" si="633"/>
        <v>0</v>
      </c>
      <c r="AF1440" s="54">
        <f>(Q1440-MAX(Q$2:Q1439))/MAX(Q$2:Q1439)</f>
        <v>-3.3799151692706239E-2</v>
      </c>
      <c r="AG1440" s="54">
        <f>(R1440-MAX(R$2:R1439))/MAX(R$2:R1439)</f>
        <v>-7.657579377849813E-2</v>
      </c>
      <c r="AH1440" s="54">
        <f>(S1440-MAX(S$2:S1439))/MAX(S$2:S1439)</f>
        <v>-4.0348825829703824E-2</v>
      </c>
      <c r="AI1440" s="54">
        <f>(T1440-MAX(T$2:T1439))/MAX(T$2:T1439)</f>
        <v>-4.6065507218439231E-2</v>
      </c>
      <c r="AJ1440" s="54">
        <f>(U1440-MAX(U$2:U1439))/MAX(U$2:U1439)</f>
        <v>-3.3799151692705511E-2</v>
      </c>
      <c r="AK1440" s="54">
        <f t="shared" si="634"/>
        <v>1.8818571722535926</v>
      </c>
      <c r="AL1440" s="71">
        <f t="shared" si="624"/>
        <v>2000.7916666665487</v>
      </c>
      <c r="AM1440" s="49">
        <f t="shared" si="625"/>
        <v>1.8818571722535926</v>
      </c>
      <c r="AN1440" s="49">
        <f t="shared" si="626"/>
        <v>2.5304324621391929</v>
      </c>
      <c r="AO1440" s="49">
        <f t="shared" si="627"/>
        <v>2.4076537294548261</v>
      </c>
      <c r="AP1440" s="49">
        <f t="shared" si="628"/>
        <v>2.4417034257578556</v>
      </c>
      <c r="AQ1440" s="49">
        <f t="shared" si="629"/>
        <v>4.7647673596946891</v>
      </c>
      <c r="AS1440" s="49">
        <f t="shared" si="635"/>
        <v>2.2343348975554962</v>
      </c>
      <c r="AT1440" s="49">
        <f t="shared" si="630"/>
        <v>2.3230639339368335</v>
      </c>
      <c r="AU1440" s="54">
        <f>(AM1440-MAX(AM$3:AM1440))/MAX(AM$3:AM1440)</f>
        <v>-0.62344072599845868</v>
      </c>
      <c r="AV1440" s="54">
        <f>(AN1440-MAX(AN$3:AN1440))/MAX(AN$3:AN1440)</f>
        <v>-0.80292606102025543</v>
      </c>
      <c r="AW1440" s="54">
        <f>(AO1440-MAX(AO$3:AO1440))/MAX(AO$3:AO1440)</f>
        <v>-0.70061014149441969</v>
      </c>
      <c r="AX1440" s="54">
        <f>(AP1440-MAX(AP$3:AP1440))/MAX(AP$3:AP1440)</f>
        <v>-0.71867331794602884</v>
      </c>
      <c r="AY1440" s="54">
        <f>(AQ1440-MAX(AQ$3:AQ1440))/MAX(AQ$3:AQ1440)</f>
        <v>-0.42723586241484485</v>
      </c>
    </row>
    <row r="1441" spans="1:51">
      <c r="A1441" s="49">
        <f>Data!F1567</f>
        <v>2000.874999999882</v>
      </c>
      <c r="B1441" s="53">
        <f t="shared" si="621"/>
        <v>0.98699999999999999</v>
      </c>
      <c r="C1441" s="50">
        <f>1/Data!N1567</f>
        <v>2.578506334750091E-2</v>
      </c>
      <c r="D1441" s="50">
        <f>Data!H1567/100</f>
        <v>5.7200000000000001E-2</v>
      </c>
      <c r="E1441">
        <f>Data!K1568/Data!K1567</f>
        <v>0.9673532806353542</v>
      </c>
      <c r="F1441">
        <f>Data!T1568/Data!T1567</f>
        <v>1.0424269373940511</v>
      </c>
      <c r="G1441" s="49">
        <f>Data!E1570</f>
        <v>175.8</v>
      </c>
      <c r="H1441" s="52">
        <v>0</v>
      </c>
      <c r="I1441" s="52">
        <v>1</v>
      </c>
      <c r="J1441" s="52">
        <v>0.6</v>
      </c>
      <c r="K1441" s="54">
        <f t="shared" si="631"/>
        <v>0.66261227030770231</v>
      </c>
      <c r="L1441" s="54">
        <f t="shared" si="644"/>
        <v>0</v>
      </c>
      <c r="M1441" s="53">
        <f t="shared" si="645"/>
        <v>0</v>
      </c>
      <c r="N1441" s="54" cm="1">
        <f t="array" ref="N1441">stock_min(C1441,O1441)</f>
        <v>0</v>
      </c>
      <c r="O1441" s="54" cm="1">
        <f t="array" ref="O1441">stock_max(C1441,D1441)</f>
        <v>0</v>
      </c>
      <c r="P1441" s="49">
        <f t="shared" si="622"/>
        <v>2000.874999999882</v>
      </c>
      <c r="Q1441" s="49">
        <f t="shared" si="636"/>
        <v>2.4407082108768088</v>
      </c>
      <c r="R1441" s="49">
        <f t="shared" si="637"/>
        <v>422.56918322721407</v>
      </c>
      <c r="S1441" s="59">
        <f t="shared" si="618"/>
        <v>69.402898974439779</v>
      </c>
      <c r="T1441" s="59">
        <f t="shared" si="619"/>
        <v>94.210055621503813</v>
      </c>
      <c r="U1441" s="59">
        <f t="shared" si="620"/>
        <v>194.12403759862906</v>
      </c>
      <c r="V1441" s="59"/>
      <c r="W1441" s="49">
        <f t="shared" si="638"/>
        <v>27.761159589775914</v>
      </c>
      <c r="X1441" s="49">
        <f t="shared" si="639"/>
        <v>41.641739384663865</v>
      </c>
      <c r="Y1441" s="49">
        <f t="shared" si="640"/>
        <v>31.785316780324258</v>
      </c>
      <c r="Z1441" s="49">
        <f t="shared" si="641"/>
        <v>62.424738841179554</v>
      </c>
      <c r="AA1441" s="49">
        <f t="shared" si="642"/>
        <v>194.12403759862906</v>
      </c>
      <c r="AB1441" s="49">
        <f t="shared" si="643"/>
        <v>0</v>
      </c>
      <c r="AC1441" s="80">
        <f t="shared" si="623"/>
        <v>0</v>
      </c>
      <c r="AD1441" s="80">
        <f t="shared" si="632"/>
        <v>0</v>
      </c>
      <c r="AE1441" s="80">
        <f t="shared" si="633"/>
        <v>0</v>
      </c>
      <c r="AF1441" s="54">
        <f>(Q1441-MAX(Q$2:Q1440))/MAX(Q$2:Q1440)</f>
        <v>7.1937912085064445E-3</v>
      </c>
      <c r="AG1441" s="54">
        <f>(R1441-MAX(R$2:R1440))/MAX(R$2:R1440)</f>
        <v>-0.10672256469353233</v>
      </c>
      <c r="AH1441" s="54">
        <f>(S1441-MAX(S$2:S1440))/MAX(S$2:S1440)</f>
        <v>-4.2860479257697821E-2</v>
      </c>
      <c r="AI1441" s="54">
        <f>(T1441-MAX(T$2:T1440))/MAX(T$2:T1440)</f>
        <v>-5.3046198319031262E-2</v>
      </c>
      <c r="AJ1441" s="54">
        <f>(U1441-MAX(U$2:U1440))/MAX(U$2:U1440)</f>
        <v>7.1937912085071375E-3</v>
      </c>
      <c r="AK1441" s="54">
        <f t="shared" si="634"/>
        <v>1.7946274016393458</v>
      </c>
      <c r="AL1441" s="71">
        <f t="shared" si="624"/>
        <v>2000.874999999882</v>
      </c>
      <c r="AM1441" s="49">
        <f t="shared" si="625"/>
        <v>1.7946274016393458</v>
      </c>
      <c r="AN1441" s="49">
        <f t="shared" si="626"/>
        <v>2.7246903183986979</v>
      </c>
      <c r="AO1441" s="49">
        <f t="shared" si="627"/>
        <v>2.4685572232553019</v>
      </c>
      <c r="AP1441" s="49">
        <f t="shared" si="628"/>
        <v>2.5226392649440457</v>
      </c>
      <c r="AQ1441" s="49">
        <f t="shared" si="629"/>
        <v>4.7284862266576644</v>
      </c>
      <c r="AS1441" s="49">
        <f t="shared" si="635"/>
        <v>2.0037959082589665</v>
      </c>
      <c r="AT1441" s="49">
        <f t="shared" si="630"/>
        <v>2.2058469617136187</v>
      </c>
      <c r="AU1441" s="54">
        <f>(AM1441-MAX(AM$3:AM1441))/MAX(AM$3:AM1441)</f>
        <v>-0.64089538705250992</v>
      </c>
      <c r="AV1441" s="54">
        <f>(AN1441-MAX(AN$3:AN1441))/MAX(AN$3:AN1441)</f>
        <v>-0.78779696293776502</v>
      </c>
      <c r="AW1441" s="54">
        <f>(AO1441-MAX(AO$3:AO1441))/MAX(AO$3:AO1441)</f>
        <v>-0.69303683966602569</v>
      </c>
      <c r="AX1441" s="54">
        <f>(AP1441-MAX(AP$3:AP1441))/MAX(AP$3:AP1441)</f>
        <v>-0.70934810225549616</v>
      </c>
      <c r="AY1441" s="54">
        <f>(AQ1441-MAX(AQ$3:AQ1441))/MAX(AQ$3:AQ1441)</f>
        <v>-0.43159715233853491</v>
      </c>
    </row>
    <row r="1442" spans="1:51">
      <c r="A1442" s="49">
        <f>Data!F1568</f>
        <v>2000.9583333332153</v>
      </c>
      <c r="B1442" s="53">
        <f t="shared" si="621"/>
        <v>0.98199999999999998</v>
      </c>
      <c r="C1442" s="50">
        <f>1/Data!N1568</f>
        <v>2.6828180897469939E-2</v>
      </c>
      <c r="D1442" s="50">
        <f>Data!H1568/100</f>
        <v>5.2400000000000002E-2</v>
      </c>
      <c r="E1442">
        <f>Data!K1569/Data!K1568</f>
        <v>0.99823314591369916</v>
      </c>
      <c r="F1442">
        <f>Data!T1569/Data!T1568</f>
        <v>1.0042176434556072</v>
      </c>
      <c r="G1442" s="49">
        <f>Data!E1571</f>
        <v>176.2</v>
      </c>
      <c r="H1442" s="52">
        <v>0</v>
      </c>
      <c r="I1442" s="52">
        <v>1</v>
      </c>
      <c r="J1442" s="52">
        <v>0.6</v>
      </c>
      <c r="K1442" s="54">
        <f t="shared" si="631"/>
        <v>0.66261227030770231</v>
      </c>
      <c r="L1442" s="54">
        <f t="shared" si="644"/>
        <v>0</v>
      </c>
      <c r="M1442" s="53">
        <f t="shared" si="645"/>
        <v>0</v>
      </c>
      <c r="N1442" s="54" cm="1">
        <f t="array" ref="N1442">stock_min(C1442,O1442)</f>
        <v>0</v>
      </c>
      <c r="O1442" s="54" cm="1">
        <f t="array" ref="O1442">stock_max(C1442,D1442)</f>
        <v>0</v>
      </c>
      <c r="P1442" s="49">
        <f t="shared" si="622"/>
        <v>2000.9583333332153</v>
      </c>
      <c r="Q1442" s="49">
        <f t="shared" si="636"/>
        <v>2.45100224788946</v>
      </c>
      <c r="R1442" s="49">
        <f t="shared" si="637"/>
        <v>421.82256513908425</v>
      </c>
      <c r="S1442" s="59">
        <f t="shared" si="618"/>
        <v>69.4464107701112</v>
      </c>
      <c r="T1442" s="59">
        <f t="shared" si="619"/>
        <v>94.233819349898937</v>
      </c>
      <c r="U1442" s="59">
        <f t="shared" si="620"/>
        <v>194.94278357538295</v>
      </c>
      <c r="V1442" s="59"/>
      <c r="W1442" s="49">
        <f t="shared" si="638"/>
        <v>27.77856430804448</v>
      </c>
      <c r="X1442" s="49">
        <f t="shared" si="639"/>
        <v>41.66784646206672</v>
      </c>
      <c r="Y1442" s="49">
        <f t="shared" si="640"/>
        <v>31.793334370696513</v>
      </c>
      <c r="Z1442" s="49">
        <f t="shared" si="641"/>
        <v>62.440484979202424</v>
      </c>
      <c r="AA1442" s="49">
        <f t="shared" si="642"/>
        <v>194.94278357538295</v>
      </c>
      <c r="AB1442" s="49">
        <f t="shared" si="643"/>
        <v>0</v>
      </c>
      <c r="AC1442" s="80">
        <f t="shared" si="623"/>
        <v>0</v>
      </c>
      <c r="AD1442" s="80">
        <f t="shared" si="632"/>
        <v>0</v>
      </c>
      <c r="AE1442" s="80">
        <f t="shared" si="633"/>
        <v>0</v>
      </c>
      <c r="AF1442" s="54">
        <f>(Q1442-MAX(Q$2:Q1441))/MAX(Q$2:Q1441)</f>
        <v>4.2176434556071432E-3</v>
      </c>
      <c r="AG1442" s="54">
        <f>(R1442-MAX(R$2:R1441))/MAX(R$2:R1441)</f>
        <v>-0.10830085558030392</v>
      </c>
      <c r="AH1442" s="54">
        <f>(S1442-MAX(S$2:S1441))/MAX(S$2:S1441)</f>
        <v>-4.22604054874232E-2</v>
      </c>
      <c r="AI1442" s="54">
        <f>(T1442-MAX(T$2:T1441))/MAX(T$2:T1441)</f>
        <v>-5.2807336842966693E-2</v>
      </c>
      <c r="AJ1442" s="54">
        <f>(U1442-MAX(U$2:U1441))/MAX(U$2:U1441)</f>
        <v>4.2176434556071198E-3</v>
      </c>
      <c r="AK1442" s="54">
        <f t="shared" si="634"/>
        <v>1.7558080665991065</v>
      </c>
      <c r="AL1442" s="71">
        <f t="shared" si="624"/>
        <v>2000.9583333332153</v>
      </c>
      <c r="AM1442" s="49">
        <f t="shared" si="625"/>
        <v>1.7558080665991065</v>
      </c>
      <c r="AN1442" s="49">
        <f t="shared" si="626"/>
        <v>2.7939130942165904</v>
      </c>
      <c r="AO1442" s="49">
        <f t="shared" si="627"/>
        <v>2.4846610657681945</v>
      </c>
      <c r="AP1442" s="49">
        <f t="shared" si="628"/>
        <v>2.5465368706426128</v>
      </c>
      <c r="AQ1442" s="49">
        <f t="shared" si="629"/>
        <v>4.7906946652758116</v>
      </c>
      <c r="AS1442" s="49">
        <f t="shared" si="635"/>
        <v>1.9967815710592212</v>
      </c>
      <c r="AT1442" s="49">
        <f t="shared" si="630"/>
        <v>2.2441577946331988</v>
      </c>
      <c r="AU1442" s="54">
        <f>(AM1442-MAX(AM$3:AM1442))/MAX(AM$3:AM1442)</f>
        <v>-0.64866312885327038</v>
      </c>
      <c r="AV1442" s="54">
        <f>(AN1442-MAX(AN$3:AN1442))/MAX(AN$3:AN1442)</f>
        <v>-0.7824057875945547</v>
      </c>
      <c r="AW1442" s="54">
        <f>(AO1442-MAX(AO$3:AO1442))/MAX(AO$3:AO1442)</f>
        <v>-0.69103433944253101</v>
      </c>
      <c r="AX1442" s="54">
        <f>(AP1442-MAX(AP$3:AP1442))/MAX(AP$3:AP1442)</f>
        <v>-0.70659468263487812</v>
      </c>
      <c r="AY1442" s="54">
        <f>(AQ1442-MAX(AQ$3:AQ1442))/MAX(AQ$3:AQ1442)</f>
        <v>-0.42411918751761968</v>
      </c>
    </row>
    <row r="1443" spans="1:51">
      <c r="A1443" s="49">
        <f>Data!F1569</f>
        <v>2001.0416666665485</v>
      </c>
      <c r="B1443" s="53">
        <f t="shared" si="621"/>
        <v>0.98099999999999998</v>
      </c>
      <c r="C1443" s="50">
        <f>1/Data!N1569</f>
        <v>2.7042471935060878E-2</v>
      </c>
      <c r="D1443" s="50">
        <f>Data!H1569/100</f>
        <v>5.16E-2</v>
      </c>
      <c r="E1443">
        <f>Data!K1570/Data!K1569</f>
        <v>0.97473447159338544</v>
      </c>
      <c r="F1443">
        <f>Data!T1570/Data!T1569</f>
        <v>1.0049448721649099</v>
      </c>
      <c r="G1443" s="49">
        <f>Data!E1572</f>
        <v>176.9</v>
      </c>
      <c r="H1443" s="52">
        <v>0</v>
      </c>
      <c r="I1443" s="52">
        <v>1</v>
      </c>
      <c r="J1443" s="52">
        <v>0.6</v>
      </c>
      <c r="K1443" s="54">
        <f t="shared" si="631"/>
        <v>0.66261227030770231</v>
      </c>
      <c r="L1443" s="54">
        <f t="shared" si="644"/>
        <v>0</v>
      </c>
      <c r="M1443" s="53">
        <f t="shared" si="645"/>
        <v>0</v>
      </c>
      <c r="N1443" s="54" cm="1">
        <f t="array" ref="N1443">stock_min(C1443,O1443)</f>
        <v>0</v>
      </c>
      <c r="O1443" s="54" cm="1">
        <f t="array" ref="O1443">stock_max(C1443,D1443)</f>
        <v>0</v>
      </c>
      <c r="P1443" s="49">
        <f t="shared" si="622"/>
        <v>2001.0416666665485</v>
      </c>
      <c r="Q1443" s="49">
        <f t="shared" si="636"/>
        <v>2.4631221406811803</v>
      </c>
      <c r="R1443" s="49">
        <f t="shared" si="637"/>
        <v>411.16499513701172</v>
      </c>
      <c r="S1443" s="59">
        <f t="shared" si="618"/>
        <v>68.531012061109408</v>
      </c>
      <c r="T1443" s="59">
        <f t="shared" si="619"/>
        <v>92.813441477093434</v>
      </c>
      <c r="U1443" s="59">
        <f t="shared" si="620"/>
        <v>195.90675071963491</v>
      </c>
      <c r="V1443" s="59"/>
      <c r="W1443" s="49">
        <f t="shared" si="638"/>
        <v>27.412404824443765</v>
      </c>
      <c r="X1443" s="49">
        <f t="shared" si="639"/>
        <v>41.118607236665646</v>
      </c>
      <c r="Y1443" s="49">
        <f t="shared" si="640"/>
        <v>31.314116304885491</v>
      </c>
      <c r="Z1443" s="49">
        <f t="shared" si="641"/>
        <v>61.499325172207946</v>
      </c>
      <c r="AA1443" s="49">
        <f t="shared" si="642"/>
        <v>195.90675071963491</v>
      </c>
      <c r="AB1443" s="49">
        <f t="shared" si="643"/>
        <v>0</v>
      </c>
      <c r="AC1443" s="80">
        <f t="shared" si="623"/>
        <v>0</v>
      </c>
      <c r="AD1443" s="80">
        <f t="shared" si="632"/>
        <v>0</v>
      </c>
      <c r="AE1443" s="80">
        <f t="shared" si="633"/>
        <v>0</v>
      </c>
      <c r="AF1443" s="54">
        <f>(Q1443-MAX(Q$2:Q1442))/MAX(Q$2:Q1442)</f>
        <v>4.9448721649099558E-3</v>
      </c>
      <c r="AG1443" s="54">
        <f>(R1443-MAX(R$2:R1442))/MAX(R$2:R1442)</f>
        <v>-0.1308301056437936</v>
      </c>
      <c r="AH1443" s="54">
        <f>(S1443-MAX(S$2:S1442))/MAX(S$2:S1442)</f>
        <v>-5.4884723701346484E-2</v>
      </c>
      <c r="AI1443" s="54">
        <f>(T1443-MAX(T$2:T1442))/MAX(T$2:T1442)</f>
        <v>-6.7084286555006659E-2</v>
      </c>
      <c r="AJ1443" s="54">
        <f>(U1443-MAX(U$2:U1442))/MAX(U$2:U1442)</f>
        <v>4.9448721649099055E-3</v>
      </c>
      <c r="AK1443" s="54">
        <f t="shared" si="634"/>
        <v>1.7100765882833167</v>
      </c>
      <c r="AL1443" s="71">
        <f t="shared" si="624"/>
        <v>2001.0416666665485</v>
      </c>
      <c r="AM1443" s="49">
        <f t="shared" si="625"/>
        <v>1.7100765882833167</v>
      </c>
      <c r="AN1443" s="49">
        <f t="shared" si="626"/>
        <v>2.9217397240884191</v>
      </c>
      <c r="AO1443" s="49">
        <f t="shared" si="627"/>
        <v>2.5256709989602695</v>
      </c>
      <c r="AP1443" s="49">
        <f t="shared" si="628"/>
        <v>2.6001054493751941</v>
      </c>
      <c r="AQ1443" s="49">
        <f t="shared" si="629"/>
        <v>4.8302687695846913</v>
      </c>
      <c r="AS1443" s="49">
        <f t="shared" si="635"/>
        <v>1.9085290454962722</v>
      </c>
      <c r="AT1443" s="49">
        <f t="shared" si="630"/>
        <v>2.2301633202094973</v>
      </c>
      <c r="AU1443" s="54">
        <f>(AM1443-MAX(AM$3:AM1443))/MAX(AM$3:AM1443)</f>
        <v>-0.6578139892519842</v>
      </c>
      <c r="AV1443" s="54">
        <f>(AN1443-MAX(AN$3:AN1443))/MAX(AN$3:AN1443)</f>
        <v>-0.77245045472862595</v>
      </c>
      <c r="AW1443" s="54">
        <f>(AO1443-MAX(AO$3:AO1443))/MAX(AO$3:AO1443)</f>
        <v>-0.68593478631930072</v>
      </c>
      <c r="AX1443" s="54">
        <f>(AP1443-MAX(AP$3:AP1443))/MAX(AP$3:AP1443)</f>
        <v>-0.70042265111040802</v>
      </c>
      <c r="AY1443" s="54">
        <f>(AQ1443-MAX(AQ$3:AQ1443))/MAX(AQ$3:AQ1443)</f>
        <v>-0.41936205542405341</v>
      </c>
    </row>
    <row r="1444" spans="1:51">
      <c r="A1444" s="49">
        <f>Data!F1570</f>
        <v>2001.1249999998818</v>
      </c>
      <c r="B1444" s="53">
        <f t="shared" si="621"/>
        <v>0.97599999999999998</v>
      </c>
      <c r="C1444" s="50">
        <f>1/Data!N1570</f>
        <v>2.7905941510518402E-2</v>
      </c>
      <c r="D1444" s="50">
        <f>Data!H1570/100</f>
        <v>5.0999999999999997E-2</v>
      </c>
      <c r="E1444">
        <f>Data!K1571/Data!K1570</f>
        <v>0.90713058216484621</v>
      </c>
      <c r="F1444">
        <f>Data!T1571/Data!T1570</f>
        <v>1.0184085514992847</v>
      </c>
      <c r="G1444" s="49">
        <f>Data!E1573</f>
        <v>177.7</v>
      </c>
      <c r="H1444" s="52">
        <v>0</v>
      </c>
      <c r="I1444" s="52">
        <v>1</v>
      </c>
      <c r="J1444" s="52">
        <v>0.6</v>
      </c>
      <c r="K1444" s="54">
        <f t="shared" si="631"/>
        <v>0.66261227030770231</v>
      </c>
      <c r="L1444" s="54">
        <f t="shared" si="644"/>
        <v>0</v>
      </c>
      <c r="M1444" s="53">
        <f t="shared" si="645"/>
        <v>0</v>
      </c>
      <c r="N1444" s="54" cm="1">
        <f t="array" ref="N1444">stock_min(C1444,O1444)</f>
        <v>0</v>
      </c>
      <c r="O1444" s="54" cm="1">
        <f t="array" ref="O1444">stock_max(C1444,D1444)</f>
        <v>0</v>
      </c>
      <c r="P1444" s="49">
        <f t="shared" si="622"/>
        <v>2001.1249999998818</v>
      </c>
      <c r="Q1444" s="49">
        <f t="shared" si="636"/>
        <v>2.5084646514569382</v>
      </c>
      <c r="R1444" s="49">
        <f t="shared" si="637"/>
        <v>372.98034140444361</v>
      </c>
      <c r="S1444" s="59">
        <f t="shared" si="618"/>
        <v>65.216973610777941</v>
      </c>
      <c r="T1444" s="59">
        <f t="shared" si="619"/>
        <v>87.678482473748744</v>
      </c>
      <c r="U1444" s="59">
        <f t="shared" si="620"/>
        <v>199.51311022931483</v>
      </c>
      <c r="V1444" s="59"/>
      <c r="W1444" s="49">
        <f t="shared" si="638"/>
        <v>26.086789444311179</v>
      </c>
      <c r="X1444" s="49">
        <f t="shared" si="639"/>
        <v>39.130184166466762</v>
      </c>
      <c r="Y1444" s="49">
        <f t="shared" si="640"/>
        <v>29.581644144684002</v>
      </c>
      <c r="Z1444" s="49">
        <f t="shared" si="641"/>
        <v>58.096838329064745</v>
      </c>
      <c r="AA1444" s="49">
        <f t="shared" si="642"/>
        <v>199.51311022931483</v>
      </c>
      <c r="AB1444" s="49">
        <f t="shared" si="643"/>
        <v>0</v>
      </c>
      <c r="AC1444" s="80">
        <f t="shared" si="623"/>
        <v>0</v>
      </c>
      <c r="AD1444" s="80">
        <f t="shared" si="632"/>
        <v>0</v>
      </c>
      <c r="AE1444" s="80">
        <f t="shared" si="633"/>
        <v>0</v>
      </c>
      <c r="AF1444" s="54">
        <f>(Q1444-MAX(Q$2:Q1443))/MAX(Q$2:Q1443)</f>
        <v>1.8408551499284709E-2</v>
      </c>
      <c r="AG1444" s="54">
        <f>(R1444-MAX(R$2:R1443))/MAX(R$2:R1443)</f>
        <v>-0.21154940773249659</v>
      </c>
      <c r="AH1444" s="54">
        <f>(S1444-MAX(S$2:S1443))/MAX(S$2:S1443)</f>
        <v>-0.10058882570492458</v>
      </c>
      <c r="AI1444" s="54">
        <f>(T1444-MAX(T$2:T1443))/MAX(T$2:T1443)</f>
        <v>-0.11869840478914634</v>
      </c>
      <c r="AJ1444" s="54">
        <f>(U1444-MAX(U$2:U1443))/MAX(U$2:U1443)</f>
        <v>1.8408551499284647E-2</v>
      </c>
      <c r="AK1444" s="54">
        <f t="shared" si="634"/>
        <v>1.6156513644736754</v>
      </c>
      <c r="AL1444" s="71">
        <f t="shared" si="624"/>
        <v>2001.1249999998818</v>
      </c>
      <c r="AM1444" s="49">
        <f t="shared" si="625"/>
        <v>1.6156513644736754</v>
      </c>
      <c r="AN1444" s="49">
        <f t="shared" si="626"/>
        <v>3.2244592037181588</v>
      </c>
      <c r="AO1444" s="49">
        <f t="shared" si="627"/>
        <v>2.6156392861143458</v>
      </c>
      <c r="AP1444" s="49">
        <f t="shared" si="628"/>
        <v>2.7192962723460017</v>
      </c>
      <c r="AQ1444" s="49">
        <f t="shared" si="629"/>
        <v>4.720553825693198</v>
      </c>
      <c r="AS1444" s="49">
        <f t="shared" si="635"/>
        <v>1.4960946219750393</v>
      </c>
      <c r="AT1444" s="49">
        <f t="shared" si="630"/>
        <v>2.0012575533471963</v>
      </c>
      <c r="AU1444" s="54">
        <f>(AM1444-MAX(AM$3:AM1444))/MAX(AM$3:AM1444)</f>
        <v>-0.67670845916683497</v>
      </c>
      <c r="AV1444" s="54">
        <f>(AN1444-MAX(AN$3:AN1444))/MAX(AN$3:AN1444)</f>
        <v>-0.74887420001756488</v>
      </c>
      <c r="AW1444" s="54">
        <f>(AO1444-MAX(AO$3:AO1444))/MAX(AO$3:AO1444)</f>
        <v>-0.67474730016565521</v>
      </c>
      <c r="AX1444" s="54">
        <f>(AP1444-MAX(AP$3:AP1444))/MAX(AP$3:AP1444)</f>
        <v>-0.68668979625017779</v>
      </c>
      <c r="AY1444" s="54">
        <f>(AQ1444-MAX(AQ$3:AQ1444))/MAX(AQ$3:AQ1444)</f>
        <v>-0.43255069202985857</v>
      </c>
    </row>
    <row r="1445" spans="1:51">
      <c r="A1445" s="49">
        <f>Data!F1571</f>
        <v>2001.208333333215</v>
      </c>
      <c r="B1445" s="53">
        <f t="shared" si="621"/>
        <v>0.96099999999999997</v>
      </c>
      <c r="C1445" s="50">
        <f>1/Data!N1571</f>
        <v>3.0935006963433254E-2</v>
      </c>
      <c r="D1445" s="50">
        <f>Data!H1571/100</f>
        <v>4.8899999999999999E-2</v>
      </c>
      <c r="E1445">
        <f>Data!K1572/Data!K1571</f>
        <v>1.0005056105156727</v>
      </c>
      <c r="F1445">
        <f>Data!T1572/Data!T1571</f>
        <v>0.98078751509718609</v>
      </c>
      <c r="G1445" s="49">
        <f>Data!E1574</f>
        <v>178</v>
      </c>
      <c r="H1445" s="52">
        <v>0</v>
      </c>
      <c r="I1445" s="52">
        <v>1</v>
      </c>
      <c r="J1445" s="52">
        <v>0.6</v>
      </c>
      <c r="K1445" s="54">
        <f t="shared" si="631"/>
        <v>0.66261227030770231</v>
      </c>
      <c r="L1445" s="54">
        <f t="shared" si="644"/>
        <v>0</v>
      </c>
      <c r="M1445" s="53">
        <f t="shared" si="645"/>
        <v>0</v>
      </c>
      <c r="N1445" s="54" cm="1">
        <f t="array" ref="N1445">stock_min(C1445,O1445)</f>
        <v>0</v>
      </c>
      <c r="O1445" s="54" cm="1">
        <f t="array" ref="O1445">stock_max(C1445,D1445)</f>
        <v>0</v>
      </c>
      <c r="P1445" s="49">
        <f t="shared" si="622"/>
        <v>2001.208333333215</v>
      </c>
      <c r="Q1445" s="49">
        <f t="shared" si="636"/>
        <v>2.4602708122115793</v>
      </c>
      <c r="R1445" s="49">
        <f t="shared" si="637"/>
        <v>373.16892418719686</v>
      </c>
      <c r="S1445" s="59">
        <f t="shared" si="618"/>
        <v>64.735566195011003</v>
      </c>
      <c r="T1445" s="59">
        <f t="shared" si="619"/>
        <v>87.139519954605106</v>
      </c>
      <c r="U1445" s="59">
        <f t="shared" si="620"/>
        <v>195.67996761112067</v>
      </c>
      <c r="V1445" s="59"/>
      <c r="W1445" s="49">
        <f t="shared" si="638"/>
        <v>25.894226478004402</v>
      </c>
      <c r="X1445" s="49">
        <f t="shared" si="639"/>
        <v>38.841339717006598</v>
      </c>
      <c r="Y1445" s="49">
        <f t="shared" si="640"/>
        <v>29.399804803960887</v>
      </c>
      <c r="Z1445" s="49">
        <f t="shared" si="641"/>
        <v>57.739715150644216</v>
      </c>
      <c r="AA1445" s="49">
        <f t="shared" si="642"/>
        <v>195.67996761112067</v>
      </c>
      <c r="AB1445" s="49">
        <f t="shared" si="643"/>
        <v>0</v>
      </c>
      <c r="AC1445" s="80">
        <f t="shared" si="623"/>
        <v>0</v>
      </c>
      <c r="AD1445" s="80">
        <f t="shared" si="632"/>
        <v>0</v>
      </c>
      <c r="AE1445" s="80">
        <f t="shared" si="633"/>
        <v>0</v>
      </c>
      <c r="AF1445" s="54">
        <f>(Q1445-MAX(Q$2:Q1444))/MAX(Q$2:Q1444)</f>
        <v>-1.9212484902813964E-2</v>
      </c>
      <c r="AG1445" s="54">
        <f>(R1445-MAX(R$2:R1444))/MAX(R$2:R1444)</f>
        <v>-0.21115075882195783</v>
      </c>
      <c r="AH1445" s="54">
        <f>(S1445-MAX(S$2:S1444))/MAX(S$2:S1444)</f>
        <v>-0.10722794409936881</v>
      </c>
      <c r="AI1445" s="54">
        <f>(T1445-MAX(T$2:T1444))/MAX(T$2:T1444)</f>
        <v>-0.12411579471742619</v>
      </c>
      <c r="AJ1445" s="54">
        <f>(U1445-MAX(U$2:U1444))/MAX(U$2:U1444)</f>
        <v>-1.9212484902813912E-2</v>
      </c>
      <c r="AK1445" s="54">
        <f t="shared" si="634"/>
        <v>1.6315802929369634</v>
      </c>
      <c r="AL1445" s="71">
        <f t="shared" si="624"/>
        <v>2001.208333333215</v>
      </c>
      <c r="AM1445" s="49">
        <f t="shared" si="625"/>
        <v>1.6315802929369634</v>
      </c>
      <c r="AN1445" s="49">
        <f t="shared" si="626"/>
        <v>3.3890430169677934</v>
      </c>
      <c r="AO1445" s="49">
        <f t="shared" si="627"/>
        <v>2.7065729717514415</v>
      </c>
      <c r="AP1445" s="49">
        <f t="shared" si="628"/>
        <v>2.8208083345907364</v>
      </c>
      <c r="AQ1445" s="49">
        <f t="shared" si="629"/>
        <v>5.0171262510454797</v>
      </c>
      <c r="AS1445" s="49">
        <f t="shared" si="635"/>
        <v>1.6280832340776863</v>
      </c>
      <c r="AT1445" s="49">
        <f t="shared" si="630"/>
        <v>2.1963179164547433</v>
      </c>
      <c r="AU1445" s="54">
        <f>(AM1445-MAX(AM$3:AM1445))/MAX(AM$3:AM1445)</f>
        <v>-0.67352108351144713</v>
      </c>
      <c r="AV1445" s="54">
        <f>(AN1445-MAX(AN$3:AN1445))/MAX(AN$3:AN1445)</f>
        <v>-0.73605616165664689</v>
      </c>
      <c r="AW1445" s="54">
        <f>(AO1445-MAX(AO$3:AO1445))/MAX(AO$3:AO1445)</f>
        <v>-0.66343976746557487</v>
      </c>
      <c r="AX1445" s="54">
        <f>(AP1445-MAX(AP$3:AP1445))/MAX(AP$3:AP1445)</f>
        <v>-0.67499384195920831</v>
      </c>
      <c r="AY1445" s="54">
        <f>(AQ1445-MAX(AQ$3:AQ1445))/MAX(AQ$3:AQ1445)</f>
        <v>-0.39690025275021201</v>
      </c>
    </row>
    <row r="1446" spans="1:51">
      <c r="A1446" s="49">
        <f>Data!F1572</f>
        <v>2001.2916666665483</v>
      </c>
      <c r="B1446" s="53">
        <f t="shared" si="621"/>
        <v>0.96</v>
      </c>
      <c r="C1446" s="50">
        <f>1/Data!N1572</f>
        <v>3.1081092552847904E-2</v>
      </c>
      <c r="D1446" s="50">
        <f>Data!H1572/100</f>
        <v>5.1399999999999994E-2</v>
      </c>
      <c r="E1446">
        <f>Data!K1573/Data!K1572</f>
        <v>1.0639751473320525</v>
      </c>
      <c r="F1446">
        <f>Data!T1573/Data!T1572</f>
        <v>0.98067673135399125</v>
      </c>
      <c r="G1446" s="49">
        <f>Data!E1575</f>
        <v>177.5</v>
      </c>
      <c r="H1446" s="52">
        <v>0</v>
      </c>
      <c r="I1446" s="52">
        <v>1</v>
      </c>
      <c r="J1446" s="52">
        <v>0.6</v>
      </c>
      <c r="K1446" s="54">
        <f t="shared" si="631"/>
        <v>0.66261227030770231</v>
      </c>
      <c r="L1446" s="54">
        <f t="shared" si="644"/>
        <v>0</v>
      </c>
      <c r="M1446" s="53">
        <f t="shared" si="645"/>
        <v>0</v>
      </c>
      <c r="N1446" s="54" cm="1">
        <f t="array" ref="N1446">stock_min(C1446,O1446)</f>
        <v>0</v>
      </c>
      <c r="O1446" s="54" cm="1">
        <f t="array" ref="O1446">stock_max(C1446,D1446)</f>
        <v>0</v>
      </c>
      <c r="P1446" s="49">
        <f t="shared" si="622"/>
        <v>2001.2916666665483</v>
      </c>
      <c r="Q1446" s="49">
        <f t="shared" si="636"/>
        <v>2.4127303383652809</v>
      </c>
      <c r="R1446" s="49">
        <f t="shared" si="637"/>
        <v>397.04246109181628</v>
      </c>
      <c r="S1446" s="59">
        <f t="shared" si="618"/>
        <v>66.720085531365726</v>
      </c>
      <c r="T1446" s="59">
        <f t="shared" si="619"/>
        <v>90.265326411911161</v>
      </c>
      <c r="U1446" s="59">
        <f t="shared" si="620"/>
        <v>191.8987910283287</v>
      </c>
      <c r="V1446" s="59"/>
      <c r="W1446" s="49">
        <f t="shared" si="638"/>
        <v>26.688034212546292</v>
      </c>
      <c r="X1446" s="49">
        <f t="shared" si="639"/>
        <v>40.032051318819434</v>
      </c>
      <c r="Y1446" s="49">
        <f t="shared" si="640"/>
        <v>30.454413548048901</v>
      </c>
      <c r="Z1446" s="49">
        <f t="shared" si="641"/>
        <v>59.810912863862256</v>
      </c>
      <c r="AA1446" s="49">
        <f t="shared" si="642"/>
        <v>191.8987910283287</v>
      </c>
      <c r="AB1446" s="49">
        <f t="shared" si="643"/>
        <v>0</v>
      </c>
      <c r="AC1446" s="80">
        <f t="shared" si="623"/>
        <v>0</v>
      </c>
      <c r="AD1446" s="80">
        <f t="shared" si="632"/>
        <v>0</v>
      </c>
      <c r="AE1446" s="80">
        <f t="shared" si="633"/>
        <v>0</v>
      </c>
      <c r="AF1446" s="54">
        <f>(Q1446-MAX(Q$2:Q1445))/MAX(Q$2:Q1445)</f>
        <v>-3.8164505541688189E-2</v>
      </c>
      <c r="AG1446" s="54">
        <f>(R1446-MAX(R$2:R1445))/MAX(R$2:R1445)</f>
        <v>-0.16068401239481483</v>
      </c>
      <c r="AH1446" s="54">
        <f>(S1446-MAX(S$2:S1445))/MAX(S$2:S1445)</f>
        <v>-7.9859319523586478E-2</v>
      </c>
      <c r="AI1446" s="54">
        <f>(T1446-MAX(T$2:T1445))/MAX(T$2:T1445)</f>
        <v>-9.2696703745259748E-2</v>
      </c>
      <c r="AJ1446" s="54">
        <f>(U1446-MAX(U$2:U1445))/MAX(U$2:U1445)</f>
        <v>-3.8164505541688182E-2</v>
      </c>
      <c r="AK1446" s="54">
        <f t="shared" si="634"/>
        <v>1.6557746428710913</v>
      </c>
      <c r="AL1446" s="71">
        <f t="shared" si="624"/>
        <v>2001.2916666665483</v>
      </c>
      <c r="AM1446" s="49">
        <f t="shared" si="625"/>
        <v>1.6557746428710913</v>
      </c>
      <c r="AN1446" s="49">
        <f t="shared" si="626"/>
        <v>3.183959408277814</v>
      </c>
      <c r="AO1446" s="49">
        <f t="shared" si="627"/>
        <v>2.6204007275157091</v>
      </c>
      <c r="AP1446" s="49">
        <f t="shared" si="628"/>
        <v>2.7179940296800855</v>
      </c>
      <c r="AQ1446" s="49">
        <f t="shared" si="629"/>
        <v>5.1105321313702365</v>
      </c>
      <c r="AS1446" s="49">
        <f t="shared" si="635"/>
        <v>1.9265727230924226</v>
      </c>
      <c r="AT1446" s="49">
        <f t="shared" si="630"/>
        <v>2.392538101690151</v>
      </c>
      <c r="AU1446" s="54">
        <f>(AM1446-MAX(AM$3:AM1446))/MAX(AM$3:AM1446)</f>
        <v>-0.66867979854016291</v>
      </c>
      <c r="AV1446" s="54">
        <f>(AN1446-MAX(AN$3:AN1446))/MAX(AN$3:AN1446)</f>
        <v>-0.75202838584734799</v>
      </c>
      <c r="AW1446" s="54">
        <f>(AO1446-MAX(AO$3:AO1446))/MAX(AO$3:AO1446)</f>
        <v>-0.67415521865077754</v>
      </c>
      <c r="AX1446" s="54">
        <f>(AP1446-MAX(AP$3:AP1446))/MAX(AP$3:AP1446)</f>
        <v>-0.68683983724392295</v>
      </c>
      <c r="AY1446" s="54">
        <f>(AQ1446-MAX(AQ$3:AQ1446))/MAX(AQ$3:AQ1446)</f>
        <v>-0.38567209942164749</v>
      </c>
    </row>
    <row r="1447" spans="1:51">
      <c r="A1447" s="49">
        <f>Data!F1573</f>
        <v>2001.3749999998815</v>
      </c>
      <c r="B1447" s="53">
        <f t="shared" si="621"/>
        <v>0.97099999999999997</v>
      </c>
      <c r="C1447" s="50">
        <f>1/Data!N1573</f>
        <v>2.9347335895126427E-2</v>
      </c>
      <c r="D1447" s="50">
        <f>Data!H1573/100</f>
        <v>5.3899999999999997E-2</v>
      </c>
      <c r="E1447">
        <f>Data!K1574/Data!K1573</f>
        <v>0.97446222979538932</v>
      </c>
      <c r="F1447">
        <f>Data!T1574/Data!T1573</f>
        <v>1.0112622293817746</v>
      </c>
      <c r="G1447" s="49">
        <f>Data!E1576</f>
        <v>177.5</v>
      </c>
      <c r="H1447" s="52">
        <v>0</v>
      </c>
      <c r="I1447" s="52">
        <v>1</v>
      </c>
      <c r="J1447" s="52">
        <v>0.6</v>
      </c>
      <c r="K1447" s="54">
        <f t="shared" si="631"/>
        <v>0.66261227030770231</v>
      </c>
      <c r="L1447" s="54">
        <f t="shared" si="644"/>
        <v>0</v>
      </c>
      <c r="M1447" s="53">
        <f t="shared" si="645"/>
        <v>0</v>
      </c>
      <c r="N1447" s="54" cm="1">
        <f t="array" ref="N1447">stock_min(C1447,O1447)</f>
        <v>0</v>
      </c>
      <c r="O1447" s="54" cm="1">
        <f t="array" ref="O1447">stock_max(C1447,D1447)</f>
        <v>0</v>
      </c>
      <c r="P1447" s="49">
        <f t="shared" si="622"/>
        <v>2001.3749999998815</v>
      </c>
      <c r="Q1447" s="49">
        <f t="shared" si="636"/>
        <v>2.4399030608723171</v>
      </c>
      <c r="R1447" s="49">
        <f t="shared" si="637"/>
        <v>386.9028819589804</v>
      </c>
      <c r="S1447" s="59">
        <f t="shared" si="618"/>
        <v>65.998322967016875</v>
      </c>
      <c r="T1447" s="59">
        <f t="shared" si="619"/>
        <v>89.080873654531402</v>
      </c>
      <c r="U1447" s="59">
        <f t="shared" si="620"/>
        <v>194.05999923097497</v>
      </c>
      <c r="V1447" s="59"/>
      <c r="W1447" s="49">
        <f t="shared" si="638"/>
        <v>26.399329186806753</v>
      </c>
      <c r="X1447" s="49">
        <f t="shared" si="639"/>
        <v>39.598993780210122</v>
      </c>
      <c r="Y1447" s="49">
        <f t="shared" si="640"/>
        <v>30.054793721308762</v>
      </c>
      <c r="Z1447" s="49">
        <f t="shared" si="641"/>
        <v>59.02607993322264</v>
      </c>
      <c r="AA1447" s="49">
        <f t="shared" si="642"/>
        <v>194.05999923097497</v>
      </c>
      <c r="AB1447" s="49">
        <f t="shared" si="643"/>
        <v>0</v>
      </c>
      <c r="AC1447" s="80">
        <f t="shared" si="623"/>
        <v>0</v>
      </c>
      <c r="AD1447" s="80">
        <f t="shared" si="632"/>
        <v>0</v>
      </c>
      <c r="AE1447" s="80">
        <f t="shared" si="633"/>
        <v>0</v>
      </c>
      <c r="AF1447" s="54">
        <f>(Q1447-MAX(Q$2:Q1446))/MAX(Q$2:Q1446)</f>
        <v>-2.7332093575566197E-2</v>
      </c>
      <c r="AG1447" s="54">
        <f>(R1447-MAX(R$2:R1446))/MAX(R$2:R1446)</f>
        <v>-0.18211827121533192</v>
      </c>
      <c r="AH1447" s="54">
        <f>(S1447-MAX(S$2:S1446))/MAX(S$2:S1446)</f>
        <v>-8.9813190113127939E-2</v>
      </c>
      <c r="AI1447" s="54">
        <f>(T1447-MAX(T$2:T1446))/MAX(T$2:T1446)</f>
        <v>-0.10460224858453329</v>
      </c>
      <c r="AJ1447" s="54">
        <f>(U1447-MAX(U$2:U1446))/MAX(U$2:U1446)</f>
        <v>-2.7332093575566097E-2</v>
      </c>
      <c r="AK1447" s="54">
        <f t="shared" si="634"/>
        <v>1.6393776805508835</v>
      </c>
      <c r="AL1447" s="71">
        <f t="shared" si="624"/>
        <v>2001.3749999998815</v>
      </c>
      <c r="AM1447" s="49">
        <f t="shared" si="625"/>
        <v>1.6393776805508835</v>
      </c>
      <c r="AN1447" s="49">
        <f t="shared" si="626"/>
        <v>3.2959389281896745</v>
      </c>
      <c r="AO1447" s="49">
        <f t="shared" si="627"/>
        <v>2.6642618937641553</v>
      </c>
      <c r="AP1447" s="49">
        <f t="shared" si="628"/>
        <v>2.7712317838572114</v>
      </c>
      <c r="AQ1447" s="49">
        <f t="shared" si="629"/>
        <v>5.0920804223305636</v>
      </c>
      <c r="AS1447" s="49">
        <f t="shared" si="635"/>
        <v>1.7961414941408891</v>
      </c>
      <c r="AT1447" s="49">
        <f t="shared" si="630"/>
        <v>2.3208486384733522</v>
      </c>
      <c r="AU1447" s="54">
        <f>(AM1447-MAX(AM$3:AM1447))/MAX(AM$3:AM1447)</f>
        <v>-0.67196082768422594</v>
      </c>
      <c r="AV1447" s="54">
        <f>(AN1447-MAX(AN$3:AN1447))/MAX(AN$3:AN1447)</f>
        <v>-0.74330725007143605</v>
      </c>
      <c r="AW1447" s="54">
        <f>(AO1447-MAX(AO$3:AO1447))/MAX(AO$3:AO1447)</f>
        <v>-0.66870111692661238</v>
      </c>
      <c r="AX1447" s="54">
        <f>(AP1447-MAX(AP$3:AP1447))/MAX(AP$3:AP1447)</f>
        <v>-0.68070592245940842</v>
      </c>
      <c r="AY1447" s="54">
        <f>(AQ1447-MAX(AQ$3:AQ1447))/MAX(AQ$3:AQ1447)</f>
        <v>-0.3878901462678544</v>
      </c>
    </row>
    <row r="1448" spans="1:51">
      <c r="A1448" s="49">
        <f>Data!F1574</f>
        <v>2001.4583333332148</v>
      </c>
      <c r="B1448" s="53">
        <f t="shared" si="621"/>
        <v>0.96799999999999997</v>
      </c>
      <c r="C1448" s="50">
        <f>1/Data!N1574</f>
        <v>3.0240227388606229E-2</v>
      </c>
      <c r="D1448" s="50">
        <f>Data!H1574/100</f>
        <v>5.28E-2</v>
      </c>
      <c r="E1448">
        <f>Data!K1575/Data!K1574</f>
        <v>0.97614081811017273</v>
      </c>
      <c r="F1448">
        <f>Data!T1575/Data!T1574</f>
        <v>1.0103264555697629</v>
      </c>
      <c r="G1448" s="49">
        <f>Data!E1577</f>
        <v>178.3</v>
      </c>
      <c r="H1448" s="52">
        <v>0</v>
      </c>
      <c r="I1448" s="52">
        <v>1</v>
      </c>
      <c r="J1448" s="52">
        <v>0.6</v>
      </c>
      <c r="K1448" s="54">
        <f t="shared" si="631"/>
        <v>0.66261227030770231</v>
      </c>
      <c r="L1448" s="54">
        <f t="shared" si="644"/>
        <v>0</v>
      </c>
      <c r="M1448" s="53">
        <f t="shared" si="645"/>
        <v>0</v>
      </c>
      <c r="N1448" s="54" cm="1">
        <f t="array" ref="N1448">stock_min(C1448,O1448)</f>
        <v>0</v>
      </c>
      <c r="O1448" s="54" cm="1">
        <f t="array" ref="O1448">stock_max(C1448,D1448)</f>
        <v>0</v>
      </c>
      <c r="P1448" s="49">
        <f t="shared" si="622"/>
        <v>2001.4583333332148</v>
      </c>
      <c r="Q1448" s="49">
        <f t="shared" si="636"/>
        <v>2.4650986114249434</v>
      </c>
      <c r="R1448" s="49">
        <f t="shared" si="637"/>
        <v>377.67169572462274</v>
      </c>
      <c r="S1448" s="59">
        <f t="shared" si="618"/>
        <v>65.326134871679812</v>
      </c>
      <c r="T1448" s="59">
        <f t="shared" si="619"/>
        <v>87.982919169182651</v>
      </c>
      <c r="U1448" s="59">
        <f t="shared" si="620"/>
        <v>196.06395119090183</v>
      </c>
      <c r="V1448" s="59"/>
      <c r="W1448" s="49">
        <f t="shared" si="638"/>
        <v>26.130453948671928</v>
      </c>
      <c r="X1448" s="49">
        <f t="shared" si="639"/>
        <v>39.195680923007885</v>
      </c>
      <c r="Y1448" s="49">
        <f t="shared" si="640"/>
        <v>29.684357350191473</v>
      </c>
      <c r="Z1448" s="49">
        <f t="shared" si="641"/>
        <v>58.298561818991175</v>
      </c>
      <c r="AA1448" s="49">
        <f t="shared" si="642"/>
        <v>196.06395119090183</v>
      </c>
      <c r="AB1448" s="49">
        <f t="shared" si="643"/>
        <v>0</v>
      </c>
      <c r="AC1448" s="80">
        <f t="shared" si="623"/>
        <v>0</v>
      </c>
      <c r="AD1448" s="80">
        <f t="shared" si="632"/>
        <v>0</v>
      </c>
      <c r="AE1448" s="80">
        <f t="shared" si="633"/>
        <v>0</v>
      </c>
      <c r="AF1448" s="54">
        <f>(Q1448-MAX(Q$2:Q1447))/MAX(Q$2:Q1447)</f>
        <v>-1.7287881655740085E-2</v>
      </c>
      <c r="AG1448" s="54">
        <f>(R1448-MAX(R$2:R1447))/MAX(R$2:R1447)</f>
        <v>-0.20163226014677166</v>
      </c>
      <c r="AH1448" s="54">
        <f>(S1448-MAX(S$2:S1447))/MAX(S$2:S1447)</f>
        <v>-9.9083376242622992E-2</v>
      </c>
      <c r="AI1448" s="54">
        <f>(T1448-MAX(T$2:T1447))/MAX(T$2:T1447)</f>
        <v>-0.11563835473174539</v>
      </c>
      <c r="AJ1448" s="54">
        <f>(U1448-MAX(U$2:U1447))/MAX(U$2:U1447)</f>
        <v>-1.7287881655739981E-2</v>
      </c>
      <c r="AK1448" s="54">
        <f t="shared" si="634"/>
        <v>1.6469037443582515</v>
      </c>
      <c r="AL1448" s="71">
        <f t="shared" si="624"/>
        <v>2001.4583333332148</v>
      </c>
      <c r="AM1448" s="49">
        <f t="shared" si="625"/>
        <v>1.6469037443582515</v>
      </c>
      <c r="AN1448" s="49">
        <f t="shared" si="626"/>
        <v>3.4634669053484886</v>
      </c>
      <c r="AO1448" s="49">
        <f t="shared" si="627"/>
        <v>2.7493856501029739</v>
      </c>
      <c r="AP1448" s="49">
        <f t="shared" si="628"/>
        <v>2.8678667392436954</v>
      </c>
      <c r="AQ1448" s="49">
        <f t="shared" si="629"/>
        <v>5.1616905315833126</v>
      </c>
      <c r="AS1448" s="49">
        <f t="shared" si="635"/>
        <v>1.698223626234824</v>
      </c>
      <c r="AT1448" s="49">
        <f t="shared" si="630"/>
        <v>2.2938237923396172</v>
      </c>
      <c r="AU1448" s="54">
        <f>(AM1448-MAX(AM$3:AM1448))/MAX(AM$3:AM1448)</f>
        <v>-0.67045486370078622</v>
      </c>
      <c r="AV1448" s="54">
        <f>(AN1448-MAX(AN$3:AN1448))/MAX(AN$3:AN1448)</f>
        <v>-0.73025991573551574</v>
      </c>
      <c r="AW1448" s="54">
        <f>(AO1448-MAX(AO$3:AO1448))/MAX(AO$3:AO1448)</f>
        <v>-0.65811604439148785</v>
      </c>
      <c r="AX1448" s="54">
        <f>(AP1448-MAX(AP$3:AP1448))/MAX(AP$3:AP1448)</f>
        <v>-0.6695718956638016</v>
      </c>
      <c r="AY1448" s="54">
        <f>(AQ1448-MAX(AQ$3:AQ1448))/MAX(AQ$3:AQ1448)</f>
        <v>-0.37952243989657963</v>
      </c>
    </row>
    <row r="1449" spans="1:51">
      <c r="A1449" s="49">
        <f>Data!F1575</f>
        <v>2001.5416666665481</v>
      </c>
      <c r="B1449" s="53">
        <f t="shared" si="621"/>
        <v>0.96</v>
      </c>
      <c r="C1449" s="50">
        <f>1/Data!N1575</f>
        <v>3.1091589626149798E-2</v>
      </c>
      <c r="D1449" s="50">
        <f>Data!H1575/100</f>
        <v>5.2400000000000002E-2</v>
      </c>
      <c r="E1449">
        <f>Data!K1576/Data!K1575</f>
        <v>0.97954276041162158</v>
      </c>
      <c r="F1449">
        <f>Data!T1576/Data!T1575</f>
        <v>1.0254723068263334</v>
      </c>
      <c r="G1449" s="49">
        <f>Data!E1578</f>
        <v>177.7</v>
      </c>
      <c r="H1449" s="52">
        <v>0</v>
      </c>
      <c r="I1449" s="52">
        <v>1</v>
      </c>
      <c r="J1449" s="52">
        <v>0.6</v>
      </c>
      <c r="K1449" s="54">
        <f t="shared" si="631"/>
        <v>0.66261227030770231</v>
      </c>
      <c r="L1449" s="54">
        <f t="shared" si="644"/>
        <v>0</v>
      </c>
      <c r="M1449" s="53">
        <f t="shared" si="645"/>
        <v>0</v>
      </c>
      <c r="N1449" s="54" cm="1">
        <f t="array" ref="N1449">stock_min(C1449,O1449)</f>
        <v>0</v>
      </c>
      <c r="O1449" s="54" cm="1">
        <f t="array" ref="O1449">stock_max(C1449,D1449)</f>
        <v>0</v>
      </c>
      <c r="P1449" s="49">
        <f t="shared" si="622"/>
        <v>2001.5416666665481</v>
      </c>
      <c r="Q1449" s="49">
        <f t="shared" si="636"/>
        <v>2.5278903596123281</v>
      </c>
      <c r="R1449" s="49">
        <f t="shared" si="637"/>
        <v>369.945575359435</v>
      </c>
      <c r="S1449" s="59">
        <f t="shared" si="618"/>
        <v>65.189902376700161</v>
      </c>
      <c r="T1449" s="59">
        <f t="shared" si="619"/>
        <v>87.546420580760255</v>
      </c>
      <c r="U1449" s="59">
        <f t="shared" si="620"/>
        <v>201.05815231321975</v>
      </c>
      <c r="V1449" s="59"/>
      <c r="W1449" s="49">
        <f t="shared" si="638"/>
        <v>26.075960950680066</v>
      </c>
      <c r="X1449" s="49">
        <f t="shared" si="639"/>
        <v>39.113941426020098</v>
      </c>
      <c r="Y1449" s="49">
        <f t="shared" si="640"/>
        <v>29.537088082429747</v>
      </c>
      <c r="Z1449" s="49">
        <f t="shared" si="641"/>
        <v>58.009332498330508</v>
      </c>
      <c r="AA1449" s="49">
        <f t="shared" si="642"/>
        <v>201.05815231321975</v>
      </c>
      <c r="AB1449" s="49">
        <f t="shared" si="643"/>
        <v>0</v>
      </c>
      <c r="AC1449" s="80">
        <f t="shared" si="623"/>
        <v>0</v>
      </c>
      <c r="AD1449" s="80">
        <f t="shared" si="632"/>
        <v>0</v>
      </c>
      <c r="AE1449" s="80">
        <f t="shared" si="633"/>
        <v>0</v>
      </c>
      <c r="AF1449" s="54">
        <f>(Q1449-MAX(Q$2:Q1448))/MAX(Q$2:Q1448)</f>
        <v>7.7440629446810377E-3</v>
      </c>
      <c r="AG1449" s="54">
        <f>(R1449-MAX(R$2:R1448))/MAX(R$2:R1448)</f>
        <v>-0.21796466028058126</v>
      </c>
      <c r="AH1449" s="54">
        <f>(S1449-MAX(S$2:S1448))/MAX(S$2:S1448)</f>
        <v>-0.10096216670932055</v>
      </c>
      <c r="AI1449" s="54">
        <f>(T1449-MAX(T$2:T1448))/MAX(T$2:T1448)</f>
        <v>-0.12002582690770509</v>
      </c>
      <c r="AJ1449" s="54">
        <f>(U1449-MAX(U$2:U1448))/MAX(U$2:U1448)</f>
        <v>7.7440629446811227E-3</v>
      </c>
      <c r="AK1449" s="54">
        <f t="shared" si="634"/>
        <v>1.6104146832401041</v>
      </c>
      <c r="AL1449" s="71">
        <f t="shared" si="624"/>
        <v>2001.5416666665481</v>
      </c>
      <c r="AM1449" s="49">
        <f t="shared" si="625"/>
        <v>1.6104146832401041</v>
      </c>
      <c r="AN1449" s="49">
        <f t="shared" si="626"/>
        <v>3.6056448795475826</v>
      </c>
      <c r="AO1449" s="49">
        <f t="shared" si="627"/>
        <v>2.7908183560185971</v>
      </c>
      <c r="AP1449" s="49">
        <f t="shared" si="628"/>
        <v>2.9225663898179604</v>
      </c>
      <c r="AQ1449" s="49">
        <f t="shared" si="629"/>
        <v>5.12006942653879</v>
      </c>
      <c r="AS1449" s="49">
        <f t="shared" si="635"/>
        <v>1.5144245469912074</v>
      </c>
      <c r="AT1449" s="49">
        <f t="shared" si="630"/>
        <v>2.1975030367208297</v>
      </c>
      <c r="AU1449" s="54">
        <f>(AM1449-MAX(AM$3:AM1449))/MAX(AM$3:AM1449)</f>
        <v>-0.67775631811838843</v>
      </c>
      <c r="AV1449" s="54">
        <f>(AN1449-MAX(AN$3:AN1449))/MAX(AN$3:AN1449)</f>
        <v>-0.71918687828803973</v>
      </c>
      <c r="AW1449" s="54">
        <f>(AO1449-MAX(AO$3:AO1449))/MAX(AO$3:AO1449)</f>
        <v>-0.65296391981068669</v>
      </c>
      <c r="AX1449" s="54">
        <f>(AP1449-MAX(AP$3:AP1449))/MAX(AP$3:AP1449)</f>
        <v>-0.66326954500023005</v>
      </c>
      <c r="AY1449" s="54">
        <f>(AQ1449-MAX(AQ$3:AQ1449))/MAX(AQ$3:AQ1449)</f>
        <v>-0.38452563827680331</v>
      </c>
    </row>
    <row r="1450" spans="1:51">
      <c r="A1450" s="49">
        <f>Data!F1576</f>
        <v>2001.6249999998813</v>
      </c>
      <c r="B1450" s="53">
        <f t="shared" si="621"/>
        <v>0.95499999999999996</v>
      </c>
      <c r="C1450" s="50">
        <f>1/Data!N1576</f>
        <v>3.1842754100715208E-2</v>
      </c>
      <c r="D1450" s="50">
        <f>Data!H1576/100</f>
        <v>4.9699999999999994E-2</v>
      </c>
      <c r="E1450">
        <f>Data!K1577/Data!K1576</f>
        <v>0.88354575294427729</v>
      </c>
      <c r="F1450">
        <f>Data!T1577/Data!T1576</f>
        <v>1.0185193686490439</v>
      </c>
      <c r="G1450" s="49">
        <f>Data!E1579</f>
        <v>177.4</v>
      </c>
      <c r="H1450" s="52">
        <v>0</v>
      </c>
      <c r="I1450" s="52">
        <v>1</v>
      </c>
      <c r="J1450" s="52">
        <v>0.6</v>
      </c>
      <c r="K1450" s="54">
        <f t="shared" si="631"/>
        <v>0.66261227030770231</v>
      </c>
      <c r="L1450" s="54">
        <f t="shared" si="644"/>
        <v>0</v>
      </c>
      <c r="M1450" s="53">
        <f t="shared" si="645"/>
        <v>0</v>
      </c>
      <c r="N1450" s="54" cm="1">
        <f t="array" ref="N1450">stock_min(C1450,O1450)</f>
        <v>0</v>
      </c>
      <c r="O1450" s="54" cm="1">
        <f t="array" ref="O1450">stock_max(C1450,D1450)</f>
        <v>0</v>
      </c>
      <c r="P1450" s="49">
        <f t="shared" si="622"/>
        <v>2001.6249999998813</v>
      </c>
      <c r="Q1450" s="49">
        <f t="shared" si="636"/>
        <v>2.5747052930863532</v>
      </c>
      <c r="R1450" s="49">
        <f t="shared" si="637"/>
        <v>326.86384192935589</v>
      </c>
      <c r="S1450" s="59">
        <f t="shared" si="618"/>
        <v>61.117828112275063</v>
      </c>
      <c r="T1450" s="59">
        <f t="shared" si="619"/>
        <v>81.337995665479909</v>
      </c>
      <c r="U1450" s="59">
        <f t="shared" si="620"/>
        <v>204.78162235580388</v>
      </c>
      <c r="V1450" s="59"/>
      <c r="W1450" s="49">
        <f t="shared" si="638"/>
        <v>24.447131244910029</v>
      </c>
      <c r="X1450" s="49">
        <f t="shared" si="639"/>
        <v>36.670696867365038</v>
      </c>
      <c r="Y1450" s="49">
        <f t="shared" si="640"/>
        <v>27.442441695298218</v>
      </c>
      <c r="Z1450" s="49">
        <f t="shared" si="641"/>
        <v>53.895553970181695</v>
      </c>
      <c r="AA1450" s="49">
        <f t="shared" si="642"/>
        <v>204.78162235580388</v>
      </c>
      <c r="AB1450" s="49">
        <f t="shared" si="643"/>
        <v>0</v>
      </c>
      <c r="AC1450" s="80">
        <f t="shared" si="623"/>
        <v>0</v>
      </c>
      <c r="AD1450" s="80">
        <f t="shared" si="632"/>
        <v>0</v>
      </c>
      <c r="AE1450" s="80">
        <f t="shared" si="633"/>
        <v>0</v>
      </c>
      <c r="AF1450" s="54">
        <f>(Q1450-MAX(Q$2:Q1449))/MAX(Q$2:Q1449)</f>
        <v>1.8519368649043993E-2</v>
      </c>
      <c r="AG1450" s="54">
        <f>(R1450-MAX(R$2:R1449))/MAX(R$2:R1449)</f>
        <v>-0.30903599693857248</v>
      </c>
      <c r="AH1450" s="54">
        <f>(S1450-MAX(S$2:S1449))/MAX(S$2:S1449)</f>
        <v>-0.15712038585394617</v>
      </c>
      <c r="AI1450" s="54">
        <f>(T1450-MAX(T$2:T1449))/MAX(T$2:T1449)</f>
        <v>-0.1824299040223103</v>
      </c>
      <c r="AJ1450" s="54">
        <f>(U1450-MAX(U$2:U1449))/MAX(U$2:U1449)</f>
        <v>1.8519368649043851E-2</v>
      </c>
      <c r="AK1450" s="54">
        <f t="shared" si="634"/>
        <v>1.5653801403228209</v>
      </c>
      <c r="AL1450" s="71">
        <f t="shared" si="624"/>
        <v>2001.6249999998813</v>
      </c>
      <c r="AM1450" s="49">
        <f t="shared" si="625"/>
        <v>1.5653801403228209</v>
      </c>
      <c r="AN1450" s="49">
        <f t="shared" si="626"/>
        <v>4.0664235541434133</v>
      </c>
      <c r="AO1450" s="49">
        <f t="shared" si="627"/>
        <v>2.9585706500406732</v>
      </c>
      <c r="AP1450" s="49">
        <f t="shared" si="628"/>
        <v>3.1276841695344046</v>
      </c>
      <c r="AQ1450" s="49">
        <f t="shared" si="629"/>
        <v>5.0043228578046994</v>
      </c>
      <c r="AS1450" s="49">
        <f t="shared" si="635"/>
        <v>0.93789930366128615</v>
      </c>
      <c r="AT1450" s="49">
        <f t="shared" si="630"/>
        <v>1.8766386882702948</v>
      </c>
      <c r="AU1450" s="54">
        <f>(AM1450-MAX(AM$3:AM1450))/MAX(AM$3:AM1450)</f>
        <v>-0.68676772187206192</v>
      </c>
      <c r="AV1450" s="54">
        <f>(AN1450-MAX(AN$3:AN1450))/MAX(AN$3:AN1450)</f>
        <v>-0.68330073243781653</v>
      </c>
      <c r="AW1450" s="54">
        <f>(AO1450-MAX(AO$3:AO1450))/MAX(AO$3:AO1450)</f>
        <v>-0.63210405322903007</v>
      </c>
      <c r="AX1450" s="54">
        <f>(AP1450-MAX(AP$3:AP1450))/MAX(AP$3:AP1450)</f>
        <v>-0.63963641093932588</v>
      </c>
      <c r="AY1450" s="54">
        <f>(AQ1450-MAX(AQ$3:AQ1450))/MAX(AQ$3:AQ1450)</f>
        <v>-0.39843932568580837</v>
      </c>
    </row>
    <row r="1451" spans="1:51">
      <c r="A1451" s="49">
        <f>Data!F1577</f>
        <v>2001.7083333332146</v>
      </c>
      <c r="B1451" s="53">
        <f t="shared" si="621"/>
        <v>0.91500000000000004</v>
      </c>
      <c r="C1451" s="50">
        <f>1/Data!N1577</f>
        <v>3.6143629973821124E-2</v>
      </c>
      <c r="D1451" s="50">
        <f>Data!H1577/100</f>
        <v>4.7300000000000002E-2</v>
      </c>
      <c r="E1451">
        <f>Data!K1578/Data!K1577</f>
        <v>1.0353243003115631</v>
      </c>
      <c r="F1451">
        <f>Data!T1578/Data!T1577</f>
        <v>1.0201134192846721</v>
      </c>
      <c r="G1451" s="49">
        <f>Data!E1580</f>
        <v>176.7</v>
      </c>
      <c r="H1451" s="52">
        <v>0</v>
      </c>
      <c r="I1451" s="52">
        <v>1</v>
      </c>
      <c r="J1451" s="52">
        <v>0.6</v>
      </c>
      <c r="K1451" s="54">
        <f t="shared" si="631"/>
        <v>0.66261227030770231</v>
      </c>
      <c r="L1451" s="54">
        <f t="shared" si="644"/>
        <v>0</v>
      </c>
      <c r="M1451" s="53">
        <f t="shared" si="645"/>
        <v>0</v>
      </c>
      <c r="N1451" s="54" cm="1">
        <f t="array" ref="N1451">stock_min(C1451,O1451)</f>
        <v>0</v>
      </c>
      <c r="O1451" s="54" cm="1">
        <f t="array" ref="O1451">stock_max(C1451,D1451)</f>
        <v>0</v>
      </c>
      <c r="P1451" s="49">
        <f t="shared" si="622"/>
        <v>2001.7083333332146</v>
      </c>
      <c r="Q1451" s="49">
        <f t="shared" si="636"/>
        <v>2.6264914201806637</v>
      </c>
      <c r="R1451" s="49">
        <f t="shared" si="637"/>
        <v>338.41007844265971</v>
      </c>
      <c r="S1451" s="59">
        <f t="shared" si="618"/>
        <v>62.904910222088446</v>
      </c>
      <c r="T1451" s="59">
        <f t="shared" si="619"/>
        <v>83.793779735393372</v>
      </c>
      <c r="U1451" s="59">
        <f t="shared" si="620"/>
        <v>208.90048098804155</v>
      </c>
      <c r="V1451" s="59"/>
      <c r="W1451" s="49">
        <f t="shared" si="638"/>
        <v>25.161964088835379</v>
      </c>
      <c r="X1451" s="49">
        <f t="shared" si="639"/>
        <v>37.742946133253064</v>
      </c>
      <c r="Y1451" s="49">
        <f t="shared" si="640"/>
        <v>28.270993107260832</v>
      </c>
      <c r="Z1451" s="49">
        <f t="shared" si="641"/>
        <v>55.522786628132543</v>
      </c>
      <c r="AA1451" s="49">
        <f t="shared" si="642"/>
        <v>208.90048098804155</v>
      </c>
      <c r="AB1451" s="49">
        <f t="shared" si="643"/>
        <v>0</v>
      </c>
      <c r="AC1451" s="80">
        <f t="shared" si="623"/>
        <v>0</v>
      </c>
      <c r="AD1451" s="80">
        <f t="shared" si="632"/>
        <v>0</v>
      </c>
      <c r="AE1451" s="80">
        <f t="shared" si="633"/>
        <v>0</v>
      </c>
      <c r="AF1451" s="54">
        <f>(Q1451-MAX(Q$2:Q1450))/MAX(Q$2:Q1450)</f>
        <v>2.0113419284672151E-2</v>
      </c>
      <c r="AG1451" s="54">
        <f>(R1451-MAX(R$2:R1450))/MAX(R$2:R1450)</f>
        <v>-0.28462817698995085</v>
      </c>
      <c r="AH1451" s="54">
        <f>(S1451-MAX(S$2:S1450))/MAX(S$2:S1450)</f>
        <v>-0.13247462984966346</v>
      </c>
      <c r="AI1451" s="54">
        <f>(T1451-MAX(T$2:T1450))/MAX(T$2:T1450)</f>
        <v>-0.15774555323012895</v>
      </c>
      <c r="AJ1451" s="54">
        <f>(U1451-MAX(U$2:U1450))/MAX(U$2:U1450)</f>
        <v>2.0113419284672151E-2</v>
      </c>
      <c r="AK1451" s="54">
        <f t="shared" si="634"/>
        <v>1.4942923312634668</v>
      </c>
      <c r="AL1451" s="71">
        <f t="shared" si="624"/>
        <v>2001.7083333332146</v>
      </c>
      <c r="AM1451" s="49">
        <f t="shared" si="625"/>
        <v>1.4942923312634668</v>
      </c>
      <c r="AN1451" s="49">
        <f t="shared" si="626"/>
        <v>3.9129597146474913</v>
      </c>
      <c r="AO1451" s="49">
        <f t="shared" si="627"/>
        <v>2.8379161770859307</v>
      </c>
      <c r="AP1451" s="49">
        <f t="shared" si="628"/>
        <v>3.0016297737202633</v>
      </c>
      <c r="AQ1451" s="49">
        <f t="shared" si="629"/>
        <v>4.8707362412692596</v>
      </c>
      <c r="AS1451" s="49">
        <f t="shared" si="635"/>
        <v>0.95777652662176838</v>
      </c>
      <c r="AT1451" s="49">
        <f t="shared" si="630"/>
        <v>1.8691064675489963</v>
      </c>
      <c r="AU1451" s="54">
        <f>(AM1451-MAX(AM$3:AM1451))/MAX(AM$3:AM1451)</f>
        <v>-0.70099237938828241</v>
      </c>
      <c r="AV1451" s="54">
        <f>(AN1451-MAX(AN$3:AN1451))/MAX(AN$3:AN1451)</f>
        <v>-0.69525273028519219</v>
      </c>
      <c r="AW1451" s="54">
        <f>(AO1451-MAX(AO$3:AO1451))/MAX(AO$3:AO1451)</f>
        <v>-0.64710734259081271</v>
      </c>
      <c r="AX1451" s="54">
        <f>(AP1451-MAX(AP$3:AP1451))/MAX(AP$3:AP1451)</f>
        <v>-0.6541600687098037</v>
      </c>
      <c r="AY1451" s="54">
        <f>(AQ1451-MAX(AQ$3:AQ1451))/MAX(AQ$3:AQ1451)</f>
        <v>-0.41449753324071881</v>
      </c>
    </row>
    <row r="1452" spans="1:51">
      <c r="A1452" s="49">
        <f>Data!F1578</f>
        <v>2001.7916666665478</v>
      </c>
      <c r="B1452" s="53">
        <f t="shared" si="621"/>
        <v>0.92400000000000004</v>
      </c>
      <c r="C1452" s="50">
        <f>1/Data!N1578</f>
        <v>3.4992719450917385E-2</v>
      </c>
      <c r="D1452" s="50">
        <f>Data!H1578/100</f>
        <v>4.5700000000000005E-2</v>
      </c>
      <c r="E1452">
        <f>Data!K1579/Data!K1578</f>
        <v>1.0523080089971468</v>
      </c>
      <c r="F1452">
        <f>Data!T1579/Data!T1578</f>
        <v>0.99914908848716688</v>
      </c>
      <c r="G1452" s="49">
        <f>Data!E1581</f>
        <v>177.1</v>
      </c>
      <c r="H1452" s="52">
        <v>0</v>
      </c>
      <c r="I1452" s="52">
        <v>1</v>
      </c>
      <c r="J1452" s="52">
        <v>0.6</v>
      </c>
      <c r="K1452" s="54">
        <f t="shared" si="631"/>
        <v>0.66261227030770231</v>
      </c>
      <c r="L1452" s="54">
        <f t="shared" si="644"/>
        <v>0</v>
      </c>
      <c r="M1452" s="53">
        <f t="shared" si="645"/>
        <v>0</v>
      </c>
      <c r="N1452" s="54" cm="1">
        <f t="array" ref="N1452">stock_min(C1452,O1452)</f>
        <v>0</v>
      </c>
      <c r="O1452" s="54" cm="1">
        <f t="array" ref="O1452">stock_max(C1452,D1452)</f>
        <v>0</v>
      </c>
      <c r="P1452" s="49">
        <f t="shared" si="622"/>
        <v>2001.7916666665478</v>
      </c>
      <c r="Q1452" s="49">
        <f t="shared" si="636"/>
        <v>2.6242565083928744</v>
      </c>
      <c r="R1452" s="49">
        <f t="shared" si="637"/>
        <v>356.11163587056353</v>
      </c>
      <c r="S1452" s="59">
        <f t="shared" si="618"/>
        <v>64.857757983076795</v>
      </c>
      <c r="T1452" s="59">
        <f t="shared" si="619"/>
        <v>86.674010044370192</v>
      </c>
      <c r="U1452" s="59">
        <f t="shared" si="620"/>
        <v>208.72272516373246</v>
      </c>
      <c r="V1452" s="59"/>
      <c r="W1452" s="49">
        <f t="shared" si="638"/>
        <v>25.943103193230719</v>
      </c>
      <c r="X1452" s="49">
        <f t="shared" si="639"/>
        <v>38.914654789846075</v>
      </c>
      <c r="Y1452" s="49">
        <f t="shared" si="640"/>
        <v>29.242747472197465</v>
      </c>
      <c r="Z1452" s="49">
        <f t="shared" si="641"/>
        <v>57.431262572172727</v>
      </c>
      <c r="AA1452" s="49">
        <f t="shared" si="642"/>
        <v>208.72272516373246</v>
      </c>
      <c r="AB1452" s="49">
        <f t="shared" si="643"/>
        <v>0</v>
      </c>
      <c r="AC1452" s="80">
        <f t="shared" si="623"/>
        <v>0</v>
      </c>
      <c r="AD1452" s="80">
        <f t="shared" si="632"/>
        <v>0</v>
      </c>
      <c r="AE1452" s="80">
        <f t="shared" si="633"/>
        <v>0</v>
      </c>
      <c r="AF1452" s="54">
        <f>(Q1452-MAX(Q$2:Q1451))/MAX(Q$2:Q1451)</f>
        <v>-8.5091151283319668E-4</v>
      </c>
      <c r="AG1452" s="54">
        <f>(R1452-MAX(R$2:R1451))/MAX(R$2:R1451)</f>
        <v>-0.24720850123563584</v>
      </c>
      <c r="AH1452" s="54">
        <f>(S1452-MAX(S$2:S1451))/MAX(S$2:S1451)</f>
        <v>-0.10554278985947158</v>
      </c>
      <c r="AI1452" s="54">
        <f>(T1452-MAX(T$2:T1451))/MAX(T$2:T1451)</f>
        <v>-0.12879487463420422</v>
      </c>
      <c r="AJ1452" s="54">
        <f>(U1452-MAX(U$2:U1451))/MAX(U$2:U1451)</f>
        <v>-8.5091151283305834E-4</v>
      </c>
      <c r="AK1452" s="54">
        <f t="shared" si="634"/>
        <v>1.4929451126122781</v>
      </c>
      <c r="AL1452" s="71">
        <f t="shared" si="624"/>
        <v>2001.7916666665478</v>
      </c>
      <c r="AM1452" s="49">
        <f t="shared" si="625"/>
        <v>1.4929451126122781</v>
      </c>
      <c r="AN1452" s="49">
        <f t="shared" si="626"/>
        <v>3.8758685701913764</v>
      </c>
      <c r="AO1452" s="49">
        <f t="shared" si="627"/>
        <v>2.820451076880758</v>
      </c>
      <c r="AP1452" s="49">
        <f t="shared" si="628"/>
        <v>2.9815678884514103</v>
      </c>
      <c r="AQ1452" s="49">
        <f t="shared" si="629"/>
        <v>5.0490171573770226</v>
      </c>
      <c r="AS1452" s="49">
        <f t="shared" si="635"/>
        <v>1.1731485871856462</v>
      </c>
      <c r="AT1452" s="49">
        <f t="shared" si="630"/>
        <v>2.0674492689256123</v>
      </c>
      <c r="AU1452" s="54">
        <f>(AM1452-MAX(AM$3:AM1452))/MAX(AM$3:AM1452)</f>
        <v>-0.70126195759256527</v>
      </c>
      <c r="AV1452" s="54">
        <f>(AN1452-MAX(AN$3:AN1452))/MAX(AN$3:AN1452)</f>
        <v>-0.69814144517823995</v>
      </c>
      <c r="AW1452" s="54">
        <f>(AO1452-MAX(AO$3:AO1452))/MAX(AO$3:AO1452)</f>
        <v>-0.64927911414385753</v>
      </c>
      <c r="AX1452" s="54">
        <f>(AP1452-MAX(AP$3:AP1452))/MAX(AP$3:AP1452)</f>
        <v>-0.65647154665544405</v>
      </c>
      <c r="AY1452" s="54">
        <f>(AQ1452-MAX(AQ$3:AQ1452))/MAX(AQ$3:AQ1452)</f>
        <v>-0.39306670410389033</v>
      </c>
    </row>
    <row r="1453" spans="1:51">
      <c r="A1453" s="49">
        <f>Data!F1579</f>
        <v>2001.8749999998811</v>
      </c>
      <c r="B1453" s="53">
        <f t="shared" si="621"/>
        <v>0.94299999999999995</v>
      </c>
      <c r="C1453" s="50">
        <f>1/Data!N1579</f>
        <v>3.3327663396768577E-2</v>
      </c>
      <c r="D1453" s="50">
        <f>Data!H1579/100</f>
        <v>4.6500000000000007E-2</v>
      </c>
      <c r="E1453">
        <f>Data!K1580/Data!K1579</f>
        <v>1.0186800883131766</v>
      </c>
      <c r="F1453">
        <f>Data!T1580/Data!T1579</f>
        <v>0.97351013462485925</v>
      </c>
      <c r="G1453" s="49">
        <f>Data!E1582</f>
        <v>177.8</v>
      </c>
      <c r="H1453" s="52">
        <v>0</v>
      </c>
      <c r="I1453" s="52">
        <v>1</v>
      </c>
      <c r="J1453" s="52">
        <v>0.6</v>
      </c>
      <c r="K1453" s="54">
        <f t="shared" si="631"/>
        <v>0.66261227030770231</v>
      </c>
      <c r="L1453" s="54">
        <f t="shared" si="644"/>
        <v>0</v>
      </c>
      <c r="M1453" s="53">
        <f t="shared" si="645"/>
        <v>0</v>
      </c>
      <c r="N1453" s="54" cm="1">
        <f t="array" ref="N1453">stock_min(C1453,O1453)</f>
        <v>0</v>
      </c>
      <c r="O1453" s="54" cm="1">
        <f t="array" ref="O1453">stock_max(C1453,D1453)</f>
        <v>0</v>
      </c>
      <c r="P1453" s="49">
        <f t="shared" si="622"/>
        <v>2001.8749999998811</v>
      </c>
      <c r="Q1453" s="49">
        <f t="shared" si="636"/>
        <v>2.5547403067757104</v>
      </c>
      <c r="R1453" s="49">
        <f t="shared" si="637"/>
        <v>362.76383267797542</v>
      </c>
      <c r="S1453" s="59">
        <f t="shared" si="618"/>
        <v>64.897457860225828</v>
      </c>
      <c r="T1453" s="59">
        <f t="shared" si="619"/>
        <v>86.972194657417873</v>
      </c>
      <c r="U1453" s="59">
        <f t="shared" si="620"/>
        <v>203.19368827341268</v>
      </c>
      <c r="V1453" s="59"/>
      <c r="W1453" s="49">
        <f t="shared" si="638"/>
        <v>25.958983144090332</v>
      </c>
      <c r="X1453" s="49">
        <f t="shared" si="639"/>
        <v>38.938474716135495</v>
      </c>
      <c r="Y1453" s="49">
        <f t="shared" si="640"/>
        <v>29.3433513018228</v>
      </c>
      <c r="Z1453" s="49">
        <f t="shared" si="641"/>
        <v>57.628843355595073</v>
      </c>
      <c r="AA1453" s="49">
        <f t="shared" si="642"/>
        <v>203.19368827341268</v>
      </c>
      <c r="AB1453" s="49">
        <f t="shared" si="643"/>
        <v>0</v>
      </c>
      <c r="AC1453" s="80">
        <f t="shared" si="623"/>
        <v>0</v>
      </c>
      <c r="AD1453" s="80">
        <f t="shared" si="632"/>
        <v>0</v>
      </c>
      <c r="AE1453" s="80">
        <f t="shared" si="633"/>
        <v>0</v>
      </c>
      <c r="AF1453" s="54">
        <f>(Q1453-MAX(Q$2:Q1452))/MAX(Q$2:Q1452)</f>
        <v>-2.7318236356552769E-2</v>
      </c>
      <c r="AG1453" s="54">
        <f>(R1453-MAX(R$2:R1452))/MAX(R$2:R1452)</f>
        <v>-0.23314628955730901</v>
      </c>
      <c r="AH1453" s="54">
        <f>(S1453-MAX(S$2:S1452))/MAX(S$2:S1452)</f>
        <v>-0.10499528648498072</v>
      </c>
      <c r="AI1453" s="54">
        <f>(T1453-MAX(T$2:T1452))/MAX(T$2:T1452)</f>
        <v>-0.12579766747764864</v>
      </c>
      <c r="AJ1453" s="54">
        <f>(U1453-MAX(U$2:U1452))/MAX(U$2:U1452)</f>
        <v>-2.7318236356552759E-2</v>
      </c>
      <c r="AK1453" s="54">
        <f t="shared" si="634"/>
        <v>1.5435492163273461</v>
      </c>
      <c r="AL1453" s="71">
        <f t="shared" si="624"/>
        <v>2001.8749999998811</v>
      </c>
      <c r="AM1453" s="49">
        <f t="shared" si="625"/>
        <v>1.5435492163273461</v>
      </c>
      <c r="AN1453" s="49">
        <f t="shared" si="626"/>
        <v>3.8032331080280746</v>
      </c>
      <c r="AO1453" s="49">
        <f t="shared" si="627"/>
        <v>2.8253690089044352</v>
      </c>
      <c r="AP1453" s="49">
        <f t="shared" si="628"/>
        <v>2.9770614897619745</v>
      </c>
      <c r="AQ1453" s="49">
        <f t="shared" si="629"/>
        <v>5.1896577608750087</v>
      </c>
      <c r="AS1453" s="49">
        <f t="shared" si="635"/>
        <v>1.3864246528469342</v>
      </c>
      <c r="AT1453" s="49">
        <f t="shared" si="630"/>
        <v>2.2125962711130343</v>
      </c>
      <c r="AU1453" s="54">
        <f>(AM1453-MAX(AM$3:AM1453))/MAX(AM$3:AM1453)</f>
        <v>-0.6911360857477723</v>
      </c>
      <c r="AV1453" s="54">
        <f>(AN1453-MAX(AN$3:AN1453))/MAX(AN$3:AN1453)</f>
        <v>-0.70379840573826802</v>
      </c>
      <c r="AW1453" s="54">
        <f>(AO1453-MAX(AO$3:AO1453))/MAX(AO$3:AO1453)</f>
        <v>-0.64866757314246859</v>
      </c>
      <c r="AX1453" s="54">
        <f>(AP1453-MAX(AP$3:AP1453))/MAX(AP$3:AP1453)</f>
        <v>-0.65699076212524177</v>
      </c>
      <c r="AY1453" s="54">
        <f>(AQ1453-MAX(AQ$3:AQ1453))/MAX(AQ$3:AQ1453)</f>
        <v>-0.37616054942918625</v>
      </c>
    </row>
    <row r="1454" spans="1:51">
      <c r="A1454" s="49">
        <f>Data!F1580</f>
        <v>2001.9583333332143</v>
      </c>
      <c r="B1454" s="53">
        <f t="shared" si="621"/>
        <v>0.94699999999999995</v>
      </c>
      <c r="C1454" s="50">
        <f>1/Data!N1580</f>
        <v>3.2786935495889472E-2</v>
      </c>
      <c r="D1454" s="50">
        <f>Data!H1580/100</f>
        <v>5.0900000000000001E-2</v>
      </c>
      <c r="E1454">
        <f>Data!K1581/Data!K1580</f>
        <v>0.99477097829161509</v>
      </c>
      <c r="F1454">
        <f>Data!T1581/Data!T1580</f>
        <v>1.0058606356736643</v>
      </c>
      <c r="G1454" s="49">
        <f>Data!E1583</f>
        <v>178.8</v>
      </c>
      <c r="H1454" s="52">
        <v>0</v>
      </c>
      <c r="I1454" s="52">
        <v>1</v>
      </c>
      <c r="J1454" s="52">
        <v>0.6</v>
      </c>
      <c r="K1454" s="54">
        <f t="shared" si="631"/>
        <v>0.66261227030770231</v>
      </c>
      <c r="L1454" s="54">
        <f t="shared" si="644"/>
        <v>0</v>
      </c>
      <c r="M1454" s="53">
        <f t="shared" si="645"/>
        <v>0</v>
      </c>
      <c r="N1454" s="54" cm="1">
        <f t="array" ref="N1454">stock_min(C1454,O1454)</f>
        <v>0</v>
      </c>
      <c r="O1454" s="54" cm="1">
        <f t="array" ref="O1454">stock_max(C1454,D1454)</f>
        <v>0</v>
      </c>
      <c r="P1454" s="49">
        <f t="shared" si="622"/>
        <v>2001.9583333332143</v>
      </c>
      <c r="Q1454" s="49">
        <f t="shared" si="636"/>
        <v>2.5697127089545484</v>
      </c>
      <c r="R1454" s="49">
        <f t="shared" si="637"/>
        <v>360.86693272188535</v>
      </c>
      <c r="S1454" s="59">
        <f t="shared" si="618"/>
        <v>64.845983873310075</v>
      </c>
      <c r="T1454" s="59">
        <f t="shared" si="619"/>
        <v>86.842822875906677</v>
      </c>
      <c r="U1454" s="59">
        <f t="shared" si="620"/>
        <v>204.38453245157126</v>
      </c>
      <c r="V1454" s="59"/>
      <c r="W1454" s="49">
        <f t="shared" si="638"/>
        <v>25.938393549324033</v>
      </c>
      <c r="X1454" s="49">
        <f t="shared" si="639"/>
        <v>38.907590323986042</v>
      </c>
      <c r="Y1454" s="49">
        <f t="shared" si="640"/>
        <v>29.299702850172487</v>
      </c>
      <c r="Z1454" s="49">
        <f t="shared" si="641"/>
        <v>57.54312002573419</v>
      </c>
      <c r="AA1454" s="49">
        <f t="shared" si="642"/>
        <v>204.38453245157126</v>
      </c>
      <c r="AB1454" s="49">
        <f t="shared" si="643"/>
        <v>0</v>
      </c>
      <c r="AC1454" s="80">
        <f t="shared" si="623"/>
        <v>0</v>
      </c>
      <c r="AD1454" s="80">
        <f t="shared" si="632"/>
        <v>0</v>
      </c>
      <c r="AE1454" s="80">
        <f t="shared" si="633"/>
        <v>0</v>
      </c>
      <c r="AF1454" s="54">
        <f>(Q1454-MAX(Q$2:Q1453))/MAX(Q$2:Q1453)</f>
        <v>-2.1617702913421206E-2</v>
      </c>
      <c r="AG1454" s="54">
        <f>(R1454-MAX(R$2:R1453))/MAX(R$2:R1453)</f>
        <v>-0.23715618425636942</v>
      </c>
      <c r="AH1454" s="54">
        <f>(S1454-MAX(S$2:S1453))/MAX(S$2:S1453)</f>
        <v>-0.10570516730977715</v>
      </c>
      <c r="AI1454" s="54">
        <f>(T1454-MAX(T$2:T1453))/MAX(T$2:T1453)</f>
        <v>-0.12709804989992909</v>
      </c>
      <c r="AJ1454" s="54">
        <f>(U1454-MAX(U$2:U1453))/MAX(U$2:U1453)</f>
        <v>-2.1617702913421268E-2</v>
      </c>
      <c r="AK1454" s="54">
        <f t="shared" si="634"/>
        <v>1.4834851487773053</v>
      </c>
      <c r="AL1454" s="71">
        <f t="shared" si="624"/>
        <v>2001.9583333332143</v>
      </c>
      <c r="AM1454" s="49">
        <f t="shared" si="625"/>
        <v>1.4834851487773053</v>
      </c>
      <c r="AN1454" s="49">
        <f t="shared" si="626"/>
        <v>3.7135617536640102</v>
      </c>
      <c r="AO1454" s="49">
        <f t="shared" si="627"/>
        <v>2.7413068503820268</v>
      </c>
      <c r="AP1454" s="49">
        <f t="shared" si="628"/>
        <v>2.8913528413938789</v>
      </c>
      <c r="AQ1454" s="49">
        <f t="shared" si="629"/>
        <v>5.0078729096399996</v>
      </c>
      <c r="AS1454" s="49">
        <f t="shared" si="635"/>
        <v>1.2943111559759894</v>
      </c>
      <c r="AT1454" s="49">
        <f t="shared" si="630"/>
        <v>2.1165200682461207</v>
      </c>
      <c r="AU1454" s="54">
        <f>(AM1454-MAX(AM$3:AM1454))/MAX(AM$3:AM1454)</f>
        <v>-0.70315489461578928</v>
      </c>
      <c r="AV1454" s="54">
        <f>(AN1454-MAX(AN$3:AN1454))/MAX(AN$3:AN1454)</f>
        <v>-0.71078214756208069</v>
      </c>
      <c r="AW1454" s="54">
        <f>(AO1454-MAX(AO$3:AO1454))/MAX(AO$3:AO1454)</f>
        <v>-0.65912063681927735</v>
      </c>
      <c r="AX1454" s="54">
        <f>(AP1454-MAX(AP$3:AP1454))/MAX(AP$3:AP1454)</f>
        <v>-0.66686588840567562</v>
      </c>
      <c r="AY1454" s="54">
        <f>(AQ1454-MAX(AQ$3:AQ1454))/MAX(AQ$3:AQ1454)</f>
        <v>-0.3980125803225345</v>
      </c>
    </row>
    <row r="1455" spans="1:51">
      <c r="A1455" s="49">
        <f>Data!F1581</f>
        <v>2002.0416666665476</v>
      </c>
      <c r="B1455" s="53">
        <f t="shared" si="621"/>
        <v>0.94499999999999995</v>
      </c>
      <c r="C1455" s="50">
        <f>1/Data!N1581</f>
        <v>3.3028148361904257E-2</v>
      </c>
      <c r="D1455" s="50">
        <f>Data!H1581/100</f>
        <v>5.04E-2</v>
      </c>
      <c r="E1455">
        <f>Data!K1582/Data!K1581</f>
        <v>0.96266705501587446</v>
      </c>
      <c r="F1455">
        <f>Data!T1582/Data!T1581</f>
        <v>1.0103962697763631</v>
      </c>
      <c r="G1455" s="49">
        <f>Data!E1584</f>
        <v>179.8</v>
      </c>
      <c r="H1455" s="52">
        <v>0</v>
      </c>
      <c r="I1455" s="52">
        <v>1</v>
      </c>
      <c r="J1455" s="52">
        <v>0.6</v>
      </c>
      <c r="K1455" s="54">
        <f t="shared" si="631"/>
        <v>0.66261227030770231</v>
      </c>
      <c r="L1455" s="54">
        <f t="shared" si="644"/>
        <v>0</v>
      </c>
      <c r="M1455" s="53">
        <f t="shared" si="645"/>
        <v>0</v>
      </c>
      <c r="N1455" s="54" cm="1">
        <f t="array" ref="N1455">stock_min(C1455,O1455)</f>
        <v>0</v>
      </c>
      <c r="O1455" s="54" cm="1">
        <f t="array" ref="O1455">stock_max(C1455,D1455)</f>
        <v>0</v>
      </c>
      <c r="P1455" s="49">
        <f t="shared" si="622"/>
        <v>2002.0416666665476</v>
      </c>
      <c r="Q1455" s="49">
        <f t="shared" si="636"/>
        <v>2.5964281355245888</v>
      </c>
      <c r="R1455" s="49">
        <f t="shared" si="637"/>
        <v>347.39470737598907</v>
      </c>
      <c r="S1455" s="59">
        <f t="shared" si="618"/>
        <v>63.66311148118406</v>
      </c>
      <c r="T1455" s="59">
        <f t="shared" si="619"/>
        <v>84.999176356968675</v>
      </c>
      <c r="U1455" s="59">
        <f t="shared" si="620"/>
        <v>206.50936918905364</v>
      </c>
      <c r="V1455" s="59"/>
      <c r="W1455" s="49">
        <f t="shared" si="638"/>
        <v>25.465244592473624</v>
      </c>
      <c r="X1455" s="49">
        <f t="shared" si="639"/>
        <v>38.197866888710436</v>
      </c>
      <c r="Y1455" s="49">
        <f t="shared" si="640"/>
        <v>28.677679136792889</v>
      </c>
      <c r="Z1455" s="49">
        <f t="shared" si="641"/>
        <v>56.321497220175786</v>
      </c>
      <c r="AA1455" s="49">
        <f t="shared" si="642"/>
        <v>206.50936918905364</v>
      </c>
      <c r="AB1455" s="49">
        <f t="shared" si="643"/>
        <v>0</v>
      </c>
      <c r="AC1455" s="80">
        <f t="shared" si="623"/>
        <v>0</v>
      </c>
      <c r="AD1455" s="80">
        <f t="shared" si="632"/>
        <v>0</v>
      </c>
      <c r="AE1455" s="80">
        <f t="shared" si="633"/>
        <v>0</v>
      </c>
      <c r="AF1455" s="54">
        <f>(Q1455-MAX(Q$2:Q1454))/MAX(Q$2:Q1454)</f>
        <v>-1.1446176608491253E-2</v>
      </c>
      <c r="AG1455" s="54">
        <f>(R1455-MAX(R$2:R1454))/MAX(R$2:R1454)</f>
        <v>-0.26563539046100676</v>
      </c>
      <c r="AH1455" s="54">
        <f>(S1455-MAX(S$2:S1454))/MAX(S$2:S1454)</f>
        <v>-0.1220182310467222</v>
      </c>
      <c r="AI1455" s="54">
        <f>(T1455-MAX(T$2:T1454))/MAX(T$2:T1454)</f>
        <v>-0.14562949082252341</v>
      </c>
      <c r="AJ1455" s="54">
        <f>(U1455-MAX(U$2:U1454))/MAX(U$2:U1454)</f>
        <v>-1.1446176608491322E-2</v>
      </c>
      <c r="AK1455" s="54">
        <f t="shared" si="634"/>
        <v>1.4347586112974455</v>
      </c>
      <c r="AL1455" s="71">
        <f t="shared" si="624"/>
        <v>2002.0416666665476</v>
      </c>
      <c r="AM1455" s="49">
        <f t="shared" si="625"/>
        <v>1.4347586112974455</v>
      </c>
      <c r="AN1455" s="49">
        <f t="shared" si="626"/>
        <v>3.7117414708036525</v>
      </c>
      <c r="AO1455" s="49">
        <f t="shared" si="627"/>
        <v>2.7034493437439853</v>
      </c>
      <c r="AP1455" s="49">
        <f t="shared" si="628"/>
        <v>2.857352384188574</v>
      </c>
      <c r="AQ1455" s="49">
        <f t="shared" si="629"/>
        <v>4.7801335782824648</v>
      </c>
      <c r="AS1455" s="49">
        <f t="shared" si="635"/>
        <v>1.0683921074788123</v>
      </c>
      <c r="AT1455" s="49">
        <f t="shared" si="630"/>
        <v>1.9227811940938908</v>
      </c>
      <c r="AU1455" s="54">
        <f>(AM1455-MAX(AM$3:AM1455))/MAX(AM$3:AM1455)</f>
        <v>-0.71290506580229429</v>
      </c>
      <c r="AV1455" s="54">
        <f>(AN1455-MAX(AN$3:AN1455))/MAX(AN$3:AN1455)</f>
        <v>-0.71092391396711829</v>
      </c>
      <c r="AW1455" s="54">
        <f>(AO1455-MAX(AO$3:AO1455))/MAX(AO$3:AO1455)</f>
        <v>-0.66382818816566791</v>
      </c>
      <c r="AX1455" s="54">
        <f>(AP1455-MAX(AP$3:AP1455))/MAX(AP$3:AP1455)</f>
        <v>-0.67078333215129249</v>
      </c>
      <c r="AY1455" s="54">
        <f>(AQ1455-MAX(AQ$3:AQ1455))/MAX(AQ$3:AQ1455)</f>
        <v>-0.42538871684131235</v>
      </c>
    </row>
    <row r="1456" spans="1:51">
      <c r="A1456" s="49">
        <f>Data!F1582</f>
        <v>2002.1249999998809</v>
      </c>
      <c r="B1456" s="53">
        <f t="shared" si="621"/>
        <v>0.93300000000000005</v>
      </c>
      <c r="C1456" s="50">
        <f>1/Data!N1582</f>
        <v>3.4381151467874904E-2</v>
      </c>
      <c r="D1456" s="50">
        <f>Data!H1582/100</f>
        <v>4.9100000000000005E-2</v>
      </c>
      <c r="E1456">
        <f>Data!K1583/Data!K1582</f>
        <v>1.0435830338292962</v>
      </c>
      <c r="F1456">
        <f>Data!T1583/Data!T1582</f>
        <v>0.97011914287714041</v>
      </c>
      <c r="G1456" s="49">
        <f>Data!E1585</f>
        <v>179.8</v>
      </c>
      <c r="H1456" s="52">
        <v>0</v>
      </c>
      <c r="I1456" s="52">
        <v>1</v>
      </c>
      <c r="J1456" s="52">
        <v>0.6</v>
      </c>
      <c r="K1456" s="54">
        <f t="shared" si="631"/>
        <v>0.66261227030770231</v>
      </c>
      <c r="L1456" s="54">
        <f t="shared" si="644"/>
        <v>0</v>
      </c>
      <c r="M1456" s="53">
        <f t="shared" si="645"/>
        <v>0</v>
      </c>
      <c r="N1456" s="54" cm="1">
        <f t="array" ref="N1456">stock_min(C1456,O1456)</f>
        <v>0</v>
      </c>
      <c r="O1456" s="54" cm="1">
        <f t="array" ref="O1456">stock_max(C1456,D1456)</f>
        <v>0</v>
      </c>
      <c r="P1456" s="49">
        <f t="shared" si="622"/>
        <v>2002.1249999998809</v>
      </c>
      <c r="Q1456" s="49">
        <f t="shared" si="636"/>
        <v>2.5188446373772058</v>
      </c>
      <c r="R1456" s="49">
        <f t="shared" si="637"/>
        <v>362.53522265967524</v>
      </c>
      <c r="S1456" s="59">
        <f t="shared" si="618"/>
        <v>64.566967070735302</v>
      </c>
      <c r="T1456" s="59">
        <f t="shared" si="619"/>
        <v>86.596924442730483</v>
      </c>
      <c r="U1456" s="59">
        <f t="shared" si="620"/>
        <v>200.33869223378366</v>
      </c>
      <c r="V1456" s="59"/>
      <c r="W1456" s="49">
        <f t="shared" si="638"/>
        <v>25.826786828294122</v>
      </c>
      <c r="X1456" s="49">
        <f t="shared" si="639"/>
        <v>38.740180242441177</v>
      </c>
      <c r="Y1456" s="49">
        <f t="shared" si="640"/>
        <v>29.216739736068281</v>
      </c>
      <c r="Z1456" s="49">
        <f t="shared" si="641"/>
        <v>57.380184706662206</v>
      </c>
      <c r="AA1456" s="49">
        <f t="shared" si="642"/>
        <v>200.33869223378366</v>
      </c>
      <c r="AB1456" s="49">
        <f t="shared" si="643"/>
        <v>0</v>
      </c>
      <c r="AC1456" s="80">
        <f t="shared" si="623"/>
        <v>0</v>
      </c>
      <c r="AD1456" s="80">
        <f t="shared" si="632"/>
        <v>0</v>
      </c>
      <c r="AE1456" s="80">
        <f t="shared" si="633"/>
        <v>0</v>
      </c>
      <c r="AF1456" s="54">
        <f>(Q1456-MAX(Q$2:Q1455))/MAX(Q$2:Q1455)</f>
        <v>-4.0985012163509547E-2</v>
      </c>
      <c r="AG1456" s="54">
        <f>(R1456-MAX(R$2:R1455))/MAX(R$2:R1455)</f>
        <v>-0.23362955284043097</v>
      </c>
      <c r="AH1456" s="54">
        <f>(S1456-MAX(S$2:S1455))/MAX(S$2:S1455)</f>
        <v>-0.10955310468187197</v>
      </c>
      <c r="AI1456" s="54">
        <f>(T1456-MAX(T$2:T1455))/MAX(T$2:T1455)</f>
        <v>-0.1295697017271937</v>
      </c>
      <c r="AJ1456" s="54">
        <f>(U1456-MAX(U$2:U1455))/MAX(U$2:U1455)</f>
        <v>-4.0985012163509603E-2</v>
      </c>
      <c r="AK1456" s="54">
        <f t="shared" si="634"/>
        <v>1.4357398105709436</v>
      </c>
      <c r="AL1456" s="71">
        <f t="shared" si="624"/>
        <v>2002.1249999998809</v>
      </c>
      <c r="AM1456" s="49">
        <f t="shared" si="625"/>
        <v>1.4357398105709436</v>
      </c>
      <c r="AN1456" s="49">
        <f t="shared" si="626"/>
        <v>3.478572961943506</v>
      </c>
      <c r="AO1456" s="49">
        <f t="shared" si="627"/>
        <v>2.5993072865365208</v>
      </c>
      <c r="AP1456" s="49">
        <f t="shared" si="628"/>
        <v>2.7361500346943437</v>
      </c>
      <c r="AQ1456" s="49">
        <f t="shared" si="629"/>
        <v>4.8137399938769843</v>
      </c>
      <c r="AS1456" s="49">
        <f t="shared" si="635"/>
        <v>1.3351670319334783</v>
      </c>
      <c r="AT1456" s="49">
        <f t="shared" si="630"/>
        <v>2.0775899591826406</v>
      </c>
      <c r="AU1456" s="54">
        <f>(AM1456-MAX(AM$3:AM1456))/MAX(AM$3:AM1456)</f>
        <v>-0.71270872800815832</v>
      </c>
      <c r="AV1456" s="54">
        <f>(AN1456-MAX(AN$3:AN1456))/MAX(AN$3:AN1456)</f>
        <v>-0.72908343301164391</v>
      </c>
      <c r="AW1456" s="54">
        <f>(AO1456-MAX(AO$3:AO1456))/MAX(AO$3:AO1456)</f>
        <v>-0.67677817154175868</v>
      </c>
      <c r="AX1456" s="54">
        <f>(AP1456-MAX(AP$3:AP1456))/MAX(AP$3:AP1456)</f>
        <v>-0.68474794983608533</v>
      </c>
      <c r="AY1456" s="54">
        <f>(AQ1456-MAX(AQ$3:AQ1456))/MAX(AQ$3:AQ1456)</f>
        <v>-0.42134894990365507</v>
      </c>
    </row>
    <row r="1457" spans="1:51">
      <c r="A1457" s="49">
        <f>Data!F1583</f>
        <v>2002.2083333332141</v>
      </c>
      <c r="B1457" s="53">
        <f t="shared" si="621"/>
        <v>0.94599999999999995</v>
      </c>
      <c r="C1457" s="50">
        <f>1/Data!N1583</f>
        <v>3.3011874002986025E-2</v>
      </c>
      <c r="D1457" s="50">
        <f>Data!H1583/100</f>
        <v>5.28E-2</v>
      </c>
      <c r="E1457">
        <f>Data!K1584/Data!K1583</f>
        <v>0.95949682849959028</v>
      </c>
      <c r="F1457">
        <f>Data!T1584/Data!T1583</f>
        <v>1.0041958871815431</v>
      </c>
      <c r="G1457" s="49">
        <f>Data!E1586</f>
        <v>179.9</v>
      </c>
      <c r="H1457" s="52">
        <v>0</v>
      </c>
      <c r="I1457" s="52">
        <v>1</v>
      </c>
      <c r="J1457" s="52">
        <v>0.6</v>
      </c>
      <c r="K1457" s="54">
        <f t="shared" si="631"/>
        <v>0.66261227030770231</v>
      </c>
      <c r="L1457" s="54">
        <f t="shared" si="644"/>
        <v>0</v>
      </c>
      <c r="M1457" s="53">
        <f t="shared" si="645"/>
        <v>0</v>
      </c>
      <c r="N1457" s="54" cm="1">
        <f t="array" ref="N1457">stock_min(C1457,O1457)</f>
        <v>0</v>
      </c>
      <c r="O1457" s="54" cm="1">
        <f t="array" ref="O1457">stock_max(C1457,D1457)</f>
        <v>0</v>
      </c>
      <c r="P1457" s="49">
        <f t="shared" si="622"/>
        <v>2002.2083333332141</v>
      </c>
      <c r="Q1457" s="49">
        <f t="shared" si="636"/>
        <v>2.5294134253034755</v>
      </c>
      <c r="R1457" s="49">
        <f t="shared" si="637"/>
        <v>347.85139636135119</v>
      </c>
      <c r="S1457" s="59">
        <f t="shared" si="618"/>
        <v>63.106233190212208</v>
      </c>
      <c r="T1457" s="59">
        <f t="shared" si="619"/>
        <v>84.395435124576409</v>
      </c>
      <c r="U1457" s="59">
        <f t="shared" si="620"/>
        <v>201.1792907844945</v>
      </c>
      <c r="V1457" s="59"/>
      <c r="W1457" s="49">
        <f t="shared" si="638"/>
        <v>25.242493276084883</v>
      </c>
      <c r="X1457" s="49">
        <f t="shared" si="639"/>
        <v>37.863739914127322</v>
      </c>
      <c r="Y1457" s="49">
        <f t="shared" si="640"/>
        <v>28.47398425307443</v>
      </c>
      <c r="Z1457" s="49">
        <f t="shared" si="641"/>
        <v>55.921450871501975</v>
      </c>
      <c r="AA1457" s="49">
        <f t="shared" si="642"/>
        <v>201.1792907844945</v>
      </c>
      <c r="AB1457" s="49">
        <f t="shared" si="643"/>
        <v>0</v>
      </c>
      <c r="AC1457" s="80">
        <f t="shared" si="623"/>
        <v>0</v>
      </c>
      <c r="AD1457" s="80">
        <f t="shared" si="632"/>
        <v>0</v>
      </c>
      <c r="AE1457" s="80">
        <f t="shared" si="633"/>
        <v>0</v>
      </c>
      <c r="AF1457" s="54">
        <f>(Q1457-MAX(Q$2:Q1456))/MAX(Q$2:Q1456)</f>
        <v>-3.6961093469138666E-2</v>
      </c>
      <c r="AG1457" s="54">
        <f>(R1457-MAX(R$2:R1456))/MAX(R$2:R1456)</f>
        <v>-0.26466998649458068</v>
      </c>
      <c r="AH1457" s="54">
        <f>(S1457-MAX(S$2:S1456))/MAX(S$2:S1456)</f>
        <v>-0.12969817278415441</v>
      </c>
      <c r="AI1457" s="54">
        <f>(T1457-MAX(T$2:T1456))/MAX(T$2:T1456)</f>
        <v>-0.15169800496863878</v>
      </c>
      <c r="AJ1457" s="54">
        <f>(U1457-MAX(U$2:U1456))/MAX(U$2:U1456)</f>
        <v>-3.6961093469138784E-2</v>
      </c>
      <c r="AK1457" s="54">
        <f t="shared" si="634"/>
        <v>1.3478923394723574</v>
      </c>
      <c r="AL1457" s="71">
        <f t="shared" si="624"/>
        <v>2002.2083333332141</v>
      </c>
      <c r="AM1457" s="49">
        <f t="shared" si="625"/>
        <v>1.3478923394723574</v>
      </c>
      <c r="AN1457" s="49">
        <f t="shared" si="626"/>
        <v>3.6095989617442803</v>
      </c>
      <c r="AO1457" s="49">
        <f t="shared" si="627"/>
        <v>2.5916145261239518</v>
      </c>
      <c r="AP1457" s="49">
        <f t="shared" si="628"/>
        <v>2.7451828581084339</v>
      </c>
      <c r="AQ1457" s="49">
        <f t="shared" si="629"/>
        <v>4.7346892181443705</v>
      </c>
      <c r="AS1457" s="49">
        <f t="shared" si="635"/>
        <v>1.1250902564000902</v>
      </c>
      <c r="AT1457" s="49">
        <f t="shared" si="630"/>
        <v>1.9895063600359366</v>
      </c>
      <c r="AU1457" s="54">
        <f>(AM1457-MAX(AM$3:AM1457))/MAX(AM$3:AM1457)</f>
        <v>-0.73028699081550019</v>
      </c>
      <c r="AV1457" s="54">
        <f>(AN1457-MAX(AN$3:AN1457))/MAX(AN$3:AN1457)</f>
        <v>-0.71887892833671241</v>
      </c>
      <c r="AW1457" s="54">
        <f>(AO1457-MAX(AO$3:AO1457))/MAX(AO$3:AO1457)</f>
        <v>-0.67773476028342872</v>
      </c>
      <c r="AX1457" s="54">
        <f>(AP1457-MAX(AP$3:AP1457))/MAX(AP$3:AP1457)</f>
        <v>-0.68370721154909353</v>
      </c>
      <c r="AY1457" s="54">
        <f>(AQ1457-MAX(AQ$3:AQ1457))/MAX(AQ$3:AQ1457)</f>
        <v>-0.43085150185843279</v>
      </c>
    </row>
    <row r="1458" spans="1:51">
      <c r="A1458" s="49">
        <f>Data!F1584</f>
        <v>2002.2916666665474</v>
      </c>
      <c r="B1458" s="53">
        <f t="shared" si="621"/>
        <v>0.93100000000000005</v>
      </c>
      <c r="C1458" s="50">
        <f>1/Data!N1584</f>
        <v>3.4475764494862636E-2</v>
      </c>
      <c r="D1458" s="50">
        <f>Data!H1584/100</f>
        <v>5.21E-2</v>
      </c>
      <c r="E1458">
        <f>Data!K1585/Data!K1584</f>
        <v>0.97180403042957342</v>
      </c>
      <c r="F1458">
        <f>Data!T1585/Data!T1584</f>
        <v>1.0082163411245575</v>
      </c>
      <c r="G1458" s="49">
        <f>Data!E1587</f>
        <v>180.1</v>
      </c>
      <c r="H1458" s="52">
        <v>0</v>
      </c>
      <c r="I1458" s="52">
        <v>1</v>
      </c>
      <c r="J1458" s="52">
        <v>0.6</v>
      </c>
      <c r="K1458" s="54">
        <f t="shared" si="631"/>
        <v>0.66261227030770231</v>
      </c>
      <c r="L1458" s="54">
        <f t="shared" si="644"/>
        <v>0</v>
      </c>
      <c r="M1458" s="53">
        <f t="shared" si="645"/>
        <v>0</v>
      </c>
      <c r="N1458" s="54" cm="1">
        <f t="array" ref="N1458">stock_min(C1458,O1458)</f>
        <v>0</v>
      </c>
      <c r="O1458" s="54" cm="1">
        <f t="array" ref="O1458">stock_max(C1458,D1458)</f>
        <v>0</v>
      </c>
      <c r="P1458" s="49">
        <f t="shared" si="622"/>
        <v>2002.2916666665474</v>
      </c>
      <c r="Q1458" s="49">
        <f t="shared" si="636"/>
        <v>2.5501959488508041</v>
      </c>
      <c r="R1458" s="49">
        <f t="shared" si="637"/>
        <v>338.04338897451612</v>
      </c>
      <c r="S1458" s="59">
        <f t="shared" si="618"/>
        <v>62.246029267361592</v>
      </c>
      <c r="T1458" s="59">
        <f t="shared" si="619"/>
        <v>83.052627565267969</v>
      </c>
      <c r="U1458" s="59">
        <f t="shared" si="620"/>
        <v>202.83224846477646</v>
      </c>
      <c r="V1458" s="59"/>
      <c r="W1458" s="49">
        <f t="shared" si="638"/>
        <v>24.898411706944639</v>
      </c>
      <c r="X1458" s="49">
        <f t="shared" si="639"/>
        <v>37.347617560416957</v>
      </c>
      <c r="Y1458" s="49">
        <f t="shared" si="640"/>
        <v>28.020937459225703</v>
      </c>
      <c r="Z1458" s="49">
        <f t="shared" si="641"/>
        <v>55.031690106042269</v>
      </c>
      <c r="AA1458" s="49">
        <f t="shared" si="642"/>
        <v>202.83224846477646</v>
      </c>
      <c r="AB1458" s="49">
        <f t="shared" si="643"/>
        <v>0</v>
      </c>
      <c r="AC1458" s="80">
        <f t="shared" si="623"/>
        <v>0</v>
      </c>
      <c r="AD1458" s="80">
        <f t="shared" si="632"/>
        <v>0</v>
      </c>
      <c r="AE1458" s="80">
        <f t="shared" si="633"/>
        <v>0</v>
      </c>
      <c r="AF1458" s="54">
        <f>(Q1458-MAX(Q$2:Q1457))/MAX(Q$2:Q1457)</f>
        <v>-2.9048437296860307E-2</v>
      </c>
      <c r="AG1458" s="54">
        <f>(R1458-MAX(R$2:R1457))/MAX(R$2:R1457)</f>
        <v>-0.28540332917960087</v>
      </c>
      <c r="AH1458" s="54">
        <f>(S1458-MAX(S$2:S1457))/MAX(S$2:S1457)</f>
        <v>-0.14156129640902071</v>
      </c>
      <c r="AI1458" s="54">
        <f>(T1458-MAX(T$2:T1457))/MAX(T$2:T1457)</f>
        <v>-0.16519525549911004</v>
      </c>
      <c r="AJ1458" s="54">
        <f>(U1458-MAX(U$2:U1457))/MAX(U$2:U1457)</f>
        <v>-2.9048437296860363E-2</v>
      </c>
      <c r="AK1458" s="54">
        <f t="shared" si="634"/>
        <v>1.3082852000986507</v>
      </c>
      <c r="AL1458" s="71">
        <f t="shared" si="624"/>
        <v>2002.2916666665474</v>
      </c>
      <c r="AM1458" s="49">
        <f t="shared" si="625"/>
        <v>1.3082852000986507</v>
      </c>
      <c r="AN1458" s="49">
        <f t="shared" si="626"/>
        <v>3.3846464484120093</v>
      </c>
      <c r="AO1458" s="49">
        <f t="shared" si="627"/>
        <v>2.4650028121040872</v>
      </c>
      <c r="AP1458" s="49">
        <f t="shared" si="628"/>
        <v>2.6053543717288177</v>
      </c>
      <c r="AQ1458" s="49">
        <f t="shared" si="629"/>
        <v>4.3267232024943638</v>
      </c>
      <c r="AS1458" s="49">
        <f t="shared" si="635"/>
        <v>0.94207675408235447</v>
      </c>
      <c r="AT1458" s="49">
        <f t="shared" si="630"/>
        <v>1.7213688307655461</v>
      </c>
      <c r="AU1458" s="54">
        <f>(AM1458-MAX(AM$3:AM1458))/MAX(AM$3:AM1458)</f>
        <v>-0.73821237211847146</v>
      </c>
      <c r="AV1458" s="54">
        <f>(AN1458-MAX(AN$3:AN1458))/MAX(AN$3:AN1458)</f>
        <v>-0.73639857312039736</v>
      </c>
      <c r="AW1458" s="54">
        <f>(AO1458-MAX(AO$3:AO1458))/MAX(AO$3:AO1458)</f>
        <v>-0.6934788279131785</v>
      </c>
      <c r="AX1458" s="54">
        <f>(AP1458-MAX(AP$3:AP1458))/MAX(AP$3:AP1458)</f>
        <v>-0.69981788400621092</v>
      </c>
      <c r="AY1458" s="54">
        <f>(AQ1458-MAX(AQ$3:AQ1458))/MAX(AQ$3:AQ1458)</f>
        <v>-0.47989236481733299</v>
      </c>
    </row>
    <row r="1459" spans="1:51">
      <c r="A1459" s="49">
        <f>Data!F1585</f>
        <v>2002.3749999998806</v>
      </c>
      <c r="B1459" s="53">
        <f t="shared" si="621"/>
        <v>0.92</v>
      </c>
      <c r="C1459" s="50">
        <f>1/Data!N1585</f>
        <v>3.5551627484753996E-2</v>
      </c>
      <c r="D1459" s="50">
        <f>Data!H1585/100</f>
        <v>5.16E-2</v>
      </c>
      <c r="E1459">
        <f>Data!K1586/Data!K1585</f>
        <v>0.94027543764071797</v>
      </c>
      <c r="F1459">
        <f>Data!T1586/Data!T1585</f>
        <v>1.0217435645520085</v>
      </c>
      <c r="G1459" s="49">
        <f>Data!E1588</f>
        <v>180.7</v>
      </c>
      <c r="H1459" s="52">
        <v>0</v>
      </c>
      <c r="I1459" s="52">
        <v>1</v>
      </c>
      <c r="J1459" s="52">
        <v>0.6</v>
      </c>
      <c r="K1459" s="54">
        <f t="shared" si="631"/>
        <v>0.66261227030770231</v>
      </c>
      <c r="L1459" s="54">
        <f t="shared" si="644"/>
        <v>0</v>
      </c>
      <c r="M1459" s="53">
        <f t="shared" si="645"/>
        <v>0</v>
      </c>
      <c r="N1459" s="54" cm="1">
        <f t="array" ref="N1459">stock_min(C1459,O1459)</f>
        <v>0</v>
      </c>
      <c r="O1459" s="54" cm="1">
        <f t="array" ref="O1459">stock_max(C1459,D1459)</f>
        <v>0</v>
      </c>
      <c r="P1459" s="49">
        <f t="shared" si="622"/>
        <v>2002.3749999998806</v>
      </c>
      <c r="Q1459" s="49">
        <f t="shared" si="636"/>
        <v>2.6056462990849121</v>
      </c>
      <c r="R1459" s="49">
        <f t="shared" si="637"/>
        <v>317.85389550956461</v>
      </c>
      <c r="S1459" s="59">
        <f t="shared" si="618"/>
        <v>60.556839375596297</v>
      </c>
      <c r="T1459" s="59">
        <f t="shared" si="619"/>
        <v>80.375159020245434</v>
      </c>
      <c r="U1459" s="59">
        <f t="shared" si="620"/>
        <v>207.24254455249937</v>
      </c>
      <c r="V1459" s="59"/>
      <c r="W1459" s="49">
        <f t="shared" si="638"/>
        <v>24.22273575023852</v>
      </c>
      <c r="X1459" s="49">
        <f t="shared" si="639"/>
        <v>36.334103625357777</v>
      </c>
      <c r="Y1459" s="49">
        <f t="shared" si="640"/>
        <v>27.11759242549801</v>
      </c>
      <c r="Z1459" s="49">
        <f t="shared" si="641"/>
        <v>53.257566594747423</v>
      </c>
      <c r="AA1459" s="49">
        <f t="shared" si="642"/>
        <v>207.24254455249937</v>
      </c>
      <c r="AB1459" s="49">
        <f t="shared" si="643"/>
        <v>0</v>
      </c>
      <c r="AC1459" s="80">
        <f t="shared" si="623"/>
        <v>0</v>
      </c>
      <c r="AD1459" s="80">
        <f t="shared" si="632"/>
        <v>0</v>
      </c>
      <c r="AE1459" s="80">
        <f t="shared" si="633"/>
        <v>0</v>
      </c>
      <c r="AF1459" s="54">
        <f>(Q1459-MAX(Q$2:Q1458))/MAX(Q$2:Q1458)</f>
        <v>-7.9364893163510943E-3</v>
      </c>
      <c r="AG1459" s="54">
        <f>(R1459-MAX(R$2:R1458))/MAX(R$2:R1458)</f>
        <v>-0.32808230260774912</v>
      </c>
      <c r="AH1459" s="54">
        <f>(S1459-MAX(S$2:S1458))/MAX(S$2:S1458)</f>
        <v>-0.16485701499337582</v>
      </c>
      <c r="AI1459" s="54">
        <f>(T1459-MAX(T$2:T1458))/MAX(T$2:T1458)</f>
        <v>-0.19210787115212083</v>
      </c>
      <c r="AJ1459" s="54">
        <f>(U1459-MAX(U$2:U1458))/MAX(U$2:U1458)</f>
        <v>-7.9364893163510284E-3</v>
      </c>
      <c r="AK1459" s="54">
        <f t="shared" si="634"/>
        <v>1.2403435723693288</v>
      </c>
      <c r="AL1459" s="71">
        <f t="shared" si="624"/>
        <v>2002.3749999998806</v>
      </c>
      <c r="AM1459" s="49">
        <f t="shared" si="625"/>
        <v>1.2403435723693288</v>
      </c>
      <c r="AN1459" s="49">
        <f t="shared" si="626"/>
        <v>3.4312660659622769</v>
      </c>
      <c r="AO1459" s="49">
        <f t="shared" si="627"/>
        <v>2.4309144065335948</v>
      </c>
      <c r="AP1459" s="49">
        <f t="shared" si="628"/>
        <v>2.5802622493188347</v>
      </c>
      <c r="AQ1459" s="49">
        <f t="shared" si="629"/>
        <v>4.0463958216410276</v>
      </c>
      <c r="AS1459" s="49">
        <f t="shared" si="635"/>
        <v>0.61512975567875072</v>
      </c>
      <c r="AT1459" s="49">
        <f t="shared" si="630"/>
        <v>1.4661335723221929</v>
      </c>
      <c r="AU1459" s="54">
        <f>(AM1459-MAX(AM$3:AM1459))/MAX(AM$3:AM1459)</f>
        <v>-0.75180747932929048</v>
      </c>
      <c r="AV1459" s="54">
        <f>(AN1459-MAX(AN$3:AN1459))/MAX(AN$3:AN1459)</f>
        <v>-0.73276776621216111</v>
      </c>
      <c r="AW1459" s="54">
        <f>(AO1459-MAX(AO$3:AO1459))/MAX(AO$3:AO1459)</f>
        <v>-0.69771769448920462</v>
      </c>
      <c r="AX1459" s="54">
        <f>(AP1459-MAX(AP$3:AP1459))/MAX(AP$3:AP1459)</f>
        <v>-0.70270893271787072</v>
      </c>
      <c r="AY1459" s="54">
        <f>(AQ1459-MAX(AQ$3:AQ1459))/MAX(AQ$3:AQ1459)</f>
        <v>-0.51359001643704494</v>
      </c>
    </row>
    <row r="1460" spans="1:51">
      <c r="A1460" s="49">
        <f>Data!F1586</f>
        <v>2002.4583333332139</v>
      </c>
      <c r="B1460" s="53">
        <f t="shared" si="621"/>
        <v>0.88900000000000001</v>
      </c>
      <c r="C1460" s="50">
        <f>1/Data!N1586</f>
        <v>3.789648361140209E-2</v>
      </c>
      <c r="D1460" s="50">
        <f>Data!H1586/100</f>
        <v>4.9299999999999997E-2</v>
      </c>
      <c r="E1460">
        <f>Data!K1587/Data!K1586</f>
        <v>0.89141741939583952</v>
      </c>
      <c r="F1460">
        <f>Data!T1587/Data!T1586</f>
        <v>1.0251797756960017</v>
      </c>
      <c r="G1460" s="49">
        <f>Data!E1589</f>
        <v>181</v>
      </c>
      <c r="H1460" s="52">
        <v>0</v>
      </c>
      <c r="I1460" s="52">
        <v>1</v>
      </c>
      <c r="J1460" s="52">
        <v>0.6</v>
      </c>
      <c r="K1460" s="54">
        <f t="shared" si="631"/>
        <v>0.66261227030770231</v>
      </c>
      <c r="L1460" s="54">
        <f t="shared" si="644"/>
        <v>0</v>
      </c>
      <c r="M1460" s="53">
        <f t="shared" si="645"/>
        <v>0</v>
      </c>
      <c r="N1460" s="54" cm="1">
        <f t="array" ref="N1460">stock_min(C1460,O1460)</f>
        <v>0</v>
      </c>
      <c r="O1460" s="54" cm="1">
        <f t="array" ref="O1460">stock_max(C1460,D1460)</f>
        <v>0</v>
      </c>
      <c r="P1460" s="49">
        <f t="shared" si="622"/>
        <v>2002.4583333332139</v>
      </c>
      <c r="Q1460" s="49">
        <f t="shared" si="636"/>
        <v>2.6712558884389872</v>
      </c>
      <c r="R1460" s="49">
        <f t="shared" si="637"/>
        <v>283.34049928005089</v>
      </c>
      <c r="S1460" s="59">
        <f t="shared" si="618"/>
        <v>57.221511692950493</v>
      </c>
      <c r="T1460" s="59">
        <f t="shared" si="619"/>
        <v>75.275129897379458</v>
      </c>
      <c r="U1460" s="59">
        <f t="shared" si="620"/>
        <v>212.46086533899995</v>
      </c>
      <c r="V1460" s="59"/>
      <c r="W1460" s="49">
        <f t="shared" si="638"/>
        <v>22.888604677180197</v>
      </c>
      <c r="X1460" s="49">
        <f t="shared" si="639"/>
        <v>34.332907015770296</v>
      </c>
      <c r="Y1460" s="49">
        <f t="shared" si="640"/>
        <v>25.396905178369657</v>
      </c>
      <c r="Z1460" s="49">
        <f t="shared" si="641"/>
        <v>49.8782247190098</v>
      </c>
      <c r="AA1460" s="49">
        <f t="shared" si="642"/>
        <v>212.46086533899995</v>
      </c>
      <c r="AB1460" s="49">
        <f t="shared" si="643"/>
        <v>0</v>
      </c>
      <c r="AC1460" s="80">
        <f t="shared" si="623"/>
        <v>0</v>
      </c>
      <c r="AD1460" s="80">
        <f t="shared" si="632"/>
        <v>0</v>
      </c>
      <c r="AE1460" s="80">
        <f t="shared" si="633"/>
        <v>0</v>
      </c>
      <c r="AF1460" s="54">
        <f>(Q1460-MAX(Q$2:Q1459))/MAX(Q$2:Q1459)</f>
        <v>1.7043447358851202E-2</v>
      </c>
      <c r="AG1460" s="54">
        <f>(R1460-MAX(R$2:R1459))/MAX(R$2:R1459)</f>
        <v>-0.40104086014420515</v>
      </c>
      <c r="AH1460" s="54">
        <f>(S1460-MAX(S$2:S1459))/MAX(S$2:S1459)</f>
        <v>-0.21085471807004197</v>
      </c>
      <c r="AI1460" s="54">
        <f>(T1460-MAX(T$2:T1459))/MAX(T$2:T1459)</f>
        <v>-0.24337089116332272</v>
      </c>
      <c r="AJ1460" s="54">
        <f>(U1460-MAX(U$2:U1459))/MAX(U$2:U1459)</f>
        <v>1.7043447358851292E-2</v>
      </c>
      <c r="AK1460" s="54">
        <f t="shared" si="634"/>
        <v>1.2381896976459237</v>
      </c>
      <c r="AL1460" s="71">
        <f t="shared" si="624"/>
        <v>2002.4583333332139</v>
      </c>
      <c r="AM1460" s="49">
        <f t="shared" si="625"/>
        <v>1.2381896976459237</v>
      </c>
      <c r="AN1460" s="49">
        <f t="shared" si="626"/>
        <v>3.8676040569333043</v>
      </c>
      <c r="AO1460" s="49">
        <f t="shared" si="627"/>
        <v>2.6040568741886521</v>
      </c>
      <c r="AP1460" s="49">
        <f t="shared" si="628"/>
        <v>2.7855469664874088</v>
      </c>
      <c r="AQ1460" s="49">
        <f t="shared" si="629"/>
        <v>3.9768839178957904</v>
      </c>
      <c r="AS1460" s="49">
        <f t="shared" si="635"/>
        <v>0.1092798609624861</v>
      </c>
      <c r="AT1460" s="49">
        <f t="shared" si="630"/>
        <v>1.1913369514083816</v>
      </c>
      <c r="AU1460" s="54">
        <f>(AM1460-MAX(AM$3:AM1460))/MAX(AM$3:AM1460)</f>
        <v>-0.75223846926524007</v>
      </c>
      <c r="AV1460" s="54">
        <f>(AN1460-MAX(AN$3:AN1460))/MAX(AN$3:AN1460)</f>
        <v>-0.69878509807389622</v>
      </c>
      <c r="AW1460" s="54">
        <f>(AO1460-MAX(AO$3:AO1460))/MAX(AO$3:AO1460)</f>
        <v>-0.6761875640313284</v>
      </c>
      <c r="AX1460" s="54">
        <f>(AP1460-MAX(AP$3:AP1460))/MAX(AP$3:AP1460)</f>
        <v>-0.67905656456038332</v>
      </c>
      <c r="AY1460" s="54">
        <f>(AQ1460-MAX(AQ$3:AQ1460))/MAX(AQ$3:AQ1460)</f>
        <v>-0.52194591770041621</v>
      </c>
    </row>
    <row r="1461" spans="1:51">
      <c r="A1461" s="49">
        <f>Data!F1587</f>
        <v>2002.5416666665471</v>
      </c>
      <c r="B1461" s="53">
        <f t="shared" si="621"/>
        <v>0.83299999999999996</v>
      </c>
      <c r="C1461" s="50">
        <f>1/Data!N1587</f>
        <v>4.2620076958138374E-2</v>
      </c>
      <c r="D1461" s="50">
        <f>Data!H1587/100</f>
        <v>4.6500000000000007E-2</v>
      </c>
      <c r="E1461">
        <f>Data!K1588/Data!K1587</f>
        <v>1.0080223215216875</v>
      </c>
      <c r="F1461">
        <f>Data!T1588/Data!T1587</f>
        <v>1.0319365308173685</v>
      </c>
      <c r="G1461" s="49">
        <f>Data!E1590</f>
        <v>181.3</v>
      </c>
      <c r="H1461" s="52">
        <v>0</v>
      </c>
      <c r="I1461" s="52">
        <v>1</v>
      </c>
      <c r="J1461" s="52">
        <v>0.6</v>
      </c>
      <c r="K1461" s="54">
        <f t="shared" si="631"/>
        <v>0.66261227030770231</v>
      </c>
      <c r="L1461" s="54">
        <f t="shared" si="644"/>
        <v>0</v>
      </c>
      <c r="M1461" s="53">
        <f t="shared" si="645"/>
        <v>0</v>
      </c>
      <c r="N1461" s="54" cm="1">
        <f t="array" ref="N1461">stock_min(C1461,O1461)</f>
        <v>0.31066531595862779</v>
      </c>
      <c r="O1461" s="54" cm="1">
        <f t="array" ref="O1461">stock_max(C1461,D1461)</f>
        <v>0.31066531595862779</v>
      </c>
      <c r="P1461" s="49">
        <f t="shared" si="622"/>
        <v>2002.5416666665471</v>
      </c>
      <c r="Q1461" s="49">
        <f t="shared" si="636"/>
        <v>2.756566534441196</v>
      </c>
      <c r="R1461" s="49">
        <f t="shared" si="637"/>
        <v>285.6135478653909</v>
      </c>
      <c r="S1461" s="59">
        <f t="shared" si="618"/>
        <v>58.227923940444526</v>
      </c>
      <c r="T1461" s="59">
        <f t="shared" si="619"/>
        <v>76.486358097901118</v>
      </c>
      <c r="U1461" s="59">
        <f t="shared" si="620"/>
        <v>219.24612831238369</v>
      </c>
      <c r="V1461" s="59"/>
      <c r="W1461" s="49">
        <f t="shared" si="638"/>
        <v>23.291169576177811</v>
      </c>
      <c r="X1461" s="49">
        <f t="shared" si="639"/>
        <v>34.936754364266712</v>
      </c>
      <c r="Y1461" s="49">
        <f t="shared" si="640"/>
        <v>25.805558711082945</v>
      </c>
      <c r="Z1461" s="49">
        <f t="shared" si="641"/>
        <v>50.680799386818173</v>
      </c>
      <c r="AA1461" s="49">
        <f t="shared" si="642"/>
        <v>219.24612831238369</v>
      </c>
      <c r="AB1461" s="49">
        <f t="shared" si="643"/>
        <v>0</v>
      </c>
      <c r="AC1461" s="80">
        <f t="shared" si="623"/>
        <v>0</v>
      </c>
      <c r="AD1461" s="80">
        <f t="shared" si="632"/>
        <v>0.31066531595862779</v>
      </c>
      <c r="AE1461" s="80">
        <f t="shared" si="633"/>
        <v>0.31066531595862779</v>
      </c>
      <c r="AF1461" s="54">
        <f>(Q1461-MAX(Q$2:Q1460))/MAX(Q$2:Q1460)</f>
        <v>3.1936530817368518E-2</v>
      </c>
      <c r="AG1461" s="54">
        <f>(R1461-MAX(R$2:R1460))/MAX(R$2:R1460)</f>
        <v>-0.39623581734592861</v>
      </c>
      <c r="AH1461" s="54">
        <f>(S1461-MAX(S$2:S1460))/MAX(S$2:S1460)</f>
        <v>-0.19697522671636833</v>
      </c>
      <c r="AI1461" s="54">
        <f>(T1461-MAX(T$2:T1460))/MAX(T$2:T1460)</f>
        <v>-0.23119621255156972</v>
      </c>
      <c r="AJ1461" s="54">
        <f>(U1461-MAX(U$2:U1460))/MAX(U$2:U1460)</f>
        <v>3.1936530817368435E-2</v>
      </c>
      <c r="AK1461" s="54">
        <f t="shared" si="634"/>
        <v>1.203196109722894</v>
      </c>
      <c r="AL1461" s="71">
        <f t="shared" si="624"/>
        <v>2002.5416666665471</v>
      </c>
      <c r="AM1461" s="49">
        <f t="shared" si="625"/>
        <v>1.203196109722894</v>
      </c>
      <c r="AN1461" s="49">
        <f t="shared" si="626"/>
        <v>4.0856823023771787</v>
      </c>
      <c r="AO1461" s="49">
        <f t="shared" si="627"/>
        <v>2.6614746006339813</v>
      </c>
      <c r="AP1461" s="49">
        <f t="shared" si="628"/>
        <v>2.8618190862694761</v>
      </c>
      <c r="AQ1461" s="49">
        <f t="shared" si="629"/>
        <v>4.0678751409383436</v>
      </c>
      <c r="AS1461" s="49">
        <f t="shared" si="635"/>
        <v>-1.7807161438835095E-2</v>
      </c>
      <c r="AT1461" s="49">
        <f t="shared" si="630"/>
        <v>1.2060560546688674</v>
      </c>
      <c r="AU1461" s="54">
        <f>(AM1461-MAX(AM$3:AM1461))/MAX(AM$3:AM1461)</f>
        <v>-0.75924067977159049</v>
      </c>
      <c r="AV1461" s="54">
        <f>(AN1461-MAX(AN$3:AN1461))/MAX(AN$3:AN1461)</f>
        <v>-0.68180083175639772</v>
      </c>
      <c r="AW1461" s="54">
        <f>(AO1461-MAX(AO$3:AO1461))/MAX(AO$3:AO1461)</f>
        <v>-0.66904771464772461</v>
      </c>
      <c r="AX1461" s="54">
        <f>(AP1461-MAX(AP$3:AP1461))/MAX(AP$3:AP1461)</f>
        <v>-0.67026869042089732</v>
      </c>
      <c r="AY1461" s="54">
        <f>(AQ1461-MAX(AQ$3:AQ1461))/MAX(AQ$3:AQ1461)</f>
        <v>-0.51100802599249329</v>
      </c>
    </row>
    <row r="1462" spans="1:51">
      <c r="A1462" s="49">
        <f>Data!F1588</f>
        <v>2002.6249999998804</v>
      </c>
      <c r="B1462" s="53">
        <f t="shared" si="621"/>
        <v>0.83599999999999997</v>
      </c>
      <c r="C1462" s="50">
        <f>1/Data!N1588</f>
        <v>4.2393155471462253E-2</v>
      </c>
      <c r="D1462" s="50">
        <f>Data!H1588/100</f>
        <v>4.2599999999999999E-2</v>
      </c>
      <c r="E1462">
        <f>Data!K1589/Data!K1588</f>
        <v>0.9508368037150865</v>
      </c>
      <c r="F1462">
        <f>Data!T1589/Data!T1588</f>
        <v>1.0339096795119964</v>
      </c>
      <c r="G1462" s="49">
        <f>Data!E1591</f>
        <v>181.3</v>
      </c>
      <c r="H1462" s="52">
        <v>0</v>
      </c>
      <c r="I1462" s="52">
        <v>1</v>
      </c>
      <c r="J1462" s="52">
        <v>0.6</v>
      </c>
      <c r="K1462" s="54">
        <f t="shared" si="631"/>
        <v>0.66261227030770231</v>
      </c>
      <c r="L1462" s="54">
        <f t="shared" si="644"/>
        <v>0.31066531595862779</v>
      </c>
      <c r="M1462" s="53">
        <f t="shared" si="645"/>
        <v>0.15533265797931389</v>
      </c>
      <c r="N1462" s="54" cm="1">
        <f t="array" ref="N1462">stock_min(C1462,O1462)</f>
        <v>0.41427123694572288</v>
      </c>
      <c r="O1462" s="54" cm="1">
        <f t="array" ref="O1462">stock_max(C1462,D1462)</f>
        <v>0.8246985568925993</v>
      </c>
      <c r="P1462" s="49">
        <f t="shared" si="622"/>
        <v>2002.6249999998804</v>
      </c>
      <c r="Q1462" s="49">
        <f t="shared" si="636"/>
        <v>2.8500408221775917</v>
      </c>
      <c r="R1462" s="49">
        <f t="shared" si="637"/>
        <v>271.57187295005417</v>
      </c>
      <c r="S1462" s="59">
        <f t="shared" si="618"/>
        <v>57.300117523864017</v>
      </c>
      <c r="T1462" s="59">
        <f t="shared" si="619"/>
        <v>74.869786235291485</v>
      </c>
      <c r="U1462" s="59">
        <f t="shared" si="620"/>
        <v>226.68069425770267</v>
      </c>
      <c r="V1462" s="59"/>
      <c r="W1462" s="49">
        <f t="shared" si="638"/>
        <v>22.920047009545609</v>
      </c>
      <c r="X1462" s="49">
        <f t="shared" si="639"/>
        <v>34.380070514318412</v>
      </c>
      <c r="Y1462" s="49">
        <f t="shared" si="640"/>
        <v>25.260147200472634</v>
      </c>
      <c r="Z1462" s="49">
        <f t="shared" si="641"/>
        <v>49.609639034818855</v>
      </c>
      <c r="AA1462" s="49">
        <f t="shared" si="642"/>
        <v>191.46977950605751</v>
      </c>
      <c r="AB1462" s="49">
        <f t="shared" si="643"/>
        <v>35.210914751645149</v>
      </c>
      <c r="AC1462" s="80">
        <f t="shared" si="623"/>
        <v>0.15533265797931389</v>
      </c>
      <c r="AD1462" s="80">
        <f t="shared" si="632"/>
        <v>0.41427123694572288</v>
      </c>
      <c r="AE1462" s="80">
        <f t="shared" si="633"/>
        <v>0.8246985568925993</v>
      </c>
      <c r="AF1462" s="54">
        <f>(Q1462-MAX(Q$2:Q1461))/MAX(Q$2:Q1461)</f>
        <v>3.3909679511996443E-2</v>
      </c>
      <c r="AG1462" s="54">
        <f>(R1462-MAX(R$2:R1461))/MAX(R$2:R1461)</f>
        <v>-0.42591879436755109</v>
      </c>
      <c r="AH1462" s="54">
        <f>(S1462-MAX(S$2:S1461))/MAX(S$2:S1461)</f>
        <v>-0.20977066036582662</v>
      </c>
      <c r="AI1462" s="54">
        <f>(T1462-MAX(T$2:T1461))/MAX(T$2:T1461)</f>
        <v>-0.24744520912512932</v>
      </c>
      <c r="AJ1462" s="54">
        <f>(U1462-MAX(U$2:U1461))/MAX(U$2:U1461)</f>
        <v>3.3909679511996436E-2</v>
      </c>
      <c r="AK1462" s="54">
        <f t="shared" si="634"/>
        <v>1.1038494104187244</v>
      </c>
      <c r="AL1462" s="71">
        <f t="shared" si="624"/>
        <v>2002.6249999998804</v>
      </c>
      <c r="AM1462" s="49">
        <f t="shared" si="625"/>
        <v>1.1038494104187244</v>
      </c>
      <c r="AN1462" s="49">
        <f t="shared" si="626"/>
        <v>3.9757144351711826</v>
      </c>
      <c r="AO1462" s="49">
        <f t="shared" si="627"/>
        <v>2.5275906834029569</v>
      </c>
      <c r="AP1462" s="49">
        <f t="shared" si="628"/>
        <v>2.7280343486910263</v>
      </c>
      <c r="AQ1462" s="49">
        <f t="shared" si="629"/>
        <v>3.6540856347677528</v>
      </c>
      <c r="AS1462" s="49">
        <f t="shared" si="635"/>
        <v>-0.32162880040342978</v>
      </c>
      <c r="AT1462" s="49">
        <f t="shared" si="630"/>
        <v>0.92605128607672649</v>
      </c>
      <c r="AU1462" s="54">
        <f>(AM1462-MAX(AM$3:AM1462))/MAX(AM$3:AM1462)</f>
        <v>-0.77911993602759422</v>
      </c>
      <c r="AV1462" s="54">
        <f>(AN1462-MAX(AN$3:AN1462))/MAX(AN$3:AN1462)</f>
        <v>-0.69036529695187099</v>
      </c>
      <c r="AW1462" s="54">
        <f>(AO1462-MAX(AO$3:AO1462))/MAX(AO$3:AO1462)</f>
        <v>-0.68569607506001917</v>
      </c>
      <c r="AX1462" s="54">
        <f>(AP1462-MAX(AP$3:AP1462))/MAX(AP$3:AP1462)</f>
        <v>-0.68568301794952613</v>
      </c>
      <c r="AY1462" s="54">
        <f>(AQ1462-MAX(AQ$3:AQ1462))/MAX(AQ$3:AQ1462)</f>
        <v>-0.5607489203010817</v>
      </c>
    </row>
    <row r="1463" spans="1:51">
      <c r="A1463" s="49">
        <f>Data!F1589</f>
        <v>2002.7083333332137</v>
      </c>
      <c r="B1463" s="53">
        <f t="shared" si="621"/>
        <v>0.8</v>
      </c>
      <c r="C1463" s="50">
        <f>1/Data!N1589</f>
        <v>4.4712647195163879E-2</v>
      </c>
      <c r="D1463" s="50">
        <f>Data!H1589/100</f>
        <v>3.8699999999999998E-2</v>
      </c>
      <c r="E1463">
        <f>Data!K1590/Data!K1589</f>
        <v>0.98470610578675732</v>
      </c>
      <c r="F1463">
        <f>Data!T1590/Data!T1589</f>
        <v>0.99583595308185768</v>
      </c>
      <c r="G1463" s="49">
        <f>Data!E1592</f>
        <v>180.9</v>
      </c>
      <c r="H1463" s="52">
        <v>0</v>
      </c>
      <c r="I1463" s="52">
        <v>1</v>
      </c>
      <c r="J1463" s="52">
        <v>0.6</v>
      </c>
      <c r="K1463" s="54">
        <f t="shared" si="631"/>
        <v>0.66261227030770231</v>
      </c>
      <c r="L1463" s="54">
        <f t="shared" si="644"/>
        <v>0.41427123694572288</v>
      </c>
      <c r="M1463" s="53">
        <f t="shared" si="645"/>
        <v>0.31069072379240403</v>
      </c>
      <c r="N1463" s="54" cm="1">
        <f t="array" ref="N1463">stock_min(C1463,O1463)</f>
        <v>0.49372929962678191</v>
      </c>
      <c r="O1463" s="54" cm="1">
        <f t="array" ref="O1463">stock_max(C1463,D1463)</f>
        <v>0.85</v>
      </c>
      <c r="P1463" s="49">
        <f t="shared" si="622"/>
        <v>2002.7083333332137</v>
      </c>
      <c r="Q1463" s="49">
        <f t="shared" si="636"/>
        <v>2.8381731184754231</v>
      </c>
      <c r="R1463" s="49">
        <f t="shared" si="637"/>
        <v>267.41848145386388</v>
      </c>
      <c r="S1463" s="59">
        <f t="shared" si="618"/>
        <v>56.67887221126044</v>
      </c>
      <c r="T1463" s="59">
        <f t="shared" si="619"/>
        <v>74.005877225833871</v>
      </c>
      <c r="U1463" s="59">
        <f t="shared" si="620"/>
        <v>225.34489310706991</v>
      </c>
      <c r="V1463" s="59"/>
      <c r="W1463" s="49">
        <f t="shared" si="638"/>
        <v>22.671548884504176</v>
      </c>
      <c r="X1463" s="49">
        <f t="shared" si="639"/>
        <v>34.007323326756264</v>
      </c>
      <c r="Y1463" s="49">
        <f t="shared" si="640"/>
        <v>24.968674901111008</v>
      </c>
      <c r="Z1463" s="49">
        <f t="shared" si="641"/>
        <v>49.037202324722863</v>
      </c>
      <c r="AA1463" s="49">
        <f t="shared" si="642"/>
        <v>155.33232516471244</v>
      </c>
      <c r="AB1463" s="49">
        <f t="shared" si="643"/>
        <v>70.012567942357464</v>
      </c>
      <c r="AC1463" s="80">
        <f t="shared" si="623"/>
        <v>0.31069072379240403</v>
      </c>
      <c r="AD1463" s="80">
        <f t="shared" si="632"/>
        <v>0.49372929962678191</v>
      </c>
      <c r="AE1463" s="80">
        <f t="shared" si="633"/>
        <v>0.85</v>
      </c>
      <c r="AF1463" s="54">
        <f>(Q1463-MAX(Q$2:Q1462))/MAX(Q$2:Q1462)</f>
        <v>-4.1640469181423913E-3</v>
      </c>
      <c r="AG1463" s="54">
        <f>(R1463-MAX(R$2:R1462))/MAX(R$2:R1462)</f>
        <v>-0.43469873159630451</v>
      </c>
      <c r="AH1463" s="54">
        <f>(S1463-MAX(S$2:S1462))/MAX(S$2:S1462)</f>
        <v>-0.21833829153909762</v>
      </c>
      <c r="AI1463" s="54">
        <f>(T1463-MAX(T$2:T1462))/MAX(T$2:T1462)</f>
        <v>-0.25612880362484003</v>
      </c>
      <c r="AJ1463" s="54">
        <f>(U1463-MAX(U$2:U1462))/MAX(U$2:U1462)</f>
        <v>-5.8928756813941621E-3</v>
      </c>
      <c r="AK1463" s="54">
        <f t="shared" si="634"/>
        <v>1.0656712815493585</v>
      </c>
      <c r="AL1463" s="71">
        <f t="shared" si="624"/>
        <v>2002.7083333332137</v>
      </c>
      <c r="AM1463" s="49">
        <f t="shared" si="625"/>
        <v>1.0656712815493585</v>
      </c>
      <c r="AN1463" s="49">
        <f t="shared" si="626"/>
        <v>3.8968968264763357</v>
      </c>
      <c r="AO1463" s="49">
        <f t="shared" si="627"/>
        <v>2.4624565294510479</v>
      </c>
      <c r="AP1463" s="49">
        <f t="shared" si="628"/>
        <v>2.6602636917737841</v>
      </c>
      <c r="AQ1463" s="49">
        <f t="shared" si="629"/>
        <v>3.5456833722347421</v>
      </c>
      <c r="AS1463" s="49">
        <f t="shared" si="635"/>
        <v>-0.35121345424159367</v>
      </c>
      <c r="AT1463" s="49">
        <f t="shared" si="630"/>
        <v>0.88541968046095798</v>
      </c>
      <c r="AU1463" s="54">
        <f>(AM1463-MAX(AM$3:AM1463))/MAX(AM$3:AM1463)</f>
        <v>-0.7867593725915123</v>
      </c>
      <c r="AV1463" s="54">
        <f>(AN1463-MAX(AN$3:AN1463))/MAX(AN$3:AN1463)</f>
        <v>-0.69650373251135089</v>
      </c>
      <c r="AW1463" s="54">
        <f>(AO1463-MAX(AO$3:AO1463))/MAX(AO$3:AO1463)</f>
        <v>-0.69379545616992588</v>
      </c>
      <c r="AX1463" s="54">
        <f>(AP1463-MAX(AP$3:AP1463))/MAX(AP$3:AP1463)</f>
        <v>-0.69349137577464903</v>
      </c>
      <c r="AY1463" s="54">
        <f>(AQ1463-MAX(AQ$3:AQ1463))/MAX(AQ$3:AQ1463)</f>
        <v>-0.57377976183538448</v>
      </c>
    </row>
    <row r="1464" spans="1:51">
      <c r="A1464" s="49">
        <f>Data!F1590</f>
        <v>2002.7916666665469</v>
      </c>
      <c r="B1464" s="53">
        <f t="shared" si="621"/>
        <v>0.78500000000000003</v>
      </c>
      <c r="C1464" s="50">
        <f>1/Data!N1590</f>
        <v>4.5545151605219179E-2</v>
      </c>
      <c r="D1464" s="50">
        <f>Data!H1590/100</f>
        <v>3.9399999999999998E-2</v>
      </c>
      <c r="E1464">
        <f>Data!K1591/Data!K1590</f>
        <v>1.0662645433306421</v>
      </c>
      <c r="F1464">
        <f>Data!T1591/Data!T1590</f>
        <v>0.99431179749023912</v>
      </c>
      <c r="G1464" s="49">
        <f>Data!E1593</f>
        <v>181.7</v>
      </c>
      <c r="H1464" s="52">
        <v>0</v>
      </c>
      <c r="I1464" s="52">
        <v>1</v>
      </c>
      <c r="J1464" s="52">
        <v>0.6</v>
      </c>
      <c r="K1464" s="54">
        <f t="shared" si="631"/>
        <v>0.66261227030770231</v>
      </c>
      <c r="L1464" s="54">
        <f t="shared" si="644"/>
        <v>0.49372929962678191</v>
      </c>
      <c r="M1464" s="53">
        <f t="shared" si="645"/>
        <v>0.4367326147884032</v>
      </c>
      <c r="N1464" s="54" cm="1">
        <f t="array" ref="N1464">stock_min(C1464,O1464)</f>
        <v>0.5222481285238586</v>
      </c>
      <c r="O1464" s="54" cm="1">
        <f t="array" ref="O1464">stock_max(C1464,D1464)</f>
        <v>0.85</v>
      </c>
      <c r="P1464" s="49">
        <f t="shared" si="622"/>
        <v>2002.7916666665469</v>
      </c>
      <c r="Q1464" s="49">
        <f t="shared" si="636"/>
        <v>2.8220290150197753</v>
      </c>
      <c r="R1464" s="49">
        <f t="shared" si="637"/>
        <v>285.13884500557793</v>
      </c>
      <c r="S1464" s="59">
        <f t="shared" si="618"/>
        <v>58.803391600140429</v>
      </c>
      <c r="T1464" s="59">
        <f t="shared" si="619"/>
        <v>77.113278164856041</v>
      </c>
      <c r="U1464" s="59">
        <f t="shared" si="620"/>
        <v>229.10068222732684</v>
      </c>
      <c r="V1464" s="59"/>
      <c r="W1464" s="49">
        <f t="shared" si="638"/>
        <v>23.521356640056172</v>
      </c>
      <c r="X1464" s="49">
        <f t="shared" si="639"/>
        <v>35.282034960084253</v>
      </c>
      <c r="Y1464" s="49">
        <f t="shared" si="640"/>
        <v>26.01707384917141</v>
      </c>
      <c r="Z1464" s="49">
        <f t="shared" si="641"/>
        <v>51.096204315684631</v>
      </c>
      <c r="AA1464" s="49">
        <f t="shared" si="642"/>
        <v>129.04494222837934</v>
      </c>
      <c r="AB1464" s="49">
        <f t="shared" si="643"/>
        <v>100.05573999894752</v>
      </c>
      <c r="AC1464" s="80">
        <f t="shared" si="623"/>
        <v>0.43673261478840325</v>
      </c>
      <c r="AD1464" s="80">
        <f t="shared" si="632"/>
        <v>0.5222481285238586</v>
      </c>
      <c r="AE1464" s="80">
        <f t="shared" si="633"/>
        <v>0.85</v>
      </c>
      <c r="AF1464" s="54">
        <f>(Q1464-MAX(Q$2:Q1463))/MAX(Q$2:Q1463)</f>
        <v>-9.8285634857727313E-3</v>
      </c>
      <c r="AG1464" s="54">
        <f>(R1464-MAX(R$2:R1463))/MAX(R$2:R1463)</f>
        <v>-0.39723930120130096</v>
      </c>
      <c r="AH1464" s="54">
        <f>(S1464-MAX(S$2:S1463))/MAX(S$2:S1463)</f>
        <v>-0.18903891788571148</v>
      </c>
      <c r="AI1464" s="54">
        <f>(T1464-MAX(T$2:T1463))/MAX(T$2:T1463)</f>
        <v>-0.22489471599860997</v>
      </c>
      <c r="AJ1464" s="54">
        <f>(U1464-MAX(U$2:U1463))/MAX(U$2:U1463)</f>
        <v>1.0675756828559042E-2</v>
      </c>
      <c r="AK1464" s="54">
        <f t="shared" si="634"/>
        <v>1.0843436575157166</v>
      </c>
      <c r="AL1464" s="71">
        <f t="shared" si="624"/>
        <v>2002.7916666665469</v>
      </c>
      <c r="AM1464" s="49">
        <f t="shared" si="625"/>
        <v>1.0843436575157166</v>
      </c>
      <c r="AN1464" s="49">
        <f t="shared" si="626"/>
        <v>3.8518079561632037</v>
      </c>
      <c r="AO1464" s="49">
        <f t="shared" si="627"/>
        <v>2.4614276566856117</v>
      </c>
      <c r="AP1464" s="49">
        <f t="shared" si="628"/>
        <v>2.6543998741519603</v>
      </c>
      <c r="AQ1464" s="49">
        <f t="shared" si="629"/>
        <v>3.6535587263478773</v>
      </c>
      <c r="AS1464" s="49">
        <f t="shared" si="635"/>
        <v>-0.19824922981532644</v>
      </c>
      <c r="AT1464" s="49">
        <f t="shared" si="630"/>
        <v>0.99915885219591694</v>
      </c>
      <c r="AU1464" s="54">
        <f>(AM1464-MAX(AM$3:AM1464))/MAX(AM$3:AM1464)</f>
        <v>-0.78302303359541547</v>
      </c>
      <c r="AV1464" s="54">
        <f>(AN1464-MAX(AN$3:AN1464))/MAX(AN$3:AN1464)</f>
        <v>-0.70001532249041865</v>
      </c>
      <c r="AW1464" s="54">
        <f>(AO1464-MAX(AO$3:AO1464))/MAX(AO$3:AO1464)</f>
        <v>-0.69392339569374362</v>
      </c>
      <c r="AX1464" s="54">
        <f>(AP1464-MAX(AP$3:AP1464))/MAX(AP$3:AP1464)</f>
        <v>-0.69416698950329225</v>
      </c>
      <c r="AY1464" s="54">
        <f>(AQ1464-MAX(AQ$3:AQ1464))/MAX(AQ$3:AQ1464)</f>
        <v>-0.56081225901710163</v>
      </c>
    </row>
    <row r="1465" spans="1:51">
      <c r="A1465" s="49">
        <f>Data!F1591</f>
        <v>2002.8749999998802</v>
      </c>
      <c r="B1465" s="53">
        <f t="shared" si="621"/>
        <v>0.82800000000000007</v>
      </c>
      <c r="C1465" s="50">
        <f>1/Data!N1591</f>
        <v>4.2829493660658205E-2</v>
      </c>
      <c r="D1465" s="50">
        <f>Data!H1591/100</f>
        <v>4.0500000000000001E-2</v>
      </c>
      <c r="E1465">
        <f>Data!K1592/Data!K1591</f>
        <v>0.99184592702932595</v>
      </c>
      <c r="F1465">
        <f>Data!T1592/Data!T1591</f>
        <v>1.0072299468480537</v>
      </c>
      <c r="G1465" s="49">
        <f>Data!E1594</f>
        <v>183.1</v>
      </c>
      <c r="H1465" s="52">
        <v>0</v>
      </c>
      <c r="I1465" s="52">
        <v>1</v>
      </c>
      <c r="J1465" s="52">
        <v>0.6</v>
      </c>
      <c r="K1465" s="54">
        <f t="shared" si="631"/>
        <v>0.66261227030770231</v>
      </c>
      <c r="L1465" s="54">
        <f t="shared" si="644"/>
        <v>0.5222481285238586</v>
      </c>
      <c r="M1465" s="53">
        <f t="shared" si="645"/>
        <v>0.49474570362847708</v>
      </c>
      <c r="N1465" s="54" cm="1">
        <f t="array" ref="N1465">stock_min(C1465,O1465)</f>
        <v>0.42921873032670455</v>
      </c>
      <c r="O1465" s="54" cm="1">
        <f t="array" ref="O1465">stock_max(C1465,D1465)</f>
        <v>0.85</v>
      </c>
      <c r="P1465" s="49">
        <f t="shared" si="622"/>
        <v>2002.8749999998802</v>
      </c>
      <c r="Q1465" s="49">
        <f t="shared" si="636"/>
        <v>2.8424321348020336</v>
      </c>
      <c r="R1465" s="49">
        <f t="shared" si="637"/>
        <v>282.81380205662873</v>
      </c>
      <c r="S1465" s="59">
        <f t="shared" si="618"/>
        <v>58.685757470823745</v>
      </c>
      <c r="T1465" s="59">
        <f t="shared" si="619"/>
        <v>76.884738047412867</v>
      </c>
      <c r="U1465" s="59">
        <f t="shared" si="620"/>
        <v>229.217808495562</v>
      </c>
      <c r="V1465" s="59"/>
      <c r="W1465" s="49">
        <f t="shared" si="638"/>
        <v>23.474302988329498</v>
      </c>
      <c r="X1465" s="49">
        <f t="shared" si="639"/>
        <v>35.211454482494247</v>
      </c>
      <c r="Y1465" s="49">
        <f t="shared" si="640"/>
        <v>25.939967217803648</v>
      </c>
      <c r="Z1465" s="49">
        <f t="shared" si="641"/>
        <v>50.944770829609219</v>
      </c>
      <c r="AA1465" s="49">
        <f t="shared" si="642"/>
        <v>115.81328254724767</v>
      </c>
      <c r="AB1465" s="49">
        <f t="shared" si="643"/>
        <v>113.40452594831432</v>
      </c>
      <c r="AC1465" s="80">
        <f t="shared" si="623"/>
        <v>0.49474570362847703</v>
      </c>
      <c r="AD1465" s="80">
        <f t="shared" si="632"/>
        <v>0.42921873032670455</v>
      </c>
      <c r="AE1465" s="80">
        <f t="shared" si="633"/>
        <v>0.85</v>
      </c>
      <c r="AF1465" s="54">
        <f>(Q1465-MAX(Q$2:Q1464))/MAX(Q$2:Q1464)</f>
        <v>-2.6696766293138993E-3</v>
      </c>
      <c r="AG1465" s="54">
        <f>(R1465-MAX(R$2:R1464))/MAX(R$2:R1464)</f>
        <v>-0.40215425592316001</v>
      </c>
      <c r="AH1465" s="54">
        <f>(S1465-MAX(S$2:S1464))/MAX(S$2:S1464)</f>
        <v>-0.19066121718186302</v>
      </c>
      <c r="AI1465" s="54">
        <f>(T1465-MAX(T$2:T1464))/MAX(T$2:T1464)</f>
        <v>-0.22719189045224686</v>
      </c>
      <c r="AJ1465" s="54">
        <f>(U1465-MAX(U$2:U1464))/MAX(U$2:U1464)</f>
        <v>5.1124364666419689E-4</v>
      </c>
      <c r="AK1465" s="54">
        <f t="shared" si="634"/>
        <v>1.1076386504123297</v>
      </c>
      <c r="AL1465" s="71">
        <f t="shared" si="624"/>
        <v>2002.8749999998802</v>
      </c>
      <c r="AM1465" s="49">
        <f t="shared" si="625"/>
        <v>1.1076386504123297</v>
      </c>
      <c r="AN1465" s="49">
        <f t="shared" si="626"/>
        <v>3.8958998310750319</v>
      </c>
      <c r="AO1465" s="49">
        <f t="shared" si="627"/>
        <v>2.4995762864798685</v>
      </c>
      <c r="AP1465" s="49">
        <f t="shared" si="628"/>
        <v>2.6938646764819825</v>
      </c>
      <c r="AQ1465" s="49">
        <f t="shared" si="629"/>
        <v>3.6774360482622943</v>
      </c>
      <c r="AS1465" s="49">
        <f t="shared" si="635"/>
        <v>-0.21846378281273759</v>
      </c>
      <c r="AT1465" s="49">
        <f t="shared" si="630"/>
        <v>0.98357137178031184</v>
      </c>
      <c r="AU1465" s="54">
        <f>(AM1465-MAX(AM$3:AM1465))/MAX(AM$3:AM1465)</f>
        <v>-0.77836170980190189</v>
      </c>
      <c r="AV1465" s="54">
        <f>(AN1465-MAX(AN$3:AN1465))/MAX(AN$3:AN1465)</f>
        <v>-0.69658138003359049</v>
      </c>
      <c r="AW1465" s="54">
        <f>(AO1465-MAX(AO$3:AO1465))/MAX(AO$3:AO1465)</f>
        <v>-0.68917964341053195</v>
      </c>
      <c r="AX1465" s="54">
        <f>(AP1465-MAX(AP$3:AP1465))/MAX(AP$3:AP1465)</f>
        <v>-0.68961995820526512</v>
      </c>
      <c r="AY1465" s="54">
        <f>(AQ1465-MAX(AQ$3:AQ1465))/MAX(AQ$3:AQ1465)</f>
        <v>-0.55794200897932633</v>
      </c>
    </row>
    <row r="1466" spans="1:51">
      <c r="A1466" s="49">
        <f>Data!F1592</f>
        <v>2002.9583333332134</v>
      </c>
      <c r="B1466" s="53">
        <f t="shared" si="621"/>
        <v>0.82099999999999995</v>
      </c>
      <c r="C1466" s="50">
        <f>1/Data!N1592</f>
        <v>4.3287340103055863E-2</v>
      </c>
      <c r="D1466" s="50">
        <f>Data!H1592/100</f>
        <v>4.0300000000000002E-2</v>
      </c>
      <c r="E1466">
        <f>Data!K1593/Data!K1592</f>
        <v>0.99338637319934275</v>
      </c>
      <c r="F1466">
        <f>Data!T1593/Data!T1592</f>
        <v>0.99731667875717644</v>
      </c>
      <c r="G1466" s="49">
        <f>Data!E1595</f>
        <v>184.2</v>
      </c>
      <c r="H1466" s="52">
        <v>0</v>
      </c>
      <c r="I1466" s="52">
        <v>1</v>
      </c>
      <c r="J1466" s="52">
        <v>0.6</v>
      </c>
      <c r="K1466" s="54">
        <f t="shared" si="631"/>
        <v>0.66261227030770231</v>
      </c>
      <c r="L1466" s="54">
        <f t="shared" si="644"/>
        <v>0.49474570362847703</v>
      </c>
      <c r="M1466" s="53">
        <f t="shared" si="645"/>
        <v>0.50374377792665503</v>
      </c>
      <c r="N1466" s="54" cm="1">
        <f t="array" ref="N1466">stock_min(C1466,O1466)</f>
        <v>0.44490302484114047</v>
      </c>
      <c r="O1466" s="54" cm="1">
        <f t="array" ref="O1466">stock_max(C1466,D1466)</f>
        <v>0.85</v>
      </c>
      <c r="P1466" s="49">
        <f t="shared" si="622"/>
        <v>2002.9583333332134</v>
      </c>
      <c r="Q1466" s="49">
        <f t="shared" si="636"/>
        <v>2.8348049762734351</v>
      </c>
      <c r="R1466" s="49">
        <f t="shared" si="637"/>
        <v>280.94337711575122</v>
      </c>
      <c r="S1466" s="59">
        <f t="shared" si="618"/>
        <v>58.389892955899143</v>
      </c>
      <c r="T1466" s="59">
        <f t="shared" si="619"/>
        <v>76.478203080627139</v>
      </c>
      <c r="U1466" s="59">
        <f t="shared" si="620"/>
        <v>228.1570290421742</v>
      </c>
      <c r="V1466" s="59"/>
      <c r="W1466" s="49">
        <f t="shared" si="638"/>
        <v>23.35595718235966</v>
      </c>
      <c r="X1466" s="49">
        <f t="shared" si="639"/>
        <v>35.033935773539483</v>
      </c>
      <c r="Y1466" s="49">
        <f t="shared" si="640"/>
        <v>25.802807308319277</v>
      </c>
      <c r="Z1466" s="49">
        <f t="shared" si="641"/>
        <v>50.675395772307859</v>
      </c>
      <c r="AA1466" s="49">
        <f t="shared" si="642"/>
        <v>113.22434527194781</v>
      </c>
      <c r="AB1466" s="49">
        <f t="shared" si="643"/>
        <v>114.93268377022639</v>
      </c>
      <c r="AC1466" s="80">
        <f t="shared" si="623"/>
        <v>0.50374377792665503</v>
      </c>
      <c r="AD1466" s="80">
        <f t="shared" si="632"/>
        <v>0.44490302484114047</v>
      </c>
      <c r="AE1466" s="80">
        <f t="shared" si="633"/>
        <v>0.85</v>
      </c>
      <c r="AF1466" s="54">
        <f>(Q1466-MAX(Q$2:Q1465))/MAX(Q$2:Q1465)</f>
        <v>-5.3458342721265182E-3</v>
      </c>
      <c r="AG1466" s="54">
        <f>(R1466-MAX(R$2:R1465))/MAX(R$2:R1465)</f>
        <v>-0.40610818455884551</v>
      </c>
      <c r="AH1466" s="54">
        <f>(S1466-MAX(S$2:S1465))/MAX(S$2:S1465)</f>
        <v>-0.1947415023602081</v>
      </c>
      <c r="AI1466" s="54">
        <f>(T1466-MAX(T$2:T1465))/MAX(T$2:T1465)</f>
        <v>-0.23127818283127524</v>
      </c>
      <c r="AJ1466" s="54">
        <f>(U1466-MAX(U$2:U1465))/MAX(U$2:U1465)</f>
        <v>-4.6278230315090606E-3</v>
      </c>
      <c r="AK1466" s="54">
        <f t="shared" si="634"/>
        <v>1.1134199444964052</v>
      </c>
      <c r="AL1466" s="71">
        <f t="shared" si="624"/>
        <v>2002.9583333332134</v>
      </c>
      <c r="AM1466" s="49">
        <f t="shared" si="625"/>
        <v>1.1134199444964052</v>
      </c>
      <c r="AN1466" s="49">
        <f t="shared" si="626"/>
        <v>3.9443194291953798</v>
      </c>
      <c r="AO1466" s="49">
        <f t="shared" si="627"/>
        <v>2.5234171575067328</v>
      </c>
      <c r="AP1466" s="49">
        <f t="shared" si="628"/>
        <v>2.7207758334478296</v>
      </c>
      <c r="AQ1466" s="49">
        <f t="shared" si="629"/>
        <v>3.7115704286229594</v>
      </c>
      <c r="AS1466" s="49">
        <f t="shared" si="635"/>
        <v>-0.23274900057242043</v>
      </c>
      <c r="AT1466" s="49">
        <f t="shared" si="630"/>
        <v>0.9907945951751298</v>
      </c>
      <c r="AU1466" s="54">
        <f>(AM1466-MAX(AM$3:AM1466))/MAX(AM$3:AM1466)</f>
        <v>-0.77720487391914383</v>
      </c>
      <c r="AV1466" s="54">
        <f>(AN1466-MAX(AN$3:AN1466))/MAX(AN$3:AN1466)</f>
        <v>-0.69281038789364369</v>
      </c>
      <c r="AW1466" s="54">
        <f>(AO1466-MAX(AO$3:AO1466))/MAX(AO$3:AO1466)</f>
        <v>-0.68621504974157477</v>
      </c>
      <c r="AX1466" s="54">
        <f>(AP1466-MAX(AP$3:AP1466))/MAX(AP$3:AP1466)</f>
        <v>-0.68651932509005154</v>
      </c>
      <c r="AY1466" s="54">
        <f>(AQ1466-MAX(AQ$3:AQ1466))/MAX(AQ$3:AQ1466)</f>
        <v>-0.5538387763441589</v>
      </c>
    </row>
    <row r="1467" spans="1:51">
      <c r="A1467" s="49">
        <f>Data!F1593</f>
        <v>2003.0416666665467</v>
      </c>
      <c r="B1467" s="53">
        <f t="shared" si="621"/>
        <v>0.81400000000000006</v>
      </c>
      <c r="C1467" s="50">
        <f>1/Data!N1593</f>
        <v>4.3671271605207826E-2</v>
      </c>
      <c r="D1467" s="50">
        <f>Data!H1593/100</f>
        <v>4.0500000000000001E-2</v>
      </c>
      <c r="E1467">
        <f>Data!K1594/Data!K1593</f>
        <v>0.92870064516426387</v>
      </c>
      <c r="F1467">
        <f>Data!T1594/Data!T1593</f>
        <v>1.0079286325625854</v>
      </c>
      <c r="G1467" s="49">
        <f>Data!E1596</f>
        <v>183.8</v>
      </c>
      <c r="H1467" s="52">
        <v>0</v>
      </c>
      <c r="I1467" s="52">
        <v>1</v>
      </c>
      <c r="J1467" s="52">
        <v>0.6</v>
      </c>
      <c r="K1467" s="54">
        <f t="shared" si="631"/>
        <v>0.66261227030770231</v>
      </c>
      <c r="L1467" s="54">
        <f t="shared" si="644"/>
        <v>0.50374377792665503</v>
      </c>
      <c r="M1467" s="53">
        <f t="shared" si="645"/>
        <v>0.50382847826012955</v>
      </c>
      <c r="N1467" s="54" cm="1">
        <f t="array" ref="N1467">stock_min(C1467,O1467)</f>
        <v>0.45805523963522443</v>
      </c>
      <c r="O1467" s="54" cm="1">
        <f t="array" ref="O1467">stock_max(C1467,D1467)</f>
        <v>0.85</v>
      </c>
      <c r="P1467" s="49">
        <f t="shared" si="622"/>
        <v>2003.0416666665467</v>
      </c>
      <c r="Q1467" s="49">
        <f t="shared" si="636"/>
        <v>2.8572811033168954</v>
      </c>
      <c r="R1467" s="49">
        <f t="shared" si="637"/>
        <v>260.91229558202525</v>
      </c>
      <c r="S1467" s="59">
        <f t="shared" si="618"/>
        <v>56.07717674053557</v>
      </c>
      <c r="T1467" s="59">
        <f t="shared" si="619"/>
        <v>73.069661034246849</v>
      </c>
      <c r="U1467" s="59">
        <f t="shared" si="620"/>
        <v>220.86011707061795</v>
      </c>
      <c r="V1467" s="59"/>
      <c r="W1467" s="49">
        <f t="shared" si="638"/>
        <v>22.430870696214228</v>
      </c>
      <c r="X1467" s="49">
        <f t="shared" si="639"/>
        <v>33.646306044321342</v>
      </c>
      <c r="Y1467" s="49">
        <f t="shared" si="640"/>
        <v>24.652807045730292</v>
      </c>
      <c r="Z1467" s="49">
        <f t="shared" si="641"/>
        <v>48.416853988516557</v>
      </c>
      <c r="AA1467" s="49">
        <f t="shared" si="642"/>
        <v>109.58450037857445</v>
      </c>
      <c r="AB1467" s="49">
        <f t="shared" si="643"/>
        <v>111.2756166920435</v>
      </c>
      <c r="AC1467" s="80">
        <f t="shared" si="623"/>
        <v>0.50382847826012955</v>
      </c>
      <c r="AD1467" s="80">
        <f t="shared" si="632"/>
        <v>0.45805523963522443</v>
      </c>
      <c r="AE1467" s="80">
        <f t="shared" si="633"/>
        <v>0.85</v>
      </c>
      <c r="AF1467" s="54">
        <f>(Q1467-MAX(Q$2:Q1466))/MAX(Q$2:Q1466)</f>
        <v>2.5404131347745986E-3</v>
      </c>
      <c r="AG1467" s="54">
        <f>(R1467-MAX(R$2:R1466))/MAX(R$2:R1466)</f>
        <v>-0.4484522878420239</v>
      </c>
      <c r="AH1467" s="54">
        <f>(S1467-MAX(S$2:S1466))/MAX(S$2:S1466)</f>
        <v>-0.22663630967656068</v>
      </c>
      <c r="AI1467" s="54">
        <f>(T1467-MAX(T$2:T1466))/MAX(T$2:T1466)</f>
        <v>-0.26553919486142313</v>
      </c>
      <c r="AJ1467" s="54">
        <f>(U1467-MAX(U$2:U1466))/MAX(U$2:U1466)</f>
        <v>-3.6461789246649515E-2</v>
      </c>
      <c r="AK1467" s="54">
        <f t="shared" si="634"/>
        <v>1.081772004713188</v>
      </c>
      <c r="AL1467" s="71">
        <f t="shared" si="624"/>
        <v>2003.0416666665467</v>
      </c>
      <c r="AM1467" s="49">
        <f t="shared" si="625"/>
        <v>1.081772004713188</v>
      </c>
      <c r="AN1467" s="49">
        <f t="shared" si="626"/>
        <v>4.3565137001125089</v>
      </c>
      <c r="AO1467" s="49">
        <f t="shared" si="627"/>
        <v>2.646308861794493</v>
      </c>
      <c r="AP1467" s="49">
        <f t="shared" si="628"/>
        <v>2.8763796566291178</v>
      </c>
      <c r="AQ1467" s="49">
        <f t="shared" si="629"/>
        <v>3.8371982710769239</v>
      </c>
      <c r="AS1467" s="49">
        <f t="shared" si="635"/>
        <v>-0.51931542903558503</v>
      </c>
      <c r="AT1467" s="49">
        <f t="shared" si="630"/>
        <v>0.96081861444780614</v>
      </c>
      <c r="AU1467" s="54">
        <f>(AM1467-MAX(AM$3:AM1467))/MAX(AM$3:AM1467)</f>
        <v>-0.7835376208481476</v>
      </c>
      <c r="AV1467" s="54">
        <f>(AN1467-MAX(AN$3:AN1467))/MAX(AN$3:AN1467)</f>
        <v>-0.66070806949157512</v>
      </c>
      <c r="AW1467" s="54">
        <f>(AO1467-MAX(AO$3:AO1467))/MAX(AO$3:AO1467)</f>
        <v>-0.67093356241301572</v>
      </c>
      <c r="AX1467" s="54">
        <f>(AP1467-MAX(AP$3:AP1467))/MAX(AP$3:AP1467)</f>
        <v>-0.66859105958953624</v>
      </c>
      <c r="AY1467" s="54">
        <f>(AQ1467-MAX(AQ$3:AQ1467))/MAX(AQ$3:AQ1467)</f>
        <v>-0.53873727874566135</v>
      </c>
    </row>
    <row r="1468" spans="1:51">
      <c r="A1468" s="49">
        <f>Data!F1594</f>
        <v>2003.1249999998799</v>
      </c>
      <c r="B1468" s="53">
        <f t="shared" si="621"/>
        <v>0.75600000000000001</v>
      </c>
      <c r="C1468" s="50">
        <f>1/Data!N1594</f>
        <v>4.7138455079663244E-2</v>
      </c>
      <c r="D1468" s="50">
        <f>Data!H1594/100</f>
        <v>3.9E-2</v>
      </c>
      <c r="E1468">
        <f>Data!K1595/Data!K1594</f>
        <v>1.007034055345255</v>
      </c>
      <c r="F1468">
        <f>Data!T1595/Data!T1594</f>
        <v>1.0046374679887942</v>
      </c>
      <c r="G1468" s="49">
        <f>Data!E1597</f>
        <v>183.5</v>
      </c>
      <c r="H1468" s="52">
        <v>0</v>
      </c>
      <c r="I1468" s="52">
        <v>1</v>
      </c>
      <c r="J1468" s="52">
        <v>0.6</v>
      </c>
      <c r="K1468" s="54">
        <f t="shared" si="631"/>
        <v>0.66261227030770231</v>
      </c>
      <c r="L1468" s="54">
        <f t="shared" si="644"/>
        <v>0.50382847826012955</v>
      </c>
      <c r="M1468" s="53">
        <f t="shared" si="645"/>
        <v>0.5022864490436959</v>
      </c>
      <c r="N1468" s="54" cm="1">
        <f t="array" ref="N1468">stock_min(C1468,O1468)</f>
        <v>0.57682939995012006</v>
      </c>
      <c r="O1468" s="54" cm="1">
        <f t="array" ref="O1468">stock_max(C1468,D1468)</f>
        <v>0.85</v>
      </c>
      <c r="P1468" s="49">
        <f t="shared" si="622"/>
        <v>2003.1249999998799</v>
      </c>
      <c r="Q1468" s="49">
        <f t="shared" si="636"/>
        <v>2.8705316529685141</v>
      </c>
      <c r="R1468" s="49">
        <f t="shared" si="637"/>
        <v>262.74756710940676</v>
      </c>
      <c r="S1468" s="59">
        <f t="shared" si="618"/>
        <v>56.417869164229188</v>
      </c>
      <c r="T1468" s="59">
        <f t="shared" si="619"/>
        <v>73.524554468353699</v>
      </c>
      <c r="U1468" s="59">
        <f t="shared" si="620"/>
        <v>222.15103052958079</v>
      </c>
      <c r="V1468" s="59"/>
      <c r="W1468" s="49">
        <f t="shared" si="638"/>
        <v>22.567147665691678</v>
      </c>
      <c r="X1468" s="49">
        <f t="shared" si="639"/>
        <v>33.85072149853751</v>
      </c>
      <c r="Y1468" s="49">
        <f t="shared" si="640"/>
        <v>24.806282508715537</v>
      </c>
      <c r="Z1468" s="49">
        <f t="shared" si="641"/>
        <v>48.718271959638166</v>
      </c>
      <c r="AA1468" s="49">
        <f t="shared" si="642"/>
        <v>110.56757825347998</v>
      </c>
      <c r="AB1468" s="49">
        <f t="shared" si="643"/>
        <v>111.58345227610081</v>
      </c>
      <c r="AC1468" s="80">
        <f t="shared" si="623"/>
        <v>0.5022864490436959</v>
      </c>
      <c r="AD1468" s="80">
        <f t="shared" si="632"/>
        <v>0.57682939995012006</v>
      </c>
      <c r="AE1468" s="80">
        <f t="shared" si="633"/>
        <v>0.85</v>
      </c>
      <c r="AF1468" s="54">
        <f>(Q1468-MAX(Q$2:Q1467))/MAX(Q$2:Q1467)</f>
        <v>4.6374679887941899E-3</v>
      </c>
      <c r="AG1468" s="54">
        <f>(R1468-MAX(R$2:R1467))/MAX(R$2:R1467)</f>
        <v>-0.4445726707091559</v>
      </c>
      <c r="AH1468" s="54">
        <f>(S1468-MAX(S$2:S1467))/MAX(S$2:S1467)</f>
        <v>-0.22193780013368497</v>
      </c>
      <c r="AI1468" s="54">
        <f>(T1468-MAX(T$2:T1467))/MAX(T$2:T1467)</f>
        <v>-0.26096682661532195</v>
      </c>
      <c r="AJ1468" s="54">
        <f>(U1468-MAX(U$2:U1467))/MAX(U$2:U1467)</f>
        <v>-3.0829969156249158E-2</v>
      </c>
      <c r="AK1468" s="54">
        <f t="shared" si="634"/>
        <v>1.0851806389512086</v>
      </c>
      <c r="AL1468" s="71">
        <f t="shared" si="624"/>
        <v>2003.1249999998799</v>
      </c>
      <c r="AM1468" s="49">
        <f t="shared" si="625"/>
        <v>1.0851806389512086</v>
      </c>
      <c r="AN1468" s="49">
        <f t="shared" si="626"/>
        <v>4.2026094420114042</v>
      </c>
      <c r="AO1468" s="49">
        <f t="shared" si="627"/>
        <v>2.5934937152993047</v>
      </c>
      <c r="AP1468" s="49">
        <f t="shared" si="628"/>
        <v>2.8120472665381033</v>
      </c>
      <c r="AQ1468" s="49">
        <f t="shared" si="629"/>
        <v>3.7863925450185132</v>
      </c>
      <c r="AS1468" s="49">
        <f t="shared" si="635"/>
        <v>-0.41621689699289099</v>
      </c>
      <c r="AT1468" s="49">
        <f t="shared" si="630"/>
        <v>0.97434527848040986</v>
      </c>
      <c r="AU1468" s="54">
        <f>(AM1468-MAX(AM$3:AM1468))/MAX(AM$3:AM1468)</f>
        <v>-0.78285555376413574</v>
      </c>
      <c r="AV1468" s="54">
        <f>(AN1468-MAX(AN$3:AN1468))/MAX(AN$3:AN1468)</f>
        <v>-0.67269436781154646</v>
      </c>
      <c r="AW1468" s="54">
        <f>(AO1468-MAX(AO$3:AO1468))/MAX(AO$3:AO1468)</f>
        <v>-0.67750108457897362</v>
      </c>
      <c r="AX1468" s="54">
        <f>(AP1468-MAX(AP$3:AP1468))/MAX(AP$3:AP1468)</f>
        <v>-0.67600326930427235</v>
      </c>
      <c r="AY1468" s="54">
        <f>(AQ1468-MAX(AQ$3:AQ1468))/MAX(AQ$3:AQ1468)</f>
        <v>-0.54484454394320037</v>
      </c>
    </row>
    <row r="1469" spans="1:51">
      <c r="A1469" s="49">
        <f>Data!F1595</f>
        <v>2003.2083333332132</v>
      </c>
      <c r="B1469" s="53">
        <f t="shared" si="621"/>
        <v>0.76100000000000001</v>
      </c>
      <c r="C1469" s="50">
        <f>1/Data!N1595</f>
        <v>4.6926944401913293E-2</v>
      </c>
      <c r="D1469" s="50">
        <f>Data!H1595/100</f>
        <v>3.8100000000000002E-2</v>
      </c>
      <c r="E1469">
        <f>Data!K1596/Data!K1595</f>
        <v>1.0551482578793228</v>
      </c>
      <c r="F1469">
        <f>Data!T1596/Data!T1595</f>
        <v>0.99304614848519257</v>
      </c>
      <c r="G1469" s="49">
        <f>Data!E1598</f>
        <v>183.7</v>
      </c>
      <c r="H1469" s="52">
        <v>0</v>
      </c>
      <c r="I1469" s="52">
        <v>1</v>
      </c>
      <c r="J1469" s="52">
        <v>0.6</v>
      </c>
      <c r="K1469" s="54">
        <f t="shared" si="631"/>
        <v>0.66261227030770231</v>
      </c>
      <c r="L1469" s="54">
        <f t="shared" si="644"/>
        <v>0.57682939995012006</v>
      </c>
      <c r="M1469" s="53">
        <f t="shared" si="645"/>
        <v>0.54031482238287898</v>
      </c>
      <c r="N1469" s="54" cm="1">
        <f t="array" ref="N1469">stock_min(C1469,O1469)</f>
        <v>0.56958374844870052</v>
      </c>
      <c r="O1469" s="54" cm="1">
        <f t="array" ref="O1469">stock_max(C1469,D1469)</f>
        <v>0.85</v>
      </c>
      <c r="P1469" s="49">
        <f t="shared" si="622"/>
        <v>2003.2083333332132</v>
      </c>
      <c r="Q1469" s="49">
        <f t="shared" si="636"/>
        <v>2.8505704020852165</v>
      </c>
      <c r="R1469" s="49">
        <f t="shared" si="637"/>
        <v>277.237637697521</v>
      </c>
      <c r="S1469" s="59">
        <f t="shared" si="618"/>
        <v>58.127748888851713</v>
      </c>
      <c r="T1469" s="59">
        <f t="shared" si="619"/>
        <v>76.038783088618828</v>
      </c>
      <c r="U1469" s="59">
        <f t="shared" si="620"/>
        <v>227.53579300924176</v>
      </c>
      <c r="V1469" s="59"/>
      <c r="W1469" s="49">
        <f t="shared" si="638"/>
        <v>23.251099555540687</v>
      </c>
      <c r="X1469" s="49">
        <f t="shared" si="639"/>
        <v>34.876649333311029</v>
      </c>
      <c r="Y1469" s="49">
        <f t="shared" si="640"/>
        <v>25.654552394834187</v>
      </c>
      <c r="Z1469" s="49">
        <f t="shared" si="641"/>
        <v>50.384230693784644</v>
      </c>
      <c r="AA1469" s="49">
        <f t="shared" si="642"/>
        <v>104.59483142370578</v>
      </c>
      <c r="AB1469" s="49">
        <f t="shared" si="643"/>
        <v>122.94096158553597</v>
      </c>
      <c r="AC1469" s="80">
        <f t="shared" si="623"/>
        <v>0.54031482238287898</v>
      </c>
      <c r="AD1469" s="80">
        <f t="shared" si="632"/>
        <v>0.56958374844870052</v>
      </c>
      <c r="AE1469" s="80">
        <f t="shared" si="633"/>
        <v>0.85</v>
      </c>
      <c r="AF1469" s="54">
        <f>(Q1469-MAX(Q$2:Q1468))/MAX(Q$2:Q1468)</f>
        <v>-6.9538515148073639E-3</v>
      </c>
      <c r="AG1469" s="54">
        <f>(R1469-MAX(R$2:R1468))/MAX(R$2:R1468)</f>
        <v>-0.41394182112020089</v>
      </c>
      <c r="AH1469" s="54">
        <f>(S1469-MAX(S$2:S1468))/MAX(S$2:S1468)</f>
        <v>-0.19835674682991852</v>
      </c>
      <c r="AI1469" s="54">
        <f>(T1469-MAX(T$2:T1468))/MAX(T$2:T1468)</f>
        <v>-0.23569501953964792</v>
      </c>
      <c r="AJ1469" s="54">
        <f>(U1469-MAX(U$2:U1468))/MAX(U$2:U1468)</f>
        <v>-7.3380663455422813E-3</v>
      </c>
      <c r="AK1469" s="54">
        <f t="shared" si="634"/>
        <v>1.1082358139276314</v>
      </c>
      <c r="AL1469" s="71">
        <f t="shared" si="624"/>
        <v>2003.2083333332132</v>
      </c>
      <c r="AM1469" s="49">
        <f t="shared" si="625"/>
        <v>1.1082358139276314</v>
      </c>
      <c r="AN1469" s="49">
        <f t="shared" si="626"/>
        <v>4.1134030593527218</v>
      </c>
      <c r="AO1469" s="49">
        <f t="shared" si="627"/>
        <v>2.5809099044778292</v>
      </c>
      <c r="AP1469" s="49">
        <f t="shared" si="628"/>
        <v>2.7910494681820883</v>
      </c>
      <c r="AQ1469" s="49">
        <f t="shared" si="629"/>
        <v>3.7780479503224291</v>
      </c>
      <c r="AS1469" s="49">
        <f t="shared" si="635"/>
        <v>-0.33535510903029264</v>
      </c>
      <c r="AT1469" s="49">
        <f t="shared" si="630"/>
        <v>0.9869984821403408</v>
      </c>
      <c r="AU1469" s="54">
        <f>(AM1469-MAX(AM$3:AM1469))/MAX(AM$3:AM1469)</f>
        <v>-0.77824221749233791</v>
      </c>
      <c r="AV1469" s="54">
        <f>(AN1469-MAX(AN$3:AN1469))/MAX(AN$3:AN1469)</f>
        <v>-0.67964189692987709</v>
      </c>
      <c r="AW1469" s="54">
        <f>(AO1469-MAX(AO$3:AO1469))/MAX(AO$3:AO1469)</f>
        <v>-0.67906587161425691</v>
      </c>
      <c r="AX1469" s="54">
        <f>(AP1469-MAX(AP$3:AP1469))/MAX(AP$3:AP1469)</f>
        <v>-0.67842258070778672</v>
      </c>
      <c r="AY1469" s="54">
        <f>(AQ1469-MAX(AQ$3:AQ1469))/MAX(AQ$3:AQ1469)</f>
        <v>-0.5458476327036359</v>
      </c>
    </row>
    <row r="1470" spans="1:51">
      <c r="A1470" s="49">
        <f>Data!F1596</f>
        <v>2003.2916666665465</v>
      </c>
      <c r="B1470" s="53">
        <f t="shared" si="621"/>
        <v>0.80499999999999994</v>
      </c>
      <c r="C1470" s="50">
        <f>1/Data!N1596</f>
        <v>4.4587243359301629E-2</v>
      </c>
      <c r="D1470" s="50">
        <f>Data!H1596/100</f>
        <v>3.9599999999999996E-2</v>
      </c>
      <c r="E1470">
        <f>Data!K1597/Data!K1596</f>
        <v>1.0548422794662422</v>
      </c>
      <c r="F1470">
        <f>Data!T1597/Data!T1596</f>
        <v>1.0375233447117724</v>
      </c>
      <c r="G1470" s="49">
        <f>Data!E1599</f>
        <v>183.9</v>
      </c>
      <c r="H1470" s="52">
        <v>0</v>
      </c>
      <c r="I1470" s="52">
        <v>1</v>
      </c>
      <c r="J1470" s="52">
        <v>0.6</v>
      </c>
      <c r="K1470" s="54">
        <f t="shared" si="631"/>
        <v>0.66261227030770231</v>
      </c>
      <c r="L1470" s="54">
        <f t="shared" si="644"/>
        <v>0.56958374844870052</v>
      </c>
      <c r="M1470" s="53">
        <f t="shared" si="645"/>
        <v>0.56103975391774519</v>
      </c>
      <c r="N1470" s="54" cm="1">
        <f t="array" ref="N1470">stock_min(C1470,O1470)</f>
        <v>0.4894333817976439</v>
      </c>
      <c r="O1470" s="54" cm="1">
        <f t="array" ref="O1470">stock_max(C1470,D1470)</f>
        <v>0.85</v>
      </c>
      <c r="P1470" s="49">
        <f t="shared" si="622"/>
        <v>2003.2916666665465</v>
      </c>
      <c r="Q1470" s="49">
        <f t="shared" si="636"/>
        <v>2.9575333379078357</v>
      </c>
      <c r="R1470" s="49">
        <f t="shared" si="637"/>
        <v>292.44198170268925</v>
      </c>
      <c r="S1470" s="59">
        <f t="shared" si="618"/>
        <v>60.912922861985578</v>
      </c>
      <c r="T1470" s="59">
        <f t="shared" si="619"/>
        <v>79.764613761956582</v>
      </c>
      <c r="U1470" s="59">
        <f t="shared" si="620"/>
        <v>238.20290349694571</v>
      </c>
      <c r="V1470" s="59"/>
      <c r="W1470" s="49">
        <f t="shared" si="638"/>
        <v>24.365169144794233</v>
      </c>
      <c r="X1470" s="49">
        <f t="shared" si="639"/>
        <v>36.547753717191348</v>
      </c>
      <c r="Y1470" s="49">
        <f t="shared" si="640"/>
        <v>26.911601946929537</v>
      </c>
      <c r="Z1470" s="49">
        <f t="shared" si="641"/>
        <v>52.853011815027045</v>
      </c>
      <c r="AA1470" s="49">
        <f t="shared" si="642"/>
        <v>104.56160513652688</v>
      </c>
      <c r="AB1470" s="49">
        <f t="shared" si="643"/>
        <v>133.64129836041883</v>
      </c>
      <c r="AC1470" s="80">
        <f t="shared" si="623"/>
        <v>0.56103975391774519</v>
      </c>
      <c r="AD1470" s="80">
        <f t="shared" si="632"/>
        <v>0.4894333817976439</v>
      </c>
      <c r="AE1470" s="80">
        <f t="shared" si="633"/>
        <v>0.85</v>
      </c>
      <c r="AF1470" s="54">
        <f>(Q1470-MAX(Q$2:Q1469))/MAX(Q$2:Q1469)</f>
        <v>3.0308561429500419E-2</v>
      </c>
      <c r="AG1470" s="54">
        <f>(R1470-MAX(R$2:R1469))/MAX(R$2:R1469)</f>
        <v>-0.381801054690598</v>
      </c>
      <c r="AH1470" s="54">
        <f>(S1470-MAX(S$2:S1469))/MAX(S$2:S1469)</f>
        <v>-0.15994624638654276</v>
      </c>
      <c r="AI1470" s="54">
        <f>(T1470-MAX(T$2:T1469))/MAX(T$2:T1469)</f>
        <v>-0.19824477606763977</v>
      </c>
      <c r="AJ1470" s="54">
        <f>(U1470-MAX(U$2:U1469))/MAX(U$2:U1469)</f>
        <v>3.9198939473141667E-2</v>
      </c>
      <c r="AK1470" s="54">
        <f t="shared" si="634"/>
        <v>1.0587680454048767</v>
      </c>
      <c r="AL1470" s="71">
        <f t="shared" si="624"/>
        <v>2003.2916666665465</v>
      </c>
      <c r="AM1470" s="49">
        <f t="shared" si="625"/>
        <v>1.0587680454048767</v>
      </c>
      <c r="AN1470" s="49">
        <f t="shared" si="626"/>
        <v>3.9130639295477949</v>
      </c>
      <c r="AO1470" s="49">
        <f t="shared" si="627"/>
        <v>2.4593667887133424</v>
      </c>
      <c r="AP1470" s="49">
        <f t="shared" si="628"/>
        <v>2.6589025425222426</v>
      </c>
      <c r="AQ1470" s="49">
        <f t="shared" si="629"/>
        <v>3.5960682043315115</v>
      </c>
      <c r="AS1470" s="49">
        <f t="shared" si="635"/>
        <v>-0.31699572521628339</v>
      </c>
      <c r="AT1470" s="49">
        <f t="shared" si="630"/>
        <v>0.93716566180926897</v>
      </c>
      <c r="AU1470" s="54">
        <f>(AM1470-MAX(AM$3:AM1470))/MAX(AM$3:AM1470)</f>
        <v>-0.78814070887417731</v>
      </c>
      <c r="AV1470" s="54">
        <f>(AN1470-MAX(AN$3:AN1470))/MAX(AN$3:AN1470)</f>
        <v>-0.69524461386983216</v>
      </c>
      <c r="AW1470" s="54">
        <f>(AO1470-MAX(AO$3:AO1470))/MAX(AO$3:AO1470)</f>
        <v>-0.69417966301452472</v>
      </c>
      <c r="AX1470" s="54">
        <f>(AP1470-MAX(AP$3:AP1470))/MAX(AP$3:AP1470)</f>
        <v>-0.69364820383111025</v>
      </c>
      <c r="AY1470" s="54">
        <f>(AQ1470-MAX(AQ$3:AQ1470))/MAX(AQ$3:AQ1470)</f>
        <v>-0.56772309154600265</v>
      </c>
    </row>
    <row r="1471" spans="1:51">
      <c r="A1471" s="49">
        <f>Data!F1597</f>
        <v>2003.3749999998797</v>
      </c>
      <c r="B1471" s="53">
        <f t="shared" si="621"/>
        <v>0.83699999999999997</v>
      </c>
      <c r="C1471" s="50">
        <f>1/Data!N1597</f>
        <v>4.2388902109501463E-2</v>
      </c>
      <c r="D1471" s="50">
        <f>Data!H1597/100</f>
        <v>3.5699999999999996E-2</v>
      </c>
      <c r="E1471">
        <f>Data!K1598/Data!K1597</f>
        <v>1.0558895316958095</v>
      </c>
      <c r="F1471">
        <f>Data!T1598/Data!T1597</f>
        <v>1.022106696188043</v>
      </c>
      <c r="G1471" s="49">
        <f>Data!E1600</f>
        <v>184.6</v>
      </c>
      <c r="H1471" s="52">
        <v>0</v>
      </c>
      <c r="I1471" s="52">
        <v>1</v>
      </c>
      <c r="J1471" s="52">
        <v>0.6</v>
      </c>
      <c r="K1471" s="54">
        <f t="shared" si="631"/>
        <v>0.66261227030770231</v>
      </c>
      <c r="L1471" s="54">
        <f t="shared" si="644"/>
        <v>0.56103975391774519</v>
      </c>
      <c r="M1471" s="53">
        <f t="shared" si="645"/>
        <v>0.5665193597667928</v>
      </c>
      <c r="N1471" s="54" cm="1">
        <f t="array" ref="N1471">stock_min(C1471,O1471)</f>
        <v>0.41412553092839494</v>
      </c>
      <c r="O1471" s="54" cm="1">
        <f t="array" ref="O1471">stock_max(C1471,D1471)</f>
        <v>0.85</v>
      </c>
      <c r="P1471" s="49">
        <f t="shared" si="622"/>
        <v>2003.3749999998797</v>
      </c>
      <c r="Q1471" s="49">
        <f t="shared" si="636"/>
        <v>3.0229146288749726</v>
      </c>
      <c r="R1471" s="49">
        <f t="shared" si="637"/>
        <v>308.78642710824704</v>
      </c>
      <c r="S1471" s="59">
        <f t="shared" si="618"/>
        <v>63.49419309362743</v>
      </c>
      <c r="T1471" s="59">
        <f t="shared" si="619"/>
        <v>83.313470449185843</v>
      </c>
      <c r="U1471" s="59">
        <f t="shared" si="620"/>
        <v>247.98356471521677</v>
      </c>
      <c r="V1471" s="59"/>
      <c r="W1471" s="49">
        <f t="shared" si="638"/>
        <v>25.397677237450974</v>
      </c>
      <c r="X1471" s="49">
        <f t="shared" si="639"/>
        <v>38.09651585617646</v>
      </c>
      <c r="Y1471" s="49">
        <f t="shared" si="640"/>
        <v>28.108942647637143</v>
      </c>
      <c r="Z1471" s="49">
        <f t="shared" si="641"/>
        <v>55.2045278015487</v>
      </c>
      <c r="AA1471" s="49">
        <f t="shared" si="642"/>
        <v>107.49607440006514</v>
      </c>
      <c r="AB1471" s="49">
        <f t="shared" si="643"/>
        <v>140.48749031515163</v>
      </c>
      <c r="AC1471" s="80">
        <f t="shared" si="623"/>
        <v>0.5665193597667928</v>
      </c>
      <c r="AD1471" s="80">
        <f t="shared" si="632"/>
        <v>0.41412553092839494</v>
      </c>
      <c r="AE1471" s="80">
        <f t="shared" si="633"/>
        <v>0.85</v>
      </c>
      <c r="AF1471" s="54">
        <f>(Q1471-MAX(Q$2:Q1470))/MAX(Q$2:Q1470)</f>
        <v>2.2106696188042906E-2</v>
      </c>
      <c r="AG1471" s="54">
        <f>(R1471-MAX(R$2:R1470))/MAX(R$2:R1470)</f>
        <v>-0.34725020514241212</v>
      </c>
      <c r="AH1471" s="54">
        <f>(S1471-MAX(S$2:S1470))/MAX(S$2:S1470)</f>
        <v>-0.12434779460818178</v>
      </c>
      <c r="AI1471" s="54">
        <f>(T1471-MAX(T$2:T1470))/MAX(T$2:T1470)</f>
        <v>-0.16257338929875639</v>
      </c>
      <c r="AJ1471" s="54">
        <f>(U1471-MAX(U$2:U1470))/MAX(U$2:U1470)</f>
        <v>4.106020990796392E-2</v>
      </c>
      <c r="AK1471" s="54">
        <f t="shared" si="634"/>
        <v>1.0222444686410768</v>
      </c>
      <c r="AL1471" s="71">
        <f t="shared" si="624"/>
        <v>2003.3749999998797</v>
      </c>
      <c r="AM1471" s="49">
        <f t="shared" si="625"/>
        <v>1.0222444686410768</v>
      </c>
      <c r="AN1471" s="49">
        <f t="shared" si="626"/>
        <v>3.8791173052633505</v>
      </c>
      <c r="AO1471" s="49">
        <f t="shared" si="627"/>
        <v>2.4131238136055213</v>
      </c>
      <c r="AP1471" s="49">
        <f t="shared" si="628"/>
        <v>2.6131688367801784</v>
      </c>
      <c r="AQ1471" s="49">
        <f t="shared" si="629"/>
        <v>3.4965868213140969</v>
      </c>
      <c r="AS1471" s="49">
        <f t="shared" si="635"/>
        <v>-0.3825304839492536</v>
      </c>
      <c r="AT1471" s="49">
        <f t="shared" si="630"/>
        <v>0.88341798453391851</v>
      </c>
      <c r="AU1471" s="54">
        <f>(AM1471-MAX(AM$3:AM1471))/MAX(AM$3:AM1471)</f>
        <v>-0.79544906986612551</v>
      </c>
      <c r="AV1471" s="54">
        <f>(AN1471-MAX(AN$3:AN1471))/MAX(AN$3:AN1471)</f>
        <v>-0.69788842873661772</v>
      </c>
      <c r="AW1471" s="54">
        <f>(AO1471-MAX(AO$3:AO1471))/MAX(AO$3:AO1471)</f>
        <v>-0.69992994080781135</v>
      </c>
      <c r="AX1471" s="54">
        <f>(AP1471-MAX(AP$3:AP1471))/MAX(AP$3:AP1471)</f>
        <v>-0.69891752178296351</v>
      </c>
      <c r="AY1471" s="54">
        <f>(AQ1471-MAX(AQ$3:AQ1471))/MAX(AQ$3:AQ1471)</f>
        <v>-0.57968157015541777</v>
      </c>
    </row>
    <row r="1472" spans="1:51">
      <c r="A1472" s="49">
        <f>Data!F1598</f>
        <v>2003.458333333213</v>
      </c>
      <c r="B1472" s="53">
        <f t="shared" si="621"/>
        <v>0.85299999999999998</v>
      </c>
      <c r="C1472" s="50">
        <f>1/Data!N1598</f>
        <v>4.0270256494902526E-2</v>
      </c>
      <c r="D1472" s="50">
        <f>Data!H1598/100</f>
        <v>3.3300000000000003E-2</v>
      </c>
      <c r="E1472">
        <f>Data!K1599/Data!K1598</f>
        <v>1.0048767753370331</v>
      </c>
      <c r="F1472">
        <f>Data!T1599/Data!T1598</f>
        <v>0.9485555621571915</v>
      </c>
      <c r="G1472" s="49">
        <f>Data!E1601</f>
        <v>185.2</v>
      </c>
      <c r="H1472" s="52">
        <v>0</v>
      </c>
      <c r="I1472" s="52">
        <v>1</v>
      </c>
      <c r="J1472" s="52">
        <v>0.6</v>
      </c>
      <c r="K1472" s="54">
        <f t="shared" si="631"/>
        <v>0.66261227030770231</v>
      </c>
      <c r="L1472" s="54">
        <f t="shared" si="644"/>
        <v>0.5665193597667928</v>
      </c>
      <c r="M1472" s="53">
        <f t="shared" si="645"/>
        <v>0.56520355593076155</v>
      </c>
      <c r="N1472" s="54" cm="1">
        <f t="array" ref="N1472">stock_min(C1472,O1472)</f>
        <v>0.34154778713929557</v>
      </c>
      <c r="O1472" s="54" cm="1">
        <f t="array" ref="O1472">stock_max(C1472,D1472)</f>
        <v>0.85</v>
      </c>
      <c r="P1472" s="49">
        <f t="shared" si="622"/>
        <v>2003.458333333213</v>
      </c>
      <c r="Q1472" s="49">
        <f t="shared" si="636"/>
        <v>2.8674024851456976</v>
      </c>
      <c r="R1472" s="49">
        <f t="shared" si="637"/>
        <v>310.29230914037913</v>
      </c>
      <c r="S1472" s="59">
        <f t="shared" si="618"/>
        <v>62.37341201458797</v>
      </c>
      <c r="T1472" s="59">
        <f t="shared" si="619"/>
        <v>82.13664177599756</v>
      </c>
      <c r="U1472" s="59">
        <f t="shared" si="620"/>
        <v>243.13861552532731</v>
      </c>
      <c r="V1472" s="59"/>
      <c r="W1472" s="49">
        <f t="shared" si="638"/>
        <v>24.949364805835188</v>
      </c>
      <c r="X1472" s="49">
        <f t="shared" si="639"/>
        <v>37.424047208752782</v>
      </c>
      <c r="Y1472" s="49">
        <f t="shared" si="640"/>
        <v>27.711895093353352</v>
      </c>
      <c r="Z1472" s="49">
        <f t="shared" si="641"/>
        <v>54.424746682644212</v>
      </c>
      <c r="AA1472" s="49">
        <f t="shared" si="642"/>
        <v>105.71580544633005</v>
      </c>
      <c r="AB1472" s="49">
        <f t="shared" si="643"/>
        <v>137.42281007899726</v>
      </c>
      <c r="AC1472" s="80">
        <f t="shared" si="623"/>
        <v>0.56520355593076155</v>
      </c>
      <c r="AD1472" s="80">
        <f t="shared" si="632"/>
        <v>0.34154778713929557</v>
      </c>
      <c r="AE1472" s="80">
        <f t="shared" si="633"/>
        <v>0.85</v>
      </c>
      <c r="AF1472" s="54">
        <f>(Q1472-MAX(Q$2:Q1471))/MAX(Q$2:Q1471)</f>
        <v>-5.1444437842808485E-2</v>
      </c>
      <c r="AG1472" s="54">
        <f>(R1472-MAX(R$2:R1471))/MAX(R$2:R1471)</f>
        <v>-0.34406689104159721</v>
      </c>
      <c r="AH1472" s="54">
        <f>(S1472-MAX(S$2:S1471))/MAX(S$2:S1471)</f>
        <v>-0.13980455334161665</v>
      </c>
      <c r="AI1472" s="54">
        <f>(T1472-MAX(T$2:T1471))/MAX(T$2:T1471)</f>
        <v>-0.17440230054024861</v>
      </c>
      <c r="AJ1472" s="54">
        <f>(U1472-MAX(U$2:U1471))/MAX(U$2:U1471)</f>
        <v>-1.9537380210875588E-2</v>
      </c>
      <c r="AK1472" s="54">
        <f t="shared" si="634"/>
        <v>1.0750457561808981</v>
      </c>
      <c r="AL1472" s="71">
        <f t="shared" si="624"/>
        <v>2003.458333333213</v>
      </c>
      <c r="AM1472" s="49">
        <f t="shared" si="625"/>
        <v>1.0750457561808981</v>
      </c>
      <c r="AN1472" s="49">
        <f t="shared" si="626"/>
        <v>3.9557237621468393</v>
      </c>
      <c r="AO1472" s="49">
        <f t="shared" si="627"/>
        <v>2.4905150638592133</v>
      </c>
      <c r="AP1472" s="49">
        <f t="shared" si="628"/>
        <v>2.6918381442676527</v>
      </c>
      <c r="AQ1472" s="49">
        <f t="shared" si="629"/>
        <v>3.5987098114372902</v>
      </c>
      <c r="AS1472" s="49">
        <f t="shared" si="635"/>
        <v>-0.35701395070954911</v>
      </c>
      <c r="AT1472" s="49">
        <f>AQ1472-AP1472</f>
        <v>0.90687166716963752</v>
      </c>
      <c r="AU1472" s="54">
        <f>(AM1472-MAX(AM$3:AM1472))/MAX(AM$3:AM1472)</f>
        <v>-0.78488354194216969</v>
      </c>
      <c r="AV1472" s="54">
        <f>(AN1472-MAX(AN$3:AN1472))/MAX(AN$3:AN1472)</f>
        <v>-0.69192220105214208</v>
      </c>
      <c r="AW1472" s="54">
        <f>(AO1472-MAX(AO$3:AO1472))/MAX(AO$3:AO1472)</f>
        <v>-0.69030639935765881</v>
      </c>
      <c r="AX1472" s="54">
        <f>(AP1472-MAX(AP$3:AP1472))/MAX(AP$3:AP1472)</f>
        <v>-0.68985344994628439</v>
      </c>
      <c r="AY1472" s="54">
        <f>(AQ1472-MAX(AQ$3:AQ1472))/MAX(AQ$3:AQ1472)</f>
        <v>-0.56740554869415671</v>
      </c>
    </row>
    <row r="1473" spans="1:43">
      <c r="A1473" s="49">
        <f>Data!F1599</f>
        <v>2003.5416666665462</v>
      </c>
      <c r="B1473" s="53">
        <f t="shared" si="621"/>
        <v>0.85499999999999998</v>
      </c>
      <c r="C1473" s="50">
        <f>1/Data!N1599</f>
        <v>4.0213405948328333E-2</v>
      </c>
      <c r="D1473" s="50">
        <f>Data!H1599/100</f>
        <v>3.9800000000000002E-2</v>
      </c>
      <c r="E1473">
        <f>Data!K1600/Data!K1599</f>
        <v>0.99456279298605521</v>
      </c>
      <c r="F1473">
        <f>Data!T1600/Data!T1599</f>
        <v>0.96202630688020929</v>
      </c>
      <c r="G1473" s="49">
        <f>Data!E1602</f>
        <v>185</v>
      </c>
      <c r="H1473" s="52">
        <v>0</v>
      </c>
      <c r="I1473" s="52">
        <v>1</v>
      </c>
      <c r="J1473" s="52">
        <v>0.6</v>
      </c>
      <c r="K1473" s="54">
        <f t="shared" si="631"/>
        <v>0.66261227030770231</v>
      </c>
      <c r="L1473" s="54">
        <f t="shared" si="644"/>
        <v>0.56520355593076155</v>
      </c>
      <c r="M1473" s="53">
        <f t="shared" si="645"/>
        <v>0.56494819020726927</v>
      </c>
      <c r="N1473" s="54" cm="1">
        <f t="array" ref="N1473">stock_min(C1473,O1473)</f>
        <v>0.33960027672268767</v>
      </c>
      <c r="O1473" s="54" cm="1">
        <f t="array" ref="O1473">stock_max(C1473,D1473)</f>
        <v>0.85</v>
      </c>
      <c r="P1473" s="49">
        <f t="shared" si="622"/>
        <v>2003.5416666665462</v>
      </c>
      <c r="Q1473" s="49">
        <f t="shared" si="636"/>
        <v>2.7585166231238496</v>
      </c>
      <c r="R1473" s="49">
        <f t="shared" si="637"/>
        <v>308.60518562074793</v>
      </c>
      <c r="S1473" s="59">
        <f t="shared" si="618"/>
        <v>61.222510199943848</v>
      </c>
      <c r="T1473" s="59">
        <f t="shared" si="619"/>
        <v>80.788400161559693</v>
      </c>
      <c r="U1473" s="59">
        <f t="shared" si="620"/>
        <v>238.37699970455935</v>
      </c>
      <c r="V1473" s="59"/>
      <c r="W1473" s="49">
        <f t="shared" si="638"/>
        <v>24.489004079977541</v>
      </c>
      <c r="X1473" s="49">
        <f t="shared" si="639"/>
        <v>36.733506119966307</v>
      </c>
      <c r="Y1473" s="49">
        <f t="shared" si="640"/>
        <v>27.257014915981479</v>
      </c>
      <c r="Z1473" s="49">
        <f t="shared" si="641"/>
        <v>53.531385245578214</v>
      </c>
      <c r="AA1473" s="49">
        <f t="shared" si="642"/>
        <v>103.70634513442978</v>
      </c>
      <c r="AB1473" s="49">
        <f t="shared" si="643"/>
        <v>134.67065457012956</v>
      </c>
      <c r="AC1473" s="80">
        <f t="shared" si="623"/>
        <v>0.56494819020726927</v>
      </c>
      <c r="AD1473" s="80">
        <f t="shared" si="632"/>
        <v>0.33960027672268767</v>
      </c>
      <c r="AE1473" s="80">
        <f t="shared" si="633"/>
        <v>0.85</v>
      </c>
      <c r="AF1473" s="54">
        <f>(Q1473-MAX(Q$2:Q1472))/MAX(Q$2:Q1472)</f>
        <v>-8.7464595667236258E-2</v>
      </c>
      <c r="AG1473" s="54">
        <f>(R1473-MAX(R$2:R1472))/MAX(R$2:R1472)</f>
        <v>-0.34763333514230443</v>
      </c>
      <c r="AH1473" s="54">
        <f>(S1473-MAX(S$2:S1472))/MAX(S$2:S1472)</f>
        <v>-0.15567670893695593</v>
      </c>
      <c r="AI1473" s="54">
        <f>(T1473-MAX(T$2:T1472))/MAX(T$2:T1472)</f>
        <v>-0.18795417155819766</v>
      </c>
      <c r="AJ1473" s="54">
        <f>(U1473-MAX(U$2:U1472))/MAX(U$2:U1472)</f>
        <v>-3.8738716501997041E-2</v>
      </c>
      <c r="AK1473" s="54"/>
      <c r="AM1473" s="49"/>
      <c r="AN1473" s="49"/>
      <c r="AO1473" s="49"/>
      <c r="AP1473" s="49"/>
      <c r="AQ1473" s="49"/>
    </row>
    <row r="1474" spans="1:43">
      <c r="A1474" s="49">
        <f>Data!F1600</f>
        <v>2003.6249999998795</v>
      </c>
      <c r="B1474" s="53">
        <f t="shared" si="621"/>
        <v>0.85</v>
      </c>
      <c r="C1474" s="50">
        <f>1/Data!N1600</f>
        <v>4.0580707637653014E-2</v>
      </c>
      <c r="D1474" s="50">
        <f>Data!H1600/100</f>
        <v>4.4500000000000005E-2</v>
      </c>
      <c r="E1474">
        <f>Data!K1601/Data!K1600</f>
        <v>1.0282814059968128</v>
      </c>
      <c r="F1474">
        <f>Data!T1601/Data!T1600</f>
        <v>1.0149409513747296</v>
      </c>
      <c r="G1474" s="49">
        <f>Data!E1603</f>
        <v>184.5</v>
      </c>
      <c r="H1474" s="52">
        <v>0</v>
      </c>
      <c r="I1474" s="52">
        <v>1</v>
      </c>
      <c r="J1474" s="52">
        <v>0.6</v>
      </c>
      <c r="K1474" s="54">
        <f t="shared" si="631"/>
        <v>0.66261227030770231</v>
      </c>
      <c r="L1474" s="54">
        <f t="shared" si="644"/>
        <v>0.56494819020726927</v>
      </c>
      <c r="M1474" s="53">
        <f t="shared" si="645"/>
        <v>0.56529517370835392</v>
      </c>
      <c r="N1474" s="54" cm="1">
        <f t="array" ref="N1474">stock_min(C1474,O1474)</f>
        <v>0.30515573065326396</v>
      </c>
      <c r="O1474" s="54" cm="1">
        <f t="array" ref="O1474">stock_max(C1474,D1474)</f>
        <v>0.30515573065326396</v>
      </c>
      <c r="P1474" s="49">
        <f t="shared" si="622"/>
        <v>2003.6249999998795</v>
      </c>
      <c r="Q1474" s="49">
        <f t="shared" si="636"/>
        <v>2.7997314858563263</v>
      </c>
      <c r="R1474" s="49">
        <f t="shared" si="637"/>
        <v>317.33297416801008</v>
      </c>
      <c r="S1474" s="59">
        <f t="shared" ref="S1474:S1537" si="646">SUM(W1474:X1474)</f>
        <v>62.627274419383525</v>
      </c>
      <c r="T1474" s="59">
        <f t="shared" ref="T1474:T1537" si="647">SUM(Y1474:Z1474)</f>
        <v>82.709588735741647</v>
      </c>
      <c r="U1474" s="59">
        <f t="shared" ref="U1474:U1537" si="648">SUM(AA1474:AB1474)</f>
        <v>243.73514662221814</v>
      </c>
      <c r="V1474" s="59"/>
      <c r="W1474" s="49">
        <f t="shared" si="638"/>
        <v>25.05090976775341</v>
      </c>
      <c r="X1474" s="49">
        <f t="shared" si="639"/>
        <v>37.576364651630115</v>
      </c>
      <c r="Y1474" s="49">
        <f t="shared" si="640"/>
        <v>27.905200367335514</v>
      </c>
      <c r="Z1474" s="49">
        <f t="shared" si="641"/>
        <v>54.804388368406137</v>
      </c>
      <c r="AA1474" s="49">
        <f t="shared" si="642"/>
        <v>105.95284457358022</v>
      </c>
      <c r="AB1474" s="49">
        <f t="shared" si="643"/>
        <v>137.78230204863792</v>
      </c>
      <c r="AC1474" s="80">
        <f t="shared" si="623"/>
        <v>0.56529517370835392</v>
      </c>
      <c r="AD1474" s="80">
        <f t="shared" si="632"/>
        <v>0.30515573065326396</v>
      </c>
      <c r="AE1474" s="80">
        <f t="shared" si="633"/>
        <v>0.30515573065326396</v>
      </c>
      <c r="AF1474" s="54">
        <f>(Q1474-MAX(Q$2:Q1473))/MAX(Q$2:Q1473)</f>
        <v>-7.3830448563381251E-2</v>
      </c>
      <c r="AG1474" s="54">
        <f>(R1474-MAX(R$2:R1473))/MAX(R$2:R1473)</f>
        <v>-0.32918348863467722</v>
      </c>
      <c r="AH1474" s="54">
        <f>(S1474-MAX(S$2:S1473))/MAX(S$2:S1473)</f>
        <v>-0.13630352177015456</v>
      </c>
      <c r="AI1474" s="54">
        <f>(T1474-MAX(T$2:T1473))/MAX(T$2:T1473)</f>
        <v>-0.16864331549229397</v>
      </c>
      <c r="AJ1474" s="54">
        <f>(U1474-MAX(U$2:U1473))/MAX(U$2:U1473)</f>
        <v>-1.7131853467295295E-2</v>
      </c>
      <c r="AK1474" s="54"/>
      <c r="AM1474" s="49"/>
      <c r="AN1474" s="49"/>
      <c r="AO1474" s="49"/>
      <c r="AP1474" s="49"/>
      <c r="AQ1474" s="49"/>
    </row>
    <row r="1475" spans="1:43">
      <c r="A1475" s="49">
        <f>Data!F1601</f>
        <v>2003.7083333332127</v>
      </c>
      <c r="B1475" s="53">
        <f t="shared" ref="B1475:B1538" si="649">1-_xlfn.PERCENTRANK.INC(C$3:C$1712,C1475,3)</f>
        <v>0.86099999999999999</v>
      </c>
      <c r="C1475" s="50">
        <f>1/Data!N1601</f>
        <v>3.9613865034858906E-2</v>
      </c>
      <c r="D1475" s="50">
        <f>Data!H1601/100</f>
        <v>4.2699999999999995E-2</v>
      </c>
      <c r="E1475">
        <f>Data!K1602/Data!K1601</f>
        <v>1.0214031156244527</v>
      </c>
      <c r="F1475">
        <f>Data!T1602/Data!T1601</f>
        <v>1.0030284075453944</v>
      </c>
      <c r="G1475" s="49">
        <f>Data!E1604</f>
        <v>184.3</v>
      </c>
      <c r="H1475" s="52">
        <v>0</v>
      </c>
      <c r="I1475" s="52">
        <v>1</v>
      </c>
      <c r="J1475" s="52">
        <v>0.6</v>
      </c>
      <c r="K1475" s="54">
        <f t="shared" si="631"/>
        <v>0.66261227030770231</v>
      </c>
      <c r="L1475" s="54">
        <f t="shared" si="644"/>
        <v>0.30515573065326396</v>
      </c>
      <c r="M1475" s="53">
        <f t="shared" si="645"/>
        <v>0.43509452138418192</v>
      </c>
      <c r="N1475" s="54" cm="1">
        <f t="array" ref="N1475">stock_min(C1475,O1475)</f>
        <v>0.31906200146370628</v>
      </c>
      <c r="O1475" s="54" cm="1">
        <f t="array" ref="O1475">stock_max(C1475,D1475)</f>
        <v>0.42175291079529853</v>
      </c>
      <c r="P1475" s="49">
        <f t="shared" ref="P1475:P1538" si="650">A1475</f>
        <v>2003.7083333332127</v>
      </c>
      <c r="Q1475" s="49">
        <f t="shared" si="636"/>
        <v>2.8082102138131715</v>
      </c>
      <c r="R1475" s="49">
        <f t="shared" si="637"/>
        <v>324.12488850557946</v>
      </c>
      <c r="S1475" s="59">
        <f t="shared" si="646"/>
        <v>63.507390060928621</v>
      </c>
      <c r="T1475" s="59">
        <f t="shared" si="647"/>
        <v>83.967081716066247</v>
      </c>
      <c r="U1475" s="59">
        <f t="shared" si="648"/>
        <v>247.00498555793104</v>
      </c>
      <c r="V1475" s="59"/>
      <c r="W1475" s="49">
        <f t="shared" si="638"/>
        <v>25.402956024371449</v>
      </c>
      <c r="X1475" s="49">
        <f t="shared" si="639"/>
        <v>38.104434036557173</v>
      </c>
      <c r="Y1475" s="49">
        <f t="shared" si="640"/>
        <v>28.329463069071231</v>
      </c>
      <c r="Z1475" s="49">
        <f t="shared" si="641"/>
        <v>55.637618646995016</v>
      </c>
      <c r="AA1475" s="49">
        <f t="shared" si="642"/>
        <v>139.53446958709625</v>
      </c>
      <c r="AB1475" s="49">
        <f t="shared" si="643"/>
        <v>107.47051597083477</v>
      </c>
      <c r="AC1475" s="80">
        <f t="shared" ref="AC1475:AC1538" si="651">AB1475/SUM(AA1475:AB1475)</f>
        <v>0.43509452138418192</v>
      </c>
      <c r="AD1475" s="80">
        <f t="shared" si="632"/>
        <v>0.31906200146370628</v>
      </c>
      <c r="AE1475" s="80">
        <f t="shared" si="633"/>
        <v>0.42175291079529853</v>
      </c>
      <c r="AF1475" s="54">
        <f>(Q1475-MAX(Q$2:Q1474))/MAX(Q$2:Q1474)</f>
        <v>-7.1025629705496154E-2</v>
      </c>
      <c r="AG1475" s="54">
        <f>(R1475-MAX(R$2:R1474))/MAX(R$2:R1474)</f>
        <v>-0.31482592527913328</v>
      </c>
      <c r="AH1475" s="54">
        <f>(S1475-MAX(S$2:S1474))/MAX(S$2:S1474)</f>
        <v>-0.12416579444472224</v>
      </c>
      <c r="AI1475" s="54">
        <f>(T1475-MAX(T$2:T1474))/MAX(T$2:T1474)</f>
        <v>-0.1560036057452836</v>
      </c>
      <c r="AJ1475" s="54">
        <f>(U1475-MAX(U$2:U1474))/MAX(U$2:U1474)</f>
        <v>-3.9461452149441127E-3</v>
      </c>
      <c r="AK1475" s="54"/>
      <c r="AM1475" s="49"/>
      <c r="AN1475" s="49"/>
      <c r="AO1475" s="49"/>
      <c r="AP1475" s="49"/>
      <c r="AQ1475" s="49"/>
    </row>
    <row r="1476" spans="1:43">
      <c r="A1476" s="49">
        <f>Data!F1602</f>
        <v>2003.791666666546</v>
      </c>
      <c r="B1476" s="53">
        <f t="shared" si="649"/>
        <v>0.871</v>
      </c>
      <c r="C1476" s="50">
        <f>1/Data!N1602</f>
        <v>3.8936631148614453E-2</v>
      </c>
      <c r="D1476" s="50">
        <f>Data!H1602/100</f>
        <v>4.2900000000000001E-2</v>
      </c>
      <c r="E1476">
        <f>Data!K1603/Data!K1602</f>
        <v>1.0148701481185043</v>
      </c>
      <c r="F1476">
        <f>Data!T1603/Data!T1602</f>
        <v>1.0054863493695694</v>
      </c>
      <c r="G1476" s="49">
        <f>Data!E1605</f>
        <v>185.2</v>
      </c>
      <c r="H1476" s="52">
        <v>0</v>
      </c>
      <c r="I1476" s="52">
        <v>1</v>
      </c>
      <c r="J1476" s="52">
        <v>0.6</v>
      </c>
      <c r="K1476" s="54">
        <f t="shared" ref="K1476:K1539" si="652">AVERAGE(M$3:M$1712)</f>
        <v>0.66261227030770231</v>
      </c>
      <c r="L1476" s="54">
        <f t="shared" si="644"/>
        <v>0.42175291079529853</v>
      </c>
      <c r="M1476" s="53">
        <f t="shared" si="645"/>
        <v>0.40675306398328215</v>
      </c>
      <c r="N1476" s="54" cm="1">
        <f t="array" ref="N1476">stock_min(C1476,O1476)</f>
        <v>0.29586222367054738</v>
      </c>
      <c r="O1476" s="54" cm="1">
        <f t="array" ref="O1476">stock_max(C1476,D1476)</f>
        <v>0.2989873951746474</v>
      </c>
      <c r="P1476" s="49">
        <f t="shared" si="650"/>
        <v>2003.791666666546</v>
      </c>
      <c r="Q1476" s="49">
        <f t="shared" si="636"/>
        <v>2.8236170361493436</v>
      </c>
      <c r="R1476" s="49">
        <f t="shared" si="637"/>
        <v>328.94467360655113</v>
      </c>
      <c r="S1476" s="59">
        <f t="shared" si="646"/>
        <v>64.213378130793501</v>
      </c>
      <c r="T1476" s="59">
        <f t="shared" si="647"/>
        <v>84.949846678157158</v>
      </c>
      <c r="U1476" s="59">
        <f t="shared" si="648"/>
        <v>249.36862289804179</v>
      </c>
      <c r="V1476" s="59"/>
      <c r="W1476" s="49">
        <f t="shared" si="638"/>
        <v>25.685351252317403</v>
      </c>
      <c r="X1476" s="49">
        <f t="shared" si="639"/>
        <v>38.528026878476098</v>
      </c>
      <c r="Y1476" s="49">
        <f t="shared" si="640"/>
        <v>28.66103590845222</v>
      </c>
      <c r="Z1476" s="49">
        <f t="shared" si="641"/>
        <v>56.288810769704938</v>
      </c>
      <c r="AA1476" s="49">
        <f t="shared" si="642"/>
        <v>147.93717147297164</v>
      </c>
      <c r="AB1476" s="49">
        <f t="shared" si="643"/>
        <v>101.43145142507015</v>
      </c>
      <c r="AC1476" s="80">
        <f t="shared" si="651"/>
        <v>0.40675306398328215</v>
      </c>
      <c r="AD1476" s="80">
        <f t="shared" ref="AD1476:AD1539" si="653">N1476</f>
        <v>0.29586222367054738</v>
      </c>
      <c r="AE1476" s="80">
        <f t="shared" ref="AE1476:AE1539" si="654">O1476</f>
        <v>0.2989873951746474</v>
      </c>
      <c r="AF1476" s="54">
        <f>(Q1476-MAX(Q$2:Q1475))/MAX(Q$2:Q1475)</f>
        <v>-6.5928951754684828E-2</v>
      </c>
      <c r="AG1476" s="54">
        <f>(R1476-MAX(R$2:R1475))/MAX(R$2:R1475)</f>
        <v>-0.30463728530107481</v>
      </c>
      <c r="AH1476" s="54">
        <f>(S1476-MAX(S$2:S1475))/MAX(S$2:S1475)</f>
        <v>-0.11442947084980848</v>
      </c>
      <c r="AI1476" s="54">
        <f>(T1476-MAX(T$2:T1475))/MAX(T$2:T1475)</f>
        <v>-0.14612532883660909</v>
      </c>
      <c r="AJ1476" s="54">
        <f>(U1476-MAX(U$2:U1475))/MAX(U$2:U1475)</f>
        <v>5.5852821714842864E-3</v>
      </c>
      <c r="AK1476" s="54"/>
      <c r="AM1476" s="49"/>
      <c r="AN1476" s="49"/>
      <c r="AO1476" s="49"/>
      <c r="AP1476" s="49"/>
      <c r="AQ1476" s="49"/>
    </row>
    <row r="1477" spans="1:43">
      <c r="A1477" s="49">
        <f>Data!F1603</f>
        <v>2003.8749999998793</v>
      </c>
      <c r="B1477" s="53">
        <f t="shared" si="649"/>
        <v>0.879</v>
      </c>
      <c r="C1477" s="50">
        <f>1/Data!N1603</f>
        <v>3.8540400691522744E-2</v>
      </c>
      <c r="D1477" s="50">
        <f>Data!H1603/100</f>
        <v>4.2999999999999997E-2</v>
      </c>
      <c r="E1477">
        <f>Data!K1604/Data!K1603</f>
        <v>1.031777727377803</v>
      </c>
      <c r="F1477">
        <f>Data!T1604/Data!T1603</f>
        <v>1.0070969458456889</v>
      </c>
      <c r="G1477" s="49">
        <f>Data!E1606</f>
        <v>186.2</v>
      </c>
      <c r="H1477" s="52">
        <v>0</v>
      </c>
      <c r="I1477" s="52">
        <v>1</v>
      </c>
      <c r="J1477" s="52">
        <v>0.6</v>
      </c>
      <c r="K1477" s="54">
        <f t="shared" si="652"/>
        <v>0.66261227030770231</v>
      </c>
      <c r="L1477" s="54">
        <f t="shared" si="644"/>
        <v>0.2989873951746474</v>
      </c>
      <c r="M1477" s="53">
        <f t="shared" si="645"/>
        <v>0.34093728962796721</v>
      </c>
      <c r="N1477" s="54" cm="1">
        <f t="array" ref="N1477">stock_min(C1477,O1477)</f>
        <v>0.22954184720073106</v>
      </c>
      <c r="O1477" s="54" cm="1">
        <f t="array" ref="O1477">stock_max(C1477,D1477)</f>
        <v>0.22954184720073106</v>
      </c>
      <c r="P1477" s="49">
        <f t="shared" si="650"/>
        <v>2003.8749999998793</v>
      </c>
      <c r="Q1477" s="49">
        <f t="shared" ref="Q1477:Q1540" si="655">Q1476*F1477</f>
        <v>2.8436560933438599</v>
      </c>
      <c r="R1477" s="49">
        <f t="shared" ref="R1477:R1540" si="656">R1476*E1477</f>
        <v>339.39778776680055</v>
      </c>
      <c r="S1477" s="59">
        <f t="shared" si="646"/>
        <v>65.619998812207569</v>
      </c>
      <c r="T1477" s="59">
        <f t="shared" si="647"/>
        <v>86.941982980941219</v>
      </c>
      <c r="U1477" s="59">
        <f t="shared" si="648"/>
        <v>253.6417860034706</v>
      </c>
      <c r="V1477" s="59"/>
      <c r="W1477" s="49">
        <f t="shared" ref="W1477:W1540" si="657">(W1476*$F1477+X1476*$E1477)*(1-$J1477)</f>
        <v>26.247999524883028</v>
      </c>
      <c r="X1477" s="49">
        <f t="shared" ref="X1477:X1540" si="658">(W1476*$F1477+X1476*$E1477)*($J1477)</f>
        <v>39.371999287324542</v>
      </c>
      <c r="Y1477" s="49">
        <f t="shared" ref="Y1477:Y1540" si="659">(Y1476*$F1477+Z1476*$E1477)*(1-$K1477)</f>
        <v>29.333158252886143</v>
      </c>
      <c r="Z1477" s="49">
        <f t="shared" ref="Z1477:Z1540" si="660">(Y1476*$F1477+Z1476*$E1477)*($K1477)</f>
        <v>57.608824728055076</v>
      </c>
      <c r="AA1477" s="49">
        <f t="shared" ref="AA1477:AA1540" si="661">(AA1476*$F1477+AB1476*$E1477)*(1-$M1477)</f>
        <v>167.16584294705046</v>
      </c>
      <c r="AB1477" s="49">
        <f t="shared" ref="AB1477:AB1540" si="662">(AA1476*$F1477+AB1476*$E1477)*($M1477)</f>
        <v>86.475943056420135</v>
      </c>
      <c r="AC1477" s="80">
        <f t="shared" si="651"/>
        <v>0.34093728962796721</v>
      </c>
      <c r="AD1477" s="80">
        <f t="shared" si="653"/>
        <v>0.22954184720073106</v>
      </c>
      <c r="AE1477" s="80">
        <f t="shared" si="654"/>
        <v>0.22954184720073106</v>
      </c>
      <c r="AF1477" s="54">
        <f>(Q1477-MAX(Q$2:Q1476))/MAX(Q$2:Q1476)</f>
        <v>-5.9299900109262005E-2</v>
      </c>
      <c r="AG1477" s="54">
        <f>(R1477-MAX(R$2:R1476))/MAX(R$2:R1476)</f>
        <v>-0.28254023852468324</v>
      </c>
      <c r="AH1477" s="54">
        <f>(S1477-MAX(S$2:S1476))/MAX(S$2:S1476)</f>
        <v>-9.5030681105150852E-2</v>
      </c>
      <c r="AI1477" s="54">
        <f>(T1477-MAX(T$2:T1476))/MAX(T$2:T1476)</f>
        <v>-0.12610134060156294</v>
      </c>
      <c r="AJ1477" s="54">
        <f>(U1477-MAX(U$2:U1476))/MAX(U$2:U1476)</f>
        <v>1.7135929355378266E-2</v>
      </c>
      <c r="AK1477" s="54"/>
      <c r="AM1477" s="49"/>
      <c r="AN1477" s="49"/>
      <c r="AO1477" s="49"/>
      <c r="AP1477" s="49"/>
      <c r="AQ1477" s="49"/>
    </row>
    <row r="1478" spans="1:43">
      <c r="A1478" s="49">
        <f>Data!F1604</f>
        <v>2003.9583333332125</v>
      </c>
      <c r="B1478" s="53">
        <f t="shared" si="649"/>
        <v>0.89600000000000002</v>
      </c>
      <c r="C1478" s="50">
        <f>1/Data!N1604</f>
        <v>3.7544343843563942E-2</v>
      </c>
      <c r="D1478" s="50">
        <f>Data!H1604/100</f>
        <v>4.2699999999999995E-2</v>
      </c>
      <c r="E1478">
        <f>Data!K1605/Data!K1604</f>
        <v>1.0442662980506126</v>
      </c>
      <c r="F1478">
        <f>Data!T1605/Data!T1604</f>
        <v>1.0083758180597278</v>
      </c>
      <c r="G1478" s="49">
        <f>Data!E1607</f>
        <v>187.4</v>
      </c>
      <c r="H1478" s="52">
        <v>0</v>
      </c>
      <c r="I1478" s="52">
        <v>1</v>
      </c>
      <c r="J1478" s="52">
        <v>0.6</v>
      </c>
      <c r="K1478" s="54">
        <f t="shared" si="652"/>
        <v>0.66261227030770231</v>
      </c>
      <c r="L1478" s="54">
        <f t="shared" si="644"/>
        <v>0.22954184720073106</v>
      </c>
      <c r="M1478" s="53">
        <f t="shared" si="645"/>
        <v>0.28472554045779774</v>
      </c>
      <c r="N1478" s="54" cm="1">
        <f t="array" ref="N1478">stock_min(C1478,O1478)</f>
        <v>0.13213136274398427</v>
      </c>
      <c r="O1478" s="54" cm="1">
        <f t="array" ref="O1478">stock_max(C1478,D1478)</f>
        <v>0.13213136274398427</v>
      </c>
      <c r="P1478" s="49">
        <f t="shared" si="650"/>
        <v>2003.9583333332125</v>
      </c>
      <c r="Q1478" s="49">
        <f t="shared" si="655"/>
        <v>2.8674740394061442</v>
      </c>
      <c r="R1478" s="49">
        <f t="shared" si="656"/>
        <v>354.42167139780429</v>
      </c>
      <c r="S1478" s="59">
        <f t="shared" si="646"/>
        <v>67.582699935961017</v>
      </c>
      <c r="T1478" s="59">
        <f t="shared" si="647"/>
        <v>89.73780158334219</v>
      </c>
      <c r="U1478" s="59">
        <f t="shared" si="648"/>
        <v>258.86990655933943</v>
      </c>
      <c r="V1478" s="59"/>
      <c r="W1478" s="49">
        <f t="shared" si="657"/>
        <v>27.033079974384407</v>
      </c>
      <c r="X1478" s="49">
        <f t="shared" si="658"/>
        <v>40.54961996157661</v>
      </c>
      <c r="Y1478" s="49">
        <f t="shared" si="659"/>
        <v>30.276433143781698</v>
      </c>
      <c r="Z1478" s="49">
        <f t="shared" si="660"/>
        <v>59.461368439560495</v>
      </c>
      <c r="AA1478" s="49">
        <f t="shared" si="661"/>
        <v>185.1630325059719</v>
      </c>
      <c r="AB1478" s="49">
        <f t="shared" si="662"/>
        <v>73.706874053367514</v>
      </c>
      <c r="AC1478" s="80">
        <f t="shared" si="651"/>
        <v>0.28472554045779774</v>
      </c>
      <c r="AD1478" s="80">
        <f t="shared" si="653"/>
        <v>0.13213136274398427</v>
      </c>
      <c r="AE1478" s="80">
        <f t="shared" si="654"/>
        <v>0.13213136274398427</v>
      </c>
      <c r="AF1478" s="54">
        <f>(Q1478-MAX(Q$2:Q1477))/MAX(Q$2:Q1477)</f>
        <v>-5.1420767223809498E-2</v>
      </c>
      <c r="AG1478" s="54">
        <f>(R1478-MAX(R$2:R1477))/MAX(R$2:R1477)</f>
        <v>-0.25078095088389551</v>
      </c>
      <c r="AH1478" s="54">
        <f>(S1478-MAX(S$2:S1477))/MAX(S$2:S1477)</f>
        <v>-6.7962952801155802E-2</v>
      </c>
      <c r="AI1478" s="54">
        <f>(T1478-MAX(T$2:T1477))/MAX(T$2:T1477)</f>
        <v>-9.7999127553408588E-2</v>
      </c>
      <c r="AJ1478" s="54">
        <f>(U1478-MAX(U$2:U1477))/MAX(U$2:U1477)</f>
        <v>2.0612221031266868E-2</v>
      </c>
      <c r="AK1478" s="54"/>
      <c r="AM1478" s="49"/>
      <c r="AN1478" s="49"/>
      <c r="AO1478" s="49"/>
      <c r="AP1478" s="49"/>
      <c r="AQ1478" s="49"/>
    </row>
    <row r="1479" spans="1:43">
      <c r="A1479" s="49">
        <f>Data!F1605</f>
        <v>2004.0416666665458</v>
      </c>
      <c r="B1479" s="53">
        <f t="shared" si="649"/>
        <v>0.91400000000000003</v>
      </c>
      <c r="C1479" s="50">
        <f>1/Data!N1605</f>
        <v>3.6155197893246484E-2</v>
      </c>
      <c r="D1479" s="50">
        <f>Data!H1605/100</f>
        <v>4.1500000000000002E-2</v>
      </c>
      <c r="E1479">
        <f>Data!K1606/Data!K1605</f>
        <v>1.0054530619807032</v>
      </c>
      <c r="F1479">
        <f>Data!T1606/Data!T1605</f>
        <v>1.0037397681805751</v>
      </c>
      <c r="G1479" s="49">
        <f>Data!E1608</f>
        <v>188</v>
      </c>
      <c r="H1479" s="52">
        <v>0</v>
      </c>
      <c r="I1479" s="52">
        <v>1</v>
      </c>
      <c r="J1479" s="52">
        <v>0.6</v>
      </c>
      <c r="K1479" s="54">
        <f t="shared" si="652"/>
        <v>0.66261227030770231</v>
      </c>
      <c r="L1479" s="54">
        <f t="shared" si="644"/>
        <v>0.13213136274398427</v>
      </c>
      <c r="M1479" s="53">
        <f t="shared" si="645"/>
        <v>0.19241086296801038</v>
      </c>
      <c r="N1479" s="54" cm="1">
        <f t="array" ref="N1479">stock_min(C1479,O1479)</f>
        <v>0.10566111292532779</v>
      </c>
      <c r="O1479" s="54" cm="1">
        <f t="array" ref="O1479">stock_max(C1479,D1479)</f>
        <v>0.10566111292532779</v>
      </c>
      <c r="P1479" s="49">
        <f t="shared" si="650"/>
        <v>2004.0416666665458</v>
      </c>
      <c r="Q1479" s="49">
        <f t="shared" si="655"/>
        <v>2.8781977275773403</v>
      </c>
      <c r="R1479" s="49">
        <f t="shared" si="656"/>
        <v>356.35435473924093</v>
      </c>
      <c r="S1479" s="59">
        <f t="shared" si="646"/>
        <v>67.904916979216594</v>
      </c>
      <c r="T1479" s="59">
        <f t="shared" si="647"/>
        <v>90.175274952192964</v>
      </c>
      <c r="U1479" s="59">
        <f t="shared" si="648"/>
        <v>259.96430152914093</v>
      </c>
      <c r="V1479" s="59"/>
      <c r="W1479" s="49">
        <f t="shared" si="657"/>
        <v>27.161966791686638</v>
      </c>
      <c r="X1479" s="49">
        <f t="shared" si="658"/>
        <v>40.742950187529956</v>
      </c>
      <c r="Y1479" s="49">
        <f t="shared" si="659"/>
        <v>30.424031290499101</v>
      </c>
      <c r="Z1479" s="49">
        <f t="shared" si="660"/>
        <v>59.751243661693863</v>
      </c>
      <c r="AA1479" s="49">
        <f t="shared" si="661"/>
        <v>209.94434593104288</v>
      </c>
      <c r="AB1479" s="49">
        <f t="shared" si="662"/>
        <v>50.019955598098065</v>
      </c>
      <c r="AC1479" s="80">
        <f t="shared" si="651"/>
        <v>0.19241086296801038</v>
      </c>
      <c r="AD1479" s="80">
        <f t="shared" si="653"/>
        <v>0.10566111292532779</v>
      </c>
      <c r="AE1479" s="80">
        <f t="shared" si="654"/>
        <v>0.10566111292532779</v>
      </c>
      <c r="AF1479" s="54">
        <f>(Q1479-MAX(Q$2:Q1478))/MAX(Q$2:Q1478)</f>
        <v>-4.7873300792318815E-2</v>
      </c>
      <c r="AG1479" s="54">
        <f>(R1479-MAX(R$2:R1478))/MAX(R$2:R1478)</f>
        <v>-0.24669541297194186</v>
      </c>
      <c r="AH1479" s="54">
        <f>(S1479-MAX(S$2:S1478))/MAX(S$2:S1478)</f>
        <v>-6.3519238332251163E-2</v>
      </c>
      <c r="AI1479" s="54">
        <f>(T1479-MAX(T$2:T1478))/MAX(T$2:T1478)</f>
        <v>-9.3601857357201806E-2</v>
      </c>
      <c r="AJ1479" s="54">
        <f>(U1479-MAX(U$2:U1478))/MAX(U$2:U1478)</f>
        <v>4.2275866837794699E-3</v>
      </c>
      <c r="AK1479" s="54"/>
      <c r="AM1479" s="49"/>
      <c r="AN1479" s="49"/>
      <c r="AO1479" s="49"/>
      <c r="AP1479" s="49"/>
      <c r="AQ1479" s="49"/>
    </row>
    <row r="1480" spans="1:43">
      <c r="A1480" s="49">
        <f>Data!F1606</f>
        <v>2004.124999999879</v>
      </c>
      <c r="B1480" s="53">
        <f t="shared" si="649"/>
        <v>0.91400000000000003</v>
      </c>
      <c r="C1480" s="50">
        <f>1/Data!N1606</f>
        <v>3.6165237766232428E-2</v>
      </c>
      <c r="D1480" s="50">
        <f>Data!H1606/100</f>
        <v>4.0800000000000003E-2</v>
      </c>
      <c r="E1480">
        <f>Data!K1607/Data!K1606</f>
        <v>0.97806005134510654</v>
      </c>
      <c r="F1480">
        <f>Data!T1607/Data!T1606</f>
        <v>1.0174430121277058</v>
      </c>
      <c r="G1480" s="49">
        <f>Data!E1609</f>
        <v>189.1</v>
      </c>
      <c r="H1480" s="52">
        <v>0</v>
      </c>
      <c r="I1480" s="52">
        <v>1</v>
      </c>
      <c r="J1480" s="52">
        <v>0.6</v>
      </c>
      <c r="K1480" s="54">
        <f t="shared" si="652"/>
        <v>0.66261227030770231</v>
      </c>
      <c r="L1480" s="54">
        <f t="shared" ref="L1480:L1543" si="663">MAX(N1479,MIN(O1479,AB1479/SUM(AA1479:AB1479)))</f>
        <v>0.10566111292532779</v>
      </c>
      <c r="M1480" s="53">
        <f t="shared" ref="M1480:M1543" si="664">(3*L1480+2*L1479+L1478)/6</f>
        <v>0.13513131857744717</v>
      </c>
      <c r="N1480" s="54" cm="1">
        <f t="array" ref="N1480">stock_min(C1480,O1480)</f>
        <v>0.20092351496942057</v>
      </c>
      <c r="O1480" s="54" cm="1">
        <f t="array" ref="O1480">stock_max(C1480,D1480)</f>
        <v>0.20502846806879951</v>
      </c>
      <c r="P1480" s="49">
        <f t="shared" si="650"/>
        <v>2004.124999999879</v>
      </c>
      <c r="Q1480" s="49">
        <f t="shared" si="655"/>
        <v>2.9284021654454073</v>
      </c>
      <c r="R1480" s="49">
        <f t="shared" si="656"/>
        <v>348.5359584933143</v>
      </c>
      <c r="S1480" s="59">
        <f t="shared" si="646"/>
        <v>67.484805260213037</v>
      </c>
      <c r="T1480" s="59">
        <f t="shared" si="647"/>
        <v>89.395022480963249</v>
      </c>
      <c r="U1480" s="59">
        <f t="shared" si="648"/>
        <v>262.52892804381707</v>
      </c>
      <c r="V1480" s="59"/>
      <c r="W1480" s="49">
        <f t="shared" si="657"/>
        <v>26.993922104085215</v>
      </c>
      <c r="X1480" s="49">
        <f t="shared" si="658"/>
        <v>40.490883156127822</v>
      </c>
      <c r="Y1480" s="49">
        <f t="shared" si="659"/>
        <v>30.160783680644105</v>
      </c>
      <c r="Z1480" s="49">
        <f t="shared" si="660"/>
        <v>59.234238800319147</v>
      </c>
      <c r="AA1480" s="49">
        <f t="shared" si="661"/>
        <v>227.05304783253231</v>
      </c>
      <c r="AB1480" s="49">
        <f t="shared" si="662"/>
        <v>35.475880211284753</v>
      </c>
      <c r="AC1480" s="80">
        <f t="shared" si="651"/>
        <v>0.13513131857744717</v>
      </c>
      <c r="AD1480" s="80">
        <f t="shared" si="653"/>
        <v>0.20092351496942057</v>
      </c>
      <c r="AE1480" s="80">
        <f t="shared" si="654"/>
        <v>0.20502846806879951</v>
      </c>
      <c r="AF1480" s="54">
        <f>(Q1480-MAX(Q$2:Q1479))/MAX(Q$2:Q1479)</f>
        <v>-3.1265343230926668E-2</v>
      </c>
      <c r="AG1480" s="54">
        <f>(R1480-MAX(R$2:R1479))/MAX(R$2:R1479)</f>
        <v>-0.26322287693283319</v>
      </c>
      <c r="AH1480" s="54">
        <f>(S1480-MAX(S$2:S1479))/MAX(S$2:S1479)</f>
        <v>-6.9313024115369257E-2</v>
      </c>
      <c r="AI1480" s="54">
        <f>(T1480-MAX(T$2:T1479))/MAX(T$2:T1479)</f>
        <v>-0.10144457689523488</v>
      </c>
      <c r="AJ1480" s="54">
        <f>(U1480-MAX(U$2:U1479))/MAX(U$2:U1479)</f>
        <v>9.8653026572906796E-3</v>
      </c>
      <c r="AK1480" s="54"/>
      <c r="AM1480" s="49"/>
      <c r="AN1480" s="49"/>
      <c r="AO1480" s="49"/>
      <c r="AP1480" s="49"/>
      <c r="AQ1480" s="49"/>
    </row>
    <row r="1481" spans="1:43">
      <c r="A1481" s="49">
        <f>Data!F1607</f>
        <v>2004.2083333332123</v>
      </c>
      <c r="B1481" s="53">
        <f t="shared" si="649"/>
        <v>0.90200000000000002</v>
      </c>
      <c r="C1481" s="50">
        <f>1/Data!N1607</f>
        <v>3.719334498413969E-2</v>
      </c>
      <c r="D1481" s="50">
        <f>Data!H1607/100</f>
        <v>3.8300000000000001E-2</v>
      </c>
      <c r="E1481">
        <f>Data!K1608/Data!K1607</f>
        <v>1.0064732712531963</v>
      </c>
      <c r="F1481">
        <f>Data!T1608/Data!T1607</f>
        <v>0.95829899438663968</v>
      </c>
      <c r="G1481" s="49">
        <f>Data!E1610</f>
        <v>189.7</v>
      </c>
      <c r="H1481" s="52">
        <v>0</v>
      </c>
      <c r="I1481" s="52">
        <v>1</v>
      </c>
      <c r="J1481" s="52">
        <v>0.6</v>
      </c>
      <c r="K1481" s="54">
        <f t="shared" si="652"/>
        <v>0.66261227030770231</v>
      </c>
      <c r="L1481" s="54">
        <f t="shared" si="663"/>
        <v>0.20092351496942057</v>
      </c>
      <c r="M1481" s="53">
        <f t="shared" si="664"/>
        <v>0.15770402225048358</v>
      </c>
      <c r="N1481" s="54" cm="1">
        <f t="array" ref="N1481">stock_min(C1481,O1481)</f>
        <v>0.23614304471749611</v>
      </c>
      <c r="O1481" s="54" cm="1">
        <f t="array" ref="O1481">stock_max(C1481,D1481)</f>
        <v>0.6987735325984048</v>
      </c>
      <c r="P1481" s="49">
        <f t="shared" si="650"/>
        <v>2004.2083333332123</v>
      </c>
      <c r="Q1481" s="49">
        <f t="shared" si="655"/>
        <v>2.8062848503059921</v>
      </c>
      <c r="R1481" s="49">
        <f t="shared" si="656"/>
        <v>350.79212629413428</v>
      </c>
      <c r="S1481" s="59">
        <f t="shared" si="646"/>
        <v>66.621240032975066</v>
      </c>
      <c r="T1481" s="59">
        <f t="shared" si="647"/>
        <v>88.520726766624435</v>
      </c>
      <c r="U1481" s="59">
        <f t="shared" si="648"/>
        <v>253.29023261717563</v>
      </c>
      <c r="V1481" s="59"/>
      <c r="W1481" s="49">
        <f t="shared" si="657"/>
        <v>26.648496013190027</v>
      </c>
      <c r="X1481" s="49">
        <f t="shared" si="658"/>
        <v>39.97274401978504</v>
      </c>
      <c r="Y1481" s="49">
        <f t="shared" si="659"/>
        <v>29.865807034503625</v>
      </c>
      <c r="Z1481" s="49">
        <f t="shared" si="660"/>
        <v>58.65491973212081</v>
      </c>
      <c r="AA1481" s="49">
        <f t="shared" si="661"/>
        <v>213.34534413668641</v>
      </c>
      <c r="AB1481" s="49">
        <f t="shared" si="662"/>
        <v>39.944888480489226</v>
      </c>
      <c r="AC1481" s="80">
        <f t="shared" si="651"/>
        <v>0.15770402225048358</v>
      </c>
      <c r="AD1481" s="80">
        <f t="shared" si="653"/>
        <v>0.23614304471749611</v>
      </c>
      <c r="AE1481" s="80">
        <f t="shared" si="654"/>
        <v>0.6987735325984048</v>
      </c>
      <c r="AF1481" s="54">
        <f>(Q1481-MAX(Q$2:Q1480))/MAX(Q$2:Q1480)</f>
        <v>-7.1662552590710416E-2</v>
      </c>
      <c r="AG1481" s="54">
        <f>(R1481-MAX(R$2:R1480))/MAX(R$2:R1480)</f>
        <v>-0.25845351876206984</v>
      </c>
      <c r="AH1481" s="54">
        <f>(S1481-MAX(S$2:S1480))/MAX(S$2:S1480)</f>
        <v>-8.1222503689596784E-2</v>
      </c>
      <c r="AI1481" s="54">
        <f>(T1481-MAX(T$2:T1480))/MAX(T$2:T1480)</f>
        <v>-0.11023257351645269</v>
      </c>
      <c r="AJ1481" s="54">
        <f>(U1481-MAX(U$2:U1480))/MAX(U$2:U1480)</f>
        <v>-3.5191152058867463E-2</v>
      </c>
      <c r="AK1481" s="54"/>
      <c r="AM1481" s="49"/>
      <c r="AN1481" s="49"/>
      <c r="AO1481" s="49"/>
      <c r="AP1481" s="49"/>
      <c r="AQ1481" s="49"/>
    </row>
    <row r="1482" spans="1:43">
      <c r="A1482" s="49">
        <f>Data!F1608</f>
        <v>2004.2916666665456</v>
      </c>
      <c r="B1482" s="53">
        <f t="shared" si="649"/>
        <v>0.90200000000000002</v>
      </c>
      <c r="C1482" s="50">
        <f>1/Data!N1608</f>
        <v>3.7173923113214581E-2</v>
      </c>
      <c r="D1482" s="50">
        <f>Data!H1608/100</f>
        <v>4.3499999999999997E-2</v>
      </c>
      <c r="E1482">
        <f>Data!K1609/Data!K1608</f>
        <v>0.96870373407043342</v>
      </c>
      <c r="F1482">
        <f>Data!T1609/Data!T1608</f>
        <v>0.96870096338103684</v>
      </c>
      <c r="G1482" s="49">
        <f>Data!E1611</f>
        <v>189.4</v>
      </c>
      <c r="H1482" s="52">
        <v>0</v>
      </c>
      <c r="I1482" s="52">
        <v>1</v>
      </c>
      <c r="J1482" s="52">
        <v>0.6</v>
      </c>
      <c r="K1482" s="54">
        <f t="shared" si="652"/>
        <v>0.66261227030770231</v>
      </c>
      <c r="L1482" s="54">
        <f t="shared" si="663"/>
        <v>0.23614304471749611</v>
      </c>
      <c r="M1482" s="53">
        <f t="shared" si="664"/>
        <v>0.20265621283610954</v>
      </c>
      <c r="N1482" s="54" cm="1">
        <f t="array" ref="N1482">stock_min(C1482,O1482)</f>
        <v>0</v>
      </c>
      <c r="O1482" s="54" cm="1">
        <f t="array" ref="O1482">stock_max(C1482,D1482)</f>
        <v>0</v>
      </c>
      <c r="P1482" s="49">
        <f t="shared" si="650"/>
        <v>2004.2916666665456</v>
      </c>
      <c r="Q1482" s="49">
        <f t="shared" si="655"/>
        <v>2.7184508380130232</v>
      </c>
      <c r="R1482" s="49">
        <f t="shared" si="656"/>
        <v>339.81364262363496</v>
      </c>
      <c r="S1482" s="59">
        <f t="shared" si="646"/>
        <v>64.536170153640256</v>
      </c>
      <c r="T1482" s="59">
        <f t="shared" si="647"/>
        <v>85.750275812582785</v>
      </c>
      <c r="U1482" s="59">
        <f t="shared" si="648"/>
        <v>245.36260302614389</v>
      </c>
      <c r="V1482" s="59"/>
      <c r="W1482" s="49">
        <f t="shared" si="657"/>
        <v>25.814468061456104</v>
      </c>
      <c r="X1482" s="49">
        <f t="shared" si="658"/>
        <v>38.721702092184152</v>
      </c>
      <c r="Y1482" s="49">
        <f t="shared" si="659"/>
        <v>28.931090876895652</v>
      </c>
      <c r="Z1482" s="49">
        <f t="shared" si="660"/>
        <v>56.819184935687133</v>
      </c>
      <c r="AA1482" s="49">
        <f t="shared" si="661"/>
        <v>195.63834712525582</v>
      </c>
      <c r="AB1482" s="49">
        <f t="shared" si="662"/>
        <v>49.724255900888075</v>
      </c>
      <c r="AC1482" s="80">
        <f t="shared" si="651"/>
        <v>0.20265621283610954</v>
      </c>
      <c r="AD1482" s="80">
        <f t="shared" si="653"/>
        <v>0</v>
      </c>
      <c r="AE1482" s="80">
        <f t="shared" si="654"/>
        <v>0</v>
      </c>
      <c r="AF1482" s="54">
        <f>(Q1482-MAX(Q$2:Q1481))/MAX(Q$2:Q1481)</f>
        <v>-0.10071862035192856</v>
      </c>
      <c r="AG1482" s="54">
        <f>(R1482-MAX(R$2:R1481))/MAX(R$2:R1481)</f>
        <v>-0.28166115463802643</v>
      </c>
      <c r="AH1482" s="54">
        <f>(S1482-MAX(S$2:S1481))/MAX(S$2:S1481)</f>
        <v>-0.10997782680305525</v>
      </c>
      <c r="AI1482" s="54">
        <f>(T1482-MAX(T$2:T1481))/MAX(T$2:T1481)</f>
        <v>-0.13807980326271754</v>
      </c>
      <c r="AJ1482" s="54">
        <f>(U1482-MAX(U$2:U1481))/MAX(U$2:U1481)</f>
        <v>-6.5388317948748345E-2</v>
      </c>
      <c r="AK1482" s="54"/>
      <c r="AM1482" s="49"/>
      <c r="AN1482" s="49"/>
      <c r="AO1482" s="49"/>
      <c r="AP1482" s="49"/>
      <c r="AQ1482" s="49"/>
    </row>
    <row r="1483" spans="1:43">
      <c r="A1483" s="49">
        <f>Data!F1609</f>
        <v>2004.3749999998788</v>
      </c>
      <c r="B1483" s="53">
        <f t="shared" si="649"/>
        <v>0.876</v>
      </c>
      <c r="C1483" s="50">
        <f>1/Data!N1609</f>
        <v>3.8605843700636494E-2</v>
      </c>
      <c r="D1483" s="50">
        <f>Data!H1609/100</f>
        <v>4.7199999999999999E-2</v>
      </c>
      <c r="E1483">
        <f>Data!K1610/Data!K1609</f>
        <v>1.0253380580327192</v>
      </c>
      <c r="F1483">
        <f>Data!T1610/Data!T1609</f>
        <v>0.99997016147122197</v>
      </c>
      <c r="G1483" s="49">
        <f>Data!E1612</f>
        <v>189.5</v>
      </c>
      <c r="H1483" s="52">
        <v>0</v>
      </c>
      <c r="I1483" s="52">
        <v>1</v>
      </c>
      <c r="J1483" s="52">
        <v>0.6</v>
      </c>
      <c r="K1483" s="54">
        <f t="shared" si="652"/>
        <v>0.66261227030770231</v>
      </c>
      <c r="L1483" s="54">
        <f t="shared" si="663"/>
        <v>0</v>
      </c>
      <c r="M1483" s="53">
        <f t="shared" si="664"/>
        <v>0.1122016007340688</v>
      </c>
      <c r="N1483" s="54" cm="1">
        <f t="array" ref="N1483">stock_min(C1483,O1483)</f>
        <v>0</v>
      </c>
      <c r="O1483" s="54" cm="1">
        <f t="array" ref="O1483">stock_max(C1483,D1483)</f>
        <v>0</v>
      </c>
      <c r="P1483" s="49">
        <f t="shared" si="650"/>
        <v>2004.3749999998788</v>
      </c>
      <c r="Q1483" s="49">
        <f t="shared" si="655"/>
        <v>2.7183697234394617</v>
      </c>
      <c r="R1483" s="49">
        <f t="shared" si="656"/>
        <v>348.4238604207423</v>
      </c>
      <c r="S1483" s="59">
        <f t="shared" si="646"/>
        <v>65.516532622629541</v>
      </c>
      <c r="T1483" s="59">
        <f t="shared" si="647"/>
        <v>87.189100356667325</v>
      </c>
      <c r="U1483" s="59">
        <f t="shared" si="648"/>
        <v>246.6166815473436</v>
      </c>
      <c r="V1483" s="59"/>
      <c r="W1483" s="49">
        <f t="shared" si="657"/>
        <v>26.206613049051818</v>
      </c>
      <c r="X1483" s="49">
        <f t="shared" si="658"/>
        <v>39.309919573577723</v>
      </c>
      <c r="Y1483" s="49">
        <f t="shared" si="659"/>
        <v>29.416532623249893</v>
      </c>
      <c r="Z1483" s="49">
        <f t="shared" si="660"/>
        <v>57.772567733417432</v>
      </c>
      <c r="AA1483" s="49">
        <f t="shared" si="661"/>
        <v>218.94589511000757</v>
      </c>
      <c r="AB1483" s="49">
        <f t="shared" si="662"/>
        <v>27.670786437336041</v>
      </c>
      <c r="AC1483" s="80">
        <f t="shared" si="651"/>
        <v>0.1122016007340688</v>
      </c>
      <c r="AD1483" s="80">
        <f t="shared" si="653"/>
        <v>0</v>
      </c>
      <c r="AE1483" s="80">
        <f t="shared" si="654"/>
        <v>0</v>
      </c>
      <c r="AF1483" s="54">
        <f>(Q1483-MAX(Q$2:Q1482))/MAX(Q$2:Q1482)</f>
        <v>-0.10074545358525468</v>
      </c>
      <c r="AG1483" s="54">
        <f>(R1483-MAX(R$2:R1482))/MAX(R$2:R1482)</f>
        <v>-0.26345984328708827</v>
      </c>
      <c r="AH1483" s="54">
        <f>(S1483-MAX(S$2:S1482))/MAX(S$2:S1482)</f>
        <v>-9.6457589499023833E-2</v>
      </c>
      <c r="AI1483" s="54">
        <f>(T1483-MAX(T$2:T1482))/MAX(T$2:T1482)</f>
        <v>-0.12361743655478678</v>
      </c>
      <c r="AJ1483" s="54">
        <f>(U1483-MAX(U$2:U1482))/MAX(U$2:U1482)</f>
        <v>-6.0611402389216543E-2</v>
      </c>
      <c r="AK1483" s="54"/>
      <c r="AM1483" s="49"/>
      <c r="AN1483" s="49"/>
      <c r="AO1483" s="49"/>
      <c r="AP1483" s="49"/>
      <c r="AQ1483" s="49"/>
    </row>
    <row r="1484" spans="1:43">
      <c r="A1484" s="49">
        <f>Data!F1610</f>
        <v>2004.4583333332121</v>
      </c>
      <c r="B1484" s="53">
        <f t="shared" si="649"/>
        <v>0.88900000000000001</v>
      </c>
      <c r="C1484" s="50">
        <f>1/Data!N1610</f>
        <v>3.7876943721453345E-2</v>
      </c>
      <c r="D1484" s="50">
        <f>Data!H1610/100</f>
        <v>4.7300000000000002E-2</v>
      </c>
      <c r="E1484">
        <f>Data!K1611/Data!K1610</f>
        <v>0.97917444618866467</v>
      </c>
      <c r="F1484">
        <f>Data!T1611/Data!T1610</f>
        <v>1.0239324309935331</v>
      </c>
      <c r="G1484" s="49">
        <f>Data!E1613</f>
        <v>189.9</v>
      </c>
      <c r="H1484" s="52">
        <v>0</v>
      </c>
      <c r="I1484" s="52">
        <v>1</v>
      </c>
      <c r="J1484" s="52">
        <v>0.6</v>
      </c>
      <c r="K1484" s="54">
        <f t="shared" si="652"/>
        <v>0.66261227030770231</v>
      </c>
      <c r="L1484" s="54">
        <f t="shared" si="663"/>
        <v>0</v>
      </c>
      <c r="M1484" s="53">
        <f t="shared" si="664"/>
        <v>3.9357174119582686E-2</v>
      </c>
      <c r="N1484" s="54" cm="1">
        <f t="array" ref="N1484">stock_min(C1484,O1484)</f>
        <v>0</v>
      </c>
      <c r="O1484" s="54" cm="1">
        <f t="array" ref="O1484">stock_max(C1484,D1484)</f>
        <v>0</v>
      </c>
      <c r="P1484" s="49">
        <f t="shared" si="650"/>
        <v>2004.4583333332121</v>
      </c>
      <c r="Q1484" s="49">
        <f t="shared" si="655"/>
        <v>2.7834269192605863</v>
      </c>
      <c r="R1484" s="49">
        <f t="shared" si="656"/>
        <v>341.16774056639696</v>
      </c>
      <c r="S1484" s="59">
        <f t="shared" si="646"/>
        <v>65.325069735601389</v>
      </c>
      <c r="T1484" s="59">
        <f t="shared" si="647"/>
        <v>86.689963775590968</v>
      </c>
      <c r="U1484" s="59">
        <f t="shared" si="648"/>
        <v>251.28032962142848</v>
      </c>
      <c r="V1484" s="59"/>
      <c r="W1484" s="49">
        <f t="shared" si="657"/>
        <v>26.130027894240555</v>
      </c>
      <c r="X1484" s="49">
        <f t="shared" si="658"/>
        <v>39.195041841360833</v>
      </c>
      <c r="Y1484" s="49">
        <f t="shared" si="659"/>
        <v>29.248130065354164</v>
      </c>
      <c r="Z1484" s="49">
        <f t="shared" si="660"/>
        <v>57.441833710236807</v>
      </c>
      <c r="AA1484" s="49">
        <f t="shared" si="661"/>
        <v>241.39064593569179</v>
      </c>
      <c r="AB1484" s="49">
        <f t="shared" si="662"/>
        <v>9.8896836857366921</v>
      </c>
      <c r="AC1484" s="80">
        <f t="shared" si="651"/>
        <v>3.9357174119582686E-2</v>
      </c>
      <c r="AD1484" s="80">
        <f t="shared" si="653"/>
        <v>0</v>
      </c>
      <c r="AE1484" s="80">
        <f t="shared" si="654"/>
        <v>0</v>
      </c>
      <c r="AF1484" s="54">
        <f>(Q1484-MAX(Q$2:Q1483))/MAX(Q$2:Q1483)</f>
        <v>-7.9224106207562886E-2</v>
      </c>
      <c r="AG1484" s="54">
        <f>(R1484-MAX(R$2:R1483))/MAX(R$2:R1483)</f>
        <v>-0.27879869995492235</v>
      </c>
      <c r="AH1484" s="54">
        <f>(S1484-MAX(S$2:S1483))/MAX(S$2:S1483)</f>
        <v>-9.9098065597832824E-2</v>
      </c>
      <c r="AI1484" s="54">
        <f>(T1484-MAX(T$2:T1483))/MAX(T$2:T1483)</f>
        <v>-0.12863451546308552</v>
      </c>
      <c r="AJ1484" s="54">
        <f>(U1484-MAX(U$2:U1483))/MAX(U$2:U1483)</f>
        <v>-4.2847081676694931E-2</v>
      </c>
      <c r="AK1484" s="54"/>
      <c r="AM1484" s="49"/>
      <c r="AN1484" s="49"/>
      <c r="AO1484" s="49"/>
      <c r="AP1484" s="49"/>
      <c r="AQ1484" s="49"/>
    </row>
    <row r="1485" spans="1:43">
      <c r="A1485" s="49">
        <f>Data!F1611</f>
        <v>2004.5416666665453</v>
      </c>
      <c r="B1485" s="53">
        <f t="shared" si="649"/>
        <v>0.872</v>
      </c>
      <c r="C1485" s="50">
        <f>1/Data!N1611</f>
        <v>3.8916731534996578E-2</v>
      </c>
      <c r="D1485" s="50">
        <f>Data!H1611/100</f>
        <v>4.4999999999999998E-2</v>
      </c>
      <c r="E1485">
        <f>Data!K1612/Data!K1611</f>
        <v>0.98561797552042185</v>
      </c>
      <c r="F1485">
        <f>Data!T1612/Data!T1611</f>
        <v>1.0209633810903431</v>
      </c>
      <c r="G1485" s="49">
        <f>Data!E1614</f>
        <v>190.9</v>
      </c>
      <c r="H1485" s="52">
        <v>0</v>
      </c>
      <c r="I1485" s="52">
        <v>1</v>
      </c>
      <c r="J1485" s="52">
        <v>0.6</v>
      </c>
      <c r="K1485" s="54">
        <f t="shared" si="652"/>
        <v>0.66261227030770231</v>
      </c>
      <c r="L1485" s="54">
        <f t="shared" si="663"/>
        <v>0</v>
      </c>
      <c r="M1485" s="53">
        <f t="shared" si="664"/>
        <v>0</v>
      </c>
      <c r="N1485" s="54" cm="1">
        <f t="array" ref="N1485">stock_min(C1485,O1485)</f>
        <v>2.3155802679287389E-3</v>
      </c>
      <c r="O1485" s="54" cm="1">
        <f t="array" ref="O1485">stock_max(C1485,D1485)</f>
        <v>2.3155802679287389E-3</v>
      </c>
      <c r="P1485" s="49">
        <f t="shared" si="650"/>
        <v>2004.5416666665453</v>
      </c>
      <c r="Q1485" s="49">
        <f t="shared" si="655"/>
        <v>2.8417769585061659</v>
      </c>
      <c r="R1485" s="49">
        <f t="shared" si="656"/>
        <v>336.2610577699287</v>
      </c>
      <c r="S1485" s="59">
        <f t="shared" si="646"/>
        <v>65.309139417009106</v>
      </c>
      <c r="T1485" s="59">
        <f t="shared" si="647"/>
        <v>86.476973613758432</v>
      </c>
      <c r="U1485" s="59">
        <f t="shared" si="648"/>
        <v>256.19846005095894</v>
      </c>
      <c r="V1485" s="59"/>
      <c r="W1485" s="49">
        <f t="shared" si="657"/>
        <v>26.123655766803644</v>
      </c>
      <c r="X1485" s="49">
        <f t="shared" si="658"/>
        <v>39.185483650205462</v>
      </c>
      <c r="Y1485" s="49">
        <f t="shared" si="659"/>
        <v>29.17626979820669</v>
      </c>
      <c r="Z1485" s="49">
        <f t="shared" si="660"/>
        <v>57.300703815551742</v>
      </c>
      <c r="AA1485" s="49">
        <f t="shared" si="661"/>
        <v>256.19846005095894</v>
      </c>
      <c r="AB1485" s="49">
        <f t="shared" si="662"/>
        <v>0</v>
      </c>
      <c r="AC1485" s="80">
        <f t="shared" si="651"/>
        <v>0</v>
      </c>
      <c r="AD1485" s="80">
        <f t="shared" si="653"/>
        <v>2.3155802679287389E-3</v>
      </c>
      <c r="AE1485" s="80">
        <f t="shared" si="654"/>
        <v>2.3155802679287389E-3</v>
      </c>
      <c r="AF1485" s="54">
        <f>(Q1485-MAX(Q$2:Q1484))/MAX(Q$2:Q1484)</f>
        <v>-5.9921530247190657E-2</v>
      </c>
      <c r="AG1485" s="54">
        <f>(R1485-MAX(R$2:R1484))/MAX(R$2:R1484)</f>
        <v>-0.28917103470687422</v>
      </c>
      <c r="AH1485" s="54">
        <f>(S1485-MAX(S$2:S1484))/MAX(S$2:S1484)</f>
        <v>-9.9317761572035645E-2</v>
      </c>
      <c r="AI1485" s="54">
        <f>(T1485-MAX(T$2:T1484))/MAX(T$2:T1484)</f>
        <v>-0.13077538930226759</v>
      </c>
      <c r="AJ1485" s="54">
        <f>(U1485-MAX(U$2:U1484))/MAX(U$2:U1484)</f>
        <v>-2.4113411196352248E-2</v>
      </c>
      <c r="AK1485" s="54"/>
      <c r="AM1485" s="49"/>
      <c r="AN1485" s="49"/>
      <c r="AO1485" s="49"/>
      <c r="AP1485" s="49"/>
      <c r="AQ1485" s="49"/>
    </row>
    <row r="1486" spans="1:43">
      <c r="A1486" s="49">
        <f>Data!F1612</f>
        <v>2004.6249999998786</v>
      </c>
      <c r="B1486" s="53">
        <f t="shared" si="649"/>
        <v>0.86</v>
      </c>
      <c r="C1486" s="50">
        <f>1/Data!N1612</f>
        <v>3.9722794910321012E-2</v>
      </c>
      <c r="D1486" s="50">
        <f>Data!H1612/100</f>
        <v>4.2800000000000005E-2</v>
      </c>
      <c r="E1486">
        <f>Data!K1613/Data!K1612</f>
        <v>1.0256755156532471</v>
      </c>
      <c r="F1486">
        <f>Data!T1613/Data!T1612</f>
        <v>1.0136155909370586</v>
      </c>
      <c r="G1486" s="49">
        <f>Data!E1615</f>
        <v>191</v>
      </c>
      <c r="H1486" s="52">
        <v>0</v>
      </c>
      <c r="I1486" s="52">
        <v>1</v>
      </c>
      <c r="J1486" s="52">
        <v>0.6</v>
      </c>
      <c r="K1486" s="54">
        <f t="shared" si="652"/>
        <v>0.66261227030770231</v>
      </c>
      <c r="L1486" s="54">
        <f t="shared" si="663"/>
        <v>2.3155802679287389E-3</v>
      </c>
      <c r="M1486" s="53">
        <f t="shared" si="664"/>
        <v>1.1577901339643694E-3</v>
      </c>
      <c r="N1486" s="54" cm="1">
        <f t="array" ref="N1486">stock_min(C1486,O1486)</f>
        <v>0.32279357626686839</v>
      </c>
      <c r="O1486" s="54" cm="1">
        <f t="array" ref="O1486">stock_max(C1486,D1486)</f>
        <v>0.42300261259401239</v>
      </c>
      <c r="P1486" s="49">
        <f t="shared" si="650"/>
        <v>2004.6249999998786</v>
      </c>
      <c r="Q1486" s="49">
        <f t="shared" si="655"/>
        <v>2.8804694311075441</v>
      </c>
      <c r="R1486" s="49">
        <f t="shared" si="656"/>
        <v>344.89473382227794</v>
      </c>
      <c r="S1486" s="59">
        <f t="shared" si="646"/>
        <v>66.670935926551351</v>
      </c>
      <c r="T1486" s="59">
        <f t="shared" si="647"/>
        <v>88.345450886158346</v>
      </c>
      <c r="U1486" s="59">
        <f t="shared" si="648"/>
        <v>259.68675348171712</v>
      </c>
      <c r="V1486" s="59"/>
      <c r="W1486" s="49">
        <f t="shared" si="657"/>
        <v>26.668374370620541</v>
      </c>
      <c r="X1486" s="49">
        <f t="shared" si="658"/>
        <v>40.002561555930811</v>
      </c>
      <c r="Y1486" s="49">
        <f t="shared" si="659"/>
        <v>29.806671103123353</v>
      </c>
      <c r="Z1486" s="49">
        <f t="shared" si="660"/>
        <v>58.53877978303499</v>
      </c>
      <c r="AA1486" s="49">
        <f t="shared" si="661"/>
        <v>259.38609072061473</v>
      </c>
      <c r="AB1486" s="49">
        <f t="shared" si="662"/>
        <v>0.30066276110236945</v>
      </c>
      <c r="AC1486" s="80">
        <f t="shared" si="651"/>
        <v>1.1577901339643694E-3</v>
      </c>
      <c r="AD1486" s="80">
        <f t="shared" si="653"/>
        <v>0.32279357626686839</v>
      </c>
      <c r="AE1486" s="80">
        <f t="shared" si="654"/>
        <v>0.42300261259401239</v>
      </c>
      <c r="AF1486" s="54">
        <f>(Q1486-MAX(Q$2:Q1485))/MAX(Q$2:Q1485)</f>
        <v>-4.7121806354300487E-2</v>
      </c>
      <c r="AG1486" s="54">
        <f>(R1486-MAX(R$2:R1485))/MAX(R$2:R1485)</f>
        <v>-0.2709201344817091</v>
      </c>
      <c r="AH1486" s="54">
        <f>(S1486-MAX(S$2:S1485))/MAX(S$2:S1485)</f>
        <v>-8.0537144656136483E-2</v>
      </c>
      <c r="AI1486" s="54">
        <f>(T1486-MAX(T$2:T1485))/MAX(T$2:T1485)</f>
        <v>-0.11199436168498081</v>
      </c>
      <c r="AJ1486" s="54">
        <f>(U1486-MAX(U$2:U1485))/MAX(U$2:U1485)</f>
        <v>-1.0826138602240383E-2</v>
      </c>
      <c r="AK1486" s="54"/>
      <c r="AM1486" s="49"/>
      <c r="AN1486" s="49"/>
      <c r="AO1486" s="49"/>
      <c r="AP1486" s="49"/>
      <c r="AQ1486" s="49"/>
    </row>
    <row r="1487" spans="1:43">
      <c r="A1487" s="49">
        <f>Data!F1613</f>
        <v>2004.7083333332118</v>
      </c>
      <c r="B1487" s="53">
        <f t="shared" si="649"/>
        <v>0.86899999999999999</v>
      </c>
      <c r="C1487" s="50">
        <f>1/Data!N1613</f>
        <v>3.8958397718749968E-2</v>
      </c>
      <c r="D1487" s="50">
        <f>Data!H1613/100</f>
        <v>4.1299999999999996E-2</v>
      </c>
      <c r="E1487">
        <f>Data!K1614/Data!K1613</f>
        <v>0.99578915658432399</v>
      </c>
      <c r="F1487">
        <f>Data!T1614/Data!T1613</f>
        <v>1.0006136042433511</v>
      </c>
      <c r="G1487" s="49">
        <f>Data!E1616</f>
        <v>190.3</v>
      </c>
      <c r="H1487" s="52">
        <v>0</v>
      </c>
      <c r="I1487" s="52">
        <v>1</v>
      </c>
      <c r="J1487" s="52">
        <v>0.6</v>
      </c>
      <c r="K1487" s="54">
        <f t="shared" si="652"/>
        <v>0.66261227030770231</v>
      </c>
      <c r="L1487" s="54">
        <f t="shared" si="663"/>
        <v>0.32279357626686839</v>
      </c>
      <c r="M1487" s="53">
        <f t="shared" si="664"/>
        <v>0.16216864822274377</v>
      </c>
      <c r="N1487" s="54" cm="1">
        <f t="array" ref="N1487">stock_min(C1487,O1487)</f>
        <v>0.29660787388197357</v>
      </c>
      <c r="O1487" s="54" cm="1">
        <f t="array" ref="O1487">stock_max(C1487,D1487)</f>
        <v>0.52594740244406524</v>
      </c>
      <c r="P1487" s="49">
        <f t="shared" si="650"/>
        <v>2004.7083333332118</v>
      </c>
      <c r="Q1487" s="49">
        <f t="shared" si="655"/>
        <v>2.8822368993733147</v>
      </c>
      <c r="R1487" s="49">
        <f t="shared" si="656"/>
        <v>343.44243610326106</v>
      </c>
      <c r="S1487" s="59">
        <f t="shared" si="646"/>
        <v>66.518855231290473</v>
      </c>
      <c r="T1487" s="59">
        <f t="shared" si="647"/>
        <v>88.117242750616285</v>
      </c>
      <c r="U1487" s="59">
        <f t="shared" si="648"/>
        <v>259.84464784384159</v>
      </c>
      <c r="V1487" s="59"/>
      <c r="W1487" s="49">
        <f t="shared" si="657"/>
        <v>26.607542092516191</v>
      </c>
      <c r="X1487" s="49">
        <f t="shared" si="658"/>
        <v>39.911313138774283</v>
      </c>
      <c r="Y1487" s="49">
        <f t="shared" si="659"/>
        <v>29.729676478375506</v>
      </c>
      <c r="Z1487" s="49">
        <f t="shared" si="660"/>
        <v>58.387566272240782</v>
      </c>
      <c r="AA1487" s="49">
        <f t="shared" si="661"/>
        <v>217.70599255509089</v>
      </c>
      <c r="AB1487" s="49">
        <f t="shared" si="662"/>
        <v>42.138655288750684</v>
      </c>
      <c r="AC1487" s="80">
        <f t="shared" si="651"/>
        <v>0.16216864822274377</v>
      </c>
      <c r="AD1487" s="80">
        <f t="shared" si="653"/>
        <v>0.29660787388197357</v>
      </c>
      <c r="AE1487" s="80">
        <f t="shared" si="654"/>
        <v>0.52594740244406524</v>
      </c>
      <c r="AF1487" s="54">
        <f>(Q1487-MAX(Q$2:Q1486))/MAX(Q$2:Q1486)</f>
        <v>-4.6537116251282769E-2</v>
      </c>
      <c r="AG1487" s="54">
        <f>(R1487-MAX(R$2:R1486))/MAX(R$2:R1486)</f>
        <v>-0.27399017563292877</v>
      </c>
      <c r="AH1487" s="54">
        <f>(S1487-MAX(S$2:S1486))/MAX(S$2:S1486)</f>
        <v>-8.2634498598509423E-2</v>
      </c>
      <c r="AI1487" s="54">
        <f>(T1487-MAX(T$2:T1486))/MAX(T$2:T1486)</f>
        <v>-0.11428819921750802</v>
      </c>
      <c r="AJ1487" s="54">
        <f>(U1487-MAX(U$2:U1486))/MAX(U$2:U1486)</f>
        <v>-1.0224702549836616E-2</v>
      </c>
      <c r="AK1487" s="54"/>
      <c r="AM1487" s="49"/>
      <c r="AN1487" s="49"/>
      <c r="AO1487" s="49"/>
      <c r="AP1487" s="49"/>
      <c r="AQ1487" s="49"/>
    </row>
    <row r="1488" spans="1:43">
      <c r="A1488" s="49">
        <f>Data!F1614</f>
        <v>2004.7916666665451</v>
      </c>
      <c r="B1488" s="53">
        <f t="shared" si="649"/>
        <v>0.86399999999999999</v>
      </c>
      <c r="C1488" s="50">
        <f>1/Data!N1614</f>
        <v>3.935202070906637E-2</v>
      </c>
      <c r="D1488" s="50">
        <f>Data!H1614/100</f>
        <v>4.0999999999999995E-2</v>
      </c>
      <c r="E1488">
        <f>Data!K1615/Data!K1614</f>
        <v>1.0471973645560047</v>
      </c>
      <c r="F1488">
        <f>Data!T1615/Data!T1614</f>
        <v>0.9956023977355305</v>
      </c>
      <c r="G1488" s="49">
        <f>Data!E1617</f>
        <v>190.7</v>
      </c>
      <c r="H1488" s="52">
        <v>0</v>
      </c>
      <c r="I1488" s="52">
        <v>1</v>
      </c>
      <c r="J1488" s="52">
        <v>0.6</v>
      </c>
      <c r="K1488" s="54">
        <f t="shared" si="652"/>
        <v>0.66261227030770231</v>
      </c>
      <c r="L1488" s="54">
        <f t="shared" si="663"/>
        <v>0.29660787388197357</v>
      </c>
      <c r="M1488" s="53">
        <f t="shared" si="664"/>
        <v>0.25628772574126435</v>
      </c>
      <c r="N1488" s="54" cm="1">
        <f t="array" ref="N1488">stock_min(C1488,O1488)</f>
        <v>0.31009208678847749</v>
      </c>
      <c r="O1488" s="54" cm="1">
        <f t="array" ref="O1488">stock_max(C1488,D1488)</f>
        <v>0.62301727786472549</v>
      </c>
      <c r="P1488" s="49">
        <f t="shared" si="650"/>
        <v>2004.7916666665451</v>
      </c>
      <c r="Q1488" s="49">
        <f t="shared" si="655"/>
        <v>2.869561967857893</v>
      </c>
      <c r="R1488" s="49">
        <f t="shared" si="656"/>
        <v>359.65201396402898</v>
      </c>
      <c r="S1488" s="59">
        <f t="shared" si="646"/>
        <v>68.285554640052041</v>
      </c>
      <c r="T1488" s="59">
        <f t="shared" si="647"/>
        <v>90.74224270890187</v>
      </c>
      <c r="U1488" s="59">
        <f t="shared" si="648"/>
        <v>260.8760969535557</v>
      </c>
      <c r="V1488" s="59"/>
      <c r="W1488" s="49">
        <f t="shared" si="657"/>
        <v>27.314221856020819</v>
      </c>
      <c r="X1488" s="49">
        <f t="shared" si="658"/>
        <v>40.971332784031226</v>
      </c>
      <c r="Y1488" s="49">
        <f t="shared" si="659"/>
        <v>30.615319254743856</v>
      </c>
      <c r="Z1488" s="49">
        <f t="shared" si="660"/>
        <v>60.126923454158018</v>
      </c>
      <c r="AA1488" s="49">
        <f t="shared" si="661"/>
        <v>194.01675536507133</v>
      </c>
      <c r="AB1488" s="49">
        <f t="shared" si="662"/>
        <v>66.859341588484369</v>
      </c>
      <c r="AC1488" s="80">
        <f t="shared" si="651"/>
        <v>0.25628772574126435</v>
      </c>
      <c r="AD1488" s="80">
        <f t="shared" si="653"/>
        <v>0.31009208678847749</v>
      </c>
      <c r="AE1488" s="80">
        <f t="shared" si="654"/>
        <v>0.62301727786472549</v>
      </c>
      <c r="AF1488" s="54">
        <f>(Q1488-MAX(Q$2:Q1487))/MAX(Q$2:Q1487)</f>
        <v>-5.0730066787943791E-2</v>
      </c>
      <c r="AG1488" s="54">
        <f>(R1488-MAX(R$2:R1487))/MAX(R$2:R1487)</f>
        <v>-0.23972442528103524</v>
      </c>
      <c r="AH1488" s="54">
        <f>(S1488-MAX(S$2:S1487))/MAX(S$2:S1487)</f>
        <v>-5.8269841640584352E-2</v>
      </c>
      <c r="AI1488" s="54">
        <f>(T1488-MAX(T$2:T1487))/MAX(T$2:T1487)</f>
        <v>-8.7902972359160461E-2</v>
      </c>
      <c r="AJ1488" s="54">
        <f>(U1488-MAX(U$2:U1487))/MAX(U$2:U1487)</f>
        <v>-6.2958055806539874E-3</v>
      </c>
      <c r="AK1488" s="54"/>
      <c r="AM1488" s="49"/>
      <c r="AN1488" s="49"/>
      <c r="AO1488" s="49"/>
      <c r="AP1488" s="49"/>
      <c r="AQ1488" s="49"/>
    </row>
    <row r="1489" spans="1:43">
      <c r="A1489" s="49">
        <f>Data!F1615</f>
        <v>2004.8749999998784</v>
      </c>
      <c r="B1489" s="53">
        <f t="shared" si="649"/>
        <v>0.89</v>
      </c>
      <c r="C1489" s="50">
        <f>1/Data!N1615</f>
        <v>3.7785311005684295E-2</v>
      </c>
      <c r="D1489" s="50">
        <f>Data!H1615/100</f>
        <v>4.1900000000000007E-2</v>
      </c>
      <c r="E1489">
        <f>Data!K1616/Data!K1615</f>
        <v>1.031059879977495</v>
      </c>
      <c r="F1489">
        <f>Data!T1616/Data!T1615</f>
        <v>1.0039358061769159</v>
      </c>
      <c r="G1489" s="49">
        <f>Data!E1618</f>
        <v>191.8</v>
      </c>
      <c r="H1489" s="52">
        <v>0</v>
      </c>
      <c r="I1489" s="52">
        <v>1</v>
      </c>
      <c r="J1489" s="52">
        <v>0.6</v>
      </c>
      <c r="K1489" s="54">
        <f t="shared" si="652"/>
        <v>0.66261227030770231</v>
      </c>
      <c r="L1489" s="54">
        <f t="shared" si="663"/>
        <v>0.31009208678847749</v>
      </c>
      <c r="M1489" s="53">
        <f t="shared" si="664"/>
        <v>0.3077142640660413</v>
      </c>
      <c r="N1489" s="54" cm="1">
        <f t="array" ref="N1489">stock_min(C1489,O1489)</f>
        <v>0.256421829403084</v>
      </c>
      <c r="O1489" s="54" cm="1">
        <f t="array" ref="O1489">stock_max(C1489,D1489)</f>
        <v>0.2778107219271716</v>
      </c>
      <c r="P1489" s="49">
        <f t="shared" si="650"/>
        <v>2004.8749999998784</v>
      </c>
      <c r="Q1489" s="49">
        <f t="shared" si="655"/>
        <v>2.880856007576031</v>
      </c>
      <c r="R1489" s="49">
        <f t="shared" si="656"/>
        <v>370.82276235141609</v>
      </c>
      <c r="S1489" s="59">
        <f t="shared" si="646"/>
        <v>69.665622801940643</v>
      </c>
      <c r="T1489" s="59">
        <f t="shared" si="647"/>
        <v>92.730273697435123</v>
      </c>
      <c r="U1489" s="59">
        <f t="shared" si="648"/>
        <v>263.71635242285936</v>
      </c>
      <c r="V1489" s="59"/>
      <c r="W1489" s="49">
        <f t="shared" si="657"/>
        <v>27.86624912077626</v>
      </c>
      <c r="X1489" s="49">
        <f t="shared" si="658"/>
        <v>41.799373681164383</v>
      </c>
      <c r="Y1489" s="49">
        <f t="shared" si="659"/>
        <v>31.286056516523022</v>
      </c>
      <c r="Z1489" s="49">
        <f t="shared" si="660"/>
        <v>61.444217180912098</v>
      </c>
      <c r="AA1489" s="49">
        <f t="shared" si="661"/>
        <v>182.56706911487839</v>
      </c>
      <c r="AB1489" s="49">
        <f t="shared" si="662"/>
        <v>81.149283307980951</v>
      </c>
      <c r="AC1489" s="80">
        <f t="shared" si="651"/>
        <v>0.3077142640660413</v>
      </c>
      <c r="AD1489" s="80">
        <f t="shared" si="653"/>
        <v>0.256421829403084</v>
      </c>
      <c r="AE1489" s="80">
        <f t="shared" si="654"/>
        <v>0.2778107219271716</v>
      </c>
      <c r="AF1489" s="54">
        <f>(Q1489-MAX(Q$2:Q1488))/MAX(Q$2:Q1488)</f>
        <v>-4.6993924321247237E-2</v>
      </c>
      <c r="AG1489" s="54">
        <f>(R1489-MAX(R$2:R1488))/MAX(R$2:R1488)</f>
        <v>-0.21611035718044314</v>
      </c>
      <c r="AH1489" s="54">
        <f>(S1489-MAX(S$2:S1488))/MAX(S$2:S1488)</f>
        <v>-3.9237239276982167E-2</v>
      </c>
      <c r="AI1489" s="54">
        <f>(T1489-MAX(T$2:T1488))/MAX(T$2:T1488)</f>
        <v>-6.7920248752515719E-2</v>
      </c>
      <c r="AJ1489" s="54">
        <f>(U1489-MAX(U$2:U1488))/MAX(U$2:U1488)</f>
        <v>4.5230229974660098E-3</v>
      </c>
      <c r="AK1489" s="54"/>
      <c r="AM1489" s="49"/>
      <c r="AN1489" s="49"/>
      <c r="AO1489" s="49"/>
      <c r="AP1489" s="49"/>
      <c r="AQ1489" s="49"/>
    </row>
    <row r="1490" spans="1:43">
      <c r="A1490" s="49">
        <f>Data!F1616</f>
        <v>2004.9583333332116</v>
      </c>
      <c r="B1490" s="53">
        <f t="shared" si="649"/>
        <v>0.90700000000000003</v>
      </c>
      <c r="C1490" s="50">
        <f>1/Data!N1616</f>
        <v>3.6839456532759787E-2</v>
      </c>
      <c r="D1490" s="50">
        <f>Data!H1616/100</f>
        <v>4.2300000000000004E-2</v>
      </c>
      <c r="E1490">
        <f>Data!K1617/Data!K1616</f>
        <v>0.98445680999639129</v>
      </c>
      <c r="F1490">
        <f>Data!T1617/Data!T1616</f>
        <v>1.0022275504039104</v>
      </c>
      <c r="G1490" s="49">
        <f>Data!E1619</f>
        <v>193.3</v>
      </c>
      <c r="H1490" s="52">
        <v>0</v>
      </c>
      <c r="I1490" s="52">
        <v>1</v>
      </c>
      <c r="J1490" s="52">
        <v>0.6</v>
      </c>
      <c r="K1490" s="54">
        <f t="shared" si="652"/>
        <v>0.66261227030770231</v>
      </c>
      <c r="L1490" s="54">
        <f t="shared" si="663"/>
        <v>0.2778107219271716</v>
      </c>
      <c r="M1490" s="53">
        <f t="shared" si="664"/>
        <v>0.2917040355400739</v>
      </c>
      <c r="N1490" s="54" cm="1">
        <f t="array" ref="N1490">stock_min(C1490,O1490)</f>
        <v>8.9463553732059706E-2</v>
      </c>
      <c r="O1490" s="54" cm="1">
        <f t="array" ref="O1490">stock_max(C1490,D1490)</f>
        <v>8.9463553732059706E-2</v>
      </c>
      <c r="P1490" s="49">
        <f t="shared" si="650"/>
        <v>2004.9583333332116</v>
      </c>
      <c r="Q1490" s="49">
        <f t="shared" si="655"/>
        <v>2.8872732595393149</v>
      </c>
      <c r="R1490" s="49">
        <f t="shared" si="656"/>
        <v>365.058993698525</v>
      </c>
      <c r="S1490" s="59">
        <f t="shared" si="646"/>
        <v>69.078000669266913</v>
      </c>
      <c r="T1490" s="59">
        <f t="shared" si="647"/>
        <v>91.844925822999343</v>
      </c>
      <c r="U1490" s="59">
        <f t="shared" si="648"/>
        <v>262.86171104229425</v>
      </c>
      <c r="V1490" s="59"/>
      <c r="W1490" s="49">
        <f t="shared" si="657"/>
        <v>27.631200267706767</v>
      </c>
      <c r="X1490" s="49">
        <f t="shared" si="658"/>
        <v>41.446800401560147</v>
      </c>
      <c r="Y1490" s="49">
        <f t="shared" si="659"/>
        <v>30.987351007179235</v>
      </c>
      <c r="Z1490" s="49">
        <f t="shared" si="660"/>
        <v>60.857574815820108</v>
      </c>
      <c r="AA1490" s="49">
        <f t="shared" si="661"/>
        <v>186.18388914228822</v>
      </c>
      <c r="AB1490" s="49">
        <f t="shared" si="662"/>
        <v>76.677821900006052</v>
      </c>
      <c r="AC1490" s="80">
        <f t="shared" si="651"/>
        <v>0.29170403554007396</v>
      </c>
      <c r="AD1490" s="80">
        <f t="shared" si="653"/>
        <v>8.9463553732059706E-2</v>
      </c>
      <c r="AE1490" s="80">
        <f t="shared" si="654"/>
        <v>8.9463553732059706E-2</v>
      </c>
      <c r="AF1490" s="54">
        <f>(Q1490-MAX(Q$2:Q1489))/MAX(Q$2:Q1489)</f>
        <v>-4.4871055252439895E-2</v>
      </c>
      <c r="AG1490" s="54">
        <f>(R1490-MAX(R$2:R1489))/MAX(R$2:R1489)</f>
        <v>-0.22829450284064845</v>
      </c>
      <c r="AH1490" s="54">
        <f>(S1490-MAX(S$2:S1489))/MAX(S$2:S1489)</f>
        <v>-4.7341171169683664E-2</v>
      </c>
      <c r="AI1490" s="54">
        <f>(T1490-MAX(T$2:T1489))/MAX(T$2:T1489)</f>
        <v>-7.6819336328425844E-2</v>
      </c>
      <c r="AJ1490" s="54">
        <f>(U1490-MAX(U$2:U1489))/MAX(U$2:U1489)</f>
        <v>-3.2407599024982989E-3</v>
      </c>
      <c r="AK1490" s="54"/>
      <c r="AM1490" s="49"/>
      <c r="AN1490" s="49"/>
      <c r="AO1490" s="49"/>
      <c r="AP1490" s="49"/>
      <c r="AQ1490" s="49"/>
    </row>
    <row r="1491" spans="1:43">
      <c r="A1491" s="49">
        <f>Data!F1617</f>
        <v>2005.0416666665449</v>
      </c>
      <c r="B1491" s="53">
        <f t="shared" si="649"/>
        <v>0.89500000000000002</v>
      </c>
      <c r="C1491" s="50">
        <f>1/Data!N1617</f>
        <v>3.7612012289647459E-2</v>
      </c>
      <c r="D1491" s="50">
        <f>Data!H1617/100</f>
        <v>4.2199999999999994E-2</v>
      </c>
      <c r="E1491">
        <f>Data!K1618/Data!K1617</f>
        <v>1.0109989752312944</v>
      </c>
      <c r="F1491">
        <f>Data!T1618/Data!T1617</f>
        <v>1.0017933847225649</v>
      </c>
      <c r="G1491" s="49">
        <f>Data!E1620</f>
        <v>194.6</v>
      </c>
      <c r="H1491" s="52">
        <v>0</v>
      </c>
      <c r="I1491" s="52">
        <v>1</v>
      </c>
      <c r="J1491" s="52">
        <v>0.6</v>
      </c>
      <c r="K1491" s="54">
        <f t="shared" si="652"/>
        <v>0.66261227030770231</v>
      </c>
      <c r="L1491" s="54">
        <f t="shared" si="663"/>
        <v>8.9463553732059706E-2</v>
      </c>
      <c r="M1491" s="53">
        <f t="shared" si="664"/>
        <v>0.18901736530649996</v>
      </c>
      <c r="N1491" s="54" cm="1">
        <f t="array" ref="N1491">stock_min(C1491,O1491)</f>
        <v>0.21157438310354704</v>
      </c>
      <c r="O1491" s="54" cm="1">
        <f t="array" ref="O1491">stock_max(C1491,D1491)</f>
        <v>0.21157438310354704</v>
      </c>
      <c r="P1491" s="49">
        <f t="shared" si="650"/>
        <v>2005.0416666665449</v>
      </c>
      <c r="Q1491" s="49">
        <f t="shared" si="655"/>
        <v>2.8924512512928429</v>
      </c>
      <c r="R1491" s="49">
        <f t="shared" si="656"/>
        <v>369.07426852817633</v>
      </c>
      <c r="S1491" s="59">
        <f t="shared" si="646"/>
        <v>69.583426372726308</v>
      </c>
      <c r="T1491" s="59">
        <f t="shared" si="647"/>
        <v>92.569869022924223</v>
      </c>
      <c r="U1491" s="59">
        <f t="shared" si="648"/>
        <v>264.03898784853754</v>
      </c>
      <c r="V1491" s="59"/>
      <c r="W1491" s="49">
        <f t="shared" si="657"/>
        <v>27.833370549090525</v>
      </c>
      <c r="X1491" s="49">
        <f t="shared" si="658"/>
        <v>41.750055823635783</v>
      </c>
      <c r="Y1491" s="49">
        <f t="shared" si="659"/>
        <v>31.231937947557761</v>
      </c>
      <c r="Z1491" s="49">
        <f t="shared" si="660"/>
        <v>61.337931075366463</v>
      </c>
      <c r="AA1491" s="49">
        <f t="shared" si="661"/>
        <v>214.13103402721202</v>
      </c>
      <c r="AB1491" s="49">
        <f t="shared" si="662"/>
        <v>49.907953821325528</v>
      </c>
      <c r="AC1491" s="80">
        <f t="shared" si="651"/>
        <v>0.18901736530649996</v>
      </c>
      <c r="AD1491" s="80">
        <f t="shared" si="653"/>
        <v>0.21157438310354704</v>
      </c>
      <c r="AE1491" s="80">
        <f t="shared" si="654"/>
        <v>0.21157438310354704</v>
      </c>
      <c r="AF1491" s="54">
        <f>(Q1491-MAX(Q$2:Q1490))/MAX(Q$2:Q1490)</f>
        <v>-4.315814159485009E-2</v>
      </c>
      <c r="AG1491" s="54">
        <f>(R1491-MAX(R$2:R1490))/MAX(R$2:R1490)</f>
        <v>-0.21980653319153901</v>
      </c>
      <c r="AH1491" s="54">
        <f>(S1491-MAX(S$2:S1490))/MAX(S$2:S1490)</f>
        <v>-4.0370815136600242E-2</v>
      </c>
      <c r="AI1491" s="54">
        <f>(T1491-MAX(T$2:T1490))/MAX(T$2:T1490)</f>
        <v>-6.9532558769036121E-2</v>
      </c>
      <c r="AJ1491" s="54">
        <f>(U1491-MAX(U$2:U1490))/MAX(U$2:U1490)</f>
        <v>1.2234183535226974E-3</v>
      </c>
      <c r="AK1491" s="54"/>
      <c r="AM1491" s="49"/>
      <c r="AN1491" s="49"/>
      <c r="AO1491" s="49"/>
      <c r="AP1491" s="49"/>
      <c r="AQ1491" s="49"/>
    </row>
    <row r="1492" spans="1:43">
      <c r="A1492" s="49">
        <f>Data!F1618</f>
        <v>2005.1249999998781</v>
      </c>
      <c r="B1492" s="53">
        <f t="shared" si="649"/>
        <v>0.89900000000000002</v>
      </c>
      <c r="C1492" s="50">
        <f>1/Data!N1618</f>
        <v>3.7390357737493392E-2</v>
      </c>
      <c r="D1492" s="50">
        <f>Data!H1618/100</f>
        <v>4.1700000000000001E-2</v>
      </c>
      <c r="E1492">
        <f>Data!K1619/Data!K1618</f>
        <v>0.98972214498562183</v>
      </c>
      <c r="F1492">
        <f>Data!T1619/Data!T1618</f>
        <v>0.96953355210091241</v>
      </c>
      <c r="G1492" s="49">
        <f>Data!E1621</f>
        <v>194.4</v>
      </c>
      <c r="H1492" s="52">
        <v>0</v>
      </c>
      <c r="I1492" s="52">
        <v>1</v>
      </c>
      <c r="J1492" s="52">
        <v>0.6</v>
      </c>
      <c r="K1492" s="54">
        <f t="shared" si="652"/>
        <v>0.66261227030770231</v>
      </c>
      <c r="L1492" s="54">
        <f t="shared" si="663"/>
        <v>0.21157438310354704</v>
      </c>
      <c r="M1492" s="53">
        <f t="shared" si="664"/>
        <v>0.18191016311698868</v>
      </c>
      <c r="N1492" s="54" cm="1">
        <f t="array" ref="N1492">stock_min(C1492,O1492)</f>
        <v>0.24289204560634783</v>
      </c>
      <c r="O1492" s="54" cm="1">
        <f t="array" ref="O1492">stock_max(C1492,D1492)</f>
        <v>0.25052776026018797</v>
      </c>
      <c r="P1492" s="49">
        <f t="shared" si="650"/>
        <v>2005.1249999998781</v>
      </c>
      <c r="Q1492" s="49">
        <f t="shared" si="655"/>
        <v>2.8043285359446788</v>
      </c>
      <c r="R1492" s="49">
        <f t="shared" si="656"/>
        <v>365.28097670670604</v>
      </c>
      <c r="S1492" s="59">
        <f t="shared" si="646"/>
        <v>68.306341418438919</v>
      </c>
      <c r="T1492" s="59">
        <f t="shared" si="647"/>
        <v>90.987920450182884</v>
      </c>
      <c r="U1492" s="59">
        <f t="shared" si="648"/>
        <v>257.00222914332988</v>
      </c>
      <c r="V1492" s="59"/>
      <c r="W1492" s="49">
        <f t="shared" si="657"/>
        <v>27.322536567375568</v>
      </c>
      <c r="X1492" s="49">
        <f t="shared" si="658"/>
        <v>40.983804851063347</v>
      </c>
      <c r="Y1492" s="49">
        <f t="shared" si="659"/>
        <v>30.69820791011059</v>
      </c>
      <c r="Z1492" s="49">
        <f t="shared" si="660"/>
        <v>60.289712540072294</v>
      </c>
      <c r="AA1492" s="49">
        <f t="shared" si="661"/>
        <v>210.25091171843704</v>
      </c>
      <c r="AB1492" s="49">
        <f t="shared" si="662"/>
        <v>46.751317424892839</v>
      </c>
      <c r="AC1492" s="80">
        <f t="shared" si="651"/>
        <v>0.18191016311698868</v>
      </c>
      <c r="AD1492" s="80">
        <f t="shared" si="653"/>
        <v>0.24289204560634783</v>
      </c>
      <c r="AE1492" s="80">
        <f t="shared" si="654"/>
        <v>0.25052776026018797</v>
      </c>
      <c r="AF1492" s="54">
        <f>(Q1492-MAX(Q$2:Q1491))/MAX(Q$2:Q1491)</f>
        <v>-7.2309714221616722E-2</v>
      </c>
      <c r="AG1492" s="54">
        <f>(R1492-MAX(R$2:R1491))/MAX(R$2:R1491)</f>
        <v>-0.22782524852656147</v>
      </c>
      <c r="AH1492" s="54">
        <f>(S1492-MAX(S$2:S1491))/MAX(S$2:S1491)</f>
        <v>-5.7983169939589262E-2</v>
      </c>
      <c r="AI1492" s="54">
        <f>(T1492-MAX(T$2:T1491))/MAX(T$2:T1491)</f>
        <v>-8.5433538819824489E-2</v>
      </c>
      <c r="AJ1492" s="54">
        <f>(U1492-MAX(U$2:U1491))/MAX(U$2:U1491)</f>
        <v>-2.665045326277422E-2</v>
      </c>
      <c r="AK1492" s="54"/>
      <c r="AM1492" s="49"/>
      <c r="AN1492" s="49"/>
      <c r="AO1492" s="49"/>
      <c r="AP1492" s="49"/>
      <c r="AQ1492" s="49"/>
    </row>
    <row r="1493" spans="1:43">
      <c r="A1493" s="49">
        <f>Data!F1619</f>
        <v>2005.2083333332114</v>
      </c>
      <c r="B1493" s="53">
        <f t="shared" si="649"/>
        <v>0.88800000000000001</v>
      </c>
      <c r="C1493" s="50">
        <f>1/Data!N1619</f>
        <v>3.7966308660480057E-2</v>
      </c>
      <c r="D1493" s="50">
        <f>Data!H1619/100</f>
        <v>4.4999999999999998E-2</v>
      </c>
      <c r="E1493">
        <f>Data!K1620/Data!K1619</f>
        <v>0.9694075342406514</v>
      </c>
      <c r="F1493">
        <f>Data!T1620/Data!T1619</f>
        <v>1.009833597542338</v>
      </c>
      <c r="G1493" s="49">
        <f>Data!E1622</f>
        <v>194.5</v>
      </c>
      <c r="H1493" s="52">
        <v>0</v>
      </c>
      <c r="I1493" s="52">
        <v>1</v>
      </c>
      <c r="J1493" s="52">
        <v>0.6</v>
      </c>
      <c r="K1493" s="54">
        <f t="shared" si="652"/>
        <v>0.66261227030770231</v>
      </c>
      <c r="L1493" s="54">
        <f t="shared" si="663"/>
        <v>0.24289204560634783</v>
      </c>
      <c r="M1493" s="53">
        <f t="shared" si="664"/>
        <v>0.20688140945969954</v>
      </c>
      <c r="N1493" s="54" cm="1">
        <f t="array" ref="N1493">stock_min(C1493,O1493)</f>
        <v>0</v>
      </c>
      <c r="O1493" s="54" cm="1">
        <f t="array" ref="O1493">stock_max(C1493,D1493)</f>
        <v>0</v>
      </c>
      <c r="P1493" s="49">
        <f t="shared" si="650"/>
        <v>2005.2083333332114</v>
      </c>
      <c r="Q1493" s="49">
        <f t="shared" si="655"/>
        <v>2.8319051741436527</v>
      </c>
      <c r="R1493" s="49">
        <f t="shared" si="656"/>
        <v>354.10613093426474</v>
      </c>
      <c r="S1493" s="59">
        <f t="shared" si="646"/>
        <v>67.321224600284324</v>
      </c>
      <c r="T1493" s="59">
        <f t="shared" si="647"/>
        <v>89.445383305518803</v>
      </c>
      <c r="U1493" s="59">
        <f t="shared" si="648"/>
        <v>257.63951391455316</v>
      </c>
      <c r="V1493" s="59"/>
      <c r="W1493" s="49">
        <f t="shared" si="657"/>
        <v>26.92848984011373</v>
      </c>
      <c r="X1493" s="49">
        <f t="shared" si="658"/>
        <v>40.39273476017059</v>
      </c>
      <c r="Y1493" s="49">
        <f t="shared" si="659"/>
        <v>30.177774804906335</v>
      </c>
      <c r="Z1493" s="49">
        <f t="shared" si="660"/>
        <v>59.267608500612468</v>
      </c>
      <c r="AA1493" s="49">
        <f t="shared" si="661"/>
        <v>204.33868814339851</v>
      </c>
      <c r="AB1493" s="49">
        <f t="shared" si="662"/>
        <v>53.300825771154628</v>
      </c>
      <c r="AC1493" s="80">
        <f t="shared" si="651"/>
        <v>0.20688140945969954</v>
      </c>
      <c r="AD1493" s="80">
        <f t="shared" si="653"/>
        <v>0</v>
      </c>
      <c r="AE1493" s="80">
        <f t="shared" si="654"/>
        <v>0</v>
      </c>
      <c r="AF1493" s="54">
        <f>(Q1493-MAX(Q$2:Q1492))/MAX(Q$2:Q1492)</f>
        <v>-6.3187181307335569E-2</v>
      </c>
      <c r="AG1493" s="54">
        <f>(R1493-MAX(R$2:R1492))/MAX(R$2:R1492)</f>
        <v>-0.25144797817124614</v>
      </c>
      <c r="AH1493" s="54">
        <f>(S1493-MAX(S$2:S1492))/MAX(S$2:S1492)</f>
        <v>-7.1568974756631945E-2</v>
      </c>
      <c r="AI1493" s="54">
        <f>(T1493-MAX(T$2:T1492))/MAX(T$2:T1492)</f>
        <v>-0.10093837430407766</v>
      </c>
      <c r="AJ1493" s="54">
        <f>(U1493-MAX(U$2:U1492))/MAX(U$2:U1492)</f>
        <v>-2.4236852239622107E-2</v>
      </c>
      <c r="AK1493" s="54"/>
      <c r="AM1493" s="49"/>
      <c r="AN1493" s="49"/>
      <c r="AO1493" s="49"/>
      <c r="AP1493" s="49"/>
      <c r="AQ1493" s="49"/>
    </row>
    <row r="1494" spans="1:43">
      <c r="A1494" s="49">
        <f>Data!F1620</f>
        <v>2005.2916666665446</v>
      </c>
      <c r="B1494" s="53">
        <f t="shared" si="649"/>
        <v>0.86299999999999999</v>
      </c>
      <c r="C1494" s="50">
        <f>1/Data!N1620</f>
        <v>3.9356253586900959E-2</v>
      </c>
      <c r="D1494" s="50">
        <f>Data!H1620/100</f>
        <v>4.3400000000000001E-2</v>
      </c>
      <c r="E1494">
        <f>Data!K1621/Data!K1620</f>
        <v>1.0144179717544402</v>
      </c>
      <c r="F1494">
        <f>Data!T1621/Data!T1620</f>
        <v>1.0209096657544399</v>
      </c>
      <c r="G1494" s="49">
        <f>Data!E1623</f>
        <v>195.4</v>
      </c>
      <c r="H1494" s="52">
        <v>0</v>
      </c>
      <c r="I1494" s="52">
        <v>1</v>
      </c>
      <c r="J1494" s="52">
        <v>0.6</v>
      </c>
      <c r="K1494" s="54">
        <f t="shared" si="652"/>
        <v>0.66261227030770231</v>
      </c>
      <c r="L1494" s="54">
        <f t="shared" si="663"/>
        <v>0</v>
      </c>
      <c r="M1494" s="53">
        <f t="shared" si="664"/>
        <v>0.11622641238604044</v>
      </c>
      <c r="N1494" s="54" cm="1">
        <f t="array" ref="N1494">stock_min(C1494,O1494)</f>
        <v>0.28773886389602543</v>
      </c>
      <c r="O1494" s="54" cm="1">
        <f t="array" ref="O1494">stock_max(C1494,D1494)</f>
        <v>0.28773886389602543</v>
      </c>
      <c r="P1494" s="49">
        <f t="shared" si="650"/>
        <v>2005.2916666665446</v>
      </c>
      <c r="Q1494" s="49">
        <f t="shared" si="655"/>
        <v>2.8911193647832651</v>
      </c>
      <c r="R1494" s="49">
        <f t="shared" si="656"/>
        <v>359.21162312814903</v>
      </c>
      <c r="S1494" s="59">
        <f t="shared" si="646"/>
        <v>68.466671630969657</v>
      </c>
      <c r="T1494" s="59">
        <f t="shared" si="647"/>
        <v>90.930909195217197</v>
      </c>
      <c r="U1494" s="59">
        <f t="shared" si="648"/>
        <v>262.68065738478913</v>
      </c>
      <c r="V1494" s="59"/>
      <c r="W1494" s="49">
        <f t="shared" si="657"/>
        <v>27.386668652387865</v>
      </c>
      <c r="X1494" s="49">
        <f t="shared" si="658"/>
        <v>41.080002978581796</v>
      </c>
      <c r="Y1494" s="49">
        <f t="shared" si="659"/>
        <v>30.678973012230806</v>
      </c>
      <c r="Z1494" s="49">
        <f t="shared" si="660"/>
        <v>60.251936182986391</v>
      </c>
      <c r="AA1494" s="49">
        <f t="shared" si="661"/>
        <v>232.15022697374843</v>
      </c>
      <c r="AB1494" s="49">
        <f t="shared" si="662"/>
        <v>30.530430411040701</v>
      </c>
      <c r="AC1494" s="80">
        <f t="shared" si="651"/>
        <v>0.11622641238604044</v>
      </c>
      <c r="AD1494" s="80">
        <f t="shared" si="653"/>
        <v>0.28773886389602543</v>
      </c>
      <c r="AE1494" s="80">
        <f t="shared" si="654"/>
        <v>0.28773886389602543</v>
      </c>
      <c r="AF1494" s="54">
        <f>(Q1494-MAX(Q$2:Q1493))/MAX(Q$2:Q1493)</f>
        <v>-4.359873839399734E-2</v>
      </c>
      <c r="AG1494" s="54">
        <f>(R1494-MAX(R$2:R1493))/MAX(R$2:R1493)</f>
        <v>-0.24065537626379013</v>
      </c>
      <c r="AH1494" s="54">
        <f>(S1494-MAX(S$2:S1493))/MAX(S$2:S1493)</f>
        <v>-5.5772046412332875E-2</v>
      </c>
      <c r="AI1494" s="54">
        <f>(T1494-MAX(T$2:T1493))/MAX(T$2:T1493)</f>
        <v>-8.6006588313025698E-2</v>
      </c>
      <c r="AJ1494" s="54">
        <f>(U1494-MAX(U$2:U1493))/MAX(U$2:U1493)</f>
        <v>-5.1444314145288432E-3</v>
      </c>
      <c r="AK1494" s="54"/>
      <c r="AM1494" s="49"/>
      <c r="AN1494" s="49"/>
      <c r="AO1494" s="49"/>
      <c r="AP1494" s="49"/>
      <c r="AQ1494" s="49"/>
    </row>
    <row r="1495" spans="1:43">
      <c r="A1495" s="49">
        <f>Data!F1621</f>
        <v>2005.3749999998779</v>
      </c>
      <c r="B1495" s="53">
        <f t="shared" si="649"/>
        <v>0.86799999999999999</v>
      </c>
      <c r="C1495" s="50">
        <f>1/Data!N1621</f>
        <v>3.8986004909214597E-2</v>
      </c>
      <c r="D1495" s="50">
        <f>Data!H1621/100</f>
        <v>4.1399999999999999E-2</v>
      </c>
      <c r="E1495">
        <f>Data!K1622/Data!K1621</f>
        <v>1.0212981180445762</v>
      </c>
      <c r="F1495">
        <f>Data!T1622/Data!T1621</f>
        <v>1.0143731341438742</v>
      </c>
      <c r="G1495" s="49">
        <f>Data!E1624</f>
        <v>196.4</v>
      </c>
      <c r="H1495" s="52">
        <v>0</v>
      </c>
      <c r="I1495" s="52">
        <v>1</v>
      </c>
      <c r="J1495" s="52">
        <v>0.6</v>
      </c>
      <c r="K1495" s="54">
        <f t="shared" si="652"/>
        <v>0.66261227030770231</v>
      </c>
      <c r="L1495" s="54">
        <f t="shared" si="663"/>
        <v>0.28773886389602543</v>
      </c>
      <c r="M1495" s="53">
        <f t="shared" si="664"/>
        <v>0.18435143954907071</v>
      </c>
      <c r="N1495" s="54" cm="1">
        <f t="array" ref="N1495">stock_min(C1495,O1495)</f>
        <v>0.29755360429694816</v>
      </c>
      <c r="O1495" s="54" cm="1">
        <f t="array" ref="O1495">stock_max(C1495,D1495)</f>
        <v>0.51581630658787858</v>
      </c>
      <c r="P1495" s="49">
        <f t="shared" si="650"/>
        <v>2005.3749999998779</v>
      </c>
      <c r="Q1495" s="49">
        <f t="shared" si="655"/>
        <v>2.9326738112392472</v>
      </c>
      <c r="R1495" s="49">
        <f t="shared" si="656"/>
        <v>366.86215468051614</v>
      </c>
      <c r="S1495" s="59">
        <f t="shared" si="646"/>
        <v>69.735230645973644</v>
      </c>
      <c r="T1495" s="59">
        <f t="shared" si="647"/>
        <v>92.655115038957803</v>
      </c>
      <c r="U1495" s="59">
        <f t="shared" si="648"/>
        <v>266.66762444945971</v>
      </c>
      <c r="V1495" s="59"/>
      <c r="W1495" s="49">
        <f t="shared" si="657"/>
        <v>27.89409225838946</v>
      </c>
      <c r="X1495" s="49">
        <f t="shared" si="658"/>
        <v>41.841138387584188</v>
      </c>
      <c r="Y1495" s="49">
        <f t="shared" si="659"/>
        <v>31.260698907372642</v>
      </c>
      <c r="Z1495" s="49">
        <f t="shared" si="660"/>
        <v>61.39441613158516</v>
      </c>
      <c r="AA1495" s="49">
        <f t="shared" si="661"/>
        <v>217.50706400107083</v>
      </c>
      <c r="AB1495" s="49">
        <f t="shared" si="662"/>
        <v>49.160560448388864</v>
      </c>
      <c r="AC1495" s="80">
        <f t="shared" si="651"/>
        <v>0.18435143954907071</v>
      </c>
      <c r="AD1495" s="80">
        <f t="shared" si="653"/>
        <v>0.29755360429694816</v>
      </c>
      <c r="AE1495" s="80">
        <f t="shared" si="654"/>
        <v>0.51581630658787858</v>
      </c>
      <c r="AF1495" s="54">
        <f>(Q1495-MAX(Q$2:Q1494))/MAX(Q$2:Q1494)</f>
        <v>-2.9852254765563805E-2</v>
      </c>
      <c r="AG1495" s="54">
        <f>(R1495-MAX(R$2:R1494))/MAX(R$2:R1494)</f>
        <v>-0.22448276483094209</v>
      </c>
      <c r="AH1495" s="54">
        <f>(S1495-MAX(S$2:S1494))/MAX(S$2:S1494)</f>
        <v>-3.8277273346709009E-2</v>
      </c>
      <c r="AI1495" s="54">
        <f>(T1495-MAX(T$2:T1494))/MAX(T$2:T1494)</f>
        <v>-6.8675707147108744E-2</v>
      </c>
      <c r="AJ1495" s="54">
        <f>(U1495-MAX(U$2:U1494))/MAX(U$2:U1494)</f>
        <v>9.9554865830270723E-3</v>
      </c>
      <c r="AK1495" s="54"/>
      <c r="AM1495" s="49"/>
      <c r="AN1495" s="49"/>
      <c r="AO1495" s="49"/>
      <c r="AP1495" s="49"/>
      <c r="AQ1495" s="49"/>
    </row>
    <row r="1496" spans="1:43">
      <c r="A1496" s="49">
        <f>Data!F1622</f>
        <v>2005.4583333332112</v>
      </c>
      <c r="B1496" s="53">
        <f t="shared" si="649"/>
        <v>0.88200000000000001</v>
      </c>
      <c r="C1496" s="50">
        <f>1/Data!N1622</f>
        <v>3.8360628067612521E-2</v>
      </c>
      <c r="D1496" s="50">
        <f>Data!H1622/100</f>
        <v>0.04</v>
      </c>
      <c r="E1496">
        <f>Data!K1623/Data!K1622</f>
        <v>1.0134011263709386</v>
      </c>
      <c r="F1496">
        <f>Data!T1623/Data!T1622</f>
        <v>0.98418700568923556</v>
      </c>
      <c r="G1496" s="49">
        <f>Data!E1625</f>
        <v>198.8</v>
      </c>
      <c r="H1496" s="52">
        <v>0</v>
      </c>
      <c r="I1496" s="52">
        <v>1</v>
      </c>
      <c r="J1496" s="52">
        <v>0.6</v>
      </c>
      <c r="K1496" s="54">
        <f t="shared" si="652"/>
        <v>0.66261227030770231</v>
      </c>
      <c r="L1496" s="54">
        <f t="shared" si="663"/>
        <v>0.29755360429694816</v>
      </c>
      <c r="M1496" s="53">
        <f t="shared" si="664"/>
        <v>0.24468975678048255</v>
      </c>
      <c r="N1496" s="54" cm="1">
        <f t="array" ref="N1496">stock_min(C1496,O1496)</f>
        <v>0.27613027617228497</v>
      </c>
      <c r="O1496" s="54" cm="1">
        <f t="array" ref="O1496">stock_max(C1496,D1496)</f>
        <v>0.62422184465884822</v>
      </c>
      <c r="P1496" s="49">
        <f t="shared" si="650"/>
        <v>2005.4583333332112</v>
      </c>
      <c r="Q1496" s="49">
        <f t="shared" si="655"/>
        <v>2.886299456946793</v>
      </c>
      <c r="R1496" s="49">
        <f t="shared" si="656"/>
        <v>371.77852077610459</v>
      </c>
      <c r="S1496" s="59">
        <f t="shared" si="646"/>
        <v>69.854859906823748</v>
      </c>
      <c r="T1496" s="59">
        <f t="shared" si="647"/>
        <v>92.983544114034373</v>
      </c>
      <c r="U1496" s="59">
        <f t="shared" si="648"/>
        <v>263.88699336689473</v>
      </c>
      <c r="V1496" s="59"/>
      <c r="W1496" s="49">
        <f t="shared" si="657"/>
        <v>27.9419439627295</v>
      </c>
      <c r="X1496" s="49">
        <f t="shared" si="658"/>
        <v>41.912915944094244</v>
      </c>
      <c r="Y1496" s="49">
        <f t="shared" si="659"/>
        <v>31.371506847377667</v>
      </c>
      <c r="Z1496" s="49">
        <f t="shared" si="660"/>
        <v>61.612037266656706</v>
      </c>
      <c r="AA1496" s="49">
        <f t="shared" si="661"/>
        <v>199.31654914241645</v>
      </c>
      <c r="AB1496" s="49">
        <f t="shared" si="662"/>
        <v>64.57044422447828</v>
      </c>
      <c r="AC1496" s="80">
        <f t="shared" si="651"/>
        <v>0.24468975678048255</v>
      </c>
      <c r="AD1496" s="80">
        <f t="shared" si="653"/>
        <v>0.27613027617228497</v>
      </c>
      <c r="AE1496" s="80">
        <f t="shared" si="654"/>
        <v>0.62422184465884822</v>
      </c>
      <c r="AF1496" s="54">
        <f>(Q1496-MAX(Q$2:Q1495))/MAX(Q$2:Q1495)</f>
        <v>-4.5193195541556923E-2</v>
      </c>
      <c r="AG1496" s="54">
        <f>(R1496-MAX(R$2:R1495))/MAX(R$2:R1495)</f>
        <v>-0.2140899603596006</v>
      </c>
      <c r="AH1496" s="54">
        <f>(S1496-MAX(S$2:S1495))/MAX(S$2:S1495)</f>
        <v>-3.6627459072538796E-2</v>
      </c>
      <c r="AI1496" s="54">
        <f>(T1496-MAX(T$2:T1495))/MAX(T$2:T1495)</f>
        <v>-6.5374497322163744E-2</v>
      </c>
      <c r="AJ1496" s="54">
        <f>(U1496-MAX(U$2:U1495))/MAX(U$2:U1495)</f>
        <v>-1.0427329107932187E-2</v>
      </c>
      <c r="AK1496" s="54"/>
      <c r="AM1496" s="49"/>
      <c r="AN1496" s="49"/>
      <c r="AO1496" s="49"/>
      <c r="AP1496" s="49"/>
      <c r="AQ1496" s="49"/>
    </row>
    <row r="1497" spans="1:43">
      <c r="A1497" s="49">
        <f>Data!F1623</f>
        <v>2005.5416666665444</v>
      </c>
      <c r="B1497" s="53">
        <f t="shared" si="649"/>
        <v>0.88600000000000001</v>
      </c>
      <c r="C1497" s="50">
        <f>1/Data!N1623</f>
        <v>3.8040356958866567E-2</v>
      </c>
      <c r="D1497" s="50">
        <f>Data!H1623/100</f>
        <v>4.1799999999999997E-2</v>
      </c>
      <c r="E1497">
        <f>Data!K1624/Data!K1623</f>
        <v>0.99800495750426577</v>
      </c>
      <c r="F1497">
        <f>Data!T1624/Data!T1623</f>
        <v>0.99194542970253419</v>
      </c>
      <c r="G1497" s="49">
        <f>Data!E1626</f>
        <v>199.2</v>
      </c>
      <c r="H1497" s="52">
        <v>0</v>
      </c>
      <c r="I1497" s="52">
        <v>1</v>
      </c>
      <c r="J1497" s="52">
        <v>0.6</v>
      </c>
      <c r="K1497" s="54">
        <f t="shared" si="652"/>
        <v>0.66261227030770231</v>
      </c>
      <c r="L1497" s="54">
        <f t="shared" si="663"/>
        <v>0.27613027617228497</v>
      </c>
      <c r="M1497" s="53">
        <f t="shared" si="664"/>
        <v>0.2852061501677961</v>
      </c>
      <c r="N1497" s="54" cm="1">
        <f t="array" ref="N1497">stock_min(C1497,O1497)</f>
        <v>0.26515885447087179</v>
      </c>
      <c r="O1497" s="54" cm="1">
        <f t="array" ref="O1497">stock_max(C1497,D1497)</f>
        <v>0.32749804043472625</v>
      </c>
      <c r="P1497" s="49">
        <f t="shared" si="650"/>
        <v>2005.5416666665444</v>
      </c>
      <c r="Q1497" s="49">
        <f t="shared" si="655"/>
        <v>2.8630515550712778</v>
      </c>
      <c r="R1497" s="49">
        <f t="shared" si="656"/>
        <v>371.03680682815502</v>
      </c>
      <c r="S1497" s="59">
        <f t="shared" si="646"/>
        <v>69.546181506499479</v>
      </c>
      <c r="T1497" s="59">
        <f t="shared" si="647"/>
        <v>92.607941474198995</v>
      </c>
      <c r="U1497" s="59">
        <f t="shared" si="648"/>
        <v>262.15276343018263</v>
      </c>
      <c r="V1497" s="59"/>
      <c r="W1497" s="49">
        <f t="shared" si="657"/>
        <v>27.818472602599794</v>
      </c>
      <c r="X1497" s="49">
        <f t="shared" si="658"/>
        <v>41.727708903899689</v>
      </c>
      <c r="Y1497" s="49">
        <f t="shared" si="659"/>
        <v>31.244783125457175</v>
      </c>
      <c r="Z1497" s="49">
        <f t="shared" si="660"/>
        <v>61.36315834874182</v>
      </c>
      <c r="AA1497" s="49">
        <f t="shared" si="661"/>
        <v>187.38518301641122</v>
      </c>
      <c r="AB1497" s="49">
        <f t="shared" si="662"/>
        <v>74.767580413771384</v>
      </c>
      <c r="AC1497" s="80">
        <f t="shared" si="651"/>
        <v>0.28520615016779605</v>
      </c>
      <c r="AD1497" s="80">
        <f t="shared" si="653"/>
        <v>0.26515885447087179</v>
      </c>
      <c r="AE1497" s="80">
        <f t="shared" si="654"/>
        <v>0.32749804043472625</v>
      </c>
      <c r="AF1497" s="54">
        <f>(Q1497-MAX(Q$2:Q1496))/MAX(Q$2:Q1496)</f>
        <v>-5.2883754068566095E-2</v>
      </c>
      <c r="AG1497" s="54">
        <f>(R1497-MAX(R$2:R1496))/MAX(R$2:R1496)</f>
        <v>-0.21565788428650742</v>
      </c>
      <c r="AH1497" s="54">
        <f>(S1497-MAX(S$2:S1496))/MAX(S$2:S1496)</f>
        <v>-4.0884461308982559E-2</v>
      </c>
      <c r="AI1497" s="54">
        <f>(T1497-MAX(T$2:T1496))/MAX(T$2:T1496)</f>
        <v>-6.9149872948121166E-2</v>
      </c>
      <c r="AJ1497" s="54">
        <f>(U1497-MAX(U$2:U1496))/MAX(U$2:U1496)</f>
        <v>-1.6930668012654675E-2</v>
      </c>
      <c r="AK1497" s="54"/>
      <c r="AM1497" s="49"/>
      <c r="AN1497" s="49"/>
      <c r="AO1497" s="49"/>
      <c r="AP1497" s="49"/>
      <c r="AQ1497" s="49"/>
    </row>
    <row r="1498" spans="1:43">
      <c r="A1498" s="49">
        <f>Data!F1624</f>
        <v>2005.6249999998777</v>
      </c>
      <c r="B1498" s="53">
        <f t="shared" si="649"/>
        <v>0.88300000000000001</v>
      </c>
      <c r="C1498" s="50">
        <f>1/Data!N1624</f>
        <v>3.830774551819336E-2</v>
      </c>
      <c r="D1498" s="50">
        <f>Data!H1624/100</f>
        <v>4.2599999999999999E-2</v>
      </c>
      <c r="E1498">
        <f>Data!K1625/Data!K1624</f>
        <v>0.99070280904937302</v>
      </c>
      <c r="F1498">
        <f>Data!T1625/Data!T1624</f>
        <v>0.99623561066265309</v>
      </c>
      <c r="G1498" s="49">
        <f>Data!E1627</f>
        <v>197.6</v>
      </c>
      <c r="H1498" s="52">
        <v>0</v>
      </c>
      <c r="I1498" s="52">
        <v>1</v>
      </c>
      <c r="J1498" s="52">
        <v>0.6</v>
      </c>
      <c r="K1498" s="54">
        <f t="shared" si="652"/>
        <v>0.66261227030770231</v>
      </c>
      <c r="L1498" s="54">
        <f t="shared" si="663"/>
        <v>0.28520615016779605</v>
      </c>
      <c r="M1498" s="53">
        <f t="shared" si="664"/>
        <v>0.28423876785748442</v>
      </c>
      <c r="N1498" s="54" cm="1">
        <f t="array" ref="N1498">stock_min(C1498,O1498)</f>
        <v>0.25296111343612288</v>
      </c>
      <c r="O1498" s="54" cm="1">
        <f t="array" ref="O1498">stock_max(C1498,D1498)</f>
        <v>0.25296111343612288</v>
      </c>
      <c r="P1498" s="49">
        <f t="shared" si="650"/>
        <v>2005.6249999998777</v>
      </c>
      <c r="Q1498" s="49">
        <f t="shared" si="655"/>
        <v>2.8522739143250933</v>
      </c>
      <c r="R1498" s="49">
        <f t="shared" si="656"/>
        <v>367.58720678536275</v>
      </c>
      <c r="S1498" s="59">
        <f t="shared" si="646"/>
        <v>69.05351146724125</v>
      </c>
      <c r="T1498" s="59">
        <f t="shared" si="647"/>
        <v>91.91981894525199</v>
      </c>
      <c r="U1498" s="59">
        <f t="shared" si="648"/>
        <v>260.75224417323568</v>
      </c>
      <c r="V1498" s="59"/>
      <c r="W1498" s="49">
        <f t="shared" si="657"/>
        <v>27.621404586896503</v>
      </c>
      <c r="X1498" s="49">
        <f t="shared" si="658"/>
        <v>41.432106880344747</v>
      </c>
      <c r="Y1498" s="49">
        <f t="shared" si="659"/>
        <v>31.012619027665622</v>
      </c>
      <c r="Z1498" s="49">
        <f t="shared" si="660"/>
        <v>60.907199917586368</v>
      </c>
      <c r="AA1498" s="49">
        <f t="shared" si="661"/>
        <v>186.63634757336123</v>
      </c>
      <c r="AB1498" s="49">
        <f t="shared" si="662"/>
        <v>74.115896599874432</v>
      </c>
      <c r="AC1498" s="80">
        <f t="shared" si="651"/>
        <v>0.28423876785748442</v>
      </c>
      <c r="AD1498" s="80">
        <f t="shared" si="653"/>
        <v>0.25296111343612288</v>
      </c>
      <c r="AE1498" s="80">
        <f t="shared" si="654"/>
        <v>0.25296111343612288</v>
      </c>
      <c r="AF1498" s="54">
        <f>(Q1498-MAX(Q$2:Q1497))/MAX(Q$2:Q1497)</f>
        <v>-5.6449068365978343E-2</v>
      </c>
      <c r="AG1498" s="54">
        <f>(R1498-MAX(R$2:R1497))/MAX(R$2:R1497)</f>
        <v>-0.22295006270691456</v>
      </c>
      <c r="AH1498" s="54">
        <f>(S1498-MAX(S$2:S1497))/MAX(S$2:S1497)</f>
        <v>-4.7678903215989644E-2</v>
      </c>
      <c r="AI1498" s="54">
        <f>(T1498-MAX(T$2:T1497))/MAX(T$2:T1497)</f>
        <v>-7.6066546975218918E-2</v>
      </c>
      <c r="AJ1498" s="54">
        <f>(U1498-MAX(U$2:U1497))/MAX(U$2:U1497)</f>
        <v>-2.2182596362930972E-2</v>
      </c>
      <c r="AK1498" s="54"/>
      <c r="AM1498" s="49"/>
      <c r="AN1498" s="49"/>
      <c r="AO1498" s="49"/>
      <c r="AP1498" s="49"/>
      <c r="AQ1498" s="49"/>
    </row>
    <row r="1499" spans="1:43">
      <c r="A1499" s="49">
        <f>Data!F1625</f>
        <v>2005.7083333332109</v>
      </c>
      <c r="B1499" s="53">
        <f t="shared" si="649"/>
        <v>0.874</v>
      </c>
      <c r="C1499" s="50">
        <f>1/Data!N1625</f>
        <v>3.8864952195613568E-2</v>
      </c>
      <c r="D1499" s="50">
        <f>Data!H1625/100</f>
        <v>4.2000000000000003E-2</v>
      </c>
      <c r="E1499">
        <f>Data!K1626/Data!K1625</f>
        <v>0.97181942662322485</v>
      </c>
      <c r="F1499">
        <f>Data!T1626/Data!T1625</f>
        <v>0.98072057433615678</v>
      </c>
      <c r="G1499" s="49">
        <f>Data!E1628</f>
        <v>196.8</v>
      </c>
      <c r="H1499" s="52">
        <v>0</v>
      </c>
      <c r="I1499" s="52">
        <v>1</v>
      </c>
      <c r="J1499" s="52">
        <v>0.6</v>
      </c>
      <c r="K1499" s="54">
        <f t="shared" si="652"/>
        <v>0.66261227030770231</v>
      </c>
      <c r="L1499" s="54">
        <f t="shared" si="663"/>
        <v>0.25296111343612288</v>
      </c>
      <c r="M1499" s="53">
        <f t="shared" si="664"/>
        <v>0.26757098613604097</v>
      </c>
      <c r="N1499" s="54" cm="1">
        <f t="array" ref="N1499">stock_min(C1499,O1499)</f>
        <v>0.29340674142749468</v>
      </c>
      <c r="O1499" s="54" cm="1">
        <f t="array" ref="O1499">stock_max(C1499,D1499)</f>
        <v>0.41490774666679897</v>
      </c>
      <c r="P1499" s="49">
        <f t="shared" si="650"/>
        <v>2005.7083333332109</v>
      </c>
      <c r="Q1499" s="49">
        <f t="shared" si="655"/>
        <v>2.7972837114209437</v>
      </c>
      <c r="R1499" s="49">
        <f t="shared" si="656"/>
        <v>357.228388532184</v>
      </c>
      <c r="S1499" s="59">
        <f t="shared" si="646"/>
        <v>67.353406122681292</v>
      </c>
      <c r="T1499" s="59">
        <f t="shared" si="647"/>
        <v>89.605513645615559</v>
      </c>
      <c r="U1499" s="59">
        <f t="shared" si="648"/>
        <v>255.06537412150564</v>
      </c>
      <c r="V1499" s="59"/>
      <c r="W1499" s="49">
        <f t="shared" si="657"/>
        <v>26.941362449072518</v>
      </c>
      <c r="X1499" s="49">
        <f t="shared" si="658"/>
        <v>40.412043673608771</v>
      </c>
      <c r="Y1499" s="49">
        <f t="shared" si="659"/>
        <v>30.231800816806434</v>
      </c>
      <c r="Z1499" s="49">
        <f t="shared" si="660"/>
        <v>59.373712828809126</v>
      </c>
      <c r="AA1499" s="49">
        <f t="shared" si="661"/>
        <v>186.81728043865616</v>
      </c>
      <c r="AB1499" s="49">
        <f t="shared" si="662"/>
        <v>68.248093682849486</v>
      </c>
      <c r="AC1499" s="80">
        <f t="shared" si="651"/>
        <v>0.26757098613604097</v>
      </c>
      <c r="AD1499" s="80">
        <f t="shared" si="653"/>
        <v>0.29340674142749468</v>
      </c>
      <c r="AE1499" s="80">
        <f t="shared" si="654"/>
        <v>0.41490774666679897</v>
      </c>
      <c r="AF1499" s="54">
        <f>(Q1499-MAX(Q$2:Q1498))/MAX(Q$2:Q1498)</f>
        <v>-7.4640188412466418E-2</v>
      </c>
      <c r="AG1499" s="54">
        <f>(R1499-MAX(R$2:R1498))/MAX(R$2:R1498)</f>
        <v>-0.24484777548222092</v>
      </c>
      <c r="AH1499" s="54">
        <f>(S1499-MAX(S$2:S1498))/MAX(S$2:S1498)</f>
        <v>-7.1125157461116154E-2</v>
      </c>
      <c r="AI1499" s="54">
        <f>(T1499-MAX(T$2:T1498))/MAX(T$2:T1498)</f>
        <v>-9.9328821764078118E-2</v>
      </c>
      <c r="AJ1499" s="54">
        <f>(U1499-MAX(U$2:U1498))/MAX(U$2:U1498)</f>
        <v>-4.3508282461761638E-2</v>
      </c>
      <c r="AK1499" s="54"/>
      <c r="AM1499" s="49"/>
      <c r="AN1499" s="49"/>
      <c r="AO1499" s="49"/>
      <c r="AP1499" s="49"/>
      <c r="AQ1499" s="49"/>
    </row>
    <row r="1500" spans="1:43">
      <c r="A1500" s="49">
        <f>Data!F1626</f>
        <v>2005.7916666665442</v>
      </c>
      <c r="B1500" s="53">
        <f t="shared" si="649"/>
        <v>0.85599999999999998</v>
      </c>
      <c r="C1500" s="50">
        <f>1/Data!N1626</f>
        <v>4.0198518415642238E-2</v>
      </c>
      <c r="D1500" s="50">
        <f>Data!H1626/100</f>
        <v>4.4600000000000001E-2</v>
      </c>
      <c r="E1500">
        <f>Data!K1627/Data!K1626</f>
        <v>1.0480509817260122</v>
      </c>
      <c r="F1500">
        <f>Data!T1627/Data!T1626</f>
        <v>1.0054139867994776</v>
      </c>
      <c r="G1500" s="49">
        <f>Data!E1629</f>
        <v>198.3</v>
      </c>
      <c r="H1500" s="52">
        <v>0</v>
      </c>
      <c r="I1500" s="52">
        <v>1</v>
      </c>
      <c r="J1500" s="52">
        <v>0.6</v>
      </c>
      <c r="K1500" s="54">
        <f t="shared" si="652"/>
        <v>0.66261227030770231</v>
      </c>
      <c r="L1500" s="54">
        <f t="shared" si="663"/>
        <v>0.29340674142749468</v>
      </c>
      <c r="M1500" s="53">
        <f t="shared" si="664"/>
        <v>0.27855810022042099</v>
      </c>
      <c r="N1500" s="54" cm="1">
        <f t="array" ref="N1500">stock_min(C1500,O1500)</f>
        <v>0.23767519963969475</v>
      </c>
      <c r="O1500" s="54" cm="1">
        <f t="array" ref="O1500">stock_max(C1500,D1500)</f>
        <v>0.23767519963969475</v>
      </c>
      <c r="P1500" s="49">
        <f t="shared" si="650"/>
        <v>2005.7916666665442</v>
      </c>
      <c r="Q1500" s="49">
        <f t="shared" si="655"/>
        <v>2.8124281685089705</v>
      </c>
      <c r="R1500" s="49">
        <f t="shared" si="656"/>
        <v>374.39356330155675</v>
      </c>
      <c r="S1500" s="59">
        <f t="shared" si="646"/>
        <v>69.441104675411893</v>
      </c>
      <c r="T1500" s="59">
        <f t="shared" si="647"/>
        <v>92.62215340630479</v>
      </c>
      <c r="U1500" s="59">
        <f t="shared" si="648"/>
        <v>259.35618831410466</v>
      </c>
      <c r="V1500" s="59"/>
      <c r="W1500" s="49">
        <f t="shared" si="657"/>
        <v>27.77644187016476</v>
      </c>
      <c r="X1500" s="49">
        <f t="shared" si="658"/>
        <v>41.664662805247133</v>
      </c>
      <c r="Y1500" s="49">
        <f t="shared" si="659"/>
        <v>31.249578056964889</v>
      </c>
      <c r="Z1500" s="49">
        <f t="shared" si="660"/>
        <v>61.372575349339897</v>
      </c>
      <c r="AA1500" s="49">
        <f t="shared" si="661"/>
        <v>187.1104212169179</v>
      </c>
      <c r="AB1500" s="49">
        <f t="shared" si="662"/>
        <v>72.245767097186729</v>
      </c>
      <c r="AC1500" s="80">
        <f t="shared" si="651"/>
        <v>0.27855810022042093</v>
      </c>
      <c r="AD1500" s="80">
        <f t="shared" si="653"/>
        <v>0.23767519963969475</v>
      </c>
      <c r="AE1500" s="80">
        <f t="shared" si="654"/>
        <v>0.23767519963969475</v>
      </c>
      <c r="AF1500" s="54">
        <f>(Q1500-MAX(Q$2:Q1499))/MAX(Q$2:Q1499)</f>
        <v>-6.9630302607764399E-2</v>
      </c>
      <c r="AG1500" s="54">
        <f>(R1500-MAX(R$2:R1499))/MAX(R$2:R1499)</f>
        <v>-0.20856196974155966</v>
      </c>
      <c r="AH1500" s="54">
        <f>(S1500-MAX(S$2:S1499))/MAX(S$2:S1499)</f>
        <v>-4.2333582156014217E-2</v>
      </c>
      <c r="AI1500" s="54">
        <f>(T1500-MAX(T$2:T1499))/MAX(T$2:T1499)</f>
        <v>-6.9007021497200866E-2</v>
      </c>
      <c r="AJ1500" s="54">
        <f>(U1500-MAX(U$2:U1499))/MAX(U$2:U1499)</f>
        <v>-2.7417787031514037E-2</v>
      </c>
      <c r="AK1500" s="54"/>
      <c r="AM1500" s="49"/>
      <c r="AN1500" s="49"/>
      <c r="AO1500" s="49"/>
      <c r="AP1500" s="49"/>
      <c r="AQ1500" s="49"/>
    </row>
    <row r="1501" spans="1:43">
      <c r="A1501" s="49">
        <f>Data!F1627</f>
        <v>2005.8749999998774</v>
      </c>
      <c r="B1501" s="53">
        <f t="shared" si="649"/>
        <v>0.879</v>
      </c>
      <c r="C1501" s="50">
        <f>1/Data!N1627</f>
        <v>3.8562716188140965E-2</v>
      </c>
      <c r="D1501" s="50">
        <f>Data!H1627/100</f>
        <v>4.5400000000000003E-2</v>
      </c>
      <c r="E1501">
        <f>Data!K1628/Data!K1627</f>
        <v>1.0256104153330017</v>
      </c>
      <c r="F1501">
        <f>Data!T1628/Data!T1627</f>
        <v>1.0134855815108501</v>
      </c>
      <c r="G1501" s="49">
        <f>Data!E1630</f>
        <v>198.7</v>
      </c>
      <c r="H1501" s="52">
        <v>0</v>
      </c>
      <c r="I1501" s="52">
        <v>1</v>
      </c>
      <c r="J1501" s="52">
        <v>0.6</v>
      </c>
      <c r="K1501" s="54">
        <f t="shared" si="652"/>
        <v>0.66261227030770231</v>
      </c>
      <c r="L1501" s="54">
        <f t="shared" si="663"/>
        <v>0.23767519963969475</v>
      </c>
      <c r="M1501" s="53">
        <f t="shared" si="664"/>
        <v>0.25880003253503275</v>
      </c>
      <c r="N1501" s="54" cm="1">
        <f t="array" ref="N1501">stock_min(C1501,O1501)</f>
        <v>0</v>
      </c>
      <c r="O1501" s="54" cm="1">
        <f t="array" ref="O1501">stock_max(C1501,D1501)</f>
        <v>0</v>
      </c>
      <c r="P1501" s="49">
        <f t="shared" si="650"/>
        <v>2005.8749999998774</v>
      </c>
      <c r="Q1501" s="49">
        <f t="shared" si="655"/>
        <v>2.850355397818809</v>
      </c>
      <c r="R1501" s="49">
        <f t="shared" si="656"/>
        <v>383.98193795571206</v>
      </c>
      <c r="S1501" s="59">
        <f t="shared" si="646"/>
        <v>70.88273546548524</v>
      </c>
      <c r="T1501" s="59">
        <f t="shared" si="647"/>
        <v>94.615349283124203</v>
      </c>
      <c r="U1501" s="59">
        <f t="shared" si="648"/>
        <v>263.72972525236514</v>
      </c>
      <c r="V1501" s="59"/>
      <c r="W1501" s="49">
        <f t="shared" si="657"/>
        <v>28.353094186194099</v>
      </c>
      <c r="X1501" s="49">
        <f t="shared" si="658"/>
        <v>42.529641279291141</v>
      </c>
      <c r="Y1501" s="49">
        <f t="shared" si="659"/>
        <v>31.922057888677042</v>
      </c>
      <c r="Z1501" s="49">
        <f t="shared" si="660"/>
        <v>62.693291394447165</v>
      </c>
      <c r="AA1501" s="49">
        <f t="shared" si="661"/>
        <v>195.47646377659777</v>
      </c>
      <c r="AB1501" s="49">
        <f t="shared" si="662"/>
        <v>68.253261475767346</v>
      </c>
      <c r="AC1501" s="80">
        <f t="shared" si="651"/>
        <v>0.25880003253503275</v>
      </c>
      <c r="AD1501" s="80">
        <f t="shared" si="653"/>
        <v>0</v>
      </c>
      <c r="AE1501" s="80">
        <f t="shared" si="654"/>
        <v>0</v>
      </c>
      <c r="AF1501" s="54">
        <f>(Q1501-MAX(Q$2:Q1500))/MAX(Q$2:Q1500)</f>
        <v>-5.7083726218356494E-2</v>
      </c>
      <c r="AG1501" s="54">
        <f>(R1501-MAX(R$2:R1500))/MAX(R$2:R1500)</f>
        <v>-0.1882929130763083</v>
      </c>
      <c r="AH1501" s="54">
        <f>(S1501-MAX(S$2:S1500))/MAX(S$2:S1500)</f>
        <v>-2.2451965913927143E-2</v>
      </c>
      <c r="AI1501" s="54">
        <f>(T1501-MAX(T$2:T1500))/MAX(T$2:T1500)</f>
        <v>-4.8972382937682239E-2</v>
      </c>
      <c r="AJ1501" s="54">
        <f>(U1501-MAX(U$2:U1500))/MAX(U$2:U1500)</f>
        <v>-1.1017082419209734E-2</v>
      </c>
      <c r="AK1501" s="54"/>
      <c r="AM1501" s="49"/>
      <c r="AN1501" s="49"/>
      <c r="AO1501" s="49"/>
      <c r="AP1501" s="49"/>
      <c r="AQ1501" s="49"/>
    </row>
    <row r="1502" spans="1:43">
      <c r="A1502" s="49">
        <f>Data!F1628</f>
        <v>2005.9583333332107</v>
      </c>
      <c r="B1502" s="53">
        <f t="shared" si="649"/>
        <v>0.89</v>
      </c>
      <c r="C1502" s="50">
        <f>1/Data!N1628</f>
        <v>3.7816043164363038E-2</v>
      </c>
      <c r="D1502" s="50">
        <f>Data!H1628/100</f>
        <v>4.4699999999999997E-2</v>
      </c>
      <c r="E1502">
        <f>Data!K1629/Data!K1628</f>
        <v>1.0070046868320319</v>
      </c>
      <c r="F1502">
        <f>Data!T1629/Data!T1628</f>
        <v>1.0001107885245453</v>
      </c>
      <c r="G1502" s="49">
        <f>Data!E1631</f>
        <v>199.8</v>
      </c>
      <c r="H1502" s="52">
        <v>0</v>
      </c>
      <c r="I1502" s="52">
        <v>1</v>
      </c>
      <c r="J1502" s="52">
        <v>0.6</v>
      </c>
      <c r="K1502" s="54">
        <f t="shared" si="652"/>
        <v>0.66261227030770231</v>
      </c>
      <c r="L1502" s="54">
        <f t="shared" si="663"/>
        <v>0</v>
      </c>
      <c r="M1502" s="53">
        <f t="shared" si="664"/>
        <v>0.12812619011781404</v>
      </c>
      <c r="N1502" s="54" cm="1">
        <f t="array" ref="N1502">stock_min(C1502,O1502)</f>
        <v>0</v>
      </c>
      <c r="O1502" s="54" cm="1">
        <f t="array" ref="O1502">stock_max(C1502,D1502)</f>
        <v>0</v>
      </c>
      <c r="P1502" s="49">
        <f t="shared" si="650"/>
        <v>2005.9583333332107</v>
      </c>
      <c r="Q1502" s="49">
        <f t="shared" si="655"/>
        <v>2.850671184487763</v>
      </c>
      <c r="R1502" s="49">
        <f t="shared" si="656"/>
        <v>386.67161118024853</v>
      </c>
      <c r="S1502" s="59">
        <f t="shared" si="646"/>
        <v>71.183783481196514</v>
      </c>
      <c r="T1502" s="59">
        <f t="shared" si="647"/>
        <v>95.058032753505557</v>
      </c>
      <c r="U1502" s="59">
        <f t="shared" si="648"/>
        <v>264.22947452327281</v>
      </c>
      <c r="V1502" s="59"/>
      <c r="W1502" s="49">
        <f t="shared" si="657"/>
        <v>28.473513392478608</v>
      </c>
      <c r="X1502" s="49">
        <f t="shared" si="658"/>
        <v>42.710270088717905</v>
      </c>
      <c r="Y1502" s="49">
        <f t="shared" si="659"/>
        <v>32.071413859721311</v>
      </c>
      <c r="Z1502" s="49">
        <f t="shared" si="660"/>
        <v>62.986618893784247</v>
      </c>
      <c r="AA1502" s="49">
        <f t="shared" si="661"/>
        <v>230.37475863577387</v>
      </c>
      <c r="AB1502" s="49">
        <f t="shared" si="662"/>
        <v>33.854715887498955</v>
      </c>
      <c r="AC1502" s="80">
        <f t="shared" si="651"/>
        <v>0.12812619011781404</v>
      </c>
      <c r="AD1502" s="80">
        <f t="shared" si="653"/>
        <v>0</v>
      </c>
      <c r="AE1502" s="80">
        <f t="shared" si="654"/>
        <v>0</v>
      </c>
      <c r="AF1502" s="54">
        <f>(Q1502-MAX(Q$2:Q1501))/MAX(Q$2:Q1501)</f>
        <v>-5.6979261915614483E-2</v>
      </c>
      <c r="AG1502" s="54">
        <f>(R1502-MAX(R$2:R1501))/MAX(R$2:R1501)</f>
        <v>-0.18260715913306691</v>
      </c>
      <c r="AH1502" s="54">
        <f>(S1502-MAX(S$2:S1501))/MAX(S$2:S1501)</f>
        <v>-1.8300194766954884E-2</v>
      </c>
      <c r="AI1502" s="54">
        <f>(T1502-MAX(T$2:T1501))/MAX(T$2:T1501)</f>
        <v>-4.4522743326990154E-2</v>
      </c>
      <c r="AJ1502" s="54">
        <f>(U1502-MAX(U$2:U1501))/MAX(U$2:U1501)</f>
        <v>-9.1430293843150299E-3</v>
      </c>
      <c r="AK1502" s="54"/>
      <c r="AM1502" s="49"/>
      <c r="AN1502" s="49"/>
      <c r="AO1502" s="49"/>
      <c r="AP1502" s="49"/>
      <c r="AQ1502" s="49"/>
    </row>
    <row r="1503" spans="1:43">
      <c r="A1503" s="49">
        <f>Data!F1629</f>
        <v>2006.041666666544</v>
      </c>
      <c r="B1503" s="53">
        <f t="shared" si="649"/>
        <v>0.89100000000000001</v>
      </c>
      <c r="C1503" s="50">
        <f>1/Data!N1629</f>
        <v>3.7780469035599819E-2</v>
      </c>
      <c r="D1503" s="50">
        <f>Data!H1629/100</f>
        <v>4.4199999999999996E-2</v>
      </c>
      <c r="E1503">
        <f>Data!K1630/Data!K1629</f>
        <v>0.9978329925420244</v>
      </c>
      <c r="F1503">
        <f>Data!T1630/Data!T1629</f>
        <v>0.98974410615697772</v>
      </c>
      <c r="G1503" s="49">
        <f>Data!E1632</f>
        <v>201.5</v>
      </c>
      <c r="H1503" s="52">
        <v>0</v>
      </c>
      <c r="I1503" s="52">
        <v>1</v>
      </c>
      <c r="J1503" s="52">
        <v>0.6</v>
      </c>
      <c r="K1503" s="54">
        <f t="shared" si="652"/>
        <v>0.66261227030770231</v>
      </c>
      <c r="L1503" s="54">
        <f t="shared" si="663"/>
        <v>0</v>
      </c>
      <c r="M1503" s="53">
        <f t="shared" si="664"/>
        <v>3.9612533273282458E-2</v>
      </c>
      <c r="N1503" s="54" cm="1">
        <f t="array" ref="N1503">stock_min(C1503,O1503)</f>
        <v>0</v>
      </c>
      <c r="O1503" s="54" cm="1">
        <f t="array" ref="O1503">stock_max(C1503,D1503)</f>
        <v>0</v>
      </c>
      <c r="P1503" s="49">
        <f t="shared" si="650"/>
        <v>2006.041666666544</v>
      </c>
      <c r="Q1503" s="49">
        <f t="shared" si="655"/>
        <v>2.8214350034382938</v>
      </c>
      <c r="R1503" s="49">
        <f t="shared" si="656"/>
        <v>385.83369091503351</v>
      </c>
      <c r="S1503" s="59">
        <f t="shared" si="646"/>
        <v>70.799208676690967</v>
      </c>
      <c r="T1503" s="59">
        <f t="shared" si="647"/>
        <v>94.592619264669125</v>
      </c>
      <c r="U1503" s="59">
        <f t="shared" si="648"/>
        <v>261.79341203277659</v>
      </c>
      <c r="V1503" s="59"/>
      <c r="W1503" s="49">
        <f t="shared" si="657"/>
        <v>28.319683470676388</v>
      </c>
      <c r="X1503" s="49">
        <f t="shared" si="658"/>
        <v>42.479525206014578</v>
      </c>
      <c r="Y1503" s="49">
        <f t="shared" si="659"/>
        <v>31.914389059354619</v>
      </c>
      <c r="Z1503" s="49">
        <f t="shared" si="660"/>
        <v>62.678230205314506</v>
      </c>
      <c r="AA1503" s="49">
        <f t="shared" si="661"/>
        <v>251.42311178790209</v>
      </c>
      <c r="AB1503" s="49">
        <f t="shared" si="662"/>
        <v>10.370300244874507</v>
      </c>
      <c r="AC1503" s="80">
        <f t="shared" si="651"/>
        <v>3.9612533273282458E-2</v>
      </c>
      <c r="AD1503" s="80">
        <f t="shared" si="653"/>
        <v>0</v>
      </c>
      <c r="AE1503" s="80">
        <f t="shared" si="654"/>
        <v>0</v>
      </c>
      <c r="AF1503" s="54">
        <f>(Q1503-MAX(Q$2:Q1502))/MAX(Q$2:Q1502)</f>
        <v>-6.6650782497176514E-2</v>
      </c>
      <c r="AG1503" s="54">
        <f>(R1503-MAX(R$2:R1502))/MAX(R$2:R1502)</f>
        <v>-0.18437845551532137</v>
      </c>
      <c r="AH1503" s="54">
        <f>(S1503-MAX(S$2:S1502))/MAX(S$2:S1502)</f>
        <v>-2.3603888841889242E-2</v>
      </c>
      <c r="AI1503" s="54">
        <f>(T1503-MAX(T$2:T1502))/MAX(T$2:T1502)</f>
        <v>-4.9200854062620224E-2</v>
      </c>
      <c r="AJ1503" s="54">
        <f>(U1503-MAX(U$2:U1502))/MAX(U$2:U1502)</f>
        <v>-1.8278230912905247E-2</v>
      </c>
      <c r="AK1503" s="54"/>
      <c r="AM1503" s="49"/>
      <c r="AN1503" s="49"/>
      <c r="AO1503" s="49"/>
      <c r="AP1503" s="49"/>
      <c r="AQ1503" s="49"/>
    </row>
    <row r="1504" spans="1:43">
      <c r="A1504" s="49">
        <f>Data!F1630</f>
        <v>2006.1249999998772</v>
      </c>
      <c r="B1504" s="53">
        <f t="shared" si="649"/>
        <v>0.88600000000000001</v>
      </c>
      <c r="C1504" s="50">
        <f>1/Data!N1630</f>
        <v>3.8095782663808683E-2</v>
      </c>
      <c r="D1504" s="50">
        <f>Data!H1630/100</f>
        <v>4.5700000000000005E-2</v>
      </c>
      <c r="E1504">
        <f>Data!K1631/Data!K1630</f>
        <v>1.0092861703333118</v>
      </c>
      <c r="F1504">
        <f>Data!T1631/Data!T1630</f>
        <v>0.98648657624365987</v>
      </c>
      <c r="G1504" s="49">
        <f>Data!E1633</f>
        <v>202.5</v>
      </c>
      <c r="H1504" s="52">
        <v>0</v>
      </c>
      <c r="I1504" s="52">
        <v>1</v>
      </c>
      <c r="J1504" s="52">
        <v>0.6</v>
      </c>
      <c r="K1504" s="54">
        <f t="shared" si="652"/>
        <v>0.66261227030770231</v>
      </c>
      <c r="L1504" s="54">
        <f t="shared" si="663"/>
        <v>0</v>
      </c>
      <c r="M1504" s="53">
        <f t="shared" si="664"/>
        <v>0</v>
      </c>
      <c r="N1504" s="54" cm="1">
        <f t="array" ref="N1504">stock_min(C1504,O1504)</f>
        <v>0</v>
      </c>
      <c r="O1504" s="54" cm="1">
        <f t="array" ref="O1504">stock_max(C1504,D1504)</f>
        <v>0</v>
      </c>
      <c r="P1504" s="49">
        <f t="shared" si="650"/>
        <v>2006.1249999998772</v>
      </c>
      <c r="Q1504" s="49">
        <f t="shared" si="655"/>
        <v>2.7833077566358613</v>
      </c>
      <c r="R1504" s="49">
        <f t="shared" si="656"/>
        <v>389.41660828920089</v>
      </c>
      <c r="S1504" s="59">
        <f t="shared" si="646"/>
        <v>70.810984900047558</v>
      </c>
      <c r="T1504" s="59">
        <f t="shared" si="647"/>
        <v>94.743387323262439</v>
      </c>
      <c r="U1504" s="59">
        <f t="shared" si="648"/>
        <v>258.4921253555305</v>
      </c>
      <c r="V1504" s="59"/>
      <c r="W1504" s="49">
        <f t="shared" si="657"/>
        <v>28.324393960019023</v>
      </c>
      <c r="X1504" s="49">
        <f t="shared" si="658"/>
        <v>42.486590940028535</v>
      </c>
      <c r="Y1504" s="49">
        <f t="shared" si="659"/>
        <v>31.965256352353531</v>
      </c>
      <c r="Z1504" s="49">
        <f t="shared" si="660"/>
        <v>62.778130970908911</v>
      </c>
      <c r="AA1504" s="49">
        <f t="shared" si="661"/>
        <v>258.4921253555305</v>
      </c>
      <c r="AB1504" s="49">
        <f t="shared" si="662"/>
        <v>0</v>
      </c>
      <c r="AC1504" s="80">
        <f t="shared" si="651"/>
        <v>0</v>
      </c>
      <c r="AD1504" s="80">
        <f t="shared" si="653"/>
        <v>0</v>
      </c>
      <c r="AE1504" s="80">
        <f t="shared" si="654"/>
        <v>0</v>
      </c>
      <c r="AF1504" s="54">
        <f>(Q1504-MAX(Q$2:Q1503))/MAX(Q$2:Q1503)</f>
        <v>-7.9263525985940594E-2</v>
      </c>
      <c r="AG1504" s="54">
        <f>(R1504-MAX(R$2:R1503))/MAX(R$2:R1503)</f>
        <v>-0.17680445492571781</v>
      </c>
      <c r="AH1504" s="54">
        <f>(S1504-MAX(S$2:S1503))/MAX(S$2:S1503)</f>
        <v>-2.3441482242939633E-2</v>
      </c>
      <c r="AI1504" s="54">
        <f>(T1504-MAX(T$2:T1503))/MAX(T$2:T1503)</f>
        <v>-4.7685406637022795E-2</v>
      </c>
      <c r="AJ1504" s="54">
        <f>(U1504-MAX(U$2:U1503))/MAX(U$2:U1503)</f>
        <v>-3.0658011488299993E-2</v>
      </c>
      <c r="AK1504" s="54"/>
      <c r="AM1504" s="49"/>
      <c r="AN1504" s="49"/>
      <c r="AO1504" s="49"/>
      <c r="AP1504" s="49"/>
      <c r="AQ1504" s="49"/>
    </row>
    <row r="1505" spans="1:43">
      <c r="A1505" s="49">
        <f>Data!F1631</f>
        <v>2006.2083333332105</v>
      </c>
      <c r="B1505" s="53">
        <f t="shared" si="649"/>
        <v>0.88700000000000001</v>
      </c>
      <c r="C1505" s="50">
        <f>1/Data!N1631</f>
        <v>3.7982610209268935E-2</v>
      </c>
      <c r="D1505" s="50">
        <f>Data!H1631/100</f>
        <v>4.7199999999999999E-2</v>
      </c>
      <c r="E1505">
        <f>Data!K1632/Data!K1631</f>
        <v>0.9994932881801013</v>
      </c>
      <c r="F1505">
        <f>Data!T1632/Data!T1631</f>
        <v>0.97455498833055265</v>
      </c>
      <c r="G1505" s="49">
        <f>Data!E1634</f>
        <v>202.9</v>
      </c>
      <c r="H1505" s="52">
        <v>0</v>
      </c>
      <c r="I1505" s="52">
        <v>1</v>
      </c>
      <c r="J1505" s="52">
        <v>0.6</v>
      </c>
      <c r="K1505" s="54">
        <f t="shared" si="652"/>
        <v>0.66261227030770231</v>
      </c>
      <c r="L1505" s="54">
        <f t="shared" si="663"/>
        <v>0</v>
      </c>
      <c r="M1505" s="53">
        <f t="shared" si="664"/>
        <v>0</v>
      </c>
      <c r="N1505" s="54" cm="1">
        <f t="array" ref="N1505">stock_min(C1505,O1505)</f>
        <v>0</v>
      </c>
      <c r="O1505" s="54" cm="1">
        <f t="array" ref="O1505">stock_max(C1505,D1505)</f>
        <v>0</v>
      </c>
      <c r="P1505" s="49">
        <f t="shared" si="650"/>
        <v>2006.2083333332105</v>
      </c>
      <c r="Q1505" s="49">
        <f t="shared" si="655"/>
        <v>2.7124864582885984</v>
      </c>
      <c r="R1505" s="49">
        <f t="shared" si="656"/>
        <v>389.21928629091587</v>
      </c>
      <c r="S1505" s="59">
        <f t="shared" si="646"/>
        <v>70.068741907388329</v>
      </c>
      <c r="T1505" s="59">
        <f t="shared" si="647"/>
        <v>93.89822058136582</v>
      </c>
      <c r="U1505" s="59">
        <f t="shared" si="648"/>
        <v>251.91479020939877</v>
      </c>
      <c r="V1505" s="59"/>
      <c r="W1505" s="49">
        <f t="shared" si="657"/>
        <v>28.027496762955334</v>
      </c>
      <c r="X1505" s="49">
        <f t="shared" si="658"/>
        <v>42.041245144432999</v>
      </c>
      <c r="Y1505" s="49">
        <f t="shared" si="659"/>
        <v>31.680107464093595</v>
      </c>
      <c r="Z1505" s="49">
        <f t="shared" si="660"/>
        <v>62.218113117272225</v>
      </c>
      <c r="AA1505" s="49">
        <f t="shared" si="661"/>
        <v>251.91479020939877</v>
      </c>
      <c r="AB1505" s="49">
        <f t="shared" si="662"/>
        <v>0</v>
      </c>
      <c r="AC1505" s="80">
        <f t="shared" si="651"/>
        <v>0</v>
      </c>
      <c r="AD1505" s="80">
        <f t="shared" si="653"/>
        <v>0</v>
      </c>
      <c r="AE1505" s="80">
        <f t="shared" si="654"/>
        <v>0</v>
      </c>
      <c r="AF1505" s="54">
        <f>(Q1505-MAX(Q$2:Q1504))/MAX(Q$2:Q1504)</f>
        <v>-0.10269167631171418</v>
      </c>
      <c r="AG1505" s="54">
        <f>(R1505-MAX(R$2:R1504))/MAX(R$2:R1504)</f>
        <v>-0.17722157783849493</v>
      </c>
      <c r="AH1505" s="54">
        <f>(S1505-MAX(S$2:S1504))/MAX(S$2:S1504)</f>
        <v>-3.3677799641292527E-2</v>
      </c>
      <c r="AI1505" s="54">
        <f>(T1505-MAX(T$2:T1504))/MAX(T$2:T1504)</f>
        <v>-5.6180612950335308E-2</v>
      </c>
      <c r="AJ1505" s="54">
        <f>(U1505-MAX(U$2:U1504))/MAX(U$2:U1504)</f>
        <v>-5.5322929697665536E-2</v>
      </c>
      <c r="AK1505" s="54"/>
      <c r="AM1505" s="49"/>
      <c r="AN1505" s="49"/>
      <c r="AO1505" s="49"/>
      <c r="AP1505" s="49"/>
      <c r="AQ1505" s="49"/>
    </row>
    <row r="1506" spans="1:43">
      <c r="A1506" s="49">
        <f>Data!F1632</f>
        <v>2006.2916666665437</v>
      </c>
      <c r="B1506" s="53">
        <f t="shared" si="649"/>
        <v>0.88300000000000001</v>
      </c>
      <c r="C1506" s="50">
        <f>1/Data!N1632</f>
        <v>3.824489445562284E-2</v>
      </c>
      <c r="D1506" s="50">
        <f>Data!H1632/100</f>
        <v>4.99E-2</v>
      </c>
      <c r="E1506">
        <f>Data!K1633/Data!K1632</f>
        <v>0.9872482277209258</v>
      </c>
      <c r="F1506">
        <f>Data!T1633/Data!T1632</f>
        <v>0.9899250974680609</v>
      </c>
      <c r="G1506" s="49">
        <f>Data!E1635</f>
        <v>203.5</v>
      </c>
      <c r="H1506" s="52">
        <v>0</v>
      </c>
      <c r="I1506" s="52">
        <v>1</v>
      </c>
      <c r="J1506" s="52">
        <v>0.6</v>
      </c>
      <c r="K1506" s="54">
        <f t="shared" si="652"/>
        <v>0.66261227030770231</v>
      </c>
      <c r="L1506" s="54">
        <f t="shared" si="663"/>
        <v>0</v>
      </c>
      <c r="M1506" s="53">
        <f t="shared" si="664"/>
        <v>0</v>
      </c>
      <c r="N1506" s="54" cm="1">
        <f t="array" ref="N1506">stock_min(C1506,O1506)</f>
        <v>0</v>
      </c>
      <c r="O1506" s="54" cm="1">
        <f t="array" ref="O1506">stock_max(C1506,D1506)</f>
        <v>0</v>
      </c>
      <c r="P1506" s="49">
        <f t="shared" si="650"/>
        <v>2006.2916666665437</v>
      </c>
      <c r="Q1506" s="49">
        <f t="shared" si="655"/>
        <v>2.6851584216021362</v>
      </c>
      <c r="R1506" s="49">
        <f t="shared" si="656"/>
        <v>384.25605058551031</v>
      </c>
      <c r="S1506" s="59">
        <f t="shared" si="646"/>
        <v>69.250267224876779</v>
      </c>
      <c r="T1506" s="59">
        <f t="shared" si="647"/>
        <v>92.785655376358591</v>
      </c>
      <c r="U1506" s="59">
        <f t="shared" si="648"/>
        <v>249.37677325168519</v>
      </c>
      <c r="V1506" s="59"/>
      <c r="W1506" s="49">
        <f t="shared" si="657"/>
        <v>27.700106889950714</v>
      </c>
      <c r="X1506" s="49">
        <f t="shared" si="658"/>
        <v>41.550160334926069</v>
      </c>
      <c r="Y1506" s="49">
        <f t="shared" si="659"/>
        <v>31.304741615441561</v>
      </c>
      <c r="Z1506" s="49">
        <f t="shared" si="660"/>
        <v>61.480913760917034</v>
      </c>
      <c r="AA1506" s="49">
        <f t="shared" si="661"/>
        <v>249.37677325168519</v>
      </c>
      <c r="AB1506" s="49">
        <f t="shared" si="662"/>
        <v>0</v>
      </c>
      <c r="AC1506" s="80">
        <f t="shared" si="651"/>
        <v>0</v>
      </c>
      <c r="AD1506" s="80">
        <f t="shared" si="653"/>
        <v>0</v>
      </c>
      <c r="AE1506" s="80">
        <f t="shared" si="654"/>
        <v>0</v>
      </c>
      <c r="AF1506" s="54">
        <f>(Q1506-MAX(Q$2:Q1505))/MAX(Q$2:Q1505)</f>
        <v>-0.11173197021397124</v>
      </c>
      <c r="AG1506" s="54">
        <f>(R1506-MAX(R$2:R1505))/MAX(R$2:R1505)</f>
        <v>-0.18771346091403446</v>
      </c>
      <c r="AH1506" s="54">
        <f>(S1506-MAX(S$2:S1505))/MAX(S$2:S1505)</f>
        <v>-4.4965432822830477E-2</v>
      </c>
      <c r="AI1506" s="54">
        <f>(T1506-MAX(T$2:T1505))/MAX(T$2:T1505)</f>
        <v>-6.7363578967596482E-2</v>
      </c>
      <c r="AJ1506" s="54">
        <f>(U1506-MAX(U$2:U1505))/MAX(U$2:U1505)</f>
        <v>-6.4840459105119347E-2</v>
      </c>
      <c r="AK1506" s="54"/>
      <c r="AM1506" s="49"/>
      <c r="AN1506" s="49"/>
      <c r="AO1506" s="49"/>
      <c r="AP1506" s="49"/>
      <c r="AQ1506" s="49"/>
    </row>
    <row r="1507" spans="1:43">
      <c r="A1507" s="49">
        <f>Data!F1633</f>
        <v>2006.374999999877</v>
      </c>
      <c r="B1507" s="53">
        <f t="shared" si="649"/>
        <v>0.86899999999999999</v>
      </c>
      <c r="C1507" s="50">
        <f>1/Data!N1633</f>
        <v>3.8985380963937923E-2</v>
      </c>
      <c r="D1507" s="50">
        <f>Data!H1633/100</f>
        <v>5.1100000000000007E-2</v>
      </c>
      <c r="E1507">
        <f>Data!K1634/Data!K1633</f>
        <v>0.97103818188028979</v>
      </c>
      <c r="F1507">
        <f>Data!T1634/Data!T1633</f>
        <v>1.0022785239034007</v>
      </c>
      <c r="G1507" s="49">
        <f>Data!E1636</f>
        <v>203.9</v>
      </c>
      <c r="H1507" s="52">
        <v>0</v>
      </c>
      <c r="I1507" s="52">
        <v>1</v>
      </c>
      <c r="J1507" s="52">
        <v>0.6</v>
      </c>
      <c r="K1507" s="54">
        <f t="shared" si="652"/>
        <v>0.66261227030770231</v>
      </c>
      <c r="L1507" s="54">
        <f t="shared" si="663"/>
        <v>0</v>
      </c>
      <c r="M1507" s="53">
        <f t="shared" si="664"/>
        <v>0</v>
      </c>
      <c r="N1507" s="54" cm="1">
        <f t="array" ref="N1507">stock_min(C1507,O1507)</f>
        <v>0</v>
      </c>
      <c r="O1507" s="54" cm="1">
        <f t="array" ref="O1507">stock_max(C1507,D1507)</f>
        <v>0</v>
      </c>
      <c r="P1507" s="49">
        <f t="shared" si="650"/>
        <v>2006.374999999877</v>
      </c>
      <c r="Q1507" s="49">
        <f t="shared" si="655"/>
        <v>2.6912766192501745</v>
      </c>
      <c r="R1507" s="49">
        <f t="shared" si="656"/>
        <v>373.12729673705456</v>
      </c>
      <c r="S1507" s="59">
        <f t="shared" si="646"/>
        <v>68.110014394087358</v>
      </c>
      <c r="T1507" s="59">
        <f t="shared" si="647"/>
        <v>91.076384936241894</v>
      </c>
      <c r="U1507" s="59">
        <f t="shared" si="648"/>
        <v>249.94498419049208</v>
      </c>
      <c r="V1507" s="59"/>
      <c r="W1507" s="49">
        <f t="shared" si="657"/>
        <v>27.244005757634945</v>
      </c>
      <c r="X1507" s="49">
        <f t="shared" si="658"/>
        <v>40.866008636452413</v>
      </c>
      <c r="Y1507" s="49">
        <f t="shared" si="659"/>
        <v>30.728054742220433</v>
      </c>
      <c r="Z1507" s="49">
        <f t="shared" si="660"/>
        <v>60.348330194021457</v>
      </c>
      <c r="AA1507" s="49">
        <f t="shared" si="661"/>
        <v>249.94498419049208</v>
      </c>
      <c r="AB1507" s="49">
        <f t="shared" si="662"/>
        <v>0</v>
      </c>
      <c r="AC1507" s="80">
        <f t="shared" si="651"/>
        <v>0</v>
      </c>
      <c r="AD1507" s="80">
        <f t="shared" si="653"/>
        <v>0</v>
      </c>
      <c r="AE1507" s="80">
        <f t="shared" si="654"/>
        <v>0</v>
      </c>
      <c r="AF1507" s="54">
        <f>(Q1507-MAX(Q$2:Q1506))/MAX(Q$2:Q1506)</f>
        <v>-0.10970803027547711</v>
      </c>
      <c r="AG1507" s="54">
        <f>(R1507-MAX(R$2:R1506))/MAX(R$2:R1506)</f>
        <v>-0.21123875592013114</v>
      </c>
      <c r="AH1507" s="54">
        <f>(S1507-MAX(S$2:S1506))/MAX(S$2:S1506)</f>
        <v>-6.0690727646448471E-2</v>
      </c>
      <c r="AI1507" s="54">
        <f>(T1507-MAX(T$2:T1506))/MAX(T$2:T1506)</f>
        <v>-8.4544336697665756E-2</v>
      </c>
      <c r="AJ1507" s="54">
        <f>(U1507-MAX(U$2:U1506))/MAX(U$2:U1506)</f>
        <v>-6.2709675737697188E-2</v>
      </c>
      <c r="AK1507" s="54"/>
      <c r="AM1507" s="49"/>
      <c r="AN1507" s="49"/>
      <c r="AO1507" s="49"/>
      <c r="AP1507" s="49"/>
      <c r="AQ1507" s="49"/>
    </row>
    <row r="1508" spans="1:43">
      <c r="A1508" s="49">
        <f>Data!F1634</f>
        <v>2006.4583333332102</v>
      </c>
      <c r="B1508" s="53">
        <f t="shared" si="649"/>
        <v>0.85099999999999998</v>
      </c>
      <c r="C1508" s="50">
        <f>1/Data!N1634</f>
        <v>4.0404722400416489E-2</v>
      </c>
      <c r="D1508" s="50">
        <f>Data!H1634/100</f>
        <v>5.1100000000000007E-2</v>
      </c>
      <c r="E1508">
        <f>Data!K1635/Data!K1634</f>
        <v>1.0042453602202079</v>
      </c>
      <c r="F1508">
        <f>Data!T1635/Data!T1634</f>
        <v>1.0028476192244327</v>
      </c>
      <c r="G1508" s="49">
        <f>Data!E1637</f>
        <v>202.9</v>
      </c>
      <c r="H1508" s="52">
        <v>0</v>
      </c>
      <c r="I1508" s="52">
        <v>1</v>
      </c>
      <c r="J1508" s="52">
        <v>0.6</v>
      </c>
      <c r="K1508" s="54">
        <f t="shared" si="652"/>
        <v>0.66261227030770231</v>
      </c>
      <c r="L1508" s="54">
        <f t="shared" si="663"/>
        <v>0</v>
      </c>
      <c r="M1508" s="53">
        <f t="shared" si="664"/>
        <v>0</v>
      </c>
      <c r="N1508" s="54" cm="1">
        <f t="array" ref="N1508">stock_min(C1508,O1508)</f>
        <v>0</v>
      </c>
      <c r="O1508" s="54" cm="1">
        <f t="array" ref="O1508">stock_max(C1508,D1508)</f>
        <v>0</v>
      </c>
      <c r="P1508" s="49">
        <f t="shared" si="650"/>
        <v>2006.4583333332102</v>
      </c>
      <c r="Q1508" s="49">
        <f t="shared" si="655"/>
        <v>2.6989403502894174</v>
      </c>
      <c r="R1508" s="49">
        <f t="shared" si="656"/>
        <v>374.71135651969576</v>
      </c>
      <c r="S1508" s="59">
        <f t="shared" si="646"/>
        <v>68.361085876057217</v>
      </c>
      <c r="T1508" s="59">
        <f t="shared" si="647"/>
        <v>91.420087136016932</v>
      </c>
      <c r="U1508" s="59">
        <f t="shared" si="648"/>
        <v>250.65673233252343</v>
      </c>
      <c r="V1508" s="59"/>
      <c r="W1508" s="49">
        <f t="shared" si="657"/>
        <v>27.344434350422887</v>
      </c>
      <c r="X1508" s="49">
        <f t="shared" si="658"/>
        <v>41.01665152563433</v>
      </c>
      <c r="Y1508" s="49">
        <f t="shared" si="659"/>
        <v>30.844015647092782</v>
      </c>
      <c r="Z1508" s="49">
        <f t="shared" si="660"/>
        <v>60.57607148892415</v>
      </c>
      <c r="AA1508" s="49">
        <f t="shared" si="661"/>
        <v>250.65673233252343</v>
      </c>
      <c r="AB1508" s="49">
        <f t="shared" si="662"/>
        <v>0</v>
      </c>
      <c r="AC1508" s="80">
        <f t="shared" si="651"/>
        <v>0</v>
      </c>
      <c r="AD1508" s="80">
        <f t="shared" si="653"/>
        <v>0</v>
      </c>
      <c r="AE1508" s="80">
        <f t="shared" si="654"/>
        <v>0</v>
      </c>
      <c r="AF1508" s="54">
        <f>(Q1508-MAX(Q$2:Q1507))/MAX(Q$2:Q1507)</f>
        <v>-0.10717281774713155</v>
      </c>
      <c r="AG1508" s="54">
        <f>(R1508-MAX(R$2:R1507))/MAX(R$2:R1507)</f>
        <v>-0.20789018031127279</v>
      </c>
      <c r="AH1508" s="54">
        <f>(S1508-MAX(S$2:S1507))/MAX(S$2:S1507)</f>
        <v>-5.7228185858198471E-2</v>
      </c>
      <c r="AI1508" s="54">
        <f>(T1508-MAX(T$2:T1507))/MAX(T$2:T1507)</f>
        <v>-8.1089608828374557E-2</v>
      </c>
      <c r="AJ1508" s="54">
        <f>(U1508-MAX(U$2:U1507))/MAX(U$2:U1507)</f>
        <v>-6.0040629791453165E-2</v>
      </c>
      <c r="AK1508" s="54"/>
      <c r="AM1508" s="49"/>
      <c r="AN1508" s="49"/>
      <c r="AO1508" s="49"/>
      <c r="AP1508" s="49"/>
      <c r="AQ1508" s="49"/>
    </row>
    <row r="1509" spans="1:43">
      <c r="A1509" s="49">
        <f>Data!F1635</f>
        <v>2006.5416666665435</v>
      </c>
      <c r="B1509" s="53">
        <f t="shared" si="649"/>
        <v>0.85</v>
      </c>
      <c r="C1509" s="50">
        <f>1/Data!N1635</f>
        <v>4.049109746301674E-2</v>
      </c>
      <c r="D1509" s="50">
        <f>Data!H1635/100</f>
        <v>5.0900000000000001E-2</v>
      </c>
      <c r="E1509">
        <f>Data!K1636/Data!K1635</f>
        <v>1.0209254069232772</v>
      </c>
      <c r="F1509">
        <f>Data!T1636/Data!T1635</f>
        <v>1.0187225663878228</v>
      </c>
      <c r="G1509" s="49">
        <f>Data!E1638</f>
        <v>201.8</v>
      </c>
      <c r="H1509" s="52">
        <v>0</v>
      </c>
      <c r="I1509" s="52">
        <v>1</v>
      </c>
      <c r="J1509" s="52">
        <v>0.6</v>
      </c>
      <c r="K1509" s="54">
        <f t="shared" si="652"/>
        <v>0.66261227030770231</v>
      </c>
      <c r="L1509" s="54">
        <f t="shared" si="663"/>
        <v>0</v>
      </c>
      <c r="M1509" s="53">
        <f t="shared" si="664"/>
        <v>0</v>
      </c>
      <c r="N1509" s="54" cm="1">
        <f t="array" ref="N1509">stock_min(C1509,O1509)</f>
        <v>0</v>
      </c>
      <c r="O1509" s="54" cm="1">
        <f t="array" ref="O1509">stock_max(C1509,D1509)</f>
        <v>0</v>
      </c>
      <c r="P1509" s="49">
        <f t="shared" si="650"/>
        <v>2006.5416666665435</v>
      </c>
      <c r="Q1509" s="49">
        <f t="shared" si="655"/>
        <v>2.7494714401744846</v>
      </c>
      <c r="R1509" s="49">
        <f t="shared" si="656"/>
        <v>382.55234413364354</v>
      </c>
      <c r="S1509" s="59">
        <f t="shared" si="646"/>
        <v>69.731333987324632</v>
      </c>
      <c r="T1509" s="59">
        <f t="shared" si="647"/>
        <v>93.265145212355932</v>
      </c>
      <c r="U1509" s="59">
        <f t="shared" si="648"/>
        <v>255.34966964417382</v>
      </c>
      <c r="V1509" s="59"/>
      <c r="W1509" s="49">
        <f t="shared" si="657"/>
        <v>27.892533594929855</v>
      </c>
      <c r="X1509" s="49">
        <f t="shared" si="658"/>
        <v>41.838800392394781</v>
      </c>
      <c r="Y1509" s="49">
        <f t="shared" si="659"/>
        <v>31.466515602619236</v>
      </c>
      <c r="Z1509" s="49">
        <f t="shared" si="660"/>
        <v>61.7986296097367</v>
      </c>
      <c r="AA1509" s="49">
        <f t="shared" si="661"/>
        <v>255.34966964417382</v>
      </c>
      <c r="AB1509" s="49">
        <f t="shared" si="662"/>
        <v>0</v>
      </c>
      <c r="AC1509" s="80">
        <f t="shared" si="651"/>
        <v>0</v>
      </c>
      <c r="AD1509" s="80">
        <f t="shared" si="653"/>
        <v>0</v>
      </c>
      <c r="AE1509" s="80">
        <f t="shared" si="654"/>
        <v>0</v>
      </c>
      <c r="AF1509" s="54">
        <f>(Q1509-MAX(Q$2:Q1508))/MAX(Q$2:Q1508)</f>
        <v>-9.0456801554549479E-2</v>
      </c>
      <c r="AG1509" s="54">
        <f>(R1509-MAX(R$2:R1508))/MAX(R$2:R1508)</f>
        <v>-0.19131496000636253</v>
      </c>
      <c r="AH1509" s="54">
        <f>(S1509-MAX(S$2:S1508))/MAX(S$2:S1508)</f>
        <v>-3.8331012398635143E-2</v>
      </c>
      <c r="AI1509" s="54">
        <f>(T1509-MAX(T$2:T1508))/MAX(T$2:T1508)</f>
        <v>-6.2543979615174203E-2</v>
      </c>
      <c r="AJ1509" s="54">
        <f>(U1509-MAX(U$2:U1508))/MAX(U$2:U1508)</f>
        <v>-4.2442178080867608E-2</v>
      </c>
      <c r="AK1509" s="54"/>
      <c r="AM1509" s="49"/>
      <c r="AN1509" s="49"/>
      <c r="AO1509" s="49"/>
      <c r="AP1509" s="49"/>
      <c r="AQ1509" s="49"/>
    </row>
    <row r="1510" spans="1:43">
      <c r="A1510" s="49">
        <f>Data!F1636</f>
        <v>2006.6249999998768</v>
      </c>
      <c r="B1510" s="53">
        <f t="shared" si="649"/>
        <v>0.85799999999999998</v>
      </c>
      <c r="C1510" s="50">
        <f>1/Data!N1636</f>
        <v>3.9917938997072147E-2</v>
      </c>
      <c r="D1510" s="50">
        <f>Data!H1636/100</f>
        <v>4.8799999999999996E-2</v>
      </c>
      <c r="E1510">
        <f>Data!K1637/Data!K1636</f>
        <v>1.0303793348107901</v>
      </c>
      <c r="F1510">
        <f>Data!T1637/Data!T1636</f>
        <v>1.0217288867840917</v>
      </c>
      <c r="G1510" s="49">
        <f>Data!E1639</f>
        <v>201.5</v>
      </c>
      <c r="H1510" s="52">
        <v>0</v>
      </c>
      <c r="I1510" s="52">
        <v>1</v>
      </c>
      <c r="J1510" s="52">
        <v>0.6</v>
      </c>
      <c r="K1510" s="54">
        <f t="shared" si="652"/>
        <v>0.66261227030770231</v>
      </c>
      <c r="L1510" s="54">
        <f t="shared" si="663"/>
        <v>0</v>
      </c>
      <c r="M1510" s="53">
        <f t="shared" si="664"/>
        <v>0</v>
      </c>
      <c r="N1510" s="54" cm="1">
        <f t="array" ref="N1510">stock_min(C1510,O1510)</f>
        <v>0</v>
      </c>
      <c r="O1510" s="54" cm="1">
        <f t="array" ref="O1510">stock_max(C1510,D1510)</f>
        <v>0</v>
      </c>
      <c r="P1510" s="49">
        <f t="shared" si="650"/>
        <v>2006.6249999998768</v>
      </c>
      <c r="Q1510" s="49">
        <f t="shared" si="655"/>
        <v>2.8092143938141296</v>
      </c>
      <c r="R1510" s="49">
        <f t="shared" si="656"/>
        <v>394.17402987873209</v>
      </c>
      <c r="S1510" s="59">
        <f t="shared" si="646"/>
        <v>71.608442617132724</v>
      </c>
      <c r="T1510" s="59">
        <f t="shared" si="647"/>
        <v>95.826278827137315</v>
      </c>
      <c r="U1510" s="59">
        <f t="shared" si="648"/>
        <v>260.89813370622727</v>
      </c>
      <c r="V1510" s="59"/>
      <c r="W1510" s="49">
        <f t="shared" si="657"/>
        <v>28.643377046853089</v>
      </c>
      <c r="X1510" s="49">
        <f t="shared" si="658"/>
        <v>42.965065570279634</v>
      </c>
      <c r="Y1510" s="49">
        <f t="shared" si="659"/>
        <v>32.330610658348952</v>
      </c>
      <c r="Z1510" s="49">
        <f t="shared" si="660"/>
        <v>63.495668168788363</v>
      </c>
      <c r="AA1510" s="49">
        <f t="shared" si="661"/>
        <v>260.89813370622727</v>
      </c>
      <c r="AB1510" s="49">
        <f t="shared" si="662"/>
        <v>0</v>
      </c>
      <c r="AC1510" s="80">
        <f t="shared" si="651"/>
        <v>0</v>
      </c>
      <c r="AD1510" s="80">
        <f t="shared" si="653"/>
        <v>0</v>
      </c>
      <c r="AE1510" s="80">
        <f t="shared" si="654"/>
        <v>0</v>
      </c>
      <c r="AF1510" s="54">
        <f>(Q1510-MAX(Q$2:Q1509))/MAX(Q$2:Q1509)</f>
        <v>-7.0693440370287616E-2</v>
      </c>
      <c r="AG1510" s="54">
        <f>(R1510-MAX(R$2:R1509))/MAX(R$2:R1509)</f>
        <v>-0.16674764641991865</v>
      </c>
      <c r="AH1510" s="54">
        <f>(S1510-MAX(S$2:S1509))/MAX(S$2:S1509)</f>
        <v>-1.244369528559291E-2</v>
      </c>
      <c r="AI1510" s="54">
        <f>(T1510-MAX(T$2:T1509))/MAX(T$2:T1509)</f>
        <v>-3.6800706276350549E-2</v>
      </c>
      <c r="AJ1510" s="54">
        <f>(U1510-MAX(U$2:U1509))/MAX(U$2:U1509)</f>
        <v>-2.1635512579165392E-2</v>
      </c>
      <c r="AK1510" s="54"/>
      <c r="AM1510" s="49"/>
      <c r="AN1510" s="49"/>
      <c r="AO1510" s="49"/>
      <c r="AP1510" s="49"/>
      <c r="AQ1510" s="49"/>
    </row>
    <row r="1511" spans="1:43">
      <c r="A1511" s="49">
        <f>Data!F1637</f>
        <v>2006.70833333321</v>
      </c>
      <c r="B1511" s="53">
        <f t="shared" si="649"/>
        <v>0.86799999999999999</v>
      </c>
      <c r="C1511" s="50">
        <f>1/Data!N1637</f>
        <v>3.8995238634915511E-2</v>
      </c>
      <c r="D1511" s="50">
        <f>Data!H1637/100</f>
        <v>4.7199999999999999E-2</v>
      </c>
      <c r="E1511">
        <f>Data!K1638/Data!K1637</f>
        <v>1.0418237057912605</v>
      </c>
      <c r="F1511">
        <f>Data!T1638/Data!T1637</f>
        <v>1.0086110649618352</v>
      </c>
      <c r="G1511" s="49">
        <f>Data!E1640</f>
        <v>201.8</v>
      </c>
      <c r="H1511" s="52">
        <v>0</v>
      </c>
      <c r="I1511" s="52">
        <v>1</v>
      </c>
      <c r="J1511" s="52">
        <v>0.6</v>
      </c>
      <c r="K1511" s="54">
        <f t="shared" si="652"/>
        <v>0.66261227030770231</v>
      </c>
      <c r="L1511" s="54">
        <f t="shared" si="663"/>
        <v>0</v>
      </c>
      <c r="M1511" s="53">
        <f t="shared" si="664"/>
        <v>0</v>
      </c>
      <c r="N1511" s="54" cm="1">
        <f t="array" ref="N1511">stock_min(C1511,O1511)</f>
        <v>0</v>
      </c>
      <c r="O1511" s="54" cm="1">
        <f t="array" ref="O1511">stock_max(C1511,D1511)</f>
        <v>0</v>
      </c>
      <c r="P1511" s="49">
        <f t="shared" si="650"/>
        <v>2006.70833333321</v>
      </c>
      <c r="Q1511" s="49">
        <f t="shared" si="655"/>
        <v>2.8334047214509854</v>
      </c>
      <c r="R1511" s="49">
        <f t="shared" si="656"/>
        <v>410.65984853493569</v>
      </c>
      <c r="S1511" s="59">
        <f t="shared" si="646"/>
        <v>73.652050859323111</v>
      </c>
      <c r="T1511" s="59">
        <f t="shared" si="647"/>
        <v>98.760303960283068</v>
      </c>
      <c r="U1511" s="59">
        <f t="shared" si="648"/>
        <v>263.14474448399318</v>
      </c>
      <c r="V1511" s="59"/>
      <c r="W1511" s="49">
        <f t="shared" si="657"/>
        <v>29.460820343729246</v>
      </c>
      <c r="X1511" s="49">
        <f t="shared" si="658"/>
        <v>44.191230515593865</v>
      </c>
      <c r="Y1511" s="49">
        <f t="shared" si="659"/>
        <v>33.320514736881144</v>
      </c>
      <c r="Z1511" s="49">
        <f t="shared" si="660"/>
        <v>65.439789223401931</v>
      </c>
      <c r="AA1511" s="49">
        <f t="shared" si="661"/>
        <v>263.14474448399318</v>
      </c>
      <c r="AB1511" s="49">
        <f t="shared" si="662"/>
        <v>0</v>
      </c>
      <c r="AC1511" s="80">
        <f t="shared" si="651"/>
        <v>0</v>
      </c>
      <c r="AD1511" s="80">
        <f t="shared" si="653"/>
        <v>0</v>
      </c>
      <c r="AE1511" s="80">
        <f t="shared" si="654"/>
        <v>0</v>
      </c>
      <c r="AF1511" s="54">
        <f>(Q1511-MAX(Q$2:Q1510))/MAX(Q$2:Q1510)</f>
        <v>-6.2691121215856641E-2</v>
      </c>
      <c r="AG1511" s="54">
        <f>(R1511-MAX(R$2:R1510))/MAX(R$2:R1510)</f>
        <v>-0.13189794513390998</v>
      </c>
      <c r="AH1511" s="54">
        <f>(S1511-MAX(S$2:S1510))/MAX(S$2:S1510)</f>
        <v>1.5739827916161291E-2</v>
      </c>
      <c r="AI1511" s="54">
        <f>(T1511-MAX(T$2:T1510))/MAX(T$2:T1510)</f>
        <v>-7.3093081901179852E-3</v>
      </c>
      <c r="AJ1511" s="54">
        <f>(U1511-MAX(U$2:U1510))/MAX(U$2:U1510)</f>
        <v>-1.3210752421631913E-2</v>
      </c>
      <c r="AK1511" s="54"/>
      <c r="AM1511" s="49"/>
      <c r="AN1511" s="49"/>
      <c r="AO1511" s="49"/>
      <c r="AP1511" s="49"/>
      <c r="AQ1511" s="49"/>
    </row>
    <row r="1512" spans="1:43">
      <c r="A1512" s="49">
        <f>Data!F1638</f>
        <v>2006.7916666665433</v>
      </c>
      <c r="B1512" s="53">
        <f t="shared" si="649"/>
        <v>0.89400000000000002</v>
      </c>
      <c r="C1512" s="50">
        <f>1/Data!N1638</f>
        <v>3.76817575589573E-2</v>
      </c>
      <c r="D1512" s="50">
        <f>Data!H1638/100</f>
        <v>4.7300000000000002E-2</v>
      </c>
      <c r="E1512">
        <f>Data!K1639/Data!K1638</f>
        <v>1.021550980175395</v>
      </c>
      <c r="F1512">
        <f>Data!T1639/Data!T1638</f>
        <v>1.0157878569008321</v>
      </c>
      <c r="G1512" s="49">
        <f>Data!E1641</f>
        <v>202.416</v>
      </c>
      <c r="H1512" s="52">
        <v>0</v>
      </c>
      <c r="I1512" s="52">
        <v>1</v>
      </c>
      <c r="J1512" s="52">
        <v>0.6</v>
      </c>
      <c r="K1512" s="54">
        <f t="shared" si="652"/>
        <v>0.66261227030770231</v>
      </c>
      <c r="L1512" s="54">
        <f t="shared" si="663"/>
        <v>0</v>
      </c>
      <c r="M1512" s="53">
        <f t="shared" si="664"/>
        <v>0</v>
      </c>
      <c r="N1512" s="54" cm="1">
        <f t="array" ref="N1512">stock_min(C1512,O1512)</f>
        <v>0</v>
      </c>
      <c r="O1512" s="54" cm="1">
        <f t="array" ref="O1512">stock_max(C1512,D1512)</f>
        <v>0</v>
      </c>
      <c r="P1512" s="49">
        <f t="shared" si="650"/>
        <v>2006.7916666665433</v>
      </c>
      <c r="Q1512" s="49">
        <f t="shared" si="655"/>
        <v>2.8781381097353957</v>
      </c>
      <c r="R1512" s="49">
        <f t="shared" si="656"/>
        <v>419.50997078954282</v>
      </c>
      <c r="S1512" s="59">
        <f t="shared" si="646"/>
        <v>75.069538407858914</v>
      </c>
      <c r="T1512" s="59">
        <f t="shared" si="647"/>
        <v>100.69665507904659</v>
      </c>
      <c r="U1512" s="59">
        <f t="shared" si="648"/>
        <v>267.2992360541125</v>
      </c>
      <c r="V1512" s="59"/>
      <c r="W1512" s="49">
        <f t="shared" si="657"/>
        <v>30.027815363143567</v>
      </c>
      <c r="X1512" s="49">
        <f t="shared" si="658"/>
        <v>45.041723044715347</v>
      </c>
      <c r="Y1512" s="49">
        <f t="shared" si="659"/>
        <v>33.973815844727909</v>
      </c>
      <c r="Z1512" s="49">
        <f t="shared" si="660"/>
        <v>66.722839234318684</v>
      </c>
      <c r="AA1512" s="49">
        <f t="shared" si="661"/>
        <v>267.2992360541125</v>
      </c>
      <c r="AB1512" s="49">
        <f t="shared" si="662"/>
        <v>0</v>
      </c>
      <c r="AC1512" s="80">
        <f t="shared" si="651"/>
        <v>0</v>
      </c>
      <c r="AD1512" s="80">
        <f t="shared" si="653"/>
        <v>0</v>
      </c>
      <c r="AE1512" s="80">
        <f t="shared" si="654"/>
        <v>0</v>
      </c>
      <c r="AF1512" s="54">
        <f>(Q1512-MAX(Q$2:Q1511))/MAX(Q$2:Q1511)</f>
        <v>-4.7893022765733172E-2</v>
      </c>
      <c r="AG1512" s="54">
        <f>(R1512-MAX(R$2:R1511))/MAX(R$2:R1511)</f>
        <v>-0.11318949495927119</v>
      </c>
      <c r="AH1512" s="54">
        <f>(S1512-MAX(S$2:S1511))/MAX(S$2:S1511)</f>
        <v>1.9245730865569955E-2</v>
      </c>
      <c r="AI1512" s="54">
        <f>(T1512-MAX(T$2:T1511))/MAX(T$2:T1511)</f>
        <v>1.2153954422411278E-2</v>
      </c>
      <c r="AJ1512" s="54">
        <f>(U1512-MAX(U$2:U1511))/MAX(U$2:U1511)</f>
        <v>2.3685350104151693E-3</v>
      </c>
      <c r="AK1512" s="54"/>
      <c r="AM1512" s="49"/>
      <c r="AN1512" s="49"/>
      <c r="AO1512" s="49"/>
      <c r="AP1512" s="49"/>
      <c r="AQ1512" s="49"/>
    </row>
    <row r="1513" spans="1:43">
      <c r="A1513" s="49">
        <f>Data!F1639</f>
        <v>2006.8749999998765</v>
      </c>
      <c r="B1513" s="53">
        <f t="shared" si="649"/>
        <v>0.90300000000000002</v>
      </c>
      <c r="C1513" s="50">
        <f>1/Data!N1639</f>
        <v>3.713603859256874E-2</v>
      </c>
      <c r="D1513" s="50">
        <f>Data!H1639/100</f>
        <v>4.5999999999999999E-2</v>
      </c>
      <c r="E1513">
        <f>Data!K1640/Data!K1639</f>
        <v>1.0199796723295314</v>
      </c>
      <c r="F1513">
        <f>Data!T1640/Data!T1639</f>
        <v>1.0055224845610591</v>
      </c>
      <c r="G1513" s="49">
        <f>Data!E1642</f>
        <v>203.499</v>
      </c>
      <c r="H1513" s="52">
        <v>0</v>
      </c>
      <c r="I1513" s="52">
        <v>1</v>
      </c>
      <c r="J1513" s="52">
        <v>0.6</v>
      </c>
      <c r="K1513" s="54">
        <f t="shared" si="652"/>
        <v>0.66261227030770231</v>
      </c>
      <c r="L1513" s="54">
        <f t="shared" si="663"/>
        <v>0</v>
      </c>
      <c r="M1513" s="53">
        <f t="shared" si="664"/>
        <v>0</v>
      </c>
      <c r="N1513" s="54" cm="1">
        <f t="array" ref="N1513">stock_min(C1513,O1513)</f>
        <v>0</v>
      </c>
      <c r="O1513" s="54" cm="1">
        <f t="array" ref="O1513">stock_max(C1513,D1513)</f>
        <v>0</v>
      </c>
      <c r="P1513" s="49">
        <f t="shared" si="650"/>
        <v>2006.8749999998765</v>
      </c>
      <c r="Q1513" s="49">
        <f t="shared" si="655"/>
        <v>2.8940325830110054</v>
      </c>
      <c r="R1513" s="49">
        <f t="shared" si="656"/>
        <v>427.89164254488918</v>
      </c>
      <c r="S1513" s="59">
        <f t="shared" si="646"/>
        <v>76.135285422195125</v>
      </c>
      <c r="T1513" s="59">
        <f t="shared" si="647"/>
        <v>102.21737541732705</v>
      </c>
      <c r="U1513" s="59">
        <f t="shared" si="648"/>
        <v>268.77539195840421</v>
      </c>
      <c r="V1513" s="59"/>
      <c r="W1513" s="49">
        <f t="shared" si="657"/>
        <v>30.45411416887805</v>
      </c>
      <c r="X1513" s="49">
        <f t="shared" si="658"/>
        <v>45.681171253317075</v>
      </c>
      <c r="Y1513" s="49">
        <f t="shared" si="659"/>
        <v>34.486888227157252</v>
      </c>
      <c r="Z1513" s="49">
        <f t="shared" si="660"/>
        <v>67.730487190169796</v>
      </c>
      <c r="AA1513" s="49">
        <f t="shared" si="661"/>
        <v>268.77539195840421</v>
      </c>
      <c r="AB1513" s="49">
        <f t="shared" si="662"/>
        <v>0</v>
      </c>
      <c r="AC1513" s="80">
        <f t="shared" si="651"/>
        <v>0</v>
      </c>
      <c r="AD1513" s="80">
        <f t="shared" si="653"/>
        <v>0</v>
      </c>
      <c r="AE1513" s="80">
        <f t="shared" si="654"/>
        <v>0</v>
      </c>
      <c r="AF1513" s="54">
        <f>(Q1513-MAX(Q$2:Q1512))/MAX(Q$2:Q1512)</f>
        <v>-4.2635026683480244E-2</v>
      </c>
      <c r="AG1513" s="54">
        <f>(R1513-MAX(R$2:R1512))/MAX(R$2:R1512)</f>
        <v>-9.547131165017117E-2</v>
      </c>
      <c r="AH1513" s="54">
        <f>(S1513-MAX(S$2:S1512))/MAX(S$2:S1512)</f>
        <v>1.4196797222142491E-2</v>
      </c>
      <c r="AI1513" s="54">
        <f>(T1513-MAX(T$2:T1512))/MAX(T$2:T1512)</f>
        <v>1.5101994570591186E-2</v>
      </c>
      <c r="AJ1513" s="54">
        <f>(U1513-MAX(U$2:U1512))/MAX(U$2:U1512)</f>
        <v>5.5224845610590528E-3</v>
      </c>
      <c r="AK1513" s="54"/>
      <c r="AM1513" s="49"/>
      <c r="AN1513" s="49"/>
      <c r="AO1513" s="49"/>
      <c r="AP1513" s="49"/>
      <c r="AQ1513" s="49"/>
    </row>
    <row r="1514" spans="1:43">
      <c r="A1514" s="49">
        <f>Data!F1640</f>
        <v>2006.9583333332098</v>
      </c>
      <c r="B1514" s="53">
        <f t="shared" si="649"/>
        <v>0.90800000000000003</v>
      </c>
      <c r="C1514" s="50">
        <f>1/Data!N1640</f>
        <v>3.6653277509886076E-2</v>
      </c>
      <c r="D1514" s="50">
        <f>Data!H1640/100</f>
        <v>4.5599999999999995E-2</v>
      </c>
      <c r="E1514">
        <f>Data!K1641/Data!K1640</f>
        <v>1.0038758695718055</v>
      </c>
      <c r="F1514">
        <f>Data!T1641/Data!T1640</f>
        <v>0.98500816816098113</v>
      </c>
      <c r="G1514" s="49">
        <f>Data!E1643</f>
        <v>205.352</v>
      </c>
      <c r="H1514" s="52">
        <v>0</v>
      </c>
      <c r="I1514" s="52">
        <v>1</v>
      </c>
      <c r="J1514" s="52">
        <v>0.6</v>
      </c>
      <c r="K1514" s="54">
        <f t="shared" si="652"/>
        <v>0.66261227030770231</v>
      </c>
      <c r="L1514" s="54">
        <f t="shared" si="663"/>
        <v>0</v>
      </c>
      <c r="M1514" s="53">
        <f t="shared" si="664"/>
        <v>0</v>
      </c>
      <c r="N1514" s="54" cm="1">
        <f t="array" ref="N1514">stock_min(C1514,O1514)</f>
        <v>0</v>
      </c>
      <c r="O1514" s="54" cm="1">
        <f t="array" ref="O1514">stock_max(C1514,D1514)</f>
        <v>0</v>
      </c>
      <c r="P1514" s="49">
        <f t="shared" si="650"/>
        <v>2006.9583333332098</v>
      </c>
      <c r="Q1514" s="49">
        <f t="shared" si="655"/>
        <v>2.8506457331898631</v>
      </c>
      <c r="R1514" s="49">
        <f t="shared" si="656"/>
        <v>429.55009474225881</v>
      </c>
      <c r="S1514" s="59">
        <f t="shared" si="646"/>
        <v>75.855776725434197</v>
      </c>
      <c r="T1514" s="59">
        <f t="shared" si="647"/>
        <v>101.9628683227584</v>
      </c>
      <c r="U1514" s="59">
        <f t="shared" si="648"/>
        <v>264.74595647969744</v>
      </c>
      <c r="V1514" s="59"/>
      <c r="W1514" s="49">
        <f t="shared" si="657"/>
        <v>30.342310690173679</v>
      </c>
      <c r="X1514" s="49">
        <f t="shared" si="658"/>
        <v>45.513466035260514</v>
      </c>
      <c r="Y1514" s="49">
        <f t="shared" si="659"/>
        <v>34.401020656330154</v>
      </c>
      <c r="Z1514" s="49">
        <f t="shared" si="660"/>
        <v>67.56184766642825</v>
      </c>
      <c r="AA1514" s="49">
        <f t="shared" si="661"/>
        <v>264.74595647969744</v>
      </c>
      <c r="AB1514" s="49">
        <f t="shared" si="662"/>
        <v>0</v>
      </c>
      <c r="AC1514" s="80">
        <f t="shared" si="651"/>
        <v>0</v>
      </c>
      <c r="AD1514" s="80">
        <f t="shared" si="653"/>
        <v>0</v>
      </c>
      <c r="AE1514" s="80">
        <f t="shared" si="654"/>
        <v>0</v>
      </c>
      <c r="AF1514" s="54">
        <f>(Q1514-MAX(Q$2:Q1513))/MAX(Q$2:Q1513)</f>
        <v>-5.6987681372008249E-2</v>
      </c>
      <c r="AG1514" s="54">
        <f>(R1514-MAX(R$2:R1513))/MAX(R$2:R1513)</f>
        <v>-9.1965476430170889E-2</v>
      </c>
      <c r="AH1514" s="54">
        <f>(S1514-MAX(S$2:S1513))/MAX(S$2:S1513)</f>
        <v>-3.6712109925241699E-3</v>
      </c>
      <c r="AI1514" s="54">
        <f>(T1514-MAX(T$2:T1513))/MAX(T$2:T1513)</f>
        <v>-2.489861371704814E-3</v>
      </c>
      <c r="AJ1514" s="54">
        <f>(U1514-MAX(U$2:U1513))/MAX(U$2:U1513)</f>
        <v>-1.4991831839018843E-2</v>
      </c>
      <c r="AK1514" s="54"/>
      <c r="AM1514" s="49"/>
      <c r="AN1514" s="49"/>
      <c r="AO1514" s="49"/>
      <c r="AP1514" s="49"/>
      <c r="AQ1514" s="49"/>
    </row>
    <row r="1515" spans="1:43">
      <c r="A1515" s="49">
        <f>Data!F1641</f>
        <v>2007.0416666665431</v>
      </c>
      <c r="B1515" s="53">
        <f t="shared" si="649"/>
        <v>0.90700000000000003</v>
      </c>
      <c r="C1515" s="50">
        <f>1/Data!N1641</f>
        <v>3.6754521830252018E-2</v>
      </c>
      <c r="D1515" s="50">
        <f>Data!H1641/100</f>
        <v>4.7599999999999996E-2</v>
      </c>
      <c r="E1515">
        <f>Data!K1642/Data!K1641</f>
        <v>1.010565481490324</v>
      </c>
      <c r="F1515">
        <f>Data!T1642/Data!T1641</f>
        <v>1.0017696530234981</v>
      </c>
      <c r="G1515" s="49">
        <f>Data!E1644</f>
        <v>206.68600000000001</v>
      </c>
      <c r="H1515" s="52">
        <v>0</v>
      </c>
      <c r="I1515" s="52">
        <v>1</v>
      </c>
      <c r="J1515" s="52">
        <v>0.6</v>
      </c>
      <c r="K1515" s="54">
        <f t="shared" si="652"/>
        <v>0.66261227030770231</v>
      </c>
      <c r="L1515" s="54">
        <f t="shared" si="663"/>
        <v>0</v>
      </c>
      <c r="M1515" s="53">
        <f t="shared" si="664"/>
        <v>0</v>
      </c>
      <c r="N1515" s="54" cm="1">
        <f t="array" ref="N1515">stock_min(C1515,O1515)</f>
        <v>0</v>
      </c>
      <c r="O1515" s="54" cm="1">
        <f t="array" ref="O1515">stock_max(C1515,D1515)</f>
        <v>0</v>
      </c>
      <c r="P1515" s="49">
        <f t="shared" si="650"/>
        <v>2007.0416666665431</v>
      </c>
      <c r="Q1515" s="49">
        <f t="shared" si="655"/>
        <v>2.8556903870305246</v>
      </c>
      <c r="R1515" s="49">
        <f t="shared" si="656"/>
        <v>434.08849831742504</v>
      </c>
      <c r="S1515" s="59">
        <f t="shared" si="646"/>
        <v>76.390343770243021</v>
      </c>
      <c r="T1515" s="59">
        <f t="shared" si="647"/>
        <v>102.73756964394603</v>
      </c>
      <c r="U1515" s="59">
        <f t="shared" si="648"/>
        <v>265.21446496204061</v>
      </c>
      <c r="V1515" s="59"/>
      <c r="W1515" s="49">
        <f t="shared" si="657"/>
        <v>30.556137508097208</v>
      </c>
      <c r="X1515" s="49">
        <f t="shared" si="658"/>
        <v>45.834206262145813</v>
      </c>
      <c r="Y1515" s="49">
        <f t="shared" si="659"/>
        <v>34.662395376275271</v>
      </c>
      <c r="Z1515" s="49">
        <f t="shared" si="660"/>
        <v>68.075174267670761</v>
      </c>
      <c r="AA1515" s="49">
        <f t="shared" si="661"/>
        <v>265.21446496204061</v>
      </c>
      <c r="AB1515" s="49">
        <f t="shared" si="662"/>
        <v>0</v>
      </c>
      <c r="AC1515" s="80">
        <f t="shared" si="651"/>
        <v>0</v>
      </c>
      <c r="AD1515" s="80">
        <f t="shared" si="653"/>
        <v>0</v>
      </c>
      <c r="AE1515" s="80">
        <f t="shared" si="654"/>
        <v>0</v>
      </c>
      <c r="AF1515" s="54">
        <f>(Q1515-MAX(Q$2:Q1514))/MAX(Q$2:Q1514)</f>
        <v>-5.5318876771152256E-2</v>
      </c>
      <c r="AG1515" s="54">
        <f>(R1515-MAX(R$2:R1514))/MAX(R$2:R1514)</f>
        <v>-8.2371654478818751E-2</v>
      </c>
      <c r="AH1515" s="54">
        <f>(S1515-MAX(S$2:S1514))/MAX(S$2:S1514)</f>
        <v>3.3500675361432496E-3</v>
      </c>
      <c r="AI1515" s="54">
        <f>(T1515-MAX(T$2:T1514))/MAX(T$2:T1514)</f>
        <v>5.0890978612507416E-3</v>
      </c>
      <c r="AJ1515" s="54">
        <f>(U1515-MAX(U$2:U1514))/MAX(U$2:U1514)</f>
        <v>-1.324870915606253E-2</v>
      </c>
      <c r="AK1515" s="54"/>
      <c r="AM1515" s="49"/>
      <c r="AN1515" s="49"/>
      <c r="AO1515" s="49"/>
      <c r="AP1515" s="49"/>
      <c r="AQ1515" s="49"/>
    </row>
    <row r="1516" spans="1:43">
      <c r="A1516" s="49">
        <f>Data!F1642</f>
        <v>2007.1249999998763</v>
      </c>
      <c r="B1516" s="53">
        <f t="shared" si="649"/>
        <v>0.90900000000000003</v>
      </c>
      <c r="C1516" s="50">
        <f>1/Data!N1642</f>
        <v>3.6609678144226457E-2</v>
      </c>
      <c r="D1516" s="50">
        <f>Data!H1642/100</f>
        <v>4.7199999999999999E-2</v>
      </c>
      <c r="E1516">
        <f>Data!K1643/Data!K1642</f>
        <v>0.9664724136134889</v>
      </c>
      <c r="F1516">
        <f>Data!T1643/Data!T1642</f>
        <v>1.0075041352530287</v>
      </c>
      <c r="G1516" s="49">
        <f>Data!E1645</f>
        <v>207.94900000000001</v>
      </c>
      <c r="H1516" s="52">
        <v>0</v>
      </c>
      <c r="I1516" s="52">
        <v>1</v>
      </c>
      <c r="J1516" s="52">
        <v>0.6</v>
      </c>
      <c r="K1516" s="54">
        <f t="shared" si="652"/>
        <v>0.66261227030770231</v>
      </c>
      <c r="L1516" s="54">
        <f t="shared" si="663"/>
        <v>0</v>
      </c>
      <c r="M1516" s="53">
        <f t="shared" si="664"/>
        <v>0</v>
      </c>
      <c r="N1516" s="54" cm="1">
        <f t="array" ref="N1516">stock_min(C1516,O1516)</f>
        <v>0</v>
      </c>
      <c r="O1516" s="54" cm="1">
        <f t="array" ref="O1516">stock_max(C1516,D1516)</f>
        <v>0</v>
      </c>
      <c r="P1516" s="49">
        <f t="shared" si="650"/>
        <v>2007.1249999998763</v>
      </c>
      <c r="Q1516" s="49">
        <f t="shared" si="655"/>
        <v>2.8771198739355754</v>
      </c>
      <c r="R1516" s="49">
        <f t="shared" si="656"/>
        <v>419.53455869069671</v>
      </c>
      <c r="S1516" s="59">
        <f t="shared" si="646"/>
        <v>75.082930849002665</v>
      </c>
      <c r="T1516" s="59">
        <f t="shared" si="647"/>
        <v>100.71528466100742</v>
      </c>
      <c r="U1516" s="59">
        <f t="shared" si="648"/>
        <v>267.20467017817543</v>
      </c>
      <c r="V1516" s="59"/>
      <c r="W1516" s="49">
        <f t="shared" si="657"/>
        <v>30.033172339601066</v>
      </c>
      <c r="X1516" s="49">
        <f t="shared" si="658"/>
        <v>45.049758509401599</v>
      </c>
      <c r="Y1516" s="49">
        <f t="shared" si="659"/>
        <v>33.980101237090786</v>
      </c>
      <c r="Z1516" s="49">
        <f t="shared" si="660"/>
        <v>66.735183423916624</v>
      </c>
      <c r="AA1516" s="49">
        <f t="shared" si="661"/>
        <v>267.20467017817543</v>
      </c>
      <c r="AB1516" s="49">
        <f t="shared" si="662"/>
        <v>0</v>
      </c>
      <c r="AC1516" s="80">
        <f t="shared" si="651"/>
        <v>0</v>
      </c>
      <c r="AD1516" s="80">
        <f t="shared" si="653"/>
        <v>0</v>
      </c>
      <c r="AE1516" s="80">
        <f t="shared" si="654"/>
        <v>0</v>
      </c>
      <c r="AF1516" s="54">
        <f>(Q1516-MAX(Q$2:Q1515))/MAX(Q$2:Q1515)</f>
        <v>-4.8229861851459929E-2</v>
      </c>
      <c r="AG1516" s="54">
        <f>(R1516-MAX(R$2:R1515))/MAX(R$2:R1515)</f>
        <v>-0.11313751810399136</v>
      </c>
      <c r="AH1516" s="54">
        <f>(S1516-MAX(S$2:S1515))/MAX(S$2:S1515)</f>
        <v>-1.7114897730695171E-2</v>
      </c>
      <c r="AI1516" s="54">
        <f>(T1516-MAX(T$2:T1515))/MAX(T$2:T1515)</f>
        <v>-1.9683986977180563E-2</v>
      </c>
      <c r="AJ1516" s="54">
        <f>(U1516-MAX(U$2:U1515))/MAX(U$2:U1515)</f>
        <v>-5.8439940084688471E-3</v>
      </c>
      <c r="AK1516" s="54"/>
      <c r="AM1516" s="49"/>
      <c r="AN1516" s="49"/>
      <c r="AO1516" s="49"/>
      <c r="AP1516" s="49"/>
      <c r="AQ1516" s="49"/>
    </row>
    <row r="1517" spans="1:43">
      <c r="A1517" s="49">
        <f>Data!F1643</f>
        <v>2007.2083333332096</v>
      </c>
      <c r="B1517" s="53">
        <f t="shared" si="649"/>
        <v>0.88500000000000001</v>
      </c>
      <c r="C1517" s="50">
        <f>1/Data!N1643</f>
        <v>3.8127765720598603E-2</v>
      </c>
      <c r="D1517" s="50">
        <f>Data!H1643/100</f>
        <v>4.5599999999999995E-2</v>
      </c>
      <c r="E1517">
        <f>Data!K1644/Data!K1643</f>
        <v>1.0350918990467668</v>
      </c>
      <c r="F1517">
        <f>Data!T1644/Data!T1643</f>
        <v>0.98709431197793573</v>
      </c>
      <c r="G1517" s="49">
        <f>Data!E1646</f>
        <v>208.352</v>
      </c>
      <c r="H1517" s="52">
        <v>0</v>
      </c>
      <c r="I1517" s="52">
        <v>1</v>
      </c>
      <c r="J1517" s="52">
        <v>0.6</v>
      </c>
      <c r="K1517" s="54">
        <f t="shared" si="652"/>
        <v>0.66261227030770231</v>
      </c>
      <c r="L1517" s="54">
        <f t="shared" si="663"/>
        <v>0</v>
      </c>
      <c r="M1517" s="53">
        <f t="shared" si="664"/>
        <v>0</v>
      </c>
      <c r="N1517" s="54" cm="1">
        <f t="array" ref="N1517">stock_min(C1517,O1517)</f>
        <v>0</v>
      </c>
      <c r="O1517" s="54" cm="1">
        <f t="array" ref="O1517">stock_max(C1517,D1517)</f>
        <v>0</v>
      </c>
      <c r="P1517" s="49">
        <f t="shared" si="650"/>
        <v>2007.2083333332096</v>
      </c>
      <c r="Q1517" s="49">
        <f t="shared" si="655"/>
        <v>2.839988662440482</v>
      </c>
      <c r="R1517" s="49">
        <f t="shared" si="656"/>
        <v>434.25682307090051</v>
      </c>
      <c r="S1517" s="59">
        <f t="shared" si="646"/>
        <v>76.276213674168019</v>
      </c>
      <c r="T1517" s="59">
        <f t="shared" si="647"/>
        <v>102.6186123950629</v>
      </c>
      <c r="U1517" s="59">
        <f t="shared" si="648"/>
        <v>263.75621006681735</v>
      </c>
      <c r="V1517" s="59"/>
      <c r="W1517" s="49">
        <f t="shared" si="657"/>
        <v>30.510485469667209</v>
      </c>
      <c r="X1517" s="49">
        <f t="shared" si="658"/>
        <v>45.76572820450081</v>
      </c>
      <c r="Y1517" s="49">
        <f t="shared" si="659"/>
        <v>34.62226066014415</v>
      </c>
      <c r="Z1517" s="49">
        <f t="shared" si="660"/>
        <v>67.996351734918747</v>
      </c>
      <c r="AA1517" s="49">
        <f t="shared" si="661"/>
        <v>263.75621006681735</v>
      </c>
      <c r="AB1517" s="49">
        <f t="shared" si="662"/>
        <v>0</v>
      </c>
      <c r="AC1517" s="80">
        <f t="shared" si="651"/>
        <v>0</v>
      </c>
      <c r="AD1517" s="80">
        <f t="shared" si="653"/>
        <v>0</v>
      </c>
      <c r="AE1517" s="80">
        <f t="shared" si="654"/>
        <v>0</v>
      </c>
      <c r="AF1517" s="54">
        <f>(Q1517-MAX(Q$2:Q1516))/MAX(Q$2:Q1516)</f>
        <v>-6.0513110323122017E-2</v>
      </c>
      <c r="AG1517" s="54">
        <f>(R1517-MAX(R$2:R1516))/MAX(R$2:R1516)</f>
        <v>-8.2015829420931566E-2</v>
      </c>
      <c r="AH1517" s="54">
        <f>(S1517-MAX(S$2:S1516))/MAX(S$2:S1516)</f>
        <v>-1.4940382572209295E-3</v>
      </c>
      <c r="AI1517" s="54">
        <f>(T1517-MAX(T$2:T1516))/MAX(T$2:T1516)</f>
        <v>-1.1578748581984222E-3</v>
      </c>
      <c r="AJ1517" s="54">
        <f>(U1517-MAX(U$2:U1516))/MAX(U$2:U1516)</f>
        <v>-1.8674261267056912E-2</v>
      </c>
      <c r="AK1517" s="54"/>
      <c r="AM1517" s="49"/>
      <c r="AN1517" s="49"/>
      <c r="AO1517" s="49"/>
      <c r="AP1517" s="49"/>
      <c r="AQ1517" s="49"/>
    </row>
    <row r="1518" spans="1:43">
      <c r="A1518" s="49">
        <f>Data!F1644</f>
        <v>2007.2916666665428</v>
      </c>
      <c r="B1518" s="53">
        <f t="shared" si="649"/>
        <v>0.90400000000000003</v>
      </c>
      <c r="C1518" s="50">
        <f>1/Data!N1644</f>
        <v>3.7069619428200008E-2</v>
      </c>
      <c r="D1518" s="50">
        <f>Data!H1644/100</f>
        <v>4.6900000000000004E-2</v>
      </c>
      <c r="E1518">
        <f>Data!K1645/Data!K1644</f>
        <v>1.0276507521077982</v>
      </c>
      <c r="F1518">
        <f>Data!T1645/Data!T1644</f>
        <v>0.99310206954102465</v>
      </c>
      <c r="G1518" s="49">
        <f>Data!E1647</f>
        <v>208.29900000000001</v>
      </c>
      <c r="H1518" s="52">
        <v>0</v>
      </c>
      <c r="I1518" s="52">
        <v>1</v>
      </c>
      <c r="J1518" s="52">
        <v>0.6</v>
      </c>
      <c r="K1518" s="54">
        <f t="shared" si="652"/>
        <v>0.66261227030770231</v>
      </c>
      <c r="L1518" s="54">
        <f t="shared" si="663"/>
        <v>0</v>
      </c>
      <c r="M1518" s="53">
        <f t="shared" si="664"/>
        <v>0</v>
      </c>
      <c r="N1518" s="54" cm="1">
        <f t="array" ref="N1518">stock_min(C1518,O1518)</f>
        <v>0</v>
      </c>
      <c r="O1518" s="54" cm="1">
        <f t="array" ref="O1518">stock_max(C1518,D1518)</f>
        <v>0</v>
      </c>
      <c r="P1518" s="49">
        <f t="shared" si="650"/>
        <v>2007.2916666665428</v>
      </c>
      <c r="Q1518" s="49">
        <f t="shared" si="655"/>
        <v>2.820398618142689</v>
      </c>
      <c r="R1518" s="49">
        <f t="shared" si="656"/>
        <v>446.26435083675398</v>
      </c>
      <c r="S1518" s="59">
        <f t="shared" si="646"/>
        <v>77.331211272744198</v>
      </c>
      <c r="T1518" s="59">
        <f t="shared" si="647"/>
        <v>104.25994071475358</v>
      </c>
      <c r="U1518" s="59">
        <f t="shared" si="648"/>
        <v>261.93683807165354</v>
      </c>
      <c r="V1518" s="59"/>
      <c r="W1518" s="49">
        <f t="shared" si="657"/>
        <v>30.93248450909768</v>
      </c>
      <c r="X1518" s="49">
        <f t="shared" si="658"/>
        <v>46.398726763646515</v>
      </c>
      <c r="Y1518" s="49">
        <f t="shared" si="659"/>
        <v>35.176024695604262</v>
      </c>
      <c r="Z1518" s="49">
        <f t="shared" si="660"/>
        <v>69.083916019149314</v>
      </c>
      <c r="AA1518" s="49">
        <f t="shared" si="661"/>
        <v>261.93683807165354</v>
      </c>
      <c r="AB1518" s="49">
        <f t="shared" si="662"/>
        <v>0</v>
      </c>
      <c r="AC1518" s="80">
        <f t="shared" si="651"/>
        <v>0</v>
      </c>
      <c r="AD1518" s="80">
        <f t="shared" si="653"/>
        <v>0</v>
      </c>
      <c r="AE1518" s="80">
        <f t="shared" si="654"/>
        <v>0</v>
      </c>
      <c r="AF1518" s="54">
        <f>(Q1518-MAX(Q$2:Q1517))/MAX(Q$2:Q1517)</f>
        <v>-6.6993625555232209E-2</v>
      </c>
      <c r="AG1518" s="54">
        <f>(R1518-MAX(R$2:R1517))/MAX(R$2:R1517)</f>
        <v>-5.6632876681366968E-2</v>
      </c>
      <c r="AH1518" s="54">
        <f>(S1518-MAX(S$2:S1517))/MAX(S$2:S1517)</f>
        <v>1.2316576363774416E-2</v>
      </c>
      <c r="AI1518" s="54">
        <f>(T1518-MAX(T$2:T1517))/MAX(T$2:T1517)</f>
        <v>1.4818056102393498E-2</v>
      </c>
      <c r="AJ1518" s="54">
        <f>(U1518-MAX(U$2:U1517))/MAX(U$2:U1517)</f>
        <v>-2.5443377970439388E-2</v>
      </c>
      <c r="AK1518" s="54"/>
      <c r="AM1518" s="49"/>
      <c r="AN1518" s="49"/>
      <c r="AO1518" s="49"/>
      <c r="AP1518" s="49"/>
      <c r="AQ1518" s="49"/>
    </row>
    <row r="1519" spans="1:43">
      <c r="A1519" s="49">
        <f>Data!F1645</f>
        <v>2007.3749999998761</v>
      </c>
      <c r="B1519" s="53">
        <f t="shared" si="649"/>
        <v>0.91200000000000003</v>
      </c>
      <c r="C1519" s="50">
        <f>1/Data!N1645</f>
        <v>3.6299629620279238E-2</v>
      </c>
      <c r="D1519" s="50">
        <f>Data!H1645/100</f>
        <v>4.7500000000000001E-2</v>
      </c>
      <c r="E1519">
        <f>Data!K1646/Data!K1645</f>
        <v>1.0015205926589039</v>
      </c>
      <c r="F1519">
        <f>Data!T1646/Data!T1645</f>
        <v>0.9748719792705951</v>
      </c>
      <c r="G1519" s="49">
        <f>Data!E1648</f>
        <v>207.917</v>
      </c>
      <c r="H1519" s="52">
        <v>0</v>
      </c>
      <c r="I1519" s="52">
        <v>1</v>
      </c>
      <c r="J1519" s="52">
        <v>0.6</v>
      </c>
      <c r="K1519" s="54">
        <f t="shared" si="652"/>
        <v>0.66261227030770231</v>
      </c>
      <c r="L1519" s="54">
        <f t="shared" si="663"/>
        <v>0</v>
      </c>
      <c r="M1519" s="53">
        <f t="shared" si="664"/>
        <v>0</v>
      </c>
      <c r="N1519" s="54" cm="1">
        <f t="array" ref="N1519">stock_min(C1519,O1519)</f>
        <v>0</v>
      </c>
      <c r="O1519" s="54" cm="1">
        <f t="array" ref="O1519">stock_max(C1519,D1519)</f>
        <v>0</v>
      </c>
      <c r="P1519" s="49">
        <f t="shared" si="650"/>
        <v>2007.3749999998761</v>
      </c>
      <c r="Q1519" s="49">
        <f t="shared" si="655"/>
        <v>2.7495275832008144</v>
      </c>
      <c r="R1519" s="49">
        <f t="shared" si="656"/>
        <v>446.94293713256684</v>
      </c>
      <c r="S1519" s="59">
        <f t="shared" si="646"/>
        <v>76.624492724086878</v>
      </c>
      <c r="T1519" s="59">
        <f t="shared" si="647"/>
        <v>103.48108533257144</v>
      </c>
      <c r="U1519" s="59">
        <f t="shared" si="648"/>
        <v>255.35488377479425</v>
      </c>
      <c r="V1519" s="59"/>
      <c r="W1519" s="49">
        <f t="shared" si="657"/>
        <v>30.649797089634752</v>
      </c>
      <c r="X1519" s="49">
        <f t="shared" si="658"/>
        <v>45.974695634452125</v>
      </c>
      <c r="Y1519" s="49">
        <f t="shared" si="659"/>
        <v>34.913248446451199</v>
      </c>
      <c r="Z1519" s="49">
        <f t="shared" si="660"/>
        <v>68.567836886120233</v>
      </c>
      <c r="AA1519" s="49">
        <f t="shared" si="661"/>
        <v>255.35488377479425</v>
      </c>
      <c r="AB1519" s="49">
        <f t="shared" si="662"/>
        <v>0</v>
      </c>
      <c r="AC1519" s="80">
        <f t="shared" si="651"/>
        <v>0</v>
      </c>
      <c r="AD1519" s="80">
        <f t="shared" si="653"/>
        <v>0</v>
      </c>
      <c r="AE1519" s="80">
        <f t="shared" si="654"/>
        <v>0</v>
      </c>
      <c r="AF1519" s="54">
        <f>(Q1519-MAX(Q$2:Q1518))/MAX(Q$2:Q1518)</f>
        <v>-9.043822907294731E-2</v>
      </c>
      <c r="AG1519" s="54">
        <f>(R1519-MAX(R$2:R1518))/MAX(R$2:R1518)</f>
        <v>-5.5198399558997406E-2</v>
      </c>
      <c r="AH1519" s="54">
        <f>(S1519-MAX(S$2:S1518))/MAX(S$2:S1518)</f>
        <v>-9.138852696419713E-3</v>
      </c>
      <c r="AI1519" s="54">
        <f>(T1519-MAX(T$2:T1518))/MAX(T$2:T1518)</f>
        <v>-7.4703225116253087E-3</v>
      </c>
      <c r="AJ1519" s="54">
        <f>(U1519-MAX(U$2:U1518))/MAX(U$2:U1518)</f>
        <v>-4.9932056970777038E-2</v>
      </c>
      <c r="AK1519" s="54"/>
      <c r="AM1519" s="49"/>
      <c r="AN1519" s="49"/>
      <c r="AO1519" s="49"/>
      <c r="AP1519" s="49"/>
      <c r="AQ1519" s="49"/>
    </row>
    <row r="1520" spans="1:43">
      <c r="A1520" s="49">
        <f>Data!F1646</f>
        <v>2007.4583333332093</v>
      </c>
      <c r="B1520" s="53">
        <f t="shared" si="649"/>
        <v>0.91100000000000003</v>
      </c>
      <c r="C1520" s="50">
        <f>1/Data!N1646</f>
        <v>3.6472040897257238E-2</v>
      </c>
      <c r="D1520" s="50">
        <f>Data!H1646/100</f>
        <v>5.0999999999999997E-2</v>
      </c>
      <c r="E1520">
        <f>Data!K1647/Data!K1646</f>
        <v>1.0060169637523571</v>
      </c>
      <c r="F1520">
        <f>Data!T1647/Data!T1646</f>
        <v>1.0123136919710449</v>
      </c>
      <c r="G1520" s="49">
        <f>Data!E1649</f>
        <v>208.49</v>
      </c>
      <c r="H1520" s="52">
        <v>0</v>
      </c>
      <c r="I1520" s="52">
        <v>1</v>
      </c>
      <c r="J1520" s="52">
        <v>0.6</v>
      </c>
      <c r="K1520" s="54">
        <f t="shared" si="652"/>
        <v>0.66261227030770231</v>
      </c>
      <c r="L1520" s="54">
        <f t="shared" si="663"/>
        <v>0</v>
      </c>
      <c r="M1520" s="53">
        <f t="shared" si="664"/>
        <v>0</v>
      </c>
      <c r="N1520" s="54" cm="1">
        <f t="array" ref="N1520">stock_min(C1520,O1520)</f>
        <v>0</v>
      </c>
      <c r="O1520" s="54" cm="1">
        <f t="array" ref="O1520">stock_max(C1520,D1520)</f>
        <v>0</v>
      </c>
      <c r="P1520" s="49">
        <f t="shared" si="650"/>
        <v>2007.4583333332093</v>
      </c>
      <c r="Q1520" s="49">
        <f t="shared" si="655"/>
        <v>2.7833844189262407</v>
      </c>
      <c r="R1520" s="49">
        <f t="shared" si="656"/>
        <v>449.6321765846655</v>
      </c>
      <c r="S1520" s="59">
        <f t="shared" si="646"/>
        <v>77.278532961581817</v>
      </c>
      <c r="T1520" s="59">
        <f t="shared" si="647"/>
        <v>104.32356650877091</v>
      </c>
      <c r="U1520" s="59">
        <f t="shared" si="648"/>
        <v>258.49924515689906</v>
      </c>
      <c r="V1520" s="59"/>
      <c r="W1520" s="49">
        <f t="shared" si="657"/>
        <v>30.911413184632728</v>
      </c>
      <c r="X1520" s="49">
        <f t="shared" si="658"/>
        <v>46.367119776949089</v>
      </c>
      <c r="Y1520" s="49">
        <f t="shared" si="659"/>
        <v>35.197491257797637</v>
      </c>
      <c r="Z1520" s="49">
        <f t="shared" si="660"/>
        <v>69.126075250973273</v>
      </c>
      <c r="AA1520" s="49">
        <f t="shared" si="661"/>
        <v>258.49924515689906</v>
      </c>
      <c r="AB1520" s="49">
        <f t="shared" si="662"/>
        <v>0</v>
      </c>
      <c r="AC1520" s="80">
        <f t="shared" si="651"/>
        <v>0</v>
      </c>
      <c r="AD1520" s="80">
        <f t="shared" si="653"/>
        <v>0</v>
      </c>
      <c r="AE1520" s="80">
        <f t="shared" si="654"/>
        <v>0</v>
      </c>
      <c r="AF1520" s="54">
        <f>(Q1520-MAX(Q$2:Q1519))/MAX(Q$2:Q1519)</f>
        <v>-7.9238165597113497E-2</v>
      </c>
      <c r="AG1520" s="54">
        <f>(R1520-MAX(R$2:R1519))/MAX(R$2:R1519)</f>
        <v>-4.9513562575974945E-2</v>
      </c>
      <c r="AH1520" s="54">
        <f>(S1520-MAX(S$2:S1519))/MAX(S$2:S1519)</f>
        <v>-6.8120375066397251E-4</v>
      </c>
      <c r="AI1520" s="54">
        <f>(T1520-MAX(T$2:T1519))/MAX(T$2:T1519)</f>
        <v>6.1026117587579881E-4</v>
      </c>
      <c r="AJ1520" s="54">
        <f>(U1520-MAX(U$2:U1519))/MAX(U$2:U1519)</f>
        <v>-3.8233212968750839E-2</v>
      </c>
      <c r="AK1520" s="54"/>
      <c r="AM1520" s="49"/>
      <c r="AN1520" s="49"/>
      <c r="AO1520" s="49"/>
      <c r="AP1520" s="49"/>
      <c r="AQ1520" s="49"/>
    </row>
    <row r="1521" spans="1:43">
      <c r="A1521" s="49">
        <f>Data!F1647</f>
        <v>2007.5416666665426</v>
      </c>
      <c r="B1521" s="53">
        <f t="shared" si="649"/>
        <v>0.91</v>
      </c>
      <c r="C1521" s="50">
        <f>1/Data!N1647</f>
        <v>3.6482918037326194E-2</v>
      </c>
      <c r="D1521" s="50">
        <f>Data!H1647/100</f>
        <v>0.05</v>
      </c>
      <c r="E1521">
        <f>Data!K1648/Data!K1647</f>
        <v>0.95976383058814618</v>
      </c>
      <c r="F1521">
        <f>Data!T1648/Data!T1647</f>
        <v>1.0322130034238537</v>
      </c>
      <c r="G1521" s="49">
        <f>Data!E1650</f>
        <v>208.93600000000001</v>
      </c>
      <c r="H1521" s="52">
        <v>0</v>
      </c>
      <c r="I1521" s="52">
        <v>1</v>
      </c>
      <c r="J1521" s="52">
        <v>0.6</v>
      </c>
      <c r="K1521" s="54">
        <f t="shared" si="652"/>
        <v>0.66261227030770231</v>
      </c>
      <c r="L1521" s="54">
        <f t="shared" si="663"/>
        <v>0</v>
      </c>
      <c r="M1521" s="53">
        <f t="shared" si="664"/>
        <v>0</v>
      </c>
      <c r="N1521" s="54" cm="1">
        <f t="array" ref="N1521">stock_min(C1521,O1521)</f>
        <v>0</v>
      </c>
      <c r="O1521" s="54" cm="1">
        <f t="array" ref="O1521">stock_max(C1521,D1521)</f>
        <v>0</v>
      </c>
      <c r="P1521" s="49">
        <f t="shared" si="650"/>
        <v>2007.5416666665426</v>
      </c>
      <c r="Q1521" s="49">
        <f t="shared" si="655"/>
        <v>2.8730455907430126</v>
      </c>
      <c r="R1521" s="49">
        <f t="shared" si="656"/>
        <v>431.54070015458433</v>
      </c>
      <c r="S1521" s="59">
        <f t="shared" si="646"/>
        <v>76.408647133849513</v>
      </c>
      <c r="T1521" s="59">
        <f t="shared" si="647"/>
        <v>102.67601494059468</v>
      </c>
      <c r="U1521" s="59">
        <f t="shared" si="648"/>
        <v>266.82628222620184</v>
      </c>
      <c r="V1521" s="59"/>
      <c r="W1521" s="49">
        <f t="shared" si="657"/>
        <v>30.563458853539807</v>
      </c>
      <c r="X1521" s="49">
        <f t="shared" si="658"/>
        <v>45.845188280309706</v>
      </c>
      <c r="Y1521" s="49">
        <f t="shared" si="659"/>
        <v>34.64162757465968</v>
      </c>
      <c r="Z1521" s="49">
        <f t="shared" si="660"/>
        <v>68.034387365935004</v>
      </c>
      <c r="AA1521" s="49">
        <f t="shared" si="661"/>
        <v>266.82628222620184</v>
      </c>
      <c r="AB1521" s="49">
        <f t="shared" si="662"/>
        <v>0</v>
      </c>
      <c r="AC1521" s="80">
        <f t="shared" si="651"/>
        <v>0</v>
      </c>
      <c r="AD1521" s="80">
        <f t="shared" si="653"/>
        <v>0</v>
      </c>
      <c r="AE1521" s="80">
        <f t="shared" si="654"/>
        <v>0</v>
      </c>
      <c r="AF1521" s="54">
        <f>(Q1521-MAX(Q$2:Q1520))/MAX(Q$2:Q1520)</f>
        <v>-4.9577661472939544E-2</v>
      </c>
      <c r="AG1521" s="54">
        <f>(R1521-MAX(R$2:R1520))/MAX(R$2:R1520)</f>
        <v>-8.7757495895837409E-2</v>
      </c>
      <c r="AH1521" s="54">
        <f>(S1521-MAX(S$2:S1520))/MAX(S$2:S1520)</f>
        <v>-1.1930036058026266E-2</v>
      </c>
      <c r="AI1521" s="54">
        <f>(T1521-MAX(T$2:T1520))/MAX(T$2:T1520)</f>
        <v>-1.5792707470729632E-2</v>
      </c>
      <c r="AJ1521" s="54">
        <f>(U1521-MAX(U$2:U1520))/MAX(U$2:U1520)</f>
        <v>-7.2518161651644744E-3</v>
      </c>
      <c r="AK1521" s="54"/>
      <c r="AM1521" s="49"/>
      <c r="AN1521" s="49"/>
      <c r="AO1521" s="49"/>
      <c r="AP1521" s="49"/>
      <c r="AQ1521" s="49"/>
    </row>
    <row r="1522" spans="1:43">
      <c r="A1522" s="49">
        <f>Data!F1648</f>
        <v>2007.6249999998759</v>
      </c>
      <c r="B1522" s="53">
        <f t="shared" si="649"/>
        <v>0.88400000000000001</v>
      </c>
      <c r="C1522" s="50">
        <f>1/Data!N1648</f>
        <v>3.8242954692008536E-2</v>
      </c>
      <c r="D1522" s="50">
        <f>Data!H1648/100</f>
        <v>4.6699999999999998E-2</v>
      </c>
      <c r="E1522">
        <f>Data!K1649/Data!K1648</f>
        <v>1.0279300226064183</v>
      </c>
      <c r="F1522">
        <f>Data!T1649/Data!T1648</f>
        <v>1.0130700804779413</v>
      </c>
      <c r="G1522" s="49">
        <f>Data!E1651</f>
        <v>210.17699999999999</v>
      </c>
      <c r="H1522" s="52">
        <v>0</v>
      </c>
      <c r="I1522" s="52">
        <v>1</v>
      </c>
      <c r="J1522" s="52">
        <v>0.6</v>
      </c>
      <c r="K1522" s="54">
        <f t="shared" si="652"/>
        <v>0.66261227030770231</v>
      </c>
      <c r="L1522" s="54">
        <f t="shared" si="663"/>
        <v>0</v>
      </c>
      <c r="M1522" s="53">
        <f t="shared" si="664"/>
        <v>0</v>
      </c>
      <c r="N1522" s="54" cm="1">
        <f t="array" ref="N1522">stock_min(C1522,O1522)</f>
        <v>0</v>
      </c>
      <c r="O1522" s="54" cm="1">
        <f t="array" ref="O1522">stock_max(C1522,D1522)</f>
        <v>0</v>
      </c>
      <c r="P1522" s="49">
        <f t="shared" si="650"/>
        <v>2007.6249999998759</v>
      </c>
      <c r="Q1522" s="49">
        <f t="shared" si="655"/>
        <v>2.9105965278308181</v>
      </c>
      <c r="R1522" s="49">
        <f t="shared" si="656"/>
        <v>443.59364166549148</v>
      </c>
      <c r="S1522" s="59">
        <f t="shared" si="646"/>
        <v>78.088571145814086</v>
      </c>
      <c r="T1522" s="59">
        <f t="shared" si="647"/>
        <v>105.02898577802677</v>
      </c>
      <c r="U1522" s="59">
        <f t="shared" si="648"/>
        <v>270.31372320852819</v>
      </c>
      <c r="V1522" s="59"/>
      <c r="W1522" s="49">
        <f t="shared" si="657"/>
        <v>31.235428458325636</v>
      </c>
      <c r="X1522" s="49">
        <f t="shared" si="658"/>
        <v>46.85314268748845</v>
      </c>
      <c r="Y1522" s="49">
        <f t="shared" si="659"/>
        <v>35.435491063533071</v>
      </c>
      <c r="Z1522" s="49">
        <f t="shared" si="660"/>
        <v>69.593494714493687</v>
      </c>
      <c r="AA1522" s="49">
        <f t="shared" si="661"/>
        <v>270.31372320852819</v>
      </c>
      <c r="AB1522" s="49">
        <f t="shared" si="662"/>
        <v>0</v>
      </c>
      <c r="AC1522" s="80">
        <f t="shared" si="651"/>
        <v>0</v>
      </c>
      <c r="AD1522" s="80">
        <f t="shared" si="653"/>
        <v>0</v>
      </c>
      <c r="AE1522" s="80">
        <f t="shared" si="654"/>
        <v>0</v>
      </c>
      <c r="AF1522" s="54">
        <f>(Q1522-MAX(Q$2:Q1521))/MAX(Q$2:Q1521)</f>
        <v>-3.7155565020357703E-2</v>
      </c>
      <c r="AG1522" s="54">
        <f>(R1522-MAX(R$2:R1521))/MAX(R$2:R1521)</f>
        <v>-6.2278542133672454E-2</v>
      </c>
      <c r="AH1522" s="54">
        <f>(S1522-MAX(S$2:S1521))/MAX(S$2:S1521)</f>
        <v>9.7937153783704302E-3</v>
      </c>
      <c r="AI1522" s="54">
        <f>(T1522-MAX(T$2:T1521))/MAX(T$2:T1521)</f>
        <v>6.7618400411622081E-3</v>
      </c>
      <c r="AJ1522" s="54">
        <f>(U1522-MAX(U$2:U1521))/MAX(U$2:U1521)</f>
        <v>5.7234824918869324E-3</v>
      </c>
      <c r="AK1522" s="54"/>
      <c r="AM1522" s="49"/>
      <c r="AN1522" s="49"/>
      <c r="AO1522" s="49"/>
      <c r="AP1522" s="49"/>
      <c r="AQ1522" s="49"/>
    </row>
    <row r="1523" spans="1:43">
      <c r="A1523" s="49">
        <f>Data!F1649</f>
        <v>2007.7083333332091</v>
      </c>
      <c r="B1523" s="53">
        <f t="shared" si="649"/>
        <v>0.89700000000000002</v>
      </c>
      <c r="C1523" s="50">
        <f>1/Data!N1649</f>
        <v>3.741710747631298E-2</v>
      </c>
      <c r="D1523" s="50">
        <f>Data!H1649/100</f>
        <v>4.5199999999999997E-2</v>
      </c>
      <c r="E1523">
        <f>Data!K1650/Data!K1649</f>
        <v>1.027731729043557</v>
      </c>
      <c r="F1523">
        <f>Data!T1650/Data!T1649</f>
        <v>1.0008280493408035</v>
      </c>
      <c r="G1523" s="49">
        <f>Data!E1652</f>
        <v>210.036</v>
      </c>
      <c r="H1523" s="52">
        <v>0</v>
      </c>
      <c r="I1523" s="52">
        <v>1</v>
      </c>
      <c r="J1523" s="52">
        <v>0.6</v>
      </c>
      <c r="K1523" s="54">
        <f t="shared" si="652"/>
        <v>0.66261227030770231</v>
      </c>
      <c r="L1523" s="54">
        <f t="shared" si="663"/>
        <v>0</v>
      </c>
      <c r="M1523" s="53">
        <f t="shared" si="664"/>
        <v>0</v>
      </c>
      <c r="N1523" s="54" cm="1">
        <f t="array" ref="N1523">stock_min(C1523,O1523)</f>
        <v>0</v>
      </c>
      <c r="O1523" s="54" cm="1">
        <f t="array" ref="O1523">stock_max(C1523,D1523)</f>
        <v>0</v>
      </c>
      <c r="P1523" s="49">
        <f t="shared" si="650"/>
        <v>2007.7083333332091</v>
      </c>
      <c r="Q1523" s="49">
        <f t="shared" si="655"/>
        <v>2.9130066453670334</v>
      </c>
      <c r="R1523" s="49">
        <f t="shared" si="656"/>
        <v>455.8952603416036</v>
      </c>
      <c r="S1523" s="59">
        <f t="shared" si="646"/>
        <v>79.413754279607261</v>
      </c>
      <c r="T1523" s="59">
        <f t="shared" si="647"/>
        <v>106.98827605165951</v>
      </c>
      <c r="U1523" s="59">
        <f t="shared" si="648"/>
        <v>270.53755630884115</v>
      </c>
      <c r="V1523" s="59"/>
      <c r="W1523" s="49">
        <f t="shared" si="657"/>
        <v>31.765501711842905</v>
      </c>
      <c r="X1523" s="49">
        <f t="shared" si="658"/>
        <v>47.648252567764352</v>
      </c>
      <c r="Y1523" s="49">
        <f t="shared" si="659"/>
        <v>36.096531560762223</v>
      </c>
      <c r="Z1523" s="49">
        <f t="shared" si="660"/>
        <v>70.891744490897281</v>
      </c>
      <c r="AA1523" s="49">
        <f t="shared" si="661"/>
        <v>270.53755630884115</v>
      </c>
      <c r="AB1523" s="49">
        <f t="shared" si="662"/>
        <v>0</v>
      </c>
      <c r="AC1523" s="80">
        <f t="shared" si="651"/>
        <v>0</v>
      </c>
      <c r="AD1523" s="80">
        <f t="shared" si="653"/>
        <v>0</v>
      </c>
      <c r="AE1523" s="80">
        <f t="shared" si="654"/>
        <v>0</v>
      </c>
      <c r="AF1523" s="54">
        <f>(Q1523-MAX(Q$2:Q1522))/MAX(Q$2:Q1522)</f>
        <v>-3.6358282320676505E-2</v>
      </c>
      <c r="AG1523" s="54">
        <f>(R1523-MAX(R$2:R1522))/MAX(R$2:R1522)</f>
        <v>-3.6273904745794207E-2</v>
      </c>
      <c r="AH1523" s="54">
        <f>(S1523-MAX(S$2:S1522))/MAX(S$2:S1522)</f>
        <v>1.6970257162455593E-2</v>
      </c>
      <c r="AI1523" s="54">
        <f>(T1523-MAX(T$2:T1522))/MAX(T$2:T1522)</f>
        <v>1.8654757628276092E-2</v>
      </c>
      <c r="AJ1523" s="54">
        <f>(U1523-MAX(U$2:U1522))/MAX(U$2:U1522)</f>
        <v>8.2804934080348979E-4</v>
      </c>
      <c r="AK1523" s="54"/>
      <c r="AM1523" s="49"/>
      <c r="AN1523" s="49"/>
      <c r="AO1523" s="49"/>
      <c r="AP1523" s="49"/>
      <c r="AQ1523" s="49"/>
    </row>
    <row r="1524" spans="1:43">
      <c r="A1524" s="49">
        <f>Data!F1650</f>
        <v>2007.7916666665424</v>
      </c>
      <c r="B1524" s="53">
        <f t="shared" si="649"/>
        <v>0.90900000000000003</v>
      </c>
      <c r="C1524" s="50">
        <f>1/Data!N1650</f>
        <v>3.6602352741588809E-2</v>
      </c>
      <c r="D1524" s="50">
        <f>Data!H1650/100</f>
        <v>4.53E-2</v>
      </c>
      <c r="E1524">
        <f>Data!K1651/Data!K1650</f>
        <v>0.94632959444126552</v>
      </c>
      <c r="F1524">
        <f>Data!T1651/Data!T1650</f>
        <v>1.0285148237554578</v>
      </c>
      <c r="G1524" s="49">
        <f>Data!E1653</f>
        <v>211.08</v>
      </c>
      <c r="H1524" s="52">
        <v>0</v>
      </c>
      <c r="I1524" s="52">
        <v>1</v>
      </c>
      <c r="J1524" s="52">
        <v>0.6</v>
      </c>
      <c r="K1524" s="54">
        <f t="shared" si="652"/>
        <v>0.66261227030770231</v>
      </c>
      <c r="L1524" s="54">
        <f t="shared" si="663"/>
        <v>0</v>
      </c>
      <c r="M1524" s="53">
        <f t="shared" si="664"/>
        <v>0</v>
      </c>
      <c r="N1524" s="54" cm="1">
        <f t="array" ref="N1524">stock_min(C1524,O1524)</f>
        <v>0</v>
      </c>
      <c r="O1524" s="54" cm="1">
        <f t="array" ref="O1524">stock_max(C1524,D1524)</f>
        <v>0</v>
      </c>
      <c r="P1524" s="49">
        <f t="shared" si="650"/>
        <v>2007.7916666665424</v>
      </c>
      <c r="Q1524" s="49">
        <f t="shared" si="655"/>
        <v>2.9960705164581518</v>
      </c>
      <c r="R1524" s="49">
        <f t="shared" si="656"/>
        <v>431.42717682676488</v>
      </c>
      <c r="S1524" s="59">
        <f t="shared" si="646"/>
        <v>77.762240922947228</v>
      </c>
      <c r="T1524" s="59">
        <f t="shared" si="647"/>
        <v>104.21277360970532</v>
      </c>
      <c r="U1524" s="59">
        <f t="shared" si="648"/>
        <v>278.25188704621996</v>
      </c>
      <c r="V1524" s="59"/>
      <c r="W1524" s="49">
        <f t="shared" si="657"/>
        <v>31.104896369178892</v>
      </c>
      <c r="X1524" s="49">
        <f t="shared" si="658"/>
        <v>46.657344553768333</v>
      </c>
      <c r="Y1524" s="49">
        <f t="shared" si="659"/>
        <v>35.160111093115873</v>
      </c>
      <c r="Z1524" s="49">
        <f t="shared" si="660"/>
        <v>69.05266251658945</v>
      </c>
      <c r="AA1524" s="49">
        <f t="shared" si="661"/>
        <v>278.25188704621996</v>
      </c>
      <c r="AB1524" s="49">
        <f t="shared" si="662"/>
        <v>0</v>
      </c>
      <c r="AC1524" s="80">
        <f t="shared" si="651"/>
        <v>0</v>
      </c>
      <c r="AD1524" s="80">
        <f t="shared" si="653"/>
        <v>0</v>
      </c>
      <c r="AE1524" s="80">
        <f t="shared" si="654"/>
        <v>0</v>
      </c>
      <c r="AF1524" s="54">
        <f>(Q1524-MAX(Q$2:Q1523))/MAX(Q$2:Q1523)</f>
        <v>-8.8802085776439246E-3</v>
      </c>
      <c r="AG1524" s="54">
        <f>(R1524-MAX(R$2:R1523))/MAX(R$2:R1523)</f>
        <v>-8.7997475125623045E-2</v>
      </c>
      <c r="AH1524" s="54">
        <f>(S1524-MAX(S$2:S1523))/MAX(S$2:S1523)</f>
        <v>-2.0796313833057588E-2</v>
      </c>
      <c r="AI1524" s="54">
        <f>(T1524-MAX(T$2:T1523))/MAX(T$2:T1523)</f>
        <v>-2.5942117626178322E-2</v>
      </c>
      <c r="AJ1524" s="54">
        <f>(U1524-MAX(U$2:U1523))/MAX(U$2:U1523)</f>
        <v>2.8514823755457691E-2</v>
      </c>
      <c r="AK1524" s="54"/>
      <c r="AM1524" s="49"/>
      <c r="AN1524" s="49"/>
      <c r="AO1524" s="49"/>
      <c r="AP1524" s="49"/>
      <c r="AQ1524" s="49"/>
    </row>
    <row r="1525" spans="1:43">
      <c r="A1525" s="49">
        <f>Data!F1651</f>
        <v>2007.8749999998756</v>
      </c>
      <c r="B1525" s="53">
        <f t="shared" si="649"/>
        <v>0.873</v>
      </c>
      <c r="C1525" s="50">
        <f>1/Data!N1651</f>
        <v>3.8866567590998664E-2</v>
      </c>
      <c r="D1525" s="50">
        <f>Data!H1651/100</f>
        <v>4.1500000000000002E-2</v>
      </c>
      <c r="E1525">
        <f>Data!K1652/Data!K1651</f>
        <v>1.0130760801743155</v>
      </c>
      <c r="F1525">
        <f>Data!T1652/Data!T1651</f>
        <v>1.0082031967016563</v>
      </c>
      <c r="G1525" s="49">
        <f>Data!E1654</f>
        <v>211.69300000000001</v>
      </c>
      <c r="H1525" s="52">
        <v>0</v>
      </c>
      <c r="I1525" s="52">
        <v>1</v>
      </c>
      <c r="J1525" s="52">
        <v>0.6</v>
      </c>
      <c r="K1525" s="54">
        <f t="shared" si="652"/>
        <v>0.66261227030770231</v>
      </c>
      <c r="L1525" s="54">
        <f t="shared" si="663"/>
        <v>0</v>
      </c>
      <c r="M1525" s="53">
        <f t="shared" si="664"/>
        <v>0</v>
      </c>
      <c r="N1525" s="54" cm="1">
        <f t="array" ref="N1525">stock_min(C1525,O1525)</f>
        <v>0.2934620794942151</v>
      </c>
      <c r="O1525" s="54" cm="1">
        <f t="array" ref="O1525">stock_max(C1525,D1525)</f>
        <v>0.4851068960878776</v>
      </c>
      <c r="P1525" s="49">
        <f t="shared" si="650"/>
        <v>2007.8749999998756</v>
      </c>
      <c r="Q1525" s="49">
        <f t="shared" si="655"/>
        <v>3.0206478722366907</v>
      </c>
      <c r="R1525" s="49">
        <f t="shared" si="656"/>
        <v>437.06855318033024</v>
      </c>
      <c r="S1525" s="59">
        <f t="shared" si="646"/>
        <v>78.627495684353974</v>
      </c>
      <c r="T1525" s="59">
        <f t="shared" si="647"/>
        <v>105.40413706837111</v>
      </c>
      <c r="U1525" s="59">
        <f t="shared" si="648"/>
        <v>280.53444200826715</v>
      </c>
      <c r="V1525" s="59"/>
      <c r="W1525" s="49">
        <f t="shared" si="657"/>
        <v>31.45099827374159</v>
      </c>
      <c r="X1525" s="49">
        <f t="shared" si="658"/>
        <v>47.176497410612384</v>
      </c>
      <c r="Y1525" s="49">
        <f t="shared" si="659"/>
        <v>35.562062505673488</v>
      </c>
      <c r="Z1525" s="49">
        <f t="shared" si="660"/>
        <v>69.842074562697618</v>
      </c>
      <c r="AA1525" s="49">
        <f t="shared" si="661"/>
        <v>280.53444200826715</v>
      </c>
      <c r="AB1525" s="49">
        <f t="shared" si="662"/>
        <v>0</v>
      </c>
      <c r="AC1525" s="80">
        <f t="shared" si="651"/>
        <v>0</v>
      </c>
      <c r="AD1525" s="80">
        <f t="shared" si="653"/>
        <v>0.2934620794942151</v>
      </c>
      <c r="AE1525" s="80">
        <f t="shared" si="654"/>
        <v>0.4851068960878776</v>
      </c>
      <c r="AF1525" s="54">
        <f>(Q1525-MAX(Q$2:Q1524))/MAX(Q$2:Q1524)</f>
        <v>-7.4985797370186365E-4</v>
      </c>
      <c r="AG1525" s="54">
        <f>(R1525-MAX(R$2:R1524))/MAX(R$2:R1524)</f>
        <v>-7.6072056991187534E-2</v>
      </c>
      <c r="AH1525" s="54">
        <f>(S1525-MAX(S$2:S1524))/MAX(S$2:S1524)</f>
        <v>-9.9007861092293287E-3</v>
      </c>
      <c r="AI1525" s="54">
        <f>(T1525-MAX(T$2:T1524))/MAX(T$2:T1524)</f>
        <v>-1.4806659586920467E-2</v>
      </c>
      <c r="AJ1525" s="54">
        <f>(U1525-MAX(U$2:U1524))/MAX(U$2:U1524)</f>
        <v>8.2031967016562759E-3</v>
      </c>
      <c r="AK1525" s="54"/>
      <c r="AM1525" s="49"/>
      <c r="AN1525" s="49"/>
      <c r="AO1525" s="49"/>
      <c r="AP1525" s="49"/>
      <c r="AQ1525" s="49"/>
    </row>
    <row r="1526" spans="1:43">
      <c r="A1526" s="49">
        <f>Data!F1652</f>
        <v>2007.9583333332089</v>
      </c>
      <c r="B1526" s="53">
        <f t="shared" si="649"/>
        <v>0.88</v>
      </c>
      <c r="C1526" s="50">
        <f>1/Data!N1652</f>
        <v>3.8527464725037604E-2</v>
      </c>
      <c r="D1526" s="50">
        <f>Data!H1652/100</f>
        <v>4.0999999999999995E-2</v>
      </c>
      <c r="E1526">
        <f>Data!K1653/Data!K1652</f>
        <v>0.92904086140364228</v>
      </c>
      <c r="F1526">
        <f>Data!T1653/Data!T1652</f>
        <v>1.0280957064390108</v>
      </c>
      <c r="G1526" s="49">
        <f>Data!E1655</f>
        <v>213.52799999999999</v>
      </c>
      <c r="H1526" s="52">
        <v>0</v>
      </c>
      <c r="I1526" s="52">
        <v>1</v>
      </c>
      <c r="J1526" s="52">
        <v>0.6</v>
      </c>
      <c r="K1526" s="54">
        <f t="shared" si="652"/>
        <v>0.66261227030770231</v>
      </c>
      <c r="L1526" s="54">
        <f t="shared" si="663"/>
        <v>0.2934620794942151</v>
      </c>
      <c r="M1526" s="53">
        <f t="shared" si="664"/>
        <v>0.14673103974710755</v>
      </c>
      <c r="N1526" s="54" cm="1">
        <f t="array" ref="N1526">stock_min(C1526,O1526)</f>
        <v>0.28184554449927207</v>
      </c>
      <c r="O1526" s="54" cm="1">
        <f t="array" ref="O1526">stock_max(C1526,D1526)</f>
        <v>0.50762383248523868</v>
      </c>
      <c r="P1526" s="49">
        <f t="shared" si="650"/>
        <v>2007.9583333332089</v>
      </c>
      <c r="Q1526" s="49">
        <f t="shared" si="655"/>
        <v>3.1055151081106755</v>
      </c>
      <c r="R1526" s="49">
        <f t="shared" si="656"/>
        <v>406.05454513909763</v>
      </c>
      <c r="S1526" s="59">
        <f t="shared" si="646"/>
        <v>76.1635300808165</v>
      </c>
      <c r="T1526" s="59">
        <f t="shared" si="647"/>
        <v>101.44734488814466</v>
      </c>
      <c r="U1526" s="59">
        <f t="shared" si="648"/>
        <v>288.4162553369631</v>
      </c>
      <c r="V1526" s="59"/>
      <c r="W1526" s="49">
        <f t="shared" si="657"/>
        <v>30.465412032326601</v>
      </c>
      <c r="X1526" s="49">
        <f t="shared" si="658"/>
        <v>45.698118048489896</v>
      </c>
      <c r="Y1526" s="49">
        <f t="shared" si="659"/>
        <v>34.227089375122645</v>
      </c>
      <c r="Z1526" s="49">
        <f t="shared" si="660"/>
        <v>67.220255513022011</v>
      </c>
      <c r="AA1526" s="49">
        <f t="shared" si="661"/>
        <v>246.09663831140324</v>
      </c>
      <c r="AB1526" s="49">
        <f t="shared" si="662"/>
        <v>42.31961702555985</v>
      </c>
      <c r="AC1526" s="80">
        <f t="shared" si="651"/>
        <v>0.14673103974710755</v>
      </c>
      <c r="AD1526" s="80">
        <f t="shared" si="653"/>
        <v>0.28184554449927207</v>
      </c>
      <c r="AE1526" s="80">
        <f t="shared" si="654"/>
        <v>0.50762383248523868</v>
      </c>
      <c r="AF1526" s="54">
        <f>(Q1526-MAX(Q$2:Q1525))/MAX(Q$2:Q1525)</f>
        <v>2.7324780675808905E-2</v>
      </c>
      <c r="AG1526" s="54">
        <f>(R1526-MAX(R$2:R1525))/MAX(R$2:R1525)</f>
        <v>-0.14163318795219759</v>
      </c>
      <c r="AH1526" s="54">
        <f>(S1526-MAX(S$2:S1525))/MAX(S$2:S1525)</f>
        <v>-4.0927723771213134E-2</v>
      </c>
      <c r="AI1526" s="54">
        <f>(T1526-MAX(T$2:T1525))/MAX(T$2:T1525)</f>
        <v>-5.17900780160193E-2</v>
      </c>
      <c r="AJ1526" s="54">
        <f>(U1526-MAX(U$2:U1525))/MAX(U$2:U1525)</f>
        <v>2.8095706439010736E-2</v>
      </c>
      <c r="AK1526" s="54"/>
      <c r="AM1526" s="49"/>
      <c r="AN1526" s="49"/>
      <c r="AO1526" s="49"/>
      <c r="AP1526" s="49"/>
      <c r="AQ1526" s="49"/>
    </row>
    <row r="1527" spans="1:43">
      <c r="A1527" s="49">
        <f>Data!F1653</f>
        <v>2008.0416666665421</v>
      </c>
      <c r="B1527" s="53">
        <f t="shared" si="649"/>
        <v>0.84399999999999997</v>
      </c>
      <c r="C1527" s="50">
        <f>1/Data!N1653</f>
        <v>4.1627956550898799E-2</v>
      </c>
      <c r="D1527" s="50">
        <f>Data!H1653/100</f>
        <v>3.7400000000000003E-2</v>
      </c>
      <c r="E1527">
        <f>Data!K1654/Data!K1653</f>
        <v>0.98152137866334777</v>
      </c>
      <c r="F1527">
        <f>Data!T1654/Data!T1653</f>
        <v>1.0002119389871182</v>
      </c>
      <c r="G1527" s="49">
        <f>Data!E1656</f>
        <v>214.82300000000001</v>
      </c>
      <c r="H1527" s="52">
        <v>0</v>
      </c>
      <c r="I1527" s="52">
        <v>1</v>
      </c>
      <c r="J1527" s="52">
        <v>0.6</v>
      </c>
      <c r="K1527" s="54">
        <f t="shared" si="652"/>
        <v>0.66261227030770231</v>
      </c>
      <c r="L1527" s="54">
        <f t="shared" si="663"/>
        <v>0.28184554449927207</v>
      </c>
      <c r="M1527" s="53">
        <f t="shared" si="664"/>
        <v>0.23874346541437441</v>
      </c>
      <c r="N1527" s="54" cm="1">
        <f t="array" ref="N1527">stock_min(C1527,O1527)</f>
        <v>0.38805806999525916</v>
      </c>
      <c r="O1527" s="54" cm="1">
        <f t="array" ref="O1527">stock_max(C1527,D1527)</f>
        <v>0.85</v>
      </c>
      <c r="P1527" s="49">
        <f t="shared" si="650"/>
        <v>2008.0416666665421</v>
      </c>
      <c r="Q1527" s="49">
        <f t="shared" si="655"/>
        <v>3.1061732878371688</v>
      </c>
      <c r="R1527" s="49">
        <f t="shared" si="656"/>
        <v>398.55121695744566</v>
      </c>
      <c r="S1527" s="59">
        <f t="shared" si="646"/>
        <v>75.325548670169098</v>
      </c>
      <c r="T1527" s="59">
        <f t="shared" si="647"/>
        <v>100.21246129502069</v>
      </c>
      <c r="U1527" s="59">
        <f t="shared" si="648"/>
        <v>287.68640463109256</v>
      </c>
      <c r="V1527" s="59"/>
      <c r="W1527" s="49">
        <f t="shared" si="657"/>
        <v>30.13021946806764</v>
      </c>
      <c r="X1527" s="49">
        <f t="shared" si="658"/>
        <v>45.195329202101455</v>
      </c>
      <c r="Y1527" s="49">
        <f t="shared" si="659"/>
        <v>33.810454803204287</v>
      </c>
      <c r="Z1527" s="49">
        <f t="shared" si="660"/>
        <v>66.402006491816408</v>
      </c>
      <c r="AA1527" s="49">
        <f t="shared" si="661"/>
        <v>219.00315543686358</v>
      </c>
      <c r="AB1527" s="49">
        <f t="shared" si="662"/>
        <v>68.683249194228964</v>
      </c>
      <c r="AC1527" s="80">
        <f t="shared" si="651"/>
        <v>0.23874346541437438</v>
      </c>
      <c r="AD1527" s="80">
        <f t="shared" si="653"/>
        <v>0.38805806999525916</v>
      </c>
      <c r="AE1527" s="80">
        <f t="shared" si="654"/>
        <v>0.85</v>
      </c>
      <c r="AF1527" s="54">
        <f>(Q1527-MAX(Q$2:Q1526))/MAX(Q$2:Q1526)</f>
        <v>2.1193898711821513E-4</v>
      </c>
      <c r="AG1527" s="54">
        <f>(R1527-MAX(R$2:R1526))/MAX(R$2:R1526)</f>
        <v>-0.15749462323997832</v>
      </c>
      <c r="AH1527" s="54">
        <f>(S1527-MAX(S$2:S1526))/MAX(S$2:S1526)</f>
        <v>-5.1479817904641956E-2</v>
      </c>
      <c r="AI1527" s="54">
        <f>(T1527-MAX(T$2:T1526))/MAX(T$2:T1526)</f>
        <v>-6.333231085401457E-2</v>
      </c>
      <c r="AJ1527" s="54">
        <f>(U1527-MAX(U$2:U1526))/MAX(U$2:U1526)</f>
        <v>-2.5305463626446646E-3</v>
      </c>
      <c r="AK1527" s="54"/>
      <c r="AM1527" s="49"/>
      <c r="AN1527" s="49"/>
      <c r="AO1527" s="49"/>
      <c r="AP1527" s="49"/>
      <c r="AQ1527" s="49"/>
    </row>
    <row r="1528" spans="1:43">
      <c r="A1528" s="49">
        <f>Data!F1654</f>
        <v>2008.1249999998754</v>
      </c>
      <c r="B1528" s="53">
        <f t="shared" si="649"/>
        <v>0.83499999999999996</v>
      </c>
      <c r="C1528" s="50">
        <f>1/Data!N1654</f>
        <v>4.2561770127798916E-2</v>
      </c>
      <c r="D1528" s="50">
        <f>Data!H1654/100</f>
        <v>3.7400000000000003E-2</v>
      </c>
      <c r="E1528">
        <f>Data!K1655/Data!K1654</f>
        <v>0.96537723316431201</v>
      </c>
      <c r="F1528">
        <f>Data!T1655/Data!T1654</f>
        <v>1.0135692687820879</v>
      </c>
      <c r="G1528" s="49">
        <f>Data!E1657</f>
        <v>216.63200000000001</v>
      </c>
      <c r="H1528" s="52">
        <v>0</v>
      </c>
      <c r="I1528" s="52">
        <v>1</v>
      </c>
      <c r="J1528" s="52">
        <v>0.6</v>
      </c>
      <c r="K1528" s="54">
        <f t="shared" si="652"/>
        <v>0.66261227030770231</v>
      </c>
      <c r="L1528" s="54">
        <f t="shared" si="663"/>
        <v>0.38805806999525916</v>
      </c>
      <c r="M1528" s="53">
        <f t="shared" si="664"/>
        <v>0.33688789641308947</v>
      </c>
      <c r="N1528" s="54" cm="1">
        <f t="array" ref="N1528">stock_min(C1528,O1528)</f>
        <v>0.42004741359478742</v>
      </c>
      <c r="O1528" s="54" cm="1">
        <f t="array" ref="O1528">stock_max(C1528,D1528)</f>
        <v>0.85</v>
      </c>
      <c r="P1528" s="49">
        <f t="shared" si="650"/>
        <v>2008.1249999998754</v>
      </c>
      <c r="Q1528" s="49">
        <f t="shared" si="655"/>
        <v>3.1483217880635728</v>
      </c>
      <c r="R1528" s="49">
        <f t="shared" si="656"/>
        <v>384.75227110064833</v>
      </c>
      <c r="S1528" s="59">
        <f t="shared" si="646"/>
        <v>74.169606371568079</v>
      </c>
      <c r="T1528" s="59">
        <f t="shared" si="647"/>
        <v>98.372223255702011</v>
      </c>
      <c r="U1528" s="59">
        <f t="shared" si="648"/>
        <v>288.28011318897148</v>
      </c>
      <c r="V1528" s="59"/>
      <c r="W1528" s="49">
        <f t="shared" si="657"/>
        <v>29.667842548627235</v>
      </c>
      <c r="X1528" s="49">
        <f t="shared" si="658"/>
        <v>44.501763822940845</v>
      </c>
      <c r="Y1528" s="49">
        <f t="shared" si="659"/>
        <v>33.189581069025152</v>
      </c>
      <c r="Z1528" s="49">
        <f t="shared" si="660"/>
        <v>65.182642186676858</v>
      </c>
      <c r="AA1528" s="49">
        <f t="shared" si="661"/>
        <v>191.16203227901156</v>
      </c>
      <c r="AB1528" s="49">
        <f t="shared" si="662"/>
        <v>97.118080909959929</v>
      </c>
      <c r="AC1528" s="80">
        <f t="shared" si="651"/>
        <v>0.33688789641308947</v>
      </c>
      <c r="AD1528" s="80">
        <f t="shared" si="653"/>
        <v>0.42004741359478742</v>
      </c>
      <c r="AE1528" s="80">
        <f t="shared" si="654"/>
        <v>0.85</v>
      </c>
      <c r="AF1528" s="54">
        <f>(Q1528-MAX(Q$2:Q1527))/MAX(Q$2:Q1527)</f>
        <v>1.3569268782087803E-2</v>
      </c>
      <c r="AG1528" s="54">
        <f>(R1528-MAX(R$2:R1527))/MAX(R$2:R1527)</f>
        <v>-0.186664490457354</v>
      </c>
      <c r="AH1528" s="54">
        <f>(S1528-MAX(S$2:S1527))/MAX(S$2:S1527)</f>
        <v>-6.6035763648386425E-2</v>
      </c>
      <c r="AI1528" s="54">
        <f>(T1528-MAX(T$2:T1527))/MAX(T$2:T1527)</f>
        <v>-8.0532681840739459E-2</v>
      </c>
      <c r="AJ1528" s="54">
        <f>(U1528-MAX(U$2:U1527))/MAX(U$2:U1527)</f>
        <v>-4.7203354690449881E-4</v>
      </c>
      <c r="AK1528" s="54"/>
      <c r="AM1528" s="49"/>
      <c r="AN1528" s="49"/>
      <c r="AO1528" s="49"/>
      <c r="AP1528" s="49"/>
      <c r="AQ1528" s="49"/>
    </row>
    <row r="1529" spans="1:43">
      <c r="A1529" s="49">
        <f>Data!F1655</f>
        <v>2008.2083333332087</v>
      </c>
      <c r="B1529" s="53">
        <f t="shared" si="649"/>
        <v>0.80899999999999994</v>
      </c>
      <c r="C1529" s="50">
        <f>1/Data!N1655</f>
        <v>4.4234456906726685E-2</v>
      </c>
      <c r="D1529" s="50">
        <f>Data!H1655/100</f>
        <v>3.5099999999999999E-2</v>
      </c>
      <c r="E1529">
        <f>Data!K1656/Data!K1655</f>
        <v>1.0361625771116625</v>
      </c>
      <c r="F1529">
        <f>Data!T1656/Data!T1655</f>
        <v>0.98285745438702299</v>
      </c>
      <c r="G1529" s="49">
        <f>Data!E1658</f>
        <v>218.815</v>
      </c>
      <c r="H1529" s="52">
        <v>0</v>
      </c>
      <c r="I1529" s="52">
        <v>1</v>
      </c>
      <c r="J1529" s="52">
        <v>0.6</v>
      </c>
      <c r="K1529" s="54">
        <f t="shared" si="652"/>
        <v>0.66261227030770231</v>
      </c>
      <c r="L1529" s="54">
        <f t="shared" si="663"/>
        <v>0.42004741359478742</v>
      </c>
      <c r="M1529" s="53">
        <f t="shared" si="664"/>
        <v>0.38635065421235876</v>
      </c>
      <c r="N1529" s="54" cm="1">
        <f t="array" ref="N1529">stock_min(C1529,O1529)</f>
        <v>0.47734809269085926</v>
      </c>
      <c r="O1529" s="54" cm="1">
        <f t="array" ref="O1529">stock_max(C1529,D1529)</f>
        <v>0.85</v>
      </c>
      <c r="P1529" s="49">
        <f t="shared" si="650"/>
        <v>2008.2083333332087</v>
      </c>
      <c r="Q1529" s="49">
        <f t="shared" si="655"/>
        <v>3.0943515382073636</v>
      </c>
      <c r="R1529" s="49">
        <f t="shared" si="656"/>
        <v>398.66590477321279</v>
      </c>
      <c r="S1529" s="59">
        <f t="shared" si="646"/>
        <v>75.270322493291701</v>
      </c>
      <c r="T1529" s="59">
        <f t="shared" si="647"/>
        <v>100.16044167276826</v>
      </c>
      <c r="U1529" s="59">
        <f t="shared" si="648"/>
        <v>288.51514942100226</v>
      </c>
      <c r="V1529" s="59"/>
      <c r="W1529" s="49">
        <f t="shared" si="657"/>
        <v>30.108128997316683</v>
      </c>
      <c r="X1529" s="49">
        <f t="shared" si="658"/>
        <v>45.162193495975018</v>
      </c>
      <c r="Y1529" s="49">
        <f t="shared" si="659"/>
        <v>33.792904020953088</v>
      </c>
      <c r="Z1529" s="49">
        <f t="shared" si="660"/>
        <v>66.367537651815169</v>
      </c>
      <c r="AA1529" s="49">
        <f t="shared" si="661"/>
        <v>177.04713269202162</v>
      </c>
      <c r="AB1529" s="49">
        <f t="shared" si="662"/>
        <v>111.46801672898066</v>
      </c>
      <c r="AC1529" s="80">
        <f t="shared" si="651"/>
        <v>0.38635065421235876</v>
      </c>
      <c r="AD1529" s="80">
        <f t="shared" si="653"/>
        <v>0.47734809269085926</v>
      </c>
      <c r="AE1529" s="80">
        <f t="shared" si="654"/>
        <v>0.85</v>
      </c>
      <c r="AF1529" s="54">
        <f>(Q1529-MAX(Q$2:Q1528))/MAX(Q$2:Q1528)</f>
        <v>-1.7142545612977008E-2</v>
      </c>
      <c r="AG1529" s="54">
        <f>(R1529-MAX(R$2:R1528))/MAX(R$2:R1528)</f>
        <v>-0.15725218237586477</v>
      </c>
      <c r="AH1529" s="54">
        <f>(S1529-MAX(S$2:S1528))/MAX(S$2:S1528)</f>
        <v>-5.2175241227445102E-2</v>
      </c>
      <c r="AI1529" s="54">
        <f>(T1529-MAX(T$2:T1528))/MAX(T$2:T1528)</f>
        <v>-6.3818528822676038E-2</v>
      </c>
      <c r="AJ1529" s="54">
        <f>(U1529-MAX(U$2:U1528))/MAX(U$2:U1528)</f>
        <v>3.4288665152946762E-4</v>
      </c>
      <c r="AK1529" s="54"/>
      <c r="AM1529" s="49"/>
      <c r="AN1529" s="49"/>
      <c r="AO1529" s="49"/>
      <c r="AP1529" s="49"/>
      <c r="AQ1529" s="49"/>
    </row>
    <row r="1530" spans="1:43">
      <c r="A1530" s="49">
        <f>Data!F1656</f>
        <v>2008.2916666665419</v>
      </c>
      <c r="B1530" s="53">
        <f t="shared" si="649"/>
        <v>0.82800000000000007</v>
      </c>
      <c r="C1530" s="50">
        <f>1/Data!N1656</f>
        <v>4.2815476102156746E-2</v>
      </c>
      <c r="D1530" s="50">
        <f>Data!H1656/100</f>
        <v>3.6799999999999999E-2</v>
      </c>
      <c r="E1530">
        <f>Data!K1657/Data!K1656</f>
        <v>1.0170697242948683</v>
      </c>
      <c r="F1530">
        <f>Data!T1657/Data!T1656</f>
        <v>0.97838613968567734</v>
      </c>
      <c r="G1530" s="49">
        <f>Data!E1659</f>
        <v>219.964</v>
      </c>
      <c r="H1530" s="52">
        <v>0</v>
      </c>
      <c r="I1530" s="52">
        <v>1</v>
      </c>
      <c r="J1530" s="52">
        <v>0.6</v>
      </c>
      <c r="K1530" s="54">
        <f t="shared" si="652"/>
        <v>0.66261227030770231</v>
      </c>
      <c r="L1530" s="54">
        <f t="shared" si="663"/>
        <v>0.47734809269085926</v>
      </c>
      <c r="M1530" s="53">
        <f t="shared" si="664"/>
        <v>0.44336619587623521</v>
      </c>
      <c r="N1530" s="54" cm="1">
        <f t="array" ref="N1530">stock_min(C1530,O1530)</f>
        <v>0.42873853545010165</v>
      </c>
      <c r="O1530" s="54" cm="1">
        <f t="array" ref="O1530">stock_max(C1530,D1530)</f>
        <v>0.85</v>
      </c>
      <c r="P1530" s="49">
        <f t="shared" si="650"/>
        <v>2008.2916666665419</v>
      </c>
      <c r="Q1530" s="49">
        <f t="shared" si="655"/>
        <v>3.0274706562971403</v>
      </c>
      <c r="R1530" s="49">
        <f t="shared" si="656"/>
        <v>405.47102185345574</v>
      </c>
      <c r="S1530" s="59">
        <f t="shared" si="646"/>
        <v>75.390475790345874</v>
      </c>
      <c r="T1530" s="59">
        <f t="shared" si="647"/>
        <v>100.56292213548983</v>
      </c>
      <c r="U1530" s="59">
        <f t="shared" si="648"/>
        <v>286.59120573920507</v>
      </c>
      <c r="V1530" s="59"/>
      <c r="W1530" s="49">
        <f t="shared" si="657"/>
        <v>30.15619031613835</v>
      </c>
      <c r="X1530" s="49">
        <f t="shared" si="658"/>
        <v>45.234285474207525</v>
      </c>
      <c r="Y1530" s="49">
        <f t="shared" si="659"/>
        <v>33.928695990516225</v>
      </c>
      <c r="Z1530" s="49">
        <f t="shared" si="660"/>
        <v>66.63422614497361</v>
      </c>
      <c r="AA1530" s="49">
        <f t="shared" si="661"/>
        <v>159.52635307903026</v>
      </c>
      <c r="AB1530" s="49">
        <f t="shared" si="662"/>
        <v>127.06485266017482</v>
      </c>
      <c r="AC1530" s="80">
        <f t="shared" si="651"/>
        <v>0.44336619587623521</v>
      </c>
      <c r="AD1530" s="80">
        <f t="shared" si="653"/>
        <v>0.42873853545010165</v>
      </c>
      <c r="AE1530" s="80">
        <f t="shared" si="654"/>
        <v>0.85</v>
      </c>
      <c r="AF1530" s="54">
        <f>(Q1530-MAX(Q$2:Q1529))/MAX(Q$2:Q1529)</f>
        <v>-3.8385889340988855E-2</v>
      </c>
      <c r="AG1530" s="54">
        <f>(R1530-MAX(R$2:R1529))/MAX(R$2:R1529)</f>
        <v>-0.14286670947891886</v>
      </c>
      <c r="AH1530" s="54">
        <f>(S1530-MAX(S$2:S1529))/MAX(S$2:S1529)</f>
        <v>-5.0662237615613247E-2</v>
      </c>
      <c r="AI1530" s="54">
        <f>(T1530-MAX(T$2:T1529))/MAX(T$2:T1529)</f>
        <v>-6.0056616979856633E-2</v>
      </c>
      <c r="AJ1530" s="54">
        <f>(U1530-MAX(U$2:U1529))/MAX(U$2:U1529)</f>
        <v>-6.668432093282467E-3</v>
      </c>
      <c r="AK1530" s="54"/>
      <c r="AM1530" s="49"/>
      <c r="AN1530" s="49"/>
      <c r="AO1530" s="49"/>
      <c r="AP1530" s="49"/>
      <c r="AQ1530" s="49"/>
    </row>
    <row r="1531" spans="1:43">
      <c r="A1531" s="49">
        <f>Data!F1657</f>
        <v>2008.3749999998752</v>
      </c>
      <c r="B1531" s="53">
        <f t="shared" si="649"/>
        <v>0.83799999999999997</v>
      </c>
      <c r="C1531" s="50">
        <f>1/Data!N1657</f>
        <v>4.2200445834142883E-2</v>
      </c>
      <c r="D1531" s="50">
        <f>Data!H1657/100</f>
        <v>3.8800000000000001E-2</v>
      </c>
      <c r="E1531">
        <f>Data!K1658/Data!K1657</f>
        <v>0.9479894092064296</v>
      </c>
      <c r="F1531">
        <f>Data!T1658/Data!T1657</f>
        <v>0.97550181763461086</v>
      </c>
      <c r="G1531" s="49">
        <f>Data!E1660</f>
        <v>219.08600000000001</v>
      </c>
      <c r="H1531" s="52">
        <v>0</v>
      </c>
      <c r="I1531" s="52">
        <v>1</v>
      </c>
      <c r="J1531" s="52">
        <v>0.6</v>
      </c>
      <c r="K1531" s="54">
        <f t="shared" si="652"/>
        <v>0.66261227030770231</v>
      </c>
      <c r="L1531" s="54">
        <f t="shared" si="663"/>
        <v>0.44336619587623521</v>
      </c>
      <c r="M1531" s="53">
        <f t="shared" si="664"/>
        <v>0.45080703110086867</v>
      </c>
      <c r="N1531" s="54" cm="1">
        <f t="array" ref="N1531">stock_min(C1531,O1531)</f>
        <v>0.40766964648308046</v>
      </c>
      <c r="O1531" s="54" cm="1">
        <f t="array" ref="O1531">stock_max(C1531,D1531)</f>
        <v>0.85</v>
      </c>
      <c r="P1531" s="49">
        <f t="shared" si="650"/>
        <v>2008.3749999998752</v>
      </c>
      <c r="Q1531" s="49">
        <f t="shared" si="655"/>
        <v>2.9533031280533084</v>
      </c>
      <c r="R1531" s="49">
        <f t="shared" si="656"/>
        <v>384.38223445718484</v>
      </c>
      <c r="S1531" s="59">
        <f t="shared" si="646"/>
        <v>72.299042028897176</v>
      </c>
      <c r="T1531" s="59">
        <f t="shared" si="647"/>
        <v>96.266045284821871</v>
      </c>
      <c r="U1531" s="59">
        <f t="shared" si="648"/>
        <v>276.07438199343585</v>
      </c>
      <c r="V1531" s="59"/>
      <c r="W1531" s="49">
        <f t="shared" si="657"/>
        <v>28.919616811558871</v>
      </c>
      <c r="X1531" s="49">
        <f t="shared" si="658"/>
        <v>43.379425217338301</v>
      </c>
      <c r="Y1531" s="49">
        <f t="shared" si="659"/>
        <v>32.478982465101971</v>
      </c>
      <c r="Z1531" s="49">
        <f t="shared" si="660"/>
        <v>63.7870628197199</v>
      </c>
      <c r="AA1531" s="49">
        <f t="shared" si="661"/>
        <v>151.61810948396791</v>
      </c>
      <c r="AB1531" s="49">
        <f t="shared" si="662"/>
        <v>124.45627250946794</v>
      </c>
      <c r="AC1531" s="80">
        <f t="shared" si="651"/>
        <v>0.45080703110086867</v>
      </c>
      <c r="AD1531" s="80">
        <f t="shared" si="653"/>
        <v>0.40766964648308046</v>
      </c>
      <c r="AE1531" s="80">
        <f t="shared" si="654"/>
        <v>0.85</v>
      </c>
      <c r="AF1531" s="54">
        <f>(Q1531-MAX(Q$2:Q1530))/MAX(Q$2:Q1530)</f>
        <v>-6.1943687189044867E-2</v>
      </c>
      <c r="AG1531" s="54">
        <f>(R1531-MAX(R$2:R1530))/MAX(R$2:R1530)</f>
        <v>-0.18744671830775725</v>
      </c>
      <c r="AH1531" s="54">
        <f>(S1531-MAX(S$2:S1530))/MAX(S$2:S1530)</f>
        <v>-8.9590428197865446E-2</v>
      </c>
      <c r="AI1531" s="54">
        <f>(T1531-MAX(T$2:T1530))/MAX(T$2:T1530)</f>
        <v>-0.10021874510493457</v>
      </c>
      <c r="AJ1531" s="54">
        <f>(U1531-MAX(U$2:U1530))/MAX(U$2:U1530)</f>
        <v>-4.3119979843459812E-2</v>
      </c>
      <c r="AK1531" s="54"/>
      <c r="AM1531" s="49"/>
      <c r="AN1531" s="49"/>
      <c r="AO1531" s="49"/>
      <c r="AP1531" s="49"/>
      <c r="AQ1531" s="49"/>
    </row>
    <row r="1532" spans="1:43">
      <c r="A1532" s="49">
        <f>Data!F1658</f>
        <v>2008.4583333332084</v>
      </c>
      <c r="B1532" s="53">
        <f t="shared" si="649"/>
        <v>0.80299999999999994</v>
      </c>
      <c r="C1532" s="50">
        <f>1/Data!N1658</f>
        <v>4.4609374616279278E-2</v>
      </c>
      <c r="D1532" s="50">
        <f>Data!H1658/100</f>
        <v>4.0999999999999995E-2</v>
      </c>
      <c r="E1532">
        <f>Data!K1659/Data!K1658</f>
        <v>0.93431210046426549</v>
      </c>
      <c r="F1532">
        <f>Data!T1659/Data!T1658</f>
        <v>1.0054908526067967</v>
      </c>
      <c r="G1532" s="49">
        <f>Data!E1661</f>
        <v>218.78299999999999</v>
      </c>
      <c r="H1532" s="52">
        <v>0</v>
      </c>
      <c r="I1532" s="52">
        <v>1</v>
      </c>
      <c r="J1532" s="52">
        <v>0.6</v>
      </c>
      <c r="K1532" s="54">
        <f t="shared" si="652"/>
        <v>0.66261227030770231</v>
      </c>
      <c r="L1532" s="54">
        <f t="shared" si="663"/>
        <v>0.45080703110086867</v>
      </c>
      <c r="M1532" s="53">
        <f t="shared" si="664"/>
        <v>0.45275026295765591</v>
      </c>
      <c r="N1532" s="54" cm="1">
        <f t="array" ref="N1532">stock_min(C1532,O1532)</f>
        <v>0.49019152496589558</v>
      </c>
      <c r="O1532" s="54" cm="1">
        <f t="array" ref="O1532">stock_max(C1532,D1532)</f>
        <v>0.85</v>
      </c>
      <c r="P1532" s="49">
        <f t="shared" si="650"/>
        <v>2008.4583333332084</v>
      </c>
      <c r="Q1532" s="49">
        <f t="shared" si="655"/>
        <v>2.9695192802326407</v>
      </c>
      <c r="R1532" s="49">
        <f t="shared" si="656"/>
        <v>359.13297285684013</v>
      </c>
      <c r="S1532" s="59">
        <f t="shared" si="646"/>
        <v>69.608332056660061</v>
      </c>
      <c r="T1532" s="59">
        <f t="shared" si="647"/>
        <v>92.254344416175144</v>
      </c>
      <c r="U1532" s="59">
        <f t="shared" si="648"/>
        <v>268.73162355993958</v>
      </c>
      <c r="V1532" s="59"/>
      <c r="W1532" s="49">
        <f t="shared" si="657"/>
        <v>27.843332822664024</v>
      </c>
      <c r="X1532" s="49">
        <f t="shared" si="658"/>
        <v>41.764999233996036</v>
      </c>
      <c r="Y1532" s="49">
        <f t="shared" si="659"/>
        <v>31.125483816824634</v>
      </c>
      <c r="Z1532" s="49">
        <f t="shared" si="660"/>
        <v>61.12886059935051</v>
      </c>
      <c r="AA1532" s="49">
        <f t="shared" si="661"/>
        <v>147.06331032813915</v>
      </c>
      <c r="AB1532" s="49">
        <f t="shared" si="662"/>
        <v>121.66831323180044</v>
      </c>
      <c r="AC1532" s="80">
        <f t="shared" si="651"/>
        <v>0.45275026295765591</v>
      </c>
      <c r="AD1532" s="80">
        <f t="shared" si="653"/>
        <v>0.49019152496589558</v>
      </c>
      <c r="AE1532" s="80">
        <f t="shared" si="654"/>
        <v>0.85</v>
      </c>
      <c r="AF1532" s="54">
        <f>(Q1532-MAX(Q$2:Q1531))/MAX(Q$2:Q1531)</f>
        <v>-5.6792958238524767E-2</v>
      </c>
      <c r="AG1532" s="54">
        <f>(R1532-MAX(R$2:R1531))/MAX(R$2:R1531)</f>
        <v>-0.2408216366429887</v>
      </c>
      <c r="AH1532" s="54">
        <f>(S1532-MAX(S$2:S1531))/MAX(S$2:S1531)</f>
        <v>-0.12347259378297828</v>
      </c>
      <c r="AI1532" s="54">
        <f>(T1532-MAX(T$2:T1531))/MAX(T$2:T1531)</f>
        <v>-0.13771538507985734</v>
      </c>
      <c r="AJ1532" s="54">
        <f>(U1532-MAX(U$2:U1531))/MAX(U$2:U1531)</f>
        <v>-6.8570145799153506E-2</v>
      </c>
      <c r="AK1532" s="54"/>
      <c r="AM1532" s="49"/>
      <c r="AN1532" s="49"/>
      <c r="AO1532" s="49"/>
      <c r="AP1532" s="49"/>
      <c r="AQ1532" s="49"/>
    </row>
    <row r="1533" spans="1:43">
      <c r="A1533" s="49">
        <f>Data!F1659</f>
        <v>2008.5416666665417</v>
      </c>
      <c r="B1533" s="53">
        <f t="shared" si="649"/>
        <v>0.74099999999999999</v>
      </c>
      <c r="C1533" s="50">
        <f>1/Data!N1659</f>
        <v>4.7830397704538459E-2</v>
      </c>
      <c r="D1533" s="50">
        <f>Data!H1659/100</f>
        <v>4.0099999999999997E-2</v>
      </c>
      <c r="E1533">
        <f>Data!K1660/Data!K1659</f>
        <v>1.0252005943132005</v>
      </c>
      <c r="F1533">
        <f>Data!T1660/Data!T1659</f>
        <v>1.0172625188895825</v>
      </c>
      <c r="G1533" s="49">
        <f>Data!E1662</f>
        <v>216.57300000000001</v>
      </c>
      <c r="H1533" s="52">
        <v>0</v>
      </c>
      <c r="I1533" s="52">
        <v>1</v>
      </c>
      <c r="J1533" s="52">
        <v>0.6</v>
      </c>
      <c r="K1533" s="54">
        <f t="shared" si="652"/>
        <v>0.66261227030770231</v>
      </c>
      <c r="L1533" s="54">
        <f t="shared" si="663"/>
        <v>0.49019152496589558</v>
      </c>
      <c r="M1533" s="53">
        <f t="shared" si="664"/>
        <v>0.46925913882927661</v>
      </c>
      <c r="N1533" s="54" cm="1">
        <f t="array" ref="N1533">stock_min(C1533,O1533)</f>
        <v>0.60053305014952207</v>
      </c>
      <c r="O1533" s="54" cm="1">
        <f t="array" ref="O1533">stock_max(C1533,D1533)</f>
        <v>0.85</v>
      </c>
      <c r="P1533" s="49">
        <f t="shared" si="650"/>
        <v>2008.5416666665417</v>
      </c>
      <c r="Q1533" s="49">
        <f t="shared" si="655"/>
        <v>3.020780662900636</v>
      </c>
      <c r="R1533" s="49">
        <f t="shared" si="656"/>
        <v>368.18333721029904</v>
      </c>
      <c r="S1533" s="59">
        <f t="shared" si="646"/>
        <v>71.1414809176473</v>
      </c>
      <c r="T1533" s="59">
        <f t="shared" si="647"/>
        <v>94.33213228530289</v>
      </c>
      <c r="U1533" s="59">
        <f t="shared" si="648"/>
        <v>274.33642053496965</v>
      </c>
      <c r="V1533" s="59"/>
      <c r="W1533" s="49">
        <f t="shared" si="657"/>
        <v>28.456592367058921</v>
      </c>
      <c r="X1533" s="49">
        <f t="shared" si="658"/>
        <v>42.684888550588376</v>
      </c>
      <c r="Y1533" s="49">
        <f t="shared" si="659"/>
        <v>31.82650394877184</v>
      </c>
      <c r="Z1533" s="49">
        <f t="shared" si="660"/>
        <v>62.505628336531053</v>
      </c>
      <c r="AA1533" s="49">
        <f t="shared" si="661"/>
        <v>145.60154808522353</v>
      </c>
      <c r="AB1533" s="49">
        <f t="shared" si="662"/>
        <v>128.73487244974612</v>
      </c>
      <c r="AC1533" s="80">
        <f t="shared" si="651"/>
        <v>0.46925913882927656</v>
      </c>
      <c r="AD1533" s="80">
        <f t="shared" si="653"/>
        <v>0.60053305014952207</v>
      </c>
      <c r="AE1533" s="80">
        <f t="shared" si="654"/>
        <v>0.85</v>
      </c>
      <c r="AF1533" s="54">
        <f>(Q1533-MAX(Q$2:Q1532))/MAX(Q$2:Q1532)</f>
        <v>-4.0510828863330101E-2</v>
      </c>
      <c r="AG1533" s="54">
        <f>(R1533-MAX(R$2:R1532))/MAX(R$2:R1532)</f>
        <v>-0.22168989069666903</v>
      </c>
      <c r="AH1533" s="54">
        <f>(S1533-MAX(S$2:S1532))/MAX(S$2:S1532)</f>
        <v>-0.10416675847906874</v>
      </c>
      <c r="AI1533" s="54">
        <f>(T1533-MAX(T$2:T1532))/MAX(T$2:T1532)</f>
        <v>-0.1182946789445002</v>
      </c>
      <c r="AJ1533" s="54">
        <f>(U1533-MAX(U$2:U1532))/MAX(U$2:U1532)</f>
        <v>-4.9143793365744433E-2</v>
      </c>
      <c r="AK1533" s="54"/>
      <c r="AM1533" s="49"/>
      <c r="AN1533" s="49"/>
      <c r="AO1533" s="49"/>
      <c r="AP1533" s="49"/>
      <c r="AQ1533" s="49"/>
    </row>
    <row r="1534" spans="1:43">
      <c r="A1534" s="49">
        <f>Data!F1660</f>
        <v>2008.6249999998749</v>
      </c>
      <c r="B1534" s="53">
        <f t="shared" si="649"/>
        <v>0.76200000000000001</v>
      </c>
      <c r="C1534" s="50">
        <f>1/Data!N1660</f>
        <v>4.6725440567252551E-2</v>
      </c>
      <c r="D1534" s="50">
        <f>Data!H1660/100</f>
        <v>3.8900000000000004E-2</v>
      </c>
      <c r="E1534">
        <f>Data!K1661/Data!K1660</f>
        <v>0.95284547560592947</v>
      </c>
      <c r="F1534">
        <f>Data!T1661/Data!T1660</f>
        <v>1.0212424472230466</v>
      </c>
      <c r="G1534" s="49">
        <f>Data!E1663</f>
        <v>212.42500000000001</v>
      </c>
      <c r="H1534" s="52">
        <v>0</v>
      </c>
      <c r="I1534" s="52">
        <v>1</v>
      </c>
      <c r="J1534" s="52">
        <v>0.6</v>
      </c>
      <c r="K1534" s="54">
        <f t="shared" si="652"/>
        <v>0.66261227030770231</v>
      </c>
      <c r="L1534" s="54">
        <f t="shared" si="663"/>
        <v>0.60053305014952207</v>
      </c>
      <c r="M1534" s="53">
        <f t="shared" si="664"/>
        <v>0.53879820524687105</v>
      </c>
      <c r="N1534" s="54" cm="1">
        <f t="array" ref="N1534">stock_min(C1534,O1534)</f>
        <v>0.56268089806930999</v>
      </c>
      <c r="O1534" s="54" cm="1">
        <f t="array" ref="O1534">stock_max(C1534,D1534)</f>
        <v>0.85</v>
      </c>
      <c r="P1534" s="49">
        <f t="shared" si="650"/>
        <v>2008.6249999998749</v>
      </c>
      <c r="Q1534" s="49">
        <f t="shared" si="655"/>
        <v>3.0849494367047026</v>
      </c>
      <c r="R1534" s="49">
        <f t="shared" si="656"/>
        <v>350.82182705432569</v>
      </c>
      <c r="S1534" s="59">
        <f t="shared" si="646"/>
        <v>69.733182960735405</v>
      </c>
      <c r="T1534" s="59">
        <f t="shared" si="647"/>
        <v>92.060781939567107</v>
      </c>
      <c r="U1534" s="59">
        <f t="shared" si="648"/>
        <v>271.35892205246478</v>
      </c>
      <c r="V1534" s="59"/>
      <c r="W1534" s="49">
        <f t="shared" si="657"/>
        <v>27.893273184294163</v>
      </c>
      <c r="X1534" s="49">
        <f t="shared" si="658"/>
        <v>41.839909776441239</v>
      </c>
      <c r="Y1534" s="49">
        <f t="shared" si="659"/>
        <v>31.060178212288228</v>
      </c>
      <c r="Z1534" s="49">
        <f t="shared" si="660"/>
        <v>61.000603727278879</v>
      </c>
      <c r="AA1534" s="49">
        <f t="shared" si="661"/>
        <v>125.15122187287118</v>
      </c>
      <c r="AB1534" s="49">
        <f t="shared" si="662"/>
        <v>146.20770017959359</v>
      </c>
      <c r="AC1534" s="80">
        <f t="shared" si="651"/>
        <v>0.53879820524687105</v>
      </c>
      <c r="AD1534" s="80">
        <f t="shared" si="653"/>
        <v>0.56268089806930999</v>
      </c>
      <c r="AE1534" s="80">
        <f t="shared" si="654"/>
        <v>0.85</v>
      </c>
      <c r="AF1534" s="54">
        <f>(Q1534-MAX(Q$2:Q1533))/MAX(Q$2:Q1533)</f>
        <v>-2.0128930784374621E-2</v>
      </c>
      <c r="AG1534" s="54">
        <f>(R1534-MAX(R$2:R1533))/MAX(R$2:R1533)</f>
        <v>-0.25839073373196464</v>
      </c>
      <c r="AH1534" s="54">
        <f>(S1534-MAX(S$2:S1533))/MAX(S$2:S1533)</f>
        <v>-0.12190043660179581</v>
      </c>
      <c r="AI1534" s="54">
        <f>(T1534-MAX(T$2:T1533))/MAX(T$2:T1533)</f>
        <v>-0.13952457842095364</v>
      </c>
      <c r="AJ1534" s="54">
        <f>(U1534-MAX(U$2:U1533))/MAX(U$2:U1533)</f>
        <v>-5.9463870105146754E-2</v>
      </c>
      <c r="AK1534" s="54"/>
      <c r="AM1534" s="49"/>
      <c r="AN1534" s="49"/>
      <c r="AO1534" s="49"/>
      <c r="AP1534" s="49"/>
      <c r="AQ1534" s="49"/>
    </row>
    <row r="1535" spans="1:43">
      <c r="A1535" s="49">
        <f>Data!F1661</f>
        <v>2008.7083333332082</v>
      </c>
      <c r="B1535" s="53">
        <f t="shared" si="649"/>
        <v>0.71700000000000008</v>
      </c>
      <c r="C1535" s="50">
        <f>1/Data!N1661</f>
        <v>4.9109319143839647E-2</v>
      </c>
      <c r="D1535" s="50">
        <f>Data!H1661/100</f>
        <v>3.6900000000000002E-2</v>
      </c>
      <c r="E1535">
        <f>Data!K1662/Data!K1661</f>
        <v>0.80619731740293288</v>
      </c>
      <c r="F1535">
        <f>Data!T1662/Data!T1661</f>
        <v>1.0033124947644945</v>
      </c>
      <c r="G1535" s="49">
        <f>Data!E1664</f>
        <v>210.22800000000001</v>
      </c>
      <c r="H1535" s="52">
        <v>0</v>
      </c>
      <c r="I1535" s="52">
        <v>1</v>
      </c>
      <c r="J1535" s="52">
        <v>0.6</v>
      </c>
      <c r="K1535" s="54">
        <f t="shared" si="652"/>
        <v>0.66261227030770231</v>
      </c>
      <c r="L1535" s="54">
        <f t="shared" si="663"/>
        <v>0.56268089806930999</v>
      </c>
      <c r="M1535" s="53">
        <f t="shared" si="664"/>
        <v>0.56321671991214495</v>
      </c>
      <c r="N1535" s="54" cm="1">
        <f t="array" ref="N1535">stock_min(C1535,O1535)</f>
        <v>0.64434463992573821</v>
      </c>
      <c r="O1535" s="54" cm="1">
        <f t="array" ref="O1535">stock_max(C1535,D1535)</f>
        <v>0.85</v>
      </c>
      <c r="P1535" s="49">
        <f t="shared" si="650"/>
        <v>2008.7083333332082</v>
      </c>
      <c r="Q1535" s="49">
        <f t="shared" si="655"/>
        <v>3.0951683155625171</v>
      </c>
      <c r="R1535" s="49">
        <f t="shared" si="656"/>
        <v>282.83161585759302</v>
      </c>
      <c r="S1535" s="59">
        <f t="shared" si="646"/>
        <v>61.71689252782943</v>
      </c>
      <c r="T1535" s="59">
        <f t="shared" si="647"/>
        <v>80.341587974892278</v>
      </c>
      <c r="U1535" s="59">
        <f t="shared" si="648"/>
        <v>243.43804030853579</v>
      </c>
      <c r="V1535" s="59"/>
      <c r="W1535" s="49">
        <f t="shared" si="657"/>
        <v>24.686757011131775</v>
      </c>
      <c r="X1535" s="49">
        <f t="shared" si="658"/>
        <v>37.030135516697655</v>
      </c>
      <c r="Y1535" s="49">
        <f t="shared" si="659"/>
        <v>27.106265966722912</v>
      </c>
      <c r="Z1535" s="49">
        <f t="shared" si="660"/>
        <v>53.235322008169369</v>
      </c>
      <c r="AA1535" s="49">
        <f t="shared" si="661"/>
        <v>106.32966574412174</v>
      </c>
      <c r="AB1535" s="49">
        <f t="shared" si="662"/>
        <v>137.10837456441405</v>
      </c>
      <c r="AC1535" s="80">
        <f t="shared" si="651"/>
        <v>0.56321671991214495</v>
      </c>
      <c r="AD1535" s="80">
        <f t="shared" si="653"/>
        <v>0.64434463992573821</v>
      </c>
      <c r="AE1535" s="80">
        <f t="shared" si="654"/>
        <v>0.85</v>
      </c>
      <c r="AF1535" s="54">
        <f>(Q1535-MAX(Q$2:Q1534))/MAX(Q$2:Q1534)</f>
        <v>-1.6883112997718237E-2</v>
      </c>
      <c r="AG1535" s="54">
        <f>(R1535-MAX(R$2:R1534))/MAX(R$2:R1534)</f>
        <v>-0.40211659897355256</v>
      </c>
      <c r="AH1535" s="54">
        <f>(S1535-MAX(S$2:S1534))/MAX(S$2:S1534)</f>
        <v>-0.22284378710354241</v>
      </c>
      <c r="AI1535" s="54">
        <f>(T1535-MAX(T$2:T1534))/MAX(T$2:T1534)</f>
        <v>-0.2490617576069814</v>
      </c>
      <c r="AJ1535" s="54">
        <f>(U1535-MAX(U$2:U1534))/MAX(U$2:U1534)</f>
        <v>-0.15623827449937405</v>
      </c>
      <c r="AK1535" s="54"/>
      <c r="AM1535" s="49"/>
      <c r="AN1535" s="49"/>
      <c r="AO1535" s="49"/>
      <c r="AP1535" s="49"/>
      <c r="AQ1535" s="49"/>
    </row>
    <row r="1536" spans="1:43">
      <c r="A1536" s="49">
        <f>Data!F1662</f>
        <v>2008.7916666665415</v>
      </c>
      <c r="B1536" s="53">
        <f t="shared" si="649"/>
        <v>0.496</v>
      </c>
      <c r="C1536" s="50">
        <f>1/Data!N1662</f>
        <v>6.1022654692519489E-2</v>
      </c>
      <c r="D1536" s="50">
        <f>Data!H1662/100</f>
        <v>3.8100000000000002E-2</v>
      </c>
      <c r="E1536">
        <f>Data!K1663/Data!K1662</f>
        <v>0.93177960834754547</v>
      </c>
      <c r="F1536">
        <f>Data!T1663/Data!T1662</f>
        <v>1.0466194994608706</v>
      </c>
      <c r="G1536" s="49">
        <f>Data!E1665</f>
        <v>211.143</v>
      </c>
      <c r="H1536" s="52">
        <v>0</v>
      </c>
      <c r="I1536" s="52">
        <v>1</v>
      </c>
      <c r="J1536" s="52">
        <v>0.6</v>
      </c>
      <c r="K1536" s="54">
        <f t="shared" si="652"/>
        <v>0.66261227030770231</v>
      </c>
      <c r="L1536" s="54">
        <f t="shared" si="663"/>
        <v>0.64434463992573821</v>
      </c>
      <c r="M1536" s="53">
        <f t="shared" si="664"/>
        <v>0.60982146101089274</v>
      </c>
      <c r="N1536" s="54" cm="1">
        <f t="array" ref="N1536">stock_min(C1536,O1536)</f>
        <v>0.85</v>
      </c>
      <c r="O1536" s="54" cm="1">
        <f t="array" ref="O1536">stock_max(C1536,D1536)</f>
        <v>0.85</v>
      </c>
      <c r="P1536" s="49">
        <f t="shared" si="650"/>
        <v>2008.7916666665415</v>
      </c>
      <c r="Q1536" s="49">
        <f t="shared" si="655"/>
        <v>3.239463513181188</v>
      </c>
      <c r="R1536" s="49">
        <f t="shared" si="656"/>
        <v>263.53673225209144</v>
      </c>
      <c r="S1536" s="59">
        <f t="shared" si="646"/>
        <v>60.34156643510795</v>
      </c>
      <c r="T1536" s="59">
        <f t="shared" si="647"/>
        <v>77.973534009372287</v>
      </c>
      <c r="U1536" s="59">
        <f t="shared" si="648"/>
        <v>239.04148909175268</v>
      </c>
      <c r="V1536" s="59"/>
      <c r="W1536" s="49">
        <f t="shared" si="657"/>
        <v>24.136626574043181</v>
      </c>
      <c r="X1536" s="49">
        <f t="shared" si="658"/>
        <v>36.204939861064766</v>
      </c>
      <c r="Y1536" s="49">
        <f t="shared" si="659"/>
        <v>26.30731361550728</v>
      </c>
      <c r="Z1536" s="49">
        <f t="shared" si="660"/>
        <v>51.666220393865011</v>
      </c>
      <c r="AA1536" s="49">
        <f t="shared" si="661"/>
        <v>93.268858971600679</v>
      </c>
      <c r="AB1536" s="49">
        <f t="shared" si="662"/>
        <v>145.772630120152</v>
      </c>
      <c r="AC1536" s="80">
        <f t="shared" si="651"/>
        <v>0.60982146101089274</v>
      </c>
      <c r="AD1536" s="80">
        <f t="shared" si="653"/>
        <v>0.85</v>
      </c>
      <c r="AE1536" s="80">
        <f t="shared" si="654"/>
        <v>0.85</v>
      </c>
      <c r="AF1536" s="54">
        <f>(Q1536-MAX(Q$2:Q1535))/MAX(Q$2:Q1535)</f>
        <v>2.8949304185857515E-2</v>
      </c>
      <c r="AG1536" s="54">
        <f>(R1536-MAX(R$2:R1535))/MAX(R$2:R1535)</f>
        <v>-0.44290443875407842</v>
      </c>
      <c r="AH1536" s="54">
        <f>(S1536-MAX(S$2:S1535))/MAX(S$2:S1535)</f>
        <v>-0.24016227437564777</v>
      </c>
      <c r="AI1536" s="54">
        <f>(T1536-MAX(T$2:T1535))/MAX(T$2:T1535)</f>
        <v>-0.27119552826776455</v>
      </c>
      <c r="AJ1536" s="54">
        <f>(U1536-MAX(U$2:U1535))/MAX(U$2:U1535)</f>
        <v>-0.17147681994700892</v>
      </c>
      <c r="AK1536" s="54"/>
      <c r="AM1536" s="49"/>
      <c r="AN1536" s="49"/>
      <c r="AO1536" s="49"/>
      <c r="AP1536" s="49"/>
      <c r="AQ1536" s="49"/>
    </row>
    <row r="1537" spans="1:43">
      <c r="A1537" s="49">
        <f>Data!F1663</f>
        <v>2008.8749999998747</v>
      </c>
      <c r="B1537" s="53">
        <f t="shared" si="649"/>
        <v>0.42500000000000004</v>
      </c>
      <c r="C1537" s="50">
        <f>1/Data!N1663</f>
        <v>6.553226211760442E-2</v>
      </c>
      <c r="D1537" s="50">
        <f>Data!H1663/100</f>
        <v>3.5299999999999998E-2</v>
      </c>
      <c r="E1537">
        <f>Data!K1664/Data!K1663</f>
        <v>1.0068870602448394</v>
      </c>
      <c r="F1537">
        <f>Data!T1664/Data!T1663</f>
        <v>1.112220600090601</v>
      </c>
      <c r="G1537" s="49">
        <f>Data!E1666</f>
        <v>212.19300000000001</v>
      </c>
      <c r="H1537" s="52">
        <v>0</v>
      </c>
      <c r="I1537" s="52">
        <v>1</v>
      </c>
      <c r="J1537" s="52">
        <v>0.6</v>
      </c>
      <c r="K1537" s="54">
        <f t="shared" si="652"/>
        <v>0.66261227030770231</v>
      </c>
      <c r="L1537" s="54">
        <f t="shared" si="663"/>
        <v>0.85</v>
      </c>
      <c r="M1537" s="53">
        <f t="shared" si="664"/>
        <v>0.73356169632013113</v>
      </c>
      <c r="N1537" s="54" cm="1">
        <f t="array" ref="N1537">stock_min(C1537,O1537)</f>
        <v>0.85</v>
      </c>
      <c r="O1537" s="54" cm="1">
        <f t="array" ref="O1537">stock_max(C1537,D1537)</f>
        <v>0.85</v>
      </c>
      <c r="P1537" s="49">
        <f t="shared" si="650"/>
        <v>2008.8749999998747</v>
      </c>
      <c r="Q1537" s="49">
        <f t="shared" si="655"/>
        <v>3.6029980526019871</v>
      </c>
      <c r="R1537" s="49">
        <f t="shared" si="656"/>
        <v>265.35172560383972</v>
      </c>
      <c r="S1537" s="59">
        <f t="shared" si="646"/>
        <v>63.299538755393755</v>
      </c>
      <c r="T1537" s="59">
        <f t="shared" si="647"/>
        <v>81.281584902551856</v>
      </c>
      <c r="U1537" s="59">
        <f t="shared" si="648"/>
        <v>250.51212130099753</v>
      </c>
      <c r="V1537" s="59"/>
      <c r="W1537" s="49">
        <f t="shared" si="657"/>
        <v>25.319815502157503</v>
      </c>
      <c r="X1537" s="49">
        <f t="shared" si="658"/>
        <v>37.979723253236251</v>
      </c>
      <c r="Y1537" s="49">
        <f t="shared" si="659"/>
        <v>27.423409396063711</v>
      </c>
      <c r="Z1537" s="49">
        <f t="shared" si="660"/>
        <v>53.858175506488145</v>
      </c>
      <c r="AA1537" s="49">
        <f t="shared" si="661"/>
        <v>66.746024650683324</v>
      </c>
      <c r="AB1537" s="49">
        <f t="shared" si="662"/>
        <v>183.76609665031421</v>
      </c>
      <c r="AC1537" s="80">
        <f t="shared" si="651"/>
        <v>0.73356169632013113</v>
      </c>
      <c r="AD1537" s="80">
        <f t="shared" si="653"/>
        <v>0.85</v>
      </c>
      <c r="AE1537" s="80">
        <f t="shared" si="654"/>
        <v>0.85</v>
      </c>
      <c r="AF1537" s="54">
        <f>(Q1537-MAX(Q$2:Q1536))/MAX(Q$2:Q1536)</f>
        <v>0.11222060009060091</v>
      </c>
      <c r="AG1537" s="54">
        <f>(R1537-MAX(R$2:R1536))/MAX(R$2:R1536)</f>
        <v>-0.43906768806164509</v>
      </c>
      <c r="AH1537" s="54">
        <f>(S1537-MAX(S$2:S1536))/MAX(S$2:S1536)</f>
        <v>-0.20291466724362497</v>
      </c>
      <c r="AI1537" s="54">
        <f>(T1537-MAX(T$2:T1536))/MAX(T$2:T1536)</f>
        <v>-0.24027577691498764</v>
      </c>
      <c r="AJ1537" s="54">
        <f>(U1537-MAX(U$2:U1536))/MAX(U$2:U1536)</f>
        <v>-0.13171935060002893</v>
      </c>
      <c r="AK1537" s="54"/>
      <c r="AM1537" s="49"/>
      <c r="AN1537" s="49"/>
      <c r="AO1537" s="49"/>
      <c r="AP1537" s="49"/>
      <c r="AQ1537" s="49"/>
    </row>
    <row r="1538" spans="1:43">
      <c r="A1538" s="49">
        <f>Data!F1664</f>
        <v>2008.958333333208</v>
      </c>
      <c r="B1538" s="53">
        <f t="shared" si="649"/>
        <v>0.43100000000000005</v>
      </c>
      <c r="C1538" s="50">
        <f>1/Data!N1664</f>
        <v>6.5036078856931606E-2</v>
      </c>
      <c r="D1538" s="50">
        <f>Data!H1664/100</f>
        <v>2.4199999999999999E-2</v>
      </c>
      <c r="E1538">
        <f>Data!K1665/Data!K1664</f>
        <v>0.98472274107282853</v>
      </c>
      <c r="F1538">
        <f>Data!T1665/Data!T1664</f>
        <v>0.98894580548882993</v>
      </c>
      <c r="G1538" s="49">
        <f>Data!E1667</f>
        <v>212.709</v>
      </c>
      <c r="H1538" s="52">
        <v>0</v>
      </c>
      <c r="I1538" s="52">
        <v>1</v>
      </c>
      <c r="J1538" s="52">
        <v>0.6</v>
      </c>
      <c r="K1538" s="54">
        <f t="shared" si="652"/>
        <v>0.66261227030770231</v>
      </c>
      <c r="L1538" s="54">
        <f t="shared" si="663"/>
        <v>0.85</v>
      </c>
      <c r="M1538" s="53">
        <f t="shared" si="664"/>
        <v>0.81572410665428974</v>
      </c>
      <c r="N1538" s="54" cm="1">
        <f t="array" ref="N1538">stock_min(C1538,O1538)</f>
        <v>0.85</v>
      </c>
      <c r="O1538" s="54" cm="1">
        <f t="array" ref="O1538">stock_max(C1538,D1538)</f>
        <v>0.85</v>
      </c>
      <c r="P1538" s="49">
        <f t="shared" si="650"/>
        <v>2008.958333333208</v>
      </c>
      <c r="Q1538" s="49">
        <f t="shared" si="655"/>
        <v>3.563169811305158</v>
      </c>
      <c r="R1538" s="49">
        <f t="shared" si="656"/>
        <v>261.29787858501811</v>
      </c>
      <c r="S1538" s="59">
        <f t="shared" ref="S1538:S1601" si="665">SUM(W1538:X1538)</f>
        <v>62.439422523723962</v>
      </c>
      <c r="T1538" s="59">
        <f t="shared" ref="T1538:T1601" si="666">SUM(Y1538:Z1538)</f>
        <v>80.155635908370655</v>
      </c>
      <c r="U1538" s="59">
        <f t="shared" ref="U1538:U1601" si="667">SUM(AA1538:AB1538)</f>
        <v>246.96685552109906</v>
      </c>
      <c r="V1538" s="59"/>
      <c r="W1538" s="49">
        <f t="shared" si="657"/>
        <v>24.975769009489586</v>
      </c>
      <c r="X1538" s="49">
        <f t="shared" si="658"/>
        <v>37.463653514234373</v>
      </c>
      <c r="Y1538" s="49">
        <f t="shared" si="659"/>
        <v>27.043528021167589</v>
      </c>
      <c r="Z1538" s="49">
        <f t="shared" si="660"/>
        <v>53.112107887203067</v>
      </c>
      <c r="AA1538" s="49">
        <f t="shared" si="661"/>
        <v>45.510037927931485</v>
      </c>
      <c r="AB1538" s="49">
        <f t="shared" si="662"/>
        <v>201.45681759316759</v>
      </c>
      <c r="AC1538" s="80">
        <f t="shared" si="651"/>
        <v>0.81572410665428974</v>
      </c>
      <c r="AD1538" s="80">
        <f t="shared" si="653"/>
        <v>0.85</v>
      </c>
      <c r="AE1538" s="80">
        <f t="shared" si="654"/>
        <v>0.85</v>
      </c>
      <c r="AF1538" s="54">
        <f>(Q1538-MAX(Q$2:Q1537))/MAX(Q$2:Q1537)</f>
        <v>-1.1054194511170021E-2</v>
      </c>
      <c r="AG1538" s="54">
        <f>(R1538-MAX(R$2:R1537))/MAX(R$2:R1537)</f>
        <v>-0.44763719623174425</v>
      </c>
      <c r="AH1538" s="54">
        <f>(S1538-MAX(S$2:S1537))/MAX(S$2:S1537)</f>
        <v>-0.21374548917708269</v>
      </c>
      <c r="AI1538" s="54">
        <f>(T1538-MAX(T$2:T1537))/MAX(T$2:T1537)</f>
        <v>-0.2507998178261388</v>
      </c>
      <c r="AJ1538" s="54">
        <f>(U1538-MAX(U$2:U1537))/MAX(U$2:U1537)</f>
        <v>-0.14400732156797699</v>
      </c>
      <c r="AK1538" s="54"/>
      <c r="AM1538" s="49"/>
      <c r="AN1538" s="49"/>
      <c r="AO1538" s="49"/>
      <c r="AP1538" s="49"/>
      <c r="AQ1538" s="49"/>
    </row>
    <row r="1539" spans="1:43">
      <c r="A1539" s="49">
        <f>Data!F1665</f>
        <v>2009.0416666665412</v>
      </c>
      <c r="B1539" s="53">
        <f t="shared" ref="B1539:B1602" si="668">1-_xlfn.PERCENTRANK.INC(C$3:C$1712,C1539,3)</f>
        <v>0.41900000000000004</v>
      </c>
      <c r="C1539" s="50">
        <f>1/Data!N1665</f>
        <v>6.5899369828025731E-2</v>
      </c>
      <c r="D1539" s="50">
        <f>Data!H1665/100</f>
        <v>2.52E-2</v>
      </c>
      <c r="E1539">
        <f>Data!K1666/Data!K1665</f>
        <v>0.92832218774644071</v>
      </c>
      <c r="F1539">
        <f>Data!T1666/Data!T1665</f>
        <v>0.96711554194600802</v>
      </c>
      <c r="G1539" s="49">
        <f>Data!E1668</f>
        <v>213.24</v>
      </c>
      <c r="H1539" s="52">
        <v>0</v>
      </c>
      <c r="I1539" s="52">
        <v>1</v>
      </c>
      <c r="J1539" s="52">
        <v>0.6</v>
      </c>
      <c r="K1539" s="54">
        <f t="shared" si="652"/>
        <v>0.66261227030770231</v>
      </c>
      <c r="L1539" s="54">
        <f t="shared" si="663"/>
        <v>0.85</v>
      </c>
      <c r="M1539" s="53">
        <f t="shared" si="664"/>
        <v>0.85</v>
      </c>
      <c r="N1539" s="54" cm="1">
        <f t="array" ref="N1539">stock_min(C1539,O1539)</f>
        <v>0.85</v>
      </c>
      <c r="O1539" s="54" cm="1">
        <f t="array" ref="O1539">stock_max(C1539,D1539)</f>
        <v>0.85</v>
      </c>
      <c r="P1539" s="49">
        <f t="shared" ref="P1539:P1602" si="669">A1539</f>
        <v>2009.0416666665412</v>
      </c>
      <c r="Q1539" s="49">
        <f t="shared" si="655"/>
        <v>3.4459969031060429</v>
      </c>
      <c r="R1539" s="49">
        <f t="shared" si="656"/>
        <v>242.56861830154784</v>
      </c>
      <c r="S1539" s="59">
        <f t="shared" si="665"/>
        <v>58.932795172439519</v>
      </c>
      <c r="T1539" s="59">
        <f t="shared" si="666"/>
        <v>75.45936444799689</v>
      </c>
      <c r="U1539" s="59">
        <f t="shared" si="667"/>
        <v>231.03029863917982</v>
      </c>
      <c r="V1539" s="59"/>
      <c r="W1539" s="49">
        <f t="shared" si="657"/>
        <v>23.573118068975809</v>
      </c>
      <c r="X1539" s="49">
        <f t="shared" si="658"/>
        <v>35.35967710346371</v>
      </c>
      <c r="Y1539" s="49">
        <f t="shared" si="659"/>
        <v>25.459063655133352</v>
      </c>
      <c r="Z1539" s="49">
        <f t="shared" si="660"/>
        <v>50.000300792863534</v>
      </c>
      <c r="AA1539" s="49">
        <f t="shared" si="661"/>
        <v>34.65454479587698</v>
      </c>
      <c r="AB1539" s="49">
        <f t="shared" si="662"/>
        <v>196.37575384330285</v>
      </c>
      <c r="AC1539" s="80">
        <f t="shared" ref="AC1539:AC1602" si="670">AB1539/SUM(AA1539:AB1539)</f>
        <v>0.85</v>
      </c>
      <c r="AD1539" s="80">
        <f t="shared" si="653"/>
        <v>0.85</v>
      </c>
      <c r="AE1539" s="80">
        <f t="shared" si="654"/>
        <v>0.85</v>
      </c>
      <c r="AF1539" s="54">
        <f>(Q1539-MAX(Q$2:Q1538))/MAX(Q$2:Q1538)</f>
        <v>-4.357514136943879E-2</v>
      </c>
      <c r="AG1539" s="54">
        <f>(R1539-MAX(R$2:R1538))/MAX(R$2:R1538)</f>
        <v>-0.48722935357609493</v>
      </c>
      <c r="AH1539" s="54">
        <f>(S1539-MAX(S$2:S1538))/MAX(S$2:S1538)</f>
        <v>-0.2579019124956175</v>
      </c>
      <c r="AI1539" s="54">
        <f>(T1539-MAX(T$2:T1538))/MAX(T$2:T1538)</f>
        <v>-0.29469501488591909</v>
      </c>
      <c r="AJ1539" s="54">
        <f>(U1539-MAX(U$2:U1538))/MAX(U$2:U1538)</f>
        <v>-0.19924378632173786</v>
      </c>
      <c r="AK1539" s="54"/>
      <c r="AM1539" s="49"/>
      <c r="AN1539" s="49"/>
      <c r="AO1539" s="49"/>
      <c r="AP1539" s="49"/>
      <c r="AQ1539" s="49"/>
    </row>
    <row r="1540" spans="1:43">
      <c r="A1540" s="49">
        <f>Data!F1666</f>
        <v>2009.1249999998745</v>
      </c>
      <c r="B1540" s="53">
        <f t="shared" si="668"/>
        <v>0.36199999999999999</v>
      </c>
      <c r="C1540" s="50">
        <f>1/Data!N1666</f>
        <v>7.0810588195665478E-2</v>
      </c>
      <c r="D1540" s="50">
        <f>Data!H1666/100</f>
        <v>2.87E-2</v>
      </c>
      <c r="E1540">
        <f>Data!K1667/Data!K1666</f>
        <v>0.94079886813619973</v>
      </c>
      <c r="F1540">
        <f>Data!T1667/Data!T1666</f>
        <v>1.0042705193185957</v>
      </c>
      <c r="G1540" s="49">
        <f>Data!E1669</f>
        <v>213.85599999999999</v>
      </c>
      <c r="H1540" s="52">
        <v>0</v>
      </c>
      <c r="I1540" s="52">
        <v>1</v>
      </c>
      <c r="J1540" s="52">
        <v>0.6</v>
      </c>
      <c r="K1540" s="54">
        <f t="shared" ref="K1540:K1603" si="671">AVERAGE(M$3:M$1712)</f>
        <v>0.66261227030770231</v>
      </c>
      <c r="L1540" s="54">
        <f t="shared" si="663"/>
        <v>0.85</v>
      </c>
      <c r="M1540" s="53">
        <f t="shared" si="664"/>
        <v>0.85</v>
      </c>
      <c r="N1540" s="54" cm="1">
        <f t="array" ref="N1540">stock_min(C1540,O1540)</f>
        <v>0.85</v>
      </c>
      <c r="O1540" s="54" cm="1">
        <f t="array" ref="O1540">stock_max(C1540,D1540)</f>
        <v>0.85</v>
      </c>
      <c r="P1540" s="49">
        <f t="shared" si="669"/>
        <v>2009.1249999998745</v>
      </c>
      <c r="Q1540" s="49">
        <f t="shared" si="655"/>
        <v>3.4607130994525783</v>
      </c>
      <c r="R1540" s="49">
        <f t="shared" si="656"/>
        <v>228.20828154345807</v>
      </c>
      <c r="S1540" s="59">
        <f t="shared" si="665"/>
        <v>56.94013172168907</v>
      </c>
      <c r="T1540" s="59">
        <f t="shared" si="666"/>
        <v>72.608013470701508</v>
      </c>
      <c r="U1540" s="59">
        <f t="shared" si="667"/>
        <v>219.55262464407718</v>
      </c>
      <c r="V1540" s="59"/>
      <c r="W1540" s="49">
        <f t="shared" si="657"/>
        <v>22.77605268867563</v>
      </c>
      <c r="X1540" s="49">
        <f t="shared" si="658"/>
        <v>34.164079033013444</v>
      </c>
      <c r="Y1540" s="49">
        <f t="shared" si="659"/>
        <v>24.497052822347751</v>
      </c>
      <c r="Z1540" s="49">
        <f t="shared" si="660"/>
        <v>48.11096064835376</v>
      </c>
      <c r="AA1540" s="49">
        <f t="shared" si="661"/>
        <v>32.932893696611579</v>
      </c>
      <c r="AB1540" s="49">
        <f t="shared" si="662"/>
        <v>186.6197309474656</v>
      </c>
      <c r="AC1540" s="80">
        <f t="shared" si="670"/>
        <v>0.85</v>
      </c>
      <c r="AD1540" s="80">
        <f t="shared" ref="AD1540:AD1603" si="672">N1540</f>
        <v>0.85</v>
      </c>
      <c r="AE1540" s="80">
        <f t="shared" ref="AE1540:AE1603" si="673">O1540</f>
        <v>0.85</v>
      </c>
      <c r="AF1540" s="54">
        <f>(Q1540-MAX(Q$2:Q1539))/MAX(Q$2:Q1539)</f>
        <v>-3.9490710533871785E-2</v>
      </c>
      <c r="AG1540" s="54">
        <f>(R1540-MAX(R$2:R1539))/MAX(R$2:R1539)</f>
        <v>-0.51758595623092263</v>
      </c>
      <c r="AH1540" s="54">
        <f>(S1540-MAX(S$2:S1539))/MAX(S$2:S1539)</f>
        <v>-0.28299408284855782</v>
      </c>
      <c r="AI1540" s="54">
        <f>(T1540-MAX(T$2:T1539))/MAX(T$2:T1539)</f>
        <v>-0.32134607500692342</v>
      </c>
      <c r="AJ1540" s="54">
        <f>(U1540-MAX(U$2:U1539))/MAX(U$2:U1539)</f>
        <v>-0.23902566265695371</v>
      </c>
      <c r="AK1540" s="54"/>
      <c r="AM1540" s="49"/>
      <c r="AN1540" s="49"/>
      <c r="AO1540" s="49"/>
      <c r="AP1540" s="49"/>
      <c r="AQ1540" s="49"/>
    </row>
    <row r="1541" spans="1:43">
      <c r="A1541" s="49">
        <f>Data!F1667</f>
        <v>2009.2083333332077</v>
      </c>
      <c r="B1541" s="53">
        <f t="shared" si="668"/>
        <v>0.31499999999999995</v>
      </c>
      <c r="C1541" s="50">
        <f>1/Data!N1667</f>
        <v>7.5054408872532341E-2</v>
      </c>
      <c r="D1541" s="50">
        <f>Data!H1667/100</f>
        <v>2.8199999999999999E-2</v>
      </c>
      <c r="E1541">
        <f>Data!K1668/Data!K1667</f>
        <v>1.1203594021222745</v>
      </c>
      <c r="F1541">
        <f>Data!T1668/Data!T1667</f>
        <v>0.99042095334675817</v>
      </c>
      <c r="G1541" s="49">
        <f>Data!E1670</f>
        <v>215.69300000000001</v>
      </c>
      <c r="H1541" s="52">
        <v>0</v>
      </c>
      <c r="I1541" s="52">
        <v>1</v>
      </c>
      <c r="J1541" s="52">
        <v>0.6</v>
      </c>
      <c r="K1541" s="54">
        <f t="shared" si="671"/>
        <v>0.66261227030770231</v>
      </c>
      <c r="L1541" s="54">
        <f t="shared" si="663"/>
        <v>0.85</v>
      </c>
      <c r="M1541" s="53">
        <f t="shared" si="664"/>
        <v>0.85</v>
      </c>
      <c r="N1541" s="54" cm="1">
        <f t="array" ref="N1541">stock_min(C1541,O1541)</f>
        <v>0.85</v>
      </c>
      <c r="O1541" s="54" cm="1">
        <f t="array" ref="O1541">stock_max(C1541,D1541)</f>
        <v>0.85</v>
      </c>
      <c r="P1541" s="49">
        <f t="shared" si="669"/>
        <v>2009.2083333332077</v>
      </c>
      <c r="Q1541" s="49">
        <f t="shared" ref="Q1541:Q1604" si="674">Q1540*F1541</f>
        <v>3.4275627672194369</v>
      </c>
      <c r="R1541" s="49">
        <f t="shared" ref="R1541:R1604" si="675">R1540*E1541</f>
        <v>255.67529386938037</v>
      </c>
      <c r="S1541" s="59">
        <f t="shared" si="665"/>
        <v>60.833926976879184</v>
      </c>
      <c r="T1541" s="59">
        <f t="shared" si="666"/>
        <v>78.163961518013451</v>
      </c>
      <c r="U1541" s="59">
        <f t="shared" si="667"/>
        <v>241.6985981599878</v>
      </c>
      <c r="V1541" s="59"/>
      <c r="W1541" s="49">
        <f t="shared" ref="W1541:W1604" si="676">(W1540*$F1541+X1540*$E1541)*(1-$J1541)</f>
        <v>24.333570790751676</v>
      </c>
      <c r="X1541" s="49">
        <f t="shared" ref="X1541:X1604" si="677">(W1540*$F1541+X1540*$E1541)*($J1541)</f>
        <v>36.500356186127512</v>
      </c>
      <c r="Y1541" s="49">
        <f t="shared" ref="Y1541:Y1604" si="678">(Y1540*$F1541+Z1540*$E1541)*(1-$K1541)</f>
        <v>26.371561520318682</v>
      </c>
      <c r="Z1541" s="49">
        <f t="shared" ref="Z1541:Z1604" si="679">(Y1540*$F1541+Z1540*$E1541)*($K1541)</f>
        <v>51.792399997694773</v>
      </c>
      <c r="AA1541" s="49">
        <f t="shared" ref="AA1541:AA1604" si="680">(AA1540*$F1541+AB1540*$E1541)*(1-$M1541)</f>
        <v>36.254789723998172</v>
      </c>
      <c r="AB1541" s="49">
        <f t="shared" ref="AB1541:AB1604" si="681">(AA1540*$F1541+AB1540*$E1541)*($M1541)</f>
        <v>205.44380843598961</v>
      </c>
      <c r="AC1541" s="80">
        <f t="shared" si="670"/>
        <v>0.85</v>
      </c>
      <c r="AD1541" s="80">
        <f t="shared" si="672"/>
        <v>0.85</v>
      </c>
      <c r="AE1541" s="80">
        <f t="shared" si="673"/>
        <v>0.85</v>
      </c>
      <c r="AF1541" s="54">
        <f>(Q1541-MAX(Q$2:Q1540))/MAX(Q$2:Q1540)</f>
        <v>-4.8691473828540006E-2</v>
      </c>
      <c r="AG1541" s="54">
        <f>(R1541-MAX(R$2:R1540))/MAX(R$2:R1540)</f>
        <v>-0.45952289034748772</v>
      </c>
      <c r="AH1541" s="54">
        <f>(S1541-MAX(S$2:S1540))/MAX(S$2:S1540)</f>
        <v>-0.23396233399708707</v>
      </c>
      <c r="AI1541" s="54">
        <f>(T1541-MAX(T$2:T1540))/MAX(T$2:T1540)</f>
        <v>-0.26941563690331993</v>
      </c>
      <c r="AJ1541" s="54">
        <f>(U1541-MAX(U$2:U1540))/MAX(U$2:U1540)</f>
        <v>-0.16226722012680034</v>
      </c>
      <c r="AK1541" s="54"/>
      <c r="AM1541" s="49"/>
      <c r="AN1541" s="49"/>
      <c r="AO1541" s="49"/>
      <c r="AP1541" s="49"/>
      <c r="AQ1541" s="49"/>
    </row>
    <row r="1542" spans="1:43">
      <c r="A1542" s="49">
        <f>Data!F1668</f>
        <v>2009.291666666541</v>
      </c>
      <c r="B1542" s="53">
        <f t="shared" si="668"/>
        <v>0.40300000000000002</v>
      </c>
      <c r="C1542" s="50">
        <f>1/Data!N1668</f>
        <v>6.6747357756425499E-2</v>
      </c>
      <c r="D1542" s="50">
        <f>Data!H1668/100</f>
        <v>2.9300000000000003E-2</v>
      </c>
      <c r="E1542">
        <f>Data!K1669/Data!K1668</f>
        <v>1.06347140509701</v>
      </c>
      <c r="F1542">
        <f>Data!T1669/Data!T1668</f>
        <v>0.96921591860600487</v>
      </c>
      <c r="G1542" s="49">
        <f>Data!E1671</f>
        <v>215.351</v>
      </c>
      <c r="H1542" s="52">
        <v>0</v>
      </c>
      <c r="I1542" s="52">
        <v>1</v>
      </c>
      <c r="J1542" s="52">
        <v>0.6</v>
      </c>
      <c r="K1542" s="54">
        <f t="shared" si="671"/>
        <v>0.66261227030770231</v>
      </c>
      <c r="L1542" s="54">
        <f t="shared" si="663"/>
        <v>0.85</v>
      </c>
      <c r="M1542" s="53">
        <f t="shared" si="664"/>
        <v>0.85</v>
      </c>
      <c r="N1542" s="54" cm="1">
        <f t="array" ref="N1542">stock_min(C1542,O1542)</f>
        <v>0.85</v>
      </c>
      <c r="O1542" s="54" cm="1">
        <f t="array" ref="O1542">stock_max(C1542,D1542)</f>
        <v>0.85</v>
      </c>
      <c r="P1542" s="49">
        <f t="shared" si="669"/>
        <v>2009.291666666541</v>
      </c>
      <c r="Q1542" s="49">
        <f t="shared" si="674"/>
        <v>3.3220483960103264</v>
      </c>
      <c r="R1542" s="49">
        <f t="shared" si="675"/>
        <v>271.90336401986087</v>
      </c>
      <c r="S1542" s="59">
        <f t="shared" si="665"/>
        <v>62.401569246725003</v>
      </c>
      <c r="T1542" s="59">
        <f t="shared" si="666"/>
        <v>80.639473622885276</v>
      </c>
      <c r="U1542" s="59">
        <f t="shared" si="667"/>
        <v>253.62233495211524</v>
      </c>
      <c r="V1542" s="59"/>
      <c r="W1542" s="49">
        <f t="shared" si="676"/>
        <v>24.960627698690004</v>
      </c>
      <c r="X1542" s="49">
        <f t="shared" si="677"/>
        <v>37.440941548034999</v>
      </c>
      <c r="Y1542" s="49">
        <f t="shared" si="678"/>
        <v>27.206768929207186</v>
      </c>
      <c r="Z1542" s="49">
        <f t="shared" si="679"/>
        <v>53.43270469367809</v>
      </c>
      <c r="AA1542" s="49">
        <f t="shared" si="680"/>
        <v>38.04335024281729</v>
      </c>
      <c r="AB1542" s="49">
        <f t="shared" si="681"/>
        <v>215.57898470929794</v>
      </c>
      <c r="AC1542" s="80">
        <f t="shared" si="670"/>
        <v>0.85</v>
      </c>
      <c r="AD1542" s="80">
        <f t="shared" si="672"/>
        <v>0.85</v>
      </c>
      <c r="AE1542" s="80">
        <f t="shared" si="673"/>
        <v>0.85</v>
      </c>
      <c r="AF1542" s="54">
        <f>(Q1542-MAX(Q$2:Q1541))/MAX(Q$2:Q1541)</f>
        <v>-7.7976632929003808E-2</v>
      </c>
      <c r="AG1542" s="54">
        <f>(R1542-MAX(R$2:R1541))/MAX(R$2:R1541)</f>
        <v>-0.42521804877507202</v>
      </c>
      <c r="AH1542" s="54">
        <f>(S1542-MAX(S$2:S1541))/MAX(S$2:S1541)</f>
        <v>-0.2142221481304635</v>
      </c>
      <c r="AI1542" s="54">
        <f>(T1542-MAX(T$2:T1541))/MAX(T$2:T1541)</f>
        <v>-0.24627747451554094</v>
      </c>
      <c r="AJ1542" s="54">
        <f>(U1542-MAX(U$2:U1541))/MAX(U$2:U1541)</f>
        <v>-0.1209392800998859</v>
      </c>
      <c r="AK1542" s="54"/>
      <c r="AM1542" s="49"/>
      <c r="AN1542" s="49"/>
      <c r="AO1542" s="49"/>
      <c r="AP1542" s="49"/>
      <c r="AQ1542" s="49"/>
    </row>
    <row r="1543" spans="1:43">
      <c r="A1543" s="49">
        <f>Data!F1669</f>
        <v>2009.3749999998743</v>
      </c>
      <c r="B1543" s="53">
        <f t="shared" si="668"/>
        <v>0.47299999999999998</v>
      </c>
      <c r="C1543" s="50">
        <f>1/Data!N1669</f>
        <v>6.2514238574056358E-2</v>
      </c>
      <c r="D1543" s="50">
        <f>Data!H1669/100</f>
        <v>3.2899999999999999E-2</v>
      </c>
      <c r="E1543">
        <f>Data!K1670/Data!K1669</f>
        <v>1.019876574917141</v>
      </c>
      <c r="F1543">
        <f>Data!T1670/Data!T1669</f>
        <v>0.95888995264016852</v>
      </c>
      <c r="G1543" s="49">
        <f>Data!E1672</f>
        <v>215.834</v>
      </c>
      <c r="H1543" s="52">
        <v>0</v>
      </c>
      <c r="I1543" s="52">
        <v>1</v>
      </c>
      <c r="J1543" s="52">
        <v>0.6</v>
      </c>
      <c r="K1543" s="54">
        <f t="shared" si="671"/>
        <v>0.66261227030770231</v>
      </c>
      <c r="L1543" s="54">
        <f t="shared" si="663"/>
        <v>0.85</v>
      </c>
      <c r="M1543" s="53">
        <f t="shared" si="664"/>
        <v>0.85</v>
      </c>
      <c r="N1543" s="54" cm="1">
        <f t="array" ref="N1543">stock_min(C1543,O1543)</f>
        <v>0.85</v>
      </c>
      <c r="O1543" s="54" cm="1">
        <f t="array" ref="O1543">stock_max(C1543,D1543)</f>
        <v>0.85</v>
      </c>
      <c r="P1543" s="49">
        <f t="shared" si="669"/>
        <v>2009.3749999998743</v>
      </c>
      <c r="Q1543" s="49">
        <f t="shared" si="674"/>
        <v>3.1854788291186895</v>
      </c>
      <c r="R1543" s="49">
        <f t="shared" si="675"/>
        <v>277.30787160502427</v>
      </c>
      <c r="S1543" s="59">
        <f t="shared" si="665"/>
        <v>62.119634339548554</v>
      </c>
      <c r="T1543" s="59">
        <f t="shared" si="666"/>
        <v>80.583061221566936</v>
      </c>
      <c r="U1543" s="59">
        <f t="shared" si="667"/>
        <v>256.34334286204194</v>
      </c>
      <c r="V1543" s="59"/>
      <c r="W1543" s="49">
        <f t="shared" si="676"/>
        <v>24.847853735819424</v>
      </c>
      <c r="X1543" s="49">
        <f t="shared" si="677"/>
        <v>37.271780603729134</v>
      </c>
      <c r="Y1543" s="49">
        <f t="shared" si="678"/>
        <v>27.187736077199901</v>
      </c>
      <c r="Z1543" s="49">
        <f t="shared" si="679"/>
        <v>53.395325144367035</v>
      </c>
      <c r="AA1543" s="49">
        <f t="shared" si="680"/>
        <v>38.451501429306298</v>
      </c>
      <c r="AB1543" s="49">
        <f t="shared" si="681"/>
        <v>217.89184143273565</v>
      </c>
      <c r="AC1543" s="80">
        <f t="shared" si="670"/>
        <v>0.85</v>
      </c>
      <c r="AD1543" s="80">
        <f t="shared" si="672"/>
        <v>0.85</v>
      </c>
      <c r="AE1543" s="80">
        <f t="shared" si="673"/>
        <v>0.85</v>
      </c>
      <c r="AF1543" s="54">
        <f>(Q1543-MAX(Q$2:Q1542))/MAX(Q$2:Q1542)</f>
        <v>-0.1158810572161638</v>
      </c>
      <c r="AG1543" s="54">
        <f>(R1543-MAX(R$2:R1542))/MAX(R$2:R1542)</f>
        <v>-0.41379335226052932</v>
      </c>
      <c r="AH1543" s="54">
        <f>(S1543-MAX(S$2:S1542))/MAX(S$2:S1542)</f>
        <v>-0.2177723506077798</v>
      </c>
      <c r="AI1543" s="54">
        <f>(T1543-MAX(T$2:T1542))/MAX(T$2:T1542)</f>
        <v>-0.24680475099292901</v>
      </c>
      <c r="AJ1543" s="54">
        <f>(U1543-MAX(U$2:U1542))/MAX(U$2:U1542)</f>
        <v>-0.11150820545653609</v>
      </c>
      <c r="AK1543" s="54"/>
      <c r="AM1543" s="49"/>
      <c r="AN1543" s="49"/>
      <c r="AO1543" s="49"/>
      <c r="AP1543" s="49"/>
      <c r="AQ1543" s="49"/>
    </row>
    <row r="1544" spans="1:43">
      <c r="A1544" s="49">
        <f>Data!F1670</f>
        <v>2009.4583333332075</v>
      </c>
      <c r="B1544" s="53">
        <f t="shared" si="668"/>
        <v>0.495</v>
      </c>
      <c r="C1544" s="50">
        <f>1/Data!N1670</f>
        <v>6.103447521412575E-2</v>
      </c>
      <c r="D1544" s="50">
        <f>Data!H1670/100</f>
        <v>3.7200000000000004E-2</v>
      </c>
      <c r="E1544">
        <f>Data!K1671/Data!K1670</f>
        <v>1.014334047486819</v>
      </c>
      <c r="F1544">
        <f>Data!T1671/Data!T1670</f>
        <v>1.0180660952942018</v>
      </c>
      <c r="G1544" s="49">
        <f>Data!E1673</f>
        <v>215.96899999999999</v>
      </c>
      <c r="H1544" s="52">
        <v>0</v>
      </c>
      <c r="I1544" s="52">
        <v>1</v>
      </c>
      <c r="J1544" s="52">
        <v>0.6</v>
      </c>
      <c r="K1544" s="54">
        <f t="shared" si="671"/>
        <v>0.66261227030770231</v>
      </c>
      <c r="L1544" s="54">
        <f t="shared" ref="L1544:L1607" si="682">MAX(N1543,MIN(O1543,AB1543/SUM(AA1543:AB1543)))</f>
        <v>0.85</v>
      </c>
      <c r="M1544" s="53">
        <f t="shared" ref="M1544:M1607" si="683">(3*L1544+2*L1543+L1542)/6</f>
        <v>0.85</v>
      </c>
      <c r="N1544" s="54" cm="1">
        <f t="array" ref="N1544">stock_min(C1544,O1544)</f>
        <v>0.85</v>
      </c>
      <c r="O1544" s="54" cm="1">
        <f t="array" ref="O1544">stock_max(C1544,D1544)</f>
        <v>0.85</v>
      </c>
      <c r="P1544" s="49">
        <f t="shared" si="669"/>
        <v>2009.4583333332075</v>
      </c>
      <c r="Q1544" s="49">
        <f t="shared" si="674"/>
        <v>3.24302799320321</v>
      </c>
      <c r="R1544" s="49">
        <f t="shared" si="675"/>
        <v>281.28281580507939</v>
      </c>
      <c r="S1544" s="59">
        <f t="shared" si="665"/>
        <v>63.10279350608841</v>
      </c>
      <c r="T1544" s="59">
        <f t="shared" si="666"/>
        <v>81.839608578564736</v>
      </c>
      <c r="U1544" s="59">
        <f t="shared" si="667"/>
        <v>260.16128335315619</v>
      </c>
      <c r="V1544" s="59"/>
      <c r="W1544" s="49">
        <f t="shared" si="676"/>
        <v>25.241117402435364</v>
      </c>
      <c r="X1544" s="49">
        <f t="shared" si="677"/>
        <v>37.861676103653046</v>
      </c>
      <c r="Y1544" s="49">
        <f t="shared" si="678"/>
        <v>27.611679737228247</v>
      </c>
      <c r="Z1544" s="49">
        <f t="shared" si="679"/>
        <v>54.227928841336492</v>
      </c>
      <c r="AA1544" s="49">
        <f t="shared" si="680"/>
        <v>39.024192502973435</v>
      </c>
      <c r="AB1544" s="49">
        <f t="shared" si="681"/>
        <v>221.13709085018274</v>
      </c>
      <c r="AC1544" s="80">
        <f t="shared" si="670"/>
        <v>0.85</v>
      </c>
      <c r="AD1544" s="80">
        <f t="shared" si="672"/>
        <v>0.85</v>
      </c>
      <c r="AE1544" s="80">
        <f t="shared" si="673"/>
        <v>0.85</v>
      </c>
      <c r="AF1544" s="54">
        <f>(Q1544-MAX(Q$2:Q1543))/MAX(Q$2:Q1543)</f>
        <v>-9.9908480144422107E-2</v>
      </c>
      <c r="AG1544" s="54">
        <f>(R1544-MAX(R$2:R1543))/MAX(R$2:R1543)</f>
        <v>-0.40539063833474281</v>
      </c>
      <c r="AH1544" s="54">
        <f>(S1544-MAX(S$2:S1543))/MAX(S$2:S1543)</f>
        <v>-0.20539213794237351</v>
      </c>
      <c r="AI1544" s="54">
        <f>(T1544-MAX(T$2:T1543))/MAX(T$2:T1543)</f>
        <v>-0.23506003088554944</v>
      </c>
      <c r="AJ1544" s="54">
        <f>(U1544-MAX(U$2:U1543))/MAX(U$2:U1543)</f>
        <v>-9.8275137803845489E-2</v>
      </c>
      <c r="AK1544" s="54"/>
      <c r="AM1544" s="49"/>
      <c r="AN1544" s="49"/>
      <c r="AO1544" s="49"/>
      <c r="AP1544" s="49"/>
      <c r="AQ1544" s="49"/>
    </row>
    <row r="1545" spans="1:43">
      <c r="A1545" s="49">
        <f>Data!F1671</f>
        <v>2009.5416666665408</v>
      </c>
      <c r="B1545" s="53">
        <f t="shared" si="668"/>
        <v>0.51700000000000002</v>
      </c>
      <c r="C1545" s="50">
        <f>1/Data!N1671</f>
        <v>5.9899533566043675E-2</v>
      </c>
      <c r="D1545" s="50">
        <f>Data!H1671/100</f>
        <v>3.56E-2</v>
      </c>
      <c r="E1545">
        <f>Data!K1672/Data!K1671</f>
        <v>1.078737838498425</v>
      </c>
      <c r="F1545">
        <f>Data!T1672/Data!T1671</f>
        <v>0.99822783999011944</v>
      </c>
      <c r="G1545" s="49">
        <f>Data!E1674</f>
        <v>216.17699999999999</v>
      </c>
      <c r="H1545" s="52">
        <v>0</v>
      </c>
      <c r="I1545" s="52">
        <v>1</v>
      </c>
      <c r="J1545" s="52">
        <v>0.6</v>
      </c>
      <c r="K1545" s="54">
        <f t="shared" si="671"/>
        <v>0.66261227030770231</v>
      </c>
      <c r="L1545" s="54">
        <f t="shared" si="682"/>
        <v>0.85</v>
      </c>
      <c r="M1545" s="53">
        <f t="shared" si="683"/>
        <v>0.85</v>
      </c>
      <c r="N1545" s="54" cm="1">
        <f t="array" ref="N1545">stock_min(C1545,O1545)</f>
        <v>0.85</v>
      </c>
      <c r="O1545" s="54" cm="1">
        <f t="array" ref="O1545">stock_max(C1545,D1545)</f>
        <v>0.85</v>
      </c>
      <c r="P1545" s="49">
        <f t="shared" si="669"/>
        <v>2009.5416666665408</v>
      </c>
      <c r="Q1545" s="49">
        <f t="shared" si="674"/>
        <v>3.2372808286827319</v>
      </c>
      <c r="R1545" s="49">
        <f t="shared" si="675"/>
        <v>303.43041672832197</v>
      </c>
      <c r="S1545" s="59">
        <f t="shared" si="665"/>
        <v>66.039208745552216</v>
      </c>
      <c r="T1545" s="59">
        <f t="shared" si="666"/>
        <v>86.060466167142039</v>
      </c>
      <c r="U1545" s="59">
        <f t="shared" si="667"/>
        <v>277.50398278515775</v>
      </c>
      <c r="V1545" s="59"/>
      <c r="W1545" s="49">
        <f t="shared" si="676"/>
        <v>26.415683498220886</v>
      </c>
      <c r="X1545" s="49">
        <f t="shared" si="677"/>
        <v>39.62352524733133</v>
      </c>
      <c r="Y1545" s="49">
        <f t="shared" si="678"/>
        <v>29.03574529639285</v>
      </c>
      <c r="Z1545" s="49">
        <f t="shared" si="679"/>
        <v>57.024720870749192</v>
      </c>
      <c r="AA1545" s="49">
        <f t="shared" si="680"/>
        <v>41.625597417773669</v>
      </c>
      <c r="AB1545" s="49">
        <f t="shared" si="681"/>
        <v>235.87838536738408</v>
      </c>
      <c r="AC1545" s="80">
        <f t="shared" si="670"/>
        <v>0.85</v>
      </c>
      <c r="AD1545" s="80">
        <f t="shared" si="672"/>
        <v>0.85</v>
      </c>
      <c r="AE1545" s="80">
        <f t="shared" si="673"/>
        <v>0.85</v>
      </c>
      <c r="AF1545" s="54">
        <f>(Q1545-MAX(Q$2:Q1544))/MAX(Q$2:Q1544)</f>
        <v>-0.10150358634114282</v>
      </c>
      <c r="AG1545" s="54">
        <f>(R1545-MAX(R$2:R1544))/MAX(R$2:R1544)</f>
        <v>-0.35857238244629219</v>
      </c>
      <c r="AH1545" s="54">
        <f>(S1545-MAX(S$2:S1544))/MAX(S$2:S1544)</f>
        <v>-0.16841598354568044</v>
      </c>
      <c r="AI1545" s="54">
        <f>(T1545-MAX(T$2:T1544))/MAX(T$2:T1544)</f>
        <v>-0.19560844100724117</v>
      </c>
      <c r="AJ1545" s="54">
        <f>(U1545-MAX(U$2:U1544))/MAX(U$2:U1544)</f>
        <v>-3.8164951330777387E-2</v>
      </c>
      <c r="AK1545" s="54"/>
      <c r="AM1545" s="49"/>
      <c r="AN1545" s="49"/>
      <c r="AO1545" s="49"/>
      <c r="AP1545" s="49"/>
      <c r="AQ1545" s="49"/>
    </row>
    <row r="1546" spans="1:43">
      <c r="A1546" s="49">
        <f>Data!F1672</f>
        <v>2009.624999999874</v>
      </c>
      <c r="B1546" s="53">
        <f t="shared" si="668"/>
        <v>0.61</v>
      </c>
      <c r="C1546" s="50">
        <f>1/Data!N1672</f>
        <v>5.5266726113375311E-2</v>
      </c>
      <c r="D1546" s="50">
        <f>Data!H1672/100</f>
        <v>3.5900000000000001E-2</v>
      </c>
      <c r="E1546">
        <f>Data!K1673/Data!K1672</f>
        <v>1.0358090620638258</v>
      </c>
      <c r="F1546">
        <f>Data!T1673/Data!T1672</f>
        <v>1.0183297954602826</v>
      </c>
      <c r="G1546" s="49">
        <f>Data!E1675</f>
        <v>216.33</v>
      </c>
      <c r="H1546" s="52">
        <v>0</v>
      </c>
      <c r="I1546" s="52">
        <v>1</v>
      </c>
      <c r="J1546" s="52">
        <v>0.6</v>
      </c>
      <c r="K1546" s="54">
        <f t="shared" si="671"/>
        <v>0.66261227030770231</v>
      </c>
      <c r="L1546" s="54">
        <f t="shared" si="682"/>
        <v>0.85</v>
      </c>
      <c r="M1546" s="53">
        <f t="shared" si="683"/>
        <v>0.85</v>
      </c>
      <c r="N1546" s="54" cm="1">
        <f t="array" ref="N1546">stock_min(C1546,O1546)</f>
        <v>0.85</v>
      </c>
      <c r="O1546" s="54" cm="1">
        <f t="array" ref="O1546">stock_max(C1546,D1546)</f>
        <v>0.85</v>
      </c>
      <c r="P1546" s="49">
        <f t="shared" si="669"/>
        <v>2009.624999999874</v>
      </c>
      <c r="Q1546" s="49">
        <f t="shared" si="674"/>
        <v>3.2966195241199805</v>
      </c>
      <c r="R1546" s="49">
        <f t="shared" si="675"/>
        <v>314.29597535299899</v>
      </c>
      <c r="S1546" s="59">
        <f t="shared" si="665"/>
        <v>67.942284095787414</v>
      </c>
      <c r="T1546" s="59">
        <f t="shared" si="666"/>
        <v>88.634687208294793</v>
      </c>
      <c r="U1546" s="59">
        <f t="shared" si="667"/>
        <v>286.7135552128733</v>
      </c>
      <c r="V1546" s="59"/>
      <c r="W1546" s="49">
        <f t="shared" si="676"/>
        <v>27.176913638314968</v>
      </c>
      <c r="X1546" s="49">
        <f t="shared" si="677"/>
        <v>40.76537045747245</v>
      </c>
      <c r="Y1546" s="49">
        <f t="shared" si="678"/>
        <v>29.904255889193518</v>
      </c>
      <c r="Z1546" s="49">
        <f t="shared" si="679"/>
        <v>58.730431319101271</v>
      </c>
      <c r="AA1546" s="49">
        <f t="shared" si="680"/>
        <v>43.007033281931001</v>
      </c>
      <c r="AB1546" s="49">
        <f t="shared" si="681"/>
        <v>243.7065219309423</v>
      </c>
      <c r="AC1546" s="80">
        <f t="shared" si="670"/>
        <v>0.85</v>
      </c>
      <c r="AD1546" s="80">
        <f t="shared" si="672"/>
        <v>0.85</v>
      </c>
      <c r="AE1546" s="80">
        <f t="shared" si="673"/>
        <v>0.85</v>
      </c>
      <c r="AF1546" s="54">
        <f>(Q1546-MAX(Q$2:Q1545))/MAX(Q$2:Q1545)</f>
        <v>-8.5034330856978507E-2</v>
      </c>
      <c r="AG1546" s="54">
        <f>(R1546-MAX(R$2:R1545))/MAX(R$2:R1545)</f>
        <v>-0.3356034610798595</v>
      </c>
      <c r="AH1546" s="54">
        <f>(S1546-MAX(S$2:S1545))/MAX(S$2:S1545)</f>
        <v>-0.1444519313799224</v>
      </c>
      <c r="AI1546" s="54">
        <f>(T1546-MAX(T$2:T1545))/MAX(T$2:T1545)</f>
        <v>-0.17154766410576286</v>
      </c>
      <c r="AJ1546" s="54">
        <f>(U1546-MAX(U$2:U1545))/MAX(U$2:U1545)</f>
        <v>-6.2443660644664056E-3</v>
      </c>
      <c r="AK1546" s="54"/>
      <c r="AM1546" s="49"/>
      <c r="AN1546" s="49"/>
      <c r="AO1546" s="49"/>
      <c r="AP1546" s="49"/>
      <c r="AQ1546" s="49"/>
    </row>
    <row r="1547" spans="1:43">
      <c r="A1547" s="49">
        <f>Data!F1673</f>
        <v>2009.7083333332073</v>
      </c>
      <c r="B1547" s="53">
        <f t="shared" si="668"/>
        <v>0.65300000000000002</v>
      </c>
      <c r="C1547" s="50">
        <f>1/Data!N1673</f>
        <v>5.3101380090902497E-2</v>
      </c>
      <c r="D1547" s="50">
        <f>Data!H1673/100</f>
        <v>3.4000000000000002E-2</v>
      </c>
      <c r="E1547">
        <f>Data!K1674/Data!K1673</f>
        <v>1.023006199825913</v>
      </c>
      <c r="F1547">
        <f>Data!T1674/Data!T1673</f>
        <v>1.0027088127329284</v>
      </c>
      <c r="G1547" s="49">
        <f>Data!E1676</f>
        <v>215.94900000000001</v>
      </c>
      <c r="H1547" s="52">
        <v>0</v>
      </c>
      <c r="I1547" s="52">
        <v>1</v>
      </c>
      <c r="J1547" s="52">
        <v>0.6</v>
      </c>
      <c r="K1547" s="54">
        <f t="shared" si="671"/>
        <v>0.66261227030770231</v>
      </c>
      <c r="L1547" s="54">
        <f t="shared" si="682"/>
        <v>0.85</v>
      </c>
      <c r="M1547" s="53">
        <f t="shared" si="683"/>
        <v>0.85</v>
      </c>
      <c r="N1547" s="54" cm="1">
        <f t="array" ref="N1547">stock_min(C1547,O1547)</f>
        <v>0.78109935464061242</v>
      </c>
      <c r="O1547" s="54" cm="1">
        <f t="array" ref="O1547">stock_max(C1547,D1547)</f>
        <v>0.85</v>
      </c>
      <c r="P1547" s="49">
        <f t="shared" si="669"/>
        <v>2009.7083333332073</v>
      </c>
      <c r="Q1547" s="49">
        <f t="shared" si="674"/>
        <v>3.305549449062537</v>
      </c>
      <c r="R1547" s="49">
        <f t="shared" si="675"/>
        <v>321.52673136645029</v>
      </c>
      <c r="S1547" s="59">
        <f t="shared" si="665"/>
        <v>68.953757524214566</v>
      </c>
      <c r="T1547" s="59">
        <f t="shared" si="666"/>
        <v>90.066856276205499</v>
      </c>
      <c r="U1547" s="59">
        <f t="shared" si="667"/>
        <v>292.43681415465437</v>
      </c>
      <c r="V1547" s="59"/>
      <c r="W1547" s="49">
        <f t="shared" si="676"/>
        <v>27.581503009685829</v>
      </c>
      <c r="X1547" s="49">
        <f t="shared" si="677"/>
        <v>41.372254514528741</v>
      </c>
      <c r="Y1547" s="49">
        <f t="shared" si="678"/>
        <v>30.387452159551447</v>
      </c>
      <c r="Z1547" s="49">
        <f t="shared" si="679"/>
        <v>59.679404116654055</v>
      </c>
      <c r="AA1547" s="49">
        <f t="shared" si="680"/>
        <v>43.865522123198161</v>
      </c>
      <c r="AB1547" s="49">
        <f t="shared" si="681"/>
        <v>248.57129203145621</v>
      </c>
      <c r="AC1547" s="80">
        <f t="shared" si="670"/>
        <v>0.85</v>
      </c>
      <c r="AD1547" s="80">
        <f t="shared" si="672"/>
        <v>0.78109935464061242</v>
      </c>
      <c r="AE1547" s="80">
        <f t="shared" si="673"/>
        <v>0.85</v>
      </c>
      <c r="AF1547" s="54">
        <f>(Q1547-MAX(Q$2:Q1546))/MAX(Q$2:Q1546)</f>
        <v>-8.2555860202211562E-2</v>
      </c>
      <c r="AG1547" s="54">
        <f>(R1547-MAX(R$2:R1546))/MAX(R$2:R1546)</f>
        <v>-0.32031822154181783</v>
      </c>
      <c r="AH1547" s="54">
        <f>(S1547-MAX(S$2:S1546))/MAX(S$2:S1546)</f>
        <v>-0.13171517768274971</v>
      </c>
      <c r="AI1547" s="54">
        <f>(T1547-MAX(T$2:T1546))/MAX(T$2:T1546)</f>
        <v>-0.15816143973834543</v>
      </c>
      <c r="AJ1547" s="54">
        <f>(U1547-MAX(U$2:U1546))/MAX(U$2:U1546)</f>
        <v>1.3592578211307724E-2</v>
      </c>
      <c r="AK1547" s="54"/>
      <c r="AM1547" s="49"/>
      <c r="AN1547" s="49"/>
      <c r="AO1547" s="49"/>
      <c r="AP1547" s="49"/>
      <c r="AQ1547" s="49"/>
    </row>
    <row r="1548" spans="1:43">
      <c r="A1548" s="49">
        <f>Data!F1674</f>
        <v>2009.7916666665406</v>
      </c>
      <c r="B1548" s="53">
        <f t="shared" si="668"/>
        <v>0.67500000000000004</v>
      </c>
      <c r="C1548" s="50">
        <f>1/Data!N1674</f>
        <v>5.1658206623856423E-2</v>
      </c>
      <c r="D1548" s="50">
        <f>Data!H1674/100</f>
        <v>3.39E-2</v>
      </c>
      <c r="E1548">
        <f>Data!K1675/Data!K1674</f>
        <v>1.0201824534578727</v>
      </c>
      <c r="F1548">
        <f>Data!T1675/Data!T1674</f>
        <v>1.0012755504655519</v>
      </c>
      <c r="G1548" s="49">
        <f>Data!E1677</f>
        <v>216.68700000000001</v>
      </c>
      <c r="H1548" s="52">
        <v>0</v>
      </c>
      <c r="I1548" s="52">
        <v>1</v>
      </c>
      <c r="J1548" s="52">
        <v>0.6</v>
      </c>
      <c r="K1548" s="54">
        <f t="shared" si="671"/>
        <v>0.66261227030770231</v>
      </c>
      <c r="L1548" s="54">
        <f t="shared" si="682"/>
        <v>0.85</v>
      </c>
      <c r="M1548" s="53">
        <f t="shared" si="683"/>
        <v>0.85</v>
      </c>
      <c r="N1548" s="54" cm="1">
        <f t="array" ref="N1548">stock_min(C1548,O1548)</f>
        <v>0.73166103734358579</v>
      </c>
      <c r="O1548" s="54" cm="1">
        <f t="array" ref="O1548">stock_max(C1548,D1548)</f>
        <v>0.85</v>
      </c>
      <c r="P1548" s="49">
        <f t="shared" si="669"/>
        <v>2009.7916666665406</v>
      </c>
      <c r="Q1548" s="49">
        <f t="shared" si="674"/>
        <v>3.3097658442011939</v>
      </c>
      <c r="R1548" s="49">
        <f t="shared" si="675"/>
        <v>328.01592965771562</v>
      </c>
      <c r="S1548" s="59">
        <f t="shared" si="665"/>
        <v>69.823932724405935</v>
      </c>
      <c r="T1548" s="59">
        <f t="shared" si="666"/>
        <v>91.310093800932506</v>
      </c>
      <c r="U1548" s="59">
        <f t="shared" si="667"/>
        <v>297.50954537420841</v>
      </c>
      <c r="V1548" s="59"/>
      <c r="W1548" s="49">
        <f t="shared" si="676"/>
        <v>27.929573089762375</v>
      </c>
      <c r="X1548" s="49">
        <f t="shared" si="677"/>
        <v>41.894359634643557</v>
      </c>
      <c r="Y1548" s="49">
        <f t="shared" si="678"/>
        <v>30.806905245487364</v>
      </c>
      <c r="Z1548" s="49">
        <f t="shared" si="679"/>
        <v>60.503188555445142</v>
      </c>
      <c r="AA1548" s="49">
        <f t="shared" si="680"/>
        <v>44.626431806131272</v>
      </c>
      <c r="AB1548" s="49">
        <f t="shared" si="681"/>
        <v>252.88311356807714</v>
      </c>
      <c r="AC1548" s="80">
        <f t="shared" si="670"/>
        <v>0.85</v>
      </c>
      <c r="AD1548" s="80">
        <f t="shared" si="672"/>
        <v>0.73166103734358579</v>
      </c>
      <c r="AE1548" s="80">
        <f t="shared" si="673"/>
        <v>0.85</v>
      </c>
      <c r="AF1548" s="54">
        <f>(Q1548-MAX(Q$2:Q1547))/MAX(Q$2:Q1547)</f>
        <v>-8.1385613902574525E-2</v>
      </c>
      <c r="AG1548" s="54">
        <f>(R1548-MAX(R$2:R1547))/MAX(R$2:R1547)</f>
        <v>-0.30660057568192139</v>
      </c>
      <c r="AH1548" s="54">
        <f>(S1548-MAX(S$2:S1547))/MAX(S$2:S1547)</f>
        <v>-0.12075769043025719</v>
      </c>
      <c r="AI1548" s="54">
        <f>(T1548-MAX(T$2:T1547))/MAX(T$2:T1547)</f>
        <v>-0.14654112421772983</v>
      </c>
      <c r="AJ1548" s="54">
        <f>(U1548-MAX(U$2:U1547))/MAX(U$2:U1547)</f>
        <v>1.7346418009024488E-2</v>
      </c>
      <c r="AK1548" s="54"/>
      <c r="AM1548" s="49"/>
      <c r="AN1548" s="49"/>
      <c r="AO1548" s="49"/>
      <c r="AP1548" s="49"/>
      <c r="AQ1548" s="49"/>
    </row>
    <row r="1549" spans="1:43">
      <c r="A1549" s="49">
        <f>Data!F1675</f>
        <v>2009.8749999998738</v>
      </c>
      <c r="B1549" s="53">
        <f t="shared" si="668"/>
        <v>0.69399999999999995</v>
      </c>
      <c r="C1549" s="50">
        <f>1/Data!N1675</f>
        <v>5.0472521016324379E-2</v>
      </c>
      <c r="D1549" s="50">
        <f>Data!H1675/100</f>
        <v>3.4000000000000002E-2</v>
      </c>
      <c r="E1549">
        <f>Data!K1676/Data!K1675</f>
        <v>1.0240240465578931</v>
      </c>
      <c r="F1549">
        <f>Data!T1676/Data!T1675</f>
        <v>0.98874167833495952</v>
      </c>
      <c r="G1549" s="49">
        <f>Data!E1678</f>
        <v>216.74100000000001</v>
      </c>
      <c r="H1549" s="52">
        <v>0</v>
      </c>
      <c r="I1549" s="52">
        <v>1</v>
      </c>
      <c r="J1549" s="52">
        <v>0.6</v>
      </c>
      <c r="K1549" s="54">
        <f t="shared" si="671"/>
        <v>0.66261227030770231</v>
      </c>
      <c r="L1549" s="54">
        <f t="shared" si="682"/>
        <v>0.85</v>
      </c>
      <c r="M1549" s="53">
        <f t="shared" si="683"/>
        <v>0.85</v>
      </c>
      <c r="N1549" s="54" cm="1">
        <f t="array" ref="N1549">stock_min(C1549,O1549)</f>
        <v>0.6910433966938665</v>
      </c>
      <c r="O1549" s="54" cm="1">
        <f t="array" ref="O1549">stock_max(C1549,D1549)</f>
        <v>0.85</v>
      </c>
      <c r="P1549" s="49">
        <f t="shared" si="669"/>
        <v>2009.8749999998738</v>
      </c>
      <c r="Q1549" s="49">
        <f t="shared" si="674"/>
        <v>3.2725034356912124</v>
      </c>
      <c r="R1549" s="49">
        <f t="shared" si="675"/>
        <v>335.89619962354317</v>
      </c>
      <c r="S1549" s="59">
        <f t="shared" si="665"/>
        <v>70.515964652969927</v>
      </c>
      <c r="T1549" s="59">
        <f t="shared" si="666"/>
        <v>92.41679117093139</v>
      </c>
      <c r="U1549" s="59">
        <f t="shared" si="667"/>
        <v>303.08240234423647</v>
      </c>
      <c r="V1549" s="59"/>
      <c r="W1549" s="49">
        <f t="shared" si="676"/>
        <v>28.206385861187972</v>
      </c>
      <c r="X1549" s="49">
        <f t="shared" si="677"/>
        <v>42.309578791781952</v>
      </c>
      <c r="Y1549" s="49">
        <f t="shared" si="678"/>
        <v>31.180291358607722</v>
      </c>
      <c r="Z1549" s="49">
        <f t="shared" si="679"/>
        <v>61.236499812323665</v>
      </c>
      <c r="AA1549" s="49">
        <f t="shared" si="680"/>
        <v>45.462360351635475</v>
      </c>
      <c r="AB1549" s="49">
        <f t="shared" si="681"/>
        <v>257.62004199260099</v>
      </c>
      <c r="AC1549" s="80">
        <f t="shared" si="670"/>
        <v>0.85</v>
      </c>
      <c r="AD1549" s="80">
        <f t="shared" si="672"/>
        <v>0.6910433966938665</v>
      </c>
      <c r="AE1549" s="80">
        <f t="shared" si="673"/>
        <v>0.85</v>
      </c>
      <c r="AF1549" s="54">
        <f>(Q1549-MAX(Q$2:Q1548))/MAX(Q$2:Q1548)</f>
        <v>-9.1727670147393095E-2</v>
      </c>
      <c r="AG1549" s="54">
        <f>(R1549-MAX(R$2:R1548))/MAX(R$2:R1548)</f>
        <v>-0.28994231562888761</v>
      </c>
      <c r="AH1549" s="54">
        <f>(S1549-MAX(S$2:S1548))/MAX(S$2:S1548)</f>
        <v>-0.11204343261885311</v>
      </c>
      <c r="AI1549" s="54">
        <f>(T1549-MAX(T$2:T1548))/MAX(T$2:T1548)</f>
        <v>-0.13619702474402196</v>
      </c>
      <c r="AJ1549" s="54">
        <f>(U1549-MAX(U$2:U1548))/MAX(U$2:U1548)</f>
        <v>1.8731691324453133E-2</v>
      </c>
      <c r="AK1549" s="54"/>
      <c r="AM1549" s="49"/>
      <c r="AN1549" s="49"/>
      <c r="AO1549" s="49"/>
      <c r="AP1549" s="49"/>
      <c r="AQ1549" s="49"/>
    </row>
    <row r="1550" spans="1:43">
      <c r="A1550" s="49">
        <f>Data!F1676</f>
        <v>2009.9583333332071</v>
      </c>
      <c r="B1550" s="53">
        <f t="shared" si="668"/>
        <v>0.71399999999999997</v>
      </c>
      <c r="C1550" s="50">
        <f>1/Data!N1676</f>
        <v>4.9206843500283794E-2</v>
      </c>
      <c r="D1550" s="50">
        <f>Data!H1676/100</f>
        <v>3.5900000000000001E-2</v>
      </c>
      <c r="E1550">
        <f>Data!K1677/Data!K1676</f>
        <v>1.0101049136083247</v>
      </c>
      <c r="F1550">
        <f>Data!T1677/Data!T1676</f>
        <v>0.98802497850250859</v>
      </c>
      <c r="G1550" s="49">
        <f>Data!E1679</f>
        <v>217.631</v>
      </c>
      <c r="H1550" s="52">
        <v>0</v>
      </c>
      <c r="I1550" s="52">
        <v>1</v>
      </c>
      <c r="J1550" s="52">
        <v>0.6</v>
      </c>
      <c r="K1550" s="54">
        <f t="shared" si="671"/>
        <v>0.66261227030770231</v>
      </c>
      <c r="L1550" s="54">
        <f t="shared" si="682"/>
        <v>0.85</v>
      </c>
      <c r="M1550" s="53">
        <f t="shared" si="683"/>
        <v>0.85</v>
      </c>
      <c r="N1550" s="54" cm="1">
        <f t="array" ref="N1550">stock_min(C1550,O1550)</f>
        <v>0.64768549962706201</v>
      </c>
      <c r="O1550" s="54" cm="1">
        <f t="array" ref="O1550">stock_max(C1550,D1550)</f>
        <v>0.85</v>
      </c>
      <c r="P1550" s="49">
        <f t="shared" si="669"/>
        <v>2009.9583333332071</v>
      </c>
      <c r="Q1550" s="49">
        <f t="shared" si="674"/>
        <v>3.2333151366981956</v>
      </c>
      <c r="R1550" s="49">
        <f t="shared" si="675"/>
        <v>339.29040170210362</v>
      </c>
      <c r="S1550" s="59">
        <f t="shared" si="665"/>
        <v>70.605727214411218</v>
      </c>
      <c r="T1550" s="59">
        <f t="shared" si="666"/>
        <v>92.66219605189373</v>
      </c>
      <c r="U1550" s="59">
        <f t="shared" si="667"/>
        <v>305.14121786980712</v>
      </c>
      <c r="V1550" s="59"/>
      <c r="W1550" s="49">
        <f t="shared" si="676"/>
        <v>28.24229088576449</v>
      </c>
      <c r="X1550" s="49">
        <f t="shared" si="677"/>
        <v>42.363436328646728</v>
      </c>
      <c r="Y1550" s="49">
        <f t="shared" si="678"/>
        <v>31.263087954251016</v>
      </c>
      <c r="Z1550" s="49">
        <f t="shared" si="679"/>
        <v>61.399108097642717</v>
      </c>
      <c r="AA1550" s="49">
        <f t="shared" si="680"/>
        <v>45.771182680471078</v>
      </c>
      <c r="AB1550" s="49">
        <f t="shared" si="681"/>
        <v>259.37003518933602</v>
      </c>
      <c r="AC1550" s="80">
        <f t="shared" si="670"/>
        <v>0.84999999999999987</v>
      </c>
      <c r="AD1550" s="80">
        <f t="shared" si="672"/>
        <v>0.64768549962706201</v>
      </c>
      <c r="AE1550" s="80">
        <f t="shared" si="673"/>
        <v>0.85</v>
      </c>
      <c r="AF1550" s="54">
        <f>(Q1550-MAX(Q$2:Q1549))/MAX(Q$2:Q1549)</f>
        <v>-0.10260425082295468</v>
      </c>
      <c r="AG1550" s="54">
        <f>(R1550-MAX(R$2:R1549))/MAX(R$2:R1549)</f>
        <v>-0.28276724407139048</v>
      </c>
      <c r="AH1550" s="54">
        <f>(S1550-MAX(S$2:S1549))/MAX(S$2:S1549)</f>
        <v>-0.11091311757134577</v>
      </c>
      <c r="AI1550" s="54">
        <f>(T1550-MAX(T$2:T1549))/MAX(T$2:T1549)</f>
        <v>-0.13390326985779641</v>
      </c>
      <c r="AJ1550" s="54">
        <f>(U1550-MAX(U$2:U1549))/MAX(U$2:U1549)</f>
        <v>6.7929233424521927E-3</v>
      </c>
      <c r="AK1550" s="54"/>
      <c r="AM1550" s="49"/>
      <c r="AN1550" s="49"/>
      <c r="AO1550" s="49"/>
      <c r="AP1550" s="49"/>
      <c r="AQ1550" s="49"/>
    </row>
    <row r="1551" spans="1:43">
      <c r="A1551" s="49">
        <f>Data!F1677</f>
        <v>2010.0416666665403</v>
      </c>
      <c r="B1551" s="53">
        <f t="shared" si="668"/>
        <v>0.72699999999999998</v>
      </c>
      <c r="C1551" s="50">
        <f>1/Data!N1677</f>
        <v>4.8714284376062914E-2</v>
      </c>
      <c r="D1551" s="50">
        <f>Data!H1677/100</f>
        <v>3.73E-2</v>
      </c>
      <c r="E1551">
        <f>Data!K1678/Data!K1677</f>
        <v>0.97076073742801916</v>
      </c>
      <c r="F1551">
        <f>Data!T1678/Data!T1677</f>
        <v>1.0061752636934294</v>
      </c>
      <c r="G1551" s="49">
        <f>Data!E1680</f>
        <v>218.00899999999999</v>
      </c>
      <c r="H1551" s="52">
        <v>0</v>
      </c>
      <c r="I1551" s="52">
        <v>1</v>
      </c>
      <c r="J1551" s="52">
        <v>0.6</v>
      </c>
      <c r="K1551" s="54">
        <f t="shared" si="671"/>
        <v>0.66261227030770231</v>
      </c>
      <c r="L1551" s="54">
        <f t="shared" si="682"/>
        <v>0.84999999999999987</v>
      </c>
      <c r="M1551" s="53">
        <f t="shared" si="683"/>
        <v>0.85</v>
      </c>
      <c r="N1551" s="54" cm="1">
        <f t="array" ref="N1551">stock_min(C1551,O1551)</f>
        <v>0.63081206422458036</v>
      </c>
      <c r="O1551" s="54" cm="1">
        <f t="array" ref="O1551">stock_max(C1551,D1551)</f>
        <v>0.85</v>
      </c>
      <c r="P1551" s="49">
        <f t="shared" si="669"/>
        <v>2010.0416666665403</v>
      </c>
      <c r="Q1551" s="49">
        <f t="shared" si="674"/>
        <v>3.2532817102712634</v>
      </c>
      <c r="R1551" s="49">
        <f t="shared" si="675"/>
        <v>329.36980055858294</v>
      </c>
      <c r="S1551" s="59">
        <f t="shared" si="665"/>
        <v>69.541455169672659</v>
      </c>
      <c r="T1551" s="59">
        <f t="shared" si="666"/>
        <v>91.059989220529701</v>
      </c>
      <c r="U1551" s="59">
        <f t="shared" si="667"/>
        <v>297.84007843021425</v>
      </c>
      <c r="V1551" s="59"/>
      <c r="W1551" s="49">
        <f t="shared" si="676"/>
        <v>27.816582067869064</v>
      </c>
      <c r="X1551" s="49">
        <f t="shared" si="677"/>
        <v>41.724873101803595</v>
      </c>
      <c r="Y1551" s="49">
        <f t="shared" si="678"/>
        <v>30.722523028919618</v>
      </c>
      <c r="Z1551" s="49">
        <f t="shared" si="679"/>
        <v>60.337466191610083</v>
      </c>
      <c r="AA1551" s="49">
        <f t="shared" si="680"/>
        <v>44.676011764532142</v>
      </c>
      <c r="AB1551" s="49">
        <f t="shared" si="681"/>
        <v>253.1640666656821</v>
      </c>
      <c r="AC1551" s="80">
        <f t="shared" si="670"/>
        <v>0.85</v>
      </c>
      <c r="AD1551" s="80">
        <f t="shared" si="672"/>
        <v>0.63081206422458036</v>
      </c>
      <c r="AE1551" s="80">
        <f t="shared" si="673"/>
        <v>0.85</v>
      </c>
      <c r="AF1551" s="54">
        <f>(Q1551-MAX(Q$2:Q1550))/MAX(Q$2:Q1550)</f>
        <v>-9.706259543442386E-2</v>
      </c>
      <c r="AG1551" s="54">
        <f>(R1551-MAX(R$2:R1550))/MAX(R$2:R1550)</f>
        <v>-0.30373860094721261</v>
      </c>
      <c r="AH1551" s="54">
        <f>(S1551-MAX(S$2:S1550))/MAX(S$2:S1550)</f>
        <v>-0.12431472607598051</v>
      </c>
      <c r="AI1551" s="54">
        <f>(T1551-MAX(T$2:T1550))/MAX(T$2:T1550)</f>
        <v>-0.14887880634172293</v>
      </c>
      <c r="AJ1551" s="54">
        <f>(U1551-MAX(U$2:U1550))/MAX(U$2:U1550)</f>
        <v>-2.3927083632169315E-2</v>
      </c>
      <c r="AK1551" s="54"/>
      <c r="AM1551" s="49"/>
      <c r="AN1551" s="49"/>
      <c r="AO1551" s="49"/>
      <c r="AP1551" s="49"/>
      <c r="AQ1551" s="49"/>
    </row>
    <row r="1552" spans="1:43">
      <c r="A1552" s="49">
        <f>Data!F1678</f>
        <v>2010.1249999998736</v>
      </c>
      <c r="B1552" s="53">
        <f t="shared" si="668"/>
        <v>0.70100000000000007</v>
      </c>
      <c r="C1552" s="50">
        <f>1/Data!N1678</f>
        <v>5.0199444131949877E-2</v>
      </c>
      <c r="D1552" s="50">
        <f>Data!H1678/100</f>
        <v>3.6900000000000002E-2</v>
      </c>
      <c r="E1552">
        <f>Data!K1679/Data!K1678</f>
        <v>1.0550848715122274</v>
      </c>
      <c r="F1552">
        <f>Data!T1679/Data!T1678</f>
        <v>0.99567500784651042</v>
      </c>
      <c r="G1552" s="49">
        <f>Data!E1681</f>
        <v>218.178</v>
      </c>
      <c r="H1552" s="52">
        <v>0</v>
      </c>
      <c r="I1552" s="52">
        <v>1</v>
      </c>
      <c r="J1552" s="52">
        <v>0.6</v>
      </c>
      <c r="K1552" s="54">
        <f t="shared" si="671"/>
        <v>0.66261227030770231</v>
      </c>
      <c r="L1552" s="54">
        <f t="shared" si="682"/>
        <v>0.85</v>
      </c>
      <c r="M1552" s="53">
        <f t="shared" si="683"/>
        <v>0.85</v>
      </c>
      <c r="N1552" s="54" cm="1">
        <f t="array" ref="N1552">stock_min(C1552,O1552)</f>
        <v>0.68168869196538839</v>
      </c>
      <c r="O1552" s="54" cm="1">
        <f t="array" ref="O1552">stock_max(C1552,D1552)</f>
        <v>0.85</v>
      </c>
      <c r="P1552" s="49">
        <f t="shared" si="669"/>
        <v>2010.1249999998736</v>
      </c>
      <c r="Q1552" s="49">
        <f t="shared" si="674"/>
        <v>3.2392112924012491</v>
      </c>
      <c r="R1552" s="49">
        <f t="shared" si="675"/>
        <v>347.51309370236044</v>
      </c>
      <c r="S1552" s="59">
        <f t="shared" si="665"/>
        <v>71.719557944169068</v>
      </c>
      <c r="T1552" s="59">
        <f t="shared" si="666"/>
        <v>94.250796122032426</v>
      </c>
      <c r="U1552" s="59">
        <f t="shared" si="667"/>
        <v>311.5923651136755</v>
      </c>
      <c r="V1552" s="59"/>
      <c r="W1552" s="49">
        <f t="shared" si="676"/>
        <v>28.687823177667628</v>
      </c>
      <c r="X1552" s="49">
        <f t="shared" si="677"/>
        <v>43.031734766501437</v>
      </c>
      <c r="Y1552" s="49">
        <f t="shared" si="678"/>
        <v>31.799062125304136</v>
      </c>
      <c r="Z1552" s="49">
        <f t="shared" si="679"/>
        <v>62.451733996728294</v>
      </c>
      <c r="AA1552" s="49">
        <f t="shared" si="680"/>
        <v>46.738854767051329</v>
      </c>
      <c r="AB1552" s="49">
        <f t="shared" si="681"/>
        <v>264.85351034662415</v>
      </c>
      <c r="AC1552" s="80">
        <f t="shared" si="670"/>
        <v>0.84999999999999987</v>
      </c>
      <c r="AD1552" s="80">
        <f t="shared" si="672"/>
        <v>0.68168869196538839</v>
      </c>
      <c r="AE1552" s="80">
        <f t="shared" si="673"/>
        <v>0.85</v>
      </c>
      <c r="AF1552" s="54">
        <f>(Q1552-MAX(Q$2:Q1551))/MAX(Q$2:Q1551)</f>
        <v>-0.10096779262426223</v>
      </c>
      <c r="AG1552" s="54">
        <f>(R1552-MAX(R$2:R1551))/MAX(R$2:R1551)</f>
        <v>-0.26538513124146612</v>
      </c>
      <c r="AH1552" s="54">
        <f>(S1552-MAX(S$2:S1551))/MAX(S$2:S1551)</f>
        <v>-9.6887452371887089E-2</v>
      </c>
      <c r="AI1552" s="54">
        <f>(T1552-MAX(T$2:T1551))/MAX(T$2:T1551)</f>
        <v>-0.11905491330168519</v>
      </c>
      <c r="AJ1552" s="54">
        <f>(U1552-MAX(U$2:U1551))/MAX(U$2:U1551)</f>
        <v>2.1141513719135942E-2</v>
      </c>
      <c r="AK1552" s="54"/>
      <c r="AM1552" s="49"/>
      <c r="AN1552" s="49"/>
      <c r="AO1552" s="49"/>
      <c r="AP1552" s="49"/>
      <c r="AQ1552" s="49"/>
    </row>
    <row r="1553" spans="1:43">
      <c r="A1553" s="49">
        <f>Data!F1679</f>
        <v>2010.2083333332068</v>
      </c>
      <c r="B1553" s="53">
        <f t="shared" si="668"/>
        <v>0.747</v>
      </c>
      <c r="C1553" s="50">
        <f>1/Data!N1679</f>
        <v>4.760861632247821E-2</v>
      </c>
      <c r="D1553" s="50">
        <f>Data!H1679/100</f>
        <v>3.73E-2</v>
      </c>
      <c r="E1553">
        <f>Data!K1680/Data!K1679</f>
        <v>1.0390779189802013</v>
      </c>
      <c r="F1553">
        <f>Data!T1680/Data!T1679</f>
        <v>0.99150738072031952</v>
      </c>
      <c r="G1553" s="49">
        <f>Data!E1682</f>
        <v>217.965</v>
      </c>
      <c r="H1553" s="52">
        <v>0</v>
      </c>
      <c r="I1553" s="52">
        <v>1</v>
      </c>
      <c r="J1553" s="52">
        <v>0.6</v>
      </c>
      <c r="K1553" s="54">
        <f t="shared" si="671"/>
        <v>0.66261227030770231</v>
      </c>
      <c r="L1553" s="54">
        <f t="shared" si="682"/>
        <v>0.84999999999999987</v>
      </c>
      <c r="M1553" s="53">
        <f t="shared" si="683"/>
        <v>0.85</v>
      </c>
      <c r="N1553" s="54" cm="1">
        <f t="array" ref="N1553">stock_min(C1553,O1553)</f>
        <v>0.59293555851928159</v>
      </c>
      <c r="O1553" s="54" cm="1">
        <f t="array" ref="O1553">stock_max(C1553,D1553)</f>
        <v>0.85</v>
      </c>
      <c r="P1553" s="49">
        <f t="shared" si="669"/>
        <v>2010.2083333332068</v>
      </c>
      <c r="Q1553" s="49">
        <f t="shared" si="674"/>
        <v>3.2117019041284434</v>
      </c>
      <c r="R1553" s="49">
        <f t="shared" si="675"/>
        <v>361.09318222262038</v>
      </c>
      <c r="S1553" s="59">
        <f t="shared" si="665"/>
        <v>73.157513828741187</v>
      </c>
      <c r="T1553" s="59">
        <f t="shared" si="666"/>
        <v>96.421222595248551</v>
      </c>
      <c r="U1553" s="59">
        <f t="shared" si="667"/>
        <v>321.54535383351788</v>
      </c>
      <c r="V1553" s="59"/>
      <c r="W1553" s="49">
        <f t="shared" si="676"/>
        <v>29.263005531496475</v>
      </c>
      <c r="X1553" s="49">
        <f t="shared" si="677"/>
        <v>43.894508297244712</v>
      </c>
      <c r="Y1553" s="49">
        <f t="shared" si="678"/>
        <v>32.531337385566587</v>
      </c>
      <c r="Z1553" s="49">
        <f t="shared" si="679"/>
        <v>63.889885209681964</v>
      </c>
      <c r="AA1553" s="49">
        <f t="shared" si="680"/>
        <v>48.231803075027692</v>
      </c>
      <c r="AB1553" s="49">
        <f t="shared" si="681"/>
        <v>273.31355075849018</v>
      </c>
      <c r="AC1553" s="80">
        <f t="shared" si="670"/>
        <v>0.85</v>
      </c>
      <c r="AD1553" s="80">
        <f t="shared" si="672"/>
        <v>0.59293555851928159</v>
      </c>
      <c r="AE1553" s="80">
        <f t="shared" si="673"/>
        <v>0.85</v>
      </c>
      <c r="AF1553" s="54">
        <f>(Q1553-MAX(Q$2:Q1552))/MAX(Q$2:Q1552)</f>
        <v>-0.10860293088167515</v>
      </c>
      <c r="AG1553" s="54">
        <f>(R1553-MAX(R$2:R1552))/MAX(R$2:R1552)</f>
        <v>-0.23667791091846893</v>
      </c>
      <c r="AH1553" s="54">
        <f>(S1553-MAX(S$2:S1552))/MAX(S$2:S1552)</f>
        <v>-7.8780313405641622E-2</v>
      </c>
      <c r="AI1553" s="54">
        <f>(T1553-MAX(T$2:T1552))/MAX(T$2:T1552)</f>
        <v>-9.8768330945987359E-2</v>
      </c>
      <c r="AJ1553" s="54">
        <f>(U1553-MAX(U$2:U1552))/MAX(U$2:U1552)</f>
        <v>3.1942338241218844E-2</v>
      </c>
      <c r="AK1553" s="54"/>
      <c r="AM1553" s="49"/>
      <c r="AN1553" s="49"/>
      <c r="AO1553" s="49"/>
      <c r="AP1553" s="49"/>
      <c r="AQ1553" s="49"/>
    </row>
    <row r="1554" spans="1:43">
      <c r="A1554" s="49">
        <f>Data!F1680</f>
        <v>2010.2916666665401</v>
      </c>
      <c r="B1554" s="53">
        <f t="shared" si="668"/>
        <v>0.78</v>
      </c>
      <c r="C1554" s="50">
        <f>1/Data!N1680</f>
        <v>4.5861365788216875E-2</v>
      </c>
      <c r="D1554" s="50">
        <f>Data!H1680/100</f>
        <v>3.85E-2</v>
      </c>
      <c r="E1554">
        <f>Data!K1681/Data!K1680</f>
        <v>0.94045024733414917</v>
      </c>
      <c r="F1554">
        <f>Data!T1681/Data!T1680</f>
        <v>1.0385233610356941</v>
      </c>
      <c r="G1554" s="49">
        <f>Data!E1683</f>
        <v>218.011</v>
      </c>
      <c r="H1554" s="52">
        <v>0</v>
      </c>
      <c r="I1554" s="52">
        <v>1</v>
      </c>
      <c r="J1554" s="52">
        <v>0.6</v>
      </c>
      <c r="K1554" s="54">
        <f t="shared" si="671"/>
        <v>0.66261227030770231</v>
      </c>
      <c r="L1554" s="54">
        <f t="shared" si="682"/>
        <v>0.85</v>
      </c>
      <c r="M1554" s="53">
        <f t="shared" si="683"/>
        <v>0.85</v>
      </c>
      <c r="N1554" s="54" cm="1">
        <f t="array" ref="N1554">stock_min(C1554,O1554)</f>
        <v>0.53308057345846394</v>
      </c>
      <c r="O1554" s="54" cm="1">
        <f t="array" ref="O1554">stock_max(C1554,D1554)</f>
        <v>0.85</v>
      </c>
      <c r="P1554" s="49">
        <f t="shared" si="669"/>
        <v>2010.2916666665401</v>
      </c>
      <c r="Q1554" s="49">
        <f t="shared" si="674"/>
        <v>3.3354274561202097</v>
      </c>
      <c r="R1554" s="49">
        <f t="shared" si="675"/>
        <v>339.59017253193832</v>
      </c>
      <c r="S1554" s="59">
        <f t="shared" si="665"/>
        <v>71.670916043330479</v>
      </c>
      <c r="T1554" s="59">
        <f t="shared" si="666"/>
        <v>93.869812188240545</v>
      </c>
      <c r="U1554" s="59">
        <f t="shared" si="667"/>
        <v>307.12765064888612</v>
      </c>
      <c r="V1554" s="59"/>
      <c r="W1554" s="49">
        <f t="shared" si="676"/>
        <v>28.668366417332194</v>
      </c>
      <c r="X1554" s="49">
        <f t="shared" si="677"/>
        <v>43.002549625998284</v>
      </c>
      <c r="Y1554" s="49">
        <f t="shared" si="678"/>
        <v>31.670522820832851</v>
      </c>
      <c r="Z1554" s="49">
        <f t="shared" si="679"/>
        <v>62.199289367407694</v>
      </c>
      <c r="AA1554" s="49">
        <f t="shared" si="680"/>
        <v>46.069147597332922</v>
      </c>
      <c r="AB1554" s="49">
        <f t="shared" si="681"/>
        <v>261.0585030515532</v>
      </c>
      <c r="AC1554" s="80">
        <f t="shared" si="670"/>
        <v>0.85</v>
      </c>
      <c r="AD1554" s="80">
        <f t="shared" si="672"/>
        <v>0.53308057345846394</v>
      </c>
      <c r="AE1554" s="80">
        <f t="shared" si="673"/>
        <v>0.85</v>
      </c>
      <c r="AF1554" s="54">
        <f>(Q1554-MAX(Q$2:Q1553))/MAX(Q$2:Q1553)</f>
        <v>-7.4263319761870311E-2</v>
      </c>
      <c r="AG1554" s="54">
        <f>(R1554-MAX(R$2:R1553))/MAX(R$2:R1553)</f>
        <v>-0.28213355252765471</v>
      </c>
      <c r="AH1554" s="54">
        <f>(S1554-MAX(S$2:S1553))/MAX(S$2:S1553)</f>
        <v>-9.749996466626025E-2</v>
      </c>
      <c r="AI1554" s="54">
        <f>(T1554-MAX(T$2:T1553))/MAX(T$2:T1553)</f>
        <v>-0.1226159009897934</v>
      </c>
      <c r="AJ1554" s="54">
        <f>(U1554-MAX(U$2:U1553))/MAX(U$2:U1553)</f>
        <v>-4.4838785610619082E-2</v>
      </c>
      <c r="AK1554" s="54"/>
      <c r="AM1554" s="49"/>
      <c r="AN1554" s="49"/>
      <c r="AO1554" s="49"/>
      <c r="AP1554" s="49"/>
      <c r="AQ1554" s="49"/>
    </row>
    <row r="1555" spans="1:43">
      <c r="A1555" s="49">
        <f>Data!F1681</f>
        <v>2010.3749999998734</v>
      </c>
      <c r="B1555" s="53">
        <f t="shared" si="668"/>
        <v>0.72399999999999998</v>
      </c>
      <c r="C1555" s="50">
        <f>1/Data!N1681</f>
        <v>4.8827961353794684E-2</v>
      </c>
      <c r="D1555" s="50">
        <f>Data!H1681/100</f>
        <v>3.4200000000000001E-2</v>
      </c>
      <c r="E1555">
        <f>Data!K1682/Data!K1681</f>
        <v>0.96551041167725549</v>
      </c>
      <c r="F1555">
        <f>Data!T1682/Data!T1681</f>
        <v>1.0225210562073792</v>
      </c>
      <c r="G1555" s="49">
        <f>Data!E1684</f>
        <v>218.31200000000001</v>
      </c>
      <c r="H1555" s="52">
        <v>0</v>
      </c>
      <c r="I1555" s="52">
        <v>1</v>
      </c>
      <c r="J1555" s="52">
        <v>0.6</v>
      </c>
      <c r="K1555" s="54">
        <f t="shared" si="671"/>
        <v>0.66261227030770231</v>
      </c>
      <c r="L1555" s="54">
        <f t="shared" si="682"/>
        <v>0.85</v>
      </c>
      <c r="M1555" s="53">
        <f t="shared" si="683"/>
        <v>0.85</v>
      </c>
      <c r="N1555" s="54" cm="1">
        <f t="array" ref="N1555">stock_min(C1555,O1555)</f>
        <v>0.63470625894392585</v>
      </c>
      <c r="O1555" s="54" cm="1">
        <f t="array" ref="O1555">stock_max(C1555,D1555)</f>
        <v>0.85</v>
      </c>
      <c r="P1555" s="49">
        <f t="shared" si="669"/>
        <v>2010.3749999998734</v>
      </c>
      <c r="Q1555" s="49">
        <f t="shared" si="674"/>
        <v>3.410544805335129</v>
      </c>
      <c r="R1555" s="49">
        <f t="shared" si="675"/>
        <v>327.87784728286198</v>
      </c>
      <c r="S1555" s="59">
        <f t="shared" si="665"/>
        <v>70.833417701359892</v>
      </c>
      <c r="T1555" s="59">
        <f t="shared" si="666"/>
        <v>92.437837928556462</v>
      </c>
      <c r="U1555" s="59">
        <f t="shared" si="667"/>
        <v>299.16137621295167</v>
      </c>
      <c r="V1555" s="59"/>
      <c r="W1555" s="49">
        <f t="shared" si="676"/>
        <v>28.333367080543958</v>
      </c>
      <c r="X1555" s="49">
        <f t="shared" si="677"/>
        <v>42.500050620815934</v>
      </c>
      <c r="Y1555" s="49">
        <f t="shared" si="678"/>
        <v>31.18739227638023</v>
      </c>
      <c r="Z1555" s="49">
        <f t="shared" si="679"/>
        <v>61.250445652176232</v>
      </c>
      <c r="AA1555" s="49">
        <f t="shared" si="680"/>
        <v>44.87420643194276</v>
      </c>
      <c r="AB1555" s="49">
        <f t="shared" si="681"/>
        <v>254.28716978100891</v>
      </c>
      <c r="AC1555" s="80">
        <f t="shared" si="670"/>
        <v>0.85</v>
      </c>
      <c r="AD1555" s="80">
        <f t="shared" si="672"/>
        <v>0.63470625894392585</v>
      </c>
      <c r="AE1555" s="80">
        <f t="shared" si="673"/>
        <v>0.85</v>
      </c>
      <c r="AF1555" s="54">
        <f>(Q1555-MAX(Q$2:Q1554))/MAX(Q$2:Q1554)</f>
        <v>-5.34147519529947E-2</v>
      </c>
      <c r="AG1555" s="54">
        <f>(R1555-MAX(R$2:R1554))/MAX(R$2:R1554)</f>
        <v>-0.30689247077168702</v>
      </c>
      <c r="AH1555" s="54">
        <f>(S1555-MAX(S$2:S1554))/MAX(S$2:S1554)</f>
        <v>-0.1080459758650489</v>
      </c>
      <c r="AI1555" s="54">
        <f>(T1555-MAX(T$2:T1554))/MAX(T$2:T1554)</f>
        <v>-0.13600030452007039</v>
      </c>
      <c r="AJ1555" s="54">
        <f>(U1555-MAX(U$2:U1554))/MAX(U$2:U1554)</f>
        <v>-6.9613749207384473E-2</v>
      </c>
      <c r="AK1555" s="54"/>
      <c r="AM1555" s="49"/>
      <c r="AN1555" s="49"/>
      <c r="AO1555" s="49"/>
      <c r="AP1555" s="49"/>
      <c r="AQ1555" s="49"/>
    </row>
    <row r="1556" spans="1:43">
      <c r="A1556" s="49">
        <f>Data!F1682</f>
        <v>2010.4583333332066</v>
      </c>
      <c r="B1556" s="53">
        <f t="shared" si="668"/>
        <v>0.69100000000000006</v>
      </c>
      <c r="C1556" s="50">
        <f>1/Data!N1682</f>
        <v>5.0653326981840968E-2</v>
      </c>
      <c r="D1556" s="50">
        <f>Data!H1682/100</f>
        <v>3.2000000000000001E-2</v>
      </c>
      <c r="E1556">
        <f>Data!K1683/Data!K1682</f>
        <v>0.99820655388493607</v>
      </c>
      <c r="F1556">
        <f>Data!T1683/Data!T1682</f>
        <v>1.0187238904815852</v>
      </c>
      <c r="G1556" s="49">
        <f>Data!E1685</f>
        <v>218.43899999999999</v>
      </c>
      <c r="H1556" s="52">
        <v>0</v>
      </c>
      <c r="I1556" s="52">
        <v>1</v>
      </c>
      <c r="J1556" s="52">
        <v>0.6</v>
      </c>
      <c r="K1556" s="54">
        <f t="shared" si="671"/>
        <v>0.66261227030770231</v>
      </c>
      <c r="L1556" s="54">
        <f t="shared" si="682"/>
        <v>0.85</v>
      </c>
      <c r="M1556" s="53">
        <f t="shared" si="683"/>
        <v>0.85</v>
      </c>
      <c r="N1556" s="54" cm="1">
        <f t="array" ref="N1556">stock_min(C1556,O1556)</f>
        <v>0.69723720699908254</v>
      </c>
      <c r="O1556" s="54" cm="1">
        <f t="array" ref="O1556">stock_max(C1556,D1556)</f>
        <v>0.85</v>
      </c>
      <c r="P1556" s="49">
        <f t="shared" si="669"/>
        <v>2010.4583333332066</v>
      </c>
      <c r="Q1556" s="49">
        <f t="shared" si="674"/>
        <v>3.4744034727527633</v>
      </c>
      <c r="R1556" s="49">
        <f t="shared" si="675"/>
        <v>327.289816031437</v>
      </c>
      <c r="S1556" s="59">
        <f t="shared" si="665"/>
        <v>71.28770701287462</v>
      </c>
      <c r="T1556" s="59">
        <f t="shared" si="666"/>
        <v>92.911937872144819</v>
      </c>
      <c r="U1556" s="59">
        <f t="shared" si="667"/>
        <v>299.54554560287704</v>
      </c>
      <c r="V1556" s="59"/>
      <c r="W1556" s="49">
        <f t="shared" si="676"/>
        <v>28.515082805149849</v>
      </c>
      <c r="X1556" s="49">
        <f t="shared" si="677"/>
        <v>42.772624207724768</v>
      </c>
      <c r="Y1556" s="49">
        <f t="shared" si="678"/>
        <v>31.347347779994752</v>
      </c>
      <c r="Z1556" s="49">
        <f t="shared" si="679"/>
        <v>61.564590092150063</v>
      </c>
      <c r="AA1556" s="49">
        <f t="shared" si="680"/>
        <v>44.931831840431563</v>
      </c>
      <c r="AB1556" s="49">
        <f t="shared" si="681"/>
        <v>254.61371376244549</v>
      </c>
      <c r="AC1556" s="80">
        <f t="shared" si="670"/>
        <v>0.85</v>
      </c>
      <c r="AD1556" s="80">
        <f t="shared" si="672"/>
        <v>0.69723720699908254</v>
      </c>
      <c r="AE1556" s="80">
        <f t="shared" si="673"/>
        <v>0.85</v>
      </c>
      <c r="AF1556" s="54">
        <f>(Q1556-MAX(Q$2:Q1555))/MAX(Q$2:Q1555)</f>
        <v>-3.5690993437078419E-2</v>
      </c>
      <c r="AG1556" s="54">
        <f>(R1556-MAX(R$2:R1555))/MAX(R$2:R1555)</f>
        <v>-0.30813552177730308</v>
      </c>
      <c r="AH1556" s="54">
        <f>(S1556-MAX(S$2:S1555))/MAX(S$2:S1555)</f>
        <v>-0.10232543896768444</v>
      </c>
      <c r="AI1556" s="54">
        <f>(T1556-MAX(T$2:T1555))/MAX(T$2:T1555)</f>
        <v>-0.1315689783871076</v>
      </c>
      <c r="AJ1556" s="54">
        <f>(U1556-MAX(U$2:U1555))/MAX(U$2:U1555)</f>
        <v>-6.8418989633516447E-2</v>
      </c>
      <c r="AK1556" s="54"/>
      <c r="AM1556" s="49"/>
      <c r="AN1556" s="49"/>
      <c r="AO1556" s="49"/>
      <c r="AP1556" s="49"/>
      <c r="AQ1556" s="49"/>
    </row>
    <row r="1557" spans="1:43">
      <c r="A1557" s="49">
        <f>Data!F1683</f>
        <v>2010.5416666665399</v>
      </c>
      <c r="B1557" s="53">
        <f t="shared" si="668"/>
        <v>0.68599999999999994</v>
      </c>
      <c r="C1557" s="50">
        <f>1/Data!N1683</f>
        <v>5.0842303241177993E-2</v>
      </c>
      <c r="D1557" s="50">
        <f>Data!H1683/100</f>
        <v>3.0099999999999998E-2</v>
      </c>
      <c r="E1557">
        <f>Data!K1684/Data!K1683</f>
        <v>1.0072534116646383</v>
      </c>
      <c r="F1557">
        <f>Data!T1684/Data!T1683</f>
        <v>1.028032651698527</v>
      </c>
      <c r="G1557" s="49">
        <f>Data!E1686</f>
        <v>218.71100000000001</v>
      </c>
      <c r="H1557" s="52">
        <v>0</v>
      </c>
      <c r="I1557" s="52">
        <v>1</v>
      </c>
      <c r="J1557" s="52">
        <v>0.6</v>
      </c>
      <c r="K1557" s="54">
        <f t="shared" si="671"/>
        <v>0.66261227030770231</v>
      </c>
      <c r="L1557" s="54">
        <f t="shared" si="682"/>
        <v>0.85</v>
      </c>
      <c r="M1557" s="53">
        <f t="shared" si="683"/>
        <v>0.85</v>
      </c>
      <c r="N1557" s="54" cm="1">
        <f t="array" ref="N1557">stock_min(C1557,O1557)</f>
        <v>0.70371090436398209</v>
      </c>
      <c r="O1557" s="54" cm="1">
        <f t="array" ref="O1557">stock_max(C1557,D1557)</f>
        <v>0.85</v>
      </c>
      <c r="P1557" s="49">
        <f t="shared" si="669"/>
        <v>2010.5416666665399</v>
      </c>
      <c r="Q1557" s="49">
        <f t="shared" si="674"/>
        <v>3.5718002151645942</v>
      </c>
      <c r="R1557" s="49">
        <f t="shared" si="675"/>
        <v>329.66378380075673</v>
      </c>
      <c r="S1557" s="59">
        <f t="shared" si="665"/>
        <v>72.397307848661541</v>
      </c>
      <c r="T1557" s="59">
        <f t="shared" si="666"/>
        <v>94.237240470037079</v>
      </c>
      <c r="U1557" s="59">
        <f t="shared" si="667"/>
        <v>302.65192207641809</v>
      </c>
      <c r="V1557" s="59"/>
      <c r="W1557" s="49">
        <f t="shared" si="676"/>
        <v>28.958923139464616</v>
      </c>
      <c r="X1557" s="49">
        <f t="shared" si="677"/>
        <v>43.438384709196924</v>
      </c>
      <c r="Y1557" s="49">
        <f t="shared" si="678"/>
        <v>31.794488614652927</v>
      </c>
      <c r="Z1557" s="49">
        <f t="shared" si="679"/>
        <v>62.442751855384152</v>
      </c>
      <c r="AA1557" s="49">
        <f t="shared" si="680"/>
        <v>45.397788311462719</v>
      </c>
      <c r="AB1557" s="49">
        <f t="shared" si="681"/>
        <v>257.25413376495538</v>
      </c>
      <c r="AC1557" s="80">
        <f t="shared" si="670"/>
        <v>0.85</v>
      </c>
      <c r="AD1557" s="80">
        <f t="shared" si="672"/>
        <v>0.70371090436398209</v>
      </c>
      <c r="AE1557" s="80">
        <f t="shared" si="673"/>
        <v>0.85</v>
      </c>
      <c r="AF1557" s="54">
        <f>(Q1557-MAX(Q$2:Q1556))/MAX(Q$2:Q1556)</f>
        <v>-8.6588549263474281E-3</v>
      </c>
      <c r="AG1557" s="54">
        <f>(R1557-MAX(R$2:R1556))/MAX(R$2:R1556)</f>
        <v>-0.30311714390061373</v>
      </c>
      <c r="AH1557" s="54">
        <f>(S1557-MAX(S$2:S1556))/MAX(S$2:S1556)</f>
        <v>-8.835303776524113E-2</v>
      </c>
      <c r="AI1557" s="54">
        <f>(T1557-MAX(T$2:T1556))/MAX(T$2:T1556)</f>
        <v>-0.11918161552080311</v>
      </c>
      <c r="AJ1557" s="54">
        <f>(U1557-MAX(U$2:U1556))/MAX(U$2:U1556)</f>
        <v>-5.8758217252555867E-2</v>
      </c>
      <c r="AK1557" s="54"/>
      <c r="AM1557" s="49"/>
      <c r="AN1557" s="49"/>
      <c r="AO1557" s="49"/>
      <c r="AP1557" s="49"/>
      <c r="AQ1557" s="49"/>
    </row>
    <row r="1558" spans="1:43">
      <c r="A1558" s="49">
        <f>Data!F1684</f>
        <v>2010.6249999998731</v>
      </c>
      <c r="B1558" s="53">
        <f t="shared" si="668"/>
        <v>0.69300000000000006</v>
      </c>
      <c r="C1558" s="50">
        <f>1/Data!N1684</f>
        <v>5.0580924000227942E-2</v>
      </c>
      <c r="D1558" s="50">
        <f>Data!H1684/100</f>
        <v>2.7000000000000003E-2</v>
      </c>
      <c r="E1558">
        <f>Data!K1685/Data!K1684</f>
        <v>1.033118462646847</v>
      </c>
      <c r="F1558">
        <f>Data!T1685/Data!T1684</f>
        <v>1.0060208954982308</v>
      </c>
      <c r="G1558" s="49">
        <f>Data!E1687</f>
        <v>218.803</v>
      </c>
      <c r="H1558" s="52">
        <v>0</v>
      </c>
      <c r="I1558" s="52">
        <v>1</v>
      </c>
      <c r="J1558" s="52">
        <v>0.6</v>
      </c>
      <c r="K1558" s="54">
        <f t="shared" si="671"/>
        <v>0.66261227030770231</v>
      </c>
      <c r="L1558" s="54">
        <f t="shared" si="682"/>
        <v>0.85</v>
      </c>
      <c r="M1558" s="53">
        <f t="shared" si="683"/>
        <v>0.85</v>
      </c>
      <c r="N1558" s="54" cm="1">
        <f t="array" ref="N1558">stock_min(C1558,O1558)</f>
        <v>0.6947569219467512</v>
      </c>
      <c r="O1558" s="54" cm="1">
        <f t="array" ref="O1558">stock_max(C1558,D1558)</f>
        <v>0.85</v>
      </c>
      <c r="P1558" s="49">
        <f t="shared" si="669"/>
        <v>2010.6249999998731</v>
      </c>
      <c r="Q1558" s="49">
        <f t="shared" si="674"/>
        <v>3.5933056510006587</v>
      </c>
      <c r="R1558" s="49">
        <f t="shared" si="675"/>
        <v>340.58174151058034</v>
      </c>
      <c r="S1558" s="59">
        <f t="shared" si="665"/>
        <v>74.010279020056458</v>
      </c>
      <c r="T1558" s="59">
        <f t="shared" si="666"/>
        <v>96.496679708294479</v>
      </c>
      <c r="U1558" s="59">
        <f t="shared" si="667"/>
        <v>311.44511883553389</v>
      </c>
      <c r="V1558" s="59"/>
      <c r="W1558" s="49">
        <f t="shared" si="676"/>
        <v>29.604111608022585</v>
      </c>
      <c r="X1558" s="49">
        <f t="shared" si="677"/>
        <v>44.406167412033874</v>
      </c>
      <c r="Y1558" s="49">
        <f t="shared" si="678"/>
        <v>32.556795689626284</v>
      </c>
      <c r="Z1558" s="49">
        <f t="shared" si="679"/>
        <v>63.939884018668195</v>
      </c>
      <c r="AA1558" s="49">
        <f t="shared" si="680"/>
        <v>46.716767825330088</v>
      </c>
      <c r="AB1558" s="49">
        <f t="shared" si="681"/>
        <v>264.72835101020382</v>
      </c>
      <c r="AC1558" s="80">
        <f t="shared" si="670"/>
        <v>0.85000000000000009</v>
      </c>
      <c r="AD1558" s="80">
        <f t="shared" si="672"/>
        <v>0.6947569219467512</v>
      </c>
      <c r="AE1558" s="80">
        <f t="shared" si="673"/>
        <v>0.85</v>
      </c>
      <c r="AF1558" s="54">
        <f>(Q1558-MAX(Q$2:Q1557))/MAX(Q$2:Q1557)</f>
        <v>-2.6900934887624656E-3</v>
      </c>
      <c r="AG1558" s="54">
        <f>(R1558-MAX(R$2:R1557))/MAX(R$2:R1557)</f>
        <v>-0.28003745506165811</v>
      </c>
      <c r="AH1558" s="54">
        <f>(S1558-MAX(S$2:S1557))/MAX(S$2:S1557)</f>
        <v>-6.8042057809353143E-2</v>
      </c>
      <c r="AI1558" s="54">
        <f>(T1558-MAX(T$2:T1557))/MAX(T$2:T1557)</f>
        <v>-9.8063047004319823E-2</v>
      </c>
      <c r="AJ1558" s="54">
        <f>(U1558-MAX(U$2:U1557))/MAX(U$2:U1557)</f>
        <v>-3.1411540790645197E-2</v>
      </c>
      <c r="AK1558" s="54"/>
      <c r="AM1558" s="49"/>
      <c r="AN1558" s="49"/>
      <c r="AO1558" s="49"/>
      <c r="AP1558" s="49"/>
      <c r="AQ1558" s="49"/>
    </row>
    <row r="1559" spans="1:43">
      <c r="A1559" s="49">
        <f>Data!F1685</f>
        <v>2010.7083333332064</v>
      </c>
      <c r="B1559" s="53">
        <f t="shared" si="668"/>
        <v>0.71700000000000008</v>
      </c>
      <c r="C1559" s="50">
        <f>1/Data!N1685</f>
        <v>4.9064354454540292E-2</v>
      </c>
      <c r="D1559" s="50">
        <f>Data!H1685/100</f>
        <v>2.6499999999999999E-2</v>
      </c>
      <c r="E1559">
        <f>Data!K1686/Data!K1685</f>
        <v>1.0444831832980477</v>
      </c>
      <c r="F1559">
        <f>Data!T1686/Data!T1685</f>
        <v>1.0105839468780791</v>
      </c>
      <c r="G1559" s="49">
        <f>Data!E1688</f>
        <v>219.179</v>
      </c>
      <c r="H1559" s="52">
        <v>0</v>
      </c>
      <c r="I1559" s="52">
        <v>1</v>
      </c>
      <c r="J1559" s="52">
        <v>0.6</v>
      </c>
      <c r="K1559" s="54">
        <f t="shared" si="671"/>
        <v>0.66261227030770231</v>
      </c>
      <c r="L1559" s="54">
        <f t="shared" si="682"/>
        <v>0.85</v>
      </c>
      <c r="M1559" s="53">
        <f t="shared" si="683"/>
        <v>0.85</v>
      </c>
      <c r="N1559" s="54" cm="1">
        <f t="array" ref="N1559">stock_min(C1559,O1559)</f>
        <v>0.64280429940015071</v>
      </c>
      <c r="O1559" s="54" cm="1">
        <f t="array" ref="O1559">stock_max(C1559,D1559)</f>
        <v>0.85</v>
      </c>
      <c r="P1559" s="49">
        <f t="shared" si="669"/>
        <v>2010.7083333332064</v>
      </c>
      <c r="Q1559" s="49">
        <f t="shared" si="674"/>
        <v>3.6313370071275508</v>
      </c>
      <c r="R1559" s="49">
        <f t="shared" si="675"/>
        <v>355.73190154616378</v>
      </c>
      <c r="S1559" s="59">
        <f t="shared" si="665"/>
        <v>76.298935049241777</v>
      </c>
      <c r="T1559" s="59">
        <f t="shared" si="666"/>
        <v>99.685508685252287</v>
      </c>
      <c r="U1559" s="59">
        <f t="shared" si="667"/>
        <v>323.71552638668953</v>
      </c>
      <c r="V1559" s="59"/>
      <c r="W1559" s="49">
        <f t="shared" si="676"/>
        <v>30.519574019696712</v>
      </c>
      <c r="X1559" s="49">
        <f t="shared" si="677"/>
        <v>45.779361029545065</v>
      </c>
      <c r="Y1559" s="49">
        <f t="shared" si="678"/>
        <v>33.632667458539089</v>
      </c>
      <c r="Z1559" s="49">
        <f t="shared" si="679"/>
        <v>66.052841226713198</v>
      </c>
      <c r="AA1559" s="49">
        <f t="shared" si="680"/>
        <v>48.557328958003438</v>
      </c>
      <c r="AB1559" s="49">
        <f t="shared" si="681"/>
        <v>275.15819742868609</v>
      </c>
      <c r="AC1559" s="80">
        <f t="shared" si="670"/>
        <v>0.85</v>
      </c>
      <c r="AD1559" s="80">
        <f t="shared" si="672"/>
        <v>0.64280429940015071</v>
      </c>
      <c r="AE1559" s="80">
        <f t="shared" si="673"/>
        <v>0.85</v>
      </c>
      <c r="AF1559" s="54">
        <f>(Q1559-MAX(Q$2:Q1558))/MAX(Q$2:Q1558)</f>
        <v>7.8653815827344261E-3</v>
      </c>
      <c r="AG1559" s="54">
        <f>(R1559-MAX(R$2:R1558))/MAX(R$2:R1558)</f>
        <v>-0.24801122920743698</v>
      </c>
      <c r="AH1559" s="54">
        <f>(S1559-MAX(S$2:S1558))/MAX(S$2:S1558)</f>
        <v>-3.9222666887130678E-2</v>
      </c>
      <c r="AI1559" s="54">
        <f>(T1559-MAX(T$2:T1558))/MAX(T$2:T1558)</f>
        <v>-6.825764126604926E-2</v>
      </c>
      <c r="AJ1559" s="54">
        <f>(U1559-MAX(U$2:U1558))/MAX(U$2:U1558)</f>
        <v>6.7491958048794378E-3</v>
      </c>
      <c r="AK1559" s="54"/>
      <c r="AM1559" s="49"/>
      <c r="AN1559" s="49"/>
      <c r="AO1559" s="49"/>
      <c r="AP1559" s="49"/>
      <c r="AQ1559" s="49"/>
    </row>
    <row r="1560" spans="1:43">
      <c r="A1560" s="49">
        <f>Data!F1686</f>
        <v>2010.7916666665396</v>
      </c>
      <c r="B1560" s="53">
        <f t="shared" si="668"/>
        <v>0.75800000000000001</v>
      </c>
      <c r="C1560" s="50">
        <f>1/Data!N1686</f>
        <v>4.7080696330804098E-2</v>
      </c>
      <c r="D1560" s="50">
        <f>Data!H1686/100</f>
        <v>2.5399999999999999E-2</v>
      </c>
      <c r="E1560">
        <f>Data!K1687/Data!K1686</f>
        <v>1.024487207331489</v>
      </c>
      <c r="F1560">
        <f>Data!T1687/Data!T1686</f>
        <v>0.98263659926896563</v>
      </c>
      <c r="G1560" s="49">
        <f>Data!E1689</f>
        <v>220.22300000000001</v>
      </c>
      <c r="H1560" s="52">
        <v>0</v>
      </c>
      <c r="I1560" s="52">
        <v>1</v>
      </c>
      <c r="J1560" s="52">
        <v>0.6</v>
      </c>
      <c r="K1560" s="54">
        <f t="shared" si="671"/>
        <v>0.66261227030770231</v>
      </c>
      <c r="L1560" s="54">
        <f t="shared" si="682"/>
        <v>0.85</v>
      </c>
      <c r="M1560" s="53">
        <f t="shared" si="683"/>
        <v>0.85</v>
      </c>
      <c r="N1560" s="54" cm="1">
        <f t="array" ref="N1560">stock_min(C1560,O1560)</f>
        <v>0.5748507775474907</v>
      </c>
      <c r="O1560" s="54" cm="1">
        <f t="array" ref="O1560">stock_max(C1560,D1560)</f>
        <v>0.85</v>
      </c>
      <c r="P1560" s="49">
        <f t="shared" si="669"/>
        <v>2010.7916666665396</v>
      </c>
      <c r="Q1560" s="49">
        <f t="shared" si="674"/>
        <v>3.5682846474833601</v>
      </c>
      <c r="R1560" s="49">
        <f t="shared" si="675"/>
        <v>364.44278237374954</v>
      </c>
      <c r="S1560" s="59">
        <f t="shared" si="665"/>
        <v>76.890020160430879</v>
      </c>
      <c r="T1560" s="59">
        <f t="shared" si="666"/>
        <v>100.71898082046852</v>
      </c>
      <c r="U1560" s="59">
        <f t="shared" si="667"/>
        <v>329.61026185495808</v>
      </c>
      <c r="V1560" s="59"/>
      <c r="W1560" s="49">
        <f t="shared" si="676"/>
        <v>30.756008064172352</v>
      </c>
      <c r="X1560" s="49">
        <f t="shared" si="677"/>
        <v>46.134012096258523</v>
      </c>
      <c r="Y1560" s="49">
        <f t="shared" si="678"/>
        <v>33.981348275939943</v>
      </c>
      <c r="Z1560" s="49">
        <f t="shared" si="679"/>
        <v>66.737632544528566</v>
      </c>
      <c r="AA1560" s="49">
        <f t="shared" si="680"/>
        <v>49.441539278243717</v>
      </c>
      <c r="AB1560" s="49">
        <f t="shared" si="681"/>
        <v>280.16872257671434</v>
      </c>
      <c r="AC1560" s="80">
        <f t="shared" si="670"/>
        <v>0.85</v>
      </c>
      <c r="AD1560" s="80">
        <f t="shared" si="672"/>
        <v>0.5748507775474907</v>
      </c>
      <c r="AE1560" s="80">
        <f t="shared" si="673"/>
        <v>0.85</v>
      </c>
      <c r="AF1560" s="54">
        <f>(Q1560-MAX(Q$2:Q1559))/MAX(Q$2:Q1559)</f>
        <v>-1.7363400731034394E-2</v>
      </c>
      <c r="AG1560" s="54">
        <f>(R1560-MAX(R$2:R1559))/MAX(R$2:R1559)</f>
        <v>-0.22959712426608792</v>
      </c>
      <c r="AH1560" s="54">
        <f>(S1560-MAX(S$2:S1559))/MAX(S$2:S1559)</f>
        <v>-3.1779559373185988E-2</v>
      </c>
      <c r="AI1560" s="54">
        <f>(T1560-MAX(T$2:T1559))/MAX(T$2:T1559)</f>
        <v>-5.8597964772923838E-2</v>
      </c>
      <c r="AJ1560" s="54">
        <f>(U1560-MAX(U$2:U1559))/MAX(U$2:U1559)</f>
        <v>1.8209616122110504E-2</v>
      </c>
      <c r="AK1560" s="54"/>
      <c r="AM1560" s="49"/>
      <c r="AN1560" s="49"/>
      <c r="AO1560" s="49"/>
      <c r="AP1560" s="49"/>
      <c r="AQ1560" s="49"/>
    </row>
    <row r="1561" spans="1:43">
      <c r="A1561" s="49">
        <f>Data!F1687</f>
        <v>2010.8749999998729</v>
      </c>
      <c r="B1561" s="53">
        <f t="shared" si="668"/>
        <v>0.77500000000000002</v>
      </c>
      <c r="C1561" s="50">
        <f>1/Data!N1687</f>
        <v>4.6081412211732412E-2</v>
      </c>
      <c r="D1561" s="50">
        <f>Data!H1687/100</f>
        <v>2.76E-2</v>
      </c>
      <c r="E1561">
        <f>Data!K1688/Data!K1687</f>
        <v>1.0353669489619932</v>
      </c>
      <c r="F1561">
        <f>Data!T1688/Data!T1687</f>
        <v>0.95586370080327032</v>
      </c>
      <c r="G1561" s="49">
        <f>Data!E1690</f>
        <v>221.309</v>
      </c>
      <c r="H1561" s="52">
        <v>0</v>
      </c>
      <c r="I1561" s="52">
        <v>1</v>
      </c>
      <c r="J1561" s="52">
        <v>0.6</v>
      </c>
      <c r="K1561" s="54">
        <f t="shared" si="671"/>
        <v>0.66261227030770231</v>
      </c>
      <c r="L1561" s="54">
        <f t="shared" si="682"/>
        <v>0.85</v>
      </c>
      <c r="M1561" s="53">
        <f t="shared" si="683"/>
        <v>0.85</v>
      </c>
      <c r="N1561" s="54" cm="1">
        <f t="array" ref="N1561">stock_min(C1561,O1561)</f>
        <v>0.54061863118627396</v>
      </c>
      <c r="O1561" s="54" cm="1">
        <f t="array" ref="O1561">stock_max(C1561,D1561)</f>
        <v>0.85</v>
      </c>
      <c r="P1561" s="49">
        <f t="shared" si="669"/>
        <v>2010.8749999998729</v>
      </c>
      <c r="Q1561" s="49">
        <f t="shared" si="674"/>
        <v>3.4107937686629373</v>
      </c>
      <c r="R1561" s="49">
        <f t="shared" si="675"/>
        <v>377.33201165752871</v>
      </c>
      <c r="S1561" s="59">
        <f t="shared" si="665"/>
        <v>77.164183037633876</v>
      </c>
      <c r="T1561" s="59">
        <f t="shared" si="666"/>
        <v>101.57947630989995</v>
      </c>
      <c r="U1561" s="59">
        <f t="shared" si="667"/>
        <v>337.33680819674413</v>
      </c>
      <c r="V1561" s="59"/>
      <c r="W1561" s="49">
        <f t="shared" si="676"/>
        <v>30.865673215053551</v>
      </c>
      <c r="X1561" s="49">
        <f t="shared" si="677"/>
        <v>46.298509822580321</v>
      </c>
      <c r="Y1561" s="49">
        <f t="shared" si="678"/>
        <v>34.271668895529679</v>
      </c>
      <c r="Z1561" s="49">
        <f t="shared" si="679"/>
        <v>67.307807414370259</v>
      </c>
      <c r="AA1561" s="49">
        <f t="shared" si="680"/>
        <v>50.600521229511628</v>
      </c>
      <c r="AB1561" s="49">
        <f t="shared" si="681"/>
        <v>286.7362869672325</v>
      </c>
      <c r="AC1561" s="80">
        <f t="shared" si="670"/>
        <v>0.85</v>
      </c>
      <c r="AD1561" s="80">
        <f t="shared" si="672"/>
        <v>0.54061863118627396</v>
      </c>
      <c r="AE1561" s="80">
        <f t="shared" si="673"/>
        <v>0.85</v>
      </c>
      <c r="AF1561" s="54">
        <f>(Q1561-MAX(Q$2:Q1560))/MAX(Q$2:Q1560)</f>
        <v>-6.0733343678026457E-2</v>
      </c>
      <c r="AG1561" s="54">
        <f>(R1561-MAX(R$2:R1560))/MAX(R$2:R1560)</f>
        <v>-0.20235032507983391</v>
      </c>
      <c r="AH1561" s="54">
        <f>(S1561-MAX(S$2:S1560))/MAX(S$2:S1560)</f>
        <v>-2.8327224450979703E-2</v>
      </c>
      <c r="AI1561" s="54">
        <f>(T1561-MAX(T$2:T1560))/MAX(T$2:T1560)</f>
        <v>-5.0555069596110849E-2</v>
      </c>
      <c r="AJ1561" s="54">
        <f>(U1561-MAX(U$2:U1560))/MAX(U$2:U1560)</f>
        <v>2.3441461738184722E-2</v>
      </c>
      <c r="AK1561" s="54"/>
      <c r="AM1561" s="49"/>
      <c r="AN1561" s="49"/>
      <c r="AO1561" s="49"/>
      <c r="AP1561" s="49"/>
      <c r="AQ1561" s="49"/>
    </row>
    <row r="1562" spans="1:43">
      <c r="A1562" s="49">
        <f>Data!F1688</f>
        <v>2010.9583333332062</v>
      </c>
      <c r="B1562" s="53">
        <f t="shared" si="668"/>
        <v>0.80200000000000005</v>
      </c>
      <c r="C1562" s="50">
        <f>1/Data!N1688</f>
        <v>4.4650073366034729E-2</v>
      </c>
      <c r="D1562" s="50">
        <f>Data!H1688/100</f>
        <v>3.2899999999999999E-2</v>
      </c>
      <c r="E1562">
        <f>Data!K1689/Data!K1688</f>
        <v>1.0297327392892077</v>
      </c>
      <c r="F1562">
        <f>Data!T1689/Data!T1688</f>
        <v>0.98961600351514034</v>
      </c>
      <c r="G1562" s="49">
        <f>Data!E1691</f>
        <v>223.46700000000001</v>
      </c>
      <c r="H1562" s="52">
        <v>0</v>
      </c>
      <c r="I1562" s="52">
        <v>1</v>
      </c>
      <c r="J1562" s="52">
        <v>0.6</v>
      </c>
      <c r="K1562" s="54">
        <f t="shared" si="671"/>
        <v>0.66261227030770231</v>
      </c>
      <c r="L1562" s="54">
        <f t="shared" si="682"/>
        <v>0.85</v>
      </c>
      <c r="M1562" s="53">
        <f t="shared" si="683"/>
        <v>0.85</v>
      </c>
      <c r="N1562" s="54" cm="1">
        <f t="array" ref="N1562">stock_min(C1562,O1562)</f>
        <v>0.49158572860804028</v>
      </c>
      <c r="O1562" s="54" cm="1">
        <f t="array" ref="O1562">stock_max(C1562,D1562)</f>
        <v>0.85</v>
      </c>
      <c r="P1562" s="49">
        <f t="shared" si="669"/>
        <v>2010.9583333332062</v>
      </c>
      <c r="Q1562" s="49">
        <f t="shared" si="674"/>
        <v>3.3753760981585601</v>
      </c>
      <c r="R1562" s="49">
        <f t="shared" si="675"/>
        <v>388.55112598561431</v>
      </c>
      <c r="S1562" s="59">
        <f t="shared" si="665"/>
        <v>78.220255517499538</v>
      </c>
      <c r="T1562" s="59">
        <f t="shared" si="666"/>
        <v>103.22484491053815</v>
      </c>
      <c r="U1562" s="59">
        <f t="shared" si="667"/>
        <v>345.33682782731699</v>
      </c>
      <c r="V1562" s="59"/>
      <c r="W1562" s="49">
        <f t="shared" si="676"/>
        <v>31.288102206999817</v>
      </c>
      <c r="X1562" s="49">
        <f t="shared" si="677"/>
        <v>46.932153310499721</v>
      </c>
      <c r="Y1562" s="49">
        <f t="shared" si="678"/>
        <v>34.826796072205994</v>
      </c>
      <c r="Z1562" s="49">
        <f t="shared" si="679"/>
        <v>68.398048838332159</v>
      </c>
      <c r="AA1562" s="49">
        <f t="shared" si="680"/>
        <v>51.800524174097553</v>
      </c>
      <c r="AB1562" s="49">
        <f t="shared" si="681"/>
        <v>293.53630365321942</v>
      </c>
      <c r="AC1562" s="80">
        <f t="shared" si="670"/>
        <v>0.85</v>
      </c>
      <c r="AD1562" s="80">
        <f t="shared" si="672"/>
        <v>0.49158572860804028</v>
      </c>
      <c r="AE1562" s="80">
        <f t="shared" si="673"/>
        <v>0.85</v>
      </c>
      <c r="AF1562" s="54">
        <f>(Q1562-MAX(Q$2:Q1561))/MAX(Q$2:Q1561)</f>
        <v>-7.0486685335619706E-2</v>
      </c>
      <c r="AG1562" s="54">
        <f>(R1562-MAX(R$2:R1561))/MAX(R$2:R1561)</f>
        <v>-0.17863401525131131</v>
      </c>
      <c r="AH1562" s="54">
        <f>(S1562-MAX(S$2:S1561))/MAX(S$2:S1561)</f>
        <v>-1.5028867139381704E-2</v>
      </c>
      <c r="AI1562" s="54">
        <f>(T1562-MAX(T$2:T1561))/MAX(T$2:T1561)</f>
        <v>-3.5176107887785558E-2</v>
      </c>
      <c r="AJ1562" s="54">
        <f>(U1562-MAX(U$2:U1561))/MAX(U$2:U1561)</f>
        <v>2.3715228923097634E-2</v>
      </c>
      <c r="AK1562" s="54"/>
      <c r="AM1562" s="49"/>
      <c r="AN1562" s="49"/>
      <c r="AO1562" s="49"/>
      <c r="AP1562" s="49"/>
      <c r="AQ1562" s="49"/>
    </row>
    <row r="1563" spans="1:43">
      <c r="A1563" s="49">
        <f>Data!F1689</f>
        <v>2011.0416666665394</v>
      </c>
      <c r="B1563" s="53">
        <f t="shared" si="668"/>
        <v>0.81699999999999995</v>
      </c>
      <c r="C1563" s="50">
        <f>1/Data!N1689</f>
        <v>4.3519321480782358E-2</v>
      </c>
      <c r="D1563" s="50">
        <f>Data!H1689/100</f>
        <v>3.39E-2</v>
      </c>
      <c r="E1563">
        <f>Data!K1690/Data!K1689</f>
        <v>1.0264619408608122</v>
      </c>
      <c r="F1563">
        <f>Data!T1690/Data!T1689</f>
        <v>0.98214124538538294</v>
      </c>
      <c r="G1563" s="49">
        <f>Data!E1692</f>
        <v>224.90600000000001</v>
      </c>
      <c r="H1563" s="52">
        <v>0</v>
      </c>
      <c r="I1563" s="52">
        <v>1</v>
      </c>
      <c r="J1563" s="52">
        <v>0.6</v>
      </c>
      <c r="K1563" s="54">
        <f t="shared" si="671"/>
        <v>0.66261227030770231</v>
      </c>
      <c r="L1563" s="54">
        <f t="shared" si="682"/>
        <v>0.85</v>
      </c>
      <c r="M1563" s="53">
        <f t="shared" si="683"/>
        <v>0.85</v>
      </c>
      <c r="N1563" s="54" cm="1">
        <f t="array" ref="N1563">stock_min(C1563,O1563)</f>
        <v>0.45284993435751236</v>
      </c>
      <c r="O1563" s="54" cm="1">
        <f t="array" ref="O1563">stock_max(C1563,D1563)</f>
        <v>0.85</v>
      </c>
      <c r="P1563" s="49">
        <f t="shared" si="669"/>
        <v>2011.0416666665394</v>
      </c>
      <c r="Q1563" s="49">
        <f t="shared" si="674"/>
        <v>3.315096084689503</v>
      </c>
      <c r="R1563" s="49">
        <f t="shared" si="675"/>
        <v>398.83294290284761</v>
      </c>
      <c r="S1563" s="59">
        <f t="shared" si="665"/>
        <v>78.90340484320069</v>
      </c>
      <c r="T1563" s="59">
        <f t="shared" si="666"/>
        <v>104.41282682882621</v>
      </c>
      <c r="U1563" s="59">
        <f t="shared" si="667"/>
        <v>352.17927528495613</v>
      </c>
      <c r="V1563" s="59"/>
      <c r="W1563" s="49">
        <f t="shared" si="676"/>
        <v>31.561361937280278</v>
      </c>
      <c r="X1563" s="49">
        <f t="shared" si="677"/>
        <v>47.342042905920415</v>
      </c>
      <c r="Y1563" s="49">
        <f t="shared" si="678"/>
        <v>35.227606594532709</v>
      </c>
      <c r="Z1563" s="49">
        <f t="shared" si="679"/>
        <v>69.18522023429351</v>
      </c>
      <c r="AA1563" s="49">
        <f t="shared" si="680"/>
        <v>52.826891292743426</v>
      </c>
      <c r="AB1563" s="49">
        <f t="shared" si="681"/>
        <v>299.35238399221271</v>
      </c>
      <c r="AC1563" s="80">
        <f t="shared" si="670"/>
        <v>0.85</v>
      </c>
      <c r="AD1563" s="80">
        <f t="shared" si="672"/>
        <v>0.45284993435751236</v>
      </c>
      <c r="AE1563" s="80">
        <f t="shared" si="673"/>
        <v>0.85</v>
      </c>
      <c r="AF1563" s="54">
        <f>(Q1563-MAX(Q$2:Q1562))/MAX(Q$2:Q1562)</f>
        <v>-8.708663553323015E-2</v>
      </c>
      <c r="AG1563" s="54">
        <f>(R1563-MAX(R$2:R1562))/MAX(R$2:R1562)</f>
        <v>-0.15689907713780876</v>
      </c>
      <c r="AH1563" s="54">
        <f>(S1563-MAX(S$2:S1562))/MAX(S$2:S1562)</f>
        <v>-6.4264615246583823E-3</v>
      </c>
      <c r="AI1563" s="54">
        <f>(T1563-MAX(T$2:T1562))/MAX(T$2:T1562)</f>
        <v>-2.4072256492755694E-2</v>
      </c>
      <c r="AJ1563" s="54">
        <f>(U1563-MAX(U$2:U1562))/MAX(U$2:U1562)</f>
        <v>1.9813836539497757E-2</v>
      </c>
      <c r="AK1563" s="54"/>
      <c r="AM1563" s="49"/>
      <c r="AN1563" s="49"/>
      <c r="AO1563" s="49"/>
      <c r="AP1563" s="49"/>
      <c r="AQ1563" s="49"/>
    </row>
    <row r="1564" spans="1:43">
      <c r="A1564" s="49">
        <f>Data!F1690</f>
        <v>2011.1249999998727</v>
      </c>
      <c r="B1564" s="53">
        <f t="shared" si="668"/>
        <v>0.83399999999999996</v>
      </c>
      <c r="C1564" s="50">
        <f>1/Data!N1690</f>
        <v>4.2571617385169631E-2</v>
      </c>
      <c r="D1564" s="50">
        <f>Data!H1690/100</f>
        <v>3.5799999999999998E-2</v>
      </c>
      <c r="E1564">
        <f>Data!K1691/Data!K1690</f>
        <v>0.97934048874473467</v>
      </c>
      <c r="F1564">
        <f>Data!T1691/Data!T1690</f>
        <v>1.0074464099005638</v>
      </c>
      <c r="G1564" s="49">
        <f>Data!E1693</f>
        <v>225.964</v>
      </c>
      <c r="H1564" s="52">
        <v>0</v>
      </c>
      <c r="I1564" s="52">
        <v>1</v>
      </c>
      <c r="J1564" s="52">
        <v>0.6</v>
      </c>
      <c r="K1564" s="54">
        <f t="shared" si="671"/>
        <v>0.66261227030770231</v>
      </c>
      <c r="L1564" s="54">
        <f t="shared" si="682"/>
        <v>0.85</v>
      </c>
      <c r="M1564" s="53">
        <f t="shared" si="683"/>
        <v>0.85</v>
      </c>
      <c r="N1564" s="54" cm="1">
        <f t="array" ref="N1564">stock_min(C1564,O1564)</f>
        <v>0.42038474784151203</v>
      </c>
      <c r="O1564" s="54" cm="1">
        <f t="array" ref="O1564">stock_max(C1564,D1564)</f>
        <v>0.85</v>
      </c>
      <c r="P1564" s="49">
        <f t="shared" si="669"/>
        <v>2011.1249999998727</v>
      </c>
      <c r="Q1564" s="49">
        <f t="shared" si="674"/>
        <v>3.3397816489958552</v>
      </c>
      <c r="R1564" s="49">
        <f t="shared" si="675"/>
        <v>390.59324922997564</v>
      </c>
      <c r="S1564" s="59">
        <f t="shared" si="665"/>
        <v>78.160360212943615</v>
      </c>
      <c r="T1564" s="59">
        <f t="shared" si="666"/>
        <v>103.24581319121651</v>
      </c>
      <c r="U1564" s="59">
        <f t="shared" si="667"/>
        <v>346.3881720249168</v>
      </c>
      <c r="V1564" s="59"/>
      <c r="W1564" s="49">
        <f t="shared" si="676"/>
        <v>31.264144085177449</v>
      </c>
      <c r="X1564" s="49">
        <f t="shared" si="677"/>
        <v>46.896216127766166</v>
      </c>
      <c r="Y1564" s="49">
        <f t="shared" si="678"/>
        <v>34.833870512819622</v>
      </c>
      <c r="Z1564" s="49">
        <f t="shared" si="679"/>
        <v>68.411942678396898</v>
      </c>
      <c r="AA1564" s="49">
        <f t="shared" si="680"/>
        <v>51.958225803737527</v>
      </c>
      <c r="AB1564" s="49">
        <f t="shared" si="681"/>
        <v>294.42994622117925</v>
      </c>
      <c r="AC1564" s="80">
        <f t="shared" si="670"/>
        <v>0.84999999999999987</v>
      </c>
      <c r="AD1564" s="80">
        <f t="shared" si="672"/>
        <v>0.42038474784151203</v>
      </c>
      <c r="AE1564" s="80">
        <f t="shared" si="673"/>
        <v>0.85</v>
      </c>
      <c r="AF1564" s="54">
        <f>(Q1564-MAX(Q$2:Q1563))/MAX(Q$2:Q1563)</f>
        <v>-8.0288708417707799E-2</v>
      </c>
      <c r="AG1564" s="54">
        <f>(R1564-MAX(R$2:R1563))/MAX(R$2:R1563)</f>
        <v>-0.17431713014300476</v>
      </c>
      <c r="AH1564" s="54">
        <f>(S1564-MAX(S$2:S1563))/MAX(S$2:S1563)</f>
        <v>-1.5783085411761041E-2</v>
      </c>
      <c r="AI1564" s="54">
        <f>(T1564-MAX(T$2:T1563))/MAX(T$2:T1563)</f>
        <v>-3.4980121173612912E-2</v>
      </c>
      <c r="AJ1564" s="54">
        <f>(U1564-MAX(U$2:U1563))/MAX(U$2:U1563)</f>
        <v>-1.644362308189096E-2</v>
      </c>
      <c r="AK1564" s="54"/>
      <c r="AM1564" s="49"/>
      <c r="AN1564" s="49"/>
      <c r="AO1564" s="49"/>
      <c r="AP1564" s="49"/>
      <c r="AQ1564" s="49"/>
    </row>
    <row r="1565" spans="1:43">
      <c r="A1565" s="49">
        <f>Data!F1691</f>
        <v>2011.2083333332059</v>
      </c>
      <c r="B1565" s="53">
        <f t="shared" si="668"/>
        <v>0.81499999999999995</v>
      </c>
      <c r="C1565" s="50">
        <f>1/Data!N1691</f>
        <v>4.366938767202206E-2</v>
      </c>
      <c r="D1565" s="50">
        <f>Data!H1691/100</f>
        <v>3.4099999999999998E-2</v>
      </c>
      <c r="E1565">
        <f>Data!K1692/Data!K1691</f>
        <v>1.0156887505072572</v>
      </c>
      <c r="F1565">
        <f>Data!T1692/Data!T1691</f>
        <v>0.99225996620858514</v>
      </c>
      <c r="G1565" s="49">
        <f>Data!E1694</f>
        <v>225.72200000000001</v>
      </c>
      <c r="H1565" s="52">
        <v>0</v>
      </c>
      <c r="I1565" s="52">
        <v>1</v>
      </c>
      <c r="J1565" s="52">
        <v>0.6</v>
      </c>
      <c r="K1565" s="54">
        <f t="shared" si="671"/>
        <v>0.66261227030770231</v>
      </c>
      <c r="L1565" s="54">
        <f t="shared" si="682"/>
        <v>0.84999999999999987</v>
      </c>
      <c r="M1565" s="53">
        <f t="shared" si="683"/>
        <v>0.85</v>
      </c>
      <c r="N1565" s="54" cm="1">
        <f t="array" ref="N1565">stock_min(C1565,O1565)</f>
        <v>0.45799070235766837</v>
      </c>
      <c r="O1565" s="54" cm="1">
        <f t="array" ref="O1565">stock_max(C1565,D1565)</f>
        <v>0.85</v>
      </c>
      <c r="P1565" s="49">
        <f t="shared" si="669"/>
        <v>2011.2083333332059</v>
      </c>
      <c r="Q1565" s="49">
        <f t="shared" si="674"/>
        <v>3.31393162617668</v>
      </c>
      <c r="R1565" s="49">
        <f t="shared" si="675"/>
        <v>396.72116926696361</v>
      </c>
      <c r="S1565" s="59">
        <f t="shared" si="665"/>
        <v>78.65411771582761</v>
      </c>
      <c r="T1565" s="59">
        <f t="shared" si="666"/>
        <v>104.04949575675965</v>
      </c>
      <c r="U1565" s="59">
        <f t="shared" si="667"/>
        <v>350.60525156958306</v>
      </c>
      <c r="V1565" s="59"/>
      <c r="W1565" s="49">
        <f t="shared" si="676"/>
        <v>31.461647086331045</v>
      </c>
      <c r="X1565" s="49">
        <f t="shared" si="677"/>
        <v>47.192470629496562</v>
      </c>
      <c r="Y1565" s="49">
        <f t="shared" si="678"/>
        <v>35.105023149001504</v>
      </c>
      <c r="Z1565" s="49">
        <f t="shared" si="679"/>
        <v>68.944472607758158</v>
      </c>
      <c r="AA1565" s="49">
        <f t="shared" si="680"/>
        <v>52.590787735437466</v>
      </c>
      <c r="AB1565" s="49">
        <f t="shared" si="681"/>
        <v>298.0144638341456</v>
      </c>
      <c r="AC1565" s="80">
        <f t="shared" si="670"/>
        <v>0.85</v>
      </c>
      <c r="AD1565" s="80">
        <f t="shared" si="672"/>
        <v>0.45799070235766837</v>
      </c>
      <c r="AE1565" s="80">
        <f t="shared" si="673"/>
        <v>0.85</v>
      </c>
      <c r="AF1565" s="54">
        <f>(Q1565-MAX(Q$2:Q1564))/MAX(Q$2:Q1564)</f>
        <v>-8.7407304892900536E-2</v>
      </c>
      <c r="AG1565" s="54">
        <f>(R1565-MAX(R$2:R1564))/MAX(R$2:R1564)</f>
        <v>-0.16136319759970236</v>
      </c>
      <c r="AH1565" s="54">
        <f>(S1565-MAX(S$2:S1564))/MAX(S$2:S1564)</f>
        <v>-9.5655541117606983E-3</v>
      </c>
      <c r="AI1565" s="54">
        <f>(T1565-MAX(T$2:T1564))/MAX(T$2:T1564)</f>
        <v>-2.746824608596236E-2</v>
      </c>
      <c r="AJ1565" s="54">
        <f>(U1565-MAX(U$2:U1564))/MAX(U$2:U1564)</f>
        <v>-4.469382004660823E-3</v>
      </c>
      <c r="AK1565" s="54"/>
      <c r="AM1565" s="49"/>
      <c r="AN1565" s="49"/>
      <c r="AO1565" s="49"/>
      <c r="AP1565" s="49"/>
      <c r="AQ1565" s="49"/>
    </row>
    <row r="1566" spans="1:43">
      <c r="A1566" s="49">
        <f>Data!F1692</f>
        <v>2011.2916666665392</v>
      </c>
      <c r="B1566" s="53">
        <f t="shared" si="668"/>
        <v>0.82200000000000006</v>
      </c>
      <c r="C1566" s="50">
        <f>1/Data!N1692</f>
        <v>4.3207874543415903E-2</v>
      </c>
      <c r="D1566" s="50">
        <f>Data!H1692/100</f>
        <v>3.4599999999999999E-2</v>
      </c>
      <c r="E1566">
        <f>Data!K1693/Data!K1692</f>
        <v>1.0018982155748202</v>
      </c>
      <c r="F1566">
        <f>Data!T1693/Data!T1692</f>
        <v>1.0227213410207292</v>
      </c>
      <c r="G1566" s="49">
        <f>Data!E1695</f>
        <v>225.922</v>
      </c>
      <c r="H1566" s="52">
        <v>0</v>
      </c>
      <c r="I1566" s="52">
        <v>1</v>
      </c>
      <c r="J1566" s="52">
        <v>0.6</v>
      </c>
      <c r="K1566" s="54">
        <f t="shared" si="671"/>
        <v>0.66261227030770231</v>
      </c>
      <c r="L1566" s="54">
        <f t="shared" si="682"/>
        <v>0.85</v>
      </c>
      <c r="M1566" s="53">
        <f t="shared" si="683"/>
        <v>0.85</v>
      </c>
      <c r="N1566" s="54" cm="1">
        <f t="array" ref="N1566">stock_min(C1566,O1566)</f>
        <v>0.44218079938358174</v>
      </c>
      <c r="O1566" s="54" cm="1">
        <f t="array" ref="O1566">stock_max(C1566,D1566)</f>
        <v>0.85</v>
      </c>
      <c r="P1566" s="49">
        <f t="shared" si="669"/>
        <v>2011.2916666665392</v>
      </c>
      <c r="Q1566" s="49">
        <f t="shared" si="674"/>
        <v>3.3892285967744202</v>
      </c>
      <c r="R1566" s="49">
        <f t="shared" si="675"/>
        <v>397.47423156932706</v>
      </c>
      <c r="S1566" s="59">
        <f t="shared" si="665"/>
        <v>79.458550011113118</v>
      </c>
      <c r="T1566" s="59">
        <f t="shared" si="666"/>
        <v>104.97800043097052</v>
      </c>
      <c r="U1566" s="59">
        <f t="shared" si="667"/>
        <v>352.36588048904042</v>
      </c>
      <c r="V1566" s="59"/>
      <c r="W1566" s="49">
        <f t="shared" si="676"/>
        <v>31.783420004445247</v>
      </c>
      <c r="X1566" s="49">
        <f t="shared" si="677"/>
        <v>47.675130006667871</v>
      </c>
      <c r="Y1566" s="49">
        <f t="shared" si="678"/>
        <v>35.418289233042195</v>
      </c>
      <c r="Z1566" s="49">
        <f t="shared" si="679"/>
        <v>69.559711197928337</v>
      </c>
      <c r="AA1566" s="49">
        <f t="shared" si="680"/>
        <v>52.854882073356073</v>
      </c>
      <c r="AB1566" s="49">
        <f t="shared" si="681"/>
        <v>299.51099841568436</v>
      </c>
      <c r="AC1566" s="80">
        <f t="shared" si="670"/>
        <v>0.85</v>
      </c>
      <c r="AD1566" s="80">
        <f t="shared" si="672"/>
        <v>0.44218079938358174</v>
      </c>
      <c r="AE1566" s="80">
        <f t="shared" si="673"/>
        <v>0.85</v>
      </c>
      <c r="AF1566" s="54">
        <f>(Q1566-MAX(Q$2:Q1565))/MAX(Q$2:Q1565)</f>
        <v>-6.6671975054345731E-2</v>
      </c>
      <c r="AG1566" s="54">
        <f>(R1566-MAX(R$2:R1565))/MAX(R$2:R1565)</f>
        <v>-0.15977128415976866</v>
      </c>
      <c r="AH1566" s="54">
        <f>(S1566-MAX(S$2:S1565))/MAX(S$2:S1565)</f>
        <v>5.6408026433477033E-4</v>
      </c>
      <c r="AI1566" s="54">
        <f>(T1566-MAX(T$2:T1565))/MAX(T$2:T1565)</f>
        <v>-1.8789681401337101E-2</v>
      </c>
      <c r="AJ1566" s="54">
        <f>(U1566-MAX(U$2:U1565))/MAX(U$2:U1565)</f>
        <v>5.2985856119245212E-4</v>
      </c>
      <c r="AK1566" s="54"/>
      <c r="AM1566" s="49"/>
      <c r="AN1566" s="49"/>
      <c r="AO1566" s="49"/>
      <c r="AP1566" s="49"/>
      <c r="AQ1566" s="49"/>
    </row>
    <row r="1567" spans="1:43">
      <c r="A1567" s="49">
        <f>Data!F1693</f>
        <v>2011.3749999998724</v>
      </c>
      <c r="B1567" s="53">
        <f t="shared" si="668"/>
        <v>0.81899999999999995</v>
      </c>
      <c r="C1567" s="50">
        <f>1/Data!N1693</f>
        <v>4.3366090693529348E-2</v>
      </c>
      <c r="D1567" s="50">
        <f>Data!H1693/100</f>
        <v>3.1699999999999999E-2</v>
      </c>
      <c r="E1567">
        <f>Data!K1694/Data!K1693</f>
        <v>0.96442575426425736</v>
      </c>
      <c r="F1567">
        <f>Data!T1694/Data!T1693</f>
        <v>1.0182984906116912</v>
      </c>
      <c r="G1567" s="49">
        <f>Data!E1696</f>
        <v>226.54499999999999</v>
      </c>
      <c r="H1567" s="52">
        <v>0</v>
      </c>
      <c r="I1567" s="52">
        <v>1</v>
      </c>
      <c r="J1567" s="52">
        <v>0.6</v>
      </c>
      <c r="K1567" s="54">
        <f t="shared" si="671"/>
        <v>0.66261227030770231</v>
      </c>
      <c r="L1567" s="54">
        <f t="shared" si="682"/>
        <v>0.85</v>
      </c>
      <c r="M1567" s="53">
        <f t="shared" si="683"/>
        <v>0.85</v>
      </c>
      <c r="N1567" s="54" cm="1">
        <f t="array" ref="N1567">stock_min(C1567,O1567)</f>
        <v>0.44760075783586167</v>
      </c>
      <c r="O1567" s="54" cm="1">
        <f t="array" ref="O1567">stock_max(C1567,D1567)</f>
        <v>0.85</v>
      </c>
      <c r="P1567" s="49">
        <f t="shared" si="669"/>
        <v>2011.3749999998724</v>
      </c>
      <c r="Q1567" s="49">
        <f t="shared" si="674"/>
        <v>3.4512463644333722</v>
      </c>
      <c r="R1567" s="49">
        <f t="shared" si="675"/>
        <v>383.33438558185435</v>
      </c>
      <c r="S1567" s="59">
        <f t="shared" si="665"/>
        <v>78.344131833331218</v>
      </c>
      <c r="T1567" s="59">
        <f t="shared" si="666"/>
        <v>103.15156740452113</v>
      </c>
      <c r="U1567" s="59">
        <f t="shared" si="667"/>
        <v>342.67816719424462</v>
      </c>
      <c r="V1567" s="59"/>
      <c r="W1567" s="49">
        <f t="shared" si="676"/>
        <v>31.33765273333249</v>
      </c>
      <c r="X1567" s="49">
        <f t="shared" si="677"/>
        <v>47.006479099998728</v>
      </c>
      <c r="Y1567" s="49">
        <f t="shared" si="678"/>
        <v>34.802073140813398</v>
      </c>
      <c r="Z1567" s="49">
        <f t="shared" si="679"/>
        <v>68.349494263707726</v>
      </c>
      <c r="AA1567" s="49">
        <f t="shared" si="680"/>
        <v>51.401725079136703</v>
      </c>
      <c r="AB1567" s="49">
        <f t="shared" si="681"/>
        <v>291.2764421151079</v>
      </c>
      <c r="AC1567" s="80">
        <f t="shared" si="670"/>
        <v>0.84999999999999987</v>
      </c>
      <c r="AD1567" s="80">
        <f t="shared" si="672"/>
        <v>0.44760075783586167</v>
      </c>
      <c r="AE1567" s="80">
        <f t="shared" si="673"/>
        <v>0.85</v>
      </c>
      <c r="AF1567" s="54">
        <f>(Q1567-MAX(Q$2:Q1566))/MAX(Q$2:Q1566)</f>
        <v>-4.9593480952249427E-2</v>
      </c>
      <c r="AG1567" s="54">
        <f>(R1567-MAX(R$2:R1566))/MAX(R$2:R1566)</f>
        <v>-0.18966178697129651</v>
      </c>
      <c r="AH1567" s="54">
        <f>(S1567-MAX(S$2:S1566))/MAX(S$2:S1566)</f>
        <v>-1.4025151196769094E-2</v>
      </c>
      <c r="AI1567" s="54">
        <f>(T1567-MAX(T$2:T1566))/MAX(T$2:T1566)</f>
        <v>-3.5861019438109439E-2</v>
      </c>
      <c r="AJ1567" s="54">
        <f>(U1567-MAX(U$2:U1566))/MAX(U$2:U1566)</f>
        <v>-2.749333528362748E-2</v>
      </c>
      <c r="AK1567" s="54"/>
      <c r="AM1567" s="49"/>
      <c r="AN1567" s="49"/>
      <c r="AO1567" s="49"/>
      <c r="AP1567" s="49"/>
      <c r="AQ1567" s="49"/>
    </row>
    <row r="1568" spans="1:43">
      <c r="A1568" s="49">
        <f>Data!F1694</f>
        <v>2011.4583333332057</v>
      </c>
      <c r="B1568" s="53">
        <f t="shared" si="668"/>
        <v>0.79200000000000004</v>
      </c>
      <c r="C1568" s="50">
        <f>1/Data!N1694</f>
        <v>4.5247166816110428E-2</v>
      </c>
      <c r="D1568" s="50">
        <f>Data!H1694/100</f>
        <v>0.03</v>
      </c>
      <c r="E1568">
        <f>Data!K1695/Data!K1694</f>
        <v>1.0301227470138841</v>
      </c>
      <c r="F1568">
        <f>Data!T1695/Data!T1694</f>
        <v>1.0016125255619195</v>
      </c>
      <c r="G1568" s="49">
        <f>Data!E1697</f>
        <v>226.88900000000001</v>
      </c>
      <c r="H1568" s="52">
        <v>0</v>
      </c>
      <c r="I1568" s="52">
        <v>1</v>
      </c>
      <c r="J1568" s="52">
        <v>0.6</v>
      </c>
      <c r="K1568" s="54">
        <f t="shared" si="671"/>
        <v>0.66261227030770231</v>
      </c>
      <c r="L1568" s="54">
        <f t="shared" si="682"/>
        <v>0.84999999999999987</v>
      </c>
      <c r="M1568" s="53">
        <f t="shared" si="683"/>
        <v>0.85</v>
      </c>
      <c r="N1568" s="54" cm="1">
        <f t="array" ref="N1568">stock_min(C1568,O1568)</f>
        <v>0.51204016192106372</v>
      </c>
      <c r="O1568" s="54" cm="1">
        <f t="array" ref="O1568">stock_max(C1568,D1568)</f>
        <v>0.85</v>
      </c>
      <c r="P1568" s="49">
        <f t="shared" si="669"/>
        <v>2011.4583333332057</v>
      </c>
      <c r="Q1568" s="49">
        <f t="shared" si="674"/>
        <v>3.4568115874165026</v>
      </c>
      <c r="R1568" s="49">
        <f t="shared" si="675"/>
        <v>394.88147030045923</v>
      </c>
      <c r="S1568" s="59">
        <f t="shared" si="665"/>
        <v>79.810628877356962</v>
      </c>
      <c r="T1568" s="59">
        <f t="shared" si="666"/>
        <v>105.26656116130107</v>
      </c>
      <c r="U1568" s="59">
        <f t="shared" si="667"/>
        <v>351.5351003667991</v>
      </c>
      <c r="V1568" s="59"/>
      <c r="W1568" s="49">
        <f t="shared" si="676"/>
        <v>31.924251550942785</v>
      </c>
      <c r="X1568" s="49">
        <f t="shared" si="677"/>
        <v>47.886377326414177</v>
      </c>
      <c r="Y1568" s="49">
        <f t="shared" si="678"/>
        <v>35.515646082726768</v>
      </c>
      <c r="Z1568" s="49">
        <f t="shared" si="679"/>
        <v>69.750915078574309</v>
      </c>
      <c r="AA1568" s="49">
        <f t="shared" si="680"/>
        <v>52.730265055019871</v>
      </c>
      <c r="AB1568" s="49">
        <f t="shared" si="681"/>
        <v>298.80483531177924</v>
      </c>
      <c r="AC1568" s="80">
        <f t="shared" si="670"/>
        <v>0.85</v>
      </c>
      <c r="AD1568" s="80">
        <f t="shared" si="672"/>
        <v>0.51204016192106372</v>
      </c>
      <c r="AE1568" s="80">
        <f t="shared" si="673"/>
        <v>0.85</v>
      </c>
      <c r="AF1568" s="54">
        <f>(Q1568-MAX(Q$2:Q1567))/MAX(Q$2:Q1567)</f>
        <v>-4.8060926146070028E-2</v>
      </c>
      <c r="AG1568" s="54">
        <f>(R1568-MAX(R$2:R1567))/MAX(R$2:R1567)</f>
        <v>-0.16525217398455</v>
      </c>
      <c r="AH1568" s="54">
        <f>(S1568-MAX(S$2:S1567))/MAX(S$2:S1567)</f>
        <v>4.4309752216042386E-3</v>
      </c>
      <c r="AI1568" s="54">
        <f>(T1568-MAX(T$2:T1567))/MAX(T$2:T1567)</f>
        <v>-1.609255662299959E-2</v>
      </c>
      <c r="AJ1568" s="54">
        <f>(U1568-MAX(U$2:U1567))/MAX(U$2:U1567)</f>
        <v>-2.357720109246393E-3</v>
      </c>
      <c r="AK1568" s="54"/>
      <c r="AM1568" s="49"/>
      <c r="AN1568" s="49"/>
      <c r="AO1568" s="49"/>
      <c r="AP1568" s="49"/>
      <c r="AQ1568" s="49"/>
    </row>
    <row r="1569" spans="1:43">
      <c r="A1569" s="49">
        <f>Data!F1695</f>
        <v>2011.541666666539</v>
      </c>
      <c r="B1569" s="53">
        <f t="shared" si="668"/>
        <v>0.80899999999999994</v>
      </c>
      <c r="C1569" s="50">
        <f>1/Data!N1695</f>
        <v>4.4226297345985946E-2</v>
      </c>
      <c r="D1569" s="50">
        <f>Data!H1695/100</f>
        <v>0.03</v>
      </c>
      <c r="E1569">
        <f>Data!K1696/Data!K1695</f>
        <v>0.89354710245202884</v>
      </c>
      <c r="F1569">
        <f>Data!T1696/Data!T1695</f>
        <v>1.0615890075576799</v>
      </c>
      <c r="G1569" s="49">
        <f>Data!E1698</f>
        <v>226.42099999999999</v>
      </c>
      <c r="H1569" s="52">
        <v>0</v>
      </c>
      <c r="I1569" s="52">
        <v>1</v>
      </c>
      <c r="J1569" s="52">
        <v>0.6</v>
      </c>
      <c r="K1569" s="54">
        <f t="shared" si="671"/>
        <v>0.66261227030770231</v>
      </c>
      <c r="L1569" s="54">
        <f t="shared" si="682"/>
        <v>0.85</v>
      </c>
      <c r="M1569" s="53">
        <f t="shared" si="683"/>
        <v>0.85</v>
      </c>
      <c r="N1569" s="54" cm="1">
        <f t="array" ref="N1569">stock_min(C1569,O1569)</f>
        <v>0.47706857331074576</v>
      </c>
      <c r="O1569" s="54" cm="1">
        <f t="array" ref="O1569">stock_max(C1569,D1569)</f>
        <v>0.85</v>
      </c>
      <c r="P1569" s="49">
        <f t="shared" si="669"/>
        <v>2011.541666666539</v>
      </c>
      <c r="Q1569" s="49">
        <f t="shared" si="674"/>
        <v>3.6697131823993732</v>
      </c>
      <c r="R1569" s="49">
        <f t="shared" si="675"/>
        <v>352.84519359897223</v>
      </c>
      <c r="S1569" s="59">
        <f t="shared" si="665"/>
        <v>76.679168227928997</v>
      </c>
      <c r="T1569" s="59">
        <f t="shared" si="666"/>
        <v>100.02874753956931</v>
      </c>
      <c r="U1569" s="59">
        <f t="shared" si="667"/>
        <v>322.97406453950794</v>
      </c>
      <c r="V1569" s="59"/>
      <c r="W1569" s="49">
        <f t="shared" si="676"/>
        <v>30.671667291171602</v>
      </c>
      <c r="X1569" s="49">
        <f t="shared" si="677"/>
        <v>46.007500936757395</v>
      </c>
      <c r="Y1569" s="49">
        <f t="shared" si="678"/>
        <v>33.748472036339301</v>
      </c>
      <c r="Z1569" s="49">
        <f t="shared" si="679"/>
        <v>66.280275503230015</v>
      </c>
      <c r="AA1569" s="49">
        <f t="shared" si="680"/>
        <v>48.446109680926199</v>
      </c>
      <c r="AB1569" s="49">
        <f t="shared" si="681"/>
        <v>274.52795485858172</v>
      </c>
      <c r="AC1569" s="80">
        <f t="shared" si="670"/>
        <v>0.85</v>
      </c>
      <c r="AD1569" s="80">
        <f t="shared" si="672"/>
        <v>0.47706857331074576</v>
      </c>
      <c r="AE1569" s="80">
        <f t="shared" si="673"/>
        <v>0.85</v>
      </c>
      <c r="AF1569" s="54">
        <f>(Q1569-MAX(Q$2:Q1568))/MAX(Q$2:Q1568)</f>
        <v>1.0568056667970501E-2</v>
      </c>
      <c r="AG1569" s="54">
        <f>(R1569-MAX(R$2:R1568))/MAX(R$2:R1568)</f>
        <v>-0.25411349878576434</v>
      </c>
      <c r="AH1569" s="54">
        <f>(S1569-MAX(S$2:S1568))/MAX(S$2:S1568)</f>
        <v>-3.9236135505710694E-2</v>
      </c>
      <c r="AI1569" s="54">
        <f>(T1569-MAX(T$2:T1568))/MAX(T$2:T1568)</f>
        <v>-6.5049449985807598E-2</v>
      </c>
      <c r="AJ1569" s="54">
        <f>(U1569-MAX(U$2:U1568))/MAX(U$2:U1568)</f>
        <v>-8.3412775120963095E-2</v>
      </c>
      <c r="AK1569" s="54"/>
      <c r="AM1569" s="49"/>
      <c r="AN1569" s="49"/>
      <c r="AO1569" s="49"/>
      <c r="AP1569" s="49"/>
      <c r="AQ1569" s="49"/>
    </row>
    <row r="1570" spans="1:43">
      <c r="A1570" s="49">
        <f>Data!F1696</f>
        <v>2011.6249999998722</v>
      </c>
      <c r="B1570" s="53">
        <f t="shared" si="668"/>
        <v>0.70500000000000007</v>
      </c>
      <c r="C1570" s="50">
        <f>1/Data!N1696</f>
        <v>4.9875678085139659E-2</v>
      </c>
      <c r="D1570" s="50">
        <f>Data!H1696/100</f>
        <v>2.3E-2</v>
      </c>
      <c r="E1570">
        <f>Data!K1697/Data!K1696</f>
        <v>0.99062301183611889</v>
      </c>
      <c r="F1570">
        <f>Data!T1697/Data!T1696</f>
        <v>1.0291446476258206</v>
      </c>
      <c r="G1570" s="49">
        <f>Data!E1699</f>
        <v>226.23</v>
      </c>
      <c r="H1570" s="52">
        <v>0</v>
      </c>
      <c r="I1570" s="52">
        <v>1</v>
      </c>
      <c r="J1570" s="52">
        <v>0.6</v>
      </c>
      <c r="K1570" s="54">
        <f t="shared" si="671"/>
        <v>0.66261227030770231</v>
      </c>
      <c r="L1570" s="54">
        <f t="shared" si="682"/>
        <v>0.85</v>
      </c>
      <c r="M1570" s="53">
        <f t="shared" si="683"/>
        <v>0.85</v>
      </c>
      <c r="N1570" s="54" cm="1">
        <f t="array" ref="N1570">stock_min(C1570,O1570)</f>
        <v>0.67059754532383464</v>
      </c>
      <c r="O1570" s="54" cm="1">
        <f t="array" ref="O1570">stock_max(C1570,D1570)</f>
        <v>0.85</v>
      </c>
      <c r="P1570" s="49">
        <f t="shared" si="669"/>
        <v>2011.6249999998722</v>
      </c>
      <c r="Q1570" s="49">
        <f t="shared" si="674"/>
        <v>3.7766656799882314</v>
      </c>
      <c r="R1570" s="49">
        <f t="shared" si="675"/>
        <v>349.53656839491231</v>
      </c>
      <c r="S1570" s="59">
        <f t="shared" si="665"/>
        <v>77.141671371492876</v>
      </c>
      <c r="T1570" s="59">
        <f t="shared" si="666"/>
        <v>100.39082550608572</v>
      </c>
      <c r="U1570" s="59">
        <f t="shared" si="667"/>
        <v>321.81176395163698</v>
      </c>
      <c r="V1570" s="59"/>
      <c r="W1570" s="49">
        <f t="shared" si="676"/>
        <v>30.856668548597153</v>
      </c>
      <c r="X1570" s="49">
        <f t="shared" si="677"/>
        <v>46.285002822895727</v>
      </c>
      <c r="Y1570" s="49">
        <f t="shared" si="678"/>
        <v>33.87063269943387</v>
      </c>
      <c r="Z1570" s="49">
        <f t="shared" si="679"/>
        <v>66.520192806651849</v>
      </c>
      <c r="AA1570" s="49">
        <f t="shared" si="680"/>
        <v>48.271764592745555</v>
      </c>
      <c r="AB1570" s="49">
        <f t="shared" si="681"/>
        <v>273.53999935889141</v>
      </c>
      <c r="AC1570" s="80">
        <f t="shared" si="670"/>
        <v>0.85</v>
      </c>
      <c r="AD1570" s="80">
        <f t="shared" si="672"/>
        <v>0.67059754532383464</v>
      </c>
      <c r="AE1570" s="80">
        <f t="shared" si="673"/>
        <v>0.85</v>
      </c>
      <c r="AF1570" s="54">
        <f>(Q1570-MAX(Q$2:Q1569))/MAX(Q$2:Q1569)</f>
        <v>2.9144647625820551E-2</v>
      </c>
      <c r="AG1570" s="54">
        <f>(R1570-MAX(R$2:R1569))/MAX(R$2:R1569)</f>
        <v>-0.26110766767924898</v>
      </c>
      <c r="AH1570" s="54">
        <f>(S1570-MAX(S$2:S1569))/MAX(S$2:S1569)</f>
        <v>-3.3441128624176197E-2</v>
      </c>
      <c r="AI1570" s="54">
        <f>(T1570-MAX(T$2:T1569))/MAX(T$2:T1569)</f>
        <v>-6.1665172942764308E-2</v>
      </c>
      <c r="AJ1570" s="54">
        <f>(U1570-MAX(U$2:U1569))/MAX(U$2:U1569)</f>
        <v>-8.6711336792875904E-2</v>
      </c>
      <c r="AK1570" s="54"/>
      <c r="AM1570" s="49"/>
      <c r="AN1570" s="49"/>
      <c r="AO1570" s="49"/>
      <c r="AP1570" s="49"/>
      <c r="AQ1570" s="49"/>
    </row>
    <row r="1571" spans="1:43">
      <c r="A1571" s="49">
        <f>Data!F1697</f>
        <v>2011.7083333332055</v>
      </c>
      <c r="B1571" s="53">
        <f t="shared" si="668"/>
        <v>0.68700000000000006</v>
      </c>
      <c r="C1571" s="50">
        <f>1/Data!N1697</f>
        <v>5.0766280016462231E-2</v>
      </c>
      <c r="D1571" s="50">
        <f>Data!H1697/100</f>
        <v>1.9799999999999998E-2</v>
      </c>
      <c r="E1571">
        <f>Data!K1698/Data!K1697</f>
        <v>1.0323480450486646</v>
      </c>
      <c r="F1571">
        <f>Data!T1698/Data!T1697</f>
        <v>0.98851882878878117</v>
      </c>
      <c r="G1571" s="49">
        <f>Data!E1700</f>
        <v>225.672</v>
      </c>
      <c r="H1571" s="52">
        <v>0</v>
      </c>
      <c r="I1571" s="52">
        <v>1</v>
      </c>
      <c r="J1571" s="52">
        <v>0.6</v>
      </c>
      <c r="K1571" s="54">
        <f t="shared" si="671"/>
        <v>0.66261227030770231</v>
      </c>
      <c r="L1571" s="54">
        <f t="shared" si="682"/>
        <v>0.85</v>
      </c>
      <c r="M1571" s="53">
        <f t="shared" si="683"/>
        <v>0.85</v>
      </c>
      <c r="N1571" s="54" cm="1">
        <f t="array" ref="N1571">stock_min(C1571,O1571)</f>
        <v>0.70110660183815066</v>
      </c>
      <c r="O1571" s="54" cm="1">
        <f t="array" ref="O1571">stock_max(C1571,D1571)</f>
        <v>0.85</v>
      </c>
      <c r="P1571" s="49">
        <f t="shared" si="669"/>
        <v>2011.7083333332055</v>
      </c>
      <c r="Q1571" s="49">
        <f t="shared" si="674"/>
        <v>3.7333051347087522</v>
      </c>
      <c r="R1571" s="49">
        <f t="shared" si="675"/>
        <v>360.84339305550657</v>
      </c>
      <c r="S1571" s="59">
        <f t="shared" si="665"/>
        <v>78.284630033271213</v>
      </c>
      <c r="T1571" s="59">
        <f t="shared" si="666"/>
        <v>102.15374916658666</v>
      </c>
      <c r="U1571" s="59">
        <f t="shared" si="667"/>
        <v>330.10603177955306</v>
      </c>
      <c r="V1571" s="59"/>
      <c r="W1571" s="49">
        <f t="shared" si="676"/>
        <v>31.313852013308487</v>
      </c>
      <c r="X1571" s="49">
        <f t="shared" si="677"/>
        <v>46.970778019962729</v>
      </c>
      <c r="Y1571" s="49">
        <f t="shared" si="678"/>
        <v>34.465421510871117</v>
      </c>
      <c r="Z1571" s="49">
        <f t="shared" si="679"/>
        <v>67.68832765571554</v>
      </c>
      <c r="AA1571" s="49">
        <f t="shared" si="680"/>
        <v>49.515904766932969</v>
      </c>
      <c r="AB1571" s="49">
        <f t="shared" si="681"/>
        <v>280.59012701262009</v>
      </c>
      <c r="AC1571" s="80">
        <f t="shared" si="670"/>
        <v>0.85</v>
      </c>
      <c r="AD1571" s="80">
        <f t="shared" si="672"/>
        <v>0.70110660183815066</v>
      </c>
      <c r="AE1571" s="80">
        <f t="shared" si="673"/>
        <v>0.85</v>
      </c>
      <c r="AF1571" s="54">
        <f>(Q1571-MAX(Q$2:Q1570))/MAX(Q$2:Q1570)</f>
        <v>-1.1481171211218862E-2</v>
      </c>
      <c r="AG1571" s="54">
        <f>(R1571-MAX(R$2:R1570))/MAX(R$2:R1570)</f>
        <v>-0.23720594522722446</v>
      </c>
      <c r="AH1571" s="54">
        <f>(S1571-MAX(S$2:S1570))/MAX(S$2:S1570)</f>
        <v>-1.9120245831300408E-2</v>
      </c>
      <c r="AI1571" s="54">
        <f>(T1571-MAX(T$2:T1570))/MAX(T$2:T1570)</f>
        <v>-4.5187445423819014E-2</v>
      </c>
      <c r="AJ1571" s="54">
        <f>(U1571-MAX(U$2:U1570))/MAX(U$2:U1570)</f>
        <v>-6.317254292212808E-2</v>
      </c>
      <c r="AK1571" s="54"/>
      <c r="AM1571" s="49"/>
      <c r="AN1571" s="49"/>
      <c r="AO1571" s="49"/>
      <c r="AP1571" s="49"/>
      <c r="AQ1571" s="49"/>
    </row>
    <row r="1572" spans="1:43">
      <c r="A1572" s="49">
        <f>Data!F1698</f>
        <v>2011.7916666665387</v>
      </c>
      <c r="B1572" s="53">
        <f t="shared" si="668"/>
        <v>0.71</v>
      </c>
      <c r="C1572" s="50">
        <f>1/Data!N1698</f>
        <v>4.9613449738877331E-2</v>
      </c>
      <c r="D1572" s="50">
        <f>Data!H1698/100</f>
        <v>2.1499999999999998E-2</v>
      </c>
      <c r="E1572">
        <f>Data!K1699/Data!K1698</f>
        <v>1.0185592037193549</v>
      </c>
      <c r="F1572">
        <f>Data!T1699/Data!T1698</f>
        <v>1.0152257687800583</v>
      </c>
      <c r="G1572" s="49">
        <f>Data!E1701</f>
        <v>226.66499999999999</v>
      </c>
      <c r="H1572" s="52">
        <v>0</v>
      </c>
      <c r="I1572" s="52">
        <v>1</v>
      </c>
      <c r="J1572" s="52">
        <v>0.6</v>
      </c>
      <c r="K1572" s="54">
        <f t="shared" si="671"/>
        <v>0.66261227030770231</v>
      </c>
      <c r="L1572" s="54">
        <f t="shared" si="682"/>
        <v>0.85</v>
      </c>
      <c r="M1572" s="53">
        <f t="shared" si="683"/>
        <v>0.85</v>
      </c>
      <c r="N1572" s="54" cm="1">
        <f t="array" ref="N1572">stock_min(C1572,O1572)</f>
        <v>0.66161447538607665</v>
      </c>
      <c r="O1572" s="54" cm="1">
        <f t="array" ref="O1572">stock_max(C1572,D1572)</f>
        <v>0.85</v>
      </c>
      <c r="P1572" s="49">
        <f t="shared" si="669"/>
        <v>2011.7916666665387</v>
      </c>
      <c r="Q1572" s="49">
        <f t="shared" si="674"/>
        <v>3.7901475754752321</v>
      </c>
      <c r="R1572" s="49">
        <f t="shared" si="675"/>
        <v>367.540359098007</v>
      </c>
      <c r="S1572" s="59">
        <f t="shared" si="665"/>
        <v>79.6331477417679</v>
      </c>
      <c r="T1572" s="59">
        <f t="shared" si="666"/>
        <v>103.93475316780331</v>
      </c>
      <c r="U1572" s="59">
        <f t="shared" si="667"/>
        <v>336.06747882533665</v>
      </c>
      <c r="V1572" s="59"/>
      <c r="W1572" s="49">
        <f t="shared" si="676"/>
        <v>31.853259096707163</v>
      </c>
      <c r="X1572" s="49">
        <f t="shared" si="677"/>
        <v>47.779888645060737</v>
      </c>
      <c r="Y1572" s="49">
        <f t="shared" si="678"/>
        <v>35.066310407414505</v>
      </c>
      <c r="Z1572" s="49">
        <f t="shared" si="679"/>
        <v>68.868442760388803</v>
      </c>
      <c r="AA1572" s="49">
        <f t="shared" si="680"/>
        <v>50.410121823800502</v>
      </c>
      <c r="AB1572" s="49">
        <f t="shared" si="681"/>
        <v>285.65735700153613</v>
      </c>
      <c r="AC1572" s="80">
        <f t="shared" si="670"/>
        <v>0.85</v>
      </c>
      <c r="AD1572" s="80">
        <f t="shared" si="672"/>
        <v>0.66161447538607665</v>
      </c>
      <c r="AE1572" s="80">
        <f t="shared" si="673"/>
        <v>0.85</v>
      </c>
      <c r="AF1572" s="54">
        <f>(Q1572-MAX(Q$2:Q1571))/MAX(Q$2:Q1571)</f>
        <v>3.569787910653145E-3</v>
      </c>
      <c r="AG1572" s="54">
        <f>(R1572-MAX(R$2:R1571))/MAX(R$2:R1571)</f>
        <v>-0.2230490949687837</v>
      </c>
      <c r="AH1572" s="54">
        <f>(S1572-MAX(S$2:S1571))/MAX(S$2:S1571)</f>
        <v>-2.2237781870105659E-3</v>
      </c>
      <c r="AI1572" s="54">
        <f>(T1572-MAX(T$2:T1571))/MAX(T$2:T1571)</f>
        <v>-2.8540724241428131E-2</v>
      </c>
      <c r="AJ1572" s="54">
        <f>(U1572-MAX(U$2:U1571))/MAX(U$2:U1571)</f>
        <v>-4.6254199302962019E-2</v>
      </c>
      <c r="AK1572" s="54"/>
      <c r="AM1572" s="49"/>
      <c r="AN1572" s="49"/>
      <c r="AO1572" s="49"/>
      <c r="AP1572" s="49"/>
      <c r="AQ1572" s="49"/>
    </row>
    <row r="1573" spans="1:43">
      <c r="A1573" s="49">
        <f>Data!F1699</f>
        <v>2011.874999999872</v>
      </c>
      <c r="B1573" s="53">
        <f t="shared" si="668"/>
        <v>0.71599999999999997</v>
      </c>
      <c r="C1573" s="50">
        <f>1/Data!N1699</f>
        <v>4.9151529590474745E-2</v>
      </c>
      <c r="D1573" s="50">
        <f>Data!H1699/100</f>
        <v>2.0099999999999996E-2</v>
      </c>
      <c r="E1573">
        <f>Data!K1700/Data!K1699</f>
        <v>1.018086950448728</v>
      </c>
      <c r="F1573">
        <f>Data!T1700/Data!T1699</f>
        <v>1.006857558606324</v>
      </c>
      <c r="G1573" s="49">
        <f>Data!E1702</f>
        <v>227.66300000000001</v>
      </c>
      <c r="H1573" s="52">
        <v>0</v>
      </c>
      <c r="I1573" s="52">
        <v>1</v>
      </c>
      <c r="J1573" s="52">
        <v>0.6</v>
      </c>
      <c r="K1573" s="54">
        <f t="shared" si="671"/>
        <v>0.66261227030770231</v>
      </c>
      <c r="L1573" s="54">
        <f t="shared" si="682"/>
        <v>0.85</v>
      </c>
      <c r="M1573" s="53">
        <f t="shared" si="683"/>
        <v>0.85</v>
      </c>
      <c r="N1573" s="54" cm="1">
        <f t="array" ref="N1573">stock_min(C1573,O1573)</f>
        <v>0.64579062926911668</v>
      </c>
      <c r="O1573" s="54" cm="1">
        <f t="array" ref="O1573">stock_max(C1573,D1573)</f>
        <v>0.85</v>
      </c>
      <c r="P1573" s="49">
        <f t="shared" si="669"/>
        <v>2011.874999999872</v>
      </c>
      <c r="Q1573" s="49">
        <f t="shared" si="674"/>
        <v>3.8161387346006701</v>
      </c>
      <c r="R1573" s="49">
        <f t="shared" si="675"/>
        <v>374.18804336092035</v>
      </c>
      <c r="S1573" s="59">
        <f t="shared" si="665"/>
        <v>80.715775811194945</v>
      </c>
      <c r="T1573" s="59">
        <f t="shared" si="666"/>
        <v>105.42084255821791</v>
      </c>
      <c r="U1573" s="59">
        <f t="shared" si="667"/>
        <v>341.57983965149668</v>
      </c>
      <c r="V1573" s="59"/>
      <c r="W1573" s="49">
        <f t="shared" si="676"/>
        <v>32.286310324477981</v>
      </c>
      <c r="X1573" s="49">
        <f t="shared" si="677"/>
        <v>48.429465486716964</v>
      </c>
      <c r="Y1573" s="49">
        <f t="shared" si="678"/>
        <v>35.567698732966299</v>
      </c>
      <c r="Z1573" s="49">
        <f t="shared" si="679"/>
        <v>69.853143825251621</v>
      </c>
      <c r="AA1573" s="49">
        <f t="shared" si="680"/>
        <v>51.23697594772451</v>
      </c>
      <c r="AB1573" s="49">
        <f t="shared" si="681"/>
        <v>290.3428637037722</v>
      </c>
      <c r="AC1573" s="80">
        <f t="shared" si="670"/>
        <v>0.85000000000000009</v>
      </c>
      <c r="AD1573" s="80">
        <f t="shared" si="672"/>
        <v>0.64579062926911668</v>
      </c>
      <c r="AE1573" s="80">
        <f t="shared" si="673"/>
        <v>0.85</v>
      </c>
      <c r="AF1573" s="54">
        <f>(Q1573-MAX(Q$2:Q1572))/MAX(Q$2:Q1572)</f>
        <v>6.8575586063239508E-3</v>
      </c>
      <c r="AG1573" s="54">
        <f>(R1573-MAX(R$2:R1572))/MAX(R$2:R1572)</f>
        <v>-0.2089964224483897</v>
      </c>
      <c r="AH1573" s="54">
        <f>(S1573-MAX(S$2:S1572))/MAX(S$2:S1572)</f>
        <v>1.1341182829531393E-2</v>
      </c>
      <c r="AI1573" s="54">
        <f>(T1573-MAX(T$2:T1572))/MAX(T$2:T1572)</f>
        <v>-1.4650516405038245E-2</v>
      </c>
      <c r="AJ1573" s="54">
        <f>(U1573-MAX(U$2:U1572))/MAX(U$2:U1572)</f>
        <v>-3.0610344062183437E-2</v>
      </c>
      <c r="AK1573" s="54"/>
      <c r="AM1573" s="49"/>
      <c r="AN1573" s="49"/>
      <c r="AO1573" s="49"/>
      <c r="AP1573" s="49"/>
      <c r="AQ1573" s="49"/>
    </row>
    <row r="1574" spans="1:43">
      <c r="A1574" s="49">
        <f>Data!F1700</f>
        <v>2011.9583333332052</v>
      </c>
      <c r="B1574" s="53">
        <f t="shared" si="668"/>
        <v>0.72599999999999998</v>
      </c>
      <c r="C1574" s="50">
        <f>1/Data!N1700</f>
        <v>4.8724453496306733E-2</v>
      </c>
      <c r="D1574" s="50">
        <f>Data!H1700/100</f>
        <v>1.9799999999999998E-2</v>
      </c>
      <c r="E1574">
        <f>Data!K1701/Data!K1700</f>
        <v>1.043255609793825</v>
      </c>
      <c r="F1574">
        <f>Data!T1701/Data!T1700</f>
        <v>0.99815805749224729</v>
      </c>
      <c r="G1574" s="49">
        <f>Data!E1703</f>
        <v>229.392</v>
      </c>
      <c r="H1574" s="52">
        <v>0</v>
      </c>
      <c r="I1574" s="52">
        <v>1</v>
      </c>
      <c r="J1574" s="52">
        <v>0.6</v>
      </c>
      <c r="K1574" s="54">
        <f t="shared" si="671"/>
        <v>0.66261227030770231</v>
      </c>
      <c r="L1574" s="54">
        <f t="shared" si="682"/>
        <v>0.85</v>
      </c>
      <c r="M1574" s="53">
        <f t="shared" si="683"/>
        <v>0.85</v>
      </c>
      <c r="N1574" s="54" cm="1">
        <f t="array" ref="N1574">stock_min(C1574,O1574)</f>
        <v>0.63116042442155285</v>
      </c>
      <c r="O1574" s="54" cm="1">
        <f t="array" ref="O1574">stock_max(C1574,D1574)</f>
        <v>0.85</v>
      </c>
      <c r="P1574" s="49">
        <f t="shared" si="669"/>
        <v>2011.9583333332052</v>
      </c>
      <c r="Q1574" s="49">
        <f t="shared" si="674"/>
        <v>3.8091096264499273</v>
      </c>
      <c r="R1574" s="49">
        <f t="shared" si="675"/>
        <v>390.37377535405523</v>
      </c>
      <c r="S1574" s="59">
        <f t="shared" si="665"/>
        <v>82.751152345406751</v>
      </c>
      <c r="T1574" s="59">
        <f t="shared" si="666"/>
        <v>108.37686923419577</v>
      </c>
      <c r="U1574" s="59">
        <f t="shared" si="667"/>
        <v>354.04442170632194</v>
      </c>
      <c r="V1574" s="59"/>
      <c r="W1574" s="49">
        <f t="shared" si="676"/>
        <v>33.100460938162705</v>
      </c>
      <c r="X1574" s="49">
        <f t="shared" si="677"/>
        <v>49.650691407244047</v>
      </c>
      <c r="Y1574" s="49">
        <f t="shared" si="678"/>
        <v>36.565025862084333</v>
      </c>
      <c r="Z1574" s="49">
        <f t="shared" si="679"/>
        <v>71.811843372111426</v>
      </c>
      <c r="AA1574" s="49">
        <f t="shared" si="680"/>
        <v>53.106663255948298</v>
      </c>
      <c r="AB1574" s="49">
        <f t="shared" si="681"/>
        <v>300.93775845037362</v>
      </c>
      <c r="AC1574" s="80">
        <f t="shared" si="670"/>
        <v>0.84999999999999987</v>
      </c>
      <c r="AD1574" s="80">
        <f t="shared" si="672"/>
        <v>0.63116042442155285</v>
      </c>
      <c r="AE1574" s="80">
        <f t="shared" si="673"/>
        <v>0.85</v>
      </c>
      <c r="AF1574" s="54">
        <f>(Q1574-MAX(Q$2:Q1573))/MAX(Q$2:Q1573)</f>
        <v>-1.8419425077527483E-3</v>
      </c>
      <c r="AG1574" s="54">
        <f>(R1574-MAX(R$2:R1573))/MAX(R$2:R1573)</f>
        <v>-0.17478108035229759</v>
      </c>
      <c r="AH1574" s="54">
        <f>(S1574-MAX(S$2:S1573))/MAX(S$2:S1573)</f>
        <v>2.5216588873194085E-2</v>
      </c>
      <c r="AI1574" s="54">
        <f>(T1574-MAX(T$2:T1573))/MAX(T$2:T1573)</f>
        <v>1.2978928474983274E-2</v>
      </c>
      <c r="AJ1574" s="54">
        <f>(U1574-MAX(U$2:U1573))/MAX(U$2:U1573)</f>
        <v>4.7636315268433814E-3</v>
      </c>
      <c r="AK1574" s="54"/>
      <c r="AM1574" s="49"/>
      <c r="AN1574" s="49"/>
      <c r="AO1574" s="49"/>
      <c r="AP1574" s="49"/>
      <c r="AQ1574" s="49"/>
    </row>
    <row r="1575" spans="1:43">
      <c r="A1575" s="49">
        <f>Data!F1701</f>
        <v>2012.0416666665385</v>
      </c>
      <c r="B1575" s="53">
        <f t="shared" si="668"/>
        <v>0.75600000000000001</v>
      </c>
      <c r="C1575" s="50">
        <f>1/Data!N1701</f>
        <v>4.7140886180418368E-2</v>
      </c>
      <c r="D1575" s="50">
        <f>Data!H1701/100</f>
        <v>1.9699999999999999E-2</v>
      </c>
      <c r="E1575">
        <f>Data!K1702/Data!K1701</f>
        <v>1.0370795022152735</v>
      </c>
      <c r="F1575">
        <f>Data!T1702/Data!T1701</f>
        <v>0.9972507977800521</v>
      </c>
      <c r="G1575" s="49">
        <f>Data!E1704</f>
        <v>230.08500000000001</v>
      </c>
      <c r="H1575" s="52">
        <v>0</v>
      </c>
      <c r="I1575" s="52">
        <v>1</v>
      </c>
      <c r="J1575" s="52">
        <v>0.6</v>
      </c>
      <c r="K1575" s="54">
        <f t="shared" si="671"/>
        <v>0.66261227030770231</v>
      </c>
      <c r="L1575" s="54">
        <f t="shared" si="682"/>
        <v>0.84999999999999987</v>
      </c>
      <c r="M1575" s="53">
        <f t="shared" si="683"/>
        <v>0.85</v>
      </c>
      <c r="N1575" s="54" cm="1">
        <f t="array" ref="N1575">stock_min(C1575,O1575)</f>
        <v>0.57691268136656604</v>
      </c>
      <c r="O1575" s="54" cm="1">
        <f t="array" ref="O1575">stock_max(C1575,D1575)</f>
        <v>0.85</v>
      </c>
      <c r="P1575" s="49">
        <f t="shared" si="669"/>
        <v>2012.0416666665385</v>
      </c>
      <c r="Q1575" s="49">
        <f t="shared" si="674"/>
        <v>3.7986376138088662</v>
      </c>
      <c r="R1575" s="49">
        <f t="shared" si="675"/>
        <v>404.84864062208055</v>
      </c>
      <c r="S1575" s="59">
        <f t="shared" si="665"/>
        <v>84.501175406739009</v>
      </c>
      <c r="T1575" s="59">
        <f t="shared" si="666"/>
        <v>110.93909198932234</v>
      </c>
      <c r="U1575" s="59">
        <f t="shared" si="667"/>
        <v>365.05704303092472</v>
      </c>
      <c r="V1575" s="59"/>
      <c r="W1575" s="49">
        <f t="shared" si="676"/>
        <v>33.800470162695603</v>
      </c>
      <c r="X1575" s="49">
        <f t="shared" si="677"/>
        <v>50.700705244043405</v>
      </c>
      <c r="Y1575" s="49">
        <f t="shared" si="678"/>
        <v>37.429488380402432</v>
      </c>
      <c r="Z1575" s="49">
        <f t="shared" si="679"/>
        <v>73.509603608919903</v>
      </c>
      <c r="AA1575" s="49">
        <f t="shared" si="680"/>
        <v>54.758556454638715</v>
      </c>
      <c r="AB1575" s="49">
        <f t="shared" si="681"/>
        <v>310.298486576286</v>
      </c>
      <c r="AC1575" s="80">
        <f t="shared" si="670"/>
        <v>0.85</v>
      </c>
      <c r="AD1575" s="80">
        <f t="shared" si="672"/>
        <v>0.57691268136656604</v>
      </c>
      <c r="AE1575" s="80">
        <f t="shared" si="673"/>
        <v>0.85</v>
      </c>
      <c r="AF1575" s="54">
        <f>(Q1575-MAX(Q$2:Q1574))/MAX(Q$2:Q1574)</f>
        <v>-4.5860808552693356E-3</v>
      </c>
      <c r="AG1575" s="54">
        <f>(R1575-MAX(R$2:R1574))/MAX(R$2:R1574)</f>
        <v>-0.14418237359313507</v>
      </c>
      <c r="AH1575" s="54">
        <f>(S1575-MAX(S$2:S1574))/MAX(S$2:S1574)</f>
        <v>2.1148020441184773E-2</v>
      </c>
      <c r="AI1575" s="54">
        <f>(T1575-MAX(T$2:T1574))/MAX(T$2:T1574)</f>
        <v>2.3641786049288464E-2</v>
      </c>
      <c r="AJ1575" s="54">
        <f>(U1575-MAX(U$2:U1574))/MAX(U$2:U1574)</f>
        <v>3.1105196549990242E-2</v>
      </c>
      <c r="AK1575" s="54"/>
      <c r="AM1575" s="49"/>
      <c r="AN1575" s="49"/>
      <c r="AO1575" s="49"/>
      <c r="AP1575" s="49"/>
      <c r="AQ1575" s="49"/>
    </row>
    <row r="1576" spans="1:43">
      <c r="A1576" s="49">
        <f>Data!F1702</f>
        <v>2012.1249999998718</v>
      </c>
      <c r="B1576" s="53">
        <f t="shared" si="668"/>
        <v>0.77900000000000003</v>
      </c>
      <c r="C1576" s="50">
        <f>1/Data!N1702</f>
        <v>4.5876955512773578E-2</v>
      </c>
      <c r="D1576" s="50">
        <f>Data!H1702/100</f>
        <v>1.9699999999999999E-2</v>
      </c>
      <c r="E1576">
        <f>Data!K1703/Data!K1702</f>
        <v>1.0211024458133797</v>
      </c>
      <c r="F1576">
        <f>Data!T1703/Data!T1702</f>
        <v>0.97639628417894764</v>
      </c>
      <c r="G1576" s="49">
        <f>Data!E1705</f>
        <v>229.815</v>
      </c>
      <c r="H1576" s="52">
        <v>0</v>
      </c>
      <c r="I1576" s="52">
        <v>1</v>
      </c>
      <c r="J1576" s="52">
        <v>0.6</v>
      </c>
      <c r="K1576" s="54">
        <f t="shared" si="671"/>
        <v>0.66261227030770231</v>
      </c>
      <c r="L1576" s="54">
        <f t="shared" si="682"/>
        <v>0.85</v>
      </c>
      <c r="M1576" s="53">
        <f t="shared" si="683"/>
        <v>0.85</v>
      </c>
      <c r="N1576" s="54" cm="1">
        <f t="array" ref="N1576">stock_min(C1576,O1576)</f>
        <v>0.53361462550889771</v>
      </c>
      <c r="O1576" s="54" cm="1">
        <f t="array" ref="O1576">stock_max(C1576,D1576)</f>
        <v>0.85</v>
      </c>
      <c r="P1576" s="49">
        <f t="shared" si="669"/>
        <v>2012.1249999998718</v>
      </c>
      <c r="Q1576" s="49">
        <f t="shared" si="674"/>
        <v>3.7089756510653613</v>
      </c>
      <c r="R1576" s="49">
        <f t="shared" si="675"/>
        <v>413.39193712342842</v>
      </c>
      <c r="S1576" s="59">
        <f t="shared" si="665"/>
        <v>84.773267599513346</v>
      </c>
      <c r="T1576" s="59">
        <f t="shared" si="666"/>
        <v>111.60684940918418</v>
      </c>
      <c r="U1576" s="59">
        <f t="shared" si="667"/>
        <v>370.31259462454818</v>
      </c>
      <c r="V1576" s="59"/>
      <c r="W1576" s="49">
        <f t="shared" si="676"/>
        <v>33.909307039805341</v>
      </c>
      <c r="X1576" s="49">
        <f t="shared" si="677"/>
        <v>50.863960559708005</v>
      </c>
      <c r="Y1576" s="49">
        <f t="shared" si="678"/>
        <v>37.654781540274804</v>
      </c>
      <c r="Z1576" s="49">
        <f t="shared" si="679"/>
        <v>73.952067868909367</v>
      </c>
      <c r="AA1576" s="49">
        <f t="shared" si="680"/>
        <v>55.546889193682233</v>
      </c>
      <c r="AB1576" s="49">
        <f t="shared" si="681"/>
        <v>314.76570543086592</v>
      </c>
      <c r="AC1576" s="80">
        <f t="shared" si="670"/>
        <v>0.84999999999999987</v>
      </c>
      <c r="AD1576" s="80">
        <f t="shared" si="672"/>
        <v>0.53361462550889771</v>
      </c>
      <c r="AE1576" s="80">
        <f t="shared" si="673"/>
        <v>0.85</v>
      </c>
      <c r="AF1576" s="54">
        <f>(Q1576-MAX(Q$2:Q1575))/MAX(Q$2:Q1575)</f>
        <v>-2.8081548127081548E-2</v>
      </c>
      <c r="AG1576" s="54">
        <f>(R1576-MAX(R$2:R1575))/MAX(R$2:R1575)</f>
        <v>-0.12612252850574904</v>
      </c>
      <c r="AH1576" s="54">
        <f>(S1576-MAX(S$2:S1575))/MAX(S$2:S1575)</f>
        <v>3.2199811596069008E-3</v>
      </c>
      <c r="AI1576" s="54">
        <f>(T1576-MAX(T$2:T1575))/MAX(T$2:T1575)</f>
        <v>6.0191354362816793E-3</v>
      </c>
      <c r="AJ1576" s="54">
        <f>(U1576-MAX(U$2:U1575))/MAX(U$2:U1575)</f>
        <v>1.4396521568214908E-2</v>
      </c>
      <c r="AK1576" s="54"/>
      <c r="AM1576" s="49"/>
      <c r="AN1576" s="49"/>
      <c r="AO1576" s="49"/>
      <c r="AP1576" s="49"/>
      <c r="AQ1576" s="49"/>
    </row>
    <row r="1577" spans="1:43">
      <c r="A1577" s="49">
        <f>Data!F1703</f>
        <v>2012.208333333205</v>
      </c>
      <c r="B1577" s="53">
        <f t="shared" si="668"/>
        <v>0.79</v>
      </c>
      <c r="C1577" s="50">
        <f>1/Data!N1703</f>
        <v>4.53433635828853E-2</v>
      </c>
      <c r="D1577" s="50">
        <f>Data!H1703/100</f>
        <v>2.1700000000000001E-2</v>
      </c>
      <c r="E1577">
        <f>Data!K1704/Data!K1703</f>
        <v>0.99662645377127013</v>
      </c>
      <c r="F1577">
        <f>Data!T1704/Data!T1703</f>
        <v>1.0095186405727048</v>
      </c>
      <c r="G1577" s="49">
        <f>Data!E1706</f>
        <v>229.47800000000001</v>
      </c>
      <c r="H1577" s="52">
        <v>0</v>
      </c>
      <c r="I1577" s="52">
        <v>1</v>
      </c>
      <c r="J1577" s="52">
        <v>0.6</v>
      </c>
      <c r="K1577" s="54">
        <f t="shared" si="671"/>
        <v>0.66261227030770231</v>
      </c>
      <c r="L1577" s="54">
        <f t="shared" si="682"/>
        <v>0.84999999999999987</v>
      </c>
      <c r="M1577" s="53">
        <f t="shared" si="683"/>
        <v>0.85</v>
      </c>
      <c r="N1577" s="54" cm="1">
        <f t="array" ref="N1577">stock_min(C1577,O1577)</f>
        <v>0.51533554282111482</v>
      </c>
      <c r="O1577" s="54" cm="1">
        <f t="array" ref="O1577">stock_max(C1577,D1577)</f>
        <v>0.85</v>
      </c>
      <c r="P1577" s="49">
        <f t="shared" si="669"/>
        <v>2012.208333333205</v>
      </c>
      <c r="Q1577" s="49">
        <f t="shared" si="674"/>
        <v>3.7442800571807662</v>
      </c>
      <c r="R1577" s="49">
        <f t="shared" si="675"/>
        <v>411.99734031295833</v>
      </c>
      <c r="S1577" s="59">
        <f t="shared" si="665"/>
        <v>84.924446182970271</v>
      </c>
      <c r="T1577" s="59">
        <f t="shared" si="666"/>
        <v>111.71579102084382</v>
      </c>
      <c r="U1577" s="59">
        <f t="shared" si="667"/>
        <v>369.77944883922487</v>
      </c>
      <c r="V1577" s="59"/>
      <c r="W1577" s="49">
        <f t="shared" si="676"/>
        <v>33.969778473188107</v>
      </c>
      <c r="X1577" s="49">
        <f t="shared" si="677"/>
        <v>50.954667709782164</v>
      </c>
      <c r="Y1577" s="49">
        <f t="shared" si="678"/>
        <v>37.691537103301677</v>
      </c>
      <c r="Z1577" s="49">
        <f t="shared" si="679"/>
        <v>74.024253917542154</v>
      </c>
      <c r="AA1577" s="49">
        <f t="shared" si="680"/>
        <v>55.466917325883742</v>
      </c>
      <c r="AB1577" s="49">
        <f t="shared" si="681"/>
        <v>314.31253151334113</v>
      </c>
      <c r="AC1577" s="80">
        <f t="shared" si="670"/>
        <v>0.85</v>
      </c>
      <c r="AD1577" s="80">
        <f t="shared" si="672"/>
        <v>0.51533554282111482</v>
      </c>
      <c r="AE1577" s="80">
        <f t="shared" si="673"/>
        <v>0.85</v>
      </c>
      <c r="AF1577" s="54">
        <f>(Q1577-MAX(Q$2:Q1576))/MAX(Q$2:Q1576)</f>
        <v>-1.8830205717723571E-2</v>
      </c>
      <c r="AG1577" s="54">
        <f>(R1577-MAX(R$2:R1576))/MAX(R$2:R1576)</f>
        <v>-0.12907059455408049</v>
      </c>
      <c r="AH1577" s="54">
        <f>(S1577-MAX(S$2:S1576))/MAX(S$2:S1576)</f>
        <v>1.7833284918439679E-3</v>
      </c>
      <c r="AI1577" s="54">
        <f>(T1577-MAX(T$2:T1576))/MAX(T$2:T1576)</f>
        <v>9.7611940697503886E-4</v>
      </c>
      <c r="AJ1577" s="54">
        <f>(U1577-MAX(U$2:U1576))/MAX(U$2:U1576)</f>
        <v>-1.4397182085147768E-3</v>
      </c>
      <c r="AK1577" s="54"/>
      <c r="AM1577" s="49"/>
      <c r="AN1577" s="49"/>
      <c r="AO1577" s="49"/>
      <c r="AP1577" s="49"/>
      <c r="AQ1577" s="49"/>
    </row>
    <row r="1578" spans="1:43">
      <c r="A1578" s="49">
        <f>Data!F1704</f>
        <v>2012.2916666665383</v>
      </c>
      <c r="B1578" s="53">
        <f t="shared" si="668"/>
        <v>0.77800000000000002</v>
      </c>
      <c r="C1578" s="50">
        <f>1/Data!N1704</f>
        <v>4.5915269902497551E-2</v>
      </c>
      <c r="D1578" s="50">
        <f>Data!H1704/100</f>
        <v>2.0499999999999997E-2</v>
      </c>
      <c r="E1578">
        <f>Data!K1705/Data!K1704</f>
        <v>0.97024847875856624</v>
      </c>
      <c r="F1578">
        <f>Data!T1705/Data!T1704</f>
        <v>1.0256013077847925</v>
      </c>
      <c r="G1578" s="49">
        <f>Data!E1707</f>
        <v>229.10400000000001</v>
      </c>
      <c r="H1578" s="52">
        <v>0</v>
      </c>
      <c r="I1578" s="52">
        <v>1</v>
      </c>
      <c r="J1578" s="52">
        <v>0.6</v>
      </c>
      <c r="K1578" s="54">
        <f t="shared" si="671"/>
        <v>0.66261227030770231</v>
      </c>
      <c r="L1578" s="54">
        <f t="shared" si="682"/>
        <v>0.85</v>
      </c>
      <c r="M1578" s="53">
        <f t="shared" si="683"/>
        <v>0.85</v>
      </c>
      <c r="N1578" s="54" cm="1">
        <f t="array" ref="N1578">stock_min(C1578,O1578)</f>
        <v>0.53492714891614468</v>
      </c>
      <c r="O1578" s="54" cm="1">
        <f t="array" ref="O1578">stock_max(C1578,D1578)</f>
        <v>0.85</v>
      </c>
      <c r="P1578" s="49">
        <f t="shared" si="669"/>
        <v>2012.2916666665383</v>
      </c>
      <c r="Q1578" s="49">
        <f t="shared" si="674"/>
        <v>3.8401385233571115</v>
      </c>
      <c r="R1578" s="49">
        <f t="shared" si="675"/>
        <v>399.73979269122316</v>
      </c>
      <c r="S1578" s="59">
        <f t="shared" si="665"/>
        <v>84.278138058325794</v>
      </c>
      <c r="T1578" s="59">
        <f t="shared" si="666"/>
        <v>110.47840950029834</v>
      </c>
      <c r="U1578" s="59">
        <f t="shared" si="667"/>
        <v>361.84819850379046</v>
      </c>
      <c r="V1578" s="59"/>
      <c r="W1578" s="49">
        <f t="shared" si="676"/>
        <v>33.711255223330319</v>
      </c>
      <c r="X1578" s="49">
        <f t="shared" si="677"/>
        <v>50.566882834995475</v>
      </c>
      <c r="Y1578" s="49">
        <f t="shared" si="678"/>
        <v>37.274059761321631</v>
      </c>
      <c r="Z1578" s="49">
        <f t="shared" si="679"/>
        <v>73.204349738976717</v>
      </c>
      <c r="AA1578" s="49">
        <f t="shared" si="680"/>
        <v>54.277229775568578</v>
      </c>
      <c r="AB1578" s="49">
        <f t="shared" si="681"/>
        <v>307.57096872822189</v>
      </c>
      <c r="AC1578" s="80">
        <f t="shared" si="670"/>
        <v>0.85</v>
      </c>
      <c r="AD1578" s="80">
        <f t="shared" si="672"/>
        <v>0.53492714891614468</v>
      </c>
      <c r="AE1578" s="80">
        <f t="shared" si="673"/>
        <v>0.85</v>
      </c>
      <c r="AF1578" s="54">
        <f>(Q1578-MAX(Q$2:Q1577))/MAX(Q$2:Q1577)</f>
        <v>6.2890241748385419E-3</v>
      </c>
      <c r="AG1578" s="54">
        <f>(R1578-MAX(R$2:R1577))/MAX(R$2:R1577)</f>
        <v>-0.15498206925999397</v>
      </c>
      <c r="AH1578" s="54">
        <f>(S1578-MAX(S$2:S1577))/MAX(S$2:S1577)</f>
        <v>-7.6103896309432763E-3</v>
      </c>
      <c r="AI1578" s="54">
        <f>(T1578-MAX(T$2:T1577))/MAX(T$2:T1577)</f>
        <v>-1.1076155924229314E-2</v>
      </c>
      <c r="AJ1578" s="54">
        <f>(U1578-MAX(U$2:U1577))/MAX(U$2:U1577)</f>
        <v>-2.2857435160528614E-2</v>
      </c>
      <c r="AK1578" s="54"/>
      <c r="AM1578" s="49"/>
      <c r="AN1578" s="49"/>
      <c r="AO1578" s="49"/>
      <c r="AP1578" s="49"/>
      <c r="AQ1578" s="49"/>
    </row>
    <row r="1579" spans="1:43">
      <c r="A1579" s="49">
        <f>Data!F1705</f>
        <v>2012.3749999998715</v>
      </c>
      <c r="B1579" s="53">
        <f t="shared" si="668"/>
        <v>0.74299999999999999</v>
      </c>
      <c r="C1579" s="50">
        <f>1/Data!N1705</f>
        <v>4.7752145537671667E-2</v>
      </c>
      <c r="D1579" s="50">
        <f>Data!H1705/100</f>
        <v>1.8000000000000002E-2</v>
      </c>
      <c r="E1579">
        <f>Data!K1706/Data!K1705</f>
        <v>0.9899476338187847</v>
      </c>
      <c r="F1579">
        <f>Data!T1706/Data!T1705</f>
        <v>1.0194746942026454</v>
      </c>
      <c r="G1579" s="49">
        <f>Data!E1708</f>
        <v>230.37899999999999</v>
      </c>
      <c r="H1579" s="52">
        <v>0</v>
      </c>
      <c r="I1579" s="52">
        <v>1</v>
      </c>
      <c r="J1579" s="52">
        <v>0.6</v>
      </c>
      <c r="K1579" s="54">
        <f t="shared" si="671"/>
        <v>0.66261227030770231</v>
      </c>
      <c r="L1579" s="54">
        <f t="shared" si="682"/>
        <v>0.85</v>
      </c>
      <c r="M1579" s="53">
        <f t="shared" si="683"/>
        <v>0.85</v>
      </c>
      <c r="N1579" s="54" cm="1">
        <f t="array" ref="N1579">stock_min(C1579,O1579)</f>
        <v>0.59785239148784453</v>
      </c>
      <c r="O1579" s="54" cm="1">
        <f t="array" ref="O1579">stock_max(C1579,D1579)</f>
        <v>0.85</v>
      </c>
      <c r="P1579" s="49">
        <f t="shared" si="669"/>
        <v>2012.3749999998715</v>
      </c>
      <c r="Q1579" s="49">
        <f t="shared" si="674"/>
        <v>3.9149240467952895</v>
      </c>
      <c r="R1579" s="49">
        <f t="shared" si="675"/>
        <v>395.72146191788789</v>
      </c>
      <c r="S1579" s="59">
        <f t="shared" si="665"/>
        <v>84.426337622087487</v>
      </c>
      <c r="T1579" s="59">
        <f t="shared" si="666"/>
        <v>110.46843348620726</v>
      </c>
      <c r="U1579" s="59">
        <f t="shared" si="667"/>
        <v>359.81341495146916</v>
      </c>
      <c r="V1579" s="59"/>
      <c r="W1579" s="49">
        <f t="shared" si="676"/>
        <v>33.770535048834994</v>
      </c>
      <c r="X1579" s="49">
        <f t="shared" si="677"/>
        <v>50.655802573252494</v>
      </c>
      <c r="Y1579" s="49">
        <f t="shared" si="678"/>
        <v>37.270693976576062</v>
      </c>
      <c r="Z1579" s="49">
        <f t="shared" si="679"/>
        <v>73.197739509631205</v>
      </c>
      <c r="AA1579" s="49">
        <f t="shared" si="680"/>
        <v>53.972012242720382</v>
      </c>
      <c r="AB1579" s="49">
        <f t="shared" si="681"/>
        <v>305.84140270874877</v>
      </c>
      <c r="AC1579" s="80">
        <f t="shared" si="670"/>
        <v>0.85</v>
      </c>
      <c r="AD1579" s="80">
        <f t="shared" si="672"/>
        <v>0.59785239148784453</v>
      </c>
      <c r="AE1579" s="80">
        <f t="shared" si="673"/>
        <v>0.85</v>
      </c>
      <c r="AF1579" s="54">
        <f>(Q1579-MAX(Q$2:Q1578))/MAX(Q$2:Q1578)</f>
        <v>1.9474694202645401E-2</v>
      </c>
      <c r="AG1579" s="54">
        <f>(R1579-MAX(R$2:R1578))/MAX(R$2:R1578)</f>
        <v>-0.16347649892948535</v>
      </c>
      <c r="AH1579" s="54">
        <f>(S1579-MAX(S$2:S1578))/MAX(S$2:S1578)</f>
        <v>-5.8653142089335015E-3</v>
      </c>
      <c r="AI1579" s="54">
        <f>(T1579-MAX(T$2:T1578))/MAX(T$2:T1578)</f>
        <v>-1.1165454079842953E-2</v>
      </c>
      <c r="AJ1579" s="54">
        <f>(U1579-MAX(U$2:U1578))/MAX(U$2:U1578)</f>
        <v>-2.8352207906198586E-2</v>
      </c>
      <c r="AK1579" s="54"/>
      <c r="AM1579" s="49"/>
      <c r="AN1579" s="49"/>
      <c r="AO1579" s="49"/>
      <c r="AP1579" s="49"/>
      <c r="AQ1579" s="49"/>
    </row>
    <row r="1580" spans="1:43">
      <c r="A1580" s="49">
        <f>Data!F1706</f>
        <v>2012.4583333332048</v>
      </c>
      <c r="B1580" s="53">
        <f t="shared" si="668"/>
        <v>0.73</v>
      </c>
      <c r="C1580" s="50">
        <f>1/Data!N1706</f>
        <v>4.8667711454048773E-2</v>
      </c>
      <c r="D1580" s="50">
        <f>Data!H1706/100</f>
        <v>1.6200000000000003E-2</v>
      </c>
      <c r="E1580">
        <f>Data!K1707/Data!K1706</f>
        <v>1.0309176987230655</v>
      </c>
      <c r="F1580">
        <f>Data!T1707/Data!T1706</f>
        <v>1.0112741852716698</v>
      </c>
      <c r="G1580" s="49">
        <f>Data!E1709</f>
        <v>231.40700000000001</v>
      </c>
      <c r="H1580" s="52">
        <v>0</v>
      </c>
      <c r="I1580" s="52">
        <v>1</v>
      </c>
      <c r="J1580" s="52">
        <v>0.6</v>
      </c>
      <c r="K1580" s="54">
        <f t="shared" si="671"/>
        <v>0.66261227030770231</v>
      </c>
      <c r="L1580" s="54">
        <f t="shared" si="682"/>
        <v>0.85</v>
      </c>
      <c r="M1580" s="53">
        <f t="shared" si="683"/>
        <v>0.85</v>
      </c>
      <c r="N1580" s="54" cm="1">
        <f t="array" ref="N1580">stock_min(C1580,O1580)</f>
        <v>0.62921663100150604</v>
      </c>
      <c r="O1580" s="54" cm="1">
        <f t="array" ref="O1580">stock_max(C1580,D1580)</f>
        <v>0.85</v>
      </c>
      <c r="P1580" s="49">
        <f t="shared" si="669"/>
        <v>2012.4583333332048</v>
      </c>
      <c r="Q1580" s="49">
        <f t="shared" si="674"/>
        <v>3.9590616258233746</v>
      </c>
      <c r="R1580" s="49">
        <f t="shared" si="675"/>
        <v>407.95625885571616</v>
      </c>
      <c r="S1580" s="59">
        <f t="shared" si="665"/>
        <v>86.373233733486387</v>
      </c>
      <c r="T1580" s="59">
        <f t="shared" si="666"/>
        <v>113.1517358526711</v>
      </c>
      <c r="U1580" s="59">
        <f t="shared" si="667"/>
        <v>369.87781776296725</v>
      </c>
      <c r="V1580" s="59"/>
      <c r="W1580" s="49">
        <f t="shared" si="676"/>
        <v>34.549293493394558</v>
      </c>
      <c r="X1580" s="49">
        <f t="shared" si="677"/>
        <v>51.823940240091829</v>
      </c>
      <c r="Y1580" s="49">
        <f t="shared" si="678"/>
        <v>38.176007270075267</v>
      </c>
      <c r="Z1580" s="49">
        <f t="shared" si="679"/>
        <v>74.975728582595835</v>
      </c>
      <c r="AA1580" s="49">
        <f t="shared" si="680"/>
        <v>55.481672664445099</v>
      </c>
      <c r="AB1580" s="49">
        <f t="shared" si="681"/>
        <v>314.39614509852214</v>
      </c>
      <c r="AC1580" s="80">
        <f t="shared" si="670"/>
        <v>0.85</v>
      </c>
      <c r="AD1580" s="80">
        <f t="shared" si="672"/>
        <v>0.62921663100150604</v>
      </c>
      <c r="AE1580" s="80">
        <f t="shared" si="673"/>
        <v>0.85</v>
      </c>
      <c r="AF1580" s="54">
        <f>(Q1580-MAX(Q$2:Q1579))/MAX(Q$2:Q1579)</f>
        <v>1.1274185271669734E-2</v>
      </c>
      <c r="AG1580" s="54">
        <f>(R1580-MAX(R$2:R1579))/MAX(R$2:R1579)</f>
        <v>-0.13761311734862328</v>
      </c>
      <c r="AH1580" s="54">
        <f>(S1580-MAX(S$2:S1579))/MAX(S$2:S1579)</f>
        <v>1.705972326736984E-2</v>
      </c>
      <c r="AI1580" s="54">
        <f>(T1580-MAX(T$2:T1579))/MAX(T$2:T1579)</f>
        <v>1.2853552919473613E-2</v>
      </c>
      <c r="AJ1580" s="54">
        <f>(U1580-MAX(U$2:U1579))/MAX(U$2:U1579)</f>
        <v>-1.1740806764126922E-3</v>
      </c>
      <c r="AK1580" s="54"/>
      <c r="AM1580" s="49"/>
      <c r="AN1580" s="49"/>
      <c r="AO1580" s="49"/>
      <c r="AP1580" s="49"/>
      <c r="AQ1580" s="49"/>
    </row>
    <row r="1581" spans="1:43">
      <c r="A1581" s="49">
        <f>Data!F1707</f>
        <v>2012.541666666538</v>
      </c>
      <c r="B1581" s="53">
        <f t="shared" si="668"/>
        <v>0.747</v>
      </c>
      <c r="C1581" s="50">
        <f>1/Data!N1707</f>
        <v>4.7620541331704597E-2</v>
      </c>
      <c r="D1581" s="50">
        <f>Data!H1707/100</f>
        <v>1.5300000000000001E-2</v>
      </c>
      <c r="E1581">
        <f>Data!K1708/Data!K1707</f>
        <v>1.0281809619289821</v>
      </c>
      <c r="F1581">
        <f>Data!T1708/Data!T1707</f>
        <v>0.98211622463127801</v>
      </c>
      <c r="G1581" s="49">
        <f>Data!E1710</f>
        <v>231.31700000000001</v>
      </c>
      <c r="H1581" s="52">
        <v>0</v>
      </c>
      <c r="I1581" s="52">
        <v>1</v>
      </c>
      <c r="J1581" s="52">
        <v>0.6</v>
      </c>
      <c r="K1581" s="54">
        <f t="shared" si="671"/>
        <v>0.66261227030770231</v>
      </c>
      <c r="L1581" s="54">
        <f t="shared" si="682"/>
        <v>0.85</v>
      </c>
      <c r="M1581" s="53">
        <f t="shared" si="683"/>
        <v>0.85</v>
      </c>
      <c r="N1581" s="54" cm="1">
        <f t="array" ref="N1581">stock_min(C1581,O1581)</f>
        <v>0.59334406962578834</v>
      </c>
      <c r="O1581" s="54" cm="1">
        <f t="array" ref="O1581">stock_max(C1581,D1581)</f>
        <v>0.85</v>
      </c>
      <c r="P1581" s="49">
        <f t="shared" si="669"/>
        <v>2012.541666666538</v>
      </c>
      <c r="Q1581" s="49">
        <f t="shared" si="674"/>
        <v>3.8882586570362223</v>
      </c>
      <c r="R1581" s="49">
        <f t="shared" si="675"/>
        <v>419.45285865521907</v>
      </c>
      <c r="S1581" s="59">
        <f t="shared" si="665"/>
        <v>87.21581041641835</v>
      </c>
      <c r="T1581" s="59">
        <f t="shared" si="666"/>
        <v>114.58189286696219</v>
      </c>
      <c r="U1581" s="59">
        <f t="shared" si="667"/>
        <v>377.74558178759548</v>
      </c>
      <c r="V1581" s="59"/>
      <c r="W1581" s="49">
        <f t="shared" si="676"/>
        <v>34.886324166567341</v>
      </c>
      <c r="X1581" s="49">
        <f t="shared" si="677"/>
        <v>52.329486249851008</v>
      </c>
      <c r="Y1581" s="49">
        <f t="shared" si="678"/>
        <v>38.658524698230451</v>
      </c>
      <c r="Z1581" s="49">
        <f t="shared" si="679"/>
        <v>75.923368168731741</v>
      </c>
      <c r="AA1581" s="49">
        <f t="shared" si="680"/>
        <v>56.66183726813933</v>
      </c>
      <c r="AB1581" s="49">
        <f t="shared" si="681"/>
        <v>321.08374451945616</v>
      </c>
      <c r="AC1581" s="80">
        <f t="shared" si="670"/>
        <v>0.85</v>
      </c>
      <c r="AD1581" s="80">
        <f t="shared" si="672"/>
        <v>0.59334406962578834</v>
      </c>
      <c r="AE1581" s="80">
        <f t="shared" si="673"/>
        <v>0.85</v>
      </c>
      <c r="AF1581" s="54">
        <f>(Q1581-MAX(Q$2:Q1580))/MAX(Q$2:Q1580)</f>
        <v>-1.7883775368721943E-2</v>
      </c>
      <c r="AG1581" s="54">
        <f>(R1581-MAX(R$2:R1580))/MAX(R$2:R1580)</f>
        <v>-0.11331022544057125</v>
      </c>
      <c r="AH1581" s="54">
        <f>(S1581-MAX(S$2:S1580))/MAX(S$2:S1580)</f>
        <v>9.7550670099005553E-3</v>
      </c>
      <c r="AI1581" s="54">
        <f>(T1581-MAX(T$2:T1580))/MAX(T$2:T1580)</f>
        <v>1.2639284793237547E-2</v>
      </c>
      <c r="AJ1581" s="54">
        <f>(U1581-MAX(U$2:U1580))/MAX(U$2:U1580)</f>
        <v>2.007219649275889E-2</v>
      </c>
      <c r="AK1581" s="54"/>
      <c r="AM1581" s="49"/>
      <c r="AN1581" s="49"/>
      <c r="AO1581" s="49"/>
      <c r="AP1581" s="49"/>
      <c r="AQ1581" s="49"/>
    </row>
    <row r="1582" spans="1:43">
      <c r="A1582" s="49">
        <f>Data!F1708</f>
        <v>2012.6249999998713</v>
      </c>
      <c r="B1582" s="53">
        <f t="shared" si="668"/>
        <v>0.76400000000000001</v>
      </c>
      <c r="C1582" s="50">
        <f>1/Data!N1708</f>
        <v>4.6706211516248E-2</v>
      </c>
      <c r="D1582" s="50">
        <f>Data!H1708/100</f>
        <v>1.6799999999999999E-2</v>
      </c>
      <c r="E1582">
        <f>Data!K1709/Data!K1708</f>
        <v>1.0256600844048611</v>
      </c>
      <c r="F1582">
        <f>Data!T1709/Data!T1708</f>
        <v>0.99332315921083758</v>
      </c>
      <c r="G1582" s="49">
        <f>Data!E1711</f>
        <v>230.221</v>
      </c>
      <c r="H1582" s="52">
        <v>0</v>
      </c>
      <c r="I1582" s="52">
        <v>1</v>
      </c>
      <c r="J1582" s="52">
        <v>0.6</v>
      </c>
      <c r="K1582" s="54">
        <f t="shared" si="671"/>
        <v>0.66261227030770231</v>
      </c>
      <c r="L1582" s="54">
        <f t="shared" si="682"/>
        <v>0.85</v>
      </c>
      <c r="M1582" s="53">
        <f t="shared" si="683"/>
        <v>0.85</v>
      </c>
      <c r="N1582" s="54" cm="1">
        <f t="array" ref="N1582">stock_min(C1582,O1582)</f>
        <v>0.56202217481351913</v>
      </c>
      <c r="O1582" s="54" cm="1">
        <f t="array" ref="O1582">stock_max(C1582,D1582)</f>
        <v>0.85</v>
      </c>
      <c r="P1582" s="49">
        <f t="shared" si="669"/>
        <v>2012.6249999998713</v>
      </c>
      <c r="Q1582" s="49">
        <f t="shared" si="674"/>
        <v>3.862297373036109</v>
      </c>
      <c r="R1582" s="49">
        <f t="shared" si="675"/>
        <v>430.2160544121723</v>
      </c>
      <c r="S1582" s="59">
        <f t="shared" si="665"/>
        <v>88.325659018273257</v>
      </c>
      <c r="T1582" s="59">
        <f t="shared" si="666"/>
        <v>116.27197608791923</v>
      </c>
      <c r="U1582" s="59">
        <f t="shared" si="667"/>
        <v>385.60629570673279</v>
      </c>
      <c r="V1582" s="59"/>
      <c r="W1582" s="49">
        <f t="shared" si="676"/>
        <v>35.330263607309305</v>
      </c>
      <c r="X1582" s="49">
        <f t="shared" si="677"/>
        <v>52.995395410963951</v>
      </c>
      <c r="Y1582" s="49">
        <f t="shared" si="678"/>
        <v>39.22873803914019</v>
      </c>
      <c r="Z1582" s="49">
        <f t="shared" si="679"/>
        <v>77.043238048779031</v>
      </c>
      <c r="AA1582" s="49">
        <f t="shared" si="680"/>
        <v>57.840944356009928</v>
      </c>
      <c r="AB1582" s="49">
        <f t="shared" si="681"/>
        <v>327.76535135072288</v>
      </c>
      <c r="AC1582" s="80">
        <f t="shared" si="670"/>
        <v>0.85</v>
      </c>
      <c r="AD1582" s="80">
        <f t="shared" si="672"/>
        <v>0.56202217481351913</v>
      </c>
      <c r="AE1582" s="80">
        <f t="shared" si="673"/>
        <v>0.85</v>
      </c>
      <c r="AF1582" s="54">
        <f>(Q1582-MAX(Q$2:Q1581))/MAX(Q$2:Q1581)</f>
        <v>-2.4441209037038256E-2</v>
      </c>
      <c r="AG1582" s="54">
        <f>(R1582-MAX(R$2:R1581))/MAX(R$2:R1581)</f>
        <v>-9.0557690984448991E-2</v>
      </c>
      <c r="AH1582" s="54">
        <f>(S1582-MAX(S$2:S1581))/MAX(S$2:S1581)</f>
        <v>1.2725314327251588E-2</v>
      </c>
      <c r="AI1582" s="54">
        <f>(T1582-MAX(T$2:T1581))/MAX(T$2:T1581)</f>
        <v>1.4750002628420036E-2</v>
      </c>
      <c r="AJ1582" s="54">
        <f>(U1582-MAX(U$2:U1581))/MAX(U$2:U1581)</f>
        <v>2.0809545625757583E-2</v>
      </c>
      <c r="AK1582" s="54"/>
      <c r="AM1582" s="49"/>
      <c r="AN1582" s="49"/>
      <c r="AO1582" s="49"/>
      <c r="AP1582" s="49"/>
      <c r="AQ1582" s="49"/>
    </row>
    <row r="1583" spans="1:43">
      <c r="A1583" s="49">
        <f>Data!F1709</f>
        <v>2012.7083333332046</v>
      </c>
      <c r="B1583" s="53">
        <f t="shared" si="668"/>
        <v>0.77900000000000003</v>
      </c>
      <c r="C1583" s="50">
        <f>1/Data!N1709</f>
        <v>4.5905904194786032E-2</v>
      </c>
      <c r="D1583" s="50">
        <f>Data!H1709/100</f>
        <v>1.72E-2</v>
      </c>
      <c r="E1583">
        <f>Data!K1710/Data!K1709</f>
        <v>0.99824884212615916</v>
      </c>
      <c r="F1583">
        <f>Data!T1710/Data!T1709</f>
        <v>0.99909256393780843</v>
      </c>
      <c r="G1583" s="49">
        <f>Data!E1712</f>
        <v>229.601</v>
      </c>
      <c r="H1583" s="52">
        <v>0</v>
      </c>
      <c r="I1583" s="52">
        <v>1</v>
      </c>
      <c r="J1583" s="52">
        <v>0.6</v>
      </c>
      <c r="K1583" s="54">
        <f t="shared" si="671"/>
        <v>0.66261227030770231</v>
      </c>
      <c r="L1583" s="54">
        <f t="shared" si="682"/>
        <v>0.85</v>
      </c>
      <c r="M1583" s="53">
        <f t="shared" si="683"/>
        <v>0.85</v>
      </c>
      <c r="N1583" s="54" cm="1">
        <f t="array" ref="N1583">stock_min(C1583,O1583)</f>
        <v>0.53460631095721167</v>
      </c>
      <c r="O1583" s="54" cm="1">
        <f t="array" ref="O1583">stock_max(C1583,D1583)</f>
        <v>0.85</v>
      </c>
      <c r="P1583" s="49">
        <f t="shared" si="669"/>
        <v>2012.7083333332046</v>
      </c>
      <c r="Q1583" s="49">
        <f t="shared" si="674"/>
        <v>3.858792585116908</v>
      </c>
      <c r="R1583" s="49">
        <f t="shared" si="675"/>
        <v>429.4626781810357</v>
      </c>
      <c r="S1583" s="59">
        <f t="shared" si="665"/>
        <v>88.20079575903803</v>
      </c>
      <c r="T1583" s="59">
        <f t="shared" si="666"/>
        <v>116.10146364341293</v>
      </c>
      <c r="U1583" s="59">
        <f t="shared" si="667"/>
        <v>384.97983987216293</v>
      </c>
      <c r="V1583" s="59"/>
      <c r="W1583" s="49">
        <f t="shared" si="676"/>
        <v>35.280318303615211</v>
      </c>
      <c r="X1583" s="49">
        <f t="shared" si="677"/>
        <v>52.920477455422819</v>
      </c>
      <c r="Y1583" s="49">
        <f t="shared" si="678"/>
        <v>39.171209232603928</v>
      </c>
      <c r="Z1583" s="49">
        <f t="shared" si="679"/>
        <v>76.930254410808999</v>
      </c>
      <c r="AA1583" s="49">
        <f t="shared" si="680"/>
        <v>57.746975980824445</v>
      </c>
      <c r="AB1583" s="49">
        <f t="shared" si="681"/>
        <v>327.23286389133847</v>
      </c>
      <c r="AC1583" s="80">
        <f t="shared" si="670"/>
        <v>0.85</v>
      </c>
      <c r="AD1583" s="80">
        <f t="shared" si="672"/>
        <v>0.53460631095721167</v>
      </c>
      <c r="AE1583" s="80">
        <f t="shared" si="673"/>
        <v>0.85</v>
      </c>
      <c r="AF1583" s="54">
        <f>(Q1583-MAX(Q$2:Q1582))/MAX(Q$2:Q1582)</f>
        <v>-2.5326466264746109E-2</v>
      </c>
      <c r="AG1583" s="54">
        <f>(R1583-MAX(R$2:R1582))/MAX(R$2:R1582)</f>
        <v>-9.2150268044685527E-2</v>
      </c>
      <c r="AH1583" s="54">
        <f>(S1583-MAX(S$2:S1582))/MAX(S$2:S1582)</f>
        <v>-1.4136691491811481E-3</v>
      </c>
      <c r="AI1583" s="54">
        <f>(T1583-MAX(T$2:T1582))/MAX(T$2:T1582)</f>
        <v>-1.4664964873166637E-3</v>
      </c>
      <c r="AJ1583" s="54">
        <f>(U1583-MAX(U$2:U1582))/MAX(U$2:U1582)</f>
        <v>-1.6245996020933984E-3</v>
      </c>
      <c r="AK1583" s="54"/>
      <c r="AM1583" s="49"/>
      <c r="AN1583" s="49"/>
      <c r="AO1583" s="49"/>
      <c r="AP1583" s="49"/>
      <c r="AQ1583" s="49"/>
    </row>
    <row r="1584" spans="1:43">
      <c r="A1584" s="49">
        <f>Data!F1710</f>
        <v>2012.7916666665378</v>
      </c>
      <c r="B1584" s="53">
        <f t="shared" si="668"/>
        <v>0.77</v>
      </c>
      <c r="C1584" s="50">
        <f>1/Data!N1710</f>
        <v>4.6345410298738128E-2</v>
      </c>
      <c r="D1584" s="50">
        <f>Data!H1710/100</f>
        <v>1.7500000000000002E-2</v>
      </c>
      <c r="E1584">
        <f>Data!K1711/Data!K1710</f>
        <v>0.9762828433758618</v>
      </c>
      <c r="F1584">
        <f>Data!T1711/Data!T1710</f>
        <v>1.0154115144300015</v>
      </c>
      <c r="G1584" s="49">
        <f>Data!E1713</f>
        <v>230.28</v>
      </c>
      <c r="H1584" s="52">
        <v>0</v>
      </c>
      <c r="I1584" s="52">
        <v>1</v>
      </c>
      <c r="J1584" s="52">
        <v>0.6</v>
      </c>
      <c r="K1584" s="54">
        <f t="shared" si="671"/>
        <v>0.66261227030770231</v>
      </c>
      <c r="L1584" s="54">
        <f t="shared" si="682"/>
        <v>0.85</v>
      </c>
      <c r="M1584" s="53">
        <f t="shared" si="683"/>
        <v>0.85</v>
      </c>
      <c r="N1584" s="54" cm="1">
        <f t="array" ref="N1584">stock_min(C1584,O1584)</f>
        <v>0.54966232654876634</v>
      </c>
      <c r="O1584" s="54" cm="1">
        <f t="array" ref="O1584">stock_max(C1584,D1584)</f>
        <v>0.85</v>
      </c>
      <c r="P1584" s="49">
        <f t="shared" si="669"/>
        <v>2012.7916666665378</v>
      </c>
      <c r="Q1584" s="49">
        <f t="shared" si="674"/>
        <v>3.9182624227248204</v>
      </c>
      <c r="R1584" s="49">
        <f t="shared" si="675"/>
        <v>419.27704457839423</v>
      </c>
      <c r="S1584" s="59">
        <f t="shared" si="665"/>
        <v>87.489395641234807</v>
      </c>
      <c r="T1584" s="59">
        <f t="shared" si="666"/>
        <v>114.88058440674584</v>
      </c>
      <c r="U1584" s="59">
        <f t="shared" si="667"/>
        <v>378.10877514030415</v>
      </c>
      <c r="V1584" s="59"/>
      <c r="W1584" s="49">
        <f t="shared" si="676"/>
        <v>34.995758256493922</v>
      </c>
      <c r="X1584" s="49">
        <f t="shared" si="677"/>
        <v>52.493637384740886</v>
      </c>
      <c r="Y1584" s="49">
        <f t="shared" si="678"/>
        <v>38.759299558716357</v>
      </c>
      <c r="Z1584" s="49">
        <f t="shared" si="679"/>
        <v>76.121284848029489</v>
      </c>
      <c r="AA1584" s="49">
        <f t="shared" si="680"/>
        <v>56.716316271045628</v>
      </c>
      <c r="AB1584" s="49">
        <f t="shared" si="681"/>
        <v>321.39245886925852</v>
      </c>
      <c r="AC1584" s="80">
        <f t="shared" si="670"/>
        <v>0.85</v>
      </c>
      <c r="AD1584" s="80">
        <f t="shared" si="672"/>
        <v>0.54966232654876634</v>
      </c>
      <c r="AE1584" s="80">
        <f t="shared" si="673"/>
        <v>0.85</v>
      </c>
      <c r="AF1584" s="54">
        <f>(Q1584-MAX(Q$2:Q1583))/MAX(Q$2:Q1583)</f>
        <v>-1.0305271035044606E-2</v>
      </c>
      <c r="AG1584" s="54">
        <f>(R1584-MAX(R$2:R1583))/MAX(R$2:R1583)</f>
        <v>-0.11368188232865159</v>
      </c>
      <c r="AH1584" s="54">
        <f>(S1584-MAX(S$2:S1583))/MAX(S$2:S1583)</f>
        <v>-9.4679551370846684E-3</v>
      </c>
      <c r="AI1584" s="54">
        <f>(T1584-MAX(T$2:T1583))/MAX(T$2:T1583)</f>
        <v>-1.1966698494238074E-2</v>
      </c>
      <c r="AJ1584" s="54">
        <f>(U1584-MAX(U$2:U1583))/MAX(U$2:U1583)</f>
        <v>-1.9443459948410118E-2</v>
      </c>
      <c r="AK1584" s="54"/>
      <c r="AM1584" s="49"/>
      <c r="AN1584" s="49"/>
      <c r="AO1584" s="49"/>
      <c r="AP1584" s="49"/>
      <c r="AQ1584" s="49"/>
    </row>
    <row r="1585" spans="1:43">
      <c r="A1585" s="49">
        <f>Data!F1711</f>
        <v>2012.8749999998711</v>
      </c>
      <c r="B1585" s="53">
        <f t="shared" si="668"/>
        <v>0.74</v>
      </c>
      <c r="C1585" s="50">
        <f>1/Data!N1711</f>
        <v>4.7851097964947034E-2</v>
      </c>
      <c r="D1585" s="50">
        <f>Data!H1711/100</f>
        <v>1.6500000000000001E-2</v>
      </c>
      <c r="E1585">
        <f>Data!K1712/Data!K1711</f>
        <v>1.0245475906499211</v>
      </c>
      <c r="F1585">
        <f>Data!T1712/Data!T1711</f>
        <v>0.99768408908851758</v>
      </c>
      <c r="G1585" s="49">
        <f>Data!E1714</f>
        <v>232.166</v>
      </c>
      <c r="H1585" s="52">
        <v>0</v>
      </c>
      <c r="I1585" s="52">
        <v>1</v>
      </c>
      <c r="J1585" s="52">
        <v>0.6</v>
      </c>
      <c r="K1585" s="54">
        <f t="shared" si="671"/>
        <v>0.66261227030770231</v>
      </c>
      <c r="L1585" s="54">
        <f t="shared" si="682"/>
        <v>0.85</v>
      </c>
      <c r="M1585" s="53">
        <f t="shared" si="683"/>
        <v>0.85</v>
      </c>
      <c r="N1585" s="54" cm="1">
        <f t="array" ref="N1585">stock_min(C1585,O1585)</f>
        <v>0.60124217214045295</v>
      </c>
      <c r="O1585" s="54" cm="1">
        <f t="array" ref="O1585">stock_max(C1585,D1585)</f>
        <v>0.85</v>
      </c>
      <c r="P1585" s="49">
        <f t="shared" si="669"/>
        <v>2012.8749999998711</v>
      </c>
      <c r="Q1585" s="49">
        <f t="shared" si="674"/>
        <v>3.9091880760259805</v>
      </c>
      <c r="R1585" s="49">
        <f t="shared" si="675"/>
        <v>429.56928583761334</v>
      </c>
      <c r="S1585" s="59">
        <f t="shared" si="665"/>
        <v>88.696940905079003</v>
      </c>
      <c r="T1585" s="59">
        <f t="shared" si="666"/>
        <v>116.65941546217186</v>
      </c>
      <c r="U1585" s="59">
        <f t="shared" si="667"/>
        <v>385.86683572288712</v>
      </c>
      <c r="V1585" s="59"/>
      <c r="W1585" s="49">
        <f t="shared" si="676"/>
        <v>35.478776362031603</v>
      </c>
      <c r="X1585" s="49">
        <f t="shared" si="677"/>
        <v>53.218164543047401</v>
      </c>
      <c r="Y1585" s="49">
        <f t="shared" si="678"/>
        <v>39.359455330012693</v>
      </c>
      <c r="Z1585" s="49">
        <f t="shared" si="679"/>
        <v>77.299960132159171</v>
      </c>
      <c r="AA1585" s="49">
        <f t="shared" si="680"/>
        <v>57.880025358433073</v>
      </c>
      <c r="AB1585" s="49">
        <f t="shared" si="681"/>
        <v>327.98681036445402</v>
      </c>
      <c r="AC1585" s="80">
        <f t="shared" si="670"/>
        <v>0.84999999999999987</v>
      </c>
      <c r="AD1585" s="80">
        <f t="shared" si="672"/>
        <v>0.60124217214045295</v>
      </c>
      <c r="AE1585" s="80">
        <f t="shared" si="673"/>
        <v>0.85</v>
      </c>
      <c r="AF1585" s="54">
        <f>(Q1585-MAX(Q$2:Q1584))/MAX(Q$2:Q1584)</f>
        <v>-1.2597315856891165E-2</v>
      </c>
      <c r="AG1585" s="54">
        <f>(R1585-MAX(R$2:R1584))/MAX(R$2:R1584)</f>
        <v>-9.1924907990446794E-2</v>
      </c>
      <c r="AH1585" s="54">
        <f>(S1585-MAX(S$2:S1584))/MAX(S$2:S1584)</f>
        <v>4.2035563723213671E-3</v>
      </c>
      <c r="AI1585" s="54">
        <f>(T1585-MAX(T$2:T1584))/MAX(T$2:T1584)</f>
        <v>3.3321819004750865E-3</v>
      </c>
      <c r="AJ1585" s="54">
        <f>(U1585-MAX(U$2:U1584))/MAX(U$2:U1584)</f>
        <v>6.7566328417125452E-4</v>
      </c>
      <c r="AK1585" s="54"/>
      <c r="AM1585" s="49"/>
      <c r="AN1585" s="49"/>
      <c r="AO1585" s="49"/>
      <c r="AP1585" s="49"/>
      <c r="AQ1585" s="49"/>
    </row>
    <row r="1586" spans="1:43">
      <c r="A1586" s="49">
        <f>Data!F1712</f>
        <v>2012.9583333332043</v>
      </c>
      <c r="B1586" s="53">
        <f t="shared" si="668"/>
        <v>0.75700000000000001</v>
      </c>
      <c r="C1586" s="50">
        <f>1/Data!N1712</f>
        <v>4.7084833989722269E-2</v>
      </c>
      <c r="D1586" s="50">
        <f>Data!H1712/100</f>
        <v>1.72E-2</v>
      </c>
      <c r="E1586">
        <f>Data!K1713/Data!K1712</f>
        <v>1.0396299082935647</v>
      </c>
      <c r="F1586">
        <f>Data!T1713/Data!T1712</f>
        <v>0.98137869060136229</v>
      </c>
      <c r="G1586" s="49">
        <f>Data!E1715</f>
        <v>232.773</v>
      </c>
      <c r="H1586" s="52">
        <v>0</v>
      </c>
      <c r="I1586" s="52">
        <v>1</v>
      </c>
      <c r="J1586" s="52">
        <v>0.6</v>
      </c>
      <c r="K1586" s="54">
        <f t="shared" si="671"/>
        <v>0.66261227030770231</v>
      </c>
      <c r="L1586" s="54">
        <f t="shared" si="682"/>
        <v>0.84999999999999987</v>
      </c>
      <c r="M1586" s="53">
        <f t="shared" si="683"/>
        <v>0.85</v>
      </c>
      <c r="N1586" s="54" cm="1">
        <f t="array" ref="N1586">stock_min(C1586,O1586)</f>
        <v>0.57499251996386291</v>
      </c>
      <c r="O1586" s="54" cm="1">
        <f t="array" ref="O1586">stock_max(C1586,D1586)</f>
        <v>0.85</v>
      </c>
      <c r="P1586" s="49">
        <f t="shared" si="669"/>
        <v>2012.9583333332043</v>
      </c>
      <c r="Q1586" s="49">
        <f t="shared" si="674"/>
        <v>3.8363938753648354</v>
      </c>
      <c r="R1586" s="49">
        <f t="shared" si="675"/>
        <v>446.59307724109004</v>
      </c>
      <c r="S1586" s="59">
        <f t="shared" si="665"/>
        <v>90.145310613749345</v>
      </c>
      <c r="T1586" s="59">
        <f t="shared" si="666"/>
        <v>118.98988119784352</v>
      </c>
      <c r="U1586" s="59">
        <f t="shared" si="667"/>
        <v>397.78712107892886</v>
      </c>
      <c r="V1586" s="59"/>
      <c r="W1586" s="49">
        <f t="shared" si="676"/>
        <v>36.058124245499741</v>
      </c>
      <c r="X1586" s="49">
        <f t="shared" si="677"/>
        <v>54.087186368249604</v>
      </c>
      <c r="Y1586" s="49">
        <f t="shared" si="678"/>
        <v>40.145725873696641</v>
      </c>
      <c r="Z1586" s="49">
        <f t="shared" si="679"/>
        <v>78.844155324146868</v>
      </c>
      <c r="AA1586" s="49">
        <f t="shared" si="680"/>
        <v>59.668068161839336</v>
      </c>
      <c r="AB1586" s="49">
        <f t="shared" si="681"/>
        <v>338.1190529170895</v>
      </c>
      <c r="AC1586" s="80">
        <f t="shared" si="670"/>
        <v>0.85</v>
      </c>
      <c r="AD1586" s="80">
        <f t="shared" si="672"/>
        <v>0.57499251996386291</v>
      </c>
      <c r="AE1586" s="80">
        <f t="shared" si="673"/>
        <v>0.85</v>
      </c>
      <c r="AF1586" s="54">
        <f>(Q1586-MAX(Q$2:Q1585))/MAX(Q$2:Q1585)</f>
        <v>-3.0984046739365341E-2</v>
      </c>
      <c r="AG1586" s="54">
        <f>(R1586-MAX(R$2:R1585))/MAX(R$2:R1585)</f>
        <v>-5.5937975370437848E-2</v>
      </c>
      <c r="AH1586" s="54">
        <f>(S1586-MAX(S$2:S1585))/MAX(S$2:S1585)</f>
        <v>1.6329421216683748E-2</v>
      </c>
      <c r="AI1586" s="54">
        <f>(T1586-MAX(T$2:T1585))/MAX(T$2:T1585)</f>
        <v>1.9976662204580751E-2</v>
      </c>
      <c r="AJ1586" s="54">
        <f>(U1586-MAX(U$2:U1585))/MAX(U$2:U1585)</f>
        <v>3.0892225639734375E-2</v>
      </c>
      <c r="AK1586" s="54"/>
      <c r="AM1586" s="49"/>
      <c r="AN1586" s="49"/>
      <c r="AO1586" s="49"/>
      <c r="AP1586" s="49"/>
      <c r="AQ1586" s="49"/>
    </row>
    <row r="1587" spans="1:43">
      <c r="A1587" s="49">
        <f>Data!F1713</f>
        <v>2013.0416666665376</v>
      </c>
      <c r="B1587" s="53">
        <f t="shared" si="668"/>
        <v>0.78400000000000003</v>
      </c>
      <c r="C1587" s="50">
        <f>1/Data!N1713</f>
        <v>4.5661109227285591E-2</v>
      </c>
      <c r="D1587" s="50">
        <f>Data!H1713/100</f>
        <v>1.9099999999999999E-2</v>
      </c>
      <c r="E1587">
        <f>Data!K1714/Data!K1713</f>
        <v>1.0150332034301168</v>
      </c>
      <c r="F1587">
        <f>Data!T1714/Data!T1713</f>
        <v>0.98720843521734958</v>
      </c>
      <c r="G1587" s="49">
        <f>Data!E1716</f>
        <v>232.53100000000001</v>
      </c>
      <c r="H1587" s="52">
        <v>0</v>
      </c>
      <c r="I1587" s="52">
        <v>1</v>
      </c>
      <c r="J1587" s="52">
        <v>0.6</v>
      </c>
      <c r="K1587" s="54">
        <f t="shared" si="671"/>
        <v>0.66261227030770231</v>
      </c>
      <c r="L1587" s="54">
        <f t="shared" si="682"/>
        <v>0.85</v>
      </c>
      <c r="M1587" s="53">
        <f t="shared" si="683"/>
        <v>0.85</v>
      </c>
      <c r="N1587" s="54" cm="1">
        <f t="array" ref="N1587">stock_min(C1587,O1587)</f>
        <v>0.52622045052369548</v>
      </c>
      <c r="O1587" s="54" cm="1">
        <f t="array" ref="O1587">stock_max(C1587,D1587)</f>
        <v>0.85</v>
      </c>
      <c r="P1587" s="49">
        <f t="shared" si="669"/>
        <v>2013.0416666665376</v>
      </c>
      <c r="Q1587" s="49">
        <f t="shared" si="674"/>
        <v>3.787320394576343</v>
      </c>
      <c r="R1587" s="49">
        <f t="shared" si="675"/>
        <v>453.30680182173722</v>
      </c>
      <c r="S1587" s="59">
        <f t="shared" si="665"/>
        <v>90.497174457158721</v>
      </c>
      <c r="T1587" s="59">
        <f t="shared" si="666"/>
        <v>119.66163477084723</v>
      </c>
      <c r="U1587" s="59">
        <f t="shared" si="667"/>
        <v>402.10688562568214</v>
      </c>
      <c r="V1587" s="59"/>
      <c r="W1587" s="49">
        <f t="shared" si="676"/>
        <v>36.19886978286349</v>
      </c>
      <c r="X1587" s="49">
        <f t="shared" si="677"/>
        <v>54.298304674295231</v>
      </c>
      <c r="Y1587" s="49">
        <f t="shared" si="678"/>
        <v>40.372367286605055</v>
      </c>
      <c r="Z1587" s="49">
        <f t="shared" si="679"/>
        <v>79.289267484242174</v>
      </c>
      <c r="AA1587" s="49">
        <f t="shared" si="680"/>
        <v>60.316032843852327</v>
      </c>
      <c r="AB1587" s="49">
        <f t="shared" si="681"/>
        <v>341.79085278182981</v>
      </c>
      <c r="AC1587" s="80">
        <f t="shared" si="670"/>
        <v>0.85</v>
      </c>
      <c r="AD1587" s="80">
        <f t="shared" si="672"/>
        <v>0.52622045052369548</v>
      </c>
      <c r="AE1587" s="80">
        <f t="shared" si="673"/>
        <v>0.85</v>
      </c>
      <c r="AF1587" s="54">
        <f>(Q1587-MAX(Q$2:Q1586))/MAX(Q$2:Q1586)</f>
        <v>-4.3379277080920473E-2</v>
      </c>
      <c r="AG1587" s="54">
        <f>(R1587-MAX(R$2:R1586))/MAX(R$2:R1586)</f>
        <v>-4.1745698903533683E-2</v>
      </c>
      <c r="AH1587" s="54">
        <f>(S1587-MAX(S$2:S1586))/MAX(S$2:S1586)</f>
        <v>3.9032961450099898E-3</v>
      </c>
      <c r="AI1587" s="54">
        <f>(T1587-MAX(T$2:T1586))/MAX(T$2:T1586)</f>
        <v>5.6454680535968724E-3</v>
      </c>
      <c r="AJ1587" s="54">
        <f>(U1587-MAX(U$2:U1586))/MAX(U$2:U1586)</f>
        <v>1.0859488198201745E-2</v>
      </c>
      <c r="AK1587" s="54"/>
      <c r="AM1587" s="49"/>
      <c r="AN1587" s="49"/>
      <c r="AO1587" s="49"/>
      <c r="AP1587" s="49"/>
      <c r="AQ1587" s="49"/>
    </row>
    <row r="1588" spans="1:43">
      <c r="A1588" s="49">
        <f>Data!F1714</f>
        <v>2013.1249999998709</v>
      </c>
      <c r="B1588" s="53">
        <f t="shared" si="668"/>
        <v>0.79</v>
      </c>
      <c r="C1588" s="50">
        <f>1/Data!N1714</f>
        <v>4.5345871318423152E-2</v>
      </c>
      <c r="D1588" s="50">
        <f>Data!H1714/100</f>
        <v>1.9799999999999998E-2</v>
      </c>
      <c r="E1588">
        <f>Data!K1715/Data!K1714</f>
        <v>1.0245616113988996</v>
      </c>
      <c r="F1588">
        <f>Data!T1715/Data!T1714</f>
        <v>1.0008344677178886</v>
      </c>
      <c r="G1588" s="49">
        <f>Data!E1717</f>
        <v>232.94499999999999</v>
      </c>
      <c r="H1588" s="52">
        <v>0</v>
      </c>
      <c r="I1588" s="52">
        <v>1</v>
      </c>
      <c r="J1588" s="52">
        <v>0.6</v>
      </c>
      <c r="K1588" s="54">
        <f t="shared" si="671"/>
        <v>0.66261227030770231</v>
      </c>
      <c r="L1588" s="54">
        <f t="shared" si="682"/>
        <v>0.85</v>
      </c>
      <c r="M1588" s="53">
        <f t="shared" si="683"/>
        <v>0.85</v>
      </c>
      <c r="N1588" s="54" cm="1">
        <f t="array" ref="N1588">stock_min(C1588,O1588)</f>
        <v>0.51542144949002766</v>
      </c>
      <c r="O1588" s="54" cm="1">
        <f t="array" ref="O1588">stock_max(C1588,D1588)</f>
        <v>0.85</v>
      </c>
      <c r="P1588" s="49">
        <f t="shared" si="669"/>
        <v>2013.1249999998709</v>
      </c>
      <c r="Q1588" s="49">
        <f t="shared" si="674"/>
        <v>3.7904807911829184</v>
      </c>
      <c r="R1588" s="49">
        <f t="shared" si="675"/>
        <v>464.4407473325607</v>
      </c>
      <c r="S1588" s="59">
        <f t="shared" si="665"/>
        <v>91.861035104445676</v>
      </c>
      <c r="T1588" s="59">
        <f t="shared" si="666"/>
        <v>121.642796384094</v>
      </c>
      <c r="U1588" s="59">
        <f t="shared" si="667"/>
        <v>410.55215151368725</v>
      </c>
      <c r="V1588" s="59"/>
      <c r="W1588" s="49">
        <f t="shared" si="676"/>
        <v>36.744414041778271</v>
      </c>
      <c r="X1588" s="49">
        <f t="shared" si="677"/>
        <v>55.116621062667406</v>
      </c>
      <c r="Y1588" s="49">
        <f t="shared" si="678"/>
        <v>41.04078690545191</v>
      </c>
      <c r="Z1588" s="49">
        <f t="shared" si="679"/>
        <v>80.602009478642088</v>
      </c>
      <c r="AA1588" s="49">
        <f t="shared" si="680"/>
        <v>61.582822727053099</v>
      </c>
      <c r="AB1588" s="49">
        <f t="shared" si="681"/>
        <v>348.96932878663415</v>
      </c>
      <c r="AC1588" s="80">
        <f t="shared" si="670"/>
        <v>0.85</v>
      </c>
      <c r="AD1588" s="80">
        <f t="shared" si="672"/>
        <v>0.51542144949002766</v>
      </c>
      <c r="AE1588" s="80">
        <f t="shared" si="673"/>
        <v>0.85</v>
      </c>
      <c r="AF1588" s="54">
        <f>(Q1588-MAX(Q$2:Q1587))/MAX(Q$2:Q1587)</f>
        <v>-4.2581007969381163E-2</v>
      </c>
      <c r="AG1588" s="54">
        <f>(R1588-MAX(R$2:R1587))/MAX(R$2:R1587)</f>
        <v>-1.8209429138678197E-2</v>
      </c>
      <c r="AH1588" s="54">
        <f>(S1588-MAX(S$2:S1587))/MAX(S$2:S1587)</f>
        <v>1.5070753926495305E-2</v>
      </c>
      <c r="AI1588" s="54">
        <f>(T1588-MAX(T$2:T1587))/MAX(T$2:T1587)</f>
        <v>1.6556364260280298E-2</v>
      </c>
      <c r="AJ1588" s="54">
        <f>(U1588-MAX(U$2:U1587))/MAX(U$2:U1587)</f>
        <v>2.100253984674795E-2</v>
      </c>
      <c r="AK1588" s="54"/>
      <c r="AM1588" s="49"/>
      <c r="AN1588" s="49"/>
      <c r="AO1588" s="49"/>
      <c r="AP1588" s="49"/>
      <c r="AQ1588" s="49"/>
    </row>
    <row r="1589" spans="1:43">
      <c r="A1589" s="49">
        <f>Data!F1715</f>
        <v>2013.2083333332041</v>
      </c>
      <c r="B1589" s="53">
        <f t="shared" si="668"/>
        <v>0.80400000000000005</v>
      </c>
      <c r="C1589" s="50">
        <f>1/Data!N1715</f>
        <v>4.4604610452465908E-2</v>
      </c>
      <c r="D1589" s="50">
        <f>Data!H1715/100</f>
        <v>1.9599999999999999E-2</v>
      </c>
      <c r="E1589">
        <f>Data!K1716/Data!K1715</f>
        <v>1.0156145645054753</v>
      </c>
      <c r="F1589">
        <f>Data!T1716/Data!T1715</f>
        <v>1.0208814713457528</v>
      </c>
      <c r="G1589" s="49">
        <f>Data!E1718</f>
        <v>233.50399999999999</v>
      </c>
      <c r="H1589" s="52">
        <v>0</v>
      </c>
      <c r="I1589" s="52">
        <v>1</v>
      </c>
      <c r="J1589" s="52">
        <v>0.6</v>
      </c>
      <c r="K1589" s="54">
        <f t="shared" si="671"/>
        <v>0.66261227030770231</v>
      </c>
      <c r="L1589" s="54">
        <f t="shared" si="682"/>
        <v>0.85</v>
      </c>
      <c r="M1589" s="53">
        <f t="shared" si="683"/>
        <v>0.85</v>
      </c>
      <c r="N1589" s="54" cm="1">
        <f t="array" ref="N1589">stock_min(C1589,O1589)</f>
        <v>0.4900283205780388</v>
      </c>
      <c r="O1589" s="54" cm="1">
        <f t="array" ref="O1589">stock_max(C1589,D1589)</f>
        <v>0.85</v>
      </c>
      <c r="P1589" s="49">
        <f t="shared" si="669"/>
        <v>2013.2083333332041</v>
      </c>
      <c r="Q1589" s="49">
        <f t="shared" si="674"/>
        <v>3.8696316072106307</v>
      </c>
      <c r="R1589" s="49">
        <f t="shared" si="675"/>
        <v>471.69278734075613</v>
      </c>
      <c r="S1589" s="59">
        <f t="shared" si="665"/>
        <v>93.488934568282403</v>
      </c>
      <c r="T1589" s="59">
        <f t="shared" si="666"/>
        <v>123.75835367614253</v>
      </c>
      <c r="U1589" s="59">
        <f t="shared" si="667"/>
        <v>417.28709555662408</v>
      </c>
      <c r="V1589" s="59"/>
      <c r="W1589" s="49">
        <f t="shared" si="676"/>
        <v>37.395573827312965</v>
      </c>
      <c r="X1589" s="49">
        <f t="shared" si="677"/>
        <v>56.093360740969437</v>
      </c>
      <c r="Y1589" s="49">
        <f t="shared" si="678"/>
        <v>41.75454997725015</v>
      </c>
      <c r="Z1589" s="49">
        <f t="shared" si="679"/>
        <v>82.003803698892384</v>
      </c>
      <c r="AA1589" s="49">
        <f t="shared" si="680"/>
        <v>62.593064333493622</v>
      </c>
      <c r="AB1589" s="49">
        <f t="shared" si="681"/>
        <v>354.69403122313048</v>
      </c>
      <c r="AC1589" s="80">
        <f t="shared" si="670"/>
        <v>0.85</v>
      </c>
      <c r="AD1589" s="80">
        <f t="shared" si="672"/>
        <v>0.4900283205780388</v>
      </c>
      <c r="AE1589" s="80">
        <f t="shared" si="673"/>
        <v>0.85</v>
      </c>
      <c r="AF1589" s="54">
        <f>(Q1589-MAX(Q$2:Q1588))/MAX(Q$2:Q1588)</f>
        <v>-2.2588690721414308E-2</v>
      </c>
      <c r="AG1589" s="54">
        <f>(R1589-MAX(R$2:R1588))/MAX(R$2:R1588)</f>
        <v>-2.8791969390966751E-3</v>
      </c>
      <c r="AH1589" s="54">
        <f>(S1589-MAX(S$2:S1588))/MAX(S$2:S1588)</f>
        <v>1.7721327241586277E-2</v>
      </c>
      <c r="AI1589" s="54">
        <f>(T1589-MAX(T$2:T1588))/MAX(T$2:T1588)</f>
        <v>1.739155424681741E-2</v>
      </c>
      <c r="AJ1589" s="54">
        <f>(U1589-MAX(U$2:U1588))/MAX(U$2:U1588)</f>
        <v>1.6404600531516877E-2</v>
      </c>
      <c r="AK1589" s="54"/>
      <c r="AM1589" s="49"/>
      <c r="AN1589" s="49"/>
      <c r="AO1589" s="49"/>
      <c r="AP1589" s="49"/>
      <c r="AQ1589" s="49"/>
    </row>
    <row r="1590" spans="1:43">
      <c r="A1590" s="49">
        <f>Data!F1716</f>
        <v>2013.2916666665374</v>
      </c>
      <c r="B1590" s="53">
        <f t="shared" si="668"/>
        <v>0.80800000000000005</v>
      </c>
      <c r="C1590" s="50">
        <f>1/Data!N1716</f>
        <v>4.4256295401475812E-2</v>
      </c>
      <c r="D1590" s="50">
        <f>Data!H1716/100</f>
        <v>1.7600000000000001E-2</v>
      </c>
      <c r="E1590">
        <f>Data!K1717/Data!K1716</f>
        <v>1.0439046365091738</v>
      </c>
      <c r="F1590">
        <f>Data!T1717/Data!T1716</f>
        <v>0.98438200817496302</v>
      </c>
      <c r="G1590" s="49">
        <f>Data!E1719</f>
        <v>233.596</v>
      </c>
      <c r="H1590" s="52">
        <v>0</v>
      </c>
      <c r="I1590" s="52">
        <v>1</v>
      </c>
      <c r="J1590" s="52">
        <v>0.6</v>
      </c>
      <c r="K1590" s="54">
        <f t="shared" si="671"/>
        <v>0.66261227030770231</v>
      </c>
      <c r="L1590" s="54">
        <f t="shared" si="682"/>
        <v>0.85</v>
      </c>
      <c r="M1590" s="53">
        <f t="shared" si="683"/>
        <v>0.85</v>
      </c>
      <c r="N1590" s="54" cm="1">
        <f t="array" ref="N1590">stock_min(C1590,O1590)</f>
        <v>0.478096206800043</v>
      </c>
      <c r="O1590" s="54" cm="1">
        <f t="array" ref="O1590">stock_max(C1590,D1590)</f>
        <v>0.85</v>
      </c>
      <c r="P1590" s="49">
        <f t="shared" si="669"/>
        <v>2013.2916666665374</v>
      </c>
      <c r="Q1590" s="49">
        <f t="shared" si="674"/>
        <v>3.8091957324033103</v>
      </c>
      <c r="R1590" s="49">
        <f t="shared" si="675"/>
        <v>492.40228771295102</v>
      </c>
      <c r="S1590" s="59">
        <f t="shared" si="665"/>
        <v>95.367649415865088</v>
      </c>
      <c r="T1590" s="59">
        <f t="shared" si="666"/>
        <v>126.70657864970926</v>
      </c>
      <c r="U1590" s="59">
        <f t="shared" si="667"/>
        <v>431.88223010238465</v>
      </c>
      <c r="V1590" s="59"/>
      <c r="W1590" s="49">
        <f t="shared" si="676"/>
        <v>38.14705976634604</v>
      </c>
      <c r="X1590" s="49">
        <f t="shared" si="677"/>
        <v>57.220589649519049</v>
      </c>
      <c r="Y1590" s="49">
        <f t="shared" si="678"/>
        <v>42.749244907703961</v>
      </c>
      <c r="Z1590" s="49">
        <f t="shared" si="679"/>
        <v>83.957333742005289</v>
      </c>
      <c r="AA1590" s="49">
        <f t="shared" si="680"/>
        <v>64.782334515357704</v>
      </c>
      <c r="AB1590" s="49">
        <f t="shared" si="681"/>
        <v>367.09989558702694</v>
      </c>
      <c r="AC1590" s="80">
        <f t="shared" si="670"/>
        <v>0.85</v>
      </c>
      <c r="AD1590" s="80">
        <f t="shared" si="672"/>
        <v>0.478096206800043</v>
      </c>
      <c r="AE1590" s="80">
        <f t="shared" si="673"/>
        <v>0.85</v>
      </c>
      <c r="AF1590" s="54">
        <f>(Q1590-MAX(Q$2:Q1589))/MAX(Q$2:Q1589)</f>
        <v>-3.7853892559425964E-2</v>
      </c>
      <c r="AG1590" s="54">
        <f>(R1590-MAX(R$2:R1589))/MAX(R$2:R1589)</f>
        <v>4.0899029475027722E-2</v>
      </c>
      <c r="AH1590" s="54">
        <f>(S1590-MAX(S$2:S1589))/MAX(S$2:S1589)</f>
        <v>2.0095585175489518E-2</v>
      </c>
      <c r="AI1590" s="54">
        <f>(T1590-MAX(T$2:T1589))/MAX(T$2:T1589)</f>
        <v>2.3822432070176015E-2</v>
      </c>
      <c r="AJ1590" s="54">
        <f>(U1590-MAX(U$2:U1589))/MAX(U$2:U1589)</f>
        <v>3.4976242259042195E-2</v>
      </c>
      <c r="AK1590" s="54"/>
      <c r="AM1590" s="49"/>
      <c r="AN1590" s="49"/>
      <c r="AO1590" s="49"/>
      <c r="AP1590" s="49"/>
      <c r="AQ1590" s="49"/>
    </row>
    <row r="1591" spans="1:43">
      <c r="A1591" s="49">
        <f>Data!F1717</f>
        <v>2013.3749999998706</v>
      </c>
      <c r="B1591" s="53">
        <f t="shared" si="668"/>
        <v>0.83099999999999996</v>
      </c>
      <c r="C1591" s="50">
        <f>1/Data!N1717</f>
        <v>4.2713427218510132E-2</v>
      </c>
      <c r="D1591" s="50">
        <f>Data!H1717/100</f>
        <v>1.9299999999999998E-2</v>
      </c>
      <c r="E1591">
        <f>Data!K1718/Data!K1717</f>
        <v>0.98647464802058538</v>
      </c>
      <c r="F1591">
        <f>Data!T1718/Data!T1717</f>
        <v>0.9665088792455705</v>
      </c>
      <c r="G1591" s="49">
        <f>Data!E1720</f>
        <v>233.87700000000001</v>
      </c>
      <c r="H1591" s="52">
        <v>0</v>
      </c>
      <c r="I1591" s="52">
        <v>1</v>
      </c>
      <c r="J1591" s="52">
        <v>0.6</v>
      </c>
      <c r="K1591" s="54">
        <f t="shared" si="671"/>
        <v>0.66261227030770231</v>
      </c>
      <c r="L1591" s="54">
        <f t="shared" si="682"/>
        <v>0.85</v>
      </c>
      <c r="M1591" s="53">
        <f t="shared" si="683"/>
        <v>0.85</v>
      </c>
      <c r="N1591" s="54" cm="1">
        <f t="array" ref="N1591">stock_min(C1591,O1591)</f>
        <v>0.42524268051323449</v>
      </c>
      <c r="O1591" s="54" cm="1">
        <f t="array" ref="O1591">stock_max(C1591,D1591)</f>
        <v>0.85</v>
      </c>
      <c r="P1591" s="49">
        <f t="shared" si="669"/>
        <v>2013.3749999998706</v>
      </c>
      <c r="Q1591" s="49">
        <f t="shared" si="674"/>
        <v>3.6816214981521336</v>
      </c>
      <c r="R1591" s="49">
        <f t="shared" si="675"/>
        <v>485.74237345616439</v>
      </c>
      <c r="S1591" s="59">
        <f t="shared" si="665"/>
        <v>93.316133015324567</v>
      </c>
      <c r="T1591" s="59">
        <f t="shared" si="666"/>
        <v>124.13930603623086</v>
      </c>
      <c r="U1591" s="59">
        <f t="shared" si="667"/>
        <v>424.74744181495606</v>
      </c>
      <c r="V1591" s="59"/>
      <c r="W1591" s="49">
        <f t="shared" si="676"/>
        <v>37.326453206129827</v>
      </c>
      <c r="X1591" s="49">
        <f t="shared" si="677"/>
        <v>55.98967980919474</v>
      </c>
      <c r="Y1591" s="49">
        <f t="shared" si="678"/>
        <v>41.883078629141274</v>
      </c>
      <c r="Z1591" s="49">
        <f t="shared" si="679"/>
        <v>82.256227407089582</v>
      </c>
      <c r="AA1591" s="49">
        <f t="shared" si="680"/>
        <v>63.712116272243421</v>
      </c>
      <c r="AB1591" s="49">
        <f t="shared" si="681"/>
        <v>361.03532554271266</v>
      </c>
      <c r="AC1591" s="80">
        <f t="shared" si="670"/>
        <v>0.85</v>
      </c>
      <c r="AD1591" s="80">
        <f t="shared" si="672"/>
        <v>0.42524268051323449</v>
      </c>
      <c r="AE1591" s="80">
        <f t="shared" si="673"/>
        <v>0.85</v>
      </c>
      <c r="AF1591" s="54">
        <f>(Q1591-MAX(Q$2:Q1590))/MAX(Q$2:Q1590)</f>
        <v>-7.0077244027122523E-2</v>
      </c>
      <c r="AG1591" s="54">
        <f>(R1591-MAX(R$2:R1590))/MAX(R$2:R1590)</f>
        <v>-1.3525351979414591E-2</v>
      </c>
      <c r="AH1591" s="54">
        <f>(S1591-MAX(S$2:S1590))/MAX(S$2:S1590)</f>
        <v>-2.1511659489420493E-2</v>
      </c>
      <c r="AI1591" s="54">
        <f>(T1591-MAX(T$2:T1590))/MAX(T$2:T1590)</f>
        <v>-2.0261557377978221E-2</v>
      </c>
      <c r="AJ1591" s="54">
        <f>(U1591-MAX(U$2:U1590))/MAX(U$2:U1590)</f>
        <v>-1.6520217295666866E-2</v>
      </c>
      <c r="AK1591" s="54"/>
      <c r="AM1591" s="49"/>
      <c r="AN1591" s="49"/>
      <c r="AO1591" s="49"/>
      <c r="AP1591" s="49"/>
      <c r="AQ1591" s="49"/>
    </row>
    <row r="1592" spans="1:43">
      <c r="A1592" s="49">
        <f>Data!F1718</f>
        <v>2013.4583333332039</v>
      </c>
      <c r="B1592" s="53">
        <f t="shared" si="668"/>
        <v>0.81600000000000006</v>
      </c>
      <c r="C1592" s="50">
        <f>1/Data!N1718</f>
        <v>4.3619867698926618E-2</v>
      </c>
      <c r="D1592" s="50">
        <f>Data!H1718/100</f>
        <v>2.3E-2</v>
      </c>
      <c r="E1592">
        <f>Data!K1719/Data!K1718</f>
        <v>1.0321574947205974</v>
      </c>
      <c r="F1592">
        <f>Data!T1719/Data!T1718</f>
        <v>0.97705566913846786</v>
      </c>
      <c r="G1592" s="49">
        <f>Data!E1721</f>
        <v>234.149</v>
      </c>
      <c r="H1592" s="52">
        <v>0</v>
      </c>
      <c r="I1592" s="52">
        <v>1</v>
      </c>
      <c r="J1592" s="52">
        <v>0.6</v>
      </c>
      <c r="K1592" s="54">
        <f t="shared" si="671"/>
        <v>0.66261227030770231</v>
      </c>
      <c r="L1592" s="54">
        <f t="shared" si="682"/>
        <v>0.85</v>
      </c>
      <c r="M1592" s="53">
        <f t="shared" si="683"/>
        <v>0.85</v>
      </c>
      <c r="N1592" s="54" cm="1">
        <f t="array" ref="N1592">stock_min(C1592,O1592)</f>
        <v>0.45629431297805784</v>
      </c>
      <c r="O1592" s="54" cm="1">
        <f t="array" ref="O1592">stock_max(C1592,D1592)</f>
        <v>0.85</v>
      </c>
      <c r="P1592" s="49">
        <f t="shared" si="669"/>
        <v>2013.4583333332039</v>
      </c>
      <c r="Q1592" s="49">
        <f t="shared" si="674"/>
        <v>3.5971491563916014</v>
      </c>
      <c r="R1592" s="49">
        <f t="shared" si="675"/>
        <v>501.36263126615142</v>
      </c>
      <c r="S1592" s="59">
        <f t="shared" si="665"/>
        <v>94.260190355947742</v>
      </c>
      <c r="T1592" s="59">
        <f t="shared" si="666"/>
        <v>125.82348102124402</v>
      </c>
      <c r="U1592" s="59">
        <f t="shared" si="667"/>
        <v>434.89560151440628</v>
      </c>
      <c r="V1592" s="59"/>
      <c r="W1592" s="49">
        <f t="shared" si="676"/>
        <v>37.704076142379101</v>
      </c>
      <c r="X1592" s="49">
        <f t="shared" si="677"/>
        <v>56.556114213568641</v>
      </c>
      <c r="Y1592" s="49">
        <f t="shared" si="678"/>
        <v>42.451298603739424</v>
      </c>
      <c r="Z1592" s="49">
        <f t="shared" si="679"/>
        <v>83.37218241750459</v>
      </c>
      <c r="AA1592" s="49">
        <f t="shared" si="680"/>
        <v>65.234340227160956</v>
      </c>
      <c r="AB1592" s="49">
        <f t="shared" si="681"/>
        <v>369.66126128724534</v>
      </c>
      <c r="AC1592" s="80">
        <f t="shared" si="670"/>
        <v>0.85</v>
      </c>
      <c r="AD1592" s="80">
        <f t="shared" si="672"/>
        <v>0.45629431297805784</v>
      </c>
      <c r="AE1592" s="80">
        <f t="shared" si="673"/>
        <v>0.85</v>
      </c>
      <c r="AF1592" s="54">
        <f>(Q1592-MAX(Q$2:Q1591))/MAX(Q$2:Q1591)</f>
        <v>-9.1413699415832037E-2</v>
      </c>
      <c r="AG1592" s="54">
        <f>(R1592-MAX(R$2:R1591))/MAX(R$2:R1591)</f>
        <v>1.8197201306310525E-2</v>
      </c>
      <c r="AH1592" s="54">
        <f>(S1592-MAX(S$2:S1591))/MAX(S$2:S1591)</f>
        <v>-1.1612523394469996E-2</v>
      </c>
      <c r="AI1592" s="54">
        <f>(T1592-MAX(T$2:T1591))/MAX(T$2:T1591)</f>
        <v>-6.9696272906762989E-3</v>
      </c>
      <c r="AJ1592" s="54">
        <f>(U1592-MAX(U$2:U1591))/MAX(U$2:U1591)</f>
        <v>6.9772989069433545E-3</v>
      </c>
      <c r="AK1592" s="54"/>
      <c r="AM1592" s="49"/>
      <c r="AN1592" s="49"/>
      <c r="AO1592" s="49"/>
      <c r="AP1592" s="49"/>
      <c r="AQ1592" s="49"/>
    </row>
    <row r="1593" spans="1:43">
      <c r="A1593" s="49">
        <f>Data!F1719</f>
        <v>2013.5416666665371</v>
      </c>
      <c r="B1593" s="53">
        <f t="shared" si="668"/>
        <v>0.83399999999999996</v>
      </c>
      <c r="C1593" s="50">
        <f>1/Data!N1719</f>
        <v>4.2566848787179909E-2</v>
      </c>
      <c r="D1593" s="50">
        <f>Data!H1719/100</f>
        <v>2.58E-2</v>
      </c>
      <c r="E1593">
        <f>Data!K1720/Data!K1719</f>
        <v>1.0013395504572726</v>
      </c>
      <c r="F1593">
        <f>Data!T1720/Data!T1719</f>
        <v>0.98708267888443257</v>
      </c>
      <c r="G1593" s="49">
        <f>Data!E1722</f>
        <v>233.54599999999999</v>
      </c>
      <c r="H1593" s="52">
        <v>0</v>
      </c>
      <c r="I1593" s="52">
        <v>1</v>
      </c>
      <c r="J1593" s="52">
        <v>0.6</v>
      </c>
      <c r="K1593" s="54">
        <f t="shared" si="671"/>
        <v>0.66261227030770231</v>
      </c>
      <c r="L1593" s="54">
        <f t="shared" si="682"/>
        <v>0.85</v>
      </c>
      <c r="M1593" s="53">
        <f t="shared" si="683"/>
        <v>0.85</v>
      </c>
      <c r="N1593" s="54" cm="1">
        <f t="array" ref="N1593">stock_min(C1593,O1593)</f>
        <v>0.42022139155353899</v>
      </c>
      <c r="O1593" s="54" cm="1">
        <f t="array" ref="O1593">stock_max(C1593,D1593)</f>
        <v>0.85</v>
      </c>
      <c r="P1593" s="49">
        <f t="shared" si="669"/>
        <v>2013.5416666665371</v>
      </c>
      <c r="Q1593" s="49">
        <f t="shared" si="674"/>
        <v>3.5506836256378986</v>
      </c>
      <c r="R1593" s="49">
        <f t="shared" si="675"/>
        <v>502.03423180812342</v>
      </c>
      <c r="S1593" s="59">
        <f t="shared" si="665"/>
        <v>93.848914465707168</v>
      </c>
      <c r="T1593" s="59">
        <f t="shared" si="666"/>
        <v>125.38680521048786</v>
      </c>
      <c r="U1593" s="59">
        <f t="shared" si="667"/>
        <v>434.54812850552321</v>
      </c>
      <c r="V1593" s="59"/>
      <c r="W1593" s="49">
        <f t="shared" si="676"/>
        <v>37.539565786282871</v>
      </c>
      <c r="X1593" s="49">
        <f t="shared" si="677"/>
        <v>56.309348679424296</v>
      </c>
      <c r="Y1593" s="49">
        <f t="shared" si="678"/>
        <v>42.303969543336862</v>
      </c>
      <c r="Z1593" s="49">
        <f t="shared" si="679"/>
        <v>83.082835667151002</v>
      </c>
      <c r="AA1593" s="49">
        <f t="shared" si="680"/>
        <v>65.182219275828487</v>
      </c>
      <c r="AB1593" s="49">
        <f t="shared" si="681"/>
        <v>369.36590922969469</v>
      </c>
      <c r="AC1593" s="80">
        <f t="shared" si="670"/>
        <v>0.84999999999999987</v>
      </c>
      <c r="AD1593" s="80">
        <f t="shared" si="672"/>
        <v>0.42022139155353899</v>
      </c>
      <c r="AE1593" s="80">
        <f t="shared" si="673"/>
        <v>0.85</v>
      </c>
      <c r="AF1593" s="54">
        <f>(Q1593-MAX(Q$2:Q1592))/MAX(Q$2:Q1592)</f>
        <v>-0.10315020042168319</v>
      </c>
      <c r="AG1593" s="54">
        <f>(R1593-MAX(R$2:R1592))/MAX(R$2:R1592)</f>
        <v>1.339550457272661E-3</v>
      </c>
      <c r="AH1593" s="54">
        <f>(S1593-MAX(S$2:S1592))/MAX(S$2:S1592)</f>
        <v>-1.5925053825487999E-2</v>
      </c>
      <c r="AI1593" s="54">
        <f>(T1593-MAX(T$2:T1592))/MAX(T$2:T1592)</f>
        <v>-1.0415981974148439E-2</v>
      </c>
      <c r="AJ1593" s="54">
        <f>(U1593-MAX(U$2:U1592))/MAX(U$2:U1592)</f>
        <v>-7.9898027865329133E-4</v>
      </c>
      <c r="AK1593" s="54"/>
      <c r="AM1593" s="49"/>
      <c r="AN1593" s="49"/>
      <c r="AO1593" s="49"/>
      <c r="AP1593" s="49"/>
      <c r="AQ1593" s="49"/>
    </row>
    <row r="1594" spans="1:43">
      <c r="A1594" s="49">
        <f>Data!F1720</f>
        <v>2013.6249999998704</v>
      </c>
      <c r="B1594" s="53">
        <f t="shared" si="668"/>
        <v>0.82899999999999996</v>
      </c>
      <c r="C1594" s="50">
        <f>1/Data!N1720</f>
        <v>4.2814360738829806E-2</v>
      </c>
      <c r="D1594" s="50">
        <f>Data!H1720/100</f>
        <v>2.7400000000000001E-2</v>
      </c>
      <c r="E1594">
        <f>Data!K1721/Data!K1720</f>
        <v>1.0107679404681638</v>
      </c>
      <c r="F1594">
        <f>Data!T1721/Data!T1720</f>
        <v>0.99507379830954856</v>
      </c>
      <c r="G1594" s="49">
        <f>Data!E1723</f>
        <v>233.06899999999999</v>
      </c>
      <c r="H1594" s="52">
        <v>0</v>
      </c>
      <c r="I1594" s="52">
        <v>1</v>
      </c>
      <c r="J1594" s="52">
        <v>0.6</v>
      </c>
      <c r="K1594" s="54">
        <f t="shared" si="671"/>
        <v>0.66261227030770231</v>
      </c>
      <c r="L1594" s="54">
        <f t="shared" si="682"/>
        <v>0.84999999999999987</v>
      </c>
      <c r="M1594" s="53">
        <f t="shared" si="683"/>
        <v>0.85</v>
      </c>
      <c r="N1594" s="54" cm="1">
        <f t="array" ref="N1594">stock_min(C1594,O1594)</f>
        <v>0.42870032681661585</v>
      </c>
      <c r="O1594" s="54" cm="1">
        <f t="array" ref="O1594">stock_max(C1594,D1594)</f>
        <v>0.85</v>
      </c>
      <c r="P1594" s="49">
        <f t="shared" si="669"/>
        <v>2013.6249999998704</v>
      </c>
      <c r="Q1594" s="49">
        <f t="shared" si="674"/>
        <v>3.5331922419590231</v>
      </c>
      <c r="R1594" s="49">
        <f t="shared" si="675"/>
        <v>507.44010652921361</v>
      </c>
      <c r="S1594" s="59">
        <f t="shared" si="665"/>
        <v>94.270322707653094</v>
      </c>
      <c r="T1594" s="59">
        <f t="shared" si="666"/>
        <v>126.07303835260078</v>
      </c>
      <c r="U1594" s="59">
        <f t="shared" si="667"/>
        <v>438.20433786829375</v>
      </c>
      <c r="V1594" s="59"/>
      <c r="W1594" s="49">
        <f t="shared" si="676"/>
        <v>37.708129083061237</v>
      </c>
      <c r="X1594" s="49">
        <f t="shared" si="677"/>
        <v>56.562193624591856</v>
      </c>
      <c r="Y1594" s="49">
        <f t="shared" si="678"/>
        <v>42.535496185193949</v>
      </c>
      <c r="Z1594" s="49">
        <f t="shared" si="679"/>
        <v>83.537542167406826</v>
      </c>
      <c r="AA1594" s="49">
        <f t="shared" si="680"/>
        <v>65.730650680244068</v>
      </c>
      <c r="AB1594" s="49">
        <f t="shared" si="681"/>
        <v>372.47368718804967</v>
      </c>
      <c r="AC1594" s="80">
        <f t="shared" si="670"/>
        <v>0.85</v>
      </c>
      <c r="AD1594" s="80">
        <f t="shared" si="672"/>
        <v>0.42870032681661585</v>
      </c>
      <c r="AE1594" s="80">
        <f t="shared" si="673"/>
        <v>0.85</v>
      </c>
      <c r="AF1594" s="54">
        <f>(Q1594-MAX(Q$2:Q1593))/MAX(Q$2:Q1593)</f>
        <v>-0.10756826342044688</v>
      </c>
      <c r="AG1594" s="54">
        <f>(R1594-MAX(R$2:R1593))/MAX(R$2:R1593)</f>
        <v>1.0767940468163735E-2</v>
      </c>
      <c r="AH1594" s="54">
        <f>(S1594-MAX(S$2:S1593))/MAX(S$2:S1593)</f>
        <v>-1.1506278228867057E-2</v>
      </c>
      <c r="AI1594" s="54">
        <f>(T1594-MAX(T$2:T1593))/MAX(T$2:T1593)</f>
        <v>-5.0000584331138477E-3</v>
      </c>
      <c r="AJ1594" s="54">
        <f>(U1594-MAX(U$2:U1593))/MAX(U$2:U1593)</f>
        <v>7.6081163901536115E-3</v>
      </c>
      <c r="AK1594" s="54"/>
      <c r="AM1594" s="49"/>
      <c r="AN1594" s="49"/>
      <c r="AO1594" s="49"/>
      <c r="AP1594" s="49"/>
      <c r="AQ1594" s="49"/>
    </row>
    <row r="1595" spans="1:43">
      <c r="A1595" s="49">
        <f>Data!F1721</f>
        <v>2013.7083333332037</v>
      </c>
      <c r="B1595" s="53">
        <f t="shared" si="668"/>
        <v>0.83299999999999996</v>
      </c>
      <c r="C1595" s="50">
        <f>1/Data!N1721</f>
        <v>4.2657953672998926E-2</v>
      </c>
      <c r="D1595" s="50">
        <f>Data!H1721/100</f>
        <v>2.81E-2</v>
      </c>
      <c r="E1595">
        <f>Data!K1722/Data!K1721</f>
        <v>1.0238218441010509</v>
      </c>
      <c r="F1595">
        <f>Data!T1722/Data!T1721</f>
        <v>1.0215494812996779</v>
      </c>
      <c r="G1595" s="49">
        <f>Data!E1724</f>
        <v>233.04900000000001</v>
      </c>
      <c r="H1595" s="52">
        <v>0</v>
      </c>
      <c r="I1595" s="52">
        <v>1</v>
      </c>
      <c r="J1595" s="52">
        <v>0.6</v>
      </c>
      <c r="K1595" s="54">
        <f t="shared" si="671"/>
        <v>0.66261227030770231</v>
      </c>
      <c r="L1595" s="54">
        <f t="shared" si="682"/>
        <v>0.85</v>
      </c>
      <c r="M1595" s="53">
        <f t="shared" si="683"/>
        <v>0.85</v>
      </c>
      <c r="N1595" s="54" cm="1">
        <f t="array" ref="N1595">stock_min(C1595,O1595)</f>
        <v>0.42334234156771083</v>
      </c>
      <c r="O1595" s="54" cm="1">
        <f t="array" ref="O1595">stock_max(C1595,D1595)</f>
        <v>0.85</v>
      </c>
      <c r="P1595" s="49">
        <f t="shared" si="669"/>
        <v>2013.7083333332037</v>
      </c>
      <c r="Q1595" s="49">
        <f t="shared" si="674"/>
        <v>3.6093307021052863</v>
      </c>
      <c r="R1595" s="49">
        <f t="shared" si="675"/>
        <v>519.52826563757321</v>
      </c>
      <c r="S1595" s="59">
        <f t="shared" si="665"/>
        <v>96.430329088712853</v>
      </c>
      <c r="T1595" s="59">
        <f t="shared" si="666"/>
        <v>128.97967453831308</v>
      </c>
      <c r="U1595" s="59">
        <f t="shared" si="667"/>
        <v>448.49380940388062</v>
      </c>
      <c r="V1595" s="59"/>
      <c r="W1595" s="49">
        <f t="shared" si="676"/>
        <v>38.572131635485142</v>
      </c>
      <c r="X1595" s="49">
        <f t="shared" si="677"/>
        <v>57.85819745322771</v>
      </c>
      <c r="Y1595" s="49">
        <f t="shared" si="678"/>
        <v>43.516159568932906</v>
      </c>
      <c r="Z1595" s="49">
        <f t="shared" si="679"/>
        <v>85.463514969380171</v>
      </c>
      <c r="AA1595" s="49">
        <f t="shared" si="680"/>
        <v>67.27407141058211</v>
      </c>
      <c r="AB1595" s="49">
        <f t="shared" si="681"/>
        <v>381.21973799329851</v>
      </c>
      <c r="AC1595" s="80">
        <f t="shared" si="670"/>
        <v>0.85</v>
      </c>
      <c r="AD1595" s="80">
        <f t="shared" si="672"/>
        <v>0.42334234156771083</v>
      </c>
      <c r="AE1595" s="80">
        <f t="shared" si="673"/>
        <v>0.85</v>
      </c>
      <c r="AF1595" s="54">
        <f>(Q1595-MAX(Q$2:Q1594))/MAX(Q$2:Q1594)</f>
        <v>-8.8336822401786697E-2</v>
      </c>
      <c r="AG1595" s="54">
        <f>(R1595-MAX(R$2:R1594))/MAX(R$2:R1594)</f>
        <v>2.3821844101050933E-2</v>
      </c>
      <c r="AH1595" s="54">
        <f>(S1595-MAX(S$2:S1594))/MAX(S$2:S1594)</f>
        <v>1.114297856093515E-2</v>
      </c>
      <c r="AI1595" s="54">
        <f>(T1595-MAX(T$2:T1594))/MAX(T$2:T1594)</f>
        <v>1.7939841110286625E-2</v>
      </c>
      <c r="AJ1595" s="54">
        <f>(U1595-MAX(U$2:U1594))/MAX(U$2:U1594)</f>
        <v>2.3480989680844881E-2</v>
      </c>
      <c r="AK1595" s="54"/>
      <c r="AM1595" s="49"/>
      <c r="AN1595" s="49"/>
      <c r="AO1595" s="49"/>
      <c r="AP1595" s="49"/>
      <c r="AQ1595" s="49"/>
    </row>
    <row r="1596" spans="1:43">
      <c r="A1596" s="49">
        <f>Data!F1722</f>
        <v>2013.7916666665369</v>
      </c>
      <c r="B1596" s="53">
        <f t="shared" si="668"/>
        <v>0.84099999999999997</v>
      </c>
      <c r="C1596" s="50">
        <f>1/Data!N1722</f>
        <v>4.1955569417817293E-2</v>
      </c>
      <c r="D1596" s="50">
        <f>Data!H1722/100</f>
        <v>2.6200000000000001E-2</v>
      </c>
      <c r="E1596">
        <f>Data!K1723/Data!K1722</f>
        <v>1.0407350912241402</v>
      </c>
      <c r="F1596">
        <f>Data!T1723/Data!T1722</f>
        <v>0.99553340684748692</v>
      </c>
      <c r="G1596" s="49">
        <f>Data!E1725</f>
        <v>233.916</v>
      </c>
      <c r="H1596" s="52">
        <v>0</v>
      </c>
      <c r="I1596" s="52">
        <v>1</v>
      </c>
      <c r="J1596" s="52">
        <v>0.6</v>
      </c>
      <c r="K1596" s="54">
        <f t="shared" si="671"/>
        <v>0.66261227030770231</v>
      </c>
      <c r="L1596" s="54">
        <f t="shared" si="682"/>
        <v>0.85</v>
      </c>
      <c r="M1596" s="53">
        <f t="shared" si="683"/>
        <v>0.85</v>
      </c>
      <c r="N1596" s="54" cm="1">
        <f t="array" ref="N1596">stock_min(C1596,O1596)</f>
        <v>0.39928099588403448</v>
      </c>
      <c r="O1596" s="54" cm="1">
        <f t="array" ref="O1596">stock_max(C1596,D1596)</f>
        <v>0.85</v>
      </c>
      <c r="P1596" s="49">
        <f t="shared" si="669"/>
        <v>2013.7916666665369</v>
      </c>
      <c r="Q1596" s="49">
        <f t="shared" si="674"/>
        <v>3.5932092903061075</v>
      </c>
      <c r="R1596" s="49">
        <f t="shared" si="675"/>
        <v>540.69129693183913</v>
      </c>
      <c r="S1596" s="59">
        <f t="shared" si="665"/>
        <v>98.614902020993512</v>
      </c>
      <c r="T1596" s="59">
        <f t="shared" si="666"/>
        <v>132.26666963657217</v>
      </c>
      <c r="U1596" s="59">
        <f t="shared" si="667"/>
        <v>463.72234430077629</v>
      </c>
      <c r="V1596" s="59"/>
      <c r="W1596" s="49">
        <f t="shared" si="676"/>
        <v>39.445960808397409</v>
      </c>
      <c r="X1596" s="49">
        <f t="shared" si="677"/>
        <v>59.168941212596103</v>
      </c>
      <c r="Y1596" s="49">
        <f t="shared" si="678"/>
        <v>44.625151382644248</v>
      </c>
      <c r="Z1596" s="49">
        <f t="shared" si="679"/>
        <v>87.641518253927927</v>
      </c>
      <c r="AA1596" s="49">
        <f t="shared" si="680"/>
        <v>69.55835164511646</v>
      </c>
      <c r="AB1596" s="49">
        <f t="shared" si="681"/>
        <v>394.16399265565985</v>
      </c>
      <c r="AC1596" s="80">
        <f t="shared" si="670"/>
        <v>0.85</v>
      </c>
      <c r="AD1596" s="80">
        <f t="shared" si="672"/>
        <v>0.39928099588403448</v>
      </c>
      <c r="AE1596" s="80">
        <f t="shared" si="673"/>
        <v>0.85</v>
      </c>
      <c r="AF1596" s="54">
        <f>(Q1596-MAX(Q$2:Q1595))/MAX(Q$2:Q1595)</f>
        <v>-9.2408850908245216E-2</v>
      </c>
      <c r="AG1596" s="54">
        <f>(R1596-MAX(R$2:R1595))/MAX(R$2:R1595)</f>
        <v>4.0735091224140263E-2</v>
      </c>
      <c r="AH1596" s="54">
        <f>(S1596-MAX(S$2:S1595))/MAX(S$2:S1595)</f>
        <v>2.2654417473478919E-2</v>
      </c>
      <c r="AI1596" s="54">
        <f>(T1596-MAX(T$2:T1595))/MAX(T$2:T1595)</f>
        <v>2.5484597554033248E-2</v>
      </c>
      <c r="AJ1596" s="54">
        <f>(U1596-MAX(U$2:U1595))/MAX(U$2:U1595)</f>
        <v>3.3954838567642226E-2</v>
      </c>
      <c r="AK1596" s="54"/>
      <c r="AM1596" s="49"/>
      <c r="AN1596" s="49"/>
      <c r="AO1596" s="49"/>
      <c r="AP1596" s="49"/>
      <c r="AQ1596" s="49"/>
    </row>
    <row r="1597" spans="1:43">
      <c r="A1597" s="49">
        <f>Data!F1723</f>
        <v>2013.8749999998702</v>
      </c>
      <c r="B1597" s="53">
        <f t="shared" si="668"/>
        <v>0.84899999999999998</v>
      </c>
      <c r="C1597" s="50">
        <f>1/Data!N1723</f>
        <v>4.058099470470071E-2</v>
      </c>
      <c r="D1597" s="50">
        <f>Data!H1723/100</f>
        <v>2.7200000000000002E-2</v>
      </c>
      <c r="E1597">
        <f>Data!K1724/Data!K1723</f>
        <v>1.0153129311310145</v>
      </c>
      <c r="F1597">
        <f>Data!T1724/Data!T1723</f>
        <v>0.98685486042865289</v>
      </c>
      <c r="G1597" s="49">
        <f>Data!E1726</f>
        <v>234.78100000000001</v>
      </c>
      <c r="H1597" s="52">
        <v>0</v>
      </c>
      <c r="I1597" s="52">
        <v>1</v>
      </c>
      <c r="J1597" s="52">
        <v>0.6</v>
      </c>
      <c r="K1597" s="54">
        <f t="shared" si="671"/>
        <v>0.66261227030770231</v>
      </c>
      <c r="L1597" s="54">
        <f t="shared" si="682"/>
        <v>0.85</v>
      </c>
      <c r="M1597" s="53">
        <f t="shared" si="683"/>
        <v>0.85</v>
      </c>
      <c r="N1597" s="54" cm="1">
        <f t="array" ref="N1597">stock_min(C1597,O1597)</f>
        <v>0.35219264346675894</v>
      </c>
      <c r="O1597" s="54" cm="1">
        <f t="array" ref="O1597">stock_max(C1597,D1597)</f>
        <v>0.85</v>
      </c>
      <c r="P1597" s="49">
        <f t="shared" si="669"/>
        <v>2013.8749999998702</v>
      </c>
      <c r="Q1597" s="49">
        <f t="shared" si="674"/>
        <v>3.5459760526759725</v>
      </c>
      <c r="R1597" s="49">
        <f t="shared" si="675"/>
        <v>548.97086552489532</v>
      </c>
      <c r="S1597" s="59">
        <f t="shared" si="665"/>
        <v>99.002429282524758</v>
      </c>
      <c r="T1597" s="59">
        <f t="shared" si="666"/>
        <v>133.02211432649477</v>
      </c>
      <c r="U1597" s="59">
        <f t="shared" si="667"/>
        <v>468.84379613391025</v>
      </c>
      <c r="V1597" s="59"/>
      <c r="W1597" s="49">
        <f t="shared" si="676"/>
        <v>39.600971713009905</v>
      </c>
      <c r="X1597" s="49">
        <f t="shared" si="677"/>
        <v>59.401457569514854</v>
      </c>
      <c r="Y1597" s="49">
        <f t="shared" si="678"/>
        <v>44.880029151485338</v>
      </c>
      <c r="Z1597" s="49">
        <f t="shared" si="679"/>
        <v>88.142085175009441</v>
      </c>
      <c r="AA1597" s="49">
        <f t="shared" si="680"/>
        <v>70.326569420086543</v>
      </c>
      <c r="AB1597" s="49">
        <f t="shared" si="681"/>
        <v>398.51722671382367</v>
      </c>
      <c r="AC1597" s="80">
        <f t="shared" si="670"/>
        <v>0.85</v>
      </c>
      <c r="AD1597" s="80">
        <f t="shared" si="672"/>
        <v>0.35219264346675894</v>
      </c>
      <c r="AE1597" s="80">
        <f t="shared" si="673"/>
        <v>0.85</v>
      </c>
      <c r="AF1597" s="54">
        <f>(Q1597-MAX(Q$2:Q1596))/MAX(Q$2:Q1596)</f>
        <v>-0.10433926323677567</v>
      </c>
      <c r="AG1597" s="54">
        <f>(R1597-MAX(R$2:R1596))/MAX(R$2:R1596)</f>
        <v>1.5312931131014534E-2</v>
      </c>
      <c r="AH1597" s="54">
        <f>(S1597-MAX(S$2:S1596))/MAX(S$2:S1596)</f>
        <v>3.9297028500697448E-3</v>
      </c>
      <c r="AI1597" s="54">
        <f>(T1597-MAX(T$2:T1596))/MAX(T$2:T1596)</f>
        <v>5.7115272653218375E-3</v>
      </c>
      <c r="AJ1597" s="54">
        <f>(U1597-MAX(U$2:U1596))/MAX(U$2:U1596)</f>
        <v>1.1044220525660332E-2</v>
      </c>
      <c r="AK1597" s="54"/>
      <c r="AM1597" s="49"/>
      <c r="AN1597" s="49"/>
      <c r="AO1597" s="49"/>
      <c r="AP1597" s="49"/>
      <c r="AQ1597" s="49"/>
    </row>
    <row r="1598" spans="1:43">
      <c r="A1598" s="49">
        <f>Data!F1724</f>
        <v>2013.9583333332034</v>
      </c>
      <c r="B1598" s="53">
        <f t="shared" si="668"/>
        <v>0.85499999999999998</v>
      </c>
      <c r="C1598" s="50">
        <f>1/Data!N1724</f>
        <v>4.0222237035986215E-2</v>
      </c>
      <c r="D1598" s="50">
        <f>Data!H1724/100</f>
        <v>2.8999999999999998E-2</v>
      </c>
      <c r="E1598">
        <f>Data!K1725/Data!K1724</f>
        <v>1.0059547293177193</v>
      </c>
      <c r="F1598">
        <f>Data!T1725/Data!T1724</f>
        <v>1.0021386805472894</v>
      </c>
      <c r="G1598" s="49">
        <f>Data!E1727</f>
        <v>236.29300000000001</v>
      </c>
      <c r="H1598" s="52">
        <v>0</v>
      </c>
      <c r="I1598" s="52">
        <v>1</v>
      </c>
      <c r="J1598" s="52">
        <v>0.6</v>
      </c>
      <c r="K1598" s="54">
        <f t="shared" si="671"/>
        <v>0.66261227030770231</v>
      </c>
      <c r="L1598" s="54">
        <f t="shared" si="682"/>
        <v>0.85</v>
      </c>
      <c r="M1598" s="53">
        <f t="shared" si="683"/>
        <v>0.85</v>
      </c>
      <c r="N1598" s="54" cm="1">
        <f t="array" ref="N1598">stock_min(C1598,O1598)</f>
        <v>0.3399028003788368</v>
      </c>
      <c r="O1598" s="54" cm="1">
        <f t="array" ref="O1598">stock_max(C1598,D1598)</f>
        <v>0.85</v>
      </c>
      <c r="P1598" s="49">
        <f t="shared" si="669"/>
        <v>2013.9583333332034</v>
      </c>
      <c r="Q1598" s="49">
        <f t="shared" si="674"/>
        <v>3.5535597626809845</v>
      </c>
      <c r="R1598" s="49">
        <f t="shared" si="675"/>
        <v>552.23983843241012</v>
      </c>
      <c r="S1598" s="59">
        <f t="shared" si="665"/>
        <v>99.440842711285583</v>
      </c>
      <c r="T1598" s="59">
        <f t="shared" si="666"/>
        <v>133.64296063051938</v>
      </c>
      <c r="U1598" s="59">
        <f t="shared" si="667"/>
        <v>471.36726441341557</v>
      </c>
      <c r="V1598" s="59"/>
      <c r="W1598" s="49">
        <f t="shared" si="676"/>
        <v>39.776337084514239</v>
      </c>
      <c r="X1598" s="49">
        <f t="shared" si="677"/>
        <v>59.664505626771344</v>
      </c>
      <c r="Y1598" s="49">
        <f t="shared" si="678"/>
        <v>45.089495076488056</v>
      </c>
      <c r="Z1598" s="49">
        <f t="shared" si="679"/>
        <v>88.553465554031334</v>
      </c>
      <c r="AA1598" s="49">
        <f t="shared" si="680"/>
        <v>70.705089662012341</v>
      </c>
      <c r="AB1598" s="49">
        <f t="shared" si="681"/>
        <v>400.6621747514032</v>
      </c>
      <c r="AC1598" s="80">
        <f t="shared" si="670"/>
        <v>0.85</v>
      </c>
      <c r="AD1598" s="80">
        <f t="shared" si="672"/>
        <v>0.3399028003788368</v>
      </c>
      <c r="AE1598" s="80">
        <f t="shared" si="673"/>
        <v>0.85</v>
      </c>
      <c r="AF1598" s="54">
        <f>(Q1598-MAX(Q$2:Q1597))/MAX(Q$2:Q1597)</f>
        <v>-0.10242373104208931</v>
      </c>
      <c r="AG1598" s="54">
        <f>(R1598-MAX(R$2:R1597))/MAX(R$2:R1597)</f>
        <v>5.9547293177192534E-3</v>
      </c>
      <c r="AH1598" s="54">
        <f>(S1598-MAX(S$2:S1597))/MAX(S$2:S1597)</f>
        <v>4.4283098095473762E-3</v>
      </c>
      <c r="AI1598" s="54">
        <f>(T1598-MAX(T$2:T1597))/MAX(T$2:T1597)</f>
        <v>4.6672412866689238E-3</v>
      </c>
      <c r="AJ1598" s="54">
        <f>(U1598-MAX(U$2:U1597))/MAX(U$2:U1597)</f>
        <v>5.3823220021547965E-3</v>
      </c>
      <c r="AK1598" s="54"/>
      <c r="AM1598" s="49"/>
      <c r="AN1598" s="49"/>
      <c r="AO1598" s="49"/>
      <c r="AP1598" s="49"/>
      <c r="AQ1598" s="49"/>
    </row>
    <row r="1599" spans="1:43">
      <c r="A1599" s="49">
        <f>Data!F1725</f>
        <v>2014.0416666665367</v>
      </c>
      <c r="B1599" s="53">
        <f t="shared" si="668"/>
        <v>0.85399999999999998</v>
      </c>
      <c r="C1599" s="50">
        <f>1/Data!N1725</f>
        <v>4.0225893988660104E-2</v>
      </c>
      <c r="D1599" s="50">
        <f>Data!H1725/100</f>
        <v>2.86E-2</v>
      </c>
      <c r="E1599">
        <f>Data!K1726/Data!K1725</f>
        <v>0.99503897876505087</v>
      </c>
      <c r="F1599">
        <f>Data!T1726/Data!T1725</f>
        <v>1.0116733105966851</v>
      </c>
      <c r="G1599" s="49">
        <f>Data!E1728</f>
        <v>237.072</v>
      </c>
      <c r="H1599" s="52">
        <v>0</v>
      </c>
      <c r="I1599" s="52">
        <v>1</v>
      </c>
      <c r="J1599" s="52">
        <v>0.6</v>
      </c>
      <c r="K1599" s="54">
        <f t="shared" si="671"/>
        <v>0.66261227030770231</v>
      </c>
      <c r="L1599" s="54">
        <f t="shared" si="682"/>
        <v>0.85</v>
      </c>
      <c r="M1599" s="53">
        <f t="shared" si="683"/>
        <v>0.85</v>
      </c>
      <c r="N1599" s="54" cm="1">
        <f t="array" ref="N1599">stock_min(C1599,O1599)</f>
        <v>0.34002807540000385</v>
      </c>
      <c r="O1599" s="54" cm="1">
        <f t="array" ref="O1599">stock_max(C1599,D1599)</f>
        <v>0.85</v>
      </c>
      <c r="P1599" s="49">
        <f t="shared" si="669"/>
        <v>2014.0416666665367</v>
      </c>
      <c r="Q1599" s="49">
        <f t="shared" si="674"/>
        <v>3.5950415695146423</v>
      </c>
      <c r="R1599" s="49">
        <f t="shared" si="675"/>
        <v>549.50016486716208</v>
      </c>
      <c r="S1599" s="59">
        <f t="shared" si="665"/>
        <v>99.609167369084417</v>
      </c>
      <c r="T1599" s="59">
        <f t="shared" si="666"/>
        <v>133.72998868815304</v>
      </c>
      <c r="U1599" s="59">
        <f t="shared" si="667"/>
        <v>470.20493332882404</v>
      </c>
      <c r="V1599" s="59"/>
      <c r="W1599" s="49">
        <f t="shared" si="676"/>
        <v>39.843666947633771</v>
      </c>
      <c r="X1599" s="49">
        <f t="shared" si="677"/>
        <v>59.765500421450646</v>
      </c>
      <c r="Y1599" s="49">
        <f t="shared" si="678"/>
        <v>45.118857275272603</v>
      </c>
      <c r="Z1599" s="49">
        <f t="shared" si="679"/>
        <v>88.611131412880439</v>
      </c>
      <c r="AA1599" s="49">
        <f t="shared" si="680"/>
        <v>70.530739999323615</v>
      </c>
      <c r="AB1599" s="49">
        <f t="shared" si="681"/>
        <v>399.67419332950044</v>
      </c>
      <c r="AC1599" s="80">
        <f t="shared" si="670"/>
        <v>0.85</v>
      </c>
      <c r="AD1599" s="80">
        <f t="shared" si="672"/>
        <v>0.34002807540000385</v>
      </c>
      <c r="AE1599" s="80">
        <f t="shared" si="673"/>
        <v>0.85</v>
      </c>
      <c r="AF1599" s="54">
        <f>(Q1599-MAX(Q$2:Q1598))/MAX(Q$2:Q1598)</f>
        <v>-9.1946044470329835E-2</v>
      </c>
      <c r="AG1599" s="54">
        <f>(R1599-MAX(R$2:R1598))/MAX(R$2:R1598)</f>
        <v>-4.9610212349490883E-3</v>
      </c>
      <c r="AH1599" s="54">
        <f>(S1599-MAX(S$2:S1598))/MAX(S$2:S1598)</f>
        <v>1.6927114977046648E-3</v>
      </c>
      <c r="AI1599" s="54">
        <f>(T1599-MAX(T$2:T1598))/MAX(T$2:T1598)</f>
        <v>6.5119821667423885E-4</v>
      </c>
      <c r="AJ1599" s="54">
        <f>(U1599-MAX(U$2:U1598))/MAX(U$2:U1598)</f>
        <v>-2.4658714602041154E-3</v>
      </c>
      <c r="AK1599" s="54"/>
      <c r="AM1599" s="49"/>
      <c r="AN1599" s="49"/>
      <c r="AO1599" s="49"/>
      <c r="AP1599" s="49"/>
      <c r="AQ1599" s="49"/>
    </row>
    <row r="1600" spans="1:43">
      <c r="A1600" s="49">
        <f>Data!F1726</f>
        <v>2014.1249999998699</v>
      </c>
      <c r="B1600" s="53">
        <f t="shared" si="668"/>
        <v>0.84799999999999998</v>
      </c>
      <c r="C1600" s="50">
        <f>1/Data!N1726</f>
        <v>4.066539835216014E-2</v>
      </c>
      <c r="D1600" s="50">
        <f>Data!H1726/100</f>
        <v>2.7099999999999999E-2</v>
      </c>
      <c r="E1600">
        <f>Data!K1727/Data!K1726</f>
        <v>1.0206684992490886</v>
      </c>
      <c r="F1600">
        <f>Data!T1727/Data!T1726</f>
        <v>0.99498228074070127</v>
      </c>
      <c r="G1600" s="49">
        <f>Data!E1729</f>
        <v>237.9</v>
      </c>
      <c r="H1600" s="52">
        <v>0</v>
      </c>
      <c r="I1600" s="52">
        <v>1</v>
      </c>
      <c r="J1600" s="52">
        <v>0.6</v>
      </c>
      <c r="K1600" s="54">
        <f t="shared" si="671"/>
        <v>0.66261227030770231</v>
      </c>
      <c r="L1600" s="54">
        <f t="shared" si="682"/>
        <v>0.85</v>
      </c>
      <c r="M1600" s="53">
        <f t="shared" si="683"/>
        <v>0.85</v>
      </c>
      <c r="N1600" s="54" cm="1">
        <f t="array" ref="N1600">stock_min(C1600,O1600)</f>
        <v>0.35508403136946659</v>
      </c>
      <c r="O1600" s="54" cm="1">
        <f t="array" ref="O1600">stock_max(C1600,D1600)</f>
        <v>0.85</v>
      </c>
      <c r="P1600" s="49">
        <f t="shared" si="669"/>
        <v>2014.1249999998699</v>
      </c>
      <c r="Q1600" s="49">
        <f t="shared" si="674"/>
        <v>3.5770026601933091</v>
      </c>
      <c r="R1600" s="49">
        <f t="shared" si="675"/>
        <v>560.85750861209306</v>
      </c>
      <c r="S1600" s="59">
        <f t="shared" si="665"/>
        <v>100.64450623466234</v>
      </c>
      <c r="T1600" s="59">
        <f t="shared" si="666"/>
        <v>135.33505403211336</v>
      </c>
      <c r="U1600" s="59">
        <f t="shared" si="667"/>
        <v>478.11169564106774</v>
      </c>
      <c r="V1600" s="59"/>
      <c r="W1600" s="49">
        <f t="shared" si="676"/>
        <v>40.257802493864943</v>
      </c>
      <c r="X1600" s="49">
        <f t="shared" si="677"/>
        <v>60.386703740797401</v>
      </c>
      <c r="Y1600" s="49">
        <f t="shared" si="678"/>
        <v>45.660386627679166</v>
      </c>
      <c r="Z1600" s="49">
        <f t="shared" si="679"/>
        <v>89.674667404434203</v>
      </c>
      <c r="AA1600" s="49">
        <f t="shared" si="680"/>
        <v>71.716754346160172</v>
      </c>
      <c r="AB1600" s="49">
        <f t="shared" si="681"/>
        <v>406.3949412949076</v>
      </c>
      <c r="AC1600" s="80">
        <f t="shared" si="670"/>
        <v>0.85000000000000009</v>
      </c>
      <c r="AD1600" s="80">
        <f t="shared" si="672"/>
        <v>0.35508403136946659</v>
      </c>
      <c r="AE1600" s="80">
        <f t="shared" si="673"/>
        <v>0.85</v>
      </c>
      <c r="AF1600" s="54">
        <f>(Q1600-MAX(Q$2:Q1599))/MAX(Q$2:Q1599)</f>
        <v>-9.6502404291473443E-2</v>
      </c>
      <c r="AG1600" s="54">
        <f>(R1600-MAX(R$2:R1599))/MAX(R$2:R1599)</f>
        <v>1.5604941150470201E-2</v>
      </c>
      <c r="AH1600" s="54">
        <f>(S1600-MAX(S$2:S1599))/MAX(S$2:S1599)</f>
        <v>1.0394011845733627E-2</v>
      </c>
      <c r="AI1600" s="54">
        <f>(T1600-MAX(T$2:T1599))/MAX(T$2:T1599)</f>
        <v>1.2002284302163484E-2</v>
      </c>
      <c r="AJ1600" s="54">
        <f>(U1600-MAX(U$2:U1599))/MAX(U$2:U1599)</f>
        <v>1.4308229987173921E-2</v>
      </c>
      <c r="AK1600" s="54"/>
      <c r="AM1600" s="49"/>
      <c r="AN1600" s="49"/>
      <c r="AO1600" s="49"/>
      <c r="AP1600" s="49"/>
      <c r="AQ1600" s="49"/>
    </row>
    <row r="1601" spans="1:43">
      <c r="A1601" s="49">
        <f>Data!F1727</f>
        <v>2014.2083333332032</v>
      </c>
      <c r="B1601" s="53">
        <f t="shared" si="668"/>
        <v>0.85699999999999998</v>
      </c>
      <c r="C1601" s="50">
        <f>1/Data!N1727</f>
        <v>4.0070461255110872E-2</v>
      </c>
      <c r="D1601" s="50">
        <f>Data!H1727/100</f>
        <v>2.7200000000000002E-2</v>
      </c>
      <c r="E1601">
        <f>Data!K1728/Data!K1727</f>
        <v>0.99874177537184838</v>
      </c>
      <c r="F1601">
        <f>Data!T1728/Data!T1727</f>
        <v>0.99983917925007004</v>
      </c>
      <c r="G1601" s="49">
        <f>Data!E1730</f>
        <v>238.34299999999999</v>
      </c>
      <c r="H1601" s="52">
        <v>0</v>
      </c>
      <c r="I1601" s="52">
        <v>1</v>
      </c>
      <c r="J1601" s="52">
        <v>0.6</v>
      </c>
      <c r="K1601" s="54">
        <f t="shared" si="671"/>
        <v>0.66261227030770231</v>
      </c>
      <c r="L1601" s="54">
        <f t="shared" si="682"/>
        <v>0.85</v>
      </c>
      <c r="M1601" s="53">
        <f t="shared" si="683"/>
        <v>0.85</v>
      </c>
      <c r="N1601" s="54" cm="1">
        <f t="array" ref="N1601">stock_min(C1601,O1601)</f>
        <v>0.3347034675305981</v>
      </c>
      <c r="O1601" s="54" cm="1">
        <f t="array" ref="O1601">stock_max(C1601,D1601)</f>
        <v>0.85</v>
      </c>
      <c r="P1601" s="49">
        <f t="shared" si="669"/>
        <v>2014.2083333332032</v>
      </c>
      <c r="Q1601" s="49">
        <f t="shared" si="674"/>
        <v>3.5764274039429953</v>
      </c>
      <c r="R1601" s="49">
        <f t="shared" si="675"/>
        <v>560.15182388187361</v>
      </c>
      <c r="S1601" s="59">
        <f t="shared" si="665"/>
        <v>100.56205190681519</v>
      </c>
      <c r="T1601" s="59">
        <f t="shared" si="666"/>
        <v>135.21488001944425</v>
      </c>
      <c r="U1601" s="59">
        <f t="shared" si="667"/>
        <v>477.58882597495779</v>
      </c>
      <c r="V1601" s="59"/>
      <c r="W1601" s="49">
        <f t="shared" si="676"/>
        <v>40.224820762726075</v>
      </c>
      <c r="X1601" s="49">
        <f t="shared" si="677"/>
        <v>60.33723114408911</v>
      </c>
      <c r="Y1601" s="49">
        <f t="shared" si="678"/>
        <v>45.61984139037672</v>
      </c>
      <c r="Z1601" s="49">
        <f t="shared" si="679"/>
        <v>89.595038629067531</v>
      </c>
      <c r="AA1601" s="49">
        <f t="shared" si="680"/>
        <v>71.638323896243676</v>
      </c>
      <c r="AB1601" s="49">
        <f t="shared" si="681"/>
        <v>405.95050207871412</v>
      </c>
      <c r="AC1601" s="80">
        <f t="shared" si="670"/>
        <v>0.85</v>
      </c>
      <c r="AD1601" s="80">
        <f t="shared" si="672"/>
        <v>0.3347034675305981</v>
      </c>
      <c r="AE1601" s="80">
        <f t="shared" si="673"/>
        <v>0.85</v>
      </c>
      <c r="AF1601" s="54">
        <f>(Q1601-MAX(Q$2:Q1600))/MAX(Q$2:Q1600)</f>
        <v>-9.6647705452375235E-2</v>
      </c>
      <c r="AG1601" s="54">
        <f>(R1601-MAX(R$2:R1600))/MAX(R$2:R1600)</f>
        <v>-1.2582246281515322E-3</v>
      </c>
      <c r="AH1601" s="54">
        <f>(S1601-MAX(S$2:S1600))/MAX(S$2:S1600)</f>
        <v>-8.1926307686292638E-4</v>
      </c>
      <c r="AI1601" s="54">
        <f>(T1601-MAX(T$2:T1600))/MAX(T$2:T1600)</f>
        <v>-8.8797402512282454E-4</v>
      </c>
      <c r="AJ1601" s="54">
        <f>(U1601-MAX(U$2:U1600))/MAX(U$2:U1600)</f>
        <v>-1.093614046418325E-3</v>
      </c>
      <c r="AK1601" s="54"/>
      <c r="AM1601" s="49"/>
      <c r="AN1601" s="49"/>
      <c r="AO1601" s="49"/>
      <c r="AP1601" s="49"/>
      <c r="AQ1601" s="49"/>
    </row>
    <row r="1602" spans="1:43">
      <c r="A1602" s="49">
        <f>Data!F1728</f>
        <v>2014.2916666665365</v>
      </c>
      <c r="B1602" s="53">
        <f t="shared" si="668"/>
        <v>0.85199999999999998</v>
      </c>
      <c r="C1602" s="50">
        <f>1/Data!N1728</f>
        <v>4.0344842869325472E-2</v>
      </c>
      <c r="D1602" s="50">
        <f>Data!H1728/100</f>
        <v>2.7099999999999999E-2</v>
      </c>
      <c r="E1602">
        <f>Data!K1729/Data!K1728</f>
        <v>1.0118036473557592</v>
      </c>
      <c r="F1602">
        <f>Data!T1729/Data!T1728</f>
        <v>1.011849043915666</v>
      </c>
      <c r="G1602" s="49">
        <f>Data!E1731</f>
        <v>238.25</v>
      </c>
      <c r="H1602" s="52">
        <v>0</v>
      </c>
      <c r="I1602" s="52">
        <v>1</v>
      </c>
      <c r="J1602" s="52">
        <v>0.6</v>
      </c>
      <c r="K1602" s="54">
        <f t="shared" si="671"/>
        <v>0.66261227030770231</v>
      </c>
      <c r="L1602" s="54">
        <f t="shared" si="682"/>
        <v>0.85</v>
      </c>
      <c r="M1602" s="53">
        <f t="shared" si="683"/>
        <v>0.85</v>
      </c>
      <c r="N1602" s="54" cm="1">
        <f t="array" ref="N1602">stock_min(C1602,O1602)</f>
        <v>0.34410286795872325</v>
      </c>
      <c r="O1602" s="54" cm="1">
        <f t="array" ref="O1602">stock_max(C1602,D1602)</f>
        <v>0.85</v>
      </c>
      <c r="P1602" s="49">
        <f t="shared" si="669"/>
        <v>2014.2916666665365</v>
      </c>
      <c r="Q1602" s="49">
        <f t="shared" si="674"/>
        <v>3.6188046493135073</v>
      </c>
      <c r="R1602" s="49">
        <f t="shared" si="675"/>
        <v>566.76365847666057</v>
      </c>
      <c r="S1602" s="59">
        <f t="shared" ref="S1602:S1665" si="684">SUM(W1602:X1602)</f>
        <v>101.75087697338029</v>
      </c>
      <c r="T1602" s="59">
        <f t="shared" ref="T1602:T1665" si="685">SUM(Y1602:Z1602)</f>
        <v>136.81297976430767</v>
      </c>
      <c r="U1602" s="59">
        <f t="shared" ref="U1602:U1665" si="686">SUM(AA1602:AB1602)</f>
        <v>483.2293681912796</v>
      </c>
      <c r="V1602" s="59"/>
      <c r="W1602" s="49">
        <f t="shared" si="676"/>
        <v>40.700350789352115</v>
      </c>
      <c r="X1602" s="49">
        <f t="shared" si="677"/>
        <v>61.050526184028172</v>
      </c>
      <c r="Y1602" s="49">
        <f t="shared" si="678"/>
        <v>46.159020635118033</v>
      </c>
      <c r="Z1602" s="49">
        <f t="shared" si="679"/>
        <v>90.653959129189644</v>
      </c>
      <c r="AA1602" s="49">
        <f t="shared" si="680"/>
        <v>72.484405228691955</v>
      </c>
      <c r="AB1602" s="49">
        <f t="shared" si="681"/>
        <v>410.74496296258764</v>
      </c>
      <c r="AC1602" s="80">
        <f t="shared" si="670"/>
        <v>0.85</v>
      </c>
      <c r="AD1602" s="80">
        <f t="shared" si="672"/>
        <v>0.34410286795872325</v>
      </c>
      <c r="AE1602" s="80">
        <f t="shared" si="673"/>
        <v>0.85</v>
      </c>
      <c r="AF1602" s="54">
        <f>(Q1602-MAX(Q$2:Q1601))/MAX(Q$2:Q1601)</f>
        <v>-8.5943844442962755E-2</v>
      </c>
      <c r="AG1602" s="54">
        <f>(R1602-MAX(R$2:R1601))/MAX(R$2:R1601)</f>
        <v>1.053057108780261E-2</v>
      </c>
      <c r="AH1602" s="54">
        <f>(S1602-MAX(S$2:S1601))/MAX(S$2:S1601)</f>
        <v>1.0992857733718046E-2</v>
      </c>
      <c r="AI1602" s="54">
        <f>(T1602-MAX(T$2:T1601))/MAX(T$2:T1601)</f>
        <v>1.0920494640240169E-2</v>
      </c>
      <c r="AJ1602" s="54">
        <f>(U1602-MAX(U$2:U1601))/MAX(U$2:U1601)</f>
        <v>1.0703926711832309E-2</v>
      </c>
      <c r="AK1602" s="54"/>
      <c r="AM1602" s="49"/>
      <c r="AN1602" s="49"/>
      <c r="AO1602" s="49"/>
      <c r="AP1602" s="49"/>
      <c r="AQ1602" s="49"/>
    </row>
    <row r="1603" spans="1:43">
      <c r="A1603" s="49">
        <f>Data!F1729</f>
        <v>2014.3749999998697</v>
      </c>
      <c r="B1603" s="53">
        <f t="shared" ref="B1603:B1666" si="687">1-_xlfn.PERCENTRANK.INC(C$3:C$1712,C1603,3)</f>
        <v>0.85699999999999998</v>
      </c>
      <c r="C1603" s="50">
        <f>1/Data!N1729</f>
        <v>4.0090967833408681E-2</v>
      </c>
      <c r="D1603" s="50">
        <f>Data!H1729/100</f>
        <v>2.5600000000000001E-2</v>
      </c>
      <c r="E1603">
        <f>Data!K1730/Data!K1729</f>
        <v>1.0300619760724981</v>
      </c>
      <c r="F1603">
        <f>Data!T1730/Data!T1729</f>
        <v>0.99678395759694205</v>
      </c>
      <c r="G1603" s="49">
        <f>Data!E1732</f>
        <v>237.852</v>
      </c>
      <c r="H1603" s="52">
        <v>0</v>
      </c>
      <c r="I1603" s="52">
        <v>1</v>
      </c>
      <c r="J1603" s="52">
        <v>0.6</v>
      </c>
      <c r="K1603" s="54">
        <f t="shared" si="671"/>
        <v>0.66261227030770231</v>
      </c>
      <c r="L1603" s="54">
        <f t="shared" si="682"/>
        <v>0.85</v>
      </c>
      <c r="M1603" s="53">
        <f t="shared" si="683"/>
        <v>0.85</v>
      </c>
      <c r="N1603" s="54" cm="1">
        <f t="array" ref="N1603">stock_min(C1603,O1603)</f>
        <v>0.33540595461736422</v>
      </c>
      <c r="O1603" s="54" cm="1">
        <f t="array" ref="O1603">stock_max(C1603,D1603)</f>
        <v>0.85</v>
      </c>
      <c r="P1603" s="49">
        <f t="shared" ref="P1603:P1666" si="688">A1603</f>
        <v>2014.3749999998697</v>
      </c>
      <c r="Q1603" s="49">
        <f t="shared" si="674"/>
        <v>3.6071664201129319</v>
      </c>
      <c r="R1603" s="49">
        <f t="shared" si="675"/>
        <v>583.80169401654734</v>
      </c>
      <c r="S1603" s="59">
        <f t="shared" si="684"/>
        <v>103.45528237678008</v>
      </c>
      <c r="T1603" s="59">
        <f t="shared" si="685"/>
        <v>139.38976754688042</v>
      </c>
      <c r="U1603" s="59">
        <f t="shared" si="686"/>
        <v>495.34406051898412</v>
      </c>
      <c r="V1603" s="59"/>
      <c r="W1603" s="49">
        <f t="shared" si="676"/>
        <v>41.382112950712035</v>
      </c>
      <c r="X1603" s="49">
        <f t="shared" si="677"/>
        <v>62.073169426068041</v>
      </c>
      <c r="Y1603" s="49">
        <f t="shared" si="678"/>
        <v>47.028397214979101</v>
      </c>
      <c r="Z1603" s="49">
        <f t="shared" si="679"/>
        <v>92.361370331901327</v>
      </c>
      <c r="AA1603" s="49">
        <f t="shared" si="680"/>
        <v>74.30160907784763</v>
      </c>
      <c r="AB1603" s="49">
        <f t="shared" si="681"/>
        <v>421.04245144113651</v>
      </c>
      <c r="AC1603" s="80">
        <f t="shared" ref="AC1603:AC1666" si="689">AB1603/SUM(AA1603:AB1603)</f>
        <v>0.85</v>
      </c>
      <c r="AD1603" s="80">
        <f t="shared" si="672"/>
        <v>0.33540595461736422</v>
      </c>
      <c r="AE1603" s="80">
        <f t="shared" si="673"/>
        <v>0.85</v>
      </c>
      <c r="AF1603" s="54">
        <f>(Q1603-MAX(Q$2:Q1602))/MAX(Q$2:Q1602)</f>
        <v>-8.8883487798010308E-2</v>
      </c>
      <c r="AG1603" s="54">
        <f>(R1603-MAX(R$2:R1602))/MAX(R$2:R1602)</f>
        <v>3.0061976072497963E-2</v>
      </c>
      <c r="AH1603" s="54">
        <f>(S1603-MAX(S$2:S1602))/MAX(S$2:S1602)</f>
        <v>1.6750768682275732E-2</v>
      </c>
      <c r="AI1603" s="54">
        <f>(T1603-MAX(T$2:T1602))/MAX(T$2:T1602)</f>
        <v>1.8834380970371892E-2</v>
      </c>
      <c r="AJ1603" s="54">
        <f>(U1603-MAX(U$2:U1602))/MAX(U$2:U1602)</f>
        <v>2.5070273301164687E-2</v>
      </c>
      <c r="AK1603" s="54"/>
      <c r="AM1603" s="49"/>
      <c r="AN1603" s="49"/>
      <c r="AO1603" s="49"/>
      <c r="AP1603" s="49"/>
      <c r="AQ1603" s="49"/>
    </row>
    <row r="1604" spans="1:43">
      <c r="A1604" s="49">
        <f>Data!F1730</f>
        <v>2014.458333333203</v>
      </c>
      <c r="B1604" s="53">
        <f t="shared" si="687"/>
        <v>0.86599999999999999</v>
      </c>
      <c r="C1604" s="50">
        <f>1/Data!N1730</f>
        <v>3.9126680558623866E-2</v>
      </c>
      <c r="D1604" s="50">
        <f>Data!H1730/100</f>
        <v>2.6000000000000002E-2</v>
      </c>
      <c r="E1604">
        <f>Data!K1731/Data!K1730</f>
        <v>1.0153702466412458</v>
      </c>
      <c r="F1604">
        <f>Data!T1731/Data!T1730</f>
        <v>1.0078148144072097</v>
      </c>
      <c r="G1604" s="49">
        <f>Data!E1733</f>
        <v>238.03100000000001</v>
      </c>
      <c r="H1604" s="52">
        <v>0</v>
      </c>
      <c r="I1604" s="52">
        <v>1</v>
      </c>
      <c r="J1604" s="52">
        <v>0.6</v>
      </c>
      <c r="K1604" s="54">
        <f t="shared" ref="K1604:K1667" si="690">AVERAGE(M$3:M$1712)</f>
        <v>0.66261227030770231</v>
      </c>
      <c r="L1604" s="54">
        <f t="shared" si="682"/>
        <v>0.85</v>
      </c>
      <c r="M1604" s="53">
        <f t="shared" si="683"/>
        <v>0.85</v>
      </c>
      <c r="N1604" s="54" cm="1">
        <f t="array" ref="N1604">stock_min(C1604,O1604)</f>
        <v>0.30237268360395336</v>
      </c>
      <c r="O1604" s="54" cm="1">
        <f t="array" ref="O1604">stock_max(C1604,D1604)</f>
        <v>0.85</v>
      </c>
      <c r="P1604" s="49">
        <f t="shared" si="688"/>
        <v>2014.458333333203</v>
      </c>
      <c r="Q1604" s="49">
        <f t="shared" si="674"/>
        <v>3.6353557562220331</v>
      </c>
      <c r="R1604" s="49">
        <f t="shared" si="675"/>
        <v>592.77487004315878</v>
      </c>
      <c r="S1604" s="59">
        <f t="shared" si="684"/>
        <v>104.73275583315058</v>
      </c>
      <c r="T1604" s="59">
        <f t="shared" si="685"/>
        <v>141.17690278510878</v>
      </c>
      <c r="U1604" s="59">
        <f t="shared" si="686"/>
        <v>502.39624012916954</v>
      </c>
      <c r="V1604" s="59"/>
      <c r="W1604" s="49">
        <f t="shared" si="676"/>
        <v>41.893102333260231</v>
      </c>
      <c r="X1604" s="49">
        <f t="shared" si="677"/>
        <v>62.839653499890346</v>
      </c>
      <c r="Y1604" s="49">
        <f t="shared" si="678"/>
        <v>47.63135471565807</v>
      </c>
      <c r="Z1604" s="49">
        <f t="shared" si="679"/>
        <v>93.545548069450703</v>
      </c>
      <c r="AA1604" s="49">
        <f t="shared" si="680"/>
        <v>75.359436019375437</v>
      </c>
      <c r="AB1604" s="49">
        <f t="shared" si="681"/>
        <v>427.0368041097941</v>
      </c>
      <c r="AC1604" s="80">
        <f t="shared" si="689"/>
        <v>0.85</v>
      </c>
      <c r="AD1604" s="80">
        <f t="shared" ref="AD1604:AD1667" si="691">N1604</f>
        <v>0.30237268360395336</v>
      </c>
      <c r="AE1604" s="80">
        <f t="shared" ref="AE1604:AE1667" si="692">O1604</f>
        <v>0.85</v>
      </c>
      <c r="AF1604" s="54">
        <f>(Q1604-MAX(Q$2:Q1603))/MAX(Q$2:Q1603)</f>
        <v>-8.1763281351807632E-2</v>
      </c>
      <c r="AG1604" s="54">
        <f>(R1604-MAX(R$2:R1603))/MAX(R$2:R1603)</f>
        <v>1.5370246641245793E-2</v>
      </c>
      <c r="AH1604" s="54">
        <f>(S1604-MAX(S$2:S1603))/MAX(S$2:S1603)</f>
        <v>1.2348073747631298E-2</v>
      </c>
      <c r="AI1604" s="54">
        <f>(T1604-MAX(T$2:T1603))/MAX(T$2:T1603)</f>
        <v>1.2821136512960312E-2</v>
      </c>
      <c r="AJ1604" s="54">
        <f>(U1604-MAX(U$2:U1603))/MAX(U$2:U1603)</f>
        <v>1.4236931806140317E-2</v>
      </c>
      <c r="AK1604" s="54"/>
      <c r="AM1604" s="49"/>
      <c r="AN1604" s="49"/>
      <c r="AO1604" s="49"/>
      <c r="AP1604" s="49"/>
      <c r="AQ1604" s="49"/>
    </row>
    <row r="1605" spans="1:43">
      <c r="A1605" s="49">
        <f>Data!F1731</f>
        <v>2014.5416666665362</v>
      </c>
      <c r="B1605" s="53">
        <f t="shared" si="687"/>
        <v>0.875</v>
      </c>
      <c r="C1605" s="50">
        <f>1/Data!N1731</f>
        <v>3.8733348278858583E-2</v>
      </c>
      <c r="D1605" s="50">
        <f>Data!H1731/100</f>
        <v>2.5399999999999999E-2</v>
      </c>
      <c r="E1605">
        <f>Data!K1732/Data!K1731</f>
        <v>0.9974123100219191</v>
      </c>
      <c r="F1605">
        <f>Data!T1732/Data!T1731</f>
        <v>1.0143815644657643</v>
      </c>
      <c r="G1605" s="49">
        <f>Data!E1734</f>
        <v>237.43299999999999</v>
      </c>
      <c r="H1605" s="52">
        <v>0</v>
      </c>
      <c r="I1605" s="52">
        <v>1</v>
      </c>
      <c r="J1605" s="52">
        <v>0.6</v>
      </c>
      <c r="K1605" s="54">
        <f t="shared" si="690"/>
        <v>0.66261227030770231</v>
      </c>
      <c r="L1605" s="54">
        <f t="shared" si="682"/>
        <v>0.85</v>
      </c>
      <c r="M1605" s="53">
        <f t="shared" si="683"/>
        <v>0.85</v>
      </c>
      <c r="N1605" s="54" cm="1">
        <f t="array" ref="N1605">stock_min(C1605,O1605)</f>
        <v>0.28889842947288147</v>
      </c>
      <c r="O1605" s="54" cm="1">
        <f t="array" ref="O1605">stock_max(C1605,D1605)</f>
        <v>0.85</v>
      </c>
      <c r="P1605" s="49">
        <f t="shared" si="688"/>
        <v>2014.5416666665362</v>
      </c>
      <c r="Q1605" s="49">
        <f t="shared" ref="Q1605:Q1668" si="693">Q1604*F1605</f>
        <v>3.6876378593861276</v>
      </c>
      <c r="R1605" s="49">
        <f t="shared" ref="R1605:R1668" si="694">R1604*E1605</f>
        <v>591.24095245268984</v>
      </c>
      <c r="S1605" s="59">
        <f t="shared" si="684"/>
        <v>105.17263464343948</v>
      </c>
      <c r="T1605" s="59">
        <f t="shared" si="685"/>
        <v>141.6198493063103</v>
      </c>
      <c r="U1605" s="59">
        <f t="shared" si="686"/>
        <v>502.37498785811925</v>
      </c>
      <c r="V1605" s="59"/>
      <c r="W1605" s="49">
        <f t="shared" ref="W1605:W1668" si="695">(W1604*$F1605+X1604*$E1605)*(1-$J1605)</f>
        <v>42.069053857375792</v>
      </c>
      <c r="X1605" s="49">
        <f t="shared" ref="X1605:X1668" si="696">(W1604*$F1605+X1604*$E1605)*($J1605)</f>
        <v>63.103580786063688</v>
      </c>
      <c r="Y1605" s="49">
        <f t="shared" ref="Y1605:Y1668" si="697">(Y1604*$F1605+Z1604*$E1605)*(1-$K1605)</f>
        <v>47.780799436821354</v>
      </c>
      <c r="Z1605" s="49">
        <f t="shared" ref="Z1605:Z1668" si="698">(Y1604*$F1605+Z1604*$E1605)*($K1605)</f>
        <v>93.839049869488946</v>
      </c>
      <c r="AA1605" s="49">
        <f t="shared" ref="AA1605:AA1668" si="699">(AA1604*$F1605+AB1604*$E1605)*(1-$M1605)</f>
        <v>75.356248178717905</v>
      </c>
      <c r="AB1605" s="49">
        <f t="shared" ref="AB1605:AB1668" si="700">(AA1604*$F1605+AB1604*$E1605)*($M1605)</f>
        <v>427.01873967940134</v>
      </c>
      <c r="AC1605" s="80">
        <f t="shared" si="689"/>
        <v>0.85</v>
      </c>
      <c r="AD1605" s="80">
        <f t="shared" si="691"/>
        <v>0.28889842947288147</v>
      </c>
      <c r="AE1605" s="80">
        <f t="shared" si="692"/>
        <v>0.85</v>
      </c>
      <c r="AF1605" s="54">
        <f>(Q1605-MAX(Q$2:Q1604))/MAX(Q$2:Q1604)</f>
        <v>-6.8557600787736761E-2</v>
      </c>
      <c r="AG1605" s="54">
        <f>(R1605-MAX(R$2:R1604))/MAX(R$2:R1604)</f>
        <v>-2.5876899780809936E-3</v>
      </c>
      <c r="AH1605" s="54">
        <f>(S1605-MAX(S$2:S1604))/MAX(S$2:S1604)</f>
        <v>4.2000117994572053E-3</v>
      </c>
      <c r="AI1605" s="54">
        <f>(T1605-MAX(T$2:T1604))/MAX(T$2:T1604)</f>
        <v>3.1375282532989657E-3</v>
      </c>
      <c r="AJ1605" s="54">
        <f>(U1605-MAX(U$2:U1604))/MAX(U$2:U1604)</f>
        <v>-4.2301811504048286E-5</v>
      </c>
      <c r="AK1605" s="54"/>
      <c r="AM1605" s="49"/>
      <c r="AN1605" s="49"/>
      <c r="AO1605" s="49"/>
      <c r="AP1605" s="49"/>
      <c r="AQ1605" s="49"/>
    </row>
    <row r="1606" spans="1:43">
      <c r="A1606" s="49">
        <f>Data!F1732</f>
        <v>2014.6249999998695</v>
      </c>
      <c r="B1606" s="53">
        <f t="shared" si="687"/>
        <v>0.86699999999999999</v>
      </c>
      <c r="C1606" s="50">
        <f>1/Data!N1732</f>
        <v>3.903565319627389E-2</v>
      </c>
      <c r="D1606" s="50">
        <f>Data!H1732/100</f>
        <v>2.4199999999999999E-2</v>
      </c>
      <c r="E1606">
        <f>Data!K1733/Data!K1732</f>
        <v>1.0170306715826611</v>
      </c>
      <c r="F1606">
        <f>Data!T1733/Data!T1732</f>
        <v>0.9916317952811361</v>
      </c>
      <c r="G1606" s="49">
        <f>Data!E1735</f>
        <v>236.15100000000001</v>
      </c>
      <c r="H1606" s="52">
        <v>0</v>
      </c>
      <c r="I1606" s="52">
        <v>1</v>
      </c>
      <c r="J1606" s="52">
        <v>0.6</v>
      </c>
      <c r="K1606" s="54">
        <f t="shared" si="690"/>
        <v>0.66261227030770231</v>
      </c>
      <c r="L1606" s="54">
        <f t="shared" si="682"/>
        <v>0.85</v>
      </c>
      <c r="M1606" s="53">
        <f t="shared" si="683"/>
        <v>0.85</v>
      </c>
      <c r="N1606" s="54" cm="1">
        <f t="array" ref="N1606">stock_min(C1606,O1606)</f>
        <v>0.29925438928568215</v>
      </c>
      <c r="O1606" s="54" cm="1">
        <f t="array" ref="O1606">stock_max(C1606,D1606)</f>
        <v>0.85</v>
      </c>
      <c r="P1606" s="49">
        <f t="shared" si="688"/>
        <v>2014.6249999998695</v>
      </c>
      <c r="Q1606" s="49">
        <f t="shared" si="693"/>
        <v>3.6567789508497515</v>
      </c>
      <c r="R1606" s="49">
        <f t="shared" si="694"/>
        <v>601.31018294013143</v>
      </c>
      <c r="S1606" s="59">
        <f t="shared" si="684"/>
        <v>105.89528854848942</v>
      </c>
      <c r="T1606" s="59">
        <f t="shared" si="685"/>
        <v>142.81815183494822</v>
      </c>
      <c r="U1606" s="59">
        <f t="shared" si="686"/>
        <v>509.01680726163602</v>
      </c>
      <c r="V1606" s="59"/>
      <c r="W1606" s="49">
        <f t="shared" si="695"/>
        <v>42.358115419395773</v>
      </c>
      <c r="X1606" s="49">
        <f t="shared" si="696"/>
        <v>63.537173129093645</v>
      </c>
      <c r="Y1606" s="49">
        <f t="shared" si="697"/>
        <v>48.185092006443043</v>
      </c>
      <c r="Z1606" s="49">
        <f t="shared" si="698"/>
        <v>94.633059828505182</v>
      </c>
      <c r="AA1606" s="49">
        <f t="shared" si="699"/>
        <v>76.352521089245414</v>
      </c>
      <c r="AB1606" s="49">
        <f t="shared" si="700"/>
        <v>432.66428617239063</v>
      </c>
      <c r="AC1606" s="80">
        <f t="shared" si="689"/>
        <v>0.85000000000000009</v>
      </c>
      <c r="AD1606" s="80">
        <f t="shared" si="691"/>
        <v>0.29925438928568215</v>
      </c>
      <c r="AE1606" s="80">
        <f t="shared" si="692"/>
        <v>0.85</v>
      </c>
      <c r="AF1606" s="54">
        <f>(Q1606-MAX(Q$2:Q1605))/MAX(Q$2:Q1605)</f>
        <v>-7.6352101468174741E-2</v>
      </c>
      <c r="AG1606" s="54">
        <f>(R1606-MAX(R$2:R1605))/MAX(R$2:R1605)</f>
        <v>1.43989115064058E-2</v>
      </c>
      <c r="AH1606" s="54">
        <f>(S1606-MAX(S$2:S1605))/MAX(S$2:S1605)</f>
        <v>6.8711210620510631E-3</v>
      </c>
      <c r="AI1606" s="54">
        <f>(T1606-MAX(T$2:T1605))/MAX(T$2:T1605)</f>
        <v>8.4614023705540733E-3</v>
      </c>
      <c r="AJ1606" s="54">
        <f>(U1606-MAX(U$2:U1605))/MAX(U$2:U1605)</f>
        <v>1.3177979060440983E-2</v>
      </c>
      <c r="AK1606" s="54"/>
      <c r="AM1606" s="49"/>
      <c r="AN1606" s="49"/>
      <c r="AO1606" s="49"/>
      <c r="AP1606" s="49"/>
      <c r="AQ1606" s="49"/>
    </row>
    <row r="1607" spans="1:43">
      <c r="A1607" s="49">
        <f>Data!F1733</f>
        <v>2014.7083333332027</v>
      </c>
      <c r="B1607" s="53">
        <f t="shared" si="687"/>
        <v>0.877</v>
      </c>
      <c r="C1607" s="50">
        <f>1/Data!N1733</f>
        <v>3.8582573638353643E-2</v>
      </c>
      <c r="D1607" s="50">
        <f>Data!H1733/100</f>
        <v>2.53E-2</v>
      </c>
      <c r="E1607">
        <f>Data!K1734/Data!K1733</f>
        <v>0.97599938399906083</v>
      </c>
      <c r="F1607">
        <f>Data!T1734/Data!T1733</f>
        <v>1.0250603980184778</v>
      </c>
      <c r="G1607" s="49">
        <f>Data!E1736</f>
        <v>234.81200000000001</v>
      </c>
      <c r="H1607" s="52">
        <v>0</v>
      </c>
      <c r="I1607" s="52">
        <v>1</v>
      </c>
      <c r="J1607" s="52">
        <v>0.6</v>
      </c>
      <c r="K1607" s="54">
        <f t="shared" si="690"/>
        <v>0.66261227030770231</v>
      </c>
      <c r="L1607" s="54">
        <f t="shared" si="682"/>
        <v>0.85</v>
      </c>
      <c r="M1607" s="53">
        <f t="shared" si="683"/>
        <v>0.85</v>
      </c>
      <c r="N1607" s="54" cm="1">
        <f t="array" ref="N1607">stock_min(C1607,O1607)</f>
        <v>0.2837333923599934</v>
      </c>
      <c r="O1607" s="54" cm="1">
        <f t="array" ref="O1607">stock_max(C1607,D1607)</f>
        <v>0.85</v>
      </c>
      <c r="P1607" s="49">
        <f t="shared" si="688"/>
        <v>2014.7083333332027</v>
      </c>
      <c r="Q1607" s="49">
        <f t="shared" si="693"/>
        <v>3.7484192868236379</v>
      </c>
      <c r="R1607" s="49">
        <f t="shared" si="694"/>
        <v>586.87836814193088</v>
      </c>
      <c r="S1607" s="59">
        <f t="shared" si="684"/>
        <v>105.43186848615554</v>
      </c>
      <c r="T1607" s="59">
        <f t="shared" si="685"/>
        <v>141.75443768924879</v>
      </c>
      <c r="U1607" s="59">
        <f t="shared" si="686"/>
        <v>500.54602244010277</v>
      </c>
      <c r="V1607" s="59"/>
      <c r="W1607" s="49">
        <f t="shared" si="695"/>
        <v>42.17274739446222</v>
      </c>
      <c r="X1607" s="49">
        <f t="shared" si="696"/>
        <v>63.259121091693316</v>
      </c>
      <c r="Y1607" s="49">
        <f t="shared" si="697"/>
        <v>47.826207905783924</v>
      </c>
      <c r="Z1607" s="49">
        <f t="shared" si="698"/>
        <v>93.928229783464857</v>
      </c>
      <c r="AA1607" s="49">
        <f t="shared" si="699"/>
        <v>75.081903366015425</v>
      </c>
      <c r="AB1607" s="49">
        <f t="shared" si="700"/>
        <v>425.46411907408736</v>
      </c>
      <c r="AC1607" s="80">
        <f t="shared" si="689"/>
        <v>0.85</v>
      </c>
      <c r="AD1607" s="80">
        <f t="shared" si="691"/>
        <v>0.2837333923599934</v>
      </c>
      <c r="AE1607" s="80">
        <f t="shared" si="692"/>
        <v>0.85</v>
      </c>
      <c r="AF1607" s="54">
        <f>(Q1607-MAX(Q$2:Q1606))/MAX(Q$2:Q1606)</f>
        <v>-5.3205117502036603E-2</v>
      </c>
      <c r="AG1607" s="54">
        <f>(R1607-MAX(R$2:R1606))/MAX(R$2:R1606)</f>
        <v>-2.4000616000939123E-2</v>
      </c>
      <c r="AH1607" s="54">
        <f>(S1607-MAX(S$2:S1606))/MAX(S$2:S1606)</f>
        <v>-4.3762103931723221E-3</v>
      </c>
      <c r="AI1607" s="54">
        <f>(T1607-MAX(T$2:T1606))/MAX(T$2:T1606)</f>
        <v>-7.4480318645262023E-3</v>
      </c>
      <c r="AJ1607" s="54">
        <f>(U1607-MAX(U$2:U1606))/MAX(U$2:U1606)</f>
        <v>-1.6641463898026527E-2</v>
      </c>
      <c r="AK1607" s="54"/>
      <c r="AM1607" s="49"/>
      <c r="AN1607" s="49"/>
      <c r="AO1607" s="49"/>
      <c r="AP1607" s="49"/>
      <c r="AQ1607" s="49"/>
    </row>
    <row r="1608" spans="1:43">
      <c r="A1608" s="49">
        <f>Data!F1734</f>
        <v>2014.791666666536</v>
      </c>
      <c r="B1608" s="53">
        <f t="shared" si="687"/>
        <v>0.85899999999999999</v>
      </c>
      <c r="C1608" s="50">
        <f>1/Data!N1734</f>
        <v>3.9741286951246638E-2</v>
      </c>
      <c r="D1608" s="50">
        <f>Data!H1734/100</f>
        <v>2.3E-2</v>
      </c>
      <c r="E1608">
        <f>Data!K1735/Data!K1734</f>
        <v>1.0628086922749918</v>
      </c>
      <c r="F1608">
        <f>Data!T1735/Data!T1734</f>
        <v>1.0046873721819192</v>
      </c>
      <c r="G1608" s="49">
        <f>Data!E1737</f>
        <v>233.70699999999999</v>
      </c>
      <c r="H1608" s="52">
        <v>0</v>
      </c>
      <c r="I1608" s="52">
        <v>1</v>
      </c>
      <c r="J1608" s="52">
        <v>0.6</v>
      </c>
      <c r="K1608" s="54">
        <f t="shared" si="690"/>
        <v>0.66261227030770231</v>
      </c>
      <c r="L1608" s="54">
        <f t="shared" ref="L1608:L1671" si="701">MAX(N1607,MIN(O1607,AB1607/SUM(AA1607:AB1607)))</f>
        <v>0.85</v>
      </c>
      <c r="M1608" s="53">
        <f t="shared" ref="M1608:M1671" si="702">(3*L1608+2*L1607+L1606)/6</f>
        <v>0.85</v>
      </c>
      <c r="N1608" s="54" cm="1">
        <f t="array" ref="N1608">stock_min(C1608,O1608)</f>
        <v>0.32342705201155619</v>
      </c>
      <c r="O1608" s="54" cm="1">
        <f t="array" ref="O1608">stock_max(C1608,D1608)</f>
        <v>0.85</v>
      </c>
      <c r="P1608" s="49">
        <f t="shared" si="688"/>
        <v>2014.791666666536</v>
      </c>
      <c r="Q1608" s="49">
        <f t="shared" si="693"/>
        <v>3.7659895231148641</v>
      </c>
      <c r="R1608" s="49">
        <f t="shared" si="694"/>
        <v>623.73943096940673</v>
      </c>
      <c r="S1608" s="59">
        <f t="shared" si="684"/>
        <v>109.60277051936205</v>
      </c>
      <c r="T1608" s="59">
        <f t="shared" si="685"/>
        <v>147.87812620615739</v>
      </c>
      <c r="U1608" s="59">
        <f t="shared" si="686"/>
        <v>527.62080419428094</v>
      </c>
      <c r="V1608" s="59"/>
      <c r="W1608" s="49">
        <f t="shared" si="695"/>
        <v>43.841108207744824</v>
      </c>
      <c r="X1608" s="49">
        <f t="shared" si="696"/>
        <v>65.761662311617229</v>
      </c>
      <c r="Y1608" s="49">
        <f t="shared" si="697"/>
        <v>49.892265271846512</v>
      </c>
      <c r="Z1608" s="49">
        <f t="shared" si="698"/>
        <v>97.985860934310878</v>
      </c>
      <c r="AA1608" s="49">
        <f t="shared" si="699"/>
        <v>79.143120629142146</v>
      </c>
      <c r="AB1608" s="49">
        <f t="shared" si="700"/>
        <v>448.47768356513876</v>
      </c>
      <c r="AC1608" s="80">
        <f t="shared" si="689"/>
        <v>0.85</v>
      </c>
      <c r="AD1608" s="80">
        <f t="shared" si="691"/>
        <v>0.32342705201155619</v>
      </c>
      <c r="AE1608" s="80">
        <f t="shared" si="692"/>
        <v>0.85</v>
      </c>
      <c r="AF1608" s="54">
        <f>(Q1608-MAX(Q$2:Q1607))/MAX(Q$2:Q1607)</f>
        <v>-4.8767137507832271E-2</v>
      </c>
      <c r="AG1608" s="54">
        <f>(R1608-MAX(R$2:R1607))/MAX(R$2:R1607)</f>
        <v>3.7300628969239386E-2</v>
      </c>
      <c r="AH1608" s="54">
        <f>(S1608-MAX(S$2:S1607))/MAX(S$2:S1607)</f>
        <v>3.5010830242697535E-2</v>
      </c>
      <c r="AI1608" s="54">
        <f>(T1608-MAX(T$2:T1607))/MAX(T$2:T1607)</f>
        <v>3.5429490622850696E-2</v>
      </c>
      <c r="AJ1608" s="54">
        <f>(U1608-MAX(U$2:U1607))/MAX(U$2:U1607)</f>
        <v>3.6548885355532891E-2</v>
      </c>
      <c r="AK1608" s="54"/>
      <c r="AM1608" s="49"/>
      <c r="AN1608" s="49"/>
      <c r="AO1608" s="49"/>
      <c r="AP1608" s="49"/>
      <c r="AQ1608" s="49"/>
    </row>
    <row r="1609" spans="1:43">
      <c r="A1609" s="49">
        <f>Data!F1735</f>
        <v>2014.8749999998693</v>
      </c>
      <c r="B1609" s="53">
        <f t="shared" si="687"/>
        <v>0.89500000000000002</v>
      </c>
      <c r="C1609" s="50">
        <f>1/Data!N1735</f>
        <v>3.7584352704410677E-2</v>
      </c>
      <c r="D1609" s="50">
        <f>Data!H1735/100</f>
        <v>2.3300000000000001E-2</v>
      </c>
      <c r="E1609">
        <f>Data!K1736/Data!K1735</f>
        <v>1.0120904387484277</v>
      </c>
      <c r="F1609">
        <f>Data!T1736/Data!T1735</f>
        <v>1.0183935389241419</v>
      </c>
      <c r="G1609" s="49">
        <f>Data!E1738</f>
        <v>234.72200000000001</v>
      </c>
      <c r="H1609" s="52">
        <v>0</v>
      </c>
      <c r="I1609" s="52">
        <v>1</v>
      </c>
      <c r="J1609" s="52">
        <v>0.6</v>
      </c>
      <c r="K1609" s="54">
        <f t="shared" si="690"/>
        <v>0.66261227030770231</v>
      </c>
      <c r="L1609" s="54">
        <f t="shared" si="701"/>
        <v>0.85</v>
      </c>
      <c r="M1609" s="53">
        <f t="shared" si="702"/>
        <v>0.85</v>
      </c>
      <c r="N1609" s="54" cm="1">
        <f t="array" ref="N1609">stock_min(C1609,O1609)</f>
        <v>0.24953766718094178</v>
      </c>
      <c r="O1609" s="54" cm="1">
        <f t="array" ref="O1609">stock_max(C1609,D1609)</f>
        <v>0.85</v>
      </c>
      <c r="P1609" s="49">
        <f t="shared" si="688"/>
        <v>2014.8749999998693</v>
      </c>
      <c r="Q1609" s="49">
        <f t="shared" si="693"/>
        <v>3.8352593979961878</v>
      </c>
      <c r="R1609" s="49">
        <f t="shared" si="694"/>
        <v>631.28071435452148</v>
      </c>
      <c r="S1609" s="59">
        <f t="shared" si="684"/>
        <v>111.20425099983214</v>
      </c>
      <c r="T1609" s="59">
        <f t="shared" si="685"/>
        <v>149.98051357928696</v>
      </c>
      <c r="U1609" s="59">
        <f t="shared" si="686"/>
        <v>534.49881822733209</v>
      </c>
      <c r="V1609" s="59"/>
      <c r="W1609" s="49">
        <f t="shared" si="695"/>
        <v>44.481700399932855</v>
      </c>
      <c r="X1609" s="49">
        <f t="shared" si="696"/>
        <v>66.722550599899279</v>
      </c>
      <c r="Y1609" s="49">
        <f t="shared" si="697"/>
        <v>50.601584974600456</v>
      </c>
      <c r="Z1609" s="49">
        <f t="shared" si="698"/>
        <v>99.378928604686507</v>
      </c>
      <c r="AA1609" s="49">
        <f t="shared" si="699"/>
        <v>80.17482273409982</v>
      </c>
      <c r="AB1609" s="49">
        <f t="shared" si="700"/>
        <v>454.32399549323225</v>
      </c>
      <c r="AC1609" s="80">
        <f t="shared" si="689"/>
        <v>0.85</v>
      </c>
      <c r="AD1609" s="80">
        <f t="shared" si="691"/>
        <v>0.24953766718094178</v>
      </c>
      <c r="AE1609" s="80">
        <f t="shared" si="692"/>
        <v>0.85</v>
      </c>
      <c r="AF1609" s="54">
        <f>(Q1609-MAX(Q$2:Q1608))/MAX(Q$2:Q1608)</f>
        <v>-3.1270598825659718E-2</v>
      </c>
      <c r="AG1609" s="54">
        <f>(R1609-MAX(R$2:R1608))/MAX(R$2:R1608)</f>
        <v>1.2090438748427688E-2</v>
      </c>
      <c r="AH1609" s="54">
        <f>(S1609-MAX(S$2:S1608))/MAX(S$2:S1608)</f>
        <v>1.4611678818713576E-2</v>
      </c>
      <c r="AI1609" s="54">
        <f>(T1609-MAX(T$2:T1608))/MAX(T$2:T1608)</f>
        <v>1.4217027406735114E-2</v>
      </c>
      <c r="AJ1609" s="54">
        <f>(U1609-MAX(U$2:U1608))/MAX(U$2:U1608)</f>
        <v>1.3035903774784686E-2</v>
      </c>
      <c r="AK1609" s="54"/>
      <c r="AM1609" s="49"/>
      <c r="AN1609" s="49"/>
      <c r="AO1609" s="49"/>
      <c r="AP1609" s="49"/>
      <c r="AQ1609" s="49"/>
    </row>
    <row r="1610" spans="1:43">
      <c r="A1610" s="49">
        <f>Data!F1736</f>
        <v>2014.9583333332025</v>
      </c>
      <c r="B1610" s="53">
        <f t="shared" si="687"/>
        <v>0.9</v>
      </c>
      <c r="C1610" s="50">
        <f>1/Data!N1736</f>
        <v>3.7321669390448925E-2</v>
      </c>
      <c r="D1610" s="50">
        <f>Data!H1736/100</f>
        <v>2.2099999999999998E-2</v>
      </c>
      <c r="E1610">
        <f>Data!K1737/Data!K1736</f>
        <v>0.99359381485630083</v>
      </c>
      <c r="F1610">
        <f>Data!T1737/Data!T1736</f>
        <v>1.0365538647292285</v>
      </c>
      <c r="G1610" s="49">
        <f>Data!E1739</f>
        <v>236.119</v>
      </c>
      <c r="H1610" s="52">
        <v>0</v>
      </c>
      <c r="I1610" s="52">
        <v>1</v>
      </c>
      <c r="J1610" s="52">
        <v>0.6</v>
      </c>
      <c r="K1610" s="54">
        <f t="shared" si="690"/>
        <v>0.66261227030770231</v>
      </c>
      <c r="L1610" s="54">
        <f t="shared" si="701"/>
        <v>0.85</v>
      </c>
      <c r="M1610" s="53">
        <f t="shared" si="702"/>
        <v>0.85</v>
      </c>
      <c r="N1610" s="54" cm="1">
        <f t="array" ref="N1610">stock_min(C1610,O1610)</f>
        <v>0.24053901156481761</v>
      </c>
      <c r="O1610" s="54" cm="1">
        <f t="array" ref="O1610">stock_max(C1610,D1610)</f>
        <v>0.85</v>
      </c>
      <c r="P1610" s="49">
        <f t="shared" si="688"/>
        <v>2014.9583333332025</v>
      </c>
      <c r="Q1610" s="49">
        <f t="shared" si="693"/>
        <v>3.9754529512320427</v>
      </c>
      <c r="R1610" s="49">
        <f t="shared" si="694"/>
        <v>627.23661322071973</v>
      </c>
      <c r="S1610" s="59">
        <f t="shared" si="684"/>
        <v>112.40279204677455</v>
      </c>
      <c r="T1610" s="59">
        <f t="shared" si="685"/>
        <v>151.19355725550898</v>
      </c>
      <c r="U1610" s="59">
        <f t="shared" si="686"/>
        <v>534.51903422188946</v>
      </c>
      <c r="V1610" s="59"/>
      <c r="W1610" s="49">
        <f t="shared" si="695"/>
        <v>44.961116818709826</v>
      </c>
      <c r="X1610" s="49">
        <f t="shared" si="696"/>
        <v>67.441675228064724</v>
      </c>
      <c r="Y1610" s="49">
        <f t="shared" si="697"/>
        <v>51.010851026538596</v>
      </c>
      <c r="Z1610" s="49">
        <f t="shared" si="698"/>
        <v>100.18270622897037</v>
      </c>
      <c r="AA1610" s="49">
        <f t="shared" si="699"/>
        <v>80.17785513328343</v>
      </c>
      <c r="AB1610" s="49">
        <f t="shared" si="700"/>
        <v>454.341179088606</v>
      </c>
      <c r="AC1610" s="80">
        <f t="shared" si="689"/>
        <v>0.85</v>
      </c>
      <c r="AD1610" s="80">
        <f t="shared" si="691"/>
        <v>0.24053901156481761</v>
      </c>
      <c r="AE1610" s="80">
        <f t="shared" si="692"/>
        <v>0.85</v>
      </c>
      <c r="AF1610" s="54">
        <f>(Q1610-MAX(Q$2:Q1609))/MAX(Q$2:Q1609)</f>
        <v>4.1402046640936323E-3</v>
      </c>
      <c r="AG1610" s="54">
        <f>(R1610-MAX(R$2:R1609))/MAX(R$2:R1609)</f>
        <v>-6.406185143699188E-3</v>
      </c>
      <c r="AH1610" s="54">
        <f>(S1610-MAX(S$2:S1609))/MAX(S$2:S1609)</f>
        <v>1.0777834805471769E-2</v>
      </c>
      <c r="AI1610" s="54">
        <f>(T1610-MAX(T$2:T1609))/MAX(T$2:T1609)</f>
        <v>8.0880085503957193E-3</v>
      </c>
      <c r="AJ1610" s="54">
        <f>(U1610-MAX(U$2:U1609))/MAX(U$2:U1609)</f>
        <v>3.7822337239973087E-5</v>
      </c>
      <c r="AK1610" s="54"/>
      <c r="AM1610" s="49"/>
      <c r="AN1610" s="49"/>
      <c r="AO1610" s="49"/>
      <c r="AP1610" s="49"/>
      <c r="AQ1610" s="49"/>
    </row>
    <row r="1611" spans="1:43">
      <c r="A1611" s="49">
        <f>Data!F1737</f>
        <v>2015.0416666665358</v>
      </c>
      <c r="B1611" s="53">
        <f t="shared" si="687"/>
        <v>0.89200000000000002</v>
      </c>
      <c r="C1611" s="50">
        <f>1/Data!N1737</f>
        <v>3.7746823524797406E-2</v>
      </c>
      <c r="D1611" s="50">
        <f>Data!H1737/100</f>
        <v>1.8799999999999997E-2</v>
      </c>
      <c r="E1611">
        <f>Data!K1738/Data!K1737</f>
        <v>1.0238461343675902</v>
      </c>
      <c r="F1611">
        <f>Data!T1738/Data!T1737</f>
        <v>0.9882774401848734</v>
      </c>
      <c r="G1611" s="49">
        <f>Data!E1740</f>
        <v>236.59899999999999</v>
      </c>
      <c r="H1611" s="52">
        <v>0</v>
      </c>
      <c r="I1611" s="52">
        <v>1</v>
      </c>
      <c r="J1611" s="52">
        <v>0.6</v>
      </c>
      <c r="K1611" s="54">
        <f t="shared" si="690"/>
        <v>0.66261227030770231</v>
      </c>
      <c r="L1611" s="54">
        <f t="shared" si="701"/>
        <v>0.85</v>
      </c>
      <c r="M1611" s="53">
        <f t="shared" si="702"/>
        <v>0.85</v>
      </c>
      <c r="N1611" s="54" cm="1">
        <f t="array" ref="N1611">stock_min(C1611,O1611)</f>
        <v>0.25510337646897907</v>
      </c>
      <c r="O1611" s="54" cm="1">
        <f t="array" ref="O1611">stock_max(C1611,D1611)</f>
        <v>0.85</v>
      </c>
      <c r="P1611" s="49">
        <f t="shared" si="688"/>
        <v>2015.0416666665358</v>
      </c>
      <c r="Q1611" s="49">
        <f t="shared" si="693"/>
        <v>3.9288504662190036</v>
      </c>
      <c r="R1611" s="49">
        <f t="shared" si="694"/>
        <v>642.19378177985323</v>
      </c>
      <c r="S1611" s="59">
        <f t="shared" si="684"/>
        <v>113.48395591497614</v>
      </c>
      <c r="T1611" s="59">
        <f t="shared" si="685"/>
        <v>152.98454977717469</v>
      </c>
      <c r="U1611" s="59">
        <f t="shared" si="686"/>
        <v>544.41342532451722</v>
      </c>
      <c r="V1611" s="59"/>
      <c r="W1611" s="49">
        <f t="shared" si="695"/>
        <v>45.393582365990454</v>
      </c>
      <c r="X1611" s="49">
        <f t="shared" si="696"/>
        <v>68.090373548985681</v>
      </c>
      <c r="Y1611" s="49">
        <f t="shared" si="697"/>
        <v>51.615109927319274</v>
      </c>
      <c r="Z1611" s="49">
        <f t="shared" si="698"/>
        <v>101.36943984985541</v>
      </c>
      <c r="AA1611" s="49">
        <f t="shared" si="699"/>
        <v>81.662013798677592</v>
      </c>
      <c r="AB1611" s="49">
        <f t="shared" si="700"/>
        <v>462.75141152583961</v>
      </c>
      <c r="AC1611" s="80">
        <f t="shared" si="689"/>
        <v>0.85</v>
      </c>
      <c r="AD1611" s="80">
        <f t="shared" si="691"/>
        <v>0.25510337646897907</v>
      </c>
      <c r="AE1611" s="80">
        <f t="shared" si="692"/>
        <v>0.85</v>
      </c>
      <c r="AF1611" s="54">
        <f>(Q1611-MAX(Q$2:Q1610))/MAX(Q$2:Q1610)</f>
        <v>-1.1722559815126576E-2</v>
      </c>
      <c r="AG1611" s="54">
        <f>(R1611-MAX(R$2:R1610))/MAX(R$2:R1610)</f>
        <v>1.7287186472170712E-2</v>
      </c>
      <c r="AH1611" s="54">
        <f>(S1611-MAX(S$2:S1610))/MAX(S$2:S1610)</f>
        <v>9.6186566945034337E-3</v>
      </c>
      <c r="AI1611" s="54">
        <f>(T1611-MAX(T$2:T1610))/MAX(T$2:T1610)</f>
        <v>1.1845693389163622E-2</v>
      </c>
      <c r="AJ1611" s="54">
        <f>(U1611-MAX(U$2:U1610))/MAX(U$2:U1610)</f>
        <v>1.851083024018263E-2</v>
      </c>
      <c r="AK1611" s="54"/>
      <c r="AM1611" s="49"/>
      <c r="AN1611" s="49"/>
      <c r="AO1611" s="49"/>
      <c r="AP1611" s="49"/>
      <c r="AQ1611" s="49"/>
    </row>
    <row r="1612" spans="1:43">
      <c r="A1612" s="49">
        <f>Data!F1738</f>
        <v>2015.124999999869</v>
      </c>
      <c r="B1612" s="53">
        <f t="shared" si="687"/>
        <v>0.90500000000000003</v>
      </c>
      <c r="C1612" s="50">
        <f>1/Data!N1738</f>
        <v>3.7043192107244348E-2</v>
      </c>
      <c r="D1612" s="50">
        <f>Data!H1738/100</f>
        <v>1.9799999999999998E-2</v>
      </c>
      <c r="E1612">
        <f>Data!K1739/Data!K1738</f>
        <v>0.99465201920144597</v>
      </c>
      <c r="F1612">
        <f>Data!T1739/Data!T1738</f>
        <v>0.99037293338304466</v>
      </c>
      <c r="G1612" s="49">
        <f>Data!E1741</f>
        <v>237.80500000000001</v>
      </c>
      <c r="H1612" s="52">
        <v>0</v>
      </c>
      <c r="I1612" s="52">
        <v>1</v>
      </c>
      <c r="J1612" s="52">
        <v>0.6</v>
      </c>
      <c r="K1612" s="54">
        <f t="shared" si="690"/>
        <v>0.66261227030770231</v>
      </c>
      <c r="L1612" s="54">
        <f t="shared" si="701"/>
        <v>0.85</v>
      </c>
      <c r="M1612" s="53">
        <f t="shared" si="702"/>
        <v>0.85</v>
      </c>
      <c r="N1612" s="54" cm="1">
        <f t="array" ref="N1612">stock_min(C1612,O1612)</f>
        <v>0.2309993071554361</v>
      </c>
      <c r="O1612" s="54" cm="1">
        <f t="array" ref="O1612">stock_max(C1612,D1612)</f>
        <v>0.85</v>
      </c>
      <c r="P1612" s="49">
        <f t="shared" si="688"/>
        <v>2015.124999999869</v>
      </c>
      <c r="Q1612" s="49">
        <f t="shared" si="693"/>
        <v>3.8910271610526572</v>
      </c>
      <c r="R1612" s="49">
        <f t="shared" si="694"/>
        <v>638.75934176594376</v>
      </c>
      <c r="S1612" s="59">
        <f t="shared" si="684"/>
        <v>112.68280286325015</v>
      </c>
      <c r="T1612" s="59">
        <f t="shared" si="685"/>
        <v>151.94552585758572</v>
      </c>
      <c r="U1612" s="59">
        <f t="shared" si="686"/>
        <v>541.1524740142587</v>
      </c>
      <c r="V1612" s="59"/>
      <c r="W1612" s="49">
        <f t="shared" si="695"/>
        <v>45.073121145300064</v>
      </c>
      <c r="X1612" s="49">
        <f t="shared" si="696"/>
        <v>67.609681717950082</v>
      </c>
      <c r="Y1612" s="49">
        <f t="shared" si="697"/>
        <v>51.264556005993157</v>
      </c>
      <c r="Z1612" s="49">
        <f t="shared" si="698"/>
        <v>100.68096985159256</v>
      </c>
      <c r="AA1612" s="49">
        <f t="shared" si="699"/>
        <v>81.172871102138814</v>
      </c>
      <c r="AB1612" s="49">
        <f t="shared" si="700"/>
        <v>459.9796029121199</v>
      </c>
      <c r="AC1612" s="80">
        <f t="shared" si="689"/>
        <v>0.85</v>
      </c>
      <c r="AD1612" s="80">
        <f t="shared" si="691"/>
        <v>0.2309993071554361</v>
      </c>
      <c r="AE1612" s="80">
        <f t="shared" si="692"/>
        <v>0.85</v>
      </c>
      <c r="AF1612" s="54">
        <f>(Q1612-MAX(Q$2:Q1611))/MAX(Q$2:Q1611)</f>
        <v>-2.1236772567820441E-2</v>
      </c>
      <c r="AG1612" s="54">
        <f>(R1612-MAX(R$2:R1611))/MAX(R$2:R1611)</f>
        <v>-5.3479807985540515E-3</v>
      </c>
      <c r="AH1612" s="54">
        <f>(S1612-MAX(S$2:S1611))/MAX(S$2:S1611)</f>
        <v>-7.0596151259145895E-3</v>
      </c>
      <c r="AI1612" s="54">
        <f>(T1612-MAX(T$2:T1611))/MAX(T$2:T1611)</f>
        <v>-6.7916918479828938E-3</v>
      </c>
      <c r="AJ1612" s="54">
        <f>(U1612-MAX(U$2:U1611))/MAX(U$2:U1611)</f>
        <v>-5.9898436713141526E-3</v>
      </c>
      <c r="AK1612" s="54"/>
      <c r="AM1612" s="49"/>
      <c r="AN1612" s="49"/>
      <c r="AO1612" s="49"/>
      <c r="AP1612" s="49"/>
      <c r="AQ1612" s="49"/>
    </row>
    <row r="1613" spans="1:43">
      <c r="A1613" s="49">
        <f>Data!F1739</f>
        <v>2015.2083333332023</v>
      </c>
      <c r="B1613" s="53">
        <f t="shared" si="687"/>
        <v>0.89800000000000002</v>
      </c>
      <c r="C1613" s="50">
        <f>1/Data!N1739</f>
        <v>3.7413100423854581E-2</v>
      </c>
      <c r="D1613" s="50">
        <f>Data!H1739/100</f>
        <v>2.0400000000000001E-2</v>
      </c>
      <c r="E1613">
        <f>Data!K1740/Data!K1739</f>
        <v>1.006749921660119</v>
      </c>
      <c r="F1613">
        <f>Data!T1740/Data!T1739</f>
        <v>1.0086640124883546</v>
      </c>
      <c r="G1613" s="49">
        <f>Data!E1742</f>
        <v>238.63800000000001</v>
      </c>
      <c r="H1613" s="52">
        <v>0</v>
      </c>
      <c r="I1613" s="52">
        <v>1</v>
      </c>
      <c r="J1613" s="52">
        <v>0.6</v>
      </c>
      <c r="K1613" s="54">
        <f t="shared" si="690"/>
        <v>0.66261227030770231</v>
      </c>
      <c r="L1613" s="54">
        <f t="shared" si="701"/>
        <v>0.85</v>
      </c>
      <c r="M1613" s="53">
        <f t="shared" si="702"/>
        <v>0.85</v>
      </c>
      <c r="N1613" s="54" cm="1">
        <f t="array" ref="N1613">stock_min(C1613,O1613)</f>
        <v>0.24367113430925519</v>
      </c>
      <c r="O1613" s="54" cm="1">
        <f t="array" ref="O1613">stock_max(C1613,D1613)</f>
        <v>0.85</v>
      </c>
      <c r="P1613" s="49">
        <f t="shared" si="688"/>
        <v>2015.2083333332023</v>
      </c>
      <c r="Q1613" s="49">
        <f t="shared" si="693"/>
        <v>3.9247390689685444</v>
      </c>
      <c r="R1613" s="49">
        <f t="shared" si="694"/>
        <v>643.07091728253306</v>
      </c>
      <c r="S1613" s="59">
        <f t="shared" si="684"/>
        <v>113.52967700280388</v>
      </c>
      <c r="T1613" s="59">
        <f t="shared" si="685"/>
        <v>153.06927127019466</v>
      </c>
      <c r="U1613" s="59">
        <f t="shared" si="686"/>
        <v>544.96058306811267</v>
      </c>
      <c r="V1613" s="59"/>
      <c r="W1613" s="49">
        <f t="shared" si="695"/>
        <v>45.411870801121552</v>
      </c>
      <c r="X1613" s="49">
        <f t="shared" si="696"/>
        <v>68.117806201682328</v>
      </c>
      <c r="Y1613" s="49">
        <f t="shared" si="697"/>
        <v>51.643693919505424</v>
      </c>
      <c r="Z1613" s="49">
        <f t="shared" si="698"/>
        <v>101.42557735068924</v>
      </c>
      <c r="AA1613" s="49">
        <f t="shared" si="699"/>
        <v>81.744087460216917</v>
      </c>
      <c r="AB1613" s="49">
        <f t="shared" si="700"/>
        <v>463.21649560789575</v>
      </c>
      <c r="AC1613" s="80">
        <f t="shared" si="689"/>
        <v>0.85</v>
      </c>
      <c r="AD1613" s="80">
        <f t="shared" si="691"/>
        <v>0.24367113430925519</v>
      </c>
      <c r="AE1613" s="80">
        <f t="shared" si="692"/>
        <v>0.85</v>
      </c>
      <c r="AF1613" s="54">
        <f>(Q1613-MAX(Q$2:Q1612))/MAX(Q$2:Q1612)</f>
        <v>-1.2756755742205778E-2</v>
      </c>
      <c r="AG1613" s="54">
        <f>(R1613-MAX(R$2:R1612))/MAX(R$2:R1612)</f>
        <v>1.3658424101348904E-3</v>
      </c>
      <c r="AH1613" s="54">
        <f>(S1613-MAX(S$2:S1612))/MAX(S$2:S1612)</f>
        <v>4.0288591862270434E-4</v>
      </c>
      <c r="AI1613" s="54">
        <f>(T1613-MAX(T$2:T1612))/MAX(T$2:T1612)</f>
        <v>5.5379117135271813E-4</v>
      </c>
      <c r="AJ1613" s="54">
        <f>(U1613-MAX(U$2:U1612))/MAX(U$2:U1612)</f>
        <v>1.005040871777355E-3</v>
      </c>
      <c r="AK1613" s="54"/>
      <c r="AM1613" s="49"/>
      <c r="AN1613" s="49"/>
      <c r="AO1613" s="49"/>
      <c r="AP1613" s="49"/>
      <c r="AQ1613" s="49"/>
    </row>
    <row r="1614" spans="1:43">
      <c r="A1614" s="49">
        <f>Data!F1740</f>
        <v>2015.2916666665355</v>
      </c>
      <c r="B1614" s="53">
        <f t="shared" si="687"/>
        <v>0.89900000000000002</v>
      </c>
      <c r="C1614" s="50">
        <f>1/Data!N1740</f>
        <v>3.7325449847695945E-2</v>
      </c>
      <c r="D1614" s="50">
        <f>Data!H1740/100</f>
        <v>1.9400000000000001E-2</v>
      </c>
      <c r="E1614">
        <f>Data!K1741/Data!K1740</f>
        <v>1.0046802824635153</v>
      </c>
      <c r="F1614">
        <f>Data!T1741/Data!T1740</f>
        <v>0.97350879830562176</v>
      </c>
      <c r="G1614" s="49">
        <f>Data!E1743</f>
        <v>238.654</v>
      </c>
      <c r="H1614" s="52">
        <v>0</v>
      </c>
      <c r="I1614" s="52">
        <v>1</v>
      </c>
      <c r="J1614" s="52">
        <v>0.6</v>
      </c>
      <c r="K1614" s="54">
        <f t="shared" si="690"/>
        <v>0.66261227030770231</v>
      </c>
      <c r="L1614" s="54">
        <f t="shared" si="701"/>
        <v>0.85</v>
      </c>
      <c r="M1614" s="53">
        <f t="shared" si="702"/>
        <v>0.85</v>
      </c>
      <c r="N1614" s="54" cm="1">
        <f t="array" ref="N1614">stock_min(C1614,O1614)</f>
        <v>0.24066851744139706</v>
      </c>
      <c r="O1614" s="54" cm="1">
        <f t="array" ref="O1614">stock_max(C1614,D1614)</f>
        <v>0.85</v>
      </c>
      <c r="P1614" s="49">
        <f t="shared" si="688"/>
        <v>2015.2916666665355</v>
      </c>
      <c r="Q1614" s="49">
        <f t="shared" si="693"/>
        <v>3.8207680146946923</v>
      </c>
      <c r="R1614" s="49">
        <f t="shared" si="694"/>
        <v>646.08067081948718</v>
      </c>
      <c r="S1614" s="59">
        <f t="shared" si="684"/>
        <v>112.6454725479112</v>
      </c>
      <c r="T1614" s="59">
        <f t="shared" si="685"/>
        <v>152.17586810935666</v>
      </c>
      <c r="U1614" s="59">
        <f t="shared" si="686"/>
        <v>544.96306800108584</v>
      </c>
      <c r="V1614" s="59"/>
      <c r="W1614" s="49">
        <f t="shared" si="695"/>
        <v>45.05818901916448</v>
      </c>
      <c r="X1614" s="49">
        <f t="shared" si="696"/>
        <v>67.58728352874671</v>
      </c>
      <c r="Y1614" s="49">
        <f t="shared" si="697"/>
        <v>51.34227065537037</v>
      </c>
      <c r="Z1614" s="49">
        <f t="shared" si="698"/>
        <v>100.83359745398629</v>
      </c>
      <c r="AA1614" s="49">
        <f t="shared" si="699"/>
        <v>81.744460200162891</v>
      </c>
      <c r="AB1614" s="49">
        <f t="shared" si="700"/>
        <v>463.21860780092294</v>
      </c>
      <c r="AC1614" s="80">
        <f t="shared" si="689"/>
        <v>0.85</v>
      </c>
      <c r="AD1614" s="80">
        <f t="shared" si="691"/>
        <v>0.24066851744139706</v>
      </c>
      <c r="AE1614" s="80">
        <f t="shared" si="692"/>
        <v>0.85</v>
      </c>
      <c r="AF1614" s="54">
        <f>(Q1614-MAX(Q$2:Q1613))/MAX(Q$2:Q1613)</f>
        <v>-3.8910015647251363E-2</v>
      </c>
      <c r="AG1614" s="54">
        <f>(R1614-MAX(R$2:R1613))/MAX(R$2:R1613)</f>
        <v>4.6802824635152757E-3</v>
      </c>
      <c r="AH1614" s="54">
        <f>(S1614-MAX(S$2:S1613))/MAX(S$2:S1613)</f>
        <v>-7.788311199642052E-3</v>
      </c>
      <c r="AI1614" s="54">
        <f>(T1614-MAX(T$2:T1613))/MAX(T$2:T1613)</f>
        <v>-5.8365938076558087E-3</v>
      </c>
      <c r="AJ1614" s="54">
        <f>(U1614-MAX(U$2:U1613))/MAX(U$2:U1613)</f>
        <v>4.5598398313231923E-6</v>
      </c>
      <c r="AK1614" s="54"/>
      <c r="AM1614" s="49"/>
      <c r="AN1614" s="49"/>
      <c r="AO1614" s="49"/>
      <c r="AP1614" s="49"/>
      <c r="AQ1614" s="49"/>
    </row>
    <row r="1615" spans="1:43">
      <c r="A1615" s="49">
        <f>Data!F1741</f>
        <v>2015.3749999998688</v>
      </c>
      <c r="B1615" s="53">
        <f t="shared" si="687"/>
        <v>0.9</v>
      </c>
      <c r="C1615" s="50">
        <f>1/Data!N1741</f>
        <v>3.7304925949055198E-2</v>
      </c>
      <c r="D1615" s="50">
        <f>Data!H1741/100</f>
        <v>2.2000000000000002E-2</v>
      </c>
      <c r="E1615">
        <f>Data!K1742/Data!K1741</f>
        <v>0.99218174774660362</v>
      </c>
      <c r="F1615">
        <f>Data!T1742/Data!T1741</f>
        <v>0.98425121114662173</v>
      </c>
      <c r="G1615" s="49">
        <f>Data!E1744</f>
        <v>238.316</v>
      </c>
      <c r="H1615" s="52">
        <v>0</v>
      </c>
      <c r="I1615" s="52">
        <v>1</v>
      </c>
      <c r="J1615" s="52">
        <v>0.6</v>
      </c>
      <c r="K1615" s="54">
        <f t="shared" si="690"/>
        <v>0.66261227030770231</v>
      </c>
      <c r="L1615" s="54">
        <f t="shared" si="701"/>
        <v>0.85</v>
      </c>
      <c r="M1615" s="53">
        <f t="shared" si="702"/>
        <v>0.85</v>
      </c>
      <c r="N1615" s="54" cm="1">
        <f t="array" ref="N1615">stock_min(C1615,O1615)</f>
        <v>0.23996543701735759</v>
      </c>
      <c r="O1615" s="54" cm="1">
        <f t="array" ref="O1615">stock_max(C1615,D1615)</f>
        <v>0.85</v>
      </c>
      <c r="P1615" s="49">
        <f t="shared" si="688"/>
        <v>2015.3749999998688</v>
      </c>
      <c r="Q1615" s="49">
        <f t="shared" si="693"/>
        <v>3.7605955459735241</v>
      </c>
      <c r="R1615" s="49">
        <f t="shared" si="694"/>
        <v>641.02944915897683</v>
      </c>
      <c r="S1615" s="59">
        <f t="shared" si="684"/>
        <v>111.40744621118318</v>
      </c>
      <c r="T1615" s="59">
        <f t="shared" si="685"/>
        <v>150.57894702903954</v>
      </c>
      <c r="U1615" s="59">
        <f t="shared" si="686"/>
        <v>540.05413183320536</v>
      </c>
      <c r="V1615" s="59"/>
      <c r="W1615" s="49">
        <f t="shared" si="695"/>
        <v>44.562978484473277</v>
      </c>
      <c r="X1615" s="49">
        <f t="shared" si="696"/>
        <v>66.844467726709908</v>
      </c>
      <c r="Y1615" s="49">
        <f t="shared" si="697"/>
        <v>50.803489077584402</v>
      </c>
      <c r="Z1615" s="49">
        <f t="shared" si="698"/>
        <v>99.775457951455138</v>
      </c>
      <c r="AA1615" s="49">
        <f t="shared" si="699"/>
        <v>81.008119774980813</v>
      </c>
      <c r="AB1615" s="49">
        <f t="shared" si="700"/>
        <v>459.04601205822456</v>
      </c>
      <c r="AC1615" s="80">
        <f t="shared" si="689"/>
        <v>0.85</v>
      </c>
      <c r="AD1615" s="80">
        <f t="shared" si="691"/>
        <v>0.23996543701735759</v>
      </c>
      <c r="AE1615" s="80">
        <f t="shared" si="692"/>
        <v>0.85</v>
      </c>
      <c r="AF1615" s="54">
        <f>(Q1615-MAX(Q$2:Q1614))/MAX(Q$2:Q1614)</f>
        <v>-5.4046018879919479E-2</v>
      </c>
      <c r="AG1615" s="54">
        <f>(R1615-MAX(R$2:R1614))/MAX(R$2:R1614)</f>
        <v>-7.8182522533964578E-3</v>
      </c>
      <c r="AH1615" s="54">
        <f>(S1615-MAX(S$2:S1614))/MAX(S$2:S1614)</f>
        <v>-1.8693180916636281E-2</v>
      </c>
      <c r="AI1615" s="54">
        <f>(T1615-MAX(T$2:T1614))/MAX(T$2:T1614)</f>
        <v>-1.6269263062990962E-2</v>
      </c>
      <c r="AJ1615" s="54">
        <f>(U1615-MAX(U$2:U1614))/MAX(U$2:U1614)</f>
        <v>-9.0078327433937271E-3</v>
      </c>
      <c r="AK1615" s="54"/>
      <c r="AM1615" s="49"/>
      <c r="AN1615" s="49"/>
      <c r="AO1615" s="49"/>
      <c r="AP1615" s="49"/>
      <c r="AQ1615" s="49"/>
    </row>
    <row r="1616" spans="1:43">
      <c r="A1616" s="49">
        <f>Data!F1742</f>
        <v>2015.4583333332021</v>
      </c>
      <c r="B1616" s="53">
        <f t="shared" si="687"/>
        <v>0.89300000000000002</v>
      </c>
      <c r="C1616" s="50">
        <f>1/Data!N1742</f>
        <v>3.774169504180945E-2</v>
      </c>
      <c r="D1616" s="50">
        <f>Data!H1742/100</f>
        <v>2.3599999999999999E-2</v>
      </c>
      <c r="E1616">
        <f>Data!K1743/Data!K1742</f>
        <v>0.99914689769710452</v>
      </c>
      <c r="F1616">
        <f>Data!T1743/Data!T1742</f>
        <v>1.0054396493066893</v>
      </c>
      <c r="G1616" s="49">
        <f>Data!E1745</f>
        <v>237.94499999999999</v>
      </c>
      <c r="H1616" s="52">
        <v>0</v>
      </c>
      <c r="I1616" s="52">
        <v>1</v>
      </c>
      <c r="J1616" s="52">
        <v>0.6</v>
      </c>
      <c r="K1616" s="54">
        <f t="shared" si="690"/>
        <v>0.66261227030770231</v>
      </c>
      <c r="L1616" s="54">
        <f t="shared" si="701"/>
        <v>0.85</v>
      </c>
      <c r="M1616" s="53">
        <f t="shared" si="702"/>
        <v>0.85</v>
      </c>
      <c r="N1616" s="54" cm="1">
        <f t="array" ref="N1616">stock_min(C1616,O1616)</f>
        <v>0.25492769171936275</v>
      </c>
      <c r="O1616" s="54" cm="1">
        <f t="array" ref="O1616">stock_max(C1616,D1616)</f>
        <v>0.85</v>
      </c>
      <c r="P1616" s="49">
        <f t="shared" si="688"/>
        <v>2015.4583333332021</v>
      </c>
      <c r="Q1616" s="49">
        <f t="shared" si="693"/>
        <v>3.7810518669279176</v>
      </c>
      <c r="R1616" s="49">
        <f t="shared" si="694"/>
        <v>640.48258545967553</v>
      </c>
      <c r="S1616" s="59">
        <f t="shared" si="684"/>
        <v>111.59282801684678</v>
      </c>
      <c r="T1616" s="59">
        <f t="shared" si="685"/>
        <v>150.77018152022697</v>
      </c>
      <c r="U1616" s="59">
        <f t="shared" si="686"/>
        <v>540.10317438575373</v>
      </c>
      <c r="V1616" s="59"/>
      <c r="W1616" s="49">
        <f t="shared" si="695"/>
        <v>44.637131206738715</v>
      </c>
      <c r="X1616" s="49">
        <f t="shared" si="696"/>
        <v>66.955696810108066</v>
      </c>
      <c r="Y1616" s="49">
        <f t="shared" si="697"/>
        <v>50.868009248404995</v>
      </c>
      <c r="Z1616" s="49">
        <f t="shared" si="698"/>
        <v>99.902172271821982</v>
      </c>
      <c r="AA1616" s="49">
        <f t="shared" si="699"/>
        <v>81.015476157863077</v>
      </c>
      <c r="AB1616" s="49">
        <f t="shared" si="700"/>
        <v>459.08769822789066</v>
      </c>
      <c r="AC1616" s="80">
        <f t="shared" si="689"/>
        <v>0.85</v>
      </c>
      <c r="AD1616" s="80">
        <f t="shared" si="691"/>
        <v>0.25492769171936275</v>
      </c>
      <c r="AE1616" s="80">
        <f t="shared" si="692"/>
        <v>0.85</v>
      </c>
      <c r="AF1616" s="54">
        <f>(Q1616-MAX(Q$2:Q1615))/MAX(Q$2:Q1615)</f>
        <v>-4.8900360962359703E-2</v>
      </c>
      <c r="AG1616" s="54">
        <f>(R1616-MAX(R$2:R1615))/MAX(R$2:R1615)</f>
        <v>-8.6646847872898745E-3</v>
      </c>
      <c r="AH1616" s="54">
        <f>(S1616-MAX(S$2:S1615))/MAX(S$2:S1615)</f>
        <v>-1.706028799773E-2</v>
      </c>
      <c r="AI1616" s="54">
        <f>(T1616-MAX(T$2:T1615))/MAX(T$2:T1615)</f>
        <v>-1.5019930067540382E-2</v>
      </c>
      <c r="AJ1616" s="54">
        <f>(U1616-MAX(U$2:U1615))/MAX(U$2:U1615)</f>
        <v>-8.9178403100931385E-3</v>
      </c>
      <c r="AK1616" s="54"/>
      <c r="AM1616" s="49"/>
      <c r="AN1616" s="49"/>
      <c r="AO1616" s="49"/>
      <c r="AP1616" s="49"/>
      <c r="AQ1616" s="49"/>
    </row>
    <row r="1617" spans="1:43">
      <c r="A1617" s="49">
        <f>Data!F1743</f>
        <v>2015.5416666665353</v>
      </c>
      <c r="B1617" s="53">
        <f t="shared" si="687"/>
        <v>0.88800000000000001</v>
      </c>
      <c r="C1617" s="50">
        <f>1/Data!N1743</f>
        <v>3.7905872864931821E-2</v>
      </c>
      <c r="D1617" s="50">
        <f>Data!H1743/100</f>
        <v>2.3199999999999998E-2</v>
      </c>
      <c r="E1617">
        <f>Data!K1744/Data!K1743</f>
        <v>0.97715015328680255</v>
      </c>
      <c r="F1617">
        <f>Data!T1744/Data!T1743</f>
        <v>1.0167458891723227</v>
      </c>
      <c r="G1617" s="49">
        <f>Data!E1746</f>
        <v>237.83799999999999</v>
      </c>
      <c r="H1617" s="52">
        <v>0</v>
      </c>
      <c r="I1617" s="52">
        <v>1</v>
      </c>
      <c r="J1617" s="52">
        <v>0.6</v>
      </c>
      <c r="K1617" s="54">
        <f t="shared" si="690"/>
        <v>0.66261227030770231</v>
      </c>
      <c r="L1617" s="54">
        <f t="shared" si="701"/>
        <v>0.85</v>
      </c>
      <c r="M1617" s="53">
        <f t="shared" si="702"/>
        <v>0.85</v>
      </c>
      <c r="N1617" s="54" cm="1">
        <f t="array" ref="N1617">stock_min(C1617,O1617)</f>
        <v>0.26055187723690298</v>
      </c>
      <c r="O1617" s="54" cm="1">
        <f t="array" ref="O1617">stock_max(C1617,D1617)</f>
        <v>0.85</v>
      </c>
      <c r="P1617" s="49">
        <f t="shared" si="688"/>
        <v>2015.5416666665353</v>
      </c>
      <c r="Q1617" s="49">
        <f t="shared" si="693"/>
        <v>3.8443689424462963</v>
      </c>
      <c r="R1617" s="49">
        <f t="shared" si="694"/>
        <v>625.84765655944955</v>
      </c>
      <c r="S1617" s="59">
        <f t="shared" si="684"/>
        <v>110.81038906031895</v>
      </c>
      <c r="T1617" s="59">
        <f t="shared" si="685"/>
        <v>149.33926224279088</v>
      </c>
      <c r="U1617" s="59">
        <f t="shared" si="686"/>
        <v>530.96976703831433</v>
      </c>
      <c r="V1617" s="59"/>
      <c r="W1617" s="49">
        <f t="shared" si="695"/>
        <v>44.324155624127584</v>
      </c>
      <c r="X1617" s="49">
        <f t="shared" si="696"/>
        <v>66.48623343619137</v>
      </c>
      <c r="Y1617" s="49">
        <f t="shared" si="697"/>
        <v>50.385234642017885</v>
      </c>
      <c r="Z1617" s="49">
        <f t="shared" si="698"/>
        <v>98.954027600772989</v>
      </c>
      <c r="AA1617" s="49">
        <f t="shared" si="699"/>
        <v>79.645465055747167</v>
      </c>
      <c r="AB1617" s="49">
        <f t="shared" si="700"/>
        <v>451.32430198256719</v>
      </c>
      <c r="AC1617" s="80">
        <f t="shared" si="689"/>
        <v>0.85</v>
      </c>
      <c r="AD1617" s="80">
        <f t="shared" si="691"/>
        <v>0.26055187723690298</v>
      </c>
      <c r="AE1617" s="80">
        <f t="shared" si="692"/>
        <v>0.85</v>
      </c>
      <c r="AF1617" s="54">
        <f>(Q1617-MAX(Q$2:Q1616))/MAX(Q$2:Q1616)</f>
        <v>-3.297335181519926E-2</v>
      </c>
      <c r="AG1617" s="54">
        <f>(R1617-MAX(R$2:R1616))/MAX(R$2:R1616)</f>
        <v>-3.1316544781279598E-2</v>
      </c>
      <c r="AH1617" s="54">
        <f>(S1617-MAX(S$2:S1616))/MAX(S$2:S1616)</f>
        <v>-2.3952221254163932E-2</v>
      </c>
      <c r="AI1617" s="54">
        <f>(T1617-MAX(T$2:T1616))/MAX(T$2:T1616)</f>
        <v>-2.4368111224751621E-2</v>
      </c>
      <c r="AJ1617" s="54">
        <f>(U1617-MAX(U$2:U1616))/MAX(U$2:U1616)</f>
        <v>-2.5677521623802279E-2</v>
      </c>
      <c r="AK1617" s="54"/>
      <c r="AM1617" s="49"/>
      <c r="AN1617" s="49"/>
      <c r="AO1617" s="49"/>
      <c r="AP1617" s="49"/>
      <c r="AQ1617" s="49"/>
    </row>
    <row r="1618" spans="1:43">
      <c r="A1618" s="49">
        <f>Data!F1744</f>
        <v>2015.6249999998686</v>
      </c>
      <c r="B1618" s="53">
        <f t="shared" si="687"/>
        <v>0.871</v>
      </c>
      <c r="C1618" s="50">
        <f>1/Data!N1744</f>
        <v>3.8920109537072083E-2</v>
      </c>
      <c r="D1618" s="50">
        <f>Data!H1744/100</f>
        <v>2.1700000000000001E-2</v>
      </c>
      <c r="E1618">
        <f>Data!K1745/Data!K1744</f>
        <v>0.95642845674912569</v>
      </c>
      <c r="F1618">
        <f>Data!T1745/Data!T1744</f>
        <v>1.0033703367024593</v>
      </c>
      <c r="G1618" s="49">
        <f>Data!E1747</f>
        <v>237.33600000000001</v>
      </c>
      <c r="H1618" s="52">
        <v>0</v>
      </c>
      <c r="I1618" s="52">
        <v>1</v>
      </c>
      <c r="J1618" s="52">
        <v>0.6</v>
      </c>
      <c r="K1618" s="54">
        <f t="shared" si="690"/>
        <v>0.66261227030770231</v>
      </c>
      <c r="L1618" s="54">
        <f t="shared" si="701"/>
        <v>0.85</v>
      </c>
      <c r="M1618" s="53">
        <f t="shared" si="702"/>
        <v>0.85</v>
      </c>
      <c r="N1618" s="54" cm="1">
        <f t="array" ref="N1618">stock_min(C1618,O1618)</f>
        <v>0.2952962482751143</v>
      </c>
      <c r="O1618" s="54" cm="1">
        <f t="array" ref="O1618">stock_max(C1618,D1618)</f>
        <v>0.85</v>
      </c>
      <c r="P1618" s="49">
        <f t="shared" si="688"/>
        <v>2015.6249999998686</v>
      </c>
      <c r="Q1618" s="49">
        <f t="shared" si="693"/>
        <v>3.8573257601908177</v>
      </c>
      <c r="R1618" s="49">
        <f t="shared" si="694"/>
        <v>598.57850832321117</v>
      </c>
      <c r="S1618" s="59">
        <f t="shared" si="684"/>
        <v>108.06286859307173</v>
      </c>
      <c r="T1618" s="59">
        <f t="shared" si="685"/>
        <v>145.19749775491161</v>
      </c>
      <c r="U1618" s="59">
        <f t="shared" si="686"/>
        <v>511.57330272837203</v>
      </c>
      <c r="V1618" s="59"/>
      <c r="W1618" s="49">
        <f t="shared" si="695"/>
        <v>43.225147437228692</v>
      </c>
      <c r="X1618" s="49">
        <f t="shared" si="696"/>
        <v>64.837721155843028</v>
      </c>
      <c r="Y1618" s="49">
        <f t="shared" si="697"/>
        <v>48.98785412453212</v>
      </c>
      <c r="Z1618" s="49">
        <f t="shared" si="698"/>
        <v>96.209643630379489</v>
      </c>
      <c r="AA1618" s="49">
        <f t="shared" si="699"/>
        <v>76.735995409255821</v>
      </c>
      <c r="AB1618" s="49">
        <f t="shared" si="700"/>
        <v>434.83730731911623</v>
      </c>
      <c r="AC1618" s="80">
        <f t="shared" si="689"/>
        <v>0.85</v>
      </c>
      <c r="AD1618" s="80">
        <f t="shared" si="691"/>
        <v>0.2952962482751143</v>
      </c>
      <c r="AE1618" s="80">
        <f t="shared" si="692"/>
        <v>0.85</v>
      </c>
      <c r="AF1618" s="54">
        <f>(Q1618-MAX(Q$2:Q1617))/MAX(Q$2:Q1617)</f>
        <v>-2.9714146410565828E-2</v>
      </c>
      <c r="AG1618" s="54">
        <f>(R1618-MAX(R$2:R1617))/MAX(R$2:R1617)</f>
        <v>-7.3523577846748428E-2</v>
      </c>
      <c r="AH1618" s="54">
        <f>(S1618-MAX(S$2:S1617))/MAX(S$2:S1617)</f>
        <v>-4.8153122197265981E-2</v>
      </c>
      <c r="AI1618" s="54">
        <f>(T1618-MAX(T$2:T1617))/MAX(T$2:T1617)</f>
        <v>-5.1426216705428511E-2</v>
      </c>
      <c r="AJ1618" s="54">
        <f>(U1618-MAX(U$2:U1617))/MAX(U$2:U1617)</f>
        <v>-6.1269776308304415E-2</v>
      </c>
      <c r="AK1618" s="54"/>
      <c r="AM1618" s="49"/>
      <c r="AN1618" s="49"/>
      <c r="AO1618" s="49"/>
      <c r="AP1618" s="49"/>
      <c r="AQ1618" s="49"/>
    </row>
    <row r="1619" spans="1:43">
      <c r="A1619" s="49">
        <f>Data!F1745</f>
        <v>2015.7083333332018</v>
      </c>
      <c r="B1619" s="53">
        <f t="shared" si="687"/>
        <v>0.84699999999999998</v>
      </c>
      <c r="C1619" s="50">
        <f>1/Data!N1745</f>
        <v>4.0821738042677969E-2</v>
      </c>
      <c r="D1619" s="50">
        <f>Data!H1745/100</f>
        <v>2.1700000000000001E-2</v>
      </c>
      <c r="E1619">
        <f>Data!K1746/Data!K1745</f>
        <v>1.043653078800191</v>
      </c>
      <c r="F1619">
        <f>Data!T1746/Data!T1745</f>
        <v>1.0112211616219495</v>
      </c>
      <c r="G1619" s="49">
        <f>Data!E1748</f>
        <v>236.52500000000001</v>
      </c>
      <c r="H1619" s="52">
        <v>0</v>
      </c>
      <c r="I1619" s="52">
        <v>1</v>
      </c>
      <c r="J1619" s="52">
        <v>0.6</v>
      </c>
      <c r="K1619" s="54">
        <f t="shared" si="690"/>
        <v>0.66261227030770231</v>
      </c>
      <c r="L1619" s="54">
        <f t="shared" si="701"/>
        <v>0.85</v>
      </c>
      <c r="M1619" s="53">
        <f t="shared" si="702"/>
        <v>0.85</v>
      </c>
      <c r="N1619" s="54" cm="1">
        <f t="array" ref="N1619">stock_min(C1619,O1619)</f>
        <v>0.36043970856450236</v>
      </c>
      <c r="O1619" s="54" cm="1">
        <f t="array" ref="O1619">stock_max(C1619,D1619)</f>
        <v>0.85</v>
      </c>
      <c r="P1619" s="49">
        <f t="shared" si="688"/>
        <v>2015.7083333332018</v>
      </c>
      <c r="Q1619" s="49">
        <f t="shared" si="693"/>
        <v>3.9006094359744283</v>
      </c>
      <c r="R1619" s="49">
        <f t="shared" si="694"/>
        <v>624.7083031151451</v>
      </c>
      <c r="S1619" s="59">
        <f t="shared" si="684"/>
        <v>111.37827110943829</v>
      </c>
      <c r="T1619" s="59">
        <f t="shared" si="685"/>
        <v>149.94704553829072</v>
      </c>
      <c r="U1619" s="59">
        <f t="shared" si="686"/>
        <v>531.41635697674474</v>
      </c>
      <c r="V1619" s="59"/>
      <c r="W1619" s="49">
        <f t="shared" si="695"/>
        <v>44.551308443775319</v>
      </c>
      <c r="X1619" s="49">
        <f t="shared" si="696"/>
        <v>66.826962665662975</v>
      </c>
      <c r="Y1619" s="49">
        <f t="shared" si="697"/>
        <v>50.590293268231484</v>
      </c>
      <c r="Z1619" s="49">
        <f t="shared" si="698"/>
        <v>99.356752270059246</v>
      </c>
      <c r="AA1619" s="49">
        <f t="shared" si="699"/>
        <v>79.712453546511725</v>
      </c>
      <c r="AB1619" s="49">
        <f t="shared" si="700"/>
        <v>451.70390343023303</v>
      </c>
      <c r="AC1619" s="80">
        <f t="shared" si="689"/>
        <v>0.85</v>
      </c>
      <c r="AD1619" s="80">
        <f t="shared" si="691"/>
        <v>0.36043970856450236</v>
      </c>
      <c r="AE1619" s="80">
        <f t="shared" si="692"/>
        <v>0.85</v>
      </c>
      <c r="AF1619" s="54">
        <f>(Q1619-MAX(Q$2:Q1618))/MAX(Q$2:Q1618)</f>
        <v>-1.882641202794751E-2</v>
      </c>
      <c r="AG1619" s="54">
        <f>(R1619-MAX(R$2:R1618))/MAX(R$2:R1618)</f>
        <v>-3.3080029583973505E-2</v>
      </c>
      <c r="AH1619" s="54">
        <f>(S1619-MAX(S$2:S1618))/MAX(S$2:S1618)</f>
        <v>-1.8950163077733919E-2</v>
      </c>
      <c r="AI1619" s="54">
        <f>(T1619-MAX(T$2:T1618))/MAX(T$2:T1618)</f>
        <v>-2.0397469106602405E-2</v>
      </c>
      <c r="AJ1619" s="54">
        <f>(U1619-MAX(U$2:U1618))/MAX(U$2:U1618)</f>
        <v>-2.4858035011492037E-2</v>
      </c>
      <c r="AK1619" s="54"/>
      <c r="AM1619" s="49"/>
      <c r="AN1619" s="49"/>
      <c r="AO1619" s="49"/>
      <c r="AP1619" s="49"/>
      <c r="AQ1619" s="49"/>
    </row>
    <row r="1620" spans="1:43">
      <c r="A1620" s="49">
        <f>Data!F1746</f>
        <v>2015.7916666665351</v>
      </c>
      <c r="B1620" s="53">
        <f t="shared" si="687"/>
        <v>0.86499999999999999</v>
      </c>
      <c r="C1620" s="50">
        <f>1/Data!N1746</f>
        <v>3.9228853252856681E-2</v>
      </c>
      <c r="D1620" s="50">
        <f>Data!H1746/100</f>
        <v>2.07E-2</v>
      </c>
      <c r="E1620">
        <f>Data!K1747/Data!K1746</f>
        <v>1.0315139680835672</v>
      </c>
      <c r="F1620">
        <f>Data!T1747/Data!T1746</f>
        <v>0.98694270864985123</v>
      </c>
      <c r="G1620" s="49">
        <f>Data!E1749</f>
        <v>236.916</v>
      </c>
      <c r="H1620" s="52">
        <v>0</v>
      </c>
      <c r="I1620" s="52">
        <v>1</v>
      </c>
      <c r="J1620" s="52">
        <v>0.6</v>
      </c>
      <c r="K1620" s="54">
        <f t="shared" si="690"/>
        <v>0.66261227030770231</v>
      </c>
      <c r="L1620" s="54">
        <f t="shared" si="701"/>
        <v>0.85</v>
      </c>
      <c r="M1620" s="53">
        <f t="shared" si="702"/>
        <v>0.85</v>
      </c>
      <c r="N1620" s="54" cm="1">
        <f t="array" ref="N1620">stock_min(C1620,O1620)</f>
        <v>0.30587277987922168</v>
      </c>
      <c r="O1620" s="54" cm="1">
        <f t="array" ref="O1620">stock_max(C1620,D1620)</f>
        <v>0.85</v>
      </c>
      <c r="P1620" s="49">
        <f t="shared" si="688"/>
        <v>2015.7916666665351</v>
      </c>
      <c r="Q1620" s="49">
        <f t="shared" si="693"/>
        <v>3.8496780421257708</v>
      </c>
      <c r="R1620" s="49">
        <f t="shared" si="694"/>
        <v>644.39534064105521</v>
      </c>
      <c r="S1620" s="59">
        <f t="shared" si="684"/>
        <v>112.90253446362502</v>
      </c>
      <c r="T1620" s="59">
        <f t="shared" si="685"/>
        <v>152.41759885952351</v>
      </c>
      <c r="U1620" s="59">
        <f t="shared" si="686"/>
        <v>544.6105106424759</v>
      </c>
      <c r="V1620" s="59"/>
      <c r="W1620" s="49">
        <f t="shared" si="695"/>
        <v>45.16101378545001</v>
      </c>
      <c r="X1620" s="49">
        <f t="shared" si="696"/>
        <v>67.741520678175007</v>
      </c>
      <c r="Y1620" s="49">
        <f t="shared" si="697"/>
        <v>51.423827644365979</v>
      </c>
      <c r="Z1620" s="49">
        <f t="shared" si="698"/>
        <v>100.99377121515754</v>
      </c>
      <c r="AA1620" s="49">
        <f t="shared" si="699"/>
        <v>81.691576596371391</v>
      </c>
      <c r="AB1620" s="49">
        <f t="shared" si="700"/>
        <v>462.91893404610448</v>
      </c>
      <c r="AC1620" s="80">
        <f t="shared" si="689"/>
        <v>0.85</v>
      </c>
      <c r="AD1620" s="80">
        <f t="shared" si="691"/>
        <v>0.30587277987922168</v>
      </c>
      <c r="AE1620" s="80">
        <f t="shared" si="692"/>
        <v>0.85</v>
      </c>
      <c r="AF1620" s="54">
        <f>(Q1620-MAX(Q$2:Q1619))/MAX(Q$2:Q1619)</f>
        <v>-3.1637881431169412E-2</v>
      </c>
      <c r="AG1620" s="54">
        <f>(R1620-MAX(R$2:R1619))/MAX(R$2:R1619)</f>
        <v>-2.6085444969190913E-3</v>
      </c>
      <c r="AH1620" s="54">
        <f>(S1620-MAX(S$2:S1619))/MAX(S$2:S1619)</f>
        <v>-5.5240405481235873E-3</v>
      </c>
      <c r="AI1620" s="54">
        <f>(T1620-MAX(T$2:T1619))/MAX(T$2:T1619)</f>
        <v>-4.2573692633633507E-3</v>
      </c>
      <c r="AJ1620" s="54">
        <f>(U1620-MAX(U$2:U1619))/MAX(U$2:U1619)</f>
        <v>-6.4693807582799385E-4</v>
      </c>
      <c r="AK1620" s="54"/>
      <c r="AM1620" s="49"/>
      <c r="AN1620" s="49"/>
      <c r="AO1620" s="49"/>
      <c r="AP1620" s="49"/>
      <c r="AQ1620" s="49"/>
    </row>
    <row r="1621" spans="1:43">
      <c r="A1621" s="49">
        <f>Data!F1747</f>
        <v>2015.8749999998684</v>
      </c>
      <c r="B1621" s="53">
        <f t="shared" si="687"/>
        <v>0.88500000000000001</v>
      </c>
      <c r="C1621" s="50">
        <f>1/Data!N1747</f>
        <v>3.813031523846297E-2</v>
      </c>
      <c r="D1621" s="50">
        <f>Data!H1747/100</f>
        <v>2.2599999999999999E-2</v>
      </c>
      <c r="E1621">
        <f>Data!K1748/Data!K1747</f>
        <v>0.9923730847544161</v>
      </c>
      <c r="F1621">
        <f>Data!T1748/Data!T1747</f>
        <v>1.0071017111023424</v>
      </c>
      <c r="G1621" s="49">
        <f>Data!E1750</f>
        <v>237.11099999999999</v>
      </c>
      <c r="H1621" s="52">
        <v>0</v>
      </c>
      <c r="I1621" s="52">
        <v>1</v>
      </c>
      <c r="J1621" s="52">
        <v>0.6</v>
      </c>
      <c r="K1621" s="54">
        <f t="shared" si="690"/>
        <v>0.66261227030770231</v>
      </c>
      <c r="L1621" s="54">
        <f t="shared" si="701"/>
        <v>0.85</v>
      </c>
      <c r="M1621" s="53">
        <f t="shared" si="702"/>
        <v>0.85</v>
      </c>
      <c r="N1621" s="54" cm="1">
        <f t="array" ref="N1621">stock_min(C1621,O1621)</f>
        <v>0.26824052557398914</v>
      </c>
      <c r="O1621" s="54" cm="1">
        <f t="array" ref="O1621">stock_max(C1621,D1621)</f>
        <v>0.85</v>
      </c>
      <c r="P1621" s="49">
        <f t="shared" si="688"/>
        <v>2015.8749999998684</v>
      </c>
      <c r="Q1621" s="49">
        <f t="shared" si="693"/>
        <v>3.8770173434179789</v>
      </c>
      <c r="R1621" s="49">
        <f t="shared" si="694"/>
        <v>639.4805919933367</v>
      </c>
      <c r="S1621" s="59">
        <f t="shared" si="684"/>
        <v>112.70659609979876</v>
      </c>
      <c r="T1621" s="59">
        <f t="shared" si="685"/>
        <v>152.01252509384057</v>
      </c>
      <c r="U1621" s="59">
        <f t="shared" si="686"/>
        <v>541.66001714341246</v>
      </c>
      <c r="V1621" s="59"/>
      <c r="W1621" s="49">
        <f t="shared" si="695"/>
        <v>45.082638439919506</v>
      </c>
      <c r="X1621" s="49">
        <f t="shared" si="696"/>
        <v>67.623957659879252</v>
      </c>
      <c r="Y1621" s="49">
        <f t="shared" si="697"/>
        <v>51.287160726204299</v>
      </c>
      <c r="Z1621" s="49">
        <f t="shared" si="698"/>
        <v>100.72536436763626</v>
      </c>
      <c r="AA1621" s="49">
        <f t="shared" si="699"/>
        <v>81.24900257151188</v>
      </c>
      <c r="AB1621" s="49">
        <f t="shared" si="700"/>
        <v>460.41101457190058</v>
      </c>
      <c r="AC1621" s="80">
        <f t="shared" si="689"/>
        <v>0.85</v>
      </c>
      <c r="AD1621" s="80">
        <f t="shared" si="691"/>
        <v>0.26824052557398914</v>
      </c>
      <c r="AE1621" s="80">
        <f t="shared" si="692"/>
        <v>0.85</v>
      </c>
      <c r="AF1621" s="54">
        <f>(Q1621-MAX(Q$2:Q1620))/MAX(Q$2:Q1620)</f>
        <v>-2.4760853422641404E-2</v>
      </c>
      <c r="AG1621" s="54">
        <f>(R1621-MAX(R$2:R1620))/MAX(R$2:R1620)</f>
        <v>-1.0215564594710682E-2</v>
      </c>
      <c r="AH1621" s="54">
        <f>(S1621-MAX(S$2:S1620))/MAX(S$2:S1620)</f>
        <v>-7.2499184771290474E-3</v>
      </c>
      <c r="AI1621" s="54">
        <f>(T1621-MAX(T$2:T1620))/MAX(T$2:T1620)</f>
        <v>-6.9037120748340801E-3</v>
      </c>
      <c r="AJ1621" s="54">
        <f>(U1621-MAX(U$2:U1620))/MAX(U$2:U1620)</f>
        <v>-6.0610545037279523E-3</v>
      </c>
      <c r="AK1621" s="54"/>
      <c r="AM1621" s="49"/>
      <c r="AN1621" s="49"/>
      <c r="AO1621" s="49"/>
      <c r="AP1621" s="49"/>
      <c r="AQ1621" s="49"/>
    </row>
    <row r="1622" spans="1:43">
      <c r="A1622" s="49">
        <f>Data!F1748</f>
        <v>2015.9583333332016</v>
      </c>
      <c r="B1622" s="53">
        <f t="shared" si="687"/>
        <v>0.88100000000000001</v>
      </c>
      <c r="C1622" s="50">
        <f>1/Data!N1748</f>
        <v>3.8512754444920506E-2</v>
      </c>
      <c r="D1622" s="50">
        <f>Data!H1748/100</f>
        <v>2.2400000000000003E-2</v>
      </c>
      <c r="E1622">
        <f>Data!K1749/Data!K1748</f>
        <v>0.93426597162755021</v>
      </c>
      <c r="F1622">
        <f>Data!T1749/Data!T1748</f>
        <v>1.0136152537918051</v>
      </c>
      <c r="G1622" s="49">
        <f>Data!E1751</f>
        <v>238.13200000000001</v>
      </c>
      <c r="H1622" s="52">
        <v>0</v>
      </c>
      <c r="I1622" s="52">
        <v>1</v>
      </c>
      <c r="J1622" s="52">
        <v>0.6</v>
      </c>
      <c r="K1622" s="54">
        <f t="shared" si="690"/>
        <v>0.66261227030770231</v>
      </c>
      <c r="L1622" s="54">
        <f t="shared" si="701"/>
        <v>0.85</v>
      </c>
      <c r="M1622" s="53">
        <f t="shared" si="702"/>
        <v>0.85</v>
      </c>
      <c r="N1622" s="54" cm="1">
        <f t="array" ref="N1622">stock_min(C1622,O1622)</f>
        <v>0.28134161928684021</v>
      </c>
      <c r="O1622" s="54" cm="1">
        <f t="array" ref="O1622">stock_max(C1622,D1622)</f>
        <v>0.85</v>
      </c>
      <c r="P1622" s="49">
        <f t="shared" si="688"/>
        <v>2015.9583333332016</v>
      </c>
      <c r="Q1622" s="49">
        <f t="shared" si="693"/>
        <v>3.9298039185038447</v>
      </c>
      <c r="R1622" s="49">
        <f t="shared" si="694"/>
        <v>597.44495661561575</v>
      </c>
      <c r="S1622" s="59">
        <f t="shared" si="684"/>
        <v>108.8752125122906</v>
      </c>
      <c r="T1622" s="59">
        <f t="shared" si="685"/>
        <v>146.08972884422138</v>
      </c>
      <c r="U1622" s="59">
        <f t="shared" si="686"/>
        <v>512.50157223889687</v>
      </c>
      <c r="V1622" s="59"/>
      <c r="W1622" s="49">
        <f t="shared" si="695"/>
        <v>43.550085004916241</v>
      </c>
      <c r="X1622" s="49">
        <f t="shared" si="696"/>
        <v>65.325127507374361</v>
      </c>
      <c r="Y1622" s="49">
        <f t="shared" si="697"/>
        <v>49.288881946115232</v>
      </c>
      <c r="Z1622" s="49">
        <f t="shared" si="698"/>
        <v>96.800846898106158</v>
      </c>
      <c r="AA1622" s="49">
        <f t="shared" si="699"/>
        <v>76.875235835834545</v>
      </c>
      <c r="AB1622" s="49">
        <f t="shared" si="700"/>
        <v>435.62633640306234</v>
      </c>
      <c r="AC1622" s="80">
        <f t="shared" si="689"/>
        <v>0.85</v>
      </c>
      <c r="AD1622" s="80">
        <f t="shared" si="691"/>
        <v>0.28134161928684021</v>
      </c>
      <c r="AE1622" s="80">
        <f t="shared" si="692"/>
        <v>0.85</v>
      </c>
      <c r="AF1622" s="54">
        <f>(Q1622-MAX(Q$2:Q1621))/MAX(Q$2:Q1621)</f>
        <v>-1.1482724934287243E-2</v>
      </c>
      <c r="AG1622" s="54">
        <f>(R1622-MAX(R$2:R1621))/MAX(R$2:R1621)</f>
        <v>-7.5278082754251116E-2</v>
      </c>
      <c r="AH1622" s="54">
        <f>(S1622-MAX(S$2:S1621))/MAX(S$2:S1621)</f>
        <v>-4.0997777967767178E-2</v>
      </c>
      <c r="AI1622" s="54">
        <f>(T1622-MAX(T$2:T1621))/MAX(T$2:T1621)</f>
        <v>-4.5597280029204143E-2</v>
      </c>
      <c r="AJ1622" s="54">
        <f>(U1622-MAX(U$2:U1621))/MAX(U$2:U1621)</f>
        <v>-5.9566414071428958E-2</v>
      </c>
      <c r="AK1622" s="54"/>
      <c r="AM1622" s="49"/>
      <c r="AN1622" s="49"/>
      <c r="AO1622" s="49"/>
      <c r="AP1622" s="49"/>
      <c r="AQ1622" s="49"/>
    </row>
    <row r="1623" spans="1:43">
      <c r="A1623" s="49">
        <f>Data!F1749</f>
        <v>2016.0416666665349</v>
      </c>
      <c r="B1623" s="53">
        <f t="shared" si="687"/>
        <v>0.84499999999999997</v>
      </c>
      <c r="C1623" s="50">
        <f>1/Data!N1749</f>
        <v>4.1311786024504256E-2</v>
      </c>
      <c r="D1623" s="50">
        <f>Data!H1749/100</f>
        <v>2.0899999999999998E-2</v>
      </c>
      <c r="E1623">
        <f>Data!K1750/Data!K1749</f>
        <v>0.99369012050137551</v>
      </c>
      <c r="F1623">
        <f>Data!T1750/Data!T1749</f>
        <v>1.0290568783136158</v>
      </c>
      <c r="G1623" s="49">
        <f>Data!E1752</f>
        <v>239.261</v>
      </c>
      <c r="H1623" s="52">
        <v>0</v>
      </c>
      <c r="I1623" s="52">
        <v>1</v>
      </c>
      <c r="J1623" s="52">
        <v>0.6</v>
      </c>
      <c r="K1623" s="54">
        <f t="shared" si="690"/>
        <v>0.66261227030770231</v>
      </c>
      <c r="L1623" s="54">
        <f t="shared" si="701"/>
        <v>0.85</v>
      </c>
      <c r="M1623" s="53">
        <f t="shared" si="702"/>
        <v>0.85</v>
      </c>
      <c r="N1623" s="54" cm="1">
        <f t="array" ref="N1623">stock_min(C1623,O1623)</f>
        <v>0.37722712059050384</v>
      </c>
      <c r="O1623" s="54" cm="1">
        <f t="array" ref="O1623">stock_max(C1623,D1623)</f>
        <v>0.85</v>
      </c>
      <c r="P1623" s="49">
        <f t="shared" si="688"/>
        <v>2016.0416666665349</v>
      </c>
      <c r="Q1623" s="49">
        <f t="shared" si="693"/>
        <v>4.0439917527601814</v>
      </c>
      <c r="R1623" s="49">
        <f t="shared" si="694"/>
        <v>593.67515093231032</v>
      </c>
      <c r="S1623" s="59">
        <f t="shared" si="684"/>
        <v>109.72844835002226</v>
      </c>
      <c r="T1623" s="59">
        <f t="shared" si="685"/>
        <v>146.91110820985199</v>
      </c>
      <c r="U1623" s="59">
        <f t="shared" si="686"/>
        <v>511.98657692277868</v>
      </c>
      <c r="V1623" s="59"/>
      <c r="W1623" s="49">
        <f t="shared" si="695"/>
        <v>43.891379340008911</v>
      </c>
      <c r="X1623" s="49">
        <f t="shared" si="696"/>
        <v>65.837069010013352</v>
      </c>
      <c r="Y1623" s="49">
        <f t="shared" si="697"/>
        <v>49.566005265501438</v>
      </c>
      <c r="Z1623" s="49">
        <f t="shared" si="698"/>
        <v>97.345102944350543</v>
      </c>
      <c r="AA1623" s="49">
        <f t="shared" si="699"/>
        <v>76.797986538416808</v>
      </c>
      <c r="AB1623" s="49">
        <f t="shared" si="700"/>
        <v>435.18859038436187</v>
      </c>
      <c r="AC1623" s="80">
        <f t="shared" si="689"/>
        <v>0.85</v>
      </c>
      <c r="AD1623" s="80">
        <f t="shared" si="691"/>
        <v>0.37722712059050384</v>
      </c>
      <c r="AE1623" s="80">
        <f t="shared" si="692"/>
        <v>0.85</v>
      </c>
      <c r="AF1623" s="54">
        <f>(Q1623-MAX(Q$2:Q1622))/MAX(Q$2:Q1622)</f>
        <v>1.7240501238204243E-2</v>
      </c>
      <c r="AG1623" s="54">
        <f>(R1623-MAX(R$2:R1622))/MAX(R$2:R1622)</f>
        <v>-8.1112966621808738E-2</v>
      </c>
      <c r="AH1623" s="54">
        <f>(S1623-MAX(S$2:S1622))/MAX(S$2:S1622)</f>
        <v>-3.3482246696498019E-2</v>
      </c>
      <c r="AI1623" s="54">
        <f>(T1623-MAX(T$2:T1622))/MAX(T$2:T1622)</f>
        <v>-4.0231216946688228E-2</v>
      </c>
      <c r="AJ1623" s="54">
        <f>(U1623-MAX(U$2:U1622))/MAX(U$2:U1622)</f>
        <v>-6.0511423644292635E-2</v>
      </c>
      <c r="AK1623" s="54"/>
      <c r="AM1623" s="49"/>
      <c r="AN1623" s="49"/>
      <c r="AO1623" s="49"/>
      <c r="AP1623" s="49"/>
      <c r="AQ1623" s="49"/>
    </row>
    <row r="1624" spans="1:43">
      <c r="A1624" s="49">
        <f>Data!F1750</f>
        <v>2016.1249999998681</v>
      </c>
      <c r="B1624" s="53">
        <f t="shared" si="687"/>
        <v>0.84299999999999997</v>
      </c>
      <c r="C1624" s="50">
        <f>1/Data!N1750</f>
        <v>4.166214150315363E-2</v>
      </c>
      <c r="D1624" s="50">
        <f>Data!H1750/100</f>
        <v>1.78E-2</v>
      </c>
      <c r="E1624">
        <f>Data!K1751/Data!K1750</f>
        <v>1.0590740493703648</v>
      </c>
      <c r="F1624">
        <f>Data!T1751/Data!T1750</f>
        <v>0.9872921012822049</v>
      </c>
      <c r="G1624" s="49">
        <f>Data!E1753</f>
        <v>240.22900000000001</v>
      </c>
      <c r="H1624" s="52">
        <v>0</v>
      </c>
      <c r="I1624" s="52">
        <v>1</v>
      </c>
      <c r="J1624" s="52">
        <v>0.6</v>
      </c>
      <c r="K1624" s="54">
        <f t="shared" si="690"/>
        <v>0.66261227030770231</v>
      </c>
      <c r="L1624" s="54">
        <f t="shared" si="701"/>
        <v>0.85</v>
      </c>
      <c r="M1624" s="53">
        <f t="shared" si="702"/>
        <v>0.85</v>
      </c>
      <c r="N1624" s="54" cm="1">
        <f t="array" ref="N1624">stock_min(C1624,O1624)</f>
        <v>0.38922913262560066</v>
      </c>
      <c r="O1624" s="54" cm="1">
        <f t="array" ref="O1624">stock_max(C1624,D1624)</f>
        <v>0.85</v>
      </c>
      <c r="P1624" s="49">
        <f t="shared" si="688"/>
        <v>2016.1249999998681</v>
      </c>
      <c r="Q1624" s="49">
        <f t="shared" si="693"/>
        <v>3.9926011151505065</v>
      </c>
      <c r="R1624" s="49">
        <f t="shared" si="694"/>
        <v>628.7459461084444</v>
      </c>
      <c r="S1624" s="59">
        <f t="shared" si="684"/>
        <v>113.05994341188276</v>
      </c>
      <c r="T1624" s="59">
        <f t="shared" si="685"/>
        <v>152.03179785239007</v>
      </c>
      <c r="U1624" s="59">
        <f t="shared" si="686"/>
        <v>536.7189881619031</v>
      </c>
      <c r="V1624" s="59"/>
      <c r="W1624" s="49">
        <f t="shared" si="695"/>
        <v>45.223977364753104</v>
      </c>
      <c r="X1624" s="49">
        <f t="shared" si="696"/>
        <v>67.835966047129645</v>
      </c>
      <c r="Y1624" s="49">
        <f t="shared" si="697"/>
        <v>51.293663118456223</v>
      </c>
      <c r="Z1624" s="49">
        <f t="shared" si="698"/>
        <v>100.73813473393385</v>
      </c>
      <c r="AA1624" s="49">
        <f t="shared" si="699"/>
        <v>80.507848224285482</v>
      </c>
      <c r="AB1624" s="49">
        <f t="shared" si="700"/>
        <v>456.21113993761765</v>
      </c>
      <c r="AC1624" s="80">
        <f t="shared" si="689"/>
        <v>0.85</v>
      </c>
      <c r="AD1624" s="80">
        <f t="shared" si="691"/>
        <v>0.38922913262560066</v>
      </c>
      <c r="AE1624" s="80">
        <f t="shared" si="692"/>
        <v>0.85</v>
      </c>
      <c r="AF1624" s="54">
        <f>(Q1624-MAX(Q$2:Q1623))/MAX(Q$2:Q1623)</f>
        <v>-1.2707898717795055E-2</v>
      </c>
      <c r="AG1624" s="54">
        <f>(R1624-MAX(R$2:R1623))/MAX(R$2:R1623)</f>
        <v>-2.683058864623741E-2</v>
      </c>
      <c r="AH1624" s="54">
        <f>(S1624-MAX(S$2:S1623))/MAX(S$2:S1623)</f>
        <v>-4.1375400980795726E-3</v>
      </c>
      <c r="AI1624" s="54">
        <f>(T1624-MAX(T$2:T1623))/MAX(T$2:T1623)</f>
        <v>-6.7778033382890086E-3</v>
      </c>
      <c r="AJ1624" s="54">
        <f>(U1624-MAX(U$2:U1623))/MAX(U$2:U1623)</f>
        <v>-1.5127777134369625E-2</v>
      </c>
      <c r="AK1624" s="54"/>
      <c r="AM1624" s="49"/>
      <c r="AN1624" s="49"/>
      <c r="AO1624" s="49"/>
      <c r="AP1624" s="49"/>
      <c r="AQ1624" s="49"/>
    </row>
    <row r="1625" spans="1:43">
      <c r="A1625" s="49">
        <f>Data!F1751</f>
        <v>2016.2083333332014</v>
      </c>
      <c r="B1625" s="53">
        <f t="shared" si="687"/>
        <v>0.86199999999999999</v>
      </c>
      <c r="C1625" s="50">
        <f>1/Data!N1751</f>
        <v>3.9413062843440309E-2</v>
      </c>
      <c r="D1625" s="50">
        <f>Data!H1751/100</f>
        <v>1.89E-2</v>
      </c>
      <c r="E1625">
        <f>Data!K1752/Data!K1751</f>
        <v>1.0234682381348146</v>
      </c>
      <c r="F1625">
        <f>Data!T1752/Data!T1751</f>
        <v>1.0040717355239537</v>
      </c>
      <c r="G1625" s="49">
        <f>Data!E1754</f>
        <v>241.018</v>
      </c>
      <c r="H1625" s="52">
        <v>0</v>
      </c>
      <c r="I1625" s="52">
        <v>1</v>
      </c>
      <c r="J1625" s="52">
        <v>0.6</v>
      </c>
      <c r="K1625" s="54">
        <f t="shared" si="690"/>
        <v>0.66261227030770231</v>
      </c>
      <c r="L1625" s="54">
        <f t="shared" si="701"/>
        <v>0.85</v>
      </c>
      <c r="M1625" s="53">
        <f t="shared" si="702"/>
        <v>0.85</v>
      </c>
      <c r="N1625" s="54" cm="1">
        <f t="array" ref="N1625">stock_min(C1625,O1625)</f>
        <v>0.31218318704536036</v>
      </c>
      <c r="O1625" s="54" cm="1">
        <f t="array" ref="O1625">stock_max(C1625,D1625)</f>
        <v>0.85</v>
      </c>
      <c r="P1625" s="49">
        <f t="shared" si="688"/>
        <v>2016.2083333332014</v>
      </c>
      <c r="Q1625" s="49">
        <f t="shared" si="693"/>
        <v>4.0088579309440417</v>
      </c>
      <c r="R1625" s="49">
        <f t="shared" si="694"/>
        <v>643.50150569801667</v>
      </c>
      <c r="S1625" s="59">
        <f t="shared" si="684"/>
        <v>114.83607409235253</v>
      </c>
      <c r="T1625" s="59">
        <f t="shared" si="685"/>
        <v>154.6047986178562</v>
      </c>
      <c r="U1625" s="59">
        <f t="shared" si="686"/>
        <v>547.75326649928627</v>
      </c>
      <c r="V1625" s="59"/>
      <c r="W1625" s="49">
        <f t="shared" si="695"/>
        <v>45.934429636941012</v>
      </c>
      <c r="X1625" s="49">
        <f t="shared" si="696"/>
        <v>68.901644455411514</v>
      </c>
      <c r="Y1625" s="49">
        <f t="shared" si="697"/>
        <v>52.16176200521339</v>
      </c>
      <c r="Z1625" s="49">
        <f t="shared" si="698"/>
        <v>102.44303661264281</v>
      </c>
      <c r="AA1625" s="49">
        <f t="shared" si="699"/>
        <v>82.162989974892952</v>
      </c>
      <c r="AB1625" s="49">
        <f t="shared" si="700"/>
        <v>465.59027652439329</v>
      </c>
      <c r="AC1625" s="80">
        <f t="shared" si="689"/>
        <v>0.85</v>
      </c>
      <c r="AD1625" s="80">
        <f t="shared" si="691"/>
        <v>0.31218318704536036</v>
      </c>
      <c r="AE1625" s="80">
        <f t="shared" si="692"/>
        <v>0.85</v>
      </c>
      <c r="AF1625" s="54">
        <f>(Q1625-MAX(Q$2:Q1624))/MAX(Q$2:Q1624)</f>
        <v>-8.6879063964854699E-3</v>
      </c>
      <c r="AG1625" s="54">
        <f>(R1625-MAX(R$2:R1624))/MAX(R$2:R1624)</f>
        <v>-3.9920171550699747E-3</v>
      </c>
      <c r="AH1625" s="54">
        <f>(S1625-MAX(S$2:S1624))/MAX(S$2:S1624)</f>
        <v>1.1507097739002542E-2</v>
      </c>
      <c r="AI1625" s="54">
        <f>(T1625-MAX(T$2:T1624))/MAX(T$2:T1624)</f>
        <v>1.0031584621259885E-2</v>
      </c>
      <c r="AJ1625" s="54">
        <f>(U1625-MAX(U$2:U1624))/MAX(U$2:U1624)</f>
        <v>5.1199772278786157E-3</v>
      </c>
      <c r="AK1625" s="54"/>
      <c r="AM1625" s="49"/>
      <c r="AN1625" s="49"/>
      <c r="AO1625" s="49"/>
      <c r="AP1625" s="49"/>
      <c r="AQ1625" s="49"/>
    </row>
    <row r="1626" spans="1:43">
      <c r="A1626" s="49">
        <f>Data!F1752</f>
        <v>2016.2916666665346</v>
      </c>
      <c r="B1626" s="53">
        <f t="shared" si="687"/>
        <v>0.878</v>
      </c>
      <c r="C1626" s="50">
        <f>1/Data!N1752</f>
        <v>3.8576767944449572E-2</v>
      </c>
      <c r="D1626" s="50">
        <f>Data!H1752/100</f>
        <v>1.8100000000000002E-2</v>
      </c>
      <c r="E1626">
        <f>Data!K1753/Data!K1752</f>
        <v>0.99294685456358989</v>
      </c>
      <c r="F1626">
        <f>Data!T1753/Data!T1752</f>
        <v>0.99747276699177301</v>
      </c>
      <c r="G1626" s="49">
        <f>Data!E1755</f>
        <v>240.62799999999999</v>
      </c>
      <c r="H1626" s="52">
        <v>0</v>
      </c>
      <c r="I1626" s="52">
        <v>1</v>
      </c>
      <c r="J1626" s="52">
        <v>0.6</v>
      </c>
      <c r="K1626" s="54">
        <f t="shared" si="690"/>
        <v>0.66261227030770231</v>
      </c>
      <c r="L1626" s="54">
        <f t="shared" si="701"/>
        <v>0.85</v>
      </c>
      <c r="M1626" s="53">
        <f t="shared" si="702"/>
        <v>0.85</v>
      </c>
      <c r="N1626" s="54" cm="1">
        <f t="array" ref="N1626">stock_min(C1626,O1626)</f>
        <v>0.283534508619464</v>
      </c>
      <c r="O1626" s="54" cm="1">
        <f t="array" ref="O1626">stock_max(C1626,D1626)</f>
        <v>0.85</v>
      </c>
      <c r="P1626" s="49">
        <f t="shared" si="688"/>
        <v>2016.2916666665346</v>
      </c>
      <c r="Q1626" s="49">
        <f t="shared" si="693"/>
        <v>3.9987266128556676</v>
      </c>
      <c r="R1626" s="49">
        <f t="shared" si="694"/>
        <v>638.96279598977969</v>
      </c>
      <c r="S1626" s="59">
        <f t="shared" si="684"/>
        <v>114.23401376640814</v>
      </c>
      <c r="T1626" s="59">
        <f t="shared" si="685"/>
        <v>153.75042805497287</v>
      </c>
      <c r="U1626" s="59">
        <f t="shared" si="686"/>
        <v>544.26174554486215</v>
      </c>
      <c r="V1626" s="59"/>
      <c r="W1626" s="49">
        <f t="shared" si="695"/>
        <v>45.693605506563259</v>
      </c>
      <c r="X1626" s="49">
        <f t="shared" si="696"/>
        <v>68.540408259844881</v>
      </c>
      <c r="Y1626" s="49">
        <f t="shared" si="697"/>
        <v>51.873507860686253</v>
      </c>
      <c r="Z1626" s="49">
        <f t="shared" si="698"/>
        <v>101.87692019428663</v>
      </c>
      <c r="AA1626" s="49">
        <f t="shared" si="699"/>
        <v>81.639261831729328</v>
      </c>
      <c r="AB1626" s="49">
        <f t="shared" si="700"/>
        <v>462.62248371313279</v>
      </c>
      <c r="AC1626" s="80">
        <f t="shared" si="689"/>
        <v>0.85</v>
      </c>
      <c r="AD1626" s="80">
        <f t="shared" si="691"/>
        <v>0.283534508619464</v>
      </c>
      <c r="AE1626" s="80">
        <f t="shared" si="692"/>
        <v>0.85</v>
      </c>
      <c r="AF1626" s="54">
        <f>(Q1626-MAX(Q$2:Q1625))/MAX(Q$2:Q1625)</f>
        <v>-1.119318304089484E-2</v>
      </c>
      <c r="AG1626" s="54">
        <f>(R1626-MAX(R$2:R1625))/MAX(R$2:R1625)</f>
        <v>-1.1017006313900698E-2</v>
      </c>
      <c r="AH1626" s="54">
        <f>(S1626-MAX(S$2:S1625))/MAX(S$2:S1625)</f>
        <v>-5.2427804651368438E-3</v>
      </c>
      <c r="AI1626" s="54">
        <f>(T1626-MAX(T$2:T1625))/MAX(T$2:T1625)</f>
        <v>-5.5261581174793888E-3</v>
      </c>
      <c r="AJ1626" s="54">
        <f>(U1626-MAX(U$2:U1625))/MAX(U$2:U1625)</f>
        <v>-6.3742585721826405E-3</v>
      </c>
      <c r="AK1626" s="54"/>
      <c r="AM1626" s="49"/>
      <c r="AN1626" s="49"/>
      <c r="AO1626" s="49"/>
      <c r="AP1626" s="49"/>
      <c r="AQ1626" s="49"/>
    </row>
    <row r="1627" spans="1:43">
      <c r="A1627" s="49">
        <f>Data!F1753</f>
        <v>2016.3749999998679</v>
      </c>
      <c r="B1627" s="53">
        <f t="shared" si="687"/>
        <v>0.872</v>
      </c>
      <c r="C1627" s="50">
        <f>1/Data!N1753</f>
        <v>3.8918516806736247E-2</v>
      </c>
      <c r="D1627" s="50">
        <f>Data!H1753/100</f>
        <v>1.8100000000000002E-2</v>
      </c>
      <c r="E1627">
        <f>Data!K1754/Data!K1753</f>
        <v>1.0073641494552548</v>
      </c>
      <c r="F1627">
        <f>Data!T1754/Data!T1753</f>
        <v>1.0137279571398412</v>
      </c>
      <c r="G1627" s="49">
        <f>Data!E1756</f>
        <v>240.84899999999999</v>
      </c>
      <c r="H1627" s="52">
        <v>0</v>
      </c>
      <c r="I1627" s="52">
        <v>1</v>
      </c>
      <c r="J1627" s="52">
        <v>0.6</v>
      </c>
      <c r="K1627" s="54">
        <f t="shared" si="690"/>
        <v>0.66261227030770231</v>
      </c>
      <c r="L1627" s="54">
        <f t="shared" si="701"/>
        <v>0.85</v>
      </c>
      <c r="M1627" s="53">
        <f t="shared" si="702"/>
        <v>0.85</v>
      </c>
      <c r="N1627" s="54" cm="1">
        <f t="array" ref="N1627">stock_min(C1627,O1627)</f>
        <v>0.29524168663750827</v>
      </c>
      <c r="O1627" s="54" cm="1">
        <f t="array" ref="O1627">stock_max(C1627,D1627)</f>
        <v>0.85</v>
      </c>
      <c r="P1627" s="49">
        <f t="shared" si="688"/>
        <v>2016.3749999998679</v>
      </c>
      <c r="Q1627" s="49">
        <f t="shared" si="693"/>
        <v>4.0536209604108926</v>
      </c>
      <c r="R1627" s="49">
        <f t="shared" si="694"/>
        <v>643.66821351579586</v>
      </c>
      <c r="S1627" s="59">
        <f t="shared" si="684"/>
        <v>115.36603543451673</v>
      </c>
      <c r="T1627" s="59">
        <f t="shared" si="685"/>
        <v>155.21278221392939</v>
      </c>
      <c r="U1627" s="59">
        <f t="shared" si="686"/>
        <v>548.78930694364101</v>
      </c>
      <c r="V1627" s="59"/>
      <c r="W1627" s="49">
        <f t="shared" si="695"/>
        <v>46.146414173806697</v>
      </c>
      <c r="X1627" s="49">
        <f t="shared" si="696"/>
        <v>69.219621260710042</v>
      </c>
      <c r="Y1627" s="49">
        <f t="shared" si="697"/>
        <v>52.366888210382676</v>
      </c>
      <c r="Z1627" s="49">
        <f t="shared" si="698"/>
        <v>102.8458940035467</v>
      </c>
      <c r="AA1627" s="49">
        <f t="shared" si="699"/>
        <v>82.318396041546166</v>
      </c>
      <c r="AB1627" s="49">
        <f t="shared" si="700"/>
        <v>466.47091090209483</v>
      </c>
      <c r="AC1627" s="80">
        <f t="shared" si="689"/>
        <v>0.85</v>
      </c>
      <c r="AD1627" s="80">
        <f t="shared" si="691"/>
        <v>0.29524168663750827</v>
      </c>
      <c r="AE1627" s="80">
        <f t="shared" si="692"/>
        <v>0.85</v>
      </c>
      <c r="AF1627" s="54">
        <f>(Q1627-MAX(Q$2:Q1626))/MAX(Q$2:Q1626)</f>
        <v>2.3811145619025737E-3</v>
      </c>
      <c r="AG1627" s="54">
        <f>(R1627-MAX(R$2:R1626))/MAX(R$2:R1626)</f>
        <v>-3.7339877396910374E-3</v>
      </c>
      <c r="AH1627" s="54">
        <f>(S1627-MAX(S$2:S1626))/MAX(S$2:S1626)</f>
        <v>4.6149378264011198E-3</v>
      </c>
      <c r="AI1627" s="54">
        <f>(T1627-MAX(T$2:T1626))/MAX(T$2:T1626)</f>
        <v>3.9325014586123154E-3</v>
      </c>
      <c r="AJ1627" s="54">
        <f>(U1627-MAX(U$2:U1626))/MAX(U$2:U1626)</f>
        <v>1.891436359615191E-3</v>
      </c>
      <c r="AK1627" s="54"/>
      <c r="AM1627" s="49"/>
      <c r="AN1627" s="49"/>
      <c r="AO1627" s="49"/>
      <c r="AP1627" s="49"/>
      <c r="AQ1627" s="49"/>
    </row>
    <row r="1628" spans="1:43">
      <c r="A1628" s="49">
        <f>Data!F1754</f>
        <v>2016.4583333332012</v>
      </c>
      <c r="B1628" s="53">
        <f t="shared" si="687"/>
        <v>0.875</v>
      </c>
      <c r="C1628" s="50">
        <f>1/Data!N1754</f>
        <v>3.8699131889430874E-2</v>
      </c>
      <c r="D1628" s="50">
        <f>Data!H1754/100</f>
        <v>1.6399999999999998E-2</v>
      </c>
      <c r="E1628">
        <f>Data!K1755/Data!K1754</f>
        <v>1.0346562020800025</v>
      </c>
      <c r="F1628">
        <f>Data!T1755/Data!T1754</f>
        <v>1.0159031748302516</v>
      </c>
      <c r="G1628" s="49">
        <f>Data!E1757</f>
        <v>241.428</v>
      </c>
      <c r="H1628" s="52">
        <v>0</v>
      </c>
      <c r="I1628" s="52">
        <v>1</v>
      </c>
      <c r="J1628" s="52">
        <v>0.6</v>
      </c>
      <c r="K1628" s="54">
        <f t="shared" si="690"/>
        <v>0.66261227030770231</v>
      </c>
      <c r="L1628" s="54">
        <f t="shared" si="701"/>
        <v>0.85</v>
      </c>
      <c r="M1628" s="53">
        <f t="shared" si="702"/>
        <v>0.85</v>
      </c>
      <c r="N1628" s="54" cm="1">
        <f t="array" ref="N1628">stock_min(C1628,O1628)</f>
        <v>0.28772628990968113</v>
      </c>
      <c r="O1628" s="54" cm="1">
        <f t="array" ref="O1628">stock_max(C1628,D1628)</f>
        <v>0.85</v>
      </c>
      <c r="P1628" s="49">
        <f t="shared" si="688"/>
        <v>2016.4583333332012</v>
      </c>
      <c r="Q1628" s="49">
        <f t="shared" si="693"/>
        <v>4.1180864032398796</v>
      </c>
      <c r="R1628" s="49">
        <f t="shared" si="694"/>
        <v>665.97530919587348</v>
      </c>
      <c r="S1628" s="59">
        <f t="shared" si="684"/>
        <v>118.49879910922439</v>
      </c>
      <c r="T1628" s="59">
        <f t="shared" si="685"/>
        <v>159.60983007814076</v>
      </c>
      <c r="U1628" s="59">
        <f t="shared" si="686"/>
        <v>566.26454094030146</v>
      </c>
      <c r="V1628" s="59"/>
      <c r="W1628" s="49">
        <f t="shared" si="695"/>
        <v>47.399519643689757</v>
      </c>
      <c r="X1628" s="49">
        <f t="shared" si="696"/>
        <v>71.099279465534636</v>
      </c>
      <c r="Y1628" s="49">
        <f t="shared" si="697"/>
        <v>53.850398206637323</v>
      </c>
      <c r="Z1628" s="49">
        <f t="shared" si="698"/>
        <v>105.75943187150344</v>
      </c>
      <c r="AA1628" s="49">
        <f t="shared" si="699"/>
        <v>84.939681141045227</v>
      </c>
      <c r="AB1628" s="49">
        <f t="shared" si="700"/>
        <v>481.32485979925622</v>
      </c>
      <c r="AC1628" s="80">
        <f t="shared" si="689"/>
        <v>0.85</v>
      </c>
      <c r="AD1628" s="80">
        <f t="shared" si="691"/>
        <v>0.28772628990968113</v>
      </c>
      <c r="AE1628" s="80">
        <f t="shared" si="692"/>
        <v>0.85</v>
      </c>
      <c r="AF1628" s="54">
        <f>(Q1628-MAX(Q$2:Q1627))/MAX(Q$2:Q1627)</f>
        <v>1.5903174830251651E-2</v>
      </c>
      <c r="AG1628" s="54">
        <f>(R1628-MAX(R$2:R1627))/MAX(R$2:R1627)</f>
        <v>3.0792808506640488E-2</v>
      </c>
      <c r="AH1628" s="54">
        <f>(S1628-MAX(S$2:S1627))/MAX(S$2:S1627)</f>
        <v>2.7154991180102211E-2</v>
      </c>
      <c r="AI1628" s="54">
        <f>(T1628-MAX(T$2:T1627))/MAX(T$2:T1627)</f>
        <v>2.8329160791351147E-2</v>
      </c>
      <c r="AJ1628" s="54">
        <f>(U1628-MAX(U$2:U1627))/MAX(U$2:U1627)</f>
        <v>3.1843247992539882E-2</v>
      </c>
      <c r="AK1628" s="54"/>
      <c r="AM1628" s="49"/>
      <c r="AN1628" s="49"/>
      <c r="AO1628" s="49"/>
      <c r="AP1628" s="49"/>
      <c r="AQ1628" s="49"/>
    </row>
    <row r="1629" spans="1:43">
      <c r="A1629" s="49">
        <f>Data!F1755</f>
        <v>2016.5416666665344</v>
      </c>
      <c r="B1629" s="53">
        <f t="shared" si="687"/>
        <v>0.89600000000000002</v>
      </c>
      <c r="C1629" s="50">
        <f>1/Data!N1755</f>
        <v>3.74615972885829E-2</v>
      </c>
      <c r="D1629" s="50">
        <f>Data!H1755/100</f>
        <v>1.4999999999999999E-2</v>
      </c>
      <c r="E1629">
        <f>Data!K1756/Data!K1755</f>
        <v>1.0110713395932496</v>
      </c>
      <c r="F1629">
        <f>Data!T1756/Data!T1755</f>
        <v>0.99482702141085733</v>
      </c>
      <c r="G1629" s="49">
        <f>Data!E1758</f>
        <v>241.72900000000001</v>
      </c>
      <c r="H1629" s="52">
        <v>0</v>
      </c>
      <c r="I1629" s="52">
        <v>1</v>
      </c>
      <c r="J1629" s="52">
        <v>0.6</v>
      </c>
      <c r="K1629" s="54">
        <f t="shared" si="690"/>
        <v>0.66261227030770231</v>
      </c>
      <c r="L1629" s="54">
        <f t="shared" si="701"/>
        <v>0.85</v>
      </c>
      <c r="M1629" s="53">
        <f t="shared" si="702"/>
        <v>0.85</v>
      </c>
      <c r="N1629" s="54" cm="1">
        <f t="array" ref="N1629">stock_min(C1629,O1629)</f>
        <v>0.24533247540309963</v>
      </c>
      <c r="O1629" s="54" cm="1">
        <f t="array" ref="O1629">stock_max(C1629,D1629)</f>
        <v>0.85</v>
      </c>
      <c r="P1629" s="49">
        <f t="shared" si="688"/>
        <v>2016.5416666665344</v>
      </c>
      <c r="Q1629" s="49">
        <f t="shared" si="693"/>
        <v>4.0967836304476801</v>
      </c>
      <c r="R1629" s="49">
        <f t="shared" si="694"/>
        <v>673.34854800470043</v>
      </c>
      <c r="S1629" s="59">
        <f t="shared" si="684"/>
        <v>119.04076667677023</v>
      </c>
      <c r="T1629" s="59">
        <f t="shared" si="685"/>
        <v>160.50216170663958</v>
      </c>
      <c r="U1629" s="59">
        <f t="shared" si="686"/>
        <v>571.15406076590102</v>
      </c>
      <c r="V1629" s="59"/>
      <c r="W1629" s="49">
        <f t="shared" si="695"/>
        <v>47.616306670708099</v>
      </c>
      <c r="X1629" s="49">
        <f t="shared" si="696"/>
        <v>71.424460006062134</v>
      </c>
      <c r="Y1629" s="49">
        <f t="shared" si="697"/>
        <v>54.151459948909171</v>
      </c>
      <c r="Z1629" s="49">
        <f t="shared" si="698"/>
        <v>106.35070175773042</v>
      </c>
      <c r="AA1629" s="49">
        <f t="shared" si="699"/>
        <v>85.673109114885165</v>
      </c>
      <c r="AB1629" s="49">
        <f t="shared" si="700"/>
        <v>485.48095165101586</v>
      </c>
      <c r="AC1629" s="80">
        <f t="shared" si="689"/>
        <v>0.85</v>
      </c>
      <c r="AD1629" s="80">
        <f t="shared" si="691"/>
        <v>0.24533247540309963</v>
      </c>
      <c r="AE1629" s="80">
        <f t="shared" si="692"/>
        <v>0.85</v>
      </c>
      <c r="AF1629" s="54">
        <f>(Q1629-MAX(Q$2:Q1628))/MAX(Q$2:Q1628)</f>
        <v>-5.1729785891426825E-3</v>
      </c>
      <c r="AG1629" s="54">
        <f>(R1629-MAX(R$2:R1628))/MAX(R$2:R1628)</f>
        <v>1.1071339593249654E-2</v>
      </c>
      <c r="AH1629" s="54">
        <f>(S1629-MAX(S$2:S1628))/MAX(S$2:S1628)</f>
        <v>4.5736123202927085E-3</v>
      </c>
      <c r="AI1629" s="54">
        <f>(T1629-MAX(T$2:T1628))/MAX(T$2:T1628)</f>
        <v>5.5907059612929928E-3</v>
      </c>
      <c r="AJ1629" s="54">
        <f>(U1629-MAX(U$2:U1628))/MAX(U$2:U1628)</f>
        <v>8.6346918658907201E-3</v>
      </c>
      <c r="AK1629" s="54"/>
      <c r="AM1629" s="49"/>
      <c r="AN1629" s="49"/>
      <c r="AO1629" s="49"/>
      <c r="AP1629" s="49"/>
      <c r="AQ1629" s="49"/>
    </row>
    <row r="1630" spans="1:43">
      <c r="A1630" s="49">
        <f>Data!F1756</f>
        <v>2016.6249999998677</v>
      </c>
      <c r="B1630" s="53">
        <f t="shared" si="687"/>
        <v>0.90300000000000002</v>
      </c>
      <c r="C1630" s="50">
        <f>1/Data!N1756</f>
        <v>3.7107303931150692E-2</v>
      </c>
      <c r="D1630" s="50">
        <f>Data!H1756/100</f>
        <v>1.5600000000000001E-2</v>
      </c>
      <c r="E1630">
        <f>Data!K1757/Data!K1756</f>
        <v>0.99323285318004251</v>
      </c>
      <c r="F1630">
        <f>Data!T1757/Data!T1756</f>
        <v>0.99250834057164294</v>
      </c>
      <c r="G1630" s="49">
        <f>Data!E1759</f>
        <v>241.35300000000001</v>
      </c>
      <c r="H1630" s="52">
        <v>0</v>
      </c>
      <c r="I1630" s="52">
        <v>1</v>
      </c>
      <c r="J1630" s="52">
        <v>0.6</v>
      </c>
      <c r="K1630" s="54">
        <f t="shared" si="690"/>
        <v>0.66261227030770231</v>
      </c>
      <c r="L1630" s="54">
        <f t="shared" si="701"/>
        <v>0.85</v>
      </c>
      <c r="M1630" s="53">
        <f t="shared" si="702"/>
        <v>0.85</v>
      </c>
      <c r="N1630" s="54" cm="1">
        <f t="array" ref="N1630">stock_min(C1630,O1630)</f>
        <v>0.23319556475381098</v>
      </c>
      <c r="O1630" s="54" cm="1">
        <f t="array" ref="O1630">stock_max(C1630,D1630)</f>
        <v>0.85</v>
      </c>
      <c r="P1630" s="49">
        <f t="shared" si="688"/>
        <v>2016.6249999998677</v>
      </c>
      <c r="Q1630" s="49">
        <f t="shared" si="693"/>
        <v>4.0660919227366978</v>
      </c>
      <c r="R1630" s="49">
        <f t="shared" si="694"/>
        <v>668.79189951934745</v>
      </c>
      <c r="S1630" s="59">
        <f t="shared" si="684"/>
        <v>118.20070171655988</v>
      </c>
      <c r="T1630" s="59">
        <f t="shared" si="685"/>
        <v>159.37678659795398</v>
      </c>
      <c r="U1630" s="59">
        <f t="shared" si="686"/>
        <v>567.22690613212876</v>
      </c>
      <c r="V1630" s="59"/>
      <c r="W1630" s="49">
        <f t="shared" si="695"/>
        <v>47.280280686623954</v>
      </c>
      <c r="X1630" s="49">
        <f t="shared" si="696"/>
        <v>70.920421029935923</v>
      </c>
      <c r="Y1630" s="49">
        <f t="shared" si="697"/>
        <v>53.771772195937508</v>
      </c>
      <c r="Z1630" s="49">
        <f t="shared" si="698"/>
        <v>105.60501440201647</v>
      </c>
      <c r="AA1630" s="49">
        <f t="shared" si="699"/>
        <v>85.084035919819328</v>
      </c>
      <c r="AB1630" s="49">
        <f t="shared" si="700"/>
        <v>482.14287021230945</v>
      </c>
      <c r="AC1630" s="80">
        <f t="shared" si="689"/>
        <v>0.85</v>
      </c>
      <c r="AD1630" s="80">
        <f t="shared" si="691"/>
        <v>0.23319556475381098</v>
      </c>
      <c r="AE1630" s="80">
        <f t="shared" si="692"/>
        <v>0.85</v>
      </c>
      <c r="AF1630" s="54">
        <f>(Q1630-MAX(Q$2:Q1629))/MAX(Q$2:Q1629)</f>
        <v>-1.2625883823679717E-2</v>
      </c>
      <c r="AG1630" s="54">
        <f>(R1630-MAX(R$2:R1629))/MAX(R$2:R1629)</f>
        <v>-6.7671468199574578E-3</v>
      </c>
      <c r="AH1630" s="54">
        <f>(S1630-MAX(S$2:S1629))/MAX(S$2:S1629)</f>
        <v>-7.0569518633173166E-3</v>
      </c>
      <c r="AI1630" s="54">
        <f>(T1630-MAX(T$2:T1629))/MAX(T$2:T1629)</f>
        <v>-7.0115884840387709E-3</v>
      </c>
      <c r="AJ1630" s="54">
        <f>(U1630-MAX(U$2:U1629))/MAX(U$2:U1629)</f>
        <v>-6.8758237112173564E-3</v>
      </c>
      <c r="AK1630" s="54"/>
      <c r="AM1630" s="49"/>
      <c r="AN1630" s="49"/>
      <c r="AO1630" s="49"/>
      <c r="AP1630" s="49"/>
      <c r="AQ1630" s="49"/>
    </row>
    <row r="1631" spans="1:43">
      <c r="A1631" s="49">
        <f>Data!F1757</f>
        <v>2016.7083333332009</v>
      </c>
      <c r="B1631" s="53">
        <f t="shared" si="687"/>
        <v>0.89800000000000002</v>
      </c>
      <c r="C1631" s="50">
        <f>1/Data!N1757</f>
        <v>3.7414125210667115E-2</v>
      </c>
      <c r="D1631" s="50">
        <f>Data!H1757/100</f>
        <v>1.6299999999999999E-2</v>
      </c>
      <c r="E1631">
        <f>Data!K1758/Data!K1757</f>
        <v>0.99370990979408247</v>
      </c>
      <c r="F1631">
        <f>Data!T1758/Data!T1757</f>
        <v>0.98830475278569474</v>
      </c>
      <c r="G1631" s="49">
        <f>Data!E1760</f>
        <v>241.43199999999999</v>
      </c>
      <c r="H1631" s="52">
        <v>0</v>
      </c>
      <c r="I1631" s="52">
        <v>1</v>
      </c>
      <c r="J1631" s="52">
        <v>0.6</v>
      </c>
      <c r="K1631" s="54">
        <f t="shared" si="690"/>
        <v>0.66261227030770231</v>
      </c>
      <c r="L1631" s="54">
        <f t="shared" si="701"/>
        <v>0.85</v>
      </c>
      <c r="M1631" s="53">
        <f t="shared" si="702"/>
        <v>0.85</v>
      </c>
      <c r="N1631" s="54" cm="1">
        <f t="array" ref="N1631">stock_min(C1631,O1631)</f>
        <v>0.24370624009297195</v>
      </c>
      <c r="O1631" s="54" cm="1">
        <f t="array" ref="O1631">stock_max(C1631,D1631)</f>
        <v>0.85</v>
      </c>
      <c r="P1631" s="49">
        <f t="shared" si="688"/>
        <v>2016.7083333332009</v>
      </c>
      <c r="Q1631" s="49">
        <f t="shared" si="693"/>
        <v>4.0185379725042027</v>
      </c>
      <c r="R1631" s="49">
        <f t="shared" si="694"/>
        <v>664.58513814238381</v>
      </c>
      <c r="S1631" s="59">
        <f t="shared" si="684"/>
        <v>117.20165129984812</v>
      </c>
      <c r="T1631" s="59">
        <f t="shared" si="685"/>
        <v>158.08364736218527</v>
      </c>
      <c r="U1631" s="59">
        <f t="shared" si="686"/>
        <v>563.19910515228025</v>
      </c>
      <c r="V1631" s="59"/>
      <c r="W1631" s="49">
        <f t="shared" si="695"/>
        <v>46.880660519939255</v>
      </c>
      <c r="X1631" s="49">
        <f t="shared" si="696"/>
        <v>70.320990779908868</v>
      </c>
      <c r="Y1631" s="49">
        <f t="shared" si="697"/>
        <v>53.335482885005476</v>
      </c>
      <c r="Z1631" s="49">
        <f t="shared" si="698"/>
        <v>104.7481644771798</v>
      </c>
      <c r="AA1631" s="49">
        <f t="shared" si="699"/>
        <v>84.479865772842047</v>
      </c>
      <c r="AB1631" s="49">
        <f t="shared" si="700"/>
        <v>478.71923937943819</v>
      </c>
      <c r="AC1631" s="80">
        <f t="shared" si="689"/>
        <v>0.85</v>
      </c>
      <c r="AD1631" s="80">
        <f t="shared" si="691"/>
        <v>0.24370624009297195</v>
      </c>
      <c r="AE1631" s="80">
        <f t="shared" si="692"/>
        <v>0.85</v>
      </c>
      <c r="AF1631" s="54">
        <f>(Q1631-MAX(Q$2:Q1630))/MAX(Q$2:Q1630)</f>
        <v>-2.4173468205367848E-2</v>
      </c>
      <c r="AG1631" s="54">
        <f>(R1631-MAX(R$2:R1630))/MAX(R$2:R1630)</f>
        <v>-1.3014671061940786E-2</v>
      </c>
      <c r="AH1631" s="54">
        <f>(S1631-MAX(S$2:S1630))/MAX(S$2:S1630)</f>
        <v>-1.5449458435662079E-2</v>
      </c>
      <c r="AI1631" s="54">
        <f>(T1631-MAX(T$2:T1630))/MAX(T$2:T1630)</f>
        <v>-1.5068422248884021E-2</v>
      </c>
      <c r="AJ1631" s="54">
        <f>(U1631-MAX(U$2:U1630))/MAX(U$2:U1630)</f>
        <v>-1.3927863181001294E-2</v>
      </c>
      <c r="AK1631" s="54"/>
      <c r="AM1631" s="49"/>
      <c r="AN1631" s="49"/>
      <c r="AO1631" s="49"/>
      <c r="AP1631" s="49"/>
      <c r="AQ1631" s="49"/>
    </row>
    <row r="1632" spans="1:43">
      <c r="A1632" s="49">
        <f>Data!F1758</f>
        <v>2016.7916666665342</v>
      </c>
      <c r="B1632" s="53">
        <f t="shared" si="687"/>
        <v>0.89300000000000002</v>
      </c>
      <c r="C1632" s="50">
        <f>1/Data!N1758</f>
        <v>3.7700079384787179E-2</v>
      </c>
      <c r="D1632" s="50">
        <f>Data!H1758/100</f>
        <v>1.7600000000000001E-2</v>
      </c>
      <c r="E1632">
        <f>Data!K1759/Data!K1758</f>
        <v>1.0135969004755929</v>
      </c>
      <c r="F1632">
        <f>Data!T1759/Data!T1758</f>
        <v>0.96904785223492218</v>
      </c>
      <c r="G1632" s="49">
        <f>Data!E1761</f>
        <v>242.839</v>
      </c>
      <c r="H1632" s="52">
        <v>0</v>
      </c>
      <c r="I1632" s="52">
        <v>1</v>
      </c>
      <c r="J1632" s="52">
        <v>0.6</v>
      </c>
      <c r="K1632" s="54">
        <f t="shared" si="690"/>
        <v>0.66261227030770231</v>
      </c>
      <c r="L1632" s="54">
        <f t="shared" si="701"/>
        <v>0.85</v>
      </c>
      <c r="M1632" s="53">
        <f t="shared" si="702"/>
        <v>0.85</v>
      </c>
      <c r="N1632" s="54" cm="1">
        <f t="array" ref="N1632">stock_min(C1632,O1632)</f>
        <v>0.25350207788750478</v>
      </c>
      <c r="O1632" s="54" cm="1">
        <f t="array" ref="O1632">stock_max(C1632,D1632)</f>
        <v>0.85</v>
      </c>
      <c r="P1632" s="49">
        <f t="shared" si="688"/>
        <v>2016.7916666665342</v>
      </c>
      <c r="Q1632" s="49">
        <f t="shared" si="693"/>
        <v>3.8941555913796764</v>
      </c>
      <c r="R1632" s="49">
        <f t="shared" si="694"/>
        <v>673.62143612326395</v>
      </c>
      <c r="S1632" s="59">
        <f t="shared" si="684"/>
        <v>116.70674168109002</v>
      </c>
      <c r="T1632" s="59">
        <f t="shared" si="685"/>
        <v>157.85704998220405</v>
      </c>
      <c r="U1632" s="59">
        <f t="shared" si="686"/>
        <v>567.09336971729908</v>
      </c>
      <c r="V1632" s="59"/>
      <c r="W1632" s="49">
        <f t="shared" si="695"/>
        <v>46.682696672436009</v>
      </c>
      <c r="X1632" s="49">
        <f t="shared" si="696"/>
        <v>70.024045008654014</v>
      </c>
      <c r="Y1632" s="49">
        <f t="shared" si="697"/>
        <v>53.259031709419382</v>
      </c>
      <c r="Z1632" s="49">
        <f t="shared" si="698"/>
        <v>104.59801827278466</v>
      </c>
      <c r="AA1632" s="49">
        <f t="shared" si="699"/>
        <v>85.064005457594874</v>
      </c>
      <c r="AB1632" s="49">
        <f t="shared" si="700"/>
        <v>482.02936425970421</v>
      </c>
      <c r="AC1632" s="80">
        <f t="shared" si="689"/>
        <v>0.85</v>
      </c>
      <c r="AD1632" s="80">
        <f t="shared" si="691"/>
        <v>0.25350207788750478</v>
      </c>
      <c r="AE1632" s="80">
        <f t="shared" si="692"/>
        <v>0.85</v>
      </c>
      <c r="AF1632" s="54">
        <f>(Q1632-MAX(Q$2:Q1631))/MAX(Q$2:Q1631)</f>
        <v>-5.4377395210558725E-2</v>
      </c>
      <c r="AG1632" s="54">
        <f>(R1632-MAX(R$2:R1631))/MAX(R$2:R1631)</f>
        <v>4.0527022650030224E-4</v>
      </c>
      <c r="AH1632" s="54">
        <f>(S1632-MAX(S$2:S1631))/MAX(S$2:S1631)</f>
        <v>-1.9606938537431937E-2</v>
      </c>
      <c r="AI1632" s="54">
        <f>(T1632-MAX(T$2:T1631))/MAX(T$2:T1631)</f>
        <v>-1.6480224916036852E-2</v>
      </c>
      <c r="AJ1632" s="54">
        <f>(U1632-MAX(U$2:U1631))/MAX(U$2:U1631)</f>
        <v>-7.1096247537077301E-3</v>
      </c>
      <c r="AK1632" s="54"/>
      <c r="AM1632" s="49"/>
      <c r="AN1632" s="49"/>
      <c r="AO1632" s="49"/>
      <c r="AP1632" s="49"/>
      <c r="AQ1632" s="49"/>
    </row>
    <row r="1633" spans="1:43">
      <c r="A1633" s="49">
        <f>Data!F1759</f>
        <v>2016.8749999998674</v>
      </c>
      <c r="B1633" s="53">
        <f t="shared" si="687"/>
        <v>0.90100000000000002</v>
      </c>
      <c r="C1633" s="50">
        <f>1/Data!N1759</f>
        <v>3.7242625251404329E-2</v>
      </c>
      <c r="D1633" s="50">
        <f>Data!H1759/100</f>
        <v>2.1400000000000002E-2</v>
      </c>
      <c r="E1633">
        <f>Data!K1760/Data!K1759</f>
        <v>1.0391281057908914</v>
      </c>
      <c r="F1633">
        <f>Data!T1760/Data!T1759</f>
        <v>0.97073856437420059</v>
      </c>
      <c r="G1633" s="49">
        <f>Data!E1762</f>
        <v>243.60300000000001</v>
      </c>
      <c r="H1633" s="52">
        <v>0</v>
      </c>
      <c r="I1633" s="52">
        <v>1</v>
      </c>
      <c r="J1633" s="52">
        <v>0.6</v>
      </c>
      <c r="K1633" s="54">
        <f t="shared" si="690"/>
        <v>0.66261227030770231</v>
      </c>
      <c r="L1633" s="54">
        <f t="shared" si="701"/>
        <v>0.85</v>
      </c>
      <c r="M1633" s="53">
        <f t="shared" si="702"/>
        <v>0.85</v>
      </c>
      <c r="N1633" s="54" cm="1">
        <f t="array" ref="N1633">stock_min(C1633,O1633)</f>
        <v>0.23783122257354988</v>
      </c>
      <c r="O1633" s="54" cm="1">
        <f t="array" ref="O1633">stock_max(C1633,D1633)</f>
        <v>0.85</v>
      </c>
      <c r="P1633" s="49">
        <f t="shared" si="688"/>
        <v>2016.8749999998674</v>
      </c>
      <c r="Q1633" s="49">
        <f t="shared" si="693"/>
        <v>3.7802070082256729</v>
      </c>
      <c r="R1633" s="49">
        <f t="shared" si="694"/>
        <v>699.97896693890721</v>
      </c>
      <c r="S1633" s="59">
        <f t="shared" si="684"/>
        <v>118.08064719857558</v>
      </c>
      <c r="T1633" s="59">
        <f t="shared" si="685"/>
        <v>160.39133657884156</v>
      </c>
      <c r="U1633" s="59">
        <f t="shared" si="686"/>
        <v>583.46517075659892</v>
      </c>
      <c r="V1633" s="59"/>
      <c r="W1633" s="49">
        <f t="shared" si="695"/>
        <v>47.232258879430233</v>
      </c>
      <c r="X1633" s="49">
        <f t="shared" si="696"/>
        <v>70.848388319145343</v>
      </c>
      <c r="Y1633" s="49">
        <f t="shared" si="697"/>
        <v>54.114068910648534</v>
      </c>
      <c r="Z1633" s="49">
        <f t="shared" si="698"/>
        <v>106.27726766819302</v>
      </c>
      <c r="AA1633" s="49">
        <f t="shared" si="699"/>
        <v>87.519775613489855</v>
      </c>
      <c r="AB1633" s="49">
        <f t="shared" si="700"/>
        <v>495.94539514310907</v>
      </c>
      <c r="AC1633" s="80">
        <f t="shared" si="689"/>
        <v>0.85</v>
      </c>
      <c r="AD1633" s="80">
        <f t="shared" si="691"/>
        <v>0.23783122257354988</v>
      </c>
      <c r="AE1633" s="80">
        <f t="shared" si="692"/>
        <v>0.85</v>
      </c>
      <c r="AF1633" s="54">
        <f>(Q1633-MAX(Q$2:Q1632))/MAX(Q$2:Q1632)</f>
        <v>-8.2047670186905772E-2</v>
      </c>
      <c r="AG1633" s="54">
        <f>(R1633-MAX(R$2:R1632))/MAX(R$2:R1632)</f>
        <v>3.912810579089139E-2</v>
      </c>
      <c r="AH1633" s="54">
        <f>(S1633-MAX(S$2:S1632))/MAX(S$2:S1632)</f>
        <v>-8.0654678644808738E-3</v>
      </c>
      <c r="AI1633" s="54">
        <f>(T1633-MAX(T$2:T1632))/MAX(T$2:T1632)</f>
        <v>-6.9048993869992494E-4</v>
      </c>
      <c r="AJ1633" s="54">
        <f>(U1633-MAX(U$2:U1632))/MAX(U$2:U1632)</f>
        <v>2.1554797271666176E-2</v>
      </c>
      <c r="AK1633" s="54"/>
      <c r="AM1633" s="49"/>
      <c r="AN1633" s="49"/>
      <c r="AO1633" s="49"/>
      <c r="AP1633" s="49"/>
      <c r="AQ1633" s="49"/>
    </row>
    <row r="1634" spans="1:43">
      <c r="A1634" s="49">
        <f>Data!F1760</f>
        <v>2016.9583333332007</v>
      </c>
      <c r="B1634" s="53">
        <f t="shared" si="687"/>
        <v>0.91700000000000004</v>
      </c>
      <c r="C1634" s="50">
        <f>1/Data!N1760</f>
        <v>3.5887187332483611E-2</v>
      </c>
      <c r="D1634" s="50">
        <f>Data!H1760/100</f>
        <v>2.4900000000000002E-2</v>
      </c>
      <c r="E1634">
        <f>Data!K1761/Data!K1760</f>
        <v>1.0085074480603939</v>
      </c>
      <c r="F1634">
        <f>Data!T1761/Data!T1760</f>
        <v>1.0015210552794067</v>
      </c>
      <c r="G1634" s="49">
        <f>Data!E1763</f>
        <v>243.80099999999999</v>
      </c>
      <c r="H1634" s="52">
        <v>0</v>
      </c>
      <c r="I1634" s="52">
        <v>1</v>
      </c>
      <c r="J1634" s="52">
        <v>0.6</v>
      </c>
      <c r="K1634" s="54">
        <f t="shared" si="690"/>
        <v>0.66261227030770231</v>
      </c>
      <c r="L1634" s="54">
        <f t="shared" si="701"/>
        <v>0.85</v>
      </c>
      <c r="M1634" s="53">
        <f t="shared" si="702"/>
        <v>0.85</v>
      </c>
      <c r="N1634" s="54" cm="1">
        <f t="array" ref="N1634">stock_min(C1634,O1634)</f>
        <v>0.19139843300100948</v>
      </c>
      <c r="O1634" s="54" cm="1">
        <f t="array" ref="O1634">stock_max(C1634,D1634)</f>
        <v>0.85</v>
      </c>
      <c r="P1634" s="49">
        <f t="shared" si="688"/>
        <v>2016.9583333332007</v>
      </c>
      <c r="Q1634" s="49">
        <f t="shared" si="693"/>
        <v>3.785956912052785</v>
      </c>
      <c r="R1634" s="49">
        <f t="shared" si="694"/>
        <v>705.93400164350817</v>
      </c>
      <c r="S1634" s="59">
        <f t="shared" si="684"/>
        <v>118.75522905909018</v>
      </c>
      <c r="T1634" s="59">
        <f t="shared" si="685"/>
        <v>161.377795403736</v>
      </c>
      <c r="U1634" s="59">
        <f t="shared" si="686"/>
        <v>587.81752286331982</v>
      </c>
      <c r="V1634" s="59"/>
      <c r="W1634" s="49">
        <f t="shared" si="695"/>
        <v>47.502091623636076</v>
      </c>
      <c r="X1634" s="49">
        <f t="shared" si="696"/>
        <v>71.253137435454107</v>
      </c>
      <c r="Y1634" s="49">
        <f t="shared" si="697"/>
        <v>54.446888014014604</v>
      </c>
      <c r="Z1634" s="49">
        <f t="shared" si="698"/>
        <v>106.9309073897214</v>
      </c>
      <c r="AA1634" s="49">
        <f t="shared" si="699"/>
        <v>88.172628429497991</v>
      </c>
      <c r="AB1634" s="49">
        <f t="shared" si="700"/>
        <v>499.64489443382183</v>
      </c>
      <c r="AC1634" s="80">
        <f t="shared" si="689"/>
        <v>0.85</v>
      </c>
      <c r="AD1634" s="80">
        <f t="shared" si="691"/>
        <v>0.19139843300100948</v>
      </c>
      <c r="AE1634" s="80">
        <f t="shared" si="692"/>
        <v>0.85</v>
      </c>
      <c r="AF1634" s="54">
        <f>(Q1634-MAX(Q$2:Q1633))/MAX(Q$2:Q1633)</f>
        <v>-8.0651413949399842E-2</v>
      </c>
      <c r="AG1634" s="54">
        <f>(R1634-MAX(R$2:R1633))/MAX(R$2:R1633)</f>
        <v>8.5074480603939424E-3</v>
      </c>
      <c r="AH1634" s="54">
        <f>(S1634-MAX(S$2:S1633))/MAX(S$2:S1633)</f>
        <v>-2.3986540548362346E-3</v>
      </c>
      <c r="AI1634" s="54">
        <f>(T1634-MAX(T$2:T1633))/MAX(T$2:T1633)</f>
        <v>5.4555881851415314E-3</v>
      </c>
      <c r="AJ1634" s="54">
        <f>(U1634-MAX(U$2:U1633))/MAX(U$2:U1633)</f>
        <v>7.4594891432457891E-3</v>
      </c>
      <c r="AK1634" s="54"/>
      <c r="AM1634" s="49"/>
      <c r="AN1634" s="49"/>
      <c r="AO1634" s="49"/>
      <c r="AP1634" s="49"/>
      <c r="AQ1634" s="49"/>
    </row>
    <row r="1635" spans="1:43">
      <c r="A1635" s="49">
        <f>Data!F1761</f>
        <v>2017.041666666534</v>
      </c>
      <c r="B1635" s="53">
        <f t="shared" si="687"/>
        <v>0.91900000000000004</v>
      </c>
      <c r="C1635" s="50">
        <f>1/Data!N1761</f>
        <v>3.5633380452146882E-2</v>
      </c>
      <c r="D1635" s="50">
        <f>Data!H1761/100</f>
        <v>2.4300000000000002E-2</v>
      </c>
      <c r="E1635">
        <f>Data!K1762/Data!K1761</f>
        <v>1.0225556751439262</v>
      </c>
      <c r="F1635">
        <f>Data!T1762/Data!T1761</f>
        <v>0.99976049936287992</v>
      </c>
      <c r="G1635" s="49">
        <f>Data!E1764</f>
        <v>244.524</v>
      </c>
      <c r="H1635" s="52">
        <v>0</v>
      </c>
      <c r="I1635" s="52">
        <v>1</v>
      </c>
      <c r="J1635" s="52">
        <v>0.6</v>
      </c>
      <c r="K1635" s="54">
        <f t="shared" si="690"/>
        <v>0.66261227030770231</v>
      </c>
      <c r="L1635" s="54">
        <f t="shared" si="701"/>
        <v>0.85</v>
      </c>
      <c r="M1635" s="53">
        <f t="shared" si="702"/>
        <v>0.85</v>
      </c>
      <c r="N1635" s="54" cm="1">
        <f t="array" ref="N1635">stock_min(C1635,O1635)</f>
        <v>0.18270385444286927</v>
      </c>
      <c r="O1635" s="54" cm="1">
        <f t="array" ref="O1635">stock_max(C1635,D1635)</f>
        <v>0.85</v>
      </c>
      <c r="P1635" s="49">
        <f t="shared" si="688"/>
        <v>2017.041666666534</v>
      </c>
      <c r="Q1635" s="49">
        <f t="shared" si="693"/>
        <v>3.785050172960239</v>
      </c>
      <c r="R1635" s="49">
        <f t="shared" si="694"/>
        <v>721.85681965763104</v>
      </c>
      <c r="S1635" s="59">
        <f t="shared" si="684"/>
        <v>120.35101489886142</v>
      </c>
      <c r="T1635" s="59">
        <f t="shared" si="685"/>
        <v>163.77665414929527</v>
      </c>
      <c r="U1635" s="59">
        <f t="shared" si="686"/>
        <v>599.06623338880502</v>
      </c>
      <c r="V1635" s="59"/>
      <c r="W1635" s="49">
        <f t="shared" si="695"/>
        <v>48.140405959544573</v>
      </c>
      <c r="X1635" s="49">
        <f t="shared" si="696"/>
        <v>72.210608939316856</v>
      </c>
      <c r="Y1635" s="49">
        <f t="shared" si="697"/>
        <v>55.256233520031358</v>
      </c>
      <c r="Z1635" s="49">
        <f t="shared" si="698"/>
        <v>108.52042062926391</v>
      </c>
      <c r="AA1635" s="49">
        <f t="shared" si="699"/>
        <v>89.859935008320761</v>
      </c>
      <c r="AB1635" s="49">
        <f t="shared" si="700"/>
        <v>509.20629838048427</v>
      </c>
      <c r="AC1635" s="80">
        <f t="shared" si="689"/>
        <v>0.85</v>
      </c>
      <c r="AD1635" s="80">
        <f t="shared" si="691"/>
        <v>0.18270385444286927</v>
      </c>
      <c r="AE1635" s="80">
        <f t="shared" si="692"/>
        <v>0.85</v>
      </c>
      <c r="AF1635" s="54">
        <f>(Q1635-MAX(Q$2:Q1634))/MAX(Q$2:Q1634)</f>
        <v>-8.0871598521494434E-2</v>
      </c>
      <c r="AG1635" s="54">
        <f>(R1635-MAX(R$2:R1634))/MAX(R$2:R1634)</f>
        <v>2.2555675143926247E-2</v>
      </c>
      <c r="AH1635" s="54">
        <f>(S1635-MAX(S$2:S1634))/MAX(S$2:S1634)</f>
        <v>1.1006718611355121E-2</v>
      </c>
      <c r="AI1635" s="54">
        <f>(T1635-MAX(T$2:T1634))/MAX(T$2:T1634)</f>
        <v>1.4864862539222241E-2</v>
      </c>
      <c r="AJ1635" s="54">
        <f>(U1635-MAX(U$2:U1634))/MAX(U$2:U1634)</f>
        <v>1.9136398776769301E-2</v>
      </c>
      <c r="AK1635" s="54"/>
      <c r="AM1635" s="49"/>
      <c r="AN1635" s="49"/>
      <c r="AO1635" s="49"/>
      <c r="AP1635" s="49"/>
      <c r="AQ1635" s="49"/>
    </row>
    <row r="1636" spans="1:43">
      <c r="A1636" s="49">
        <f>Data!F1762</f>
        <v>2017.1249999998672</v>
      </c>
      <c r="B1636" s="53">
        <f t="shared" si="687"/>
        <v>0.92500000000000004</v>
      </c>
      <c r="C1636" s="50">
        <f>1/Data!N1762</f>
        <v>3.4897793840728865E-2</v>
      </c>
      <c r="D1636" s="50">
        <f>Data!H1762/100</f>
        <v>2.4199999999999999E-2</v>
      </c>
      <c r="E1636">
        <f>Data!K1763/Data!K1762</f>
        <v>1.0166743252637385</v>
      </c>
      <c r="F1636">
        <f>Data!T1763/Data!T1762</f>
        <v>0.99593715890121226</v>
      </c>
      <c r="G1636" s="49">
        <f>Data!E1765</f>
        <v>244.733</v>
      </c>
      <c r="H1636" s="52">
        <v>0</v>
      </c>
      <c r="I1636" s="52">
        <v>1</v>
      </c>
      <c r="J1636" s="52">
        <v>0.6</v>
      </c>
      <c r="K1636" s="54">
        <f t="shared" si="690"/>
        <v>0.66261227030770231</v>
      </c>
      <c r="L1636" s="54">
        <f t="shared" si="701"/>
        <v>0.85</v>
      </c>
      <c r="M1636" s="53">
        <f t="shared" si="702"/>
        <v>0.85</v>
      </c>
      <c r="N1636" s="54" cm="1">
        <f t="array" ref="N1636">stock_min(C1636,O1636)</f>
        <v>0.15750510659645561</v>
      </c>
      <c r="O1636" s="54" cm="1">
        <f t="array" ref="O1636">stock_max(C1636,D1636)</f>
        <v>0.85</v>
      </c>
      <c r="P1636" s="49">
        <f t="shared" si="688"/>
        <v>2017.1249999998672</v>
      </c>
      <c r="Q1636" s="49">
        <f t="shared" si="693"/>
        <v>3.7696721155565625</v>
      </c>
      <c r="R1636" s="49">
        <f t="shared" si="694"/>
        <v>733.89329506245019</v>
      </c>
      <c r="S1636" s="59">
        <f t="shared" si="684"/>
        <v>121.35949125996345</v>
      </c>
      <c r="T1636" s="59">
        <f t="shared" si="685"/>
        <v>165.36166164411594</v>
      </c>
      <c r="U1636" s="59">
        <f t="shared" si="686"/>
        <v>607.19181819725929</v>
      </c>
      <c r="V1636" s="59"/>
      <c r="W1636" s="49">
        <f t="shared" si="695"/>
        <v>48.543796503985384</v>
      </c>
      <c r="X1636" s="49">
        <f t="shared" si="696"/>
        <v>72.815694755978072</v>
      </c>
      <c r="Y1636" s="49">
        <f t="shared" si="697"/>
        <v>55.790995600254178</v>
      </c>
      <c r="Z1636" s="49">
        <f t="shared" si="698"/>
        <v>109.57066604386176</v>
      </c>
      <c r="AA1636" s="49">
        <f t="shared" si="699"/>
        <v>91.078772729588906</v>
      </c>
      <c r="AB1636" s="49">
        <f t="shared" si="700"/>
        <v>516.11304546767042</v>
      </c>
      <c r="AC1636" s="80">
        <f t="shared" si="689"/>
        <v>0.85</v>
      </c>
      <c r="AD1636" s="80">
        <f t="shared" si="691"/>
        <v>0.15750510659645561</v>
      </c>
      <c r="AE1636" s="80">
        <f t="shared" si="692"/>
        <v>0.85</v>
      </c>
      <c r="AF1636" s="54">
        <f>(Q1636-MAX(Q$2:Q1635))/MAX(Q$2:Q1635)</f>
        <v>-8.4605871166084409E-2</v>
      </c>
      <c r="AG1636" s="54">
        <f>(R1636-MAX(R$2:R1635))/MAX(R$2:R1635)</f>
        <v>1.667432526373849E-2</v>
      </c>
      <c r="AH1636" s="54">
        <f>(S1636-MAX(S$2:S1635))/MAX(S$2:S1635)</f>
        <v>8.3794587187279897E-3</v>
      </c>
      <c r="AI1636" s="54">
        <f>(T1636-MAX(T$2:T1635))/MAX(T$2:T1635)</f>
        <v>9.6778597844343183E-3</v>
      </c>
      <c r="AJ1636" s="54">
        <f>(U1636-MAX(U$2:U1635))/MAX(U$2:U1635)</f>
        <v>1.3563750309359572E-2</v>
      </c>
      <c r="AK1636" s="54"/>
      <c r="AM1636" s="49"/>
      <c r="AN1636" s="49"/>
      <c r="AO1636" s="49"/>
      <c r="AP1636" s="49"/>
      <c r="AQ1636" s="49"/>
    </row>
    <row r="1637" spans="1:43">
      <c r="A1637" s="49">
        <f>Data!F1763</f>
        <v>2017.2083333332005</v>
      </c>
      <c r="B1637" s="53">
        <f t="shared" si="687"/>
        <v>0.93300000000000005</v>
      </c>
      <c r="C1637" s="50">
        <f>1/Data!N1763</f>
        <v>3.4379712258794236E-2</v>
      </c>
      <c r="D1637" s="50">
        <f>Data!H1763/100</f>
        <v>2.4799999999999999E-2</v>
      </c>
      <c r="E1637">
        <f>Data!K1764/Data!K1763</f>
        <v>0.99551757685850395</v>
      </c>
      <c r="F1637">
        <f>Data!T1764/Data!T1763</f>
        <v>1.0150037221944008</v>
      </c>
      <c r="G1637" s="49">
        <f>Data!E1766</f>
        <v>244.95500000000001</v>
      </c>
      <c r="H1637" s="52">
        <v>0</v>
      </c>
      <c r="I1637" s="52">
        <v>1</v>
      </c>
      <c r="J1637" s="52">
        <v>0.6</v>
      </c>
      <c r="K1637" s="54">
        <f t="shared" si="690"/>
        <v>0.66261227030770231</v>
      </c>
      <c r="L1637" s="54">
        <f t="shared" si="701"/>
        <v>0.85</v>
      </c>
      <c r="M1637" s="53">
        <f t="shared" si="702"/>
        <v>0.85</v>
      </c>
      <c r="N1637" s="54" cm="1">
        <f t="array" ref="N1637">stock_min(C1637,O1637)</f>
        <v>0.13975735678100534</v>
      </c>
      <c r="O1637" s="54" cm="1">
        <f t="array" ref="O1637">stock_max(C1637,D1637)</f>
        <v>0.85</v>
      </c>
      <c r="P1637" s="49">
        <f t="shared" si="688"/>
        <v>2017.2083333332005</v>
      </c>
      <c r="Q1637" s="49">
        <f t="shared" si="693"/>
        <v>3.8262312287423526</v>
      </c>
      <c r="R1637" s="49">
        <f t="shared" si="694"/>
        <v>730.6036747732735</v>
      </c>
      <c r="S1637" s="59">
        <f t="shared" si="684"/>
        <v>121.76143814173247</v>
      </c>
      <c r="T1637" s="59">
        <f t="shared" si="685"/>
        <v>165.70759215394705</v>
      </c>
      <c r="U1637" s="59">
        <f t="shared" si="686"/>
        <v>606.24490174246876</v>
      </c>
      <c r="V1637" s="59"/>
      <c r="W1637" s="49">
        <f t="shared" si="695"/>
        <v>48.704575256692991</v>
      </c>
      <c r="X1637" s="49">
        <f t="shared" si="696"/>
        <v>73.056862885039479</v>
      </c>
      <c r="Y1637" s="49">
        <f t="shared" si="697"/>
        <v>55.907708309597396</v>
      </c>
      <c r="Z1637" s="49">
        <f t="shared" si="698"/>
        <v>109.79988384434965</v>
      </c>
      <c r="AA1637" s="49">
        <f t="shared" si="699"/>
        <v>90.93673526137033</v>
      </c>
      <c r="AB1637" s="49">
        <f t="shared" si="700"/>
        <v>515.3081664810984</v>
      </c>
      <c r="AC1637" s="80">
        <f t="shared" si="689"/>
        <v>0.85</v>
      </c>
      <c r="AD1637" s="80">
        <f t="shared" si="691"/>
        <v>0.13975735678100534</v>
      </c>
      <c r="AE1637" s="80">
        <f t="shared" si="692"/>
        <v>0.85</v>
      </c>
      <c r="AF1637" s="54">
        <f>(Q1637-MAX(Q$2:Q1636))/MAX(Q$2:Q1636)</f>
        <v>-7.0871551958674728E-2</v>
      </c>
      <c r="AG1637" s="54">
        <f>(R1637-MAX(R$2:R1636))/MAX(R$2:R1636)</f>
        <v>-4.4824231414960234E-3</v>
      </c>
      <c r="AH1637" s="54">
        <f>(S1637-MAX(S$2:S1636))/MAX(S$2:S1636)</f>
        <v>3.3120349928627587E-3</v>
      </c>
      <c r="AI1637" s="54">
        <f>(T1637-MAX(T$2:T1636))/MAX(T$2:T1636)</f>
        <v>2.0919631938363238E-3</v>
      </c>
      <c r="AJ1637" s="54">
        <f>(U1637-MAX(U$2:U1636))/MAX(U$2:U1636)</f>
        <v>-1.5595013411114726E-3</v>
      </c>
      <c r="AK1637" s="54"/>
      <c r="AM1637" s="49"/>
      <c r="AN1637" s="49"/>
      <c r="AO1637" s="49"/>
      <c r="AP1637" s="49"/>
      <c r="AQ1637" s="49"/>
    </row>
    <row r="1638" spans="1:43">
      <c r="A1638" s="49">
        <f>Data!F1764</f>
        <v>2017.2916666665337</v>
      </c>
      <c r="B1638" s="53">
        <f t="shared" si="687"/>
        <v>0.92900000000000005</v>
      </c>
      <c r="C1638" s="50">
        <f>1/Data!N1764</f>
        <v>3.4596993172309291E-2</v>
      </c>
      <c r="D1638" s="50">
        <f>Data!H1764/100</f>
        <v>2.3E-2</v>
      </c>
      <c r="E1638">
        <f>Data!K1765/Data!K1764</f>
        <v>1.0160651701701116</v>
      </c>
      <c r="F1638">
        <f>Data!T1765/Data!T1764</f>
        <v>1.0010610379474774</v>
      </c>
      <c r="G1638" s="49">
        <f>Data!E1767</f>
        <v>244.786</v>
      </c>
      <c r="H1638" s="52">
        <v>0</v>
      </c>
      <c r="I1638" s="52">
        <v>1</v>
      </c>
      <c r="J1638" s="52">
        <v>0.6</v>
      </c>
      <c r="K1638" s="54">
        <f t="shared" si="690"/>
        <v>0.66261227030770231</v>
      </c>
      <c r="L1638" s="54">
        <f t="shared" si="701"/>
        <v>0.85</v>
      </c>
      <c r="M1638" s="53">
        <f t="shared" si="702"/>
        <v>0.85</v>
      </c>
      <c r="N1638" s="54" cm="1">
        <f t="array" ref="N1638">stock_min(C1638,O1638)</f>
        <v>0.14720067734518683</v>
      </c>
      <c r="O1638" s="54" cm="1">
        <f t="array" ref="O1638">stock_max(C1638,D1638)</f>
        <v>0.85</v>
      </c>
      <c r="P1638" s="49">
        <f t="shared" si="688"/>
        <v>2017.2916666665337</v>
      </c>
      <c r="Q1638" s="49">
        <f t="shared" si="693"/>
        <v>3.8302910052718713</v>
      </c>
      <c r="R1638" s="49">
        <f t="shared" si="694"/>
        <v>742.34094713541492</v>
      </c>
      <c r="S1638" s="59">
        <f t="shared" si="684"/>
        <v>122.98678647863824</v>
      </c>
      <c r="T1638" s="59">
        <f t="shared" si="685"/>
        <v>167.53086617263799</v>
      </c>
      <c r="U1638" s="59">
        <f t="shared" si="686"/>
        <v>614.61990245396782</v>
      </c>
      <c r="V1638" s="59"/>
      <c r="W1638" s="49">
        <f t="shared" si="695"/>
        <v>49.194714591455302</v>
      </c>
      <c r="X1638" s="49">
        <f t="shared" si="696"/>
        <v>73.792071887182942</v>
      </c>
      <c r="Y1638" s="49">
        <f t="shared" si="697"/>
        <v>56.522858591370486</v>
      </c>
      <c r="Z1638" s="49">
        <f t="shared" si="698"/>
        <v>111.00800758126751</v>
      </c>
      <c r="AA1638" s="49">
        <f t="shared" si="699"/>
        <v>92.192985368095194</v>
      </c>
      <c r="AB1638" s="49">
        <f t="shared" si="700"/>
        <v>522.42691708587267</v>
      </c>
      <c r="AC1638" s="80">
        <f t="shared" si="689"/>
        <v>0.85000000000000009</v>
      </c>
      <c r="AD1638" s="80">
        <f t="shared" si="691"/>
        <v>0.14720067734518683</v>
      </c>
      <c r="AE1638" s="80">
        <f t="shared" si="692"/>
        <v>0.85</v>
      </c>
      <c r="AF1638" s="54">
        <f>(Q1638-MAX(Q$2:Q1637))/MAX(Q$2:Q1637)</f>
        <v>-6.9885711417222093E-2</v>
      </c>
      <c r="AG1638" s="54">
        <f>(R1638-MAX(R$2:R1637))/MAX(R$2:R1637)</f>
        <v>1.151073613807288E-2</v>
      </c>
      <c r="AH1638" s="54">
        <f>(S1638-MAX(S$2:S1637))/MAX(S$2:S1637)</f>
        <v>1.0063517281057739E-2</v>
      </c>
      <c r="AI1638" s="54">
        <f>(T1638-MAX(T$2:T1637))/MAX(T$2:T1637)</f>
        <v>1.1002960063513957E-2</v>
      </c>
      <c r="AJ1638" s="54">
        <f>(U1638-MAX(U$2:U1637))/MAX(U$2:U1637)</f>
        <v>1.2233505185828043E-2</v>
      </c>
      <c r="AK1638" s="54"/>
      <c r="AM1638" s="49"/>
      <c r="AN1638" s="49"/>
      <c r="AO1638" s="49"/>
      <c r="AP1638" s="49"/>
      <c r="AQ1638" s="49"/>
    </row>
    <row r="1639" spans="1:43">
      <c r="A1639" s="49">
        <f>Data!F1765</f>
        <v>2017.374999999867</v>
      </c>
      <c r="B1639" s="53">
        <f t="shared" si="687"/>
        <v>0.93599999999999994</v>
      </c>
      <c r="C1639" s="50">
        <f>1/Data!N1765</f>
        <v>3.4114155196993838E-2</v>
      </c>
      <c r="D1639" s="50">
        <f>Data!H1765/100</f>
        <v>2.3E-2</v>
      </c>
      <c r="E1639">
        <f>Data!K1766/Data!K1765</f>
        <v>1.0168516231901727</v>
      </c>
      <c r="F1639">
        <f>Data!T1766/Data!T1765</f>
        <v>1.0107968726274728</v>
      </c>
      <c r="G1639" s="49">
        <f>Data!E1768</f>
        <v>245.51900000000001</v>
      </c>
      <c r="H1639" s="52">
        <v>0</v>
      </c>
      <c r="I1639" s="52">
        <v>1</v>
      </c>
      <c r="J1639" s="52">
        <v>0.6</v>
      </c>
      <c r="K1639" s="54">
        <f t="shared" si="690"/>
        <v>0.66261227030770231</v>
      </c>
      <c r="L1639" s="54">
        <f t="shared" si="701"/>
        <v>0.85</v>
      </c>
      <c r="M1639" s="53">
        <f t="shared" si="702"/>
        <v>0.85</v>
      </c>
      <c r="N1639" s="54" cm="1">
        <f t="array" ref="N1639">stock_min(C1639,O1639)</f>
        <v>0.13066025613334287</v>
      </c>
      <c r="O1639" s="54" cm="1">
        <f t="array" ref="O1639">stock_max(C1639,D1639)</f>
        <v>0.85</v>
      </c>
      <c r="P1639" s="49">
        <f t="shared" si="688"/>
        <v>2017.374999999867</v>
      </c>
      <c r="Q1639" s="49">
        <f t="shared" si="693"/>
        <v>3.8716461693819464</v>
      </c>
      <c r="R1639" s="49">
        <f t="shared" si="694"/>
        <v>754.85059705517688</v>
      </c>
      <c r="S1639" s="59">
        <f t="shared" si="684"/>
        <v>124.76145173589201</v>
      </c>
      <c r="T1639" s="59">
        <f t="shared" si="685"/>
        <v>170.01180139224104</v>
      </c>
      <c r="U1639" s="59">
        <f t="shared" si="686"/>
        <v>624.41903992526841</v>
      </c>
      <c r="V1639" s="59"/>
      <c r="W1639" s="49">
        <f t="shared" si="695"/>
        <v>49.90458069435681</v>
      </c>
      <c r="X1639" s="49">
        <f t="shared" si="696"/>
        <v>74.8568710415352</v>
      </c>
      <c r="Y1639" s="49">
        <f t="shared" si="697"/>
        <v>57.359895692626019</v>
      </c>
      <c r="Z1639" s="49">
        <f t="shared" si="698"/>
        <v>112.65190569961501</v>
      </c>
      <c r="AA1639" s="49">
        <f t="shared" si="699"/>
        <v>93.66285598879027</v>
      </c>
      <c r="AB1639" s="49">
        <f t="shared" si="700"/>
        <v>530.75618393647812</v>
      </c>
      <c r="AC1639" s="80">
        <f t="shared" si="689"/>
        <v>0.85</v>
      </c>
      <c r="AD1639" s="80">
        <f t="shared" si="691"/>
        <v>0.13066025613334287</v>
      </c>
      <c r="AE1639" s="80">
        <f t="shared" si="692"/>
        <v>0.85</v>
      </c>
      <c r="AF1639" s="54">
        <f>(Q1639-MAX(Q$2:Q1638))/MAX(Q$2:Q1638)</f>
        <v>-5.9843385914401373E-2</v>
      </c>
      <c r="AG1639" s="54">
        <f>(R1639-MAX(R$2:R1638))/MAX(R$2:R1638)</f>
        <v>1.6851623190172742E-2</v>
      </c>
      <c r="AH1639" s="54">
        <f>(S1639-MAX(S$2:S1638))/MAX(S$2:S1638)</f>
        <v>1.4429722965092815E-2</v>
      </c>
      <c r="AI1639" s="54">
        <f>(T1639-MAX(T$2:T1638))/MAX(T$2:T1638)</f>
        <v>1.4808824643970316E-2</v>
      </c>
      <c r="AJ1639" s="54">
        <f>(U1639-MAX(U$2:U1638))/MAX(U$2:U1638)</f>
        <v>1.5943410605767833E-2</v>
      </c>
      <c r="AK1639" s="54"/>
      <c r="AM1639" s="49"/>
      <c r="AN1639" s="49"/>
      <c r="AO1639" s="49"/>
      <c r="AP1639" s="49"/>
      <c r="AQ1639" s="49"/>
    </row>
    <row r="1640" spans="1:43">
      <c r="A1640" s="49">
        <f>Data!F1766</f>
        <v>2017.4583333332002</v>
      </c>
      <c r="B1640" s="53">
        <f t="shared" si="687"/>
        <v>0.93799999999999994</v>
      </c>
      <c r="C1640" s="50">
        <f>1/Data!N1766</f>
        <v>3.3615136597330529E-2</v>
      </c>
      <c r="D1640" s="50">
        <f>Data!H1766/100</f>
        <v>2.1899999999999999E-2</v>
      </c>
      <c r="E1640">
        <f>Data!K1767/Data!K1766</f>
        <v>1.0105869095259947</v>
      </c>
      <c r="F1640">
        <f>Data!T1767/Data!T1766</f>
        <v>0.99100243284843637</v>
      </c>
      <c r="G1640" s="49">
        <f>Data!E1769</f>
        <v>246.81899999999999</v>
      </c>
      <c r="H1640" s="52">
        <v>0</v>
      </c>
      <c r="I1640" s="52">
        <v>1</v>
      </c>
      <c r="J1640" s="52">
        <v>0.6</v>
      </c>
      <c r="K1640" s="54">
        <f t="shared" si="690"/>
        <v>0.66261227030770231</v>
      </c>
      <c r="L1640" s="54">
        <f t="shared" si="701"/>
        <v>0.85</v>
      </c>
      <c r="M1640" s="53">
        <f t="shared" si="702"/>
        <v>0.85</v>
      </c>
      <c r="N1640" s="54" cm="1">
        <f t="array" ref="N1640">stock_min(C1640,O1640)</f>
        <v>0.11356554061188229</v>
      </c>
      <c r="O1640" s="54" cm="1">
        <f t="array" ref="O1640">stock_max(C1640,D1640)</f>
        <v>0.85</v>
      </c>
      <c r="P1640" s="49">
        <f t="shared" si="688"/>
        <v>2017.4583333332002</v>
      </c>
      <c r="Q1640" s="49">
        <f t="shared" si="693"/>
        <v>3.8368107729858383</v>
      </c>
      <c r="R1640" s="49">
        <f t="shared" si="694"/>
        <v>762.84213203184311</v>
      </c>
      <c r="S1640" s="59">
        <f t="shared" si="684"/>
        <v>125.10493484103969</v>
      </c>
      <c r="T1640" s="59">
        <f t="shared" si="685"/>
        <v>170.68833741251265</v>
      </c>
      <c r="U1640" s="59">
        <f t="shared" si="686"/>
        <v>629.19536978859969</v>
      </c>
      <c r="V1640" s="59"/>
      <c r="W1640" s="49">
        <f t="shared" si="695"/>
        <v>50.041973936415879</v>
      </c>
      <c r="X1640" s="49">
        <f t="shared" si="696"/>
        <v>75.062960904623807</v>
      </c>
      <c r="Y1640" s="49">
        <f t="shared" si="697"/>
        <v>57.588150644560521</v>
      </c>
      <c r="Z1640" s="49">
        <f t="shared" si="698"/>
        <v>113.10018676795212</v>
      </c>
      <c r="AA1640" s="49">
        <f t="shared" si="699"/>
        <v>94.379305468289971</v>
      </c>
      <c r="AB1640" s="49">
        <f t="shared" si="700"/>
        <v>534.81606432030969</v>
      </c>
      <c r="AC1640" s="80">
        <f t="shared" si="689"/>
        <v>0.85</v>
      </c>
      <c r="AD1640" s="80">
        <f t="shared" si="691"/>
        <v>0.11356554061188229</v>
      </c>
      <c r="AE1640" s="80">
        <f t="shared" si="692"/>
        <v>0.85</v>
      </c>
      <c r="AF1640" s="54">
        <f>(Q1640-MAX(Q$2:Q1639))/MAX(Q$2:Q1639)</f>
        <v>-6.8302508182623234E-2</v>
      </c>
      <c r="AG1640" s="54">
        <f>(R1640-MAX(R$2:R1639))/MAX(R$2:R1639)</f>
        <v>1.0586909525994689E-2</v>
      </c>
      <c r="AH1640" s="54">
        <f>(S1640-MAX(S$2:S1639))/MAX(S$2:S1639)</f>
        <v>2.7531188549713586E-3</v>
      </c>
      <c r="AI1640" s="54">
        <f>(T1640-MAX(T$2:T1639))/MAX(T$2:T1639)</f>
        <v>3.9793474025414804E-3</v>
      </c>
      <c r="AJ1640" s="54">
        <f>(U1640-MAX(U$2:U1639))/MAX(U$2:U1639)</f>
        <v>7.649238024360891E-3</v>
      </c>
      <c r="AK1640" s="54"/>
      <c r="AM1640" s="49"/>
      <c r="AN1640" s="49"/>
      <c r="AO1640" s="49"/>
      <c r="AP1640" s="49"/>
      <c r="AQ1640" s="49"/>
    </row>
    <row r="1641" spans="1:43">
      <c r="A1641" s="49">
        <f>Data!F1767</f>
        <v>2017.5416666665335</v>
      </c>
      <c r="B1641" s="53">
        <f t="shared" si="687"/>
        <v>0.94199999999999995</v>
      </c>
      <c r="C1641" s="50">
        <f>1/Data!N1767</f>
        <v>3.3330866022621558E-2</v>
      </c>
      <c r="D1641" s="50">
        <f>Data!H1767/100</f>
        <v>2.3199999999999998E-2</v>
      </c>
      <c r="E1641">
        <f>Data!K1768/Data!K1767</f>
        <v>0.99949586289898074</v>
      </c>
      <c r="F1641">
        <f>Data!T1768/Data!T1767</f>
        <v>1.0087005160378553</v>
      </c>
      <c r="G1641" s="49">
        <f>Data!E1770</f>
        <v>246.66300000000001</v>
      </c>
      <c r="H1641" s="52">
        <v>0</v>
      </c>
      <c r="I1641" s="52">
        <v>1</v>
      </c>
      <c r="J1641" s="52">
        <v>0.6</v>
      </c>
      <c r="K1641" s="54">
        <f t="shared" si="690"/>
        <v>0.66261227030770231</v>
      </c>
      <c r="L1641" s="54">
        <f t="shared" si="701"/>
        <v>0.85</v>
      </c>
      <c r="M1641" s="53">
        <f t="shared" si="702"/>
        <v>0.85</v>
      </c>
      <c r="N1641" s="54" cm="1">
        <f t="array" ref="N1641">stock_min(C1641,O1641)</f>
        <v>0.10382737732688507</v>
      </c>
      <c r="O1641" s="54" cm="1">
        <f t="array" ref="O1641">stock_max(C1641,D1641)</f>
        <v>0.85</v>
      </c>
      <c r="P1641" s="49">
        <f t="shared" si="688"/>
        <v>2017.5416666665335</v>
      </c>
      <c r="Q1641" s="49">
        <f t="shared" si="693"/>
        <v>3.8701930066504175</v>
      </c>
      <c r="R1641" s="49">
        <f t="shared" si="694"/>
        <v>762.45755501086524</v>
      </c>
      <c r="S1641" s="59">
        <f t="shared" si="684"/>
        <v>125.50248381433502</v>
      </c>
      <c r="T1641" s="59">
        <f t="shared" si="685"/>
        <v>171.13236604050414</v>
      </c>
      <c r="U1641" s="59">
        <f t="shared" si="686"/>
        <v>629.74689782922326</v>
      </c>
      <c r="V1641" s="59"/>
      <c r="W1641" s="49">
        <f t="shared" si="695"/>
        <v>50.200993525734013</v>
      </c>
      <c r="X1641" s="49">
        <f t="shared" si="696"/>
        <v>75.301490288601016</v>
      </c>
      <c r="Y1641" s="49">
        <f t="shared" si="697"/>
        <v>57.737960455276955</v>
      </c>
      <c r="Z1641" s="49">
        <f t="shared" si="698"/>
        <v>113.39440558522719</v>
      </c>
      <c r="AA1641" s="49">
        <f t="shared" si="699"/>
        <v>94.462034674383503</v>
      </c>
      <c r="AB1641" s="49">
        <f t="shared" si="700"/>
        <v>535.28486315483974</v>
      </c>
      <c r="AC1641" s="80">
        <f t="shared" si="689"/>
        <v>0.85</v>
      </c>
      <c r="AD1641" s="80">
        <f t="shared" si="691"/>
        <v>0.10382737732688507</v>
      </c>
      <c r="AE1641" s="80">
        <f t="shared" si="692"/>
        <v>0.85</v>
      </c>
      <c r="AF1641" s="54">
        <f>(Q1641-MAX(Q$2:Q1640))/MAX(Q$2:Q1640)</f>
        <v>-6.0196259212636591E-2</v>
      </c>
      <c r="AG1641" s="54">
        <f>(R1641-MAX(R$2:R1640))/MAX(R$2:R1640)</f>
        <v>-5.0413710101924309E-4</v>
      </c>
      <c r="AH1641" s="54">
        <f>(S1641-MAX(S$2:S1640))/MAX(S$2:S1640)</f>
        <v>3.1777241545304447E-3</v>
      </c>
      <c r="AI1641" s="54">
        <f>(T1641-MAX(T$2:T1640))/MAX(T$2:T1640)</f>
        <v>2.6013999241106638E-3</v>
      </c>
      <c r="AJ1641" s="54">
        <f>(U1641-MAX(U$2:U1640))/MAX(U$2:U1640)</f>
        <v>8.765608698119812E-4</v>
      </c>
      <c r="AK1641" s="54"/>
      <c r="AM1641" s="49"/>
      <c r="AN1641" s="49"/>
      <c r="AO1641" s="49"/>
      <c r="AP1641" s="49"/>
      <c r="AQ1641" s="49"/>
    </row>
    <row r="1642" spans="1:43">
      <c r="A1642" s="49">
        <f>Data!F1768</f>
        <v>2017.6249999998668</v>
      </c>
      <c r="B1642" s="53">
        <f t="shared" si="687"/>
        <v>0.94</v>
      </c>
      <c r="C1642" s="50">
        <f>1/Data!N1768</f>
        <v>3.342809150139292E-2</v>
      </c>
      <c r="D1642" s="50">
        <f>Data!H1768/100</f>
        <v>2.2099999999999998E-2</v>
      </c>
      <c r="E1642">
        <f>Data!K1769/Data!K1768</f>
        <v>1.0111892224631021</v>
      </c>
      <c r="F1642">
        <f>Data!T1769/Data!T1768</f>
        <v>0.99745047825641919</v>
      </c>
      <c r="G1642" s="49">
        <f>Data!E1771</f>
        <v>246.66900000000001</v>
      </c>
      <c r="H1642" s="52">
        <v>0</v>
      </c>
      <c r="I1642" s="52">
        <v>1</v>
      </c>
      <c r="J1642" s="52">
        <v>0.6</v>
      </c>
      <c r="K1642" s="54">
        <f t="shared" si="690"/>
        <v>0.66261227030770231</v>
      </c>
      <c r="L1642" s="54">
        <f t="shared" si="701"/>
        <v>0.85</v>
      </c>
      <c r="M1642" s="53">
        <f t="shared" si="702"/>
        <v>0.85</v>
      </c>
      <c r="N1642" s="54" cm="1">
        <f t="array" ref="N1642">stock_min(C1642,O1642)</f>
        <v>0.10715799847438465</v>
      </c>
      <c r="O1642" s="54" cm="1">
        <f t="array" ref="O1642">stock_max(C1642,D1642)</f>
        <v>0.85</v>
      </c>
      <c r="P1642" s="49">
        <f t="shared" si="688"/>
        <v>2017.6249999998668</v>
      </c>
      <c r="Q1642" s="49">
        <f t="shared" si="693"/>
        <v>3.8603258654281078</v>
      </c>
      <c r="R1642" s="49">
        <f t="shared" si="694"/>
        <v>770.98886221255464</v>
      </c>
      <c r="S1642" s="59">
        <f t="shared" si="684"/>
        <v>126.21706041643407</v>
      </c>
      <c r="T1642" s="59">
        <f t="shared" si="685"/>
        <v>172.25395708505772</v>
      </c>
      <c r="U1642" s="59">
        <f t="shared" si="686"/>
        <v>635.49548623284863</v>
      </c>
      <c r="V1642" s="59"/>
      <c r="W1642" s="49">
        <f t="shared" si="695"/>
        <v>50.486824166573633</v>
      </c>
      <c r="X1642" s="49">
        <f t="shared" si="696"/>
        <v>75.73023624986044</v>
      </c>
      <c r="Y1642" s="49">
        <f t="shared" si="697"/>
        <v>58.116371511442104</v>
      </c>
      <c r="Z1642" s="49">
        <f t="shared" si="698"/>
        <v>114.13758557361562</v>
      </c>
      <c r="AA1642" s="49">
        <f t="shared" si="699"/>
        <v>95.324322934927309</v>
      </c>
      <c r="AB1642" s="49">
        <f t="shared" si="700"/>
        <v>540.17116329792134</v>
      </c>
      <c r="AC1642" s="80">
        <f t="shared" si="689"/>
        <v>0.85</v>
      </c>
      <c r="AD1642" s="80">
        <f t="shared" si="691"/>
        <v>0.10715799847438465</v>
      </c>
      <c r="AE1642" s="80">
        <f t="shared" si="692"/>
        <v>0.85</v>
      </c>
      <c r="AF1642" s="54">
        <f>(Q1642-MAX(Q$2:Q1641))/MAX(Q$2:Q1641)</f>
        <v>-6.2592309284472569E-2</v>
      </c>
      <c r="AG1642" s="54">
        <f>(R1642-MAX(R$2:R1641))/MAX(R$2:R1641)</f>
        <v>1.0679444459907548E-2</v>
      </c>
      <c r="AH1642" s="54">
        <f>(S1642-MAX(S$2:S1641))/MAX(S$2:S1641)</f>
        <v>5.6937247804287995E-3</v>
      </c>
      <c r="AI1642" s="54">
        <f>(T1642-MAX(T$2:T1641))/MAX(T$2:T1641)</f>
        <v>6.5539387463860637E-3</v>
      </c>
      <c r="AJ1642" s="54">
        <f>(U1642-MAX(U$2:U1641))/MAX(U$2:U1641)</f>
        <v>9.1284108320995594E-3</v>
      </c>
      <c r="AK1642" s="54"/>
      <c r="AM1642" s="49"/>
      <c r="AN1642" s="49"/>
      <c r="AO1642" s="49"/>
      <c r="AP1642" s="49"/>
      <c r="AQ1642" s="49"/>
    </row>
    <row r="1643" spans="1:43">
      <c r="A1643" s="49">
        <f>Data!F1769</f>
        <v>2017.7083333332</v>
      </c>
      <c r="B1643" s="53">
        <f t="shared" si="687"/>
        <v>0.94399999999999995</v>
      </c>
      <c r="C1643" s="50">
        <f>1/Data!N1769</f>
        <v>3.3147580468138912E-2</v>
      </c>
      <c r="D1643" s="50">
        <f>Data!H1769/100</f>
        <v>2.2000000000000002E-2</v>
      </c>
      <c r="E1643">
        <f>Data!K1770/Data!K1769</f>
        <v>1.028006203215913</v>
      </c>
      <c r="F1643">
        <f>Data!T1770/Data!T1769</f>
        <v>0.98832357729812159</v>
      </c>
      <c r="G1643" s="49">
        <f>Data!E1772</f>
        <v>246.524</v>
      </c>
      <c r="H1643" s="52">
        <v>0</v>
      </c>
      <c r="I1643" s="52">
        <v>1</v>
      </c>
      <c r="J1643" s="52">
        <v>0.6</v>
      </c>
      <c r="K1643" s="54">
        <f t="shared" si="690"/>
        <v>0.66261227030770231</v>
      </c>
      <c r="L1643" s="54">
        <f t="shared" si="701"/>
        <v>0.85</v>
      </c>
      <c r="M1643" s="53">
        <f t="shared" si="702"/>
        <v>0.85</v>
      </c>
      <c r="N1643" s="54" cm="1">
        <f t="array" ref="N1643">stock_min(C1643,O1643)</f>
        <v>9.7548624560579389E-2</v>
      </c>
      <c r="O1643" s="54" cm="1">
        <f t="array" ref="O1643">stock_max(C1643,D1643)</f>
        <v>0.85</v>
      </c>
      <c r="P1643" s="49">
        <f t="shared" si="688"/>
        <v>2017.7083333332</v>
      </c>
      <c r="Q1643" s="49">
        <f t="shared" si="693"/>
        <v>3.8152510688563748</v>
      </c>
      <c r="R1643" s="49">
        <f t="shared" si="694"/>
        <v>792.58133296488495</v>
      </c>
      <c r="S1643" s="59">
        <f t="shared" si="684"/>
        <v>127.74847130259243</v>
      </c>
      <c r="T1643" s="59">
        <f t="shared" si="685"/>
        <v>174.77192618153907</v>
      </c>
      <c r="U1643" s="59">
        <f t="shared" si="686"/>
        <v>649.51058251518771</v>
      </c>
      <c r="V1643" s="59"/>
      <c r="W1643" s="49">
        <f t="shared" si="695"/>
        <v>51.099388521036978</v>
      </c>
      <c r="X1643" s="49">
        <f t="shared" si="696"/>
        <v>76.649082781555464</v>
      </c>
      <c r="Y1643" s="49">
        <f t="shared" si="697"/>
        <v>58.965903388339306</v>
      </c>
      <c r="Z1643" s="49">
        <f t="shared" si="698"/>
        <v>115.80602279319976</v>
      </c>
      <c r="AA1643" s="49">
        <f t="shared" si="699"/>
        <v>97.426587377278167</v>
      </c>
      <c r="AB1643" s="49">
        <f t="shared" si="700"/>
        <v>552.08399513790948</v>
      </c>
      <c r="AC1643" s="80">
        <f t="shared" si="689"/>
        <v>0.84999999999999987</v>
      </c>
      <c r="AD1643" s="80">
        <f t="shared" si="691"/>
        <v>9.7548624560579389E-2</v>
      </c>
      <c r="AE1643" s="80">
        <f t="shared" si="692"/>
        <v>0.85</v>
      </c>
      <c r="AF1643" s="54">
        <f>(Q1643-MAX(Q$2:Q1642))/MAX(Q$2:Q1642)</f>
        <v>-7.3537877725258743E-2</v>
      </c>
      <c r="AG1643" s="54">
        <f>(R1643-MAX(R$2:R1642))/MAX(R$2:R1642)</f>
        <v>2.8006203215912951E-2</v>
      </c>
      <c r="AH1643" s="54">
        <f>(S1643-MAX(S$2:S1642))/MAX(S$2:S1642)</f>
        <v>1.2133152848796437E-2</v>
      </c>
      <c r="AI1643" s="54">
        <f>(T1643-MAX(T$2:T1642))/MAX(T$2:T1642)</f>
        <v>1.4617772149280712E-2</v>
      </c>
      <c r="AJ1643" s="54">
        <f>(U1643-MAX(U$2:U1642))/MAX(U$2:U1642)</f>
        <v>2.2053809328244186E-2</v>
      </c>
      <c r="AK1643" s="54"/>
      <c r="AM1643" s="49"/>
      <c r="AN1643" s="49"/>
      <c r="AO1643" s="49"/>
      <c r="AP1643" s="49"/>
      <c r="AQ1643" s="49"/>
    </row>
    <row r="1644" spans="1:43">
      <c r="A1644" s="49">
        <f>Data!F1770</f>
        <v>2017.7916666665333</v>
      </c>
      <c r="B1644" s="53">
        <f t="shared" si="687"/>
        <v>0.95</v>
      </c>
      <c r="C1644" s="50">
        <f>1/Data!N1770</f>
        <v>3.2341115153687726E-2</v>
      </c>
      <c r="D1644" s="50">
        <f>Data!H1770/100</f>
        <v>2.3599999999999999E-2</v>
      </c>
      <c r="E1644">
        <f>Data!K1771/Data!K1770</f>
        <v>1.0158792346526646</v>
      </c>
      <c r="F1644">
        <f>Data!T1771/Data!T1770</f>
        <v>1.0028260983258561</v>
      </c>
      <c r="G1644" s="49">
        <f>Data!E1773</f>
        <v>247.86699999999999</v>
      </c>
      <c r="H1644" s="52">
        <v>0</v>
      </c>
      <c r="I1644" s="52">
        <v>1</v>
      </c>
      <c r="J1644" s="52">
        <v>0.6</v>
      </c>
      <c r="K1644" s="54">
        <f t="shared" si="690"/>
        <v>0.66261227030770231</v>
      </c>
      <c r="L1644" s="54">
        <f t="shared" si="701"/>
        <v>0.84999999999999987</v>
      </c>
      <c r="M1644" s="53">
        <f t="shared" si="702"/>
        <v>0.85</v>
      </c>
      <c r="N1644" s="54" cm="1">
        <f t="array" ref="N1644">stock_min(C1644,O1644)</f>
        <v>6.9921808370221009E-2</v>
      </c>
      <c r="O1644" s="54" cm="1">
        <f t="array" ref="O1644">stock_max(C1644,D1644)</f>
        <v>0.85</v>
      </c>
      <c r="P1644" s="49">
        <f t="shared" si="688"/>
        <v>2017.7916666665333</v>
      </c>
      <c r="Q1644" s="49">
        <f t="shared" si="693"/>
        <v>3.8260333435147906</v>
      </c>
      <c r="R1644" s="49">
        <f t="shared" si="694"/>
        <v>805.16691793235611</v>
      </c>
      <c r="S1644" s="59">
        <f t="shared" si="684"/>
        <v>129.11001197034383</v>
      </c>
      <c r="T1644" s="59">
        <f t="shared" si="685"/>
        <v>176.77748063251249</v>
      </c>
      <c r="U1644" s="59">
        <f t="shared" si="686"/>
        <v>658.55259093744394</v>
      </c>
      <c r="V1644" s="59"/>
      <c r="W1644" s="49">
        <f t="shared" si="695"/>
        <v>51.644004788137536</v>
      </c>
      <c r="X1644" s="49">
        <f t="shared" si="696"/>
        <v>77.466007182206297</v>
      </c>
      <c r="Y1644" s="49">
        <f t="shared" si="697"/>
        <v>59.642552851327515</v>
      </c>
      <c r="Z1644" s="49">
        <f t="shared" si="698"/>
        <v>117.13492778118498</v>
      </c>
      <c r="AA1644" s="49">
        <f t="shared" si="699"/>
        <v>98.782888640616591</v>
      </c>
      <c r="AB1644" s="49">
        <f t="shared" si="700"/>
        <v>559.76970229682729</v>
      </c>
      <c r="AC1644" s="80">
        <f t="shared" si="689"/>
        <v>0.84999999999999987</v>
      </c>
      <c r="AD1644" s="80">
        <f t="shared" si="691"/>
        <v>6.9921808370221009E-2</v>
      </c>
      <c r="AE1644" s="80">
        <f t="shared" si="692"/>
        <v>0.85</v>
      </c>
      <c r="AF1644" s="54">
        <f>(Q1644-MAX(Q$2:Q1643))/MAX(Q$2:Q1643)</f>
        <v>-7.0919604672528974E-2</v>
      </c>
      <c r="AG1644" s="54">
        <f>(R1644-MAX(R$2:R1643))/MAX(R$2:R1643)</f>
        <v>1.5879234652664678E-2</v>
      </c>
      <c r="AH1644" s="54">
        <f>(S1644-MAX(S$2:S1643))/MAX(S$2:S1643)</f>
        <v>1.0657980121941144E-2</v>
      </c>
      <c r="AI1644" s="54">
        <f>(T1644-MAX(T$2:T1643))/MAX(T$2:T1643)</f>
        <v>1.147526662199861E-2</v>
      </c>
      <c r="AJ1644" s="54">
        <f>(U1644-MAX(U$2:U1643))/MAX(U$2:U1643)</f>
        <v>1.3921264203643362E-2</v>
      </c>
      <c r="AK1644" s="54"/>
      <c r="AM1644" s="49"/>
      <c r="AN1644" s="49"/>
      <c r="AO1644" s="49"/>
      <c r="AP1644" s="49"/>
      <c r="AQ1644" s="49"/>
    </row>
    <row r="1645" spans="1:43">
      <c r="A1645" s="49">
        <f>Data!F1771</f>
        <v>2017.8749999998665</v>
      </c>
      <c r="B1645" s="53">
        <f t="shared" si="687"/>
        <v>0.95499999999999996</v>
      </c>
      <c r="C1645" s="50">
        <f>1/Data!N1771</f>
        <v>3.1949991021494206E-2</v>
      </c>
      <c r="D1645" s="50">
        <f>Data!H1771/100</f>
        <v>2.35E-2</v>
      </c>
      <c r="E1645">
        <f>Data!K1772/Data!K1771</f>
        <v>1.0294481454579294</v>
      </c>
      <c r="F1645">
        <f>Data!T1772/Data!T1771</f>
        <v>0.9981365296995155</v>
      </c>
      <c r="G1645" s="49">
        <f>Data!E1774</f>
        <v>248.99100000000001</v>
      </c>
      <c r="H1645" s="52">
        <v>0</v>
      </c>
      <c r="I1645" s="52">
        <v>1</v>
      </c>
      <c r="J1645" s="52">
        <v>0.6</v>
      </c>
      <c r="K1645" s="54">
        <f t="shared" si="690"/>
        <v>0.66261227030770231</v>
      </c>
      <c r="L1645" s="54">
        <f t="shared" si="701"/>
        <v>0.84999999999999987</v>
      </c>
      <c r="M1645" s="53">
        <f t="shared" si="702"/>
        <v>0.85</v>
      </c>
      <c r="N1645" s="54" cm="1">
        <f t="array" ref="N1645">stock_min(C1645,O1645)</f>
        <v>5.6523198021954338E-2</v>
      </c>
      <c r="O1645" s="54" cm="1">
        <f t="array" ref="O1645">stock_max(C1645,D1645)</f>
        <v>0.85</v>
      </c>
      <c r="P1645" s="49">
        <f t="shared" si="688"/>
        <v>2017.8749999998665</v>
      </c>
      <c r="Q1645" s="49">
        <f t="shared" si="693"/>
        <v>3.8189036440104873</v>
      </c>
      <c r="R1645" s="49">
        <f t="shared" si="694"/>
        <v>828.87759044954089</v>
      </c>
      <c r="S1645" s="59">
        <f t="shared" si="684"/>
        <v>131.29500514876969</v>
      </c>
      <c r="T1645" s="59">
        <f t="shared" si="685"/>
        <v>180.11574489813336</v>
      </c>
      <c r="U1645" s="59">
        <f t="shared" si="686"/>
        <v>674.85269157444486</v>
      </c>
      <c r="V1645" s="59"/>
      <c r="W1645" s="49">
        <f t="shared" si="695"/>
        <v>52.518002059507879</v>
      </c>
      <c r="X1645" s="49">
        <f t="shared" si="696"/>
        <v>78.777003089261811</v>
      </c>
      <c r="Y1645" s="49">
        <f t="shared" si="697"/>
        <v>60.768842253018263</v>
      </c>
      <c r="Z1645" s="49">
        <f t="shared" si="698"/>
        <v>119.34690264511509</v>
      </c>
      <c r="AA1645" s="49">
        <f t="shared" si="699"/>
        <v>101.22790373616674</v>
      </c>
      <c r="AB1645" s="49">
        <f t="shared" si="700"/>
        <v>573.62478783827817</v>
      </c>
      <c r="AC1645" s="80">
        <f t="shared" si="689"/>
        <v>0.85000000000000009</v>
      </c>
      <c r="AD1645" s="80">
        <f t="shared" si="691"/>
        <v>5.6523198021954338E-2</v>
      </c>
      <c r="AE1645" s="80">
        <f t="shared" si="692"/>
        <v>0.85</v>
      </c>
      <c r="AF1645" s="54">
        <f>(Q1645-MAX(Q$2:Q1644))/MAX(Q$2:Q1644)</f>
        <v>-7.2650918395984129E-2</v>
      </c>
      <c r="AG1645" s="54">
        <f>(R1645-MAX(R$2:R1644))/MAX(R$2:R1644)</f>
        <v>2.944814545792946E-2</v>
      </c>
      <c r="AH1645" s="54">
        <f>(S1645-MAX(S$2:S1644))/MAX(S$2:S1644)</f>
        <v>1.6923499154563953E-2</v>
      </c>
      <c r="AI1645" s="54">
        <f>(T1645-MAX(T$2:T1644))/MAX(T$2:T1644)</f>
        <v>1.888399050420056E-2</v>
      </c>
      <c r="AJ1645" s="54">
        <f>(U1645-MAX(U$2:U1644))/MAX(U$2:U1644)</f>
        <v>2.4751403094167273E-2</v>
      </c>
      <c r="AK1645" s="54"/>
      <c r="AM1645" s="49"/>
      <c r="AN1645" s="49"/>
      <c r="AO1645" s="49"/>
      <c r="AP1645" s="49"/>
      <c r="AQ1645" s="49"/>
    </row>
    <row r="1646" spans="1:43">
      <c r="A1646" s="49">
        <f>Data!F1772</f>
        <v>2017.9583333331998</v>
      </c>
      <c r="B1646" s="53">
        <f t="shared" si="687"/>
        <v>0.95899999999999996</v>
      </c>
      <c r="C1646" s="50">
        <f>1/Data!N1772</f>
        <v>3.1166112504923755E-2</v>
      </c>
      <c r="D1646" s="50">
        <f>Data!H1772/100</f>
        <v>2.4E-2</v>
      </c>
      <c r="E1646">
        <f>Data!K1773/Data!K1772</f>
        <v>1.0429484206129771</v>
      </c>
      <c r="F1646">
        <f>Data!T1773/Data!T1772</f>
        <v>0.9809215917133185</v>
      </c>
      <c r="G1646" s="49">
        <f>Data!E1775</f>
        <v>249.554</v>
      </c>
      <c r="H1646" s="52">
        <v>0</v>
      </c>
      <c r="I1646" s="52">
        <v>1</v>
      </c>
      <c r="J1646" s="52">
        <v>0.6</v>
      </c>
      <c r="K1646" s="54">
        <f t="shared" si="690"/>
        <v>0.66261227030770231</v>
      </c>
      <c r="L1646" s="54">
        <f t="shared" si="701"/>
        <v>0.85</v>
      </c>
      <c r="M1646" s="53">
        <f t="shared" si="702"/>
        <v>0.85</v>
      </c>
      <c r="N1646" s="54" cm="1">
        <f t="array" ref="N1646">stock_min(C1646,O1646)</f>
        <v>2.9670130314262553E-2</v>
      </c>
      <c r="O1646" s="54" cm="1">
        <f t="array" ref="O1646">stock_max(C1646,D1646)</f>
        <v>0.85</v>
      </c>
      <c r="P1646" s="49">
        <f t="shared" si="688"/>
        <v>2017.9583333331998</v>
      </c>
      <c r="Q1646" s="49">
        <f t="shared" si="693"/>
        <v>3.7460450410825596</v>
      </c>
      <c r="R1646" s="49">
        <f t="shared" si="694"/>
        <v>864.4765738408388</v>
      </c>
      <c r="S1646" s="59">
        <f t="shared" si="684"/>
        <v>133.67639312638502</v>
      </c>
      <c r="T1646" s="59">
        <f t="shared" si="685"/>
        <v>184.08213308817977</v>
      </c>
      <c r="U1646" s="59">
        <f t="shared" si="686"/>
        <v>697.5577029590695</v>
      </c>
      <c r="V1646" s="59"/>
      <c r="W1646" s="49">
        <f t="shared" si="695"/>
        <v>53.470557250554009</v>
      </c>
      <c r="X1646" s="49">
        <f t="shared" si="696"/>
        <v>80.205835875831013</v>
      </c>
      <c r="Y1646" s="49">
        <f t="shared" si="697"/>
        <v>62.107052959536368</v>
      </c>
      <c r="Z1646" s="49">
        <f t="shared" si="698"/>
        <v>121.97508012864341</v>
      </c>
      <c r="AA1646" s="49">
        <f t="shared" si="699"/>
        <v>104.63365544386043</v>
      </c>
      <c r="AB1646" s="49">
        <f t="shared" si="700"/>
        <v>592.92404751520905</v>
      </c>
      <c r="AC1646" s="80">
        <f t="shared" si="689"/>
        <v>0.85</v>
      </c>
      <c r="AD1646" s="80">
        <f t="shared" si="691"/>
        <v>2.9670130314262553E-2</v>
      </c>
      <c r="AE1646" s="80">
        <f t="shared" si="692"/>
        <v>0.85</v>
      </c>
      <c r="AF1646" s="54">
        <f>(Q1646-MAX(Q$2:Q1645))/MAX(Q$2:Q1645)</f>
        <v>-9.0343262799104623E-2</v>
      </c>
      <c r="AG1646" s="54">
        <f>(R1646-MAX(R$2:R1645))/MAX(R$2:R1645)</f>
        <v>4.2948420612977163E-2</v>
      </c>
      <c r="AH1646" s="54">
        <f>(S1646-MAX(S$2:S1645))/MAX(S$2:S1645)</f>
        <v>1.8137689053113592E-2</v>
      </c>
      <c r="AI1646" s="54">
        <f>(T1646-MAX(T$2:T1645))/MAX(T$2:T1645)</f>
        <v>2.2021329630508731E-2</v>
      </c>
      <c r="AJ1646" s="54">
        <f>(U1646-MAX(U$2:U1645))/MAX(U$2:U1645)</f>
        <v>3.3644396278028309E-2</v>
      </c>
      <c r="AK1646" s="54"/>
      <c r="AM1646" s="49"/>
      <c r="AN1646" s="49"/>
      <c r="AO1646" s="49"/>
      <c r="AP1646" s="49"/>
      <c r="AQ1646" s="49"/>
    </row>
    <row r="1647" spans="1:43">
      <c r="A1647" s="49">
        <f>Data!F1773</f>
        <v>2018.041666666533</v>
      </c>
      <c r="B1647" s="53">
        <f t="shared" si="687"/>
        <v>0.96799999999999997</v>
      </c>
      <c r="C1647" s="50">
        <f>1/Data!N1773</f>
        <v>3.0023408806271246E-2</v>
      </c>
      <c r="D1647" s="50">
        <f>Data!H1773/100</f>
        <v>2.58E-2</v>
      </c>
      <c r="E1647">
        <f>Data!K1774/Data!K1773</f>
        <v>0.96675983355295703</v>
      </c>
      <c r="F1647">
        <f>Data!T1774/Data!T1773</f>
        <v>0.97358357449870514</v>
      </c>
      <c r="G1647" s="49">
        <f>Data!E1776</f>
        <v>250.54599999999999</v>
      </c>
      <c r="H1647" s="52">
        <v>0</v>
      </c>
      <c r="I1647" s="52">
        <v>1</v>
      </c>
      <c r="J1647" s="52">
        <v>0.6</v>
      </c>
      <c r="K1647" s="54">
        <f t="shared" si="690"/>
        <v>0.66261227030770231</v>
      </c>
      <c r="L1647" s="54">
        <f t="shared" si="701"/>
        <v>0.85</v>
      </c>
      <c r="M1647" s="53">
        <f t="shared" si="702"/>
        <v>0.85</v>
      </c>
      <c r="N1647" s="54" cm="1">
        <f t="array" ref="N1647">stock_min(C1647,O1647)</f>
        <v>0</v>
      </c>
      <c r="O1647" s="54" cm="1">
        <f t="array" ref="O1647">stock_max(C1647,D1647)</f>
        <v>0.85</v>
      </c>
      <c r="P1647" s="49">
        <f t="shared" si="688"/>
        <v>2018.041666666533</v>
      </c>
      <c r="Q1647" s="49">
        <f t="shared" si="693"/>
        <v>3.6470879213303071</v>
      </c>
      <c r="R1647" s="49">
        <f t="shared" si="694"/>
        <v>835.74122863679986</v>
      </c>
      <c r="S1647" s="59">
        <f t="shared" si="684"/>
        <v>129.5978367997262</v>
      </c>
      <c r="T1647" s="59">
        <f t="shared" si="685"/>
        <v>178.38701478470171</v>
      </c>
      <c r="U1647" s="59">
        <f t="shared" si="686"/>
        <v>675.08476176524869</v>
      </c>
      <c r="V1647" s="59"/>
      <c r="W1647" s="49">
        <f t="shared" si="695"/>
        <v>51.839134719890481</v>
      </c>
      <c r="X1647" s="49">
        <f t="shared" si="696"/>
        <v>77.758702079835714</v>
      </c>
      <c r="Y1647" s="49">
        <f t="shared" si="697"/>
        <v>60.185589924796851</v>
      </c>
      <c r="Z1647" s="49">
        <f t="shared" si="698"/>
        <v>118.20142485990486</v>
      </c>
      <c r="AA1647" s="49">
        <f t="shared" si="699"/>
        <v>101.26271426478732</v>
      </c>
      <c r="AB1647" s="49">
        <f t="shared" si="700"/>
        <v>573.82204750046139</v>
      </c>
      <c r="AC1647" s="80">
        <f t="shared" si="689"/>
        <v>0.85</v>
      </c>
      <c r="AD1647" s="80">
        <f t="shared" si="691"/>
        <v>0</v>
      </c>
      <c r="AE1647" s="80">
        <f t="shared" si="692"/>
        <v>0.85</v>
      </c>
      <c r="AF1647" s="54">
        <f>(Q1647-MAX(Q$2:Q1646))/MAX(Q$2:Q1646)</f>
        <v>-0.11437314222912304</v>
      </c>
      <c r="AG1647" s="54">
        <f>(R1647-MAX(R$2:R1646))/MAX(R$2:R1646)</f>
        <v>-3.3240166447042994E-2</v>
      </c>
      <c r="AH1647" s="54">
        <f>(S1647-MAX(S$2:S1646))/MAX(S$2:S1646)</f>
        <v>-3.0510670068743816E-2</v>
      </c>
      <c r="AI1647" s="54">
        <f>(T1647-MAX(T$2:T1646))/MAX(T$2:T1646)</f>
        <v>-3.0937919981348594E-2</v>
      </c>
      <c r="AJ1647" s="54">
        <f>(U1647-MAX(U$2:U1646))/MAX(U$2:U1646)</f>
        <v>-3.2216605305180696E-2</v>
      </c>
      <c r="AK1647" s="54"/>
      <c r="AM1647" s="49"/>
      <c r="AN1647" s="49"/>
      <c r="AO1647" s="49"/>
      <c r="AP1647" s="49"/>
      <c r="AQ1647" s="49"/>
    </row>
    <row r="1648" spans="1:43">
      <c r="A1648" s="49">
        <f>Data!F1774</f>
        <v>2018.1249999998663</v>
      </c>
      <c r="B1648" s="53">
        <f t="shared" si="687"/>
        <v>0.95799999999999996</v>
      </c>
      <c r="C1648" s="50">
        <f>1/Data!N1774</f>
        <v>3.1215485097388182E-2</v>
      </c>
      <c r="D1648" s="50">
        <f>Data!H1774/100</f>
        <v>2.86E-2</v>
      </c>
      <c r="E1648">
        <f>Data!K1775/Data!K1774</f>
        <v>0.99839926309533999</v>
      </c>
      <c r="F1648">
        <f>Data!T1775/Data!T1774</f>
        <v>1.0018447867395475</v>
      </c>
      <c r="G1648" s="49">
        <f>Data!E1777</f>
        <v>251.58799999999999</v>
      </c>
      <c r="H1648" s="52">
        <v>0</v>
      </c>
      <c r="I1648" s="52">
        <v>1</v>
      </c>
      <c r="J1648" s="52">
        <v>0.6</v>
      </c>
      <c r="K1648" s="54">
        <f t="shared" si="690"/>
        <v>0.66261227030770231</v>
      </c>
      <c r="L1648" s="54">
        <f t="shared" si="701"/>
        <v>0.85</v>
      </c>
      <c r="M1648" s="53">
        <f t="shared" si="702"/>
        <v>0.85</v>
      </c>
      <c r="N1648" s="54" cm="1">
        <f t="array" ref="N1648">stock_min(C1648,O1648)</f>
        <v>3.1361470924223478E-2</v>
      </c>
      <c r="O1648" s="54" cm="1">
        <f t="array" ref="O1648">stock_max(C1648,D1648)</f>
        <v>0.85</v>
      </c>
      <c r="P1648" s="49">
        <f t="shared" si="688"/>
        <v>2018.1249999998663</v>
      </c>
      <c r="Q1648" s="49">
        <f t="shared" si="693"/>
        <v>3.6538160207655408</v>
      </c>
      <c r="R1648" s="49">
        <f t="shared" si="694"/>
        <v>834.40342680937499</v>
      </c>
      <c r="S1648" s="59">
        <f t="shared" si="684"/>
        <v>129.5689977239694</v>
      </c>
      <c r="T1648" s="59">
        <f t="shared" si="685"/>
        <v>178.30883497995018</v>
      </c>
      <c r="U1648" s="59">
        <f t="shared" si="686"/>
        <v>674.35303174959336</v>
      </c>
      <c r="V1648" s="59"/>
      <c r="W1648" s="49">
        <f t="shared" si="695"/>
        <v>51.827599089587764</v>
      </c>
      <c r="X1648" s="49">
        <f t="shared" si="696"/>
        <v>77.741398634381639</v>
      </c>
      <c r="Y1648" s="49">
        <f t="shared" si="697"/>
        <v>60.159213017963943</v>
      </c>
      <c r="Z1648" s="49">
        <f t="shared" si="698"/>
        <v>118.14962196198623</v>
      </c>
      <c r="AA1648" s="49">
        <f t="shared" si="699"/>
        <v>101.15295476243902</v>
      </c>
      <c r="AB1648" s="49">
        <f t="shared" si="700"/>
        <v>573.20007698715438</v>
      </c>
      <c r="AC1648" s="80">
        <f t="shared" si="689"/>
        <v>0.85000000000000009</v>
      </c>
      <c r="AD1648" s="80">
        <f t="shared" si="691"/>
        <v>3.1361470924223478E-2</v>
      </c>
      <c r="AE1648" s="80">
        <f t="shared" si="692"/>
        <v>0.85</v>
      </c>
      <c r="AF1648" s="54">
        <f>(Q1648-MAX(Q$2:Q1647))/MAX(Q$2:Q1647)</f>
        <v>-0.11273934954572029</v>
      </c>
      <c r="AG1648" s="54">
        <f>(R1648-MAX(R$2:R1647))/MAX(R$2:R1647)</f>
        <v>-3.4787694590554231E-2</v>
      </c>
      <c r="AH1648" s="54">
        <f>(S1648-MAX(S$2:S1647))/MAX(S$2:S1647)</f>
        <v>-3.0726408054204915E-2</v>
      </c>
      <c r="AI1648" s="54">
        <f>(T1648-MAX(T$2:T1647))/MAX(T$2:T1647)</f>
        <v>-3.1362620648599543E-2</v>
      </c>
      <c r="AJ1648" s="54">
        <f>(U1648-MAX(U$2:U1647))/MAX(U$2:U1647)</f>
        <v>-3.3265593815452028E-2</v>
      </c>
      <c r="AK1648" s="54"/>
      <c r="AM1648" s="49"/>
      <c r="AN1648" s="49"/>
      <c r="AO1648" s="49"/>
      <c r="AP1648" s="49"/>
      <c r="AQ1648" s="49"/>
    </row>
    <row r="1649" spans="1:43">
      <c r="A1649" s="49">
        <f>Data!F1775</f>
        <v>2018.2083333331996</v>
      </c>
      <c r="B1649" s="53">
        <f t="shared" si="687"/>
        <v>0.95699999999999996</v>
      </c>
      <c r="C1649" s="50">
        <f>1/Data!N1775</f>
        <v>3.1438227488454464E-2</v>
      </c>
      <c r="D1649" s="50">
        <f>Data!H1775/100</f>
        <v>2.8399999999999998E-2</v>
      </c>
      <c r="E1649">
        <f>Data!K1776/Data!K1775</f>
        <v>0.97947694520095552</v>
      </c>
      <c r="F1649">
        <f>Data!T1776/Data!T1775</f>
        <v>0.99582175055094546</v>
      </c>
      <c r="G1649" s="49">
        <f>Data!E1778</f>
        <v>251.989</v>
      </c>
      <c r="H1649" s="52">
        <v>0</v>
      </c>
      <c r="I1649" s="52">
        <v>1</v>
      </c>
      <c r="J1649" s="52">
        <v>0.6</v>
      </c>
      <c r="K1649" s="54">
        <f t="shared" si="690"/>
        <v>0.66261227030770231</v>
      </c>
      <c r="L1649" s="54">
        <f t="shared" si="701"/>
        <v>0.85</v>
      </c>
      <c r="M1649" s="53">
        <f t="shared" si="702"/>
        <v>0.85</v>
      </c>
      <c r="N1649" s="54" cm="1">
        <f t="array" ref="N1649">stock_min(C1649,O1649)</f>
        <v>3.8991883522906362E-2</v>
      </c>
      <c r="O1649" s="54" cm="1">
        <f t="array" ref="O1649">stock_max(C1649,D1649)</f>
        <v>0.85</v>
      </c>
      <c r="P1649" s="49">
        <f t="shared" si="688"/>
        <v>2018.2083333331996</v>
      </c>
      <c r="Q1649" s="49">
        <f t="shared" si="693"/>
        <v>3.6385494659898305</v>
      </c>
      <c r="R1649" s="49">
        <f t="shared" si="694"/>
        <v>817.27891955645566</v>
      </c>
      <c r="S1649" s="59">
        <f t="shared" si="684"/>
        <v>127.75695810229973</v>
      </c>
      <c r="T1649" s="59">
        <f t="shared" si="685"/>
        <v>175.63268361529009</v>
      </c>
      <c r="U1649" s="59">
        <f t="shared" si="686"/>
        <v>662.16657288126305</v>
      </c>
      <c r="V1649" s="59"/>
      <c r="W1649" s="49">
        <f t="shared" si="695"/>
        <v>51.102783240919898</v>
      </c>
      <c r="X1649" s="49">
        <f t="shared" si="696"/>
        <v>76.654174861379843</v>
      </c>
      <c r="Y1649" s="49">
        <f t="shared" si="697"/>
        <v>59.256312384728332</v>
      </c>
      <c r="Z1649" s="49">
        <f t="shared" si="698"/>
        <v>116.37637123056176</v>
      </c>
      <c r="AA1649" s="49">
        <f t="shared" si="699"/>
        <v>99.324985932189477</v>
      </c>
      <c r="AB1649" s="49">
        <f t="shared" si="700"/>
        <v>562.84158694907353</v>
      </c>
      <c r="AC1649" s="80">
        <f t="shared" si="689"/>
        <v>0.84999999999999987</v>
      </c>
      <c r="AD1649" s="80">
        <f t="shared" si="691"/>
        <v>3.8991883522906362E-2</v>
      </c>
      <c r="AE1649" s="80">
        <f t="shared" si="692"/>
        <v>0.85</v>
      </c>
      <c r="AF1649" s="54">
        <f>(Q1649-MAX(Q$2:Q1648))/MAX(Q$2:Q1648)</f>
        <v>-0.11644654586964866</v>
      </c>
      <c r="AG1649" s="54">
        <f>(R1649-MAX(R$2:R1648))/MAX(R$2:R1648)</f>
        <v>-5.4596799627184375E-2</v>
      </c>
      <c r="AH1649" s="54">
        <f>(S1649-MAX(S$2:S1648))/MAX(S$2:S1648)</f>
        <v>-4.4281827820479333E-2</v>
      </c>
      <c r="AI1649" s="54">
        <f>(T1649-MAX(T$2:T1648))/MAX(T$2:T1648)</f>
        <v>-4.590043222088367E-2</v>
      </c>
      <c r="AJ1649" s="54">
        <f>(U1649-MAX(U$2:U1648))/MAX(U$2:U1648)</f>
        <v>-5.0735774155565579E-2</v>
      </c>
      <c r="AK1649" s="54"/>
      <c r="AM1649" s="49"/>
      <c r="AN1649" s="49"/>
      <c r="AO1649" s="49"/>
      <c r="AP1649" s="49"/>
      <c r="AQ1649" s="49"/>
    </row>
    <row r="1650" spans="1:43">
      <c r="A1650" s="49">
        <f>Data!F1776</f>
        <v>2018.2916666665328</v>
      </c>
      <c r="B1650" s="53">
        <f t="shared" si="687"/>
        <v>0.95099999999999996</v>
      </c>
      <c r="C1650" s="50">
        <f>1/Data!N1776</f>
        <v>3.2289125307567168E-2</v>
      </c>
      <c r="D1650" s="50">
        <f>Data!H1776/100</f>
        <v>2.87E-2</v>
      </c>
      <c r="E1650">
        <f>Data!K1777/Data!K1776</f>
        <v>1.0154035952173774</v>
      </c>
      <c r="F1650">
        <f>Data!T1777/Data!T1776</f>
        <v>0.98918489062688841</v>
      </c>
      <c r="G1650" s="49">
        <f>Data!E1779</f>
        <v>252.006</v>
      </c>
      <c r="H1650" s="52">
        <v>0</v>
      </c>
      <c r="I1650" s="52">
        <v>1</v>
      </c>
      <c r="J1650" s="52">
        <v>0.6</v>
      </c>
      <c r="K1650" s="54">
        <f t="shared" si="690"/>
        <v>0.66261227030770231</v>
      </c>
      <c r="L1650" s="54">
        <f t="shared" si="701"/>
        <v>0.84999999999999987</v>
      </c>
      <c r="M1650" s="53">
        <f t="shared" si="702"/>
        <v>0.85</v>
      </c>
      <c r="N1650" s="54" cm="1">
        <f t="array" ref="N1650">stock_min(C1650,O1650)</f>
        <v>6.8140809365303964E-2</v>
      </c>
      <c r="O1650" s="54" cm="1">
        <f t="array" ref="O1650">stock_max(C1650,D1650)</f>
        <v>0.85</v>
      </c>
      <c r="P1650" s="49">
        <f t="shared" si="688"/>
        <v>2018.2916666665328</v>
      </c>
      <c r="Q1650" s="49">
        <f t="shared" si="693"/>
        <v>3.5991981555556736</v>
      </c>
      <c r="R1650" s="49">
        <f t="shared" si="694"/>
        <v>829.86795321299894</v>
      </c>
      <c r="S1650" s="59">
        <f t="shared" si="684"/>
        <v>128.38502579356555</v>
      </c>
      <c r="T1650" s="59">
        <f t="shared" si="685"/>
        <v>176.7844346311048</v>
      </c>
      <c r="U1650" s="59">
        <f t="shared" si="686"/>
        <v>669.76214627179354</v>
      </c>
      <c r="V1650" s="59"/>
      <c r="W1650" s="49">
        <f t="shared" si="695"/>
        <v>51.354010317426223</v>
      </c>
      <c r="X1650" s="49">
        <f t="shared" si="696"/>
        <v>77.031015476139331</v>
      </c>
      <c r="Y1650" s="49">
        <f t="shared" si="697"/>
        <v>59.644899045124859</v>
      </c>
      <c r="Z1650" s="49">
        <f t="shared" si="698"/>
        <v>117.13953558597994</v>
      </c>
      <c r="AA1650" s="49">
        <f t="shared" si="699"/>
        <v>100.46432194076904</v>
      </c>
      <c r="AB1650" s="49">
        <f t="shared" si="700"/>
        <v>569.29782433102446</v>
      </c>
      <c r="AC1650" s="80">
        <f t="shared" si="689"/>
        <v>0.85</v>
      </c>
      <c r="AD1650" s="80">
        <f t="shared" si="691"/>
        <v>6.8140809365303964E-2</v>
      </c>
      <c r="AE1650" s="80">
        <f t="shared" si="692"/>
        <v>0.85</v>
      </c>
      <c r="AF1650" s="54">
        <f>(Q1650-MAX(Q$2:Q1649))/MAX(Q$2:Q1649)</f>
        <v>-0.12600227311305898</v>
      </c>
      <c r="AG1650" s="54">
        <f>(R1650-MAX(R$2:R1649))/MAX(R$2:R1649)</f>
        <v>-4.0034191411428284E-2</v>
      </c>
      <c r="AH1650" s="54">
        <f>(S1650-MAX(S$2:S1649))/MAX(S$2:S1649)</f>
        <v>-3.9583408925588877E-2</v>
      </c>
      <c r="AI1650" s="54">
        <f>(T1650-MAX(T$2:T1649))/MAX(T$2:T1649)</f>
        <v>-3.9643708678555996E-2</v>
      </c>
      <c r="AJ1650" s="54">
        <f>(U1650-MAX(U$2:U1649))/MAX(U$2:U1649)</f>
        <v>-3.9846964013680909E-2</v>
      </c>
      <c r="AK1650" s="54"/>
      <c r="AM1650" s="49"/>
      <c r="AN1650" s="49"/>
      <c r="AO1650" s="49"/>
      <c r="AP1650" s="49"/>
      <c r="AQ1650" s="49"/>
    </row>
    <row r="1651" spans="1:43">
      <c r="A1651" s="49">
        <f>Data!F1777</f>
        <v>2018.3749999998661</v>
      </c>
      <c r="B1651" s="53">
        <f t="shared" si="687"/>
        <v>0.95299999999999996</v>
      </c>
      <c r="C1651" s="50">
        <f>1/Data!N1777</f>
        <v>3.2006539499473512E-2</v>
      </c>
      <c r="D1651" s="50">
        <f>Data!H1777/100</f>
        <v>2.9759999999999998E-2</v>
      </c>
      <c r="E1651">
        <f>Data!K1778/Data!K1777</f>
        <v>1.0195148971076728</v>
      </c>
      <c r="F1651">
        <f>Data!T1778/Data!T1777</f>
        <v>1.0065550237045437</v>
      </c>
      <c r="G1651" s="49">
        <f>Data!E1780</f>
        <v>252.14599999999999</v>
      </c>
      <c r="H1651" s="52">
        <v>0</v>
      </c>
      <c r="I1651" s="52">
        <v>1</v>
      </c>
      <c r="J1651" s="52">
        <v>0.6</v>
      </c>
      <c r="K1651" s="54">
        <f t="shared" si="690"/>
        <v>0.66261227030770231</v>
      </c>
      <c r="L1651" s="54">
        <f t="shared" si="701"/>
        <v>0.85</v>
      </c>
      <c r="M1651" s="53">
        <f t="shared" si="702"/>
        <v>0.85</v>
      </c>
      <c r="N1651" s="54" cm="1">
        <f t="array" ref="N1651">stock_min(C1651,O1651)</f>
        <v>5.8460360574372282E-2</v>
      </c>
      <c r="O1651" s="54" cm="1">
        <f t="array" ref="O1651">stock_max(C1651,D1651)</f>
        <v>0.85</v>
      </c>
      <c r="P1651" s="49">
        <f t="shared" si="688"/>
        <v>2018.3749999998661</v>
      </c>
      <c r="Q1651" s="49">
        <f t="shared" si="693"/>
        <v>3.6227909847826911</v>
      </c>
      <c r="R1651" s="49">
        <f t="shared" si="694"/>
        <v>846.06274093290563</v>
      </c>
      <c r="S1651" s="59">
        <f t="shared" si="684"/>
        <v>130.22490488963606</v>
      </c>
      <c r="T1651" s="59">
        <f t="shared" si="685"/>
        <v>179.46137434240171</v>
      </c>
      <c r="U1651" s="59">
        <f t="shared" si="686"/>
        <v>681.53048074901812</v>
      </c>
      <c r="V1651" s="59"/>
      <c r="W1651" s="49">
        <f t="shared" si="695"/>
        <v>52.089961955854427</v>
      </c>
      <c r="X1651" s="49">
        <f t="shared" si="696"/>
        <v>78.13494293378163</v>
      </c>
      <c r="Y1651" s="49">
        <f t="shared" si="697"/>
        <v>60.548065656842475</v>
      </c>
      <c r="Z1651" s="49">
        <f t="shared" si="698"/>
        <v>118.91330868555923</v>
      </c>
      <c r="AA1651" s="49">
        <f t="shared" si="699"/>
        <v>102.22957211235273</v>
      </c>
      <c r="AB1651" s="49">
        <f t="shared" si="700"/>
        <v>579.30090863666544</v>
      </c>
      <c r="AC1651" s="80">
        <f t="shared" si="689"/>
        <v>0.85000000000000009</v>
      </c>
      <c r="AD1651" s="80">
        <f t="shared" si="691"/>
        <v>5.8460360574372282E-2</v>
      </c>
      <c r="AE1651" s="80">
        <f t="shared" si="692"/>
        <v>0.85</v>
      </c>
      <c r="AF1651" s="54">
        <f>(Q1651-MAX(Q$2:Q1650))/MAX(Q$2:Q1650)</f>
        <v>-0.12027319729559774</v>
      </c>
      <c r="AG1651" s="54">
        <f>(R1651-MAX(R$2:R1650))/MAX(R$2:R1650)</f>
        <v>-2.1300557429938399E-2</v>
      </c>
      <c r="AH1651" s="54">
        <f>(S1651-MAX(S$2:S1650))/MAX(S$2:S1650)</f>
        <v>-2.5819728944105565E-2</v>
      </c>
      <c r="AI1651" s="54">
        <f>(T1651-MAX(T$2:T1650))/MAX(T$2:T1650)</f>
        <v>-2.510161452531956E-2</v>
      </c>
      <c r="AJ1651" s="54">
        <f>(U1651-MAX(U$2:U1650))/MAX(U$2:U1650)</f>
        <v>-2.297619557789014E-2</v>
      </c>
      <c r="AK1651" s="54"/>
      <c r="AM1651" s="49"/>
      <c r="AN1651" s="49"/>
      <c r="AO1651" s="49"/>
      <c r="AP1651" s="49"/>
      <c r="AQ1651" s="49"/>
    </row>
    <row r="1652" spans="1:43">
      <c r="A1652" s="49">
        <f>Data!F1778</f>
        <v>2018.4583333331993</v>
      </c>
      <c r="B1652" s="53">
        <f t="shared" si="687"/>
        <v>0.95699999999999996</v>
      </c>
      <c r="C1652" s="50">
        <f>1/Data!N1778</f>
        <v>3.1614998620466503E-2</v>
      </c>
      <c r="D1652" s="50">
        <f>Data!H1778/100</f>
        <v>2.9100000000000001E-2</v>
      </c>
      <c r="E1652">
        <f>Data!K1779/Data!K1778</f>
        <v>1.0157525086279595</v>
      </c>
      <c r="F1652">
        <f>Data!T1779/Data!T1778</f>
        <v>1.0040799120806883</v>
      </c>
      <c r="G1652" s="49">
        <f>Data!E1781</f>
        <v>252.43899999999999</v>
      </c>
      <c r="H1652" s="52">
        <v>0</v>
      </c>
      <c r="I1652" s="52">
        <v>1</v>
      </c>
      <c r="J1652" s="52">
        <v>0.6</v>
      </c>
      <c r="K1652" s="54">
        <f t="shared" si="690"/>
        <v>0.66261227030770231</v>
      </c>
      <c r="L1652" s="54">
        <f t="shared" si="701"/>
        <v>0.85</v>
      </c>
      <c r="M1652" s="53">
        <f t="shared" si="702"/>
        <v>0.85</v>
      </c>
      <c r="N1652" s="54" cm="1">
        <f t="array" ref="N1652">stock_min(C1652,O1652)</f>
        <v>4.5047473868018197E-2</v>
      </c>
      <c r="O1652" s="54" cm="1">
        <f t="array" ref="O1652">stock_max(C1652,D1652)</f>
        <v>0.85</v>
      </c>
      <c r="P1652" s="49">
        <f t="shared" si="688"/>
        <v>2018.4583333331993</v>
      </c>
      <c r="Q1652" s="49">
        <f t="shared" si="693"/>
        <v>3.6375716534873144</v>
      </c>
      <c r="R1652" s="49">
        <f t="shared" si="694"/>
        <v>859.39035155924626</v>
      </c>
      <c r="S1652" s="59">
        <f t="shared" si="684"/>
        <v>131.66824871741187</v>
      </c>
      <c r="T1652" s="59">
        <f t="shared" si="685"/>
        <v>181.58158804798586</v>
      </c>
      <c r="U1652" s="59">
        <f t="shared" si="686"/>
        <v>691.0730109767668</v>
      </c>
      <c r="V1652" s="59"/>
      <c r="W1652" s="49">
        <f t="shared" si="695"/>
        <v>52.667299486964751</v>
      </c>
      <c r="X1652" s="49">
        <f t="shared" si="696"/>
        <v>79.000949230447119</v>
      </c>
      <c r="Y1652" s="49">
        <f t="shared" si="697"/>
        <v>61.263399745432004</v>
      </c>
      <c r="Z1652" s="49">
        <f t="shared" si="698"/>
        <v>120.31818830255385</v>
      </c>
      <c r="AA1652" s="49">
        <f t="shared" si="699"/>
        <v>103.66095164651503</v>
      </c>
      <c r="AB1652" s="49">
        <f t="shared" si="700"/>
        <v>587.41205933025174</v>
      </c>
      <c r="AC1652" s="80">
        <f t="shared" si="689"/>
        <v>0.85</v>
      </c>
      <c r="AD1652" s="80">
        <f t="shared" si="691"/>
        <v>4.5047473868018197E-2</v>
      </c>
      <c r="AE1652" s="80">
        <f t="shared" si="692"/>
        <v>0.85</v>
      </c>
      <c r="AF1652" s="54">
        <f>(Q1652-MAX(Q$2:Q1651))/MAX(Q$2:Q1651)</f>
        <v>-0.11668398928553883</v>
      </c>
      <c r="AG1652" s="54">
        <f>(R1652-MAX(R$2:R1651))/MAX(R$2:R1651)</f>
        <v>-5.8835860166743846E-3</v>
      </c>
      <c r="AH1652" s="54">
        <f>(S1652-MAX(S$2:S1651))/MAX(S$2:S1651)</f>
        <v>-1.5022431126448344E-2</v>
      </c>
      <c r="AI1652" s="54">
        <f>(T1652-MAX(T$2:T1651))/MAX(T$2:T1651)</f>
        <v>-1.3583855196832664E-2</v>
      </c>
      <c r="AJ1652" s="54">
        <f>(U1652-MAX(U$2:U1651))/MAX(U$2:U1651)</f>
        <v>-9.2962803719238811E-3</v>
      </c>
      <c r="AK1652" s="54"/>
      <c r="AM1652" s="49"/>
      <c r="AN1652" s="49"/>
      <c r="AO1652" s="49"/>
      <c r="AP1652" s="49"/>
      <c r="AQ1652" s="49"/>
    </row>
    <row r="1653" spans="1:43">
      <c r="A1653" s="49">
        <f>Data!F1779</f>
        <v>2018.5416666665326</v>
      </c>
      <c r="B1653" s="53">
        <f t="shared" si="687"/>
        <v>0.95799999999999996</v>
      </c>
      <c r="C1653" s="50">
        <f>1/Data!N1779</f>
        <v>3.1361365225042598E-2</v>
      </c>
      <c r="D1653" s="50">
        <f>Data!H1779/100</f>
        <v>2.8900000000000002E-2</v>
      </c>
      <c r="E1653">
        <f>Data!K1780/Data!K1779</f>
        <v>1.0239526235583432</v>
      </c>
      <c r="F1653">
        <f>Data!T1780/Data!T1779</f>
        <v>1.0018517622726515</v>
      </c>
      <c r="G1653" s="49">
        <f>Data!E1782</f>
        <v>252.88499999999999</v>
      </c>
      <c r="H1653" s="52">
        <v>0</v>
      </c>
      <c r="I1653" s="52">
        <v>1</v>
      </c>
      <c r="J1653" s="52">
        <v>0.6</v>
      </c>
      <c r="K1653" s="54">
        <f t="shared" si="690"/>
        <v>0.66261227030770231</v>
      </c>
      <c r="L1653" s="54">
        <f t="shared" si="701"/>
        <v>0.85</v>
      </c>
      <c r="M1653" s="53">
        <f t="shared" si="702"/>
        <v>0.85</v>
      </c>
      <c r="N1653" s="54" cm="1">
        <f t="array" ref="N1653">stock_min(C1653,O1653)</f>
        <v>3.6358838325296627E-2</v>
      </c>
      <c r="O1653" s="54" cm="1">
        <f t="array" ref="O1653">stock_max(C1653,D1653)</f>
        <v>0.85</v>
      </c>
      <c r="P1653" s="49">
        <f t="shared" si="688"/>
        <v>2018.5416666665326</v>
      </c>
      <c r="Q1653" s="49">
        <f t="shared" si="693"/>
        <v>3.6443075714393087</v>
      </c>
      <c r="R1653" s="49">
        <f t="shared" si="694"/>
        <v>879.97500513981709</v>
      </c>
      <c r="S1653" s="59">
        <f t="shared" si="684"/>
        <v>133.65805603327294</v>
      </c>
      <c r="T1653" s="59">
        <f t="shared" si="685"/>
        <v>184.57696957196174</v>
      </c>
      <c r="U1653" s="59">
        <f t="shared" si="686"/>
        <v>705.33502634694173</v>
      </c>
      <c r="V1653" s="59"/>
      <c r="W1653" s="49">
        <f t="shared" si="695"/>
        <v>53.463222413309182</v>
      </c>
      <c r="X1653" s="49">
        <f t="shared" si="696"/>
        <v>80.194833619963759</v>
      </c>
      <c r="Y1653" s="49">
        <f t="shared" si="697"/>
        <v>62.274004717368484</v>
      </c>
      <c r="Z1653" s="49">
        <f t="shared" si="698"/>
        <v>122.30296485459326</v>
      </c>
      <c r="AA1653" s="49">
        <f t="shared" si="699"/>
        <v>105.80025395204126</v>
      </c>
      <c r="AB1653" s="49">
        <f t="shared" si="700"/>
        <v>599.53477239490041</v>
      </c>
      <c r="AC1653" s="80">
        <f t="shared" si="689"/>
        <v>0.84999999999999987</v>
      </c>
      <c r="AD1653" s="80">
        <f t="shared" si="691"/>
        <v>3.6358838325296627E-2</v>
      </c>
      <c r="AE1653" s="80">
        <f t="shared" si="692"/>
        <v>0.85</v>
      </c>
      <c r="AF1653" s="54">
        <f>(Q1653-MAX(Q$2:Q1652))/MAX(Q$2:Q1652)</f>
        <v>-0.11504829802206876</v>
      </c>
      <c r="AG1653" s="54">
        <f>(R1653-MAX(R$2:R1652))/MAX(R$2:R1652)</f>
        <v>1.7928110220638262E-2</v>
      </c>
      <c r="AH1653" s="54">
        <f>(S1653-MAX(S$2:S1652))/MAX(S$2:S1652)</f>
        <v>-1.3717525348506105E-4</v>
      </c>
      <c r="AI1653" s="54">
        <f>(T1653-MAX(T$2:T1652))/MAX(T$2:T1652)</f>
        <v>2.6881288014243519E-3</v>
      </c>
      <c r="AJ1653" s="54">
        <f>(U1653-MAX(U$2:U1652))/MAX(U$2:U1652)</f>
        <v>1.1149362059770098E-2</v>
      </c>
      <c r="AK1653" s="54"/>
      <c r="AM1653" s="49"/>
      <c r="AN1653" s="49"/>
      <c r="AO1653" s="49"/>
      <c r="AP1653" s="49"/>
      <c r="AQ1653" s="49"/>
    </row>
    <row r="1654" spans="1:43">
      <c r="A1654" s="49">
        <f>Data!F1780</f>
        <v>2018.6249999998658</v>
      </c>
      <c r="B1654" s="53">
        <f t="shared" si="687"/>
        <v>0.96199999999999997</v>
      </c>
      <c r="C1654" s="50">
        <f>1/Data!N1780</f>
        <v>3.0873462542340066E-2</v>
      </c>
      <c r="D1654" s="50">
        <f>Data!H1780/100</f>
        <v>2.8900000000000002E-2</v>
      </c>
      <c r="E1654">
        <f>Data!K1781/Data!K1780</f>
        <v>1.0156304111142034</v>
      </c>
      <c r="F1654">
        <f>Data!T1781/Data!T1780</f>
        <v>0.99183057430138788</v>
      </c>
      <c r="G1654" s="49">
        <f>Data!E1783</f>
        <v>252.03800000000001</v>
      </c>
      <c r="H1654" s="52">
        <v>0</v>
      </c>
      <c r="I1654" s="52">
        <v>1</v>
      </c>
      <c r="J1654" s="52">
        <v>0.6</v>
      </c>
      <c r="K1654" s="54">
        <f t="shared" si="690"/>
        <v>0.66261227030770231</v>
      </c>
      <c r="L1654" s="54">
        <f t="shared" si="701"/>
        <v>0.84999999999999987</v>
      </c>
      <c r="M1654" s="53">
        <f t="shared" si="702"/>
        <v>0.85</v>
      </c>
      <c r="N1654" s="54" cm="1">
        <f t="array" ref="N1654">stock_min(C1654,O1654)</f>
        <v>1.9644917103553296E-2</v>
      </c>
      <c r="O1654" s="54" cm="1">
        <f t="array" ref="O1654">stock_max(C1654,D1654)</f>
        <v>0.85</v>
      </c>
      <c r="P1654" s="49">
        <f t="shared" si="688"/>
        <v>2018.6249999998658</v>
      </c>
      <c r="Q1654" s="49">
        <f t="shared" si="693"/>
        <v>3.6145356715115455</v>
      </c>
      <c r="R1654" s="49">
        <f t="shared" si="694"/>
        <v>893.7293762403757</v>
      </c>
      <c r="S1654" s="59">
        <f t="shared" si="684"/>
        <v>134.47477042887419</v>
      </c>
      <c r="T1654" s="59">
        <f t="shared" si="685"/>
        <v>185.97987233863142</v>
      </c>
      <c r="U1654" s="59">
        <f t="shared" si="686"/>
        <v>713.84167400317881</v>
      </c>
      <c r="V1654" s="59"/>
      <c r="W1654" s="49">
        <f t="shared" si="695"/>
        <v>53.789908171549683</v>
      </c>
      <c r="X1654" s="49">
        <f t="shared" si="696"/>
        <v>80.684862257324511</v>
      </c>
      <c r="Y1654" s="49">
        <f t="shared" si="697"/>
        <v>62.747326896794213</v>
      </c>
      <c r="Z1654" s="49">
        <f t="shared" si="698"/>
        <v>123.23254544183722</v>
      </c>
      <c r="AA1654" s="49">
        <f t="shared" si="699"/>
        <v>107.07625110047684</v>
      </c>
      <c r="AB1654" s="49">
        <f t="shared" si="700"/>
        <v>606.76542290270197</v>
      </c>
      <c r="AC1654" s="80">
        <f t="shared" si="689"/>
        <v>0.85</v>
      </c>
      <c r="AD1654" s="80">
        <f t="shared" si="691"/>
        <v>1.9644917103553296E-2</v>
      </c>
      <c r="AE1654" s="80">
        <f t="shared" si="692"/>
        <v>0.85</v>
      </c>
      <c r="AF1654" s="54">
        <f>(Q1654-MAX(Q$2:Q1653))/MAX(Q$2:Q1653)</f>
        <v>-0.12227784519823785</v>
      </c>
      <c r="AG1654" s="54">
        <f>(R1654-MAX(R$2:R1653))/MAX(R$2:R1653)</f>
        <v>1.5630411114203428E-2</v>
      </c>
      <c r="AH1654" s="54">
        <f>(S1654-MAX(S$2:S1653))/MAX(S$2:S1653)</f>
        <v>5.9724629294444082E-3</v>
      </c>
      <c r="AI1654" s="54">
        <f>(T1654-MAX(T$2:T1653))/MAX(T$2:T1653)</f>
        <v>7.6006382048803131E-3</v>
      </c>
      <c r="AJ1654" s="54">
        <f>(U1654-MAX(U$2:U1653))/MAX(U$2:U1653)</f>
        <v>1.2060435592280951E-2</v>
      </c>
      <c r="AK1654" s="54"/>
      <c r="AM1654" s="49"/>
      <c r="AN1654" s="49"/>
      <c r="AO1654" s="49"/>
      <c r="AP1654" s="49"/>
      <c r="AQ1654" s="49"/>
    </row>
    <row r="1655" spans="1:43">
      <c r="A1655" s="49">
        <f>Data!F1781</f>
        <v>2018.7083333331991</v>
      </c>
      <c r="B1655" s="53">
        <f t="shared" si="687"/>
        <v>0.96399999999999997</v>
      </c>
      <c r="C1655" s="50">
        <f>1/Data!N1781</f>
        <v>3.0653322426460267E-2</v>
      </c>
      <c r="D1655" s="50">
        <f>Data!H1781/100</f>
        <v>0.03</v>
      </c>
      <c r="E1655">
        <f>Data!K1782/Data!K1781</f>
        <v>0.95982784843275071</v>
      </c>
      <c r="F1655">
        <f>Data!T1782/Data!T1781</f>
        <v>0.98799286070672043</v>
      </c>
      <c r="G1655" s="49">
        <f>Data!E1784</f>
        <v>251.233</v>
      </c>
      <c r="H1655" s="52">
        <v>0</v>
      </c>
      <c r="I1655" s="52">
        <v>1</v>
      </c>
      <c r="J1655" s="52">
        <v>0.6</v>
      </c>
      <c r="K1655" s="54">
        <f t="shared" si="690"/>
        <v>0.66261227030770231</v>
      </c>
      <c r="L1655" s="54">
        <f t="shared" si="701"/>
        <v>0.85</v>
      </c>
      <c r="M1655" s="53">
        <f t="shared" si="702"/>
        <v>0.85</v>
      </c>
      <c r="N1655" s="54" cm="1">
        <f t="array" ref="N1655">stock_min(C1655,O1655)</f>
        <v>1.2103649787333796E-2</v>
      </c>
      <c r="O1655" s="54" cm="1">
        <f t="array" ref="O1655">stock_max(C1655,D1655)</f>
        <v>0.85</v>
      </c>
      <c r="P1655" s="49">
        <f t="shared" si="688"/>
        <v>2018.7083333331991</v>
      </c>
      <c r="Q1655" s="49">
        <f t="shared" si="693"/>
        <v>3.5711354382231786</v>
      </c>
      <c r="R1655" s="49">
        <f t="shared" si="694"/>
        <v>857.82634427794414</v>
      </c>
      <c r="S1655" s="59">
        <f t="shared" si="684"/>
        <v>130.5876229931018</v>
      </c>
      <c r="T1655" s="59">
        <f t="shared" si="685"/>
        <v>180.27593995079326</v>
      </c>
      <c r="U1655" s="59">
        <f t="shared" si="686"/>
        <v>688.18092200659976</v>
      </c>
      <c r="V1655" s="59"/>
      <c r="W1655" s="49">
        <f t="shared" si="695"/>
        <v>52.235049197240727</v>
      </c>
      <c r="X1655" s="49">
        <f t="shared" si="696"/>
        <v>78.352573795861076</v>
      </c>
      <c r="Y1655" s="49">
        <f t="shared" si="697"/>
        <v>60.822890098143127</v>
      </c>
      <c r="Z1655" s="49">
        <f t="shared" si="698"/>
        <v>119.45304985265014</v>
      </c>
      <c r="AA1655" s="49">
        <f t="shared" si="699"/>
        <v>103.22713830098998</v>
      </c>
      <c r="AB1655" s="49">
        <f t="shared" si="700"/>
        <v>584.95378370560979</v>
      </c>
      <c r="AC1655" s="80">
        <f t="shared" si="689"/>
        <v>0.85</v>
      </c>
      <c r="AD1655" s="80">
        <f t="shared" si="691"/>
        <v>1.2103649787333796E-2</v>
      </c>
      <c r="AE1655" s="80">
        <f t="shared" si="692"/>
        <v>0.85</v>
      </c>
      <c r="AF1655" s="54">
        <f>(Q1655-MAX(Q$2:Q1654))/MAX(Q$2:Q1654)</f>
        <v>-0.13281677737174011</v>
      </c>
      <c r="AG1655" s="54">
        <f>(R1655-MAX(R$2:R1654))/MAX(R$2:R1654)</f>
        <v>-4.0172151567249306E-2</v>
      </c>
      <c r="AH1655" s="54">
        <f>(S1655-MAX(S$2:S1654))/MAX(S$2:S1654)</f>
        <v>-2.890614665766144E-2</v>
      </c>
      <c r="AI1655" s="54">
        <f>(T1655-MAX(T$2:T1654))/MAX(T$2:T1654)</f>
        <v>-3.0669622019378888E-2</v>
      </c>
      <c r="AJ1655" s="54">
        <f>(U1655-MAX(U$2:U1654))/MAX(U$2:U1654)</f>
        <v>-3.5947399726153816E-2</v>
      </c>
      <c r="AK1655" s="54"/>
      <c r="AM1655" s="49"/>
      <c r="AN1655" s="49"/>
      <c r="AO1655" s="49"/>
      <c r="AP1655" s="49"/>
      <c r="AQ1655" s="49"/>
    </row>
    <row r="1656" spans="1:43">
      <c r="A1656" s="49">
        <f>Data!F1782</f>
        <v>2018.7916666665324</v>
      </c>
      <c r="B1656" s="53">
        <f t="shared" si="687"/>
        <v>0.95199999999999996</v>
      </c>
      <c r="C1656" s="50">
        <f>1/Data!N1782</f>
        <v>3.2218611186692933E-2</v>
      </c>
      <c r="D1656" s="50">
        <f>Data!H1782/100</f>
        <v>3.15E-2</v>
      </c>
      <c r="E1656">
        <f>Data!K1783/Data!K1782</f>
        <v>0.98254385978488212</v>
      </c>
      <c r="F1656">
        <f>Data!T1783/Data!T1782</f>
        <v>1.0085589588287154</v>
      </c>
      <c r="G1656" s="49">
        <f>Data!E1785</f>
        <v>251.71199999999999</v>
      </c>
      <c r="H1656" s="52">
        <v>0</v>
      </c>
      <c r="I1656" s="52">
        <v>1</v>
      </c>
      <c r="J1656" s="52">
        <v>0.6</v>
      </c>
      <c r="K1656" s="54">
        <f t="shared" si="690"/>
        <v>0.66261227030770231</v>
      </c>
      <c r="L1656" s="54">
        <f t="shared" si="701"/>
        <v>0.85</v>
      </c>
      <c r="M1656" s="53">
        <f t="shared" si="702"/>
        <v>0.85</v>
      </c>
      <c r="N1656" s="54" cm="1">
        <f t="array" ref="N1656">stock_min(C1656,O1656)</f>
        <v>6.5725230392086872E-2</v>
      </c>
      <c r="O1656" s="54" cm="1">
        <f t="array" ref="O1656">stock_max(C1656,D1656)</f>
        <v>0.85</v>
      </c>
      <c r="P1656" s="49">
        <f t="shared" si="688"/>
        <v>2018.7916666665324</v>
      </c>
      <c r="Q1656" s="49">
        <f t="shared" si="693"/>
        <v>3.6017006394106974</v>
      </c>
      <c r="R1656" s="49">
        <f t="shared" si="694"/>
        <v>842.85200733200634</v>
      </c>
      <c r="S1656" s="59">
        <f t="shared" si="684"/>
        <v>129.66696711420099</v>
      </c>
      <c r="T1656" s="59">
        <f t="shared" si="685"/>
        <v>178.71133137563541</v>
      </c>
      <c r="U1656" s="59">
        <f t="shared" si="686"/>
        <v>678.85340356559516</v>
      </c>
      <c r="V1656" s="59"/>
      <c r="W1656" s="49">
        <f t="shared" si="695"/>
        <v>51.866786845680394</v>
      </c>
      <c r="X1656" s="49">
        <f t="shared" si="696"/>
        <v>77.800180268520592</v>
      </c>
      <c r="Y1656" s="49">
        <f t="shared" si="697"/>
        <v>60.295010363113519</v>
      </c>
      <c r="Z1656" s="49">
        <f t="shared" si="698"/>
        <v>118.41632101252189</v>
      </c>
      <c r="AA1656" s="49">
        <f t="shared" si="699"/>
        <v>101.82801053483929</v>
      </c>
      <c r="AB1656" s="49">
        <f t="shared" si="700"/>
        <v>577.02539303075582</v>
      </c>
      <c r="AC1656" s="80">
        <f t="shared" si="689"/>
        <v>0.84999999999999987</v>
      </c>
      <c r="AD1656" s="80">
        <f t="shared" si="691"/>
        <v>6.5725230392086872E-2</v>
      </c>
      <c r="AE1656" s="80">
        <f t="shared" si="692"/>
        <v>0.85</v>
      </c>
      <c r="AF1656" s="54">
        <f>(Q1656-MAX(Q$2:Q1655))/MAX(Q$2:Q1655)</f>
        <v>-0.12539459187231206</v>
      </c>
      <c r="AG1656" s="54">
        <f>(R1656-MAX(R$2:R1655))/MAX(R$2:R1655)</f>
        <v>-5.6927041071866351E-2</v>
      </c>
      <c r="AH1656" s="54">
        <f>(S1656-MAX(S$2:S1655))/MAX(S$2:S1655)</f>
        <v>-3.5752456013420975E-2</v>
      </c>
      <c r="AI1656" s="54">
        <f>(T1656-MAX(T$2:T1655))/MAX(T$2:T1655)</f>
        <v>-3.9082406453970903E-2</v>
      </c>
      <c r="AJ1656" s="54">
        <f>(U1656-MAX(U$2:U1655))/MAX(U$2:U1655)</f>
        <v>-4.9014048509344731E-2</v>
      </c>
      <c r="AK1656" s="54"/>
      <c r="AM1656" s="49"/>
      <c r="AN1656" s="49"/>
      <c r="AO1656" s="49"/>
      <c r="AP1656" s="49"/>
      <c r="AQ1656" s="49"/>
    </row>
    <row r="1657" spans="1:43">
      <c r="A1657" s="49">
        <f>Data!F1783</f>
        <v>2018.8749999998656</v>
      </c>
      <c r="B1657" s="53">
        <f t="shared" si="687"/>
        <v>0.94499999999999995</v>
      </c>
      <c r="C1657" s="50">
        <f>1/Data!N1783</f>
        <v>3.3117426033170791E-2</v>
      </c>
      <c r="D1657" s="50">
        <f>Data!H1783/100</f>
        <v>3.1200000000000002E-2</v>
      </c>
      <c r="E1657">
        <f>Data!K1784/Data!K1783</f>
        <v>0.94741526993468383</v>
      </c>
      <c r="F1657">
        <f>Data!T1784/Data!T1783</f>
        <v>1.030942589497714</v>
      </c>
      <c r="G1657" s="49">
        <f>Data!E1786</f>
        <v>252.77600000000001</v>
      </c>
      <c r="H1657" s="52">
        <v>0</v>
      </c>
      <c r="I1657" s="52">
        <v>1</v>
      </c>
      <c r="J1657" s="52">
        <v>0.6</v>
      </c>
      <c r="K1657" s="54">
        <f t="shared" si="690"/>
        <v>0.66261227030770231</v>
      </c>
      <c r="L1657" s="54">
        <f t="shared" si="701"/>
        <v>0.84999999999999987</v>
      </c>
      <c r="M1657" s="53">
        <f t="shared" si="702"/>
        <v>0.85</v>
      </c>
      <c r="N1657" s="54" cm="1">
        <f t="array" ref="N1657">stock_min(C1657,O1657)</f>
        <v>9.6515634031091674E-2</v>
      </c>
      <c r="O1657" s="54" cm="1">
        <f t="array" ref="O1657">stock_max(C1657,D1657)</f>
        <v>0.85</v>
      </c>
      <c r="P1657" s="49">
        <f t="shared" si="688"/>
        <v>2018.8749999998656</v>
      </c>
      <c r="Q1657" s="49">
        <f t="shared" si="693"/>
        <v>3.7131465837896367</v>
      </c>
      <c r="R1657" s="49">
        <f t="shared" si="694"/>
        <v>798.5308620414429</v>
      </c>
      <c r="S1657" s="59">
        <f t="shared" si="684"/>
        <v>127.18075832967921</v>
      </c>
      <c r="T1657" s="59">
        <f t="shared" si="685"/>
        <v>174.35012485429036</v>
      </c>
      <c r="U1657" s="59">
        <f t="shared" si="686"/>
        <v>651.66150136158831</v>
      </c>
      <c r="V1657" s="59"/>
      <c r="W1657" s="49">
        <f t="shared" si="695"/>
        <v>50.872303331871684</v>
      </c>
      <c r="X1657" s="49">
        <f t="shared" si="696"/>
        <v>76.308454997807516</v>
      </c>
      <c r="Y1657" s="49">
        <f t="shared" si="697"/>
        <v>58.823592796157669</v>
      </c>
      <c r="Z1657" s="49">
        <f t="shared" si="698"/>
        <v>115.52653205813269</v>
      </c>
      <c r="AA1657" s="49">
        <f t="shared" si="699"/>
        <v>97.749225204238257</v>
      </c>
      <c r="AB1657" s="49">
        <f t="shared" si="700"/>
        <v>553.91227615734999</v>
      </c>
      <c r="AC1657" s="80">
        <f t="shared" si="689"/>
        <v>0.84999999999999987</v>
      </c>
      <c r="AD1657" s="80">
        <f t="shared" si="691"/>
        <v>9.6515634031091674E-2</v>
      </c>
      <c r="AE1657" s="80">
        <f t="shared" si="692"/>
        <v>0.85</v>
      </c>
      <c r="AF1657" s="54">
        <f>(Q1657-MAX(Q$2:Q1656))/MAX(Q$2:Q1656)</f>
        <v>-9.8332035756136388E-2</v>
      </c>
      <c r="AG1657" s="54">
        <f>(R1657-MAX(R$2:R1656))/MAX(R$2:R1656)</f>
        <v>-0.10651827804900126</v>
      </c>
      <c r="AH1657" s="54">
        <f>(S1657-MAX(S$2:S1656))/MAX(S$2:S1656)</f>
        <v>-5.4240747732325775E-2</v>
      </c>
      <c r="AI1657" s="54">
        <f>(T1657-MAX(T$2:T1656))/MAX(T$2:T1656)</f>
        <v>-6.2532290930739365E-2</v>
      </c>
      <c r="AJ1657" s="54">
        <f>(U1657-MAX(U$2:U1656))/MAX(U$2:U1656)</f>
        <v>-8.7106391943871861E-2</v>
      </c>
      <c r="AK1657" s="54"/>
      <c r="AM1657" s="49"/>
      <c r="AN1657" s="49"/>
      <c r="AO1657" s="49"/>
      <c r="AP1657" s="49"/>
      <c r="AQ1657" s="49"/>
    </row>
    <row r="1658" spans="1:43">
      <c r="A1658" s="49">
        <f>Data!F1784</f>
        <v>2018.9583333331989</v>
      </c>
      <c r="B1658" s="53">
        <f t="shared" si="687"/>
        <v>0.92100000000000004</v>
      </c>
      <c r="C1658" s="50">
        <f>1/Data!N1784</f>
        <v>3.5345859395983593E-2</v>
      </c>
      <c r="D1658" s="50">
        <f>Data!H1784/100</f>
        <v>2.8300000000000002E-2</v>
      </c>
      <c r="E1658">
        <f>Data!K1785/Data!K1784</f>
        <v>1.0154332178979697</v>
      </c>
      <c r="F1658">
        <f>Data!T1785/Data!T1784</f>
        <v>1.0108558810818664</v>
      </c>
      <c r="G1658" s="49">
        <f>Data!E1787</f>
        <v>254.202</v>
      </c>
      <c r="H1658" s="52">
        <v>0</v>
      </c>
      <c r="I1658" s="52">
        <v>1</v>
      </c>
      <c r="J1658" s="52">
        <v>0.6</v>
      </c>
      <c r="K1658" s="54">
        <f t="shared" si="690"/>
        <v>0.66261227030770231</v>
      </c>
      <c r="L1658" s="54">
        <f t="shared" si="701"/>
        <v>0.84999999999999987</v>
      </c>
      <c r="M1658" s="53">
        <f t="shared" si="702"/>
        <v>0.85</v>
      </c>
      <c r="N1658" s="54" cm="1">
        <f t="array" ref="N1658">stock_min(C1658,O1658)</f>
        <v>0.17285434048716192</v>
      </c>
      <c r="O1658" s="54" cm="1">
        <f t="array" ref="O1658">stock_max(C1658,D1658)</f>
        <v>0.85</v>
      </c>
      <c r="P1658" s="49">
        <f t="shared" si="688"/>
        <v>2018.9583333331989</v>
      </c>
      <c r="Q1658" s="49">
        <f t="shared" si="693"/>
        <v>3.7534560615427957</v>
      </c>
      <c r="R1658" s="49">
        <f t="shared" si="694"/>
        <v>810.85476283358207</v>
      </c>
      <c r="S1658" s="59">
        <f t="shared" si="684"/>
        <v>128.91070701844922</v>
      </c>
      <c r="T1658" s="59">
        <f t="shared" si="685"/>
        <v>176.77165292474353</v>
      </c>
      <c r="U1658" s="59">
        <f t="shared" si="686"/>
        <v>661.27130418054674</v>
      </c>
      <c r="V1658" s="59"/>
      <c r="W1658" s="49">
        <f t="shared" si="695"/>
        <v>51.564282807379691</v>
      </c>
      <c r="X1658" s="49">
        <f t="shared" si="696"/>
        <v>77.346424211069532</v>
      </c>
      <c r="Y1658" s="49">
        <f t="shared" si="697"/>
        <v>59.640586654234035</v>
      </c>
      <c r="Z1658" s="49">
        <f t="shared" si="698"/>
        <v>117.13106627050949</v>
      </c>
      <c r="AA1658" s="49">
        <f t="shared" si="699"/>
        <v>99.190695627082022</v>
      </c>
      <c r="AB1658" s="49">
        <f t="shared" si="700"/>
        <v>562.08060855346469</v>
      </c>
      <c r="AC1658" s="80">
        <f t="shared" si="689"/>
        <v>0.85</v>
      </c>
      <c r="AD1658" s="80">
        <f t="shared" si="691"/>
        <v>0.17285434048716192</v>
      </c>
      <c r="AE1658" s="80">
        <f t="shared" si="692"/>
        <v>0.85</v>
      </c>
      <c r="AF1658" s="54">
        <f>(Q1658-MAX(Q$2:Q1657))/MAX(Q$2:Q1657)</f>
        <v>-8.8543635560976386E-2</v>
      </c>
      <c r="AG1658" s="54">
        <f>(R1658-MAX(R$2:R1657))/MAX(R$2:R1657)</f>
        <v>-9.2728979946278323E-2</v>
      </c>
      <c r="AH1658" s="54">
        <f>(S1658-MAX(S$2:S1657))/MAX(S$2:S1657)</f>
        <v>-4.1376262570887959E-2</v>
      </c>
      <c r="AI1658" s="54">
        <f>(T1658-MAX(T$2:T1657))/MAX(T$2:T1657)</f>
        <v>-4.9511913832920584E-2</v>
      </c>
      <c r="AJ1658" s="54">
        <f>(U1658-MAX(U$2:U1657))/MAX(U$2:U1657)</f>
        <v>-7.3644299201279156E-2</v>
      </c>
      <c r="AK1658" s="54"/>
      <c r="AM1658" s="49"/>
      <c r="AN1658" s="49"/>
      <c r="AO1658" s="49"/>
      <c r="AP1658" s="49"/>
      <c r="AQ1658" s="49"/>
    </row>
    <row r="1659" spans="1:43">
      <c r="A1659" s="49">
        <f>Data!F1785</f>
        <v>2019.0416666665321</v>
      </c>
      <c r="B1659" s="53">
        <f t="shared" si="687"/>
        <v>0.92400000000000004</v>
      </c>
      <c r="C1659" s="50">
        <f>1/Data!N1785</f>
        <v>3.5235877554001954E-2</v>
      </c>
      <c r="D1659" s="50">
        <f>Data!H1785/100</f>
        <v>2.7099999999999999E-2</v>
      </c>
      <c r="E1659">
        <f>Data!K1786/Data!K1785</f>
        <v>1.0538470357290153</v>
      </c>
      <c r="F1659">
        <f>Data!T1786/Data!T1785</f>
        <v>1.0006385230142951</v>
      </c>
      <c r="G1659" s="49">
        <f>Data!E1788</f>
        <v>255.548</v>
      </c>
      <c r="H1659" s="52">
        <v>0</v>
      </c>
      <c r="I1659" s="52">
        <v>1</v>
      </c>
      <c r="J1659" s="52">
        <v>0.6</v>
      </c>
      <c r="K1659" s="54">
        <f t="shared" si="690"/>
        <v>0.66261227030770231</v>
      </c>
      <c r="L1659" s="54">
        <f t="shared" si="701"/>
        <v>0.85</v>
      </c>
      <c r="M1659" s="53">
        <f t="shared" si="702"/>
        <v>0.85</v>
      </c>
      <c r="N1659" s="54" cm="1">
        <f t="array" ref="N1659">stock_min(C1659,O1659)</f>
        <v>0.16908672881402814</v>
      </c>
      <c r="O1659" s="54" cm="1">
        <f t="array" ref="O1659">stock_max(C1659,D1659)</f>
        <v>0.85</v>
      </c>
      <c r="P1659" s="49">
        <f t="shared" si="688"/>
        <v>2019.0416666665321</v>
      </c>
      <c r="Q1659" s="49">
        <f t="shared" si="693"/>
        <v>3.7558527296212363</v>
      </c>
      <c r="R1659" s="49">
        <f t="shared" si="694"/>
        <v>854.51688821892412</v>
      </c>
      <c r="S1659" s="59">
        <f t="shared" si="684"/>
        <v>133.1085076677424</v>
      </c>
      <c r="T1659" s="59">
        <f t="shared" si="685"/>
        <v>183.1168955223541</v>
      </c>
      <c r="U1659" s="59">
        <f t="shared" si="686"/>
        <v>691.60101433387365</v>
      </c>
      <c r="V1659" s="59"/>
      <c r="W1659" s="49">
        <f t="shared" si="695"/>
        <v>53.243403067096963</v>
      </c>
      <c r="X1659" s="49">
        <f t="shared" si="696"/>
        <v>79.865104600645438</v>
      </c>
      <c r="Y1659" s="49">
        <f t="shared" si="697"/>
        <v>61.781393648588718</v>
      </c>
      <c r="Z1659" s="49">
        <f t="shared" si="698"/>
        <v>121.33550187376538</v>
      </c>
      <c r="AA1659" s="49">
        <f t="shared" si="699"/>
        <v>103.74015215008106</v>
      </c>
      <c r="AB1659" s="49">
        <f t="shared" si="700"/>
        <v>587.86086218379262</v>
      </c>
      <c r="AC1659" s="80">
        <f t="shared" si="689"/>
        <v>0.85</v>
      </c>
      <c r="AD1659" s="80">
        <f t="shared" si="691"/>
        <v>0.16908672881402814</v>
      </c>
      <c r="AE1659" s="80">
        <f t="shared" si="692"/>
        <v>0.85</v>
      </c>
      <c r="AF1659" s="54">
        <f>(Q1659-MAX(Q$2:Q1658))/MAX(Q$2:Q1658)</f>
        <v>-8.7961649695756303E-2</v>
      </c>
      <c r="AG1659" s="54">
        <f>(R1659-MAX(R$2:R1658))/MAX(R$2:R1658)</f>
        <v>-4.3875124913545491E-2</v>
      </c>
      <c r="AH1659" s="54">
        <f>(S1659-MAX(S$2:S1658))/MAX(S$2:S1658)</f>
        <v>-1.0159993259512057E-2</v>
      </c>
      <c r="AI1659" s="54">
        <f>(T1659-MAX(T$2:T1658))/MAX(T$2:T1658)</f>
        <v>-1.5394014310669208E-2</v>
      </c>
      <c r="AJ1659" s="54">
        <f>(U1659-MAX(U$2:U1658))/MAX(U$2:U1658)</f>
        <v>-3.1156292045238759E-2</v>
      </c>
      <c r="AK1659" s="54"/>
      <c r="AM1659" s="49"/>
      <c r="AN1659" s="49"/>
      <c r="AO1659" s="49"/>
      <c r="AP1659" s="49"/>
      <c r="AQ1659" s="49"/>
    </row>
    <row r="1660" spans="1:43">
      <c r="A1660" s="49">
        <f>Data!F1786</f>
        <v>2019.1249999998654</v>
      </c>
      <c r="B1660" s="53">
        <f t="shared" si="687"/>
        <v>0.93700000000000006</v>
      </c>
      <c r="C1660" s="50">
        <f>1/Data!N1786</f>
        <v>3.385062852257105E-2</v>
      </c>
      <c r="D1660" s="50">
        <f>Data!H1786/100</f>
        <v>2.6800000000000001E-2</v>
      </c>
      <c r="E1660">
        <f>Data!K1787/Data!K1786</f>
        <v>1.013773160907151</v>
      </c>
      <c r="F1660">
        <f>Data!T1787/Data!T1786</f>
        <v>1.0061773102723539</v>
      </c>
      <c r="G1660" s="49">
        <f>Data!E1789</f>
        <v>256.09199999999998</v>
      </c>
      <c r="H1660" s="52">
        <v>0</v>
      </c>
      <c r="I1660" s="52">
        <v>1</v>
      </c>
      <c r="J1660" s="52">
        <v>0.6</v>
      </c>
      <c r="K1660" s="54">
        <f t="shared" si="690"/>
        <v>0.66261227030770231</v>
      </c>
      <c r="L1660" s="54">
        <f t="shared" si="701"/>
        <v>0.85</v>
      </c>
      <c r="M1660" s="53">
        <f t="shared" si="702"/>
        <v>0.85</v>
      </c>
      <c r="N1660" s="54" cm="1">
        <f t="array" ref="N1660">stock_min(C1660,O1660)</f>
        <v>0.121632709796165</v>
      </c>
      <c r="O1660" s="54" cm="1">
        <f t="array" ref="O1660">stock_max(C1660,D1660)</f>
        <v>0.85</v>
      </c>
      <c r="P1660" s="49">
        <f t="shared" si="688"/>
        <v>2019.1249999998654</v>
      </c>
      <c r="Q1660" s="49">
        <f t="shared" si="693"/>
        <v>3.7790537972693738</v>
      </c>
      <c r="R1660" s="49">
        <f t="shared" si="694"/>
        <v>866.28628681824125</v>
      </c>
      <c r="S1660" s="59">
        <f t="shared" si="684"/>
        <v>134.53740362497498</v>
      </c>
      <c r="T1660" s="59">
        <f t="shared" si="685"/>
        <v>185.16971175103717</v>
      </c>
      <c r="U1660" s="59">
        <f t="shared" si="686"/>
        <v>700.33855168727985</v>
      </c>
      <c r="V1660" s="59"/>
      <c r="W1660" s="49">
        <f t="shared" si="695"/>
        <v>53.814961449989994</v>
      </c>
      <c r="X1660" s="49">
        <f t="shared" si="696"/>
        <v>80.722442174984991</v>
      </c>
      <c r="Y1660" s="49">
        <f t="shared" si="697"/>
        <v>62.473988655459607</v>
      </c>
      <c r="Z1660" s="49">
        <f t="shared" si="698"/>
        <v>122.69572309557756</v>
      </c>
      <c r="AA1660" s="49">
        <f t="shared" si="699"/>
        <v>105.05078275309199</v>
      </c>
      <c r="AB1660" s="49">
        <f t="shared" si="700"/>
        <v>595.28776893418785</v>
      </c>
      <c r="AC1660" s="80">
        <f t="shared" si="689"/>
        <v>0.85</v>
      </c>
      <c r="AD1660" s="80">
        <f t="shared" si="691"/>
        <v>0.121632709796165</v>
      </c>
      <c r="AE1660" s="80">
        <f t="shared" si="692"/>
        <v>0.85</v>
      </c>
      <c r="AF1660" s="54">
        <f>(Q1660-MAX(Q$2:Q1659))/MAX(Q$2:Q1659)</f>
        <v>-8.2327705825641223E-2</v>
      </c>
      <c r="AG1660" s="54">
        <f>(R1660-MAX(R$2:R1659))/MAX(R$2:R1659)</f>
        <v>-3.0706263161650187E-2</v>
      </c>
      <c r="AH1660" s="54">
        <f>(S1660-MAX(S$2:S1659))/MAX(S$2:S1659)</f>
        <v>4.6576168824112872E-4</v>
      </c>
      <c r="AI1660" s="54">
        <f>(T1660-MAX(T$2:T1659))/MAX(T$2:T1659)</f>
        <v>-4.3561734794565115E-3</v>
      </c>
      <c r="AJ1660" s="54">
        <f>(U1660-MAX(U$2:U1659))/MAX(U$2:U1659)</f>
        <v>-1.8916130575810052E-2</v>
      </c>
      <c r="AK1660" s="54"/>
      <c r="AM1660" s="49"/>
      <c r="AN1660" s="49"/>
      <c r="AO1660" s="49"/>
      <c r="AP1660" s="49"/>
      <c r="AQ1660" s="49"/>
    </row>
    <row r="1661" spans="1:43">
      <c r="A1661" s="49">
        <f>Data!F1787</f>
        <v>2019.2083333331987</v>
      </c>
      <c r="B1661" s="53">
        <f t="shared" si="687"/>
        <v>0.93700000000000006</v>
      </c>
      <c r="C1661" s="50">
        <f>1/Data!N1787</f>
        <v>3.3810974186812622E-2</v>
      </c>
      <c r="D1661" s="50">
        <f>Data!H1787/100</f>
        <v>2.5699999999999997E-2</v>
      </c>
      <c r="E1661">
        <f>Data!K1788/Data!K1787</f>
        <v>1.0317801848702428</v>
      </c>
      <c r="F1661">
        <f>Data!T1788/Data!T1787</f>
        <v>1.0003497586127057</v>
      </c>
      <c r="G1661" s="49">
        <f>Data!E1790</f>
        <v>256.14299999999997</v>
      </c>
      <c r="H1661" s="52">
        <v>0</v>
      </c>
      <c r="I1661" s="52">
        <v>1</v>
      </c>
      <c r="J1661" s="52">
        <v>0.6</v>
      </c>
      <c r="K1661" s="54">
        <f t="shared" si="690"/>
        <v>0.66261227030770231</v>
      </c>
      <c r="L1661" s="54">
        <f t="shared" si="701"/>
        <v>0.85</v>
      </c>
      <c r="M1661" s="53">
        <f t="shared" si="702"/>
        <v>0.85</v>
      </c>
      <c r="N1661" s="54" cm="1">
        <f t="array" ref="N1661">stock_min(C1661,O1661)</f>
        <v>0.12027428429972022</v>
      </c>
      <c r="O1661" s="54" cm="1">
        <f t="array" ref="O1661">stock_max(C1661,D1661)</f>
        <v>0.85</v>
      </c>
      <c r="P1661" s="49">
        <f t="shared" si="688"/>
        <v>2019.2083333331987</v>
      </c>
      <c r="Q1661" s="49">
        <f t="shared" si="693"/>
        <v>3.780375553882847</v>
      </c>
      <c r="R1661" s="49">
        <f t="shared" si="694"/>
        <v>893.81702516388111</v>
      </c>
      <c r="S1661" s="59">
        <f t="shared" si="684"/>
        <v>137.12160000673305</v>
      </c>
      <c r="T1661" s="59">
        <f t="shared" si="685"/>
        <v>189.09085532940506</v>
      </c>
      <c r="U1661" s="59">
        <f t="shared" si="686"/>
        <v>719.29364945104214</v>
      </c>
      <c r="V1661" s="59"/>
      <c r="W1661" s="49">
        <f t="shared" si="695"/>
        <v>54.848640002693223</v>
      </c>
      <c r="X1661" s="49">
        <f t="shared" si="696"/>
        <v>82.272960004039831</v>
      </c>
      <c r="Y1661" s="49">
        <f t="shared" si="697"/>
        <v>63.796934385162679</v>
      </c>
      <c r="Z1661" s="49">
        <f t="shared" si="698"/>
        <v>125.29392094424237</v>
      </c>
      <c r="AA1661" s="49">
        <f t="shared" si="699"/>
        <v>107.89404741765634</v>
      </c>
      <c r="AB1661" s="49">
        <f t="shared" si="700"/>
        <v>611.3996020333858</v>
      </c>
      <c r="AC1661" s="80">
        <f t="shared" si="689"/>
        <v>0.85</v>
      </c>
      <c r="AD1661" s="80">
        <f t="shared" si="691"/>
        <v>0.12027428429972022</v>
      </c>
      <c r="AE1661" s="80">
        <f t="shared" si="692"/>
        <v>0.85</v>
      </c>
      <c r="AF1661" s="54">
        <f>(Q1661-MAX(Q$2:Q1660))/MAX(Q$2:Q1660)</f>
        <v>-8.2006742037112362E-2</v>
      </c>
      <c r="AG1661" s="54">
        <f>(R1661-MAX(R$2:R1660))/MAX(R$2:R1660)</f>
        <v>9.8070988641016127E-5</v>
      </c>
      <c r="AH1661" s="54">
        <f>(S1661-MAX(S$2:S1660))/MAX(S$2:S1660)</f>
        <v>1.9208014367227928E-2</v>
      </c>
      <c r="AI1661" s="54">
        <f>(T1661-MAX(T$2:T1660))/MAX(T$2:T1660)</f>
        <v>1.6727525143737973E-2</v>
      </c>
      <c r="AJ1661" s="54">
        <f>(U1661-MAX(U$2:U1660))/MAX(U$2:U1660)</f>
        <v>7.6375135361445076E-3</v>
      </c>
      <c r="AK1661" s="54"/>
      <c r="AM1661" s="49"/>
      <c r="AN1661" s="49"/>
      <c r="AO1661" s="49"/>
      <c r="AP1661" s="49"/>
      <c r="AQ1661" s="49"/>
    </row>
    <row r="1662" spans="1:43">
      <c r="A1662" s="49">
        <f>Data!F1788</f>
        <v>2019.2916666665319</v>
      </c>
      <c r="B1662" s="53">
        <f t="shared" si="687"/>
        <v>0.94399999999999995</v>
      </c>
      <c r="C1662" s="50">
        <f>1/Data!N1788</f>
        <v>3.3185638248346375E-2</v>
      </c>
      <c r="D1662" s="50">
        <f>Data!H1788/100</f>
        <v>2.53E-2</v>
      </c>
      <c r="E1662">
        <f>Data!K1789/Data!K1788</f>
        <v>0.98260127285466581</v>
      </c>
      <c r="F1662">
        <f>Data!T1789/Data!T1788</f>
        <v>1.0114174750039986</v>
      </c>
      <c r="G1662" s="49">
        <f>Data!E1791</f>
        <v>256.57100000000003</v>
      </c>
      <c r="H1662" s="52">
        <v>0</v>
      </c>
      <c r="I1662" s="52">
        <v>1</v>
      </c>
      <c r="J1662" s="52">
        <v>0.6</v>
      </c>
      <c r="K1662" s="54">
        <f t="shared" si="690"/>
        <v>0.66261227030770231</v>
      </c>
      <c r="L1662" s="54">
        <f t="shared" si="701"/>
        <v>0.85</v>
      </c>
      <c r="M1662" s="53">
        <f t="shared" si="702"/>
        <v>0.85</v>
      </c>
      <c r="N1662" s="54" cm="1">
        <f t="array" ref="N1662">stock_min(C1662,O1662)</f>
        <v>9.8852357380285499E-2</v>
      </c>
      <c r="O1662" s="54" cm="1">
        <f t="array" ref="O1662">stock_max(C1662,D1662)</f>
        <v>0.85</v>
      </c>
      <c r="P1662" s="49">
        <f t="shared" si="688"/>
        <v>2019.2916666665319</v>
      </c>
      <c r="Q1662" s="49">
        <f t="shared" si="693"/>
        <v>3.8235378972750316</v>
      </c>
      <c r="R1662" s="49">
        <f t="shared" si="694"/>
        <v>878.26574662520045</v>
      </c>
      <c r="S1662" s="59">
        <f t="shared" si="684"/>
        <v>136.31638820041783</v>
      </c>
      <c r="T1662" s="59">
        <f t="shared" si="685"/>
        <v>187.63930048960145</v>
      </c>
      <c r="U1662" s="59">
        <f t="shared" si="686"/>
        <v>709.88795218796861</v>
      </c>
      <c r="V1662" s="59"/>
      <c r="W1662" s="49">
        <f t="shared" si="695"/>
        <v>54.526555280167138</v>
      </c>
      <c r="X1662" s="49">
        <f t="shared" si="696"/>
        <v>81.789832920250703</v>
      </c>
      <c r="Y1662" s="49">
        <f t="shared" si="697"/>
        <v>63.307197593237476</v>
      </c>
      <c r="Z1662" s="49">
        <f t="shared" si="698"/>
        <v>124.33210289636398</v>
      </c>
      <c r="AA1662" s="49">
        <f t="shared" si="699"/>
        <v>106.48319282819531</v>
      </c>
      <c r="AB1662" s="49">
        <f t="shared" si="700"/>
        <v>603.40475935977327</v>
      </c>
      <c r="AC1662" s="80">
        <f t="shared" si="689"/>
        <v>0.85</v>
      </c>
      <c r="AD1662" s="80">
        <f t="shared" si="691"/>
        <v>9.8852357380285499E-2</v>
      </c>
      <c r="AE1662" s="80">
        <f t="shared" si="692"/>
        <v>0.85</v>
      </c>
      <c r="AF1662" s="54">
        <f>(Q1662-MAX(Q$2:Q1661))/MAX(Q$2:Q1661)</f>
        <v>-7.1525576960481882E-2</v>
      </c>
      <c r="AG1662" s="54">
        <f>(R1662-MAX(R$2:R1661))/MAX(R$2:R1661)</f>
        <v>-1.7398727145334181E-2</v>
      </c>
      <c r="AH1662" s="54">
        <f>(S1662-MAX(S$2:S1661))/MAX(S$2:S1661)</f>
        <v>-5.8722462856010691E-3</v>
      </c>
      <c r="AI1662" s="54">
        <f>(T1662-MAX(T$2:T1661))/MAX(T$2:T1661)</f>
        <v>-7.6764941238164587E-3</v>
      </c>
      <c r="AJ1662" s="54">
        <f>(U1662-MAX(U$2:U1661))/MAX(U$2:U1661)</f>
        <v>-1.3076296822934375E-2</v>
      </c>
      <c r="AK1662" s="54"/>
      <c r="AM1662" s="49"/>
      <c r="AN1662" s="49"/>
      <c r="AO1662" s="49"/>
      <c r="AP1662" s="49"/>
      <c r="AQ1662" s="49"/>
    </row>
    <row r="1663" spans="1:43">
      <c r="A1663" s="49">
        <f>Data!F1789</f>
        <v>2019.3749999998652</v>
      </c>
      <c r="B1663" s="53">
        <f t="shared" si="687"/>
        <v>0.93399999999999994</v>
      </c>
      <c r="C1663" s="50">
        <f>1/Data!N1789</f>
        <v>3.4197351140093174E-2</v>
      </c>
      <c r="D1663" s="50">
        <f>Data!H1789/100</f>
        <v>2.4E-2</v>
      </c>
      <c r="E1663">
        <f>Data!K1790/Data!K1789</f>
        <v>1.0138566513475993</v>
      </c>
      <c r="F1663">
        <f>Data!T1790/Data!T1789</f>
        <v>1.0322666545701209</v>
      </c>
      <c r="G1663" s="49">
        <f>Data!E1792</f>
        <v>256.55799999999999</v>
      </c>
      <c r="H1663" s="52">
        <v>0</v>
      </c>
      <c r="I1663" s="52">
        <v>1</v>
      </c>
      <c r="J1663" s="52">
        <v>0.6</v>
      </c>
      <c r="K1663" s="54">
        <f t="shared" si="690"/>
        <v>0.66261227030770231</v>
      </c>
      <c r="L1663" s="54">
        <f t="shared" si="701"/>
        <v>0.85</v>
      </c>
      <c r="M1663" s="53">
        <f t="shared" si="702"/>
        <v>0.85</v>
      </c>
      <c r="N1663" s="54" cm="1">
        <f t="array" ref="N1663">stock_min(C1663,O1663)</f>
        <v>0.13351027210625918</v>
      </c>
      <c r="O1663" s="54" cm="1">
        <f t="array" ref="O1663">stock_max(C1663,D1663)</f>
        <v>0.85</v>
      </c>
      <c r="P1663" s="49">
        <f t="shared" si="688"/>
        <v>2019.3749999998652</v>
      </c>
      <c r="Q1663" s="49">
        <f t="shared" si="693"/>
        <v>3.9469106738421713</v>
      </c>
      <c r="R1663" s="49">
        <f t="shared" si="694"/>
        <v>890.43556886672479</v>
      </c>
      <c r="S1663" s="59">
        <f t="shared" si="684"/>
        <v>139.20911092309592</v>
      </c>
      <c r="T1663" s="59">
        <f t="shared" si="685"/>
        <v>191.40483856729361</v>
      </c>
      <c r="U1663" s="59">
        <f t="shared" si="686"/>
        <v>721.68497796040992</v>
      </c>
      <c r="V1663" s="59"/>
      <c r="W1663" s="49">
        <f t="shared" si="695"/>
        <v>55.683644369238372</v>
      </c>
      <c r="X1663" s="49">
        <f t="shared" si="696"/>
        <v>83.525466553857555</v>
      </c>
      <c r="Y1663" s="49">
        <f t="shared" si="697"/>
        <v>64.577643936339925</v>
      </c>
      <c r="Z1663" s="49">
        <f t="shared" si="698"/>
        <v>126.82719463095368</v>
      </c>
      <c r="AA1663" s="49">
        <f t="shared" si="699"/>
        <v>108.2527466940615</v>
      </c>
      <c r="AB1663" s="49">
        <f t="shared" si="700"/>
        <v>613.43223126634837</v>
      </c>
      <c r="AC1663" s="80">
        <f t="shared" si="689"/>
        <v>0.84999999999999987</v>
      </c>
      <c r="AD1663" s="80">
        <f t="shared" si="691"/>
        <v>0.13351027210625918</v>
      </c>
      <c r="AE1663" s="80">
        <f t="shared" si="692"/>
        <v>0.85</v>
      </c>
      <c r="AF1663" s="54">
        <f>(Q1663-MAX(Q$2:Q1662))/MAX(Q$2:Q1662)</f>
        <v>-4.1566813475073482E-2</v>
      </c>
      <c r="AG1663" s="54">
        <f>(R1663-MAX(R$2:R1662))/MAX(R$2:R1662)</f>
        <v>-3.7831638936798389E-3</v>
      </c>
      <c r="AH1663" s="54">
        <f>(S1663-MAX(S$2:S1662))/MAX(S$2:S1662)</f>
        <v>1.5223793452383658E-2</v>
      </c>
      <c r="AI1663" s="54">
        <f>(T1663-MAX(T$2:T1662))/MAX(T$2:T1662)</f>
        <v>1.2237414833506802E-2</v>
      </c>
      <c r="AJ1663" s="54">
        <f>(U1663-MAX(U$2:U1662))/MAX(U$2:U1662)</f>
        <v>3.3245511220526135E-3</v>
      </c>
      <c r="AK1663" s="54"/>
      <c r="AM1663" s="49"/>
      <c r="AN1663" s="49"/>
      <c r="AO1663" s="49"/>
      <c r="AP1663" s="49"/>
      <c r="AQ1663" s="49"/>
    </row>
    <row r="1664" spans="1:43">
      <c r="A1664" s="49">
        <f>Data!F1790</f>
        <v>2019.4583333331984</v>
      </c>
      <c r="B1664" s="53">
        <f t="shared" si="687"/>
        <v>0.93599999999999994</v>
      </c>
      <c r="C1664" s="50">
        <f>1/Data!N1790</f>
        <v>3.4148577957539471E-2</v>
      </c>
      <c r="D1664" s="50">
        <f>Data!H1790/100</f>
        <v>2.06E-2</v>
      </c>
      <c r="E1664">
        <f>Data!K1791/Data!K1790</f>
        <v>1.0365524024188602</v>
      </c>
      <c r="F1664">
        <f>Data!T1791/Data!T1790</f>
        <v>1.039329145441914</v>
      </c>
      <c r="G1664" s="49">
        <f>Data!E1793</f>
        <v>256.75900000000001</v>
      </c>
      <c r="H1664" s="52">
        <v>0</v>
      </c>
      <c r="I1664" s="52">
        <v>1</v>
      </c>
      <c r="J1664" s="52">
        <v>0.6</v>
      </c>
      <c r="K1664" s="54">
        <f t="shared" si="690"/>
        <v>0.66261227030770231</v>
      </c>
      <c r="L1664" s="54">
        <f t="shared" si="701"/>
        <v>0.84999999999999987</v>
      </c>
      <c r="M1664" s="53">
        <f t="shared" si="702"/>
        <v>0.85</v>
      </c>
      <c r="N1664" s="54" cm="1">
        <f t="array" ref="N1664">stock_min(C1664,O1664)</f>
        <v>0.13183946528383941</v>
      </c>
      <c r="O1664" s="54" cm="1">
        <f t="array" ref="O1664">stock_max(C1664,D1664)</f>
        <v>0.85</v>
      </c>
      <c r="P1664" s="49">
        <f t="shared" si="688"/>
        <v>2019.4583333331984</v>
      </c>
      <c r="Q1664" s="49">
        <f t="shared" si="693"/>
        <v>4.1021392977799529</v>
      </c>
      <c r="R1664" s="49">
        <f t="shared" si="694"/>
        <v>922.98312810800803</v>
      </c>
      <c r="S1664" s="59">
        <f t="shared" si="684"/>
        <v>144.45215753692915</v>
      </c>
      <c r="T1664" s="59">
        <f t="shared" si="685"/>
        <v>198.58046077376781</v>
      </c>
      <c r="U1664" s="59">
        <f t="shared" si="686"/>
        <v>748.36488775357418</v>
      </c>
      <c r="V1664" s="59"/>
      <c r="W1664" s="49">
        <f t="shared" si="695"/>
        <v>57.780863014771661</v>
      </c>
      <c r="X1664" s="49">
        <f t="shared" si="696"/>
        <v>86.671294522157481</v>
      </c>
      <c r="Y1664" s="49">
        <f t="shared" si="697"/>
        <v>66.998610821711893</v>
      </c>
      <c r="Z1664" s="49">
        <f t="shared" si="698"/>
        <v>131.5818499520559</v>
      </c>
      <c r="AA1664" s="49">
        <f t="shared" si="699"/>
        <v>112.25473316303615</v>
      </c>
      <c r="AB1664" s="49">
        <f t="shared" si="700"/>
        <v>636.11015459053806</v>
      </c>
      <c r="AC1664" s="80">
        <f t="shared" si="689"/>
        <v>0.85</v>
      </c>
      <c r="AD1664" s="80">
        <f t="shared" si="691"/>
        <v>0.13183946528383941</v>
      </c>
      <c r="AE1664" s="80">
        <f t="shared" si="692"/>
        <v>0.85</v>
      </c>
      <c r="AF1664" s="54">
        <f>(Q1664-MAX(Q$2:Q1663))/MAX(Q$2:Q1663)</f>
        <v>-3.8724552858775464E-3</v>
      </c>
      <c r="AG1664" s="54">
        <f>(R1664-MAX(R$2:R1663))/MAX(R$2:R1663)</f>
        <v>3.2630954796122082E-2</v>
      </c>
      <c r="AH1664" s="54">
        <f>(S1664-MAX(S$2:S1663))/MAX(S$2:S1663)</f>
        <v>3.7663099628081634E-2</v>
      </c>
      <c r="AI1664" s="54">
        <f>(T1664-MAX(T$2:T1663))/MAX(T$2:T1663)</f>
        <v>3.74892414433474E-2</v>
      </c>
      <c r="AJ1664" s="54">
        <f>(U1664-MAX(U$2:U1663))/MAX(U$2:U1663)</f>
        <v>3.6968913872318203E-2</v>
      </c>
      <c r="AK1664" s="54"/>
      <c r="AM1664" s="49"/>
      <c r="AN1664" s="49"/>
      <c r="AO1664" s="49"/>
      <c r="AP1664" s="49"/>
      <c r="AQ1664" s="49"/>
    </row>
    <row r="1665" spans="1:43">
      <c r="A1665" s="49">
        <f>Data!F1791</f>
        <v>2019.5416666665317</v>
      </c>
      <c r="B1665" s="53">
        <f t="shared" si="687"/>
        <v>0.94100000000000006</v>
      </c>
      <c r="C1665" s="50">
        <f>1/Data!N1791</f>
        <v>3.3348133974360858E-2</v>
      </c>
      <c r="D1665" s="50">
        <f>Data!H1791/100</f>
        <v>1.6299999999999999E-2</v>
      </c>
      <c r="E1665">
        <f>Data!K1792/Data!K1791</f>
        <v>0.96871553739652771</v>
      </c>
      <c r="F1665">
        <f>Data!T1792/Data!T1791</f>
        <v>1.0014090729646579</v>
      </c>
      <c r="G1665" s="49">
        <f>Data!E1794</f>
        <v>257.346</v>
      </c>
      <c r="H1665" s="52">
        <v>0</v>
      </c>
      <c r="I1665" s="52">
        <v>1</v>
      </c>
      <c r="J1665" s="52">
        <v>0.6</v>
      </c>
      <c r="K1665" s="54">
        <f t="shared" si="690"/>
        <v>0.66261227030770231</v>
      </c>
      <c r="L1665" s="54">
        <f t="shared" si="701"/>
        <v>0.85</v>
      </c>
      <c r="M1665" s="53">
        <f t="shared" si="702"/>
        <v>0.85</v>
      </c>
      <c r="N1665" s="54" cm="1">
        <f t="array" ref="N1665">stock_min(C1665,O1665)</f>
        <v>0.10441891985219537</v>
      </c>
      <c r="O1665" s="54" cm="1">
        <f t="array" ref="O1665">stock_max(C1665,D1665)</f>
        <v>0.85</v>
      </c>
      <c r="P1665" s="49">
        <f t="shared" si="688"/>
        <v>2019.5416666665317</v>
      </c>
      <c r="Q1665" s="49">
        <f t="shared" si="693"/>
        <v>4.1079195113617155</v>
      </c>
      <c r="R1665" s="49">
        <f t="shared" si="694"/>
        <v>894.10809695307717</v>
      </c>
      <c r="S1665" s="59">
        <f t="shared" si="684"/>
        <v>141.8221101166049</v>
      </c>
      <c r="T1665" s="59">
        <f t="shared" si="685"/>
        <v>194.55839924082551</v>
      </c>
      <c r="U1665" s="59">
        <f t="shared" si="686"/>
        <v>728.62269852025247</v>
      </c>
      <c r="V1665" s="59"/>
      <c r="W1665" s="49">
        <f t="shared" si="695"/>
        <v>56.728844046641967</v>
      </c>
      <c r="X1665" s="49">
        <f t="shared" si="696"/>
        <v>85.093266069962937</v>
      </c>
      <c r="Y1665" s="49">
        <f t="shared" si="697"/>
        <v>65.641616612429772</v>
      </c>
      <c r="Z1665" s="49">
        <f t="shared" si="698"/>
        <v>128.91678262839574</v>
      </c>
      <c r="AA1665" s="49">
        <f t="shared" si="699"/>
        <v>109.29340477803788</v>
      </c>
      <c r="AB1665" s="49">
        <f t="shared" si="700"/>
        <v>619.32929374221453</v>
      </c>
      <c r="AC1665" s="80">
        <f t="shared" si="689"/>
        <v>0.84999999999999987</v>
      </c>
      <c r="AD1665" s="80">
        <f t="shared" si="691"/>
        <v>0.10441891985219537</v>
      </c>
      <c r="AE1665" s="80">
        <f t="shared" si="692"/>
        <v>0.85</v>
      </c>
      <c r="AF1665" s="54">
        <f>(Q1665-MAX(Q$2:Q1664))/MAX(Q$2:Q1664)</f>
        <v>-2.4688388932697885E-3</v>
      </c>
      <c r="AG1665" s="54">
        <f>(R1665-MAX(R$2:R1664))/MAX(R$2:R1664)</f>
        <v>-3.1284462603472306E-2</v>
      </c>
      <c r="AH1665" s="54">
        <f>(S1665-MAX(S$2:S1664))/MAX(S$2:S1664)</f>
        <v>-1.820704837622017E-2</v>
      </c>
      <c r="AI1665" s="54">
        <f>(T1665-MAX(T$2:T1664))/MAX(T$2:T1664)</f>
        <v>-2.0254064862526549E-2</v>
      </c>
      <c r="AJ1665" s="54">
        <f>(U1665-MAX(U$2:U1664))/MAX(U$2:U1664)</f>
        <v>-2.6380432268252717E-2</v>
      </c>
      <c r="AK1665" s="54"/>
      <c r="AM1665" s="49"/>
      <c r="AN1665" s="49"/>
      <c r="AO1665" s="49"/>
      <c r="AP1665" s="49"/>
      <c r="AQ1665" s="49"/>
    </row>
    <row r="1666" spans="1:43">
      <c r="A1666" s="49">
        <f>Data!F1792</f>
        <v>2019.6249999998649</v>
      </c>
      <c r="B1666" s="53">
        <f t="shared" si="687"/>
        <v>0.92600000000000005</v>
      </c>
      <c r="C1666" s="50">
        <f>1/Data!N1792</f>
        <v>3.4836654133248178E-2</v>
      </c>
      <c r="D1666" s="50">
        <f>Data!H1792/100</f>
        <v>1.6299999999999999E-2</v>
      </c>
      <c r="E1666">
        <f>Data!K1793/Data!K1792</f>
        <v>1.030056233462838</v>
      </c>
      <c r="F1666">
        <f>Data!T1793/Data!T1792</f>
        <v>0.99419550038013715</v>
      </c>
      <c r="G1666" s="49">
        <f>Data!E1795</f>
        <v>257.20800000000003</v>
      </c>
      <c r="H1666" s="52">
        <v>0</v>
      </c>
      <c r="I1666" s="52">
        <v>1</v>
      </c>
      <c r="J1666" s="52">
        <v>0.6</v>
      </c>
      <c r="K1666" s="54">
        <f t="shared" si="690"/>
        <v>0.66261227030770231</v>
      </c>
      <c r="L1666" s="54">
        <f t="shared" si="701"/>
        <v>0.84999999999999987</v>
      </c>
      <c r="M1666" s="53">
        <f t="shared" si="702"/>
        <v>0.85</v>
      </c>
      <c r="N1666" s="54" cm="1">
        <f t="array" ref="N1666">stock_min(C1666,O1666)</f>
        <v>0.15541066380984839</v>
      </c>
      <c r="O1666" s="54" cm="1">
        <f t="array" ref="O1666">stock_max(C1666,D1666)</f>
        <v>0.85</v>
      </c>
      <c r="P1666" s="49">
        <f t="shared" si="688"/>
        <v>2019.6249999998649</v>
      </c>
      <c r="Q1666" s="49">
        <f t="shared" si="693"/>
        <v>4.0840750941195889</v>
      </c>
      <c r="R1666" s="49">
        <f t="shared" si="694"/>
        <v>920.98161865611269</v>
      </c>
      <c r="S1666" s="59">
        <f t="shared" ref="S1666:S1711" si="703">SUM(W1666:X1666)</f>
        <v>144.05041063401512</v>
      </c>
      <c r="T1666" s="59">
        <f t="shared" ref="T1666:T1711" si="704">SUM(Y1666:Z1666)</f>
        <v>198.05213541810849</v>
      </c>
      <c r="U1666" s="59">
        <f t="shared" ref="U1666:U1711" si="705">SUM(AA1666:AB1666)</f>
        <v>746.60301083685545</v>
      </c>
      <c r="V1666" s="59"/>
      <c r="W1666" s="49">
        <f t="shared" si="695"/>
        <v>57.620164253606049</v>
      </c>
      <c r="X1666" s="49">
        <f t="shared" si="696"/>
        <v>86.430246380409073</v>
      </c>
      <c r="Y1666" s="49">
        <f t="shared" si="697"/>
        <v>66.820360329427132</v>
      </c>
      <c r="Z1666" s="49">
        <f t="shared" si="698"/>
        <v>131.23177508868136</v>
      </c>
      <c r="AA1666" s="49">
        <f t="shared" si="699"/>
        <v>111.99045162552834</v>
      </c>
      <c r="AB1666" s="49">
        <f t="shared" si="700"/>
        <v>634.61255921132715</v>
      </c>
      <c r="AC1666" s="80">
        <f t="shared" si="689"/>
        <v>0.85</v>
      </c>
      <c r="AD1666" s="80">
        <f t="shared" si="691"/>
        <v>0.15541066380984839</v>
      </c>
      <c r="AE1666" s="80">
        <f t="shared" si="692"/>
        <v>0.85</v>
      </c>
      <c r="AF1666" s="54">
        <f>(Q1666-MAX(Q$2:Q1665))/MAX(Q$2:Q1665)</f>
        <v>-8.2590081387152337E-3</v>
      </c>
      <c r="AG1666" s="54">
        <f>(R1666-MAX(R$2:R1665))/MAX(R$2:R1665)</f>
        <v>-2.1685222524036505E-3</v>
      </c>
      <c r="AH1666" s="54">
        <f>(S1666-MAX(S$2:S1665))/MAX(S$2:S1665)</f>
        <v>-2.7811762023098948E-3</v>
      </c>
      <c r="AI1666" s="54">
        <f>(T1666-MAX(T$2:T1665))/MAX(T$2:T1665)</f>
        <v>-2.6605102717593781E-3</v>
      </c>
      <c r="AJ1666" s="54">
        <f>(U1666-MAX(U$2:U1665))/MAX(U$2:U1665)</f>
        <v>-2.3543019528982695E-3</v>
      </c>
      <c r="AK1666" s="54"/>
      <c r="AM1666" s="49"/>
      <c r="AN1666" s="49"/>
      <c r="AO1666" s="49"/>
      <c r="AP1666" s="49"/>
      <c r="AQ1666" s="49"/>
    </row>
    <row r="1667" spans="1:43">
      <c r="A1667" s="49">
        <f>Data!F1793</f>
        <v>2019.7083333331982</v>
      </c>
      <c r="B1667" s="53">
        <f t="shared" ref="B1667:B1711" si="706">1-_xlfn.PERCENTRANK.INC(C$3:C$1712,C1667,3)</f>
        <v>0.93399999999999994</v>
      </c>
      <c r="C1667" s="50">
        <f>1/Data!N1793</f>
        <v>3.4211988155378528E-2</v>
      </c>
      <c r="D1667" s="50">
        <f>Data!H1793/100</f>
        <v>1.7000000000000001E-2</v>
      </c>
      <c r="E1667">
        <f>Data!K1794/Data!K1793</f>
        <v>0.99782630739149314</v>
      </c>
      <c r="F1667">
        <f>Data!T1794/Data!T1793</f>
        <v>0.99822299095585265</v>
      </c>
      <c r="G1667" s="49">
        <f>Data!E1796</f>
        <v>256.97399999999999</v>
      </c>
      <c r="H1667" s="52">
        <v>0</v>
      </c>
      <c r="I1667" s="52">
        <v>1</v>
      </c>
      <c r="J1667" s="52">
        <v>0.6</v>
      </c>
      <c r="K1667" s="54">
        <f t="shared" si="690"/>
        <v>0.66261227030770231</v>
      </c>
      <c r="L1667" s="54">
        <f t="shared" si="701"/>
        <v>0.85</v>
      </c>
      <c r="M1667" s="53">
        <f t="shared" si="702"/>
        <v>0.85</v>
      </c>
      <c r="N1667" s="54" cm="1">
        <f t="array" ref="N1667">stock_min(C1667,O1667)</f>
        <v>0.13401168750952314</v>
      </c>
      <c r="O1667" s="54" cm="1">
        <f t="array" ref="O1667">stock_max(C1667,D1667)</f>
        <v>0.85</v>
      </c>
      <c r="P1667" s="49">
        <f t="shared" ref="P1667:P1711" si="707">A1667</f>
        <v>2019.7083333331982</v>
      </c>
      <c r="Q1667" s="49">
        <f t="shared" si="693"/>
        <v>4.0768176557403617</v>
      </c>
      <c r="R1667" s="49">
        <f t="shared" si="694"/>
        <v>918.97968771906926</v>
      </c>
      <c r="S1667" s="59">
        <f t="shared" si="703"/>
        <v>143.76014629330268</v>
      </c>
      <c r="T1667" s="59">
        <f t="shared" si="704"/>
        <v>197.64813749395842</v>
      </c>
      <c r="U1667" s="59">
        <f t="shared" si="705"/>
        <v>745.02455016223553</v>
      </c>
      <c r="V1667" s="59"/>
      <c r="W1667" s="49">
        <f t="shared" si="695"/>
        <v>57.504058517321077</v>
      </c>
      <c r="X1667" s="49">
        <f t="shared" si="696"/>
        <v>86.256087775981612</v>
      </c>
      <c r="Y1667" s="49">
        <f t="shared" si="697"/>
        <v>66.684056386997725</v>
      </c>
      <c r="Z1667" s="49">
        <f t="shared" si="698"/>
        <v>130.96408110696069</v>
      </c>
      <c r="AA1667" s="49">
        <f t="shared" si="699"/>
        <v>111.75368252433535</v>
      </c>
      <c r="AB1667" s="49">
        <f t="shared" si="700"/>
        <v>633.27086763790021</v>
      </c>
      <c r="AC1667" s="80">
        <f t="shared" ref="AC1667:AC1712" si="708">AB1667/SUM(AA1667:AB1667)</f>
        <v>0.85</v>
      </c>
      <c r="AD1667" s="80">
        <f t="shared" si="691"/>
        <v>0.13401168750952314</v>
      </c>
      <c r="AE1667" s="80">
        <f t="shared" si="692"/>
        <v>0.85</v>
      </c>
      <c r="AF1667" s="54">
        <f>(Q1667-MAX(Q$2:Q1666))/MAX(Q$2:Q1666)</f>
        <v>-1.0021340850704342E-2</v>
      </c>
      <c r="AG1667" s="54">
        <f>(R1667-MAX(R$2:R1666))/MAX(R$2:R1666)</f>
        <v>-4.3375011601190236E-3</v>
      </c>
      <c r="AH1667" s="54">
        <f>(S1667-MAX(S$2:S1666))/MAX(S$2:S1666)</f>
        <v>-4.7905912616746822E-3</v>
      </c>
      <c r="AI1667" s="54">
        <f>(T1667-MAX(T$2:T1666))/MAX(T$2:T1666)</f>
        <v>-4.6949396540656736E-3</v>
      </c>
      <c r="AJ1667" s="54">
        <f>(U1667-MAX(U$2:U1666))/MAX(U$2:U1666)</f>
        <v>-4.4635145849314323E-3</v>
      </c>
      <c r="AK1667" s="54"/>
      <c r="AM1667" s="49"/>
      <c r="AN1667" s="49"/>
      <c r="AO1667" s="49"/>
      <c r="AP1667" s="49"/>
      <c r="AQ1667" s="49"/>
    </row>
    <row r="1668" spans="1:43">
      <c r="A1668" s="49">
        <f>Data!F1794</f>
        <v>2019.7916666665315</v>
      </c>
      <c r="B1668" s="53">
        <f t="shared" si="706"/>
        <v>0.92900000000000005</v>
      </c>
      <c r="C1668" s="50">
        <f>1/Data!N1794</f>
        <v>3.4672713822308361E-2</v>
      </c>
      <c r="D1668" s="50">
        <f>Data!H1794/100</f>
        <v>1.7100000000000001E-2</v>
      </c>
      <c r="E1668">
        <f>Data!K1795/Data!K1794</f>
        <v>1.0449067614676781</v>
      </c>
      <c r="F1668">
        <f>Data!T1795/Data!T1794</f>
        <v>0.9928860433775194</v>
      </c>
      <c r="G1668" s="49">
        <f>Data!E1797</f>
        <v>257.971</v>
      </c>
      <c r="H1668" s="52">
        <v>0</v>
      </c>
      <c r="I1668" s="52">
        <v>1</v>
      </c>
      <c r="J1668" s="52">
        <v>0.6</v>
      </c>
      <c r="K1668" s="54">
        <f t="shared" ref="K1668:K1712" si="709">AVERAGE(M$3:M$1712)</f>
        <v>0.66261227030770231</v>
      </c>
      <c r="L1668" s="54">
        <f t="shared" si="701"/>
        <v>0.85</v>
      </c>
      <c r="M1668" s="53">
        <f t="shared" si="702"/>
        <v>0.85</v>
      </c>
      <c r="N1668" s="54" cm="1">
        <f t="array" ref="N1668">stock_min(C1668,O1668)</f>
        <v>0.14979461466878066</v>
      </c>
      <c r="O1668" s="54" cm="1">
        <f t="array" ref="O1668">stock_max(C1668,D1668)</f>
        <v>0.85</v>
      </c>
      <c r="P1668" s="49">
        <f t="shared" si="707"/>
        <v>2019.7916666665315</v>
      </c>
      <c r="Q1668" s="49">
        <f t="shared" si="693"/>
        <v>4.0478153517796613</v>
      </c>
      <c r="R1668" s="49">
        <f t="shared" si="694"/>
        <v>960.24808934911084</v>
      </c>
      <c r="S1668" s="59">
        <f t="shared" si="703"/>
        <v>147.22454647428501</v>
      </c>
      <c r="T1668" s="59">
        <f t="shared" si="704"/>
        <v>203.05492276051422</v>
      </c>
      <c r="U1668" s="59">
        <f t="shared" si="705"/>
        <v>772.66768310979978</v>
      </c>
      <c r="V1668" s="59"/>
      <c r="W1668" s="49">
        <f t="shared" si="695"/>
        <v>58.889818589714004</v>
      </c>
      <c r="X1668" s="49">
        <f t="shared" si="696"/>
        <v>88.334727884570995</v>
      </c>
      <c r="Y1668" s="49">
        <f t="shared" si="697"/>
        <v>68.508239393014762</v>
      </c>
      <c r="Z1668" s="49">
        <f t="shared" si="698"/>
        <v>134.54668336749947</v>
      </c>
      <c r="AA1668" s="49">
        <f t="shared" si="699"/>
        <v>115.90015246646999</v>
      </c>
      <c r="AB1668" s="49">
        <f t="shared" si="700"/>
        <v>656.76753064332979</v>
      </c>
      <c r="AC1668" s="80">
        <f t="shared" si="708"/>
        <v>0.85</v>
      </c>
      <c r="AD1668" s="80">
        <f t="shared" ref="AD1668:AD1711" si="710">N1668</f>
        <v>0.14979461466878066</v>
      </c>
      <c r="AE1668" s="80">
        <f t="shared" ref="AE1668:AE1711" si="711">O1668</f>
        <v>0.85</v>
      </c>
      <c r="AF1668" s="54">
        <f>(Q1668-MAX(Q$2:Q1667))/MAX(Q$2:Q1667)</f>
        <v>-1.7064006089074032E-2</v>
      </c>
      <c r="AG1668" s="54">
        <f>(R1668-MAX(R$2:R1667))/MAX(R$2:R1667)</f>
        <v>4.0374477177595867E-2</v>
      </c>
      <c r="AH1668" s="54">
        <f>(S1668-MAX(S$2:S1667))/MAX(S$2:S1667)</f>
        <v>1.9192437029866418E-2</v>
      </c>
      <c r="AI1668" s="54">
        <f>(T1668-MAX(T$2:T1667))/MAX(T$2:T1667)</f>
        <v>2.2532236904435038E-2</v>
      </c>
      <c r="AJ1668" s="54">
        <f>(U1668-MAX(U$2:U1667))/MAX(U$2:U1667)</f>
        <v>3.2474526469537093E-2</v>
      </c>
      <c r="AK1668" s="54"/>
      <c r="AM1668" s="49"/>
      <c r="AN1668" s="49"/>
      <c r="AO1668" s="49"/>
      <c r="AP1668" s="49"/>
      <c r="AQ1668" s="49"/>
    </row>
    <row r="1669" spans="1:43">
      <c r="A1669" s="49">
        <f>Data!F1795</f>
        <v>2019.8749999998647</v>
      </c>
      <c r="B1669" s="53">
        <f t="shared" si="706"/>
        <v>0.93900000000000006</v>
      </c>
      <c r="C1669" s="50">
        <f>1/Data!N1795</f>
        <v>3.3515582514425352E-2</v>
      </c>
      <c r="D1669" s="50">
        <f>Data!H1795/100</f>
        <v>1.8100000000000002E-2</v>
      </c>
      <c r="E1669">
        <f>Data!K1796/Data!K1795</f>
        <v>1.0256354159079482</v>
      </c>
      <c r="F1669">
        <f>Data!T1796/Data!T1795</f>
        <v>0.99789146074039725</v>
      </c>
      <c r="G1669" s="49">
        <f>Data!E1798</f>
        <v>258.678</v>
      </c>
      <c r="H1669" s="52">
        <v>0</v>
      </c>
      <c r="I1669" s="52">
        <v>1</v>
      </c>
      <c r="J1669" s="52">
        <v>0.6</v>
      </c>
      <c r="K1669" s="54">
        <f t="shared" si="709"/>
        <v>0.66261227030770231</v>
      </c>
      <c r="L1669" s="54">
        <f t="shared" si="701"/>
        <v>0.85</v>
      </c>
      <c r="M1669" s="53">
        <f t="shared" si="702"/>
        <v>0.85</v>
      </c>
      <c r="N1669" s="54" cm="1">
        <f t="array" ref="N1669">stock_min(C1669,O1669)</f>
        <v>0.11015514924087497</v>
      </c>
      <c r="O1669" s="54" cm="1">
        <f t="array" ref="O1669">stock_max(C1669,D1669)</f>
        <v>0.85</v>
      </c>
      <c r="P1669" s="49">
        <f t="shared" si="707"/>
        <v>2019.8749999998647</v>
      </c>
      <c r="Q1669" s="49">
        <f t="shared" ref="Q1669:Q1712" si="712">Q1668*F1669</f>
        <v>4.0392803741948109</v>
      </c>
      <c r="R1669" s="49">
        <f t="shared" ref="R1669:R1712" si="713">R1668*E1669</f>
        <v>984.86444849438783</v>
      </c>
      <c r="S1669" s="59">
        <f t="shared" si="703"/>
        <v>149.36487246823413</v>
      </c>
      <c r="T1669" s="59">
        <f t="shared" si="704"/>
        <v>206.35963063530863</v>
      </c>
      <c r="U1669" s="59">
        <f t="shared" si="705"/>
        <v>789.2598118910081</v>
      </c>
      <c r="V1669" s="59"/>
      <c r="W1669" s="49">
        <f t="shared" ref="W1669:W1712" si="714">(W1668*$F1669+X1668*$E1669)*(1-$J1669)</f>
        <v>59.745948987293652</v>
      </c>
      <c r="X1669" s="49">
        <f t="shared" ref="X1669:X1712" si="715">(W1668*$F1669+X1668*$E1669)*($J1669)</f>
        <v>89.618923480940467</v>
      </c>
      <c r="Y1669" s="49">
        <f t="shared" ref="Y1669:Y1712" si="716">(Y1668*$F1669+Z1668*$E1669)*(1-$K1669)</f>
        <v>69.623207280187899</v>
      </c>
      <c r="Z1669" s="49">
        <f t="shared" ref="Z1669:Z1712" si="717">(Y1668*$F1669+Z1668*$E1669)*($K1669)</f>
        <v>136.73642335512073</v>
      </c>
      <c r="AA1669" s="49">
        <f t="shared" ref="AA1669:AA1712" si="718">(AA1668*$F1669+AB1668*$E1669)*(1-$M1669)</f>
        <v>118.38897178365123</v>
      </c>
      <c r="AB1669" s="49">
        <f t="shared" ref="AB1669:AB1712" si="719">(AA1668*$F1669+AB1668*$E1669)*($M1669)</f>
        <v>670.87084010735691</v>
      </c>
      <c r="AC1669" s="80">
        <f t="shared" si="708"/>
        <v>0.85000000000000009</v>
      </c>
      <c r="AD1669" s="80">
        <f t="shared" si="710"/>
        <v>0.11015514924087497</v>
      </c>
      <c r="AE1669" s="80">
        <f t="shared" si="711"/>
        <v>0.85</v>
      </c>
      <c r="AF1669" s="54">
        <f>(Q1669-MAX(Q$2:Q1668))/MAX(Q$2:Q1668)</f>
        <v>-1.9136565221911945E-2</v>
      </c>
      <c r="AG1669" s="54">
        <f>(R1669-MAX(R$2:R1668))/MAX(R$2:R1668)</f>
        <v>2.5635415907948125E-2</v>
      </c>
      <c r="AH1669" s="54">
        <f>(S1669-MAX(S$2:S1668))/MAX(S$2:S1668)</f>
        <v>1.4537833840927876E-2</v>
      </c>
      <c r="AI1669" s="54">
        <f>(T1669-MAX(T$2:T1668))/MAX(T$2:T1668)</f>
        <v>1.6274945861283231E-2</v>
      </c>
      <c r="AJ1669" s="54">
        <f>(U1669-MAX(U$2:U1668))/MAX(U$2:U1668)</f>
        <v>2.1473822632815477E-2</v>
      </c>
      <c r="AK1669" s="54"/>
      <c r="AM1669" s="49"/>
      <c r="AN1669" s="49"/>
      <c r="AO1669" s="49"/>
      <c r="AP1669" s="49"/>
      <c r="AQ1669" s="49"/>
    </row>
    <row r="1670" spans="1:43">
      <c r="A1670" s="49">
        <f>Data!F1796</f>
        <v>2019.958333333198</v>
      </c>
      <c r="B1670" s="53">
        <f t="shared" si="706"/>
        <v>0.94699999999999995</v>
      </c>
      <c r="C1670" s="50">
        <f>1/Data!N1796</f>
        <v>3.2968675253865903E-2</v>
      </c>
      <c r="D1670" s="50">
        <f>Data!H1796/100</f>
        <v>1.8600000000000002E-2</v>
      </c>
      <c r="E1670">
        <f>Data!K1797/Data!K1796</f>
        <v>1.029481545809428</v>
      </c>
      <c r="F1670">
        <f>Data!T1797/Data!T1796</f>
        <v>1.0067374848377459</v>
      </c>
      <c r="G1670" s="49">
        <f>Data!E1799</f>
        <v>258.11500000000001</v>
      </c>
      <c r="H1670" s="52">
        <v>0</v>
      </c>
      <c r="I1670" s="52">
        <v>1</v>
      </c>
      <c r="J1670" s="52">
        <v>0.6</v>
      </c>
      <c r="K1670" s="54">
        <f t="shared" si="709"/>
        <v>0.66261227030770231</v>
      </c>
      <c r="L1670" s="54">
        <f t="shared" si="701"/>
        <v>0.85</v>
      </c>
      <c r="M1670" s="53">
        <f t="shared" si="702"/>
        <v>0.85</v>
      </c>
      <c r="N1670" s="54" cm="1">
        <f t="array" ref="N1670">stock_min(C1670,O1670)</f>
        <v>9.1419927663576928E-2</v>
      </c>
      <c r="O1670" s="54" cm="1">
        <f t="array" ref="O1670">stock_max(C1670,D1670)</f>
        <v>0.85</v>
      </c>
      <c r="P1670" s="49">
        <f t="shared" si="707"/>
        <v>2019.958333333198</v>
      </c>
      <c r="Q1670" s="49">
        <f t="shared" si="712"/>
        <v>4.0664949644713531</v>
      </c>
      <c r="R1670" s="49">
        <f t="shared" si="713"/>
        <v>1013.8997748487521</v>
      </c>
      <c r="S1670" s="59">
        <f t="shared" si="703"/>
        <v>152.40951429164772</v>
      </c>
      <c r="T1670" s="59">
        <f t="shared" si="704"/>
        <v>210.85991706767547</v>
      </c>
      <c r="U1670" s="59">
        <f t="shared" si="705"/>
        <v>809.83576519819121</v>
      </c>
      <c r="V1670" s="59"/>
      <c r="W1670" s="49">
        <f t="shared" si="714"/>
        <v>60.963805716659095</v>
      </c>
      <c r="X1670" s="49">
        <f t="shared" si="715"/>
        <v>91.445708574988629</v>
      </c>
      <c r="Y1670" s="49">
        <f t="shared" si="716"/>
        <v>71.141548702569196</v>
      </c>
      <c r="Z1670" s="49">
        <f t="shared" si="717"/>
        <v>139.71836836510627</v>
      </c>
      <c r="AA1670" s="49">
        <f t="shared" si="718"/>
        <v>121.47536477972869</v>
      </c>
      <c r="AB1670" s="49">
        <f t="shared" si="719"/>
        <v>688.36040041846252</v>
      </c>
      <c r="AC1670" s="80">
        <f t="shared" si="708"/>
        <v>0.85</v>
      </c>
      <c r="AD1670" s="80">
        <f t="shared" si="710"/>
        <v>9.1419927663576928E-2</v>
      </c>
      <c r="AE1670" s="80">
        <f t="shared" si="711"/>
        <v>0.85</v>
      </c>
      <c r="AF1670" s="54">
        <f>(Q1670-MAX(Q$2:Q1669))/MAX(Q$2:Q1669)</f>
        <v>-1.2528012702195203E-2</v>
      </c>
      <c r="AG1670" s="54">
        <f>(R1670-MAX(R$2:R1669))/MAX(R$2:R1669)</f>
        <v>2.9481545809427977E-2</v>
      </c>
      <c r="AH1670" s="54">
        <f>(S1670-MAX(S$2:S1669))/MAX(S$2:S1669)</f>
        <v>2.0383921420755152E-2</v>
      </c>
      <c r="AI1670" s="54">
        <f>(T1670-MAX(T$2:T1669))/MAX(T$2:T1669)</f>
        <v>2.1807978714208965E-2</v>
      </c>
      <c r="AJ1670" s="54">
        <f>(U1670-MAX(U$2:U1669))/MAX(U$2:U1669)</f>
        <v>2.6069936663675616E-2</v>
      </c>
      <c r="AK1670" s="54"/>
      <c r="AM1670" s="49"/>
      <c r="AN1670" s="49"/>
      <c r="AO1670" s="49"/>
      <c r="AP1670" s="49"/>
      <c r="AQ1670" s="49"/>
    </row>
    <row r="1671" spans="1:43">
      <c r="A1671" s="49">
        <f>Data!F1797</f>
        <v>2020.0416666665312</v>
      </c>
      <c r="B1671" s="53">
        <f t="shared" si="706"/>
        <v>0.95099999999999996</v>
      </c>
      <c r="C1671" s="50">
        <f>1/Data!N1797</f>
        <v>3.2273451352306651E-2</v>
      </c>
      <c r="D1671" s="50">
        <f>Data!H1797/100</f>
        <v>1.7600000000000001E-2</v>
      </c>
      <c r="E1671">
        <f>Data!K1798/Data!K1797</f>
        <v>0.99849563251025897</v>
      </c>
      <c r="F1671">
        <f>Data!T1798/Data!T1797</f>
        <v>1.0226075608846139</v>
      </c>
      <c r="G1671" s="49">
        <f>Data!E1800</f>
        <v>256.38900000000001</v>
      </c>
      <c r="H1671" s="52">
        <v>0</v>
      </c>
      <c r="I1671" s="52">
        <v>1</v>
      </c>
      <c r="J1671" s="52">
        <v>0.6</v>
      </c>
      <c r="K1671" s="54">
        <f t="shared" si="709"/>
        <v>0.66261227030770231</v>
      </c>
      <c r="L1671" s="54">
        <f t="shared" si="701"/>
        <v>0.85</v>
      </c>
      <c r="M1671" s="53">
        <f t="shared" si="702"/>
        <v>0.85</v>
      </c>
      <c r="N1671" s="54" cm="1">
        <f t="array" ref="N1671">stock_min(C1671,O1671)</f>
        <v>6.76038718514409E-2</v>
      </c>
      <c r="O1671" s="54" cm="1">
        <f t="array" ref="O1671">stock_max(C1671,D1671)</f>
        <v>0.85</v>
      </c>
      <c r="P1671" s="49">
        <f t="shared" si="707"/>
        <v>2020.0416666665312</v>
      </c>
      <c r="Q1671" s="49">
        <f t="shared" si="712"/>
        <v>4.1584284969676153</v>
      </c>
      <c r="R1671" s="49">
        <f t="shared" si="713"/>
        <v>1012.3744969896139</v>
      </c>
      <c r="S1671" s="59">
        <f t="shared" si="703"/>
        <v>153.65018929008832</v>
      </c>
      <c r="T1671" s="59">
        <f t="shared" si="704"/>
        <v>212.25806619030641</v>
      </c>
      <c r="U1671" s="59">
        <f t="shared" si="705"/>
        <v>811.54647989581485</v>
      </c>
      <c r="V1671" s="59"/>
      <c r="W1671" s="49">
        <f t="shared" si="714"/>
        <v>61.460075716035334</v>
      </c>
      <c r="X1671" s="49">
        <f t="shared" si="715"/>
        <v>92.190113574052987</v>
      </c>
      <c r="Y1671" s="49">
        <f t="shared" si="716"/>
        <v>71.613267060824924</v>
      </c>
      <c r="Z1671" s="49">
        <f t="shared" si="717"/>
        <v>140.64479912948147</v>
      </c>
      <c r="AA1671" s="49">
        <f t="shared" si="718"/>
        <v>121.73197198437225</v>
      </c>
      <c r="AB1671" s="49">
        <f t="shared" si="719"/>
        <v>689.81450791144266</v>
      </c>
      <c r="AC1671" s="80">
        <f t="shared" si="708"/>
        <v>0.85000000000000009</v>
      </c>
      <c r="AD1671" s="80">
        <f t="shared" si="710"/>
        <v>6.76038718514409E-2</v>
      </c>
      <c r="AE1671" s="80">
        <f t="shared" si="711"/>
        <v>0.85</v>
      </c>
      <c r="AF1671" s="54">
        <f>(Q1671-MAX(Q$2:Q1670))/MAX(Q$2:Q1670)</f>
        <v>9.7963203724906727E-3</v>
      </c>
      <c r="AG1671" s="54">
        <f>(R1671-MAX(R$2:R1670))/MAX(R$2:R1670)</f>
        <v>-1.5043674897410311E-3</v>
      </c>
      <c r="AH1671" s="54">
        <f>(S1671-MAX(S$2:S1670))/MAX(S$2:S1670)</f>
        <v>8.1404038600009308E-3</v>
      </c>
      <c r="AI1671" s="54">
        <f>(T1671-MAX(T$2:T1670))/MAX(T$2:T1670)</f>
        <v>6.6307012829859187E-3</v>
      </c>
      <c r="AJ1671" s="54">
        <f>(U1671-MAX(U$2:U1670))/MAX(U$2:U1670)</f>
        <v>2.1124217664120824E-3</v>
      </c>
      <c r="AK1671" s="54"/>
      <c r="AM1671" s="49"/>
      <c r="AN1671" s="49"/>
      <c r="AO1671" s="49"/>
      <c r="AP1671" s="49"/>
      <c r="AQ1671" s="49"/>
    </row>
    <row r="1672" spans="1:43">
      <c r="A1672" s="49">
        <f>Data!F1798</f>
        <v>2020.1249999998645</v>
      </c>
      <c r="B1672" s="53">
        <f t="shared" si="706"/>
        <v>0.94899999999999995</v>
      </c>
      <c r="C1672" s="50">
        <f>1/Data!N1798</f>
        <v>3.2541819456259939E-2</v>
      </c>
      <c r="D1672" s="50">
        <f>Data!H1798/100</f>
        <v>1.4999999999999999E-2</v>
      </c>
      <c r="E1672">
        <f>Data!K1799/Data!K1798</f>
        <v>0.81260286376167878</v>
      </c>
      <c r="F1672">
        <f>Data!T1799/Data!T1798</f>
        <v>1.0633995170763584</v>
      </c>
      <c r="G1672" s="49">
        <f>Data!E1801</f>
        <v>256.39400000000001</v>
      </c>
      <c r="H1672" s="52">
        <v>0</v>
      </c>
      <c r="I1672" s="52">
        <v>1</v>
      </c>
      <c r="J1672" s="52">
        <v>0.6</v>
      </c>
      <c r="K1672" s="54">
        <f t="shared" si="709"/>
        <v>0.66261227030770231</v>
      </c>
      <c r="L1672" s="54">
        <f t="shared" ref="L1672:L1712" si="720">MAX(N1671,MIN(O1671,AB1671/SUM(AA1671:AB1671)))</f>
        <v>0.85</v>
      </c>
      <c r="M1672" s="53">
        <f t="shared" ref="M1672:M1712" si="721">(3*L1672+2*L1671+L1670)/6</f>
        <v>0.85</v>
      </c>
      <c r="N1672" s="54" cm="1">
        <f t="array" ref="N1672">stock_min(C1672,O1672)</f>
        <v>7.6797269442654054E-2</v>
      </c>
      <c r="O1672" s="54" cm="1">
        <f t="array" ref="O1672">stock_max(C1672,D1672)</f>
        <v>0.85</v>
      </c>
      <c r="P1672" s="49">
        <f t="shared" si="707"/>
        <v>2020.1249999998645</v>
      </c>
      <c r="Q1672" s="49">
        <f t="shared" si="712"/>
        <v>4.4220708554719286</v>
      </c>
      <c r="R1672" s="49">
        <f t="shared" si="713"/>
        <v>822.65841545304932</v>
      </c>
      <c r="S1672" s="59">
        <f t="shared" si="703"/>
        <v>140.27056513669828</v>
      </c>
      <c r="T1672" s="59">
        <f t="shared" si="704"/>
        <v>190.44188015454421</v>
      </c>
      <c r="U1672" s="59">
        <f t="shared" si="705"/>
        <v>689.99496481412575</v>
      </c>
      <c r="V1672" s="59"/>
      <c r="W1672" s="49">
        <f t="shared" si="714"/>
        <v>56.108226054679314</v>
      </c>
      <c r="X1672" s="49">
        <f t="shared" si="715"/>
        <v>84.16233908201896</v>
      </c>
      <c r="Y1672" s="49">
        <f t="shared" si="716"/>
        <v>64.25275358367432</v>
      </c>
      <c r="Z1672" s="49">
        <f t="shared" si="717"/>
        <v>126.18912657086989</v>
      </c>
      <c r="AA1672" s="49">
        <f t="shared" si="718"/>
        <v>103.49924472211887</v>
      </c>
      <c r="AB1672" s="49">
        <f t="shared" si="719"/>
        <v>586.49572009200688</v>
      </c>
      <c r="AC1672" s="80">
        <f t="shared" si="708"/>
        <v>0.85</v>
      </c>
      <c r="AD1672" s="80">
        <f t="shared" si="710"/>
        <v>7.6797269442654054E-2</v>
      </c>
      <c r="AE1672" s="80">
        <f t="shared" si="711"/>
        <v>0.85</v>
      </c>
      <c r="AF1672" s="54">
        <f>(Q1672-MAX(Q$2:Q1671))/MAX(Q$2:Q1671)</f>
        <v>6.3399517076358297E-2</v>
      </c>
      <c r="AG1672" s="54">
        <f>(R1672-MAX(R$2:R1671))/MAX(R$2:R1671)</f>
        <v>-0.18861958956863475</v>
      </c>
      <c r="AH1672" s="54">
        <f>(S1672-MAX(S$2:S1671))/MAX(S$2:S1671)</f>
        <v>-8.7078474912449286E-2</v>
      </c>
      <c r="AI1672" s="54">
        <f>(T1672-MAX(T$2:T1671))/MAX(T$2:T1671)</f>
        <v>-0.10278142276205531</v>
      </c>
      <c r="AJ1672" s="54">
        <f>(U1672-MAX(U$2:U1671))/MAX(U$2:U1671)</f>
        <v>-0.14977763824111923</v>
      </c>
      <c r="AK1672" s="54"/>
      <c r="AM1672" s="49"/>
      <c r="AN1672" s="49"/>
      <c r="AO1672" s="49"/>
      <c r="AP1672" s="49"/>
      <c r="AQ1672" s="49"/>
    </row>
    <row r="1673" spans="1:43">
      <c r="A1673" s="49">
        <f>Data!F1799</f>
        <v>2020.2083333331977</v>
      </c>
      <c r="B1673" s="53">
        <f t="shared" si="706"/>
        <v>0.85199999999999998</v>
      </c>
      <c r="C1673" s="50">
        <f>1/Data!N1799</f>
        <v>4.0294685302151988E-2</v>
      </c>
      <c r="D1673" s="50">
        <f>Data!H1799/100</f>
        <v>8.6999999999999994E-3</v>
      </c>
      <c r="E1673">
        <f>Data!K1800/Data!K1799</f>
        <v>1.050209876781719</v>
      </c>
      <c r="F1673">
        <f>Data!T1800/Data!T1799</f>
        <v>1.0277502739642843</v>
      </c>
      <c r="G1673" s="49">
        <f>Data!E1802</f>
        <v>257.79700000000003</v>
      </c>
      <c r="H1673" s="52">
        <v>0</v>
      </c>
      <c r="I1673" s="52">
        <v>1</v>
      </c>
      <c r="J1673" s="52">
        <v>0.6</v>
      </c>
      <c r="K1673" s="54">
        <f t="shared" si="709"/>
        <v>0.66261227030770231</v>
      </c>
      <c r="L1673" s="54">
        <f t="shared" si="720"/>
        <v>0.85</v>
      </c>
      <c r="M1673" s="53">
        <f t="shared" si="721"/>
        <v>0.85</v>
      </c>
      <c r="N1673" s="54" cm="1">
        <f t="array" ref="N1673">stock_min(C1673,O1673)</f>
        <v>0.34238463672915032</v>
      </c>
      <c r="O1673" s="54" cm="1">
        <f t="array" ref="O1673">stock_max(C1673,D1673)</f>
        <v>0.85</v>
      </c>
      <c r="P1673" s="49">
        <f t="shared" si="707"/>
        <v>2020.2083333331977</v>
      </c>
      <c r="Q1673" s="49">
        <f t="shared" si="712"/>
        <v>4.5447845332007519</v>
      </c>
      <c r="R1673" s="49">
        <f t="shared" si="713"/>
        <v>863.96399312639107</v>
      </c>
      <c r="S1673" s="59">
        <f t="shared" si="703"/>
        <v>146.05336445633503</v>
      </c>
      <c r="T1673" s="59">
        <f t="shared" si="704"/>
        <v>198.56085216576696</v>
      </c>
      <c r="U1673" s="59">
        <f t="shared" si="705"/>
        <v>722.31497504908623</v>
      </c>
      <c r="V1673" s="59"/>
      <c r="W1673" s="49">
        <f t="shared" si="714"/>
        <v>58.421345782534019</v>
      </c>
      <c r="X1673" s="49">
        <f t="shared" si="715"/>
        <v>87.632018673801014</v>
      </c>
      <c r="Y1673" s="49">
        <f t="shared" si="716"/>
        <v>66.99199511797606</v>
      </c>
      <c r="Z1673" s="49">
        <f t="shared" si="717"/>
        <v>131.56885704779089</v>
      </c>
      <c r="AA1673" s="49">
        <f t="shared" si="718"/>
        <v>108.34724625736295</v>
      </c>
      <c r="AB1673" s="49">
        <f t="shared" si="719"/>
        <v>613.96772879172329</v>
      </c>
      <c r="AC1673" s="80">
        <f t="shared" si="708"/>
        <v>0.85</v>
      </c>
      <c r="AD1673" s="80">
        <f t="shared" si="710"/>
        <v>0.34238463672915032</v>
      </c>
      <c r="AE1673" s="80">
        <f t="shared" si="711"/>
        <v>0.85</v>
      </c>
      <c r="AF1673" s="54">
        <f>(Q1673-MAX(Q$2:Q1672))/MAX(Q$2:Q1672)</f>
        <v>2.7750273964284367E-2</v>
      </c>
      <c r="AG1673" s="54">
        <f>(R1673-MAX(R$2:R1672))/MAX(R$2:R1672)</f>
        <v>-0.14788027913777538</v>
      </c>
      <c r="AH1673" s="54">
        <f>(S1673-MAX(S$2:S1672))/MAX(S$2:S1672)</f>
        <v>-4.9442339569205754E-2</v>
      </c>
      <c r="AI1673" s="54">
        <f>(T1673-MAX(T$2:T1672))/MAX(T$2:T1672)</f>
        <v>-6.4530947023039381E-2</v>
      </c>
      <c r="AJ1673" s="54">
        <f>(U1673-MAX(U$2:U1672))/MAX(U$2:U1672)</f>
        <v>-0.10995242670288465</v>
      </c>
      <c r="AK1673" s="54"/>
      <c r="AM1673" s="49"/>
      <c r="AN1673" s="49"/>
      <c r="AO1673" s="49"/>
      <c r="AP1673" s="49"/>
      <c r="AQ1673" s="49"/>
    </row>
    <row r="1674" spans="1:43">
      <c r="A1674" s="49">
        <f>Data!F1800</f>
        <v>2020.291666666531</v>
      </c>
      <c r="B1674" s="53">
        <f t="shared" si="706"/>
        <v>0.878</v>
      </c>
      <c r="C1674" s="50">
        <f>1/Data!N1800</f>
        <v>3.8569296885919653E-2</v>
      </c>
      <c r="D1674" s="50">
        <f>Data!H1800/100</f>
        <v>6.6E-3</v>
      </c>
      <c r="E1674">
        <f>Data!K1801/Data!K1800</f>
        <v>1.058854003812197</v>
      </c>
      <c r="F1674">
        <f>Data!T1801/Data!T1800</f>
        <v>0.99957132536190874</v>
      </c>
      <c r="G1674" s="49">
        <f>Data!E1803</f>
        <v>259.101</v>
      </c>
      <c r="H1674" s="52">
        <v>0</v>
      </c>
      <c r="I1674" s="52">
        <v>1</v>
      </c>
      <c r="J1674" s="52">
        <v>0.6</v>
      </c>
      <c r="K1674" s="54">
        <f t="shared" si="709"/>
        <v>0.66261227030770231</v>
      </c>
      <c r="L1674" s="54">
        <f t="shared" si="720"/>
        <v>0.85</v>
      </c>
      <c r="M1674" s="53">
        <f t="shared" si="721"/>
        <v>0.85</v>
      </c>
      <c r="N1674" s="54" cm="1">
        <f t="array" ref="N1674">stock_min(C1674,O1674)</f>
        <v>0.28327857503242071</v>
      </c>
      <c r="O1674" s="54" cm="1">
        <f t="array" ref="O1674">stock_max(C1674,D1674)</f>
        <v>0.85</v>
      </c>
      <c r="P1674" s="49">
        <f t="shared" si="707"/>
        <v>2020.291666666531</v>
      </c>
      <c r="Q1674" s="49">
        <f t="shared" si="712"/>
        <v>4.5428362993357796</v>
      </c>
      <c r="R1674" s="49">
        <f t="shared" si="713"/>
        <v>914.81173327145257</v>
      </c>
      <c r="S1674" s="59">
        <f t="shared" si="703"/>
        <v>151.18581586817328</v>
      </c>
      <c r="T1674" s="59">
        <f t="shared" si="704"/>
        <v>206.2754884107618</v>
      </c>
      <c r="U1674" s="59">
        <f t="shared" si="705"/>
        <v>758.40298838338265</v>
      </c>
      <c r="V1674" s="59"/>
      <c r="W1674" s="49">
        <f t="shared" si="714"/>
        <v>60.474326347269312</v>
      </c>
      <c r="X1674" s="49">
        <f t="shared" si="715"/>
        <v>90.711489520903967</v>
      </c>
      <c r="Y1674" s="49">
        <f t="shared" si="716"/>
        <v>69.594818726076781</v>
      </c>
      <c r="Z1674" s="49">
        <f t="shared" si="717"/>
        <v>136.680669684685</v>
      </c>
      <c r="AA1674" s="49">
        <f t="shared" si="718"/>
        <v>113.76044825750742</v>
      </c>
      <c r="AB1674" s="49">
        <f t="shared" si="719"/>
        <v>644.64254012587526</v>
      </c>
      <c r="AC1674" s="80">
        <f t="shared" si="708"/>
        <v>0.85</v>
      </c>
      <c r="AD1674" s="80">
        <f t="shared" si="710"/>
        <v>0.28327857503242071</v>
      </c>
      <c r="AE1674" s="80">
        <f t="shared" si="711"/>
        <v>0.85</v>
      </c>
      <c r="AF1674" s="54">
        <f>(Q1674-MAX(Q$2:Q1673))/MAX(Q$2:Q1673)</f>
        <v>-4.286746380912048E-4</v>
      </c>
      <c r="AG1674" s="54">
        <f>(R1674-MAX(R$2:R1673))/MAX(R$2:R1673)</f>
        <v>-9.7729621837701827E-2</v>
      </c>
      <c r="AH1674" s="54">
        <f>(S1674-MAX(S$2:S1673))/MAX(S$2:S1673)</f>
        <v>-1.6038857051209724E-2</v>
      </c>
      <c r="AI1674" s="54">
        <f>(T1674-MAX(T$2:T1673))/MAX(T$2:T1673)</f>
        <v>-2.8185396611409581E-2</v>
      </c>
      <c r="AJ1674" s="54">
        <f>(U1674-MAX(U$2:U1673))/MAX(U$2:U1673)</f>
        <v>-6.5484224045004411E-2</v>
      </c>
      <c r="AK1674" s="54"/>
      <c r="AM1674" s="49"/>
      <c r="AN1674" s="49"/>
      <c r="AO1674" s="49"/>
      <c r="AP1674" s="49"/>
      <c r="AQ1674" s="49"/>
    </row>
    <row r="1675" spans="1:43">
      <c r="A1675" s="49">
        <f>Data!F1801</f>
        <v>2020.3749999998643</v>
      </c>
      <c r="B1675" s="53">
        <f t="shared" si="706"/>
        <v>0.91</v>
      </c>
      <c r="C1675" s="50">
        <f>1/Data!N1801</f>
        <v>3.6591861804694432E-2</v>
      </c>
      <c r="D1675" s="50">
        <f>Data!H1801/100</f>
        <v>6.7000000000000002E-3</v>
      </c>
      <c r="E1675">
        <f>Data!K1802/Data!K1801</f>
        <v>1.0592871950174285</v>
      </c>
      <c r="F1675">
        <f>Data!T1802/Data!T1801</f>
        <v>0.98940619995374934</v>
      </c>
      <c r="G1675" s="49">
        <f>Data!E1804</f>
        <v>259.91800000000001</v>
      </c>
      <c r="H1675" s="52">
        <v>0</v>
      </c>
      <c r="I1675" s="52">
        <v>1</v>
      </c>
      <c r="J1675" s="52">
        <v>0.6</v>
      </c>
      <c r="K1675" s="54">
        <f t="shared" si="709"/>
        <v>0.66261227030770231</v>
      </c>
      <c r="L1675" s="54">
        <f t="shared" si="720"/>
        <v>0.85</v>
      </c>
      <c r="M1675" s="53">
        <f t="shared" si="721"/>
        <v>0.85</v>
      </c>
      <c r="N1675" s="54" cm="1">
        <f t="array" ref="N1675">stock_min(C1675,O1675)</f>
        <v>0.21553823389381591</v>
      </c>
      <c r="O1675" s="54" cm="1">
        <f t="array" ref="O1675">stock_max(C1675,D1675)</f>
        <v>0.85</v>
      </c>
      <c r="P1675" s="49">
        <f t="shared" si="707"/>
        <v>2020.3749999998643</v>
      </c>
      <c r="Q1675" s="49">
        <f t="shared" si="712"/>
        <v>4.4947103999377669</v>
      </c>
      <c r="R1675" s="49">
        <f t="shared" si="713"/>
        <v>969.04835490614903</v>
      </c>
      <c r="S1675" s="59">
        <f t="shared" si="703"/>
        <v>155.92319271646585</v>
      </c>
      <c r="T1675" s="59">
        <f t="shared" si="704"/>
        <v>213.64162833563131</v>
      </c>
      <c r="U1675" s="59">
        <f t="shared" si="705"/>
        <v>795.41688093434414</v>
      </c>
      <c r="V1675" s="59"/>
      <c r="W1675" s="49">
        <f t="shared" si="714"/>
        <v>62.369277086586344</v>
      </c>
      <c r="X1675" s="49">
        <f t="shared" si="715"/>
        <v>93.553915629879512</v>
      </c>
      <c r="Y1675" s="49">
        <f t="shared" si="716"/>
        <v>72.080063951924302</v>
      </c>
      <c r="Z1675" s="49">
        <f t="shared" si="717"/>
        <v>141.56156438370701</v>
      </c>
      <c r="AA1675" s="49">
        <f t="shared" si="718"/>
        <v>119.31253214015163</v>
      </c>
      <c r="AB1675" s="49">
        <f t="shared" si="719"/>
        <v>676.10434879419245</v>
      </c>
      <c r="AC1675" s="80">
        <f t="shared" si="708"/>
        <v>0.84999999999999987</v>
      </c>
      <c r="AD1675" s="80">
        <f t="shared" si="710"/>
        <v>0.21553823389381591</v>
      </c>
      <c r="AE1675" s="80">
        <f t="shared" si="711"/>
        <v>0.85</v>
      </c>
      <c r="AF1675" s="54">
        <f>(Q1675-MAX(Q$2:Q1674))/MAX(Q$2:Q1674)</f>
        <v>-1.101793339094106E-2</v>
      </c>
      <c r="AG1675" s="54">
        <f>(R1675-MAX(R$2:R1674))/MAX(R$2:R1674)</f>
        <v>-4.423654196914463E-2</v>
      </c>
      <c r="AH1675" s="54">
        <f>(S1675-MAX(S$2:S1674))/MAX(S$2:S1674)</f>
        <v>1.47933656110644E-2</v>
      </c>
      <c r="AI1675" s="54">
        <f>(T1675-MAX(T$2:T1674))/MAX(T$2:T1674)</f>
        <v>6.5183018490540057E-3</v>
      </c>
      <c r="AJ1675" s="54">
        <f>(U1675-MAX(U$2:U1674))/MAX(U$2:U1674)</f>
        <v>-1.9875138838063119E-2</v>
      </c>
      <c r="AK1675" s="54"/>
      <c r="AM1675" s="49"/>
      <c r="AN1675" s="49"/>
      <c r="AO1675" s="49"/>
      <c r="AP1675" s="49"/>
      <c r="AQ1675" s="49"/>
    </row>
    <row r="1676" spans="1:43">
      <c r="A1676" s="49">
        <f>Data!F1802</f>
        <v>2020.4583333331975</v>
      </c>
      <c r="B1676" s="53">
        <f t="shared" si="706"/>
        <v>0.92800000000000005</v>
      </c>
      <c r="C1676" s="50">
        <f>1/Data!N1802</f>
        <v>3.4676088630007519E-2</v>
      </c>
      <c r="D1676" s="50">
        <f>Data!H1802/100</f>
        <v>7.3000000000000001E-3</v>
      </c>
      <c r="E1676">
        <f>Data!K1803/Data!K1802</f>
        <v>1.0295492122065524</v>
      </c>
      <c r="F1676">
        <f>Data!T1803/Data!T1802</f>
        <v>1.0060963651262698</v>
      </c>
      <c r="G1676" s="49">
        <f>Data!E1805</f>
        <v>260.27999999999997</v>
      </c>
      <c r="H1676" s="52">
        <v>0</v>
      </c>
      <c r="I1676" s="52">
        <v>1</v>
      </c>
      <c r="J1676" s="52">
        <v>0.6</v>
      </c>
      <c r="K1676" s="54">
        <f t="shared" si="709"/>
        <v>0.66261227030770231</v>
      </c>
      <c r="L1676" s="54">
        <f t="shared" si="720"/>
        <v>0.84999999999999987</v>
      </c>
      <c r="M1676" s="53">
        <f t="shared" si="721"/>
        <v>0.85</v>
      </c>
      <c r="N1676" s="54" cm="1">
        <f t="array" ref="N1676">stock_min(C1676,O1676)</f>
        <v>0.14991022434263984</v>
      </c>
      <c r="O1676" s="54" cm="1">
        <f t="array" ref="O1676">stock_max(C1676,D1676)</f>
        <v>0.85</v>
      </c>
      <c r="P1676" s="49">
        <f t="shared" si="707"/>
        <v>2020.4583333331975</v>
      </c>
      <c r="Q1676" s="49">
        <f t="shared" si="712"/>
        <v>4.5221117956726298</v>
      </c>
      <c r="R1676" s="49">
        <f t="shared" si="713"/>
        <v>997.68297038368132</v>
      </c>
      <c r="S1676" s="59">
        <f t="shared" si="703"/>
        <v>159.06786310794837</v>
      </c>
      <c r="T1676" s="59">
        <f t="shared" si="704"/>
        <v>218.26408743007281</v>
      </c>
      <c r="U1676" s="59">
        <f t="shared" si="705"/>
        <v>816.12260457070283</v>
      </c>
      <c r="V1676" s="59"/>
      <c r="W1676" s="49">
        <f t="shared" si="714"/>
        <v>63.627145243179349</v>
      </c>
      <c r="X1676" s="49">
        <f t="shared" si="715"/>
        <v>95.440717864769013</v>
      </c>
      <c r="Y1676" s="49">
        <f t="shared" si="716"/>
        <v>73.639624931393428</v>
      </c>
      <c r="Z1676" s="49">
        <f t="shared" si="717"/>
        <v>144.62446249867938</v>
      </c>
      <c r="AA1676" s="49">
        <f t="shared" si="718"/>
        <v>122.41839068560544</v>
      </c>
      <c r="AB1676" s="49">
        <f t="shared" si="719"/>
        <v>693.70421388509737</v>
      </c>
      <c r="AC1676" s="80">
        <f t="shared" si="708"/>
        <v>0.85</v>
      </c>
      <c r="AD1676" s="80">
        <f t="shared" si="710"/>
        <v>0.14991022434263984</v>
      </c>
      <c r="AE1676" s="80">
        <f t="shared" si="711"/>
        <v>0.85</v>
      </c>
      <c r="AF1676" s="54">
        <f>(Q1676-MAX(Q$2:Q1675))/MAX(Q$2:Q1675)</f>
        <v>-4.9887376095593345E-3</v>
      </c>
      <c r="AG1676" s="54">
        <f>(R1676-MAX(R$2:R1675))/MAX(R$2:R1675)</f>
        <v>-1.5994484728522555E-2</v>
      </c>
      <c r="AH1676" s="54">
        <f>(S1676-MAX(S$2:S1675))/MAX(S$2:S1675)</f>
        <v>2.0168073374439287E-2</v>
      </c>
      <c r="AI1676" s="54">
        <f>(T1676-MAX(T$2:T1675))/MAX(T$2:T1675)</f>
        <v>2.1636509375315215E-2</v>
      </c>
      <c r="AJ1676" s="54">
        <f>(U1676-MAX(U$2:U1675))/MAX(U$2:U1675)</f>
        <v>5.6387709000665677E-3</v>
      </c>
      <c r="AK1676" s="54"/>
      <c r="AM1676" s="49"/>
      <c r="AN1676" s="49"/>
      <c r="AO1676" s="49"/>
      <c r="AP1676" s="49"/>
      <c r="AQ1676" s="49"/>
    </row>
    <row r="1677" spans="1:43">
      <c r="A1677" s="49">
        <f>Data!F1803</f>
        <v>2020.5416666665308</v>
      </c>
      <c r="B1677" s="53">
        <f t="shared" si="706"/>
        <v>0.93799999999999994</v>
      </c>
      <c r="C1677" s="50">
        <f>1/Data!N1803</f>
        <v>3.3784702673290562E-2</v>
      </c>
      <c r="D1677" s="50">
        <f>Data!H1803/100</f>
        <v>6.1999999999999998E-3</v>
      </c>
      <c r="E1677">
        <f>Data!K1804/Data!K1803</f>
        <v>1.0555993338788747</v>
      </c>
      <c r="F1677">
        <f>Data!T1804/Data!T1803</f>
        <v>0.99450040710147103</v>
      </c>
      <c r="G1677" s="49">
        <f>Data!E1806</f>
        <v>260.38799999999998</v>
      </c>
      <c r="H1677" s="52">
        <v>0</v>
      </c>
      <c r="I1677" s="52">
        <v>1</v>
      </c>
      <c r="J1677" s="52">
        <v>0.6</v>
      </c>
      <c r="K1677" s="54">
        <f t="shared" si="709"/>
        <v>0.66261227030770231</v>
      </c>
      <c r="L1677" s="54">
        <f t="shared" si="720"/>
        <v>0.85</v>
      </c>
      <c r="M1677" s="53">
        <f t="shared" si="721"/>
        <v>0.85</v>
      </c>
      <c r="N1677" s="54" cm="1">
        <f t="array" ref="N1677">stock_min(C1677,O1677)</f>
        <v>0.1193743097290713</v>
      </c>
      <c r="O1677" s="54" cm="1">
        <f t="array" ref="O1677">stock_max(C1677,D1677)</f>
        <v>0.85</v>
      </c>
      <c r="P1677" s="49">
        <f t="shared" si="707"/>
        <v>2020.5416666665308</v>
      </c>
      <c r="Q1677" s="49">
        <f t="shared" si="712"/>
        <v>4.4972420217547944</v>
      </c>
      <c r="R1677" s="49">
        <f t="shared" si="713"/>
        <v>1053.1534789593111</v>
      </c>
      <c r="S1677" s="59">
        <f t="shared" si="703"/>
        <v>164.02438005001807</v>
      </c>
      <c r="T1677" s="59">
        <f t="shared" si="704"/>
        <v>225.90012324926664</v>
      </c>
      <c r="U1677" s="59">
        <f t="shared" si="705"/>
        <v>854.01884545961877</v>
      </c>
      <c r="V1677" s="59"/>
      <c r="W1677" s="49">
        <f t="shared" si="714"/>
        <v>65.609752020007235</v>
      </c>
      <c r="X1677" s="49">
        <f t="shared" si="715"/>
        <v>98.414628030010832</v>
      </c>
      <c r="Y1677" s="49">
        <f t="shared" si="716"/>
        <v>76.2159297202803</v>
      </c>
      <c r="Z1677" s="49">
        <f t="shared" si="717"/>
        <v>149.68419352898633</v>
      </c>
      <c r="AA1677" s="49">
        <f t="shared" si="718"/>
        <v>128.10282681894284</v>
      </c>
      <c r="AB1677" s="49">
        <f t="shared" si="719"/>
        <v>725.91601864067593</v>
      </c>
      <c r="AC1677" s="80">
        <f t="shared" si="708"/>
        <v>0.85</v>
      </c>
      <c r="AD1677" s="80">
        <f t="shared" si="710"/>
        <v>0.1193743097290713</v>
      </c>
      <c r="AE1677" s="80">
        <f t="shared" si="711"/>
        <v>0.85</v>
      </c>
      <c r="AF1677" s="54">
        <f>(Q1677-MAX(Q$2:Q1676))/MAX(Q$2:Q1676)</f>
        <v>-1.0460894482158175E-2</v>
      </c>
      <c r="AG1677" s="54">
        <f>(R1677-MAX(R$2:R1676))/MAX(R$2:R1676)</f>
        <v>3.8715566453710465E-2</v>
      </c>
      <c r="AH1677" s="54">
        <f>(S1677-MAX(S$2:S1676))/MAX(S$2:S1676)</f>
        <v>3.1159763167913131E-2</v>
      </c>
      <c r="AI1677" s="54">
        <f>(T1677-MAX(T$2:T1676))/MAX(T$2:T1676)</f>
        <v>3.4985305686810526E-2</v>
      </c>
      <c r="AJ1677" s="54">
        <f>(U1677-MAX(U$2:U1676))/MAX(U$2:U1676)</f>
        <v>4.6434494862264156E-2</v>
      </c>
      <c r="AK1677" s="54"/>
      <c r="AM1677" s="49"/>
      <c r="AN1677" s="49"/>
      <c r="AO1677" s="49"/>
      <c r="AP1677" s="49"/>
      <c r="AQ1677" s="49"/>
    </row>
    <row r="1678" spans="1:43">
      <c r="A1678" s="49">
        <f>Data!F1804</f>
        <v>2020.624999999864</v>
      </c>
      <c r="B1678" s="53">
        <f t="shared" si="706"/>
        <v>0.95299999999999996</v>
      </c>
      <c r="C1678" s="50">
        <f>1/Data!N1804</f>
        <v>3.2094270922693229E-2</v>
      </c>
      <c r="D1678" s="50">
        <f>Data!H1804/100</f>
        <v>6.5000000000000006E-3</v>
      </c>
      <c r="E1678">
        <f>Data!K1805/Data!K1804</f>
        <v>0.99234109599027165</v>
      </c>
      <c r="F1678">
        <f>Data!T1805/Data!T1804</f>
        <v>0.99627798112013244</v>
      </c>
      <c r="G1678" s="49">
        <f>Data!E1807</f>
        <v>260.22899999999998</v>
      </c>
      <c r="H1678" s="52">
        <v>0</v>
      </c>
      <c r="I1678" s="52">
        <v>1</v>
      </c>
      <c r="J1678" s="52">
        <v>0.6</v>
      </c>
      <c r="K1678" s="54">
        <f t="shared" si="709"/>
        <v>0.66261227030770231</v>
      </c>
      <c r="L1678" s="54">
        <f t="shared" si="720"/>
        <v>0.85</v>
      </c>
      <c r="M1678" s="53">
        <f t="shared" si="721"/>
        <v>0.85</v>
      </c>
      <c r="N1678" s="54" cm="1">
        <f t="array" ref="N1678">stock_min(C1678,O1678)</f>
        <v>6.1465746993327013E-2</v>
      </c>
      <c r="O1678" s="54" cm="1">
        <f t="array" ref="O1678">stock_max(C1678,D1678)</f>
        <v>0.85</v>
      </c>
      <c r="P1678" s="49">
        <f t="shared" si="707"/>
        <v>2020.624999999864</v>
      </c>
      <c r="Q1678" s="49">
        <f t="shared" si="712"/>
        <v>4.4805032020424891</v>
      </c>
      <c r="R1678" s="49">
        <f t="shared" si="713"/>
        <v>1045.0874775564503</v>
      </c>
      <c r="S1678" s="59">
        <f t="shared" si="703"/>
        <v>163.02643112506121</v>
      </c>
      <c r="T1678" s="59">
        <f t="shared" si="704"/>
        <v>224.47002924988897</v>
      </c>
      <c r="U1678" s="59">
        <f t="shared" si="705"/>
        <v>847.9823232137411</v>
      </c>
      <c r="V1678" s="59"/>
      <c r="W1678" s="49">
        <f t="shared" si="714"/>
        <v>65.210572450024486</v>
      </c>
      <c r="X1678" s="49">
        <f t="shared" si="715"/>
        <v>97.815858675036722</v>
      </c>
      <c r="Y1678" s="49">
        <f t="shared" si="716"/>
        <v>75.733433552583691</v>
      </c>
      <c r="Z1678" s="49">
        <f t="shared" si="717"/>
        <v>148.73659569730526</v>
      </c>
      <c r="AA1678" s="49">
        <f t="shared" si="718"/>
        <v>127.19734848206119</v>
      </c>
      <c r="AB1678" s="49">
        <f t="shared" si="719"/>
        <v>720.78497473167988</v>
      </c>
      <c r="AC1678" s="80">
        <f t="shared" si="708"/>
        <v>0.85</v>
      </c>
      <c r="AD1678" s="80">
        <f t="shared" si="710"/>
        <v>6.1465746993327013E-2</v>
      </c>
      <c r="AE1678" s="80">
        <f t="shared" si="711"/>
        <v>0.85</v>
      </c>
      <c r="AF1678" s="54">
        <f>(Q1678-MAX(Q$2:Q1677))/MAX(Q$2:Q1677)</f>
        <v>-1.414397771526288E-2</v>
      </c>
      <c r="AG1678" s="54">
        <f>(R1678-MAX(R$2:R1677))/MAX(R$2:R1677)</f>
        <v>-7.6589040097283416E-3</v>
      </c>
      <c r="AH1678" s="54">
        <f>(S1678-MAX(S$2:S1677))/MAX(S$2:S1677)</f>
        <v>-6.0841499577839664E-3</v>
      </c>
      <c r="AI1678" s="54">
        <f>(T1678-MAX(T$2:T1677))/MAX(T$2:T1677)</f>
        <v>-6.3306472737053622E-3</v>
      </c>
      <c r="AJ1678" s="54">
        <f>(U1678-MAX(U$2:U1677))/MAX(U$2:U1677)</f>
        <v>-7.0683712402492957E-3</v>
      </c>
      <c r="AK1678" s="54"/>
      <c r="AM1678" s="49"/>
      <c r="AN1678" s="49"/>
      <c r="AO1678" s="49"/>
      <c r="AP1678" s="49"/>
      <c r="AQ1678" s="49"/>
    </row>
    <row r="1679" spans="1:43">
      <c r="A1679" s="49">
        <f>Data!F1805</f>
        <v>2020.7083333331973</v>
      </c>
      <c r="B1679" s="53">
        <f t="shared" si="706"/>
        <v>0.95</v>
      </c>
      <c r="C1679" s="50">
        <f>1/Data!N1805</f>
        <v>3.242602500381736E-2</v>
      </c>
      <c r="D1679" s="50">
        <f>Data!H1805/100</f>
        <v>6.8000000000000005E-3</v>
      </c>
      <c r="E1679">
        <f>Data!K1806/Data!K1805</f>
        <v>1.0168333769950737</v>
      </c>
      <c r="F1679">
        <f>Data!T1806/Data!T1805</f>
        <v>0.98966734716584792</v>
      </c>
      <c r="G1679" s="49">
        <f>Data!E1808</f>
        <v>260.47399999999999</v>
      </c>
      <c r="H1679" s="52">
        <v>0</v>
      </c>
      <c r="I1679" s="52">
        <v>1</v>
      </c>
      <c r="J1679" s="52">
        <v>0.6</v>
      </c>
      <c r="K1679" s="54">
        <f t="shared" si="709"/>
        <v>0.66261227030770231</v>
      </c>
      <c r="L1679" s="54">
        <f t="shared" si="720"/>
        <v>0.85</v>
      </c>
      <c r="M1679" s="53">
        <f t="shared" si="721"/>
        <v>0.85</v>
      </c>
      <c r="N1679" s="54" cm="1">
        <f t="array" ref="N1679">stock_min(C1679,O1679)</f>
        <v>7.2830537090784311E-2</v>
      </c>
      <c r="O1679" s="54" cm="1">
        <f t="array" ref="O1679">stock_max(C1679,D1679)</f>
        <v>0.85</v>
      </c>
      <c r="P1679" s="49">
        <f t="shared" si="707"/>
        <v>2020.7083333331973</v>
      </c>
      <c r="Q1679" s="49">
        <f t="shared" si="712"/>
        <v>4.4342077179334769</v>
      </c>
      <c r="R1679" s="49">
        <f t="shared" si="713"/>
        <v>1062.6798290589886</v>
      </c>
      <c r="S1679" s="59">
        <f t="shared" si="703"/>
        <v>163.99920414399253</v>
      </c>
      <c r="T1679" s="59">
        <f t="shared" si="704"/>
        <v>226.19124116138838</v>
      </c>
      <c r="U1679" s="59">
        <f t="shared" si="705"/>
        <v>858.80128238249426</v>
      </c>
      <c r="V1679" s="59"/>
      <c r="W1679" s="49">
        <f t="shared" si="714"/>
        <v>65.599681657597017</v>
      </c>
      <c r="X1679" s="49">
        <f t="shared" si="715"/>
        <v>98.399522486395512</v>
      </c>
      <c r="Y1679" s="49">
        <f t="shared" si="716"/>
        <v>76.314149331723826</v>
      </c>
      <c r="Z1679" s="49">
        <f t="shared" si="717"/>
        <v>149.87709182966455</v>
      </c>
      <c r="AA1679" s="49">
        <f t="shared" si="718"/>
        <v>128.82019235737417</v>
      </c>
      <c r="AB1679" s="49">
        <f t="shared" si="719"/>
        <v>729.98109002512012</v>
      </c>
      <c r="AC1679" s="80">
        <f t="shared" si="708"/>
        <v>0.85</v>
      </c>
      <c r="AD1679" s="80">
        <f t="shared" si="710"/>
        <v>7.2830537090784311E-2</v>
      </c>
      <c r="AE1679" s="80">
        <f t="shared" si="711"/>
        <v>0.85</v>
      </c>
      <c r="AF1679" s="54">
        <f>(Q1679-MAX(Q$2:Q1678))/MAX(Q$2:Q1678)</f>
        <v>-2.4330485737989252E-2</v>
      </c>
      <c r="AG1679" s="54">
        <f>(R1679-MAX(R$2:R1678))/MAX(R$2:R1678)</f>
        <v>9.0455477667805168E-3</v>
      </c>
      <c r="AH1679" s="54">
        <f>(S1679-MAX(S$2:S1678))/MAX(S$2:S1678)</f>
        <v>-1.5348880463904747E-4</v>
      </c>
      <c r="AI1679" s="54">
        <f>(T1679-MAX(T$2:T1678))/MAX(T$2:T1678)</f>
        <v>1.2887018737944825E-3</v>
      </c>
      <c r="AJ1679" s="54">
        <f>(U1679-MAX(U$2:U1678))/MAX(U$2:U1678)</f>
        <v>5.5999196602056975E-3</v>
      </c>
      <c r="AK1679" s="54"/>
      <c r="AM1679" s="49"/>
      <c r="AN1679" s="49"/>
      <c r="AO1679" s="49"/>
      <c r="AP1679" s="49"/>
      <c r="AQ1679" s="49"/>
    </row>
    <row r="1680" spans="1:43">
      <c r="A1680" s="49">
        <f>Data!F1806</f>
        <v>2020.7916666665305</v>
      </c>
      <c r="B1680" s="53">
        <f t="shared" si="706"/>
        <v>0.95399999999999996</v>
      </c>
      <c r="C1680" s="50">
        <f>1/Data!N1806</f>
        <v>3.1965534471669235E-2</v>
      </c>
      <c r="D1680" s="50">
        <f>Data!H1806/100</f>
        <v>7.9000000000000008E-3</v>
      </c>
      <c r="E1680">
        <f>Data!K1807/Data!K1806</f>
        <v>1.0401716822366804</v>
      </c>
      <c r="F1680">
        <f>Data!T1807/Data!T1806</f>
        <v>0.99366698803214737</v>
      </c>
      <c r="G1680" s="49">
        <f>Data!E1809</f>
        <v>261.58199999999999</v>
      </c>
      <c r="H1680" s="52">
        <v>0</v>
      </c>
      <c r="I1680" s="52">
        <v>1</v>
      </c>
      <c r="J1680" s="52">
        <v>0.6</v>
      </c>
      <c r="K1680" s="54">
        <f t="shared" si="709"/>
        <v>0.66261227030770231</v>
      </c>
      <c r="L1680" s="54">
        <f t="shared" si="720"/>
        <v>0.85</v>
      </c>
      <c r="M1680" s="53">
        <f t="shared" si="721"/>
        <v>0.85</v>
      </c>
      <c r="N1680" s="54" cm="1">
        <f t="array" ref="N1680">stock_min(C1680,O1680)</f>
        <v>5.7055664866162939E-2</v>
      </c>
      <c r="O1680" s="54" cm="1">
        <f t="array" ref="O1680">stock_max(C1680,D1680)</f>
        <v>0.85</v>
      </c>
      <c r="P1680" s="49">
        <f t="shared" si="707"/>
        <v>2020.7916666665305</v>
      </c>
      <c r="Q1680" s="49">
        <f t="shared" si="712"/>
        <v>4.4061258273878599</v>
      </c>
      <c r="R1680" s="49">
        <f t="shared" si="713"/>
        <v>1105.3694654712763</v>
      </c>
      <c r="S1680" s="59">
        <f t="shared" si="703"/>
        <v>167.53663492453222</v>
      </c>
      <c r="T1680" s="59">
        <f t="shared" si="704"/>
        <v>231.72875764789313</v>
      </c>
      <c r="U1680" s="59">
        <f t="shared" si="705"/>
        <v>887.31003094986875</v>
      </c>
      <c r="V1680" s="59"/>
      <c r="W1680" s="49">
        <f t="shared" si="714"/>
        <v>67.014653969812898</v>
      </c>
      <c r="X1680" s="49">
        <f t="shared" si="715"/>
        <v>100.52198095471933</v>
      </c>
      <c r="Y1680" s="49">
        <f t="shared" si="716"/>
        <v>78.182439447239332</v>
      </c>
      <c r="Z1680" s="49">
        <f t="shared" si="717"/>
        <v>153.54631820065381</v>
      </c>
      <c r="AA1680" s="49">
        <f t="shared" si="718"/>
        <v>133.09650464248034</v>
      </c>
      <c r="AB1680" s="49">
        <f t="shared" si="719"/>
        <v>754.21352630738841</v>
      </c>
      <c r="AC1680" s="80">
        <f t="shared" si="708"/>
        <v>0.85</v>
      </c>
      <c r="AD1680" s="80">
        <f t="shared" si="710"/>
        <v>5.7055664866162939E-2</v>
      </c>
      <c r="AE1680" s="80">
        <f t="shared" si="711"/>
        <v>0.85</v>
      </c>
      <c r="AF1680" s="54">
        <f>(Q1680-MAX(Q$2:Q1679))/MAX(Q$2:Q1679)</f>
        <v>-3.0509412448479493E-2</v>
      </c>
      <c r="AG1680" s="54">
        <f>(R1680-MAX(R$2:R1679))/MAX(R$2:R1679)</f>
        <v>4.0171682236680509E-2</v>
      </c>
      <c r="AH1680" s="54">
        <f>(S1680-MAX(S$2:S1679))/MAX(S$2:S1679)</f>
        <v>2.1413005026710778E-2</v>
      </c>
      <c r="AI1680" s="54">
        <f>(T1680-MAX(T$2:T1679))/MAX(T$2:T1679)</f>
        <v>2.4481569038978464E-2</v>
      </c>
      <c r="AJ1680" s="54">
        <f>(U1680-MAX(U$2:U1679))/MAX(U$2:U1679)</f>
        <v>3.3195978106000557E-2</v>
      </c>
      <c r="AK1680" s="54"/>
      <c r="AM1680" s="49"/>
      <c r="AN1680" s="49"/>
      <c r="AO1680" s="49"/>
      <c r="AP1680" s="49"/>
      <c r="AQ1680" s="49"/>
    </row>
    <row r="1681" spans="1:43">
      <c r="A1681" s="49">
        <f>Data!F1807</f>
        <v>2020.8749999998638</v>
      </c>
      <c r="B1681" s="53">
        <f t="shared" si="706"/>
        <v>0.96199999999999997</v>
      </c>
      <c r="C1681" s="50">
        <f>1/Data!N1807</f>
        <v>3.0794620605495305E-2</v>
      </c>
      <c r="D1681" s="50">
        <f>Data!H1807/100</f>
        <v>8.6999999999999994E-3</v>
      </c>
      <c r="E1681">
        <f>Data!K1808/Data!K1807</f>
        <v>1.0416156754447228</v>
      </c>
      <c r="F1681">
        <f>Data!T1808/Data!T1807</f>
        <v>0.99410729657768571</v>
      </c>
      <c r="G1681" s="49">
        <f>Data!E1810</f>
        <v>263.01400000000001</v>
      </c>
      <c r="H1681" s="52">
        <v>0</v>
      </c>
      <c r="I1681" s="52">
        <v>1</v>
      </c>
      <c r="J1681" s="52">
        <v>0.6</v>
      </c>
      <c r="K1681" s="54">
        <f t="shared" si="709"/>
        <v>0.66261227030770231</v>
      </c>
      <c r="L1681" s="54">
        <f t="shared" si="720"/>
        <v>0.85</v>
      </c>
      <c r="M1681" s="53">
        <f t="shared" si="721"/>
        <v>0.85</v>
      </c>
      <c r="N1681" s="54" cm="1">
        <f t="array" ref="N1681">stock_min(C1681,O1681)</f>
        <v>1.6944054886330315E-2</v>
      </c>
      <c r="O1681" s="54" cm="1">
        <f t="array" ref="O1681">stock_max(C1681,D1681)</f>
        <v>0.85</v>
      </c>
      <c r="P1681" s="49">
        <f t="shared" si="707"/>
        <v>2020.8749999998638</v>
      </c>
      <c r="Q1681" s="49">
        <f t="shared" si="712"/>
        <v>4.3801618346456639</v>
      </c>
      <c r="R1681" s="49">
        <f t="shared" si="713"/>
        <v>1151.3701623928357</v>
      </c>
      <c r="S1681" s="59">
        <f t="shared" si="703"/>
        <v>171.32502757821129</v>
      </c>
      <c r="T1681" s="59">
        <f t="shared" si="704"/>
        <v>237.65798546336805</v>
      </c>
      <c r="U1681" s="59">
        <f t="shared" si="705"/>
        <v>917.91283804829209</v>
      </c>
      <c r="V1681" s="59"/>
      <c r="W1681" s="49">
        <f t="shared" si="714"/>
        <v>68.530011031284516</v>
      </c>
      <c r="X1681" s="49">
        <f t="shared" si="715"/>
        <v>102.79501654692677</v>
      </c>
      <c r="Y1681" s="49">
        <f t="shared" si="716"/>
        <v>80.182888158730833</v>
      </c>
      <c r="Z1681" s="49">
        <f t="shared" si="717"/>
        <v>157.47509730463722</v>
      </c>
      <c r="AA1681" s="49">
        <f t="shared" si="718"/>
        <v>137.68692570724383</v>
      </c>
      <c r="AB1681" s="49">
        <f t="shared" si="719"/>
        <v>780.22591234104823</v>
      </c>
      <c r="AC1681" s="80">
        <f t="shared" si="708"/>
        <v>0.85</v>
      </c>
      <c r="AD1681" s="80">
        <f t="shared" si="710"/>
        <v>1.6944054886330315E-2</v>
      </c>
      <c r="AE1681" s="80">
        <f t="shared" si="711"/>
        <v>0.85</v>
      </c>
      <c r="AF1681" s="54">
        <f>(Q1681-MAX(Q$2:Q1680))/MAX(Q$2:Q1680)</f>
        <v>-3.6222332951645862E-2</v>
      </c>
      <c r="AG1681" s="54">
        <f>(R1681-MAX(R$2:R1680))/MAX(R$2:R1680)</f>
        <v>4.1615675444722874E-2</v>
      </c>
      <c r="AH1681" s="54">
        <f>(S1681-MAX(S$2:S1680))/MAX(S$2:S1680)</f>
        <v>2.261232389790788E-2</v>
      </c>
      <c r="AI1681" s="54">
        <f>(T1681-MAX(T$2:T1680))/MAX(T$2:T1680)</f>
        <v>2.5586931357411632E-2</v>
      </c>
      <c r="AJ1681" s="54">
        <f>(U1681-MAX(U$2:U1680))/MAX(U$2:U1680)</f>
        <v>3.4489418614667207E-2</v>
      </c>
      <c r="AK1681" s="54"/>
      <c r="AM1681" s="49"/>
      <c r="AN1681" s="49"/>
      <c r="AO1681" s="49"/>
      <c r="AP1681" s="49"/>
      <c r="AQ1681" s="49"/>
    </row>
    <row r="1682" spans="1:43">
      <c r="A1682" s="49">
        <f>Data!F1808</f>
        <v>2020.9583333331971</v>
      </c>
      <c r="B1682" s="53">
        <f t="shared" si="706"/>
        <v>0.96899999999999997</v>
      </c>
      <c r="C1682" s="50">
        <f>1/Data!N1808</f>
        <v>2.9615948011011143E-2</v>
      </c>
      <c r="D1682" s="50">
        <f>Data!H1808/100</f>
        <v>9.300000000000001E-3</v>
      </c>
      <c r="E1682">
        <f>Data!K1809/Data!K1808</f>
        <v>1.0235939984138775</v>
      </c>
      <c r="F1682">
        <f>Data!T1809/Data!T1808</f>
        <v>0.98249555166150404</v>
      </c>
      <c r="G1682" s="49">
        <f>Data!E1811</f>
        <v>264.87700000000001</v>
      </c>
      <c r="H1682" s="52">
        <v>0</v>
      </c>
      <c r="I1682" s="52">
        <v>1</v>
      </c>
      <c r="J1682" s="52">
        <v>0.6</v>
      </c>
      <c r="K1682" s="54">
        <f t="shared" si="709"/>
        <v>0.66261227030770231</v>
      </c>
      <c r="L1682" s="54">
        <f t="shared" si="720"/>
        <v>0.85</v>
      </c>
      <c r="M1682" s="53">
        <f t="shared" si="721"/>
        <v>0.85</v>
      </c>
      <c r="N1682" s="54" cm="1">
        <f t="array" ref="N1682">stock_min(C1682,O1682)</f>
        <v>0</v>
      </c>
      <c r="O1682" s="54" cm="1">
        <f t="array" ref="O1682">stock_max(C1682,D1682)</f>
        <v>0.85</v>
      </c>
      <c r="P1682" s="49">
        <f t="shared" si="707"/>
        <v>2020.9583333331971</v>
      </c>
      <c r="Q1682" s="49">
        <f t="shared" si="712"/>
        <v>4.3034895180968569</v>
      </c>
      <c r="R1682" s="49">
        <f t="shared" si="713"/>
        <v>1178.5355881781181</v>
      </c>
      <c r="S1682" s="59">
        <f t="shared" si="703"/>
        <v>172.55079299784032</v>
      </c>
      <c r="T1682" s="59">
        <f t="shared" si="704"/>
        <v>239.96989543599295</v>
      </c>
      <c r="U1682" s="59">
        <f t="shared" si="705"/>
        <v>933.91135330860413</v>
      </c>
      <c r="V1682" s="59"/>
      <c r="W1682" s="49">
        <f t="shared" si="714"/>
        <v>69.02031719913613</v>
      </c>
      <c r="X1682" s="49">
        <f t="shared" si="715"/>
        <v>103.53047579870419</v>
      </c>
      <c r="Y1682" s="49">
        <f t="shared" si="716"/>
        <v>80.962898215647741</v>
      </c>
      <c r="Z1682" s="49">
        <f t="shared" si="717"/>
        <v>159.00699722034523</v>
      </c>
      <c r="AA1682" s="49">
        <f t="shared" si="718"/>
        <v>140.08670299629065</v>
      </c>
      <c r="AB1682" s="49">
        <f t="shared" si="719"/>
        <v>793.82465031231345</v>
      </c>
      <c r="AC1682" s="80">
        <f t="shared" si="708"/>
        <v>0.85</v>
      </c>
      <c r="AD1682" s="80">
        <f t="shared" si="710"/>
        <v>0</v>
      </c>
      <c r="AE1682" s="80">
        <f t="shared" si="711"/>
        <v>0.85</v>
      </c>
      <c r="AF1682" s="54">
        <f>(Q1682-MAX(Q$2:Q1681))/MAX(Q$2:Q1681)</f>
        <v>-5.3092729334290004E-2</v>
      </c>
      <c r="AG1682" s="54">
        <f>(R1682-MAX(R$2:R1681))/MAX(R$2:R1681)</f>
        <v>2.3593998413877482E-2</v>
      </c>
      <c r="AH1682" s="54">
        <f>(S1682-MAX(S$2:S1681))/MAX(S$2:S1681)</f>
        <v>7.1546197129281385E-3</v>
      </c>
      <c r="AI1682" s="54">
        <f>(T1682-MAX(T$2:T1681))/MAX(T$2:T1681)</f>
        <v>9.7278867702143956E-3</v>
      </c>
      <c r="AJ1682" s="54">
        <f>(U1682-MAX(U$2:U1681))/MAX(U$2:U1681)</f>
        <v>1.742923140102149E-2</v>
      </c>
      <c r="AK1682" s="54"/>
      <c r="AM1682" s="49"/>
      <c r="AN1682" s="49"/>
      <c r="AO1682" s="49"/>
      <c r="AP1682" s="49"/>
      <c r="AQ1682" s="49"/>
    </row>
    <row r="1683" spans="1:43">
      <c r="A1683" s="49">
        <f>Data!F1809</f>
        <v>2021.0416666665303</v>
      </c>
      <c r="B1683" s="53">
        <f t="shared" si="706"/>
        <v>0.97199999999999998</v>
      </c>
      <c r="C1683" s="50">
        <f>1/Data!N1809</f>
        <v>2.8975065897362231E-2</v>
      </c>
      <c r="D1683" s="50">
        <f>Data!H1809/100</f>
        <v>1.0800000000000001E-2</v>
      </c>
      <c r="E1683">
        <f>Data!K1810/Data!K1809</f>
        <v>1.0193303549734363</v>
      </c>
      <c r="F1683">
        <f>Data!T1810/Data!T1809</f>
        <v>0.97877024892206832</v>
      </c>
      <c r="G1683" s="49">
        <f>Data!E1812</f>
        <v>267.05399999999997</v>
      </c>
      <c r="H1683" s="52">
        <v>0</v>
      </c>
      <c r="I1683" s="52">
        <v>1</v>
      </c>
      <c r="J1683" s="52">
        <v>0.6</v>
      </c>
      <c r="K1683" s="54">
        <f t="shared" si="709"/>
        <v>0.66261227030770231</v>
      </c>
      <c r="L1683" s="54">
        <f t="shared" si="720"/>
        <v>0.85</v>
      </c>
      <c r="M1683" s="53">
        <f t="shared" si="721"/>
        <v>0.85</v>
      </c>
      <c r="N1683" s="54" cm="1">
        <f t="array" ref="N1683">stock_min(C1683,O1683)</f>
        <v>0</v>
      </c>
      <c r="O1683" s="54" cm="1">
        <f t="array" ref="O1683">stock_max(C1683,D1683)</f>
        <v>0.85</v>
      </c>
      <c r="P1683" s="49">
        <f t="shared" si="707"/>
        <v>2021.0416666665303</v>
      </c>
      <c r="Q1683" s="49">
        <f t="shared" si="712"/>
        <v>4.2121275068611723</v>
      </c>
      <c r="R1683" s="49">
        <f t="shared" si="713"/>
        <v>1201.3170994464288</v>
      </c>
      <c r="S1683" s="59">
        <f t="shared" si="703"/>
        <v>173.08678969214048</v>
      </c>
      <c r="T1683" s="59">
        <f t="shared" si="704"/>
        <v>241.3247349598563</v>
      </c>
      <c r="U1683" s="59">
        <f t="shared" si="705"/>
        <v>946.28225975186569</v>
      </c>
      <c r="V1683" s="59"/>
      <c r="W1683" s="49">
        <f t="shared" si="714"/>
        <v>69.2347158768562</v>
      </c>
      <c r="X1683" s="49">
        <f t="shared" si="715"/>
        <v>103.85207381528429</v>
      </c>
      <c r="Y1683" s="49">
        <f t="shared" si="716"/>
        <v>81.420004446701384</v>
      </c>
      <c r="Z1683" s="49">
        <f t="shared" si="717"/>
        <v>159.90473051315493</v>
      </c>
      <c r="AA1683" s="49">
        <f t="shared" si="718"/>
        <v>141.94233896277987</v>
      </c>
      <c r="AB1683" s="49">
        <f t="shared" si="719"/>
        <v>804.3399207890858</v>
      </c>
      <c r="AC1683" s="80">
        <f t="shared" si="708"/>
        <v>0.85</v>
      </c>
      <c r="AD1683" s="80">
        <f t="shared" si="710"/>
        <v>0</v>
      </c>
      <c r="AE1683" s="80">
        <f t="shared" si="711"/>
        <v>0.85</v>
      </c>
      <c r="AF1683" s="54">
        <f>(Q1683-MAX(Q$2:Q1682))/MAX(Q$2:Q1682)</f>
        <v>-7.3195334984406724E-2</v>
      </c>
      <c r="AG1683" s="54">
        <f>(R1683-MAX(R$2:R1682))/MAX(R$2:R1682)</f>
        <v>1.9330354973436353E-2</v>
      </c>
      <c r="AH1683" s="54">
        <f>(S1683-MAX(S$2:S1682))/MAX(S$2:S1682)</f>
        <v>3.1063125528891385E-3</v>
      </c>
      <c r="AI1683" s="54">
        <f>(T1683-MAX(T$2:T1682))/MAX(T$2:T1682)</f>
        <v>5.6458728766864141E-3</v>
      </c>
      <c r="AJ1683" s="54">
        <f>(U1683-MAX(U$2:U1682))/MAX(U$2:U1682)</f>
        <v>1.3246339065731097E-2</v>
      </c>
      <c r="AK1683" s="54"/>
      <c r="AM1683" s="49"/>
      <c r="AN1683" s="49"/>
      <c r="AO1683" s="49"/>
      <c r="AP1683" s="49"/>
      <c r="AQ1683" s="49"/>
    </row>
    <row r="1684" spans="1:43">
      <c r="A1684" s="49">
        <f>Data!F1810</f>
        <v>2021.1249999998636</v>
      </c>
      <c r="B1684" s="53">
        <f t="shared" si="706"/>
        <v>0.97399999999999998</v>
      </c>
      <c r="C1684" s="50">
        <f>1/Data!N1810</f>
        <v>2.848685746293483E-2</v>
      </c>
      <c r="D1684" s="50">
        <f>Data!H1810/100</f>
        <v>1.26E-2</v>
      </c>
      <c r="E1684">
        <f>Data!K1811/Data!K1810</f>
        <v>1.0011177691566109</v>
      </c>
      <c r="F1684">
        <f>Data!T1811/Data!T1810</f>
        <v>0.96217513127480969</v>
      </c>
      <c r="G1684" s="49">
        <f>Data!E1813</f>
        <v>269.19499999999999</v>
      </c>
      <c r="H1684" s="52">
        <v>0</v>
      </c>
      <c r="I1684" s="52">
        <v>1</v>
      </c>
      <c r="J1684" s="52">
        <v>0.6</v>
      </c>
      <c r="K1684" s="54">
        <f t="shared" si="709"/>
        <v>0.66261227030770231</v>
      </c>
      <c r="L1684" s="54">
        <f t="shared" si="720"/>
        <v>0.85</v>
      </c>
      <c r="M1684" s="53">
        <f t="shared" si="721"/>
        <v>0.85</v>
      </c>
      <c r="N1684" s="54" cm="1">
        <f t="array" ref="N1684">stock_min(C1684,O1684)</f>
        <v>0</v>
      </c>
      <c r="O1684" s="54" cm="1">
        <f t="array" ref="O1684">stock_max(C1684,D1684)</f>
        <v>0.85</v>
      </c>
      <c r="P1684" s="49">
        <f t="shared" si="707"/>
        <v>2021.1249999998636</v>
      </c>
      <c r="Q1684" s="49">
        <f t="shared" si="712"/>
        <v>4.052804336860385</v>
      </c>
      <c r="R1684" s="49">
        <f t="shared" si="713"/>
        <v>1202.6598946474992</v>
      </c>
      <c r="S1684" s="59">
        <f t="shared" si="703"/>
        <v>170.58407829783334</v>
      </c>
      <c r="T1684" s="59">
        <f t="shared" si="704"/>
        <v>238.4237705558192</v>
      </c>
      <c r="U1684" s="59">
        <f t="shared" si="705"/>
        <v>941.81237576894091</v>
      </c>
      <c r="V1684" s="59"/>
      <c r="W1684" s="49">
        <f t="shared" si="714"/>
        <v>68.233631319133337</v>
      </c>
      <c r="X1684" s="49">
        <f t="shared" si="715"/>
        <v>102.35044697870001</v>
      </c>
      <c r="Y1684" s="49">
        <f t="shared" si="716"/>
        <v>80.441254652505137</v>
      </c>
      <c r="Z1684" s="49">
        <f t="shared" si="717"/>
        <v>157.98251590331407</v>
      </c>
      <c r="AA1684" s="49">
        <f t="shared" si="718"/>
        <v>141.27185636534116</v>
      </c>
      <c r="AB1684" s="49">
        <f t="shared" si="719"/>
        <v>800.54051940359977</v>
      </c>
      <c r="AC1684" s="80">
        <f t="shared" si="708"/>
        <v>0.85</v>
      </c>
      <c r="AD1684" s="80">
        <f t="shared" si="710"/>
        <v>0</v>
      </c>
      <c r="AE1684" s="80">
        <f t="shared" si="711"/>
        <v>0.85</v>
      </c>
      <c r="AF1684" s="54">
        <f>(Q1684-MAX(Q$2:Q1683))/MAX(Q$2:Q1683)</f>
        <v>-0.1082515997725156</v>
      </c>
      <c r="AG1684" s="54">
        <f>(R1684-MAX(R$2:R1683))/MAX(R$2:R1683)</f>
        <v>1.1177691566108526E-3</v>
      </c>
      <c r="AH1684" s="54">
        <f>(S1684-MAX(S$2:S1683))/MAX(S$2:S1683)</f>
        <v>-1.445928599610964E-2</v>
      </c>
      <c r="AI1684" s="54">
        <f>(T1684-MAX(T$2:T1683))/MAX(T$2:T1683)</f>
        <v>-1.2020999026559231E-2</v>
      </c>
      <c r="AJ1684" s="54">
        <f>(U1684-MAX(U$2:U1683))/MAX(U$2:U1683)</f>
        <v>-4.723626525659351E-3</v>
      </c>
      <c r="AK1684" s="54"/>
      <c r="AM1684" s="49"/>
      <c r="AN1684" s="49"/>
      <c r="AO1684" s="49"/>
      <c r="AP1684" s="49"/>
      <c r="AQ1684" s="49"/>
    </row>
    <row r="1685" spans="1:43">
      <c r="A1685" s="49">
        <f>Data!F1811</f>
        <v>2021.2083333331968</v>
      </c>
      <c r="B1685" s="53">
        <f t="shared" si="706"/>
        <v>0.97399999999999998</v>
      </c>
      <c r="C1685" s="50">
        <f>1/Data!N1811</f>
        <v>2.8536740034104367E-2</v>
      </c>
      <c r="D1685" s="50">
        <f>Data!H1811/100</f>
        <v>1.61E-2</v>
      </c>
      <c r="E1685">
        <f>Data!K1812/Data!K1811</f>
        <v>1.0515737178021423</v>
      </c>
      <c r="F1685">
        <f>Data!T1812/Data!T1811</f>
        <v>0.99045723376867578</v>
      </c>
      <c r="G1685" s="49">
        <f>Data!E1814</f>
        <v>271.69600000000003</v>
      </c>
      <c r="H1685" s="52">
        <v>0</v>
      </c>
      <c r="I1685" s="52">
        <v>1</v>
      </c>
      <c r="J1685" s="52">
        <v>0.6</v>
      </c>
      <c r="K1685" s="54">
        <f t="shared" si="709"/>
        <v>0.66261227030770231</v>
      </c>
      <c r="L1685" s="54">
        <f t="shared" si="720"/>
        <v>0.85</v>
      </c>
      <c r="M1685" s="53">
        <f t="shared" si="721"/>
        <v>0.85</v>
      </c>
      <c r="N1685" s="54" cm="1">
        <f t="array" ref="N1685">stock_min(C1685,O1685)</f>
        <v>0</v>
      </c>
      <c r="O1685" s="54" cm="1">
        <f t="array" ref="O1685">stock_max(C1685,D1685)</f>
        <v>0.85</v>
      </c>
      <c r="P1685" s="49">
        <f t="shared" si="707"/>
        <v>2021.2083333331968</v>
      </c>
      <c r="Q1685" s="49">
        <f t="shared" si="712"/>
        <v>4.0141293724924294</v>
      </c>
      <c r="R1685" s="49">
        <f t="shared" si="713"/>
        <v>1264.6855366660034</v>
      </c>
      <c r="S1685" s="59">
        <f t="shared" si="703"/>
        <v>175.2115337744431</v>
      </c>
      <c r="T1685" s="59">
        <f t="shared" si="704"/>
        <v>245.80388416018587</v>
      </c>
      <c r="U1685" s="59">
        <f t="shared" si="705"/>
        <v>981.75110230548285</v>
      </c>
      <c r="V1685" s="59"/>
      <c r="W1685" s="49">
        <f t="shared" si="714"/>
        <v>70.084613509777242</v>
      </c>
      <c r="X1685" s="49">
        <f t="shared" si="715"/>
        <v>105.12692026466586</v>
      </c>
      <c r="Y1685" s="49">
        <f t="shared" si="716"/>
        <v>82.931214426353648</v>
      </c>
      <c r="Z1685" s="49">
        <f t="shared" si="717"/>
        <v>162.87266973383223</v>
      </c>
      <c r="AA1685" s="49">
        <f t="shared" si="718"/>
        <v>147.26266534582246</v>
      </c>
      <c r="AB1685" s="49">
        <f t="shared" si="719"/>
        <v>834.48843695966036</v>
      </c>
      <c r="AC1685" s="80">
        <f t="shared" si="708"/>
        <v>0.85</v>
      </c>
      <c r="AD1685" s="80">
        <f t="shared" si="710"/>
        <v>0</v>
      </c>
      <c r="AE1685" s="80">
        <f t="shared" si="711"/>
        <v>0.85</v>
      </c>
      <c r="AF1685" s="54">
        <f>(Q1685-MAX(Q$2:Q1684))/MAX(Q$2:Q1684)</f>
        <v>-0.11676134629304383</v>
      </c>
      <c r="AG1685" s="54">
        <f>(R1685-MAX(R$2:R1684))/MAX(R$2:R1684)</f>
        <v>5.1573717802142198E-2</v>
      </c>
      <c r="AH1685" s="54">
        <f>(S1685-MAX(S$2:S1684))/MAX(S$2:S1684)</f>
        <v>1.2275599345748872E-2</v>
      </c>
      <c r="AI1685" s="54">
        <f>(T1685-MAX(T$2:T1684))/MAX(T$2:T1684)</f>
        <v>1.8560671789713837E-2</v>
      </c>
      <c r="AJ1685" s="54">
        <f>(U1685-MAX(U$2:U1684))/MAX(U$2:U1684)</f>
        <v>3.7482307406796145E-2</v>
      </c>
      <c r="AK1685" s="54"/>
      <c r="AM1685" s="49"/>
      <c r="AN1685" s="49"/>
      <c r="AO1685" s="49"/>
      <c r="AP1685" s="49"/>
      <c r="AQ1685" s="49"/>
    </row>
    <row r="1686" spans="1:43">
      <c r="A1686" s="49">
        <f>Data!F1812</f>
        <v>2021.2916666665301</v>
      </c>
      <c r="B1686" s="53">
        <f t="shared" si="706"/>
        <v>0.97799999999999998</v>
      </c>
      <c r="C1686" s="50">
        <f>1/Data!N1812</f>
        <v>2.723325333368936E-2</v>
      </c>
      <c r="D1686" s="50">
        <f>Data!H1812/100</f>
        <v>1.6399999999999998E-2</v>
      </c>
      <c r="E1686">
        <f>Data!K1813/Data!K1812</f>
        <v>0.99959005051302807</v>
      </c>
      <c r="F1686">
        <f>Data!T1813/Data!T1812</f>
        <v>0.99521897369005508</v>
      </c>
      <c r="G1686" s="49">
        <f>Data!E1815</f>
        <v>273.00299999999999</v>
      </c>
      <c r="H1686" s="52">
        <v>0</v>
      </c>
      <c r="I1686" s="52">
        <v>1</v>
      </c>
      <c r="J1686" s="52">
        <v>0.6</v>
      </c>
      <c r="K1686" s="54">
        <f t="shared" si="709"/>
        <v>0.66261227030770231</v>
      </c>
      <c r="L1686" s="54">
        <f t="shared" si="720"/>
        <v>0.85</v>
      </c>
      <c r="M1686" s="53">
        <f t="shared" si="721"/>
        <v>0.85</v>
      </c>
      <c r="N1686" s="54" cm="1">
        <f t="array" ref="N1686">stock_min(C1686,O1686)</f>
        <v>0</v>
      </c>
      <c r="O1686" s="54" cm="1">
        <f t="array" ref="O1686">stock_max(C1686,D1686)</f>
        <v>0.85</v>
      </c>
      <c r="P1686" s="49">
        <f t="shared" si="707"/>
        <v>2021.2916666665301</v>
      </c>
      <c r="Q1686" s="49">
        <f t="shared" si="712"/>
        <v>3.9949377143510203</v>
      </c>
      <c r="R1686" s="49">
        <f t="shared" si="713"/>
        <v>1264.1670794790664</v>
      </c>
      <c r="S1686" s="59">
        <f t="shared" si="703"/>
        <v>174.83336066630108</v>
      </c>
      <c r="T1686" s="59">
        <f t="shared" si="704"/>
        <v>245.34061827469867</v>
      </c>
      <c r="U1686" s="59">
        <f t="shared" si="705"/>
        <v>980.70493752137622</v>
      </c>
      <c r="V1686" s="59"/>
      <c r="W1686" s="49">
        <f t="shared" si="714"/>
        <v>69.933344266520436</v>
      </c>
      <c r="X1686" s="49">
        <f t="shared" si="715"/>
        <v>104.90001639978064</v>
      </c>
      <c r="Y1686" s="49">
        <f t="shared" si="716"/>
        <v>82.774914201005231</v>
      </c>
      <c r="Z1686" s="49">
        <f t="shared" si="717"/>
        <v>162.56570407369344</v>
      </c>
      <c r="AA1686" s="49">
        <f t="shared" si="718"/>
        <v>147.10574062820646</v>
      </c>
      <c r="AB1686" s="49">
        <f t="shared" si="719"/>
        <v>833.59919689316973</v>
      </c>
      <c r="AC1686" s="80">
        <f t="shared" si="708"/>
        <v>0.85</v>
      </c>
      <c r="AD1686" s="80">
        <f t="shared" si="710"/>
        <v>0</v>
      </c>
      <c r="AE1686" s="80">
        <f t="shared" si="711"/>
        <v>0.85</v>
      </c>
      <c r="AF1686" s="54">
        <f>(Q1686-MAX(Q$2:Q1685))/MAX(Q$2:Q1685)</f>
        <v>-0.12098413353437713</v>
      </c>
      <c r="AG1686" s="54">
        <f>(R1686-MAX(R$2:R1685))/MAX(R$2:R1685)</f>
        <v>-4.0994948697187992E-4</v>
      </c>
      <c r="AH1686" s="54">
        <f>(S1686-MAX(S$2:S1685))/MAX(S$2:S1685)</f>
        <v>-2.1583802161612227E-3</v>
      </c>
      <c r="AI1686" s="54">
        <f>(T1686-MAX(T$2:T1685))/MAX(T$2:T1685)</f>
        <v>-1.8846971725853669E-3</v>
      </c>
      <c r="AJ1686" s="54">
        <f>(U1686-MAX(U$2:U1685))/MAX(U$2:U1685)</f>
        <v>-1.0656110104178896E-3</v>
      </c>
      <c r="AK1686" s="54"/>
      <c r="AM1686" s="49"/>
      <c r="AN1686" s="49"/>
      <c r="AO1686" s="49"/>
      <c r="AP1686" s="49"/>
      <c r="AQ1686" s="49"/>
    </row>
    <row r="1687" spans="1:43">
      <c r="A1687" s="49">
        <f>Data!F1813</f>
        <v>2021.3749999998633</v>
      </c>
      <c r="B1687" s="53">
        <f t="shared" si="706"/>
        <v>0.97699999999999998</v>
      </c>
      <c r="C1687" s="50">
        <f>1/Data!N1813</f>
        <v>2.735818380067984E-2</v>
      </c>
      <c r="D1687" s="50">
        <f>Data!H1813/100</f>
        <v>1.6200000000000003E-2</v>
      </c>
      <c r="E1687">
        <f>Data!K1814/Data!K1813</f>
        <v>1.0087339646614286</v>
      </c>
      <c r="F1687">
        <f>Data!T1814/Data!T1813</f>
        <v>1.0012478057750269</v>
      </c>
      <c r="G1687" s="49">
        <f>Data!E1816</f>
        <v>273.56700000000001</v>
      </c>
      <c r="H1687" s="52">
        <v>0</v>
      </c>
      <c r="I1687" s="52">
        <v>1</v>
      </c>
      <c r="J1687" s="52">
        <v>0.6</v>
      </c>
      <c r="K1687" s="54">
        <f t="shared" si="709"/>
        <v>0.66261227030770231</v>
      </c>
      <c r="L1687" s="54">
        <f t="shared" si="720"/>
        <v>0.85</v>
      </c>
      <c r="M1687" s="53">
        <f t="shared" si="721"/>
        <v>0.85</v>
      </c>
      <c r="N1687" s="54" cm="1">
        <f t="array" ref="N1687">stock_min(C1687,O1687)</f>
        <v>0</v>
      </c>
      <c r="O1687" s="54" cm="1">
        <f t="array" ref="O1687">stock_max(C1687,D1687)</f>
        <v>0.85</v>
      </c>
      <c r="P1687" s="49">
        <f t="shared" si="707"/>
        <v>2021.3749999998633</v>
      </c>
      <c r="Q1687" s="49">
        <f t="shared" si="712"/>
        <v>3.9999226207018603</v>
      </c>
      <c r="R1687" s="49">
        <f t="shared" si="713"/>
        <v>1275.2082700773781</v>
      </c>
      <c r="S1687" s="59">
        <f t="shared" si="703"/>
        <v>175.83681693336274</v>
      </c>
      <c r="T1687" s="59">
        <f t="shared" si="704"/>
        <v>246.86374840520594</v>
      </c>
      <c r="U1687" s="59">
        <f t="shared" si="705"/>
        <v>988.16912284153182</v>
      </c>
      <c r="V1687" s="59"/>
      <c r="W1687" s="49">
        <f t="shared" si="714"/>
        <v>70.334726773345096</v>
      </c>
      <c r="X1687" s="49">
        <f t="shared" si="715"/>
        <v>105.50209016001764</v>
      </c>
      <c r="Y1687" s="49">
        <f t="shared" si="716"/>
        <v>83.288799617763004</v>
      </c>
      <c r="Z1687" s="49">
        <f t="shared" si="717"/>
        <v>163.57494878744293</v>
      </c>
      <c r="AA1687" s="49">
        <f t="shared" si="718"/>
        <v>148.22536842622981</v>
      </c>
      <c r="AB1687" s="49">
        <f t="shared" si="719"/>
        <v>839.94375441530201</v>
      </c>
      <c r="AC1687" s="80">
        <f t="shared" si="708"/>
        <v>0.85</v>
      </c>
      <c r="AD1687" s="80">
        <f t="shared" si="710"/>
        <v>0</v>
      </c>
      <c r="AE1687" s="80">
        <f t="shared" si="711"/>
        <v>0.85</v>
      </c>
      <c r="AF1687" s="54">
        <f>(Q1687-MAX(Q$2:Q1686))/MAX(Q$2:Q1686)</f>
        <v>-0.11988729245986104</v>
      </c>
      <c r="AG1687" s="54">
        <f>(R1687-MAX(R$2:R1686))/MAX(R$2:R1686)</f>
        <v>8.3204346901246326E-3</v>
      </c>
      <c r="AH1687" s="54">
        <f>(S1687-MAX(S$2:S1686))/MAX(S$2:S1686)</f>
        <v>3.5687328650669515E-3</v>
      </c>
      <c r="AI1687" s="54">
        <f>(T1687-MAX(T$2:T1686))/MAX(T$2:T1686)</f>
        <v>4.3118287110929937E-3</v>
      </c>
      <c r="AJ1687" s="54">
        <f>(U1687-MAX(U$2:U1686))/MAX(U$2:U1686)</f>
        <v>6.5373194091427993E-3</v>
      </c>
      <c r="AK1687" s="54"/>
      <c r="AM1687" s="49"/>
      <c r="AN1687" s="49"/>
      <c r="AO1687" s="49"/>
      <c r="AP1687" s="49"/>
      <c r="AQ1687" s="49"/>
    </row>
    <row r="1688" spans="1:43">
      <c r="A1688" s="49">
        <f>Data!F1814</f>
        <v>2021.4583333331966</v>
      </c>
      <c r="B1688" s="53">
        <f t="shared" si="706"/>
        <v>0.97799999999999998</v>
      </c>
      <c r="C1688" s="50">
        <f>1/Data!N1814</f>
        <v>2.7250734928976474E-2</v>
      </c>
      <c r="D1688" s="50">
        <f>Data!H1814/100</f>
        <v>1.52E-2</v>
      </c>
      <c r="E1688">
        <f>Data!K1815/Data!K1814</f>
        <v>1.0257566939631784</v>
      </c>
      <c r="F1688">
        <f>Data!T1815/Data!T1814</f>
        <v>1.0149646676554214</v>
      </c>
      <c r="G1688" s="49">
        <f>Data!E1817</f>
        <v>274.31</v>
      </c>
      <c r="H1688" s="52">
        <v>0</v>
      </c>
      <c r="I1688" s="52">
        <v>1</v>
      </c>
      <c r="J1688" s="52">
        <v>0.6</v>
      </c>
      <c r="K1688" s="54">
        <f t="shared" si="709"/>
        <v>0.66261227030770231</v>
      </c>
      <c r="L1688" s="54">
        <f t="shared" si="720"/>
        <v>0.85</v>
      </c>
      <c r="M1688" s="53">
        <f t="shared" si="721"/>
        <v>0.85</v>
      </c>
      <c r="N1688" s="54" cm="1">
        <f t="array" ref="N1688">stock_min(C1688,O1688)</f>
        <v>0</v>
      </c>
      <c r="O1688" s="54" cm="1">
        <f t="array" ref="O1688">stock_max(C1688,D1688)</f>
        <v>0.85</v>
      </c>
      <c r="P1688" s="49">
        <f t="shared" si="707"/>
        <v>2021.4583333331966</v>
      </c>
      <c r="Q1688" s="49">
        <f t="shared" si="712"/>
        <v>4.0597801333680659</v>
      </c>
      <c r="R1688" s="49">
        <f t="shared" si="713"/>
        <v>1308.0534192290752</v>
      </c>
      <c r="S1688" s="59">
        <f t="shared" si="703"/>
        <v>179.60673779288794</v>
      </c>
      <c r="T1688" s="59">
        <f t="shared" si="704"/>
        <v>252.32328750686548</v>
      </c>
      <c r="U1688" s="59">
        <f t="shared" si="705"/>
        <v>1012.0214404468907</v>
      </c>
      <c r="V1688" s="59"/>
      <c r="W1688" s="49">
        <f t="shared" si="714"/>
        <v>71.842695117155174</v>
      </c>
      <c r="X1688" s="49">
        <f t="shared" si="715"/>
        <v>107.76404267573277</v>
      </c>
      <c r="Y1688" s="49">
        <f t="shared" si="716"/>
        <v>85.130781120438243</v>
      </c>
      <c r="Z1688" s="49">
        <f t="shared" si="717"/>
        <v>167.19250638642723</v>
      </c>
      <c r="AA1688" s="49">
        <f t="shared" si="718"/>
        <v>151.80321606703362</v>
      </c>
      <c r="AB1688" s="49">
        <f t="shared" si="719"/>
        <v>860.21822437985702</v>
      </c>
      <c r="AC1688" s="80">
        <f t="shared" si="708"/>
        <v>0.85</v>
      </c>
      <c r="AD1688" s="80">
        <f t="shared" si="710"/>
        <v>0</v>
      </c>
      <c r="AE1688" s="80">
        <f t="shared" si="711"/>
        <v>0.85</v>
      </c>
      <c r="AF1688" s="54">
        <f>(Q1688-MAX(Q$2:Q1687))/MAX(Q$2:Q1687)</f>
        <v>-0.10671669829220977</v>
      </c>
      <c r="AG1688" s="54">
        <f>(R1688-MAX(R$2:R1687))/MAX(R$2:R1687)</f>
        <v>2.5756693963178354E-2</v>
      </c>
      <c r="AH1688" s="54">
        <f>(S1688-MAX(S$2:S1687))/MAX(S$2:S1687)</f>
        <v>2.1439883440075552E-2</v>
      </c>
      <c r="AI1688" s="54">
        <f>(T1688-MAX(T$2:T1687))/MAX(T$2:T1687)</f>
        <v>2.2115596708424654E-2</v>
      </c>
      <c r="AJ1688" s="54">
        <f>(U1688-MAX(U$2:U1687))/MAX(U$2:U1687)</f>
        <v>2.4137890017014767E-2</v>
      </c>
      <c r="AK1688" s="54"/>
      <c r="AM1688" s="49"/>
      <c r="AN1688" s="49"/>
      <c r="AO1688" s="49"/>
      <c r="AP1688" s="49"/>
      <c r="AQ1688" s="49"/>
    </row>
    <row r="1689" spans="1:43">
      <c r="A1689" s="49">
        <f>Data!F1815</f>
        <v>2021.5416666665299</v>
      </c>
      <c r="B1689" s="53">
        <f t="shared" si="706"/>
        <v>0.98399999999999999</v>
      </c>
      <c r="C1689" s="50">
        <f>1/Data!N1815</f>
        <v>2.6706988390164395E-2</v>
      </c>
      <c r="D1689" s="50">
        <f>Data!H1815/100</f>
        <v>1.32E-2</v>
      </c>
      <c r="E1689">
        <f>Data!K1816/Data!K1815</f>
        <v>1.0197537423908762</v>
      </c>
      <c r="F1689">
        <f>Data!T1816/Data!T1815</f>
        <v>1.0027517794081786</v>
      </c>
      <c r="G1689" s="49">
        <f>Data!E1818</f>
        <v>276.589</v>
      </c>
      <c r="H1689" s="52">
        <v>0</v>
      </c>
      <c r="I1689" s="52">
        <v>1</v>
      </c>
      <c r="J1689" s="52">
        <v>0.6</v>
      </c>
      <c r="K1689" s="54">
        <f t="shared" si="709"/>
        <v>0.66261227030770231</v>
      </c>
      <c r="L1689" s="54">
        <f t="shared" si="720"/>
        <v>0.85</v>
      </c>
      <c r="M1689" s="53">
        <f t="shared" si="721"/>
        <v>0.85</v>
      </c>
      <c r="N1689" s="54" cm="1">
        <f t="array" ref="N1689">stock_min(C1689,O1689)</f>
        <v>0</v>
      </c>
      <c r="O1689" s="54" cm="1">
        <f t="array" ref="O1689">stock_max(C1689,D1689)</f>
        <v>0.85</v>
      </c>
      <c r="P1689" s="49">
        <f t="shared" si="707"/>
        <v>2021.5416666665299</v>
      </c>
      <c r="Q1689" s="49">
        <f t="shared" si="712"/>
        <v>4.0709517527408003</v>
      </c>
      <c r="R1689" s="49">
        <f t="shared" si="713"/>
        <v>1333.8923695060312</v>
      </c>
      <c r="S1689" s="59">
        <f t="shared" si="703"/>
        <v>181.93317617995518</v>
      </c>
      <c r="T1689" s="59">
        <f t="shared" si="704"/>
        <v>255.86022633819726</v>
      </c>
      <c r="U1689" s="59">
        <f t="shared" si="705"/>
        <v>1029.4316986152958</v>
      </c>
      <c r="V1689" s="59"/>
      <c r="W1689" s="49">
        <f t="shared" si="714"/>
        <v>72.773270471982073</v>
      </c>
      <c r="X1689" s="49">
        <f t="shared" si="715"/>
        <v>109.15990570797311</v>
      </c>
      <c r="Y1689" s="49">
        <f t="shared" si="716"/>
        <v>86.324100882801801</v>
      </c>
      <c r="Z1689" s="49">
        <f t="shared" si="717"/>
        <v>169.53612545539545</v>
      </c>
      <c r="AA1689" s="49">
        <f t="shared" si="718"/>
        <v>154.41475479229439</v>
      </c>
      <c r="AB1689" s="49">
        <f t="shared" si="719"/>
        <v>875.01694382300138</v>
      </c>
      <c r="AC1689" s="80">
        <f t="shared" si="708"/>
        <v>0.85</v>
      </c>
      <c r="AD1689" s="80">
        <f t="shared" si="710"/>
        <v>0</v>
      </c>
      <c r="AE1689" s="80">
        <f t="shared" si="711"/>
        <v>0.85</v>
      </c>
      <c r="AF1689" s="54">
        <f>(Q1689-MAX(Q$2:Q1688))/MAX(Q$2:Q1688)</f>
        <v>-0.10425857969690056</v>
      </c>
      <c r="AG1689" s="54">
        <f>(R1689-MAX(R$2:R1688))/MAX(R$2:R1688)</f>
        <v>1.9753742390876232E-2</v>
      </c>
      <c r="AH1689" s="54">
        <f>(S1689-MAX(S$2:S1688))/MAX(S$2:S1688)</f>
        <v>1.2952957197797087E-2</v>
      </c>
      <c r="AI1689" s="54">
        <f>(T1689-MAX(T$2:T1688))/MAX(T$2:T1688)</f>
        <v>1.401748869983134E-2</v>
      </c>
      <c r="AJ1689" s="54">
        <f>(U1689-MAX(U$2:U1688))/MAX(U$2:U1688)</f>
        <v>1.7203447943471482E-2</v>
      </c>
      <c r="AK1689" s="54"/>
      <c r="AM1689" s="49"/>
      <c r="AN1689" s="49"/>
      <c r="AO1689" s="49"/>
      <c r="AP1689" s="49"/>
      <c r="AQ1689" s="49"/>
    </row>
    <row r="1690" spans="1:43">
      <c r="A1690" s="49">
        <f>Data!F1816</f>
        <v>2021.6249999998631</v>
      </c>
      <c r="B1690" s="53">
        <f t="shared" si="706"/>
        <v>0.98499999999999999</v>
      </c>
      <c r="C1690" s="50">
        <f>1/Data!N1816</f>
        <v>2.6334153655285228E-2</v>
      </c>
      <c r="D1690" s="50">
        <f>Data!H1816/100</f>
        <v>1.2800000000000001E-2</v>
      </c>
      <c r="E1690">
        <f>Data!K1817/Data!K1816</f>
        <v>0.99645732759649941</v>
      </c>
      <c r="F1690">
        <f>Data!T1817/Data!T1816</f>
        <v>0.99003691956504569</v>
      </c>
      <c r="G1690" s="49">
        <f>Data!E1819</f>
        <v>277.94799999999998</v>
      </c>
      <c r="H1690" s="52">
        <v>0</v>
      </c>
      <c r="I1690" s="52">
        <v>1</v>
      </c>
      <c r="J1690" s="52">
        <v>0.6</v>
      </c>
      <c r="K1690" s="54">
        <f t="shared" si="709"/>
        <v>0.66261227030770231</v>
      </c>
      <c r="L1690" s="54">
        <f t="shared" si="720"/>
        <v>0.85</v>
      </c>
      <c r="M1690" s="53">
        <f t="shared" si="721"/>
        <v>0.85</v>
      </c>
      <c r="N1690" s="54" cm="1">
        <f t="array" ref="N1690">stock_min(C1690,O1690)</f>
        <v>0</v>
      </c>
      <c r="O1690" s="54" cm="1">
        <f t="array" ref="O1690">stock_max(C1690,D1690)</f>
        <v>0.85</v>
      </c>
      <c r="P1690" s="49">
        <f t="shared" si="707"/>
        <v>2021.6249999998631</v>
      </c>
      <c r="Q1690" s="49">
        <f t="shared" si="712"/>
        <v>4.0303925329814252</v>
      </c>
      <c r="R1690" s="49">
        <f t="shared" si="713"/>
        <v>1329.1668258193422</v>
      </c>
      <c r="S1690" s="59">
        <f t="shared" si="703"/>
        <v>180.82141244720776</v>
      </c>
      <c r="T1690" s="59">
        <f t="shared" si="704"/>
        <v>254.39956142457953</v>
      </c>
      <c r="U1690" s="59">
        <f t="shared" si="705"/>
        <v>1024.7933536134792</v>
      </c>
      <c r="V1690" s="59"/>
      <c r="W1690" s="49">
        <f t="shared" si="714"/>
        <v>72.328564978883108</v>
      </c>
      <c r="X1690" s="49">
        <f t="shared" si="715"/>
        <v>108.49284746832465</v>
      </c>
      <c r="Y1690" s="49">
        <f t="shared" si="716"/>
        <v>85.831290463755124</v>
      </c>
      <c r="Z1690" s="49">
        <f t="shared" si="717"/>
        <v>168.56827096082441</v>
      </c>
      <c r="AA1690" s="49">
        <f t="shared" si="718"/>
        <v>153.71900304202191</v>
      </c>
      <c r="AB1690" s="49">
        <f t="shared" si="719"/>
        <v>871.07435057145733</v>
      </c>
      <c r="AC1690" s="80">
        <f t="shared" si="708"/>
        <v>0.85</v>
      </c>
      <c r="AD1690" s="80">
        <f t="shared" si="710"/>
        <v>0</v>
      </c>
      <c r="AE1690" s="80">
        <f t="shared" si="711"/>
        <v>0.85</v>
      </c>
      <c r="AF1690" s="54">
        <f>(Q1690-MAX(Q$2:Q1689))/MAX(Q$2:Q1689)</f>
        <v>-0.11318292351630062</v>
      </c>
      <c r="AG1690" s="54">
        <f>(R1690-MAX(R$2:R1689))/MAX(R$2:R1689)</f>
        <v>-3.542672403500553E-3</v>
      </c>
      <c r="AH1690" s="54">
        <f>(S1690-MAX(S$2:S1689))/MAX(S$2:S1689)</f>
        <v>-6.110835616082156E-3</v>
      </c>
      <c r="AI1690" s="54">
        <f>(T1690-MAX(T$2:T1689))/MAX(T$2:T1689)</f>
        <v>-5.7088392929310556E-3</v>
      </c>
      <c r="AJ1690" s="54">
        <f>(U1690-MAX(U$2:U1689))/MAX(U$2:U1689)</f>
        <v>-4.5057336082186599E-3</v>
      </c>
      <c r="AK1690" s="54"/>
      <c r="AM1690" s="49"/>
      <c r="AN1690" s="49"/>
      <c r="AO1690" s="49"/>
      <c r="AP1690" s="49"/>
      <c r="AQ1690" s="49"/>
    </row>
    <row r="1691" spans="1:43">
      <c r="A1691" s="49">
        <f>Data!F1817</f>
        <v>2021.7083333331964</v>
      </c>
      <c r="B1691" s="53">
        <f t="shared" si="706"/>
        <v>0.98399999999999999</v>
      </c>
      <c r="C1691" s="50">
        <f>1/Data!N1817</f>
        <v>2.6581360568769807E-2</v>
      </c>
      <c r="D1691" s="50">
        <f>Data!H1817/100</f>
        <v>1.37E-2</v>
      </c>
      <c r="E1691">
        <f>Data!K1818/Data!K1817</f>
        <v>0.99625192131962337</v>
      </c>
      <c r="F1691">
        <f>Data!T1818/Data!T1817</f>
        <v>0.9737875294250764</v>
      </c>
      <c r="G1691" s="49">
        <f>Data!E1820</f>
        <v>278.80200000000002</v>
      </c>
      <c r="H1691" s="52">
        <v>0</v>
      </c>
      <c r="I1691" s="52">
        <v>1</v>
      </c>
      <c r="J1691" s="52">
        <v>0.6</v>
      </c>
      <c r="K1691" s="54">
        <f t="shared" si="709"/>
        <v>0.66261227030770231</v>
      </c>
      <c r="L1691" s="54">
        <f t="shared" si="720"/>
        <v>0.85</v>
      </c>
      <c r="M1691" s="53">
        <f t="shared" si="721"/>
        <v>0.85</v>
      </c>
      <c r="N1691" s="54" cm="1">
        <f t="array" ref="N1691">stock_min(C1691,O1691)</f>
        <v>0</v>
      </c>
      <c r="O1691" s="54" cm="1">
        <f t="array" ref="O1691">stock_max(C1691,D1691)</f>
        <v>0.85</v>
      </c>
      <c r="P1691" s="49">
        <f t="shared" si="707"/>
        <v>2021.7083333331964</v>
      </c>
      <c r="Q1691" s="49">
        <f t="shared" si="712"/>
        <v>3.9247459873052577</v>
      </c>
      <c r="R1691" s="49">
        <f t="shared" si="713"/>
        <v>1324.1850039768249</v>
      </c>
      <c r="S1691" s="59">
        <f t="shared" si="703"/>
        <v>178.51886233740294</v>
      </c>
      <c r="T1691" s="59">
        <f t="shared" si="704"/>
        <v>251.5179041063144</v>
      </c>
      <c r="U1691" s="59">
        <f t="shared" si="705"/>
        <v>1017.4991435670339</v>
      </c>
      <c r="V1691" s="59"/>
      <c r="W1691" s="49">
        <f t="shared" si="714"/>
        <v>71.40754493496118</v>
      </c>
      <c r="X1691" s="49">
        <f t="shared" si="715"/>
        <v>107.11131740244176</v>
      </c>
      <c r="Y1691" s="49">
        <f t="shared" si="716"/>
        <v>84.859054643394458</v>
      </c>
      <c r="Z1691" s="49">
        <f t="shared" si="717"/>
        <v>166.65884946291996</v>
      </c>
      <c r="AA1691" s="49">
        <f t="shared" si="718"/>
        <v>152.62487153505512</v>
      </c>
      <c r="AB1691" s="49">
        <f t="shared" si="719"/>
        <v>864.87427203197876</v>
      </c>
      <c r="AC1691" s="80">
        <f t="shared" si="708"/>
        <v>0.85</v>
      </c>
      <c r="AD1691" s="80">
        <f t="shared" si="710"/>
        <v>0</v>
      </c>
      <c r="AE1691" s="80">
        <f t="shared" si="711"/>
        <v>0.85</v>
      </c>
      <c r="AF1691" s="54">
        <f>(Q1691-MAX(Q$2:Q1690))/MAX(Q$2:Q1690)</f>
        <v>-0.13642859003896937</v>
      </c>
      <c r="AG1691" s="54">
        <f>(R1691-MAX(R$2:R1690))/MAX(R$2:R1690)</f>
        <v>-7.2774728689700384E-3</v>
      </c>
      <c r="AH1691" s="54">
        <f>(S1691-MAX(S$2:S1690))/MAX(S$2:S1690)</f>
        <v>-1.8766856679152642E-2</v>
      </c>
      <c r="AI1691" s="54">
        <f>(T1691-MAX(T$2:T1690))/MAX(T$2:T1690)</f>
        <v>-1.6971462481797223E-2</v>
      </c>
      <c r="AJ1691" s="54">
        <f>(U1691-MAX(U$2:U1690))/MAX(U$2:U1690)</f>
        <v>-1.1591400443868711E-2</v>
      </c>
      <c r="AK1691" s="54"/>
      <c r="AM1691" s="49"/>
      <c r="AN1691" s="49"/>
      <c r="AO1691" s="49"/>
      <c r="AP1691" s="49"/>
      <c r="AQ1691" s="49"/>
    </row>
    <row r="1692" spans="1:43">
      <c r="A1692" s="49">
        <f>Data!F1818</f>
        <v>2021.7916666665296</v>
      </c>
      <c r="B1692" s="53">
        <f t="shared" si="706"/>
        <v>0.98099999999999998</v>
      </c>
      <c r="C1692" s="50">
        <f>1/Data!N1818</f>
        <v>2.6843457678705752E-2</v>
      </c>
      <c r="D1692" s="50">
        <f>Data!H1818/100</f>
        <v>1.5800000000000002E-2</v>
      </c>
      <c r="E1692">
        <f>Data!K1819/Data!K1818</f>
        <v>1.0423331277766905</v>
      </c>
      <c r="F1692">
        <f>Data!T1819/Data!T1818</f>
        <v>0.9982482792819225</v>
      </c>
      <c r="G1692" s="49">
        <f>Data!E1821</f>
        <v>281.14800000000002</v>
      </c>
      <c r="H1692" s="52">
        <v>0</v>
      </c>
      <c r="I1692" s="52">
        <v>1</v>
      </c>
      <c r="J1692" s="52">
        <v>0.6</v>
      </c>
      <c r="K1692" s="54">
        <f t="shared" si="709"/>
        <v>0.66261227030770231</v>
      </c>
      <c r="L1692" s="54">
        <f t="shared" si="720"/>
        <v>0.85</v>
      </c>
      <c r="M1692" s="53">
        <f t="shared" si="721"/>
        <v>0.85</v>
      </c>
      <c r="N1692" s="54" cm="1">
        <f t="array" ref="N1692">stock_min(C1692,O1692)</f>
        <v>0</v>
      </c>
      <c r="O1692" s="54" cm="1">
        <f t="array" ref="O1692">stock_max(C1692,D1692)</f>
        <v>0.85</v>
      </c>
      <c r="P1692" s="49">
        <f t="shared" si="707"/>
        <v>2021.7916666665296</v>
      </c>
      <c r="Q1692" s="49">
        <f t="shared" si="712"/>
        <v>3.9178709284461037</v>
      </c>
      <c r="R1692" s="49">
        <f t="shared" si="713"/>
        <v>1380.2418969501532</v>
      </c>
      <c r="S1692" s="59">
        <f t="shared" si="703"/>
        <v>182.92813334744054</v>
      </c>
      <c r="T1692" s="59">
        <f t="shared" si="704"/>
        <v>258.42444511160915</v>
      </c>
      <c r="U1692" s="59">
        <f t="shared" si="705"/>
        <v>1053.8446204861741</v>
      </c>
      <c r="V1692" s="59"/>
      <c r="W1692" s="49">
        <f t="shared" si="714"/>
        <v>73.171253338976214</v>
      </c>
      <c r="X1692" s="49">
        <f t="shared" si="715"/>
        <v>109.75688000846432</v>
      </c>
      <c r="Y1692" s="49">
        <f t="shared" si="716"/>
        <v>87.189236833197612</v>
      </c>
      <c r="Z1692" s="49">
        <f t="shared" si="717"/>
        <v>171.23520827841153</v>
      </c>
      <c r="AA1692" s="49">
        <f t="shared" si="718"/>
        <v>158.07669307292613</v>
      </c>
      <c r="AB1692" s="49">
        <f t="shared" si="719"/>
        <v>895.767927413248</v>
      </c>
      <c r="AC1692" s="80">
        <f t="shared" si="708"/>
        <v>0.85</v>
      </c>
      <c r="AD1692" s="80">
        <f t="shared" si="710"/>
        <v>0</v>
      </c>
      <c r="AE1692" s="80">
        <f t="shared" si="711"/>
        <v>0.85</v>
      </c>
      <c r="AF1692" s="54">
        <f>(Q1692-MAX(Q$2:Q1691))/MAX(Q$2:Q1691)</f>
        <v>-0.13794132596933747</v>
      </c>
      <c r="AG1692" s="54">
        <f>(R1692-MAX(R$2:R1691))/MAX(R$2:R1691)</f>
        <v>3.474757671886694E-2</v>
      </c>
      <c r="AH1692" s="54">
        <f>(S1692-MAX(S$2:S1691))/MAX(S$2:S1691)</f>
        <v>5.4688055712346448E-3</v>
      </c>
      <c r="AI1692" s="54">
        <f>(T1692-MAX(T$2:T1691))/MAX(T$2:T1691)</f>
        <v>1.0021951477610608E-2</v>
      </c>
      <c r="AJ1692" s="54">
        <f>(U1692-MAX(U$2:U1691))/MAX(U$2:U1691)</f>
        <v>2.3714950592367154E-2</v>
      </c>
      <c r="AK1692" s="54"/>
      <c r="AM1692" s="49"/>
      <c r="AN1692" s="49"/>
      <c r="AO1692" s="49"/>
      <c r="AP1692" s="49"/>
      <c r="AQ1692" s="49"/>
    </row>
    <row r="1693" spans="1:43">
      <c r="A1693" s="49">
        <f>Data!F1819</f>
        <v>2021.8749999998629</v>
      </c>
      <c r="B1693" s="53">
        <f t="shared" si="706"/>
        <v>0.98599999999999999</v>
      </c>
      <c r="C1693" s="50">
        <f>1/Data!N1819</f>
        <v>2.5918400711800006E-2</v>
      </c>
      <c r="D1693" s="50">
        <f>Data!H1819/100</f>
        <v>1.5600000000000001E-2</v>
      </c>
      <c r="E1693">
        <f>Data!K1820/Data!K1819</f>
        <v>0.99958958055441438</v>
      </c>
      <c r="F1693">
        <f>Data!T1820/Data!T1819</f>
        <v>1.0065077360798969</v>
      </c>
      <c r="G1693" s="49">
        <f>Data!E1822</f>
        <v>283.71600000000001</v>
      </c>
      <c r="H1693" s="52">
        <v>0</v>
      </c>
      <c r="I1693" s="52">
        <v>1</v>
      </c>
      <c r="J1693" s="52">
        <v>0.6</v>
      </c>
      <c r="K1693" s="54">
        <f t="shared" si="709"/>
        <v>0.66261227030770231</v>
      </c>
      <c r="L1693" s="54">
        <f t="shared" si="720"/>
        <v>0.85</v>
      </c>
      <c r="M1693" s="53">
        <f t="shared" si="721"/>
        <v>0.85</v>
      </c>
      <c r="N1693" s="54" cm="1">
        <f t="array" ref="N1693">stock_min(C1693,O1693)</f>
        <v>0</v>
      </c>
      <c r="O1693" s="54" cm="1">
        <f t="array" ref="O1693">stock_max(C1693,D1693)</f>
        <v>0.85</v>
      </c>
      <c r="P1693" s="49">
        <f t="shared" si="707"/>
        <v>2021.8749999998629</v>
      </c>
      <c r="Q1693" s="49">
        <f t="shared" si="712"/>
        <v>3.9433673984435313</v>
      </c>
      <c r="R1693" s="49">
        <f t="shared" si="713"/>
        <v>1379.6754188360328</v>
      </c>
      <c r="S1693" s="59">
        <f t="shared" si="703"/>
        <v>183.3592661949636</v>
      </c>
      <c r="T1693" s="59">
        <f t="shared" si="704"/>
        <v>258.92157139468088</v>
      </c>
      <c r="U1693" s="59">
        <f t="shared" si="705"/>
        <v>1054.5057013089333</v>
      </c>
      <c r="V1693" s="59"/>
      <c r="W1693" s="49">
        <f t="shared" si="714"/>
        <v>73.343706477985435</v>
      </c>
      <c r="X1693" s="49">
        <f t="shared" si="715"/>
        <v>110.01555971697816</v>
      </c>
      <c r="Y1693" s="49">
        <f t="shared" si="716"/>
        <v>87.356961141213546</v>
      </c>
      <c r="Z1693" s="49">
        <f t="shared" si="717"/>
        <v>171.56461025346732</v>
      </c>
      <c r="AA1693" s="49">
        <f t="shared" si="718"/>
        <v>158.17585519634002</v>
      </c>
      <c r="AB1693" s="49">
        <f t="shared" si="719"/>
        <v>896.32984611259326</v>
      </c>
      <c r="AC1693" s="80">
        <f t="shared" si="708"/>
        <v>0.85</v>
      </c>
      <c r="AD1693" s="80">
        <f t="shared" si="710"/>
        <v>0</v>
      </c>
      <c r="AE1693" s="80">
        <f t="shared" si="711"/>
        <v>0.85</v>
      </c>
      <c r="AF1693" s="54">
        <f>(Q1693-MAX(Q$2:Q1692))/MAX(Q$2:Q1692)</f>
        <v>-0.13233127563336011</v>
      </c>
      <c r="AG1693" s="54">
        <f>(R1693-MAX(R$2:R1692))/MAX(R$2:R1692)</f>
        <v>-4.1041944558567359E-4</v>
      </c>
      <c r="AH1693" s="54">
        <f>(S1693-MAX(S$2:S1692))/MAX(S$2:S1692)</f>
        <v>2.3568427646074369E-3</v>
      </c>
      <c r="AI1693" s="54">
        <f>(T1693-MAX(T$2:T1692))/MAX(T$2:T1692)</f>
        <v>1.9236813408152469E-3</v>
      </c>
      <c r="AJ1693" s="54">
        <f>(U1693-MAX(U$2:U1692))/MAX(U$2:U1692)</f>
        <v>6.2730388323684061E-4</v>
      </c>
      <c r="AK1693" s="54"/>
      <c r="AM1693" s="49"/>
      <c r="AN1693" s="49"/>
      <c r="AO1693" s="49"/>
      <c r="AP1693" s="49"/>
      <c r="AQ1693" s="49"/>
    </row>
    <row r="1694" spans="1:43">
      <c r="A1694" s="49">
        <f>Data!F1820</f>
        <v>2021.9583333331962</v>
      </c>
      <c r="B1694" s="53">
        <f t="shared" si="706"/>
        <v>0.98599999999999999</v>
      </c>
      <c r="C1694" s="50">
        <f>1/Data!N1820</f>
        <v>2.6106354764561242E-2</v>
      </c>
      <c r="D1694" s="50">
        <f>Data!H1820/100</f>
        <v>1.47E-2</v>
      </c>
      <c r="E1694">
        <f>Data!K1821/Data!K1820</f>
        <v>0.97131660187772118</v>
      </c>
      <c r="F1694">
        <f>Data!T1821/Data!T1820</f>
        <v>0.96671962188028415</v>
      </c>
      <c r="G1694" s="49">
        <f>Data!E1823</f>
        <v>287.50400000000002</v>
      </c>
      <c r="H1694" s="52">
        <v>0</v>
      </c>
      <c r="I1694" s="52">
        <v>1</v>
      </c>
      <c r="J1694" s="52">
        <v>0.6</v>
      </c>
      <c r="K1694" s="54">
        <f t="shared" si="709"/>
        <v>0.66261227030770231</v>
      </c>
      <c r="L1694" s="54">
        <f t="shared" si="720"/>
        <v>0.85</v>
      </c>
      <c r="M1694" s="53">
        <f t="shared" si="721"/>
        <v>0.85</v>
      </c>
      <c r="N1694" s="54" cm="1">
        <f t="array" ref="N1694">stock_min(C1694,O1694)</f>
        <v>0</v>
      </c>
      <c r="O1694" s="54" cm="1">
        <f t="array" ref="O1694">stock_max(C1694,D1694)</f>
        <v>0.85</v>
      </c>
      <c r="P1694" s="49">
        <f t="shared" si="707"/>
        <v>2021.9583333331962</v>
      </c>
      <c r="Q1694" s="49">
        <f t="shared" si="712"/>
        <v>3.8121306403583706</v>
      </c>
      <c r="R1694" s="49">
        <f t="shared" si="713"/>
        <v>1340.101639518037</v>
      </c>
      <c r="S1694" s="59">
        <f t="shared" si="703"/>
        <v>177.76273981166736</v>
      </c>
      <c r="T1694" s="59">
        <f t="shared" si="704"/>
        <v>251.09324267691812</v>
      </c>
      <c r="U1694" s="59">
        <f t="shared" si="705"/>
        <v>1023.5317632136612</v>
      </c>
      <c r="V1694" s="59"/>
      <c r="W1694" s="49">
        <f t="shared" si="714"/>
        <v>71.105095924666941</v>
      </c>
      <c r="X1694" s="49">
        <f t="shared" si="715"/>
        <v>106.65764388700042</v>
      </c>
      <c r="Y1694" s="49">
        <f t="shared" si="716"/>
        <v>84.715779087842563</v>
      </c>
      <c r="Z1694" s="49">
        <f t="shared" si="717"/>
        <v>166.37746358907557</v>
      </c>
      <c r="AA1694" s="49">
        <f t="shared" si="718"/>
        <v>153.52976448204919</v>
      </c>
      <c r="AB1694" s="49">
        <f t="shared" si="719"/>
        <v>870.00199873161193</v>
      </c>
      <c r="AC1694" s="80">
        <f t="shared" si="708"/>
        <v>0.85</v>
      </c>
      <c r="AD1694" s="80">
        <f t="shared" si="710"/>
        <v>0</v>
      </c>
      <c r="AE1694" s="80">
        <f t="shared" si="711"/>
        <v>0.85</v>
      </c>
      <c r="AF1694" s="54">
        <f>(Q1694-MAX(Q$2:Q1693))/MAX(Q$2:Q1693)</f>
        <v>-0.16120761886293336</v>
      </c>
      <c r="AG1694" s="54">
        <f>(R1694-MAX(R$2:R1693))/MAX(R$2:R1693)</f>
        <v>-2.908204534350969E-2</v>
      </c>
      <c r="AH1694" s="54">
        <f>(S1694-MAX(S$2:S1693))/MAX(S$2:S1693)</f>
        <v>-3.0522190121253651E-2</v>
      </c>
      <c r="AI1694" s="54">
        <f>(T1694-MAX(T$2:T1693))/MAX(T$2:T1693)</f>
        <v>-3.0234362767055177E-2</v>
      </c>
      <c r="AJ1694" s="54">
        <f>(U1694-MAX(U$2:U1693))/MAX(U$2:U1693)</f>
        <v>-2.9372945121894489E-2</v>
      </c>
      <c r="AK1694" s="54"/>
      <c r="AM1694" s="49"/>
      <c r="AN1694" s="49"/>
      <c r="AO1694" s="49"/>
      <c r="AP1694" s="49"/>
      <c r="AQ1694" s="49"/>
    </row>
    <row r="1695" spans="1:43">
      <c r="A1695" s="49">
        <f>Data!F1821</f>
        <v>2022.0416666665294</v>
      </c>
      <c r="B1695" s="53">
        <f t="shared" si="706"/>
        <v>0.97899999999999998</v>
      </c>
      <c r="C1695" s="50">
        <f>1/Data!N1821</f>
        <v>2.7073301833821364E-2</v>
      </c>
      <c r="D1695" s="50">
        <f>Data!H1821/100</f>
        <v>1.7600000000000001E-2</v>
      </c>
      <c r="E1695">
        <f>Data!K1822/Data!K1821</f>
        <v>0.96219518287351746</v>
      </c>
      <c r="F1695">
        <f>Data!T1822/Data!T1821</f>
        <v>0.97720880460399751</v>
      </c>
      <c r="G1695" s="49">
        <f>Data!E1824</f>
        <v>289.10899999999998</v>
      </c>
      <c r="H1695" s="52">
        <v>0</v>
      </c>
      <c r="I1695" s="52">
        <v>1</v>
      </c>
      <c r="J1695" s="52">
        <v>0.6</v>
      </c>
      <c r="K1695" s="54">
        <f t="shared" si="709"/>
        <v>0.66261227030770231</v>
      </c>
      <c r="L1695" s="54">
        <f t="shared" si="720"/>
        <v>0.85</v>
      </c>
      <c r="M1695" s="53">
        <f t="shared" si="721"/>
        <v>0.85</v>
      </c>
      <c r="N1695" s="54" cm="1">
        <f t="array" ref="N1695">stock_min(C1695,O1695)</f>
        <v>0</v>
      </c>
      <c r="O1695" s="54" cm="1">
        <f t="array" ref="O1695">stock_max(C1695,D1695)</f>
        <v>0.85</v>
      </c>
      <c r="P1695" s="49">
        <f t="shared" si="707"/>
        <v>2022.0416666665294</v>
      </c>
      <c r="Q1695" s="49">
        <f t="shared" si="712"/>
        <v>3.7252476260588749</v>
      </c>
      <c r="R1695" s="49">
        <f t="shared" si="713"/>
        <v>1289.4393421051582</v>
      </c>
      <c r="S1695" s="59">
        <f t="shared" si="703"/>
        <v>172.10999695450721</v>
      </c>
      <c r="T1695" s="59">
        <f t="shared" si="704"/>
        <v>242.87259921764951</v>
      </c>
      <c r="U1695" s="59">
        <f t="shared" si="705"/>
        <v>987.14236989052563</v>
      </c>
      <c r="V1695" s="59"/>
      <c r="W1695" s="49">
        <f t="shared" si="714"/>
        <v>68.843998781802881</v>
      </c>
      <c r="X1695" s="49">
        <f t="shared" si="715"/>
        <v>103.26599817270433</v>
      </c>
      <c r="Y1695" s="49">
        <f t="shared" si="716"/>
        <v>81.94223485451009</v>
      </c>
      <c r="Z1695" s="49">
        <f t="shared" si="717"/>
        <v>160.93036436313943</v>
      </c>
      <c r="AA1695" s="49">
        <f t="shared" si="718"/>
        <v>148.07135548357886</v>
      </c>
      <c r="AB1695" s="49">
        <f t="shared" si="719"/>
        <v>839.0710144069468</v>
      </c>
      <c r="AC1695" s="80">
        <f t="shared" si="708"/>
        <v>0.85</v>
      </c>
      <c r="AD1695" s="80">
        <f t="shared" si="710"/>
        <v>0</v>
      </c>
      <c r="AE1695" s="80">
        <f t="shared" si="711"/>
        <v>0.85</v>
      </c>
      <c r="AF1695" s="54">
        <f>(Q1695-MAX(Q$2:Q1694))/MAX(Q$2:Q1694)</f>
        <v>-0.18032469991810643</v>
      </c>
      <c r="AG1695" s="54">
        <f>(R1695-MAX(R$2:R1694))/MAX(R$2:R1694)</f>
        <v>-6.5787421064116794E-2</v>
      </c>
      <c r="AH1695" s="54">
        <f>(S1695-MAX(S$2:S1694))/MAX(S$2:S1694)</f>
        <v>-6.1350972186457048E-2</v>
      </c>
      <c r="AI1695" s="54">
        <f>(T1695-MAX(T$2:T1694))/MAX(T$2:T1694)</f>
        <v>-6.1983913084505071E-2</v>
      </c>
      <c r="AJ1695" s="54">
        <f>(U1695-MAX(U$2:U1694))/MAX(U$2:U1694)</f>
        <v>-6.3881429313081176E-2</v>
      </c>
      <c r="AK1695" s="54"/>
      <c r="AM1695" s="49"/>
      <c r="AN1695" s="49"/>
      <c r="AO1695" s="49"/>
      <c r="AP1695" s="49"/>
      <c r="AQ1695" s="49"/>
    </row>
    <row r="1696" spans="1:43">
      <c r="A1696" s="49">
        <f>Data!F1822</f>
        <v>2022.1249999998627</v>
      </c>
      <c r="B1696" s="53">
        <f t="shared" si="706"/>
        <v>0.97499999999999998</v>
      </c>
      <c r="C1696" s="50">
        <f>1/Data!N1822</f>
        <v>2.8338928531858695E-2</v>
      </c>
      <c r="D1696" s="50">
        <f>Data!H1822/100</f>
        <v>1.9299999999999998E-2</v>
      </c>
      <c r="E1696">
        <f>Data!K1823/Data!K1822</f>
        <v>0.97802601651444532</v>
      </c>
      <c r="F1696">
        <f>Data!T1823/Data!T1822</f>
        <v>0.9707825856268143</v>
      </c>
      <c r="G1696" s="49">
        <f>Data!E1825</f>
        <v>292.29599999999999</v>
      </c>
      <c r="H1696" s="52">
        <v>0</v>
      </c>
      <c r="I1696" s="52">
        <v>1</v>
      </c>
      <c r="J1696" s="52">
        <v>0.6</v>
      </c>
      <c r="K1696" s="54">
        <f t="shared" si="709"/>
        <v>0.66261227030770231</v>
      </c>
      <c r="L1696" s="54">
        <f t="shared" si="720"/>
        <v>0.85</v>
      </c>
      <c r="M1696" s="53">
        <f t="shared" si="721"/>
        <v>0.85</v>
      </c>
      <c r="N1696" s="54" cm="1">
        <f t="array" ref="N1696">stock_min(C1696,O1696)</f>
        <v>0</v>
      </c>
      <c r="O1696" s="54" cm="1">
        <f t="array" ref="O1696">stock_max(C1696,D1696)</f>
        <v>0.85</v>
      </c>
      <c r="P1696" s="49">
        <f t="shared" si="707"/>
        <v>2022.1249999998627</v>
      </c>
      <c r="Q1696" s="49">
        <f t="shared" si="712"/>
        <v>3.6164055225255867</v>
      </c>
      <c r="R1696" s="49">
        <f t="shared" si="713"/>
        <v>1261.1052232961149</v>
      </c>
      <c r="S1696" s="59">
        <f t="shared" si="703"/>
        <v>167.82938797652588</v>
      </c>
      <c r="T1696" s="59">
        <f t="shared" si="704"/>
        <v>236.94217781840047</v>
      </c>
      <c r="U1696" s="59">
        <f t="shared" si="705"/>
        <v>964.37837512677675</v>
      </c>
      <c r="V1696" s="59"/>
      <c r="W1696" s="49">
        <f t="shared" si="714"/>
        <v>67.131755190610349</v>
      </c>
      <c r="X1696" s="49">
        <f t="shared" si="715"/>
        <v>100.69763278591553</v>
      </c>
      <c r="Y1696" s="49">
        <f t="shared" si="716"/>
        <v>79.941383442498832</v>
      </c>
      <c r="Z1696" s="49">
        <f t="shared" si="717"/>
        <v>157.00079437590165</v>
      </c>
      <c r="AA1696" s="49">
        <f t="shared" si="718"/>
        <v>144.65675626901654</v>
      </c>
      <c r="AB1696" s="49">
        <f t="shared" si="719"/>
        <v>819.72161885776018</v>
      </c>
      <c r="AC1696" s="80">
        <f t="shared" si="708"/>
        <v>0.85</v>
      </c>
      <c r="AD1696" s="80">
        <f t="shared" si="710"/>
        <v>0</v>
      </c>
      <c r="AE1696" s="80">
        <f t="shared" si="711"/>
        <v>0.85</v>
      </c>
      <c r="AF1696" s="54">
        <f>(Q1696-MAX(Q$2:Q1695))/MAX(Q$2:Q1695)</f>
        <v>-0.20427349281206439</v>
      </c>
      <c r="AG1696" s="54">
        <f>(R1696-MAX(R$2:R1695))/MAX(R$2:R1695)</f>
        <v>-8.6315792845651371E-2</v>
      </c>
      <c r="AH1696" s="54">
        <f>(S1696-MAX(S$2:S1695))/MAX(S$2:S1695)</f>
        <v>-8.4696446166647468E-2</v>
      </c>
      <c r="AI1696" s="54">
        <f>(T1696-MAX(T$2:T1695))/MAX(T$2:T1695)</f>
        <v>-8.4888228732308502E-2</v>
      </c>
      <c r="AJ1696" s="54">
        <f>(U1696-MAX(U$2:U1695))/MAX(U$2:U1695)</f>
        <v>-8.5468789851286392E-2</v>
      </c>
      <c r="AK1696" s="54"/>
      <c r="AM1696" s="49"/>
      <c r="AN1696" s="49"/>
      <c r="AO1696" s="49"/>
      <c r="AP1696" s="49"/>
      <c r="AQ1696" s="49"/>
    </row>
    <row r="1697" spans="1:43">
      <c r="A1697" s="49">
        <f>Data!F1823</f>
        <v>2022.2083333331959</v>
      </c>
      <c r="B1697" s="53">
        <f t="shared" si="706"/>
        <v>0.97199999999999998</v>
      </c>
      <c r="C1697" s="50">
        <f>1/Data!N1823</f>
        <v>2.9179360800708244E-2</v>
      </c>
      <c r="D1697" s="50">
        <f>Data!H1823/100</f>
        <v>2.1299999999999999E-2</v>
      </c>
      <c r="E1697">
        <f>Data!K1824/Data!K1823</f>
        <v>0.99563780718114447</v>
      </c>
      <c r="F1697">
        <f>Data!T1824/Data!T1823</f>
        <v>0.9427529512630779</v>
      </c>
      <c r="G1697" s="49">
        <f>Data!E1826</f>
        <v>296.31099999999998</v>
      </c>
      <c r="H1697" s="52">
        <v>0</v>
      </c>
      <c r="I1697" s="52">
        <v>1</v>
      </c>
      <c r="J1697" s="52">
        <v>0.6</v>
      </c>
      <c r="K1697" s="54">
        <f t="shared" si="709"/>
        <v>0.66261227030770231</v>
      </c>
      <c r="L1697" s="54">
        <f t="shared" si="720"/>
        <v>0.85</v>
      </c>
      <c r="M1697" s="53">
        <f t="shared" si="721"/>
        <v>0.85</v>
      </c>
      <c r="N1697" s="54" cm="1">
        <f t="array" ref="N1697">stock_min(C1697,O1697)</f>
        <v>0</v>
      </c>
      <c r="O1697" s="54" cm="1">
        <f t="array" ref="O1697">stock_max(C1697,D1697)</f>
        <v>0.85</v>
      </c>
      <c r="P1697" s="49">
        <f t="shared" si="707"/>
        <v>2022.2083333331959</v>
      </c>
      <c r="Q1697" s="49">
        <f t="shared" si="712"/>
        <v>3.4093769793250903</v>
      </c>
      <c r="R1697" s="49">
        <f t="shared" si="713"/>
        <v>1255.6040391472313</v>
      </c>
      <c r="S1697" s="59">
        <f t="shared" si="703"/>
        <v>163.54703062471941</v>
      </c>
      <c r="T1697" s="59">
        <f t="shared" si="704"/>
        <v>231.68090180658959</v>
      </c>
      <c r="U1697" s="59">
        <f t="shared" si="705"/>
        <v>952.5214189912773</v>
      </c>
      <c r="V1697" s="59"/>
      <c r="W1697" s="49">
        <f t="shared" si="714"/>
        <v>65.418812249887765</v>
      </c>
      <c r="X1697" s="49">
        <f t="shared" si="715"/>
        <v>98.128218374831647</v>
      </c>
      <c r="Y1697" s="49">
        <f t="shared" si="716"/>
        <v>78.16629347358942</v>
      </c>
      <c r="Z1697" s="49">
        <f t="shared" si="717"/>
        <v>153.51460833300018</v>
      </c>
      <c r="AA1697" s="49">
        <f t="shared" si="718"/>
        <v>142.87821284869162</v>
      </c>
      <c r="AB1697" s="49">
        <f t="shared" si="719"/>
        <v>809.64320614258565</v>
      </c>
      <c r="AC1697" s="80">
        <f t="shared" si="708"/>
        <v>0.85</v>
      </c>
      <c r="AD1697" s="80">
        <f t="shared" si="710"/>
        <v>0</v>
      </c>
      <c r="AE1697" s="80">
        <f t="shared" si="711"/>
        <v>0.85</v>
      </c>
      <c r="AF1697" s="54">
        <f>(Q1697-MAX(Q$2:Q1696))/MAX(Q$2:Q1696)</f>
        <v>-0.24982648695031293</v>
      </c>
      <c r="AG1697" s="54">
        <f>(R1697-MAX(R$2:R1696))/MAX(R$2:R1696)</f>
        <v>-9.0301459532801817E-2</v>
      </c>
      <c r="AH1697" s="54">
        <f>(S1697-MAX(S$2:S1696))/MAX(S$2:S1696)</f>
        <v>-0.10805145538256072</v>
      </c>
      <c r="AI1697" s="54">
        <f>(T1697-MAX(T$2:T1696))/MAX(T$2:T1696)</f>
        <v>-0.10520818887881549</v>
      </c>
      <c r="AJ1697" s="54">
        <f>(U1697-MAX(U$2:U1696))/MAX(U$2:U1696)</f>
        <v>-9.6712879021009876E-2</v>
      </c>
      <c r="AK1697" s="54"/>
      <c r="AM1697" s="49"/>
      <c r="AN1697" s="49"/>
      <c r="AO1697" s="49"/>
      <c r="AP1697" s="49"/>
      <c r="AQ1697" s="49"/>
    </row>
    <row r="1698" spans="1:43">
      <c r="A1698" s="49">
        <f>Data!F1824</f>
        <v>2022.2916666665292</v>
      </c>
      <c r="B1698" s="53">
        <f t="shared" si="706"/>
        <v>0.97099999999999997</v>
      </c>
      <c r="C1698" s="50">
        <f>1/Data!N1824</f>
        <v>2.9507956516558718E-2</v>
      </c>
      <c r="D1698" s="50">
        <f>Data!H1824/100</f>
        <v>2.75E-2</v>
      </c>
      <c r="E1698">
        <f>Data!K1825/Data!K1824</f>
        <v>0.91124058240433248</v>
      </c>
      <c r="F1698">
        <f>Data!T1825/Data!T1824</f>
        <v>0.97859041034925465</v>
      </c>
      <c r="G1698" s="49">
        <f>Data!E1827</f>
        <v>296.27600000000001</v>
      </c>
      <c r="H1698" s="52">
        <v>0</v>
      </c>
      <c r="I1698" s="52">
        <v>1</v>
      </c>
      <c r="J1698" s="52">
        <v>0.6</v>
      </c>
      <c r="K1698" s="54">
        <f t="shared" si="709"/>
        <v>0.66261227030770231</v>
      </c>
      <c r="L1698" s="54">
        <f t="shared" si="720"/>
        <v>0.85</v>
      </c>
      <c r="M1698" s="53">
        <f t="shared" si="721"/>
        <v>0.85</v>
      </c>
      <c r="N1698" s="54" cm="1">
        <f t="array" ref="N1698">stock_min(C1698,O1698)</f>
        <v>0</v>
      </c>
      <c r="O1698" s="54" cm="1">
        <f t="array" ref="O1698">stock_max(C1698,D1698)</f>
        <v>0.85</v>
      </c>
      <c r="P1698" s="49">
        <f t="shared" si="707"/>
        <v>2022.2916666665292</v>
      </c>
      <c r="Q1698" s="49">
        <f t="shared" si="712"/>
        <v>3.3363836172330426</v>
      </c>
      <c r="R1698" s="49">
        <f t="shared" si="713"/>
        <v>1144.1573559017554</v>
      </c>
      <c r="S1698" s="59">
        <f t="shared" si="703"/>
        <v>153.43663718635963</v>
      </c>
      <c r="T1698" s="59">
        <f t="shared" si="704"/>
        <v>216.38152631073621</v>
      </c>
      <c r="U1698" s="59">
        <f t="shared" si="705"/>
        <v>877.59899564665011</v>
      </c>
      <c r="V1698" s="59"/>
      <c r="W1698" s="49">
        <f t="shared" si="714"/>
        <v>61.374654874543857</v>
      </c>
      <c r="X1698" s="49">
        <f t="shared" si="715"/>
        <v>92.061982311815783</v>
      </c>
      <c r="Y1698" s="49">
        <f t="shared" si="716"/>
        <v>73.004471909333461</v>
      </c>
      <c r="Z1698" s="49">
        <f t="shared" si="717"/>
        <v>143.37705440140275</v>
      </c>
      <c r="AA1698" s="49">
        <f t="shared" si="718"/>
        <v>131.63984934699752</v>
      </c>
      <c r="AB1698" s="49">
        <f t="shared" si="719"/>
        <v>745.95914629965262</v>
      </c>
      <c r="AC1698" s="80">
        <f t="shared" si="708"/>
        <v>0.85</v>
      </c>
      <c r="AD1698" s="80">
        <f t="shared" si="710"/>
        <v>0</v>
      </c>
      <c r="AE1698" s="80">
        <f t="shared" si="711"/>
        <v>0.85</v>
      </c>
      <c r="AF1698" s="54">
        <f>(Q1698-MAX(Q$2:Q1697))/MAX(Q$2:Q1697)</f>
        <v>-0.26588739403156475</v>
      </c>
      <c r="AG1698" s="54">
        <f>(R1698-MAX(R$2:R1697))/MAX(R$2:R1697)</f>
        <v>-0.17104577217229908</v>
      </c>
      <c r="AH1698" s="54">
        <f>(S1698-MAX(S$2:S1697))/MAX(S$2:S1697)</f>
        <v>-0.16319125632182455</v>
      </c>
      <c r="AI1698" s="54">
        <f>(T1698-MAX(T$2:T1697))/MAX(T$2:T1697)</f>
        <v>-0.16429702961712594</v>
      </c>
      <c r="AJ1698" s="54">
        <f>(U1698-MAX(U$2:U1697))/MAX(U$2:U1697)</f>
        <v>-0.16776268297335239</v>
      </c>
      <c r="AK1698" s="54"/>
      <c r="AM1698" s="49"/>
      <c r="AN1698" s="49"/>
      <c r="AO1698" s="49"/>
      <c r="AP1698" s="49"/>
      <c r="AQ1698" s="49"/>
    </row>
    <row r="1699" spans="1:43">
      <c r="A1699" s="49">
        <f>Data!F1825</f>
        <v>2022.3749999998624</v>
      </c>
      <c r="B1699" s="53">
        <f t="shared" si="706"/>
        <v>0.94799999999999995</v>
      </c>
      <c r="C1699" s="50">
        <f>1/Data!N1825</f>
        <v>3.2601797806801606E-2</v>
      </c>
      <c r="D1699" s="50">
        <f>Data!H1825/100</f>
        <v>2.8999999999999998E-2</v>
      </c>
      <c r="E1699">
        <f>Data!K1826/Data!K1825</f>
        <v>0.95322665188505573</v>
      </c>
      <c r="F1699">
        <f>Data!T1826/Data!T1825</f>
        <v>0.96868256463212221</v>
      </c>
      <c r="G1699" s="49">
        <f>Data!E1828</f>
        <v>296.17099999999999</v>
      </c>
      <c r="H1699" s="52">
        <v>0</v>
      </c>
      <c r="I1699" s="52">
        <v>1</v>
      </c>
      <c r="J1699" s="52">
        <v>0.6</v>
      </c>
      <c r="K1699" s="54">
        <f t="shared" si="709"/>
        <v>0.66261227030770231</v>
      </c>
      <c r="L1699" s="54">
        <f t="shared" si="720"/>
        <v>0.85</v>
      </c>
      <c r="M1699" s="53">
        <f t="shared" si="721"/>
        <v>0.85</v>
      </c>
      <c r="N1699" s="54" cm="1">
        <f t="array" ref="N1699">stock_min(C1699,O1699)</f>
        <v>7.8851928007781735E-2</v>
      </c>
      <c r="O1699" s="54" cm="1">
        <f t="array" ref="O1699">stock_max(C1699,D1699)</f>
        <v>0.85</v>
      </c>
      <c r="P1699" s="49">
        <f t="shared" si="707"/>
        <v>2022.3749999998624</v>
      </c>
      <c r="Q1699" s="49">
        <f t="shared" si="712"/>
        <v>3.2318966389379002</v>
      </c>
      <c r="R1699" s="49">
        <f t="shared" si="713"/>
        <v>1090.6412855958883</v>
      </c>
      <c r="S1699" s="59">
        <f t="shared" si="703"/>
        <v>147.20849325227789</v>
      </c>
      <c r="T1699" s="59">
        <f t="shared" si="704"/>
        <v>207.3889886029375</v>
      </c>
      <c r="U1699" s="59">
        <f t="shared" si="705"/>
        <v>838.58536634348798</v>
      </c>
      <c r="V1699" s="59"/>
      <c r="W1699" s="49">
        <f t="shared" si="714"/>
        <v>58.883397300911156</v>
      </c>
      <c r="X1699" s="49">
        <f t="shared" si="715"/>
        <v>88.325095951366734</v>
      </c>
      <c r="Y1699" s="49">
        <f t="shared" si="716"/>
        <v>69.970500027926889</v>
      </c>
      <c r="Z1699" s="49">
        <f t="shared" si="717"/>
        <v>137.41848857501063</v>
      </c>
      <c r="AA1699" s="49">
        <f t="shared" si="718"/>
        <v>125.78780495152321</v>
      </c>
      <c r="AB1699" s="49">
        <f t="shared" si="719"/>
        <v>712.79756139196479</v>
      </c>
      <c r="AC1699" s="80">
        <f t="shared" si="708"/>
        <v>0.85</v>
      </c>
      <c r="AD1699" s="80">
        <f t="shared" si="710"/>
        <v>7.8851928007781735E-2</v>
      </c>
      <c r="AE1699" s="80">
        <f t="shared" si="711"/>
        <v>0.85</v>
      </c>
      <c r="AF1699" s="54">
        <f>(Q1699-MAX(Q$2:Q1698))/MAX(Q$2:Q1698)</f>
        <v>-0.28887791812172559</v>
      </c>
      <c r="AG1699" s="54">
        <f>(R1699-MAX(R$2:R1698))/MAX(R$2:R1698)</f>
        <v>-0.20981873684183899</v>
      </c>
      <c r="AH1699" s="54">
        <f>(S1699-MAX(S$2:S1698))/MAX(S$2:S1698)</f>
        <v>-0.19715814582420418</v>
      </c>
      <c r="AI1699" s="54">
        <f>(T1699-MAX(T$2:T1698))/MAX(T$2:T1698)</f>
        <v>-0.19902776935178926</v>
      </c>
      <c r="AJ1699" s="54">
        <f>(U1699-MAX(U$2:U1698))/MAX(U$2:U1698)</f>
        <v>-0.20475976061336462</v>
      </c>
      <c r="AK1699" s="54"/>
      <c r="AM1699" s="49"/>
      <c r="AN1699" s="49"/>
      <c r="AO1699" s="49"/>
      <c r="AP1699" s="49"/>
      <c r="AQ1699" s="49"/>
    </row>
    <row r="1700" spans="1:43">
      <c r="A1700" s="49">
        <f>Data!F1826</f>
        <v>2022.4583333331957</v>
      </c>
      <c r="B1700" s="53">
        <f t="shared" si="706"/>
        <v>0.93199999999999994</v>
      </c>
      <c r="C1700" s="50">
        <f>1/Data!N1826</f>
        <v>3.4426108209938834E-2</v>
      </c>
      <c r="D1700" s="50">
        <f>Data!H1826/100</f>
        <v>3.1400000000000004E-2</v>
      </c>
      <c r="E1700">
        <f>Data!K1827/Data!K1826</f>
        <v>1.004774786157393</v>
      </c>
      <c r="F1700">
        <f>Data!T1827/Data!T1826</f>
        <v>1.0233995360470796</v>
      </c>
      <c r="G1700" s="49">
        <f>Data!E1829</f>
        <v>296.80799999999999</v>
      </c>
      <c r="H1700" s="52">
        <v>0</v>
      </c>
      <c r="I1700" s="52">
        <v>1</v>
      </c>
      <c r="J1700" s="52">
        <v>0.6</v>
      </c>
      <c r="K1700" s="54">
        <f t="shared" si="709"/>
        <v>0.66261227030770231</v>
      </c>
      <c r="L1700" s="54">
        <f t="shared" si="720"/>
        <v>0.85</v>
      </c>
      <c r="M1700" s="53">
        <f t="shared" si="721"/>
        <v>0.85</v>
      </c>
      <c r="N1700" s="54" cm="1">
        <f t="array" ref="N1700">stock_min(C1700,O1700)</f>
        <v>0.14134672757139197</v>
      </c>
      <c r="O1700" s="54" cm="1">
        <f t="array" ref="O1700">stock_max(C1700,D1700)</f>
        <v>0.85</v>
      </c>
      <c r="P1700" s="49">
        <f t="shared" si="707"/>
        <v>2022.4583333331957</v>
      </c>
      <c r="Q1700" s="49">
        <f t="shared" si="712"/>
        <v>3.307521520841163</v>
      </c>
      <c r="R1700" s="49">
        <f t="shared" si="713"/>
        <v>1095.8488645090329</v>
      </c>
      <c r="S1700" s="59">
        <f t="shared" si="703"/>
        <v>149.00807087549407</v>
      </c>
      <c r="T1700" s="59">
        <f t="shared" si="704"/>
        <v>209.682409737591</v>
      </c>
      <c r="U1700" s="59">
        <f t="shared" si="705"/>
        <v>844.93219854889207</v>
      </c>
      <c r="V1700" s="59"/>
      <c r="W1700" s="49">
        <f t="shared" si="714"/>
        <v>59.603228350197632</v>
      </c>
      <c r="X1700" s="49">
        <f t="shared" si="715"/>
        <v>89.404842525296445</v>
      </c>
      <c r="Y1700" s="49">
        <f t="shared" si="716"/>
        <v>70.744272177775954</v>
      </c>
      <c r="Z1700" s="49">
        <f t="shared" si="717"/>
        <v>138.93813755981503</v>
      </c>
      <c r="AA1700" s="49">
        <f t="shared" si="718"/>
        <v>126.73982978233383</v>
      </c>
      <c r="AB1700" s="49">
        <f t="shared" si="719"/>
        <v>718.19236876655827</v>
      </c>
      <c r="AC1700" s="80">
        <f t="shared" si="708"/>
        <v>0.85</v>
      </c>
      <c r="AD1700" s="80">
        <f t="shared" si="710"/>
        <v>0.14134672757139197</v>
      </c>
      <c r="AE1700" s="80">
        <f t="shared" si="711"/>
        <v>0.85</v>
      </c>
      <c r="AF1700" s="54">
        <f>(Q1700-MAX(Q$2:Q1699))/MAX(Q$2:Q1699)</f>
        <v>-0.27223799133294063</v>
      </c>
      <c r="AG1700" s="54">
        <f>(R1700-MAX(R$2:R1699))/MAX(R$2:R1699)</f>
        <v>-0.20604579028468012</v>
      </c>
      <c r="AH1700" s="54">
        <f>(S1700-MAX(S$2:S1699))/MAX(S$2:S1699)</f>
        <v>-0.18734365615831125</v>
      </c>
      <c r="AI1700" s="54">
        <f>(T1700-MAX(T$2:T1699))/MAX(T$2:T1699)</f>
        <v>-0.19017017930125779</v>
      </c>
      <c r="AJ1700" s="54">
        <f>(U1700-MAX(U$2:U1699))/MAX(U$2:U1699)</f>
        <v>-0.19874098594242076</v>
      </c>
      <c r="AK1700" s="54"/>
      <c r="AM1700" s="49"/>
      <c r="AN1700" s="49"/>
      <c r="AO1700" s="49"/>
      <c r="AP1700" s="49"/>
      <c r="AQ1700" s="49"/>
    </row>
    <row r="1701" spans="1:43">
      <c r="A1701" s="49">
        <f>Data!F1827</f>
        <v>2022.541666666529</v>
      </c>
      <c r="B1701" s="53">
        <f t="shared" si="706"/>
        <v>0.93100000000000005</v>
      </c>
      <c r="C1701" s="50">
        <f>1/Data!N1827</f>
        <v>3.4477268035852174E-2</v>
      </c>
      <c r="D1701" s="50">
        <f>Data!H1827/100</f>
        <v>2.8999999999999998E-2</v>
      </c>
      <c r="E1701">
        <f>Data!K1828/Data!K1827</f>
        <v>1.0648605438447905</v>
      </c>
      <c r="F1701">
        <f>Data!T1828/Data!T1827</f>
        <v>1.0027720483549483</v>
      </c>
      <c r="G1701" s="49">
        <f>Data!E1830</f>
        <v>298.012</v>
      </c>
      <c r="H1701" s="52">
        <v>0</v>
      </c>
      <c r="I1701" s="52">
        <v>1</v>
      </c>
      <c r="J1701" s="52">
        <v>0.6</v>
      </c>
      <c r="K1701" s="54">
        <f t="shared" si="709"/>
        <v>0.66261227030770231</v>
      </c>
      <c r="L1701" s="54">
        <f t="shared" si="720"/>
        <v>0.85</v>
      </c>
      <c r="M1701" s="53">
        <f t="shared" si="721"/>
        <v>0.85</v>
      </c>
      <c r="N1701" s="54" cm="1">
        <f t="array" ref="N1701">stock_min(C1701,O1701)</f>
        <v>0.14309929284792886</v>
      </c>
      <c r="O1701" s="54" cm="1">
        <f t="array" ref="O1701">stock_max(C1701,D1701)</f>
        <v>0.85</v>
      </c>
      <c r="P1701" s="49">
        <f t="shared" si="707"/>
        <v>2022.541666666529</v>
      </c>
      <c r="Q1701" s="49">
        <f t="shared" si="712"/>
        <v>3.3166901304319669</v>
      </c>
      <c r="R1701" s="49">
        <f t="shared" si="713"/>
        <v>1166.9262178327849</v>
      </c>
      <c r="S1701" s="59">
        <f t="shared" si="703"/>
        <v>154.97214061514043</v>
      </c>
      <c r="T1701" s="59">
        <f t="shared" si="704"/>
        <v>218.89011944381531</v>
      </c>
      <c r="U1701" s="59">
        <f t="shared" si="705"/>
        <v>891.86587510892389</v>
      </c>
      <c r="V1701" s="59"/>
      <c r="W1701" s="49">
        <f t="shared" si="714"/>
        <v>61.988856246056173</v>
      </c>
      <c r="X1701" s="49">
        <f t="shared" si="715"/>
        <v>92.983284369084259</v>
      </c>
      <c r="Y1701" s="49">
        <f t="shared" si="716"/>
        <v>73.850840451224713</v>
      </c>
      <c r="Z1701" s="49">
        <f t="shared" si="717"/>
        <v>145.0392789925906</v>
      </c>
      <c r="AA1701" s="49">
        <f t="shared" si="718"/>
        <v>133.77988126633861</v>
      </c>
      <c r="AB1701" s="49">
        <f t="shared" si="719"/>
        <v>758.08599384258525</v>
      </c>
      <c r="AC1701" s="80">
        <f t="shared" si="708"/>
        <v>0.85</v>
      </c>
      <c r="AD1701" s="80">
        <f t="shared" si="710"/>
        <v>0.14309929284792886</v>
      </c>
      <c r="AE1701" s="80">
        <f t="shared" si="711"/>
        <v>0.85</v>
      </c>
      <c r="AF1701" s="54">
        <f>(Q1701-MAX(Q$2:Q1700))/MAX(Q$2:Q1700)</f>
        <v>-0.27022059985402125</v>
      </c>
      <c r="AG1701" s="54">
        <f>(R1701-MAX(R$2:R1700))/MAX(R$2:R1700)</f>
        <v>-0.15454948845468361</v>
      </c>
      <c r="AH1701" s="54">
        <f>(S1701-MAX(S$2:S1700))/MAX(S$2:S1700)</f>
        <v>-0.15481696763358274</v>
      </c>
      <c r="AI1701" s="54">
        <f>(T1701-MAX(T$2:T1700))/MAX(T$2:T1700)</f>
        <v>-0.15460840800260936</v>
      </c>
      <c r="AJ1701" s="54">
        <f>(U1701-MAX(U$2:U1700))/MAX(U$2:U1700)</f>
        <v>-0.15423323553218199</v>
      </c>
      <c r="AK1701" s="54"/>
      <c r="AM1701" s="49"/>
      <c r="AN1701" s="49"/>
      <c r="AO1701" s="49"/>
      <c r="AP1701" s="49"/>
      <c r="AQ1701" s="49"/>
    </row>
    <row r="1702" spans="1:43">
      <c r="A1702" s="49">
        <f>Data!F1828</f>
        <v>2022.6249999998622</v>
      </c>
      <c r="B1702" s="53">
        <f t="shared" si="706"/>
        <v>0.94799999999999995</v>
      </c>
      <c r="C1702" s="50">
        <f>1/Data!N1828</f>
        <v>3.2574602048446075E-2</v>
      </c>
      <c r="D1702" s="50">
        <f>Data!H1828/100</f>
        <v>2.8999999999999998E-2</v>
      </c>
      <c r="E1702">
        <f>Data!K1829/Data!K1828</f>
        <v>0.92524462898709137</v>
      </c>
      <c r="F1702">
        <f>Data!T1829/Data!T1828</f>
        <v>0.94854079142457981</v>
      </c>
      <c r="G1702" s="49">
        <f>Data!E1831</f>
        <v>297.71100000000001</v>
      </c>
      <c r="H1702" s="52">
        <v>0</v>
      </c>
      <c r="I1702" s="52">
        <v>1</v>
      </c>
      <c r="J1702" s="52">
        <v>0.6</v>
      </c>
      <c r="K1702" s="54">
        <f t="shared" si="709"/>
        <v>0.66261227030770231</v>
      </c>
      <c r="L1702" s="54">
        <f t="shared" si="720"/>
        <v>0.85</v>
      </c>
      <c r="M1702" s="53">
        <f t="shared" si="721"/>
        <v>0.85</v>
      </c>
      <c r="N1702" s="54" cm="1">
        <f t="array" ref="N1702">stock_min(C1702,O1702)</f>
        <v>7.7920291886819773E-2</v>
      </c>
      <c r="O1702" s="54" cm="1">
        <f t="array" ref="O1702">stock_max(C1702,D1702)</f>
        <v>0.85</v>
      </c>
      <c r="P1702" s="49">
        <f t="shared" si="707"/>
        <v>2022.6249999998622</v>
      </c>
      <c r="Q1702" s="49">
        <f t="shared" si="712"/>
        <v>3.146015881230031</v>
      </c>
      <c r="R1702" s="49">
        <f t="shared" si="713"/>
        <v>1079.6922154740048</v>
      </c>
      <c r="S1702" s="59">
        <f t="shared" si="703"/>
        <v>144.83124321121321</v>
      </c>
      <c r="T1702" s="59">
        <f t="shared" si="704"/>
        <v>204.24734852902978</v>
      </c>
      <c r="U1702" s="59">
        <f t="shared" si="705"/>
        <v>828.31066856625239</v>
      </c>
      <c r="V1702" s="59"/>
      <c r="W1702" s="49">
        <f t="shared" si="714"/>
        <v>57.932497284485287</v>
      </c>
      <c r="X1702" s="49">
        <f t="shared" si="715"/>
        <v>86.898745926727926</v>
      </c>
      <c r="Y1702" s="49">
        <f t="shared" si="716"/>
        <v>68.91054921588082</v>
      </c>
      <c r="Z1702" s="49">
        <f t="shared" si="717"/>
        <v>135.33679931314896</v>
      </c>
      <c r="AA1702" s="49">
        <f t="shared" si="718"/>
        <v>124.24660028493787</v>
      </c>
      <c r="AB1702" s="49">
        <f t="shared" si="719"/>
        <v>704.06406828131446</v>
      </c>
      <c r="AC1702" s="80">
        <f t="shared" si="708"/>
        <v>0.84999999999999987</v>
      </c>
      <c r="AD1702" s="80">
        <f t="shared" si="710"/>
        <v>7.7920291886819773E-2</v>
      </c>
      <c r="AE1702" s="80">
        <f t="shared" si="711"/>
        <v>0.85</v>
      </c>
      <c r="AF1702" s="54">
        <f>(Q1702-MAX(Q$2:Q1701))/MAX(Q$2:Q1701)</f>
        <v>-0.30777447022017812</v>
      </c>
      <c r="AG1702" s="54">
        <f>(R1702-MAX(R$2:R1701))/MAX(R$2:R1701)</f>
        <v>-0.21775145511830715</v>
      </c>
      <c r="AH1702" s="54">
        <f>(S1702-MAX(S$2:S1701))/MAX(S$2:S1701)</f>
        <v>-0.21012313030738261</v>
      </c>
      <c r="AI1702" s="54">
        <f>(T1702-MAX(T$2:T1701))/MAX(T$2:T1701)</f>
        <v>-0.21116132800812398</v>
      </c>
      <c r="AJ1702" s="54">
        <f>(U1702-MAX(U$2:U1701))/MAX(U$2:U1701)</f>
        <v>-0.21450337581097031</v>
      </c>
      <c r="AK1702" s="54"/>
      <c r="AM1702" s="49"/>
      <c r="AN1702" s="49"/>
      <c r="AO1702" s="49"/>
      <c r="AP1702" s="49"/>
      <c r="AQ1702" s="49"/>
    </row>
    <row r="1703" spans="1:43">
      <c r="A1703" s="49">
        <f>Data!F1829</f>
        <v>2022.7083333331955</v>
      </c>
      <c r="B1703" s="53">
        <f t="shared" si="706"/>
        <v>0.92</v>
      </c>
      <c r="C1703" s="50">
        <f>1/Data!N1829</f>
        <v>3.5423453272727619E-2</v>
      </c>
      <c r="D1703" s="50">
        <f>Data!H1829/100</f>
        <v>3.5200000000000002E-2</v>
      </c>
      <c r="E1703">
        <f>Data!K1830/Data!K1829</f>
        <v>0.96518453757785116</v>
      </c>
      <c r="F1703">
        <f>Data!T1830/Data!T1829</f>
        <v>0.96139361611935026</v>
      </c>
      <c r="G1703" s="49">
        <f>Data!E1832</f>
        <v>296.79700000000003</v>
      </c>
      <c r="H1703" s="52">
        <v>0</v>
      </c>
      <c r="I1703" s="52">
        <v>1</v>
      </c>
      <c r="J1703" s="52">
        <v>0.6</v>
      </c>
      <c r="K1703" s="54">
        <f t="shared" si="709"/>
        <v>0.66261227030770231</v>
      </c>
      <c r="L1703" s="54">
        <f t="shared" si="720"/>
        <v>0.84999999999999987</v>
      </c>
      <c r="M1703" s="53">
        <f t="shared" si="721"/>
        <v>0.85</v>
      </c>
      <c r="N1703" s="54" cm="1">
        <f t="array" ref="N1703">stock_min(C1703,O1703)</f>
        <v>0.17551244832130147</v>
      </c>
      <c r="O1703" s="54" cm="1">
        <f t="array" ref="O1703">stock_max(C1703,D1703)</f>
        <v>0.85</v>
      </c>
      <c r="P1703" s="49">
        <f t="shared" si="707"/>
        <v>2022.7083333331955</v>
      </c>
      <c r="Q1703" s="49">
        <f t="shared" si="712"/>
        <v>3.0245595844246438</v>
      </c>
      <c r="R1703" s="49">
        <f t="shared" si="713"/>
        <v>1042.102231718683</v>
      </c>
      <c r="S1703" s="59">
        <f t="shared" si="703"/>
        <v>139.56925895853982</v>
      </c>
      <c r="T1703" s="59">
        <f t="shared" si="704"/>
        <v>196.87514816175423</v>
      </c>
      <c r="U1703" s="59">
        <f t="shared" si="705"/>
        <v>799.00164050775311</v>
      </c>
      <c r="V1703" s="59"/>
      <c r="W1703" s="49">
        <f t="shared" si="714"/>
        <v>55.827703583415932</v>
      </c>
      <c r="X1703" s="49">
        <f t="shared" si="715"/>
        <v>83.741555375123895</v>
      </c>
      <c r="Y1703" s="49">
        <f t="shared" si="716"/>
        <v>66.423259271128998</v>
      </c>
      <c r="Z1703" s="49">
        <f t="shared" si="717"/>
        <v>130.45188889062524</v>
      </c>
      <c r="AA1703" s="49">
        <f t="shared" si="718"/>
        <v>119.85024607616299</v>
      </c>
      <c r="AB1703" s="49">
        <f t="shared" si="719"/>
        <v>679.15139443159012</v>
      </c>
      <c r="AC1703" s="80">
        <f t="shared" si="708"/>
        <v>0.85</v>
      </c>
      <c r="AD1703" s="80">
        <f t="shared" si="710"/>
        <v>0.17551244832130147</v>
      </c>
      <c r="AE1703" s="80">
        <f t="shared" si="711"/>
        <v>0.85</v>
      </c>
      <c r="AF1703" s="54">
        <f>(Q1703-MAX(Q$2:Q1702))/MAX(Q$2:Q1702)</f>
        <v>-0.33449879475484406</v>
      </c>
      <c r="AG1703" s="54">
        <f>(R1703-MAX(R$2:R1702))/MAX(R$2:R1702)</f>
        <v>-0.24498579993741629</v>
      </c>
      <c r="AH1703" s="54">
        <f>(S1703-MAX(S$2:S1702))/MAX(S$2:S1702)</f>
        <v>-0.23882080325224694</v>
      </c>
      <c r="AI1703" s="54">
        <f>(T1703-MAX(T$2:T1702))/MAX(T$2:T1702)</f>
        <v>-0.23963404400303009</v>
      </c>
      <c r="AJ1703" s="54">
        <f>(U1703-MAX(U$2:U1702))/MAX(U$2:U1702)</f>
        <v>-0.24229746741438096</v>
      </c>
      <c r="AK1703" s="54"/>
      <c r="AM1703" s="49"/>
      <c r="AN1703" s="49"/>
      <c r="AO1703" s="49"/>
      <c r="AP1703" s="49"/>
      <c r="AQ1703" s="49"/>
    </row>
    <row r="1704" spans="1:43">
      <c r="A1704" s="49">
        <f>Data!F1830</f>
        <v>2022.7916666665287</v>
      </c>
      <c r="B1704" s="53">
        <f t="shared" si="706"/>
        <v>0.90500000000000003</v>
      </c>
      <c r="C1704" s="50">
        <f>1/Data!N1830</f>
        <v>3.6926576073517299E-2</v>
      </c>
      <c r="D1704" s="50">
        <f>Data!H1830/100</f>
        <v>3.9800000000000002E-2</v>
      </c>
      <c r="E1704">
        <f>Data!K1831/Data!K1830</f>
        <v>1.0539273771559865</v>
      </c>
      <c r="F1704">
        <f>Data!T1831/Data!T1830</f>
        <v>1.0117338337522372</v>
      </c>
      <c r="G1704" s="49">
        <f>Data!E1833</f>
        <v>299.17</v>
      </c>
      <c r="H1704" s="52">
        <v>0</v>
      </c>
      <c r="I1704" s="52">
        <v>1</v>
      </c>
      <c r="J1704" s="52">
        <v>0.6</v>
      </c>
      <c r="K1704" s="54">
        <f t="shared" si="709"/>
        <v>0.66261227030770231</v>
      </c>
      <c r="L1704" s="54">
        <f t="shared" si="720"/>
        <v>0.85</v>
      </c>
      <c r="M1704" s="53">
        <f t="shared" si="721"/>
        <v>0.85</v>
      </c>
      <c r="N1704" s="54" cm="1">
        <f t="array" ref="N1704">stock_min(C1704,O1704)</f>
        <v>0.22700443016457847</v>
      </c>
      <c r="O1704" s="54" cm="1">
        <f t="array" ref="O1704">stock_max(C1704,D1704)</f>
        <v>0.45152100428618769</v>
      </c>
      <c r="P1704" s="49">
        <f t="shared" si="707"/>
        <v>2022.7916666665287</v>
      </c>
      <c r="Q1704" s="49">
        <f t="shared" si="712"/>
        <v>3.0600492637620182</v>
      </c>
      <c r="R1704" s="49">
        <f t="shared" si="713"/>
        <v>1098.3000718036717</v>
      </c>
      <c r="S1704" s="59">
        <f t="shared" si="703"/>
        <v>144.74029439150004</v>
      </c>
      <c r="T1704" s="59">
        <f t="shared" si="704"/>
        <v>204.68947585623897</v>
      </c>
      <c r="U1704" s="59">
        <f t="shared" si="705"/>
        <v>837.03279676390207</v>
      </c>
      <c r="V1704" s="59"/>
      <c r="W1704" s="49">
        <f t="shared" si="714"/>
        <v>57.89611775660002</v>
      </c>
      <c r="X1704" s="49">
        <f t="shared" si="715"/>
        <v>86.844176634900023</v>
      </c>
      <c r="Y1704" s="49">
        <f t="shared" si="716"/>
        <v>69.059717551042851</v>
      </c>
      <c r="Z1704" s="49">
        <f t="shared" si="717"/>
        <v>135.62975830519613</v>
      </c>
      <c r="AA1704" s="49">
        <f t="shared" si="718"/>
        <v>125.55491951458534</v>
      </c>
      <c r="AB1704" s="49">
        <f t="shared" si="719"/>
        <v>711.47787724931675</v>
      </c>
      <c r="AC1704" s="80">
        <f t="shared" si="708"/>
        <v>0.85</v>
      </c>
      <c r="AD1704" s="80">
        <f t="shared" si="710"/>
        <v>0.22700443016457847</v>
      </c>
      <c r="AE1704" s="80">
        <f t="shared" si="711"/>
        <v>0.45152100428618769</v>
      </c>
      <c r="AF1704" s="54">
        <f>(Q1704-MAX(Q$2:Q1703))/MAX(Q$2:Q1703)</f>
        <v>-0.32668991425058391</v>
      </c>
      <c r="AG1704" s="54">
        <f>(R1704-MAX(R$2:R1703))/MAX(R$2:R1703)</f>
        <v>-0.20426986441251588</v>
      </c>
      <c r="AH1704" s="54">
        <f>(S1704-MAX(S$2:S1703))/MAX(S$2:S1703)</f>
        <v>-0.2106191446163429</v>
      </c>
      <c r="AI1704" s="54">
        <f>(T1704-MAX(T$2:T1703))/MAX(T$2:T1703)</f>
        <v>-0.20945375561534238</v>
      </c>
      <c r="AJ1704" s="54">
        <f>(U1704-MAX(U$2:U1703))/MAX(U$2:U1703)</f>
        <v>-0.20623208037195742</v>
      </c>
      <c r="AK1704" s="54"/>
      <c r="AM1704" s="49"/>
      <c r="AN1704" s="49"/>
      <c r="AO1704" s="49"/>
      <c r="AP1704" s="49"/>
      <c r="AQ1704" s="49"/>
    </row>
    <row r="1705" spans="1:43">
      <c r="A1705" s="49">
        <f>Data!F1831</f>
        <v>2022.874999999862</v>
      </c>
      <c r="B1705" s="53">
        <f t="shared" si="706"/>
        <v>0.92300000000000004</v>
      </c>
      <c r="C1705" s="50">
        <f>1/Data!N1831</f>
        <v>3.5237386677941129E-2</v>
      </c>
      <c r="D1705" s="50">
        <f>Data!H1831/100</f>
        <v>3.8900000000000004E-2</v>
      </c>
      <c r="E1705">
        <f>Data!K1832/Data!K1831</f>
        <v>1.0031996463850399</v>
      </c>
      <c r="F1705">
        <f>Data!T1832/Data!T1831</f>
        <v>1.0288683031887336</v>
      </c>
      <c r="G1705" s="49">
        <f>Data!E1834</f>
        <v>300.83999999999997</v>
      </c>
      <c r="H1705" s="52">
        <v>0</v>
      </c>
      <c r="I1705" s="52">
        <v>1</v>
      </c>
      <c r="J1705" s="52">
        <v>0.6</v>
      </c>
      <c r="K1705" s="54">
        <f t="shared" si="709"/>
        <v>0.66261227030770231</v>
      </c>
      <c r="L1705" s="54">
        <f t="shared" si="720"/>
        <v>0.45152100428618769</v>
      </c>
      <c r="M1705" s="53">
        <f t="shared" si="721"/>
        <v>0.65076050214309378</v>
      </c>
      <c r="N1705" s="54" cm="1">
        <f t="array" ref="N1705">stock_min(C1705,O1705)</f>
        <v>0.16913842637488907</v>
      </c>
      <c r="O1705" s="54" cm="1">
        <f t="array" ref="O1705">stock_max(C1705,D1705)</f>
        <v>0.34107697722627106</v>
      </c>
      <c r="P1705" s="49">
        <f t="shared" si="707"/>
        <v>2022.874999999862</v>
      </c>
      <c r="Q1705" s="49">
        <f t="shared" si="712"/>
        <v>3.1483876936807613</v>
      </c>
      <c r="R1705" s="49">
        <f t="shared" si="713"/>
        <v>1101.8142436581074</v>
      </c>
      <c r="S1705" s="59">
        <f t="shared" si="703"/>
        <v>146.68952772817983</v>
      </c>
      <c r="T1705" s="59">
        <f t="shared" si="704"/>
        <v>207.11707998649584</v>
      </c>
      <c r="U1705" s="59">
        <f t="shared" si="705"/>
        <v>842.93383186526285</v>
      </c>
      <c r="V1705" s="59"/>
      <c r="W1705" s="49">
        <f t="shared" si="714"/>
        <v>58.675811091271932</v>
      </c>
      <c r="X1705" s="49">
        <f t="shared" si="715"/>
        <v>88.013716636907887</v>
      </c>
      <c r="Y1705" s="49">
        <f t="shared" si="716"/>
        <v>69.878761397141858</v>
      </c>
      <c r="Z1705" s="49">
        <f t="shared" si="717"/>
        <v>137.23831858935398</v>
      </c>
      <c r="AA1705" s="49">
        <f t="shared" si="718"/>
        <v>294.38578816722219</v>
      </c>
      <c r="AB1705" s="49">
        <f t="shared" si="719"/>
        <v>548.5480436980406</v>
      </c>
      <c r="AC1705" s="80">
        <f t="shared" si="708"/>
        <v>0.65076050214309378</v>
      </c>
      <c r="AD1705" s="80">
        <f t="shared" si="710"/>
        <v>0.16913842637488907</v>
      </c>
      <c r="AE1705" s="80">
        <f t="shared" si="711"/>
        <v>0.34107697722627106</v>
      </c>
      <c r="AF1705" s="54">
        <f>(Q1705-MAX(Q$2:Q1704))/MAX(Q$2:Q1704)</f>
        <v>-0.30725259455513754</v>
      </c>
      <c r="AG1705" s="54">
        <f>(R1705-MAX(R$2:R1704))/MAX(R$2:R1704)</f>
        <v>-0.20172380936071602</v>
      </c>
      <c r="AH1705" s="54">
        <f>(S1705-MAX(S$2:S1704))/MAX(S$2:S1704)</f>
        <v>-0.19998846651029514</v>
      </c>
      <c r="AI1705" s="54">
        <f>(T1705-MAX(T$2:T1704))/MAX(T$2:T1704)</f>
        <v>-0.20007792757142706</v>
      </c>
      <c r="AJ1705" s="54">
        <f>(U1705-MAX(U$2:U1704))/MAX(U$2:U1704)</f>
        <v>-0.20063606027075176</v>
      </c>
      <c r="AK1705" s="54"/>
      <c r="AM1705" s="49"/>
      <c r="AN1705" s="49"/>
      <c r="AO1705" s="49"/>
      <c r="AP1705" s="49"/>
      <c r="AQ1705" s="49"/>
    </row>
    <row r="1706" spans="1:43">
      <c r="A1706" s="49">
        <f>Data!F1832</f>
        <v>2022.9583333331952</v>
      </c>
      <c r="B1706" s="53">
        <f t="shared" si="706"/>
        <v>0.92200000000000004</v>
      </c>
      <c r="C1706" s="50">
        <f>1/Data!N1832</f>
        <v>3.5314598513164736E-2</v>
      </c>
      <c r="D1706" s="50">
        <f>Data!H1832/100</f>
        <v>3.6200000000000003E-2</v>
      </c>
      <c r="E1706">
        <f>Data!K1833/Data!K1832</f>
        <v>1.0057325245518196</v>
      </c>
      <c r="F1706">
        <f>Data!T1833/Data!T1832</f>
        <v>1.0025221498850596</v>
      </c>
      <c r="G1706" s="49">
        <f>Data!E1835</f>
        <v>301.67499999999995</v>
      </c>
      <c r="H1706" s="52">
        <v>0</v>
      </c>
      <c r="I1706" s="52">
        <v>1</v>
      </c>
      <c r="J1706" s="52">
        <v>0.6</v>
      </c>
      <c r="K1706" s="54">
        <f t="shared" si="709"/>
        <v>0.66261227030770231</v>
      </c>
      <c r="L1706" s="54">
        <f t="shared" si="720"/>
        <v>0.34107697722627106</v>
      </c>
      <c r="M1706" s="53">
        <f t="shared" si="721"/>
        <v>0.46271215670853144</v>
      </c>
      <c r="N1706" s="54" cm="1">
        <f t="array" ref="N1706">stock_min(C1706,O1706)</f>
        <v>0.17178344673871515</v>
      </c>
      <c r="O1706" s="54" cm="1">
        <f t="array" ref="O1706">stock_max(C1706,D1706)</f>
        <v>0.72973711483065662</v>
      </c>
      <c r="P1706" s="49">
        <f t="shared" si="707"/>
        <v>2022.9583333331952</v>
      </c>
      <c r="Q1706" s="49">
        <f t="shared" si="712"/>
        <v>3.1563283993405014</v>
      </c>
      <c r="R1706" s="49">
        <f t="shared" si="713"/>
        <v>1108.1304208614222</v>
      </c>
      <c r="S1706" s="59">
        <f t="shared" si="703"/>
        <v>147.3420577098974</v>
      </c>
      <c r="T1706" s="59">
        <f t="shared" si="704"/>
        <v>208.08004672728566</v>
      </c>
      <c r="U1706" s="59">
        <f t="shared" si="705"/>
        <v>846.82088207540346</v>
      </c>
      <c r="V1706" s="59"/>
      <c r="W1706" s="49">
        <f t="shared" si="714"/>
        <v>58.936823083958963</v>
      </c>
      <c r="X1706" s="49">
        <f t="shared" si="715"/>
        <v>88.405234625938434</v>
      </c>
      <c r="Y1706" s="49">
        <f t="shared" si="716"/>
        <v>70.203654559586127</v>
      </c>
      <c r="Z1706" s="49">
        <f t="shared" si="717"/>
        <v>137.87639216769952</v>
      </c>
      <c r="AA1706" s="49">
        <f t="shared" si="718"/>
        <v>454.9865653844725</v>
      </c>
      <c r="AB1706" s="49">
        <f t="shared" si="719"/>
        <v>391.8343166909309</v>
      </c>
      <c r="AC1706" s="80">
        <f t="shared" si="708"/>
        <v>0.46271215670853144</v>
      </c>
      <c r="AD1706" s="80">
        <f t="shared" si="710"/>
        <v>0.17178344673871515</v>
      </c>
      <c r="AE1706" s="80">
        <f t="shared" si="711"/>
        <v>0.72973711483065662</v>
      </c>
      <c r="AF1706" s="54">
        <f>(Q1706-MAX(Q$2:Q1705))/MAX(Q$2:Q1705)</f>
        <v>-0.30550538176611941</v>
      </c>
      <c r="AG1706" s="54">
        <f>(R1706-MAX(R$2:R1705))/MAX(R$2:R1705)</f>
        <v>-0.19714767149874324</v>
      </c>
      <c r="AH1706" s="54">
        <f>(S1706-MAX(S$2:S1705))/MAX(S$2:S1705)</f>
        <v>-0.19642971545691915</v>
      </c>
      <c r="AI1706" s="54">
        <f>(T1706-MAX(T$2:T1705))/MAX(T$2:T1705)</f>
        <v>-0.19635878306136248</v>
      </c>
      <c r="AJ1706" s="54">
        <f>(U1706-MAX(U$2:U1705))/MAX(U$2:U1705)</f>
        <v>-0.19694992542547238</v>
      </c>
      <c r="AK1706" s="54"/>
      <c r="AM1706" s="49"/>
      <c r="AN1706" s="49"/>
      <c r="AO1706" s="49"/>
      <c r="AP1706" s="49"/>
      <c r="AQ1706" s="49"/>
    </row>
    <row r="1707" spans="1:43">
      <c r="A1707" s="49">
        <f>Data!F1833</f>
        <v>2023.0416666665285</v>
      </c>
      <c r="B1707" s="53">
        <f t="shared" si="706"/>
        <v>0.92300000000000004</v>
      </c>
      <c r="C1707" s="50">
        <f>1/Data!N1833</f>
        <v>3.5292274032113706E-2</v>
      </c>
      <c r="D1707" s="50">
        <f>Data!H1833/100</f>
        <v>3.5299999999999998E-2</v>
      </c>
      <c r="E1707">
        <f>Data!K1834/Data!K1833</f>
        <v>1.0257528977025026</v>
      </c>
      <c r="F1707">
        <f>Data!T1834/Data!T1833</f>
        <v>0.97927918647820711</v>
      </c>
      <c r="G1707" s="49">
        <f>Data!E1836</f>
        <v>303.363</v>
      </c>
      <c r="H1707" s="52">
        <v>0</v>
      </c>
      <c r="I1707" s="52">
        <v>1</v>
      </c>
      <c r="J1707" s="52">
        <v>0.6</v>
      </c>
      <c r="K1707" s="54">
        <f t="shared" si="709"/>
        <v>0.66261227030770231</v>
      </c>
      <c r="L1707" s="54">
        <f t="shared" si="720"/>
        <v>0.46271215670853144</v>
      </c>
      <c r="M1707" s="53">
        <f t="shared" si="721"/>
        <v>0.42030190481072066</v>
      </c>
      <c r="N1707" s="54" cm="1">
        <f t="array" ref="N1707">stock_min(C1707,O1707)</f>
        <v>0.17101868435713444</v>
      </c>
      <c r="O1707" s="54" cm="1">
        <f t="array" ref="O1707">stock_max(C1707,D1707)</f>
        <v>0.85</v>
      </c>
      <c r="P1707" s="49">
        <f t="shared" si="707"/>
        <v>2023.0416666665285</v>
      </c>
      <c r="Q1707" s="49">
        <f t="shared" si="712"/>
        <v>3.0909267071642277</v>
      </c>
      <c r="R1707" s="49">
        <f t="shared" si="713"/>
        <v>1136.6679902308974</v>
      </c>
      <c r="S1707" s="59">
        <f t="shared" si="703"/>
        <v>148.39752975289531</v>
      </c>
      <c r="T1707" s="59">
        <f t="shared" si="704"/>
        <v>210.17608651569299</v>
      </c>
      <c r="U1707" s="59">
        <f t="shared" si="705"/>
        <v>847.48405937322218</v>
      </c>
      <c r="V1707" s="59"/>
      <c r="W1707" s="49">
        <f t="shared" si="714"/>
        <v>59.359011901158127</v>
      </c>
      <c r="X1707" s="49">
        <f t="shared" si="715"/>
        <v>89.038517851737183</v>
      </c>
      <c r="Y1707" s="49">
        <f t="shared" si="716"/>
        <v>70.910832665141598</v>
      </c>
      <c r="Z1707" s="49">
        <f t="shared" si="717"/>
        <v>139.26525385055137</v>
      </c>
      <c r="AA1707" s="49">
        <f t="shared" si="718"/>
        <v>491.28489492193506</v>
      </c>
      <c r="AB1707" s="49">
        <f t="shared" si="719"/>
        <v>356.19916445128717</v>
      </c>
      <c r="AC1707" s="80">
        <f t="shared" si="708"/>
        <v>0.42030190481072066</v>
      </c>
      <c r="AD1707" s="80">
        <f t="shared" si="710"/>
        <v>0.17101868435713444</v>
      </c>
      <c r="AE1707" s="80">
        <f t="shared" si="711"/>
        <v>0.85</v>
      </c>
      <c r="AF1707" s="54">
        <f>(Q1707-MAX(Q$2:Q1706))/MAX(Q$2:Q1706)</f>
        <v>-0.3198958752424324</v>
      </c>
      <c r="AG1707" s="54">
        <f>(R1707-MAX(R$2:R1706))/MAX(R$2:R1706)</f>
        <v>-0.17647189761263443</v>
      </c>
      <c r="AH1707" s="54">
        <f>(S1707-MAX(S$2:S1706))/MAX(S$2:S1706)</f>
        <v>-0.19067340946322239</v>
      </c>
      <c r="AI1707" s="54">
        <f>(T1707-MAX(T$2:T1706))/MAX(T$2:T1706)</f>
        <v>-0.18826351399159355</v>
      </c>
      <c r="AJ1707" s="54">
        <f>(U1707-MAX(U$2:U1706))/MAX(U$2:U1706)</f>
        <v>-0.19632102669406151</v>
      </c>
      <c r="AK1707" s="54"/>
      <c r="AM1707" s="49"/>
      <c r="AN1707" s="49"/>
      <c r="AO1707" s="49"/>
      <c r="AP1707" s="49"/>
      <c r="AQ1707" s="49"/>
    </row>
    <row r="1708" spans="1:43">
      <c r="A1708" s="49">
        <f>Data!F1834</f>
        <v>2023.1249999998618</v>
      </c>
      <c r="B1708" s="53">
        <f t="shared" si="706"/>
        <v>0.92999999999999994</v>
      </c>
      <c r="C1708" s="50">
        <f>1/Data!N1834</f>
        <v>3.4578430049409581E-2</v>
      </c>
      <c r="D1708" s="50">
        <f>Data!H1834/100</f>
        <v>3.7499999999999999E-2</v>
      </c>
      <c r="E1708">
        <f>Data!K1835/Data!K1834</f>
        <v>0.97145817062659667</v>
      </c>
      <c r="F1708">
        <f>Data!T1835/Data!T1834</f>
        <v>1.0078030533942817</v>
      </c>
      <c r="G1708" s="49">
        <f>Data!E1837</f>
        <v>304.12700000000001</v>
      </c>
      <c r="H1708" s="52">
        <v>0</v>
      </c>
      <c r="I1708" s="52">
        <v>1</v>
      </c>
      <c r="J1708" s="52">
        <v>0.6</v>
      </c>
      <c r="K1708" s="54">
        <f t="shared" si="709"/>
        <v>0.66261227030770231</v>
      </c>
      <c r="L1708" s="54">
        <f t="shared" si="720"/>
        <v>0.42030190481072066</v>
      </c>
      <c r="M1708" s="53">
        <f t="shared" si="721"/>
        <v>0.42123450084591602</v>
      </c>
      <c r="N1708" s="54" cm="1">
        <f t="array" ref="N1708">stock_min(C1708,O1708)</f>
        <v>0.14656476656876574</v>
      </c>
      <c r="O1708" s="54" cm="1">
        <f t="array" ref="O1708">stock_max(C1708,D1708)</f>
        <v>0.4447831529932193</v>
      </c>
      <c r="P1708" s="49">
        <f t="shared" si="707"/>
        <v>2023.1249999998618</v>
      </c>
      <c r="Q1708" s="49">
        <f t="shared" si="712"/>
        <v>3.1150453732980412</v>
      </c>
      <c r="R1708" s="49">
        <f t="shared" si="713"/>
        <v>1104.2254063995179</v>
      </c>
      <c r="S1708" s="59">
        <f t="shared" si="703"/>
        <v>146.31938910800685</v>
      </c>
      <c r="T1708" s="59">
        <f t="shared" si="704"/>
        <v>206.75452241616591</v>
      </c>
      <c r="U1708" s="59">
        <f t="shared" si="705"/>
        <v>841.15100586538483</v>
      </c>
      <c r="V1708" s="59"/>
      <c r="W1708" s="49">
        <f t="shared" si="714"/>
        <v>58.527755643202738</v>
      </c>
      <c r="X1708" s="49">
        <f t="shared" si="715"/>
        <v>87.791633464804107</v>
      </c>
      <c r="Y1708" s="49">
        <f t="shared" si="716"/>
        <v>69.756438921605493</v>
      </c>
      <c r="Z1708" s="49">
        <f t="shared" si="717"/>
        <v>136.99808349456043</v>
      </c>
      <c r="AA1708" s="49">
        <f t="shared" si="718"/>
        <v>486.82918177363928</v>
      </c>
      <c r="AB1708" s="49">
        <f t="shared" si="719"/>
        <v>354.3218240917455</v>
      </c>
      <c r="AC1708" s="80">
        <f t="shared" si="708"/>
        <v>0.42123450084591596</v>
      </c>
      <c r="AD1708" s="80">
        <f t="shared" si="710"/>
        <v>0.14656476656876574</v>
      </c>
      <c r="AE1708" s="80">
        <f t="shared" si="711"/>
        <v>0.4447831529932193</v>
      </c>
      <c r="AF1708" s="54">
        <f>(Q1708-MAX(Q$2:Q1707))/MAX(Q$2:Q1707)</f>
        <v>-0.31458898644327798</v>
      </c>
      <c r="AG1708" s="54">
        <f>(R1708-MAX(R$2:R1707))/MAX(R$2:R1707)</f>
        <v>-0.19997689619517728</v>
      </c>
      <c r="AH1708" s="54">
        <f>(S1708-MAX(S$2:S1707))/MAX(S$2:S1707)</f>
        <v>-0.20200711889614958</v>
      </c>
      <c r="AI1708" s="54">
        <f>(T1708-MAX(T$2:T1707))/MAX(T$2:T1707)</f>
        <v>-0.20147818776750501</v>
      </c>
      <c r="AJ1708" s="54">
        <f>(U1708-MAX(U$2:U1707))/MAX(U$2:U1707)</f>
        <v>-0.20232673486612382</v>
      </c>
      <c r="AK1708" s="54"/>
      <c r="AM1708" s="49"/>
      <c r="AN1708" s="49"/>
      <c r="AO1708" s="49"/>
      <c r="AP1708" s="49"/>
      <c r="AQ1708" s="49"/>
    </row>
    <row r="1709" spans="1:43">
      <c r="A1709" s="49">
        <f>Data!F1835</f>
        <v>2023.208333333195</v>
      </c>
      <c r="B1709" s="53">
        <f t="shared" si="706"/>
        <v>0.91900000000000004</v>
      </c>
      <c r="C1709" s="50">
        <f>1/Data!N1835</f>
        <v>3.577428241955339E-2</v>
      </c>
      <c r="D1709" s="50">
        <f>Data!H1835/100</f>
        <v>3.6600000000000001E-2</v>
      </c>
      <c r="E1709">
        <f>Data!K1836/Data!K1835</f>
        <v>1.0327512303770539</v>
      </c>
      <c r="F1709">
        <f>Data!T1836/Data!T1835</f>
        <v>1.0141438827159801</v>
      </c>
      <c r="G1709" s="49">
        <f>Data!E1838</f>
        <v>304.50900000000001</v>
      </c>
      <c r="H1709" s="52">
        <v>0</v>
      </c>
      <c r="I1709" s="52">
        <v>1</v>
      </c>
      <c r="J1709" s="52">
        <v>0.6</v>
      </c>
      <c r="K1709" s="54">
        <f t="shared" si="709"/>
        <v>0.66261227030770231</v>
      </c>
      <c r="L1709" s="54">
        <f t="shared" si="720"/>
        <v>0.42123450084591596</v>
      </c>
      <c r="M1709" s="53">
        <f t="shared" si="721"/>
        <v>0.42783657814462006</v>
      </c>
      <c r="N1709" s="54" cm="1">
        <f t="array" ref="N1709">stock_min(C1709,O1709)</f>
        <v>0.18753068665083408</v>
      </c>
      <c r="O1709" s="54" cm="1">
        <f t="array" ref="O1709">stock_max(C1709,D1709)</f>
        <v>0.73808964846729763</v>
      </c>
      <c r="P1709" s="49">
        <f t="shared" si="707"/>
        <v>2023.208333333195</v>
      </c>
      <c r="Q1709" s="49">
        <f t="shared" si="712"/>
        <v>3.1591042097129254</v>
      </c>
      <c r="R1709" s="49">
        <f t="shared" si="713"/>
        <v>1140.3901470727044</v>
      </c>
      <c r="S1709" s="59">
        <f t="shared" si="703"/>
        <v>150.02248283223753</v>
      </c>
      <c r="T1709" s="59">
        <f t="shared" si="704"/>
        <v>212.22800510070275</v>
      </c>
      <c r="U1709" s="59">
        <f t="shared" si="705"/>
        <v>859.64113640355436</v>
      </c>
      <c r="V1709" s="59"/>
      <c r="W1709" s="49">
        <f t="shared" si="714"/>
        <v>60.008993132895014</v>
      </c>
      <c r="X1709" s="49">
        <f t="shared" si="715"/>
        <v>90.013489699342514</v>
      </c>
      <c r="Y1709" s="49">
        <f t="shared" si="716"/>
        <v>71.603124818051469</v>
      </c>
      <c r="Z1709" s="49">
        <f t="shared" si="717"/>
        <v>140.62488028265128</v>
      </c>
      <c r="AA1709" s="49">
        <f t="shared" si="718"/>
        <v>491.85521417230507</v>
      </c>
      <c r="AB1709" s="49">
        <f t="shared" si="719"/>
        <v>367.78592223124929</v>
      </c>
      <c r="AC1709" s="80">
        <f t="shared" si="708"/>
        <v>0.42783657814462006</v>
      </c>
      <c r="AD1709" s="80">
        <f t="shared" si="710"/>
        <v>0.18753068665083408</v>
      </c>
      <c r="AE1709" s="80">
        <f t="shared" si="711"/>
        <v>0.73808964846729763</v>
      </c>
      <c r="AF1709" s="54">
        <f>(Q1709-MAX(Q$2:Q1708))/MAX(Q$2:Q1708)</f>
        <v>-0.30489461345529056</v>
      </c>
      <c r="AG1709" s="54">
        <f>(R1709-MAX(R$2:R1708))/MAX(R$2:R1708)</f>
        <v>-0.17377515521549985</v>
      </c>
      <c r="AH1709" s="54">
        <f>(S1709-MAX(S$2:S1708))/MAX(S$2:S1708)</f>
        <v>-0.18181128259577287</v>
      </c>
      <c r="AI1709" s="54">
        <f>(T1709-MAX(T$2:T1708))/MAX(T$2:T1708)</f>
        <v>-0.18033864865898686</v>
      </c>
      <c r="AJ1709" s="54">
        <f>(U1709-MAX(U$2:U1708))/MAX(U$2:U1708)</f>
        <v>-0.18479232939518311</v>
      </c>
      <c r="AK1709" s="54"/>
      <c r="AM1709" s="49"/>
      <c r="AN1709" s="49"/>
      <c r="AO1709" s="49"/>
      <c r="AP1709" s="49"/>
      <c r="AQ1709" s="49"/>
    </row>
    <row r="1710" spans="1:43">
      <c r="A1710" s="49">
        <f>Data!F1836</f>
        <v>2023.2916666665283</v>
      </c>
      <c r="B1710" s="53">
        <f t="shared" si="706"/>
        <v>0.92600000000000005</v>
      </c>
      <c r="C1710" s="50">
        <f>1/Data!N1836</f>
        <v>3.4764852529567743E-2</v>
      </c>
      <c r="D1710" s="50">
        <f>Data!H1836/100</f>
        <v>3.4599999999999999E-2</v>
      </c>
      <c r="E1710">
        <f>Data!K1837/Data!K1836</f>
        <v>1.0034672546265984</v>
      </c>
      <c r="F1710">
        <f>Data!T1837/Data!T1836</f>
        <v>0.99121193336037239</v>
      </c>
      <c r="G1710" s="49">
        <f>Data!E1839</f>
        <v>304.70000000000005</v>
      </c>
      <c r="H1710" s="52">
        <v>0</v>
      </c>
      <c r="I1710" s="52">
        <v>1</v>
      </c>
      <c r="J1710" s="52">
        <v>0.6</v>
      </c>
      <c r="K1710" s="54">
        <f t="shared" si="709"/>
        <v>0.66261227030770231</v>
      </c>
      <c r="L1710" s="54">
        <f t="shared" si="720"/>
        <v>0.42783657814462006</v>
      </c>
      <c r="M1710" s="53">
        <f t="shared" si="721"/>
        <v>0.42438010682273547</v>
      </c>
      <c r="N1710" s="54" cm="1">
        <f t="array" ref="N1710">stock_min(C1710,O1710)</f>
        <v>0.15295097996293397</v>
      </c>
      <c r="O1710" s="54" cm="1">
        <f t="array" ref="O1710">stock_max(C1710,D1710)</f>
        <v>0.85</v>
      </c>
      <c r="P1710" s="49">
        <f t="shared" si="707"/>
        <v>2023.2916666665283</v>
      </c>
      <c r="Q1710" s="49">
        <f t="shared" si="712"/>
        <v>3.1313417913964399</v>
      </c>
      <c r="R1710" s="49">
        <f t="shared" si="713"/>
        <v>1144.3441700862695</v>
      </c>
      <c r="S1710" s="59">
        <f t="shared" si="703"/>
        <v>149.80721949022501</v>
      </c>
      <c r="T1710" s="59">
        <f t="shared" si="704"/>
        <v>212.08633433497101</v>
      </c>
      <c r="U1710" s="59">
        <f t="shared" si="705"/>
        <v>856.59388744481384</v>
      </c>
      <c r="V1710" s="59"/>
      <c r="W1710" s="49">
        <f t="shared" si="714"/>
        <v>59.922887796090009</v>
      </c>
      <c r="X1710" s="49">
        <f t="shared" si="715"/>
        <v>89.884331694135</v>
      </c>
      <c r="Y1710" s="49">
        <f t="shared" si="716"/>
        <v>71.55532684003748</v>
      </c>
      <c r="Z1710" s="49">
        <f t="shared" si="717"/>
        <v>140.53100749493353</v>
      </c>
      <c r="AA1710" s="49">
        <f t="shared" si="718"/>
        <v>493.07248198728144</v>
      </c>
      <c r="AB1710" s="49">
        <f t="shared" si="719"/>
        <v>363.52140545753235</v>
      </c>
      <c r="AC1710" s="80">
        <f t="shared" si="708"/>
        <v>0.42438010682273547</v>
      </c>
      <c r="AD1710" s="80">
        <f t="shared" si="710"/>
        <v>0.15295097996293397</v>
      </c>
      <c r="AE1710" s="80">
        <f t="shared" si="711"/>
        <v>0.85</v>
      </c>
      <c r="AF1710" s="54">
        <f>(Q1710-MAX(Q$2:Q1709))/MAX(Q$2:Q1709)</f>
        <v>-0.31100324591380968</v>
      </c>
      <c r="AG1710" s="54">
        <f>(R1710-MAX(R$2:R1709))/MAX(R$2:R1709)</f>
        <v>-0.17091042329981021</v>
      </c>
      <c r="AH1710" s="54">
        <f>(S1710-MAX(S$2:S1709))/MAX(S$2:S1709)</f>
        <v>-0.1829852802151985</v>
      </c>
      <c r="AI1710" s="54">
        <f>(T1710-MAX(T$2:T1709))/MAX(T$2:T1709)</f>
        <v>-0.18088580571882015</v>
      </c>
      <c r="AJ1710" s="54">
        <f>(U1710-MAX(U$2:U1709))/MAX(U$2:U1709)</f>
        <v>-0.1876820709631595</v>
      </c>
      <c r="AK1710" s="54"/>
      <c r="AM1710" s="49"/>
      <c r="AN1710" s="49"/>
      <c r="AO1710" s="49"/>
      <c r="AP1710" s="49"/>
      <c r="AQ1710" s="49"/>
    </row>
    <row r="1711" spans="1:43">
      <c r="A1711" s="49">
        <f>Data!F1837</f>
        <v>2023.3749999998615</v>
      </c>
      <c r="B1711" s="53">
        <f t="shared" si="706"/>
        <v>0.92700000000000005</v>
      </c>
      <c r="C1711" s="50">
        <f>1/Data!N1837</f>
        <v>3.4700514262061659E-2</v>
      </c>
      <c r="D1711" s="50">
        <f>Data!H1837/100</f>
        <v>3.5699999999999996E-2</v>
      </c>
      <c r="E1711">
        <f>Data!K1838/Data!K1837</f>
        <v>1.0467294755700467</v>
      </c>
      <c r="F1711">
        <f>Data!T1838/Data!T1837</f>
        <v>0.98684780020885565</v>
      </c>
      <c r="G1711" s="49"/>
      <c r="H1711" s="52">
        <v>0</v>
      </c>
      <c r="I1711" s="52">
        <v>1</v>
      </c>
      <c r="J1711" s="52">
        <v>0.6</v>
      </c>
      <c r="K1711" s="54">
        <f t="shared" si="709"/>
        <v>0.66261227030770231</v>
      </c>
      <c r="L1711" s="54">
        <f t="shared" si="720"/>
        <v>0.42438010682273547</v>
      </c>
      <c r="M1711" s="53">
        <f t="shared" si="721"/>
        <v>0.42500799626722707</v>
      </c>
      <c r="N1711" s="54" cm="1">
        <f t="array" ref="N1711">stock_min(C1711,O1711)</f>
        <v>0.15074696516087607</v>
      </c>
      <c r="O1711" s="54" cm="1">
        <f t="array" ref="O1711">stock_max(C1711,D1711)</f>
        <v>0.71377146173576334</v>
      </c>
      <c r="P1711" s="49">
        <f t="shared" si="707"/>
        <v>2023.3749999998615</v>
      </c>
      <c r="Q1711" s="49">
        <f t="shared" si="712"/>
        <v>3.090157758541634</v>
      </c>
      <c r="R1711" s="49">
        <f t="shared" si="713"/>
        <v>1197.8187730260413</v>
      </c>
      <c r="S1711" s="59">
        <f t="shared" si="703"/>
        <v>153.21934937989957</v>
      </c>
      <c r="T1711" s="59">
        <f t="shared" si="704"/>
        <v>217.71216466181875</v>
      </c>
      <c r="U1711" s="59">
        <f t="shared" si="705"/>
        <v>867.09606428571851</v>
      </c>
      <c r="V1711" s="59"/>
      <c r="W1711" s="49">
        <f t="shared" si="714"/>
        <v>61.287739751959833</v>
      </c>
      <c r="X1711" s="49">
        <f t="shared" si="715"/>
        <v>91.931609627939736</v>
      </c>
      <c r="Y1711" s="49">
        <f t="shared" si="716"/>
        <v>73.453412961646706</v>
      </c>
      <c r="Z1711" s="49">
        <f t="shared" si="717"/>
        <v>144.25875170017204</v>
      </c>
      <c r="AA1711" s="49">
        <f t="shared" si="718"/>
        <v>498.57330343244655</v>
      </c>
      <c r="AB1711" s="49">
        <f t="shared" si="719"/>
        <v>368.52276085327196</v>
      </c>
      <c r="AC1711" s="80">
        <f t="shared" si="708"/>
        <v>0.42500799626722707</v>
      </c>
      <c r="AD1711" s="80">
        <f t="shared" si="710"/>
        <v>0.15074696516087607</v>
      </c>
      <c r="AE1711" s="80">
        <f t="shared" si="711"/>
        <v>0.71377146173576334</v>
      </c>
      <c r="AF1711" s="54">
        <f>(Q1711-MAX(Q$2:Q1710))/MAX(Q$2:Q1710)</f>
        <v>-0.32006506887900121</v>
      </c>
      <c r="AG1711" s="54">
        <f>(R1711-MAX(R$2:R1710))/MAX(R$2:R1710)</f>
        <v>-0.13216750218001824</v>
      </c>
      <c r="AH1711" s="54">
        <f>(S1711-MAX(S$2:S1710))/MAX(S$2:S1710)</f>
        <v>-0.16437629491283323</v>
      </c>
      <c r="AI1711" s="54">
        <f>(T1711-MAX(T$2:T1710))/MAX(T$2:T1710)</f>
        <v>-0.15915787360198569</v>
      </c>
      <c r="AJ1711" s="54">
        <f>(U1711-MAX(U$2:U1710))/MAX(U$2:U1710)</f>
        <v>-0.17772273472830694</v>
      </c>
      <c r="AK1711" s="54"/>
      <c r="AM1711" s="49"/>
      <c r="AN1711" s="49"/>
      <c r="AO1711" s="49"/>
      <c r="AP1711" s="49"/>
      <c r="AQ1711" s="49"/>
    </row>
    <row r="1712" spans="1:43">
      <c r="A1712" s="49">
        <f>Data!F1838</f>
        <v>2023.4583333331948</v>
      </c>
      <c r="B1712" s="53">
        <f>1-_xlfn.PERCENTRANK.INC(C$3:C$1712,C1712,3)</f>
        <v>0.94299999999999995</v>
      </c>
      <c r="C1712" s="50">
        <f>1/Data!N1838</f>
        <v>3.3203206085694013E-2</v>
      </c>
      <c r="D1712" s="50">
        <f>Data!H1838/100</f>
        <v>3.7499999999999999E-2</v>
      </c>
      <c r="E1712">
        <f>Data!K1839/Data!K1838</f>
        <v>1.0247215088950068</v>
      </c>
      <c r="F1712">
        <f>Data!T1839/Data!T1838</f>
        <v>0.99755064750261713</v>
      </c>
      <c r="G1712" s="49"/>
      <c r="H1712" s="52">
        <v>0</v>
      </c>
      <c r="I1712" s="52">
        <v>1</v>
      </c>
      <c r="J1712" s="52">
        <v>0.6</v>
      </c>
      <c r="K1712" s="54">
        <f t="shared" si="709"/>
        <v>0.66261227030770231</v>
      </c>
      <c r="L1712" s="54">
        <f t="shared" si="720"/>
        <v>0.42500799626722707</v>
      </c>
      <c r="M1712" s="53">
        <f t="shared" si="721"/>
        <v>0.42527013009862874</v>
      </c>
      <c r="N1712" s="54" cm="1">
        <f t="array" ref="N1712">stock_min(C1712,O1712)</f>
        <v>9.9454172987935796E-2</v>
      </c>
      <c r="O1712" s="54" cm="1">
        <f t="array" ref="O1712">stock_max(C1712,D1712)</f>
        <v>0.25232583727984803</v>
      </c>
      <c r="P1712" s="49">
        <f>A1712</f>
        <v>2023.4583333331948</v>
      </c>
      <c r="Q1712" s="49">
        <f t="shared" si="712"/>
        <v>3.0825888729184432</v>
      </c>
      <c r="R1712" s="49">
        <f t="shared" si="713"/>
        <v>1227.4306604780106</v>
      </c>
      <c r="S1712" s="59">
        <f t="shared" ref="S1712" si="722">SUM(W1712:X1712)</f>
        <v>155.34192220662857</v>
      </c>
      <c r="T1712" s="59">
        <f>SUM(Y1712:Z1712)</f>
        <v>221.09854537467822</v>
      </c>
      <c r="U1712" s="59">
        <f>SUM(AA1712:AB1712)</f>
        <v>874.98532123027439</v>
      </c>
      <c r="V1712" s="59"/>
      <c r="W1712" s="49">
        <f t="shared" si="714"/>
        <v>62.136768882651431</v>
      </c>
      <c r="X1712" s="49">
        <f t="shared" si="715"/>
        <v>93.205153323977143</v>
      </c>
      <c r="Y1712" s="49">
        <f t="shared" si="716"/>
        <v>74.595936262232158</v>
      </c>
      <c r="Z1712" s="49">
        <f t="shared" si="717"/>
        <v>146.50260911244607</v>
      </c>
      <c r="AA1712" s="49">
        <f t="shared" si="718"/>
        <v>502.8801998362851</v>
      </c>
      <c r="AB1712" s="49">
        <f t="shared" si="719"/>
        <v>372.10512139398924</v>
      </c>
      <c r="AC1712" s="80">
        <f t="shared" si="708"/>
        <v>0.42527013009862874</v>
      </c>
      <c r="AD1712" s="80"/>
      <c r="AE1712" s="80"/>
      <c r="AF1712" s="54">
        <f>(Q1712-MAX(Q$2:Q1711))/MAX(Q$2:Q1711)</f>
        <v>-0.32173046920060022</v>
      </c>
      <c r="AG1712" s="54">
        <f>(R1712-MAX(R$2:R1711))/MAX(R$2:R1711)</f>
        <v>-0.11071337336578567</v>
      </c>
      <c r="AH1712" s="54">
        <f>(S1712-MAX(S$2:S1711))/MAX(S$2:S1711)</f>
        <v>-0.15280026240148964</v>
      </c>
      <c r="AI1712" s="54">
        <f>(T1712-MAX(T$2:T1711))/MAX(T$2:T1711)</f>
        <v>-0.14607908416540558</v>
      </c>
      <c r="AJ1712" s="54">
        <f>(U1712-MAX(U$2:U1711))/MAX(U$2:U1711)</f>
        <v>-0.17024126076874169</v>
      </c>
      <c r="AK1712" s="54"/>
      <c r="AM1712" s="49"/>
      <c r="AN1712" s="49"/>
      <c r="AO1712" s="49"/>
      <c r="AP1712" s="49"/>
      <c r="AQ1712" s="49"/>
    </row>
    <row r="1714" spans="17:51" ht="14">
      <c r="Q1714"/>
      <c r="R1714"/>
      <c r="S1714"/>
      <c r="T1714"/>
      <c r="U1714"/>
      <c r="V1714" s="55"/>
      <c r="AC1714" s="58" t="s">
        <v>80</v>
      </c>
      <c r="AD1714" s="58"/>
      <c r="AE1714" s="58"/>
      <c r="AF1714" s="56">
        <f>MIN(AF3:AF1712)</f>
        <v>-0.58231087344120136</v>
      </c>
      <c r="AG1714" s="56">
        <f t="shared" ref="AG1714:AJ1714" si="723">MIN(AG3:AG1712)</f>
        <v>-0.76797436724567381</v>
      </c>
      <c r="AH1714" s="56">
        <f t="shared" si="723"/>
        <v>-0.50351598363466765</v>
      </c>
      <c r="AI1714" s="56">
        <f t="shared" si="723"/>
        <v>-0.55726624233952049</v>
      </c>
      <c r="AJ1714" s="56">
        <f t="shared" si="723"/>
        <v>-0.63829587928966913</v>
      </c>
      <c r="AK1714" s="56"/>
      <c r="AM1714" s="49"/>
      <c r="AN1714" s="49"/>
      <c r="AO1714" s="49"/>
      <c r="AP1714" s="49"/>
      <c r="AQ1714" s="49"/>
      <c r="AT1714" s="58" t="s">
        <v>108</v>
      </c>
      <c r="AU1714" s="56">
        <f>MIN(AU3:AU1712)</f>
        <v>-0.84104849430486206</v>
      </c>
      <c r="AV1714" s="56">
        <f t="shared" ref="AV1714:AY1714" si="724">MIN(AV3:AV1712)</f>
        <v>-0.91210291110335018</v>
      </c>
      <c r="AW1714" s="56">
        <f t="shared" si="724"/>
        <v>-0.83814406086643489</v>
      </c>
      <c r="AX1714" s="56">
        <f t="shared" si="724"/>
        <v>-0.83787296673384581</v>
      </c>
      <c r="AY1714" s="56">
        <f t="shared" si="724"/>
        <v>-0.83132958447367811</v>
      </c>
    </row>
    <row r="1715" spans="17:51" ht="28">
      <c r="AC1715" s="58" t="s">
        <v>81</v>
      </c>
      <c r="AD1715" s="58"/>
      <c r="AE1715" s="58"/>
      <c r="AF1715" s="56">
        <f>MEDIAN(AF3:AF1712)</f>
        <v>-7.0782496164481179E-2</v>
      </c>
      <c r="AG1715" s="56">
        <f t="shared" ref="AG1715:AJ1715" si="725">MEDIAN(AG3:AG1712)</f>
        <v>-7.5032783272483861E-2</v>
      </c>
      <c r="AH1715" s="56">
        <f t="shared" si="725"/>
        <v>-4.2752103826772345E-2</v>
      </c>
      <c r="AI1715" s="56">
        <f t="shared" si="725"/>
        <v>-4.8489829433899387E-2</v>
      </c>
      <c r="AJ1715" s="56">
        <f t="shared" si="725"/>
        <v>-3.8594342890557021E-2</v>
      </c>
      <c r="AK1715" s="56"/>
      <c r="AM1715" s="49"/>
      <c r="AN1715" s="49"/>
      <c r="AO1715" s="49"/>
      <c r="AP1715" s="49"/>
      <c r="AQ1715" s="49"/>
      <c r="AT1715" s="58" t="s">
        <v>109</v>
      </c>
      <c r="AU1715" s="56">
        <f>MEDIAN(AU3:AU1712)</f>
        <v>-0.58275096848541907</v>
      </c>
      <c r="AV1715" s="56">
        <f t="shared" ref="AV1715:AY1715" si="726">MEDIAN(AV3:AV1712)</f>
        <v>-0.53113108355224559</v>
      </c>
      <c r="AW1715" s="56">
        <f t="shared" si="726"/>
        <v>-0.49733503121699979</v>
      </c>
      <c r="AX1715" s="56">
        <f t="shared" si="726"/>
        <v>-0.47199245781439647</v>
      </c>
      <c r="AY1715" s="56">
        <f t="shared" si="726"/>
        <v>-0.43935830242720353</v>
      </c>
    </row>
    <row r="1716" spans="17:51">
      <c r="AC1716" s="58"/>
      <c r="AD1716" s="58"/>
      <c r="AE1716" s="58"/>
      <c r="AF1716" s="56"/>
      <c r="AG1716" s="56"/>
      <c r="AH1716" s="56"/>
      <c r="AI1716" s="56"/>
      <c r="AJ1716" s="56"/>
      <c r="AK1716" s="78" t="s">
        <v>112</v>
      </c>
    </row>
    <row r="1717" spans="17:51" ht="14">
      <c r="AC1717" s="58" t="s">
        <v>78</v>
      </c>
      <c r="AD1717" s="58"/>
      <c r="AE1717" s="58"/>
      <c r="AF1717" s="62">
        <f>EXP(12*LN(Q1709/Q2)/1708)-1</f>
        <v>2.0129814687019243E-2</v>
      </c>
      <c r="AG1717" s="63">
        <f>EXP(12*LN(R1709/R2)/1708)-1</f>
        <v>6.4491395378112326E-2</v>
      </c>
      <c r="AH1717" s="62">
        <f>EXP(12*LN(S1709/S2)/1708)-1</f>
        <v>4.9264554719095743E-2</v>
      </c>
      <c r="AI1717" s="62">
        <f>EXP(12*LN(T1709/T2)/1708)-1</f>
        <v>5.1877968463685198E-2</v>
      </c>
      <c r="AJ1717" s="63">
        <f>EXP(12*LN(U1709/U2)/1708)-1</f>
        <v>6.3228195059784609E-2</v>
      </c>
      <c r="AK1717" s="77">
        <f>AJ1717-AG1717</f>
        <v>-1.2632003183277174E-3</v>
      </c>
      <c r="AL1717" s="77"/>
      <c r="AT1717" t="str">
        <f>AC1717</f>
        <v>CAGR</v>
      </c>
      <c r="AU1717" s="50">
        <f t="shared" ref="AU1717:AY1717" si="727">AF1717</f>
        <v>2.0129814687019243E-2</v>
      </c>
      <c r="AV1717" s="50">
        <f t="shared" si="727"/>
        <v>6.4491395378112326E-2</v>
      </c>
      <c r="AW1717" s="50">
        <f t="shared" si="727"/>
        <v>4.9264554719095743E-2</v>
      </c>
      <c r="AX1717" s="50">
        <f t="shared" si="727"/>
        <v>5.1877968463685198E-2</v>
      </c>
      <c r="AY1717" s="50">
        <f t="shared" si="727"/>
        <v>6.3228195059784609E-2</v>
      </c>
    </row>
    <row r="1718" spans="17:51" ht="28">
      <c r="AC1718" s="58" t="s">
        <v>82</v>
      </c>
      <c r="AD1718" s="58"/>
      <c r="AE1718" s="58"/>
      <c r="AF1718" s="60">
        <f>-AF1717/AF1714</f>
        <v>3.4568845620314259E-2</v>
      </c>
      <c r="AG1718" s="60">
        <f t="shared" ref="AG1718:AJ1718" si="728">-AG1717/AG1714</f>
        <v>8.3975973845858365E-2</v>
      </c>
      <c r="AH1718" s="60">
        <f t="shared" si="728"/>
        <v>9.7841094067115567E-2</v>
      </c>
      <c r="AI1718" s="60">
        <f t="shared" si="728"/>
        <v>9.3093685786331884E-2</v>
      </c>
      <c r="AJ1718" s="60">
        <f t="shared" si="728"/>
        <v>9.9057814896358773E-2</v>
      </c>
      <c r="AK1718" s="60"/>
      <c r="AT1718" s="58" t="s">
        <v>110</v>
      </c>
      <c r="AU1718" s="60">
        <f>-AU1717/AU1714</f>
        <v>2.3934190267657286E-2</v>
      </c>
      <c r="AV1718" s="60">
        <f t="shared" ref="AV1718:AY1718" si="729">-AV1717/AV1714</f>
        <v>7.0706270743175842E-2</v>
      </c>
      <c r="AW1718" s="60">
        <f t="shared" si="729"/>
        <v>5.8778146883446632E-2</v>
      </c>
      <c r="AX1718" s="60">
        <f t="shared" si="729"/>
        <v>6.1916269558037279E-2</v>
      </c>
      <c r="AY1718" s="60">
        <f t="shared" si="729"/>
        <v>7.6056712332467899E-2</v>
      </c>
    </row>
    <row r="1719" spans="17:51" ht="42">
      <c r="AC1719" s="58" t="s">
        <v>83</v>
      </c>
      <c r="AD1719" s="58"/>
      <c r="AE1719" s="58"/>
      <c r="AF1719" s="60">
        <f>-AF1717/AF1715</f>
        <v>0.28438972596053247</v>
      </c>
      <c r="AG1719" s="60">
        <f t="shared" ref="AG1719:AJ1719" si="730">-AG1717/AG1715</f>
        <v>0.8595095712218197</v>
      </c>
      <c r="AH1719" s="60">
        <f t="shared" si="730"/>
        <v>1.1523305360295544</v>
      </c>
      <c r="AI1719" s="60">
        <f t="shared" si="730"/>
        <v>1.0698731892716693</v>
      </c>
      <c r="AJ1719" s="60">
        <f t="shared" si="730"/>
        <v>1.6382762426887909</v>
      </c>
      <c r="AK1719" s="60"/>
      <c r="AT1719" s="58" t="s">
        <v>111</v>
      </c>
      <c r="AU1719" s="60">
        <f>-AU1717/AU1715</f>
        <v>3.4542739138361311E-2</v>
      </c>
      <c r="AV1719" s="60">
        <f t="shared" ref="AV1719:AY1719" si="731">-AV1717/AV1715</f>
        <v>0.12142274736923493</v>
      </c>
      <c r="AW1719" s="60">
        <f t="shared" si="731"/>
        <v>9.9057077476612299E-2</v>
      </c>
      <c r="AX1719" s="60">
        <f t="shared" si="731"/>
        <v>0.10991270645279121</v>
      </c>
      <c r="AY1719" s="60">
        <f t="shared" si="731"/>
        <v>0.14391032264665302</v>
      </c>
    </row>
    <row r="1722" spans="17:51">
      <c r="AM1722" s="66"/>
      <c r="AN1722" s="69"/>
    </row>
    <row r="1723" spans="17:51">
      <c r="AM1723" s="66"/>
      <c r="AN1723" s="69"/>
    </row>
    <row r="1724" spans="17:51">
      <c r="AM1724" s="66"/>
      <c r="AN1724" s="69"/>
    </row>
    <row r="1732" spans="32:35">
      <c r="AF1732" t="str">
        <f>variable_alloc_parm!B22</f>
        <v>VAR stock min proportion = MIN((VAR stock max proportion), MAX(0,MIN(0.85,((E10/P) - 0.0303)/(0.0374 - 0.0303)))))</v>
      </c>
      <c r="AI1732" s="79"/>
    </row>
    <row r="1733" spans="32:35">
      <c r="AF1733" t="str">
        <f>variable_alloc_parm!B23</f>
        <v>VAR stock max proportion = MAX(0,MIN(0.85,((0.0364 + (E10/P) - bond yield) - 0.0303)/(0.0595 - 0.0303))))</v>
      </c>
      <c r="AI1733" s="79"/>
    </row>
  </sheetData>
  <conditionalFormatting sqref="AF1717:AJ1717">
    <cfRule type="colorScale" priority="8">
      <colorScale>
        <cfvo type="min"/>
        <cfvo type="percentile" val="50"/>
        <cfvo type="max"/>
        <color rgb="FFF8696B"/>
        <color rgb="FFFCFCFF"/>
        <color rgb="FF5A8AC6"/>
      </colorScale>
    </cfRule>
  </conditionalFormatting>
  <conditionalFormatting sqref="AF1714:AK1714">
    <cfRule type="colorScale" priority="10">
      <colorScale>
        <cfvo type="min"/>
        <cfvo type="percentile" val="50"/>
        <cfvo type="max"/>
        <color rgb="FFF8696B"/>
        <color rgb="FFFCFCFF"/>
        <color rgb="FF5A8AC6"/>
      </colorScale>
    </cfRule>
  </conditionalFormatting>
  <conditionalFormatting sqref="AF1715:AK1716">
    <cfRule type="colorScale" priority="9">
      <colorScale>
        <cfvo type="min"/>
        <cfvo type="percentile" val="50"/>
        <cfvo type="max"/>
        <color rgb="FFF8696B"/>
        <color rgb="FFFCFCFF"/>
        <color rgb="FF5A8AC6"/>
      </colorScale>
    </cfRule>
  </conditionalFormatting>
  <conditionalFormatting sqref="AF1718:AK1718">
    <cfRule type="colorScale" priority="12">
      <colorScale>
        <cfvo type="min"/>
        <cfvo type="percentile" val="50"/>
        <cfvo type="max"/>
        <color rgb="FFF8696B"/>
        <color rgb="FFFCFCFF"/>
        <color rgb="FF5A8AC6"/>
      </colorScale>
    </cfRule>
  </conditionalFormatting>
  <conditionalFormatting sqref="AF1719:AK1719">
    <cfRule type="colorScale" priority="11">
      <colorScale>
        <cfvo type="min"/>
        <cfvo type="percentile" val="50"/>
        <cfvo type="max"/>
        <color rgb="FFF8696B"/>
        <color rgb="FFFCFCFF"/>
        <color rgb="FF5A8AC6"/>
      </colorScale>
    </cfRule>
  </conditionalFormatting>
  <conditionalFormatting sqref="AU1714:AY1714">
    <cfRule type="colorScale" priority="5">
      <colorScale>
        <cfvo type="min"/>
        <cfvo type="percentile" val="50"/>
        <cfvo type="max"/>
        <color rgb="FFF8696B"/>
        <color rgb="FFFCFCFF"/>
        <color rgb="FF5A8AC6"/>
      </colorScale>
    </cfRule>
  </conditionalFormatting>
  <conditionalFormatting sqref="AU1715:AY1715">
    <cfRule type="colorScale" priority="4">
      <colorScale>
        <cfvo type="min"/>
        <cfvo type="percentile" val="50"/>
        <cfvo type="max"/>
        <color rgb="FFF8696B"/>
        <color rgb="FFFCFCFF"/>
        <color rgb="FF5A8AC6"/>
      </colorScale>
    </cfRule>
  </conditionalFormatting>
  <conditionalFormatting sqref="AU1717:AY1717">
    <cfRule type="colorScale" priority="3">
      <colorScale>
        <cfvo type="min"/>
        <cfvo type="percentile" val="50"/>
        <cfvo type="max"/>
        <color rgb="FFF8696B"/>
        <color rgb="FFFCFCFF"/>
        <color rgb="FF5A8AC6"/>
      </colorScale>
    </cfRule>
  </conditionalFormatting>
  <conditionalFormatting sqref="AU1718:AY1718">
    <cfRule type="colorScale" priority="2">
      <colorScale>
        <cfvo type="min"/>
        <cfvo type="percentile" val="50"/>
        <cfvo type="max"/>
        <color rgb="FFF8696B"/>
        <color rgb="FFFCFCFF"/>
        <color rgb="FF5A8AC6"/>
      </colorScale>
    </cfRule>
  </conditionalFormatting>
  <conditionalFormatting sqref="AU1719:AY1719">
    <cfRule type="colorScale" priority="1">
      <colorScale>
        <cfvo type="min"/>
        <cfvo type="percentile" val="50"/>
        <cfvo type="max"/>
        <color rgb="FFF8696B"/>
        <color rgb="FFFCFCFF"/>
        <color rgb="FF5A8AC6"/>
      </colorScale>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4"/>
  <sheetViews>
    <sheetView showGridLines="0" workbookViewId="0">
      <selection activeCell="K1" sqref="K1"/>
    </sheetView>
  </sheetViews>
  <sheetFormatPr baseColWidth="10" defaultColWidth="9" defaultRowHeight="13"/>
  <cols>
    <col min="1" max="6" width="13.5" style="21" customWidth="1"/>
    <col min="7" max="16384" width="9" style="21"/>
  </cols>
  <sheetData>
    <row r="1" spans="1:8" ht="25.5" customHeight="1">
      <c r="A1" s="103" t="s">
        <v>32</v>
      </c>
      <c r="B1" s="104"/>
      <c r="C1" s="104"/>
      <c r="D1" s="104"/>
      <c r="E1" s="104"/>
      <c r="F1" s="104"/>
      <c r="H1" s="21" t="s">
        <v>87</v>
      </c>
    </row>
    <row r="2" spans="1:8" ht="25.5" customHeight="1">
      <c r="A2" s="104"/>
      <c r="B2" s="104"/>
      <c r="C2" s="104"/>
      <c r="D2" s="104"/>
      <c r="E2" s="104"/>
      <c r="F2" s="104"/>
    </row>
    <row r="3" spans="1:8" ht="25.5" customHeight="1">
      <c r="A3" s="104"/>
      <c r="B3" s="104"/>
      <c r="C3" s="104"/>
      <c r="D3" s="104"/>
      <c r="E3" s="104"/>
      <c r="F3" s="104"/>
    </row>
    <row r="4" spans="1:8" ht="25.5" customHeight="1">
      <c r="A4" s="104"/>
      <c r="B4" s="104"/>
      <c r="C4" s="104"/>
      <c r="D4" s="104"/>
      <c r="E4" s="104"/>
      <c r="F4" s="104"/>
    </row>
    <row r="5" spans="1:8" ht="25.5" customHeight="1">
      <c r="A5" s="104"/>
      <c r="B5" s="104"/>
      <c r="C5" s="104"/>
      <c r="D5" s="104"/>
      <c r="E5" s="104"/>
      <c r="F5" s="104"/>
    </row>
    <row r="6" spans="1:8" ht="34.25" customHeight="1">
      <c r="A6" s="104"/>
      <c r="B6" s="104"/>
      <c r="C6" s="104"/>
      <c r="D6" s="104"/>
      <c r="E6" s="104"/>
      <c r="F6" s="104"/>
    </row>
    <row r="9" spans="1:8">
      <c r="A9" s="102"/>
      <c r="B9" s="102"/>
      <c r="C9" s="102"/>
      <c r="D9" s="102"/>
      <c r="E9" s="102"/>
      <c r="F9" s="102"/>
    </row>
    <row r="10" spans="1:8">
      <c r="A10" s="102"/>
      <c r="B10" s="102"/>
      <c r="C10" s="102"/>
      <c r="D10" s="102"/>
      <c r="E10" s="102"/>
      <c r="F10" s="102"/>
    </row>
    <row r="11" spans="1:8">
      <c r="A11" s="102"/>
      <c r="B11" s="102"/>
      <c r="C11" s="102"/>
      <c r="D11" s="102"/>
      <c r="E11" s="102"/>
      <c r="F11" s="102"/>
    </row>
    <row r="12" spans="1:8">
      <c r="A12" s="102"/>
      <c r="B12" s="102"/>
      <c r="C12" s="102"/>
      <c r="D12" s="102"/>
      <c r="E12" s="102"/>
      <c r="F12" s="102"/>
    </row>
    <row r="13" spans="1:8">
      <c r="A13" s="102"/>
      <c r="B13" s="102"/>
      <c r="C13" s="102"/>
      <c r="D13" s="102"/>
      <c r="E13" s="102"/>
      <c r="F13" s="102"/>
    </row>
    <row r="14" spans="1:8">
      <c r="A14" s="102"/>
      <c r="B14" s="102"/>
      <c r="C14" s="102"/>
      <c r="D14" s="102"/>
      <c r="E14" s="102"/>
      <c r="F14" s="102"/>
    </row>
  </sheetData>
  <mergeCells count="2">
    <mergeCell ref="A9:F14"/>
    <mergeCell ref="A1:F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2465"/>
  <sheetViews>
    <sheetView showGridLines="0" zoomScale="97" zoomScaleNormal="100" workbookViewId="0">
      <pane xSplit="1" ySplit="8" topLeftCell="G1702" activePane="bottomRight" state="frozen"/>
      <selection pane="topRight" activeCell="B1" sqref="B1"/>
      <selection pane="bottomLeft" activeCell="A9" sqref="A9"/>
      <selection pane="bottomRight" activeCell="V1703" sqref="V1703"/>
    </sheetView>
  </sheetViews>
  <sheetFormatPr baseColWidth="10" defaultColWidth="10.1640625" defaultRowHeight="13"/>
  <cols>
    <col min="2" max="2" width="10.33203125" style="12" bestFit="1" customWidth="1"/>
    <col min="3" max="3" width="10.33203125" style="9" bestFit="1" customWidth="1"/>
    <col min="4" max="5" width="10.33203125" style="12" bestFit="1" customWidth="1"/>
    <col min="6" max="6" width="10.33203125" style="9" bestFit="1" customWidth="1"/>
    <col min="7" max="8" width="10.33203125" style="25" bestFit="1" customWidth="1"/>
    <col min="9" max="10" width="10.33203125" style="9" bestFit="1" customWidth="1"/>
    <col min="11" max="11" width="13.1640625" style="36" customWidth="1"/>
    <col min="12" max="12" width="10.33203125" style="9" bestFit="1" customWidth="1"/>
    <col min="13" max="13" width="10.6640625" style="36" bestFit="1" customWidth="1"/>
    <col min="14" max="14" width="10.33203125" style="18" bestFit="1" customWidth="1"/>
    <col min="15" max="15" width="2" style="18" customWidth="1"/>
    <col min="16" max="17" width="12.83203125" style="17" customWidth="1"/>
    <col min="18" max="18" width="10.5" style="45" bestFit="1" customWidth="1"/>
    <col min="19" max="20" width="10.33203125" style="22" customWidth="1"/>
    <col min="21" max="22" width="14.1640625" style="38" customWidth="1"/>
    <col min="23" max="23" width="14.1640625" style="39" customWidth="1"/>
    <col min="24" max="24" width="10.1640625" style="39"/>
    <col min="25" max="25" width="12.6640625" style="43" bestFit="1" customWidth="1"/>
  </cols>
  <sheetData>
    <row r="1" spans="1:26" ht="14" thickBot="1">
      <c r="A1" s="1"/>
      <c r="B1" s="11"/>
      <c r="C1" s="4"/>
      <c r="D1" s="11"/>
      <c r="E1" s="11"/>
      <c r="F1" s="4"/>
      <c r="G1" s="22"/>
      <c r="H1" s="22"/>
      <c r="I1" s="4"/>
      <c r="J1" s="4"/>
      <c r="K1" s="33"/>
      <c r="L1" s="4"/>
      <c r="M1" s="33"/>
      <c r="N1" s="6"/>
      <c r="O1" s="6"/>
      <c r="P1" s="7"/>
      <c r="Q1" s="7"/>
    </row>
    <row r="2" spans="1:26">
      <c r="A2" s="2" t="s">
        <v>24</v>
      </c>
      <c r="B2" s="11"/>
      <c r="C2" s="4"/>
      <c r="D2" s="11"/>
      <c r="E2" s="11"/>
      <c r="F2" s="4"/>
      <c r="G2" s="22"/>
      <c r="H2" s="22"/>
      <c r="I2" s="4"/>
      <c r="J2" s="4"/>
      <c r="K2" s="33"/>
      <c r="L2" s="4"/>
      <c r="M2" s="33"/>
      <c r="N2" s="8" t="s">
        <v>20</v>
      </c>
      <c r="O2" s="6"/>
      <c r="P2" s="20" t="s">
        <v>31</v>
      </c>
      <c r="Q2" s="20"/>
    </row>
    <row r="3" spans="1:26">
      <c r="A3" s="2" t="s">
        <v>25</v>
      </c>
      <c r="B3" s="11"/>
      <c r="C3" s="4"/>
      <c r="D3" s="11"/>
      <c r="E3" s="11"/>
      <c r="F3" s="4"/>
      <c r="I3" s="4"/>
      <c r="J3" s="4"/>
      <c r="K3" s="33"/>
      <c r="L3" s="4"/>
      <c r="M3" s="33"/>
      <c r="N3" s="10" t="s">
        <v>21</v>
      </c>
      <c r="O3" s="6"/>
      <c r="P3" s="20" t="s">
        <v>21</v>
      </c>
      <c r="Q3" s="20"/>
    </row>
    <row r="4" spans="1:26">
      <c r="A4" s="3"/>
      <c r="B4" s="11"/>
      <c r="C4" s="11"/>
      <c r="D4" s="11"/>
      <c r="E4" s="11"/>
      <c r="F4" s="11"/>
      <c r="G4" s="22"/>
      <c r="H4" s="22"/>
      <c r="I4" s="11"/>
      <c r="J4" s="12"/>
      <c r="K4" s="34"/>
      <c r="L4" s="11"/>
      <c r="M4" s="34"/>
      <c r="N4" s="10" t="s">
        <v>0</v>
      </c>
      <c r="O4" s="6"/>
      <c r="P4" s="20" t="s">
        <v>30</v>
      </c>
      <c r="Q4" s="20"/>
    </row>
    <row r="5" spans="1:26">
      <c r="A5" s="3"/>
      <c r="B5" s="11"/>
      <c r="C5" s="11"/>
      <c r="D5" s="11"/>
      <c r="E5" s="11" t="s">
        <v>14</v>
      </c>
      <c r="F5" s="11"/>
      <c r="G5" s="22"/>
      <c r="H5" s="22" t="s">
        <v>90</v>
      </c>
      <c r="I5" s="11"/>
      <c r="J5" s="11"/>
      <c r="K5" s="34" t="s">
        <v>6</v>
      </c>
      <c r="L5" s="11"/>
      <c r="M5" s="34" t="s">
        <v>6</v>
      </c>
      <c r="N5" s="10" t="s">
        <v>2</v>
      </c>
      <c r="O5" s="6"/>
      <c r="P5" s="20" t="s">
        <v>2</v>
      </c>
      <c r="Q5" s="20"/>
      <c r="R5" s="41"/>
      <c r="S5" s="40" t="s">
        <v>42</v>
      </c>
      <c r="T5" s="40" t="s">
        <v>6</v>
      </c>
      <c r="U5" s="40"/>
      <c r="V5" s="40"/>
      <c r="W5" s="40"/>
      <c r="X5" s="40"/>
    </row>
    <row r="6" spans="1:26">
      <c r="A6" s="3"/>
      <c r="B6" s="11" t="s">
        <v>1</v>
      </c>
      <c r="C6" s="11"/>
      <c r="D6" s="11"/>
      <c r="E6" s="11" t="s">
        <v>0</v>
      </c>
      <c r="F6" s="11"/>
      <c r="G6" s="22" t="s">
        <v>18</v>
      </c>
      <c r="H6" s="22" t="s">
        <v>18</v>
      </c>
      <c r="I6" s="11"/>
      <c r="J6" s="11"/>
      <c r="K6" s="34" t="s">
        <v>26</v>
      </c>
      <c r="L6" s="11"/>
      <c r="M6" s="34" t="s">
        <v>28</v>
      </c>
      <c r="N6" s="10" t="s">
        <v>7</v>
      </c>
      <c r="O6" s="6"/>
      <c r="P6" s="20" t="s">
        <v>7</v>
      </c>
      <c r="Q6" s="20"/>
      <c r="R6" s="41" t="s">
        <v>35</v>
      </c>
      <c r="S6" s="40" t="s">
        <v>26</v>
      </c>
      <c r="T6" s="40" t="s">
        <v>26</v>
      </c>
      <c r="U6" s="40" t="s">
        <v>38</v>
      </c>
      <c r="V6" s="40" t="s">
        <v>38</v>
      </c>
      <c r="W6" s="40" t="s">
        <v>40</v>
      </c>
      <c r="X6" s="41"/>
    </row>
    <row r="7" spans="1:26">
      <c r="A7" s="3"/>
      <c r="B7" s="11" t="s">
        <v>3</v>
      </c>
      <c r="C7" s="11" t="s">
        <v>4</v>
      </c>
      <c r="D7" s="11" t="s">
        <v>2</v>
      </c>
      <c r="E7" s="11" t="s">
        <v>5</v>
      </c>
      <c r="F7" s="11" t="s">
        <v>15</v>
      </c>
      <c r="G7" s="22" t="s">
        <v>17</v>
      </c>
      <c r="H7" s="22" t="s">
        <v>17</v>
      </c>
      <c r="I7" s="11" t="s">
        <v>6</v>
      </c>
      <c r="J7" s="11" t="s">
        <v>6</v>
      </c>
      <c r="K7" s="34" t="s">
        <v>27</v>
      </c>
      <c r="L7" s="11" t="s">
        <v>6</v>
      </c>
      <c r="M7" s="34" t="s">
        <v>29</v>
      </c>
      <c r="N7" s="10" t="s">
        <v>22</v>
      </c>
      <c r="O7" s="6"/>
      <c r="P7" s="20" t="s">
        <v>33</v>
      </c>
      <c r="Q7" s="20"/>
      <c r="R7" s="41" t="s">
        <v>23</v>
      </c>
      <c r="S7" s="40" t="s">
        <v>39</v>
      </c>
      <c r="T7" s="40" t="s">
        <v>39</v>
      </c>
      <c r="U7" s="40" t="s">
        <v>44</v>
      </c>
      <c r="V7" s="40" t="s">
        <v>45</v>
      </c>
      <c r="W7" s="40" t="s">
        <v>43</v>
      </c>
      <c r="X7" s="41"/>
    </row>
    <row r="8" spans="1:26" ht="14" thickBot="1">
      <c r="A8" s="3" t="s">
        <v>8</v>
      </c>
      <c r="B8" s="11" t="s">
        <v>9</v>
      </c>
      <c r="C8" s="11" t="s">
        <v>10</v>
      </c>
      <c r="D8" s="11" t="s">
        <v>11</v>
      </c>
      <c r="E8" s="11" t="s">
        <v>12</v>
      </c>
      <c r="F8" s="11" t="s">
        <v>16</v>
      </c>
      <c r="G8" s="22" t="s">
        <v>19</v>
      </c>
      <c r="H8" s="22" t="s">
        <v>91</v>
      </c>
      <c r="I8" s="11" t="s">
        <v>0</v>
      </c>
      <c r="J8" s="11" t="s">
        <v>4</v>
      </c>
      <c r="K8" s="34" t="s">
        <v>0</v>
      </c>
      <c r="L8" s="11" t="s">
        <v>2</v>
      </c>
      <c r="M8" s="34" t="s">
        <v>2</v>
      </c>
      <c r="N8" s="14" t="s">
        <v>23</v>
      </c>
      <c r="O8" s="6"/>
      <c r="P8" s="20" t="s">
        <v>34</v>
      </c>
      <c r="Q8" s="20"/>
      <c r="R8" s="41" t="s">
        <v>36</v>
      </c>
      <c r="S8" s="40" t="s">
        <v>37</v>
      </c>
      <c r="T8" s="40" t="s">
        <v>37</v>
      </c>
      <c r="U8" s="40" t="s">
        <v>41</v>
      </c>
      <c r="V8" s="40" t="s">
        <v>41</v>
      </c>
      <c r="W8" s="40" t="s">
        <v>37</v>
      </c>
      <c r="X8" s="41"/>
    </row>
    <row r="9" spans="1:26">
      <c r="A9" s="1">
        <v>1871.01</v>
      </c>
      <c r="B9" s="11">
        <v>4.4400000000000004</v>
      </c>
      <c r="C9" s="4">
        <v>0.26</v>
      </c>
      <c r="D9" s="11">
        <v>0.4</v>
      </c>
      <c r="E9" s="11">
        <v>12.46406116</v>
      </c>
      <c r="F9" s="4">
        <f>1871+1/24</f>
        <v>1871.0416666666667</v>
      </c>
      <c r="G9" s="22">
        <v>5.32</v>
      </c>
      <c r="H9" s="22">
        <f>G9+100*variable_alloc_parm!B$8</f>
        <v>5.32</v>
      </c>
      <c r="I9" s="4">
        <f>B9*$E$1839/E9</f>
        <v>108.5415084725082</v>
      </c>
      <c r="J9" s="4">
        <f>C9*$E$1839/E9</f>
        <v>6.3560342799216505</v>
      </c>
      <c r="K9" s="33">
        <f>I9</f>
        <v>108.5415084725082</v>
      </c>
      <c r="L9" s="4">
        <f>D9*$E$1838/E9</f>
        <v>9.7723846534783867</v>
      </c>
      <c r="M9" s="33">
        <f>L9*(K9/I9)</f>
        <v>9.7723846534783867</v>
      </c>
      <c r="N9" s="15" t="s">
        <v>13</v>
      </c>
      <c r="O9" s="6"/>
      <c r="P9" s="7" t="s">
        <v>13</v>
      </c>
      <c r="Q9" s="7"/>
      <c r="S9" s="22">
        <f>((H9/H10+H9/1200+((1+H10/1200)^(-119))*(1-H9/H10)))</f>
        <v>1.0041769357097787</v>
      </c>
      <c r="T9" s="22">
        <v>1</v>
      </c>
      <c r="U9" s="39">
        <f>(($K129/$K9)^(1/10)-1)</f>
        <v>0.13060944596425705</v>
      </c>
      <c r="V9" s="39">
        <f t="shared" ref="V9:V72" si="0">(($T129/$T9)^(1/10)-1)</f>
        <v>9.2503676352099218E-2</v>
      </c>
      <c r="W9" s="39">
        <f t="shared" ref="W9:W72" si="1">U9-V9</f>
        <v>3.8105769612157836E-2</v>
      </c>
      <c r="Z9" s="37"/>
    </row>
    <row r="10" spans="1:26">
      <c r="A10" s="1">
        <v>1871.02</v>
      </c>
      <c r="B10" s="11">
        <v>4.5</v>
      </c>
      <c r="C10" s="4">
        <v>0.26</v>
      </c>
      <c r="D10" s="11">
        <v>0.4</v>
      </c>
      <c r="E10" s="11">
        <v>12.844641319999999</v>
      </c>
      <c r="F10" s="4">
        <f>F9+1/12</f>
        <v>1871.125</v>
      </c>
      <c r="G10" s="22">
        <f>G9*11/12+G21*1/12</f>
        <v>5.3233333333333333</v>
      </c>
      <c r="H10" s="22">
        <f>G10+100*variable_alloc_parm!B$8</f>
        <v>5.3233333333333333</v>
      </c>
      <c r="I10" s="4">
        <f t="shared" ref="I10:I73" si="2">B10*$E$1839/E10</f>
        <v>106.74879631438398</v>
      </c>
      <c r="J10" s="4">
        <f t="shared" ref="J10:J73" si="3">C10*$E$1839/E10</f>
        <v>6.1677082314977412</v>
      </c>
      <c r="K10" s="33">
        <f>K9*((I10+(J10/12))/I9)</f>
        <v>107.26277200034212</v>
      </c>
      <c r="L10" s="4">
        <f>D10*$E$1839/E10</f>
        <v>9.4887818946119111</v>
      </c>
      <c r="M10" s="33">
        <f t="shared" ref="M10:M73" si="4">L10*(K10/I10)</f>
        <v>9.5344686222526356</v>
      </c>
      <c r="N10" s="15" t="s">
        <v>13</v>
      </c>
      <c r="O10" s="6"/>
      <c r="P10" s="7" t="s">
        <v>13</v>
      </c>
      <c r="Q10" s="7"/>
      <c r="S10" s="22">
        <f>((H10/H11+H10/1200+((1+H11/1200)^(-119))*(1-H10/H11)))</f>
        <v>1.0041797523411402</v>
      </c>
      <c r="T10" s="22">
        <f>T9*S9*E9/E10</f>
        <v>0.97442368613747099</v>
      </c>
      <c r="U10" s="39">
        <f t="shared" ref="U10:U72" si="5">(($K130/$K10)^(1/10)-1)</f>
        <v>0.13085848171395131</v>
      </c>
      <c r="V10" s="39">
        <f t="shared" si="0"/>
        <v>9.4634634344509472E-2</v>
      </c>
      <c r="W10" s="39">
        <f t="shared" si="1"/>
        <v>3.6223847369441842E-2</v>
      </c>
      <c r="Z10" s="37"/>
    </row>
    <row r="11" spans="1:26">
      <c r="A11" s="1">
        <v>1871.03</v>
      </c>
      <c r="B11" s="11">
        <v>4.6100000000000003</v>
      </c>
      <c r="C11" s="4">
        <v>0.26</v>
      </c>
      <c r="D11" s="11">
        <v>0.4</v>
      </c>
      <c r="E11" s="11">
        <v>13.0349719</v>
      </c>
      <c r="F11" s="4">
        <f t="shared" ref="F11:F74" si="6">F10+1/12</f>
        <v>1871.2083333333333</v>
      </c>
      <c r="G11" s="22">
        <f>G9*10/12+G21*2/12</f>
        <v>5.3266666666666671</v>
      </c>
      <c r="H11" s="22">
        <f>G11+100*variable_alloc_parm!B$8</f>
        <v>5.3266666666666671</v>
      </c>
      <c r="I11" s="4">
        <f t="shared" si="2"/>
        <v>107.7614137396031</v>
      </c>
      <c r="J11" s="4">
        <f t="shared" si="3"/>
        <v>6.0776502326023429</v>
      </c>
      <c r="K11" s="33">
        <f t="shared" ref="K11:K74" si="7">K10*((I11+(J11/12))/I10)</f>
        <v>108.78917440702372</v>
      </c>
      <c r="L11" s="4">
        <f t="shared" ref="L11:L74" si="8">D11*$E$1839/E11</f>
        <v>9.3502311270805283</v>
      </c>
      <c r="M11" s="33">
        <f t="shared" si="4"/>
        <v>9.4394077576593247</v>
      </c>
      <c r="N11" s="15" t="s">
        <v>13</v>
      </c>
      <c r="O11" s="6"/>
      <c r="P11" s="7" t="s">
        <v>13</v>
      </c>
      <c r="Q11" s="7"/>
      <c r="S11" s="22">
        <f t="shared" ref="S11:S74" si="9">((H11/H12+H11/1200+((1+H12/1200)^(-119))*(1-H11/H12)))</f>
        <v>1.0041825689642252</v>
      </c>
      <c r="T11" s="22">
        <f t="shared" ref="T11:T74" si="10">T10*S10*E10/E11</f>
        <v>0.96420898578857406</v>
      </c>
      <c r="U11" s="39">
        <f t="shared" si="5"/>
        <v>0.13095087292935181</v>
      </c>
      <c r="V11" s="39">
        <f t="shared" si="0"/>
        <v>9.6185995634464394E-2</v>
      </c>
      <c r="W11" s="39">
        <f t="shared" si="1"/>
        <v>3.476487729488742E-2</v>
      </c>
      <c r="Z11" s="37"/>
    </row>
    <row r="12" spans="1:26">
      <c r="A12" s="1">
        <v>1871.04</v>
      </c>
      <c r="B12" s="11">
        <v>4.74</v>
      </c>
      <c r="C12" s="4">
        <v>0.26</v>
      </c>
      <c r="D12" s="11">
        <v>0.4</v>
      </c>
      <c r="E12" s="11">
        <v>12.559226450000001</v>
      </c>
      <c r="F12" s="4">
        <f t="shared" si="6"/>
        <v>1871.2916666666665</v>
      </c>
      <c r="G12" s="22">
        <f>G9*9/12+G21*3/12</f>
        <v>5.33</v>
      </c>
      <c r="H12" s="22">
        <f>G12+100*variable_alloc_parm!B$8</f>
        <v>5.33</v>
      </c>
      <c r="I12" s="4">
        <f t="shared" si="2"/>
        <v>114.9973691253891</v>
      </c>
      <c r="J12" s="4">
        <f t="shared" si="3"/>
        <v>6.3078725680593175</v>
      </c>
      <c r="K12" s="33">
        <f t="shared" si="7"/>
        <v>116.62481121407306</v>
      </c>
      <c r="L12" s="4">
        <f t="shared" si="8"/>
        <v>9.7044193354758743</v>
      </c>
      <c r="M12" s="33">
        <f t="shared" si="4"/>
        <v>9.8417562205968832</v>
      </c>
      <c r="N12" s="15" t="s">
        <v>13</v>
      </c>
      <c r="O12" s="6"/>
      <c r="P12" s="7" t="s">
        <v>13</v>
      </c>
      <c r="Q12" s="7"/>
      <c r="S12" s="22">
        <f t="shared" si="9"/>
        <v>1.0041853855790357</v>
      </c>
      <c r="T12" s="22">
        <f t="shared" si="10"/>
        <v>1.004919008380089</v>
      </c>
      <c r="U12" s="39">
        <f t="shared" si="5"/>
        <v>0.12205603761969908</v>
      </c>
      <c r="V12" s="39">
        <f t="shared" si="0"/>
        <v>9.0971906239022626E-2</v>
      </c>
      <c r="W12" s="39">
        <f t="shared" si="1"/>
        <v>3.108413138067645E-2</v>
      </c>
      <c r="Z12" s="37"/>
    </row>
    <row r="13" spans="1:26">
      <c r="A13" s="1">
        <v>1871.05</v>
      </c>
      <c r="B13" s="11">
        <v>4.8600000000000003</v>
      </c>
      <c r="C13" s="4">
        <v>0.26</v>
      </c>
      <c r="D13" s="11">
        <v>0.4</v>
      </c>
      <c r="E13" s="11">
        <v>12.273811569999999</v>
      </c>
      <c r="F13" s="4">
        <f t="shared" si="6"/>
        <v>1871.3749999999998</v>
      </c>
      <c r="G13" s="22">
        <f>G9*8/12+G21*4/12</f>
        <v>5.3333333333333339</v>
      </c>
      <c r="H13" s="22">
        <f>G13+100*variable_alloc_parm!B$8</f>
        <v>5.3333333333333339</v>
      </c>
      <c r="I13" s="4">
        <f t="shared" si="2"/>
        <v>120.65054050687209</v>
      </c>
      <c r="J13" s="4">
        <f t="shared" si="3"/>
        <v>6.454555664976696</v>
      </c>
      <c r="K13" s="33">
        <f t="shared" si="7"/>
        <v>122.90347795177786</v>
      </c>
      <c r="L13" s="4">
        <f t="shared" si="8"/>
        <v>9.9300856384256875</v>
      </c>
      <c r="M13" s="33">
        <f t="shared" si="4"/>
        <v>10.115512588623693</v>
      </c>
      <c r="N13" s="15" t="s">
        <v>13</v>
      </c>
      <c r="O13" s="6"/>
      <c r="P13" s="7" t="s">
        <v>13</v>
      </c>
      <c r="Q13" s="7"/>
      <c r="S13" s="22">
        <f t="shared" si="9"/>
        <v>1.0041882021855737</v>
      </c>
      <c r="T13" s="22">
        <f t="shared" si="10"/>
        <v>1.0325911467539233</v>
      </c>
      <c r="U13" s="39">
        <f t="shared" si="5"/>
        <v>0.12263809890224753</v>
      </c>
      <c r="V13" s="39">
        <f t="shared" si="0"/>
        <v>8.9488437190410108E-2</v>
      </c>
      <c r="W13" s="39">
        <f t="shared" si="1"/>
        <v>3.3149661711837419E-2</v>
      </c>
      <c r="Z13" s="37"/>
    </row>
    <row r="14" spans="1:26">
      <c r="A14" s="1">
        <v>1871.06</v>
      </c>
      <c r="B14" s="11">
        <v>4.82</v>
      </c>
      <c r="C14" s="4">
        <v>0.26</v>
      </c>
      <c r="D14" s="11">
        <v>0.4</v>
      </c>
      <c r="E14" s="11">
        <v>12.08348099</v>
      </c>
      <c r="F14" s="4">
        <f t="shared" si="6"/>
        <v>1871.458333333333</v>
      </c>
      <c r="G14" s="22">
        <f>G9*7/12+G21*5/12</f>
        <v>5.3366666666666669</v>
      </c>
      <c r="H14" s="22">
        <f>G14+100*variable_alloc_parm!B$8</f>
        <v>5.3366666666666669</v>
      </c>
      <c r="I14" s="4">
        <f t="shared" si="2"/>
        <v>121.54229408027564</v>
      </c>
      <c r="J14" s="4">
        <f t="shared" si="3"/>
        <v>6.5562233321310508</v>
      </c>
      <c r="K14" s="33">
        <f t="shared" si="7"/>
        <v>124.36843757027853</v>
      </c>
      <c r="L14" s="4">
        <f t="shared" si="8"/>
        <v>10.086497434047772</v>
      </c>
      <c r="M14" s="33">
        <f t="shared" si="4"/>
        <v>10.321032163508592</v>
      </c>
      <c r="N14" s="15" t="s">
        <v>13</v>
      </c>
      <c r="O14" s="6"/>
      <c r="P14" s="7" t="s">
        <v>13</v>
      </c>
      <c r="Q14" s="7"/>
      <c r="S14" s="22">
        <f t="shared" si="9"/>
        <v>1.0041910187838414</v>
      </c>
      <c r="T14" s="22">
        <f t="shared" si="10"/>
        <v>1.0532486237736511</v>
      </c>
      <c r="U14" s="39">
        <f t="shared" si="5"/>
        <v>0.12309279994112088</v>
      </c>
      <c r="V14" s="39">
        <f t="shared" si="0"/>
        <v>8.7724911019543717E-2</v>
      </c>
      <c r="W14" s="39">
        <f t="shared" si="1"/>
        <v>3.5367888921577162E-2</v>
      </c>
      <c r="Z14" s="37"/>
    </row>
    <row r="15" spans="1:26">
      <c r="A15" s="1">
        <v>1871.07</v>
      </c>
      <c r="B15" s="11">
        <v>4.7300000000000004</v>
      </c>
      <c r="C15" s="4">
        <v>0.26</v>
      </c>
      <c r="D15" s="11">
        <v>0.4</v>
      </c>
      <c r="E15" s="11">
        <v>12.08348099</v>
      </c>
      <c r="F15" s="4">
        <f t="shared" si="6"/>
        <v>1871.5416666666663</v>
      </c>
      <c r="G15" s="22">
        <f>G9*6/12+G21*6/12</f>
        <v>5.34</v>
      </c>
      <c r="H15" s="22">
        <f>G15+100*variable_alloc_parm!B$8</f>
        <v>5.34</v>
      </c>
      <c r="I15" s="4">
        <f t="shared" si="2"/>
        <v>119.27283215761491</v>
      </c>
      <c r="J15" s="4">
        <f t="shared" si="3"/>
        <v>6.5562233321310508</v>
      </c>
      <c r="K15" s="33">
        <f t="shared" si="7"/>
        <v>122.60526124234583</v>
      </c>
      <c r="L15" s="4">
        <f t="shared" si="8"/>
        <v>10.086497434047772</v>
      </c>
      <c r="M15" s="33">
        <f t="shared" si="4"/>
        <v>10.36830961880303</v>
      </c>
      <c r="N15" s="15" t="s">
        <v>13</v>
      </c>
      <c r="O15" s="6"/>
      <c r="P15" s="7" t="s">
        <v>13</v>
      </c>
      <c r="Q15" s="7"/>
      <c r="S15" s="22">
        <f t="shared" si="9"/>
        <v>1.0041938353738404</v>
      </c>
      <c r="T15" s="22">
        <f t="shared" si="10"/>
        <v>1.0576628085399415</v>
      </c>
      <c r="U15" s="39">
        <f t="shared" si="5"/>
        <v>0.12002181566560766</v>
      </c>
      <c r="V15" s="39">
        <f t="shared" si="0"/>
        <v>8.6580856149985452E-2</v>
      </c>
      <c r="W15" s="39">
        <f t="shared" si="1"/>
        <v>3.3440959515622204E-2</v>
      </c>
      <c r="Z15" s="37"/>
    </row>
    <row r="16" spans="1:26">
      <c r="A16" s="1">
        <v>1871.08</v>
      </c>
      <c r="B16" s="11">
        <v>4.79</v>
      </c>
      <c r="C16" s="4">
        <v>0.26</v>
      </c>
      <c r="D16" s="11">
        <v>0.4</v>
      </c>
      <c r="E16" s="11">
        <v>11.893231399999999</v>
      </c>
      <c r="F16" s="4">
        <f t="shared" si="6"/>
        <v>1871.6249999999995</v>
      </c>
      <c r="G16" s="22">
        <f>G9*5/12+G21*7/12</f>
        <v>5.3433333333333337</v>
      </c>
      <c r="H16" s="22">
        <f>G16+100*variable_alloc_parm!B$8</f>
        <v>5.3433333333333337</v>
      </c>
      <c r="I16" s="4">
        <f t="shared" si="2"/>
        <v>122.71795199410651</v>
      </c>
      <c r="J16" s="4">
        <f t="shared" si="3"/>
        <v>6.6610996907030673</v>
      </c>
      <c r="K16" s="33">
        <f t="shared" si="7"/>
        <v>126.71723682251088</v>
      </c>
      <c r="L16" s="4">
        <f t="shared" si="8"/>
        <v>10.247845678004721</v>
      </c>
      <c r="M16" s="33">
        <f t="shared" si="4"/>
        <v>10.581815183508217</v>
      </c>
      <c r="N16" s="15" t="s">
        <v>13</v>
      </c>
      <c r="O16" s="6"/>
      <c r="P16" s="7" t="s">
        <v>13</v>
      </c>
      <c r="Q16" s="7"/>
      <c r="S16" s="22">
        <f t="shared" si="9"/>
        <v>1.0041966519555729</v>
      </c>
      <c r="T16" s="22">
        <f t="shared" si="10"/>
        <v>1.0790882870419878</v>
      </c>
      <c r="U16" s="39">
        <f t="shared" si="5"/>
        <v>0.11193301028006664</v>
      </c>
      <c r="V16" s="39">
        <f t="shared" si="0"/>
        <v>8.2668610945189513E-2</v>
      </c>
      <c r="W16" s="39">
        <f t="shared" si="1"/>
        <v>2.9264399334877123E-2</v>
      </c>
      <c r="Z16" s="37"/>
    </row>
    <row r="17" spans="1:26">
      <c r="A17" s="1">
        <v>1871.09</v>
      </c>
      <c r="B17" s="11">
        <v>4.84</v>
      </c>
      <c r="C17" s="4">
        <v>0.26</v>
      </c>
      <c r="D17" s="11">
        <v>0.4</v>
      </c>
      <c r="E17" s="11">
        <v>12.178646280000001</v>
      </c>
      <c r="F17" s="4">
        <f t="shared" si="6"/>
        <v>1871.7083333333328</v>
      </c>
      <c r="G17" s="22">
        <f>G9*4/12+G21*8/12</f>
        <v>5.3466666666666676</v>
      </c>
      <c r="H17" s="22">
        <f>G17+100*variable_alloc_parm!B$8</f>
        <v>5.3466666666666676</v>
      </c>
      <c r="I17" s="4">
        <f t="shared" si="2"/>
        <v>121.09293316301162</v>
      </c>
      <c r="J17" s="4">
        <f t="shared" si="3"/>
        <v>6.5049922773518638</v>
      </c>
      <c r="K17" s="33">
        <f t="shared" si="7"/>
        <v>125.59900861504103</v>
      </c>
      <c r="L17" s="4">
        <f t="shared" si="8"/>
        <v>10.007680426695176</v>
      </c>
      <c r="M17" s="33">
        <f t="shared" si="4"/>
        <v>10.380083356614962</v>
      </c>
      <c r="N17" s="15" t="s">
        <v>13</v>
      </c>
      <c r="O17" s="6"/>
      <c r="P17" s="7" t="s">
        <v>13</v>
      </c>
      <c r="Q17" s="7"/>
      <c r="S17" s="22">
        <f t="shared" si="9"/>
        <v>1.0041994685290414</v>
      </c>
      <c r="T17" s="22">
        <f t="shared" si="10"/>
        <v>1.0582215453478223</v>
      </c>
      <c r="U17" s="39">
        <f t="shared" si="5"/>
        <v>0.11002820544053638</v>
      </c>
      <c r="V17" s="39">
        <f t="shared" si="0"/>
        <v>8.1047904784233182E-2</v>
      </c>
      <c r="W17" s="39">
        <f t="shared" si="1"/>
        <v>2.8980300656303193E-2</v>
      </c>
      <c r="Z17" s="37"/>
    </row>
    <row r="18" spans="1:26">
      <c r="A18" s="1">
        <v>1871.1</v>
      </c>
      <c r="B18" s="11">
        <v>4.59</v>
      </c>
      <c r="C18" s="4">
        <v>0.26</v>
      </c>
      <c r="D18" s="11">
        <v>0.4</v>
      </c>
      <c r="E18" s="11">
        <v>12.368895869999999</v>
      </c>
      <c r="F18" s="4">
        <f t="shared" si="6"/>
        <v>1871.7916666666661</v>
      </c>
      <c r="G18" s="22">
        <f>G9*3/12+G21*9/12</f>
        <v>5.3500000000000005</v>
      </c>
      <c r="H18" s="22">
        <f>G18+100*variable_alloc_parm!B$8</f>
        <v>5.3500000000000005</v>
      </c>
      <c r="I18" s="4">
        <f t="shared" si="2"/>
        <v>113.07177412594712</v>
      </c>
      <c r="J18" s="4">
        <f t="shared" si="3"/>
        <v>6.4049370964588785</v>
      </c>
      <c r="K18" s="33">
        <f t="shared" si="7"/>
        <v>117.8329748261836</v>
      </c>
      <c r="L18" s="4">
        <f t="shared" si="8"/>
        <v>9.8537493791675068</v>
      </c>
      <c r="M18" s="33">
        <f t="shared" si="4"/>
        <v>10.268668830168506</v>
      </c>
      <c r="N18" s="15" t="s">
        <v>13</v>
      </c>
      <c r="O18" s="6"/>
      <c r="P18" s="7" t="s">
        <v>13</v>
      </c>
      <c r="Q18" s="7"/>
      <c r="S18" s="22">
        <f t="shared" si="9"/>
        <v>1.0042022850942474</v>
      </c>
      <c r="T18" s="22">
        <f t="shared" si="10"/>
        <v>1.0463203456452661</v>
      </c>
      <c r="U18" s="39">
        <f t="shared" si="5"/>
        <v>0.11476525767910184</v>
      </c>
      <c r="V18" s="39">
        <f t="shared" si="0"/>
        <v>8.1652652124726721E-2</v>
      </c>
      <c r="W18" s="39">
        <f t="shared" si="1"/>
        <v>3.3112605554375119E-2</v>
      </c>
      <c r="Z18" s="37"/>
    </row>
    <row r="19" spans="1:26">
      <c r="A19" s="1">
        <v>1871.11</v>
      </c>
      <c r="B19" s="11">
        <v>4.6399999999999997</v>
      </c>
      <c r="C19" s="4">
        <v>0.26</v>
      </c>
      <c r="D19" s="11">
        <v>0.4</v>
      </c>
      <c r="E19" s="11">
        <v>12.368895869999999</v>
      </c>
      <c r="F19" s="4">
        <f t="shared" si="6"/>
        <v>1871.8749999999993</v>
      </c>
      <c r="G19" s="22">
        <f>G9*2/12+G21*10/12</f>
        <v>5.3533333333333335</v>
      </c>
      <c r="H19" s="22">
        <f>G19+100*variable_alloc_parm!B$8</f>
        <v>5.3533333333333335</v>
      </c>
      <c r="I19" s="4">
        <f t="shared" si="2"/>
        <v>114.30349279834307</v>
      </c>
      <c r="J19" s="4">
        <f t="shared" si="3"/>
        <v>6.4049370964588785</v>
      </c>
      <c r="K19" s="33">
        <f t="shared" si="7"/>
        <v>119.67277799158883</v>
      </c>
      <c r="L19" s="4">
        <f t="shared" si="8"/>
        <v>9.8537493791675068</v>
      </c>
      <c r="M19" s="33">
        <f t="shared" si="4"/>
        <v>10.316618792378348</v>
      </c>
      <c r="N19" s="15" t="s">
        <v>13</v>
      </c>
      <c r="O19" s="6"/>
      <c r="P19" s="7" t="s">
        <v>13</v>
      </c>
      <c r="Q19" s="7"/>
      <c r="S19" s="22">
        <f t="shared" si="9"/>
        <v>1.004205101651193</v>
      </c>
      <c r="T19" s="22">
        <f t="shared" si="10"/>
        <v>1.050717282037579</v>
      </c>
      <c r="U19" s="39">
        <f t="shared" si="5"/>
        <v>0.11526991934606401</v>
      </c>
      <c r="V19" s="39">
        <f t="shared" si="0"/>
        <v>8.2593250229019644E-2</v>
      </c>
      <c r="W19" s="39">
        <f t="shared" si="1"/>
        <v>3.2676669117044366E-2</v>
      </c>
      <c r="Z19" s="37"/>
    </row>
    <row r="20" spans="1:26">
      <c r="A20" s="1">
        <v>1871.12</v>
      </c>
      <c r="B20" s="11">
        <v>4.74</v>
      </c>
      <c r="C20" s="4">
        <v>0.26</v>
      </c>
      <c r="D20" s="11">
        <v>0.4</v>
      </c>
      <c r="E20" s="11">
        <v>12.654391739999999</v>
      </c>
      <c r="F20" s="4">
        <f t="shared" si="6"/>
        <v>1871.9583333333326</v>
      </c>
      <c r="G20" s="22">
        <f>G9*1/12+G21*11/12</f>
        <v>5.3566666666666665</v>
      </c>
      <c r="H20" s="22">
        <f>G20+100*variable_alloc_parm!B$8</f>
        <v>5.3566666666666665</v>
      </c>
      <c r="I20" s="4">
        <f t="shared" si="2"/>
        <v>114.13255015922246</v>
      </c>
      <c r="J20" s="4">
        <f t="shared" si="3"/>
        <v>6.2604352408012316</v>
      </c>
      <c r="K20" s="33">
        <f t="shared" si="7"/>
        <v>120.04001488170329</v>
      </c>
      <c r="L20" s="4">
        <f t="shared" si="8"/>
        <v>9.631438832001896</v>
      </c>
      <c r="M20" s="33">
        <f t="shared" si="4"/>
        <v>10.129959061747114</v>
      </c>
      <c r="N20" s="15" t="s">
        <v>13</v>
      </c>
      <c r="O20" s="6"/>
      <c r="P20" s="7" t="s">
        <v>13</v>
      </c>
      <c r="Q20" s="7"/>
      <c r="S20" s="22">
        <f t="shared" si="9"/>
        <v>1.0042079181998806</v>
      </c>
      <c r="T20" s="22">
        <f t="shared" si="10"/>
        <v>1.0313307279996851</v>
      </c>
      <c r="U20" s="39">
        <f t="shared" si="5"/>
        <v>0.11213517395572437</v>
      </c>
      <c r="V20" s="39">
        <f t="shared" si="0"/>
        <v>8.4999177747215882E-2</v>
      </c>
      <c r="W20" s="39">
        <f t="shared" si="1"/>
        <v>2.7135996208508484E-2</v>
      </c>
      <c r="Z20" s="37"/>
    </row>
    <row r="21" spans="1:26">
      <c r="A21" s="1">
        <v>1872.01</v>
      </c>
      <c r="B21" s="11">
        <v>4.8600000000000003</v>
      </c>
      <c r="C21" s="4">
        <v>0.26329999999999998</v>
      </c>
      <c r="D21" s="11">
        <v>0.40250000000000002</v>
      </c>
      <c r="E21" s="11">
        <v>12.654391739999999</v>
      </c>
      <c r="F21" s="4">
        <f t="shared" si="6"/>
        <v>1872.0416666666658</v>
      </c>
      <c r="G21" s="22">
        <v>5.36</v>
      </c>
      <c r="H21" s="22">
        <f>G21+100*variable_alloc_parm!B$8</f>
        <v>5.36</v>
      </c>
      <c r="I21" s="4">
        <f t="shared" si="2"/>
        <v>117.02198180882303</v>
      </c>
      <c r="J21" s="4">
        <f t="shared" si="3"/>
        <v>6.3398946111652466</v>
      </c>
      <c r="K21" s="33">
        <f t="shared" si="7"/>
        <v>123.63467306292701</v>
      </c>
      <c r="L21" s="4">
        <f t="shared" si="8"/>
        <v>9.6916353247019078</v>
      </c>
      <c r="M21" s="33">
        <f t="shared" si="4"/>
        <v>10.239291339059285</v>
      </c>
      <c r="N21" s="15" t="s">
        <v>13</v>
      </c>
      <c r="O21" s="6"/>
      <c r="P21" s="7" t="s">
        <v>13</v>
      </c>
      <c r="Q21" s="7"/>
      <c r="S21" s="22">
        <f t="shared" si="9"/>
        <v>1.0030599998857486</v>
      </c>
      <c r="T21" s="22">
        <f t="shared" si="10"/>
        <v>1.0356704833401311</v>
      </c>
      <c r="U21" s="39">
        <f t="shared" si="5"/>
        <v>0.10768446401001164</v>
      </c>
      <c r="V21" s="39">
        <f t="shared" si="0"/>
        <v>8.4930989181411398E-2</v>
      </c>
      <c r="W21" s="39">
        <f t="shared" si="1"/>
        <v>2.275347482860024E-2</v>
      </c>
      <c r="Z21" s="37"/>
    </row>
    <row r="22" spans="1:26">
      <c r="A22" s="1">
        <v>1872.02</v>
      </c>
      <c r="B22" s="11">
        <v>4.88</v>
      </c>
      <c r="C22" s="4">
        <v>0.26669999999999999</v>
      </c>
      <c r="D22" s="11">
        <v>0.40500000000000003</v>
      </c>
      <c r="E22" s="11">
        <v>12.654391739999999</v>
      </c>
      <c r="F22" s="4">
        <f t="shared" si="6"/>
        <v>1872.1249999999991</v>
      </c>
      <c r="G22" s="22">
        <f>G21*11/12+G33*1/12</f>
        <v>5.378333333333333</v>
      </c>
      <c r="H22" s="22">
        <f>G22+100*variable_alloc_parm!B$8</f>
        <v>5.378333333333333</v>
      </c>
      <c r="I22" s="4">
        <f t="shared" si="2"/>
        <v>117.50355375042311</v>
      </c>
      <c r="J22" s="4">
        <f t="shared" si="3"/>
        <v>6.421761841237263</v>
      </c>
      <c r="K22" s="33">
        <f t="shared" si="7"/>
        <v>124.70884468228545</v>
      </c>
      <c r="L22" s="4">
        <f t="shared" si="8"/>
        <v>9.7518318174019178</v>
      </c>
      <c r="M22" s="33">
        <f t="shared" si="4"/>
        <v>10.349811904984756</v>
      </c>
      <c r="N22" s="15" t="s">
        <v>13</v>
      </c>
      <c r="O22" s="6"/>
      <c r="P22" s="7" t="s">
        <v>13</v>
      </c>
      <c r="Q22" s="7"/>
      <c r="S22" s="22">
        <f t="shared" si="9"/>
        <v>1.0030764483003818</v>
      </c>
      <c r="T22" s="22">
        <f t="shared" si="10"/>
        <v>1.0388396349008251</v>
      </c>
      <c r="U22" s="39">
        <f t="shared" si="5"/>
        <v>0.10375207603565961</v>
      </c>
      <c r="V22" s="39">
        <f t="shared" si="0"/>
        <v>8.3909829002996705E-2</v>
      </c>
      <c r="W22" s="39">
        <f t="shared" si="1"/>
        <v>1.9842247032662907E-2</v>
      </c>
      <c r="Z22" s="37"/>
    </row>
    <row r="23" spans="1:26">
      <c r="A23" s="1">
        <v>1872.03</v>
      </c>
      <c r="B23" s="11">
        <v>5.04</v>
      </c>
      <c r="C23" s="4">
        <v>0.27</v>
      </c>
      <c r="D23" s="11">
        <v>0.40749999999999997</v>
      </c>
      <c r="E23" s="11">
        <v>12.844641319999999</v>
      </c>
      <c r="F23" s="4">
        <f t="shared" si="6"/>
        <v>1872.2083333333323</v>
      </c>
      <c r="G23" s="22">
        <f>G21*10/12+G33*2/12</f>
        <v>5.3966666666666665</v>
      </c>
      <c r="H23" s="22">
        <f>G23+100*variable_alloc_parm!B$8</f>
        <v>5.3966666666666665</v>
      </c>
      <c r="I23" s="4">
        <f t="shared" si="2"/>
        <v>119.55865187211008</v>
      </c>
      <c r="J23" s="4">
        <f t="shared" si="3"/>
        <v>6.4049277788630397</v>
      </c>
      <c r="K23" s="33">
        <f t="shared" si="7"/>
        <v>127.45643398880131</v>
      </c>
      <c r="L23" s="4">
        <f t="shared" si="8"/>
        <v>9.6666965551358839</v>
      </c>
      <c r="M23" s="33">
        <f t="shared" si="4"/>
        <v>10.30525731159455</v>
      </c>
      <c r="N23" s="15" t="s">
        <v>13</v>
      </c>
      <c r="O23" s="6"/>
      <c r="P23" s="7" t="s">
        <v>13</v>
      </c>
      <c r="Q23" s="7"/>
      <c r="S23" s="22">
        <f t="shared" si="9"/>
        <v>1.0030928953450977</v>
      </c>
      <c r="T23" s="22">
        <f t="shared" si="10"/>
        <v>1.0266013661348654</v>
      </c>
      <c r="U23" s="39">
        <f t="shared" si="5"/>
        <v>0.10166592292535204</v>
      </c>
      <c r="V23" s="39">
        <f t="shared" si="0"/>
        <v>8.5514588498155408E-2</v>
      </c>
      <c r="W23" s="39">
        <f t="shared" si="1"/>
        <v>1.6151334427196629E-2</v>
      </c>
      <c r="Z23" s="37"/>
    </row>
    <row r="24" spans="1:26">
      <c r="A24" s="1">
        <v>1872.04</v>
      </c>
      <c r="B24" s="11">
        <v>5.18</v>
      </c>
      <c r="C24" s="4">
        <v>0.27329999999999999</v>
      </c>
      <c r="D24" s="11">
        <v>0.41</v>
      </c>
      <c r="E24" s="11">
        <v>13.130137189999999</v>
      </c>
      <c r="F24" s="4">
        <f t="shared" si="6"/>
        <v>1872.2916666666656</v>
      </c>
      <c r="G24" s="22">
        <f>G21*9/12+G33*3/12</f>
        <v>5.4150000000000009</v>
      </c>
      <c r="H24" s="22">
        <f>G24+100*variable_alloc_parm!B$8</f>
        <v>5.4150000000000009</v>
      </c>
      <c r="I24" s="4">
        <f t="shared" si="2"/>
        <v>120.20788337246614</v>
      </c>
      <c r="J24" s="4">
        <f t="shared" si="3"/>
        <v>6.3422421864276055</v>
      </c>
      <c r="K24" s="33">
        <f t="shared" si="7"/>
        <v>128.71198536239638</v>
      </c>
      <c r="L24" s="4">
        <f t="shared" si="8"/>
        <v>9.5145235873959688</v>
      </c>
      <c r="M24" s="33">
        <f t="shared" si="4"/>
        <v>10.187628185054541</v>
      </c>
      <c r="N24" s="15" t="s">
        <v>13</v>
      </c>
      <c r="O24" s="6"/>
      <c r="P24" s="7" t="s">
        <v>13</v>
      </c>
      <c r="Q24" s="7"/>
      <c r="S24" s="22">
        <f t="shared" si="9"/>
        <v>1.0031093410217495</v>
      </c>
      <c r="T24" s="22">
        <f t="shared" si="10"/>
        <v>1.0073855331848895</v>
      </c>
      <c r="U24" s="39">
        <f t="shared" si="5"/>
        <v>0.10007866793276299</v>
      </c>
      <c r="V24" s="39">
        <f t="shared" si="0"/>
        <v>8.6885497930643041E-2</v>
      </c>
      <c r="W24" s="39">
        <f t="shared" si="1"/>
        <v>1.3193170002119947E-2</v>
      </c>
      <c r="Z24" s="37"/>
    </row>
    <row r="25" spans="1:26">
      <c r="A25" s="1">
        <v>1872.05</v>
      </c>
      <c r="B25" s="11">
        <v>5.18</v>
      </c>
      <c r="C25" s="4">
        <v>0.2767</v>
      </c>
      <c r="D25" s="11">
        <v>0.41249999999999998</v>
      </c>
      <c r="E25" s="11">
        <v>13.130137189999999</v>
      </c>
      <c r="F25" s="4">
        <f t="shared" si="6"/>
        <v>1872.3749999999989</v>
      </c>
      <c r="G25" s="22">
        <f>G21*8/12+G33*4/12</f>
        <v>5.4333333333333336</v>
      </c>
      <c r="H25" s="22">
        <f>G25+100*variable_alloc_parm!B$8</f>
        <v>5.4333333333333336</v>
      </c>
      <c r="I25" s="4">
        <f t="shared" si="2"/>
        <v>120.20788337246614</v>
      </c>
      <c r="J25" s="4">
        <f t="shared" si="3"/>
        <v>6.4211431137377186</v>
      </c>
      <c r="K25" s="33">
        <f t="shared" si="7"/>
        <v>129.28493591499893</v>
      </c>
      <c r="L25" s="4">
        <f t="shared" si="8"/>
        <v>9.572538975123992</v>
      </c>
      <c r="M25" s="33">
        <f t="shared" si="4"/>
        <v>10.295373757709855</v>
      </c>
      <c r="N25" s="15" t="s">
        <v>13</v>
      </c>
      <c r="O25" s="6"/>
      <c r="P25" s="7" t="s">
        <v>13</v>
      </c>
      <c r="Q25" s="7"/>
      <c r="S25" s="22">
        <f t="shared" si="9"/>
        <v>1.0031257853321864</v>
      </c>
      <c r="T25" s="22">
        <f t="shared" si="10"/>
        <v>1.0105178383479383</v>
      </c>
      <c r="U25" s="39">
        <f t="shared" si="5"/>
        <v>9.7760663722721741E-2</v>
      </c>
      <c r="V25" s="39">
        <f t="shared" si="0"/>
        <v>8.587668085729061E-2</v>
      </c>
      <c r="W25" s="39">
        <f t="shared" si="1"/>
        <v>1.1883982865431131E-2</v>
      </c>
      <c r="Z25" s="37"/>
    </row>
    <row r="26" spans="1:26">
      <c r="A26" s="1">
        <v>1872.06</v>
      </c>
      <c r="B26" s="11">
        <v>5.13</v>
      </c>
      <c r="C26" s="4">
        <v>0.28000000000000003</v>
      </c>
      <c r="D26" s="11">
        <v>0.41499999999999998</v>
      </c>
      <c r="E26" s="11">
        <v>13.0349719</v>
      </c>
      <c r="F26" s="4">
        <f t="shared" si="6"/>
        <v>1872.4583333333321</v>
      </c>
      <c r="G26" s="22">
        <f>G21*7/12+G33*5/12</f>
        <v>5.4516666666666662</v>
      </c>
      <c r="H26" s="22">
        <f>G26+100*variable_alloc_parm!B$8</f>
        <v>5.4516666666666662</v>
      </c>
      <c r="I26" s="4">
        <f t="shared" si="2"/>
        <v>119.91671420480776</v>
      </c>
      <c r="J26" s="4">
        <f t="shared" si="3"/>
        <v>6.5451617889563698</v>
      </c>
      <c r="K26" s="33">
        <f t="shared" si="7"/>
        <v>129.55839647154897</v>
      </c>
      <c r="L26" s="4">
        <f t="shared" si="8"/>
        <v>9.7008647943460478</v>
      </c>
      <c r="M26" s="33">
        <f t="shared" si="4"/>
        <v>10.480844938731545</v>
      </c>
      <c r="N26" s="15" t="s">
        <v>13</v>
      </c>
      <c r="O26" s="6"/>
      <c r="P26" s="7" t="s">
        <v>13</v>
      </c>
      <c r="Q26" s="7"/>
      <c r="S26" s="22">
        <f t="shared" si="9"/>
        <v>1.0031422282782549</v>
      </c>
      <c r="T26" s="22">
        <f t="shared" si="10"/>
        <v>1.0210771159167262</v>
      </c>
      <c r="U26" s="39">
        <f t="shared" si="5"/>
        <v>9.6471705622548587E-2</v>
      </c>
      <c r="V26" s="39">
        <f t="shared" si="0"/>
        <v>8.4086342005472936E-2</v>
      </c>
      <c r="W26" s="39">
        <f t="shared" si="1"/>
        <v>1.2385363617075651E-2</v>
      </c>
      <c r="Z26" s="37"/>
    </row>
    <row r="27" spans="1:26">
      <c r="A27" s="1">
        <v>1872.07</v>
      </c>
      <c r="B27" s="11">
        <v>5.0999999999999996</v>
      </c>
      <c r="C27" s="4">
        <v>0.2833</v>
      </c>
      <c r="D27" s="11">
        <v>0.41749999999999998</v>
      </c>
      <c r="E27" s="11">
        <v>12.844641319999999</v>
      </c>
      <c r="F27" s="4">
        <f t="shared" si="6"/>
        <v>1872.5416666666654</v>
      </c>
      <c r="G27" s="22">
        <f>G21*6/12+G33*6/12</f>
        <v>5.4700000000000006</v>
      </c>
      <c r="H27" s="22">
        <f>G27+100*variable_alloc_parm!B$8</f>
        <v>5.4700000000000006</v>
      </c>
      <c r="I27" s="4">
        <f t="shared" si="2"/>
        <v>120.98196915630184</v>
      </c>
      <c r="J27" s="4">
        <f t="shared" si="3"/>
        <v>6.7204297768588859</v>
      </c>
      <c r="K27" s="33">
        <f t="shared" si="7"/>
        <v>131.31436574463496</v>
      </c>
      <c r="L27" s="4">
        <f t="shared" si="8"/>
        <v>9.9039161025011815</v>
      </c>
      <c r="M27" s="33">
        <f t="shared" si="4"/>
        <v>10.749754450663744</v>
      </c>
      <c r="N27" s="15" t="s">
        <v>13</v>
      </c>
      <c r="O27" s="6"/>
      <c r="P27" s="7" t="s">
        <v>13</v>
      </c>
      <c r="Q27" s="7"/>
      <c r="S27" s="22">
        <f t="shared" si="9"/>
        <v>1.0031586698618002</v>
      </c>
      <c r="T27" s="22">
        <f t="shared" si="10"/>
        <v>1.0394633320598912</v>
      </c>
      <c r="U27" s="39">
        <f t="shared" si="5"/>
        <v>0.10250040147031392</v>
      </c>
      <c r="V27" s="39">
        <f t="shared" si="0"/>
        <v>8.3452520669814678E-2</v>
      </c>
      <c r="W27" s="39">
        <f t="shared" si="1"/>
        <v>1.9047880800499239E-2</v>
      </c>
      <c r="Z27" s="37"/>
    </row>
    <row r="28" spans="1:26">
      <c r="A28" s="1">
        <v>1872.08</v>
      </c>
      <c r="B28" s="11">
        <v>5.04</v>
      </c>
      <c r="C28" s="4">
        <v>0.28670000000000001</v>
      </c>
      <c r="D28" s="11">
        <v>0.42</v>
      </c>
      <c r="E28" s="11">
        <v>12.93980661</v>
      </c>
      <c r="F28" s="4">
        <f t="shared" si="6"/>
        <v>1872.6249999999986</v>
      </c>
      <c r="G28" s="22">
        <f>G21*5/12+G33*7/12</f>
        <v>5.4883333333333333</v>
      </c>
      <c r="H28" s="22">
        <f>G28+100*variable_alloc_parm!B$8</f>
        <v>5.4883333333333333</v>
      </c>
      <c r="I28" s="4">
        <f t="shared" si="2"/>
        <v>118.67936255038052</v>
      </c>
      <c r="J28" s="4">
        <f t="shared" si="3"/>
        <v>6.7510661196813677</v>
      </c>
      <c r="K28" s="33">
        <f t="shared" si="7"/>
        <v>129.42574275002215</v>
      </c>
      <c r="L28" s="4">
        <f t="shared" si="8"/>
        <v>9.8899468791983765</v>
      </c>
      <c r="M28" s="33">
        <f t="shared" si="4"/>
        <v>10.785478562501845</v>
      </c>
      <c r="N28" s="15" t="s">
        <v>13</v>
      </c>
      <c r="O28" s="6"/>
      <c r="P28" s="7" t="s">
        <v>13</v>
      </c>
      <c r="Q28" s="7"/>
      <c r="S28" s="22">
        <f t="shared" si="9"/>
        <v>1.0031751100846626</v>
      </c>
      <c r="T28" s="22">
        <f t="shared" si="10"/>
        <v>1.0350778150153286</v>
      </c>
      <c r="U28" s="39">
        <f t="shared" si="5"/>
        <v>0.10684171794485087</v>
      </c>
      <c r="V28" s="39">
        <f t="shared" si="0"/>
        <v>8.3249217682672683E-2</v>
      </c>
      <c r="W28" s="39">
        <f t="shared" si="1"/>
        <v>2.3592500262178184E-2</v>
      </c>
      <c r="Z28" s="37"/>
    </row>
    <row r="29" spans="1:26">
      <c r="A29" s="1">
        <v>1872.09</v>
      </c>
      <c r="B29" s="11">
        <v>4.95</v>
      </c>
      <c r="C29" s="4">
        <v>0.28999999999999998</v>
      </c>
      <c r="D29" s="11">
        <v>0.42249999999999999</v>
      </c>
      <c r="E29" s="11">
        <v>13.0349719</v>
      </c>
      <c r="F29" s="4">
        <f t="shared" si="6"/>
        <v>1872.7083333333319</v>
      </c>
      <c r="G29" s="22">
        <f>G21*4/12+G33*8/12</f>
        <v>5.5066666666666668</v>
      </c>
      <c r="H29" s="22">
        <f>G29+100*variable_alloc_parm!B$8</f>
        <v>5.5066666666666668</v>
      </c>
      <c r="I29" s="4">
        <f t="shared" si="2"/>
        <v>115.70911019762154</v>
      </c>
      <c r="J29" s="4">
        <f t="shared" si="3"/>
        <v>6.7789175671333828</v>
      </c>
      <c r="K29" s="33">
        <f t="shared" si="7"/>
        <v>126.80259715736368</v>
      </c>
      <c r="L29" s="4">
        <f t="shared" si="8"/>
        <v>9.8761816279788075</v>
      </c>
      <c r="M29" s="33">
        <f t="shared" si="4"/>
        <v>10.82304995939114</v>
      </c>
      <c r="N29" s="15" t="s">
        <v>13</v>
      </c>
      <c r="O29" s="6"/>
      <c r="P29" s="7" t="s">
        <v>13</v>
      </c>
      <c r="Q29" s="7"/>
      <c r="S29" s="22">
        <f t="shared" si="9"/>
        <v>1.0031915489486818</v>
      </c>
      <c r="T29" s="22">
        <f t="shared" si="10"/>
        <v>1.0307834454158584</v>
      </c>
      <c r="U29" s="39">
        <f t="shared" si="5"/>
        <v>0.11370306084803916</v>
      </c>
      <c r="V29" s="39">
        <f t="shared" si="0"/>
        <v>8.6993117135232945E-2</v>
      </c>
      <c r="W29" s="39">
        <f t="shared" si="1"/>
        <v>2.6709943712806217E-2</v>
      </c>
      <c r="Z29" s="37"/>
    </row>
    <row r="30" spans="1:26">
      <c r="A30" s="1">
        <v>1872.1</v>
      </c>
      <c r="B30" s="11">
        <v>4.97</v>
      </c>
      <c r="C30" s="4">
        <v>0.29330000000000001</v>
      </c>
      <c r="D30" s="11">
        <v>0.42499999999999999</v>
      </c>
      <c r="E30" s="11">
        <v>12.74947603</v>
      </c>
      <c r="F30" s="4">
        <f t="shared" si="6"/>
        <v>1872.7916666666652</v>
      </c>
      <c r="G30" s="22">
        <f>G21*3/12+G33*9/12</f>
        <v>5.5249999999999995</v>
      </c>
      <c r="H30" s="22">
        <f>G30+100*variable_alloc_parm!B$8</f>
        <v>5.5249999999999995</v>
      </c>
      <c r="I30" s="4">
        <f t="shared" si="2"/>
        <v>118.77813617098114</v>
      </c>
      <c r="J30" s="4">
        <f t="shared" si="3"/>
        <v>7.0095829655832542</v>
      </c>
      <c r="K30" s="33">
        <f t="shared" si="7"/>
        <v>130.80599764265313</v>
      </c>
      <c r="L30" s="4">
        <f t="shared" si="8"/>
        <v>10.157084079007442</v>
      </c>
      <c r="M30" s="33">
        <f t="shared" si="4"/>
        <v>11.18562354087074</v>
      </c>
      <c r="N30" s="15" t="s">
        <v>13</v>
      </c>
      <c r="O30" s="6"/>
      <c r="P30" s="7" t="s">
        <v>13</v>
      </c>
      <c r="Q30" s="7"/>
      <c r="S30" s="22">
        <f t="shared" si="9"/>
        <v>1.0032079864556935</v>
      </c>
      <c r="T30" s="22">
        <f t="shared" si="10"/>
        <v>1.0572289881054313</v>
      </c>
      <c r="U30" s="39">
        <f t="shared" si="5"/>
        <v>0.10870071962282002</v>
      </c>
      <c r="V30" s="39">
        <f t="shared" si="0"/>
        <v>8.5572332702204434E-2</v>
      </c>
      <c r="W30" s="39">
        <f t="shared" si="1"/>
        <v>2.3128386920615585E-2</v>
      </c>
      <c r="Z30" s="37"/>
    </row>
    <row r="31" spans="1:26">
      <c r="A31" s="1">
        <v>1872.11</v>
      </c>
      <c r="B31" s="11">
        <v>4.95</v>
      </c>
      <c r="C31" s="4">
        <v>0.29670000000000002</v>
      </c>
      <c r="D31" s="11">
        <v>0.42749999999999999</v>
      </c>
      <c r="E31" s="11">
        <v>13.130137189999999</v>
      </c>
      <c r="F31" s="4">
        <f t="shared" si="6"/>
        <v>1872.8749999999984</v>
      </c>
      <c r="G31" s="22">
        <f>G21*2/12+G33*10/12</f>
        <v>5.543333333333333</v>
      </c>
      <c r="H31" s="22">
        <f>G31+100*variable_alloc_parm!B$8</f>
        <v>5.543333333333333</v>
      </c>
      <c r="I31" s="4">
        <f t="shared" si="2"/>
        <v>114.87046770148793</v>
      </c>
      <c r="J31" s="4">
        <f t="shared" si="3"/>
        <v>6.8852662155619129</v>
      </c>
      <c r="K31" s="33">
        <f t="shared" si="7"/>
        <v>127.13450014625454</v>
      </c>
      <c r="L31" s="4">
        <f t="shared" si="8"/>
        <v>9.9206313014921381</v>
      </c>
      <c r="M31" s="33">
        <f t="shared" si="4"/>
        <v>10.9797977399038</v>
      </c>
      <c r="N31" s="15" t="s">
        <v>13</v>
      </c>
      <c r="O31" s="6"/>
      <c r="P31" s="7" t="s">
        <v>13</v>
      </c>
      <c r="Q31" s="7"/>
      <c r="S31" s="22">
        <f t="shared" si="9"/>
        <v>1.0032244226075313</v>
      </c>
      <c r="T31" s="22">
        <f t="shared" si="10"/>
        <v>1.0298716812178139</v>
      </c>
      <c r="U31" s="39">
        <f t="shared" si="5"/>
        <v>0.10855245783606438</v>
      </c>
      <c r="V31" s="39">
        <f t="shared" si="0"/>
        <v>8.9766167685533693E-2</v>
      </c>
      <c r="W31" s="39">
        <f t="shared" si="1"/>
        <v>1.8786290150530682E-2</v>
      </c>
      <c r="Z31" s="37"/>
    </row>
    <row r="32" spans="1:26">
      <c r="A32" s="1">
        <v>1872.12</v>
      </c>
      <c r="B32" s="11">
        <v>5.07</v>
      </c>
      <c r="C32" s="4">
        <v>0.3</v>
      </c>
      <c r="D32" s="11">
        <v>0.43</v>
      </c>
      <c r="E32" s="11">
        <v>12.93980661</v>
      </c>
      <c r="F32" s="4">
        <f t="shared" si="6"/>
        <v>1872.9583333333317</v>
      </c>
      <c r="G32" s="22">
        <f>G21*1/12+G33*11/12</f>
        <v>5.5616666666666665</v>
      </c>
      <c r="H32" s="22">
        <f>G32+100*variable_alloc_parm!B$8</f>
        <v>5.5616666666666665</v>
      </c>
      <c r="I32" s="4">
        <f t="shared" si="2"/>
        <v>119.38578732746613</v>
      </c>
      <c r="J32" s="4">
        <f t="shared" si="3"/>
        <v>7.0642477708559825</v>
      </c>
      <c r="K32" s="33">
        <f t="shared" si="7"/>
        <v>132.78343136479609</v>
      </c>
      <c r="L32" s="4">
        <f t="shared" si="8"/>
        <v>10.125421804893575</v>
      </c>
      <c r="M32" s="33">
        <f t="shared" si="4"/>
        <v>11.261711141392958</v>
      </c>
      <c r="N32" s="15" t="s">
        <v>13</v>
      </c>
      <c r="O32" s="6"/>
      <c r="P32" s="7" t="s">
        <v>13</v>
      </c>
      <c r="Q32" s="7"/>
      <c r="S32" s="22">
        <f t="shared" si="9"/>
        <v>1.0032408574060259</v>
      </c>
      <c r="T32" s="22">
        <f t="shared" si="10"/>
        <v>1.0483895674210992</v>
      </c>
      <c r="U32" s="39">
        <f t="shared" si="5"/>
        <v>0.10586247483438749</v>
      </c>
      <c r="V32" s="39">
        <f t="shared" si="0"/>
        <v>8.9178020285641146E-2</v>
      </c>
      <c r="W32" s="39">
        <f t="shared" si="1"/>
        <v>1.6684454548746341E-2</v>
      </c>
      <c r="Z32" s="37"/>
    </row>
    <row r="33" spans="1:26">
      <c r="A33" s="1">
        <v>1873.01</v>
      </c>
      <c r="B33" s="11">
        <v>5.1100000000000003</v>
      </c>
      <c r="C33" s="4">
        <v>0.30249999999999999</v>
      </c>
      <c r="D33" s="11">
        <v>0.4325</v>
      </c>
      <c r="E33" s="11">
        <v>12.93980661</v>
      </c>
      <c r="F33" s="4">
        <f t="shared" si="6"/>
        <v>1873.0416666666649</v>
      </c>
      <c r="G33" s="22">
        <v>5.58</v>
      </c>
      <c r="H33" s="22">
        <f>G33+100*variable_alloc_parm!B$8</f>
        <v>5.58</v>
      </c>
      <c r="I33" s="4">
        <f t="shared" si="2"/>
        <v>120.32768703024692</v>
      </c>
      <c r="J33" s="4">
        <f t="shared" si="3"/>
        <v>7.1231165022797835</v>
      </c>
      <c r="K33" s="33">
        <f t="shared" si="7"/>
        <v>134.49123930435809</v>
      </c>
      <c r="L33" s="4">
        <f t="shared" si="8"/>
        <v>10.184290536317375</v>
      </c>
      <c r="M33" s="33">
        <f t="shared" si="4"/>
        <v>11.383064774781774</v>
      </c>
      <c r="N33" s="15" t="s">
        <v>13</v>
      </c>
      <c r="O33" s="6"/>
      <c r="P33" s="7" t="s">
        <v>13</v>
      </c>
      <c r="Q33" s="7"/>
      <c r="S33" s="22">
        <f t="shared" si="9"/>
        <v>1.0053472215787504</v>
      </c>
      <c r="T33" s="22">
        <f t="shared" si="10"/>
        <v>1.0517872485150761</v>
      </c>
      <c r="U33" s="39">
        <f t="shared" si="5"/>
        <v>0.1043883357395603</v>
      </c>
      <c r="V33" s="39">
        <f t="shared" si="0"/>
        <v>8.9146981124955227E-2</v>
      </c>
      <c r="W33" s="39">
        <f t="shared" si="1"/>
        <v>1.5241354614605074E-2</v>
      </c>
      <c r="Z33" s="37"/>
    </row>
    <row r="34" spans="1:26">
      <c r="A34" s="1">
        <v>1873.02</v>
      </c>
      <c r="B34" s="11">
        <v>5.15</v>
      </c>
      <c r="C34" s="4">
        <v>0.30499999999999999</v>
      </c>
      <c r="D34" s="11">
        <v>0.435</v>
      </c>
      <c r="E34" s="11">
        <v>13.225221489999999</v>
      </c>
      <c r="F34" s="4">
        <f t="shared" si="6"/>
        <v>1873.1249999999982</v>
      </c>
      <c r="G34" s="22">
        <f>G33*11/12+G45*1/12</f>
        <v>5.5708333333333337</v>
      </c>
      <c r="H34" s="22">
        <f>G34+100*variable_alloc_parm!B$8</f>
        <v>5.5708333333333337</v>
      </c>
      <c r="I34" s="4">
        <f t="shared" si="2"/>
        <v>118.65245517336137</v>
      </c>
      <c r="J34" s="4">
        <f t="shared" si="3"/>
        <v>7.0269900636650897</v>
      </c>
      <c r="K34" s="33">
        <f t="shared" si="7"/>
        <v>133.27332931773662</v>
      </c>
      <c r="L34" s="4">
        <f t="shared" si="8"/>
        <v>10.02210058260431</v>
      </c>
      <c r="M34" s="33">
        <f t="shared" si="4"/>
        <v>11.257067621983577</v>
      </c>
      <c r="N34" s="15" t="s">
        <v>13</v>
      </c>
      <c r="O34" s="6"/>
      <c r="P34" s="7" t="s">
        <v>13</v>
      </c>
      <c r="Q34" s="7"/>
      <c r="S34" s="22">
        <f t="shared" si="9"/>
        <v>1.0053398720295676</v>
      </c>
      <c r="T34" s="22">
        <f t="shared" si="10"/>
        <v>1.0345912828835473</v>
      </c>
      <c r="U34" s="39">
        <f t="shared" si="5"/>
        <v>0.10236955495561761</v>
      </c>
      <c r="V34" s="39">
        <f t="shared" si="0"/>
        <v>9.0247718971019575E-2</v>
      </c>
      <c r="W34" s="39">
        <f t="shared" si="1"/>
        <v>1.2121835984598039E-2</v>
      </c>
      <c r="Z34" s="37"/>
    </row>
    <row r="35" spans="1:26">
      <c r="A35" s="1">
        <v>1873.03</v>
      </c>
      <c r="B35" s="11">
        <v>5.1100000000000003</v>
      </c>
      <c r="C35" s="4">
        <v>0.3075</v>
      </c>
      <c r="D35" s="11">
        <v>0.4375</v>
      </c>
      <c r="E35" s="11">
        <v>13.225221489999999</v>
      </c>
      <c r="F35" s="4">
        <f t="shared" si="6"/>
        <v>1873.2083333333314</v>
      </c>
      <c r="G35" s="22">
        <f>G33*10/12+G45*2/12</f>
        <v>5.5616666666666656</v>
      </c>
      <c r="H35" s="22">
        <f>G35+100*variable_alloc_parm!B$8</f>
        <v>5.5616666666666656</v>
      </c>
      <c r="I35" s="4">
        <f t="shared" si="2"/>
        <v>117.73088270599546</v>
      </c>
      <c r="J35" s="4">
        <f t="shared" si="3"/>
        <v>7.0845883428754597</v>
      </c>
      <c r="K35" s="33">
        <f t="shared" si="7"/>
        <v>132.90132851988372</v>
      </c>
      <c r="L35" s="4">
        <f t="shared" si="8"/>
        <v>10.079698861814681</v>
      </c>
      <c r="M35" s="33">
        <f t="shared" si="4"/>
        <v>11.378538400674977</v>
      </c>
      <c r="N35" s="15" t="s">
        <v>13</v>
      </c>
      <c r="O35" s="6"/>
      <c r="P35" s="7" t="s">
        <v>13</v>
      </c>
      <c r="Q35" s="7"/>
      <c r="S35" s="22">
        <f t="shared" si="9"/>
        <v>1.0053325226495526</v>
      </c>
      <c r="T35" s="22">
        <f t="shared" si="10"/>
        <v>1.0401158679370517</v>
      </c>
      <c r="U35" s="39">
        <f t="shared" si="5"/>
        <v>0.10559090483294353</v>
      </c>
      <c r="V35" s="39">
        <f t="shared" si="0"/>
        <v>9.1036886852623455E-2</v>
      </c>
      <c r="W35" s="39">
        <f t="shared" si="1"/>
        <v>1.4554017980320078E-2</v>
      </c>
      <c r="Z35" s="37"/>
    </row>
    <row r="36" spans="1:26">
      <c r="A36" s="1">
        <v>1873.04</v>
      </c>
      <c r="B36" s="11">
        <v>5.04</v>
      </c>
      <c r="C36" s="4">
        <v>0.31</v>
      </c>
      <c r="D36" s="11">
        <v>0.44</v>
      </c>
      <c r="E36" s="11">
        <v>13.225221489999999</v>
      </c>
      <c r="F36" s="4">
        <f t="shared" si="6"/>
        <v>1873.2916666666647</v>
      </c>
      <c r="G36" s="22">
        <f>G33*9/12+G45*3/12</f>
        <v>5.5524999999999993</v>
      </c>
      <c r="H36" s="22">
        <f>G36+100*variable_alloc_parm!B$8</f>
        <v>5.5524999999999993</v>
      </c>
      <c r="I36" s="4">
        <f t="shared" si="2"/>
        <v>116.1181308881051</v>
      </c>
      <c r="J36" s="4">
        <f t="shared" si="3"/>
        <v>7.1421866220858288</v>
      </c>
      <c r="K36" s="33">
        <f t="shared" si="7"/>
        <v>131.75263797657746</v>
      </c>
      <c r="L36" s="4">
        <f t="shared" si="8"/>
        <v>10.137297141025048</v>
      </c>
      <c r="M36" s="33">
        <f t="shared" si="4"/>
        <v>11.502214426526605</v>
      </c>
      <c r="N36" s="15" t="s">
        <v>13</v>
      </c>
      <c r="O36" s="6"/>
      <c r="P36" s="7" t="s">
        <v>13</v>
      </c>
      <c r="Q36" s="7"/>
      <c r="S36" s="22">
        <f t="shared" si="9"/>
        <v>1.0053251734388198</v>
      </c>
      <c r="T36" s="22">
        <f t="shared" si="10"/>
        <v>1.0456623093609851</v>
      </c>
      <c r="U36" s="39">
        <f t="shared" si="5"/>
        <v>0.11040916305818338</v>
      </c>
      <c r="V36" s="39">
        <f t="shared" si="0"/>
        <v>9.1838133322106108E-2</v>
      </c>
      <c r="W36" s="39">
        <f t="shared" si="1"/>
        <v>1.8571029736077271E-2</v>
      </c>
      <c r="Z36" s="37"/>
    </row>
    <row r="37" spans="1:26">
      <c r="A37" s="1">
        <v>1873.05</v>
      </c>
      <c r="B37" s="11">
        <v>5.05</v>
      </c>
      <c r="C37" s="4">
        <v>0.3125</v>
      </c>
      <c r="D37" s="11">
        <v>0.4425</v>
      </c>
      <c r="E37" s="11">
        <v>12.93980661</v>
      </c>
      <c r="F37" s="4">
        <f t="shared" si="6"/>
        <v>1873.374999999998</v>
      </c>
      <c r="G37" s="22">
        <f>G33*8/12+G45*4/12</f>
        <v>5.543333333333333</v>
      </c>
      <c r="H37" s="22">
        <f>G37+100*variable_alloc_parm!B$8</f>
        <v>5.543333333333333</v>
      </c>
      <c r="I37" s="4">
        <f t="shared" si="2"/>
        <v>118.9148374760757</v>
      </c>
      <c r="J37" s="4">
        <f t="shared" si="3"/>
        <v>7.3585914279749822</v>
      </c>
      <c r="K37" s="33">
        <f t="shared" si="7"/>
        <v>135.62168311659514</v>
      </c>
      <c r="L37" s="4">
        <f t="shared" si="8"/>
        <v>10.419765462012576</v>
      </c>
      <c r="M37" s="33">
        <f t="shared" si="4"/>
        <v>11.883682134473933</v>
      </c>
      <c r="N37" s="15" t="s">
        <v>13</v>
      </c>
      <c r="O37" s="6"/>
      <c r="P37" s="7" t="s">
        <v>13</v>
      </c>
      <c r="Q37" s="7"/>
      <c r="S37" s="22">
        <f t="shared" si="9"/>
        <v>1.0053178243974839</v>
      </c>
      <c r="T37" s="22">
        <f t="shared" si="10"/>
        <v>1.0744177639884591</v>
      </c>
      <c r="U37" s="39">
        <f t="shared" si="5"/>
        <v>0.10688473560051936</v>
      </c>
      <c r="V37" s="39">
        <f t="shared" si="0"/>
        <v>9.0269518999617882E-2</v>
      </c>
      <c r="W37" s="39">
        <f t="shared" si="1"/>
        <v>1.6615216600901483E-2</v>
      </c>
      <c r="Z37" s="37"/>
    </row>
    <row r="38" spans="1:26">
      <c r="A38" s="1">
        <v>1873.06</v>
      </c>
      <c r="B38" s="11">
        <v>4.9800000000000004</v>
      </c>
      <c r="C38" s="4">
        <v>0.315</v>
      </c>
      <c r="D38" s="11">
        <v>0.44500000000000001</v>
      </c>
      <c r="E38" s="11">
        <v>12.559226450000001</v>
      </c>
      <c r="F38" s="4">
        <f t="shared" si="6"/>
        <v>1873.4583333333312</v>
      </c>
      <c r="G38" s="22">
        <f>G33*7/12+G45*5/12</f>
        <v>5.5341666666666667</v>
      </c>
      <c r="H38" s="22">
        <f>G38+100*variable_alloc_parm!B$8</f>
        <v>5.5341666666666667</v>
      </c>
      <c r="I38" s="4">
        <f t="shared" si="2"/>
        <v>120.82002072667464</v>
      </c>
      <c r="J38" s="4">
        <f t="shared" si="3"/>
        <v>7.6422302266872508</v>
      </c>
      <c r="K38" s="33">
        <f t="shared" si="7"/>
        <v>138.52086018245222</v>
      </c>
      <c r="L38" s="4">
        <f t="shared" si="8"/>
        <v>10.79616651071691</v>
      </c>
      <c r="M38" s="33">
        <f t="shared" si="4"/>
        <v>12.377868028351653</v>
      </c>
      <c r="N38" s="15" t="s">
        <v>13</v>
      </c>
      <c r="O38" s="6"/>
      <c r="P38" s="7" t="s">
        <v>13</v>
      </c>
      <c r="Q38" s="7"/>
      <c r="S38" s="22">
        <f t="shared" si="9"/>
        <v>1.005310475525659</v>
      </c>
      <c r="T38" s="22">
        <f t="shared" si="10"/>
        <v>1.1128623698390758</v>
      </c>
      <c r="U38" s="39">
        <f t="shared" si="5"/>
        <v>0.10928658872736285</v>
      </c>
      <c r="V38" s="39">
        <f t="shared" si="0"/>
        <v>8.9995542543321427E-2</v>
      </c>
      <c r="W38" s="39">
        <f t="shared" si="1"/>
        <v>1.9291046184041427E-2</v>
      </c>
      <c r="Z38" s="37"/>
    </row>
    <row r="39" spans="1:26">
      <c r="A39" s="1">
        <v>1873.07</v>
      </c>
      <c r="B39" s="11">
        <v>4.97</v>
      </c>
      <c r="C39" s="4">
        <v>0.3175</v>
      </c>
      <c r="D39" s="11">
        <v>0.44750000000000001</v>
      </c>
      <c r="E39" s="11">
        <v>12.559226450000001</v>
      </c>
      <c r="F39" s="4">
        <f t="shared" si="6"/>
        <v>1873.5416666666645</v>
      </c>
      <c r="G39" s="22">
        <f>G33*6/12+G45*6/12</f>
        <v>5.5250000000000004</v>
      </c>
      <c r="H39" s="22">
        <f>G39+100*variable_alloc_parm!B$8</f>
        <v>5.5250000000000004</v>
      </c>
      <c r="I39" s="4">
        <f t="shared" si="2"/>
        <v>120.57741024328772</v>
      </c>
      <c r="J39" s="4">
        <f t="shared" si="3"/>
        <v>7.7028828475339743</v>
      </c>
      <c r="K39" s="33">
        <f t="shared" si="7"/>
        <v>138.97865586327609</v>
      </c>
      <c r="L39" s="4">
        <f t="shared" si="8"/>
        <v>10.856819131563634</v>
      </c>
      <c r="M39" s="33">
        <f t="shared" si="4"/>
        <v>12.513671730144075</v>
      </c>
      <c r="N39" s="15" t="s">
        <v>13</v>
      </c>
      <c r="O39" s="6"/>
      <c r="P39" s="7" t="s">
        <v>13</v>
      </c>
      <c r="Q39" s="7"/>
      <c r="S39" s="22">
        <f t="shared" si="9"/>
        <v>1.0053031268234605</v>
      </c>
      <c r="T39" s="22">
        <f t="shared" si="10"/>
        <v>1.1187721982175332</v>
      </c>
      <c r="U39" s="39">
        <f t="shared" si="5"/>
        <v>0.10995788113977434</v>
      </c>
      <c r="V39" s="39">
        <f t="shared" si="0"/>
        <v>9.1958923783486357E-2</v>
      </c>
      <c r="W39" s="39">
        <f t="shared" si="1"/>
        <v>1.7998957356287981E-2</v>
      </c>
      <c r="Z39" s="37"/>
    </row>
    <row r="40" spans="1:26">
      <c r="A40" s="1">
        <v>1873.08</v>
      </c>
      <c r="B40" s="11">
        <v>4.97</v>
      </c>
      <c r="C40" s="4">
        <v>0.32</v>
      </c>
      <c r="D40" s="11">
        <v>0.45</v>
      </c>
      <c r="E40" s="11">
        <v>12.559226450000001</v>
      </c>
      <c r="F40" s="4">
        <f t="shared" si="6"/>
        <v>1873.6249999999977</v>
      </c>
      <c r="G40" s="22">
        <f>G33*5/12+G45*7/12</f>
        <v>5.5158333333333331</v>
      </c>
      <c r="H40" s="22">
        <f>G40+100*variable_alloc_parm!B$8</f>
        <v>5.5158333333333331</v>
      </c>
      <c r="I40" s="4">
        <f t="shared" si="2"/>
        <v>120.57741024328772</v>
      </c>
      <c r="J40" s="4">
        <f t="shared" si="3"/>
        <v>7.7635354683806987</v>
      </c>
      <c r="K40" s="33">
        <f t="shared" si="7"/>
        <v>139.72434952317292</v>
      </c>
      <c r="L40" s="4">
        <f t="shared" si="8"/>
        <v>10.917471752410359</v>
      </c>
      <c r="M40" s="33">
        <f t="shared" si="4"/>
        <v>12.651098045357712</v>
      </c>
      <c r="N40" s="15" t="s">
        <v>13</v>
      </c>
      <c r="O40" s="6"/>
      <c r="P40" s="7" t="s">
        <v>13</v>
      </c>
      <c r="Q40" s="7"/>
      <c r="S40" s="22">
        <f t="shared" si="9"/>
        <v>1.0052957782910019</v>
      </c>
      <c r="T40" s="22">
        <f t="shared" si="10"/>
        <v>1.1247051890712423</v>
      </c>
      <c r="U40" s="39">
        <f t="shared" si="5"/>
        <v>0.10477284115871521</v>
      </c>
      <c r="V40" s="39">
        <f t="shared" si="0"/>
        <v>9.1718313746155467E-2</v>
      </c>
      <c r="W40" s="39">
        <f t="shared" si="1"/>
        <v>1.3054527412559747E-2</v>
      </c>
      <c r="Z40" s="37"/>
    </row>
    <row r="41" spans="1:26">
      <c r="A41" s="1">
        <v>1873.09</v>
      </c>
      <c r="B41" s="11">
        <v>4.59</v>
      </c>
      <c r="C41" s="4">
        <v>0.32250000000000001</v>
      </c>
      <c r="D41" s="11">
        <v>0.45250000000000001</v>
      </c>
      <c r="E41" s="11">
        <v>12.559226450000001</v>
      </c>
      <c r="F41" s="4">
        <f t="shared" si="6"/>
        <v>1873.708333333331</v>
      </c>
      <c r="G41" s="22">
        <f>G33*4/12+G45*8/12</f>
        <v>5.5066666666666668</v>
      </c>
      <c r="H41" s="22">
        <f>G41+100*variable_alloc_parm!B$8</f>
        <v>5.5066666666666668</v>
      </c>
      <c r="I41" s="4">
        <f t="shared" si="2"/>
        <v>111.35821187458563</v>
      </c>
      <c r="J41" s="4">
        <f t="shared" si="3"/>
        <v>7.8241880892274223</v>
      </c>
      <c r="K41" s="33">
        <f t="shared" si="7"/>
        <v>129.79675175146861</v>
      </c>
      <c r="L41" s="4">
        <f t="shared" si="8"/>
        <v>10.978124373257081</v>
      </c>
      <c r="M41" s="33">
        <f t="shared" si="4"/>
        <v>12.795867138897506</v>
      </c>
      <c r="N41" s="15" t="s">
        <v>13</v>
      </c>
      <c r="O41" s="6"/>
      <c r="P41" s="7" t="s">
        <v>13</v>
      </c>
      <c r="Q41" s="7"/>
      <c r="S41" s="22">
        <f t="shared" si="9"/>
        <v>1.0052884299283993</v>
      </c>
      <c r="T41" s="22">
        <f t="shared" si="10"/>
        <v>1.130661378395303</v>
      </c>
      <c r="U41" s="39">
        <f t="shared" si="5"/>
        <v>0.11585285902884657</v>
      </c>
      <c r="V41" s="39">
        <f t="shared" si="0"/>
        <v>9.2598763330255851E-2</v>
      </c>
      <c r="W41" s="39">
        <f t="shared" si="1"/>
        <v>2.3254095698590715E-2</v>
      </c>
      <c r="Z41" s="37"/>
    </row>
    <row r="42" spans="1:26">
      <c r="A42" s="1">
        <v>1873.1</v>
      </c>
      <c r="B42" s="11">
        <v>4.1900000000000004</v>
      </c>
      <c r="C42" s="4">
        <v>0.32500000000000001</v>
      </c>
      <c r="D42" s="11">
        <v>0.45500000000000002</v>
      </c>
      <c r="E42" s="11">
        <v>12.273811569999999</v>
      </c>
      <c r="F42" s="4">
        <f t="shared" si="6"/>
        <v>1873.7916666666642</v>
      </c>
      <c r="G42" s="22">
        <f>G33*3/12+G45*9/12</f>
        <v>5.4975000000000005</v>
      </c>
      <c r="H42" s="22">
        <f>G42+100*variable_alloc_parm!B$8</f>
        <v>5.4975000000000005</v>
      </c>
      <c r="I42" s="4">
        <f t="shared" si="2"/>
        <v>104.01764706250907</v>
      </c>
      <c r="J42" s="4">
        <f t="shared" si="3"/>
        <v>8.0681945812208706</v>
      </c>
      <c r="K42" s="33">
        <f t="shared" si="7"/>
        <v>122.02442255696799</v>
      </c>
      <c r="L42" s="4">
        <f t="shared" si="8"/>
        <v>11.295472413709218</v>
      </c>
      <c r="M42" s="33">
        <f t="shared" si="4"/>
        <v>13.250862115374805</v>
      </c>
      <c r="N42" s="15" t="s">
        <v>13</v>
      </c>
      <c r="O42" s="6"/>
      <c r="P42" s="7" t="s">
        <v>13</v>
      </c>
      <c r="Q42" s="7"/>
      <c r="S42" s="22">
        <f t="shared" si="9"/>
        <v>1.0052810817357669</v>
      </c>
      <c r="T42" s="22">
        <f t="shared" si="10"/>
        <v>1.1630722161205505</v>
      </c>
      <c r="U42" s="39">
        <f t="shared" si="5"/>
        <v>0.12024919033565862</v>
      </c>
      <c r="V42" s="39">
        <f t="shared" si="0"/>
        <v>8.9851257398516404E-2</v>
      </c>
      <c r="W42" s="39">
        <f t="shared" si="1"/>
        <v>3.0397932937142214E-2</v>
      </c>
      <c r="Z42" s="37"/>
    </row>
    <row r="43" spans="1:26">
      <c r="A43" s="1">
        <v>1873.11</v>
      </c>
      <c r="B43" s="11">
        <v>4.04</v>
      </c>
      <c r="C43" s="4">
        <v>0.32750000000000001</v>
      </c>
      <c r="D43" s="11">
        <v>0.45750000000000002</v>
      </c>
      <c r="E43" s="11">
        <v>11.893231399999999</v>
      </c>
      <c r="F43" s="4">
        <f t="shared" si="6"/>
        <v>1873.8749999999975</v>
      </c>
      <c r="G43" s="22">
        <f>G33*2/12+G45*10/12</f>
        <v>5.4883333333333324</v>
      </c>
      <c r="H43" s="22">
        <f>G43+100*variable_alloc_parm!B$8</f>
        <v>5.4883333333333324</v>
      </c>
      <c r="I43" s="4">
        <f t="shared" si="2"/>
        <v>103.50324134784768</v>
      </c>
      <c r="J43" s="4">
        <f t="shared" si="3"/>
        <v>8.3904236488663653</v>
      </c>
      <c r="K43" s="33">
        <f t="shared" si="7"/>
        <v>122.24120939146533</v>
      </c>
      <c r="L43" s="4">
        <f t="shared" si="8"/>
        <v>11.720973494217899</v>
      </c>
      <c r="M43" s="33">
        <f t="shared" si="4"/>
        <v>13.842909231830543</v>
      </c>
      <c r="N43" s="15" t="s">
        <v>13</v>
      </c>
      <c r="O43" s="6"/>
      <c r="P43" s="7" t="s">
        <v>13</v>
      </c>
      <c r="Q43" s="7"/>
      <c r="S43" s="22">
        <f t="shared" si="9"/>
        <v>1.0052737337132196</v>
      </c>
      <c r="T43" s="22">
        <f t="shared" si="10"/>
        <v>1.2066290414056366</v>
      </c>
      <c r="U43" s="39">
        <f t="shared" si="5"/>
        <v>0.12342998034291397</v>
      </c>
      <c r="V43" s="39">
        <f t="shared" si="0"/>
        <v>8.7312017371285355E-2</v>
      </c>
      <c r="W43" s="39">
        <f t="shared" si="1"/>
        <v>3.6117962971628614E-2</v>
      </c>
      <c r="Z43" s="37"/>
    </row>
    <row r="44" spans="1:26">
      <c r="A44" s="1">
        <v>1873.12</v>
      </c>
      <c r="B44" s="11">
        <v>4.42</v>
      </c>
      <c r="C44" s="4">
        <v>0.33</v>
      </c>
      <c r="D44" s="11">
        <v>0.46</v>
      </c>
      <c r="E44" s="11">
        <v>12.178646280000001</v>
      </c>
      <c r="F44" s="4">
        <f t="shared" si="6"/>
        <v>1873.9583333333308</v>
      </c>
      <c r="G44" s="22">
        <f>G33*1/12+G45*11/12</f>
        <v>5.4791666666666661</v>
      </c>
      <c r="H44" s="22">
        <f>G44+100*variable_alloc_parm!B$8</f>
        <v>5.4791666666666661</v>
      </c>
      <c r="I44" s="4">
        <f t="shared" si="2"/>
        <v>110.58486871498168</v>
      </c>
      <c r="J44" s="4">
        <f t="shared" si="3"/>
        <v>8.2563363520235207</v>
      </c>
      <c r="K44" s="33">
        <f t="shared" si="7"/>
        <v>131.41746377588018</v>
      </c>
      <c r="L44" s="4">
        <f t="shared" si="8"/>
        <v>11.508832490699453</v>
      </c>
      <c r="M44" s="33">
        <f t="shared" si="4"/>
        <v>13.676930619209251</v>
      </c>
      <c r="N44" s="15" t="s">
        <v>13</v>
      </c>
      <c r="O44" s="6"/>
      <c r="P44" s="7" t="s">
        <v>13</v>
      </c>
      <c r="Q44" s="7"/>
      <c r="S44" s="22">
        <f t="shared" si="9"/>
        <v>1.0052663858608724</v>
      </c>
      <c r="T44" s="22">
        <f t="shared" si="10"/>
        <v>1.1845651757323503</v>
      </c>
      <c r="U44" s="39">
        <f t="shared" si="5"/>
        <v>0.11227108128967789</v>
      </c>
      <c r="V44" s="39">
        <f t="shared" si="0"/>
        <v>8.8528455328220845E-2</v>
      </c>
      <c r="W44" s="39">
        <f t="shared" si="1"/>
        <v>2.3742625961457042E-2</v>
      </c>
      <c r="Z44" s="37"/>
    </row>
    <row r="45" spans="1:26">
      <c r="A45" s="1">
        <v>1874.01</v>
      </c>
      <c r="B45" s="11">
        <v>4.66</v>
      </c>
      <c r="C45" s="4">
        <v>0.33</v>
      </c>
      <c r="D45" s="11">
        <v>0.46</v>
      </c>
      <c r="E45" s="11">
        <v>12.368895869999999</v>
      </c>
      <c r="F45" s="4">
        <f t="shared" si="6"/>
        <v>1874.041666666664</v>
      </c>
      <c r="G45" s="22">
        <v>5.47</v>
      </c>
      <c r="H45" s="22">
        <f>G45+100*variable_alloc_parm!B$8</f>
        <v>5.47</v>
      </c>
      <c r="I45" s="4">
        <f t="shared" si="2"/>
        <v>114.79618026730145</v>
      </c>
      <c r="J45" s="4">
        <f t="shared" si="3"/>
        <v>8.1293432378131918</v>
      </c>
      <c r="K45" s="33">
        <f t="shared" si="7"/>
        <v>137.22719190639165</v>
      </c>
      <c r="L45" s="4">
        <f t="shared" si="8"/>
        <v>11.331811786042632</v>
      </c>
      <c r="M45" s="33">
        <f t="shared" si="4"/>
        <v>13.54603181908587</v>
      </c>
      <c r="N45" s="15" t="s">
        <v>13</v>
      </c>
      <c r="O45" s="6"/>
      <c r="P45" s="7" t="s">
        <v>13</v>
      </c>
      <c r="Q45" s="7"/>
      <c r="S45" s="22">
        <f t="shared" si="9"/>
        <v>1.0071091456603121</v>
      </c>
      <c r="T45" s="22">
        <f t="shared" si="10"/>
        <v>1.1724874567369146</v>
      </c>
      <c r="U45" s="39">
        <f t="shared" si="5"/>
        <v>0.10468779814198337</v>
      </c>
      <c r="V45" s="39">
        <f t="shared" si="0"/>
        <v>8.9980452646566844E-2</v>
      </c>
      <c r="W45" s="39">
        <f t="shared" si="1"/>
        <v>1.4707345495416524E-2</v>
      </c>
      <c r="Z45" s="37"/>
    </row>
    <row r="46" spans="1:26">
      <c r="A46" s="1">
        <v>1874.02</v>
      </c>
      <c r="B46" s="11">
        <v>4.8</v>
      </c>
      <c r="C46" s="4">
        <v>0.33</v>
      </c>
      <c r="D46" s="11">
        <v>0.46</v>
      </c>
      <c r="E46" s="11">
        <v>12.368895869999999</v>
      </c>
      <c r="F46" s="4">
        <f t="shared" si="6"/>
        <v>1874.1249999999973</v>
      </c>
      <c r="G46" s="22">
        <f>G45*11/12+G57*1/12</f>
        <v>5.4366666666666665</v>
      </c>
      <c r="H46" s="22">
        <f>G46+100*variable_alloc_parm!B$8</f>
        <v>5.4366666666666665</v>
      </c>
      <c r="I46" s="4">
        <f t="shared" si="2"/>
        <v>118.24499255001007</v>
      </c>
      <c r="J46" s="4">
        <f t="shared" si="3"/>
        <v>8.1293432378131918</v>
      </c>
      <c r="K46" s="33">
        <f t="shared" si="7"/>
        <v>142.15971436225442</v>
      </c>
      <c r="L46" s="4">
        <f t="shared" si="8"/>
        <v>11.331811786042632</v>
      </c>
      <c r="M46" s="33">
        <f t="shared" si="4"/>
        <v>13.623639293049381</v>
      </c>
      <c r="N46" s="15" t="s">
        <v>13</v>
      </c>
      <c r="O46" s="6"/>
      <c r="P46" s="7" t="s">
        <v>13</v>
      </c>
      <c r="Q46" s="7"/>
      <c r="S46" s="22">
        <f t="shared" si="9"/>
        <v>1.0070852297331554</v>
      </c>
      <c r="T46" s="22">
        <f t="shared" si="10"/>
        <v>1.180822840851746</v>
      </c>
      <c r="U46" s="39">
        <f t="shared" si="5"/>
        <v>0.10429674065200834</v>
      </c>
      <c r="V46" s="39">
        <f t="shared" si="0"/>
        <v>8.9612050368849561E-2</v>
      </c>
      <c r="W46" s="39">
        <f t="shared" si="1"/>
        <v>1.4684690283158774E-2</v>
      </c>
      <c r="Z46" s="37"/>
    </row>
    <row r="47" spans="1:26">
      <c r="A47" s="1">
        <v>1874.03</v>
      </c>
      <c r="B47" s="11">
        <v>4.7300000000000004</v>
      </c>
      <c r="C47" s="4">
        <v>0.33</v>
      </c>
      <c r="D47" s="11">
        <v>0.46</v>
      </c>
      <c r="E47" s="11">
        <v>12.368895869999999</v>
      </c>
      <c r="F47" s="4">
        <f t="shared" si="6"/>
        <v>1874.2083333333305</v>
      </c>
      <c r="G47" s="22">
        <f>G45*10/12+G57*2/12</f>
        <v>5.4033333333333324</v>
      </c>
      <c r="H47" s="22">
        <f>G47+100*variable_alloc_parm!B$8</f>
        <v>5.4033333333333324</v>
      </c>
      <c r="I47" s="4">
        <f t="shared" si="2"/>
        <v>116.52058640865577</v>
      </c>
      <c r="J47" s="4">
        <f t="shared" si="3"/>
        <v>8.1293432378131918</v>
      </c>
      <c r="K47" s="33">
        <f t="shared" si="7"/>
        <v>140.90100855800532</v>
      </c>
      <c r="L47" s="4">
        <f t="shared" si="8"/>
        <v>11.331811786042632</v>
      </c>
      <c r="M47" s="33">
        <f t="shared" si="4"/>
        <v>13.702846498241529</v>
      </c>
      <c r="N47" s="15" t="s">
        <v>13</v>
      </c>
      <c r="O47" s="6"/>
      <c r="P47" s="7" t="s">
        <v>13</v>
      </c>
      <c r="Q47" s="7"/>
      <c r="S47" s="22">
        <f t="shared" si="9"/>
        <v>1.0070613220358624</v>
      </c>
      <c r="T47" s="22">
        <f t="shared" si="10"/>
        <v>1.1891892419533379</v>
      </c>
      <c r="U47" s="39">
        <f t="shared" si="5"/>
        <v>0.10542636932176053</v>
      </c>
      <c r="V47" s="39">
        <f t="shared" si="0"/>
        <v>8.9245635090707376E-2</v>
      </c>
      <c r="W47" s="39">
        <f t="shared" si="1"/>
        <v>1.6180734231053151E-2</v>
      </c>
      <c r="Z47" s="37"/>
    </row>
    <row r="48" spans="1:26">
      <c r="A48" s="1">
        <v>1874.04</v>
      </c>
      <c r="B48" s="11">
        <v>4.5999999999999996</v>
      </c>
      <c r="C48" s="4">
        <v>0.33</v>
      </c>
      <c r="D48" s="11">
        <v>0.46</v>
      </c>
      <c r="E48" s="11">
        <v>12.178646280000001</v>
      </c>
      <c r="F48" s="4">
        <f t="shared" si="6"/>
        <v>1874.2916666666638</v>
      </c>
      <c r="G48" s="22">
        <f>G45*9/12+G57*3/12</f>
        <v>5.37</v>
      </c>
      <c r="H48" s="22">
        <f>G48+100*variable_alloc_parm!B$8</f>
        <v>5.37</v>
      </c>
      <c r="I48" s="4">
        <f t="shared" si="2"/>
        <v>115.08832490699452</v>
      </c>
      <c r="J48" s="4">
        <f t="shared" si="3"/>
        <v>8.2563363520235207</v>
      </c>
      <c r="K48" s="33">
        <f t="shared" si="7"/>
        <v>140.00105387973429</v>
      </c>
      <c r="L48" s="4">
        <f t="shared" si="8"/>
        <v>11.508832490699453</v>
      </c>
      <c r="M48" s="33">
        <f t="shared" si="4"/>
        <v>14.000105387973431</v>
      </c>
      <c r="N48" s="15" t="s">
        <v>13</v>
      </c>
      <c r="O48" s="6"/>
      <c r="P48" s="7" t="s">
        <v>13</v>
      </c>
      <c r="Q48" s="7"/>
      <c r="S48" s="22">
        <f t="shared" si="9"/>
        <v>1.0070374225887071</v>
      </c>
      <c r="T48" s="22">
        <f t="shared" si="10"/>
        <v>1.2162946727781339</v>
      </c>
      <c r="U48" s="39">
        <f t="shared" si="5"/>
        <v>0.10390272399850331</v>
      </c>
      <c r="V48" s="39">
        <f t="shared" si="0"/>
        <v>8.9461596274408972E-2</v>
      </c>
      <c r="W48" s="39">
        <f t="shared" si="1"/>
        <v>1.4441127724094338E-2</v>
      </c>
      <c r="Z48" s="37"/>
    </row>
    <row r="49" spans="1:26">
      <c r="A49" s="1">
        <v>1874.05</v>
      </c>
      <c r="B49" s="11">
        <v>4.4800000000000004</v>
      </c>
      <c r="C49" s="4">
        <v>0.33</v>
      </c>
      <c r="D49" s="11">
        <v>0.46</v>
      </c>
      <c r="E49" s="11">
        <v>12.08348099</v>
      </c>
      <c r="F49" s="4">
        <f t="shared" si="6"/>
        <v>1874.374999999997</v>
      </c>
      <c r="G49" s="22">
        <f>G45*8/12+G57*4/12</f>
        <v>5.3366666666666669</v>
      </c>
      <c r="H49" s="22">
        <f>G49+100*variable_alloc_parm!B$8</f>
        <v>5.3366666666666669</v>
      </c>
      <c r="I49" s="4">
        <f t="shared" si="2"/>
        <v>112.96877126133504</v>
      </c>
      <c r="J49" s="4">
        <f t="shared" si="3"/>
        <v>8.3213603830894112</v>
      </c>
      <c r="K49" s="33">
        <f t="shared" si="7"/>
        <v>138.26624302297557</v>
      </c>
      <c r="L49" s="4">
        <f t="shared" si="8"/>
        <v>11.599472049154938</v>
      </c>
      <c r="M49" s="33">
        <f t="shared" si="4"/>
        <v>14.196980310394816</v>
      </c>
      <c r="N49" s="15" t="s">
        <v>13</v>
      </c>
      <c r="O49" s="6"/>
      <c r="P49" s="7" t="s">
        <v>13</v>
      </c>
      <c r="Q49" s="7"/>
      <c r="S49" s="22">
        <f t="shared" si="9"/>
        <v>1.0070135314120179</v>
      </c>
      <c r="T49" s="22">
        <f t="shared" si="10"/>
        <v>1.2345007781010944</v>
      </c>
      <c r="U49" s="39">
        <f t="shared" si="5"/>
        <v>9.8946329803003996E-2</v>
      </c>
      <c r="V49" s="39">
        <f t="shared" si="0"/>
        <v>9.0563362731595376E-2</v>
      </c>
      <c r="W49" s="39">
        <f t="shared" si="1"/>
        <v>8.3829670714086202E-3</v>
      </c>
      <c r="Z49" s="37"/>
    </row>
    <row r="50" spans="1:26">
      <c r="A50" s="1">
        <v>1874.06</v>
      </c>
      <c r="B50" s="11">
        <v>4.46</v>
      </c>
      <c r="C50" s="4">
        <v>0.33</v>
      </c>
      <c r="D50" s="11">
        <v>0.46</v>
      </c>
      <c r="E50" s="11">
        <v>11.79806612</v>
      </c>
      <c r="F50" s="4">
        <f t="shared" si="6"/>
        <v>1874.4583333333303</v>
      </c>
      <c r="G50" s="22">
        <f>G45*7/12+G57*5/12</f>
        <v>5.3033333333333337</v>
      </c>
      <c r="H50" s="22">
        <f>G50+100*variable_alloc_parm!B$8</f>
        <v>5.3033333333333337</v>
      </c>
      <c r="I50" s="4">
        <f t="shared" si="2"/>
        <v>115.18514866570355</v>
      </c>
      <c r="J50" s="4">
        <f t="shared" si="3"/>
        <v>8.5226679506013845</v>
      </c>
      <c r="K50" s="33">
        <f t="shared" si="7"/>
        <v>141.84820594491254</v>
      </c>
      <c r="L50" s="4">
        <f t="shared" si="8"/>
        <v>11.88008259780799</v>
      </c>
      <c r="M50" s="33">
        <f t="shared" si="4"/>
        <v>14.630084021224162</v>
      </c>
      <c r="N50" s="15" t="s">
        <v>13</v>
      </c>
      <c r="O50" s="6"/>
      <c r="P50" s="7" t="s">
        <v>13</v>
      </c>
      <c r="Q50" s="7"/>
      <c r="S50" s="22">
        <f t="shared" si="9"/>
        <v>1.0069896485261771</v>
      </c>
      <c r="T50" s="22">
        <f t="shared" si="10"/>
        <v>1.2732330745820959</v>
      </c>
      <c r="U50" s="39">
        <f t="shared" si="5"/>
        <v>9.2226727131259567E-2</v>
      </c>
      <c r="V50" s="39">
        <f t="shared" si="0"/>
        <v>8.7599342363323007E-2</v>
      </c>
      <c r="W50" s="39">
        <f t="shared" si="1"/>
        <v>4.6273847679365598E-3</v>
      </c>
      <c r="Z50" s="37"/>
    </row>
    <row r="51" spans="1:26">
      <c r="A51" s="1">
        <v>1874.07</v>
      </c>
      <c r="B51" s="11">
        <v>4.46</v>
      </c>
      <c r="C51" s="4">
        <v>0.33</v>
      </c>
      <c r="D51" s="11">
        <v>0.46</v>
      </c>
      <c r="E51" s="11">
        <v>11.893231399999999</v>
      </c>
      <c r="F51" s="4">
        <f t="shared" si="6"/>
        <v>1874.5416666666636</v>
      </c>
      <c r="G51" s="22">
        <f>G45*6/12+G57*6/12</f>
        <v>5.27</v>
      </c>
      <c r="H51" s="22">
        <f>G51+100*variable_alloc_parm!B$8</f>
        <v>5.27</v>
      </c>
      <c r="I51" s="4">
        <f t="shared" si="2"/>
        <v>114.26347930975263</v>
      </c>
      <c r="J51" s="4">
        <f t="shared" si="3"/>
        <v>8.4544726843538935</v>
      </c>
      <c r="K51" s="33">
        <f t="shared" si="7"/>
        <v>141.58081473665061</v>
      </c>
      <c r="L51" s="4">
        <f t="shared" si="8"/>
        <v>11.785022529705429</v>
      </c>
      <c r="M51" s="33">
        <f t="shared" si="4"/>
        <v>14.602505555798047</v>
      </c>
      <c r="N51" s="15" t="s">
        <v>13</v>
      </c>
      <c r="O51" s="6"/>
      <c r="P51" s="7" t="s">
        <v>13</v>
      </c>
      <c r="Q51" s="7"/>
      <c r="S51" s="22">
        <f t="shared" si="9"/>
        <v>1.006965773951622</v>
      </c>
      <c r="T51" s="22">
        <f t="shared" si="10"/>
        <v>1.2718733715616586</v>
      </c>
      <c r="U51" s="39">
        <f t="shared" si="5"/>
        <v>9.4262400013793712E-2</v>
      </c>
      <c r="V51" s="39">
        <f t="shared" si="0"/>
        <v>8.9291081935029215E-2</v>
      </c>
      <c r="W51" s="39">
        <f t="shared" si="1"/>
        <v>4.9713180787644973E-3</v>
      </c>
      <c r="Z51" s="37"/>
    </row>
    <row r="52" spans="1:26">
      <c r="A52" s="1">
        <v>1874.08</v>
      </c>
      <c r="B52" s="11">
        <v>4.47</v>
      </c>
      <c r="C52" s="4">
        <v>0.33</v>
      </c>
      <c r="D52" s="11">
        <v>0.46</v>
      </c>
      <c r="E52" s="11">
        <v>11.79806612</v>
      </c>
      <c r="F52" s="4">
        <f t="shared" si="6"/>
        <v>1874.6249999999968</v>
      </c>
      <c r="G52" s="22">
        <f>G45*5/12+G57*7/12</f>
        <v>5.2366666666666664</v>
      </c>
      <c r="H52" s="22">
        <f>G52+100*variable_alloc_parm!B$8</f>
        <v>5.2366666666666664</v>
      </c>
      <c r="I52" s="4">
        <f t="shared" si="2"/>
        <v>115.44341133087327</v>
      </c>
      <c r="J52" s="4">
        <f t="shared" si="3"/>
        <v>8.5226679506013845</v>
      </c>
      <c r="K52" s="33">
        <f t="shared" si="7"/>
        <v>143.92285433246357</v>
      </c>
      <c r="L52" s="4">
        <f t="shared" si="8"/>
        <v>11.88008259780799</v>
      </c>
      <c r="M52" s="33">
        <f t="shared" si="4"/>
        <v>14.810853018553299</v>
      </c>
      <c r="N52" s="15" t="s">
        <v>13</v>
      </c>
      <c r="O52" s="6"/>
      <c r="P52" s="7" t="s">
        <v>13</v>
      </c>
      <c r="Q52" s="7"/>
      <c r="S52" s="22">
        <f t="shared" si="9"/>
        <v>1.0069419077088448</v>
      </c>
      <c r="T52" s="22">
        <f t="shared" si="10"/>
        <v>1.2910635716193151</v>
      </c>
      <c r="U52" s="39">
        <f t="shared" si="5"/>
        <v>9.975115768984244E-2</v>
      </c>
      <c r="V52" s="39">
        <f t="shared" si="0"/>
        <v>8.8059593459123064E-2</v>
      </c>
      <c r="W52" s="39">
        <f t="shared" si="1"/>
        <v>1.1691564230719376E-2</v>
      </c>
      <c r="Z52" s="37"/>
    </row>
    <row r="53" spans="1:26">
      <c r="A53" s="1">
        <v>1874.09</v>
      </c>
      <c r="B53" s="11">
        <v>4.54</v>
      </c>
      <c r="C53" s="4">
        <v>0.33</v>
      </c>
      <c r="D53" s="11">
        <v>0.46</v>
      </c>
      <c r="E53" s="11">
        <v>11.79806612</v>
      </c>
      <c r="F53" s="4">
        <f t="shared" si="6"/>
        <v>1874.7083333333301</v>
      </c>
      <c r="G53" s="22">
        <f>G45*4/12+G57*8/12</f>
        <v>5.2033333333333331</v>
      </c>
      <c r="H53" s="22">
        <f>G53+100*variable_alloc_parm!B$8</f>
        <v>5.2033333333333331</v>
      </c>
      <c r="I53" s="4">
        <f t="shared" si="2"/>
        <v>117.25124998706146</v>
      </c>
      <c r="J53" s="4">
        <f t="shared" si="3"/>
        <v>8.5226679506013845</v>
      </c>
      <c r="K53" s="33">
        <f t="shared" si="7"/>
        <v>147.06211122226566</v>
      </c>
      <c r="L53" s="4">
        <f t="shared" si="8"/>
        <v>11.88008259780799</v>
      </c>
      <c r="M53" s="33">
        <f t="shared" si="4"/>
        <v>14.900566335295641</v>
      </c>
      <c r="N53" s="15" t="s">
        <v>13</v>
      </c>
      <c r="O53" s="6"/>
      <c r="P53" s="7" t="s">
        <v>13</v>
      </c>
      <c r="Q53" s="7"/>
      <c r="S53" s="22">
        <f t="shared" si="9"/>
        <v>1.0069180498183923</v>
      </c>
      <c r="T53" s="22">
        <f t="shared" si="10"/>
        <v>1.3000260157797479</v>
      </c>
      <c r="U53" s="39">
        <f t="shared" si="5"/>
        <v>9.5678558811523207E-2</v>
      </c>
      <c r="V53" s="39">
        <f t="shared" si="0"/>
        <v>8.8894495766643322E-2</v>
      </c>
      <c r="W53" s="39">
        <f t="shared" si="1"/>
        <v>6.7840630448798844E-3</v>
      </c>
      <c r="Z53" s="37"/>
    </row>
    <row r="54" spans="1:26">
      <c r="A54" s="1">
        <v>1874.1</v>
      </c>
      <c r="B54" s="11">
        <v>4.53</v>
      </c>
      <c r="C54" s="4">
        <v>0.33</v>
      </c>
      <c r="D54" s="11">
        <v>0.46</v>
      </c>
      <c r="E54" s="11">
        <v>11.60773554</v>
      </c>
      <c r="F54" s="4">
        <f t="shared" si="6"/>
        <v>1874.7916666666633</v>
      </c>
      <c r="G54" s="22">
        <f>G45*3/12+G57*9/12</f>
        <v>5.17</v>
      </c>
      <c r="H54" s="22">
        <f>G54+100*variable_alloc_parm!B$8</f>
        <v>5.17</v>
      </c>
      <c r="I54" s="4">
        <f t="shared" si="2"/>
        <v>118.91130662337612</v>
      </c>
      <c r="J54" s="4">
        <f t="shared" si="3"/>
        <v>8.6624130652790541</v>
      </c>
      <c r="K54" s="33">
        <f t="shared" si="7"/>
        <v>150.04963442446513</v>
      </c>
      <c r="L54" s="4">
        <f t="shared" si="8"/>
        <v>12.074878818267774</v>
      </c>
      <c r="M54" s="33">
        <f t="shared" si="4"/>
        <v>15.236828219702859</v>
      </c>
      <c r="N54" s="15" t="s">
        <v>13</v>
      </c>
      <c r="O54" s="6"/>
      <c r="P54" s="7" t="s">
        <v>13</v>
      </c>
      <c r="Q54" s="7"/>
      <c r="S54" s="22">
        <f t="shared" si="9"/>
        <v>1.0068942003008658</v>
      </c>
      <c r="T54" s="22">
        <f t="shared" si="10"/>
        <v>1.3304834912891119</v>
      </c>
      <c r="U54" s="39">
        <f t="shared" si="5"/>
        <v>9.1695180263305032E-2</v>
      </c>
      <c r="V54" s="39">
        <f t="shared" si="0"/>
        <v>8.7974152302882525E-2</v>
      </c>
      <c r="W54" s="39">
        <f t="shared" si="1"/>
        <v>3.7210279604225072E-3</v>
      </c>
      <c r="Z54" s="37"/>
    </row>
    <row r="55" spans="1:26">
      <c r="A55" s="1">
        <v>1874.11</v>
      </c>
      <c r="B55" s="11">
        <v>4.57</v>
      </c>
      <c r="C55" s="4">
        <v>0.33</v>
      </c>
      <c r="D55" s="11">
        <v>0.46</v>
      </c>
      <c r="E55" s="11">
        <v>11.51265124</v>
      </c>
      <c r="F55" s="4">
        <f t="shared" si="6"/>
        <v>1874.8749999999966</v>
      </c>
      <c r="G55" s="22">
        <f>G45*2/12+G57*10/12</f>
        <v>5.1366666666666667</v>
      </c>
      <c r="H55" s="22">
        <f>G55+100*variable_alloc_parm!B$8</f>
        <v>5.1366666666666667</v>
      </c>
      <c r="I55" s="4">
        <f t="shared" si="2"/>
        <v>120.95207011586675</v>
      </c>
      <c r="J55" s="4">
        <f t="shared" si="3"/>
        <v>8.7339569230275771</v>
      </c>
      <c r="K55" s="33">
        <f t="shared" si="7"/>
        <v>153.54321644571948</v>
      </c>
      <c r="L55" s="4">
        <f t="shared" si="8"/>
        <v>12.174606619977835</v>
      </c>
      <c r="M55" s="33">
        <f t="shared" si="4"/>
        <v>15.455115878562573</v>
      </c>
      <c r="N55" s="15" t="s">
        <v>13</v>
      </c>
      <c r="O55" s="6"/>
      <c r="P55" s="7" t="s">
        <v>13</v>
      </c>
      <c r="Q55" s="7"/>
      <c r="S55" s="22">
        <f t="shared" si="9"/>
        <v>1.0068703591769228</v>
      </c>
      <c r="T55" s="22">
        <f t="shared" si="10"/>
        <v>1.3507204836288711</v>
      </c>
      <c r="U55" s="39">
        <f t="shared" si="5"/>
        <v>9.0050902757926377E-2</v>
      </c>
      <c r="V55" s="39">
        <f t="shared" si="0"/>
        <v>8.9173310411911455E-2</v>
      </c>
      <c r="W55" s="39">
        <f t="shared" si="1"/>
        <v>8.7759234601492153E-4</v>
      </c>
      <c r="Z55" s="37"/>
    </row>
    <row r="56" spans="1:26">
      <c r="A56" s="1">
        <v>1874.12</v>
      </c>
      <c r="B56" s="11">
        <v>4.54</v>
      </c>
      <c r="C56" s="4">
        <v>0.33</v>
      </c>
      <c r="D56" s="11">
        <v>0.46</v>
      </c>
      <c r="E56" s="11">
        <v>11.51265124</v>
      </c>
      <c r="F56" s="4">
        <f t="shared" si="6"/>
        <v>1874.9583333333298</v>
      </c>
      <c r="G56" s="22">
        <f>G45*1/12+G57*11/12</f>
        <v>5.1033333333333335</v>
      </c>
      <c r="H56" s="22">
        <f>G56+100*variable_alloc_parm!B$8</f>
        <v>5.1033333333333335</v>
      </c>
      <c r="I56" s="4">
        <f t="shared" si="2"/>
        <v>120.15807403195514</v>
      </c>
      <c r="J56" s="4">
        <f t="shared" si="3"/>
        <v>8.7339569230275771</v>
      </c>
      <c r="K56" s="33">
        <f t="shared" si="7"/>
        <v>153.45922125072727</v>
      </c>
      <c r="L56" s="4">
        <f t="shared" si="8"/>
        <v>12.174606619977835</v>
      </c>
      <c r="M56" s="33">
        <f t="shared" si="4"/>
        <v>15.548731668575893</v>
      </c>
      <c r="N56" s="15" t="s">
        <v>13</v>
      </c>
      <c r="O56" s="6"/>
      <c r="P56" s="7" t="s">
        <v>13</v>
      </c>
      <c r="Q56" s="7"/>
      <c r="S56" s="22">
        <f t="shared" si="9"/>
        <v>1.0068465264672748</v>
      </c>
      <c r="T56" s="22">
        <f t="shared" si="10"/>
        <v>1.3600004184990284</v>
      </c>
      <c r="U56" s="39">
        <f t="shared" si="5"/>
        <v>9.1753960910075039E-2</v>
      </c>
      <c r="V56" s="39">
        <f t="shared" si="0"/>
        <v>9.0069110799300578E-2</v>
      </c>
      <c r="W56" s="39">
        <f t="shared" si="1"/>
        <v>1.6848501107744607E-3</v>
      </c>
      <c r="Z56" s="37"/>
    </row>
    <row r="57" spans="1:26">
      <c r="A57" s="1">
        <v>1875.01</v>
      </c>
      <c r="B57" s="11">
        <v>4.54</v>
      </c>
      <c r="C57" s="4">
        <v>0.32750000000000001</v>
      </c>
      <c r="D57" s="11">
        <v>0.45169999999999999</v>
      </c>
      <c r="E57" s="11">
        <v>11.51265124</v>
      </c>
      <c r="F57" s="4">
        <f t="shared" si="6"/>
        <v>1875.0416666666631</v>
      </c>
      <c r="G57" s="22">
        <v>5.07</v>
      </c>
      <c r="H57" s="22">
        <f>G57+100*variable_alloc_parm!B$8</f>
        <v>5.07</v>
      </c>
      <c r="I57" s="4">
        <f t="shared" si="2"/>
        <v>120.15807403195514</v>
      </c>
      <c r="J57" s="4">
        <f t="shared" si="3"/>
        <v>8.6677905827016115</v>
      </c>
      <c r="K57" s="33">
        <f t="shared" si="7"/>
        <v>154.38172299374514</v>
      </c>
      <c r="L57" s="4">
        <f t="shared" si="8"/>
        <v>11.954934370095623</v>
      </c>
      <c r="M57" s="33">
        <f t="shared" si="4"/>
        <v>15.359961294333628</v>
      </c>
      <c r="N57" s="15" t="s">
        <v>13</v>
      </c>
      <c r="O57" s="6"/>
      <c r="P57" s="7" t="s">
        <v>13</v>
      </c>
      <c r="Q57" s="7"/>
      <c r="S57" s="22">
        <f t="shared" si="9"/>
        <v>1.0073431926888408</v>
      </c>
      <c r="T57" s="22">
        <f t="shared" si="10"/>
        <v>1.3693116973597868</v>
      </c>
      <c r="U57" s="39">
        <f t="shared" si="5"/>
        <v>8.9208398274062795E-2</v>
      </c>
      <c r="V57" s="39">
        <f t="shared" si="0"/>
        <v>8.972112928294762E-2</v>
      </c>
      <c r="W57" s="39">
        <f t="shared" si="1"/>
        <v>-5.1273100888482581E-4</v>
      </c>
      <c r="Z57" s="37"/>
    </row>
    <row r="58" spans="1:26">
      <c r="A58" s="1">
        <v>1875.02</v>
      </c>
      <c r="B58" s="11">
        <v>4.53</v>
      </c>
      <c r="C58" s="4">
        <v>0.32500000000000001</v>
      </c>
      <c r="D58" s="11">
        <v>0.44330000000000003</v>
      </c>
      <c r="E58" s="11">
        <v>11.51265124</v>
      </c>
      <c r="F58" s="4">
        <f t="shared" si="6"/>
        <v>1875.1249999999964</v>
      </c>
      <c r="G58" s="22">
        <f>G57*11/12+G69*1/12</f>
        <v>5.03</v>
      </c>
      <c r="H58" s="22">
        <f>G58+100*variable_alloc_parm!B$8</f>
        <v>5.03</v>
      </c>
      <c r="I58" s="4">
        <f t="shared" si="2"/>
        <v>119.8934086706513</v>
      </c>
      <c r="J58" s="4">
        <f t="shared" si="3"/>
        <v>8.6016242423756442</v>
      </c>
      <c r="K58" s="33">
        <f t="shared" si="7"/>
        <v>154.9626380674184</v>
      </c>
      <c r="L58" s="4">
        <f t="shared" si="8"/>
        <v>11.732615466600379</v>
      </c>
      <c r="M58" s="33">
        <f t="shared" si="4"/>
        <v>15.164445354367897</v>
      </c>
      <c r="N58" s="15" t="s">
        <v>13</v>
      </c>
      <c r="O58" s="6"/>
      <c r="P58" s="7" t="s">
        <v>13</v>
      </c>
      <c r="Q58" s="7"/>
      <c r="S58" s="22">
        <f t="shared" si="9"/>
        <v>1.0073155682359349</v>
      </c>
      <c r="T58" s="22">
        <f t="shared" si="10"/>
        <v>1.3793668170045832</v>
      </c>
      <c r="U58" s="39">
        <f t="shared" si="5"/>
        <v>9.1463780582804022E-2</v>
      </c>
      <c r="V58" s="39">
        <f t="shared" si="0"/>
        <v>8.811211747288672E-2</v>
      </c>
      <c r="W58" s="39">
        <f t="shared" si="1"/>
        <v>3.3516631099173022E-3</v>
      </c>
      <c r="Z58" s="37"/>
    </row>
    <row r="59" spans="1:26">
      <c r="A59" s="1">
        <v>1875.03</v>
      </c>
      <c r="B59" s="11">
        <v>4.59</v>
      </c>
      <c r="C59" s="4">
        <v>0.32250000000000001</v>
      </c>
      <c r="D59" s="11">
        <v>0.435</v>
      </c>
      <c r="E59" s="11">
        <v>11.51265124</v>
      </c>
      <c r="F59" s="4">
        <f t="shared" si="6"/>
        <v>1875.2083333333296</v>
      </c>
      <c r="G59" s="22">
        <f>G57*10/12+G69*2/12</f>
        <v>4.99</v>
      </c>
      <c r="H59" s="22">
        <f>G59+100*variable_alloc_parm!B$8</f>
        <v>4.99</v>
      </c>
      <c r="I59" s="4">
        <f t="shared" si="2"/>
        <v>121.48140083847446</v>
      </c>
      <c r="J59" s="4">
        <f t="shared" si="3"/>
        <v>8.5354579020496768</v>
      </c>
      <c r="K59" s="33">
        <f t="shared" si="7"/>
        <v>157.93446570143755</v>
      </c>
      <c r="L59" s="4">
        <f t="shared" si="8"/>
        <v>11.51294321671817</v>
      </c>
      <c r="M59" s="33">
        <f t="shared" si="4"/>
        <v>14.967645442293103</v>
      </c>
      <c r="N59" s="15" t="s">
        <v>13</v>
      </c>
      <c r="O59" s="6"/>
      <c r="P59" s="7" t="s">
        <v>13</v>
      </c>
      <c r="Q59" s="7"/>
      <c r="S59" s="22">
        <f t="shared" si="9"/>
        <v>1.0072879584453418</v>
      </c>
      <c r="T59" s="22">
        <f t="shared" si="10"/>
        <v>1.3894576690767646</v>
      </c>
      <c r="U59" s="39">
        <f t="shared" si="5"/>
        <v>9.2756125299535475E-2</v>
      </c>
      <c r="V59" s="39">
        <f t="shared" si="0"/>
        <v>9.0254177086700693E-2</v>
      </c>
      <c r="W59" s="39">
        <f t="shared" si="1"/>
        <v>2.5019482128347814E-3</v>
      </c>
      <c r="Z59" s="37"/>
    </row>
    <row r="60" spans="1:26">
      <c r="A60" s="1">
        <v>1875.04</v>
      </c>
      <c r="B60" s="11">
        <v>4.6500000000000004</v>
      </c>
      <c r="C60" s="4">
        <v>0.32</v>
      </c>
      <c r="D60" s="11">
        <v>0.42670000000000002</v>
      </c>
      <c r="E60" s="11">
        <v>11.60773554</v>
      </c>
      <c r="F60" s="4">
        <f t="shared" si="6"/>
        <v>1875.2916666666629</v>
      </c>
      <c r="G60" s="22">
        <f>G57*9/12+G69*3/12</f>
        <v>4.95</v>
      </c>
      <c r="H60" s="22">
        <f>G60+100*variable_alloc_parm!B$8</f>
        <v>4.95</v>
      </c>
      <c r="I60" s="4">
        <f t="shared" si="2"/>
        <v>122.06127501075031</v>
      </c>
      <c r="J60" s="4">
        <f t="shared" si="3"/>
        <v>8.3999156996645379</v>
      </c>
      <c r="K60" s="33">
        <f t="shared" si="7"/>
        <v>159.59838406815268</v>
      </c>
      <c r="L60" s="4">
        <f t="shared" si="8"/>
        <v>11.200762590771433</v>
      </c>
      <c r="M60" s="33">
        <f t="shared" si="4"/>
        <v>14.645296877823819</v>
      </c>
      <c r="N60" s="15" t="s">
        <v>13</v>
      </c>
      <c r="O60" s="6"/>
      <c r="P60" s="7" t="s">
        <v>13</v>
      </c>
      <c r="Q60" s="7"/>
      <c r="S60" s="22">
        <f t="shared" si="9"/>
        <v>1.0072603633605304</v>
      </c>
      <c r="T60" s="22">
        <f t="shared" si="10"/>
        <v>1.3881193428160883</v>
      </c>
      <c r="U60" s="39">
        <f t="shared" si="5"/>
        <v>9.0695274841059437E-2</v>
      </c>
      <c r="V60" s="39">
        <f t="shared" si="0"/>
        <v>8.9529622959025668E-2</v>
      </c>
      <c r="W60" s="39">
        <f t="shared" si="1"/>
        <v>1.1656518820337691E-3</v>
      </c>
      <c r="Z60" s="37"/>
    </row>
    <row r="61" spans="1:26">
      <c r="A61" s="1">
        <v>1875.05</v>
      </c>
      <c r="B61" s="11">
        <v>4.47</v>
      </c>
      <c r="C61" s="4">
        <v>0.3175</v>
      </c>
      <c r="D61" s="11">
        <v>0.41830000000000001</v>
      </c>
      <c r="E61" s="11">
        <v>11.322320660000001</v>
      </c>
      <c r="F61" s="4">
        <f t="shared" si="6"/>
        <v>1875.3749999999961</v>
      </c>
      <c r="G61" s="22">
        <f>G57*8/12+G69*4/12</f>
        <v>4.91</v>
      </c>
      <c r="H61" s="22">
        <f>G61+100*variable_alloc_parm!B$8</f>
        <v>4.91</v>
      </c>
      <c r="I61" s="4">
        <f t="shared" si="2"/>
        <v>120.29415531497585</v>
      </c>
      <c r="J61" s="4">
        <f t="shared" si="3"/>
        <v>8.5443835151017531</v>
      </c>
      <c r="K61" s="33">
        <f t="shared" si="7"/>
        <v>158.21882861348416</v>
      </c>
      <c r="L61" s="4">
        <f t="shared" si="8"/>
        <v>11.257057084620673</v>
      </c>
      <c r="M61" s="33">
        <f t="shared" si="4"/>
        <v>14.806025952800992</v>
      </c>
      <c r="N61" s="15" t="s">
        <v>13</v>
      </c>
      <c r="O61" s="6"/>
      <c r="P61" s="7" t="s">
        <v>13</v>
      </c>
      <c r="Q61" s="7"/>
      <c r="S61" s="22">
        <f t="shared" si="9"/>
        <v>1.0072327830251093</v>
      </c>
      <c r="T61" s="22">
        <f t="shared" si="10"/>
        <v>1.4334435834246131</v>
      </c>
      <c r="U61" s="39">
        <f t="shared" si="5"/>
        <v>9.3516579038204428E-2</v>
      </c>
      <c r="V61" s="39">
        <f t="shared" si="0"/>
        <v>8.8992586834211185E-2</v>
      </c>
      <c r="W61" s="39">
        <f t="shared" si="1"/>
        <v>4.5239922039932434E-3</v>
      </c>
      <c r="Z61" s="37"/>
    </row>
    <row r="62" spans="1:26">
      <c r="A62" s="1">
        <v>1875.06</v>
      </c>
      <c r="B62" s="11">
        <v>4.38</v>
      </c>
      <c r="C62" s="4">
        <v>0.315</v>
      </c>
      <c r="D62" s="11">
        <v>0.41</v>
      </c>
      <c r="E62" s="11">
        <v>11.13207107</v>
      </c>
      <c r="F62" s="4">
        <f t="shared" si="6"/>
        <v>1875.4583333333294</v>
      </c>
      <c r="G62" s="22">
        <f>G57*7/12+G69*5/12</f>
        <v>4.87</v>
      </c>
      <c r="H62" s="22">
        <f>G62+100*variable_alloc_parm!B$8</f>
        <v>4.87</v>
      </c>
      <c r="I62" s="4">
        <f t="shared" si="2"/>
        <v>119.88658638701992</v>
      </c>
      <c r="J62" s="4">
        <f t="shared" si="3"/>
        <v>8.6219805278336246</v>
      </c>
      <c r="K62" s="33">
        <f t="shared" si="7"/>
        <v>158.62778358832</v>
      </c>
      <c r="L62" s="4">
        <f t="shared" si="8"/>
        <v>11.222260369561223</v>
      </c>
      <c r="M62" s="33">
        <f t="shared" si="4"/>
        <v>14.848719468313057</v>
      </c>
      <c r="N62" s="15" t="s">
        <v>13</v>
      </c>
      <c r="O62" s="6"/>
      <c r="P62" s="7" t="s">
        <v>13</v>
      </c>
      <c r="Q62" s="7"/>
      <c r="S62" s="22">
        <f t="shared" si="9"/>
        <v>1.0072052174828279</v>
      </c>
      <c r="T62" s="22">
        <f t="shared" si="10"/>
        <v>1.4684864298039291</v>
      </c>
      <c r="U62" s="39">
        <f t="shared" si="5"/>
        <v>9.5914444065068993E-2</v>
      </c>
      <c r="V62" s="39">
        <f t="shared" si="0"/>
        <v>8.9383604061397115E-2</v>
      </c>
      <c r="W62" s="39">
        <f t="shared" si="1"/>
        <v>6.5308400036718783E-3</v>
      </c>
      <c r="Z62" s="37"/>
    </row>
    <row r="63" spans="1:26">
      <c r="A63" s="1">
        <v>1875.07</v>
      </c>
      <c r="B63" s="11">
        <v>4.3899999999999997</v>
      </c>
      <c r="C63" s="4">
        <v>0.3125</v>
      </c>
      <c r="D63" s="11">
        <v>0.4017</v>
      </c>
      <c r="E63" s="11">
        <v>11.13207107</v>
      </c>
      <c r="F63" s="4">
        <f t="shared" si="6"/>
        <v>1875.5416666666626</v>
      </c>
      <c r="G63" s="22">
        <f>G57*6/12+G69*6/12</f>
        <v>4.83</v>
      </c>
      <c r="H63" s="22">
        <f>G63+100*variable_alloc_parm!B$8</f>
        <v>4.83</v>
      </c>
      <c r="I63" s="4">
        <f t="shared" si="2"/>
        <v>120.16030005457017</v>
      </c>
      <c r="J63" s="4">
        <f t="shared" si="3"/>
        <v>8.5535521109460557</v>
      </c>
      <c r="K63" s="33">
        <f t="shared" si="7"/>
        <v>159.93308260662189</v>
      </c>
      <c r="L63" s="4">
        <f t="shared" si="8"/>
        <v>10.995078025494497</v>
      </c>
      <c r="M63" s="33">
        <f t="shared" si="4"/>
        <v>14.6344235268975</v>
      </c>
      <c r="N63" s="15" t="s">
        <v>13</v>
      </c>
      <c r="O63" s="6"/>
      <c r="P63" s="7" t="s">
        <v>13</v>
      </c>
      <c r="Q63" s="7"/>
      <c r="S63" s="22">
        <f t="shared" si="9"/>
        <v>1.0071776667775758</v>
      </c>
      <c r="T63" s="22">
        <f t="shared" si="10"/>
        <v>1.4790671939012479</v>
      </c>
      <c r="U63" s="39">
        <f t="shared" si="5"/>
        <v>9.8260060266824878E-2</v>
      </c>
      <c r="V63" s="39">
        <f t="shared" si="0"/>
        <v>8.7725444828712584E-2</v>
      </c>
      <c r="W63" s="39">
        <f t="shared" si="1"/>
        <v>1.0534615438112294E-2</v>
      </c>
      <c r="Z63" s="37"/>
    </row>
    <row r="64" spans="1:26">
      <c r="A64" s="1">
        <v>1875.08</v>
      </c>
      <c r="B64" s="11">
        <v>4.41</v>
      </c>
      <c r="C64" s="4">
        <v>0.31</v>
      </c>
      <c r="D64" s="11">
        <v>0.39329999999999998</v>
      </c>
      <c r="E64" s="11">
        <v>11.22715537</v>
      </c>
      <c r="F64" s="4">
        <f t="shared" si="6"/>
        <v>1875.6249999999959</v>
      </c>
      <c r="G64" s="22">
        <f>G57*5/12+G69*7/12</f>
        <v>4.79</v>
      </c>
      <c r="H64" s="22">
        <f>G64+100*variable_alloc_parm!B$8</f>
        <v>4.79</v>
      </c>
      <c r="I64" s="4">
        <f t="shared" si="2"/>
        <v>119.6854372916726</v>
      </c>
      <c r="J64" s="4">
        <f t="shared" si="3"/>
        <v>8.4132620318409295</v>
      </c>
      <c r="K64" s="33">
        <f t="shared" si="7"/>
        <v>160.23421072846463</v>
      </c>
      <c r="L64" s="4">
        <f t="shared" si="8"/>
        <v>10.673986958461413</v>
      </c>
      <c r="M64" s="33">
        <f t="shared" si="4"/>
        <v>14.290275528232458</v>
      </c>
      <c r="N64" s="15" t="s">
        <v>13</v>
      </c>
      <c r="O64" s="6"/>
      <c r="P64" s="7" t="s">
        <v>13</v>
      </c>
      <c r="Q64" s="7"/>
      <c r="S64" s="22">
        <f t="shared" si="9"/>
        <v>1.0071501309533841</v>
      </c>
      <c r="T64" s="22">
        <f t="shared" si="10"/>
        <v>1.4770671144241894</v>
      </c>
      <c r="U64" s="39">
        <f t="shared" si="5"/>
        <v>0.10457179338880329</v>
      </c>
      <c r="V64" s="39">
        <f t="shared" si="0"/>
        <v>8.8298362154796584E-2</v>
      </c>
      <c r="W64" s="39">
        <f t="shared" si="1"/>
        <v>1.6273431234006708E-2</v>
      </c>
      <c r="Z64" s="37"/>
    </row>
    <row r="65" spans="1:26">
      <c r="A65" s="1">
        <v>1875.09</v>
      </c>
      <c r="B65" s="11">
        <v>4.37</v>
      </c>
      <c r="C65" s="4">
        <v>0.3075</v>
      </c>
      <c r="D65" s="11">
        <v>0.38500000000000001</v>
      </c>
      <c r="E65" s="11">
        <v>11.13207107</v>
      </c>
      <c r="F65" s="4">
        <f t="shared" si="6"/>
        <v>1875.7083333333292</v>
      </c>
      <c r="G65" s="22">
        <f>G57*4/12+G69*8/12</f>
        <v>4.75</v>
      </c>
      <c r="H65" s="22">
        <f>G65+100*variable_alloc_parm!B$8</f>
        <v>4.75</v>
      </c>
      <c r="I65" s="4">
        <f t="shared" si="2"/>
        <v>119.61287271946964</v>
      </c>
      <c r="J65" s="4">
        <f t="shared" si="3"/>
        <v>8.416695277170918</v>
      </c>
      <c r="K65" s="33">
        <f t="shared" si="7"/>
        <v>161.07608048624712</v>
      </c>
      <c r="L65" s="4">
        <f t="shared" si="8"/>
        <v>10.53797620068554</v>
      </c>
      <c r="M65" s="33">
        <f t="shared" si="4"/>
        <v>14.190913269383326</v>
      </c>
      <c r="N65" s="15" t="s">
        <v>13</v>
      </c>
      <c r="O65" s="6"/>
      <c r="P65" s="7" t="s">
        <v>13</v>
      </c>
      <c r="Q65" s="7"/>
      <c r="S65" s="22">
        <f t="shared" si="9"/>
        <v>1.0071226100544257</v>
      </c>
      <c r="T65" s="22">
        <f t="shared" si="10"/>
        <v>1.5003348770741327</v>
      </c>
      <c r="U65" s="39">
        <f t="shared" si="5"/>
        <v>0.10440819145589186</v>
      </c>
      <c r="V65" s="39">
        <f t="shared" si="0"/>
        <v>8.8325407366840913E-2</v>
      </c>
      <c r="W65" s="39">
        <f t="shared" si="1"/>
        <v>1.608278408905095E-2</v>
      </c>
      <c r="Z65" s="37"/>
    </row>
    <row r="66" spans="1:26">
      <c r="A66" s="1">
        <v>1875.1</v>
      </c>
      <c r="B66" s="11">
        <v>4.3</v>
      </c>
      <c r="C66" s="4">
        <v>0.30499999999999999</v>
      </c>
      <c r="D66" s="11">
        <v>0.37669999999999998</v>
      </c>
      <c r="E66" s="11">
        <v>11.13207107</v>
      </c>
      <c r="F66" s="4">
        <f t="shared" si="6"/>
        <v>1875.7916666666624</v>
      </c>
      <c r="G66" s="22">
        <f>G57*3/12+G69*9/12</f>
        <v>4.7100000000000009</v>
      </c>
      <c r="H66" s="22">
        <f>G66+100*variable_alloc_parm!B$8</f>
        <v>4.7100000000000009</v>
      </c>
      <c r="I66" s="4">
        <f t="shared" si="2"/>
        <v>117.6968770466177</v>
      </c>
      <c r="J66" s="4">
        <f t="shared" si="3"/>
        <v>8.3482668602833492</v>
      </c>
      <c r="K66" s="33">
        <f t="shared" si="7"/>
        <v>159.43276044314752</v>
      </c>
      <c r="L66" s="4">
        <f t="shared" si="8"/>
        <v>10.310793856618812</v>
      </c>
      <c r="M66" s="33">
        <f t="shared" si="4"/>
        <v>13.967051362542716</v>
      </c>
      <c r="N66" s="15" t="s">
        <v>13</v>
      </c>
      <c r="O66" s="6"/>
      <c r="P66" s="7" t="s">
        <v>13</v>
      </c>
      <c r="Q66" s="7"/>
      <c r="S66" s="22">
        <f t="shared" si="9"/>
        <v>1.0070951041250158</v>
      </c>
      <c r="T66" s="22">
        <f t="shared" si="10"/>
        <v>1.5110211773545867</v>
      </c>
      <c r="U66" s="39">
        <f t="shared" si="5"/>
        <v>0.11227183026903442</v>
      </c>
      <c r="V66" s="39">
        <f t="shared" si="0"/>
        <v>8.7976727736581273E-2</v>
      </c>
      <c r="W66" s="39">
        <f t="shared" si="1"/>
        <v>2.429510253245315E-2</v>
      </c>
      <c r="Z66" s="37"/>
    </row>
    <row r="67" spans="1:26">
      <c r="A67" s="1">
        <v>1875.11</v>
      </c>
      <c r="B67" s="11">
        <v>4.37</v>
      </c>
      <c r="C67" s="4">
        <v>0.30249999999999999</v>
      </c>
      <c r="D67" s="11">
        <v>0.36830000000000002</v>
      </c>
      <c r="E67" s="11">
        <v>11.03690579</v>
      </c>
      <c r="F67" s="4">
        <f t="shared" si="6"/>
        <v>1875.8749999999957</v>
      </c>
      <c r="G67" s="22">
        <f>G57*2/12+G69*10/12</f>
        <v>4.67</v>
      </c>
      <c r="H67" s="22">
        <f>G67+100*variable_alloc_parm!B$8</f>
        <v>4.67</v>
      </c>
      <c r="I67" s="4">
        <f t="shared" si="2"/>
        <v>120.64422994408835</v>
      </c>
      <c r="J67" s="4">
        <f t="shared" si="3"/>
        <v>8.3512310201571456</v>
      </c>
      <c r="K67" s="33">
        <f t="shared" si="7"/>
        <v>164.36797714194995</v>
      </c>
      <c r="L67" s="4">
        <f t="shared" si="8"/>
        <v>10.167796313136783</v>
      </c>
      <c r="M67" s="33">
        <f t="shared" si="4"/>
        <v>13.85279770740965</v>
      </c>
      <c r="N67" s="15" t="s">
        <v>13</v>
      </c>
      <c r="O67" s="6"/>
      <c r="P67" s="7" t="s">
        <v>13</v>
      </c>
      <c r="Q67" s="7"/>
      <c r="S67" s="22">
        <f t="shared" si="9"/>
        <v>1.0070676132096117</v>
      </c>
      <c r="T67" s="22">
        <f t="shared" si="10"/>
        <v>1.5348631899060345</v>
      </c>
      <c r="U67" s="39">
        <f t="shared" si="5"/>
        <v>0.11499503759337637</v>
      </c>
      <c r="V67" s="39">
        <f t="shared" si="0"/>
        <v>8.5396078743462667E-2</v>
      </c>
      <c r="W67" s="39">
        <f t="shared" si="1"/>
        <v>2.9598958849913704E-2</v>
      </c>
      <c r="Z67" s="37"/>
    </row>
    <row r="68" spans="1:26">
      <c r="A68" s="1">
        <v>1875.12</v>
      </c>
      <c r="B68" s="11">
        <v>4.37</v>
      </c>
      <c r="C68" s="4">
        <v>0.3</v>
      </c>
      <c r="D68" s="11">
        <v>0.36</v>
      </c>
      <c r="E68" s="11">
        <v>10.9417405</v>
      </c>
      <c r="F68" s="4">
        <f t="shared" si="6"/>
        <v>1875.9583333333289</v>
      </c>
      <c r="G68" s="22">
        <f>G57*1/12+G69*11/12</f>
        <v>4.63</v>
      </c>
      <c r="H68" s="22">
        <f>G68+100*variable_alloc_parm!B$8</f>
        <v>4.63</v>
      </c>
      <c r="I68" s="4">
        <f t="shared" si="2"/>
        <v>121.69352764306558</v>
      </c>
      <c r="J68" s="4">
        <f t="shared" si="3"/>
        <v>8.354246748951871</v>
      </c>
      <c r="K68" s="33">
        <f t="shared" si="7"/>
        <v>166.74605876996796</v>
      </c>
      <c r="L68" s="4">
        <f t="shared" si="8"/>
        <v>10.025096098742244</v>
      </c>
      <c r="M68" s="33">
        <f t="shared" si="4"/>
        <v>13.736517427274247</v>
      </c>
      <c r="N68" s="15" t="s">
        <v>13</v>
      </c>
      <c r="O68" s="6"/>
      <c r="P68" s="7" t="s">
        <v>13</v>
      </c>
      <c r="Q68" s="7"/>
      <c r="S68" s="22">
        <f t="shared" si="9"/>
        <v>1.0070401373528144</v>
      </c>
      <c r="T68" s="22">
        <f t="shared" si="10"/>
        <v>1.5591547604140388</v>
      </c>
      <c r="U68" s="39">
        <f t="shared" si="5"/>
        <v>0.11035320886148181</v>
      </c>
      <c r="V68" s="39">
        <f t="shared" si="0"/>
        <v>8.1565062593567994E-2</v>
      </c>
      <c r="W68" s="39">
        <f t="shared" si="1"/>
        <v>2.8788146267913817E-2</v>
      </c>
      <c r="Z68" s="37"/>
    </row>
    <row r="69" spans="1:26">
      <c r="A69" s="1">
        <v>1876.01</v>
      </c>
      <c r="B69" s="11">
        <v>4.46</v>
      </c>
      <c r="C69" s="4">
        <v>0.3</v>
      </c>
      <c r="D69" s="11">
        <v>0.3533</v>
      </c>
      <c r="E69" s="11">
        <v>10.846575209999999</v>
      </c>
      <c r="F69" s="4">
        <f t="shared" si="6"/>
        <v>1876.0416666666622</v>
      </c>
      <c r="G69" s="22">
        <v>4.59</v>
      </c>
      <c r="H69" s="22">
        <f>G69+100*variable_alloc_parm!B$8</f>
        <v>4.59</v>
      </c>
      <c r="I69" s="4">
        <f t="shared" si="2"/>
        <v>125.28950140382609</v>
      </c>
      <c r="J69" s="4">
        <f t="shared" si="3"/>
        <v>8.4275449374770908</v>
      </c>
      <c r="K69" s="33">
        <f t="shared" si="7"/>
        <v>172.63560325011326</v>
      </c>
      <c r="L69" s="4">
        <f t="shared" si="8"/>
        <v>9.9248387547021881</v>
      </c>
      <c r="M69" s="33">
        <f t="shared" si="4"/>
        <v>13.675371889745518</v>
      </c>
      <c r="N69" s="15" t="s">
        <v>13</v>
      </c>
      <c r="O69" s="6"/>
      <c r="P69" s="7" t="s">
        <v>13</v>
      </c>
      <c r="Q69" s="7"/>
      <c r="S69" s="22">
        <f t="shared" si="9"/>
        <v>1.0047535252938302</v>
      </c>
      <c r="T69" s="22">
        <f t="shared" si="10"/>
        <v>1.5839073864861757</v>
      </c>
      <c r="U69" s="39">
        <f t="shared" si="5"/>
        <v>0.10953518207915169</v>
      </c>
      <c r="V69" s="39">
        <f t="shared" si="0"/>
        <v>8.2824970216905935E-2</v>
      </c>
      <c r="W69" s="39">
        <f t="shared" si="1"/>
        <v>2.6710211862245758E-2</v>
      </c>
      <c r="Z69" s="37"/>
    </row>
    <row r="70" spans="1:26">
      <c r="A70" s="1">
        <v>1876.02</v>
      </c>
      <c r="B70" s="11">
        <v>4.5199999999999996</v>
      </c>
      <c r="C70" s="4">
        <v>0.3</v>
      </c>
      <c r="D70" s="11">
        <v>0.34670000000000001</v>
      </c>
      <c r="E70" s="11">
        <v>10.846575209999999</v>
      </c>
      <c r="F70" s="4">
        <f t="shared" si="6"/>
        <v>1876.1249999999955</v>
      </c>
      <c r="G70" s="22">
        <f>G69*11/12+G81*1/12</f>
        <v>4.5783333333333331</v>
      </c>
      <c r="H70" s="22">
        <f>G70+100*variable_alloc_parm!B$8</f>
        <v>4.5783333333333331</v>
      </c>
      <c r="I70" s="4">
        <f t="shared" si="2"/>
        <v>126.9750103913215</v>
      </c>
      <c r="J70" s="4">
        <f t="shared" si="3"/>
        <v>8.4275449374770908</v>
      </c>
      <c r="K70" s="33">
        <f t="shared" si="7"/>
        <v>175.92574367079925</v>
      </c>
      <c r="L70" s="4">
        <f t="shared" si="8"/>
        <v>9.7394327660776927</v>
      </c>
      <c r="M70" s="33">
        <f t="shared" si="4"/>
        <v>13.494127285545598</v>
      </c>
      <c r="N70" s="15" t="s">
        <v>13</v>
      </c>
      <c r="O70" s="6"/>
      <c r="P70" s="7" t="s">
        <v>13</v>
      </c>
      <c r="Q70" s="7"/>
      <c r="S70" s="22">
        <f t="shared" si="9"/>
        <v>1.0047443025681573</v>
      </c>
      <c r="T70" s="22">
        <f t="shared" si="10"/>
        <v>1.5914365303109221</v>
      </c>
      <c r="U70" s="39">
        <f t="shared" si="5"/>
        <v>0.109966211808318</v>
      </c>
      <c r="V70" s="39">
        <f t="shared" si="0"/>
        <v>8.2501543111416442E-2</v>
      </c>
      <c r="W70" s="39">
        <f t="shared" si="1"/>
        <v>2.7464668696901562E-2</v>
      </c>
      <c r="Z70" s="37"/>
    </row>
    <row r="71" spans="1:26">
      <c r="A71" s="1">
        <v>1876.03</v>
      </c>
      <c r="B71" s="11">
        <v>4.51</v>
      </c>
      <c r="C71" s="4">
        <v>0.3</v>
      </c>
      <c r="D71" s="11">
        <v>0.34</v>
      </c>
      <c r="E71" s="11">
        <v>10.846575209999999</v>
      </c>
      <c r="F71" s="4">
        <f t="shared" si="6"/>
        <v>1876.2083333333287</v>
      </c>
      <c r="G71" s="22">
        <f>G69*10/12+G81*2/12</f>
        <v>4.5666666666666664</v>
      </c>
      <c r="H71" s="22">
        <f>G71+100*variable_alloc_parm!B$8</f>
        <v>4.5666666666666664</v>
      </c>
      <c r="I71" s="4">
        <f t="shared" si="2"/>
        <v>126.69409222673893</v>
      </c>
      <c r="J71" s="4">
        <f t="shared" si="3"/>
        <v>8.4275449374770908</v>
      </c>
      <c r="K71" s="33">
        <f t="shared" si="7"/>
        <v>176.50956804138815</v>
      </c>
      <c r="L71" s="4">
        <f t="shared" si="8"/>
        <v>9.5512175958073708</v>
      </c>
      <c r="M71" s="33">
        <f t="shared" si="4"/>
        <v>13.306708011989352</v>
      </c>
      <c r="N71" s="15" t="s">
        <v>13</v>
      </c>
      <c r="O71" s="6"/>
      <c r="P71" s="7" t="s">
        <v>13</v>
      </c>
      <c r="Q71" s="7"/>
      <c r="S71" s="22">
        <f t="shared" si="9"/>
        <v>1.0047350802178763</v>
      </c>
      <c r="T71" s="22">
        <f t="shared" si="10"/>
        <v>1.5989867867287357</v>
      </c>
      <c r="U71" s="39">
        <f t="shared" si="5"/>
        <v>0.10901821433351011</v>
      </c>
      <c r="V71" s="39">
        <f t="shared" si="0"/>
        <v>8.3477150939624822E-2</v>
      </c>
      <c r="W71" s="39">
        <f t="shared" si="1"/>
        <v>2.5541063393885288E-2</v>
      </c>
      <c r="Z71" s="37"/>
    </row>
    <row r="72" spans="1:26">
      <c r="A72" s="1">
        <v>1876.04</v>
      </c>
      <c r="B72" s="11">
        <v>4.34</v>
      </c>
      <c r="C72" s="4">
        <v>0.3</v>
      </c>
      <c r="D72" s="11">
        <v>0.33329999999999999</v>
      </c>
      <c r="E72" s="11">
        <v>10.751490909999999</v>
      </c>
      <c r="F72" s="4">
        <f t="shared" si="6"/>
        <v>1876.291666666662</v>
      </c>
      <c r="G72" s="22">
        <f>G69*9/12+G81*3/12</f>
        <v>4.5550000000000006</v>
      </c>
      <c r="H72" s="22">
        <f>G72+100*variable_alloc_parm!B$8</f>
        <v>4.5550000000000006</v>
      </c>
      <c r="I72" s="4">
        <f t="shared" si="2"/>
        <v>122.99670911408511</v>
      </c>
      <c r="J72" s="4">
        <f t="shared" si="3"/>
        <v>8.5020766668722434</v>
      </c>
      <c r="K72" s="33">
        <f t="shared" si="7"/>
        <v>172.34548011774982</v>
      </c>
      <c r="L72" s="4">
        <f t="shared" si="8"/>
        <v>9.4458071768950624</v>
      </c>
      <c r="M72" s="33">
        <f t="shared" si="4"/>
        <v>13.235656341761755</v>
      </c>
      <c r="N72" s="15" t="s">
        <v>13</v>
      </c>
      <c r="O72" s="6"/>
      <c r="P72" s="7" t="s">
        <v>13</v>
      </c>
      <c r="Q72" s="7"/>
      <c r="S72" s="22">
        <f t="shared" si="9"/>
        <v>1.0047258582433127</v>
      </c>
      <c r="T72" s="22">
        <f t="shared" si="10"/>
        <v>1.6207662356618915</v>
      </c>
      <c r="U72" s="39">
        <f t="shared" si="5"/>
        <v>0.11192838192299148</v>
      </c>
      <c r="V72" s="39">
        <f t="shared" si="0"/>
        <v>8.3517230858883851E-2</v>
      </c>
      <c r="W72" s="39">
        <f t="shared" si="1"/>
        <v>2.8411151064107631E-2</v>
      </c>
      <c r="Z72" s="37"/>
    </row>
    <row r="73" spans="1:26">
      <c r="A73" s="1">
        <v>1876.05</v>
      </c>
      <c r="B73" s="11">
        <v>4.18</v>
      </c>
      <c r="C73" s="4">
        <v>0.3</v>
      </c>
      <c r="D73" s="11">
        <v>0.32669999999999999</v>
      </c>
      <c r="E73" s="11">
        <v>10.370910739999999</v>
      </c>
      <c r="F73" s="4">
        <f t="shared" si="6"/>
        <v>1876.3749999999952</v>
      </c>
      <c r="G73" s="22">
        <f>G69*8/12+G81*4/12</f>
        <v>4.543333333333333</v>
      </c>
      <c r="H73" s="22">
        <f>G73+100*variable_alloc_parm!B$8</f>
        <v>4.543333333333333</v>
      </c>
      <c r="I73" s="4">
        <f t="shared" si="2"/>
        <v>122.80946504414715</v>
      </c>
      <c r="J73" s="4">
        <f t="shared" si="3"/>
        <v>8.8140764385751549</v>
      </c>
      <c r="K73" s="33">
        <f t="shared" si="7"/>
        <v>173.11231513726719</v>
      </c>
      <c r="L73" s="4">
        <f t="shared" si="8"/>
        <v>9.5985292416083432</v>
      </c>
      <c r="M73" s="33">
        <f t="shared" si="4"/>
        <v>13.530094104149569</v>
      </c>
      <c r="N73" s="15" t="s">
        <v>13</v>
      </c>
      <c r="O73" s="6"/>
      <c r="P73" s="7" t="s">
        <v>13</v>
      </c>
      <c r="Q73" s="7"/>
      <c r="S73" s="22">
        <f t="shared" si="9"/>
        <v>1.0047166366447913</v>
      </c>
      <c r="T73" s="22">
        <f t="shared" si="10"/>
        <v>1.6881839075548075</v>
      </c>
      <c r="U73" s="39">
        <f t="shared" ref="U73:U128" si="11">(($K193/$K73)^(1/10)-1)</f>
        <v>0.11241410249312955</v>
      </c>
      <c r="V73" s="39">
        <f t="shared" ref="V73:V128" si="12">(($T193/$T73)^(1/10)-1)</f>
        <v>8.1971734677914743E-2</v>
      </c>
      <c r="W73" s="39">
        <f t="shared" ref="W73:W128" si="13">U73-V73</f>
        <v>3.044236781521481E-2</v>
      </c>
      <c r="Z73" s="37"/>
    </row>
    <row r="74" spans="1:26">
      <c r="A74" s="1">
        <v>1876.06</v>
      </c>
      <c r="B74" s="11">
        <v>4.1500000000000004</v>
      </c>
      <c r="C74" s="4">
        <v>0.3</v>
      </c>
      <c r="D74" s="11">
        <v>0.32</v>
      </c>
      <c r="E74" s="11">
        <v>10.08541488</v>
      </c>
      <c r="F74" s="4">
        <f t="shared" si="6"/>
        <v>1876.4583333333285</v>
      </c>
      <c r="G74" s="22">
        <f>G69*7/12+G81*5/12</f>
        <v>4.5316666666666663</v>
      </c>
      <c r="H74" s="22">
        <f>G74+100*variable_alloc_parm!B$8</f>
        <v>4.5316666666666663</v>
      </c>
      <c r="I74" s="4">
        <f t="shared" ref="I74:I137" si="14">B74*$E$1839/E74</f>
        <v>125.37957189124582</v>
      </c>
      <c r="J74" s="4">
        <f t="shared" ref="J74:J137" si="15">C74*$E$1839/E74</f>
        <v>9.06358351021054</v>
      </c>
      <c r="K74" s="33">
        <f t="shared" si="7"/>
        <v>177.79980921588316</v>
      </c>
      <c r="L74" s="4">
        <f t="shared" si="8"/>
        <v>9.6678224108912438</v>
      </c>
      <c r="M74" s="33">
        <f t="shared" ref="M74:M137" si="16">L74*(K74/I74)</f>
        <v>13.709864807007857</v>
      </c>
      <c r="N74" s="15" t="s">
        <v>13</v>
      </c>
      <c r="O74" s="6"/>
      <c r="P74" s="7" t="s">
        <v>13</v>
      </c>
      <c r="Q74" s="7"/>
      <c r="S74" s="22">
        <f t="shared" si="9"/>
        <v>1.0047074154226387</v>
      </c>
      <c r="T74" s="22">
        <f t="shared" si="10"/>
        <v>1.7441606243682406</v>
      </c>
      <c r="U74" s="39">
        <f t="shared" si="11"/>
        <v>0.11623666750572381</v>
      </c>
      <c r="V74" s="39">
        <f t="shared" si="12"/>
        <v>7.9999817603011891E-2</v>
      </c>
      <c r="W74" s="39">
        <f t="shared" si="13"/>
        <v>3.6236849902711921E-2</v>
      </c>
      <c r="Z74" s="37"/>
    </row>
    <row r="75" spans="1:26">
      <c r="A75" s="1">
        <v>1876.07</v>
      </c>
      <c r="B75" s="11">
        <v>4.0999999999999996</v>
      </c>
      <c r="C75" s="4">
        <v>0.3</v>
      </c>
      <c r="D75" s="11">
        <v>0.31330000000000002</v>
      </c>
      <c r="E75" s="11">
        <v>10.08541488</v>
      </c>
      <c r="F75" s="4">
        <f t="shared" ref="F75:F138" si="17">F74+1/12</f>
        <v>1876.5416666666617</v>
      </c>
      <c r="G75" s="22">
        <f>G69*6/12+G81*6/12</f>
        <v>4.5199999999999996</v>
      </c>
      <c r="H75" s="22">
        <f>G75+100*variable_alloc_parm!B$8</f>
        <v>4.5199999999999996</v>
      </c>
      <c r="I75" s="4">
        <f t="shared" si="14"/>
        <v>123.86897463954402</v>
      </c>
      <c r="J75" s="4">
        <f t="shared" si="15"/>
        <v>9.06358351021054</v>
      </c>
      <c r="K75" s="33">
        <f t="shared" ref="K75:K138" si="18">K74*((I75+(J75/12))/I74)</f>
        <v>176.72872602783562</v>
      </c>
      <c r="L75" s="4">
        <f t="shared" ref="L75:L138" si="19">D75*$E$1839/E75</f>
        <v>9.4654023791632085</v>
      </c>
      <c r="M75" s="33">
        <f t="shared" si="16"/>
        <v>13.504660942566078</v>
      </c>
      <c r="N75" s="15" t="s">
        <v>13</v>
      </c>
      <c r="O75" s="6"/>
      <c r="P75" s="7" t="s">
        <v>13</v>
      </c>
      <c r="Q75" s="7"/>
      <c r="S75" s="22">
        <f t="shared" ref="S75:S138" si="20">((H75/H76+H75/1200+((1+H76/1200)^(-119))*(1-H75/H76)))</f>
        <v>1.0046981945771802</v>
      </c>
      <c r="T75" s="22">
        <f t="shared" ref="T75:T138" si="21">T74*S74*E74/E75</f>
        <v>1.7523711129909509</v>
      </c>
      <c r="U75" s="39">
        <f t="shared" si="11"/>
        <v>0.11759364095515057</v>
      </c>
      <c r="V75" s="39">
        <f t="shared" si="12"/>
        <v>7.8330823946356265E-2</v>
      </c>
      <c r="W75" s="39">
        <f t="shared" si="13"/>
        <v>3.9262817008794304E-2</v>
      </c>
      <c r="Z75" s="37"/>
    </row>
    <row r="76" spans="1:26">
      <c r="A76" s="1">
        <v>1876.08</v>
      </c>
      <c r="B76" s="11">
        <v>3.93</v>
      </c>
      <c r="C76" s="4">
        <v>0.3</v>
      </c>
      <c r="D76" s="11">
        <v>0.30669999999999997</v>
      </c>
      <c r="E76" s="11">
        <v>10.180580170000001</v>
      </c>
      <c r="F76" s="4">
        <f t="shared" si="17"/>
        <v>1876.624999999995</v>
      </c>
      <c r="G76" s="22">
        <f>G69*5/12+G81*7/12</f>
        <v>4.5083333333333337</v>
      </c>
      <c r="H76" s="22">
        <f>G76+100*variable_alloc_parm!B$8</f>
        <v>4.5083333333333337</v>
      </c>
      <c r="I76" s="4">
        <f t="shared" si="14"/>
        <v>117.62306076904065</v>
      </c>
      <c r="J76" s="4">
        <f t="shared" si="15"/>
        <v>8.9788596006901251</v>
      </c>
      <c r="K76" s="33">
        <f t="shared" si="18"/>
        <v>168.88497659415719</v>
      </c>
      <c r="L76" s="4">
        <f t="shared" si="19"/>
        <v>9.1793874651055365</v>
      </c>
      <c r="M76" s="33">
        <f t="shared" si="16"/>
        <v>13.179903898582188</v>
      </c>
      <c r="N76" s="15" t="s">
        <v>13</v>
      </c>
      <c r="O76" s="6"/>
      <c r="P76" s="7" t="s">
        <v>13</v>
      </c>
      <c r="Q76" s="7"/>
      <c r="S76" s="22">
        <f t="shared" si="20"/>
        <v>1.0046889741087426</v>
      </c>
      <c r="T76" s="22">
        <f t="shared" si="21"/>
        <v>1.7441464460155387</v>
      </c>
      <c r="U76" s="39">
        <f t="shared" si="11"/>
        <v>0.12251791865412565</v>
      </c>
      <c r="V76" s="39">
        <f t="shared" si="12"/>
        <v>7.7695185070670192E-2</v>
      </c>
      <c r="W76" s="39">
        <f t="shared" si="13"/>
        <v>4.4822733583455454E-2</v>
      </c>
      <c r="Z76" s="37"/>
    </row>
    <row r="77" spans="1:26">
      <c r="A77" s="1">
        <v>1876.09</v>
      </c>
      <c r="B77" s="11">
        <v>3.69</v>
      </c>
      <c r="C77" s="4">
        <v>0.3</v>
      </c>
      <c r="D77" s="11">
        <v>0.3</v>
      </c>
      <c r="E77" s="11">
        <v>10.275745450000001</v>
      </c>
      <c r="F77" s="4">
        <f t="shared" si="17"/>
        <v>1876.7083333333283</v>
      </c>
      <c r="G77" s="22">
        <f>G69*4/12+G81*8/12</f>
        <v>4.496666666666667</v>
      </c>
      <c r="H77" s="22">
        <f>G77+100*variable_alloc_parm!B$8</f>
        <v>4.496666666666667</v>
      </c>
      <c r="I77" s="4">
        <f t="shared" si="14"/>
        <v>109.41717128658534</v>
      </c>
      <c r="J77" s="4">
        <f t="shared" si="15"/>
        <v>8.8957049826492156</v>
      </c>
      <c r="K77" s="33">
        <f t="shared" si="18"/>
        <v>158.16721823718441</v>
      </c>
      <c r="L77" s="4">
        <f t="shared" si="19"/>
        <v>8.8957049826492156</v>
      </c>
      <c r="M77" s="33">
        <f t="shared" si="16"/>
        <v>12.859123433917432</v>
      </c>
      <c r="N77" s="15" t="s">
        <v>13</v>
      </c>
      <c r="O77" s="6"/>
      <c r="P77" s="7" t="s">
        <v>13</v>
      </c>
      <c r="Q77" s="7"/>
      <c r="S77" s="22">
        <f t="shared" si="20"/>
        <v>1.004679754017652</v>
      </c>
      <c r="T77" s="22">
        <f t="shared" si="21"/>
        <v>1.7360961513783471</v>
      </c>
      <c r="U77" s="39">
        <f t="shared" si="11"/>
        <v>0.13319853175354246</v>
      </c>
      <c r="V77" s="39">
        <f t="shared" si="12"/>
        <v>7.8391420705782089E-2</v>
      </c>
      <c r="W77" s="39">
        <f t="shared" si="13"/>
        <v>5.4807111047760371E-2</v>
      </c>
      <c r="Z77" s="37"/>
    </row>
    <row r="78" spans="1:26">
      <c r="A78" s="1">
        <v>1876.1</v>
      </c>
      <c r="B78" s="11">
        <v>3.67</v>
      </c>
      <c r="C78" s="4">
        <v>0.3</v>
      </c>
      <c r="D78" s="11">
        <v>0.29330000000000001</v>
      </c>
      <c r="E78" s="11">
        <v>10.465995039999999</v>
      </c>
      <c r="F78" s="4">
        <f t="shared" si="17"/>
        <v>1876.7916666666615</v>
      </c>
      <c r="G78" s="22">
        <f>G69*3/12+G81*9/12</f>
        <v>4.4850000000000003</v>
      </c>
      <c r="H78" s="22">
        <f>G78+100*variable_alloc_parm!B$8</f>
        <v>4.4850000000000003</v>
      </c>
      <c r="I78" s="4">
        <f t="shared" si="14"/>
        <v>106.84593253925337</v>
      </c>
      <c r="J78" s="4">
        <f t="shared" si="15"/>
        <v>8.7339999350888302</v>
      </c>
      <c r="K78" s="33">
        <f t="shared" si="18"/>
        <v>155.50249656833932</v>
      </c>
      <c r="L78" s="4">
        <f t="shared" si="19"/>
        <v>8.5389406032051802</v>
      </c>
      <c r="M78" s="33">
        <f t="shared" si="16"/>
        <v>12.427488349725863</v>
      </c>
      <c r="N78" s="15" t="s">
        <v>13</v>
      </c>
      <c r="O78" s="6"/>
      <c r="P78" s="7" t="s">
        <v>13</v>
      </c>
      <c r="Q78" s="7"/>
      <c r="S78" s="22">
        <f t="shared" si="20"/>
        <v>1.0046705343042359</v>
      </c>
      <c r="T78" s="22">
        <f t="shared" si="21"/>
        <v>1.7125144225562385</v>
      </c>
      <c r="U78" s="39">
        <f t="shared" si="11"/>
        <v>0.13835154000468131</v>
      </c>
      <c r="V78" s="39">
        <f t="shared" si="12"/>
        <v>8.0066311899993803E-2</v>
      </c>
      <c r="W78" s="39">
        <f t="shared" si="13"/>
        <v>5.8285228104687503E-2</v>
      </c>
      <c r="Z78" s="37"/>
    </row>
    <row r="79" spans="1:26">
      <c r="A79" s="1">
        <v>1876.11</v>
      </c>
      <c r="B79" s="11">
        <v>3.6</v>
      </c>
      <c r="C79" s="4">
        <v>0.3</v>
      </c>
      <c r="D79" s="11">
        <v>0.28670000000000001</v>
      </c>
      <c r="E79" s="11">
        <v>10.56116033</v>
      </c>
      <c r="F79" s="4">
        <f t="shared" si="17"/>
        <v>1876.8749999999948</v>
      </c>
      <c r="G79" s="22">
        <f>G69*2/12+G81*10/12</f>
        <v>4.4733333333333336</v>
      </c>
      <c r="H79" s="22">
        <f>G79+100*variable_alloc_parm!B$8</f>
        <v>4.4733333333333336</v>
      </c>
      <c r="I79" s="4">
        <f t="shared" si="14"/>
        <v>103.86358749654549</v>
      </c>
      <c r="J79" s="4">
        <f t="shared" si="15"/>
        <v>8.6552989580454565</v>
      </c>
      <c r="K79" s="33">
        <f t="shared" si="18"/>
        <v>152.21175782234172</v>
      </c>
      <c r="L79" s="4">
        <f t="shared" si="19"/>
        <v>8.2715807042387759</v>
      </c>
      <c r="M79" s="33">
        <f t="shared" si="16"/>
        <v>12.121975268795937</v>
      </c>
      <c r="N79" s="15" t="s">
        <v>13</v>
      </c>
      <c r="O79" s="6"/>
      <c r="P79" s="7" t="s">
        <v>13</v>
      </c>
      <c r="Q79" s="7"/>
      <c r="S79" s="22">
        <f t="shared" si="20"/>
        <v>1.0046613149688211</v>
      </c>
      <c r="T79" s="22">
        <f t="shared" si="21"/>
        <v>1.7050094552280191</v>
      </c>
      <c r="U79" s="39">
        <f t="shared" si="11"/>
        <v>0.14394905408238179</v>
      </c>
      <c r="V79" s="39">
        <f t="shared" si="12"/>
        <v>8.074114453889969E-2</v>
      </c>
      <c r="W79" s="39">
        <f t="shared" si="13"/>
        <v>6.3207909543482099E-2</v>
      </c>
      <c r="Z79" s="37"/>
    </row>
    <row r="80" spans="1:26">
      <c r="A80" s="1">
        <v>1876.12</v>
      </c>
      <c r="B80" s="11">
        <v>3.58</v>
      </c>
      <c r="C80" s="4">
        <v>0.3</v>
      </c>
      <c r="D80" s="11">
        <v>0.28000000000000003</v>
      </c>
      <c r="E80" s="11">
        <v>10.751490909999999</v>
      </c>
      <c r="F80" s="4">
        <f t="shared" si="17"/>
        <v>1876.958333333328</v>
      </c>
      <c r="G80" s="22">
        <f>G69*1/12+G81*11/12</f>
        <v>4.4616666666666669</v>
      </c>
      <c r="H80" s="22">
        <f>G80+100*variable_alloc_parm!B$8</f>
        <v>4.4616666666666669</v>
      </c>
      <c r="I80" s="4">
        <f t="shared" si="14"/>
        <v>101.45811489134211</v>
      </c>
      <c r="J80" s="4">
        <f t="shared" si="15"/>
        <v>8.5020766668722434</v>
      </c>
      <c r="K80" s="33">
        <f t="shared" si="18"/>
        <v>149.7248592183787</v>
      </c>
      <c r="L80" s="4">
        <f t="shared" si="19"/>
        <v>7.9352715557474269</v>
      </c>
      <c r="M80" s="33">
        <f t="shared" si="16"/>
        <v>11.710324184677662</v>
      </c>
      <c r="N80" s="15" t="s">
        <v>13</v>
      </c>
      <c r="O80" s="6"/>
      <c r="P80" s="7" t="s">
        <v>13</v>
      </c>
      <c r="Q80" s="7"/>
      <c r="S80" s="22">
        <f t="shared" si="20"/>
        <v>1.0046520960117353</v>
      </c>
      <c r="T80" s="22">
        <f t="shared" si="21"/>
        <v>1.6826330509190333</v>
      </c>
      <c r="U80" s="39">
        <f t="shared" si="11"/>
        <v>0.14180043980962043</v>
      </c>
      <c r="V80" s="39">
        <f t="shared" si="12"/>
        <v>8.1044370213336769E-2</v>
      </c>
      <c r="W80" s="39">
        <f t="shared" si="13"/>
        <v>6.0756069596283657E-2</v>
      </c>
      <c r="Z80" s="37"/>
    </row>
    <row r="81" spans="1:26">
      <c r="A81" s="1">
        <v>1877.01</v>
      </c>
      <c r="B81" s="11">
        <v>3.55</v>
      </c>
      <c r="C81" s="4">
        <v>0.2908</v>
      </c>
      <c r="D81" s="11">
        <v>0.28170000000000001</v>
      </c>
      <c r="E81" s="11">
        <v>10.9417405</v>
      </c>
      <c r="F81" s="4">
        <f t="shared" si="17"/>
        <v>1877.0416666666613</v>
      </c>
      <c r="G81" s="22">
        <v>4.45</v>
      </c>
      <c r="H81" s="22">
        <f>G81+100*variable_alloc_parm!B$8</f>
        <v>4.45</v>
      </c>
      <c r="I81" s="4">
        <f t="shared" si="14"/>
        <v>98.858586529263803</v>
      </c>
      <c r="J81" s="4">
        <f t="shared" si="15"/>
        <v>8.09804984865068</v>
      </c>
      <c r="K81" s="33">
        <f t="shared" si="18"/>
        <v>146.88453372484284</v>
      </c>
      <c r="L81" s="4">
        <f t="shared" si="19"/>
        <v>7.8446376972658065</v>
      </c>
      <c r="M81" s="33">
        <f t="shared" si="16"/>
        <v>11.655598070503727</v>
      </c>
      <c r="N81" s="15" t="s">
        <v>13</v>
      </c>
      <c r="O81" s="6"/>
      <c r="P81" s="7" t="s">
        <v>13</v>
      </c>
      <c r="Q81" s="7"/>
      <c r="S81" s="22">
        <f t="shared" si="20"/>
        <v>1.004442533161084</v>
      </c>
      <c r="T81" s="22">
        <f t="shared" si="21"/>
        <v>1.6610679219869882</v>
      </c>
      <c r="U81" s="39">
        <f t="shared" si="11"/>
        <v>0.14039429114462587</v>
      </c>
      <c r="V81" s="39">
        <f t="shared" si="12"/>
        <v>8.0037070033219582E-2</v>
      </c>
      <c r="W81" s="39">
        <f t="shared" si="13"/>
        <v>6.035722111140629E-2</v>
      </c>
      <c r="Z81" s="37"/>
    </row>
    <row r="82" spans="1:26">
      <c r="A82" s="1">
        <v>1877.02</v>
      </c>
      <c r="B82" s="11">
        <v>3.34</v>
      </c>
      <c r="C82" s="4">
        <v>0.28170000000000001</v>
      </c>
      <c r="D82" s="11">
        <v>0.2833</v>
      </c>
      <c r="E82" s="11">
        <v>10.65632562</v>
      </c>
      <c r="F82" s="4">
        <f t="shared" si="17"/>
        <v>1877.1249999999945</v>
      </c>
      <c r="G82" s="22">
        <f>G81*11/12+G93*1/12</f>
        <v>4.440833333333333</v>
      </c>
      <c r="H82" s="22">
        <f>G82+100*variable_alloc_parm!B$8</f>
        <v>4.440833333333333</v>
      </c>
      <c r="I82" s="4">
        <f t="shared" si="14"/>
        <v>95.501773903188976</v>
      </c>
      <c r="J82" s="4">
        <f t="shared" si="15"/>
        <v>8.0547454217150705</v>
      </c>
      <c r="K82" s="33">
        <f t="shared" si="18"/>
        <v>142.89428114180106</v>
      </c>
      <c r="L82" s="4">
        <f t="shared" si="19"/>
        <v>8.1004947744830655</v>
      </c>
      <c r="M82" s="33">
        <f t="shared" si="16"/>
        <v>12.120344265710251</v>
      </c>
      <c r="N82" s="15" t="s">
        <v>13</v>
      </c>
      <c r="O82" s="6"/>
      <c r="P82" s="7" t="s">
        <v>13</v>
      </c>
      <c r="Q82" s="7"/>
      <c r="S82" s="22">
        <f t="shared" si="20"/>
        <v>1.0044352053538859</v>
      </c>
      <c r="T82" s="22">
        <f t="shared" si="21"/>
        <v>1.7131343139871542</v>
      </c>
      <c r="U82" s="39">
        <f t="shared" si="11"/>
        <v>0.14175117808280069</v>
      </c>
      <c r="V82" s="39">
        <f t="shared" si="12"/>
        <v>7.5638237390101226E-2</v>
      </c>
      <c r="W82" s="39">
        <f t="shared" si="13"/>
        <v>6.6112940692699462E-2</v>
      </c>
      <c r="Z82" s="37"/>
    </row>
    <row r="83" spans="1:26">
      <c r="A83" s="1">
        <v>1877.03</v>
      </c>
      <c r="B83" s="11">
        <v>3.17</v>
      </c>
      <c r="C83" s="4">
        <v>0.27250000000000002</v>
      </c>
      <c r="D83" s="11">
        <v>0.28499999999999998</v>
      </c>
      <c r="E83" s="11">
        <v>10.180580170000001</v>
      </c>
      <c r="F83" s="4">
        <f t="shared" si="17"/>
        <v>1877.2083333333278</v>
      </c>
      <c r="G83" s="22">
        <f>G81*10/12+G93*2/12</f>
        <v>4.4316666666666666</v>
      </c>
      <c r="H83" s="22">
        <f>G83+100*variable_alloc_parm!B$8</f>
        <v>4.4316666666666666</v>
      </c>
      <c r="I83" s="4">
        <f t="shared" si="14"/>
        <v>94.876616447292321</v>
      </c>
      <c r="J83" s="4">
        <f t="shared" si="15"/>
        <v>8.1557974706268634</v>
      </c>
      <c r="K83" s="33">
        <f t="shared" si="18"/>
        <v>142.97581515399349</v>
      </c>
      <c r="L83" s="4">
        <f t="shared" si="19"/>
        <v>8.5299166206556176</v>
      </c>
      <c r="M83" s="33">
        <f t="shared" si="16"/>
        <v>12.854292529617711</v>
      </c>
      <c r="N83" s="15" t="s">
        <v>13</v>
      </c>
      <c r="O83" s="6"/>
      <c r="P83" s="7" t="s">
        <v>13</v>
      </c>
      <c r="Q83" s="7"/>
      <c r="S83" s="22">
        <f t="shared" si="20"/>
        <v>1.0044278777306086</v>
      </c>
      <c r="T83" s="22">
        <f t="shared" si="21"/>
        <v>1.8011434150689984</v>
      </c>
      <c r="U83" s="39">
        <f t="shared" si="11"/>
        <v>0.14471927044295541</v>
      </c>
      <c r="V83" s="39">
        <f t="shared" si="12"/>
        <v>7.0466246038505931E-2</v>
      </c>
      <c r="W83" s="39">
        <f t="shared" si="13"/>
        <v>7.4253024404449475E-2</v>
      </c>
      <c r="Z83" s="37"/>
    </row>
    <row r="84" spans="1:26">
      <c r="A84" s="1">
        <v>1877.04</v>
      </c>
      <c r="B84" s="11">
        <v>2.94</v>
      </c>
      <c r="C84" s="4">
        <v>0.26329999999999998</v>
      </c>
      <c r="D84" s="11">
        <v>0.28670000000000001</v>
      </c>
      <c r="E84" s="11">
        <v>10.465995039999999</v>
      </c>
      <c r="F84" s="4">
        <f t="shared" si="17"/>
        <v>1877.2916666666611</v>
      </c>
      <c r="G84" s="22">
        <f>G81*9/12+G93*3/12</f>
        <v>4.4225000000000003</v>
      </c>
      <c r="H84" s="22">
        <f>G84+100*variable_alloc_parm!B$8</f>
        <v>4.4225000000000003</v>
      </c>
      <c r="I84" s="4">
        <f t="shared" si="14"/>
        <v>85.593199363870539</v>
      </c>
      <c r="J84" s="4">
        <f t="shared" si="15"/>
        <v>7.6655406096962961</v>
      </c>
      <c r="K84" s="33">
        <f t="shared" si="18"/>
        <v>129.94866549275156</v>
      </c>
      <c r="L84" s="4">
        <f t="shared" si="19"/>
        <v>8.3467926046332259</v>
      </c>
      <c r="M84" s="33">
        <f t="shared" si="16"/>
        <v>12.672204896861182</v>
      </c>
      <c r="N84" s="15" t="s">
        <v>13</v>
      </c>
      <c r="O84" s="6"/>
      <c r="P84" s="7" t="s">
        <v>13</v>
      </c>
      <c r="Q84" s="7"/>
      <c r="S84" s="22">
        <f t="shared" si="20"/>
        <v>1.0044205502913774</v>
      </c>
      <c r="T84" s="22">
        <f t="shared" si="21"/>
        <v>1.7597827500645762</v>
      </c>
      <c r="U84" s="39">
        <f t="shared" si="11"/>
        <v>0.15871290353602885</v>
      </c>
      <c r="V84" s="39">
        <f t="shared" si="12"/>
        <v>7.3160830614048544E-2</v>
      </c>
      <c r="W84" s="39">
        <f t="shared" si="13"/>
        <v>8.5552072921980304E-2</v>
      </c>
      <c r="Z84" s="37"/>
    </row>
    <row r="85" spans="1:26">
      <c r="A85" s="1">
        <v>1877.05</v>
      </c>
      <c r="B85" s="11">
        <v>2.94</v>
      </c>
      <c r="C85" s="4">
        <v>0.25419999999999998</v>
      </c>
      <c r="D85" s="11">
        <v>0.2883</v>
      </c>
      <c r="E85" s="11">
        <v>10.65632562</v>
      </c>
      <c r="F85" s="4">
        <f t="shared" si="17"/>
        <v>1877.3749999999943</v>
      </c>
      <c r="G85" s="22">
        <f>G81*8/12+G93*4/12</f>
        <v>4.4133333333333331</v>
      </c>
      <c r="H85" s="22">
        <f>G85+100*variable_alloc_parm!B$8</f>
        <v>4.4133333333333331</v>
      </c>
      <c r="I85" s="4">
        <f t="shared" si="14"/>
        <v>84.064435711190299</v>
      </c>
      <c r="J85" s="4">
        <f t="shared" si="15"/>
        <v>7.2684284210151597</v>
      </c>
      <c r="K85" s="33">
        <f t="shared" si="18"/>
        <v>128.5472623094451</v>
      </c>
      <c r="L85" s="4">
        <f t="shared" si="19"/>
        <v>8.2434615018830488</v>
      </c>
      <c r="M85" s="33">
        <f t="shared" si="16"/>
        <v>12.605501946875178</v>
      </c>
      <c r="N85" s="15" t="s">
        <v>13</v>
      </c>
      <c r="O85" s="6"/>
      <c r="P85" s="7" t="s">
        <v>13</v>
      </c>
      <c r="Q85" s="7"/>
      <c r="S85" s="22">
        <f t="shared" si="20"/>
        <v>1.0044132230363174</v>
      </c>
      <c r="T85" s="22">
        <f t="shared" si="21"/>
        <v>1.7359918744254137</v>
      </c>
      <c r="U85" s="39">
        <f t="shared" si="11"/>
        <v>0.16233557057379455</v>
      </c>
      <c r="V85" s="39">
        <f t="shared" si="12"/>
        <v>7.482890996850311E-2</v>
      </c>
      <c r="W85" s="39">
        <f t="shared" si="13"/>
        <v>8.7506660605291442E-2</v>
      </c>
      <c r="Z85" s="37"/>
    </row>
    <row r="86" spans="1:26">
      <c r="A86" s="1">
        <v>1877.06</v>
      </c>
      <c r="B86" s="11">
        <v>2.73</v>
      </c>
      <c r="C86" s="4">
        <v>0.245</v>
      </c>
      <c r="D86" s="11">
        <v>0.28999999999999998</v>
      </c>
      <c r="E86" s="11">
        <v>10.08541488</v>
      </c>
      <c r="F86" s="4">
        <f t="shared" si="17"/>
        <v>1877.4583333333276</v>
      </c>
      <c r="G86" s="22">
        <f>G81*7/12+G93*5/12</f>
        <v>4.4041666666666668</v>
      </c>
      <c r="H86" s="22">
        <f>G86+100*variable_alloc_parm!B$8</f>
        <v>4.4041666666666668</v>
      </c>
      <c r="I86" s="4">
        <f t="shared" si="14"/>
        <v>82.478609942915909</v>
      </c>
      <c r="J86" s="4">
        <f t="shared" si="15"/>
        <v>7.4019265333386075</v>
      </c>
      <c r="K86" s="33">
        <f t="shared" si="18"/>
        <v>127.06551666217725</v>
      </c>
      <c r="L86" s="4">
        <f t="shared" si="19"/>
        <v>8.7614640598701889</v>
      </c>
      <c r="M86" s="33">
        <f t="shared" si="16"/>
        <v>13.49780213627524</v>
      </c>
      <c r="N86" s="15" t="s">
        <v>13</v>
      </c>
      <c r="O86" s="6"/>
      <c r="P86" s="7" t="s">
        <v>13</v>
      </c>
      <c r="Q86" s="7"/>
      <c r="S86" s="22">
        <f t="shared" si="20"/>
        <v>1.0044058959655546</v>
      </c>
      <c r="T86" s="22">
        <f t="shared" si="21"/>
        <v>1.8423571486255097</v>
      </c>
      <c r="U86" s="39">
        <f t="shared" si="11"/>
        <v>0.16205707677969539</v>
      </c>
      <c r="V86" s="39">
        <f t="shared" si="12"/>
        <v>6.9928055828592628E-2</v>
      </c>
      <c r="W86" s="39">
        <f t="shared" si="13"/>
        <v>9.2129020951102758E-2</v>
      </c>
      <c r="Z86" s="37"/>
    </row>
    <row r="87" spans="1:26">
      <c r="A87" s="1">
        <v>1877.07</v>
      </c>
      <c r="B87" s="11">
        <v>2.85</v>
      </c>
      <c r="C87" s="4">
        <v>0.23580000000000001</v>
      </c>
      <c r="D87" s="11">
        <v>0.29170000000000001</v>
      </c>
      <c r="E87" s="11">
        <v>10.180580170000001</v>
      </c>
      <c r="F87" s="4">
        <f t="shared" si="17"/>
        <v>1877.5416666666608</v>
      </c>
      <c r="G87" s="22">
        <f>G81*6/12+G93*6/12</f>
        <v>4.3949999999999996</v>
      </c>
      <c r="H87" s="22">
        <f>G87+100*variable_alloc_parm!B$8</f>
        <v>4.3949999999999996</v>
      </c>
      <c r="I87" s="4">
        <f t="shared" si="14"/>
        <v>85.299166206556194</v>
      </c>
      <c r="J87" s="4">
        <f t="shared" si="15"/>
        <v>7.0573836461424388</v>
      </c>
      <c r="K87" s="33">
        <f t="shared" si="18"/>
        <v>132.31687351886998</v>
      </c>
      <c r="L87" s="4">
        <f t="shared" si="19"/>
        <v>8.7304444850710308</v>
      </c>
      <c r="M87" s="33">
        <f t="shared" si="16"/>
        <v>13.542748072089251</v>
      </c>
      <c r="N87" s="15" t="s">
        <v>13</v>
      </c>
      <c r="O87" s="6"/>
      <c r="P87" s="7" t="s">
        <v>13</v>
      </c>
      <c r="Q87" s="7"/>
      <c r="S87" s="22">
        <f t="shared" si="20"/>
        <v>1.0043985690792139</v>
      </c>
      <c r="T87" s="22">
        <f t="shared" si="21"/>
        <v>1.8331766521383228</v>
      </c>
      <c r="U87" s="39">
        <f t="shared" si="11"/>
        <v>0.15629330873783354</v>
      </c>
      <c r="V87" s="39">
        <f t="shared" si="12"/>
        <v>7.1953547612414237E-2</v>
      </c>
      <c r="W87" s="39">
        <f t="shared" si="13"/>
        <v>8.4339761125419299E-2</v>
      </c>
      <c r="Z87" s="37"/>
    </row>
    <row r="88" spans="1:26">
      <c r="A88" s="1">
        <v>1877.08</v>
      </c>
      <c r="B88" s="11">
        <v>3.05</v>
      </c>
      <c r="C88" s="4">
        <v>0.22670000000000001</v>
      </c>
      <c r="D88" s="11">
        <v>0.29330000000000001</v>
      </c>
      <c r="E88" s="11">
        <v>9.8000000000000007</v>
      </c>
      <c r="F88" s="4">
        <f t="shared" si="17"/>
        <v>1877.6249999999941</v>
      </c>
      <c r="G88" s="22">
        <f>G81*5/12+G93*7/12</f>
        <v>4.3858333333333333</v>
      </c>
      <c r="H88" s="22">
        <f>G88+100*variable_alloc_parm!B$8</f>
        <v>4.3858333333333333</v>
      </c>
      <c r="I88" s="4">
        <f t="shared" si="14"/>
        <v>94.830102040816328</v>
      </c>
      <c r="J88" s="4">
        <f t="shared" si="15"/>
        <v>7.0485193877551033</v>
      </c>
      <c r="K88" s="33">
        <f t="shared" si="18"/>
        <v>148.01249550674083</v>
      </c>
      <c r="L88" s="4">
        <f t="shared" si="19"/>
        <v>9.1192357142857148</v>
      </c>
      <c r="M88" s="33">
        <f t="shared" si="16"/>
        <v>14.233463912172816</v>
      </c>
      <c r="N88" s="15" t="s">
        <v>13</v>
      </c>
      <c r="O88" s="6"/>
      <c r="P88" s="7" t="s">
        <v>13</v>
      </c>
      <c r="Q88" s="7"/>
      <c r="S88" s="22">
        <f t="shared" si="20"/>
        <v>1.0043912423774213</v>
      </c>
      <c r="T88" s="22">
        <f t="shared" si="21"/>
        <v>1.9127440302159064</v>
      </c>
      <c r="U88" s="39">
        <f t="shared" si="11"/>
        <v>0.13955989189381079</v>
      </c>
      <c r="V88" s="39">
        <f t="shared" si="12"/>
        <v>6.6339364450650917E-2</v>
      </c>
      <c r="W88" s="39">
        <f t="shared" si="13"/>
        <v>7.3220527443159877E-2</v>
      </c>
      <c r="Z88" s="37"/>
    </row>
    <row r="89" spans="1:26">
      <c r="A89" s="1">
        <v>1877.09</v>
      </c>
      <c r="B89" s="11">
        <v>3.24</v>
      </c>
      <c r="C89" s="4">
        <v>0.2175</v>
      </c>
      <c r="D89" s="11">
        <v>0.29499999999999998</v>
      </c>
      <c r="E89" s="11">
        <v>9.7048347110000002</v>
      </c>
      <c r="F89" s="4">
        <f t="shared" si="17"/>
        <v>1877.7083333333273</v>
      </c>
      <c r="G89" s="22">
        <f>G81*4/12+G93*8/12</f>
        <v>4.3766666666666669</v>
      </c>
      <c r="H89" s="22">
        <f>G89+100*variable_alloc_parm!B$8</f>
        <v>4.3766666666666669</v>
      </c>
      <c r="I89" s="4">
        <f t="shared" si="14"/>
        <v>101.72538012224165</v>
      </c>
      <c r="J89" s="4">
        <f t="shared" si="15"/>
        <v>6.82878709153937</v>
      </c>
      <c r="K89" s="33">
        <f t="shared" si="18"/>
        <v>159.66297473742236</v>
      </c>
      <c r="L89" s="4">
        <f t="shared" si="19"/>
        <v>9.2620330666855821</v>
      </c>
      <c r="M89" s="33">
        <f t="shared" si="16"/>
        <v>14.537215292450494</v>
      </c>
      <c r="N89" s="15" t="s">
        <v>13</v>
      </c>
      <c r="O89" s="6"/>
      <c r="P89" s="7" t="s">
        <v>13</v>
      </c>
      <c r="Q89" s="7"/>
      <c r="S89" s="22">
        <f t="shared" si="20"/>
        <v>1.0043839158603021</v>
      </c>
      <c r="T89" s="22">
        <f t="shared" si="21"/>
        <v>1.9399820211954759</v>
      </c>
      <c r="U89" s="39">
        <f t="shared" si="11"/>
        <v>0.13127468006042053</v>
      </c>
      <c r="V89" s="39">
        <f t="shared" si="12"/>
        <v>6.6318028704753784E-2</v>
      </c>
      <c r="W89" s="39">
        <f t="shared" si="13"/>
        <v>6.495665135566675E-2</v>
      </c>
      <c r="Z89" s="37"/>
    </row>
    <row r="90" spans="1:26">
      <c r="A90" s="1">
        <v>1877.1</v>
      </c>
      <c r="B90" s="11">
        <v>3.31</v>
      </c>
      <c r="C90" s="4">
        <v>0.20830000000000001</v>
      </c>
      <c r="D90" s="11">
        <v>0.29670000000000002</v>
      </c>
      <c r="E90" s="11">
        <v>9.7048347110000002</v>
      </c>
      <c r="F90" s="4">
        <f t="shared" si="17"/>
        <v>1877.7916666666606</v>
      </c>
      <c r="G90" s="22">
        <f>G81*3/12+G93*9/12</f>
        <v>4.3675000000000006</v>
      </c>
      <c r="H90" s="22">
        <f>G90+100*variable_alloc_parm!B$8</f>
        <v>4.3675000000000006</v>
      </c>
      <c r="I90" s="4">
        <f t="shared" si="14"/>
        <v>103.92315068043823</v>
      </c>
      <c r="J90" s="4">
        <f t="shared" si="15"/>
        <v>6.5399372467478196</v>
      </c>
      <c r="K90" s="33">
        <f t="shared" si="18"/>
        <v>163.9678794806641</v>
      </c>
      <c r="L90" s="4">
        <f t="shared" si="19"/>
        <v>9.3154074945275003</v>
      </c>
      <c r="M90" s="33">
        <f t="shared" si="16"/>
        <v>14.697664604807565</v>
      </c>
      <c r="N90" s="15" t="s">
        <v>13</v>
      </c>
      <c r="O90" s="6"/>
      <c r="P90" s="7" t="s">
        <v>13</v>
      </c>
      <c r="Q90" s="7"/>
      <c r="S90" s="22">
        <f t="shared" si="20"/>
        <v>1.0043765895279828</v>
      </c>
      <c r="T90" s="22">
        <f t="shared" si="21"/>
        <v>1.9484867391468959</v>
      </c>
      <c r="U90" s="39">
        <f t="shared" si="11"/>
        <v>0.12353034304649135</v>
      </c>
      <c r="V90" s="39">
        <f t="shared" si="12"/>
        <v>6.4786319405561565E-2</v>
      </c>
      <c r="W90" s="39">
        <f t="shared" si="13"/>
        <v>5.8744023640929788E-2</v>
      </c>
      <c r="Z90" s="37"/>
    </row>
    <row r="91" spans="1:26">
      <c r="A91" s="1">
        <v>1877.11</v>
      </c>
      <c r="B91" s="11">
        <v>3.26</v>
      </c>
      <c r="C91" s="4">
        <v>0.19919999999999999</v>
      </c>
      <c r="D91" s="11">
        <v>0.29830000000000001</v>
      </c>
      <c r="E91" s="11">
        <v>9.5145851239999999</v>
      </c>
      <c r="F91" s="4">
        <f t="shared" si="17"/>
        <v>1877.8749999999939</v>
      </c>
      <c r="G91" s="22">
        <f>G81*2/12+G93*10/12</f>
        <v>4.3583333333333334</v>
      </c>
      <c r="H91" s="22">
        <f>G91+100*variable_alloc_parm!B$8</f>
        <v>4.3583333333333334</v>
      </c>
      <c r="I91" s="4">
        <f t="shared" si="14"/>
        <v>104.39992780078259</v>
      </c>
      <c r="J91" s="4">
        <f t="shared" si="15"/>
        <v>6.3792839318760404</v>
      </c>
      <c r="K91" s="33">
        <f t="shared" si="18"/>
        <v>165.55888787389904</v>
      </c>
      <c r="L91" s="4">
        <f t="shared" si="19"/>
        <v>9.55291363894891</v>
      </c>
      <c r="M91" s="33">
        <f t="shared" si="16"/>
        <v>15.149146089811067</v>
      </c>
      <c r="N91" s="15" t="s">
        <v>13</v>
      </c>
      <c r="O91" s="6"/>
      <c r="P91" s="7" t="s">
        <v>13</v>
      </c>
      <c r="Q91" s="7"/>
      <c r="S91" s="22">
        <f t="shared" si="20"/>
        <v>1.0043692633805883</v>
      </c>
      <c r="T91" s="22">
        <f t="shared" si="21"/>
        <v>1.9961460925673595</v>
      </c>
      <c r="U91" s="39">
        <f t="shared" si="11"/>
        <v>0.12369224054914918</v>
      </c>
      <c r="V91" s="39">
        <f t="shared" si="12"/>
        <v>6.1170700598773164E-2</v>
      </c>
      <c r="W91" s="39">
        <f t="shared" si="13"/>
        <v>6.2521539950376015E-2</v>
      </c>
      <c r="Z91" s="37"/>
    </row>
    <row r="92" spans="1:26">
      <c r="A92" s="1">
        <v>1877.12</v>
      </c>
      <c r="B92" s="11">
        <v>3.25</v>
      </c>
      <c r="C92" s="4">
        <v>0.19</v>
      </c>
      <c r="D92" s="11">
        <v>0.3</v>
      </c>
      <c r="E92" s="11">
        <v>9.5145851239999999</v>
      </c>
      <c r="F92" s="4">
        <f t="shared" si="17"/>
        <v>1877.9583333333271</v>
      </c>
      <c r="G92" s="22">
        <f>G81*1/12+G93*11/12</f>
        <v>4.3491666666666662</v>
      </c>
      <c r="H92" s="22">
        <f>G92+100*variable_alloc_parm!B$8</f>
        <v>4.3491666666666662</v>
      </c>
      <c r="I92" s="4">
        <f t="shared" si="14"/>
        <v>104.07968262347958</v>
      </c>
      <c r="J92" s="4">
        <f t="shared" si="15"/>
        <v>6.0846583687572684</v>
      </c>
      <c r="K92" s="33">
        <f t="shared" si="18"/>
        <v>165.85513332766115</v>
      </c>
      <c r="L92" s="4">
        <f t="shared" si="19"/>
        <v>9.6073553190904235</v>
      </c>
      <c r="M92" s="33">
        <f t="shared" si="16"/>
        <v>15.30970461486103</v>
      </c>
      <c r="N92" s="15" t="s">
        <v>13</v>
      </c>
      <c r="O92" s="6"/>
      <c r="P92" s="7" t="s">
        <v>13</v>
      </c>
      <c r="Q92" s="7"/>
      <c r="S92" s="22">
        <f t="shared" si="20"/>
        <v>1.0043619374182455</v>
      </c>
      <c r="T92" s="22">
        <f t="shared" si="21"/>
        <v>2.0048677805919186</v>
      </c>
      <c r="U92" s="39">
        <f t="shared" si="11"/>
        <v>0.12068740905577857</v>
      </c>
      <c r="V92" s="39">
        <f t="shared" si="12"/>
        <v>5.8455430646356277E-2</v>
      </c>
      <c r="W92" s="39">
        <f t="shared" si="13"/>
        <v>6.2231978409422295E-2</v>
      </c>
      <c r="Z92" s="37"/>
    </row>
    <row r="93" spans="1:26">
      <c r="A93" s="1">
        <v>1878.01</v>
      </c>
      <c r="B93" s="11">
        <v>3.25</v>
      </c>
      <c r="C93" s="4">
        <v>0.18920000000000001</v>
      </c>
      <c r="D93" s="11">
        <v>0.30080000000000001</v>
      </c>
      <c r="E93" s="11">
        <v>9.229089256</v>
      </c>
      <c r="F93" s="4">
        <f t="shared" si="17"/>
        <v>1878.0416666666604</v>
      </c>
      <c r="G93" s="22">
        <v>4.34</v>
      </c>
      <c r="H93" s="22">
        <f>G93+100*variable_alloc_parm!B$8</f>
        <v>4.34</v>
      </c>
      <c r="I93" s="4">
        <f t="shared" si="14"/>
        <v>107.2993198495945</v>
      </c>
      <c r="J93" s="4">
        <f t="shared" si="15"/>
        <v>6.2464711740133172</v>
      </c>
      <c r="K93" s="33">
        <f t="shared" si="18"/>
        <v>171.81525402445664</v>
      </c>
      <c r="L93" s="4">
        <f t="shared" si="19"/>
        <v>9.9309647417717013</v>
      </c>
      <c r="M93" s="33">
        <f t="shared" si="16"/>
        <v>15.902162587863559</v>
      </c>
      <c r="N93" s="15" t="s">
        <v>13</v>
      </c>
      <c r="O93" s="6"/>
      <c r="P93" s="7" t="s">
        <v>13</v>
      </c>
      <c r="Q93" s="7"/>
      <c r="S93" s="22">
        <f t="shared" si="20"/>
        <v>1.0044217286102688</v>
      </c>
      <c r="T93" s="22">
        <f t="shared" si="21"/>
        <v>2.0759026922234454</v>
      </c>
      <c r="U93" s="39">
        <f t="shared" si="11"/>
        <v>0.11673997892457599</v>
      </c>
      <c r="V93" s="39">
        <f t="shared" si="12"/>
        <v>5.3783076352889481E-2</v>
      </c>
      <c r="W93" s="39">
        <f t="shared" si="13"/>
        <v>6.2956902571686513E-2</v>
      </c>
      <c r="Z93" s="37"/>
    </row>
    <row r="94" spans="1:26">
      <c r="A94" s="1">
        <v>1878.02</v>
      </c>
      <c r="B94" s="11">
        <v>3.18</v>
      </c>
      <c r="C94" s="4">
        <v>0.1883</v>
      </c>
      <c r="D94" s="11">
        <v>0.30170000000000002</v>
      </c>
      <c r="E94" s="11">
        <v>9.1340049590000003</v>
      </c>
      <c r="F94" s="4">
        <f t="shared" si="17"/>
        <v>1878.1249999999936</v>
      </c>
      <c r="G94" s="22">
        <f>G93*11/12+G105*1/12</f>
        <v>4.33</v>
      </c>
      <c r="H94" s="22">
        <f>G94+100*variable_alloc_parm!B$8</f>
        <v>4.33</v>
      </c>
      <c r="I94" s="4">
        <f t="shared" si="14"/>
        <v>106.08117735312477</v>
      </c>
      <c r="J94" s="4">
        <f t="shared" si="15"/>
        <v>6.2814734891803123</v>
      </c>
      <c r="K94" s="33">
        <f t="shared" si="18"/>
        <v>170.70287310998651</v>
      </c>
      <c r="L94" s="4">
        <f t="shared" si="19"/>
        <v>10.064368304225706</v>
      </c>
      <c r="M94" s="33">
        <f t="shared" si="16"/>
        <v>16.195300885938028</v>
      </c>
      <c r="N94" s="15" t="s">
        <v>13</v>
      </c>
      <c r="O94" s="6"/>
      <c r="P94" s="7" t="s">
        <v>13</v>
      </c>
      <c r="Q94" s="7"/>
      <c r="S94" s="22">
        <f t="shared" si="20"/>
        <v>1.0044137681563745</v>
      </c>
      <c r="T94" s="22">
        <f t="shared" si="21"/>
        <v>2.1067873132148214</v>
      </c>
      <c r="U94" s="39">
        <f t="shared" si="11"/>
        <v>0.11854460093593122</v>
      </c>
      <c r="V94" s="39">
        <f t="shared" si="12"/>
        <v>5.3913136018938435E-2</v>
      </c>
      <c r="W94" s="39">
        <f t="shared" si="13"/>
        <v>6.4631464916992787E-2</v>
      </c>
      <c r="Z94" s="37"/>
    </row>
    <row r="95" spans="1:26">
      <c r="A95" s="1">
        <v>1878.03</v>
      </c>
      <c r="B95" s="11">
        <v>3.24</v>
      </c>
      <c r="C95" s="4">
        <v>0.1875</v>
      </c>
      <c r="D95" s="11">
        <v>0.30249999999999999</v>
      </c>
      <c r="E95" s="11">
        <v>8.9436743799999991</v>
      </c>
      <c r="F95" s="4">
        <f t="shared" si="17"/>
        <v>1878.2083333333269</v>
      </c>
      <c r="G95" s="22">
        <f>G93*10/12+G105*2/12</f>
        <v>4.32</v>
      </c>
      <c r="H95" s="22">
        <f>G95+100*variable_alloc_parm!B$8</f>
        <v>4.32</v>
      </c>
      <c r="I95" s="4">
        <f t="shared" si="14"/>
        <v>110.38282008652469</v>
      </c>
      <c r="J95" s="4">
        <f t="shared" si="15"/>
        <v>6.3878946809331421</v>
      </c>
      <c r="K95" s="33">
        <f t="shared" si="18"/>
        <v>178.48155850485622</v>
      </c>
      <c r="L95" s="4">
        <f t="shared" si="19"/>
        <v>10.305803418572136</v>
      </c>
      <c r="M95" s="33">
        <f t="shared" si="16"/>
        <v>16.663787483863892</v>
      </c>
      <c r="N95" s="15" t="s">
        <v>13</v>
      </c>
      <c r="O95" s="6"/>
      <c r="P95" s="7" t="s">
        <v>13</v>
      </c>
      <c r="Q95" s="7"/>
      <c r="S95" s="22">
        <f t="shared" si="20"/>
        <v>1.0044058079432483</v>
      </c>
      <c r="T95" s="22">
        <f t="shared" si="21"/>
        <v>2.1611186719048097</v>
      </c>
      <c r="U95" s="39">
        <f t="shared" si="11"/>
        <v>0.10972463559295131</v>
      </c>
      <c r="V95" s="39">
        <f t="shared" si="12"/>
        <v>5.1712284110447371E-2</v>
      </c>
      <c r="W95" s="39">
        <f t="shared" si="13"/>
        <v>5.8012351482503943E-2</v>
      </c>
      <c r="Z95" s="37"/>
    </row>
    <row r="96" spans="1:26">
      <c r="A96" s="1">
        <v>1878.04</v>
      </c>
      <c r="B96" s="11">
        <v>3.33</v>
      </c>
      <c r="C96" s="4">
        <v>0.1867</v>
      </c>
      <c r="D96" s="11">
        <v>0.30330000000000001</v>
      </c>
      <c r="E96" s="11">
        <v>8.8485090910000004</v>
      </c>
      <c r="F96" s="4">
        <f t="shared" si="17"/>
        <v>1878.2916666666601</v>
      </c>
      <c r="G96" s="22">
        <f>G93*9/12+G105*3/12</f>
        <v>4.3100000000000005</v>
      </c>
      <c r="H96" s="22">
        <f>G96+100*variable_alloc_parm!B$8</f>
        <v>4.3100000000000005</v>
      </c>
      <c r="I96" s="4">
        <f t="shared" si="14"/>
        <v>114.66914816553927</v>
      </c>
      <c r="J96" s="4">
        <f t="shared" si="15"/>
        <v>6.4290480367886422</v>
      </c>
      <c r="K96" s="33">
        <f t="shared" si="18"/>
        <v>186.27853927209341</v>
      </c>
      <c r="L96" s="4">
        <f t="shared" si="19"/>
        <v>10.444189981563982</v>
      </c>
      <c r="M96" s="33">
        <f t="shared" si="16"/>
        <v>16.966450739106886</v>
      </c>
      <c r="N96" s="15" t="s">
        <v>13</v>
      </c>
      <c r="O96" s="6"/>
      <c r="P96" s="7" t="s">
        <v>13</v>
      </c>
      <c r="Q96" s="7"/>
      <c r="S96" s="22">
        <f t="shared" si="20"/>
        <v>1.0043978479710691</v>
      </c>
      <c r="T96" s="22">
        <f t="shared" si="21"/>
        <v>2.1939852759131644</v>
      </c>
      <c r="U96" s="39">
        <f t="shared" si="11"/>
        <v>0.10714224225389746</v>
      </c>
      <c r="V96" s="39">
        <f t="shared" si="12"/>
        <v>5.1818822714418289E-2</v>
      </c>
      <c r="W96" s="39">
        <f t="shared" si="13"/>
        <v>5.5323419539479168E-2</v>
      </c>
      <c r="Z96" s="37"/>
    </row>
    <row r="97" spans="1:26">
      <c r="A97" s="1">
        <v>1878.05</v>
      </c>
      <c r="B97" s="11">
        <v>3.34</v>
      </c>
      <c r="C97" s="4">
        <v>0.18579999999999999</v>
      </c>
      <c r="D97" s="11">
        <v>0.30420000000000003</v>
      </c>
      <c r="E97" s="11">
        <v>8.5630942149999996</v>
      </c>
      <c r="F97" s="4">
        <f t="shared" si="17"/>
        <v>1878.3749999999934</v>
      </c>
      <c r="G97" s="22">
        <f>G93*8/12+G105*4/12</f>
        <v>4.3</v>
      </c>
      <c r="H97" s="22">
        <f>G97+100*variable_alloc_parm!B$8</f>
        <v>4.3</v>
      </c>
      <c r="I97" s="4">
        <f t="shared" si="14"/>
        <v>118.84699320688253</v>
      </c>
      <c r="J97" s="4">
        <f t="shared" si="15"/>
        <v>6.6113087837840645</v>
      </c>
      <c r="K97" s="33">
        <f t="shared" si="18"/>
        <v>193.96039294365178</v>
      </c>
      <c r="L97" s="4">
        <f t="shared" si="19"/>
        <v>10.824327944171758</v>
      </c>
      <c r="M97" s="33">
        <f t="shared" si="16"/>
        <v>17.665494471095474</v>
      </c>
      <c r="N97" s="15" t="s">
        <v>13</v>
      </c>
      <c r="O97" s="6"/>
      <c r="P97" s="7" t="s">
        <v>13</v>
      </c>
      <c r="Q97" s="7"/>
      <c r="S97" s="22">
        <f t="shared" si="20"/>
        <v>1.0043898882400162</v>
      </c>
      <c r="T97" s="22">
        <f t="shared" si="21"/>
        <v>2.2770830012558188</v>
      </c>
      <c r="U97" s="39">
        <f t="shared" si="11"/>
        <v>0.10590338286570189</v>
      </c>
      <c r="V97" s="39">
        <f t="shared" si="12"/>
        <v>4.9617399723885347E-2</v>
      </c>
      <c r="W97" s="39">
        <f t="shared" si="13"/>
        <v>5.6285983141816542E-2</v>
      </c>
      <c r="Z97" s="37"/>
    </row>
    <row r="98" spans="1:26">
      <c r="A98" s="1">
        <v>1878.06</v>
      </c>
      <c r="B98" s="11">
        <v>3.41</v>
      </c>
      <c r="C98" s="4">
        <v>0.185</v>
      </c>
      <c r="D98" s="11">
        <v>0.30499999999999999</v>
      </c>
      <c r="E98" s="11">
        <v>8.3728446279999993</v>
      </c>
      <c r="F98" s="4">
        <f t="shared" si="17"/>
        <v>1878.4583333333267</v>
      </c>
      <c r="G98" s="22">
        <f>G93*7/12+G105*5/12</f>
        <v>4.29</v>
      </c>
      <c r="H98" s="22">
        <f>G98+100*variable_alloc_parm!B$8</f>
        <v>4.29</v>
      </c>
      <c r="I98" s="4">
        <f t="shared" si="14"/>
        <v>124.09486216014857</v>
      </c>
      <c r="J98" s="4">
        <f t="shared" si="15"/>
        <v>6.7324192081019012</v>
      </c>
      <c r="K98" s="33">
        <f t="shared" si="18"/>
        <v>203.44062673119387</v>
      </c>
      <c r="L98" s="4">
        <f t="shared" si="19"/>
        <v>11.099393829573403</v>
      </c>
      <c r="M98" s="33">
        <f t="shared" si="16"/>
        <v>18.196302390913232</v>
      </c>
      <c r="N98" s="15" t="s">
        <v>13</v>
      </c>
      <c r="O98" s="6"/>
      <c r="P98" s="7" t="s">
        <v>13</v>
      </c>
      <c r="Q98" s="7"/>
      <c r="S98" s="22">
        <f t="shared" si="20"/>
        <v>1.0043819287502689</v>
      </c>
      <c r="T98" s="22">
        <f t="shared" si="21"/>
        <v>2.3390466481712737</v>
      </c>
      <c r="U98" s="39">
        <f t="shared" si="11"/>
        <v>9.892094350792946E-2</v>
      </c>
      <c r="V98" s="39">
        <f t="shared" si="12"/>
        <v>4.8516120025503318E-2</v>
      </c>
      <c r="W98" s="39">
        <f t="shared" si="13"/>
        <v>5.0404823482426142E-2</v>
      </c>
      <c r="Z98" s="37"/>
    </row>
    <row r="99" spans="1:26">
      <c r="A99" s="1">
        <v>1878.07</v>
      </c>
      <c r="B99" s="11">
        <v>3.48</v>
      </c>
      <c r="C99" s="4">
        <v>0.1842</v>
      </c>
      <c r="D99" s="11">
        <v>0.30580000000000002</v>
      </c>
      <c r="E99" s="11">
        <v>8.4679289260000008</v>
      </c>
      <c r="F99" s="4">
        <f t="shared" si="17"/>
        <v>1878.5416666666599</v>
      </c>
      <c r="G99" s="22">
        <f>G93*6/12+G105*6/12</f>
        <v>4.2799999999999994</v>
      </c>
      <c r="H99" s="22">
        <f>G99+100*variable_alloc_parm!B$8</f>
        <v>4.2799999999999994</v>
      </c>
      <c r="I99" s="4">
        <f t="shared" si="14"/>
        <v>125.22022908627329</v>
      </c>
      <c r="J99" s="4">
        <f t="shared" si="15"/>
        <v>6.6280362637044652</v>
      </c>
      <c r="K99" s="33">
        <f t="shared" si="18"/>
        <v>206.19104686223304</v>
      </c>
      <c r="L99" s="4">
        <f t="shared" si="19"/>
        <v>11.003547716834015</v>
      </c>
      <c r="M99" s="33">
        <f t="shared" si="16"/>
        <v>18.118741991514614</v>
      </c>
      <c r="N99" s="15" t="s">
        <v>13</v>
      </c>
      <c r="O99" s="6"/>
      <c r="P99" s="7" t="s">
        <v>13</v>
      </c>
      <c r="Q99" s="7"/>
      <c r="S99" s="22">
        <f t="shared" si="20"/>
        <v>1.0043739695020064</v>
      </c>
      <c r="T99" s="22">
        <f t="shared" si="21"/>
        <v>2.3229165130070015</v>
      </c>
      <c r="U99" s="39">
        <f t="shared" si="11"/>
        <v>9.9383617716456873E-2</v>
      </c>
      <c r="V99" s="39">
        <f t="shared" si="12"/>
        <v>4.8472788674609246E-2</v>
      </c>
      <c r="W99" s="39">
        <f t="shared" si="13"/>
        <v>5.0910829041847627E-2</v>
      </c>
      <c r="Z99" s="37"/>
    </row>
    <row r="100" spans="1:26">
      <c r="A100" s="1">
        <v>1878.08</v>
      </c>
      <c r="B100" s="11">
        <v>3.45</v>
      </c>
      <c r="C100" s="4">
        <v>0.18329999999999999</v>
      </c>
      <c r="D100" s="11">
        <v>0.30669999999999997</v>
      </c>
      <c r="E100" s="11">
        <v>8.5630942149999996</v>
      </c>
      <c r="F100" s="4">
        <f t="shared" si="17"/>
        <v>1878.6249999999932</v>
      </c>
      <c r="G100" s="22">
        <f>G93*5/12+G105*7/12</f>
        <v>4.2699999999999996</v>
      </c>
      <c r="H100" s="22">
        <f>G100+100*variable_alloc_parm!B$8</f>
        <v>4.2699999999999996</v>
      </c>
      <c r="I100" s="4">
        <f t="shared" si="14"/>
        <v>122.76111573764814</v>
      </c>
      <c r="J100" s="4">
        <f t="shared" si="15"/>
        <v>6.5223514535393923</v>
      </c>
      <c r="K100" s="33">
        <f t="shared" si="18"/>
        <v>203.03679386543442</v>
      </c>
      <c r="L100" s="4">
        <f t="shared" si="19"/>
        <v>10.913285274416429</v>
      </c>
      <c r="M100" s="33">
        <f t="shared" si="16"/>
        <v>18.049676718414126</v>
      </c>
      <c r="N100" s="15" t="s">
        <v>13</v>
      </c>
      <c r="O100" s="6"/>
      <c r="P100" s="7" t="s">
        <v>13</v>
      </c>
      <c r="Q100" s="7"/>
      <c r="S100" s="22">
        <f t="shared" si="20"/>
        <v>1.0043660104954082</v>
      </c>
      <c r="T100" s="22">
        <f t="shared" si="21"/>
        <v>2.3071484085249341</v>
      </c>
      <c r="U100" s="39">
        <f t="shared" si="11"/>
        <v>0.10382760299540639</v>
      </c>
      <c r="V100" s="39">
        <f t="shared" si="12"/>
        <v>4.9658128364912901E-2</v>
      </c>
      <c r="W100" s="39">
        <f t="shared" si="13"/>
        <v>5.4169474630493486E-2</v>
      </c>
      <c r="Z100" s="37"/>
    </row>
    <row r="101" spans="1:26">
      <c r="A101" s="1">
        <v>1878.09</v>
      </c>
      <c r="B101" s="11">
        <v>3.52</v>
      </c>
      <c r="C101" s="4">
        <v>0.1825</v>
      </c>
      <c r="D101" s="11">
        <v>0.3075</v>
      </c>
      <c r="E101" s="11">
        <v>8.5630942149999996</v>
      </c>
      <c r="F101" s="4">
        <f t="shared" si="17"/>
        <v>1878.7083333333264</v>
      </c>
      <c r="G101" s="22">
        <f>G93*4/12+G105*8/12</f>
        <v>4.26</v>
      </c>
      <c r="H101" s="22">
        <f>G101+100*variable_alloc_parm!B$8</f>
        <v>4.26</v>
      </c>
      <c r="I101" s="4">
        <f t="shared" si="14"/>
        <v>125.25192098449897</v>
      </c>
      <c r="J101" s="4">
        <f t="shared" si="15"/>
        <v>6.4938851078610975</v>
      </c>
      <c r="K101" s="33">
        <f t="shared" si="18"/>
        <v>208.05141033227997</v>
      </c>
      <c r="L101" s="4">
        <f t="shared" si="19"/>
        <v>10.941751620094726</v>
      </c>
      <c r="M101" s="33">
        <f t="shared" si="16"/>
        <v>18.174945646925028</v>
      </c>
      <c r="N101" s="15" t="s">
        <v>13</v>
      </c>
      <c r="O101" s="6"/>
      <c r="P101" s="7" t="s">
        <v>13</v>
      </c>
      <c r="Q101" s="7"/>
      <c r="S101" s="22">
        <f t="shared" si="20"/>
        <v>1.0043580517306545</v>
      </c>
      <c r="T101" s="22">
        <f t="shared" si="21"/>
        <v>2.317221442691018</v>
      </c>
      <c r="U101" s="39">
        <f t="shared" si="11"/>
        <v>0.10423562132954323</v>
      </c>
      <c r="V101" s="39">
        <f t="shared" si="12"/>
        <v>4.9670451105291447E-2</v>
      </c>
      <c r="W101" s="39">
        <f t="shared" si="13"/>
        <v>5.456517022425178E-2</v>
      </c>
      <c r="Z101" s="37"/>
    </row>
    <row r="102" spans="1:26">
      <c r="A102" s="1">
        <v>1878.1</v>
      </c>
      <c r="B102" s="11">
        <v>3.48</v>
      </c>
      <c r="C102" s="4">
        <v>0.1817</v>
      </c>
      <c r="D102" s="11">
        <v>0.30830000000000002</v>
      </c>
      <c r="E102" s="11">
        <v>8.4679289260000008</v>
      </c>
      <c r="F102" s="4">
        <f t="shared" si="17"/>
        <v>1878.7916666666597</v>
      </c>
      <c r="G102" s="22">
        <f>G93*3/12+G105*9/12</f>
        <v>4.25</v>
      </c>
      <c r="H102" s="22">
        <f>G102+100*variable_alloc_parm!B$8</f>
        <v>4.25</v>
      </c>
      <c r="I102" s="4">
        <f t="shared" si="14"/>
        <v>125.22022908627329</v>
      </c>
      <c r="J102" s="4">
        <f t="shared" si="15"/>
        <v>6.5380792025792687</v>
      </c>
      <c r="K102" s="33">
        <f t="shared" si="18"/>
        <v>208.90378186972981</v>
      </c>
      <c r="L102" s="4">
        <f t="shared" si="19"/>
        <v>11.093504777959211</v>
      </c>
      <c r="M102" s="33">
        <f t="shared" si="16"/>
        <v>18.50719423863152</v>
      </c>
      <c r="N102" s="15" t="s">
        <v>13</v>
      </c>
      <c r="O102" s="6"/>
      <c r="P102" s="7" t="s">
        <v>13</v>
      </c>
      <c r="Q102" s="7"/>
      <c r="S102" s="22">
        <f t="shared" si="20"/>
        <v>1.004350093207925</v>
      </c>
      <c r="T102" s="22">
        <f t="shared" si="21"/>
        <v>2.3534751790138597</v>
      </c>
      <c r="U102" s="39">
        <f t="shared" si="11"/>
        <v>0.1022776192460364</v>
      </c>
      <c r="V102" s="39">
        <f t="shared" si="12"/>
        <v>4.7284254876306386E-2</v>
      </c>
      <c r="W102" s="39">
        <f t="shared" si="13"/>
        <v>5.4993364369730013E-2</v>
      </c>
      <c r="Z102" s="37"/>
    </row>
    <row r="103" spans="1:26">
      <c r="A103" s="1">
        <v>1878.11</v>
      </c>
      <c r="B103" s="11">
        <v>3.47</v>
      </c>
      <c r="C103" s="4">
        <v>0.18079999999999999</v>
      </c>
      <c r="D103" s="11">
        <v>0.30919999999999997</v>
      </c>
      <c r="E103" s="11">
        <v>8.3728446279999993</v>
      </c>
      <c r="F103" s="4">
        <f t="shared" si="17"/>
        <v>1878.874999999993</v>
      </c>
      <c r="G103" s="22">
        <f>G93*2/12+G105*10/12</f>
        <v>4.2399999999999993</v>
      </c>
      <c r="H103" s="22">
        <f>G103+100*variable_alloc_parm!B$8</f>
        <v>4.2399999999999993</v>
      </c>
      <c r="I103" s="4">
        <f t="shared" si="14"/>
        <v>126.27834947088431</v>
      </c>
      <c r="J103" s="4">
        <f t="shared" si="15"/>
        <v>6.5795750963503981</v>
      </c>
      <c r="K103" s="33">
        <f t="shared" si="18"/>
        <v>211.58375508594054</v>
      </c>
      <c r="L103" s="4">
        <f t="shared" si="19"/>
        <v>11.252237941324907</v>
      </c>
      <c r="M103" s="33">
        <f t="shared" si="16"/>
        <v>18.853515006505134</v>
      </c>
      <c r="N103" s="15" t="s">
        <v>13</v>
      </c>
      <c r="O103" s="6"/>
      <c r="P103" s="7" t="s">
        <v>13</v>
      </c>
      <c r="Q103" s="7"/>
      <c r="S103" s="22">
        <f t="shared" si="20"/>
        <v>1.0043421349273991</v>
      </c>
      <c r="T103" s="22">
        <f t="shared" si="21"/>
        <v>2.3905559824884408</v>
      </c>
      <c r="U103" s="39">
        <f t="shared" si="11"/>
        <v>9.7722810529392579E-2</v>
      </c>
      <c r="V103" s="39">
        <f t="shared" si="12"/>
        <v>4.490438843299871E-2</v>
      </c>
      <c r="W103" s="39">
        <f t="shared" si="13"/>
        <v>5.2818422096393869E-2</v>
      </c>
      <c r="Z103" s="37"/>
    </row>
    <row r="104" spans="1:26">
      <c r="A104" s="1">
        <v>1878.12</v>
      </c>
      <c r="B104" s="11">
        <v>3.45</v>
      </c>
      <c r="C104" s="4">
        <v>0.18</v>
      </c>
      <c r="D104" s="11">
        <v>0.31</v>
      </c>
      <c r="E104" s="11">
        <v>8.18251405</v>
      </c>
      <c r="F104" s="4">
        <f t="shared" si="17"/>
        <v>1878.9583333333262</v>
      </c>
      <c r="G104" s="22">
        <f>G93*1/12+G105*11/12</f>
        <v>4.2299999999999995</v>
      </c>
      <c r="H104" s="22">
        <f>G104+100*variable_alloc_parm!B$8</f>
        <v>4.2299999999999995</v>
      </c>
      <c r="I104" s="4">
        <f t="shared" si="14"/>
        <v>128.47090681133633</v>
      </c>
      <c r="J104" s="4">
        <f t="shared" si="15"/>
        <v>6.7028299205914594</v>
      </c>
      <c r="K104" s="33">
        <f t="shared" si="18"/>
        <v>216.19336297305284</v>
      </c>
      <c r="L104" s="4">
        <f t="shared" si="19"/>
        <v>11.543762641018626</v>
      </c>
      <c r="M104" s="33">
        <f t="shared" si="16"/>
        <v>19.426070296129385</v>
      </c>
      <c r="N104" s="15" t="s">
        <v>13</v>
      </c>
      <c r="O104" s="6"/>
      <c r="P104" s="7" t="s">
        <v>13</v>
      </c>
      <c r="Q104" s="7"/>
      <c r="S104" s="22">
        <f t="shared" si="20"/>
        <v>1.0043341768892575</v>
      </c>
      <c r="T104" s="22">
        <f t="shared" si="21"/>
        <v>2.4567834282733547</v>
      </c>
      <c r="U104" s="39">
        <f t="shared" si="11"/>
        <v>9.3657945065172443E-2</v>
      </c>
      <c r="V104" s="39">
        <f t="shared" si="12"/>
        <v>4.2514842079854676E-2</v>
      </c>
      <c r="W104" s="39">
        <f t="shared" si="13"/>
        <v>5.1143102985317768E-2</v>
      </c>
      <c r="Z104" s="37"/>
    </row>
    <row r="105" spans="1:26">
      <c r="A105" s="1">
        <v>1879.01</v>
      </c>
      <c r="B105" s="11">
        <v>3.58</v>
      </c>
      <c r="C105" s="4">
        <v>0.1817</v>
      </c>
      <c r="D105" s="11">
        <v>0.31580000000000003</v>
      </c>
      <c r="E105" s="11">
        <v>8.2776793390000005</v>
      </c>
      <c r="F105" s="4">
        <f t="shared" si="17"/>
        <v>1879.0416666666595</v>
      </c>
      <c r="G105" s="22">
        <v>4.22</v>
      </c>
      <c r="H105" s="22">
        <f>G105+100*variable_alloc_parm!B$8</f>
        <v>4.22</v>
      </c>
      <c r="I105" s="4">
        <f t="shared" si="14"/>
        <v>131.77920469335061</v>
      </c>
      <c r="J105" s="4">
        <f t="shared" si="15"/>
        <v>6.6883467856932413</v>
      </c>
      <c r="K105" s="33">
        <f t="shared" si="18"/>
        <v>222.69857166919249</v>
      </c>
      <c r="L105" s="4">
        <f t="shared" si="19"/>
        <v>11.624545486636904</v>
      </c>
      <c r="M105" s="33">
        <f t="shared" si="16"/>
        <v>19.64475109863994</v>
      </c>
      <c r="N105" s="15" t="s">
        <v>13</v>
      </c>
      <c r="O105" s="6"/>
      <c r="P105" s="7" t="s">
        <v>13</v>
      </c>
      <c r="Q105" s="7"/>
      <c r="S105" s="22">
        <f t="shared" si="20"/>
        <v>1.0048663382006082</v>
      </c>
      <c r="T105" s="22">
        <f t="shared" si="21"/>
        <v>2.4390644525498382</v>
      </c>
      <c r="U105" s="39">
        <f t="shared" si="11"/>
        <v>9.6763243245123087E-2</v>
      </c>
      <c r="V105" s="39">
        <f t="shared" si="12"/>
        <v>4.7399937053232533E-2</v>
      </c>
      <c r="W105" s="39">
        <f t="shared" si="13"/>
        <v>4.9363306191890555E-2</v>
      </c>
      <c r="Z105" s="37"/>
    </row>
    <row r="106" spans="1:26">
      <c r="A106" s="1">
        <v>1879.02</v>
      </c>
      <c r="B106" s="11">
        <v>3.71</v>
      </c>
      <c r="C106" s="4">
        <v>0.18329999999999999</v>
      </c>
      <c r="D106" s="11">
        <v>0.32169999999999999</v>
      </c>
      <c r="E106" s="11">
        <v>8.3728446279999993</v>
      </c>
      <c r="F106" s="4">
        <f t="shared" si="17"/>
        <v>1879.1249999999927</v>
      </c>
      <c r="G106" s="22">
        <f>G105*11/12+G117*1/12</f>
        <v>4.2033333333333331</v>
      </c>
      <c r="H106" s="22">
        <f>G106+100*variable_alloc_parm!B$8</f>
        <v>4.2033333333333331</v>
      </c>
      <c r="I106" s="4">
        <f t="shared" si="14"/>
        <v>135.01229871382731</v>
      </c>
      <c r="J106" s="4">
        <f t="shared" si="15"/>
        <v>6.6705537342977204</v>
      </c>
      <c r="K106" s="33">
        <f t="shared" si="18"/>
        <v>229.1016986886271</v>
      </c>
      <c r="L106" s="4">
        <f t="shared" si="19"/>
        <v>11.707131131061521</v>
      </c>
      <c r="M106" s="33">
        <f t="shared" si="16"/>
        <v>19.865772632919498</v>
      </c>
      <c r="N106" s="15" t="s">
        <v>13</v>
      </c>
      <c r="O106" s="6"/>
      <c r="P106" s="7" t="s">
        <v>13</v>
      </c>
      <c r="Q106" s="7"/>
      <c r="S106" s="22">
        <f t="shared" si="20"/>
        <v>1.004853493821275</v>
      </c>
      <c r="T106" s="22">
        <f t="shared" si="21"/>
        <v>2.4230765874387807</v>
      </c>
      <c r="U106" s="39">
        <f t="shared" si="11"/>
        <v>9.6609408759285031E-2</v>
      </c>
      <c r="V106" s="39">
        <f t="shared" si="12"/>
        <v>4.9668133462527964E-2</v>
      </c>
      <c r="W106" s="39">
        <f t="shared" si="13"/>
        <v>4.6941275296757068E-2</v>
      </c>
      <c r="Z106" s="37"/>
    </row>
    <row r="107" spans="1:26">
      <c r="A107" s="1">
        <v>1879.03</v>
      </c>
      <c r="B107" s="11">
        <v>3.65</v>
      </c>
      <c r="C107" s="4">
        <v>0.185</v>
      </c>
      <c r="D107" s="11">
        <v>0.32750000000000001</v>
      </c>
      <c r="E107" s="11">
        <v>8.2776793390000005</v>
      </c>
      <c r="F107" s="4">
        <f t="shared" si="17"/>
        <v>1879.208333333326</v>
      </c>
      <c r="G107" s="22">
        <f>G105*10/12+G117*2/12</f>
        <v>4.1866666666666656</v>
      </c>
      <c r="H107" s="22">
        <f>G107+100*variable_alloc_parm!B$8</f>
        <v>4.1866666666666656</v>
      </c>
      <c r="I107" s="4">
        <f t="shared" si="14"/>
        <v>134.35589305327645</v>
      </c>
      <c r="J107" s="4">
        <f t="shared" si="15"/>
        <v>6.8098192369468888</v>
      </c>
      <c r="K107" s="33">
        <f t="shared" si="18"/>
        <v>228.95080955376417</v>
      </c>
      <c r="L107" s="4">
        <f t="shared" si="19"/>
        <v>12.055220541081654</v>
      </c>
      <c r="M107" s="33">
        <f t="shared" si="16"/>
        <v>20.542846610645967</v>
      </c>
      <c r="N107" s="15" t="s">
        <v>13</v>
      </c>
      <c r="O107" s="6"/>
      <c r="P107" s="7" t="s">
        <v>13</v>
      </c>
      <c r="Q107" s="7"/>
      <c r="S107" s="22">
        <f t="shared" si="20"/>
        <v>1.0048406505677119</v>
      </c>
      <c r="T107" s="22">
        <f t="shared" si="21"/>
        <v>2.4628293569541437</v>
      </c>
      <c r="U107" s="39">
        <f t="shared" si="11"/>
        <v>9.6110971247693522E-2</v>
      </c>
      <c r="V107" s="39">
        <f t="shared" si="12"/>
        <v>4.9555504087045454E-2</v>
      </c>
      <c r="W107" s="39">
        <f t="shared" si="13"/>
        <v>4.6555467160648067E-2</v>
      </c>
      <c r="Z107" s="37"/>
    </row>
    <row r="108" spans="1:26">
      <c r="A108" s="1">
        <v>1879.04</v>
      </c>
      <c r="B108" s="11">
        <v>3.77</v>
      </c>
      <c r="C108" s="4">
        <v>0.1867</v>
      </c>
      <c r="D108" s="11">
        <v>0.33329999999999999</v>
      </c>
      <c r="E108" s="11">
        <v>8.18251405</v>
      </c>
      <c r="F108" s="4">
        <f t="shared" si="17"/>
        <v>1879.2916666666592</v>
      </c>
      <c r="G108" s="22">
        <f>G105*9/12+G117*3/12</f>
        <v>4.17</v>
      </c>
      <c r="H108" s="22">
        <f>G108+100*variable_alloc_parm!B$8</f>
        <v>4.17</v>
      </c>
      <c r="I108" s="4">
        <f t="shared" si="14"/>
        <v>140.38704889238781</v>
      </c>
      <c r="J108" s="4">
        <f t="shared" si="15"/>
        <v>6.9523241454134759</v>
      </c>
      <c r="K108" s="33">
        <f t="shared" si="18"/>
        <v>240.21554084042015</v>
      </c>
      <c r="L108" s="4">
        <f t="shared" si="19"/>
        <v>12.411406736295188</v>
      </c>
      <c r="M108" s="33">
        <f t="shared" si="16"/>
        <v>21.237092775096031</v>
      </c>
      <c r="N108" s="15" t="s">
        <v>13</v>
      </c>
      <c r="O108" s="6"/>
      <c r="P108" s="7" t="s">
        <v>13</v>
      </c>
      <c r="Q108" s="7"/>
      <c r="S108" s="22">
        <f t="shared" si="20"/>
        <v>1.004827808441316</v>
      </c>
      <c r="T108" s="22">
        <f t="shared" si="21"/>
        <v>2.5035332096859122</v>
      </c>
      <c r="U108" s="39">
        <f t="shared" si="11"/>
        <v>9.1045780350762717E-2</v>
      </c>
      <c r="V108" s="39">
        <f t="shared" si="12"/>
        <v>4.8158813833927505E-2</v>
      </c>
      <c r="W108" s="39">
        <f t="shared" si="13"/>
        <v>4.2886966516835212E-2</v>
      </c>
      <c r="Z108" s="37"/>
    </row>
    <row r="109" spans="1:26">
      <c r="A109" s="1">
        <v>1879.05</v>
      </c>
      <c r="B109" s="11">
        <v>3.94</v>
      </c>
      <c r="C109" s="4">
        <v>0.1883</v>
      </c>
      <c r="D109" s="11">
        <v>0.3392</v>
      </c>
      <c r="E109" s="11">
        <v>8.18251405</v>
      </c>
      <c r="F109" s="4">
        <f t="shared" si="17"/>
        <v>1879.3749999999925</v>
      </c>
      <c r="G109" s="22">
        <f>G105*8/12+G117*4/12</f>
        <v>4.1533333333333324</v>
      </c>
      <c r="H109" s="22">
        <f>G109+100*variable_alloc_parm!B$8</f>
        <v>4.1533333333333324</v>
      </c>
      <c r="I109" s="4">
        <f t="shared" si="14"/>
        <v>146.71749937294641</v>
      </c>
      <c r="J109" s="4">
        <f t="shared" si="15"/>
        <v>7.0119048558187336</v>
      </c>
      <c r="K109" s="33">
        <f t="shared" si="18"/>
        <v>252.04737748177092</v>
      </c>
      <c r="L109" s="4">
        <f t="shared" si="19"/>
        <v>12.631110605914575</v>
      </c>
      <c r="M109" s="33">
        <f t="shared" si="16"/>
        <v>21.699104173049925</v>
      </c>
      <c r="N109" s="15" t="s">
        <v>13</v>
      </c>
      <c r="O109" s="6"/>
      <c r="P109" s="7" t="s">
        <v>13</v>
      </c>
      <c r="Q109" s="7"/>
      <c r="S109" s="22">
        <f t="shared" si="20"/>
        <v>1.0048149674434854</v>
      </c>
      <c r="T109" s="22">
        <f t="shared" si="21"/>
        <v>2.515619788448749</v>
      </c>
      <c r="U109" s="39">
        <f t="shared" si="11"/>
        <v>9.1789140645424094E-2</v>
      </c>
      <c r="V109" s="39">
        <f t="shared" si="12"/>
        <v>5.0567110086689793E-2</v>
      </c>
      <c r="W109" s="39">
        <f t="shared" si="13"/>
        <v>4.1222030558734302E-2</v>
      </c>
      <c r="Z109" s="37"/>
    </row>
    <row r="110" spans="1:26">
      <c r="A110" s="1">
        <v>1879.06</v>
      </c>
      <c r="B110" s="11">
        <v>3.96</v>
      </c>
      <c r="C110" s="4">
        <v>0.19</v>
      </c>
      <c r="D110" s="11">
        <v>0.34499999999999997</v>
      </c>
      <c r="E110" s="11">
        <v>8.0873811569999994</v>
      </c>
      <c r="F110" s="4">
        <f t="shared" si="17"/>
        <v>1879.4583333333258</v>
      </c>
      <c r="G110" s="22">
        <f>G105*7/12+G117*5/12</f>
        <v>4.1366666666666667</v>
      </c>
      <c r="H110" s="22">
        <f>G110+100*variable_alloc_parm!B$8</f>
        <v>4.1366666666666667</v>
      </c>
      <c r="I110" s="4">
        <f t="shared" si="14"/>
        <v>149.19687554921558</v>
      </c>
      <c r="J110" s="4">
        <f t="shared" si="15"/>
        <v>7.1584359480684254</v>
      </c>
      <c r="K110" s="33">
        <f t="shared" si="18"/>
        <v>257.33151661739794</v>
      </c>
      <c r="L110" s="4">
        <f t="shared" si="19"/>
        <v>12.998212642545298</v>
      </c>
      <c r="M110" s="33">
        <f t="shared" si="16"/>
        <v>22.419033644697549</v>
      </c>
      <c r="N110" s="15" t="s">
        <v>13</v>
      </c>
      <c r="O110" s="6"/>
      <c r="P110" s="7" t="s">
        <v>13</v>
      </c>
      <c r="Q110" s="7"/>
      <c r="S110" s="22">
        <f t="shared" si="20"/>
        <v>1.00480212757562</v>
      </c>
      <c r="T110" s="22">
        <f t="shared" si="21"/>
        <v>2.5574664536825686</v>
      </c>
      <c r="U110" s="39">
        <f t="shared" si="11"/>
        <v>9.1733185230576719E-2</v>
      </c>
      <c r="V110" s="39">
        <f t="shared" si="12"/>
        <v>4.9157552491394085E-2</v>
      </c>
      <c r="W110" s="39">
        <f t="shared" si="13"/>
        <v>4.2575632739182634E-2</v>
      </c>
      <c r="Z110" s="37"/>
    </row>
    <row r="111" spans="1:26">
      <c r="A111" s="1">
        <v>1879.07</v>
      </c>
      <c r="B111" s="11">
        <v>4.04</v>
      </c>
      <c r="C111" s="4">
        <v>0.19170000000000001</v>
      </c>
      <c r="D111" s="11">
        <v>0.3508</v>
      </c>
      <c r="E111" s="11">
        <v>8.18251405</v>
      </c>
      <c r="F111" s="4">
        <f t="shared" si="17"/>
        <v>1879.541666666659</v>
      </c>
      <c r="G111" s="22">
        <f>G105*6/12+G117*6/12</f>
        <v>4.1199999999999992</v>
      </c>
      <c r="H111" s="22">
        <f>G111+100*variable_alloc_parm!B$8</f>
        <v>4.1199999999999992</v>
      </c>
      <c r="I111" s="4">
        <f t="shared" si="14"/>
        <v>150.44129377327502</v>
      </c>
      <c r="J111" s="4">
        <f t="shared" si="15"/>
        <v>7.1385138654299061</v>
      </c>
      <c r="K111" s="33">
        <f t="shared" si="18"/>
        <v>260.5038914439038</v>
      </c>
      <c r="L111" s="4">
        <f t="shared" si="19"/>
        <v>13.06307075635269</v>
      </c>
      <c r="M111" s="33">
        <f t="shared" si="16"/>
        <v>22.619991365970652</v>
      </c>
      <c r="N111" s="15" t="s">
        <v>13</v>
      </c>
      <c r="O111" s="6"/>
      <c r="P111" s="7" t="s">
        <v>13</v>
      </c>
      <c r="Q111" s="7"/>
      <c r="S111" s="22">
        <f t="shared" si="20"/>
        <v>1.0047892888391219</v>
      </c>
      <c r="T111" s="22">
        <f t="shared" si="21"/>
        <v>2.5398709093681653</v>
      </c>
      <c r="U111" s="39">
        <f t="shared" si="11"/>
        <v>8.8541710736451451E-2</v>
      </c>
      <c r="V111" s="39">
        <f t="shared" si="12"/>
        <v>5.0204458524767626E-2</v>
      </c>
      <c r="W111" s="39">
        <f t="shared" si="13"/>
        <v>3.8337252211683825E-2</v>
      </c>
      <c r="Z111" s="37"/>
    </row>
    <row r="112" spans="1:26">
      <c r="A112" s="1">
        <v>1879.08</v>
      </c>
      <c r="B112" s="11">
        <v>4.07</v>
      </c>
      <c r="C112" s="4">
        <v>0.1933</v>
      </c>
      <c r="D112" s="11">
        <v>0.35670000000000002</v>
      </c>
      <c r="E112" s="11">
        <v>8.18251405</v>
      </c>
      <c r="F112" s="4">
        <f t="shared" si="17"/>
        <v>1879.6249999999923</v>
      </c>
      <c r="G112" s="22">
        <f>G105*5/12+G117*7/12</f>
        <v>4.1033333333333326</v>
      </c>
      <c r="H112" s="22">
        <f>G112+100*variable_alloc_parm!B$8</f>
        <v>4.1033333333333326</v>
      </c>
      <c r="I112" s="4">
        <f t="shared" si="14"/>
        <v>151.5584320933736</v>
      </c>
      <c r="J112" s="4">
        <f t="shared" si="15"/>
        <v>7.1980945758351629</v>
      </c>
      <c r="K112" s="33">
        <f t="shared" si="18"/>
        <v>263.47701032046962</v>
      </c>
      <c r="L112" s="4">
        <f t="shared" si="19"/>
        <v>13.282774625972078</v>
      </c>
      <c r="M112" s="33">
        <f t="shared" si="16"/>
        <v>23.091461813590048</v>
      </c>
      <c r="N112" s="15" t="s">
        <v>13</v>
      </c>
      <c r="O112" s="6"/>
      <c r="P112" s="7" t="s">
        <v>13</v>
      </c>
      <c r="Q112" s="7"/>
      <c r="S112" s="22">
        <f t="shared" si="20"/>
        <v>1.0047764512353945</v>
      </c>
      <c r="T112" s="22">
        <f t="shared" si="21"/>
        <v>2.5520350847672124</v>
      </c>
      <c r="U112" s="39">
        <f t="shared" si="11"/>
        <v>8.9111386893727218E-2</v>
      </c>
      <c r="V112" s="39">
        <f t="shared" si="12"/>
        <v>5.0024868987590176E-2</v>
      </c>
      <c r="W112" s="39">
        <f t="shared" si="13"/>
        <v>3.9086517906137042E-2</v>
      </c>
      <c r="Z112" s="37"/>
    </row>
    <row r="113" spans="1:26">
      <c r="A113" s="1">
        <v>1879.09</v>
      </c>
      <c r="B113" s="11">
        <v>4.22</v>
      </c>
      <c r="C113" s="4">
        <v>0.19500000000000001</v>
      </c>
      <c r="D113" s="11">
        <v>0.36249999999999999</v>
      </c>
      <c r="E113" s="11">
        <v>8.4679289260000008</v>
      </c>
      <c r="F113" s="4">
        <f t="shared" si="17"/>
        <v>1879.7083333333255</v>
      </c>
      <c r="G113" s="22">
        <f>G105*4/12+G117*8/12</f>
        <v>4.086666666666666</v>
      </c>
      <c r="H113" s="22">
        <f>G113+100*variable_alloc_parm!B$8</f>
        <v>4.086666666666666</v>
      </c>
      <c r="I113" s="4">
        <f t="shared" si="14"/>
        <v>151.84751917933139</v>
      </c>
      <c r="J113" s="4">
        <f t="shared" si="15"/>
        <v>7.0166507677653138</v>
      </c>
      <c r="K113" s="33">
        <f t="shared" si="18"/>
        <v>264.99608327369674</v>
      </c>
      <c r="L113" s="4">
        <f t="shared" si="19"/>
        <v>13.043773863153467</v>
      </c>
      <c r="M113" s="33">
        <f t="shared" si="16"/>
        <v>22.763289143771345</v>
      </c>
      <c r="N113" s="15" t="s">
        <v>13</v>
      </c>
      <c r="O113" s="6"/>
      <c r="P113" s="7" t="s">
        <v>13</v>
      </c>
      <c r="Q113" s="7"/>
      <c r="S113" s="22">
        <f t="shared" si="20"/>
        <v>1.0047636147658443</v>
      </c>
      <c r="T113" s="22">
        <f t="shared" si="21"/>
        <v>2.4777965516564411</v>
      </c>
      <c r="U113" s="39">
        <f t="shared" si="11"/>
        <v>9.0104551557638191E-2</v>
      </c>
      <c r="V113" s="39">
        <f t="shared" si="12"/>
        <v>5.2144394527997129E-2</v>
      </c>
      <c r="W113" s="39">
        <f t="shared" si="13"/>
        <v>3.7960157029641062E-2</v>
      </c>
      <c r="Z113" s="37"/>
    </row>
    <row r="114" spans="1:26">
      <c r="A114" s="1">
        <v>1879.1</v>
      </c>
      <c r="B114" s="11">
        <v>4.68</v>
      </c>
      <c r="C114" s="4">
        <v>0.19670000000000001</v>
      </c>
      <c r="D114" s="11">
        <v>0.36830000000000002</v>
      </c>
      <c r="E114" s="11">
        <v>8.9436743799999991</v>
      </c>
      <c r="F114" s="4">
        <f t="shared" si="17"/>
        <v>1879.7916666666588</v>
      </c>
      <c r="G114" s="22">
        <f>G105*3/12+G117*9/12</f>
        <v>4.0699999999999994</v>
      </c>
      <c r="H114" s="22">
        <f>G114+100*variable_alloc_parm!B$8</f>
        <v>4.0699999999999994</v>
      </c>
      <c r="I114" s="4">
        <f t="shared" si="14"/>
        <v>159.4418512360912</v>
      </c>
      <c r="J114" s="4">
        <f t="shared" si="15"/>
        <v>6.701327379944261</v>
      </c>
      <c r="K114" s="33">
        <f t="shared" si="18"/>
        <v>279.22386730884278</v>
      </c>
      <c r="L114" s="4">
        <f t="shared" si="19"/>
        <v>12.547528591934274</v>
      </c>
      <c r="M114" s="33">
        <f t="shared" si="16"/>
        <v>21.973963745693766</v>
      </c>
      <c r="N114" s="15" t="s">
        <v>13</v>
      </c>
      <c r="O114" s="6"/>
      <c r="P114" s="7" t="s">
        <v>13</v>
      </c>
      <c r="Q114" s="7"/>
      <c r="S114" s="22">
        <f t="shared" si="20"/>
        <v>1.004750779431878</v>
      </c>
      <c r="T114" s="22">
        <f t="shared" si="21"/>
        <v>2.3571692610154491</v>
      </c>
      <c r="U114" s="39">
        <f t="shared" si="11"/>
        <v>8.2800089835030732E-2</v>
      </c>
      <c r="V114" s="39">
        <f t="shared" si="12"/>
        <v>5.7732581236854985E-2</v>
      </c>
      <c r="W114" s="39">
        <f t="shared" si="13"/>
        <v>2.5067508598175747E-2</v>
      </c>
      <c r="Z114" s="37"/>
    </row>
    <row r="115" spans="1:26">
      <c r="A115" s="1">
        <v>1879.11</v>
      </c>
      <c r="B115" s="11">
        <v>4.93</v>
      </c>
      <c r="C115" s="4">
        <v>0.1983</v>
      </c>
      <c r="D115" s="11">
        <v>0.37419999999999998</v>
      </c>
      <c r="E115" s="11">
        <v>9.4194198349999994</v>
      </c>
      <c r="F115" s="4">
        <f t="shared" si="17"/>
        <v>1879.874999999992</v>
      </c>
      <c r="G115" s="22">
        <f>G105*2/12+G117*10/12</f>
        <v>4.0533333333333328</v>
      </c>
      <c r="H115" s="22">
        <f>G115+100*variable_alloc_parm!B$8</f>
        <v>4.0533333333333328</v>
      </c>
      <c r="I115" s="4">
        <f t="shared" si="14"/>
        <v>159.47595778864655</v>
      </c>
      <c r="J115" s="4">
        <f t="shared" si="15"/>
        <v>6.414621182452052</v>
      </c>
      <c r="K115" s="33">
        <f t="shared" si="18"/>
        <v>280.21973491468918</v>
      </c>
      <c r="L115" s="4">
        <f t="shared" si="19"/>
        <v>12.104645720996256</v>
      </c>
      <c r="M115" s="33">
        <f t="shared" si="16"/>
        <v>21.269416796161604</v>
      </c>
      <c r="N115" s="15" t="s">
        <v>13</v>
      </c>
      <c r="O115" s="6"/>
      <c r="P115" s="7" t="s">
        <v>13</v>
      </c>
      <c r="Q115" s="7"/>
      <c r="S115" s="22">
        <f t="shared" si="20"/>
        <v>1.0047379452349057</v>
      </c>
      <c r="T115" s="22">
        <f t="shared" si="21"/>
        <v>2.2487488045936366</v>
      </c>
      <c r="U115" s="39">
        <f t="shared" si="11"/>
        <v>8.1779571543002527E-2</v>
      </c>
      <c r="V115" s="39">
        <f t="shared" si="12"/>
        <v>6.305032386033349E-2</v>
      </c>
      <c r="W115" s="39">
        <f t="shared" si="13"/>
        <v>1.8729247682669037E-2</v>
      </c>
      <c r="Z115" s="37"/>
    </row>
    <row r="116" spans="1:26">
      <c r="A116" s="1">
        <v>1879.12</v>
      </c>
      <c r="B116" s="11">
        <v>4.92</v>
      </c>
      <c r="C116" s="4">
        <v>0.2</v>
      </c>
      <c r="D116" s="11">
        <v>0.38</v>
      </c>
      <c r="E116" s="11">
        <v>9.7048347110000002</v>
      </c>
      <c r="F116" s="4">
        <f t="shared" si="17"/>
        <v>1879.9583333333253</v>
      </c>
      <c r="G116" s="22">
        <f>G105*1/12+G117*11/12</f>
        <v>4.0366666666666671</v>
      </c>
      <c r="H116" s="22">
        <f>G116+100*variable_alloc_parm!B$8</f>
        <v>4.0366666666666671</v>
      </c>
      <c r="I116" s="4">
        <f t="shared" si="14"/>
        <v>154.47187351895954</v>
      </c>
      <c r="J116" s="4">
        <f t="shared" si="15"/>
        <v>6.2793444519902248</v>
      </c>
      <c r="K116" s="33">
        <f t="shared" si="18"/>
        <v>272.34638419061355</v>
      </c>
      <c r="L116" s="4">
        <f t="shared" si="19"/>
        <v>11.930754458781427</v>
      </c>
      <c r="M116" s="33">
        <f t="shared" si="16"/>
        <v>21.034883331795353</v>
      </c>
      <c r="N116" s="15" t="s">
        <v>13</v>
      </c>
      <c r="O116" s="6"/>
      <c r="P116" s="7" t="s">
        <v>13</v>
      </c>
      <c r="Q116" s="7"/>
      <c r="S116" s="22">
        <f t="shared" si="20"/>
        <v>1.004725112176339</v>
      </c>
      <c r="T116" s="22">
        <f t="shared" si="21"/>
        <v>2.1929552076819072</v>
      </c>
      <c r="U116" s="39">
        <f t="shared" si="11"/>
        <v>8.3300077284706786E-2</v>
      </c>
      <c r="V116" s="39">
        <f t="shared" si="12"/>
        <v>6.4743286223947427E-2</v>
      </c>
      <c r="W116" s="39">
        <f t="shared" si="13"/>
        <v>1.8556791060759359E-2</v>
      </c>
      <c r="Z116" s="37"/>
    </row>
    <row r="117" spans="1:26">
      <c r="A117" s="1">
        <v>1880.01</v>
      </c>
      <c r="B117" s="11">
        <v>5.1100000000000003</v>
      </c>
      <c r="C117" s="4">
        <v>0.20499999999999999</v>
      </c>
      <c r="D117" s="11">
        <v>0.38919999999999999</v>
      </c>
      <c r="E117" s="11">
        <v>9.9903305790000001</v>
      </c>
      <c r="F117" s="4">
        <f t="shared" si="17"/>
        <v>1880.0416666666586</v>
      </c>
      <c r="G117" s="22">
        <v>4.0199999999999996</v>
      </c>
      <c r="H117" s="22">
        <f>G117+100*variable_alloc_parm!B$8</f>
        <v>4.0199999999999996</v>
      </c>
      <c r="I117" s="4">
        <f t="shared" si="14"/>
        <v>155.85240024718507</v>
      </c>
      <c r="J117" s="4">
        <f t="shared" si="15"/>
        <v>6.2523957046326686</v>
      </c>
      <c r="K117" s="33">
        <f t="shared" si="18"/>
        <v>275.69898746914907</v>
      </c>
      <c r="L117" s="4">
        <f t="shared" si="19"/>
        <v>11.870401991429439</v>
      </c>
      <c r="M117" s="33">
        <f t="shared" si="16"/>
        <v>20.99844342915711</v>
      </c>
      <c r="N117" s="15" t="s">
        <v>13</v>
      </c>
      <c r="O117" s="6"/>
      <c r="P117" s="7" t="s">
        <v>13</v>
      </c>
      <c r="Q117" s="7"/>
      <c r="S117" s="22">
        <f t="shared" si="20"/>
        <v>1.0055306639798018</v>
      </c>
      <c r="T117" s="22">
        <f t="shared" si="21"/>
        <v>2.1403524891297896</v>
      </c>
      <c r="U117" s="39">
        <f t="shared" si="11"/>
        <v>8.6237032044705453E-2</v>
      </c>
      <c r="V117" s="39">
        <f t="shared" si="12"/>
        <v>7.0297515736478022E-2</v>
      </c>
      <c r="W117" s="39">
        <f t="shared" si="13"/>
        <v>1.593951630822743E-2</v>
      </c>
      <c r="Z117" s="37"/>
    </row>
    <row r="118" spans="1:26">
      <c r="A118" s="1">
        <v>1880.02</v>
      </c>
      <c r="B118" s="11">
        <v>5.2</v>
      </c>
      <c r="C118" s="4">
        <v>0.21</v>
      </c>
      <c r="D118" s="11">
        <v>0.39829999999999999</v>
      </c>
      <c r="E118" s="11">
        <v>9.9903305790000001</v>
      </c>
      <c r="F118" s="4">
        <f t="shared" si="17"/>
        <v>1880.1249999999918</v>
      </c>
      <c r="G118" s="22">
        <f>G117*11/12+G129*1/12</f>
        <v>3.9933333333333332</v>
      </c>
      <c r="H118" s="22">
        <f>G118+100*variable_alloc_parm!B$8</f>
        <v>3.9933333333333332</v>
      </c>
      <c r="I118" s="4">
        <f t="shared" si="14"/>
        <v>158.59735445897502</v>
      </c>
      <c r="J118" s="4">
        <f t="shared" si="15"/>
        <v>6.4048931608432218</v>
      </c>
      <c r="K118" s="33">
        <f t="shared" si="18"/>
        <v>281.49891724467426</v>
      </c>
      <c r="L118" s="4">
        <f t="shared" si="19"/>
        <v>12.147947361732644</v>
      </c>
      <c r="M118" s="33">
        <f t="shared" si="16"/>
        <v>21.561734372798799</v>
      </c>
      <c r="N118" s="15" t="s">
        <v>13</v>
      </c>
      <c r="O118" s="6"/>
      <c r="P118" s="7" t="s">
        <v>13</v>
      </c>
      <c r="Q118" s="7"/>
      <c r="S118" s="22">
        <f t="shared" si="20"/>
        <v>1.0055111531554377</v>
      </c>
      <c r="T118" s="22">
        <f t="shared" si="21"/>
        <v>2.1521900595454988</v>
      </c>
      <c r="U118" s="39">
        <f t="shared" si="11"/>
        <v>8.3135500088081127E-2</v>
      </c>
      <c r="V118" s="39">
        <f t="shared" si="12"/>
        <v>6.9862487185594402E-2</v>
      </c>
      <c r="W118" s="39">
        <f t="shared" si="13"/>
        <v>1.3273012902486725E-2</v>
      </c>
      <c r="Z118" s="37"/>
    </row>
    <row r="119" spans="1:26">
      <c r="A119" s="1">
        <v>1880.03</v>
      </c>
      <c r="B119" s="11">
        <v>5.3</v>
      </c>
      <c r="C119" s="4">
        <v>0.215</v>
      </c>
      <c r="D119" s="11">
        <v>0.40749999999999997</v>
      </c>
      <c r="E119" s="11">
        <v>10.08541488</v>
      </c>
      <c r="F119" s="4">
        <f t="shared" si="17"/>
        <v>1880.2083333333251</v>
      </c>
      <c r="G119" s="22">
        <f>G117*10/12+G129*2/12</f>
        <v>3.9666666666666663</v>
      </c>
      <c r="H119" s="22">
        <f>G119+100*variable_alloc_parm!B$8</f>
        <v>3.9666666666666663</v>
      </c>
      <c r="I119" s="4">
        <f t="shared" si="14"/>
        <v>160.1233086803862</v>
      </c>
      <c r="J119" s="4">
        <f t="shared" si="15"/>
        <v>6.4955681823175535</v>
      </c>
      <c r="K119" s="33">
        <f t="shared" si="18"/>
        <v>285.16814035747421</v>
      </c>
      <c r="L119" s="4">
        <f t="shared" si="19"/>
        <v>12.311367601369316</v>
      </c>
      <c r="M119" s="33">
        <f t="shared" si="16"/>
        <v>21.925663621824668</v>
      </c>
      <c r="N119" s="15" t="s">
        <v>13</v>
      </c>
      <c r="O119" s="6"/>
      <c r="P119" s="7" t="s">
        <v>13</v>
      </c>
      <c r="Q119" s="7"/>
      <c r="S119" s="22">
        <f t="shared" si="20"/>
        <v>1.0054916470183479</v>
      </c>
      <c r="T119" s="22">
        <f t="shared" si="21"/>
        <v>2.143648647263011</v>
      </c>
      <c r="U119" s="39">
        <f t="shared" si="11"/>
        <v>8.1292342077649016E-2</v>
      </c>
      <c r="V119" s="39">
        <f t="shared" si="12"/>
        <v>7.0444823014995439E-2</v>
      </c>
      <c r="W119" s="39">
        <f t="shared" si="13"/>
        <v>1.0847519062653577E-2</v>
      </c>
      <c r="Z119" s="37"/>
    </row>
    <row r="120" spans="1:26">
      <c r="A120" s="1">
        <v>1880.04</v>
      </c>
      <c r="B120" s="11">
        <v>5.18</v>
      </c>
      <c r="C120" s="4">
        <v>0.22</v>
      </c>
      <c r="D120" s="11">
        <v>0.41670000000000001</v>
      </c>
      <c r="E120" s="11">
        <v>9.7048347110000002</v>
      </c>
      <c r="F120" s="4">
        <f t="shared" si="17"/>
        <v>1880.2916666666583</v>
      </c>
      <c r="G120" s="22">
        <f>G117*9/12+G129*3/12</f>
        <v>3.9399999999999995</v>
      </c>
      <c r="H120" s="22">
        <f>G120+100*variable_alloc_parm!B$8</f>
        <v>3.9399999999999995</v>
      </c>
      <c r="I120" s="4">
        <f t="shared" si="14"/>
        <v>162.63502130654683</v>
      </c>
      <c r="J120" s="4">
        <f t="shared" si="15"/>
        <v>6.9072788971892471</v>
      </c>
      <c r="K120" s="33">
        <f t="shared" si="18"/>
        <v>290.66643465624759</v>
      </c>
      <c r="L120" s="4">
        <f t="shared" si="19"/>
        <v>13.083014165721634</v>
      </c>
      <c r="M120" s="33">
        <f t="shared" si="16"/>
        <v>23.382375158544086</v>
      </c>
      <c r="N120" s="15" t="s">
        <v>13</v>
      </c>
      <c r="O120" s="6"/>
      <c r="P120" s="7" t="s">
        <v>13</v>
      </c>
      <c r="Q120" s="7"/>
      <c r="S120" s="22">
        <f t="shared" si="20"/>
        <v>1.005472145577851</v>
      </c>
      <c r="T120" s="22">
        <f t="shared" si="21"/>
        <v>2.2399467633136738</v>
      </c>
      <c r="U120" s="39">
        <f t="shared" si="11"/>
        <v>8.1824199605325498E-2</v>
      </c>
      <c r="V120" s="39">
        <f t="shared" si="12"/>
        <v>6.5909053785043969E-2</v>
      </c>
      <c r="W120" s="39">
        <f t="shared" si="13"/>
        <v>1.5915145820281529E-2</v>
      </c>
      <c r="Z120" s="37"/>
    </row>
    <row r="121" spans="1:26">
      <c r="A121" s="1">
        <v>1880.05</v>
      </c>
      <c r="B121" s="11">
        <v>4.7699999999999996</v>
      </c>
      <c r="C121" s="4">
        <v>0.22500000000000001</v>
      </c>
      <c r="D121" s="11">
        <v>0.42580000000000001</v>
      </c>
      <c r="E121" s="11">
        <v>9.4194198349999994</v>
      </c>
      <c r="F121" s="4">
        <f t="shared" si="17"/>
        <v>1880.3749999999916</v>
      </c>
      <c r="G121" s="22">
        <f>G117*8/12+G129*4/12</f>
        <v>3.9133333333333331</v>
      </c>
      <c r="H121" s="22">
        <f>G121+100*variable_alloc_parm!B$8</f>
        <v>3.9133333333333331</v>
      </c>
      <c r="I121" s="4">
        <f t="shared" si="14"/>
        <v>154.3002674750191</v>
      </c>
      <c r="J121" s="4">
        <f t="shared" si="15"/>
        <v>7.2783145035386383</v>
      </c>
      <c r="K121" s="33">
        <f t="shared" si="18"/>
        <v>276.85430273463606</v>
      </c>
      <c r="L121" s="4">
        <f t="shared" si="19"/>
        <v>13.773805847141118</v>
      </c>
      <c r="M121" s="33">
        <f t="shared" si="16"/>
        <v>24.713744675976528</v>
      </c>
      <c r="N121" s="15" t="s">
        <v>13</v>
      </c>
      <c r="O121" s="6"/>
      <c r="P121" s="7" t="s">
        <v>13</v>
      </c>
      <c r="Q121" s="7"/>
      <c r="S121" s="22">
        <f t="shared" si="20"/>
        <v>1.0054526488432851</v>
      </c>
      <c r="T121" s="22">
        <f t="shared" si="21"/>
        <v>2.320447405059896</v>
      </c>
      <c r="U121" s="39">
        <f t="shared" si="11"/>
        <v>9.0655952439658405E-2</v>
      </c>
      <c r="V121" s="39">
        <f t="shared" si="12"/>
        <v>6.0992209032631806E-2</v>
      </c>
      <c r="W121" s="39">
        <f t="shared" si="13"/>
        <v>2.9663743407026599E-2</v>
      </c>
      <c r="Z121" s="37"/>
    </row>
    <row r="122" spans="1:26">
      <c r="A122" s="1">
        <v>1880.06</v>
      </c>
      <c r="B122" s="11">
        <v>4.79</v>
      </c>
      <c r="C122" s="4">
        <v>0.23</v>
      </c>
      <c r="D122" s="11">
        <v>0.435</v>
      </c>
      <c r="E122" s="11">
        <v>9.229089256</v>
      </c>
      <c r="F122" s="4">
        <f t="shared" si="17"/>
        <v>1880.4583333333248</v>
      </c>
      <c r="G122" s="22">
        <f>G117*7/12+G129*5/12</f>
        <v>3.8866666666666667</v>
      </c>
      <c r="H122" s="22">
        <f>G122+100*variable_alloc_parm!B$8</f>
        <v>3.8866666666666667</v>
      </c>
      <c r="I122" s="4">
        <f t="shared" si="14"/>
        <v>158.14268987063312</v>
      </c>
      <c r="J122" s="4">
        <f t="shared" si="15"/>
        <v>7.5934903278174577</v>
      </c>
      <c r="K122" s="33">
        <f t="shared" si="18"/>
        <v>284.883984509833</v>
      </c>
      <c r="L122" s="4">
        <f t="shared" si="19"/>
        <v>14.361601272176495</v>
      </c>
      <c r="M122" s="33">
        <f t="shared" si="16"/>
        <v>25.871510075527635</v>
      </c>
      <c r="N122" s="15" t="s">
        <v>13</v>
      </c>
      <c r="O122" s="6"/>
      <c r="P122" s="7" t="s">
        <v>13</v>
      </c>
      <c r="Q122" s="7"/>
      <c r="S122" s="22">
        <f t="shared" si="20"/>
        <v>1.0054331568240089</v>
      </c>
      <c r="T122" s="22">
        <f t="shared" si="21"/>
        <v>2.3812152762304288</v>
      </c>
      <c r="U122" s="39">
        <f t="shared" si="11"/>
        <v>8.712214361342796E-2</v>
      </c>
      <c r="V122" s="39">
        <f t="shared" si="12"/>
        <v>5.8412780526710506E-2</v>
      </c>
      <c r="W122" s="39">
        <f t="shared" si="13"/>
        <v>2.8709363086717454E-2</v>
      </c>
      <c r="Z122" s="37"/>
    </row>
    <row r="123" spans="1:26">
      <c r="A123" s="1">
        <v>1880.07</v>
      </c>
      <c r="B123" s="11">
        <v>5.01</v>
      </c>
      <c r="C123" s="4">
        <v>0.23499999999999999</v>
      </c>
      <c r="D123" s="11">
        <v>0.44419999999999998</v>
      </c>
      <c r="E123" s="11">
        <v>9.229089256</v>
      </c>
      <c r="F123" s="4">
        <f t="shared" si="17"/>
        <v>1880.5416666666581</v>
      </c>
      <c r="G123" s="22">
        <f>G117*6/12+G129*6/12</f>
        <v>3.8600000000000003</v>
      </c>
      <c r="H123" s="22">
        <f>G123+100*variable_alloc_parm!B$8</f>
        <v>3.8600000000000003</v>
      </c>
      <c r="I123" s="4">
        <f t="shared" si="14"/>
        <v>165.40602844506722</v>
      </c>
      <c r="J123" s="4">
        <f t="shared" si="15"/>
        <v>7.7585662045091395</v>
      </c>
      <c r="K123" s="33">
        <f t="shared" si="18"/>
        <v>299.13313996330845</v>
      </c>
      <c r="L123" s="4">
        <f t="shared" si="19"/>
        <v>14.665340885289194</v>
      </c>
      <c r="M123" s="33">
        <f t="shared" si="16"/>
        <v>26.521944265808706</v>
      </c>
      <c r="N123" s="15" t="s">
        <v>13</v>
      </c>
      <c r="O123" s="6"/>
      <c r="P123" s="7" t="s">
        <v>13</v>
      </c>
      <c r="Q123" s="7"/>
      <c r="S123" s="22">
        <f t="shared" si="20"/>
        <v>1.0054136695294011</v>
      </c>
      <c r="T123" s="22">
        <f t="shared" si="21"/>
        <v>2.3941527922579144</v>
      </c>
      <c r="U123" s="39">
        <f t="shared" si="11"/>
        <v>8.140838182329424E-2</v>
      </c>
      <c r="V123" s="39">
        <f t="shared" si="12"/>
        <v>5.8000756739075454E-2</v>
      </c>
      <c r="W123" s="39">
        <f t="shared" si="13"/>
        <v>2.3407625084218786E-2</v>
      </c>
      <c r="Z123" s="37"/>
    </row>
    <row r="124" spans="1:26">
      <c r="A124" s="1">
        <v>1880.08</v>
      </c>
      <c r="B124" s="11">
        <v>5.19</v>
      </c>
      <c r="C124" s="4">
        <v>0.24</v>
      </c>
      <c r="D124" s="11">
        <v>0.45329999999999998</v>
      </c>
      <c r="E124" s="11">
        <v>9.229089256</v>
      </c>
      <c r="F124" s="4">
        <f t="shared" si="17"/>
        <v>1880.6249999999914</v>
      </c>
      <c r="G124" s="22">
        <f>G117*5/12+G129*7/12</f>
        <v>3.8333333333333335</v>
      </c>
      <c r="H124" s="22">
        <f>G124+100*variable_alloc_parm!B$8</f>
        <v>3.8333333333333335</v>
      </c>
      <c r="I124" s="4">
        <f t="shared" si="14"/>
        <v>171.34876000596785</v>
      </c>
      <c r="J124" s="4">
        <f t="shared" si="15"/>
        <v>7.9236420812008248</v>
      </c>
      <c r="K124" s="33">
        <f t="shared" si="18"/>
        <v>311.07458267641454</v>
      </c>
      <c r="L124" s="4">
        <f t="shared" si="19"/>
        <v>14.965778980868057</v>
      </c>
      <c r="M124" s="33">
        <f t="shared" si="16"/>
        <v>27.169577712373545</v>
      </c>
      <c r="N124" s="15" t="s">
        <v>13</v>
      </c>
      <c r="O124" s="6"/>
      <c r="P124" s="7" t="s">
        <v>13</v>
      </c>
      <c r="Q124" s="7"/>
      <c r="S124" s="22">
        <f t="shared" si="20"/>
        <v>1.0053941869688605</v>
      </c>
      <c r="T124" s="22">
        <f t="shared" si="21"/>
        <v>2.407113944278092</v>
      </c>
      <c r="U124" s="39">
        <f t="shared" si="11"/>
        <v>7.1090003978579341E-2</v>
      </c>
      <c r="V124" s="39">
        <f t="shared" si="12"/>
        <v>5.375326390602253E-2</v>
      </c>
      <c r="W124" s="39">
        <f t="shared" si="13"/>
        <v>1.7336740072556811E-2</v>
      </c>
      <c r="Z124" s="37"/>
    </row>
    <row r="125" spans="1:26">
      <c r="A125" s="1">
        <v>1880.09</v>
      </c>
      <c r="B125" s="11">
        <v>5.18</v>
      </c>
      <c r="C125" s="4">
        <v>0.245</v>
      </c>
      <c r="D125" s="11">
        <v>0.46250000000000002</v>
      </c>
      <c r="E125" s="11">
        <v>9.3242545450000005</v>
      </c>
      <c r="F125" s="4">
        <f t="shared" si="17"/>
        <v>1880.7083333333246</v>
      </c>
      <c r="G125" s="22">
        <f>G117*4/12+G129*8/12</f>
        <v>3.8066666666666666</v>
      </c>
      <c r="H125" s="22">
        <f>G125+100*variable_alloc_parm!B$8</f>
        <v>3.8066666666666666</v>
      </c>
      <c r="I125" s="4">
        <f t="shared" si="14"/>
        <v>169.27315662423285</v>
      </c>
      <c r="J125" s="4">
        <f t="shared" si="15"/>
        <v>8.0061628133083111</v>
      </c>
      <c r="K125" s="33">
        <f t="shared" si="18"/>
        <v>308.51766517808773</v>
      </c>
      <c r="L125" s="4">
        <f t="shared" si="19"/>
        <v>15.113674698592222</v>
      </c>
      <c r="M125" s="33">
        <f t="shared" si="16"/>
        <v>27.546220105186407</v>
      </c>
      <c r="N125" s="15" t="s">
        <v>13</v>
      </c>
      <c r="O125" s="6"/>
      <c r="P125" s="7" t="s">
        <v>13</v>
      </c>
      <c r="Q125" s="7"/>
      <c r="S125" s="22">
        <f t="shared" si="20"/>
        <v>1.0053747091518059</v>
      </c>
      <c r="T125" s="22">
        <f t="shared" si="21"/>
        <v>2.3953983376449153</v>
      </c>
      <c r="U125" s="39">
        <f t="shared" si="11"/>
        <v>6.9279584626232404E-2</v>
      </c>
      <c r="V125" s="39">
        <f t="shared" si="12"/>
        <v>5.3184267575099975E-2</v>
      </c>
      <c r="W125" s="39">
        <f t="shared" si="13"/>
        <v>1.6095317051132429E-2</v>
      </c>
      <c r="Z125" s="37"/>
    </row>
    <row r="126" spans="1:26">
      <c r="A126" s="1">
        <v>1880.1</v>
      </c>
      <c r="B126" s="11">
        <v>5.33</v>
      </c>
      <c r="C126" s="4">
        <v>0.25</v>
      </c>
      <c r="D126" s="11">
        <v>0.47170000000000001</v>
      </c>
      <c r="E126" s="11">
        <v>9.3242545450000005</v>
      </c>
      <c r="F126" s="4">
        <f t="shared" si="17"/>
        <v>1880.7916666666579</v>
      </c>
      <c r="G126" s="22">
        <f>G117*3/12+G129*9/12</f>
        <v>3.7800000000000002</v>
      </c>
      <c r="H126" s="22">
        <f>G126+100*variable_alloc_parm!B$8</f>
        <v>3.7800000000000002</v>
      </c>
      <c r="I126" s="4">
        <f t="shared" si="14"/>
        <v>174.17488895891142</v>
      </c>
      <c r="J126" s="4">
        <f t="shared" si="15"/>
        <v>8.1695538911309296</v>
      </c>
      <c r="K126" s="33">
        <f t="shared" si="18"/>
        <v>318.69239512685033</v>
      </c>
      <c r="L126" s="4">
        <f t="shared" si="19"/>
        <v>15.414314281785838</v>
      </c>
      <c r="M126" s="33">
        <f t="shared" si="16"/>
        <v>28.203978007755218</v>
      </c>
      <c r="N126" s="15" t="s">
        <v>13</v>
      </c>
      <c r="O126" s="6"/>
      <c r="P126" s="7" t="s">
        <v>13</v>
      </c>
      <c r="Q126" s="7"/>
      <c r="S126" s="22">
        <f t="shared" si="20"/>
        <v>1.0053552360876774</v>
      </c>
      <c r="T126" s="22">
        <f t="shared" si="21"/>
        <v>2.408272907012476</v>
      </c>
      <c r="U126" s="39">
        <f t="shared" si="11"/>
        <v>6.1289257063371183E-2</v>
      </c>
      <c r="V126" s="39">
        <f t="shared" si="12"/>
        <v>5.278512270498581E-2</v>
      </c>
      <c r="W126" s="39">
        <f t="shared" si="13"/>
        <v>8.5041343583853735E-3</v>
      </c>
      <c r="Z126" s="37"/>
    </row>
    <row r="127" spans="1:26">
      <c r="A127" s="1">
        <v>1880.11</v>
      </c>
      <c r="B127" s="11">
        <v>5.61</v>
      </c>
      <c r="C127" s="4">
        <v>0.255</v>
      </c>
      <c r="D127" s="11">
        <v>0.48080000000000001</v>
      </c>
      <c r="E127" s="11">
        <v>9.4194198349999994</v>
      </c>
      <c r="F127" s="4">
        <f t="shared" si="17"/>
        <v>1880.8749999999911</v>
      </c>
      <c r="G127" s="22">
        <f>G117*2/12+G129*10/12</f>
        <v>3.7533333333333334</v>
      </c>
      <c r="H127" s="22">
        <f>G127+100*variable_alloc_parm!B$8</f>
        <v>3.7533333333333334</v>
      </c>
      <c r="I127" s="4">
        <f t="shared" si="14"/>
        <v>181.47264162156335</v>
      </c>
      <c r="J127" s="4">
        <f t="shared" si="15"/>
        <v>8.2487564373437881</v>
      </c>
      <c r="K127" s="33">
        <f t="shared" si="18"/>
        <v>333.30303323778077</v>
      </c>
      <c r="L127" s="4">
        <f t="shared" si="19"/>
        <v>15.552949392450564</v>
      </c>
      <c r="M127" s="33">
        <f t="shared" si="16"/>
        <v>28.565436431501784</v>
      </c>
      <c r="N127" s="15" t="s">
        <v>13</v>
      </c>
      <c r="O127" s="6"/>
      <c r="P127" s="7" t="s">
        <v>13</v>
      </c>
      <c r="Q127" s="7"/>
      <c r="S127" s="22">
        <f t="shared" si="20"/>
        <v>1.0053357677859338</v>
      </c>
      <c r="T127" s="22">
        <f t="shared" si="21"/>
        <v>2.3967084696086709</v>
      </c>
      <c r="U127" s="39">
        <f t="shared" si="11"/>
        <v>5.1490916591568903E-2</v>
      </c>
      <c r="V127" s="39">
        <f t="shared" si="12"/>
        <v>5.5970256736687318E-2</v>
      </c>
      <c r="W127" s="39">
        <f t="shared" si="13"/>
        <v>-4.4793401451184156E-3</v>
      </c>
      <c r="Z127" s="37"/>
    </row>
    <row r="128" spans="1:26">
      <c r="A128" s="1">
        <v>1880.12</v>
      </c>
      <c r="B128" s="11">
        <v>5.84</v>
      </c>
      <c r="C128" s="4">
        <v>0.26</v>
      </c>
      <c r="D128" s="11">
        <v>0.49</v>
      </c>
      <c r="E128" s="11">
        <v>9.5145851239999999</v>
      </c>
      <c r="F128" s="4">
        <f t="shared" si="17"/>
        <v>1880.9583333333244</v>
      </c>
      <c r="G128" s="22">
        <f>G117*1/12+G129*11/12</f>
        <v>3.726666666666667</v>
      </c>
      <c r="H128" s="22">
        <f>G128+100*variable_alloc_parm!B$8</f>
        <v>3.726666666666667</v>
      </c>
      <c r="I128" s="4">
        <f t="shared" si="14"/>
        <v>187.02318354496023</v>
      </c>
      <c r="J128" s="4">
        <f t="shared" si="15"/>
        <v>8.326374609878366</v>
      </c>
      <c r="K128" s="33">
        <f t="shared" si="18"/>
        <v>344.77186732775567</v>
      </c>
      <c r="L128" s="4">
        <f t="shared" si="19"/>
        <v>15.692013687847691</v>
      </c>
      <c r="M128" s="33">
        <f t="shared" si="16"/>
        <v>28.927776539486349</v>
      </c>
      <c r="N128" s="15" t="s">
        <v>13</v>
      </c>
      <c r="O128" s="6"/>
      <c r="P128" s="7" t="s">
        <v>13</v>
      </c>
      <c r="Q128" s="7"/>
      <c r="S128" s="22">
        <f t="shared" si="20"/>
        <v>1.0053163042560556</v>
      </c>
      <c r="T128" s="22">
        <f t="shared" si="21"/>
        <v>2.3853968594927881</v>
      </c>
      <c r="U128" s="39">
        <f t="shared" si="11"/>
        <v>4.5882043257926997E-2</v>
      </c>
      <c r="V128" s="39">
        <f t="shared" si="12"/>
        <v>5.663894316368645E-2</v>
      </c>
      <c r="W128" s="39">
        <f t="shared" si="13"/>
        <v>-1.0756899905759454E-2</v>
      </c>
      <c r="Z128" s="37"/>
    </row>
    <row r="129" spans="1:27">
      <c r="A129" s="1">
        <v>1881.01</v>
      </c>
      <c r="B129" s="11">
        <v>6.19</v>
      </c>
      <c r="C129" s="4">
        <v>0.26500000000000001</v>
      </c>
      <c r="D129" s="11">
        <v>0.48580000000000001</v>
      </c>
      <c r="E129" s="11">
        <v>9.4194198349999994</v>
      </c>
      <c r="F129" s="4">
        <f t="shared" si="17"/>
        <v>1881.0416666666576</v>
      </c>
      <c r="G129" s="22">
        <v>3.7</v>
      </c>
      <c r="H129" s="22">
        <f>G129+100*variable_alloc_parm!B$8</f>
        <v>3.7</v>
      </c>
      <c r="I129" s="4">
        <f t="shared" si="14"/>
        <v>200.23451900846294</v>
      </c>
      <c r="J129" s="4">
        <f t="shared" si="15"/>
        <v>8.5722370819455076</v>
      </c>
      <c r="K129" s="33">
        <f t="shared" si="18"/>
        <v>370.44347421342059</v>
      </c>
      <c r="L129" s="4">
        <f t="shared" si="19"/>
        <v>15.714689714751422</v>
      </c>
      <c r="M129" s="33">
        <f t="shared" si="16"/>
        <v>29.072930496426451</v>
      </c>
      <c r="N129" s="15">
        <f t="shared" ref="N129:N192" si="22">I129/AVERAGE(L9:L128)</f>
        <v>18.474039364735109</v>
      </c>
      <c r="O129" s="6"/>
      <c r="P129" s="7">
        <f t="shared" ref="P129:P192" si="23">K129/AVERAGE(M9:M128)</f>
        <v>24.135137742891764</v>
      </c>
      <c r="Q129" s="7"/>
      <c r="R129" s="46">
        <f t="shared" ref="R129:R160" si="24">1/N129-(H129/100-(((E129/E9)^(1/10))-1))</f>
        <v>-1.0488999915277748E-2</v>
      </c>
      <c r="S129" s="22">
        <f t="shared" si="20"/>
        <v>1.003636193113409</v>
      </c>
      <c r="T129" s="22">
        <f t="shared" si="21"/>
        <v>2.422306367277153</v>
      </c>
      <c r="U129" s="39">
        <f>(($K249/$K129)^(1/10)-1)</f>
        <v>4.5353276058498038E-2</v>
      </c>
      <c r="V129" s="39">
        <f>(($T249/$T129)^(1/10)-1)</f>
        <v>5.6467965502210449E-2</v>
      </c>
      <c r="W129" s="39">
        <f>U129-V129</f>
        <v>-1.1114689443712411E-2</v>
      </c>
      <c r="Z129" s="37"/>
      <c r="AA129" s="37"/>
    </row>
    <row r="130" spans="1:27">
      <c r="A130" s="1">
        <v>1881.02</v>
      </c>
      <c r="B130" s="11">
        <v>6.17</v>
      </c>
      <c r="C130" s="4">
        <v>0.27</v>
      </c>
      <c r="D130" s="11">
        <v>0.48170000000000002</v>
      </c>
      <c r="E130" s="11">
        <v>9.5145851239999999</v>
      </c>
      <c r="F130" s="4">
        <f t="shared" si="17"/>
        <v>1881.1249999999909</v>
      </c>
      <c r="G130" s="22">
        <f>G129*11/12+G141*1/12</f>
        <v>3.6933333333333338</v>
      </c>
      <c r="H130" s="22">
        <f>G130+100*variable_alloc_parm!B$8</f>
        <v>3.6933333333333338</v>
      </c>
      <c r="I130" s="4">
        <f t="shared" si="14"/>
        <v>197.59127439595972</v>
      </c>
      <c r="J130" s="4">
        <f t="shared" si="15"/>
        <v>8.6466197871813826</v>
      </c>
      <c r="K130" s="33">
        <f t="shared" si="18"/>
        <v>366.88639991475281</v>
      </c>
      <c r="L130" s="4">
        <f t="shared" si="19"/>
        <v>15.42621019068619</v>
      </c>
      <c r="M130" s="33">
        <f t="shared" si="16"/>
        <v>28.643302891237667</v>
      </c>
      <c r="N130" s="15">
        <f t="shared" si="22"/>
        <v>18.147258164990234</v>
      </c>
      <c r="O130" s="6"/>
      <c r="P130" s="7">
        <f t="shared" si="23"/>
        <v>23.655503266150099</v>
      </c>
      <c r="Q130" s="7"/>
      <c r="R130" s="46">
        <f t="shared" si="24"/>
        <v>-1.1392839551264057E-2</v>
      </c>
      <c r="S130" s="22">
        <f t="shared" si="20"/>
        <v>1.0036308102375502</v>
      </c>
      <c r="T130" s="22">
        <f t="shared" si="21"/>
        <v>2.4067982309690459</v>
      </c>
      <c r="U130" s="39">
        <f t="shared" ref="U130:U193" si="25">(($K250/$K130)^(1/10)-1)</f>
        <v>4.6774019030632941E-2</v>
      </c>
      <c r="V130" s="39">
        <f t="shared" ref="V130:V193" si="26">(($T250/$T130)^(1/10)-1)</f>
        <v>5.619874876652009E-2</v>
      </c>
      <c r="W130" s="39">
        <f t="shared" ref="W130:W193" si="27">U130-V130</f>
        <v>-9.4247297358871496E-3</v>
      </c>
      <c r="Z130" s="37"/>
      <c r="AA130" s="37"/>
    </row>
    <row r="131" spans="1:27">
      <c r="A131" s="1">
        <v>1881.03</v>
      </c>
      <c r="B131" s="11">
        <v>6.24</v>
      </c>
      <c r="C131" s="4">
        <v>0.27500000000000002</v>
      </c>
      <c r="D131" s="11">
        <v>0.47749999999999998</v>
      </c>
      <c r="E131" s="11">
        <v>9.5145851239999999</v>
      </c>
      <c r="F131" s="4">
        <f t="shared" si="17"/>
        <v>1881.2083333333242</v>
      </c>
      <c r="G131" s="22">
        <f>G129*10/12+G141*2/12</f>
        <v>3.686666666666667</v>
      </c>
      <c r="H131" s="22">
        <f>G131+100*variable_alloc_parm!B$8</f>
        <v>3.686666666666667</v>
      </c>
      <c r="I131" s="4">
        <f t="shared" si="14"/>
        <v>199.83299063708083</v>
      </c>
      <c r="J131" s="4">
        <f t="shared" si="15"/>
        <v>8.8067423758328882</v>
      </c>
      <c r="K131" s="33">
        <f t="shared" si="18"/>
        <v>372.4114989950466</v>
      </c>
      <c r="L131" s="4">
        <f t="shared" si="19"/>
        <v>15.291707216218924</v>
      </c>
      <c r="M131" s="33">
        <f t="shared" si="16"/>
        <v>28.497835059316465</v>
      </c>
      <c r="N131" s="15">
        <f t="shared" si="22"/>
        <v>18.270119140204997</v>
      </c>
      <c r="O131" s="6"/>
      <c r="P131" s="7">
        <f t="shared" si="23"/>
        <v>23.767712891469262</v>
      </c>
      <c r="Q131" s="7"/>
      <c r="R131" s="46">
        <f t="shared" si="24"/>
        <v>-1.3123118077292363E-2</v>
      </c>
      <c r="S131" s="22">
        <f t="shared" si="20"/>
        <v>1.0036254274364746</v>
      </c>
      <c r="T131" s="22">
        <f t="shared" si="21"/>
        <v>2.4155368586257659</v>
      </c>
      <c r="U131" s="39">
        <f t="shared" si="25"/>
        <v>4.2422581098677137E-2</v>
      </c>
      <c r="V131" s="39">
        <f t="shared" si="26"/>
        <v>5.4884513803230339E-2</v>
      </c>
      <c r="W131" s="39">
        <f t="shared" si="27"/>
        <v>-1.2461932704553202E-2</v>
      </c>
      <c r="Z131" s="37"/>
      <c r="AA131" s="37"/>
    </row>
    <row r="132" spans="1:27">
      <c r="A132" s="1">
        <v>1881.04</v>
      </c>
      <c r="B132" s="11">
        <v>6.22</v>
      </c>
      <c r="C132" s="4">
        <v>0.28000000000000003</v>
      </c>
      <c r="D132" s="11">
        <v>0.4733</v>
      </c>
      <c r="E132" s="11">
        <v>9.6096694209999995</v>
      </c>
      <c r="F132" s="4">
        <f t="shared" si="17"/>
        <v>1881.2916666666574</v>
      </c>
      <c r="G132" s="22">
        <f>G129*9/12+G141*3/12</f>
        <v>3.68</v>
      </c>
      <c r="H132" s="22">
        <f>G132+100*variable_alloc_parm!B$8</f>
        <v>3.68</v>
      </c>
      <c r="I132" s="4">
        <f t="shared" si="14"/>
        <v>197.22156059378563</v>
      </c>
      <c r="J132" s="4">
        <f t="shared" si="15"/>
        <v>8.8781409913601248</v>
      </c>
      <c r="K132" s="33">
        <f t="shared" si="18"/>
        <v>368.92358762224461</v>
      </c>
      <c r="L132" s="4">
        <f t="shared" si="19"/>
        <v>15.007229040038382</v>
      </c>
      <c r="M132" s="33">
        <f t="shared" si="16"/>
        <v>28.072593894149257</v>
      </c>
      <c r="N132" s="15">
        <f t="shared" si="22"/>
        <v>17.950108278222892</v>
      </c>
      <c r="O132" s="6"/>
      <c r="P132" s="7">
        <f t="shared" si="23"/>
        <v>23.308850117141493</v>
      </c>
      <c r="Q132" s="7"/>
      <c r="R132" s="46">
        <f t="shared" si="24"/>
        <v>-7.5035017219817618E-3</v>
      </c>
      <c r="S132" s="22">
        <f t="shared" si="20"/>
        <v>1.0036200447102193</v>
      </c>
      <c r="T132" s="22">
        <f t="shared" si="21"/>
        <v>2.4003066741761567</v>
      </c>
      <c r="U132" s="39">
        <f t="shared" si="25"/>
        <v>4.5970733040427092E-2</v>
      </c>
      <c r="V132" s="39">
        <f t="shared" si="26"/>
        <v>5.4635360559144752E-2</v>
      </c>
      <c r="W132" s="39">
        <f t="shared" si="27"/>
        <v>-8.6646275187176602E-3</v>
      </c>
      <c r="Z132" s="37"/>
      <c r="AA132" s="37"/>
    </row>
    <row r="133" spans="1:27">
      <c r="A133" s="1">
        <v>1881.05</v>
      </c>
      <c r="B133" s="11">
        <v>6.5</v>
      </c>
      <c r="C133" s="4">
        <v>0.28499999999999998</v>
      </c>
      <c r="D133" s="11">
        <v>0.46920000000000001</v>
      </c>
      <c r="E133" s="11">
        <v>9.5145851239999999</v>
      </c>
      <c r="F133" s="4">
        <f t="shared" si="17"/>
        <v>1881.3749999999907</v>
      </c>
      <c r="G133" s="22">
        <f>G129*8/12+G141*4/12</f>
        <v>3.6733333333333338</v>
      </c>
      <c r="H133" s="22">
        <f>G133+100*variable_alloc_parm!B$8</f>
        <v>3.6733333333333338</v>
      </c>
      <c r="I133" s="4">
        <f t="shared" si="14"/>
        <v>208.15936524695917</v>
      </c>
      <c r="J133" s="4">
        <f t="shared" si="15"/>
        <v>9.1269875531359013</v>
      </c>
      <c r="K133" s="33">
        <f t="shared" si="18"/>
        <v>390.80664579156155</v>
      </c>
      <c r="L133" s="4">
        <f t="shared" si="19"/>
        <v>15.025903719057423</v>
      </c>
      <c r="M133" s="33">
        <f t="shared" si="16"/>
        <v>28.210227416215492</v>
      </c>
      <c r="N133" s="15">
        <f t="shared" si="22"/>
        <v>18.869718693152603</v>
      </c>
      <c r="O133" s="6"/>
      <c r="P133" s="7">
        <f t="shared" si="23"/>
        <v>24.4566860477379</v>
      </c>
      <c r="Q133" s="7"/>
      <c r="R133" s="46">
        <f t="shared" si="24"/>
        <v>-8.8810899862742376E-3</v>
      </c>
      <c r="S133" s="22">
        <f t="shared" si="20"/>
        <v>1.0036146620588215</v>
      </c>
      <c r="T133" s="22">
        <f t="shared" si="21"/>
        <v>2.4330702656658305</v>
      </c>
      <c r="U133" s="39">
        <f t="shared" si="25"/>
        <v>4.1157417335913049E-2</v>
      </c>
      <c r="V133" s="39">
        <f t="shared" si="26"/>
        <v>5.4785523143780823E-2</v>
      </c>
      <c r="W133" s="39">
        <f t="shared" si="27"/>
        <v>-1.3628105807867774E-2</v>
      </c>
      <c r="Z133" s="37"/>
      <c r="AA133" s="37"/>
    </row>
    <row r="134" spans="1:27">
      <c r="A134" s="1">
        <v>1881.06</v>
      </c>
      <c r="B134" s="11">
        <v>6.58</v>
      </c>
      <c r="C134" s="4">
        <v>0.28999999999999998</v>
      </c>
      <c r="D134" s="11">
        <v>0.46500000000000002</v>
      </c>
      <c r="E134" s="11">
        <v>9.5145851239999999</v>
      </c>
      <c r="F134" s="4">
        <f t="shared" si="17"/>
        <v>1881.4583333333239</v>
      </c>
      <c r="G134" s="22">
        <f>G129*7/12+G141*5/12</f>
        <v>3.666666666666667</v>
      </c>
      <c r="H134" s="22">
        <f>G134+100*variable_alloc_parm!B$8</f>
        <v>3.666666666666667</v>
      </c>
      <c r="I134" s="4">
        <f t="shared" si="14"/>
        <v>210.72132666538329</v>
      </c>
      <c r="J134" s="4">
        <f t="shared" si="15"/>
        <v>9.2871101417874087</v>
      </c>
      <c r="K134" s="33">
        <f t="shared" si="18"/>
        <v>397.06957280745195</v>
      </c>
      <c r="L134" s="4">
        <f t="shared" si="19"/>
        <v>14.891400744590156</v>
      </c>
      <c r="M134" s="33">
        <f t="shared" si="16"/>
        <v>28.060387743991665</v>
      </c>
      <c r="N134" s="15">
        <f t="shared" si="22"/>
        <v>19.028710731115787</v>
      </c>
      <c r="O134" s="6"/>
      <c r="P134" s="7">
        <f t="shared" si="23"/>
        <v>24.616330670871363</v>
      </c>
      <c r="Q134" s="7"/>
      <c r="R134" s="46">
        <f t="shared" si="24"/>
        <v>-7.7324654335102216E-3</v>
      </c>
      <c r="S134" s="22">
        <f t="shared" si="20"/>
        <v>1.0036092794823186</v>
      </c>
      <c r="T134" s="22">
        <f t="shared" si="21"/>
        <v>2.4418649924415798</v>
      </c>
      <c r="U134" s="39">
        <f t="shared" si="25"/>
        <v>4.0279351615211789E-2</v>
      </c>
      <c r="V134" s="39">
        <f t="shared" si="26"/>
        <v>5.7281368771541885E-2</v>
      </c>
      <c r="W134" s="39">
        <f t="shared" si="27"/>
        <v>-1.7002017156330096E-2</v>
      </c>
      <c r="Z134" s="37"/>
      <c r="AA134" s="37"/>
    </row>
    <row r="135" spans="1:27">
      <c r="A135" s="1">
        <v>1881.07</v>
      </c>
      <c r="B135" s="11">
        <v>6.35</v>
      </c>
      <c r="C135" s="4">
        <v>0.29499999999999998</v>
      </c>
      <c r="D135" s="11">
        <v>0.46079999999999999</v>
      </c>
      <c r="E135" s="11">
        <v>9.6096694209999995</v>
      </c>
      <c r="F135" s="4">
        <f t="shared" si="17"/>
        <v>1881.5416666666572</v>
      </c>
      <c r="G135" s="22">
        <f>G129*6/12+G141*6/12</f>
        <v>3.66</v>
      </c>
      <c r="H135" s="22">
        <f>G135+100*variable_alloc_parm!B$8</f>
        <v>3.66</v>
      </c>
      <c r="I135" s="4">
        <f t="shared" si="14"/>
        <v>201.34355462548854</v>
      </c>
      <c r="J135" s="4">
        <f t="shared" si="15"/>
        <v>9.3537556873258456</v>
      </c>
      <c r="K135" s="33">
        <f t="shared" si="18"/>
        <v>380.86750942884174</v>
      </c>
      <c r="L135" s="4">
        <f t="shared" si="19"/>
        <v>14.610883460066947</v>
      </c>
      <c r="M135" s="33">
        <f t="shared" si="16"/>
        <v>27.638385566111854</v>
      </c>
      <c r="N135" s="15">
        <f t="shared" si="22"/>
        <v>18.116367187389748</v>
      </c>
      <c r="O135" s="6"/>
      <c r="P135" s="7">
        <f t="shared" si="23"/>
        <v>23.397455434510494</v>
      </c>
      <c r="Q135" s="7"/>
      <c r="R135" s="46">
        <f t="shared" si="24"/>
        <v>-4.0478721406957199E-3</v>
      </c>
      <c r="S135" s="22">
        <f t="shared" si="20"/>
        <v>1.0036038969807477</v>
      </c>
      <c r="T135" s="22">
        <f t="shared" si="21"/>
        <v>2.4264297656938569</v>
      </c>
      <c r="U135" s="39">
        <f t="shared" si="25"/>
        <v>4.4567268499420054E-2</v>
      </c>
      <c r="V135" s="39">
        <f t="shared" si="26"/>
        <v>5.9584011133140269E-2</v>
      </c>
      <c r="W135" s="39">
        <f t="shared" si="27"/>
        <v>-1.5016742633720215E-2</v>
      </c>
      <c r="Z135" s="37"/>
      <c r="AA135" s="37"/>
    </row>
    <row r="136" spans="1:27">
      <c r="A136" s="1">
        <v>1881.08</v>
      </c>
      <c r="B136" s="11">
        <v>6.2</v>
      </c>
      <c r="C136" s="4">
        <v>0.3</v>
      </c>
      <c r="D136" s="11">
        <v>0.45669999999999999</v>
      </c>
      <c r="E136" s="11">
        <v>9.8000000000000007</v>
      </c>
      <c r="F136" s="4">
        <f t="shared" si="17"/>
        <v>1881.6249999999905</v>
      </c>
      <c r="G136" s="22">
        <f>G129*5/12+G141*7/12</f>
        <v>3.6533333333333333</v>
      </c>
      <c r="H136" s="22">
        <f>G136+100*variable_alloc_parm!B$8</f>
        <v>3.6533333333333333</v>
      </c>
      <c r="I136" s="4">
        <f t="shared" si="14"/>
        <v>192.76938775510206</v>
      </c>
      <c r="J136" s="4">
        <f t="shared" si="15"/>
        <v>9.3275510204081638</v>
      </c>
      <c r="K136" s="33">
        <f t="shared" si="18"/>
        <v>366.11871438369019</v>
      </c>
      <c r="L136" s="4">
        <f t="shared" si="19"/>
        <v>14.199641836734695</v>
      </c>
      <c r="M136" s="33">
        <f t="shared" si="16"/>
        <v>26.968776912746986</v>
      </c>
      <c r="N136" s="15">
        <f t="shared" si="22"/>
        <v>17.286243553973456</v>
      </c>
      <c r="O136" s="6"/>
      <c r="P136" s="7">
        <f t="shared" si="23"/>
        <v>22.294300579943204</v>
      </c>
      <c r="Q136" s="7"/>
      <c r="R136" s="46">
        <f t="shared" si="24"/>
        <v>2.1436052233798006E-3</v>
      </c>
      <c r="S136" s="22">
        <f t="shared" si="20"/>
        <v>1.0035985145541462</v>
      </c>
      <c r="T136" s="22">
        <f t="shared" si="21"/>
        <v>2.3878796596676124</v>
      </c>
      <c r="U136" s="39">
        <f t="shared" si="25"/>
        <v>5.2557110986098943E-2</v>
      </c>
      <c r="V136" s="39">
        <f t="shared" si="26"/>
        <v>6.1615833877553872E-2</v>
      </c>
      <c r="W136" s="39">
        <f t="shared" si="27"/>
        <v>-9.0587228914549289E-3</v>
      </c>
      <c r="Z136" s="37"/>
      <c r="AA136" s="37"/>
    </row>
    <row r="137" spans="1:27">
      <c r="A137" s="1">
        <v>1881.09</v>
      </c>
      <c r="B137" s="11">
        <v>6.25</v>
      </c>
      <c r="C137" s="4">
        <v>0.30499999999999999</v>
      </c>
      <c r="D137" s="11">
        <v>0.45250000000000001</v>
      </c>
      <c r="E137" s="11">
        <v>10.180580170000001</v>
      </c>
      <c r="F137" s="4">
        <f t="shared" si="17"/>
        <v>1881.7083333333237</v>
      </c>
      <c r="G137" s="22">
        <f>G129*4/12+G141*8/12</f>
        <v>3.6466666666666669</v>
      </c>
      <c r="H137" s="22">
        <f>G137+100*variable_alloc_parm!B$8</f>
        <v>3.6466666666666669</v>
      </c>
      <c r="I137" s="4">
        <f t="shared" si="14"/>
        <v>187.0595750143776</v>
      </c>
      <c r="J137" s="4">
        <f t="shared" si="15"/>
        <v>9.1285072607016264</v>
      </c>
      <c r="K137" s="33">
        <f t="shared" si="18"/>
        <v>356.71909163983725</v>
      </c>
      <c r="L137" s="4">
        <f t="shared" si="19"/>
        <v>13.543113231040939</v>
      </c>
      <c r="M137" s="33">
        <f t="shared" si="16"/>
        <v>25.826462234724218</v>
      </c>
      <c r="N137" s="15">
        <f t="shared" si="22"/>
        <v>16.724836648772904</v>
      </c>
      <c r="O137" s="6"/>
      <c r="P137" s="7">
        <f t="shared" si="23"/>
        <v>21.542784022650437</v>
      </c>
      <c r="Q137" s="7"/>
      <c r="R137" s="46">
        <f t="shared" si="24"/>
        <v>5.564050621919725E-3</v>
      </c>
      <c r="S137" s="22">
        <f t="shared" si="20"/>
        <v>1.0035931322025515</v>
      </c>
      <c r="T137" s="22">
        <f t="shared" si="21"/>
        <v>2.3068852566080684</v>
      </c>
      <c r="U137" s="39">
        <f t="shared" si="25"/>
        <v>6.52507750753617E-2</v>
      </c>
      <c r="V137" s="39">
        <f t="shared" si="26"/>
        <v>6.6944701713953059E-2</v>
      </c>
      <c r="W137" s="39">
        <f t="shared" si="27"/>
        <v>-1.6939266385913587E-3</v>
      </c>
      <c r="Z137" s="37"/>
      <c r="AA137" s="37"/>
    </row>
    <row r="138" spans="1:27">
      <c r="A138" s="1">
        <v>1881.1</v>
      </c>
      <c r="B138" s="11">
        <v>6.15</v>
      </c>
      <c r="C138" s="4">
        <v>0.31</v>
      </c>
      <c r="D138" s="11">
        <v>0.44829999999999998</v>
      </c>
      <c r="E138" s="11">
        <v>10.275745450000001</v>
      </c>
      <c r="F138" s="4">
        <f t="shared" si="17"/>
        <v>1881.791666666657</v>
      </c>
      <c r="G138" s="22">
        <f>G129*3/12+G141*9/12</f>
        <v>3.64</v>
      </c>
      <c r="H138" s="22">
        <f>G138+100*variable_alloc_parm!B$8</f>
        <v>3.64</v>
      </c>
      <c r="I138" s="4">
        <f t="shared" ref="I138:I201" si="28">B138*$E$1839/E138</f>
        <v>182.36195214430893</v>
      </c>
      <c r="J138" s="4">
        <f t="shared" ref="J138:J201" si="29">C138*$E$1839/E138</f>
        <v>9.1922284820708562</v>
      </c>
      <c r="K138" s="33">
        <f t="shared" si="18"/>
        <v>349.22159707544273</v>
      </c>
      <c r="L138" s="4">
        <f t="shared" si="19"/>
        <v>13.293148479072144</v>
      </c>
      <c r="M138" s="33">
        <f t="shared" ref="M138:M201" si="30">L138*(K138/I138)</f>
        <v>25.456266986816416</v>
      </c>
      <c r="N138" s="15">
        <f t="shared" si="22"/>
        <v>16.261989411181361</v>
      </c>
      <c r="O138" s="6"/>
      <c r="P138" s="7">
        <f t="shared" si="23"/>
        <v>20.927319306516619</v>
      </c>
      <c r="Q138" s="7"/>
      <c r="R138" s="46">
        <f t="shared" si="24"/>
        <v>6.724035747653706E-3</v>
      </c>
      <c r="S138" s="22">
        <f t="shared" si="20"/>
        <v>1.0035877499260009</v>
      </c>
      <c r="T138" s="22">
        <f t="shared" si="21"/>
        <v>2.2937330112418839</v>
      </c>
      <c r="U138" s="39">
        <f t="shared" si="25"/>
        <v>6.7882600876726595E-2</v>
      </c>
      <c r="V138" s="39">
        <f t="shared" si="26"/>
        <v>6.7890115979221566E-2</v>
      </c>
      <c r="W138" s="39">
        <f t="shared" si="27"/>
        <v>-7.5151024949704492E-6</v>
      </c>
      <c r="Z138" s="37"/>
      <c r="AA138" s="37"/>
    </row>
    <row r="139" spans="1:27">
      <c r="A139" s="1">
        <v>1881.11</v>
      </c>
      <c r="B139" s="11">
        <v>6.19</v>
      </c>
      <c r="C139" s="4">
        <v>0.315</v>
      </c>
      <c r="D139" s="11">
        <v>0.44419999999999998</v>
      </c>
      <c r="E139" s="11">
        <v>10.180580170000001</v>
      </c>
      <c r="F139" s="4">
        <f t="shared" ref="F139:F202" si="31">F138+1/12</f>
        <v>1881.8749999999902</v>
      </c>
      <c r="G139" s="22">
        <f>G129*2/12+G141*10/12</f>
        <v>3.6333333333333337</v>
      </c>
      <c r="H139" s="22">
        <f>G139+100*variable_alloc_parm!B$8</f>
        <v>3.6333333333333337</v>
      </c>
      <c r="I139" s="4">
        <f t="shared" si="28"/>
        <v>185.26380309423959</v>
      </c>
      <c r="J139" s="4">
        <f t="shared" si="29"/>
        <v>9.4278025807246326</v>
      </c>
      <c r="K139" s="33">
        <f t="shared" ref="K139:K202" si="32">K138*((I139+(J139/12))/I138)</f>
        <v>356.28313064049632</v>
      </c>
      <c r="L139" s="4">
        <f t="shared" ref="L139:L202" si="33">D139*$E$1839/E139</f>
        <v>13.294698115421845</v>
      </c>
      <c r="M139" s="33">
        <f t="shared" si="30"/>
        <v>25.567199778757423</v>
      </c>
      <c r="N139" s="15">
        <f t="shared" si="22"/>
        <v>16.478642316644876</v>
      </c>
      <c r="O139" s="6"/>
      <c r="P139" s="7">
        <f t="shared" si="23"/>
        <v>21.189774650457188</v>
      </c>
      <c r="Q139" s="7"/>
      <c r="R139" s="46">
        <f t="shared" si="24"/>
        <v>5.0693073656584084E-3</v>
      </c>
      <c r="S139" s="22">
        <f t="shared" ref="S139:S202" si="34">((H139/H140+H139/1200+((1+H140/1200)^(-119))*(1-H139/H140)))</f>
        <v>1.0035823677245315</v>
      </c>
      <c r="T139" s="22">
        <f t="shared" ref="T139:T202" si="35">T138*S138*E138/E139</f>
        <v>2.3234804663770237</v>
      </c>
      <c r="U139" s="39">
        <f t="shared" si="25"/>
        <v>6.5847343483768306E-2</v>
      </c>
      <c r="V139" s="39">
        <f t="shared" si="26"/>
        <v>6.8192546948356636E-2</v>
      </c>
      <c r="W139" s="39">
        <f t="shared" si="27"/>
        <v>-2.3452034645883302E-3</v>
      </c>
      <c r="Z139" s="37"/>
      <c r="AA139" s="37"/>
    </row>
    <row r="140" spans="1:27">
      <c r="A140" s="1">
        <v>1881.12</v>
      </c>
      <c r="B140" s="11">
        <v>6.01</v>
      </c>
      <c r="C140" s="4">
        <v>0.32</v>
      </c>
      <c r="D140" s="11">
        <v>0.44</v>
      </c>
      <c r="E140" s="11">
        <v>10.180580170000001</v>
      </c>
      <c r="F140" s="4">
        <f t="shared" si="31"/>
        <v>1881.9583333333235</v>
      </c>
      <c r="G140" s="22">
        <f>G129*1/12+G141*11/12</f>
        <v>3.6266666666666669</v>
      </c>
      <c r="H140" s="22">
        <f>G140+100*variable_alloc_parm!B$8</f>
        <v>3.6266666666666669</v>
      </c>
      <c r="I140" s="4">
        <f t="shared" si="28"/>
        <v>179.87648733382551</v>
      </c>
      <c r="J140" s="4">
        <f t="shared" si="29"/>
        <v>9.5774502407361339</v>
      </c>
      <c r="K140" s="33">
        <f t="shared" si="32"/>
        <v>347.45759267094172</v>
      </c>
      <c r="L140" s="4">
        <f t="shared" si="33"/>
        <v>13.168994081012183</v>
      </c>
      <c r="M140" s="33">
        <f t="shared" si="30"/>
        <v>25.437827084062288</v>
      </c>
      <c r="N140" s="15">
        <f t="shared" si="22"/>
        <v>15.958754206105088</v>
      </c>
      <c r="O140" s="6"/>
      <c r="P140" s="7">
        <f t="shared" si="23"/>
        <v>20.509855894384813</v>
      </c>
      <c r="Q140" s="7"/>
      <c r="R140" s="46">
        <f t="shared" si="24"/>
        <v>4.8775071089470767E-3</v>
      </c>
      <c r="S140" s="22">
        <f t="shared" si="34"/>
        <v>1.0035769855981806</v>
      </c>
      <c r="T140" s="22">
        <f t="shared" si="35"/>
        <v>2.3318040278083521</v>
      </c>
      <c r="U140" s="39">
        <f t="shared" si="25"/>
        <v>7.2099449277684524E-2</v>
      </c>
      <c r="V140" s="39">
        <f t="shared" si="26"/>
        <v>6.8145621975638226E-2</v>
      </c>
      <c r="W140" s="39">
        <f t="shared" si="27"/>
        <v>3.9538273020462977E-3</v>
      </c>
      <c r="Z140" s="37"/>
      <c r="AA140" s="37"/>
    </row>
    <row r="141" spans="1:27">
      <c r="A141" s="1">
        <v>1882.01</v>
      </c>
      <c r="B141" s="11">
        <v>5.92</v>
      </c>
      <c r="C141" s="4">
        <v>0.32</v>
      </c>
      <c r="D141" s="11">
        <v>0.43919999999999998</v>
      </c>
      <c r="E141" s="11">
        <v>10.180580170000001</v>
      </c>
      <c r="F141" s="4">
        <f t="shared" si="31"/>
        <v>1882.0416666666567</v>
      </c>
      <c r="G141" s="22">
        <v>3.62</v>
      </c>
      <c r="H141" s="22">
        <f>G141+100*variable_alloc_parm!B$8</f>
        <v>3.62</v>
      </c>
      <c r="I141" s="4">
        <f t="shared" si="28"/>
        <v>177.18282945361847</v>
      </c>
      <c r="J141" s="4">
        <f t="shared" si="29"/>
        <v>9.5774502407361339</v>
      </c>
      <c r="K141" s="33">
        <f t="shared" si="32"/>
        <v>343.79608725732663</v>
      </c>
      <c r="L141" s="4">
        <f t="shared" si="33"/>
        <v>13.145050455410342</v>
      </c>
      <c r="M141" s="33">
        <f t="shared" si="30"/>
        <v>25.505952960036797</v>
      </c>
      <c r="N141" s="15">
        <f t="shared" si="22"/>
        <v>15.678764160028752</v>
      </c>
      <c r="O141" s="6"/>
      <c r="P141" s="7">
        <f t="shared" si="23"/>
        <v>20.14205377538326</v>
      </c>
      <c r="Q141" s="7"/>
      <c r="R141" s="46">
        <f t="shared" si="24"/>
        <v>6.0631781355543271E-3</v>
      </c>
      <c r="S141" s="22">
        <f t="shared" si="34"/>
        <v>1.0029473239550168</v>
      </c>
      <c r="T141" s="22">
        <f t="shared" si="35"/>
        <v>2.3401448572336023</v>
      </c>
      <c r="U141" s="39">
        <f t="shared" si="25"/>
        <v>7.8324813670879845E-2</v>
      </c>
      <c r="V141" s="39">
        <f t="shared" si="26"/>
        <v>7.0841489005616154E-2</v>
      </c>
      <c r="W141" s="39">
        <f t="shared" si="27"/>
        <v>7.4833246652636909E-3</v>
      </c>
      <c r="Z141" s="37"/>
      <c r="AA141" s="37"/>
    </row>
    <row r="142" spans="1:27">
      <c r="A142" s="1">
        <v>1882.02</v>
      </c>
      <c r="B142" s="11">
        <v>5.79</v>
      </c>
      <c r="C142" s="4">
        <v>0.32</v>
      </c>
      <c r="D142" s="11">
        <v>0.43830000000000002</v>
      </c>
      <c r="E142" s="11">
        <v>10.275745450000001</v>
      </c>
      <c r="F142" s="4">
        <f t="shared" si="31"/>
        <v>1882.12499999999</v>
      </c>
      <c r="G142" s="22">
        <f>G141*11/12+G153*1/12</f>
        <v>3.6208333333333336</v>
      </c>
      <c r="H142" s="22">
        <f>G142+100*variable_alloc_parm!B$8</f>
        <v>3.6208333333333336</v>
      </c>
      <c r="I142" s="4">
        <f t="shared" si="28"/>
        <v>171.68710616512985</v>
      </c>
      <c r="J142" s="4">
        <f t="shared" si="29"/>
        <v>9.4887519814924968</v>
      </c>
      <c r="K142" s="33">
        <f t="shared" si="32"/>
        <v>334.66676858762207</v>
      </c>
      <c r="L142" s="4">
        <f t="shared" si="33"/>
        <v>12.996624979650504</v>
      </c>
      <c r="M142" s="33">
        <f t="shared" si="30"/>
        <v>25.33410097961222</v>
      </c>
      <c r="N142" s="15">
        <f t="shared" si="22"/>
        <v>15.153861528363043</v>
      </c>
      <c r="O142" s="6"/>
      <c r="P142" s="7">
        <f t="shared" si="23"/>
        <v>19.462129672651717</v>
      </c>
      <c r="Q142" s="7"/>
      <c r="R142" s="46">
        <f t="shared" si="24"/>
        <v>9.1749223696453511E-3</v>
      </c>
      <c r="S142" s="22">
        <f t="shared" si="34"/>
        <v>1.0029480211096595</v>
      </c>
      <c r="T142" s="22">
        <f t="shared" si="35"/>
        <v>2.3253057002951274</v>
      </c>
      <c r="U142" s="39">
        <f t="shared" si="25"/>
        <v>8.1790936593133523E-2</v>
      </c>
      <c r="V142" s="39">
        <f t="shared" si="26"/>
        <v>7.1732676963995434E-2</v>
      </c>
      <c r="W142" s="39">
        <f t="shared" si="27"/>
        <v>1.0058259629138089E-2</v>
      </c>
      <c r="Z142" s="37"/>
      <c r="AA142" s="37"/>
    </row>
    <row r="143" spans="1:27">
      <c r="A143" s="1">
        <v>1882.03</v>
      </c>
      <c r="B143" s="11">
        <v>5.78</v>
      </c>
      <c r="C143" s="4">
        <v>0.32</v>
      </c>
      <c r="D143" s="11">
        <v>0.4375</v>
      </c>
      <c r="E143" s="11">
        <v>10.275745450000001</v>
      </c>
      <c r="F143" s="4">
        <f t="shared" si="31"/>
        <v>1882.2083333333233</v>
      </c>
      <c r="G143" s="22">
        <f>G141*10/12+G153*2/12</f>
        <v>3.621666666666667</v>
      </c>
      <c r="H143" s="22">
        <f>G143+100*variable_alloc_parm!B$8</f>
        <v>3.621666666666667</v>
      </c>
      <c r="I143" s="4">
        <f t="shared" si="28"/>
        <v>171.39058266570825</v>
      </c>
      <c r="J143" s="4">
        <f t="shared" si="29"/>
        <v>9.4887519814924968</v>
      </c>
      <c r="K143" s="33">
        <f t="shared" si="32"/>
        <v>335.63011564745983</v>
      </c>
      <c r="L143" s="4">
        <f t="shared" si="33"/>
        <v>12.972903099696774</v>
      </c>
      <c r="M143" s="33">
        <f t="shared" si="30"/>
        <v>25.404528649786101</v>
      </c>
      <c r="N143" s="15">
        <f t="shared" si="22"/>
        <v>15.091670299486754</v>
      </c>
      <c r="O143" s="6"/>
      <c r="P143" s="7">
        <f t="shared" si="23"/>
        <v>19.377440588099791</v>
      </c>
      <c r="Q143" s="7"/>
      <c r="R143" s="46">
        <f t="shared" si="24"/>
        <v>7.9781280657485257E-3</v>
      </c>
      <c r="S143" s="22">
        <f t="shared" si="34"/>
        <v>1.0029487182641554</v>
      </c>
      <c r="T143" s="22">
        <f t="shared" si="35"/>
        <v>2.3321607505860089</v>
      </c>
      <c r="U143" s="39">
        <f t="shared" si="25"/>
        <v>8.5867023255434161E-2</v>
      </c>
      <c r="V143" s="39">
        <f t="shared" si="26"/>
        <v>7.4452106489965031E-2</v>
      </c>
      <c r="W143" s="39">
        <f t="shared" si="27"/>
        <v>1.141491676546913E-2</v>
      </c>
      <c r="Z143" s="37"/>
      <c r="AA143" s="37"/>
    </row>
    <row r="144" spans="1:27">
      <c r="A144" s="1">
        <v>1882.04</v>
      </c>
      <c r="B144" s="11">
        <v>5.78</v>
      </c>
      <c r="C144" s="4">
        <v>0.32</v>
      </c>
      <c r="D144" s="11">
        <v>0.43669999999999998</v>
      </c>
      <c r="E144" s="11">
        <v>10.370910739999999</v>
      </c>
      <c r="F144" s="4">
        <f t="shared" si="31"/>
        <v>1882.2916666666565</v>
      </c>
      <c r="G144" s="22">
        <f>G141*9/12+G153*3/12</f>
        <v>3.6225000000000001</v>
      </c>
      <c r="H144" s="22">
        <f>G144+100*variable_alloc_parm!B$8</f>
        <v>3.6225000000000001</v>
      </c>
      <c r="I144" s="4">
        <f t="shared" si="28"/>
        <v>169.81787271654798</v>
      </c>
      <c r="J144" s="4">
        <f t="shared" si="29"/>
        <v>9.401681534480165</v>
      </c>
      <c r="K144" s="33">
        <f t="shared" si="32"/>
        <v>334.08457253998512</v>
      </c>
      <c r="L144" s="4">
        <f t="shared" si="33"/>
        <v>12.8303572690859</v>
      </c>
      <c r="M144" s="33">
        <f t="shared" si="30"/>
        <v>25.241303257476037</v>
      </c>
      <c r="N144" s="15">
        <f t="shared" si="22"/>
        <v>14.916997168375303</v>
      </c>
      <c r="O144" s="6"/>
      <c r="P144" s="7">
        <f t="shared" si="23"/>
        <v>19.149099336903024</v>
      </c>
      <c r="Q144" s="7"/>
      <c r="R144" s="46">
        <f t="shared" si="24"/>
        <v>7.4981727357587638E-3</v>
      </c>
      <c r="S144" s="22">
        <f t="shared" si="34"/>
        <v>1.0029494154185046</v>
      </c>
      <c r="T144" s="22">
        <f t="shared" si="35"/>
        <v>2.317574217329899</v>
      </c>
      <c r="U144" s="39">
        <f t="shared" si="25"/>
        <v>8.8000811534221457E-2</v>
      </c>
      <c r="V144" s="39">
        <f t="shared" si="26"/>
        <v>7.6783745334904951E-2</v>
      </c>
      <c r="W144" s="39">
        <f t="shared" si="27"/>
        <v>1.1217066199316506E-2</v>
      </c>
      <c r="Z144" s="37"/>
      <c r="AA144" s="37"/>
    </row>
    <row r="145" spans="1:27">
      <c r="A145" s="1">
        <v>1882.05</v>
      </c>
      <c r="B145" s="11">
        <v>5.71</v>
      </c>
      <c r="C145" s="4">
        <v>0.32</v>
      </c>
      <c r="D145" s="11">
        <v>0.43580000000000002</v>
      </c>
      <c r="E145" s="11">
        <v>10.465995039999999</v>
      </c>
      <c r="F145" s="4">
        <f t="shared" si="31"/>
        <v>1882.3749999999898</v>
      </c>
      <c r="G145" s="22">
        <f>G141*8/12+G153*4/12</f>
        <v>3.6233333333333335</v>
      </c>
      <c r="H145" s="22">
        <f>G145+100*variable_alloc_parm!B$8</f>
        <v>3.6233333333333335</v>
      </c>
      <c r="I145" s="4">
        <f t="shared" si="28"/>
        <v>166.2371320978574</v>
      </c>
      <c r="J145" s="4">
        <f t="shared" si="29"/>
        <v>9.3162665974280863</v>
      </c>
      <c r="K145" s="33">
        <f t="shared" si="32"/>
        <v>328.5674748870988</v>
      </c>
      <c r="L145" s="4">
        <f t="shared" si="33"/>
        <v>12.687590572372375</v>
      </c>
      <c r="M145" s="33">
        <f t="shared" si="30"/>
        <v>25.077006226934795</v>
      </c>
      <c r="N145" s="15">
        <f t="shared" si="22"/>
        <v>14.567103202191767</v>
      </c>
      <c r="O145" s="6"/>
      <c r="P145" s="7">
        <f t="shared" si="23"/>
        <v>18.698420500259164</v>
      </c>
      <c r="Q145" s="7"/>
      <c r="R145" s="46">
        <f t="shared" si="24"/>
        <v>9.9918347756730239E-3</v>
      </c>
      <c r="S145" s="22">
        <f t="shared" si="34"/>
        <v>1.0029501125727069</v>
      </c>
      <c r="T145" s="22">
        <f t="shared" si="35"/>
        <v>2.3032922810258158</v>
      </c>
      <c r="U145" s="39">
        <f t="shared" si="25"/>
        <v>9.0185722671140445E-2</v>
      </c>
      <c r="V145" s="39">
        <f t="shared" si="26"/>
        <v>7.7664059676380237E-2</v>
      </c>
      <c r="W145" s="39">
        <f t="shared" si="27"/>
        <v>1.2521662994760208E-2</v>
      </c>
      <c r="Z145" s="37"/>
      <c r="AA145" s="37"/>
    </row>
    <row r="146" spans="1:27">
      <c r="A146" s="1">
        <v>1882.06</v>
      </c>
      <c r="B146" s="11">
        <v>5.68</v>
      </c>
      <c r="C146" s="4">
        <v>0.32</v>
      </c>
      <c r="D146" s="11">
        <v>0.435</v>
      </c>
      <c r="E146" s="11">
        <v>10.56116033</v>
      </c>
      <c r="F146" s="4">
        <f t="shared" si="31"/>
        <v>1882.458333333323</v>
      </c>
      <c r="G146" s="22">
        <f>G141*7/12+G153*5/12</f>
        <v>3.6241666666666665</v>
      </c>
      <c r="H146" s="22">
        <f>G146+100*variable_alloc_parm!B$8</f>
        <v>3.6241666666666665</v>
      </c>
      <c r="I146" s="4">
        <f t="shared" si="28"/>
        <v>163.8736602723273</v>
      </c>
      <c r="J146" s="4">
        <f t="shared" si="29"/>
        <v>9.2323188885818208</v>
      </c>
      <c r="K146" s="33">
        <f t="shared" si="32"/>
        <v>325.41671475893992</v>
      </c>
      <c r="L146" s="4">
        <f t="shared" si="33"/>
        <v>12.550183489165914</v>
      </c>
      <c r="M146" s="33">
        <f t="shared" si="30"/>
        <v>24.921878683123044</v>
      </c>
      <c r="N146" s="15">
        <f t="shared" si="22"/>
        <v>14.327404890131673</v>
      </c>
      <c r="O146" s="6"/>
      <c r="P146" s="7">
        <f t="shared" si="23"/>
        <v>18.390197818723429</v>
      </c>
      <c r="Q146" s="7"/>
      <c r="R146" s="46">
        <f t="shared" si="24"/>
        <v>1.2729276253183243E-2</v>
      </c>
      <c r="S146" s="22">
        <f t="shared" si="34"/>
        <v>1.0029508097267625</v>
      </c>
      <c r="T146" s="22">
        <f t="shared" si="35"/>
        <v>2.2892713462933485</v>
      </c>
      <c r="U146" s="39">
        <f t="shared" si="25"/>
        <v>9.1024269459491602E-2</v>
      </c>
      <c r="V146" s="39">
        <f t="shared" si="26"/>
        <v>7.8538130082240531E-2</v>
      </c>
      <c r="W146" s="39">
        <f t="shared" si="27"/>
        <v>1.2486139377251071E-2</v>
      </c>
      <c r="Z146" s="37"/>
      <c r="AA146" s="37"/>
    </row>
    <row r="147" spans="1:27">
      <c r="A147" s="1">
        <v>1882.07</v>
      </c>
      <c r="B147" s="11">
        <v>6</v>
      </c>
      <c r="C147" s="4">
        <v>0.32</v>
      </c>
      <c r="D147" s="11">
        <v>0.43419999999999997</v>
      </c>
      <c r="E147" s="11">
        <v>10.465995039999999</v>
      </c>
      <c r="F147" s="4">
        <f t="shared" si="31"/>
        <v>1882.5416666666563</v>
      </c>
      <c r="G147" s="22">
        <f>G141*6/12+G153*6/12</f>
        <v>3.625</v>
      </c>
      <c r="H147" s="22">
        <f>G147+100*variable_alloc_parm!B$8</f>
        <v>3.625</v>
      </c>
      <c r="I147" s="4">
        <f t="shared" si="28"/>
        <v>174.67999870177661</v>
      </c>
      <c r="J147" s="4">
        <f t="shared" si="29"/>
        <v>9.3162665974280863</v>
      </c>
      <c r="K147" s="33">
        <f t="shared" si="32"/>
        <v>348.41737402606742</v>
      </c>
      <c r="L147" s="4">
        <f t="shared" si="33"/>
        <v>12.641009239385234</v>
      </c>
      <c r="M147" s="33">
        <f t="shared" si="30"/>
        <v>25.213803967019746</v>
      </c>
      <c r="N147" s="15">
        <f t="shared" si="22"/>
        <v>15.240559761217829</v>
      </c>
      <c r="O147" s="6"/>
      <c r="P147" s="7">
        <f t="shared" si="23"/>
        <v>19.557024129217123</v>
      </c>
      <c r="Q147" s="7"/>
      <c r="R147" s="46">
        <f t="shared" si="24"/>
        <v>9.0931419186626936E-3</v>
      </c>
      <c r="S147" s="22">
        <f t="shared" si="34"/>
        <v>1.0029515068806714</v>
      </c>
      <c r="T147" s="22">
        <f t="shared" si="35"/>
        <v>2.3169038804771618</v>
      </c>
      <c r="U147" s="39">
        <f t="shared" si="25"/>
        <v>8.1088598385693045E-2</v>
      </c>
      <c r="V147" s="39">
        <f t="shared" si="26"/>
        <v>7.45920020030304E-2</v>
      </c>
      <c r="W147" s="39">
        <f t="shared" si="27"/>
        <v>6.4965963826626449E-3</v>
      </c>
      <c r="Z147" s="37"/>
      <c r="AA147" s="37"/>
    </row>
    <row r="148" spans="1:27">
      <c r="A148" s="1">
        <v>1882.08</v>
      </c>
      <c r="B148" s="11">
        <v>6.18</v>
      </c>
      <c r="C148" s="4">
        <v>0.32</v>
      </c>
      <c r="D148" s="11">
        <v>0.43330000000000002</v>
      </c>
      <c r="E148" s="11">
        <v>10.56116033</v>
      </c>
      <c r="F148" s="4">
        <f t="shared" si="31"/>
        <v>1882.6249999999895</v>
      </c>
      <c r="G148" s="22">
        <f>G141*5/12+G153*7/12</f>
        <v>3.6258333333333335</v>
      </c>
      <c r="H148" s="22">
        <f>G148+100*variable_alloc_parm!B$8</f>
        <v>3.6258333333333335</v>
      </c>
      <c r="I148" s="4">
        <f t="shared" si="28"/>
        <v>178.29915853573641</v>
      </c>
      <c r="J148" s="4">
        <f t="shared" si="29"/>
        <v>9.2323188885818208</v>
      </c>
      <c r="K148" s="33">
        <f t="shared" si="32"/>
        <v>357.17073179744148</v>
      </c>
      <c r="L148" s="4">
        <f t="shared" si="33"/>
        <v>12.501136795070323</v>
      </c>
      <c r="M148" s="33">
        <f t="shared" si="30"/>
        <v>25.042407457577902</v>
      </c>
      <c r="N148" s="15">
        <f t="shared" si="22"/>
        <v>15.525429331463036</v>
      </c>
      <c r="O148" s="6"/>
      <c r="P148" s="7">
        <f t="shared" si="23"/>
        <v>19.913629768832692</v>
      </c>
      <c r="Q148" s="7"/>
      <c r="R148" s="46">
        <f t="shared" si="24"/>
        <v>8.0445140503407342E-3</v>
      </c>
      <c r="S148" s="22">
        <f t="shared" si="34"/>
        <v>1.0029522040344336</v>
      </c>
      <c r="T148" s="22">
        <f t="shared" si="35"/>
        <v>2.3028032886110448</v>
      </c>
      <c r="U148" s="39">
        <f t="shared" si="25"/>
        <v>7.8918475339219585E-2</v>
      </c>
      <c r="V148" s="39">
        <f t="shared" si="26"/>
        <v>7.4060927270700239E-2</v>
      </c>
      <c r="W148" s="39">
        <f t="shared" si="27"/>
        <v>4.8575480685193462E-3</v>
      </c>
      <c r="Z148" s="37"/>
      <c r="AA148" s="37"/>
    </row>
    <row r="149" spans="1:27">
      <c r="A149" s="1">
        <v>1882.09</v>
      </c>
      <c r="B149" s="11">
        <v>6.24</v>
      </c>
      <c r="C149" s="4">
        <v>0.32</v>
      </c>
      <c r="D149" s="11">
        <v>0.4325</v>
      </c>
      <c r="E149" s="11">
        <v>10.275745450000001</v>
      </c>
      <c r="F149" s="4">
        <f t="shared" si="31"/>
        <v>1882.7083333333228</v>
      </c>
      <c r="G149" s="22">
        <f>G141*4/12+G153*8/12</f>
        <v>3.6266666666666669</v>
      </c>
      <c r="H149" s="22">
        <f>G149+100*variable_alloc_parm!B$8</f>
        <v>3.6266666666666669</v>
      </c>
      <c r="I149" s="4">
        <f t="shared" si="28"/>
        <v>185.03066363910369</v>
      </c>
      <c r="J149" s="4">
        <f t="shared" si="29"/>
        <v>9.4887519814924968</v>
      </c>
      <c r="K149" s="33">
        <f t="shared" si="32"/>
        <v>372.23935018028658</v>
      </c>
      <c r="L149" s="4">
        <f t="shared" si="33"/>
        <v>12.824641349985953</v>
      </c>
      <c r="M149" s="33">
        <f t="shared" si="30"/>
        <v>25.800243421950952</v>
      </c>
      <c r="N149" s="15">
        <f t="shared" si="22"/>
        <v>16.081106624462326</v>
      </c>
      <c r="O149" s="6"/>
      <c r="P149" s="7">
        <f t="shared" si="23"/>
        <v>20.617194705981763</v>
      </c>
      <c r="Q149" s="7"/>
      <c r="R149" s="46">
        <f t="shared" si="24"/>
        <v>2.413782879711536E-3</v>
      </c>
      <c r="S149" s="22">
        <f t="shared" si="34"/>
        <v>1.0029529011880489</v>
      </c>
      <c r="T149" s="22">
        <f t="shared" si="35"/>
        <v>2.3737521789893026</v>
      </c>
      <c r="U149" s="39">
        <f t="shared" si="25"/>
        <v>7.2144532924365512E-2</v>
      </c>
      <c r="V149" s="39">
        <f t="shared" si="26"/>
        <v>7.1024545572330622E-2</v>
      </c>
      <c r="W149" s="39">
        <f t="shared" si="27"/>
        <v>1.1199873520348902E-3</v>
      </c>
      <c r="Z149" s="37"/>
      <c r="AA149" s="37"/>
    </row>
    <row r="150" spans="1:27">
      <c r="A150" s="1">
        <v>1882.1</v>
      </c>
      <c r="B150" s="11">
        <v>6.07</v>
      </c>
      <c r="C150" s="4">
        <v>0.32</v>
      </c>
      <c r="D150" s="11">
        <v>0.43169999999999997</v>
      </c>
      <c r="E150" s="11">
        <v>10.180580170000001</v>
      </c>
      <c r="F150" s="4">
        <f t="shared" si="31"/>
        <v>1882.7916666666561</v>
      </c>
      <c r="G150" s="22">
        <f>G141*3/12+G153*9/12</f>
        <v>3.6274999999999999</v>
      </c>
      <c r="H150" s="22">
        <f>G150+100*variable_alloc_parm!B$8</f>
        <v>3.6274999999999999</v>
      </c>
      <c r="I150" s="4">
        <f t="shared" si="28"/>
        <v>181.67225925396355</v>
      </c>
      <c r="J150" s="4">
        <f t="shared" si="29"/>
        <v>9.5774502407361339</v>
      </c>
      <c r="K150" s="33">
        <f t="shared" si="32"/>
        <v>367.08864564629056</v>
      </c>
      <c r="L150" s="4">
        <f t="shared" si="33"/>
        <v>12.920578965393089</v>
      </c>
      <c r="M150" s="33">
        <f t="shared" si="30"/>
        <v>26.107441239786429</v>
      </c>
      <c r="N150" s="15">
        <f t="shared" si="22"/>
        <v>15.75558103052656</v>
      </c>
      <c r="O150" s="6"/>
      <c r="P150" s="7">
        <f t="shared" si="23"/>
        <v>20.192326679272206</v>
      </c>
      <c r="Q150" s="7"/>
      <c r="R150" s="46">
        <f t="shared" si="24"/>
        <v>4.945010915350101E-3</v>
      </c>
      <c r="S150" s="22">
        <f t="shared" si="34"/>
        <v>1.0029535983415176</v>
      </c>
      <c r="T150" s="22">
        <f t="shared" si="35"/>
        <v>2.4030163434652692</v>
      </c>
      <c r="U150" s="39">
        <f t="shared" si="25"/>
        <v>7.6154360316408098E-2</v>
      </c>
      <c r="V150" s="39">
        <f t="shared" si="26"/>
        <v>6.9931876531223347E-2</v>
      </c>
      <c r="W150" s="39">
        <f t="shared" si="27"/>
        <v>6.2224837851847514E-3</v>
      </c>
      <c r="Z150" s="37"/>
      <c r="AA150" s="37"/>
    </row>
    <row r="151" spans="1:27">
      <c r="A151" s="1">
        <v>1882.11</v>
      </c>
      <c r="B151" s="11">
        <v>5.81</v>
      </c>
      <c r="C151" s="4">
        <v>0.32</v>
      </c>
      <c r="D151" s="11">
        <v>0.43080000000000002</v>
      </c>
      <c r="E151" s="11">
        <v>10.08541488</v>
      </c>
      <c r="F151" s="4">
        <f t="shared" si="31"/>
        <v>1882.8749999999893</v>
      </c>
      <c r="G151" s="22">
        <f>G141*2/12+G153*10/12</f>
        <v>3.6283333333333334</v>
      </c>
      <c r="H151" s="22">
        <f>G151+100*variable_alloc_parm!B$8</f>
        <v>3.6283333333333334</v>
      </c>
      <c r="I151" s="4">
        <f t="shared" si="28"/>
        <v>175.53140064774414</v>
      </c>
      <c r="J151" s="4">
        <f t="shared" si="29"/>
        <v>9.6678224108912438</v>
      </c>
      <c r="K151" s="33">
        <f t="shared" si="32"/>
        <v>356.30827761445812</v>
      </c>
      <c r="L151" s="4">
        <f t="shared" si="33"/>
        <v>13.015305920662335</v>
      </c>
      <c r="M151" s="33">
        <f t="shared" si="30"/>
        <v>26.419553527763949</v>
      </c>
      <c r="N151" s="15">
        <f t="shared" si="22"/>
        <v>15.192670313165344</v>
      </c>
      <c r="O151" s="6"/>
      <c r="P151" s="7">
        <f t="shared" si="23"/>
        <v>19.466185805701738</v>
      </c>
      <c r="Q151" s="7"/>
      <c r="R151" s="46">
        <f t="shared" si="24"/>
        <v>3.5008618493167359E-3</v>
      </c>
      <c r="S151" s="22">
        <f t="shared" si="34"/>
        <v>1.0029542954948398</v>
      </c>
      <c r="T151" s="22">
        <f t="shared" si="35"/>
        <v>2.4328555595556973</v>
      </c>
      <c r="U151" s="39">
        <f t="shared" si="25"/>
        <v>7.6599919710658382E-2</v>
      </c>
      <c r="V151" s="39">
        <f t="shared" si="26"/>
        <v>6.6094865782868828E-2</v>
      </c>
      <c r="W151" s="39">
        <f t="shared" si="27"/>
        <v>1.0505053927789554E-2</v>
      </c>
      <c r="Z151" s="37"/>
      <c r="AA151" s="37"/>
    </row>
    <row r="152" spans="1:27">
      <c r="A152" s="1">
        <v>1882.12</v>
      </c>
      <c r="B152" s="11">
        <v>5.84</v>
      </c>
      <c r="C152" s="4">
        <v>0.32</v>
      </c>
      <c r="D152" s="11">
        <v>0.43</v>
      </c>
      <c r="E152" s="11">
        <v>9.9903305790000001</v>
      </c>
      <c r="F152" s="4">
        <f t="shared" si="31"/>
        <v>1882.9583333333226</v>
      </c>
      <c r="G152" s="22">
        <f>G141*1/12+G153*11/12</f>
        <v>3.6291666666666669</v>
      </c>
      <c r="H152" s="22">
        <f>G152+100*variable_alloc_parm!B$8</f>
        <v>3.6291666666666669</v>
      </c>
      <c r="I152" s="4">
        <f t="shared" si="28"/>
        <v>178.1170288539258</v>
      </c>
      <c r="J152" s="4">
        <f t="shared" si="29"/>
        <v>9.7598371974753864</v>
      </c>
      <c r="K152" s="33">
        <f t="shared" si="32"/>
        <v>363.2077457059944</v>
      </c>
      <c r="L152" s="4">
        <f t="shared" si="33"/>
        <v>13.11478123410755</v>
      </c>
      <c r="M152" s="33">
        <f t="shared" si="30"/>
        <v>26.743036070818079</v>
      </c>
      <c r="N152" s="15">
        <f t="shared" si="22"/>
        <v>15.382128332081978</v>
      </c>
      <c r="O152" s="6"/>
      <c r="P152" s="7">
        <f t="shared" si="23"/>
        <v>19.704614063292844</v>
      </c>
      <c r="Q152" s="7"/>
      <c r="R152" s="46">
        <f t="shared" si="24"/>
        <v>3.1815143101115995E-3</v>
      </c>
      <c r="S152" s="22">
        <f t="shared" si="34"/>
        <v>1.0029549926480152</v>
      </c>
      <c r="T152" s="22">
        <f t="shared" si="35"/>
        <v>2.4632663671671393</v>
      </c>
      <c r="U152" s="39">
        <f t="shared" si="25"/>
        <v>7.2413094622438168E-2</v>
      </c>
      <c r="V152" s="39">
        <f t="shared" si="26"/>
        <v>6.3652658861443445E-2</v>
      </c>
      <c r="W152" s="39">
        <f t="shared" si="27"/>
        <v>8.7604357609947225E-3</v>
      </c>
      <c r="Z152" s="37"/>
      <c r="AA152" s="37"/>
    </row>
    <row r="153" spans="1:27">
      <c r="A153" s="1">
        <v>1883.01</v>
      </c>
      <c r="B153" s="11">
        <v>5.81</v>
      </c>
      <c r="C153" s="4">
        <v>0.32079999999999997</v>
      </c>
      <c r="D153" s="11">
        <v>0.42749999999999999</v>
      </c>
      <c r="E153" s="11">
        <v>9.9903305790000001</v>
      </c>
      <c r="F153" s="4">
        <f t="shared" si="31"/>
        <v>1883.0416666666558</v>
      </c>
      <c r="G153" s="22">
        <v>3.63</v>
      </c>
      <c r="H153" s="22">
        <f>G153+100*variable_alloc_parm!B$8</f>
        <v>3.63</v>
      </c>
      <c r="I153" s="4">
        <f t="shared" si="28"/>
        <v>177.20204411666248</v>
      </c>
      <c r="J153" s="4">
        <f t="shared" si="29"/>
        <v>9.784236790469075</v>
      </c>
      <c r="K153" s="33">
        <f t="shared" si="32"/>
        <v>363.00458155599898</v>
      </c>
      <c r="L153" s="4">
        <f t="shared" si="33"/>
        <v>13.038532506002273</v>
      </c>
      <c r="M153" s="33">
        <f t="shared" si="30"/>
        <v>26.70988960674519</v>
      </c>
      <c r="N153" s="15">
        <f t="shared" si="22"/>
        <v>15.270259119098577</v>
      </c>
      <c r="O153" s="6"/>
      <c r="P153" s="7">
        <f t="shared" si="23"/>
        <v>19.556713466650177</v>
      </c>
      <c r="Q153" s="7"/>
      <c r="R153" s="46">
        <f t="shared" si="24"/>
        <v>3.6494449665530337E-3</v>
      </c>
      <c r="S153" s="22">
        <f t="shared" si="34"/>
        <v>1.0030943156162713</v>
      </c>
      <c r="T153" s="22">
        <f t="shared" si="35"/>
        <v>2.4705453011722214</v>
      </c>
      <c r="U153" s="39">
        <f t="shared" si="25"/>
        <v>7.0838011350811136E-2</v>
      </c>
      <c r="V153" s="39">
        <f t="shared" si="26"/>
        <v>5.9651685724352754E-2</v>
      </c>
      <c r="W153" s="39">
        <f t="shared" si="27"/>
        <v>1.1186325626458382E-2</v>
      </c>
      <c r="Z153" s="37"/>
      <c r="AA153" s="37"/>
    </row>
    <row r="154" spans="1:27">
      <c r="A154" s="1">
        <v>1883.02</v>
      </c>
      <c r="B154" s="11">
        <v>5.68</v>
      </c>
      <c r="C154" s="4">
        <v>0.32169999999999999</v>
      </c>
      <c r="D154" s="11">
        <v>0.42499999999999999</v>
      </c>
      <c r="E154" s="11">
        <v>10.08541488</v>
      </c>
      <c r="F154" s="4">
        <f t="shared" si="31"/>
        <v>1883.1249999999891</v>
      </c>
      <c r="G154" s="22">
        <f>G153*11/12+G165*1/12</f>
        <v>3.6291666666666669</v>
      </c>
      <c r="H154" s="22">
        <f>G154+100*variable_alloc_parm!B$8</f>
        <v>3.6291666666666669</v>
      </c>
      <c r="I154" s="4">
        <f t="shared" si="28"/>
        <v>171.60384779331955</v>
      </c>
      <c r="J154" s="4">
        <f t="shared" si="29"/>
        <v>9.7191827174491028</v>
      </c>
      <c r="K154" s="33">
        <f t="shared" si="32"/>
        <v>353.19565449459367</v>
      </c>
      <c r="L154" s="4">
        <f t="shared" si="33"/>
        <v>12.840076639464931</v>
      </c>
      <c r="M154" s="33">
        <f t="shared" si="30"/>
        <v>26.427491753556748</v>
      </c>
      <c r="N154" s="15">
        <f t="shared" si="22"/>
        <v>14.757590146176227</v>
      </c>
      <c r="O154" s="6"/>
      <c r="P154" s="7">
        <f t="shared" si="23"/>
        <v>18.898222188468392</v>
      </c>
      <c r="Q154" s="7"/>
      <c r="R154" s="46">
        <f t="shared" si="24"/>
        <v>4.730537555653086E-3</v>
      </c>
      <c r="S154" s="22">
        <f t="shared" si="34"/>
        <v>1.0030936238807047</v>
      </c>
      <c r="T154" s="22">
        <f t="shared" si="35"/>
        <v>2.4548258166309074</v>
      </c>
      <c r="U154" s="39">
        <f t="shared" si="25"/>
        <v>7.0953710792271751E-2</v>
      </c>
      <c r="V154" s="39">
        <f t="shared" si="26"/>
        <v>5.9426127509803583E-2</v>
      </c>
      <c r="W154" s="39">
        <f t="shared" si="27"/>
        <v>1.1527583282468168E-2</v>
      </c>
      <c r="Z154" s="37"/>
      <c r="AA154" s="37"/>
    </row>
    <row r="155" spans="1:27">
      <c r="A155" s="1">
        <v>1883.03</v>
      </c>
      <c r="B155" s="11">
        <v>5.75</v>
      </c>
      <c r="C155" s="4">
        <v>0.32250000000000001</v>
      </c>
      <c r="D155" s="11">
        <v>0.42249999999999999</v>
      </c>
      <c r="E155" s="11">
        <v>9.9903305790000001</v>
      </c>
      <c r="F155" s="4">
        <f t="shared" si="31"/>
        <v>1883.2083333333223</v>
      </c>
      <c r="G155" s="22">
        <f>G153*10/12+G165*2/12</f>
        <v>3.6283333333333334</v>
      </c>
      <c r="H155" s="22">
        <f>G155+100*variable_alloc_parm!B$8</f>
        <v>3.6283333333333334</v>
      </c>
      <c r="I155" s="4">
        <f t="shared" si="28"/>
        <v>175.37207464213586</v>
      </c>
      <c r="J155" s="4">
        <f t="shared" si="29"/>
        <v>9.8360859255806616</v>
      </c>
      <c r="K155" s="33">
        <f t="shared" si="32"/>
        <v>362.6384881072135</v>
      </c>
      <c r="L155" s="4">
        <f t="shared" si="33"/>
        <v>12.886035049791721</v>
      </c>
      <c r="M155" s="33">
        <f t="shared" si="30"/>
        <v>26.646045430486556</v>
      </c>
      <c r="N155" s="15">
        <f t="shared" si="22"/>
        <v>15.051254121401643</v>
      </c>
      <c r="O155" s="6"/>
      <c r="P155" s="7">
        <f t="shared" si="23"/>
        <v>19.273105236150059</v>
      </c>
      <c r="Q155" s="7"/>
      <c r="R155" s="46">
        <f t="shared" si="24"/>
        <v>2.4952795648935377E-3</v>
      </c>
      <c r="S155" s="22">
        <f t="shared" si="34"/>
        <v>1.0030929321452842</v>
      </c>
      <c r="T155" s="22">
        <f t="shared" si="35"/>
        <v>2.4858565356826419</v>
      </c>
      <c r="U155" s="39">
        <f t="shared" si="25"/>
        <v>6.716270953053316E-2</v>
      </c>
      <c r="V155" s="39">
        <f t="shared" si="26"/>
        <v>6.1016058027777653E-2</v>
      </c>
      <c r="W155" s="39">
        <f t="shared" si="27"/>
        <v>6.1466515027555069E-3</v>
      </c>
      <c r="Z155" s="37"/>
      <c r="AA155" s="37"/>
    </row>
    <row r="156" spans="1:27">
      <c r="A156" s="1">
        <v>1883.04</v>
      </c>
      <c r="B156" s="11">
        <v>5.87</v>
      </c>
      <c r="C156" s="4">
        <v>0.32329999999999998</v>
      </c>
      <c r="D156" s="11">
        <v>0.42</v>
      </c>
      <c r="E156" s="11">
        <v>9.8951652889999995</v>
      </c>
      <c r="F156" s="4">
        <f t="shared" si="31"/>
        <v>1883.2916666666556</v>
      </c>
      <c r="G156" s="22">
        <f>G153*9/12+G165*3/12</f>
        <v>3.6274999999999999</v>
      </c>
      <c r="H156" s="22">
        <f>G156+100*variable_alloc_parm!B$8</f>
        <v>3.6274999999999999</v>
      </c>
      <c r="I156" s="4">
        <f t="shared" si="28"/>
        <v>180.75382752709473</v>
      </c>
      <c r="J156" s="4">
        <f t="shared" si="29"/>
        <v>9.9553172810067654</v>
      </c>
      <c r="K156" s="33">
        <f t="shared" si="32"/>
        <v>375.48248945757393</v>
      </c>
      <c r="L156" s="4">
        <f t="shared" si="33"/>
        <v>12.932982548787015</v>
      </c>
      <c r="M156" s="33">
        <f t="shared" si="30"/>
        <v>26.865868070218237</v>
      </c>
      <c r="N156" s="15">
        <f t="shared" si="22"/>
        <v>15.48206722203668</v>
      </c>
      <c r="O156" s="6"/>
      <c r="P156" s="7">
        <f t="shared" si="23"/>
        <v>19.821692820458171</v>
      </c>
      <c r="Q156" s="7"/>
      <c r="R156" s="46">
        <f t="shared" si="24"/>
        <v>-2.7539500508171055E-4</v>
      </c>
      <c r="S156" s="22">
        <f t="shared" si="34"/>
        <v>1.0030922404100109</v>
      </c>
      <c r="T156" s="22">
        <f t="shared" si="35"/>
        <v>2.5175264230135626</v>
      </c>
      <c r="U156" s="39">
        <f t="shared" si="25"/>
        <v>6.5166438210078059E-2</v>
      </c>
      <c r="V156" s="39">
        <f t="shared" si="26"/>
        <v>6.1341614895081609E-2</v>
      </c>
      <c r="W156" s="39">
        <f t="shared" si="27"/>
        <v>3.8248233149964506E-3</v>
      </c>
      <c r="Z156" s="37"/>
      <c r="AA156" s="37"/>
    </row>
    <row r="157" spans="1:27">
      <c r="A157" s="1">
        <v>1883.05</v>
      </c>
      <c r="B157" s="11">
        <v>5.77</v>
      </c>
      <c r="C157" s="4">
        <v>0.32419999999999999</v>
      </c>
      <c r="D157" s="11">
        <v>0.41749999999999998</v>
      </c>
      <c r="E157" s="11">
        <v>9.8000000000000007</v>
      </c>
      <c r="F157" s="4">
        <f t="shared" si="31"/>
        <v>1883.3749999999889</v>
      </c>
      <c r="G157" s="22">
        <f>G153*8/12+G165*4/12</f>
        <v>3.6266666666666669</v>
      </c>
      <c r="H157" s="22">
        <f>G157+100*variable_alloc_parm!B$8</f>
        <v>3.6266666666666669</v>
      </c>
      <c r="I157" s="4">
        <f t="shared" si="28"/>
        <v>179.39989795918368</v>
      </c>
      <c r="J157" s="4">
        <f t="shared" si="29"/>
        <v>10.079973469387756</v>
      </c>
      <c r="K157" s="33">
        <f t="shared" si="32"/>
        <v>374.41489168466074</v>
      </c>
      <c r="L157" s="4">
        <f t="shared" si="33"/>
        <v>12.980841836734694</v>
      </c>
      <c r="M157" s="33">
        <f t="shared" si="30"/>
        <v>27.091545455519213</v>
      </c>
      <c r="N157" s="15">
        <f t="shared" si="22"/>
        <v>15.335497637337072</v>
      </c>
      <c r="O157" s="6"/>
      <c r="P157" s="7">
        <f t="shared" si="23"/>
        <v>19.632642919503549</v>
      </c>
      <c r="Q157" s="7"/>
      <c r="R157" s="46">
        <f t="shared" si="24"/>
        <v>1.5315856185122018E-3</v>
      </c>
      <c r="S157" s="22">
        <f t="shared" si="34"/>
        <v>1.0030915486748841</v>
      </c>
      <c r="T157" s="22">
        <f t="shared" si="35"/>
        <v>2.5498338701624506</v>
      </c>
      <c r="U157" s="39">
        <f t="shared" si="25"/>
        <v>5.7396602854010936E-2</v>
      </c>
      <c r="V157" s="39">
        <f t="shared" si="26"/>
        <v>6.167323542397618E-2</v>
      </c>
      <c r="W157" s="39">
        <f t="shared" si="27"/>
        <v>-4.2766325699652441E-3</v>
      </c>
      <c r="Z157" s="37"/>
      <c r="AA157" s="37"/>
    </row>
    <row r="158" spans="1:27">
      <c r="A158" s="1">
        <v>1883.06</v>
      </c>
      <c r="B158" s="11">
        <v>5.82</v>
      </c>
      <c r="C158" s="4">
        <v>0.32500000000000001</v>
      </c>
      <c r="D158" s="11">
        <v>0.41499999999999998</v>
      </c>
      <c r="E158" s="11">
        <v>9.5145851239999999</v>
      </c>
      <c r="F158" s="4">
        <f t="shared" si="31"/>
        <v>1883.4583333333221</v>
      </c>
      <c r="G158" s="22">
        <f>G153*7/12+G165*5/12</f>
        <v>3.6258333333333335</v>
      </c>
      <c r="H158" s="22">
        <f>G158+100*variable_alloc_parm!B$8</f>
        <v>3.6258333333333335</v>
      </c>
      <c r="I158" s="4">
        <f t="shared" si="28"/>
        <v>186.38269319035422</v>
      </c>
      <c r="J158" s="4">
        <f t="shared" si="29"/>
        <v>10.407968262347959</v>
      </c>
      <c r="K158" s="33">
        <f t="shared" si="32"/>
        <v>390.79842411344714</v>
      </c>
      <c r="L158" s="4">
        <f t="shared" si="33"/>
        <v>13.290174858075085</v>
      </c>
      <c r="M158" s="33">
        <f t="shared" si="30"/>
        <v>27.866210654137554</v>
      </c>
      <c r="N158" s="15">
        <f t="shared" si="22"/>
        <v>15.903388388583799</v>
      </c>
      <c r="O158" s="6"/>
      <c r="P158" s="7">
        <f t="shared" si="23"/>
        <v>20.356448023345443</v>
      </c>
      <c r="Q158" s="7"/>
      <c r="R158" s="46">
        <f t="shared" si="24"/>
        <v>-7.5976968980641379E-4</v>
      </c>
      <c r="S158" s="22">
        <f t="shared" si="34"/>
        <v>1.0030908569399042</v>
      </c>
      <c r="T158" s="22">
        <f t="shared" si="35"/>
        <v>2.634442213616405</v>
      </c>
      <c r="U158" s="39">
        <f t="shared" si="25"/>
        <v>5.0884397746418841E-2</v>
      </c>
      <c r="V158" s="39">
        <f t="shared" si="26"/>
        <v>6.126186231879216E-2</v>
      </c>
      <c r="W158" s="39">
        <f t="shared" si="27"/>
        <v>-1.0377464572373318E-2</v>
      </c>
      <c r="Z158" s="37"/>
      <c r="AA158" s="37"/>
    </row>
    <row r="159" spans="1:27">
      <c r="A159" s="1">
        <v>1883.07</v>
      </c>
      <c r="B159" s="11">
        <v>5.73</v>
      </c>
      <c r="C159" s="4">
        <v>0.32579999999999998</v>
      </c>
      <c r="D159" s="11">
        <v>0.41249999999999998</v>
      </c>
      <c r="E159" s="11">
        <v>9.3242545450000005</v>
      </c>
      <c r="F159" s="4">
        <f t="shared" si="31"/>
        <v>1883.5416666666554</v>
      </c>
      <c r="G159" s="22">
        <f>G153*6/12+G165*6/12</f>
        <v>3.625</v>
      </c>
      <c r="H159" s="22">
        <f>G159+100*variable_alloc_parm!B$8</f>
        <v>3.625</v>
      </c>
      <c r="I159" s="4">
        <f t="shared" si="28"/>
        <v>187.24617518472093</v>
      </c>
      <c r="J159" s="4">
        <f t="shared" si="29"/>
        <v>10.646562630921828</v>
      </c>
      <c r="K159" s="33">
        <f t="shared" si="32"/>
        <v>394.46919981228956</v>
      </c>
      <c r="L159" s="4">
        <f t="shared" si="33"/>
        <v>13.479763920366034</v>
      </c>
      <c r="M159" s="33">
        <f t="shared" si="30"/>
        <v>28.397651818947541</v>
      </c>
      <c r="N159" s="15">
        <f t="shared" si="22"/>
        <v>15.948783127017027</v>
      </c>
      <c r="O159" s="6"/>
      <c r="P159" s="7">
        <f t="shared" si="23"/>
        <v>20.410434017234639</v>
      </c>
      <c r="Q159" s="7"/>
      <c r="R159" s="46">
        <f t="shared" si="24"/>
        <v>-2.893784310230893E-3</v>
      </c>
      <c r="S159" s="22">
        <f t="shared" si="34"/>
        <v>1.0030901652050708</v>
      </c>
      <c r="T159" s="22">
        <f t="shared" si="35"/>
        <v>2.6965264444908019</v>
      </c>
      <c r="U159" s="39">
        <f t="shared" si="25"/>
        <v>4.2886011694533099E-2</v>
      </c>
      <c r="V159" s="39">
        <f t="shared" si="26"/>
        <v>6.1912515956893621E-2</v>
      </c>
      <c r="W159" s="39">
        <f t="shared" si="27"/>
        <v>-1.9026504262360522E-2</v>
      </c>
      <c r="Z159" s="37"/>
      <c r="AA159" s="37"/>
    </row>
    <row r="160" spans="1:27">
      <c r="A160" s="1">
        <v>1883.08</v>
      </c>
      <c r="B160" s="11">
        <v>5.47</v>
      </c>
      <c r="C160" s="4">
        <v>0.32669999999999999</v>
      </c>
      <c r="D160" s="11">
        <v>0.41</v>
      </c>
      <c r="E160" s="11">
        <v>9.3242545450000005</v>
      </c>
      <c r="F160" s="4">
        <f t="shared" si="31"/>
        <v>1883.6249999999886</v>
      </c>
      <c r="G160" s="22">
        <f>G153*5/12+G165*7/12</f>
        <v>3.6241666666666665</v>
      </c>
      <c r="H160" s="22">
        <f>G160+100*variable_alloc_parm!B$8</f>
        <v>3.6241666666666665</v>
      </c>
      <c r="I160" s="4">
        <f t="shared" si="28"/>
        <v>178.74983913794472</v>
      </c>
      <c r="J160" s="4">
        <f t="shared" si="29"/>
        <v>10.675973024929899</v>
      </c>
      <c r="K160" s="33">
        <f t="shared" si="32"/>
        <v>378.44431883736701</v>
      </c>
      <c r="L160" s="4">
        <f t="shared" si="33"/>
        <v>13.398068381454724</v>
      </c>
      <c r="M160" s="33">
        <f t="shared" si="30"/>
        <v>28.366027554537567</v>
      </c>
      <c r="N160" s="15">
        <f t="shared" si="22"/>
        <v>15.196810876629851</v>
      </c>
      <c r="O160" s="6"/>
      <c r="P160" s="7">
        <f t="shared" si="23"/>
        <v>19.448085508176295</v>
      </c>
      <c r="Q160" s="7"/>
      <c r="R160" s="46">
        <f t="shared" si="24"/>
        <v>2.1712055410356979E-4</v>
      </c>
      <c r="S160" s="22">
        <f t="shared" si="34"/>
        <v>1.0030894734703844</v>
      </c>
      <c r="T160" s="22">
        <f t="shared" si="35"/>
        <v>2.7048591566841207</v>
      </c>
      <c r="U160" s="39">
        <f t="shared" si="25"/>
        <v>4.943056978393856E-2</v>
      </c>
      <c r="V160" s="39">
        <f t="shared" si="26"/>
        <v>6.6236070497677879E-2</v>
      </c>
      <c r="W160" s="39">
        <f t="shared" si="27"/>
        <v>-1.6805500713739319E-2</v>
      </c>
      <c r="Z160" s="37"/>
      <c r="AA160" s="37"/>
    </row>
    <row r="161" spans="1:27">
      <c r="A161" s="1">
        <v>1883.09</v>
      </c>
      <c r="B161" s="11">
        <v>5.53</v>
      </c>
      <c r="C161" s="4">
        <v>0.32750000000000001</v>
      </c>
      <c r="D161" s="11">
        <v>0.40749999999999997</v>
      </c>
      <c r="E161" s="11">
        <v>9.229089256</v>
      </c>
      <c r="F161" s="4">
        <f t="shared" si="31"/>
        <v>1883.7083333333219</v>
      </c>
      <c r="G161" s="22">
        <f>G153*4/12+G165*8/12</f>
        <v>3.6233333333333335</v>
      </c>
      <c r="H161" s="22">
        <f>G161+100*variable_alloc_parm!B$8</f>
        <v>3.6233333333333335</v>
      </c>
      <c r="I161" s="4">
        <f t="shared" si="28"/>
        <v>182.57391962100235</v>
      </c>
      <c r="J161" s="4">
        <f t="shared" si="29"/>
        <v>10.812469923305294</v>
      </c>
      <c r="K161" s="33">
        <f t="shared" si="32"/>
        <v>388.44821418893855</v>
      </c>
      <c r="L161" s="4">
        <f t="shared" si="33"/>
        <v>13.453683950372234</v>
      </c>
      <c r="M161" s="33">
        <f t="shared" si="30"/>
        <v>28.624348513922683</v>
      </c>
      <c r="N161" s="15">
        <f t="shared" si="22"/>
        <v>15.494692425793458</v>
      </c>
      <c r="O161" s="6"/>
      <c r="P161" s="7">
        <f t="shared" si="23"/>
        <v>19.828736618724491</v>
      </c>
      <c r="Q161" s="7"/>
      <c r="R161" s="46">
        <f t="shared" ref="R161:R192" si="36">1/N161-(H161/100-(((E161/E41)^(1/10))-1))</f>
        <v>-2.0348484115957077E-3</v>
      </c>
      <c r="S161" s="22">
        <f t="shared" si="34"/>
        <v>1.0030887817358447</v>
      </c>
      <c r="T161" s="22">
        <f t="shared" si="35"/>
        <v>2.741192934805083</v>
      </c>
      <c r="U161" s="39">
        <f t="shared" si="25"/>
        <v>5.0166423843972296E-2</v>
      </c>
      <c r="V161" s="39">
        <f t="shared" si="26"/>
        <v>6.0899350444703071E-2</v>
      </c>
      <c r="W161" s="39">
        <f t="shared" si="27"/>
        <v>-1.0732926600730774E-2</v>
      </c>
      <c r="Z161" s="37"/>
      <c r="AA161" s="37"/>
    </row>
    <row r="162" spans="1:27">
      <c r="A162" s="1">
        <v>1883.1</v>
      </c>
      <c r="B162" s="11">
        <v>5.38</v>
      </c>
      <c r="C162" s="4">
        <v>0.32829999999999998</v>
      </c>
      <c r="D162" s="11">
        <v>0.40500000000000003</v>
      </c>
      <c r="E162" s="11">
        <v>9.229089256</v>
      </c>
      <c r="F162" s="4">
        <f t="shared" si="31"/>
        <v>1883.7916666666551</v>
      </c>
      <c r="G162" s="22">
        <f>G153*3/12+G165*9/12</f>
        <v>3.6225000000000001</v>
      </c>
      <c r="H162" s="22">
        <f>G162+100*variable_alloc_parm!B$8</f>
        <v>3.6225000000000001</v>
      </c>
      <c r="I162" s="4">
        <f t="shared" si="28"/>
        <v>177.62164332025182</v>
      </c>
      <c r="J162" s="4">
        <f t="shared" si="29"/>
        <v>10.83888206357596</v>
      </c>
      <c r="K162" s="33">
        <f t="shared" si="32"/>
        <v>379.83339747974833</v>
      </c>
      <c r="L162" s="4">
        <f t="shared" si="33"/>
        <v>13.371146012026392</v>
      </c>
      <c r="M162" s="33">
        <f t="shared" si="30"/>
        <v>28.593406315854661</v>
      </c>
      <c r="N162" s="15">
        <f t="shared" si="22"/>
        <v>15.048056270223842</v>
      </c>
      <c r="O162" s="6"/>
      <c r="P162" s="7">
        <f t="shared" si="23"/>
        <v>19.259308186439711</v>
      </c>
      <c r="Q162" s="7"/>
      <c r="R162" s="46">
        <f t="shared" si="36"/>
        <v>2.1206134844089369E-3</v>
      </c>
      <c r="S162" s="22">
        <f t="shared" si="34"/>
        <v>1.0030880900014516</v>
      </c>
      <c r="T162" s="22">
        <f t="shared" si="35"/>
        <v>2.7496598814765356</v>
      </c>
      <c r="U162" s="39">
        <f t="shared" si="25"/>
        <v>5.4719040933593588E-2</v>
      </c>
      <c r="V162" s="39">
        <f t="shared" si="26"/>
        <v>5.9550858290052133E-2</v>
      </c>
      <c r="W162" s="39">
        <f t="shared" si="27"/>
        <v>-4.8318173564585454E-3</v>
      </c>
      <c r="Z162" s="37"/>
      <c r="AA162" s="37"/>
    </row>
    <row r="163" spans="1:27">
      <c r="A163" s="1">
        <v>1883.11</v>
      </c>
      <c r="B163" s="11">
        <v>5.46</v>
      </c>
      <c r="C163" s="4">
        <v>0.32919999999999999</v>
      </c>
      <c r="D163" s="11">
        <v>0.40250000000000002</v>
      </c>
      <c r="E163" s="11">
        <v>9.1340049590000003</v>
      </c>
      <c r="F163" s="4">
        <f t="shared" si="31"/>
        <v>1883.8749999999884</v>
      </c>
      <c r="G163" s="22">
        <f>G153*2/12+G165*10/12</f>
        <v>3.621666666666667</v>
      </c>
      <c r="H163" s="22">
        <f>G163+100*variable_alloc_parm!B$8</f>
        <v>3.621666666666667</v>
      </c>
      <c r="I163" s="4">
        <f t="shared" si="28"/>
        <v>182.13937998366706</v>
      </c>
      <c r="J163" s="4">
        <f t="shared" si="29"/>
        <v>10.981736976304614</v>
      </c>
      <c r="K163" s="33">
        <f t="shared" si="32"/>
        <v>391.45129362144439</v>
      </c>
      <c r="L163" s="4">
        <f t="shared" si="33"/>
        <v>13.426941473154944</v>
      </c>
      <c r="M163" s="33">
        <f t="shared" si="30"/>
        <v>28.856986388760323</v>
      </c>
      <c r="N163" s="15">
        <f t="shared" si="22"/>
        <v>15.40821814244887</v>
      </c>
      <c r="O163" s="6"/>
      <c r="P163" s="7">
        <f t="shared" si="23"/>
        <v>19.720544543933173</v>
      </c>
      <c r="Q163" s="7"/>
      <c r="R163" s="46">
        <f t="shared" si="36"/>
        <v>2.6325881891270456E-3</v>
      </c>
      <c r="S163" s="22">
        <f t="shared" si="34"/>
        <v>1.0030873982672053</v>
      </c>
      <c r="T163" s="22">
        <f t="shared" si="35"/>
        <v>2.7868632216408189</v>
      </c>
      <c r="U163" s="39">
        <f t="shared" si="25"/>
        <v>5.6424677914184596E-2</v>
      </c>
      <c r="V163" s="39">
        <f t="shared" si="26"/>
        <v>6.1280485508864002E-2</v>
      </c>
      <c r="W163" s="39">
        <f t="shared" si="27"/>
        <v>-4.8558075946794066E-3</v>
      </c>
      <c r="Z163" s="37"/>
      <c r="AA163" s="37"/>
    </row>
    <row r="164" spans="1:27">
      <c r="A164" s="1">
        <v>1883.12</v>
      </c>
      <c r="B164" s="11">
        <v>5.34</v>
      </c>
      <c r="C164" s="4">
        <v>0.33</v>
      </c>
      <c r="D164" s="11">
        <v>0.4</v>
      </c>
      <c r="E164" s="11">
        <v>9.229089256</v>
      </c>
      <c r="F164" s="4">
        <f t="shared" si="31"/>
        <v>1883.9583333333217</v>
      </c>
      <c r="G164" s="22">
        <f>G153*1/12+G165*11/12</f>
        <v>3.6208333333333336</v>
      </c>
      <c r="H164" s="22">
        <f>G164+100*variable_alloc_parm!B$8</f>
        <v>3.6208333333333336</v>
      </c>
      <c r="I164" s="4">
        <f t="shared" si="28"/>
        <v>176.30103630671834</v>
      </c>
      <c r="J164" s="4">
        <f t="shared" si="29"/>
        <v>10.895007861651134</v>
      </c>
      <c r="K164" s="33">
        <f t="shared" si="32"/>
        <v>380.85489335369545</v>
      </c>
      <c r="L164" s="4">
        <f t="shared" si="33"/>
        <v>13.206070135334709</v>
      </c>
      <c r="M164" s="33">
        <f t="shared" si="30"/>
        <v>28.528456430988424</v>
      </c>
      <c r="N164" s="15">
        <f t="shared" si="22"/>
        <v>14.896403941887167</v>
      </c>
      <c r="O164" s="6"/>
      <c r="P164" s="7">
        <f t="shared" si="23"/>
        <v>19.066539273012445</v>
      </c>
      <c r="Q164" s="7"/>
      <c r="R164" s="46">
        <f t="shared" si="36"/>
        <v>3.5706001324259107E-3</v>
      </c>
      <c r="S164" s="22">
        <f t="shared" si="34"/>
        <v>1.0030867065331059</v>
      </c>
      <c r="T164" s="22">
        <f t="shared" si="35"/>
        <v>2.7666665895248732</v>
      </c>
      <c r="U164" s="39">
        <f t="shared" si="25"/>
        <v>5.7475353446503341E-2</v>
      </c>
      <c r="V164" s="39">
        <f t="shared" si="26"/>
        <v>6.3844100093285894E-2</v>
      </c>
      <c r="W164" s="39">
        <f t="shared" si="27"/>
        <v>-6.3687466467825526E-3</v>
      </c>
      <c r="Z164" s="37"/>
      <c r="AA164" s="37"/>
    </row>
    <row r="165" spans="1:27">
      <c r="A165" s="1">
        <v>1884.01</v>
      </c>
      <c r="B165" s="11">
        <v>5.18</v>
      </c>
      <c r="C165" s="4">
        <v>0.32829999999999998</v>
      </c>
      <c r="D165" s="11">
        <v>0.39250000000000002</v>
      </c>
      <c r="E165" s="11">
        <v>9.229089256</v>
      </c>
      <c r="F165" s="4">
        <f t="shared" si="31"/>
        <v>1884.0416666666549</v>
      </c>
      <c r="G165" s="22">
        <v>3.62</v>
      </c>
      <c r="H165" s="22">
        <f>G165+100*variable_alloc_parm!B$8</f>
        <v>3.62</v>
      </c>
      <c r="I165" s="4">
        <f t="shared" si="28"/>
        <v>171.01860825258447</v>
      </c>
      <c r="J165" s="4">
        <f t="shared" si="29"/>
        <v>10.83888206357596</v>
      </c>
      <c r="K165" s="33">
        <f t="shared" si="32"/>
        <v>371.39473833261121</v>
      </c>
      <c r="L165" s="4">
        <f t="shared" si="33"/>
        <v>12.958456320297183</v>
      </c>
      <c r="M165" s="33">
        <f t="shared" si="30"/>
        <v>28.141396678677584</v>
      </c>
      <c r="N165" s="15">
        <f t="shared" si="22"/>
        <v>14.432821721970729</v>
      </c>
      <c r="O165" s="6"/>
      <c r="P165" s="7">
        <f t="shared" si="23"/>
        <v>18.47845044066656</v>
      </c>
      <c r="Q165" s="7"/>
      <c r="R165" s="46">
        <f t="shared" si="36"/>
        <v>4.2286421889659587E-3</v>
      </c>
      <c r="S165" s="22">
        <f t="shared" si="34"/>
        <v>1.0037103920018629</v>
      </c>
      <c r="T165" s="22">
        <f t="shared" si="35"/>
        <v>2.7752064773616856</v>
      </c>
      <c r="U165" s="39">
        <f t="shared" si="25"/>
        <v>6.1361303636609632E-2</v>
      </c>
      <c r="V165" s="39">
        <f t="shared" si="26"/>
        <v>6.6799644147194748E-2</v>
      </c>
      <c r="W165" s="39">
        <f t="shared" si="27"/>
        <v>-5.4383405105851157E-3</v>
      </c>
      <c r="Z165" s="37"/>
      <c r="AA165" s="37"/>
    </row>
    <row r="166" spans="1:27">
      <c r="A166" s="1">
        <v>1884.02</v>
      </c>
      <c r="B166" s="11">
        <v>5.32</v>
      </c>
      <c r="C166" s="4">
        <v>0.32669999999999999</v>
      </c>
      <c r="D166" s="11">
        <v>0.38500000000000001</v>
      </c>
      <c r="E166" s="11">
        <v>9.229089256</v>
      </c>
      <c r="F166" s="4">
        <f t="shared" si="31"/>
        <v>1884.1249999999882</v>
      </c>
      <c r="G166" s="22">
        <f>G165*11/12+G177*1/12</f>
        <v>3.6116666666666668</v>
      </c>
      <c r="H166" s="22">
        <f>G166+100*variable_alloc_parm!B$8</f>
        <v>3.6116666666666668</v>
      </c>
      <c r="I166" s="4">
        <f t="shared" si="28"/>
        <v>175.64073279995162</v>
      </c>
      <c r="J166" s="4">
        <f t="shared" si="29"/>
        <v>10.786057783034623</v>
      </c>
      <c r="K166" s="33">
        <f t="shared" si="32"/>
        <v>383.38440727424654</v>
      </c>
      <c r="L166" s="4">
        <f t="shared" si="33"/>
        <v>12.710842505259656</v>
      </c>
      <c r="M166" s="33">
        <f t="shared" si="30"/>
        <v>27.744924210636263</v>
      </c>
      <c r="N166" s="15">
        <f t="shared" si="22"/>
        <v>14.80596022881671</v>
      </c>
      <c r="O166" s="6"/>
      <c r="P166" s="7">
        <f t="shared" si="23"/>
        <v>18.96024883164489</v>
      </c>
      <c r="Q166" s="7"/>
      <c r="R166" s="46">
        <f t="shared" si="36"/>
        <v>2.5658227261833311E-3</v>
      </c>
      <c r="S166" s="22">
        <f t="shared" si="34"/>
        <v>1.0037037188195472</v>
      </c>
      <c r="T166" s="22">
        <f t="shared" si="35"/>
        <v>2.7855035812788063</v>
      </c>
      <c r="U166" s="39">
        <f t="shared" si="25"/>
        <v>6.1427589579871267E-2</v>
      </c>
      <c r="V166" s="39">
        <f t="shared" si="26"/>
        <v>6.8402515600217706E-2</v>
      </c>
      <c r="W166" s="39">
        <f t="shared" si="27"/>
        <v>-6.9749260203464392E-3</v>
      </c>
      <c r="Z166" s="37"/>
      <c r="AA166" s="37"/>
    </row>
    <row r="167" spans="1:27">
      <c r="A167" s="1">
        <v>1884.03</v>
      </c>
      <c r="B167" s="11">
        <v>5.3</v>
      </c>
      <c r="C167" s="4">
        <v>0.32500000000000001</v>
      </c>
      <c r="D167" s="11">
        <v>0.3775</v>
      </c>
      <c r="E167" s="11">
        <v>9.229089256</v>
      </c>
      <c r="F167" s="4">
        <f t="shared" si="31"/>
        <v>1884.2083333333214</v>
      </c>
      <c r="G167" s="22">
        <f>G165*10/12+G177*2/12</f>
        <v>3.6033333333333335</v>
      </c>
      <c r="H167" s="22">
        <f>G167+100*variable_alloc_parm!B$8</f>
        <v>3.6033333333333335</v>
      </c>
      <c r="I167" s="4">
        <f t="shared" si="28"/>
        <v>174.98042929318487</v>
      </c>
      <c r="J167" s="4">
        <f t="shared" si="29"/>
        <v>10.72993198495945</v>
      </c>
      <c r="K167" s="33">
        <f t="shared" si="32"/>
        <v>383.89486583656344</v>
      </c>
      <c r="L167" s="4">
        <f t="shared" si="33"/>
        <v>12.463228690222131</v>
      </c>
      <c r="M167" s="33">
        <f t="shared" si="30"/>
        <v>27.343455066660891</v>
      </c>
      <c r="N167" s="15">
        <f t="shared" si="22"/>
        <v>14.73602345401447</v>
      </c>
      <c r="O167" s="6"/>
      <c r="P167" s="7">
        <f t="shared" si="23"/>
        <v>18.875642451992515</v>
      </c>
      <c r="Q167" s="7"/>
      <c r="R167" s="46">
        <f t="shared" si="36"/>
        <v>2.9697008462466201E-3</v>
      </c>
      <c r="S167" s="22">
        <f t="shared" si="34"/>
        <v>1.0036970457842034</v>
      </c>
      <c r="T167" s="22">
        <f t="shared" si="35"/>
        <v>2.7958203033147049</v>
      </c>
      <c r="U167" s="39">
        <f t="shared" si="25"/>
        <v>6.7913097106354625E-2</v>
      </c>
      <c r="V167" s="39">
        <f t="shared" si="26"/>
        <v>7.1568922197797535E-2</v>
      </c>
      <c r="W167" s="39">
        <f t="shared" si="27"/>
        <v>-3.6558250914429102E-3</v>
      </c>
      <c r="Z167" s="37"/>
      <c r="AA167" s="37"/>
    </row>
    <row r="168" spans="1:27">
      <c r="A168" s="1">
        <v>1884.04</v>
      </c>
      <c r="B168" s="11">
        <v>5.0599999999999996</v>
      </c>
      <c r="C168" s="4">
        <v>0.32329999999999998</v>
      </c>
      <c r="D168" s="11">
        <v>0.37</v>
      </c>
      <c r="E168" s="11">
        <v>9.0388396689999997</v>
      </c>
      <c r="F168" s="4">
        <f t="shared" si="31"/>
        <v>1884.2916666666547</v>
      </c>
      <c r="G168" s="22">
        <f>G165*9/12+G177*3/12</f>
        <v>3.5949999999999998</v>
      </c>
      <c r="H168" s="22">
        <f>G168+100*variable_alloc_parm!B$8</f>
        <v>3.5949999999999998</v>
      </c>
      <c r="I168" s="4">
        <f t="shared" si="28"/>
        <v>170.57300012608513</v>
      </c>
      <c r="J168" s="4">
        <f t="shared" si="29"/>
        <v>10.898468565368244</v>
      </c>
      <c r="K168" s="33">
        <f t="shared" si="32"/>
        <v>376.21781347379164</v>
      </c>
      <c r="L168" s="4">
        <f t="shared" si="33"/>
        <v>12.472729258231521</v>
      </c>
      <c r="M168" s="33">
        <f t="shared" si="30"/>
        <v>27.509998218439307</v>
      </c>
      <c r="N168" s="15">
        <f t="shared" si="22"/>
        <v>14.353453682579474</v>
      </c>
      <c r="O168" s="6"/>
      <c r="P168" s="7">
        <f t="shared" si="23"/>
        <v>18.395357641018055</v>
      </c>
      <c r="Q168" s="7"/>
      <c r="R168" s="46">
        <f t="shared" si="36"/>
        <v>4.3444054785742731E-3</v>
      </c>
      <c r="S168" s="22">
        <f t="shared" si="34"/>
        <v>1.003690372895923</v>
      </c>
      <c r="T168" s="22">
        <f t="shared" si="35"/>
        <v>2.865220590486206</v>
      </c>
      <c r="U168" s="39">
        <f t="shared" si="25"/>
        <v>7.1949238312908781E-2</v>
      </c>
      <c r="V168" s="39">
        <f t="shared" si="26"/>
        <v>6.9447376007533146E-2</v>
      </c>
      <c r="W168" s="39">
        <f t="shared" si="27"/>
        <v>2.501862305375635E-3</v>
      </c>
      <c r="Z168" s="37"/>
      <c r="AA168" s="37"/>
    </row>
    <row r="169" spans="1:27">
      <c r="A169" s="1">
        <v>1884.05</v>
      </c>
      <c r="B169" s="11">
        <v>4.6500000000000004</v>
      </c>
      <c r="C169" s="4">
        <v>0.32169999999999999</v>
      </c>
      <c r="D169" s="11">
        <v>0.36249999999999999</v>
      </c>
      <c r="E169" s="11">
        <v>8.8485090910000004</v>
      </c>
      <c r="F169" s="4">
        <f t="shared" si="31"/>
        <v>1884.3749999999879</v>
      </c>
      <c r="G169" s="22">
        <f>G165*8/12+G177*4/12</f>
        <v>3.5866666666666669</v>
      </c>
      <c r="H169" s="22">
        <f>G169+100*variable_alloc_parm!B$8</f>
        <v>3.5866666666666669</v>
      </c>
      <c r="I169" s="4">
        <f t="shared" si="28"/>
        <v>160.12358527620347</v>
      </c>
      <c r="J169" s="4">
        <f t="shared" si="29"/>
        <v>11.077797286742937</v>
      </c>
      <c r="K169" s="33">
        <f t="shared" si="32"/>
        <v>355.20657127948101</v>
      </c>
      <c r="L169" s="4">
        <f t="shared" si="33"/>
        <v>12.482752615618011</v>
      </c>
      <c r="M169" s="33">
        <f t="shared" si="30"/>
        <v>27.690834857808998</v>
      </c>
      <c r="N169" s="15">
        <f t="shared" si="22"/>
        <v>13.465050313804902</v>
      </c>
      <c r="O169" s="6"/>
      <c r="P169" s="7">
        <f t="shared" si="23"/>
        <v>17.272918948879873</v>
      </c>
      <c r="Q169" s="7"/>
      <c r="R169" s="46">
        <f t="shared" si="36"/>
        <v>7.7210795261653253E-3</v>
      </c>
      <c r="S169" s="22">
        <f t="shared" si="34"/>
        <v>1.0036837001547976</v>
      </c>
      <c r="T169" s="22">
        <f t="shared" si="35"/>
        <v>2.9376523816989404</v>
      </c>
      <c r="U169" s="39">
        <f t="shared" si="25"/>
        <v>7.4521666454081981E-2</v>
      </c>
      <c r="V169" s="39">
        <f t="shared" si="26"/>
        <v>6.7280863955631931E-2</v>
      </c>
      <c r="W169" s="39">
        <f t="shared" si="27"/>
        <v>7.2408024984500496E-3</v>
      </c>
      <c r="Z169" s="37"/>
      <c r="AA169" s="37"/>
    </row>
    <row r="170" spans="1:27">
      <c r="A170" s="1">
        <v>1884.06</v>
      </c>
      <c r="B170" s="11">
        <v>4.46</v>
      </c>
      <c r="C170" s="4">
        <v>0.32</v>
      </c>
      <c r="D170" s="11">
        <v>0.35499999999999998</v>
      </c>
      <c r="E170" s="11">
        <v>8.8485090910000004</v>
      </c>
      <c r="F170" s="4">
        <f t="shared" si="31"/>
        <v>1884.4583333333212</v>
      </c>
      <c r="G170" s="22">
        <f>G165*7/12+G177*5/12</f>
        <v>3.5783333333333336</v>
      </c>
      <c r="H170" s="22">
        <f>G170+100*variable_alloc_parm!B$8</f>
        <v>3.5783333333333336</v>
      </c>
      <c r="I170" s="4">
        <f t="shared" si="28"/>
        <v>153.58090114663815</v>
      </c>
      <c r="J170" s="4">
        <f t="shared" si="29"/>
        <v>11.019257481373142</v>
      </c>
      <c r="K170" s="33">
        <f t="shared" si="32"/>
        <v>342.72978132056016</v>
      </c>
      <c r="L170" s="4">
        <f t="shared" si="33"/>
        <v>12.224488768398329</v>
      </c>
      <c r="M170" s="33">
        <f t="shared" si="30"/>
        <v>27.280061069237416</v>
      </c>
      <c r="N170" s="15">
        <f t="shared" si="22"/>
        <v>12.906876483666856</v>
      </c>
      <c r="O170" s="6"/>
      <c r="P170" s="7">
        <f t="shared" si="23"/>
        <v>16.5755624574753</v>
      </c>
      <c r="Q170" s="7"/>
      <c r="R170" s="46">
        <f t="shared" si="36"/>
        <v>1.3335959139286327E-2</v>
      </c>
      <c r="S170" s="22">
        <f t="shared" si="34"/>
        <v>1.0036770275609186</v>
      </c>
      <c r="T170" s="22">
        <f t="shared" si="35"/>
        <v>2.9484738122321463</v>
      </c>
      <c r="U170" s="39">
        <f t="shared" si="25"/>
        <v>7.736576607772383E-2</v>
      </c>
      <c r="V170" s="39">
        <f t="shared" si="26"/>
        <v>6.7387027198885896E-2</v>
      </c>
      <c r="W170" s="39">
        <f t="shared" si="27"/>
        <v>9.9787388788379339E-3</v>
      </c>
      <c r="Z170" s="37"/>
      <c r="AA170" s="37"/>
    </row>
    <row r="171" spans="1:27">
      <c r="A171" s="1">
        <v>1884.07</v>
      </c>
      <c r="B171" s="11">
        <v>4.46</v>
      </c>
      <c r="C171" s="4">
        <v>0.31830000000000003</v>
      </c>
      <c r="D171" s="11">
        <v>0.34749999999999998</v>
      </c>
      <c r="E171" s="11">
        <v>8.7534247930000006</v>
      </c>
      <c r="F171" s="4">
        <f t="shared" si="31"/>
        <v>1884.5416666666545</v>
      </c>
      <c r="G171" s="22">
        <f>G165*6/12+G177*6/12</f>
        <v>3.57</v>
      </c>
      <c r="H171" s="22">
        <f>G171+100*variable_alloc_parm!B$8</f>
        <v>3.57</v>
      </c>
      <c r="I171" s="4">
        <f t="shared" si="28"/>
        <v>155.24917756610469</v>
      </c>
      <c r="J171" s="4">
        <f t="shared" si="29"/>
        <v>11.079778748719983</v>
      </c>
      <c r="K171" s="33">
        <f t="shared" si="32"/>
        <v>348.51315358948807</v>
      </c>
      <c r="L171" s="4">
        <f t="shared" si="33"/>
        <v>12.09620834175367</v>
      </c>
      <c r="M171" s="33">
        <f t="shared" si="30"/>
        <v>27.154332034158536</v>
      </c>
      <c r="N171" s="15">
        <f t="shared" si="22"/>
        <v>13.043931585991668</v>
      </c>
      <c r="O171" s="6"/>
      <c r="P171" s="7">
        <f t="shared" si="23"/>
        <v>16.769768530632774</v>
      </c>
      <c r="Q171" s="7"/>
      <c r="R171" s="46">
        <f t="shared" si="36"/>
        <v>1.0776582875225441E-2</v>
      </c>
      <c r="S171" s="22">
        <f t="shared" si="34"/>
        <v>1.0036703551143773</v>
      </c>
      <c r="T171" s="22">
        <f t="shared" si="35"/>
        <v>2.991461070356741</v>
      </c>
      <c r="U171" s="39">
        <f t="shared" si="25"/>
        <v>7.3789069696210019E-2</v>
      </c>
      <c r="V171" s="39">
        <f t="shared" si="26"/>
        <v>6.6339615262161589E-2</v>
      </c>
      <c r="W171" s="39">
        <f t="shared" si="27"/>
        <v>7.4494544340484303E-3</v>
      </c>
      <c r="Z171" s="37"/>
      <c r="AA171" s="37"/>
    </row>
    <row r="172" spans="1:27">
      <c r="A172" s="1">
        <v>1884.08</v>
      </c>
      <c r="B172" s="11">
        <v>4.74</v>
      </c>
      <c r="C172" s="4">
        <v>0.31669999999999998</v>
      </c>
      <c r="D172" s="11">
        <v>0.34</v>
      </c>
      <c r="E172" s="11">
        <v>8.7534247930000006</v>
      </c>
      <c r="F172" s="4">
        <f t="shared" si="31"/>
        <v>1884.6249999999877</v>
      </c>
      <c r="G172" s="22">
        <f>G165*5/12+G177*7/12</f>
        <v>3.5616666666666665</v>
      </c>
      <c r="H172" s="22">
        <f>G172+100*variable_alloc_parm!B$8</f>
        <v>3.5616666666666665</v>
      </c>
      <c r="I172" s="4">
        <f t="shared" si="28"/>
        <v>164.99576270478391</v>
      </c>
      <c r="J172" s="4">
        <f t="shared" si="29"/>
        <v>11.024083976498957</v>
      </c>
      <c r="K172" s="33">
        <f t="shared" si="32"/>
        <v>372.45519977413812</v>
      </c>
      <c r="L172" s="4">
        <f t="shared" si="33"/>
        <v>11.835139096967623</v>
      </c>
      <c r="M172" s="33">
        <f t="shared" si="30"/>
        <v>26.716195764389656</v>
      </c>
      <c r="N172" s="15">
        <f t="shared" si="22"/>
        <v>13.859813341769325</v>
      </c>
      <c r="O172" s="6"/>
      <c r="P172" s="7">
        <f t="shared" si="23"/>
        <v>17.832062630600053</v>
      </c>
      <c r="Q172" s="7"/>
      <c r="R172" s="46">
        <f t="shared" si="36"/>
        <v>7.1264007069202495E-3</v>
      </c>
      <c r="S172" s="22">
        <f t="shared" si="34"/>
        <v>1.0036636828152661</v>
      </c>
      <c r="T172" s="22">
        <f t="shared" si="35"/>
        <v>3.0024407947957856</v>
      </c>
      <c r="U172" s="39">
        <f t="shared" si="25"/>
        <v>6.8022516804265853E-2</v>
      </c>
      <c r="V172" s="39">
        <f t="shared" si="26"/>
        <v>6.3401076592445316E-2</v>
      </c>
      <c r="W172" s="39">
        <f t="shared" si="27"/>
        <v>4.6214402118205378E-3</v>
      </c>
      <c r="Z172" s="37"/>
      <c r="AA172" s="37"/>
    </row>
    <row r="173" spans="1:27">
      <c r="A173" s="1">
        <v>1884.09</v>
      </c>
      <c r="B173" s="11">
        <v>4.59</v>
      </c>
      <c r="C173" s="4">
        <v>0.315</v>
      </c>
      <c r="D173" s="11">
        <v>0.33250000000000002</v>
      </c>
      <c r="E173" s="11">
        <v>8.6582595040000001</v>
      </c>
      <c r="F173" s="4">
        <f t="shared" si="31"/>
        <v>1884.708333333321</v>
      </c>
      <c r="G173" s="22">
        <f>G165*4/12+G177*8/12</f>
        <v>3.5533333333333337</v>
      </c>
      <c r="H173" s="22">
        <f>G173+100*variable_alloc_parm!B$8</f>
        <v>3.5533333333333337</v>
      </c>
      <c r="I173" s="4">
        <f t="shared" si="28"/>
        <v>161.53050152330016</v>
      </c>
      <c r="J173" s="4">
        <f t="shared" si="29"/>
        <v>11.085426575128444</v>
      </c>
      <c r="K173" s="33">
        <f t="shared" si="32"/>
        <v>366.7181687177042</v>
      </c>
      <c r="L173" s="4">
        <f t="shared" si="33"/>
        <v>11.701283607080024</v>
      </c>
      <c r="M173" s="33">
        <f t="shared" si="30"/>
        <v>26.56509609992084</v>
      </c>
      <c r="N173" s="15">
        <f t="shared" si="22"/>
        <v>13.569154744335721</v>
      </c>
      <c r="O173" s="6"/>
      <c r="P173" s="7">
        <f t="shared" si="23"/>
        <v>17.474388100341244</v>
      </c>
      <c r="Q173" s="7"/>
      <c r="R173" s="46">
        <f t="shared" si="36"/>
        <v>7.6948439400387481E-3</v>
      </c>
      <c r="S173" s="22">
        <f t="shared" si="34"/>
        <v>1.0036570106636764</v>
      </c>
      <c r="T173" s="22">
        <f t="shared" si="35"/>
        <v>3.0465623341726928</v>
      </c>
      <c r="U173" s="39">
        <f t="shared" si="25"/>
        <v>7.0307305331770875E-2</v>
      </c>
      <c r="V173" s="39">
        <f t="shared" si="26"/>
        <v>6.0857558975657478E-2</v>
      </c>
      <c r="W173" s="39">
        <f t="shared" si="27"/>
        <v>9.4497463561133976E-3</v>
      </c>
      <c r="Z173" s="37"/>
      <c r="AA173" s="37"/>
    </row>
    <row r="174" spans="1:27">
      <c r="A174" s="1">
        <v>1884.1</v>
      </c>
      <c r="B174" s="11">
        <v>4.4400000000000004</v>
      </c>
      <c r="C174" s="4">
        <v>0.31330000000000002</v>
      </c>
      <c r="D174" s="11">
        <v>0.32500000000000001</v>
      </c>
      <c r="E174" s="11">
        <v>8.5630942149999996</v>
      </c>
      <c r="F174" s="4">
        <f t="shared" si="31"/>
        <v>1884.7916666666542</v>
      </c>
      <c r="G174" s="22">
        <f>G165*3/12+G177*9/12</f>
        <v>3.5449999999999999</v>
      </c>
      <c r="H174" s="22">
        <f>G174+100*variable_alloc_parm!B$8</f>
        <v>3.5449999999999999</v>
      </c>
      <c r="I174" s="4">
        <f t="shared" si="28"/>
        <v>157.98821851453849</v>
      </c>
      <c r="J174" s="4">
        <f t="shared" si="29"/>
        <v>11.148132626262367</v>
      </c>
      <c r="K174" s="33">
        <f t="shared" si="32"/>
        <v>360.78533066397233</v>
      </c>
      <c r="L174" s="4">
        <f t="shared" si="33"/>
        <v>11.564452931807434</v>
      </c>
      <c r="M174" s="33">
        <f t="shared" si="30"/>
        <v>26.408836140943922</v>
      </c>
      <c r="N174" s="15">
        <f t="shared" si="22"/>
        <v>13.273251319134154</v>
      </c>
      <c r="O174" s="6"/>
      <c r="P174" s="7">
        <f t="shared" si="23"/>
        <v>17.112421679154778</v>
      </c>
      <c r="Q174" s="7"/>
      <c r="R174" s="46">
        <f t="shared" si="36"/>
        <v>9.9265400778954793E-3</v>
      </c>
      <c r="S174" s="22">
        <f t="shared" si="34"/>
        <v>1.0036503386596998</v>
      </c>
      <c r="T174" s="22">
        <f t="shared" si="35"/>
        <v>3.0916851994187473</v>
      </c>
      <c r="U174" s="39">
        <f t="shared" si="25"/>
        <v>7.2116021619816228E-2</v>
      </c>
      <c r="V174" s="39">
        <f t="shared" si="26"/>
        <v>6.2777294381323401E-2</v>
      </c>
      <c r="W174" s="39">
        <f t="shared" si="27"/>
        <v>9.3387272384928277E-3</v>
      </c>
      <c r="Z174" s="37"/>
      <c r="AA174" s="37"/>
    </row>
    <row r="175" spans="1:27">
      <c r="A175" s="1">
        <v>1884.11</v>
      </c>
      <c r="B175" s="11">
        <v>4.3499999999999996</v>
      </c>
      <c r="C175" s="4">
        <v>0.31169999999999998</v>
      </c>
      <c r="D175" s="11">
        <v>0.3175</v>
      </c>
      <c r="E175" s="11">
        <v>8.3728446279999993</v>
      </c>
      <c r="F175" s="4">
        <f t="shared" si="31"/>
        <v>1884.8749999999875</v>
      </c>
      <c r="G175" s="22">
        <f>G165*2/12+G177*10/12</f>
        <v>3.5366666666666671</v>
      </c>
      <c r="H175" s="22">
        <f>G175+100*variable_alloc_parm!B$8</f>
        <v>3.5366666666666671</v>
      </c>
      <c r="I175" s="4">
        <f t="shared" si="28"/>
        <v>158.30283002834199</v>
      </c>
      <c r="J175" s="4">
        <f t="shared" si="29"/>
        <v>11.343216579272228</v>
      </c>
      <c r="K175" s="33">
        <f t="shared" si="32"/>
        <v>363.66241902330853</v>
      </c>
      <c r="L175" s="4">
        <f t="shared" si="33"/>
        <v>11.554287019310019</v>
      </c>
      <c r="M175" s="33">
        <f t="shared" si="30"/>
        <v>26.543176560896661</v>
      </c>
      <c r="N175" s="15">
        <f t="shared" si="22"/>
        <v>13.304437602119728</v>
      </c>
      <c r="O175" s="6"/>
      <c r="P175" s="7">
        <f t="shared" si="23"/>
        <v>17.173051638572851</v>
      </c>
      <c r="Q175" s="7"/>
      <c r="R175" s="46">
        <f t="shared" si="36"/>
        <v>8.4526608310660362E-3</v>
      </c>
      <c r="S175" s="22">
        <f t="shared" si="34"/>
        <v>1.0036436668034285</v>
      </c>
      <c r="T175" s="22">
        <f t="shared" si="35"/>
        <v>3.1734772734469385</v>
      </c>
      <c r="U175" s="39">
        <f t="shared" si="25"/>
        <v>7.1702733072093183E-2</v>
      </c>
      <c r="V175" s="39">
        <f t="shared" si="26"/>
        <v>6.0493170421616949E-2</v>
      </c>
      <c r="W175" s="39">
        <f t="shared" si="27"/>
        <v>1.1209562650476235E-2</v>
      </c>
      <c r="Z175" s="37"/>
      <c r="AA175" s="37"/>
    </row>
    <row r="176" spans="1:27">
      <c r="A176" s="1">
        <v>1884.12</v>
      </c>
      <c r="B176" s="11">
        <v>4.34</v>
      </c>
      <c r="C176" s="4">
        <v>0.31</v>
      </c>
      <c r="D176" s="11">
        <v>0.31</v>
      </c>
      <c r="E176" s="11">
        <v>8.2776793390000005</v>
      </c>
      <c r="F176" s="4">
        <f t="shared" si="31"/>
        <v>1884.9583333333208</v>
      </c>
      <c r="G176" s="22">
        <f>G165*1/12+G177*11/12</f>
        <v>3.5283333333333333</v>
      </c>
      <c r="H176" s="22">
        <f>G176+100*variable_alloc_parm!B$8</f>
        <v>3.5283333333333333</v>
      </c>
      <c r="I176" s="4">
        <f t="shared" si="28"/>
        <v>159.75467831540269</v>
      </c>
      <c r="J176" s="4">
        <f t="shared" si="29"/>
        <v>11.411048451100191</v>
      </c>
      <c r="K176" s="33">
        <f t="shared" si="32"/>
        <v>369.18219895131642</v>
      </c>
      <c r="L176" s="4">
        <f t="shared" si="33"/>
        <v>11.411048451100191</v>
      </c>
      <c r="M176" s="33">
        <f t="shared" si="30"/>
        <v>26.370157067951169</v>
      </c>
      <c r="N176" s="15">
        <f t="shared" si="22"/>
        <v>13.432292746944757</v>
      </c>
      <c r="O176" s="6"/>
      <c r="P176" s="7">
        <f t="shared" si="23"/>
        <v>17.357970009963754</v>
      </c>
      <c r="Q176" s="7"/>
      <c r="R176" s="46">
        <f t="shared" si="36"/>
        <v>6.7139154078263014E-3</v>
      </c>
      <c r="S176" s="22">
        <f t="shared" si="34"/>
        <v>1.0036369950949544</v>
      </c>
      <c r="T176" s="22">
        <f t="shared" si="35"/>
        <v>3.2216575487722565</v>
      </c>
      <c r="U176" s="39">
        <f t="shared" si="25"/>
        <v>7.107339396509138E-2</v>
      </c>
      <c r="V176" s="39">
        <f t="shared" si="26"/>
        <v>6.09069899599195E-2</v>
      </c>
      <c r="W176" s="39">
        <f t="shared" si="27"/>
        <v>1.0166404005171881E-2</v>
      </c>
      <c r="Z176" s="37"/>
      <c r="AA176" s="37"/>
    </row>
    <row r="177" spans="1:27">
      <c r="A177" s="1">
        <v>1885.01</v>
      </c>
      <c r="B177" s="11">
        <v>4.24</v>
      </c>
      <c r="C177" s="4">
        <v>0.30420000000000003</v>
      </c>
      <c r="D177" s="11">
        <v>0.30669999999999997</v>
      </c>
      <c r="E177" s="11">
        <v>8.2776793390000005</v>
      </c>
      <c r="F177" s="4">
        <f t="shared" si="31"/>
        <v>1885.041666666654</v>
      </c>
      <c r="G177" s="22">
        <v>3.52</v>
      </c>
      <c r="H177" s="22">
        <f>G177+100*variable_alloc_parm!B$8</f>
        <v>3.52</v>
      </c>
      <c r="I177" s="4">
        <f t="shared" si="28"/>
        <v>156.07369494408005</v>
      </c>
      <c r="J177" s="4">
        <f t="shared" si="29"/>
        <v>11.197551415563478</v>
      </c>
      <c r="K177" s="33">
        <f t="shared" si="32"/>
        <v>362.8320949993082</v>
      </c>
      <c r="L177" s="4">
        <f t="shared" si="33"/>
        <v>11.289575999846544</v>
      </c>
      <c r="M177" s="33">
        <f t="shared" si="30"/>
        <v>26.245425362332032</v>
      </c>
      <c r="N177" s="15">
        <f t="shared" si="22"/>
        <v>13.129817425635958</v>
      </c>
      <c r="O177" s="6"/>
      <c r="P177" s="7">
        <f t="shared" si="23"/>
        <v>16.987379177257107</v>
      </c>
      <c r="Q177" s="7"/>
      <c r="R177" s="46">
        <f t="shared" si="36"/>
        <v>8.5123158224836709E-3</v>
      </c>
      <c r="S177" s="22">
        <f t="shared" si="34"/>
        <v>1.0039790233810126</v>
      </c>
      <c r="T177" s="22">
        <f t="shared" si="35"/>
        <v>3.233374701474764</v>
      </c>
      <c r="U177" s="39">
        <f t="shared" si="25"/>
        <v>7.2116062306961437E-2</v>
      </c>
      <c r="V177" s="39">
        <f t="shared" si="26"/>
        <v>6.1006296117269265E-2</v>
      </c>
      <c r="W177" s="39">
        <f t="shared" si="27"/>
        <v>1.1109766189692172E-2</v>
      </c>
      <c r="Z177" s="37"/>
      <c r="AA177" s="37"/>
    </row>
    <row r="178" spans="1:27">
      <c r="A178" s="1">
        <v>1885.02</v>
      </c>
      <c r="B178" s="11">
        <v>4.37</v>
      </c>
      <c r="C178" s="4">
        <v>0.29830000000000001</v>
      </c>
      <c r="D178" s="11">
        <v>0.30330000000000001</v>
      </c>
      <c r="E178" s="11">
        <v>8.3728446279999993</v>
      </c>
      <c r="F178" s="4">
        <f t="shared" si="31"/>
        <v>1885.1249999999873</v>
      </c>
      <c r="G178" s="22">
        <f>G177*11/12+G189*1/12</f>
        <v>3.5074999999999998</v>
      </c>
      <c r="H178" s="22">
        <f>G178+100*variable_alloc_parm!B$8</f>
        <v>3.5074999999999998</v>
      </c>
      <c r="I178" s="4">
        <f t="shared" si="28"/>
        <v>159.03065913192057</v>
      </c>
      <c r="J178" s="4">
        <f t="shared" si="29"/>
        <v>10.855571079874577</v>
      </c>
      <c r="K178" s="33">
        <f t="shared" si="32"/>
        <v>371.80933260955709</v>
      </c>
      <c r="L178" s="4">
        <f t="shared" si="33"/>
        <v>11.037528355769224</v>
      </c>
      <c r="M178" s="33">
        <f t="shared" si="30"/>
        <v>25.80543949210038</v>
      </c>
      <c r="N178" s="15">
        <f t="shared" si="22"/>
        <v>13.384817593597958</v>
      </c>
      <c r="O178" s="6"/>
      <c r="P178" s="7">
        <f t="shared" si="23"/>
        <v>17.334064590871236</v>
      </c>
      <c r="Q178" s="7"/>
      <c r="R178" s="46">
        <f t="shared" si="36"/>
        <v>8.2929509633673237E-3</v>
      </c>
      <c r="S178" s="22">
        <f t="shared" si="34"/>
        <v>1.0039692212858526</v>
      </c>
      <c r="T178" s="22">
        <f t="shared" si="35"/>
        <v>3.2093437864353462</v>
      </c>
      <c r="U178" s="39">
        <f t="shared" si="25"/>
        <v>6.8417577629089177E-2</v>
      </c>
      <c r="V178" s="39">
        <f t="shared" si="26"/>
        <v>6.200026643535117E-2</v>
      </c>
      <c r="W178" s="39">
        <f t="shared" si="27"/>
        <v>6.4173111937380067E-3</v>
      </c>
      <c r="Z178" s="37"/>
      <c r="AA178" s="37"/>
    </row>
    <row r="179" spans="1:27">
      <c r="A179" s="1">
        <v>1885.03</v>
      </c>
      <c r="B179" s="11">
        <v>4.38</v>
      </c>
      <c r="C179" s="4">
        <v>0.29249999999999998</v>
      </c>
      <c r="D179" s="11">
        <v>0.3</v>
      </c>
      <c r="E179" s="11">
        <v>8.18251405</v>
      </c>
      <c r="F179" s="4">
        <f t="shared" si="31"/>
        <v>1885.2083333333205</v>
      </c>
      <c r="G179" s="22">
        <f>G177*10/12+G189*2/12</f>
        <v>3.4950000000000001</v>
      </c>
      <c r="H179" s="22">
        <f>G179+100*variable_alloc_parm!B$8</f>
        <v>3.4950000000000001</v>
      </c>
      <c r="I179" s="4">
        <f t="shared" si="28"/>
        <v>163.10219473439221</v>
      </c>
      <c r="J179" s="4">
        <f t="shared" si="29"/>
        <v>10.892098620961121</v>
      </c>
      <c r="K179" s="33">
        <f t="shared" si="32"/>
        <v>383.45059058084803</v>
      </c>
      <c r="L179" s="4">
        <f t="shared" si="33"/>
        <v>11.171383200985767</v>
      </c>
      <c r="M179" s="33">
        <f t="shared" si="30"/>
        <v>26.263739080879997</v>
      </c>
      <c r="N179" s="15">
        <f t="shared" si="22"/>
        <v>13.73419409345251</v>
      </c>
      <c r="O179" s="6"/>
      <c r="P179" s="7">
        <f t="shared" si="23"/>
        <v>17.80318966917185</v>
      </c>
      <c r="Q179" s="7"/>
      <c r="R179" s="46">
        <f t="shared" si="36"/>
        <v>4.2926131988318961E-3</v>
      </c>
      <c r="S179" s="22">
        <f t="shared" si="34"/>
        <v>1.0039594196907509</v>
      </c>
      <c r="T179" s="22">
        <f t="shared" si="35"/>
        <v>3.297030105801086</v>
      </c>
      <c r="U179" s="39">
        <f t="shared" si="25"/>
        <v>6.556223756780355E-2</v>
      </c>
      <c r="V179" s="39">
        <f t="shared" si="26"/>
        <v>5.934418850820089E-2</v>
      </c>
      <c r="W179" s="39">
        <f t="shared" si="27"/>
        <v>6.2180490596026594E-3</v>
      </c>
      <c r="Z179" s="37"/>
      <c r="AA179" s="37"/>
    </row>
    <row r="180" spans="1:27">
      <c r="A180" s="1">
        <v>1885.04</v>
      </c>
      <c r="B180" s="11">
        <v>4.37</v>
      </c>
      <c r="C180" s="4">
        <v>0.28670000000000001</v>
      </c>
      <c r="D180" s="11">
        <v>0.29670000000000002</v>
      </c>
      <c r="E180" s="11">
        <v>8.2776793390000005</v>
      </c>
      <c r="F180" s="4">
        <f t="shared" si="31"/>
        <v>1885.2916666666538</v>
      </c>
      <c r="G180" s="22">
        <f>G177*9/12+G189*3/12</f>
        <v>3.4824999999999999</v>
      </c>
      <c r="H180" s="22">
        <f>G180+100*variable_alloc_parm!B$8</f>
        <v>3.4824999999999999</v>
      </c>
      <c r="I180" s="4">
        <f t="shared" si="28"/>
        <v>160.85897332679949</v>
      </c>
      <c r="J180" s="4">
        <f t="shared" si="29"/>
        <v>10.553379325582016</v>
      </c>
      <c r="K180" s="33">
        <f t="shared" si="32"/>
        <v>380.24438226988627</v>
      </c>
      <c r="L180" s="4">
        <f t="shared" si="33"/>
        <v>10.921477662714281</v>
      </c>
      <c r="M180" s="33">
        <f t="shared" si="30"/>
        <v>25.816592269902806</v>
      </c>
      <c r="N180" s="15">
        <f t="shared" si="22"/>
        <v>13.548548541030055</v>
      </c>
      <c r="O180" s="6"/>
      <c r="P180" s="7">
        <f t="shared" si="23"/>
        <v>17.57750568664596</v>
      </c>
      <c r="Q180" s="7"/>
      <c r="R180" s="46">
        <f t="shared" si="36"/>
        <v>5.7379374721847481E-3</v>
      </c>
      <c r="S180" s="22">
        <f t="shared" si="34"/>
        <v>1.0039496185961747</v>
      </c>
      <c r="T180" s="22">
        <f t="shared" si="35"/>
        <v>3.272029666775143</v>
      </c>
      <c r="U180" s="39">
        <f t="shared" si="25"/>
        <v>6.6817085926331066E-2</v>
      </c>
      <c r="V180" s="39">
        <f t="shared" si="26"/>
        <v>5.5851711698121642E-2</v>
      </c>
      <c r="W180" s="39">
        <f t="shared" si="27"/>
        <v>1.0965374228209424E-2</v>
      </c>
      <c r="Z180" s="37"/>
      <c r="AA180" s="37"/>
    </row>
    <row r="181" spans="1:27">
      <c r="A181" s="1">
        <v>1885.05</v>
      </c>
      <c r="B181" s="11">
        <v>4.32</v>
      </c>
      <c r="C181" s="4">
        <v>0.28079999999999999</v>
      </c>
      <c r="D181" s="11">
        <v>0.29330000000000001</v>
      </c>
      <c r="E181" s="11">
        <v>8.0873811569999994</v>
      </c>
      <c r="F181" s="4">
        <f t="shared" si="31"/>
        <v>1885.374999999987</v>
      </c>
      <c r="G181" s="22">
        <f>G177*8/12+G189*4/12</f>
        <v>3.4699999999999998</v>
      </c>
      <c r="H181" s="22">
        <f>G181+100*variable_alloc_parm!B$8</f>
        <v>3.4699999999999998</v>
      </c>
      <c r="I181" s="4">
        <f t="shared" si="28"/>
        <v>162.76022787187159</v>
      </c>
      <c r="J181" s="4">
        <f t="shared" si="29"/>
        <v>10.579414811671651</v>
      </c>
      <c r="K181" s="33">
        <f t="shared" si="32"/>
        <v>386.82263893967365</v>
      </c>
      <c r="L181" s="4">
        <f t="shared" si="33"/>
        <v>11.050364545097207</v>
      </c>
      <c r="M181" s="33">
        <f t="shared" si="30"/>
        <v>26.262750000232931</v>
      </c>
      <c r="N181" s="15">
        <f t="shared" si="22"/>
        <v>13.711371872561941</v>
      </c>
      <c r="O181" s="6"/>
      <c r="P181" s="7">
        <f t="shared" si="23"/>
        <v>17.804975054591765</v>
      </c>
      <c r="Q181" s="7"/>
      <c r="R181" s="46">
        <f t="shared" si="36"/>
        <v>5.1448214108692769E-3</v>
      </c>
      <c r="S181" s="22">
        <f t="shared" si="34"/>
        <v>1.003939818002592</v>
      </c>
      <c r="T181" s="22">
        <f t="shared" si="35"/>
        <v>3.3622487329327182</v>
      </c>
      <c r="U181" s="39">
        <f t="shared" si="25"/>
        <v>6.9611353143753663E-2</v>
      </c>
      <c r="V181" s="39">
        <f t="shared" si="26"/>
        <v>5.173573114962049E-2</v>
      </c>
      <c r="W181" s="39">
        <f t="shared" si="27"/>
        <v>1.7875621994133173E-2</v>
      </c>
      <c r="Z181" s="37"/>
      <c r="AA181" s="37"/>
    </row>
    <row r="182" spans="1:27">
      <c r="A182" s="1">
        <v>1885.06</v>
      </c>
      <c r="B182" s="11">
        <v>4.3</v>
      </c>
      <c r="C182" s="4">
        <v>0.27500000000000002</v>
      </c>
      <c r="D182" s="11">
        <v>0.28999999999999998</v>
      </c>
      <c r="E182" s="11">
        <v>7.8970910740000004</v>
      </c>
      <c r="F182" s="4">
        <f t="shared" si="31"/>
        <v>1885.4583333333203</v>
      </c>
      <c r="G182" s="22">
        <f>G177*7/12+G189*5/12</f>
        <v>3.4575</v>
      </c>
      <c r="H182" s="22">
        <f>G182+100*variable_alloc_parm!B$8</f>
        <v>3.4575</v>
      </c>
      <c r="I182" s="4">
        <f t="shared" si="28"/>
        <v>165.91045838557844</v>
      </c>
      <c r="J182" s="4">
        <f t="shared" si="29"/>
        <v>10.610552571170716</v>
      </c>
      <c r="K182" s="33">
        <f t="shared" si="32"/>
        <v>396.41106233094968</v>
      </c>
      <c r="L182" s="4">
        <f t="shared" si="33"/>
        <v>11.189309984143664</v>
      </c>
      <c r="M182" s="33">
        <f t="shared" si="30"/>
        <v>26.734699552552424</v>
      </c>
      <c r="N182" s="15">
        <f t="shared" si="22"/>
        <v>13.978784368698348</v>
      </c>
      <c r="O182" s="6"/>
      <c r="P182" s="7">
        <f t="shared" si="23"/>
        <v>18.166486027738834</v>
      </c>
      <c r="Q182" s="7"/>
      <c r="R182" s="46">
        <f t="shared" si="36"/>
        <v>3.2111125845226407E-3</v>
      </c>
      <c r="S182" s="22">
        <f t="shared" si="34"/>
        <v>1.0039300179104702</v>
      </c>
      <c r="T182" s="22">
        <f t="shared" si="35"/>
        <v>3.4568320770515939</v>
      </c>
      <c r="U182" s="39">
        <f t="shared" si="25"/>
        <v>6.7985077548855744E-2</v>
      </c>
      <c r="V182" s="39">
        <f t="shared" si="26"/>
        <v>4.7599761094873738E-2</v>
      </c>
      <c r="W182" s="39">
        <f t="shared" si="27"/>
        <v>2.0385316453982005E-2</v>
      </c>
      <c r="Z182" s="37"/>
      <c r="AA182" s="37"/>
    </row>
    <row r="183" spans="1:27">
      <c r="A183" s="1">
        <v>1885.07</v>
      </c>
      <c r="B183" s="11">
        <v>4.46</v>
      </c>
      <c r="C183" s="4">
        <v>0.26919999999999999</v>
      </c>
      <c r="D183" s="11">
        <v>0.28670000000000001</v>
      </c>
      <c r="E183" s="11">
        <v>7.9922320659999997</v>
      </c>
      <c r="F183" s="4">
        <f t="shared" si="31"/>
        <v>1885.5416666666536</v>
      </c>
      <c r="G183" s="22">
        <f>G177*6/12+G189*6/12</f>
        <v>3.4449999999999998</v>
      </c>
      <c r="H183" s="22">
        <f>G183+100*variable_alloc_parm!B$8</f>
        <v>3.4449999999999998</v>
      </c>
      <c r="I183" s="4">
        <f t="shared" si="28"/>
        <v>170.03535292489846</v>
      </c>
      <c r="J183" s="4">
        <f t="shared" si="29"/>
        <v>10.263120405242748</v>
      </c>
      <c r="K183" s="33">
        <f t="shared" si="32"/>
        <v>408.31018179636038</v>
      </c>
      <c r="L183" s="4">
        <f t="shared" si="33"/>
        <v>10.930299480620715</v>
      </c>
      <c r="M183" s="33">
        <f t="shared" si="30"/>
        <v>26.247203838792942</v>
      </c>
      <c r="N183" s="15">
        <f t="shared" si="22"/>
        <v>14.326658777089325</v>
      </c>
      <c r="O183" s="6"/>
      <c r="P183" s="7">
        <f t="shared" si="23"/>
        <v>18.62723898158238</v>
      </c>
      <c r="Q183" s="7"/>
      <c r="R183" s="46">
        <f t="shared" si="36"/>
        <v>2.7569141791608381E-3</v>
      </c>
      <c r="S183" s="22">
        <f t="shared" si="34"/>
        <v>1.0039202183202782</v>
      </c>
      <c r="T183" s="22">
        <f t="shared" si="35"/>
        <v>3.4291050046263361</v>
      </c>
      <c r="U183" s="39">
        <f t="shared" si="25"/>
        <v>6.7106572790171404E-2</v>
      </c>
      <c r="V183" s="39">
        <f t="shared" si="26"/>
        <v>5.0076419680159745E-2</v>
      </c>
      <c r="W183" s="39">
        <f t="shared" si="27"/>
        <v>1.7030153110011659E-2</v>
      </c>
      <c r="Z183" s="37"/>
      <c r="AA183" s="37"/>
    </row>
    <row r="184" spans="1:27">
      <c r="A184" s="1">
        <v>1885.08</v>
      </c>
      <c r="B184" s="11">
        <v>4.71</v>
      </c>
      <c r="C184" s="4">
        <v>0.26329999999999998</v>
      </c>
      <c r="D184" s="11">
        <v>0.2833</v>
      </c>
      <c r="E184" s="11">
        <v>7.9922320659999997</v>
      </c>
      <c r="F184" s="4">
        <f t="shared" si="31"/>
        <v>1885.6249999999868</v>
      </c>
      <c r="G184" s="22">
        <f>G177*5/12+G189*7/12</f>
        <v>3.4325000000000001</v>
      </c>
      <c r="H184" s="22">
        <f>G184+100*variable_alloc_parm!B$8</f>
        <v>3.4325000000000001</v>
      </c>
      <c r="I184" s="4">
        <f t="shared" si="28"/>
        <v>179.56648257315507</v>
      </c>
      <c r="J184" s="4">
        <f t="shared" si="29"/>
        <v>10.038185745543892</v>
      </c>
      <c r="K184" s="33">
        <f t="shared" si="32"/>
        <v>433.20626954404457</v>
      </c>
      <c r="L184" s="4">
        <f t="shared" si="33"/>
        <v>10.800676117404425</v>
      </c>
      <c r="M184" s="33">
        <f t="shared" si="30"/>
        <v>26.056759270027147</v>
      </c>
      <c r="N184" s="15">
        <f t="shared" si="22"/>
        <v>15.130410796707146</v>
      </c>
      <c r="O184" s="6"/>
      <c r="P184" s="7">
        <f t="shared" si="23"/>
        <v>19.676139676121828</v>
      </c>
      <c r="Q184" s="7"/>
      <c r="R184" s="46">
        <f t="shared" si="36"/>
        <v>-1.6484217982207366E-3</v>
      </c>
      <c r="S184" s="22">
        <f t="shared" si="34"/>
        <v>1.003910419232485</v>
      </c>
      <c r="T184" s="22">
        <f t="shared" si="35"/>
        <v>3.4425478448876299</v>
      </c>
      <c r="U184" s="39">
        <f t="shared" si="25"/>
        <v>6.4202112509714082E-2</v>
      </c>
      <c r="V184" s="39">
        <f t="shared" si="26"/>
        <v>5.132113952714179E-2</v>
      </c>
      <c r="W184" s="39">
        <f t="shared" si="27"/>
        <v>1.2880972982572292E-2</v>
      </c>
      <c r="Z184" s="37"/>
      <c r="AA184" s="37"/>
    </row>
    <row r="185" spans="1:27">
      <c r="A185" s="1">
        <v>1885.09</v>
      </c>
      <c r="B185" s="11">
        <v>4.6500000000000004</v>
      </c>
      <c r="C185" s="4">
        <v>0.25750000000000001</v>
      </c>
      <c r="D185" s="11">
        <v>0.28000000000000003</v>
      </c>
      <c r="E185" s="11">
        <v>7.8970910740000004</v>
      </c>
      <c r="F185" s="4">
        <f t="shared" si="31"/>
        <v>1885.7083333333201</v>
      </c>
      <c r="G185" s="22">
        <f>G177*4/12+G189*8/12</f>
        <v>3.42</v>
      </c>
      <c r="H185" s="22">
        <f>G185+100*variable_alloc_parm!B$8</f>
        <v>3.42</v>
      </c>
      <c r="I185" s="4">
        <f t="shared" si="28"/>
        <v>179.41479802161393</v>
      </c>
      <c r="J185" s="4">
        <f t="shared" si="29"/>
        <v>9.9353355893689432</v>
      </c>
      <c r="K185" s="33">
        <f t="shared" si="32"/>
        <v>434.83775501222823</v>
      </c>
      <c r="L185" s="4">
        <f t="shared" si="33"/>
        <v>10.803471708828365</v>
      </c>
      <c r="M185" s="33">
        <f t="shared" si="30"/>
        <v>26.183778796435245</v>
      </c>
      <c r="N185" s="15">
        <f t="shared" si="22"/>
        <v>15.116285028724239</v>
      </c>
      <c r="O185" s="6"/>
      <c r="P185" s="7">
        <f t="shared" si="23"/>
        <v>19.662671854522621</v>
      </c>
      <c r="Q185" s="7"/>
      <c r="R185" s="46">
        <f t="shared" si="36"/>
        <v>-1.7970460660680643E-3</v>
      </c>
      <c r="S185" s="22">
        <f t="shared" si="34"/>
        <v>1.0039006206475598</v>
      </c>
      <c r="T185" s="22">
        <f t="shared" si="35"/>
        <v>3.4976462709902125</v>
      </c>
      <c r="U185" s="39">
        <f t="shared" si="25"/>
        <v>6.4824876170400891E-2</v>
      </c>
      <c r="V185" s="39">
        <f t="shared" si="26"/>
        <v>4.986052009694153E-2</v>
      </c>
      <c r="W185" s="39">
        <f t="shared" si="27"/>
        <v>1.4964356073459362E-2</v>
      </c>
      <c r="Z185" s="37"/>
      <c r="AA185" s="37"/>
    </row>
    <row r="186" spans="1:27">
      <c r="A186" s="1">
        <v>1885.1</v>
      </c>
      <c r="B186" s="11">
        <v>4.92</v>
      </c>
      <c r="C186" s="4">
        <v>0.25169999999999998</v>
      </c>
      <c r="D186" s="11">
        <v>0.2767</v>
      </c>
      <c r="E186" s="11">
        <v>7.8970910740000004</v>
      </c>
      <c r="F186" s="4">
        <f t="shared" si="31"/>
        <v>1885.7916666666533</v>
      </c>
      <c r="G186" s="22">
        <f>G177*3/12+G189*9/12</f>
        <v>3.4075000000000002</v>
      </c>
      <c r="H186" s="22">
        <f>G186+100*variable_alloc_parm!B$8</f>
        <v>3.4075000000000002</v>
      </c>
      <c r="I186" s="4">
        <f t="shared" si="28"/>
        <v>189.83243145512699</v>
      </c>
      <c r="J186" s="4">
        <f t="shared" si="29"/>
        <v>9.7115493896860698</v>
      </c>
      <c r="K186" s="33">
        <f t="shared" si="32"/>
        <v>462.04784442398807</v>
      </c>
      <c r="L186" s="4">
        <f t="shared" si="33"/>
        <v>10.676145077974317</v>
      </c>
      <c r="M186" s="33">
        <f t="shared" si="30"/>
        <v>25.985495640674287</v>
      </c>
      <c r="N186" s="15">
        <f t="shared" si="22"/>
        <v>15.991023962168978</v>
      </c>
      <c r="O186" s="6"/>
      <c r="P186" s="7">
        <f t="shared" si="23"/>
        <v>20.799074639680093</v>
      </c>
      <c r="Q186" s="7"/>
      <c r="R186" s="46">
        <f t="shared" si="36"/>
        <v>-5.2907838125079987E-3</v>
      </c>
      <c r="S186" s="22">
        <f t="shared" si="34"/>
        <v>1.0038908225659726</v>
      </c>
      <c r="T186" s="22">
        <f t="shared" si="35"/>
        <v>3.5112892622526974</v>
      </c>
      <c r="U186" s="39">
        <f t="shared" si="25"/>
        <v>5.7192090479622815E-2</v>
      </c>
      <c r="V186" s="39">
        <f t="shared" si="26"/>
        <v>4.9660305629274815E-2</v>
      </c>
      <c r="W186" s="39">
        <f t="shared" si="27"/>
        <v>7.531784850348E-3</v>
      </c>
      <c r="Z186" s="37"/>
      <c r="AA186" s="37"/>
    </row>
    <row r="187" spans="1:27">
      <c r="A187" s="1">
        <v>1885.11</v>
      </c>
      <c r="B187" s="11">
        <v>5.24</v>
      </c>
      <c r="C187" s="4">
        <v>0.24579999999999999</v>
      </c>
      <c r="D187" s="11">
        <v>0.27329999999999999</v>
      </c>
      <c r="E187" s="11">
        <v>7.9922320659999997</v>
      </c>
      <c r="F187" s="4">
        <f t="shared" si="31"/>
        <v>1885.8749999999866</v>
      </c>
      <c r="G187" s="22">
        <f>G177*2/12+G189*10/12</f>
        <v>3.3950000000000005</v>
      </c>
      <c r="H187" s="22">
        <f>G187+100*variable_alloc_parm!B$8</f>
        <v>3.3950000000000005</v>
      </c>
      <c r="I187" s="4">
        <f t="shared" si="28"/>
        <v>199.77247742745919</v>
      </c>
      <c r="J187" s="4">
        <f t="shared" si="29"/>
        <v>9.3710066701659276</v>
      </c>
      <c r="K187" s="33">
        <f t="shared" si="32"/>
        <v>488.14242634740651</v>
      </c>
      <c r="L187" s="4">
        <f t="shared" si="33"/>
        <v>10.419430931474157</v>
      </c>
      <c r="M187" s="33">
        <f t="shared" si="30"/>
        <v>25.459794870371407</v>
      </c>
      <c r="N187" s="15">
        <f t="shared" si="22"/>
        <v>16.824034498619014</v>
      </c>
      <c r="O187" s="6"/>
      <c r="P187" s="7">
        <f t="shared" si="23"/>
        <v>21.875099662394927</v>
      </c>
      <c r="Q187" s="7"/>
      <c r="R187" s="46">
        <f t="shared" si="36"/>
        <v>-6.2733324591975198E-3</v>
      </c>
      <c r="S187" s="22">
        <f t="shared" si="34"/>
        <v>1.003881024988194</v>
      </c>
      <c r="T187" s="22">
        <f t="shared" si="35"/>
        <v>3.4829894036788773</v>
      </c>
      <c r="U187" s="39">
        <f t="shared" si="25"/>
        <v>4.8167624512902574E-2</v>
      </c>
      <c r="V187" s="39">
        <f t="shared" si="26"/>
        <v>5.0719775080593887E-2</v>
      </c>
      <c r="W187" s="39">
        <f t="shared" si="27"/>
        <v>-2.5521505676913137E-3</v>
      </c>
      <c r="Z187" s="37"/>
      <c r="AA187" s="37"/>
    </row>
    <row r="188" spans="1:27">
      <c r="A188" s="1">
        <v>1885.12</v>
      </c>
      <c r="B188" s="11">
        <v>5.2</v>
      </c>
      <c r="C188" s="4">
        <v>0.24</v>
      </c>
      <c r="D188" s="11">
        <v>0.27</v>
      </c>
      <c r="E188" s="11">
        <v>8.18251405</v>
      </c>
      <c r="F188" s="4">
        <f t="shared" si="31"/>
        <v>1885.9583333333198</v>
      </c>
      <c r="G188" s="22">
        <f>G177*1/12+G189*11/12</f>
        <v>3.3825000000000003</v>
      </c>
      <c r="H188" s="22">
        <f>G188+100*variable_alloc_parm!B$8</f>
        <v>3.3825000000000003</v>
      </c>
      <c r="I188" s="4">
        <f t="shared" si="28"/>
        <v>193.63730881708665</v>
      </c>
      <c r="J188" s="4">
        <f t="shared" si="29"/>
        <v>8.9371065607886138</v>
      </c>
      <c r="K188" s="33">
        <f t="shared" si="32"/>
        <v>474.97100394406715</v>
      </c>
      <c r="L188" s="4">
        <f t="shared" si="33"/>
        <v>10.054244880887191</v>
      </c>
      <c r="M188" s="33">
        <f t="shared" si="30"/>
        <v>24.66195597401887</v>
      </c>
      <c r="N188" s="15">
        <f t="shared" si="22"/>
        <v>16.304475952278516</v>
      </c>
      <c r="O188" s="6"/>
      <c r="P188" s="7">
        <f t="shared" si="23"/>
        <v>21.192987772511714</v>
      </c>
      <c r="Q188" s="7"/>
      <c r="R188" s="46">
        <f t="shared" si="36"/>
        <v>-1.1325526271278794E-3</v>
      </c>
      <c r="S188" s="22">
        <f t="shared" si="34"/>
        <v>1.0038712279146946</v>
      </c>
      <c r="T188" s="22">
        <f t="shared" si="35"/>
        <v>3.4151967200486206</v>
      </c>
      <c r="U188" s="39">
        <f t="shared" si="25"/>
        <v>4.6530913650104422E-2</v>
      </c>
      <c r="V188" s="39">
        <f t="shared" si="26"/>
        <v>5.4472030734386889E-2</v>
      </c>
      <c r="W188" s="39">
        <f t="shared" si="27"/>
        <v>-7.9411170842824674E-3</v>
      </c>
      <c r="Z188" s="37"/>
      <c r="AA188" s="37"/>
    </row>
    <row r="189" spans="1:27">
      <c r="A189" s="1">
        <v>1886.01</v>
      </c>
      <c r="B189" s="11">
        <v>5.2</v>
      </c>
      <c r="C189" s="4">
        <v>0.23830000000000001</v>
      </c>
      <c r="D189" s="11">
        <v>0.27500000000000002</v>
      </c>
      <c r="E189" s="11">
        <v>7.9922320659999997</v>
      </c>
      <c r="F189" s="4">
        <f t="shared" si="31"/>
        <v>1886.0416666666531</v>
      </c>
      <c r="G189" s="22">
        <v>3.37</v>
      </c>
      <c r="H189" s="22">
        <f>G189+100*variable_alloc_parm!B$8</f>
        <v>3.37</v>
      </c>
      <c r="I189" s="4">
        <f t="shared" si="28"/>
        <v>198.24749668373809</v>
      </c>
      <c r="J189" s="4">
        <f t="shared" si="29"/>
        <v>9.0850727807182299</v>
      </c>
      <c r="K189" s="33">
        <f t="shared" si="32"/>
        <v>488.13634427335535</v>
      </c>
      <c r="L189" s="4">
        <f t="shared" si="33"/>
        <v>10.484242613082303</v>
      </c>
      <c r="M189" s="33">
        <f t="shared" si="30"/>
        <v>25.814902822148603</v>
      </c>
      <c r="N189" s="15">
        <f t="shared" si="22"/>
        <v>16.692317470797644</v>
      </c>
      <c r="O189" s="6"/>
      <c r="P189" s="7">
        <f t="shared" si="23"/>
        <v>21.692296410859051</v>
      </c>
      <c r="Q189" s="7"/>
      <c r="R189" s="46">
        <f t="shared" si="36"/>
        <v>-3.8685591279262119E-3</v>
      </c>
      <c r="S189" s="22">
        <f t="shared" si="34"/>
        <v>1.001756475011806</v>
      </c>
      <c r="T189" s="22">
        <f t="shared" si="35"/>
        <v>3.5100427479843779</v>
      </c>
      <c r="U189" s="39">
        <f t="shared" si="25"/>
        <v>4.4323828938781062E-2</v>
      </c>
      <c r="V189" s="39">
        <f t="shared" si="26"/>
        <v>5.3292581073839163E-2</v>
      </c>
      <c r="W189" s="39">
        <f t="shared" si="27"/>
        <v>-8.9687521350581001E-3</v>
      </c>
      <c r="Z189" s="37"/>
      <c r="AA189" s="37"/>
    </row>
    <row r="190" spans="1:27">
      <c r="A190" s="1">
        <v>1886.02</v>
      </c>
      <c r="B190" s="11">
        <v>5.3</v>
      </c>
      <c r="C190" s="4">
        <v>0.23669999999999999</v>
      </c>
      <c r="D190" s="11">
        <v>0.28000000000000003</v>
      </c>
      <c r="E190" s="11">
        <v>7.9922320659999997</v>
      </c>
      <c r="F190" s="4">
        <f t="shared" si="31"/>
        <v>1886.1249999999864</v>
      </c>
      <c r="G190" s="22">
        <f>G189*11/12+G201*1/12</f>
        <v>3.3825000000000003</v>
      </c>
      <c r="H190" s="22">
        <f>G190+100*variable_alloc_parm!B$8</f>
        <v>3.3825000000000003</v>
      </c>
      <c r="I190" s="4">
        <f t="shared" si="28"/>
        <v>202.05994854304075</v>
      </c>
      <c r="J190" s="4">
        <f t="shared" si="29"/>
        <v>9.024073550969387</v>
      </c>
      <c r="K190" s="33">
        <f t="shared" si="32"/>
        <v>499.3752142383799</v>
      </c>
      <c r="L190" s="4">
        <f t="shared" si="33"/>
        <v>10.674865206047437</v>
      </c>
      <c r="M190" s="33">
        <f t="shared" si="30"/>
        <v>26.382086789952151</v>
      </c>
      <c r="N190" s="15">
        <f t="shared" si="22"/>
        <v>17.006648259460992</v>
      </c>
      <c r="O190" s="6"/>
      <c r="P190" s="7">
        <f t="shared" si="23"/>
        <v>22.092422581197699</v>
      </c>
      <c r="Q190" s="7"/>
      <c r="R190" s="46">
        <f t="shared" si="36"/>
        <v>-5.1008240881719666E-3</v>
      </c>
      <c r="S190" s="22">
        <f t="shared" si="34"/>
        <v>1.0017675107673607</v>
      </c>
      <c r="T190" s="22">
        <f t="shared" si="35"/>
        <v>3.5162080503615831</v>
      </c>
      <c r="U190" s="39">
        <f t="shared" si="25"/>
        <v>4.8135797710093131E-2</v>
      </c>
      <c r="V190" s="39">
        <f t="shared" si="26"/>
        <v>5.5086050760473126E-2</v>
      </c>
      <c r="W190" s="39">
        <f t="shared" si="27"/>
        <v>-6.9502530503799953E-3</v>
      </c>
      <c r="Z190" s="37"/>
      <c r="AA190" s="37"/>
    </row>
    <row r="191" spans="1:27">
      <c r="A191" s="1">
        <v>1886.03</v>
      </c>
      <c r="B191" s="11">
        <v>5.19</v>
      </c>
      <c r="C191" s="4">
        <v>0.23499999999999999</v>
      </c>
      <c r="D191" s="11">
        <v>0.28499999999999998</v>
      </c>
      <c r="E191" s="11">
        <v>7.8970910740000004</v>
      </c>
      <c r="F191" s="4">
        <f t="shared" si="31"/>
        <v>1886.2083333333196</v>
      </c>
      <c r="G191" s="22">
        <f>G189*10/12+G201*2/12</f>
        <v>3.3950000000000005</v>
      </c>
      <c r="H191" s="22">
        <f>G191+100*variable_alloc_parm!B$8</f>
        <v>3.3950000000000005</v>
      </c>
      <c r="I191" s="4">
        <f t="shared" si="28"/>
        <v>200.25006488864005</v>
      </c>
      <c r="J191" s="4">
        <f t="shared" si="29"/>
        <v>9.0671994699095197</v>
      </c>
      <c r="K191" s="33">
        <f t="shared" si="32"/>
        <v>496.76963529193313</v>
      </c>
      <c r="L191" s="4">
        <f t="shared" si="33"/>
        <v>10.996390846486014</v>
      </c>
      <c r="M191" s="33">
        <f t="shared" si="30"/>
        <v>27.279257429325806</v>
      </c>
      <c r="N191" s="15">
        <f t="shared" si="22"/>
        <v>16.84326610157013</v>
      </c>
      <c r="O191" s="6"/>
      <c r="P191" s="7">
        <f t="shared" si="23"/>
        <v>21.873223559591622</v>
      </c>
      <c r="Q191" s="7"/>
      <c r="R191" s="46">
        <f t="shared" si="36"/>
        <v>-5.8162972749696701E-3</v>
      </c>
      <c r="S191" s="22">
        <f t="shared" si="34"/>
        <v>1.0017785460191069</v>
      </c>
      <c r="T191" s="22">
        <f t="shared" si="35"/>
        <v>3.564859728035608</v>
      </c>
      <c r="U191" s="39">
        <f t="shared" si="25"/>
        <v>4.7395757552546103E-2</v>
      </c>
      <c r="V191" s="39">
        <f t="shared" si="26"/>
        <v>5.4097412247031906E-2</v>
      </c>
      <c r="W191" s="39">
        <f t="shared" si="27"/>
        <v>-6.7016546944858035E-3</v>
      </c>
      <c r="Z191" s="37"/>
      <c r="AA191" s="37"/>
    </row>
    <row r="192" spans="1:27">
      <c r="A192" s="1">
        <v>1886.04</v>
      </c>
      <c r="B192" s="11">
        <v>5.12</v>
      </c>
      <c r="C192" s="4">
        <v>0.23330000000000001</v>
      </c>
      <c r="D192" s="11">
        <v>0.28999999999999998</v>
      </c>
      <c r="E192" s="11">
        <v>7.8019419829999999</v>
      </c>
      <c r="F192" s="4">
        <f t="shared" si="31"/>
        <v>1886.2916666666529</v>
      </c>
      <c r="G192" s="22">
        <f>G189*9/12+G201*3/12</f>
        <v>3.4075000000000002</v>
      </c>
      <c r="H192" s="22">
        <f>G192+100*variable_alloc_parm!B$8</f>
        <v>3.4075000000000002</v>
      </c>
      <c r="I192" s="4">
        <f t="shared" si="28"/>
        <v>199.95842104431097</v>
      </c>
      <c r="J192" s="4">
        <f t="shared" si="29"/>
        <v>9.1113866464136226</v>
      </c>
      <c r="K192" s="33">
        <f t="shared" si="32"/>
        <v>497.92972752823397</v>
      </c>
      <c r="L192" s="4">
        <f t="shared" si="33"/>
        <v>11.325769941962925</v>
      </c>
      <c r="M192" s="33">
        <f t="shared" si="30"/>
        <v>28.203050973278874</v>
      </c>
      <c r="N192" s="15">
        <f t="shared" si="22"/>
        <v>16.801716131246298</v>
      </c>
      <c r="O192" s="6"/>
      <c r="P192" s="7">
        <f t="shared" si="23"/>
        <v>21.812473807208224</v>
      </c>
      <c r="Q192" s="7"/>
      <c r="R192" s="46">
        <f t="shared" si="36"/>
        <v>-6.1157463251582528E-3</v>
      </c>
      <c r="S192" s="22">
        <f t="shared" si="34"/>
        <v>1.001789580767515</v>
      </c>
      <c r="T192" s="22">
        <f t="shared" si="35"/>
        <v>3.6147527969742783</v>
      </c>
      <c r="U192" s="39">
        <f t="shared" si="25"/>
        <v>5.0004035610122344E-2</v>
      </c>
      <c r="V192" s="39">
        <f t="shared" si="26"/>
        <v>5.463036811154387E-2</v>
      </c>
      <c r="W192" s="39">
        <f t="shared" si="27"/>
        <v>-4.6263325014215262E-3</v>
      </c>
      <c r="Z192" s="37"/>
      <c r="AA192" s="37"/>
    </row>
    <row r="193" spans="1:27">
      <c r="A193" s="1">
        <v>1886.05</v>
      </c>
      <c r="B193" s="11">
        <v>5.0199999999999996</v>
      </c>
      <c r="C193" s="4">
        <v>0.23169999999999999</v>
      </c>
      <c r="D193" s="11">
        <v>0.29499999999999998</v>
      </c>
      <c r="E193" s="11">
        <v>7.6116519010000001</v>
      </c>
      <c r="F193" s="4">
        <f t="shared" si="31"/>
        <v>1886.3749999999861</v>
      </c>
      <c r="G193" s="22">
        <f>G189*8/12+G201*4/12</f>
        <v>3.42</v>
      </c>
      <c r="H193" s="22">
        <f>G193+100*variable_alloc_parm!B$8</f>
        <v>3.42</v>
      </c>
      <c r="I193" s="4">
        <f t="shared" si="28"/>
        <v>200.9542764033975</v>
      </c>
      <c r="J193" s="4">
        <f t="shared" si="29"/>
        <v>9.275120685790279</v>
      </c>
      <c r="K193" s="33">
        <f t="shared" si="32"/>
        <v>502.33428911657154</v>
      </c>
      <c r="L193" s="4">
        <f t="shared" si="33"/>
        <v>11.80906604362595</v>
      </c>
      <c r="M193" s="33">
        <f t="shared" si="30"/>
        <v>29.519644479957897</v>
      </c>
      <c r="N193" s="15">
        <f t="shared" ref="N193:N256" si="37">I193/AVERAGE(L73:L192)</f>
        <v>16.863195515097818</v>
      </c>
      <c r="O193" s="6"/>
      <c r="P193" s="7">
        <f t="shared" ref="P193:P256" si="38">K193/AVERAGE(M73:M192)</f>
        <v>21.885839695764258</v>
      </c>
      <c r="Q193" s="7"/>
      <c r="R193" s="46">
        <f t="shared" ref="R193:R256" si="39">1/N193-(H193/100-(((E193/E73)^(1/10))-1))</f>
        <v>-5.3582071231189007E-3</v>
      </c>
      <c r="S193" s="22">
        <f t="shared" si="34"/>
        <v>1.0018006150130552</v>
      </c>
      <c r="T193" s="22">
        <f t="shared" si="35"/>
        <v>3.7117516530029881</v>
      </c>
      <c r="U193" s="39">
        <f t="shared" si="25"/>
        <v>5.0527738072549511E-2</v>
      </c>
      <c r="V193" s="39">
        <f t="shared" si="26"/>
        <v>5.3858307806657679E-2</v>
      </c>
      <c r="W193" s="39">
        <f t="shared" si="27"/>
        <v>-3.3305697341081686E-3</v>
      </c>
      <c r="Z193" s="37"/>
      <c r="AA193" s="37"/>
    </row>
    <row r="194" spans="1:27">
      <c r="A194" s="1">
        <v>1886.06</v>
      </c>
      <c r="B194" s="11">
        <v>5.25</v>
      </c>
      <c r="C194" s="4">
        <v>0.23</v>
      </c>
      <c r="D194" s="11">
        <v>0.3</v>
      </c>
      <c r="E194" s="11">
        <v>7.5165028100000004</v>
      </c>
      <c r="F194" s="4">
        <f t="shared" si="31"/>
        <v>1886.4583333333194</v>
      </c>
      <c r="G194" s="22">
        <f>G189*7/12+G201*5/12</f>
        <v>3.4325000000000001</v>
      </c>
      <c r="H194" s="22">
        <f>G194+100*variable_alloc_parm!B$8</f>
        <v>3.4325000000000001</v>
      </c>
      <c r="I194" s="4">
        <f t="shared" si="28"/>
        <v>212.82171249530873</v>
      </c>
      <c r="J194" s="4">
        <f t="shared" si="29"/>
        <v>9.323617880746859</v>
      </c>
      <c r="K194" s="33">
        <f t="shared" si="32"/>
        <v>533.94206543874691</v>
      </c>
      <c r="L194" s="4">
        <f t="shared" si="33"/>
        <v>12.161240714017641</v>
      </c>
      <c r="M194" s="33">
        <f t="shared" si="30"/>
        <v>30.51097516792839</v>
      </c>
      <c r="N194" s="15">
        <f t="shared" si="37"/>
        <v>17.831494055376869</v>
      </c>
      <c r="O194" s="6"/>
      <c r="P194" s="7">
        <f t="shared" si="38"/>
        <v>23.12866698957647</v>
      </c>
      <c r="Q194" s="7"/>
      <c r="R194" s="46">
        <f t="shared" si="39"/>
        <v>-7.2154380820541111E-3</v>
      </c>
      <c r="S194" s="22">
        <f t="shared" si="34"/>
        <v>1.0018116487561965</v>
      </c>
      <c r="T194" s="22">
        <f t="shared" si="35"/>
        <v>3.7655056117860193</v>
      </c>
      <c r="U194" s="39">
        <f t="shared" ref="U194:U257" si="40">(($K314/$K194)^(1/10)-1)</f>
        <v>4.4162914298999656E-2</v>
      </c>
      <c r="V194" s="39">
        <f t="shared" ref="V194:V257" si="41">(($T314/$T194)^(1/10)-1)</f>
        <v>5.4384063894723944E-2</v>
      </c>
      <c r="W194" s="39">
        <f t="shared" ref="W194:W257" si="42">U194-V194</f>
        <v>-1.0221149595724288E-2</v>
      </c>
      <c r="Z194" s="37"/>
      <c r="AA194" s="37"/>
    </row>
    <row r="195" spans="1:27">
      <c r="A195" s="1">
        <v>1886.07</v>
      </c>
      <c r="B195" s="11">
        <v>5.33</v>
      </c>
      <c r="C195" s="4">
        <v>0.2283</v>
      </c>
      <c r="D195" s="11">
        <v>0.30499999999999999</v>
      </c>
      <c r="E195" s="11">
        <v>7.6116519010000001</v>
      </c>
      <c r="F195" s="4">
        <f t="shared" si="31"/>
        <v>1886.5416666666526</v>
      </c>
      <c r="G195" s="22">
        <f>G189*6/12+G201*6/12</f>
        <v>3.4449999999999998</v>
      </c>
      <c r="H195" s="22">
        <f>G195+100*variable_alloc_parm!B$8</f>
        <v>3.4449999999999998</v>
      </c>
      <c r="I195" s="4">
        <f t="shared" si="28"/>
        <v>213.36380343229257</v>
      </c>
      <c r="J195" s="4">
        <f t="shared" si="29"/>
        <v>9.1390161957959464</v>
      </c>
      <c r="K195" s="33">
        <f t="shared" si="32"/>
        <v>537.21281843206566</v>
      </c>
      <c r="L195" s="4">
        <f t="shared" si="33"/>
        <v>12.209373367138694</v>
      </c>
      <c r="M195" s="33">
        <f t="shared" si="30"/>
        <v>30.741071223598507</v>
      </c>
      <c r="N195" s="15">
        <f t="shared" si="37"/>
        <v>17.845845041532197</v>
      </c>
      <c r="O195" s="6"/>
      <c r="P195" s="7">
        <f t="shared" si="38"/>
        <v>23.130067401873358</v>
      </c>
      <c r="Q195" s="7"/>
      <c r="R195" s="46">
        <f t="shared" si="39"/>
        <v>-6.1632867403132729E-3</v>
      </c>
      <c r="S195" s="22">
        <f t="shared" si="34"/>
        <v>1.0018226819974081</v>
      </c>
      <c r="T195" s="22">
        <f t="shared" si="35"/>
        <v>3.7251715870576572</v>
      </c>
      <c r="U195" s="39">
        <f t="shared" si="40"/>
        <v>3.6949247601742119E-2</v>
      </c>
      <c r="V195" s="39">
        <f t="shared" si="41"/>
        <v>5.5975824039454336E-2</v>
      </c>
      <c r="W195" s="39">
        <f t="shared" si="42"/>
        <v>-1.9026576437712217E-2</v>
      </c>
      <c r="Z195" s="37"/>
      <c r="AA195" s="37"/>
    </row>
    <row r="196" spans="1:27">
      <c r="A196" s="1">
        <v>1886.08</v>
      </c>
      <c r="B196" s="11">
        <v>5.37</v>
      </c>
      <c r="C196" s="4">
        <v>0.22670000000000001</v>
      </c>
      <c r="D196" s="11">
        <v>0.31</v>
      </c>
      <c r="E196" s="11">
        <v>7.7067928930000003</v>
      </c>
      <c r="F196" s="4">
        <f t="shared" si="31"/>
        <v>1886.6249999999859</v>
      </c>
      <c r="G196" s="22">
        <f>G189*5/12+G201*7/12</f>
        <v>3.4575</v>
      </c>
      <c r="H196" s="22">
        <f>G196+100*variable_alloc_parm!B$8</f>
        <v>3.4575</v>
      </c>
      <c r="I196" s="4">
        <f t="shared" si="28"/>
        <v>212.31127172058549</v>
      </c>
      <c r="J196" s="4">
        <f t="shared" si="29"/>
        <v>8.9629358098802108</v>
      </c>
      <c r="K196" s="33">
        <f t="shared" si="32"/>
        <v>536.44331961967805</v>
      </c>
      <c r="L196" s="4">
        <f t="shared" si="33"/>
        <v>12.256330397277747</v>
      </c>
      <c r="M196" s="33">
        <f t="shared" si="30"/>
        <v>30.967863888659252</v>
      </c>
      <c r="N196" s="15">
        <f t="shared" si="37"/>
        <v>17.72391279961926</v>
      </c>
      <c r="O196" s="6"/>
      <c r="P196" s="7">
        <f t="shared" si="38"/>
        <v>22.954973839219793</v>
      </c>
      <c r="Q196" s="7"/>
      <c r="R196" s="46">
        <f t="shared" si="39"/>
        <v>-5.6081304491678724E-3</v>
      </c>
      <c r="S196" s="22">
        <f t="shared" si="34"/>
        <v>1.0018337147371585</v>
      </c>
      <c r="T196" s="22">
        <f t="shared" si="35"/>
        <v>3.6858900200017954</v>
      </c>
      <c r="U196" s="39">
        <f t="shared" si="40"/>
        <v>3.14492943165261E-2</v>
      </c>
      <c r="V196" s="39">
        <f t="shared" si="41"/>
        <v>5.7550837080464268E-2</v>
      </c>
      <c r="W196" s="39">
        <f t="shared" si="42"/>
        <v>-2.6101542763938168E-2</v>
      </c>
      <c r="Z196" s="37"/>
      <c r="AA196" s="37"/>
    </row>
    <row r="197" spans="1:27">
      <c r="A197" s="1">
        <v>1886.09</v>
      </c>
      <c r="B197" s="11">
        <v>5.51</v>
      </c>
      <c r="C197" s="4">
        <v>0.22500000000000001</v>
      </c>
      <c r="D197" s="11">
        <v>0.315</v>
      </c>
      <c r="E197" s="11">
        <v>7.7067928930000003</v>
      </c>
      <c r="F197" s="4">
        <f t="shared" si="31"/>
        <v>1886.7083333333192</v>
      </c>
      <c r="G197" s="22">
        <f>G189*4/12+G201*8/12</f>
        <v>3.4699999999999998</v>
      </c>
      <c r="H197" s="22">
        <f>G197+100*variable_alloc_parm!B$8</f>
        <v>3.4699999999999998</v>
      </c>
      <c r="I197" s="4">
        <f t="shared" si="28"/>
        <v>217.8463886741948</v>
      </c>
      <c r="J197" s="4">
        <f t="shared" si="29"/>
        <v>8.8957236754435272</v>
      </c>
      <c r="K197" s="33">
        <f t="shared" si="32"/>
        <v>552.30186282072532</v>
      </c>
      <c r="L197" s="4">
        <f t="shared" si="33"/>
        <v>12.454013145620937</v>
      </c>
      <c r="M197" s="33">
        <f t="shared" si="30"/>
        <v>31.574425914433483</v>
      </c>
      <c r="N197" s="15">
        <f t="shared" si="37"/>
        <v>18.14714392580002</v>
      </c>
      <c r="O197" s="6"/>
      <c r="P197" s="7">
        <f t="shared" si="38"/>
        <v>23.484613598095905</v>
      </c>
      <c r="Q197" s="7"/>
      <c r="R197" s="46">
        <f t="shared" si="39"/>
        <v>-7.95345627047922E-3</v>
      </c>
      <c r="S197" s="22">
        <f t="shared" si="34"/>
        <v>1.0018447469759157</v>
      </c>
      <c r="T197" s="22">
        <f t="shared" si="35"/>
        <v>3.6926488908510184</v>
      </c>
      <c r="U197" s="39">
        <f t="shared" si="40"/>
        <v>3.4115279701617096E-2</v>
      </c>
      <c r="V197" s="39">
        <f t="shared" si="41"/>
        <v>5.781086342808428E-2</v>
      </c>
      <c r="W197" s="39">
        <f t="shared" si="42"/>
        <v>-2.3695583726467184E-2</v>
      </c>
      <c r="Z197" s="37"/>
      <c r="AA197" s="37"/>
    </row>
    <row r="198" spans="1:27">
      <c r="A198" s="1">
        <v>1886.1</v>
      </c>
      <c r="B198" s="11">
        <v>5.65</v>
      </c>
      <c r="C198" s="4">
        <v>0.2233</v>
      </c>
      <c r="D198" s="11">
        <v>0.32</v>
      </c>
      <c r="E198" s="11">
        <v>7.7067928930000003</v>
      </c>
      <c r="F198" s="4">
        <f t="shared" si="31"/>
        <v>1886.7916666666524</v>
      </c>
      <c r="G198" s="22">
        <f>G189*3/12+G201*9/12</f>
        <v>3.4824999999999999</v>
      </c>
      <c r="H198" s="22">
        <f>G198+100*variable_alloc_parm!B$8</f>
        <v>3.4824999999999999</v>
      </c>
      <c r="I198" s="4">
        <f t="shared" si="28"/>
        <v>223.3815056278041</v>
      </c>
      <c r="J198" s="4">
        <f t="shared" si="29"/>
        <v>8.8285115410068418</v>
      </c>
      <c r="K198" s="33">
        <f t="shared" si="32"/>
        <v>568.20017098023357</v>
      </c>
      <c r="L198" s="4">
        <f t="shared" si="33"/>
        <v>12.651695893964128</v>
      </c>
      <c r="M198" s="33">
        <f t="shared" si="30"/>
        <v>32.181248621889338</v>
      </c>
      <c r="N198" s="15">
        <f t="shared" si="37"/>
        <v>18.562381342866558</v>
      </c>
      <c r="O198" s="6"/>
      <c r="P198" s="7">
        <f t="shared" si="38"/>
        <v>24.001461288727924</v>
      </c>
      <c r="Q198" s="7"/>
      <c r="R198" s="46">
        <f t="shared" si="39"/>
        <v>-1.1092002599045241E-2</v>
      </c>
      <c r="S198" s="22">
        <f t="shared" si="34"/>
        <v>1.0018557787141473</v>
      </c>
      <c r="T198" s="22">
        <f t="shared" si="35"/>
        <v>3.6994608937255347</v>
      </c>
      <c r="U198" s="39">
        <f t="shared" si="40"/>
        <v>3.0775345256867537E-2</v>
      </c>
      <c r="V198" s="39">
        <f t="shared" si="41"/>
        <v>5.4914522982869363E-2</v>
      </c>
      <c r="W198" s="39">
        <f t="shared" si="42"/>
        <v>-2.4139177726001826E-2</v>
      </c>
      <c r="Z198" s="37"/>
      <c r="AA198" s="37"/>
    </row>
    <row r="199" spans="1:27">
      <c r="A199" s="1">
        <v>1886.11</v>
      </c>
      <c r="B199" s="11">
        <v>5.79</v>
      </c>
      <c r="C199" s="4">
        <v>0.22170000000000001</v>
      </c>
      <c r="D199" s="11">
        <v>0.32500000000000001</v>
      </c>
      <c r="E199" s="11">
        <v>7.7067928930000003</v>
      </c>
      <c r="F199" s="4">
        <f t="shared" si="31"/>
        <v>1886.8749999999857</v>
      </c>
      <c r="G199" s="22">
        <f>G189*2/12+G201*10/12</f>
        <v>3.4950000000000001</v>
      </c>
      <c r="H199" s="22">
        <f>G199+100*variable_alloc_parm!B$8</f>
        <v>3.4950000000000001</v>
      </c>
      <c r="I199" s="4">
        <f t="shared" si="28"/>
        <v>228.91662258141341</v>
      </c>
      <c r="J199" s="4">
        <f t="shared" si="29"/>
        <v>8.7652530615370221</v>
      </c>
      <c r="K199" s="33">
        <f t="shared" si="32"/>
        <v>584.13743152821462</v>
      </c>
      <c r="L199" s="4">
        <f t="shared" si="33"/>
        <v>12.849378642307316</v>
      </c>
      <c r="M199" s="33">
        <f t="shared" si="30"/>
        <v>32.788370508923968</v>
      </c>
      <c r="N199" s="15">
        <f t="shared" si="37"/>
        <v>18.968312634942826</v>
      </c>
      <c r="O199" s="6"/>
      <c r="P199" s="7">
        <f t="shared" si="38"/>
        <v>24.504279362629486</v>
      </c>
      <c r="Q199" s="7"/>
      <c r="R199" s="46">
        <f t="shared" si="39"/>
        <v>-1.3247391881082038E-2</v>
      </c>
      <c r="S199" s="22">
        <f t="shared" si="34"/>
        <v>1.0018668099523205</v>
      </c>
      <c r="T199" s="22">
        <f t="shared" si="35"/>
        <v>3.7063262745059311</v>
      </c>
      <c r="U199" s="39">
        <f t="shared" si="40"/>
        <v>3.210031519203338E-2</v>
      </c>
      <c r="V199" s="39">
        <f t="shared" si="41"/>
        <v>5.2114662125251066E-2</v>
      </c>
      <c r="W199" s="39">
        <f t="shared" si="42"/>
        <v>-2.0014346933217686E-2</v>
      </c>
      <c r="Z199" s="37"/>
      <c r="AA199" s="37"/>
    </row>
    <row r="200" spans="1:27">
      <c r="A200" s="1">
        <v>1886.12</v>
      </c>
      <c r="B200" s="11">
        <v>5.64</v>
      </c>
      <c r="C200" s="4">
        <v>0.22</v>
      </c>
      <c r="D200" s="11">
        <v>0.33</v>
      </c>
      <c r="E200" s="11">
        <v>7.8019419829999999</v>
      </c>
      <c r="F200" s="4">
        <f t="shared" si="31"/>
        <v>1886.9583333333189</v>
      </c>
      <c r="G200" s="22">
        <f>G189*1/12+G201*11/12</f>
        <v>3.5074999999999998</v>
      </c>
      <c r="H200" s="22">
        <f>G200+100*variable_alloc_parm!B$8</f>
        <v>3.5074999999999998</v>
      </c>
      <c r="I200" s="4">
        <f t="shared" si="28"/>
        <v>220.26669818162378</v>
      </c>
      <c r="J200" s="4">
        <f t="shared" si="29"/>
        <v>8.5919634042477355</v>
      </c>
      <c r="K200" s="33">
        <f t="shared" si="32"/>
        <v>563.89205157291542</v>
      </c>
      <c r="L200" s="4">
        <f t="shared" si="33"/>
        <v>12.887945106371603</v>
      </c>
      <c r="M200" s="33">
        <f t="shared" si="30"/>
        <v>32.993683868628025</v>
      </c>
      <c r="N200" s="15">
        <f t="shared" si="37"/>
        <v>18.194057556886431</v>
      </c>
      <c r="O200" s="6"/>
      <c r="P200" s="7">
        <f t="shared" si="38"/>
        <v>23.485324841739725</v>
      </c>
      <c r="Q200" s="7"/>
      <c r="R200" s="46">
        <f t="shared" si="39"/>
        <v>-1.1670475276021233E-2</v>
      </c>
      <c r="S200" s="22">
        <f t="shared" si="34"/>
        <v>1.0018778406909017</v>
      </c>
      <c r="T200" s="22">
        <f t="shared" si="35"/>
        <v>3.6679601573689107</v>
      </c>
      <c r="U200" s="39">
        <f t="shared" si="40"/>
        <v>3.2266295589027161E-2</v>
      </c>
      <c r="V200" s="39">
        <f t="shared" si="41"/>
        <v>5.3657956475100743E-2</v>
      </c>
      <c r="W200" s="39">
        <f t="shared" si="42"/>
        <v>-2.1391660886073582E-2</v>
      </c>
      <c r="Z200" s="37"/>
      <c r="AA200" s="37"/>
    </row>
    <row r="201" spans="1:27">
      <c r="A201" s="1">
        <v>1887.01</v>
      </c>
      <c r="B201" s="11">
        <v>5.58</v>
      </c>
      <c r="C201" s="4">
        <v>0.2225</v>
      </c>
      <c r="D201" s="11">
        <v>0.33250000000000002</v>
      </c>
      <c r="E201" s="11">
        <v>7.9922320659999997</v>
      </c>
      <c r="F201" s="4">
        <f t="shared" si="31"/>
        <v>1887.0416666666522</v>
      </c>
      <c r="G201" s="22">
        <v>3.52</v>
      </c>
      <c r="H201" s="22">
        <f>G201+100*variable_alloc_parm!B$8</f>
        <v>3.52</v>
      </c>
      <c r="I201" s="4">
        <f t="shared" si="28"/>
        <v>212.7348137490882</v>
      </c>
      <c r="J201" s="4">
        <f t="shared" si="29"/>
        <v>8.4827053869484086</v>
      </c>
      <c r="K201" s="33">
        <f t="shared" si="32"/>
        <v>546.41978294879209</v>
      </c>
      <c r="L201" s="4">
        <f t="shared" si="33"/>
        <v>12.676402432181332</v>
      </c>
      <c r="M201" s="33">
        <f t="shared" si="30"/>
        <v>32.559960184672647</v>
      </c>
      <c r="N201" s="15">
        <f t="shared" si="37"/>
        <v>17.512222096304949</v>
      </c>
      <c r="O201" s="6"/>
      <c r="P201" s="7">
        <f t="shared" si="38"/>
        <v>22.590754381510632</v>
      </c>
      <c r="Q201" s="7"/>
      <c r="R201" s="46">
        <f t="shared" si="39"/>
        <v>-9.0202886756547418E-3</v>
      </c>
      <c r="S201" s="22">
        <f t="shared" si="34"/>
        <v>1.0018888709303571</v>
      </c>
      <c r="T201" s="22">
        <f t="shared" si="35"/>
        <v>3.5873521530383266</v>
      </c>
      <c r="U201" s="39">
        <f t="shared" si="40"/>
        <v>3.889511615068808E-2</v>
      </c>
      <c r="V201" s="39">
        <f t="shared" si="41"/>
        <v>5.9516530340948393E-2</v>
      </c>
      <c r="W201" s="39">
        <f t="shared" si="42"/>
        <v>-2.0621414190260312E-2</v>
      </c>
      <c r="Z201" s="37"/>
      <c r="AA201" s="37"/>
    </row>
    <row r="202" spans="1:27">
      <c r="A202" s="1">
        <v>1887.02</v>
      </c>
      <c r="B202" s="11">
        <v>5.54</v>
      </c>
      <c r="C202" s="4">
        <v>0.22500000000000001</v>
      </c>
      <c r="D202" s="11">
        <v>0.33500000000000002</v>
      </c>
      <c r="E202" s="11">
        <v>8.0873811569999994</v>
      </c>
      <c r="F202" s="4">
        <f t="shared" si="31"/>
        <v>1887.1249999999854</v>
      </c>
      <c r="G202" s="22">
        <f>G201*11/12+G213*1/12</f>
        <v>3.5324999999999998</v>
      </c>
      <c r="H202" s="22">
        <f>G202+100*variable_alloc_parm!B$8</f>
        <v>3.5324999999999998</v>
      </c>
      <c r="I202" s="4">
        <f t="shared" ref="I202:I265" si="43">B202*$E$1839/E202</f>
        <v>208.72492185420566</v>
      </c>
      <c r="J202" s="4">
        <f t="shared" ref="J202:J265" si="44">C202*$E$1839/E202</f>
        <v>8.4770952016599779</v>
      </c>
      <c r="K202" s="33">
        <f t="shared" si="32"/>
        <v>537.93466549029472</v>
      </c>
      <c r="L202" s="4">
        <f t="shared" si="33"/>
        <v>12.621452855804854</v>
      </c>
      <c r="M202" s="33">
        <f t="shared" ref="M202:M265" si="45">L202*(K202/I202)</f>
        <v>32.528540241741645</v>
      </c>
      <c r="N202" s="15">
        <f t="shared" si="37"/>
        <v>17.125366596972309</v>
      </c>
      <c r="O202" s="6"/>
      <c r="P202" s="7">
        <f t="shared" si="38"/>
        <v>22.080922961887403</v>
      </c>
      <c r="Q202" s="7"/>
      <c r="R202" s="46">
        <f t="shared" si="39"/>
        <v>-4.1399718116107778E-3</v>
      </c>
      <c r="S202" s="22">
        <f t="shared" si="34"/>
        <v>1.0018999006711522</v>
      </c>
      <c r="T202" s="22">
        <f t="shared" si="35"/>
        <v>3.5518428126023083</v>
      </c>
      <c r="U202" s="39">
        <f t="shared" si="40"/>
        <v>3.9904228913522743E-2</v>
      </c>
      <c r="V202" s="39">
        <f t="shared" si="41"/>
        <v>6.0908215040206715E-2</v>
      </c>
      <c r="W202" s="39">
        <f t="shared" si="42"/>
        <v>-2.1003986126683971E-2</v>
      </c>
      <c r="Z202" s="37"/>
      <c r="AA202" s="37"/>
    </row>
    <row r="203" spans="1:27">
      <c r="A203" s="1">
        <v>1887.03</v>
      </c>
      <c r="B203" s="11">
        <v>5.67</v>
      </c>
      <c r="C203" s="4">
        <v>0.22750000000000001</v>
      </c>
      <c r="D203" s="11">
        <v>0.33750000000000002</v>
      </c>
      <c r="E203" s="11">
        <v>8.0873811569999994</v>
      </c>
      <c r="F203" s="4">
        <f t="shared" ref="F203:F266" si="46">F202+1/12</f>
        <v>1887.2083333333187</v>
      </c>
      <c r="G203" s="22">
        <f>G201*10/12+G213*2/12</f>
        <v>3.5450000000000004</v>
      </c>
      <c r="H203" s="22">
        <f>G203+100*variable_alloc_parm!B$8</f>
        <v>3.5450000000000004</v>
      </c>
      <c r="I203" s="4">
        <f t="shared" si="43"/>
        <v>213.62279908183143</v>
      </c>
      <c r="J203" s="4">
        <f t="shared" si="44"/>
        <v>8.5712851483450887</v>
      </c>
      <c r="K203" s="33">
        <f t="shared" ref="K203:K266" si="47">K202*((I203+(J203/12))/I202)</f>
        <v>552.39853755052195</v>
      </c>
      <c r="L203" s="4">
        <f t="shared" ref="L203:L266" si="48">D203*$E$1839/E203</f>
        <v>12.715642802489967</v>
      </c>
      <c r="M203" s="33">
        <f t="shared" si="45"/>
        <v>32.880865330388211</v>
      </c>
      <c r="N203" s="15">
        <f t="shared" si="37"/>
        <v>17.473213711513754</v>
      </c>
      <c r="O203" s="6"/>
      <c r="P203" s="7">
        <f t="shared" si="38"/>
        <v>22.51743823312971</v>
      </c>
      <c r="Q203" s="7"/>
      <c r="R203" s="46">
        <f t="shared" si="39"/>
        <v>-9.7436043927961319E-4</v>
      </c>
      <c r="S203" s="22">
        <f t="shared" ref="S203:S266" si="49">((H203/H204+H203/1200+((1+H204/1200)^(-119))*(1-H203/H204)))</f>
        <v>1.0019109299137525</v>
      </c>
      <c r="T203" s="22">
        <f t="shared" ref="T203:T266" si="50">T202*S202*E202/E203</f>
        <v>3.5585909611457986</v>
      </c>
      <c r="U203" s="39">
        <f t="shared" si="40"/>
        <v>3.7767384509683977E-2</v>
      </c>
      <c r="V203" s="39">
        <f t="shared" si="41"/>
        <v>6.1043721247201255E-2</v>
      </c>
      <c r="W203" s="39">
        <f t="shared" si="42"/>
        <v>-2.3276336737517278E-2</v>
      </c>
      <c r="Z203" s="37"/>
      <c r="AA203" s="37"/>
    </row>
    <row r="204" spans="1:27">
      <c r="A204" s="1">
        <v>1887.04</v>
      </c>
      <c r="B204" s="11">
        <v>5.8</v>
      </c>
      <c r="C204" s="4">
        <v>0.23</v>
      </c>
      <c r="D204" s="11">
        <v>0.34</v>
      </c>
      <c r="E204" s="11">
        <v>8.0873811569999994</v>
      </c>
      <c r="F204" s="4">
        <f t="shared" si="46"/>
        <v>1887.291666666652</v>
      </c>
      <c r="G204" s="22">
        <f>G201*9/12+G213*3/12</f>
        <v>3.5575000000000001</v>
      </c>
      <c r="H204" s="22">
        <f>G204+100*variable_alloc_parm!B$8</f>
        <v>3.5575000000000001</v>
      </c>
      <c r="I204" s="4">
        <f t="shared" si="43"/>
        <v>218.5206763094572</v>
      </c>
      <c r="J204" s="4">
        <f t="shared" si="44"/>
        <v>8.6654750950301995</v>
      </c>
      <c r="K204" s="33">
        <f t="shared" si="47"/>
        <v>566.93106815333545</v>
      </c>
      <c r="L204" s="4">
        <f t="shared" si="48"/>
        <v>12.809832749175078</v>
      </c>
      <c r="M204" s="33">
        <f t="shared" si="45"/>
        <v>33.233890202092077</v>
      </c>
      <c r="N204" s="15">
        <f t="shared" si="37"/>
        <v>17.822983639100713</v>
      </c>
      <c r="O204" s="6"/>
      <c r="P204" s="7">
        <f t="shared" si="38"/>
        <v>22.95367744890201</v>
      </c>
      <c r="Q204" s="7"/>
      <c r="R204" s="46">
        <f t="shared" si="39"/>
        <v>-4.9207840008725148E-3</v>
      </c>
      <c r="S204" s="22">
        <f t="shared" si="49"/>
        <v>1.0019219586586225</v>
      </c>
      <c r="T204" s="22">
        <f t="shared" si="50"/>
        <v>3.5653911790642616</v>
      </c>
      <c r="U204" s="39">
        <f t="shared" si="40"/>
        <v>3.3729802457283853E-2</v>
      </c>
      <c r="V204" s="39">
        <f t="shared" si="41"/>
        <v>6.2751083190132118E-2</v>
      </c>
      <c r="W204" s="39">
        <f t="shared" si="42"/>
        <v>-2.9021280732848265E-2</v>
      </c>
      <c r="Z204" s="37"/>
      <c r="AA204" s="37"/>
    </row>
    <row r="205" spans="1:27">
      <c r="A205" s="1">
        <v>1887.05</v>
      </c>
      <c r="B205" s="11">
        <v>5.9</v>
      </c>
      <c r="C205" s="4">
        <v>0.23250000000000001</v>
      </c>
      <c r="D205" s="11">
        <v>0.34250000000000003</v>
      </c>
      <c r="E205" s="11">
        <v>8.0873811569999994</v>
      </c>
      <c r="F205" s="4">
        <f t="shared" si="46"/>
        <v>1887.3749999999852</v>
      </c>
      <c r="G205" s="22">
        <f>G201*8/12+G213*4/12</f>
        <v>3.5700000000000003</v>
      </c>
      <c r="H205" s="22">
        <f>G205+100*variable_alloc_parm!B$8</f>
        <v>3.5700000000000003</v>
      </c>
      <c r="I205" s="4">
        <f t="shared" si="43"/>
        <v>222.28827417686165</v>
      </c>
      <c r="J205" s="4">
        <f t="shared" si="44"/>
        <v>8.7596650417153104</v>
      </c>
      <c r="K205" s="33">
        <f t="shared" si="47"/>
        <v>578.59958475002588</v>
      </c>
      <c r="L205" s="4">
        <f t="shared" si="48"/>
        <v>12.904022695860188</v>
      </c>
      <c r="M205" s="33">
        <f t="shared" si="45"/>
        <v>33.588196233370148</v>
      </c>
      <c r="N205" s="15">
        <f t="shared" si="37"/>
        <v>18.075445427458249</v>
      </c>
      <c r="O205" s="6"/>
      <c r="P205" s="7">
        <f t="shared" si="38"/>
        <v>23.264710044683639</v>
      </c>
      <c r="Q205" s="7"/>
      <c r="R205" s="46">
        <f t="shared" si="39"/>
        <v>-7.5842111504657583E-3</v>
      </c>
      <c r="S205" s="22">
        <f t="shared" si="49"/>
        <v>1.0019329869062263</v>
      </c>
      <c r="T205" s="22">
        <f t="shared" si="50"/>
        <v>3.5722437135122407</v>
      </c>
      <c r="U205" s="39">
        <f t="shared" si="40"/>
        <v>3.4065606033785834E-2</v>
      </c>
      <c r="V205" s="39">
        <f t="shared" si="41"/>
        <v>6.4483239640638068E-2</v>
      </c>
      <c r="W205" s="39">
        <f t="shared" si="42"/>
        <v>-3.0417633606852235E-2</v>
      </c>
      <c r="Z205" s="37"/>
      <c r="AA205" s="37"/>
    </row>
    <row r="206" spans="1:27">
      <c r="A206" s="1">
        <v>1887.06</v>
      </c>
      <c r="B206" s="11">
        <v>5.73</v>
      </c>
      <c r="C206" s="4">
        <v>0.23499999999999999</v>
      </c>
      <c r="D206" s="11">
        <v>0.34499999999999997</v>
      </c>
      <c r="E206" s="11">
        <v>7.9922320659999997</v>
      </c>
      <c r="F206" s="4">
        <f t="shared" si="46"/>
        <v>1887.4583333333185</v>
      </c>
      <c r="G206" s="22">
        <f>G201*7/12+G213*5/12</f>
        <v>3.5825</v>
      </c>
      <c r="H206" s="22">
        <f>G206+100*variable_alloc_parm!B$8</f>
        <v>3.5825</v>
      </c>
      <c r="I206" s="4">
        <f t="shared" si="43"/>
        <v>218.45349153804221</v>
      </c>
      <c r="J206" s="4">
        <f t="shared" si="44"/>
        <v>8.9592618693612405</v>
      </c>
      <c r="K206" s="33">
        <f t="shared" si="47"/>
        <v>570.56129206033029</v>
      </c>
      <c r="L206" s="4">
        <f t="shared" si="48"/>
        <v>13.152958914594162</v>
      </c>
      <c r="M206" s="33">
        <f t="shared" si="45"/>
        <v>34.353166799443962</v>
      </c>
      <c r="N206" s="15">
        <f t="shared" si="37"/>
        <v>17.70769566327299</v>
      </c>
      <c r="O206" s="6"/>
      <c r="P206" s="7">
        <f t="shared" si="38"/>
        <v>22.781332053852918</v>
      </c>
      <c r="Q206" s="7"/>
      <c r="R206" s="46">
        <f t="shared" si="39"/>
        <v>-2.3459262036217912E-3</v>
      </c>
      <c r="S206" s="22">
        <f t="shared" si="49"/>
        <v>1.0019440146570282</v>
      </c>
      <c r="T206" s="22">
        <f t="shared" si="50"/>
        <v>3.6217592827738923</v>
      </c>
      <c r="U206" s="39">
        <f t="shared" si="40"/>
        <v>4.0602202850867908E-2</v>
      </c>
      <c r="V206" s="39">
        <f t="shared" si="41"/>
        <v>6.335538917605632E-2</v>
      </c>
      <c r="W206" s="39">
        <f t="shared" si="42"/>
        <v>-2.2753186325188413E-2</v>
      </c>
      <c r="Z206" s="37"/>
      <c r="AA206" s="37"/>
    </row>
    <row r="207" spans="1:27">
      <c r="A207" s="1">
        <v>1887.07</v>
      </c>
      <c r="B207" s="11">
        <v>5.59</v>
      </c>
      <c r="C207" s="4">
        <v>0.23749999999999999</v>
      </c>
      <c r="D207" s="11">
        <v>0.34749999999999998</v>
      </c>
      <c r="E207" s="11">
        <v>7.8970910740000004</v>
      </c>
      <c r="F207" s="4">
        <f t="shared" si="46"/>
        <v>1887.5416666666517</v>
      </c>
      <c r="G207" s="22">
        <f>G201*6/12+G213*6/12</f>
        <v>3.5949999999999998</v>
      </c>
      <c r="H207" s="22">
        <f>G207+100*variable_alloc_parm!B$8</f>
        <v>3.5949999999999998</v>
      </c>
      <c r="I207" s="4">
        <f t="shared" si="43"/>
        <v>215.68359590125198</v>
      </c>
      <c r="J207" s="4">
        <f t="shared" si="44"/>
        <v>9.163659038738345</v>
      </c>
      <c r="K207" s="33">
        <f t="shared" si="47"/>
        <v>565.321308039423</v>
      </c>
      <c r="L207" s="4">
        <f t="shared" si="48"/>
        <v>13.40788006720663</v>
      </c>
      <c r="M207" s="33">
        <f t="shared" si="45"/>
        <v>35.14296145683354</v>
      </c>
      <c r="N207" s="15">
        <f t="shared" si="37"/>
        <v>17.431460535613073</v>
      </c>
      <c r="O207" s="6"/>
      <c r="P207" s="7">
        <f t="shared" si="38"/>
        <v>22.416555953423345</v>
      </c>
      <c r="Q207" s="7"/>
      <c r="R207" s="46">
        <f t="shared" si="39"/>
        <v>-3.6613784970699961E-3</v>
      </c>
      <c r="S207" s="22">
        <f t="shared" si="49"/>
        <v>1.0019550419114911</v>
      </c>
      <c r="T207" s="22">
        <f t="shared" si="50"/>
        <v>3.6725183661029361</v>
      </c>
      <c r="U207" s="39">
        <f t="shared" si="40"/>
        <v>4.645836123488789E-2</v>
      </c>
      <c r="V207" s="39">
        <f t="shared" si="41"/>
        <v>6.2212256832081314E-2</v>
      </c>
      <c r="W207" s="39">
        <f t="shared" si="42"/>
        <v>-1.5753895597193424E-2</v>
      </c>
      <c r="Z207" s="37"/>
      <c r="AA207" s="37"/>
    </row>
    <row r="208" spans="1:27">
      <c r="A208" s="1">
        <v>1887.08</v>
      </c>
      <c r="B208" s="11">
        <v>5.45</v>
      </c>
      <c r="C208" s="4">
        <v>0.24</v>
      </c>
      <c r="D208" s="11">
        <v>0.35</v>
      </c>
      <c r="E208" s="11">
        <v>7.9922320659999997</v>
      </c>
      <c r="F208" s="4">
        <f t="shared" si="46"/>
        <v>1887.624999999985</v>
      </c>
      <c r="G208" s="22">
        <f>G201*5/12+G213*7/12</f>
        <v>3.6074999999999999</v>
      </c>
      <c r="H208" s="22">
        <f>G208+100*variable_alloc_parm!B$8</f>
        <v>3.6074999999999999</v>
      </c>
      <c r="I208" s="4">
        <f t="shared" si="43"/>
        <v>207.77862633199473</v>
      </c>
      <c r="J208" s="4">
        <f t="shared" si="44"/>
        <v>9.1498844623263746</v>
      </c>
      <c r="K208" s="33">
        <f t="shared" si="47"/>
        <v>546.6003864707501</v>
      </c>
      <c r="L208" s="4">
        <f t="shared" si="48"/>
        <v>13.343581507559295</v>
      </c>
      <c r="M208" s="33">
        <f t="shared" si="45"/>
        <v>35.102777112800467</v>
      </c>
      <c r="N208" s="15">
        <f t="shared" si="37"/>
        <v>16.739849614820709</v>
      </c>
      <c r="O208" s="6"/>
      <c r="P208" s="7">
        <f t="shared" si="38"/>
        <v>21.520614675737047</v>
      </c>
      <c r="Q208" s="7"/>
      <c r="R208" s="46">
        <f t="shared" si="39"/>
        <v>3.4779576235530324E-3</v>
      </c>
      <c r="S208" s="22">
        <f t="shared" si="49"/>
        <v>1.0019660686700782</v>
      </c>
      <c r="T208" s="22">
        <f t="shared" si="50"/>
        <v>3.635894492062445</v>
      </c>
      <c r="U208" s="39">
        <f t="shared" si="40"/>
        <v>5.2268982363676386E-2</v>
      </c>
      <c r="V208" s="39">
        <f t="shared" si="41"/>
        <v>5.88957684251179E-2</v>
      </c>
      <c r="W208" s="39">
        <f t="shared" si="42"/>
        <v>-6.6267860614415142E-3</v>
      </c>
      <c r="Z208" s="37"/>
      <c r="AA208" s="37"/>
    </row>
    <row r="209" spans="1:27">
      <c r="A209" s="1">
        <v>1887.09</v>
      </c>
      <c r="B209" s="11">
        <v>5.38</v>
      </c>
      <c r="C209" s="4">
        <v>0.24249999999999999</v>
      </c>
      <c r="D209" s="11">
        <v>0.35249999999999998</v>
      </c>
      <c r="E209" s="11">
        <v>7.8970910740000004</v>
      </c>
      <c r="F209" s="4">
        <f t="shared" si="46"/>
        <v>1887.7083333333183</v>
      </c>
      <c r="G209" s="22">
        <f>G201*4/12+G213*8/12</f>
        <v>3.62</v>
      </c>
      <c r="H209" s="22">
        <f>G209+100*variable_alloc_parm!B$8</f>
        <v>3.62</v>
      </c>
      <c r="I209" s="4">
        <f t="shared" si="43"/>
        <v>207.58099211963074</v>
      </c>
      <c r="J209" s="4">
        <f t="shared" si="44"/>
        <v>9.3565781763959937</v>
      </c>
      <c r="K209" s="33">
        <f t="shared" si="47"/>
        <v>548.13165802659069</v>
      </c>
      <c r="L209" s="4">
        <f t="shared" si="48"/>
        <v>13.600799204864281</v>
      </c>
      <c r="M209" s="33">
        <f t="shared" si="45"/>
        <v>35.913830753600969</v>
      </c>
      <c r="N209" s="15">
        <f t="shared" si="37"/>
        <v>16.676629667380148</v>
      </c>
      <c r="O209" s="6"/>
      <c r="P209" s="7">
        <f t="shared" si="38"/>
        <v>21.434140136239723</v>
      </c>
      <c r="Q209" s="7"/>
      <c r="R209" s="46">
        <f t="shared" si="39"/>
        <v>3.3621784870726812E-3</v>
      </c>
      <c r="S209" s="22">
        <f t="shared" si="49"/>
        <v>1.0019770949332516</v>
      </c>
      <c r="T209" s="22">
        <f t="shared" si="50"/>
        <v>3.6869328329594402</v>
      </c>
      <c r="U209" s="39">
        <f t="shared" si="40"/>
        <v>5.4261979497677526E-2</v>
      </c>
      <c r="V209" s="39">
        <f t="shared" si="41"/>
        <v>5.4736357356398146E-2</v>
      </c>
      <c r="W209" s="39">
        <f t="shared" si="42"/>
        <v>-4.7437785872062044E-4</v>
      </c>
      <c r="Z209" s="37"/>
      <c r="AA209" s="37"/>
    </row>
    <row r="210" spans="1:27">
      <c r="A210" s="1">
        <v>1887.1</v>
      </c>
      <c r="B210" s="11">
        <v>5.2</v>
      </c>
      <c r="C210" s="4">
        <v>0.245</v>
      </c>
      <c r="D210" s="11">
        <v>0.35499999999999998</v>
      </c>
      <c r="E210" s="11">
        <v>7.9922320659999997</v>
      </c>
      <c r="F210" s="4">
        <f t="shared" si="46"/>
        <v>1887.7916666666515</v>
      </c>
      <c r="G210" s="22">
        <f>G201*3/12+G213*9/12</f>
        <v>3.6324999999999998</v>
      </c>
      <c r="H210" s="22">
        <f>G210+100*variable_alloc_parm!B$8</f>
        <v>3.6324999999999998</v>
      </c>
      <c r="I210" s="4">
        <f t="shared" si="43"/>
        <v>198.24749668373809</v>
      </c>
      <c r="J210" s="4">
        <f t="shared" si="44"/>
        <v>9.340507055291507</v>
      </c>
      <c r="K210" s="33">
        <f t="shared" si="47"/>
        <v>525.54128508834276</v>
      </c>
      <c r="L210" s="4">
        <f t="shared" si="48"/>
        <v>13.534204100524427</v>
      </c>
      <c r="M210" s="33">
        <f t="shared" si="45"/>
        <v>35.878299270454164</v>
      </c>
      <c r="N210" s="15">
        <f t="shared" si="37"/>
        <v>15.880666812517315</v>
      </c>
      <c r="O210" s="6"/>
      <c r="P210" s="7">
        <f t="shared" si="38"/>
        <v>20.408601387649568</v>
      </c>
      <c r="Q210" s="7"/>
      <c r="R210" s="46">
        <f t="shared" si="39"/>
        <v>7.4165025414431179E-3</v>
      </c>
      <c r="S210" s="22">
        <f t="shared" si="49"/>
        <v>1.0019881207014731</v>
      </c>
      <c r="T210" s="22">
        <f t="shared" si="50"/>
        <v>3.6502455519905932</v>
      </c>
      <c r="U210" s="39">
        <f t="shared" si="40"/>
        <v>5.7083066914884295E-2</v>
      </c>
      <c r="V210" s="39">
        <f t="shared" si="41"/>
        <v>5.7623650152356376E-2</v>
      </c>
      <c r="W210" s="39">
        <f t="shared" si="42"/>
        <v>-5.4058323747208092E-4</v>
      </c>
      <c r="Z210" s="37"/>
      <c r="AA210" s="37"/>
    </row>
    <row r="211" spans="1:27">
      <c r="A211" s="1">
        <v>1887.11</v>
      </c>
      <c r="B211" s="11">
        <v>5.3</v>
      </c>
      <c r="C211" s="4">
        <v>0.2475</v>
      </c>
      <c r="D211" s="11">
        <v>0.35749999999999998</v>
      </c>
      <c r="E211" s="11">
        <v>8.0873811569999994</v>
      </c>
      <c r="F211" s="4">
        <f t="shared" si="46"/>
        <v>1887.8749999999848</v>
      </c>
      <c r="G211" s="22">
        <f>G201*2/12+G213*10/12</f>
        <v>3.6450000000000005</v>
      </c>
      <c r="H211" s="22">
        <f>G211+100*variable_alloc_parm!B$8</f>
        <v>3.6450000000000005</v>
      </c>
      <c r="I211" s="4">
        <f t="shared" si="43"/>
        <v>199.68268697243499</v>
      </c>
      <c r="J211" s="4">
        <f t="shared" si="44"/>
        <v>9.3248047218259735</v>
      </c>
      <c r="K211" s="33">
        <f t="shared" si="47"/>
        <v>531.40583616469257</v>
      </c>
      <c r="L211" s="4">
        <f t="shared" si="48"/>
        <v>13.469162375970853</v>
      </c>
      <c r="M211" s="33">
        <f t="shared" si="45"/>
        <v>35.844827628090123</v>
      </c>
      <c r="N211" s="15">
        <f t="shared" si="37"/>
        <v>15.950712201066775</v>
      </c>
      <c r="O211" s="6"/>
      <c r="P211" s="7">
        <f t="shared" si="38"/>
        <v>20.495857279505195</v>
      </c>
      <c r="Q211" s="7"/>
      <c r="R211" s="46">
        <f t="shared" si="39"/>
        <v>1.0122384862189325E-2</v>
      </c>
      <c r="S211" s="22">
        <f t="shared" si="49"/>
        <v>1.0019991459752047</v>
      </c>
      <c r="T211" s="22">
        <f t="shared" si="50"/>
        <v>3.6144716860752424</v>
      </c>
      <c r="U211" s="39">
        <f t="shared" si="40"/>
        <v>5.2464919453968584E-2</v>
      </c>
      <c r="V211" s="39">
        <f t="shared" si="41"/>
        <v>5.8999124724486984E-2</v>
      </c>
      <c r="W211" s="39">
        <f t="shared" si="42"/>
        <v>-6.5342052705184006E-3</v>
      </c>
      <c r="Z211" s="37"/>
      <c r="AA211" s="37"/>
    </row>
    <row r="212" spans="1:27">
      <c r="A212" s="1">
        <v>1887.12</v>
      </c>
      <c r="B212" s="11">
        <v>5.27</v>
      </c>
      <c r="C212" s="4">
        <v>0.25</v>
      </c>
      <c r="D212" s="11">
        <v>0.36</v>
      </c>
      <c r="E212" s="11">
        <v>8.2776793390000005</v>
      </c>
      <c r="F212" s="4">
        <f t="shared" si="46"/>
        <v>1887.958333333318</v>
      </c>
      <c r="G212" s="22">
        <f>G201*1/12+G213*11/12</f>
        <v>3.6574999999999998</v>
      </c>
      <c r="H212" s="22">
        <f>G212+100*variable_alloc_parm!B$8</f>
        <v>3.6574999999999998</v>
      </c>
      <c r="I212" s="4">
        <f t="shared" si="43"/>
        <v>193.98782366870324</v>
      </c>
      <c r="J212" s="4">
        <f t="shared" si="44"/>
        <v>9.2024584283066062</v>
      </c>
      <c r="K212" s="33">
        <f t="shared" si="47"/>
        <v>518.29121102711474</v>
      </c>
      <c r="L212" s="4">
        <f t="shared" si="48"/>
        <v>13.251540136761511</v>
      </c>
      <c r="M212" s="33">
        <f t="shared" si="45"/>
        <v>35.405092214375955</v>
      </c>
      <c r="N212" s="15">
        <f t="shared" si="37"/>
        <v>15.455513454469948</v>
      </c>
      <c r="O212" s="6"/>
      <c r="P212" s="7">
        <f t="shared" si="38"/>
        <v>19.857946875058207</v>
      </c>
      <c r="Q212" s="7"/>
      <c r="R212" s="46">
        <f t="shared" si="39"/>
        <v>1.429702825508912E-2</v>
      </c>
      <c r="S212" s="22">
        <f t="shared" si="49"/>
        <v>1.0020101707549067</v>
      </c>
      <c r="T212" s="22">
        <f t="shared" si="50"/>
        <v>3.5384371951168614</v>
      </c>
      <c r="U212" s="39">
        <f t="shared" si="40"/>
        <v>5.7678975826847223E-2</v>
      </c>
      <c r="V212" s="39">
        <f t="shared" si="41"/>
        <v>6.1586799125739944E-2</v>
      </c>
      <c r="W212" s="39">
        <f t="shared" si="42"/>
        <v>-3.9078232988927208E-3</v>
      </c>
      <c r="Z212" s="37"/>
      <c r="AA212" s="37"/>
    </row>
    <row r="213" spans="1:27">
      <c r="A213" s="1">
        <v>1888.01</v>
      </c>
      <c r="B213" s="11">
        <v>5.31</v>
      </c>
      <c r="C213" s="4">
        <v>0.24829999999999999</v>
      </c>
      <c r="D213" s="11">
        <v>0.35170000000000001</v>
      </c>
      <c r="E213" s="11">
        <v>8.3728446279999993</v>
      </c>
      <c r="F213" s="4">
        <f t="shared" si="46"/>
        <v>1888.0416666666513</v>
      </c>
      <c r="G213" s="22">
        <v>3.67</v>
      </c>
      <c r="H213" s="22">
        <f>G213+100*variable_alloc_parm!B$8</f>
        <v>3.67</v>
      </c>
      <c r="I213" s="4">
        <f t="shared" si="43"/>
        <v>193.23862700011401</v>
      </c>
      <c r="J213" s="4">
        <f t="shared" si="44"/>
        <v>9.0359983209281189</v>
      </c>
      <c r="K213" s="33">
        <f t="shared" si="47"/>
        <v>518.30137228716114</v>
      </c>
      <c r="L213" s="4">
        <f t="shared" si="48"/>
        <v>12.798874786429398</v>
      </c>
      <c r="M213" s="33">
        <f t="shared" si="45"/>
        <v>34.328925166364328</v>
      </c>
      <c r="N213" s="15">
        <f t="shared" si="37"/>
        <v>15.358662514259903</v>
      </c>
      <c r="O213" s="6"/>
      <c r="P213" s="7">
        <f t="shared" si="38"/>
        <v>19.731734100274643</v>
      </c>
      <c r="Q213" s="7"/>
      <c r="R213" s="46">
        <f t="shared" si="39"/>
        <v>1.8720415575164712E-2</v>
      </c>
      <c r="S213" s="22">
        <f t="shared" si="49"/>
        <v>1.0045816690372138</v>
      </c>
      <c r="T213" s="22">
        <f t="shared" si="50"/>
        <v>3.5052515322032569</v>
      </c>
      <c r="U213" s="39">
        <f t="shared" si="40"/>
        <v>6.0865157184430529E-2</v>
      </c>
      <c r="V213" s="39">
        <f t="shared" si="41"/>
        <v>6.2921439888693254E-2</v>
      </c>
      <c r="W213" s="39">
        <f t="shared" si="42"/>
        <v>-2.0562827042627241E-3</v>
      </c>
      <c r="Z213" s="37"/>
      <c r="AA213" s="37"/>
    </row>
    <row r="214" spans="1:27">
      <c r="A214" s="1">
        <v>1888.02</v>
      </c>
      <c r="B214" s="11">
        <v>5.28</v>
      </c>
      <c r="C214" s="4">
        <v>0.2467</v>
      </c>
      <c r="D214" s="11">
        <v>0.34329999999999999</v>
      </c>
      <c r="E214" s="11">
        <v>8.2776793390000005</v>
      </c>
      <c r="F214" s="4">
        <f t="shared" si="46"/>
        <v>1888.1249999999845</v>
      </c>
      <c r="G214" s="22">
        <f>G213*11/12+G225*1/12</f>
        <v>3.6516666666666664</v>
      </c>
      <c r="H214" s="22">
        <f>G214+100*variable_alloc_parm!B$8</f>
        <v>3.6516666666666664</v>
      </c>
      <c r="I214" s="4">
        <f t="shared" si="43"/>
        <v>194.35592200583554</v>
      </c>
      <c r="J214" s="4">
        <f t="shared" si="44"/>
        <v>9.0809859770529595</v>
      </c>
      <c r="K214" s="33">
        <f t="shared" si="47"/>
        <v>523.32790092481662</v>
      </c>
      <c r="L214" s="4">
        <f t="shared" si="48"/>
        <v>12.636815913750631</v>
      </c>
      <c r="M214" s="33">
        <f t="shared" si="45"/>
        <v>34.026225073388169</v>
      </c>
      <c r="N214" s="15">
        <f t="shared" si="37"/>
        <v>15.418178318820539</v>
      </c>
      <c r="O214" s="6"/>
      <c r="P214" s="7">
        <f t="shared" si="38"/>
        <v>19.807302727374452</v>
      </c>
      <c r="Q214" s="7"/>
      <c r="R214" s="46">
        <f t="shared" si="39"/>
        <v>1.8545973596228914E-2</v>
      </c>
      <c r="S214" s="22">
        <f t="shared" si="49"/>
        <v>1.0045677011853911</v>
      </c>
      <c r="T214" s="22">
        <f t="shared" si="50"/>
        <v>3.5617945950055767</v>
      </c>
      <c r="U214" s="39">
        <f t="shared" si="40"/>
        <v>5.8453781626417678E-2</v>
      </c>
      <c r="V214" s="39">
        <f t="shared" si="41"/>
        <v>6.0198696369751392E-2</v>
      </c>
      <c r="W214" s="39">
        <f t="shared" si="42"/>
        <v>-1.7449147433337142E-3</v>
      </c>
      <c r="Z214" s="37"/>
      <c r="AA214" s="37"/>
    </row>
    <row r="215" spans="1:27">
      <c r="A215" s="1">
        <v>1888.03</v>
      </c>
      <c r="B215" s="11">
        <v>5.08</v>
      </c>
      <c r="C215" s="4">
        <v>0.245</v>
      </c>
      <c r="D215" s="11">
        <v>0.33500000000000002</v>
      </c>
      <c r="E215" s="11">
        <v>8.2776793390000005</v>
      </c>
      <c r="F215" s="4">
        <f t="shared" si="46"/>
        <v>1888.2083333333178</v>
      </c>
      <c r="G215" s="22">
        <f>G213*10/12+G225*2/12</f>
        <v>3.6333333333333337</v>
      </c>
      <c r="H215" s="22">
        <f>G215+100*variable_alloc_parm!B$8</f>
        <v>3.6333333333333337</v>
      </c>
      <c r="I215" s="4">
        <f t="shared" si="43"/>
        <v>186.99395526319023</v>
      </c>
      <c r="J215" s="4">
        <f t="shared" si="44"/>
        <v>9.0184092597404746</v>
      </c>
      <c r="K215" s="33">
        <f t="shared" si="47"/>
        <v>505.52847500163188</v>
      </c>
      <c r="L215" s="4">
        <f t="shared" si="48"/>
        <v>12.331294293930853</v>
      </c>
      <c r="M215" s="33">
        <f t="shared" si="45"/>
        <v>33.337015575895016</v>
      </c>
      <c r="N215" s="15">
        <f t="shared" si="37"/>
        <v>14.808972366946566</v>
      </c>
      <c r="O215" s="6"/>
      <c r="P215" s="7">
        <f t="shared" si="38"/>
        <v>19.026611493191698</v>
      </c>
      <c r="Q215" s="7"/>
      <c r="R215" s="46">
        <f t="shared" si="39"/>
        <v>2.3484775724689676E-2</v>
      </c>
      <c r="S215" s="22">
        <f t="shared" si="49"/>
        <v>1.0045537348950258</v>
      </c>
      <c r="T215" s="22">
        <f t="shared" si="50"/>
        <v>3.5780638083993033</v>
      </c>
      <c r="U215" s="39">
        <f t="shared" si="40"/>
        <v>5.7574262323825121E-2</v>
      </c>
      <c r="V215" s="39">
        <f t="shared" si="41"/>
        <v>6.0195091247454258E-2</v>
      </c>
      <c r="W215" s="39">
        <f t="shared" si="42"/>
        <v>-2.6208289236291371E-3</v>
      </c>
      <c r="Z215" s="37"/>
      <c r="AA215" s="37"/>
    </row>
    <row r="216" spans="1:27">
      <c r="A216" s="1">
        <v>1888.04</v>
      </c>
      <c r="B216" s="11">
        <v>5.0999999999999996</v>
      </c>
      <c r="C216" s="4">
        <v>0.24329999999999999</v>
      </c>
      <c r="D216" s="11">
        <v>0.32669999999999999</v>
      </c>
      <c r="E216" s="11">
        <v>8.18251405</v>
      </c>
      <c r="F216" s="4">
        <f t="shared" si="46"/>
        <v>1888.2916666666511</v>
      </c>
      <c r="G216" s="22">
        <f>G213*9/12+G225*3/12</f>
        <v>3.6150000000000002</v>
      </c>
      <c r="H216" s="22">
        <f>G216+100*variable_alloc_parm!B$8</f>
        <v>3.6150000000000002</v>
      </c>
      <c r="I216" s="4">
        <f t="shared" si="43"/>
        <v>189.91351441675801</v>
      </c>
      <c r="J216" s="4">
        <f t="shared" si="44"/>
        <v>9.0599917759994568</v>
      </c>
      <c r="K216" s="33">
        <f t="shared" si="47"/>
        <v>515.46245354193468</v>
      </c>
      <c r="L216" s="4">
        <f t="shared" si="48"/>
        <v>12.1656363058735</v>
      </c>
      <c r="M216" s="33">
        <f t="shared" si="45"/>
        <v>33.019918347480406</v>
      </c>
      <c r="N216" s="15">
        <f t="shared" si="37"/>
        <v>15.020108681844462</v>
      </c>
      <c r="O216" s="6"/>
      <c r="P216" s="7">
        <f t="shared" si="38"/>
        <v>19.299571616567651</v>
      </c>
      <c r="Q216" s="7"/>
      <c r="R216" s="46">
        <f t="shared" si="39"/>
        <v>2.2632996042627557E-2</v>
      </c>
      <c r="S216" s="22">
        <f t="shared" si="49"/>
        <v>1.0045397701682555</v>
      </c>
      <c r="T216" s="22">
        <f t="shared" si="50"/>
        <v>3.6361609028814996</v>
      </c>
      <c r="U216" s="39">
        <f t="shared" si="40"/>
        <v>5.4046228589141432E-2</v>
      </c>
      <c r="V216" s="39">
        <f t="shared" si="41"/>
        <v>5.8966097231183623E-2</v>
      </c>
      <c r="W216" s="39">
        <f t="shared" si="42"/>
        <v>-4.9198686420421911E-3</v>
      </c>
      <c r="Z216" s="37"/>
      <c r="AA216" s="37"/>
    </row>
    <row r="217" spans="1:27">
      <c r="A217" s="1">
        <v>1888.05</v>
      </c>
      <c r="B217" s="11">
        <v>5.17</v>
      </c>
      <c r="C217" s="4">
        <v>0.2417</v>
      </c>
      <c r="D217" s="11">
        <v>0.31830000000000003</v>
      </c>
      <c r="E217" s="11">
        <v>8.0873811569999994</v>
      </c>
      <c r="F217" s="4">
        <f t="shared" si="46"/>
        <v>1888.3749999999843</v>
      </c>
      <c r="G217" s="22">
        <f>G213*8/12+G225*4/12</f>
        <v>3.5966666666666667</v>
      </c>
      <c r="H217" s="22">
        <f>G217+100*variable_alloc_parm!B$8</f>
        <v>3.5966666666666667</v>
      </c>
      <c r="I217" s="4">
        <f t="shared" si="43"/>
        <v>194.78480974480925</v>
      </c>
      <c r="J217" s="4">
        <f t="shared" si="44"/>
        <v>9.1062840455165173</v>
      </c>
      <c r="K217" s="33">
        <f t="shared" si="47"/>
        <v>530.74378906826632</v>
      </c>
      <c r="L217" s="4">
        <f t="shared" si="48"/>
        <v>11.992264011948315</v>
      </c>
      <c r="M217" s="33">
        <f t="shared" si="45"/>
        <v>32.676160166427309</v>
      </c>
      <c r="N217" s="15">
        <f t="shared" si="37"/>
        <v>15.387916957229132</v>
      </c>
      <c r="O217" s="6"/>
      <c r="P217" s="7">
        <f t="shared" si="38"/>
        <v>19.77268583969424</v>
      </c>
      <c r="Q217" s="7"/>
      <c r="R217" s="46">
        <f t="shared" si="39"/>
        <v>2.3320027160848557E-2</v>
      </c>
      <c r="S217" s="22">
        <f t="shared" si="49"/>
        <v>1.0045258070072212</v>
      </c>
      <c r="T217" s="22">
        <f t="shared" si="50"/>
        <v>3.6956350386550132</v>
      </c>
      <c r="U217" s="39">
        <f t="shared" si="40"/>
        <v>5.0839347211230956E-2</v>
      </c>
      <c r="V217" s="39">
        <f t="shared" si="41"/>
        <v>5.055071098822439E-2</v>
      </c>
      <c r="W217" s="39">
        <f t="shared" si="42"/>
        <v>2.8863622300656644E-4</v>
      </c>
      <c r="Z217" s="37"/>
      <c r="AA217" s="37"/>
    </row>
    <row r="218" spans="1:27">
      <c r="A218" s="1">
        <v>1888.06</v>
      </c>
      <c r="B218" s="11">
        <v>5.01</v>
      </c>
      <c r="C218" s="4">
        <v>0.24</v>
      </c>
      <c r="D218" s="11">
        <v>0.31</v>
      </c>
      <c r="E218" s="11">
        <v>7.9922320659999997</v>
      </c>
      <c r="F218" s="4">
        <f t="shared" si="46"/>
        <v>1888.4583333333176</v>
      </c>
      <c r="G218" s="22">
        <f>G213*7/12+G225*5/12</f>
        <v>3.5783333333333331</v>
      </c>
      <c r="H218" s="22">
        <f>G218+100*variable_alloc_parm!B$8</f>
        <v>3.5783333333333331</v>
      </c>
      <c r="I218" s="4">
        <f t="shared" si="43"/>
        <v>191.00383815106306</v>
      </c>
      <c r="J218" s="4">
        <f t="shared" si="44"/>
        <v>9.1498844623263746</v>
      </c>
      <c r="K218" s="33">
        <f t="shared" si="47"/>
        <v>522.51912225244087</v>
      </c>
      <c r="L218" s="4">
        <f t="shared" si="48"/>
        <v>11.818600763838232</v>
      </c>
      <c r="M218" s="33">
        <f t="shared" si="45"/>
        <v>32.33152253458217</v>
      </c>
      <c r="N218" s="15">
        <f t="shared" si="37"/>
        <v>15.0776288184347</v>
      </c>
      <c r="O218" s="6"/>
      <c r="P218" s="7">
        <f t="shared" si="38"/>
        <v>19.375983676114195</v>
      </c>
      <c r="Q218" s="7"/>
      <c r="R218" s="46">
        <f t="shared" si="39"/>
        <v>2.5898537334721194E-2</v>
      </c>
      <c r="S218" s="22">
        <f t="shared" si="49"/>
        <v>1.0045118454140671</v>
      </c>
      <c r="T218" s="22">
        <f t="shared" si="50"/>
        <v>3.7565571530193069</v>
      </c>
      <c r="U218" s="39">
        <f t="shared" si="40"/>
        <v>6.4064534325128708E-2</v>
      </c>
      <c r="V218" s="39">
        <f t="shared" si="41"/>
        <v>5.6469285824678916E-2</v>
      </c>
      <c r="W218" s="39">
        <f t="shared" si="42"/>
        <v>7.5952485004497916E-3</v>
      </c>
      <c r="Z218" s="37"/>
      <c r="AA218" s="37"/>
    </row>
    <row r="219" spans="1:27">
      <c r="A219" s="1">
        <v>1888.07</v>
      </c>
      <c r="B219" s="11">
        <v>5.14</v>
      </c>
      <c r="C219" s="4">
        <v>0.23830000000000001</v>
      </c>
      <c r="D219" s="11">
        <v>0.30170000000000002</v>
      </c>
      <c r="E219" s="11">
        <v>8.0873811569999994</v>
      </c>
      <c r="F219" s="4">
        <f t="shared" si="46"/>
        <v>1888.5416666666508</v>
      </c>
      <c r="G219" s="22">
        <f>G213*6/12+G225*6/12</f>
        <v>3.5600000000000005</v>
      </c>
      <c r="H219" s="22">
        <f>G219+100*variable_alloc_parm!B$8</f>
        <v>3.5600000000000005</v>
      </c>
      <c r="I219" s="4">
        <f t="shared" si="43"/>
        <v>193.6545303845879</v>
      </c>
      <c r="J219" s="4">
        <f t="shared" si="44"/>
        <v>8.9781857180247684</v>
      </c>
      <c r="K219" s="33">
        <f t="shared" si="47"/>
        <v>531.81724355276583</v>
      </c>
      <c r="L219" s="4">
        <f t="shared" si="48"/>
        <v>11.366842765959179</v>
      </c>
      <c r="M219" s="33">
        <f t="shared" si="45"/>
        <v>31.215809801531027</v>
      </c>
      <c r="N219" s="15">
        <f t="shared" si="37"/>
        <v>15.279642515498177</v>
      </c>
      <c r="O219" s="6"/>
      <c r="P219" s="7">
        <f t="shared" si="38"/>
        <v>19.635009581546452</v>
      </c>
      <c r="Q219" s="7"/>
      <c r="R219" s="46">
        <f t="shared" si="39"/>
        <v>2.5259012921316784E-2</v>
      </c>
      <c r="S219" s="22">
        <f t="shared" si="49"/>
        <v>1.0044978853909405</v>
      </c>
      <c r="T219" s="22">
        <f t="shared" si="50"/>
        <v>3.7291103675228134</v>
      </c>
      <c r="U219" s="39">
        <f t="shared" si="40"/>
        <v>6.4451004161728997E-2</v>
      </c>
      <c r="V219" s="39">
        <f t="shared" si="41"/>
        <v>5.9217498387454715E-2</v>
      </c>
      <c r="W219" s="39">
        <f t="shared" si="42"/>
        <v>5.233505774274283E-3</v>
      </c>
      <c r="Z219" s="37"/>
      <c r="AA219" s="37"/>
    </row>
    <row r="220" spans="1:27">
      <c r="A220" s="1">
        <v>1888.08</v>
      </c>
      <c r="B220" s="11">
        <v>5.25</v>
      </c>
      <c r="C220" s="4">
        <v>0.23669999999999999</v>
      </c>
      <c r="D220" s="11">
        <v>0.29330000000000001</v>
      </c>
      <c r="E220" s="11">
        <v>8.0873811569999994</v>
      </c>
      <c r="F220" s="4">
        <f t="shared" si="46"/>
        <v>1888.6249999999841</v>
      </c>
      <c r="G220" s="22">
        <f>G213*5/12+G225*7/12</f>
        <v>3.541666666666667</v>
      </c>
      <c r="H220" s="22">
        <f>G220+100*variable_alloc_parm!B$8</f>
        <v>3.541666666666667</v>
      </c>
      <c r="I220" s="4">
        <f t="shared" si="43"/>
        <v>197.7988880387328</v>
      </c>
      <c r="J220" s="4">
        <f t="shared" si="44"/>
        <v>8.9179041521462956</v>
      </c>
      <c r="K220" s="33">
        <f t="shared" si="47"/>
        <v>545.23942096908547</v>
      </c>
      <c r="L220" s="4">
        <f t="shared" si="48"/>
        <v>11.050364545097207</v>
      </c>
      <c r="M220" s="33">
        <f t="shared" si="45"/>
        <v>30.460708984806242</v>
      </c>
      <c r="N220" s="15">
        <f t="shared" si="37"/>
        <v>15.602911670088808</v>
      </c>
      <c r="O220" s="6"/>
      <c r="P220" s="7">
        <f t="shared" si="38"/>
        <v>20.049771885586601</v>
      </c>
      <c r="Q220" s="7"/>
      <c r="R220" s="46">
        <f t="shared" si="39"/>
        <v>2.2974575191211162E-2</v>
      </c>
      <c r="S220" s="22">
        <f t="shared" si="49"/>
        <v>1.0044839269399921</v>
      </c>
      <c r="T220" s="22">
        <f t="shared" si="50"/>
        <v>3.7458834785660993</v>
      </c>
      <c r="U220" s="39">
        <f t="shared" si="40"/>
        <v>6.603245633340693E-2</v>
      </c>
      <c r="V220" s="39">
        <f t="shared" si="41"/>
        <v>5.9213019345224716E-2</v>
      </c>
      <c r="W220" s="39">
        <f t="shared" si="42"/>
        <v>6.8194369881822148E-3</v>
      </c>
      <c r="Z220" s="37"/>
      <c r="AA220" s="37"/>
    </row>
    <row r="221" spans="1:27">
      <c r="A221" s="1">
        <v>1888.09</v>
      </c>
      <c r="B221" s="11">
        <v>5.38</v>
      </c>
      <c r="C221" s="4">
        <v>0.23499999999999999</v>
      </c>
      <c r="D221" s="11">
        <v>0.28499999999999998</v>
      </c>
      <c r="E221" s="11">
        <v>8.0873811569999994</v>
      </c>
      <c r="F221" s="4">
        <f t="shared" si="46"/>
        <v>1888.7083333333173</v>
      </c>
      <c r="G221" s="22">
        <f>G213*4/12+G225*8/12</f>
        <v>3.5233333333333334</v>
      </c>
      <c r="H221" s="22">
        <f>G221+100*variable_alloc_parm!B$8</f>
        <v>3.5233333333333334</v>
      </c>
      <c r="I221" s="4">
        <f t="shared" si="43"/>
        <v>202.69676526635857</v>
      </c>
      <c r="J221" s="4">
        <f t="shared" si="44"/>
        <v>8.8538549884004194</v>
      </c>
      <c r="K221" s="33">
        <f t="shared" si="47"/>
        <v>560.77441716971259</v>
      </c>
      <c r="L221" s="4">
        <f t="shared" si="48"/>
        <v>10.737653922102636</v>
      </c>
      <c r="M221" s="33">
        <f t="shared" si="45"/>
        <v>29.706451467168783</v>
      </c>
      <c r="N221" s="15">
        <f t="shared" si="37"/>
        <v>15.987828821761426</v>
      </c>
      <c r="O221" s="6"/>
      <c r="P221" s="7">
        <f t="shared" si="38"/>
        <v>20.54290254934909</v>
      </c>
      <c r="Q221" s="7"/>
      <c r="R221" s="46">
        <f t="shared" si="39"/>
        <v>2.1614886504528329E-2</v>
      </c>
      <c r="S221" s="22">
        <f t="shared" si="49"/>
        <v>1.0044699700633755</v>
      </c>
      <c r="T221" s="22">
        <f t="shared" si="50"/>
        <v>3.762679746409713</v>
      </c>
      <c r="U221" s="39">
        <f t="shared" si="40"/>
        <v>6.3167783307784386E-2</v>
      </c>
      <c r="V221" s="39">
        <f t="shared" si="41"/>
        <v>5.9208365106472316E-2</v>
      </c>
      <c r="W221" s="39">
        <f t="shared" si="42"/>
        <v>3.9594182013120705E-3</v>
      </c>
      <c r="Z221" s="37"/>
      <c r="AA221" s="37"/>
    </row>
    <row r="222" spans="1:27">
      <c r="A222" s="1">
        <v>1888.1</v>
      </c>
      <c r="B222" s="11">
        <v>5.35</v>
      </c>
      <c r="C222" s="4">
        <v>0.23330000000000001</v>
      </c>
      <c r="D222" s="11">
        <v>0.2767</v>
      </c>
      <c r="E222" s="11">
        <v>8.18251405</v>
      </c>
      <c r="F222" s="4">
        <f t="shared" si="46"/>
        <v>1888.7916666666506</v>
      </c>
      <c r="G222" s="22">
        <f>G213*3/12+G225*9/12</f>
        <v>3.5049999999999999</v>
      </c>
      <c r="H222" s="22">
        <f>G222+100*variable_alloc_parm!B$8</f>
        <v>3.5049999999999999</v>
      </c>
      <c r="I222" s="4">
        <f t="shared" si="43"/>
        <v>199.2230004175795</v>
      </c>
      <c r="J222" s="4">
        <f t="shared" si="44"/>
        <v>8.6876123359666</v>
      </c>
      <c r="K222" s="33">
        <f t="shared" si="47"/>
        <v>553.16691591330346</v>
      </c>
      <c r="L222" s="4">
        <f t="shared" si="48"/>
        <v>10.303739105709207</v>
      </c>
      <c r="M222" s="33">
        <f t="shared" si="45"/>
        <v>28.609586099665627</v>
      </c>
      <c r="N222" s="15">
        <f t="shared" si="37"/>
        <v>15.715941874329708</v>
      </c>
      <c r="O222" s="6"/>
      <c r="P222" s="7">
        <f t="shared" si="38"/>
        <v>20.193130565349637</v>
      </c>
      <c r="Q222" s="7"/>
      <c r="R222" s="46">
        <f t="shared" si="39"/>
        <v>2.5156877140990894E-2</v>
      </c>
      <c r="S222" s="22">
        <f t="shared" si="49"/>
        <v>1.0044560147632471</v>
      </c>
      <c r="T222" s="22">
        <f t="shared" si="50"/>
        <v>3.7355569804328068</v>
      </c>
      <c r="U222" s="39">
        <f t="shared" si="40"/>
        <v>6.2710974958626098E-2</v>
      </c>
      <c r="V222" s="39">
        <f t="shared" si="41"/>
        <v>6.044294371587311E-2</v>
      </c>
      <c r="W222" s="39">
        <f t="shared" si="42"/>
        <v>2.2680312427529881E-3</v>
      </c>
      <c r="Z222" s="37"/>
      <c r="AA222" s="37"/>
    </row>
    <row r="223" spans="1:27">
      <c r="A223" s="1">
        <v>1888.11</v>
      </c>
      <c r="B223" s="11">
        <v>5.24</v>
      </c>
      <c r="C223" s="4">
        <v>0.23169999999999999</v>
      </c>
      <c r="D223" s="11">
        <v>0.26829999999999998</v>
      </c>
      <c r="E223" s="11">
        <v>8.2776793390000005</v>
      </c>
      <c r="F223" s="4">
        <f t="shared" si="46"/>
        <v>1888.8749999999839</v>
      </c>
      <c r="G223" s="22">
        <f>G213*2/12+G225*10/12</f>
        <v>3.4866666666666668</v>
      </c>
      <c r="H223" s="22">
        <f>G223+100*variable_alloc_parm!B$8</f>
        <v>3.4866666666666668</v>
      </c>
      <c r="I223" s="4">
        <f t="shared" si="43"/>
        <v>192.88352865730647</v>
      </c>
      <c r="J223" s="4">
        <f t="shared" si="44"/>
        <v>8.5288384713545611</v>
      </c>
      <c r="K223" s="33">
        <f t="shared" si="47"/>
        <v>537.53804727783836</v>
      </c>
      <c r="L223" s="4">
        <f t="shared" si="48"/>
        <v>9.8760783852586496</v>
      </c>
      <c r="M223" s="33">
        <f t="shared" si="45"/>
        <v>27.523179023787026</v>
      </c>
      <c r="N223" s="15">
        <f t="shared" si="37"/>
        <v>15.223749016946282</v>
      </c>
      <c r="O223" s="6"/>
      <c r="P223" s="7">
        <f t="shared" si="38"/>
        <v>19.562485773849463</v>
      </c>
      <c r="Q223" s="7"/>
      <c r="R223" s="46">
        <f t="shared" si="39"/>
        <v>2.9677725599002669E-2</v>
      </c>
      <c r="S223" s="22">
        <f t="shared" si="49"/>
        <v>1.0044420610417675</v>
      </c>
      <c r="T223" s="22">
        <f t="shared" si="50"/>
        <v>3.7090650494671742</v>
      </c>
      <c r="U223" s="39">
        <f t="shared" si="40"/>
        <v>6.9559615555550236E-2</v>
      </c>
      <c r="V223" s="39">
        <f t="shared" si="41"/>
        <v>6.1664849508068054E-2</v>
      </c>
      <c r="W223" s="39">
        <f t="shared" si="42"/>
        <v>7.8947660474821824E-3</v>
      </c>
      <c r="Z223" s="37"/>
      <c r="AA223" s="37"/>
    </row>
    <row r="224" spans="1:27">
      <c r="A224" s="1">
        <v>1888.12</v>
      </c>
      <c r="B224" s="11">
        <v>5.14</v>
      </c>
      <c r="C224" s="4">
        <v>0.23</v>
      </c>
      <c r="D224" s="11">
        <v>0.26</v>
      </c>
      <c r="E224" s="11">
        <v>8.2776793390000005</v>
      </c>
      <c r="F224" s="4">
        <f t="shared" si="46"/>
        <v>1888.9583333333171</v>
      </c>
      <c r="G224" s="22">
        <f>G213*1/12+G225*11/12</f>
        <v>3.4683333333333333</v>
      </c>
      <c r="H224" s="22">
        <f>G224+100*variable_alloc_parm!B$8</f>
        <v>3.4683333333333333</v>
      </c>
      <c r="I224" s="4">
        <f t="shared" si="43"/>
        <v>189.2025452859838</v>
      </c>
      <c r="J224" s="4">
        <f t="shared" si="44"/>
        <v>8.4662617540420779</v>
      </c>
      <c r="K224" s="33">
        <f t="shared" si="47"/>
        <v>529.24587320246451</v>
      </c>
      <c r="L224" s="4">
        <f t="shared" si="48"/>
        <v>9.5705567654388695</v>
      </c>
      <c r="M224" s="33">
        <f t="shared" si="45"/>
        <v>26.771192029696646</v>
      </c>
      <c r="N224" s="15">
        <f t="shared" si="37"/>
        <v>14.946748301089228</v>
      </c>
      <c r="O224" s="6"/>
      <c r="P224" s="7">
        <f t="shared" si="38"/>
        <v>19.210201901691867</v>
      </c>
      <c r="Q224" s="7"/>
      <c r="R224" s="46">
        <f t="shared" si="39"/>
        <v>3.3377840719047064E-2</v>
      </c>
      <c r="S224" s="22">
        <f t="shared" si="49"/>
        <v>1.0044281089010998</v>
      </c>
      <c r="T224" s="22">
        <f t="shared" si="50"/>
        <v>3.7255409428247939</v>
      </c>
      <c r="U224" s="39">
        <f t="shared" si="40"/>
        <v>7.6479390673240388E-2</v>
      </c>
      <c r="V224" s="39">
        <f t="shared" si="41"/>
        <v>6.0154745703598023E-2</v>
      </c>
      <c r="W224" s="39">
        <f t="shared" si="42"/>
        <v>1.6324644969642366E-2</v>
      </c>
      <c r="Z224" s="37"/>
      <c r="AA224" s="37"/>
    </row>
    <row r="225" spans="1:27">
      <c r="A225" s="1">
        <v>1889.01</v>
      </c>
      <c r="B225" s="11">
        <v>5.24</v>
      </c>
      <c r="C225" s="4">
        <v>0.22919999999999999</v>
      </c>
      <c r="D225" s="11">
        <v>0.26329999999999998</v>
      </c>
      <c r="E225" s="11">
        <v>7.9922320659999997</v>
      </c>
      <c r="F225" s="4">
        <f t="shared" si="46"/>
        <v>1889.0416666666504</v>
      </c>
      <c r="G225" s="22">
        <v>3.45</v>
      </c>
      <c r="H225" s="22">
        <f>G225+100*variable_alloc_parm!B$8</f>
        <v>3.45</v>
      </c>
      <c r="I225" s="4">
        <f t="shared" si="43"/>
        <v>199.77247742745919</v>
      </c>
      <c r="J225" s="4">
        <f t="shared" si="44"/>
        <v>8.7381396615216875</v>
      </c>
      <c r="K225" s="33">
        <f t="shared" si="47"/>
        <v>560.84945612367608</v>
      </c>
      <c r="L225" s="4">
        <f t="shared" si="48"/>
        <v>10.038185745543892</v>
      </c>
      <c r="M225" s="33">
        <f t="shared" si="45"/>
        <v>28.181614846825166</v>
      </c>
      <c r="N225" s="15">
        <f t="shared" si="37"/>
        <v>15.802286071028171</v>
      </c>
      <c r="O225" s="6"/>
      <c r="P225" s="7">
        <f t="shared" si="38"/>
        <v>20.312198653655681</v>
      </c>
      <c r="Q225" s="7"/>
      <c r="R225" s="46">
        <f t="shared" si="39"/>
        <v>2.5278875559769418E-2</v>
      </c>
      <c r="S225" s="22">
        <f t="shared" si="49"/>
        <v>1.0030847289110842</v>
      </c>
      <c r="T225" s="22">
        <f t="shared" si="50"/>
        <v>3.8756871353847919</v>
      </c>
      <c r="U225" s="39">
        <f t="shared" si="40"/>
        <v>7.8429383860420199E-2</v>
      </c>
      <c r="V225" s="39">
        <f t="shared" si="41"/>
        <v>5.6435569327559776E-2</v>
      </c>
      <c r="W225" s="39">
        <f t="shared" si="42"/>
        <v>2.1993814532860423E-2</v>
      </c>
      <c r="Z225" s="37"/>
      <c r="AA225" s="37"/>
    </row>
    <row r="226" spans="1:27">
      <c r="A226" s="1">
        <v>1889.02</v>
      </c>
      <c r="B226" s="11">
        <v>5.3</v>
      </c>
      <c r="C226" s="4">
        <v>0.2283</v>
      </c>
      <c r="D226" s="11">
        <v>0.26669999999999999</v>
      </c>
      <c r="E226" s="11">
        <v>7.8970910740000004</v>
      </c>
      <c r="F226" s="4">
        <f t="shared" si="46"/>
        <v>1889.1249999999836</v>
      </c>
      <c r="G226" s="22">
        <f>G225*11/12+G237*1/12</f>
        <v>3.4475000000000002</v>
      </c>
      <c r="H226" s="22">
        <f>G226+100*variable_alloc_parm!B$8</f>
        <v>3.4475000000000002</v>
      </c>
      <c r="I226" s="4">
        <f t="shared" si="43"/>
        <v>204.49428591710833</v>
      </c>
      <c r="J226" s="4">
        <f t="shared" si="44"/>
        <v>8.8086878254482706</v>
      </c>
      <c r="K226" s="33">
        <f t="shared" si="47"/>
        <v>576.16647782130451</v>
      </c>
      <c r="L226" s="4">
        <f t="shared" si="48"/>
        <v>10.290306802659016</v>
      </c>
      <c r="M226" s="33">
        <f t="shared" si="45"/>
        <v>28.993132006592809</v>
      </c>
      <c r="N226" s="15">
        <f t="shared" si="37"/>
        <v>16.192720447848998</v>
      </c>
      <c r="O226" s="6"/>
      <c r="P226" s="7">
        <f t="shared" si="38"/>
        <v>20.813307687489537</v>
      </c>
      <c r="Q226" s="7"/>
      <c r="R226" s="46">
        <f t="shared" si="39"/>
        <v>2.1448301616429688E-2</v>
      </c>
      <c r="S226" s="22">
        <f t="shared" si="49"/>
        <v>1.0030826702487605</v>
      </c>
      <c r="T226" s="22">
        <f t="shared" si="50"/>
        <v>3.934479341090042</v>
      </c>
      <c r="U226" s="39">
        <f t="shared" si="40"/>
        <v>7.6820241835158898E-2</v>
      </c>
      <c r="V226" s="39">
        <f t="shared" si="41"/>
        <v>5.2154149905759173E-2</v>
      </c>
      <c r="W226" s="39">
        <f t="shared" si="42"/>
        <v>2.4666091929399725E-2</v>
      </c>
      <c r="Z226" s="37"/>
      <c r="AA226" s="37"/>
    </row>
    <row r="227" spans="1:27">
      <c r="A227" s="1">
        <v>1889.03</v>
      </c>
      <c r="B227" s="11">
        <v>5.19</v>
      </c>
      <c r="C227" s="4">
        <v>0.22750000000000001</v>
      </c>
      <c r="D227" s="11">
        <v>0.27</v>
      </c>
      <c r="E227" s="11">
        <v>7.8019419829999999</v>
      </c>
      <c r="F227" s="4">
        <f t="shared" si="46"/>
        <v>1889.2083333333169</v>
      </c>
      <c r="G227" s="22">
        <f>G225*10/12+G237*2/12</f>
        <v>3.4449999999999998</v>
      </c>
      <c r="H227" s="22">
        <f>G227+100*variable_alloc_parm!B$8</f>
        <v>3.4449999999999998</v>
      </c>
      <c r="I227" s="4">
        <f t="shared" si="43"/>
        <v>202.69222758202613</v>
      </c>
      <c r="J227" s="4">
        <f t="shared" si="44"/>
        <v>8.8848712475743632</v>
      </c>
      <c r="K227" s="33">
        <f t="shared" si="47"/>
        <v>573.17525232099933</v>
      </c>
      <c r="L227" s="4">
        <f t="shared" si="48"/>
        <v>10.544682359758585</v>
      </c>
      <c r="M227" s="33">
        <f t="shared" si="45"/>
        <v>29.818365727682046</v>
      </c>
      <c r="N227" s="15">
        <f t="shared" si="37"/>
        <v>16.065045360769293</v>
      </c>
      <c r="O227" s="6"/>
      <c r="P227" s="7">
        <f t="shared" si="38"/>
        <v>20.648519003321077</v>
      </c>
      <c r="Q227" s="7"/>
      <c r="R227" s="46">
        <f t="shared" si="39"/>
        <v>2.1895429954547851E-2</v>
      </c>
      <c r="S227" s="22">
        <f t="shared" si="49"/>
        <v>1.0030806115904525</v>
      </c>
      <c r="T227" s="22">
        <f t="shared" si="50"/>
        <v>3.9947391586357051</v>
      </c>
      <c r="U227" s="39">
        <f t="shared" si="40"/>
        <v>7.9191928111553844E-2</v>
      </c>
      <c r="V227" s="39">
        <f t="shared" si="41"/>
        <v>5.0790327947483505E-2</v>
      </c>
      <c r="W227" s="39">
        <f t="shared" si="42"/>
        <v>2.840160016407034E-2</v>
      </c>
      <c r="Z227" s="37"/>
      <c r="AA227" s="37"/>
    </row>
    <row r="228" spans="1:27">
      <c r="A228" s="1">
        <v>1889.04</v>
      </c>
      <c r="B228" s="11">
        <v>5.18</v>
      </c>
      <c r="C228" s="4">
        <v>0.22670000000000001</v>
      </c>
      <c r="D228" s="11">
        <v>0.27329999999999999</v>
      </c>
      <c r="E228" s="11">
        <v>7.8019419829999999</v>
      </c>
      <c r="F228" s="4">
        <f t="shared" si="46"/>
        <v>1889.2916666666501</v>
      </c>
      <c r="G228" s="22">
        <f>G225*9/12+G237*3/12</f>
        <v>3.4424999999999999</v>
      </c>
      <c r="H228" s="22">
        <f>G228+100*variable_alloc_parm!B$8</f>
        <v>3.4424999999999999</v>
      </c>
      <c r="I228" s="4">
        <f t="shared" si="43"/>
        <v>202.30168379092396</v>
      </c>
      <c r="J228" s="4">
        <f t="shared" si="44"/>
        <v>8.8536277442861913</v>
      </c>
      <c r="K228" s="33">
        <f t="shared" si="47"/>
        <v>574.15723368616716</v>
      </c>
      <c r="L228" s="4">
        <f t="shared" si="48"/>
        <v>10.673561810822299</v>
      </c>
      <c r="M228" s="33">
        <f t="shared" si="45"/>
        <v>30.292890341009549</v>
      </c>
      <c r="N228" s="15">
        <f t="shared" si="37"/>
        <v>16.050104533967488</v>
      </c>
      <c r="O228" s="6"/>
      <c r="P228" s="7">
        <f t="shared" si="38"/>
        <v>20.626458817142186</v>
      </c>
      <c r="Q228" s="7"/>
      <c r="R228" s="46">
        <f t="shared" si="39"/>
        <v>2.3128536760698454E-2</v>
      </c>
      <c r="S228" s="22">
        <f t="shared" si="49"/>
        <v>1.0030785529361603</v>
      </c>
      <c r="T228" s="22">
        <f t="shared" si="50"/>
        <v>4.0070453983886329</v>
      </c>
      <c r="U228" s="39">
        <f t="shared" si="40"/>
        <v>7.9161366698754509E-2</v>
      </c>
      <c r="V228" s="39">
        <f t="shared" si="41"/>
        <v>4.9273221183053328E-2</v>
      </c>
      <c r="W228" s="39">
        <f t="shared" si="42"/>
        <v>2.9888145515701181E-2</v>
      </c>
      <c r="Z228" s="37"/>
      <c r="AA228" s="37"/>
    </row>
    <row r="229" spans="1:27">
      <c r="A229" s="1">
        <v>1889.05</v>
      </c>
      <c r="B229" s="11">
        <v>5.32</v>
      </c>
      <c r="C229" s="4">
        <v>0.2258</v>
      </c>
      <c r="D229" s="11">
        <v>0.2767</v>
      </c>
      <c r="E229" s="11">
        <v>7.6116519010000001</v>
      </c>
      <c r="F229" s="4">
        <f t="shared" si="46"/>
        <v>1889.3749999999834</v>
      </c>
      <c r="G229" s="22">
        <f>G225*8/12+G237*4/12</f>
        <v>3.4400000000000004</v>
      </c>
      <c r="H229" s="22">
        <f>G229+100*variable_alloc_parm!B$8</f>
        <v>3.4400000000000004</v>
      </c>
      <c r="I229" s="4">
        <f t="shared" si="43"/>
        <v>212.96349610877985</v>
      </c>
      <c r="J229" s="4">
        <f t="shared" si="44"/>
        <v>9.038939364917761</v>
      </c>
      <c r="K229" s="33">
        <f t="shared" si="47"/>
        <v>606.55457996024097</v>
      </c>
      <c r="L229" s="4">
        <f t="shared" si="48"/>
        <v>11.076503641597629</v>
      </c>
      <c r="M229" s="33">
        <f t="shared" si="45"/>
        <v>31.547678999059904</v>
      </c>
      <c r="N229" s="15">
        <f t="shared" si="37"/>
        <v>16.915421076068377</v>
      </c>
      <c r="O229" s="6"/>
      <c r="P229" s="7">
        <f t="shared" si="38"/>
        <v>21.731410413817333</v>
      </c>
      <c r="Q229" s="7"/>
      <c r="R229" s="46">
        <f t="shared" si="39"/>
        <v>1.75118181723821E-2</v>
      </c>
      <c r="S229" s="22">
        <f t="shared" si="49"/>
        <v>1.0030764942858854</v>
      </c>
      <c r="T229" s="22">
        <f t="shared" si="50"/>
        <v>4.1198651903935755</v>
      </c>
      <c r="U229" s="39">
        <f t="shared" si="40"/>
        <v>6.8988386709887495E-2</v>
      </c>
      <c r="V229" s="39">
        <f t="shared" si="41"/>
        <v>4.6597834745883082E-2</v>
      </c>
      <c r="W229" s="39">
        <f t="shared" si="42"/>
        <v>2.2390551964004413E-2</v>
      </c>
      <c r="Z229" s="37"/>
      <c r="AA229" s="37"/>
    </row>
    <row r="230" spans="1:27">
      <c r="A230" s="1">
        <v>1889.06</v>
      </c>
      <c r="B230" s="11">
        <v>5.41</v>
      </c>
      <c r="C230" s="4">
        <v>0.22500000000000001</v>
      </c>
      <c r="D230" s="11">
        <v>0.28000000000000003</v>
      </c>
      <c r="E230" s="11">
        <v>7.6116519010000001</v>
      </c>
      <c r="F230" s="4">
        <f t="shared" si="46"/>
        <v>1889.4583333333167</v>
      </c>
      <c r="G230" s="22">
        <f>G225*7/12+G237*5/12</f>
        <v>3.4375</v>
      </c>
      <c r="H230" s="22">
        <f>G230+100*variable_alloc_parm!B$8</f>
        <v>3.4375</v>
      </c>
      <c r="I230" s="4">
        <f t="shared" si="43"/>
        <v>216.56626202039456</v>
      </c>
      <c r="J230" s="4">
        <f t="shared" si="44"/>
        <v>9.0069147790367428</v>
      </c>
      <c r="K230" s="33">
        <f t="shared" si="47"/>
        <v>618.95360450360124</v>
      </c>
      <c r="L230" s="4">
        <f t="shared" si="48"/>
        <v>11.208605058356834</v>
      </c>
      <c r="M230" s="33">
        <f t="shared" si="45"/>
        <v>32.03456733105515</v>
      </c>
      <c r="N230" s="15">
        <f t="shared" si="37"/>
        <v>17.219302943947689</v>
      </c>
      <c r="O230" s="6"/>
      <c r="P230" s="7">
        <f t="shared" si="38"/>
        <v>22.110623383995286</v>
      </c>
      <c r="Q230" s="7"/>
      <c r="R230" s="46">
        <f t="shared" si="39"/>
        <v>1.765522513178451E-2</v>
      </c>
      <c r="S230" s="22">
        <f t="shared" si="49"/>
        <v>1.0030744356396279</v>
      </c>
      <c r="T230" s="22">
        <f t="shared" si="50"/>
        <v>4.1325399321104399</v>
      </c>
      <c r="U230" s="39">
        <f t="shared" si="40"/>
        <v>6.3268517995437312E-2</v>
      </c>
      <c r="V230" s="39">
        <f t="shared" si="41"/>
        <v>4.5106915051926988E-2</v>
      </c>
      <c r="W230" s="39">
        <f t="shared" si="42"/>
        <v>1.8161602943510324E-2</v>
      </c>
      <c r="Z230" s="37"/>
      <c r="AA230" s="37"/>
    </row>
    <row r="231" spans="1:27">
      <c r="A231" s="1">
        <v>1889.07</v>
      </c>
      <c r="B231" s="11">
        <v>5.3</v>
      </c>
      <c r="C231" s="4">
        <v>0.22420000000000001</v>
      </c>
      <c r="D231" s="11">
        <v>0.2833</v>
      </c>
      <c r="E231" s="11">
        <v>7.6116519010000001</v>
      </c>
      <c r="F231" s="4">
        <f t="shared" si="46"/>
        <v>1889.5416666666499</v>
      </c>
      <c r="G231" s="22">
        <f>G225*6/12+G237*6/12</f>
        <v>3.4350000000000005</v>
      </c>
      <c r="H231" s="22">
        <f>G231+100*variable_alloc_parm!B$8</f>
        <v>3.4350000000000005</v>
      </c>
      <c r="I231" s="4">
        <f t="shared" si="43"/>
        <v>212.16288146175432</v>
      </c>
      <c r="J231" s="4">
        <f t="shared" si="44"/>
        <v>8.9748901931557228</v>
      </c>
      <c r="K231" s="33">
        <f t="shared" si="47"/>
        <v>608.50614055081235</v>
      </c>
      <c r="L231" s="4">
        <f t="shared" si="48"/>
        <v>11.34070647511604</v>
      </c>
      <c r="M231" s="33">
        <f t="shared" si="45"/>
        <v>32.526375399631164</v>
      </c>
      <c r="N231" s="15">
        <f t="shared" si="37"/>
        <v>16.889214491107516</v>
      </c>
      <c r="O231" s="6"/>
      <c r="P231" s="7">
        <f t="shared" si="38"/>
        <v>21.675368705170939</v>
      </c>
      <c r="Q231" s="7"/>
      <c r="R231" s="46">
        <f t="shared" si="39"/>
        <v>1.7653549602927913E-2</v>
      </c>
      <c r="S231" s="22">
        <f t="shared" si="49"/>
        <v>1.003072376997389</v>
      </c>
      <c r="T231" s="22">
        <f t="shared" si="50"/>
        <v>4.1452451601599059</v>
      </c>
      <c r="U231" s="39">
        <f t="shared" si="40"/>
        <v>6.7585212009594997E-2</v>
      </c>
      <c r="V231" s="39">
        <f t="shared" si="41"/>
        <v>4.363725864485013E-2</v>
      </c>
      <c r="W231" s="39">
        <f t="shared" si="42"/>
        <v>2.3947953364744867E-2</v>
      </c>
      <c r="Z231" s="37"/>
      <c r="AA231" s="37"/>
    </row>
    <row r="232" spans="1:27">
      <c r="A232" s="1">
        <v>1889.08</v>
      </c>
      <c r="B232" s="11">
        <v>5.37</v>
      </c>
      <c r="C232" s="4">
        <v>0.2233</v>
      </c>
      <c r="D232" s="11">
        <v>0.28670000000000001</v>
      </c>
      <c r="E232" s="11">
        <v>7.6116519010000001</v>
      </c>
      <c r="F232" s="4">
        <f t="shared" si="46"/>
        <v>1889.6249999999832</v>
      </c>
      <c r="G232" s="22">
        <f>G225*5/12+G237*7/12</f>
        <v>3.4325000000000001</v>
      </c>
      <c r="H232" s="22">
        <f>G232+100*variable_alloc_parm!B$8</f>
        <v>3.4325000000000001</v>
      </c>
      <c r="I232" s="4">
        <f t="shared" si="43"/>
        <v>214.96503272634357</v>
      </c>
      <c r="J232" s="4">
        <f t="shared" si="44"/>
        <v>8.9388625340395755</v>
      </c>
      <c r="K232" s="33">
        <f t="shared" si="47"/>
        <v>618.67948299181364</v>
      </c>
      <c r="L232" s="4">
        <f t="shared" si="48"/>
        <v>11.476810965110372</v>
      </c>
      <c r="M232" s="33">
        <f t="shared" si="45"/>
        <v>33.030802192505213</v>
      </c>
      <c r="N232" s="15">
        <f t="shared" si="37"/>
        <v>17.131853975345731</v>
      </c>
      <c r="O232" s="6"/>
      <c r="P232" s="7">
        <f t="shared" si="38"/>
        <v>21.973135389628141</v>
      </c>
      <c r="Q232" s="7"/>
      <c r="R232" s="46">
        <f t="shared" si="39"/>
        <v>1.6839963503965161E-2</v>
      </c>
      <c r="S232" s="22">
        <f t="shared" si="49"/>
        <v>1.0030703183591692</v>
      </c>
      <c r="T232" s="22">
        <f t="shared" si="50"/>
        <v>4.157980916038519</v>
      </c>
      <c r="U232" s="39">
        <f t="shared" si="40"/>
        <v>6.7390705049081401E-2</v>
      </c>
      <c r="V232" s="39">
        <f t="shared" si="41"/>
        <v>4.2188412475791415E-2</v>
      </c>
      <c r="W232" s="39">
        <f t="shared" si="42"/>
        <v>2.5202292573289986E-2</v>
      </c>
      <c r="Z232" s="37"/>
      <c r="AA232" s="37"/>
    </row>
    <row r="233" spans="1:27">
      <c r="A233" s="1">
        <v>1889.09</v>
      </c>
      <c r="B233" s="11">
        <v>5.5</v>
      </c>
      <c r="C233" s="4">
        <v>0.2225</v>
      </c>
      <c r="D233" s="11">
        <v>0.28999999999999998</v>
      </c>
      <c r="E233" s="11">
        <v>7.7067928930000003</v>
      </c>
      <c r="F233" s="4">
        <f t="shared" si="46"/>
        <v>1889.7083333333164</v>
      </c>
      <c r="G233" s="22">
        <f>G225*4/12+G237*8/12</f>
        <v>3.4299999999999997</v>
      </c>
      <c r="H233" s="22">
        <f>G233+100*variable_alloc_parm!B$8</f>
        <v>3.4299999999999997</v>
      </c>
      <c r="I233" s="4">
        <f t="shared" si="43"/>
        <v>217.45102317750843</v>
      </c>
      <c r="J233" s="4">
        <f t="shared" si="44"/>
        <v>8.7968823012719319</v>
      </c>
      <c r="K233" s="33">
        <f t="shared" si="47"/>
        <v>627.94410064287206</v>
      </c>
      <c r="L233" s="4">
        <f t="shared" si="48"/>
        <v>11.46559940390499</v>
      </c>
      <c r="M233" s="33">
        <f t="shared" si="45"/>
        <v>33.109779852078709</v>
      </c>
      <c r="N233" s="15">
        <f t="shared" si="37"/>
        <v>17.350788026348603</v>
      </c>
      <c r="O233" s="6"/>
      <c r="P233" s="7">
        <f t="shared" si="38"/>
        <v>22.236764738619254</v>
      </c>
      <c r="Q233" s="7"/>
      <c r="R233" s="46">
        <f t="shared" si="39"/>
        <v>1.3960101329211376E-2</v>
      </c>
      <c r="S233" s="22">
        <f t="shared" si="49"/>
        <v>1.0030682597249694</v>
      </c>
      <c r="T233" s="22">
        <f t="shared" si="50"/>
        <v>4.1192590235257391</v>
      </c>
      <c r="U233" s="39">
        <f t="shared" si="40"/>
        <v>6.0867239445564714E-2</v>
      </c>
      <c r="V233" s="39">
        <f t="shared" si="41"/>
        <v>3.9418328540952619E-2</v>
      </c>
      <c r="W233" s="39">
        <f t="shared" si="42"/>
        <v>2.1448910904612095E-2</v>
      </c>
      <c r="Z233" s="37"/>
      <c r="AA233" s="37"/>
    </row>
    <row r="234" spans="1:27">
      <c r="A234" s="1">
        <v>1889.1</v>
      </c>
      <c r="B234" s="11">
        <v>5.4</v>
      </c>
      <c r="C234" s="4">
        <v>0.22170000000000001</v>
      </c>
      <c r="D234" s="11">
        <v>0.29330000000000001</v>
      </c>
      <c r="E234" s="11">
        <v>7.7067928930000003</v>
      </c>
      <c r="F234" s="4">
        <f t="shared" si="46"/>
        <v>1889.7916666666497</v>
      </c>
      <c r="G234" s="22">
        <f>G225*3/12+G237*9/12</f>
        <v>3.4275000000000002</v>
      </c>
      <c r="H234" s="22">
        <f>G234+100*variable_alloc_parm!B$8</f>
        <v>3.4275000000000002</v>
      </c>
      <c r="I234" s="4">
        <f t="shared" si="43"/>
        <v>213.49736821064465</v>
      </c>
      <c r="J234" s="4">
        <f t="shared" si="44"/>
        <v>8.7652530615370221</v>
      </c>
      <c r="K234" s="33">
        <f t="shared" si="47"/>
        <v>618.63625649652488</v>
      </c>
      <c r="L234" s="4">
        <f t="shared" si="48"/>
        <v>11.596070017811495</v>
      </c>
      <c r="M234" s="33">
        <f t="shared" si="45"/>
        <v>33.601113709339032</v>
      </c>
      <c r="N234" s="15">
        <f t="shared" si="37"/>
        <v>17.053214402955494</v>
      </c>
      <c r="O234" s="6"/>
      <c r="P234" s="7">
        <f t="shared" si="38"/>
        <v>21.84047081016848</v>
      </c>
      <c r="Q234" s="7"/>
      <c r="R234" s="46">
        <f t="shared" si="39"/>
        <v>9.5907592579841938E-3</v>
      </c>
      <c r="S234" s="22">
        <f t="shared" si="49"/>
        <v>1.0030662010947902</v>
      </c>
      <c r="T234" s="22">
        <f t="shared" si="50"/>
        <v>4.1318979800843403</v>
      </c>
      <c r="U234" s="39">
        <f t="shared" si="40"/>
        <v>6.0922960947449534E-2</v>
      </c>
      <c r="V234" s="39">
        <f t="shared" si="41"/>
        <v>3.8043920536298348E-2</v>
      </c>
      <c r="W234" s="39">
        <f t="shared" si="42"/>
        <v>2.2879040411151186E-2</v>
      </c>
      <c r="Z234" s="37"/>
      <c r="AA234" s="37"/>
    </row>
    <row r="235" spans="1:27">
      <c r="A235" s="1">
        <v>1889.11</v>
      </c>
      <c r="B235" s="11">
        <v>5.35</v>
      </c>
      <c r="C235" s="4">
        <v>0.2208</v>
      </c>
      <c r="D235" s="11">
        <v>0.29670000000000002</v>
      </c>
      <c r="E235" s="11">
        <v>7.7067928930000003</v>
      </c>
      <c r="F235" s="4">
        <f t="shared" si="46"/>
        <v>1889.8749999999829</v>
      </c>
      <c r="G235" s="22">
        <f>G225*2/12+G237*10/12</f>
        <v>3.4250000000000003</v>
      </c>
      <c r="H235" s="22">
        <f>G235+100*variable_alloc_parm!B$8</f>
        <v>3.4250000000000003</v>
      </c>
      <c r="I235" s="4">
        <f t="shared" si="43"/>
        <v>211.52054072721273</v>
      </c>
      <c r="J235" s="4">
        <f t="shared" si="44"/>
        <v>8.7296701668352483</v>
      </c>
      <c r="K235" s="33">
        <f t="shared" si="47"/>
        <v>615.01608877332285</v>
      </c>
      <c r="L235" s="4">
        <f t="shared" si="48"/>
        <v>11.730494286684864</v>
      </c>
      <c r="M235" s="33">
        <f t="shared" si="45"/>
        <v>34.107527764307463</v>
      </c>
      <c r="N235" s="15">
        <f t="shared" si="37"/>
        <v>16.906021170249375</v>
      </c>
      <c r="O235" s="6"/>
      <c r="P235" s="7">
        <f t="shared" si="38"/>
        <v>21.638643677166289</v>
      </c>
      <c r="Q235" s="7"/>
      <c r="R235" s="46">
        <f t="shared" si="39"/>
        <v>5.0333918368153374E-3</v>
      </c>
      <c r="S235" s="22">
        <f t="shared" si="49"/>
        <v>1.0030641424686324</v>
      </c>
      <c r="T235" s="22">
        <f t="shared" si="50"/>
        <v>4.1445672101944364</v>
      </c>
      <c r="U235" s="39">
        <f t="shared" si="40"/>
        <v>6.2520222349584653E-2</v>
      </c>
      <c r="V235" s="39">
        <f t="shared" si="41"/>
        <v>3.6687601738395026E-2</v>
      </c>
      <c r="W235" s="39">
        <f t="shared" si="42"/>
        <v>2.5832620611189627E-2</v>
      </c>
      <c r="Z235" s="37"/>
      <c r="AA235" s="37"/>
    </row>
    <row r="236" spans="1:27">
      <c r="A236" s="1">
        <v>1889.12</v>
      </c>
      <c r="B236" s="11">
        <v>5.32</v>
      </c>
      <c r="C236" s="4">
        <v>0.22</v>
      </c>
      <c r="D236" s="11">
        <v>0.3</v>
      </c>
      <c r="E236" s="11">
        <v>7.8019419829999999</v>
      </c>
      <c r="F236" s="4">
        <f t="shared" si="46"/>
        <v>1889.9583333333162</v>
      </c>
      <c r="G236" s="22">
        <f>G225*1/12+G237*11/12</f>
        <v>3.4224999999999999</v>
      </c>
      <c r="H236" s="22">
        <f>G236+100*variable_alloc_parm!B$8</f>
        <v>3.4224999999999999</v>
      </c>
      <c r="I236" s="4">
        <f t="shared" si="43"/>
        <v>207.76929686635435</v>
      </c>
      <c r="J236" s="4">
        <f t="shared" si="44"/>
        <v>8.5919634042477355</v>
      </c>
      <c r="K236" s="33">
        <f t="shared" si="47"/>
        <v>606.19081971462106</v>
      </c>
      <c r="L236" s="4">
        <f t="shared" si="48"/>
        <v>11.716313733065094</v>
      </c>
      <c r="M236" s="33">
        <f t="shared" si="45"/>
        <v>34.183692841050053</v>
      </c>
      <c r="N236" s="15">
        <f t="shared" si="37"/>
        <v>16.610338076603391</v>
      </c>
      <c r="O236" s="6"/>
      <c r="P236" s="7">
        <f t="shared" si="38"/>
        <v>21.248155988127625</v>
      </c>
      <c r="Q236" s="7"/>
      <c r="R236" s="46">
        <f t="shared" si="39"/>
        <v>4.3897649033883962E-3</v>
      </c>
      <c r="S236" s="22">
        <f t="shared" si="49"/>
        <v>1.0030620838464972</v>
      </c>
      <c r="T236" s="22">
        <f t="shared" si="50"/>
        <v>4.1065665379782672</v>
      </c>
      <c r="U236" s="39">
        <f t="shared" si="40"/>
        <v>5.5603778877094667E-2</v>
      </c>
      <c r="V236" s="39">
        <f t="shared" si="41"/>
        <v>3.6620242497589439E-2</v>
      </c>
      <c r="W236" s="39">
        <f t="shared" si="42"/>
        <v>1.8983536379505228E-2</v>
      </c>
      <c r="Z236" s="37"/>
      <c r="AA236" s="37"/>
    </row>
    <row r="237" spans="1:27">
      <c r="A237" s="1">
        <v>1890.01</v>
      </c>
      <c r="B237" s="11">
        <v>5.38</v>
      </c>
      <c r="C237" s="4">
        <v>0.22</v>
      </c>
      <c r="D237" s="11">
        <v>0.29920000000000002</v>
      </c>
      <c r="E237" s="11">
        <v>7.6116519010000001</v>
      </c>
      <c r="F237" s="4">
        <f t="shared" si="46"/>
        <v>1890.0416666666495</v>
      </c>
      <c r="G237" s="22">
        <v>3.42</v>
      </c>
      <c r="H237" s="22">
        <f>G237+100*variable_alloc_parm!B$8</f>
        <v>3.42</v>
      </c>
      <c r="I237" s="4">
        <f t="shared" si="43"/>
        <v>215.36534004985631</v>
      </c>
      <c r="J237" s="4">
        <f t="shared" si="44"/>
        <v>8.8067611172803684</v>
      </c>
      <c r="K237" s="33">
        <f t="shared" si="47"/>
        <v>630.49437754797941</v>
      </c>
      <c r="L237" s="4">
        <f t="shared" si="48"/>
        <v>11.977195119501303</v>
      </c>
      <c r="M237" s="33">
        <f t="shared" si="45"/>
        <v>35.06392523463856</v>
      </c>
      <c r="N237" s="15">
        <f t="shared" si="37"/>
        <v>17.220071982181899</v>
      </c>
      <c r="O237" s="6"/>
      <c r="P237" s="7">
        <f t="shared" si="38"/>
        <v>22.015486326741613</v>
      </c>
      <c r="Q237" s="7"/>
      <c r="R237" s="46">
        <f t="shared" si="39"/>
        <v>-2.9555589998916526E-3</v>
      </c>
      <c r="S237" s="22">
        <f t="shared" si="49"/>
        <v>1.0014510943480162</v>
      </c>
      <c r="T237" s="22">
        <f t="shared" si="50"/>
        <v>4.2221190609680992</v>
      </c>
      <c r="U237" s="39">
        <f t="shared" si="40"/>
        <v>5.3163830437165105E-2</v>
      </c>
      <c r="V237" s="39">
        <f t="shared" si="41"/>
        <v>3.3981739109766762E-2</v>
      </c>
      <c r="W237" s="39">
        <f t="shared" si="42"/>
        <v>1.9182091327398343E-2</v>
      </c>
      <c r="Z237" s="37"/>
      <c r="AA237" s="37"/>
    </row>
    <row r="238" spans="1:27">
      <c r="A238" s="1">
        <v>1890.02</v>
      </c>
      <c r="B238" s="11">
        <v>5.32</v>
      </c>
      <c r="C238" s="4">
        <v>0.22</v>
      </c>
      <c r="D238" s="11">
        <v>0.29830000000000001</v>
      </c>
      <c r="E238" s="11">
        <v>7.6116519010000001</v>
      </c>
      <c r="F238" s="4">
        <f t="shared" si="46"/>
        <v>1890.1249999999827</v>
      </c>
      <c r="G238" s="22">
        <f>G237*11/12+G249*1/12</f>
        <v>3.4366666666666665</v>
      </c>
      <c r="H238" s="22">
        <f>G238+100*variable_alloc_parm!B$8</f>
        <v>3.4366666666666665</v>
      </c>
      <c r="I238" s="4">
        <f t="shared" si="43"/>
        <v>212.96349610877985</v>
      </c>
      <c r="J238" s="4">
        <f t="shared" si="44"/>
        <v>8.8067611172803684</v>
      </c>
      <c r="K238" s="33">
        <f t="shared" si="47"/>
        <v>625.61136656944802</v>
      </c>
      <c r="L238" s="4">
        <f t="shared" si="48"/>
        <v>11.941167460385156</v>
      </c>
      <c r="M238" s="33">
        <f t="shared" si="45"/>
        <v>35.078923054072625</v>
      </c>
      <c r="N238" s="15">
        <f t="shared" si="37"/>
        <v>17.026814982671411</v>
      </c>
      <c r="O238" s="6"/>
      <c r="P238" s="7">
        <f t="shared" si="38"/>
        <v>21.755939559525384</v>
      </c>
      <c r="Q238" s="7"/>
      <c r="R238" s="46">
        <f t="shared" si="39"/>
        <v>-2.4631020800412462E-3</v>
      </c>
      <c r="S238" s="22">
        <f t="shared" si="49"/>
        <v>1.0014660798155122</v>
      </c>
      <c r="T238" s="22">
        <f t="shared" si="50"/>
        <v>4.2282457540741216</v>
      </c>
      <c r="U238" s="39">
        <f t="shared" si="40"/>
        <v>5.4922624918724905E-2</v>
      </c>
      <c r="V238" s="39">
        <f t="shared" si="41"/>
        <v>3.2901738937891167E-2</v>
      </c>
      <c r="W238" s="39">
        <f t="shared" si="42"/>
        <v>2.2020885980833738E-2</v>
      </c>
      <c r="Z238" s="37"/>
      <c r="AA238" s="37"/>
    </row>
    <row r="239" spans="1:27">
      <c r="A239" s="1">
        <v>1890.03</v>
      </c>
      <c r="B239" s="11">
        <v>5.28</v>
      </c>
      <c r="C239" s="4">
        <v>0.22</v>
      </c>
      <c r="D239" s="11">
        <v>0.29749999999999999</v>
      </c>
      <c r="E239" s="11">
        <v>7.6116519010000001</v>
      </c>
      <c r="F239" s="4">
        <f t="shared" si="46"/>
        <v>1890.208333333316</v>
      </c>
      <c r="G239" s="22">
        <f>G237*10/12+G249*2/12</f>
        <v>3.4533333333333336</v>
      </c>
      <c r="H239" s="22">
        <f>G239+100*variable_alloc_parm!B$8</f>
        <v>3.4533333333333336</v>
      </c>
      <c r="I239" s="4">
        <f t="shared" si="43"/>
        <v>211.36226681472888</v>
      </c>
      <c r="J239" s="4">
        <f t="shared" si="44"/>
        <v>8.8067611172803684</v>
      </c>
      <c r="K239" s="33">
        <f t="shared" si="47"/>
        <v>623.06345060284309</v>
      </c>
      <c r="L239" s="4">
        <f t="shared" si="48"/>
        <v>11.909142874504134</v>
      </c>
      <c r="M239" s="33">
        <f t="shared" si="45"/>
        <v>35.106321317110947</v>
      </c>
      <c r="N239" s="15">
        <f t="shared" si="37"/>
        <v>16.901122288589907</v>
      </c>
      <c r="O239" s="6"/>
      <c r="P239" s="7">
        <f t="shared" si="38"/>
        <v>21.582789932235592</v>
      </c>
      <c r="Q239" s="7"/>
      <c r="R239" s="46">
        <f t="shared" si="39"/>
        <v>-3.1144040035788328E-3</v>
      </c>
      <c r="S239" s="22">
        <f t="shared" si="49"/>
        <v>1.0014810640939893</v>
      </c>
      <c r="T239" s="22">
        <f t="shared" si="50"/>
        <v>4.2344446998291945</v>
      </c>
      <c r="U239" s="39">
        <f t="shared" si="40"/>
        <v>5.6526328677812154E-2</v>
      </c>
      <c r="V239" s="39">
        <f t="shared" si="41"/>
        <v>3.3057381066337488E-2</v>
      </c>
      <c r="W239" s="39">
        <f t="shared" si="42"/>
        <v>2.3468947611474666E-2</v>
      </c>
      <c r="Z239" s="37"/>
      <c r="AA239" s="37"/>
    </row>
    <row r="240" spans="1:27">
      <c r="A240" s="1">
        <v>1890.04</v>
      </c>
      <c r="B240" s="11">
        <v>5.39</v>
      </c>
      <c r="C240" s="4">
        <v>0.22</v>
      </c>
      <c r="D240" s="11">
        <v>0.29670000000000002</v>
      </c>
      <c r="E240" s="11">
        <v>7.6116519010000001</v>
      </c>
      <c r="F240" s="4">
        <f t="shared" si="46"/>
        <v>1890.2916666666492</v>
      </c>
      <c r="G240" s="22">
        <f>G237*9/12+G249*3/12</f>
        <v>3.4699999999999998</v>
      </c>
      <c r="H240" s="22">
        <f>G240+100*variable_alloc_parm!B$8</f>
        <v>3.4699999999999998</v>
      </c>
      <c r="I240" s="4">
        <f t="shared" si="43"/>
        <v>215.76564737336903</v>
      </c>
      <c r="J240" s="4">
        <f t="shared" si="44"/>
        <v>8.8067611172803684</v>
      </c>
      <c r="K240" s="33">
        <f t="shared" si="47"/>
        <v>638.20735391610651</v>
      </c>
      <c r="L240" s="4">
        <f t="shared" si="48"/>
        <v>11.877118288623118</v>
      </c>
      <c r="M240" s="33">
        <f t="shared" si="45"/>
        <v>35.131005919649134</v>
      </c>
      <c r="N240" s="15">
        <f t="shared" si="37"/>
        <v>17.257854542603198</v>
      </c>
      <c r="O240" s="6"/>
      <c r="P240" s="7">
        <f t="shared" si="38"/>
        <v>22.023576461344501</v>
      </c>
      <c r="Q240" s="7"/>
      <c r="R240" s="46">
        <f t="shared" si="39"/>
        <v>-7.5703300803300205E-4</v>
      </c>
      <c r="S240" s="22">
        <f t="shared" si="49"/>
        <v>1.0014960471849268</v>
      </c>
      <c r="T240" s="22">
        <f t="shared" si="50"/>
        <v>4.2407161838320944</v>
      </c>
      <c r="U240" s="39">
        <f t="shared" si="40"/>
        <v>5.5663849243016594E-2</v>
      </c>
      <c r="V240" s="39">
        <f t="shared" si="41"/>
        <v>3.3211150243813048E-2</v>
      </c>
      <c r="W240" s="39">
        <f t="shared" si="42"/>
        <v>2.2452698999203546E-2</v>
      </c>
      <c r="Z240" s="37"/>
      <c r="AA240" s="37"/>
    </row>
    <row r="241" spans="1:27">
      <c r="A241" s="1">
        <v>1890.05</v>
      </c>
      <c r="B241" s="11">
        <v>5.62</v>
      </c>
      <c r="C241" s="4">
        <v>0.22</v>
      </c>
      <c r="D241" s="11">
        <v>0.29580000000000001</v>
      </c>
      <c r="E241" s="11">
        <v>7.7067928930000003</v>
      </c>
      <c r="F241" s="4">
        <f t="shared" si="46"/>
        <v>1890.3749999999825</v>
      </c>
      <c r="G241" s="22">
        <f>G237*8/12+G249*4/12</f>
        <v>3.4866666666666664</v>
      </c>
      <c r="H241" s="22">
        <f>G241+100*variable_alloc_parm!B$8</f>
        <v>3.4866666666666664</v>
      </c>
      <c r="I241" s="4">
        <f t="shared" si="43"/>
        <v>222.19540913774497</v>
      </c>
      <c r="J241" s="4">
        <f t="shared" si="44"/>
        <v>8.6980409271003367</v>
      </c>
      <c r="K241" s="33">
        <f t="shared" si="47"/>
        <v>659.36974671542691</v>
      </c>
      <c r="L241" s="4">
        <f t="shared" si="48"/>
        <v>11.694911391983091</v>
      </c>
      <c r="M241" s="33">
        <f t="shared" si="45"/>
        <v>34.704905885840446</v>
      </c>
      <c r="N241" s="15">
        <f t="shared" si="37"/>
        <v>17.78643048785862</v>
      </c>
      <c r="O241" s="6"/>
      <c r="P241" s="7">
        <f t="shared" si="38"/>
        <v>22.677242329476794</v>
      </c>
      <c r="Q241" s="7"/>
      <c r="R241" s="46">
        <f t="shared" si="39"/>
        <v>1.4888374225166534E-3</v>
      </c>
      <c r="S241" s="22">
        <f t="shared" si="49"/>
        <v>1.0015110290898022</v>
      </c>
      <c r="T241" s="22">
        <f t="shared" si="50"/>
        <v>4.1946301842867291</v>
      </c>
      <c r="U241" s="39">
        <f t="shared" si="40"/>
        <v>5.0021715342594142E-2</v>
      </c>
      <c r="V241" s="39">
        <f t="shared" si="41"/>
        <v>3.7143716427277651E-2</v>
      </c>
      <c r="W241" s="39">
        <f t="shared" si="42"/>
        <v>1.2877998915316491E-2</v>
      </c>
      <c r="Z241" s="37"/>
      <c r="AA241" s="37"/>
    </row>
    <row r="242" spans="1:27">
      <c r="A242" s="1">
        <v>1890.06</v>
      </c>
      <c r="B242" s="11">
        <v>5.58</v>
      </c>
      <c r="C242" s="4">
        <v>0.22</v>
      </c>
      <c r="D242" s="11">
        <v>0.29499999999999998</v>
      </c>
      <c r="E242" s="11">
        <v>7.7067928930000003</v>
      </c>
      <c r="F242" s="4">
        <f t="shared" si="46"/>
        <v>1890.4583333333157</v>
      </c>
      <c r="G242" s="22">
        <f>G237*7/12+G249*5/12</f>
        <v>3.5033333333333334</v>
      </c>
      <c r="H242" s="22">
        <f>G242+100*variable_alloc_parm!B$8</f>
        <v>3.5033333333333334</v>
      </c>
      <c r="I242" s="4">
        <f t="shared" si="43"/>
        <v>220.61394715099948</v>
      </c>
      <c r="J242" s="4">
        <f t="shared" si="44"/>
        <v>8.6980409271003367</v>
      </c>
      <c r="K242" s="33">
        <f t="shared" si="47"/>
        <v>656.8276925317673</v>
      </c>
      <c r="L242" s="4">
        <f t="shared" si="48"/>
        <v>11.663282152248179</v>
      </c>
      <c r="M242" s="33">
        <f t="shared" si="45"/>
        <v>34.724761522736799</v>
      </c>
      <c r="N242" s="15">
        <f t="shared" si="37"/>
        <v>17.684360844450161</v>
      </c>
      <c r="O242" s="6"/>
      <c r="P242" s="7">
        <f t="shared" si="38"/>
        <v>22.525314186078045</v>
      </c>
      <c r="Q242" s="7"/>
      <c r="R242" s="46">
        <f t="shared" si="39"/>
        <v>3.649474647291602E-3</v>
      </c>
      <c r="S242" s="22">
        <f t="shared" si="49"/>
        <v>1.0015260098100913</v>
      </c>
      <c r="T242" s="22">
        <f t="shared" si="50"/>
        <v>4.200968392516149</v>
      </c>
      <c r="U242" s="39">
        <f t="shared" si="40"/>
        <v>4.8919622526198303E-2</v>
      </c>
      <c r="V242" s="39">
        <f t="shared" si="41"/>
        <v>3.8567883928620983E-2</v>
      </c>
      <c r="W242" s="39">
        <f t="shared" si="42"/>
        <v>1.035173859757732E-2</v>
      </c>
      <c r="Z242" s="37"/>
      <c r="AA242" s="37"/>
    </row>
    <row r="243" spans="1:27">
      <c r="A243" s="1">
        <v>1890.07</v>
      </c>
      <c r="B243" s="11">
        <v>5.54</v>
      </c>
      <c r="C243" s="4">
        <v>0.22</v>
      </c>
      <c r="D243" s="11">
        <v>0.29420000000000002</v>
      </c>
      <c r="E243" s="11">
        <v>7.7067928930000003</v>
      </c>
      <c r="F243" s="4">
        <f t="shared" si="46"/>
        <v>1890.541666666649</v>
      </c>
      <c r="G243" s="22">
        <f>G237*6/12+G249*6/12</f>
        <v>3.5199999999999996</v>
      </c>
      <c r="H243" s="22">
        <f>G243+100*variable_alloc_parm!B$8</f>
        <v>3.5199999999999996</v>
      </c>
      <c r="I243" s="4">
        <f t="shared" si="43"/>
        <v>219.03248516425393</v>
      </c>
      <c r="J243" s="4">
        <f t="shared" si="44"/>
        <v>8.6980409271003367</v>
      </c>
      <c r="K243" s="33">
        <f t="shared" si="47"/>
        <v>654.27728631823288</v>
      </c>
      <c r="L243" s="4">
        <f t="shared" si="48"/>
        <v>11.631652912513269</v>
      </c>
      <c r="M243" s="33">
        <f t="shared" si="45"/>
        <v>34.745194518921323</v>
      </c>
      <c r="N243" s="15">
        <f t="shared" si="37"/>
        <v>17.589295440864859</v>
      </c>
      <c r="O243" s="6"/>
      <c r="P243" s="7">
        <f t="shared" si="38"/>
        <v>22.381223142941966</v>
      </c>
      <c r="Q243" s="7"/>
      <c r="R243" s="46">
        <f t="shared" si="39"/>
        <v>3.7884300307326063E-3</v>
      </c>
      <c r="S243" s="22">
        <f t="shared" si="49"/>
        <v>1.0015409893472669</v>
      </c>
      <c r="T243" s="22">
        <f t="shared" si="50"/>
        <v>4.2073791114950119</v>
      </c>
      <c r="U243" s="39">
        <f t="shared" si="40"/>
        <v>4.8431560238713089E-2</v>
      </c>
      <c r="V243" s="39">
        <f t="shared" si="41"/>
        <v>3.7442974683895569E-2</v>
      </c>
      <c r="W243" s="39">
        <f t="shared" si="42"/>
        <v>1.098858555481752E-2</v>
      </c>
      <c r="Z243" s="37"/>
      <c r="AA243" s="37"/>
    </row>
    <row r="244" spans="1:27">
      <c r="A244" s="1">
        <v>1890.08</v>
      </c>
      <c r="B244" s="11">
        <v>5.41</v>
      </c>
      <c r="C244" s="4">
        <v>0.22</v>
      </c>
      <c r="D244" s="11">
        <v>0.29330000000000001</v>
      </c>
      <c r="E244" s="11">
        <v>7.9922320659999997</v>
      </c>
      <c r="F244" s="4">
        <f t="shared" si="46"/>
        <v>1890.6249999999823</v>
      </c>
      <c r="G244" s="22">
        <f>G237*5/12+G249*7/12</f>
        <v>3.5366666666666671</v>
      </c>
      <c r="H244" s="22">
        <f>G244+100*variable_alloc_parm!B$8</f>
        <v>3.5366666666666671</v>
      </c>
      <c r="I244" s="4">
        <f t="shared" si="43"/>
        <v>206.25364558827368</v>
      </c>
      <c r="J244" s="4">
        <f t="shared" si="44"/>
        <v>8.3873940904658415</v>
      </c>
      <c r="K244" s="33">
        <f t="shared" si="47"/>
        <v>618.19315164261411</v>
      </c>
      <c r="L244" s="4">
        <f t="shared" si="48"/>
        <v>11.18192130333469</v>
      </c>
      <c r="M244" s="33">
        <f t="shared" si="45"/>
        <v>33.514981770199398</v>
      </c>
      <c r="N244" s="15">
        <f t="shared" si="37"/>
        <v>16.596791133979099</v>
      </c>
      <c r="O244" s="6"/>
      <c r="P244" s="7">
        <f t="shared" si="38"/>
        <v>21.097417913470903</v>
      </c>
      <c r="Q244" s="7"/>
      <c r="R244" s="46">
        <f t="shared" si="39"/>
        <v>1.0599942338932966E-2</v>
      </c>
      <c r="S244" s="22">
        <f t="shared" si="49"/>
        <v>1.0015559677028012</v>
      </c>
      <c r="T244" s="22">
        <f t="shared" si="50"/>
        <v>4.0633663238947353</v>
      </c>
      <c r="U244" s="39">
        <f t="shared" si="40"/>
        <v>5.7523024341116891E-2</v>
      </c>
      <c r="V244" s="39">
        <f t="shared" si="41"/>
        <v>4.26487529392785E-2</v>
      </c>
      <c r="W244" s="39">
        <f t="shared" si="42"/>
        <v>1.487427140183839E-2</v>
      </c>
      <c r="Z244" s="37"/>
      <c r="AA244" s="37"/>
    </row>
    <row r="245" spans="1:27">
      <c r="A245" s="1">
        <v>1890.09</v>
      </c>
      <c r="B245" s="11">
        <v>5.32</v>
      </c>
      <c r="C245" s="4">
        <v>0.22</v>
      </c>
      <c r="D245" s="11">
        <v>0.29249999999999998</v>
      </c>
      <c r="E245" s="11">
        <v>8.0873811569999994</v>
      </c>
      <c r="F245" s="4">
        <f t="shared" si="46"/>
        <v>1890.7083333333155</v>
      </c>
      <c r="G245" s="22">
        <f>G237*4/12+G249*8/12</f>
        <v>3.5533333333333337</v>
      </c>
      <c r="H245" s="22">
        <f>G245+100*variable_alloc_parm!B$8</f>
        <v>3.5533333333333337</v>
      </c>
      <c r="I245" s="4">
        <f t="shared" si="43"/>
        <v>200.43620654591592</v>
      </c>
      <c r="J245" s="4">
        <f t="shared" si="44"/>
        <v>8.2887153082897544</v>
      </c>
      <c r="K245" s="33">
        <f t="shared" si="47"/>
        <v>602.82712640823422</v>
      </c>
      <c r="L245" s="4">
        <f t="shared" si="48"/>
        <v>11.02022376215797</v>
      </c>
      <c r="M245" s="33">
        <f t="shared" si="45"/>
        <v>33.144160615490321</v>
      </c>
      <c r="N245" s="15">
        <f t="shared" si="37"/>
        <v>16.169702000615302</v>
      </c>
      <c r="O245" s="6"/>
      <c r="P245" s="7">
        <f t="shared" si="38"/>
        <v>20.535953743709669</v>
      </c>
      <c r="Q245" s="7"/>
      <c r="R245" s="46">
        <f t="shared" si="39"/>
        <v>1.2180107583306336E-2</v>
      </c>
      <c r="S245" s="22">
        <f t="shared" si="49"/>
        <v>1.0015709448781633</v>
      </c>
      <c r="T245" s="22">
        <f t="shared" si="50"/>
        <v>4.0218083728124885</v>
      </c>
      <c r="U245" s="39">
        <f t="shared" si="40"/>
        <v>5.6785962529206868E-2</v>
      </c>
      <c r="V245" s="39">
        <f t="shared" si="41"/>
        <v>4.2748953207462304E-2</v>
      </c>
      <c r="W245" s="39">
        <f t="shared" si="42"/>
        <v>1.4037009321744565E-2</v>
      </c>
      <c r="Z245" s="37"/>
      <c r="AA245" s="37"/>
    </row>
    <row r="246" spans="1:27">
      <c r="A246" s="1">
        <v>1890.1</v>
      </c>
      <c r="B246" s="11">
        <v>5.08</v>
      </c>
      <c r="C246" s="4">
        <v>0.22</v>
      </c>
      <c r="D246" s="11">
        <v>0.29170000000000001</v>
      </c>
      <c r="E246" s="11">
        <v>8.0873811569999994</v>
      </c>
      <c r="F246" s="4">
        <f t="shared" si="46"/>
        <v>1890.7916666666488</v>
      </c>
      <c r="G246" s="22">
        <f>G237*3/12+G249*9/12</f>
        <v>3.57</v>
      </c>
      <c r="H246" s="22">
        <f>G246+100*variable_alloc_parm!B$8</f>
        <v>3.57</v>
      </c>
      <c r="I246" s="4">
        <f t="shared" si="43"/>
        <v>191.39397166414525</v>
      </c>
      <c r="J246" s="4">
        <f t="shared" si="44"/>
        <v>8.2887153082897544</v>
      </c>
      <c r="K246" s="33">
        <f t="shared" si="47"/>
        <v>577.70932947455776</v>
      </c>
      <c r="L246" s="4">
        <f t="shared" si="48"/>
        <v>10.990082979218736</v>
      </c>
      <c r="M246" s="33">
        <f t="shared" si="45"/>
        <v>33.172797521206398</v>
      </c>
      <c r="N246" s="15">
        <f t="shared" si="37"/>
        <v>15.482849163344433</v>
      </c>
      <c r="O246" s="6"/>
      <c r="P246" s="7">
        <f t="shared" si="38"/>
        <v>19.649063391074293</v>
      </c>
      <c r="Q246" s="7"/>
      <c r="R246" s="46">
        <f t="shared" si="39"/>
        <v>1.4756977765159704E-2</v>
      </c>
      <c r="S246" s="22">
        <f t="shared" si="49"/>
        <v>1.0015859208748206</v>
      </c>
      <c r="T246" s="22">
        <f t="shared" si="50"/>
        <v>4.0281264120767126</v>
      </c>
      <c r="U246" s="39">
        <f t="shared" si="40"/>
        <v>6.6802957605611946E-2</v>
      </c>
      <c r="V246" s="39">
        <f t="shared" si="41"/>
        <v>4.4173154154254712E-2</v>
      </c>
      <c r="W246" s="39">
        <f t="shared" si="42"/>
        <v>2.2629803451357233E-2</v>
      </c>
      <c r="Z246" s="37"/>
      <c r="AA246" s="37"/>
    </row>
    <row r="247" spans="1:27">
      <c r="A247" s="1">
        <v>1890.11</v>
      </c>
      <c r="B247" s="11">
        <v>4.71</v>
      </c>
      <c r="C247" s="4">
        <v>0.22</v>
      </c>
      <c r="D247" s="11">
        <v>0.2908</v>
      </c>
      <c r="E247" s="11">
        <v>7.8970910740000004</v>
      </c>
      <c r="F247" s="4">
        <f t="shared" si="46"/>
        <v>1890.874999999982</v>
      </c>
      <c r="G247" s="22">
        <f>G237*2/12+G249*10/12</f>
        <v>3.5866666666666669</v>
      </c>
      <c r="H247" s="22">
        <f>G247+100*variable_alloc_parm!B$8</f>
        <v>3.5866666666666669</v>
      </c>
      <c r="I247" s="4">
        <f t="shared" si="43"/>
        <v>181.7298276735057</v>
      </c>
      <c r="J247" s="4">
        <f t="shared" si="44"/>
        <v>8.4884420569365719</v>
      </c>
      <c r="K247" s="33">
        <f t="shared" si="47"/>
        <v>550.67393357169442</v>
      </c>
      <c r="L247" s="4">
        <f t="shared" si="48"/>
        <v>11.220177046168887</v>
      </c>
      <c r="M247" s="33">
        <f t="shared" si="45"/>
        <v>33.999146471899948</v>
      </c>
      <c r="N247" s="15">
        <f t="shared" si="37"/>
        <v>14.745043493292803</v>
      </c>
      <c r="O247" s="6"/>
      <c r="P247" s="7">
        <f t="shared" si="38"/>
        <v>18.70319459445366</v>
      </c>
      <c r="Q247" s="7"/>
      <c r="R247" s="46">
        <f t="shared" si="39"/>
        <v>1.4479293188767395E-2</v>
      </c>
      <c r="S247" s="22">
        <f t="shared" si="49"/>
        <v>1.0016008956942393</v>
      </c>
      <c r="T247" s="22">
        <f t="shared" si="50"/>
        <v>4.1317312756751186</v>
      </c>
      <c r="U247" s="39">
        <f t="shared" si="40"/>
        <v>8.0435404955262246E-2</v>
      </c>
      <c r="V247" s="39">
        <f t="shared" si="41"/>
        <v>4.1831556662647928E-2</v>
      </c>
      <c r="W247" s="39">
        <f t="shared" si="42"/>
        <v>3.8603848292614318E-2</v>
      </c>
      <c r="Z247" s="37"/>
      <c r="AA247" s="37"/>
    </row>
    <row r="248" spans="1:27">
      <c r="A248" s="1">
        <v>1890.12</v>
      </c>
      <c r="B248" s="11">
        <v>4.5999999999999996</v>
      </c>
      <c r="C248" s="4">
        <v>0.22</v>
      </c>
      <c r="D248" s="11">
        <v>0.28999999999999998</v>
      </c>
      <c r="E248" s="11">
        <v>7.8970910740000004</v>
      </c>
      <c r="F248" s="4">
        <f t="shared" si="46"/>
        <v>1890.9583333333153</v>
      </c>
      <c r="G248" s="22">
        <f>G237*1/12+G249*11/12</f>
        <v>3.6033333333333335</v>
      </c>
      <c r="H248" s="22">
        <f>G248+100*variable_alloc_parm!B$8</f>
        <v>3.6033333333333335</v>
      </c>
      <c r="I248" s="4">
        <f t="shared" si="43"/>
        <v>177.48560664503742</v>
      </c>
      <c r="J248" s="4">
        <f t="shared" si="44"/>
        <v>8.4884420569365719</v>
      </c>
      <c r="K248" s="33">
        <f t="shared" si="47"/>
        <v>539.95664187090074</v>
      </c>
      <c r="L248" s="4">
        <f t="shared" si="48"/>
        <v>11.189309984143664</v>
      </c>
      <c r="M248" s="33">
        <f t="shared" si="45"/>
        <v>34.04074481360027</v>
      </c>
      <c r="N248" s="15">
        <f t="shared" si="37"/>
        <v>14.442991231338437</v>
      </c>
      <c r="O248" s="6"/>
      <c r="P248" s="7">
        <f t="shared" si="38"/>
        <v>18.311029377300351</v>
      </c>
      <c r="Q248" s="7"/>
      <c r="R248" s="46">
        <f t="shared" si="39"/>
        <v>1.4743783055440995E-2</v>
      </c>
      <c r="S248" s="22">
        <f t="shared" si="49"/>
        <v>1.001615869337882</v>
      </c>
      <c r="T248" s="22">
        <f t="shared" si="50"/>
        <v>4.1383457464841005</v>
      </c>
      <c r="U248" s="39">
        <f t="shared" si="40"/>
        <v>9.0655952073073864E-2</v>
      </c>
      <c r="V248" s="39">
        <f t="shared" si="41"/>
        <v>4.3266469458853374E-2</v>
      </c>
      <c r="W248" s="39">
        <f t="shared" si="42"/>
        <v>4.7389482614220491E-2</v>
      </c>
      <c r="Z248" s="37"/>
      <c r="AA248" s="37"/>
    </row>
    <row r="249" spans="1:27">
      <c r="A249" s="1">
        <v>1891.01</v>
      </c>
      <c r="B249" s="11">
        <v>4.84</v>
      </c>
      <c r="C249" s="4">
        <v>0.22</v>
      </c>
      <c r="D249" s="11">
        <v>0.29420000000000002</v>
      </c>
      <c r="E249" s="11">
        <v>7.8019419829999999</v>
      </c>
      <c r="F249" s="4">
        <f t="shared" si="46"/>
        <v>1891.0416666666486</v>
      </c>
      <c r="G249" s="22">
        <v>3.62</v>
      </c>
      <c r="H249" s="22">
        <f>G249+100*variable_alloc_parm!B$8</f>
        <v>3.62</v>
      </c>
      <c r="I249" s="4">
        <f t="shared" si="43"/>
        <v>189.02319489345021</v>
      </c>
      <c r="J249" s="4">
        <f t="shared" si="44"/>
        <v>8.5919634042477355</v>
      </c>
      <c r="K249" s="33">
        <f t="shared" si="47"/>
        <v>577.23518428272325</v>
      </c>
      <c r="L249" s="4">
        <f t="shared" si="48"/>
        <v>11.489798334225837</v>
      </c>
      <c r="M249" s="33">
        <f t="shared" si="45"/>
        <v>35.087312234706026</v>
      </c>
      <c r="N249" s="15">
        <f t="shared" si="37"/>
        <v>15.428980086469094</v>
      </c>
      <c r="O249" s="6"/>
      <c r="P249" s="7">
        <f t="shared" si="38"/>
        <v>19.546976727737341</v>
      </c>
      <c r="Q249" s="7"/>
      <c r="R249" s="46">
        <f t="shared" si="39"/>
        <v>9.9493808251887791E-3</v>
      </c>
      <c r="S249" s="22">
        <f t="shared" si="49"/>
        <v>1.0031553683529171</v>
      </c>
      <c r="T249" s="22">
        <f t="shared" si="50"/>
        <v>4.1955837893125638</v>
      </c>
      <c r="U249" s="39">
        <f t="shared" si="40"/>
        <v>8.5548769908164735E-2</v>
      </c>
      <c r="V249" s="39">
        <f t="shared" si="41"/>
        <v>4.0846766627982367E-2</v>
      </c>
      <c r="W249" s="39">
        <f t="shared" si="42"/>
        <v>4.4702003280182367E-2</v>
      </c>
      <c r="Z249" s="37"/>
      <c r="AA249" s="37"/>
    </row>
    <row r="250" spans="1:27">
      <c r="A250" s="1">
        <v>1891.02</v>
      </c>
      <c r="B250" s="11">
        <v>4.9000000000000004</v>
      </c>
      <c r="C250" s="4">
        <v>0.22</v>
      </c>
      <c r="D250" s="11">
        <v>0.29830000000000001</v>
      </c>
      <c r="E250" s="11">
        <v>7.8970910740000004</v>
      </c>
      <c r="F250" s="4">
        <f t="shared" si="46"/>
        <v>1891.1249999999818</v>
      </c>
      <c r="G250" s="22">
        <f>G249*11/12+G261*1/12</f>
        <v>3.6183333333333332</v>
      </c>
      <c r="H250" s="22">
        <f>G250+100*variable_alloc_parm!B$8</f>
        <v>3.6183333333333332</v>
      </c>
      <c r="I250" s="4">
        <f t="shared" si="43"/>
        <v>189.06075490449641</v>
      </c>
      <c r="J250" s="4">
        <f t="shared" si="44"/>
        <v>8.4884420569365719</v>
      </c>
      <c r="K250" s="33">
        <f t="shared" si="47"/>
        <v>579.51003690803759</v>
      </c>
      <c r="L250" s="4">
        <f t="shared" si="48"/>
        <v>11.509555752655361</v>
      </c>
      <c r="M250" s="33">
        <f t="shared" si="45"/>
        <v>35.279151838707669</v>
      </c>
      <c r="N250" s="15">
        <f t="shared" si="37"/>
        <v>15.476522332432539</v>
      </c>
      <c r="O250" s="6"/>
      <c r="P250" s="7">
        <f t="shared" si="38"/>
        <v>19.590760596774196</v>
      </c>
      <c r="Q250" s="7"/>
      <c r="R250" s="46">
        <f t="shared" si="39"/>
        <v>9.9700471158192666E-3</v>
      </c>
      <c r="S250" s="22">
        <f t="shared" si="49"/>
        <v>1.0031539903074633</v>
      </c>
      <c r="T250" s="22">
        <f t="shared" si="50"/>
        <v>4.158111877717503</v>
      </c>
      <c r="U250" s="39">
        <f t="shared" si="40"/>
        <v>8.9584708934725699E-2</v>
      </c>
      <c r="V250" s="39">
        <f t="shared" si="41"/>
        <v>4.3285854411421187E-2</v>
      </c>
      <c r="W250" s="39">
        <f t="shared" si="42"/>
        <v>4.6298854523304511E-2</v>
      </c>
      <c r="Z250" s="37"/>
      <c r="AA250" s="37"/>
    </row>
    <row r="251" spans="1:27">
      <c r="A251" s="1">
        <v>1891.03</v>
      </c>
      <c r="B251" s="11">
        <v>4.8099999999999996</v>
      </c>
      <c r="C251" s="4">
        <v>0.22</v>
      </c>
      <c r="D251" s="11">
        <v>0.30249999999999999</v>
      </c>
      <c r="E251" s="11">
        <v>7.9922320659999997</v>
      </c>
      <c r="F251" s="4">
        <f t="shared" si="46"/>
        <v>1891.2083333333151</v>
      </c>
      <c r="G251" s="22">
        <f>G249*10/12+G261*2/12</f>
        <v>3.6166666666666671</v>
      </c>
      <c r="H251" s="22">
        <f>G251+100*variable_alloc_parm!B$8</f>
        <v>3.6166666666666671</v>
      </c>
      <c r="I251" s="4">
        <f t="shared" si="43"/>
        <v>183.37893443245773</v>
      </c>
      <c r="J251" s="4">
        <f t="shared" si="44"/>
        <v>8.3873940904658415</v>
      </c>
      <c r="K251" s="33">
        <f t="shared" si="47"/>
        <v>564.23651418247789</v>
      </c>
      <c r="L251" s="4">
        <f t="shared" si="48"/>
        <v>11.532666874390534</v>
      </c>
      <c r="M251" s="33">
        <f t="shared" si="45"/>
        <v>35.484728802536296</v>
      </c>
      <c r="N251" s="15">
        <f t="shared" si="37"/>
        <v>15.051623357657382</v>
      </c>
      <c r="O251" s="6"/>
      <c r="P251" s="7">
        <f t="shared" si="38"/>
        <v>19.038836516513705</v>
      </c>
      <c r="Q251" s="7"/>
      <c r="R251" s="46">
        <f t="shared" si="39"/>
        <v>1.2986888034787779E-2</v>
      </c>
      <c r="S251" s="22">
        <f t="shared" si="49"/>
        <v>1.0031526122631842</v>
      </c>
      <c r="T251" s="22">
        <f t="shared" si="50"/>
        <v>4.1215714789915268</v>
      </c>
      <c r="U251" s="39">
        <f t="shared" si="40"/>
        <v>9.6725404865003695E-2</v>
      </c>
      <c r="V251" s="39">
        <f t="shared" si="41"/>
        <v>4.4417938971399895E-2</v>
      </c>
      <c r="W251" s="39">
        <f t="shared" si="42"/>
        <v>5.23074658936038E-2</v>
      </c>
      <c r="Z251" s="37"/>
      <c r="AA251" s="37"/>
    </row>
    <row r="252" spans="1:27">
      <c r="A252" s="1">
        <v>1891.04</v>
      </c>
      <c r="B252" s="11">
        <v>4.97</v>
      </c>
      <c r="C252" s="4">
        <v>0.22</v>
      </c>
      <c r="D252" s="11">
        <v>0.30669999999999997</v>
      </c>
      <c r="E252" s="11">
        <v>8.0873811569999994</v>
      </c>
      <c r="F252" s="4">
        <f t="shared" si="46"/>
        <v>1891.2916666666483</v>
      </c>
      <c r="G252" s="22">
        <f>G249*9/12+G261*3/12</f>
        <v>3.6149999999999998</v>
      </c>
      <c r="H252" s="22">
        <f>G252+100*variable_alloc_parm!B$8</f>
        <v>3.6149999999999998</v>
      </c>
      <c r="I252" s="4">
        <f t="shared" si="43"/>
        <v>187.24961401000039</v>
      </c>
      <c r="J252" s="4">
        <f t="shared" si="44"/>
        <v>8.2887153082897544</v>
      </c>
      <c r="K252" s="33">
        <f t="shared" si="47"/>
        <v>578.271450890805</v>
      </c>
      <c r="L252" s="4">
        <f t="shared" si="48"/>
        <v>11.555222659329399</v>
      </c>
      <c r="M252" s="33">
        <f t="shared" si="45"/>
        <v>35.685282492597558</v>
      </c>
      <c r="N252" s="15">
        <f t="shared" si="37"/>
        <v>15.408945125474125</v>
      </c>
      <c r="O252" s="6"/>
      <c r="P252" s="7">
        <f t="shared" si="38"/>
        <v>19.474152883159572</v>
      </c>
      <c r="Q252" s="7"/>
      <c r="R252" s="46">
        <f t="shared" si="39"/>
        <v>1.1648752704439304E-2</v>
      </c>
      <c r="S252" s="22">
        <f t="shared" si="49"/>
        <v>1.0031512342200799</v>
      </c>
      <c r="T252" s="22">
        <f t="shared" si="50"/>
        <v>4.0859214985900998</v>
      </c>
      <c r="U252" s="39">
        <f t="shared" si="40"/>
        <v>0.10461707356759908</v>
      </c>
      <c r="V252" s="39">
        <f t="shared" si="41"/>
        <v>4.6853315298751586E-2</v>
      </c>
      <c r="W252" s="39">
        <f t="shared" si="42"/>
        <v>5.7763758268847498E-2</v>
      </c>
      <c r="Z252" s="37"/>
      <c r="AA252" s="37"/>
    </row>
    <row r="253" spans="1:27">
      <c r="A253" s="1">
        <v>1891.05</v>
      </c>
      <c r="B253" s="11">
        <v>4.95</v>
      </c>
      <c r="C253" s="4">
        <v>0.22</v>
      </c>
      <c r="D253" s="11">
        <v>0.31080000000000002</v>
      </c>
      <c r="E253" s="11">
        <v>7.9922320659999997</v>
      </c>
      <c r="F253" s="4">
        <f t="shared" si="46"/>
        <v>1891.3749999999816</v>
      </c>
      <c r="G253" s="22">
        <f>G249*8/12+G261*4/12</f>
        <v>3.6133333333333333</v>
      </c>
      <c r="H253" s="22">
        <f>G253+100*variable_alloc_parm!B$8</f>
        <v>3.6133333333333333</v>
      </c>
      <c r="I253" s="4">
        <f t="shared" si="43"/>
        <v>188.71636703548148</v>
      </c>
      <c r="J253" s="4">
        <f t="shared" si="44"/>
        <v>8.3873940904658415</v>
      </c>
      <c r="K253" s="33">
        <f t="shared" si="47"/>
        <v>584.95965664539972</v>
      </c>
      <c r="L253" s="4">
        <f t="shared" si="48"/>
        <v>11.849100378712654</v>
      </c>
      <c r="M253" s="33">
        <f t="shared" si="45"/>
        <v>36.728376017250547</v>
      </c>
      <c r="N253" s="15">
        <f t="shared" si="37"/>
        <v>15.566495230713253</v>
      </c>
      <c r="O253" s="6"/>
      <c r="P253" s="7">
        <f t="shared" si="38"/>
        <v>19.657392023024794</v>
      </c>
      <c r="Q253" s="7"/>
      <c r="R253" s="46">
        <f t="shared" si="39"/>
        <v>1.0822741109611199E-2</v>
      </c>
      <c r="S253" s="22">
        <f t="shared" si="49"/>
        <v>1.0031498561781502</v>
      </c>
      <c r="T253" s="22">
        <f t="shared" si="50"/>
        <v>4.1475941791098787</v>
      </c>
      <c r="U253" s="39">
        <f t="shared" si="40"/>
        <v>9.802429218534936E-2</v>
      </c>
      <c r="V253" s="39">
        <f t="shared" si="41"/>
        <v>4.5498409289771224E-2</v>
      </c>
      <c r="W253" s="39">
        <f t="shared" si="42"/>
        <v>5.2525882895578135E-2</v>
      </c>
      <c r="Z253" s="37"/>
      <c r="AA253" s="37"/>
    </row>
    <row r="254" spans="1:27">
      <c r="A254" s="1">
        <v>1891.06</v>
      </c>
      <c r="B254" s="11">
        <v>4.8499999999999996</v>
      </c>
      <c r="C254" s="4">
        <v>0.22</v>
      </c>
      <c r="D254" s="11">
        <v>0.315</v>
      </c>
      <c r="E254" s="11">
        <v>7.8019419829999999</v>
      </c>
      <c r="F254" s="4">
        <f t="shared" si="46"/>
        <v>1891.4583333333148</v>
      </c>
      <c r="G254" s="22">
        <f>G249*7/12+G261*5/12</f>
        <v>3.6116666666666668</v>
      </c>
      <c r="H254" s="22">
        <f>G254+100*variable_alloc_parm!B$8</f>
        <v>3.6116666666666668</v>
      </c>
      <c r="I254" s="4">
        <f t="shared" si="43"/>
        <v>189.41373868455233</v>
      </c>
      <c r="J254" s="4">
        <f t="shared" si="44"/>
        <v>8.5919634042477355</v>
      </c>
      <c r="K254" s="33">
        <f t="shared" si="47"/>
        <v>589.34064184355952</v>
      </c>
      <c r="L254" s="4">
        <f t="shared" si="48"/>
        <v>12.30212941971835</v>
      </c>
      <c r="M254" s="33">
        <f t="shared" si="45"/>
        <v>38.276763336231198</v>
      </c>
      <c r="N254" s="15">
        <f t="shared" si="37"/>
        <v>15.658211395638146</v>
      </c>
      <c r="O254" s="6"/>
      <c r="P254" s="7">
        <f t="shared" si="38"/>
        <v>19.757483904273553</v>
      </c>
      <c r="Q254" s="7"/>
      <c r="R254" s="46">
        <f t="shared" si="39"/>
        <v>8.0978879362577569E-3</v>
      </c>
      <c r="S254" s="22">
        <f t="shared" si="49"/>
        <v>1.003148478137396</v>
      </c>
      <c r="T254" s="22">
        <f t="shared" si="50"/>
        <v>4.262137348095381</v>
      </c>
      <c r="U254" s="39">
        <f t="shared" si="40"/>
        <v>0.10800988551661472</v>
      </c>
      <c r="V254" s="39">
        <f t="shared" si="41"/>
        <v>4.2866396856341415E-2</v>
      </c>
      <c r="W254" s="39">
        <f t="shared" si="42"/>
        <v>6.5143488660273308E-2</v>
      </c>
      <c r="Z254" s="37"/>
      <c r="AA254" s="37"/>
    </row>
    <row r="255" spans="1:27">
      <c r="A255" s="1">
        <v>1891.07</v>
      </c>
      <c r="B255" s="11">
        <v>4.7699999999999996</v>
      </c>
      <c r="C255" s="4">
        <v>0.22</v>
      </c>
      <c r="D255" s="11">
        <v>0.31919999999999998</v>
      </c>
      <c r="E255" s="11">
        <v>7.7067928930000003</v>
      </c>
      <c r="F255" s="4">
        <f t="shared" si="46"/>
        <v>1891.5416666666481</v>
      </c>
      <c r="G255" s="22">
        <f>G249*6/12+G261*6/12</f>
        <v>3.61</v>
      </c>
      <c r="H255" s="22">
        <f>G255+100*variable_alloc_parm!B$8</f>
        <v>3.61</v>
      </c>
      <c r="I255" s="4">
        <f t="shared" si="43"/>
        <v>188.58934191940276</v>
      </c>
      <c r="J255" s="4">
        <f t="shared" si="44"/>
        <v>8.6980409271003367</v>
      </c>
      <c r="K255" s="33">
        <f t="shared" si="47"/>
        <v>589.03087145827533</v>
      </c>
      <c r="L255" s="4">
        <f t="shared" si="48"/>
        <v>12.620066654229216</v>
      </c>
      <c r="M255" s="33">
        <f t="shared" si="45"/>
        <v>39.416908630918549</v>
      </c>
      <c r="N255" s="15">
        <f t="shared" si="37"/>
        <v>15.617919238645994</v>
      </c>
      <c r="O255" s="6"/>
      <c r="P255" s="7">
        <f t="shared" si="38"/>
        <v>19.690897636411638</v>
      </c>
      <c r="Q255" s="7"/>
      <c r="R255" s="46">
        <f t="shared" si="39"/>
        <v>6.1039371490865871E-3</v>
      </c>
      <c r="S255" s="22">
        <f t="shared" si="49"/>
        <v>1.0031471000978167</v>
      </c>
      <c r="T255" s="22">
        <f t="shared" si="50"/>
        <v>4.3283431846838383</v>
      </c>
      <c r="U255" s="39">
        <f t="shared" si="40"/>
        <v>9.9379431855061373E-2</v>
      </c>
      <c r="V255" s="39">
        <f t="shared" si="41"/>
        <v>4.0163486114168423E-2</v>
      </c>
      <c r="W255" s="39">
        <f t="shared" si="42"/>
        <v>5.921594574089295E-2</v>
      </c>
      <c r="Z255" s="37"/>
      <c r="AA255" s="37"/>
    </row>
    <row r="256" spans="1:27">
      <c r="A256" s="1">
        <v>1891.08</v>
      </c>
      <c r="B256" s="11">
        <v>4.93</v>
      </c>
      <c r="C256" s="4">
        <v>0.22</v>
      </c>
      <c r="D256" s="11">
        <v>0.32329999999999998</v>
      </c>
      <c r="E256" s="11">
        <v>7.7067928930000003</v>
      </c>
      <c r="F256" s="4">
        <f t="shared" si="46"/>
        <v>1891.6249999999814</v>
      </c>
      <c r="G256" s="22">
        <f>G249*5/12+G261*7/12</f>
        <v>3.6083333333333334</v>
      </c>
      <c r="H256" s="22">
        <f>G256+100*variable_alloc_parm!B$8</f>
        <v>3.6083333333333334</v>
      </c>
      <c r="I256" s="4">
        <f t="shared" si="43"/>
        <v>194.91518986638479</v>
      </c>
      <c r="J256" s="4">
        <f t="shared" si="44"/>
        <v>8.6980409271003367</v>
      </c>
      <c r="K256" s="33">
        <f t="shared" si="47"/>
        <v>611.05264058686907</v>
      </c>
      <c r="L256" s="4">
        <f t="shared" si="48"/>
        <v>12.782166507870631</v>
      </c>
      <c r="M256" s="33">
        <f t="shared" si="45"/>
        <v>40.071667079459388</v>
      </c>
      <c r="N256" s="15">
        <f t="shared" si="37"/>
        <v>16.163998509963033</v>
      </c>
      <c r="O256" s="6"/>
      <c r="P256" s="7">
        <f t="shared" si="38"/>
        <v>20.360263494436552</v>
      </c>
      <c r="Q256" s="7"/>
      <c r="R256" s="46">
        <f t="shared" si="39"/>
        <v>2.0408967091835248E-3</v>
      </c>
      <c r="S256" s="22">
        <f t="shared" si="49"/>
        <v>1.0031457220594129</v>
      </c>
      <c r="T256" s="22">
        <f t="shared" si="50"/>
        <v>4.3419649139437411</v>
      </c>
      <c r="U256" s="39">
        <f t="shared" si="40"/>
        <v>9.585516806571226E-2</v>
      </c>
      <c r="V256" s="39">
        <f t="shared" si="41"/>
        <v>3.87584702306214E-2</v>
      </c>
      <c r="W256" s="39">
        <f t="shared" si="42"/>
        <v>5.7096697835090859E-2</v>
      </c>
      <c r="Z256" s="37"/>
      <c r="AA256" s="37"/>
    </row>
    <row r="257" spans="1:27">
      <c r="A257" s="1">
        <v>1891.09</v>
      </c>
      <c r="B257" s="11">
        <v>5.33</v>
      </c>
      <c r="C257" s="4">
        <v>0.22</v>
      </c>
      <c r="D257" s="11">
        <v>0.32750000000000001</v>
      </c>
      <c r="E257" s="11">
        <v>7.6116519010000001</v>
      </c>
      <c r="F257" s="4">
        <f t="shared" si="46"/>
        <v>1891.7083333333146</v>
      </c>
      <c r="G257" s="22">
        <f>G249*4/12+G261*8/12</f>
        <v>3.6066666666666665</v>
      </c>
      <c r="H257" s="22">
        <f>G257+100*variable_alloc_parm!B$8</f>
        <v>3.6066666666666665</v>
      </c>
      <c r="I257" s="4">
        <f t="shared" si="43"/>
        <v>213.36380343229257</v>
      </c>
      <c r="J257" s="4">
        <f t="shared" si="44"/>
        <v>8.8067611172803684</v>
      </c>
      <c r="K257" s="33">
        <f t="shared" si="47"/>
        <v>671.18917276595425</v>
      </c>
      <c r="L257" s="4">
        <f t="shared" si="48"/>
        <v>13.11006484504237</v>
      </c>
      <c r="M257" s="33">
        <f t="shared" si="45"/>
        <v>41.240985756257047</v>
      </c>
      <c r="N257" s="15">
        <f t="shared" ref="N257:N320" si="51">I257/AVERAGE(L137:L256)</f>
        <v>17.711261413256523</v>
      </c>
      <c r="O257" s="6"/>
      <c r="P257" s="7">
        <f t="shared" ref="P257:P320" si="52">K257/AVERAGE(M137:M256)</f>
        <v>22.282941160981018</v>
      </c>
      <c r="Q257" s="7"/>
      <c r="R257" s="46">
        <f t="shared" ref="R257:R320" si="53">1/N257-(H257/100-(((E257/E137)^(1/10))-1))</f>
        <v>-8.2668332111861392E-3</v>
      </c>
      <c r="S257" s="22">
        <f t="shared" si="49"/>
        <v>1.0031443440221843</v>
      </c>
      <c r="T257" s="22">
        <f t="shared" si="50"/>
        <v>4.4100661581200882</v>
      </c>
      <c r="U257" s="39">
        <f t="shared" si="40"/>
        <v>8.4099861683568422E-2</v>
      </c>
      <c r="V257" s="39">
        <f t="shared" si="41"/>
        <v>3.6083976929712769E-2</v>
      </c>
      <c r="W257" s="39">
        <f t="shared" si="42"/>
        <v>4.8015884753855653E-2</v>
      </c>
      <c r="Z257" s="37"/>
      <c r="AA257" s="37"/>
    </row>
    <row r="258" spans="1:27">
      <c r="A258" s="1">
        <v>1891.1</v>
      </c>
      <c r="B258" s="11">
        <v>5.33</v>
      </c>
      <c r="C258" s="4">
        <v>0.22</v>
      </c>
      <c r="D258" s="11">
        <v>0.33169999999999999</v>
      </c>
      <c r="E258" s="11">
        <v>7.6116519010000001</v>
      </c>
      <c r="F258" s="4">
        <f t="shared" si="46"/>
        <v>1891.7916666666479</v>
      </c>
      <c r="G258" s="22">
        <f>G249*3/12+G261*9/12</f>
        <v>3.6049999999999995</v>
      </c>
      <c r="H258" s="22">
        <f>G258+100*variable_alloc_parm!B$8</f>
        <v>3.6049999999999995</v>
      </c>
      <c r="I258" s="4">
        <f t="shared" si="43"/>
        <v>213.36380343229257</v>
      </c>
      <c r="J258" s="4">
        <f t="shared" si="44"/>
        <v>8.8067611172803684</v>
      </c>
      <c r="K258" s="33">
        <f t="shared" si="47"/>
        <v>673.49782845714412</v>
      </c>
      <c r="L258" s="4">
        <f t="shared" si="48"/>
        <v>13.278193920917721</v>
      </c>
      <c r="M258" s="33">
        <f t="shared" si="45"/>
        <v>41.913551538317961</v>
      </c>
      <c r="N258" s="15">
        <f t="shared" si="51"/>
        <v>17.716568589826359</v>
      </c>
      <c r="O258" s="6"/>
      <c r="P258" s="7">
        <f t="shared" si="52"/>
        <v>22.264637311753695</v>
      </c>
      <c r="Q258" s="7"/>
      <c r="R258" s="46">
        <f t="shared" si="53"/>
        <v>-9.1704230003878812E-3</v>
      </c>
      <c r="S258" s="22">
        <f t="shared" si="49"/>
        <v>1.0031429659861315</v>
      </c>
      <c r="T258" s="22">
        <f t="shared" si="50"/>
        <v>4.4239329232818108</v>
      </c>
      <c r="U258" s="39">
        <f t="shared" ref="U258:U321" si="54">(($K378/$K258)^(1/10)-1)</f>
        <v>8.286289799011648E-2</v>
      </c>
      <c r="V258" s="39">
        <f t="shared" ref="V258:V321" si="55">(($T378/$T258)^(1/10)-1)</f>
        <v>3.5972016765844606E-2</v>
      </c>
      <c r="W258" s="39">
        <f t="shared" ref="W258:W321" si="56">U258-V258</f>
        <v>4.6890881224271874E-2</v>
      </c>
      <c r="Z258" s="37"/>
      <c r="AA258" s="37"/>
    </row>
    <row r="259" spans="1:27">
      <c r="A259" s="1">
        <v>1891.11</v>
      </c>
      <c r="B259" s="11">
        <v>5.25</v>
      </c>
      <c r="C259" s="4">
        <v>0.22</v>
      </c>
      <c r="D259" s="11">
        <v>0.33579999999999999</v>
      </c>
      <c r="E259" s="11">
        <v>7.5165028100000004</v>
      </c>
      <c r="F259" s="4">
        <f t="shared" si="46"/>
        <v>1891.8749999999811</v>
      </c>
      <c r="G259" s="22">
        <f>G249*2/12+G261*10/12</f>
        <v>3.6033333333333335</v>
      </c>
      <c r="H259" s="22">
        <f>G259+100*variable_alloc_parm!B$8</f>
        <v>3.6033333333333335</v>
      </c>
      <c r="I259" s="4">
        <f t="shared" si="43"/>
        <v>212.82171249530873</v>
      </c>
      <c r="J259" s="4">
        <f t="shared" si="44"/>
        <v>8.918243190279604</v>
      </c>
      <c r="K259" s="33">
        <f t="shared" si="47"/>
        <v>674.13260208851227</v>
      </c>
      <c r="L259" s="4">
        <f t="shared" si="48"/>
        <v>13.612482105890413</v>
      </c>
      <c r="M259" s="33">
        <f t="shared" si="45"/>
        <v>43.118805291680459</v>
      </c>
      <c r="N259" s="15">
        <f t="shared" si="51"/>
        <v>17.671739174763996</v>
      </c>
      <c r="O259" s="6"/>
      <c r="P259" s="7">
        <f t="shared" si="52"/>
        <v>22.185040648628004</v>
      </c>
      <c r="Q259" s="7"/>
      <c r="R259" s="46">
        <f t="shared" si="53"/>
        <v>-9.3283281651973388E-3</v>
      </c>
      <c r="S259" s="22">
        <f t="shared" si="49"/>
        <v>1.0031415879512546</v>
      </c>
      <c r="T259" s="22">
        <f t="shared" si="50"/>
        <v>4.4940144064047098</v>
      </c>
      <c r="U259" s="39">
        <f t="shared" si="54"/>
        <v>8.4106484081105215E-2</v>
      </c>
      <c r="V259" s="39">
        <f t="shared" si="55"/>
        <v>3.3305277516018306E-2</v>
      </c>
      <c r="W259" s="39">
        <f t="shared" si="56"/>
        <v>5.0801206565086909E-2</v>
      </c>
      <c r="Z259" s="37"/>
      <c r="AA259" s="37"/>
    </row>
    <row r="260" spans="1:27">
      <c r="A260" s="1">
        <v>1891.12</v>
      </c>
      <c r="B260" s="11">
        <v>5.41</v>
      </c>
      <c r="C260" s="4">
        <v>0.22</v>
      </c>
      <c r="D260" s="11">
        <v>0.34</v>
      </c>
      <c r="E260" s="11">
        <v>7.5165028100000004</v>
      </c>
      <c r="F260" s="4">
        <f t="shared" si="46"/>
        <v>1891.9583333333144</v>
      </c>
      <c r="G260" s="22">
        <f>G249*1/12+G261*11/12</f>
        <v>3.601666666666667</v>
      </c>
      <c r="H260" s="22">
        <f>G260+100*variable_alloc_parm!B$8</f>
        <v>3.601666666666667</v>
      </c>
      <c r="I260" s="4">
        <f t="shared" si="43"/>
        <v>219.30770754278481</v>
      </c>
      <c r="J260" s="4">
        <f t="shared" si="44"/>
        <v>8.918243190279604</v>
      </c>
      <c r="K260" s="33">
        <f t="shared" si="47"/>
        <v>697.03170952453479</v>
      </c>
      <c r="L260" s="4">
        <f t="shared" si="48"/>
        <v>13.782739475886661</v>
      </c>
      <c r="M260" s="33">
        <f t="shared" si="45"/>
        <v>43.806059378621413</v>
      </c>
      <c r="N260" s="15">
        <f t="shared" si="51"/>
        <v>18.206303000209932</v>
      </c>
      <c r="O260" s="6"/>
      <c r="P260" s="7">
        <f t="shared" si="52"/>
        <v>22.828744233682706</v>
      </c>
      <c r="Q260" s="7"/>
      <c r="R260" s="46">
        <f t="shared" si="53"/>
        <v>-1.0973154464467415E-2</v>
      </c>
      <c r="S260" s="22">
        <f t="shared" si="49"/>
        <v>1.0031402099175537</v>
      </c>
      <c r="T260" s="22">
        <f t="shared" si="50"/>
        <v>4.508132747916636</v>
      </c>
      <c r="U260" s="39">
        <f t="shared" si="54"/>
        <v>7.7809819283636283E-2</v>
      </c>
      <c r="V260" s="39">
        <f t="shared" si="55"/>
        <v>3.195851091253088E-2</v>
      </c>
      <c r="W260" s="39">
        <f t="shared" si="56"/>
        <v>4.5851308371105404E-2</v>
      </c>
      <c r="Z260" s="37"/>
      <c r="AA260" s="37"/>
    </row>
    <row r="261" spans="1:27">
      <c r="A261" s="1">
        <v>1892.01</v>
      </c>
      <c r="B261" s="11">
        <v>5.51</v>
      </c>
      <c r="C261" s="4">
        <v>0.22170000000000001</v>
      </c>
      <c r="D261" s="11">
        <v>0.34250000000000003</v>
      </c>
      <c r="E261" s="11">
        <v>7.3262127269999997</v>
      </c>
      <c r="F261" s="4">
        <f t="shared" si="46"/>
        <v>1892.0416666666476</v>
      </c>
      <c r="G261" s="22">
        <v>3.6</v>
      </c>
      <c r="H261" s="22">
        <f>G261+100*variable_alloc_parm!B$8</f>
        <v>3.6</v>
      </c>
      <c r="I261" s="4">
        <f t="shared" si="43"/>
        <v>229.1630154025693</v>
      </c>
      <c r="J261" s="4">
        <f t="shared" si="44"/>
        <v>9.2205881151995683</v>
      </c>
      <c r="K261" s="33">
        <f t="shared" si="47"/>
        <v>730.79727584424461</v>
      </c>
      <c r="L261" s="4">
        <f t="shared" si="48"/>
        <v>14.244706492809437</v>
      </c>
      <c r="M261" s="33">
        <f t="shared" si="45"/>
        <v>45.426146456742984</v>
      </c>
      <c r="N261" s="15">
        <f t="shared" si="51"/>
        <v>19.016388404225268</v>
      </c>
      <c r="O261" s="6"/>
      <c r="P261" s="7">
        <f t="shared" si="52"/>
        <v>23.815222199457583</v>
      </c>
      <c r="Q261" s="7"/>
      <c r="R261" s="46">
        <f t="shared" si="53"/>
        <v>-1.5780715423090869E-2</v>
      </c>
      <c r="S261" s="22">
        <f t="shared" si="49"/>
        <v>1.0019594526744053</v>
      </c>
      <c r="T261" s="22">
        <f t="shared" si="50"/>
        <v>4.6397505750525116</v>
      </c>
      <c r="U261" s="39">
        <f t="shared" si="54"/>
        <v>7.6637316745876927E-2</v>
      </c>
      <c r="V261" s="39">
        <f t="shared" si="55"/>
        <v>3.0439961943855121E-2</v>
      </c>
      <c r="W261" s="39">
        <f t="shared" si="56"/>
        <v>4.6197354802021806E-2</v>
      </c>
      <c r="Z261" s="37"/>
      <c r="AA261" s="37"/>
    </row>
    <row r="262" spans="1:27">
      <c r="A262" s="1">
        <v>1892.02</v>
      </c>
      <c r="B262" s="11">
        <v>5.52</v>
      </c>
      <c r="C262" s="4">
        <v>0.2233</v>
      </c>
      <c r="D262" s="11">
        <v>0.34499999999999997</v>
      </c>
      <c r="E262" s="11">
        <v>7.3262127269999997</v>
      </c>
      <c r="F262" s="4">
        <f t="shared" si="46"/>
        <v>1892.1249999999809</v>
      </c>
      <c r="G262" s="22">
        <f>G261*11/12+G273*1/12</f>
        <v>3.6125000000000003</v>
      </c>
      <c r="H262" s="22">
        <f>G262+100*variable_alloc_parm!B$8</f>
        <v>3.6125000000000003</v>
      </c>
      <c r="I262" s="4">
        <f t="shared" si="43"/>
        <v>229.57891924177542</v>
      </c>
      <c r="J262" s="4">
        <f t="shared" si="44"/>
        <v>9.2871327294725461</v>
      </c>
      <c r="K262" s="33">
        <f t="shared" si="47"/>
        <v>734.59163012127635</v>
      </c>
      <c r="L262" s="4">
        <f t="shared" si="48"/>
        <v>14.348682452610964</v>
      </c>
      <c r="M262" s="33">
        <f t="shared" si="45"/>
        <v>45.911976882579772</v>
      </c>
      <c r="N262" s="15">
        <f t="shared" si="51"/>
        <v>19.036425040978433</v>
      </c>
      <c r="O262" s="6"/>
      <c r="P262" s="7">
        <f t="shared" si="52"/>
        <v>23.810068229783099</v>
      </c>
      <c r="Q262" s="7"/>
      <c r="R262" s="46">
        <f t="shared" si="53"/>
        <v>-1.6860961424131293E-2</v>
      </c>
      <c r="S262" s="22">
        <f t="shared" si="49"/>
        <v>1.0019704792347714</v>
      </c>
      <c r="T262" s="22">
        <f t="shared" si="50"/>
        <v>4.6488419467253719</v>
      </c>
      <c r="U262" s="39">
        <f t="shared" si="54"/>
        <v>7.735600264397724E-2</v>
      </c>
      <c r="V262" s="39">
        <f t="shared" si="55"/>
        <v>3.0423648145837978E-2</v>
      </c>
      <c r="W262" s="39">
        <f t="shared" si="56"/>
        <v>4.6932354498139262E-2</v>
      </c>
      <c r="Z262" s="37"/>
      <c r="AA262" s="37"/>
    </row>
    <row r="263" spans="1:27">
      <c r="A263" s="1">
        <v>1892.03</v>
      </c>
      <c r="B263" s="11">
        <v>5.58</v>
      </c>
      <c r="C263" s="4">
        <v>0.22500000000000001</v>
      </c>
      <c r="D263" s="11">
        <v>0.34749999999999998</v>
      </c>
      <c r="E263" s="11">
        <v>7.135922645</v>
      </c>
      <c r="F263" s="4">
        <f t="shared" si="46"/>
        <v>1892.2083333333142</v>
      </c>
      <c r="G263" s="22">
        <f>G261*10/12+G273*2/12</f>
        <v>3.625</v>
      </c>
      <c r="H263" s="22">
        <f>G263+100*variable_alloc_parm!B$8</f>
        <v>3.625</v>
      </c>
      <c r="I263" s="4">
        <f t="shared" si="43"/>
        <v>238.26295275094037</v>
      </c>
      <c r="J263" s="4">
        <f t="shared" si="44"/>
        <v>9.6073771270540469</v>
      </c>
      <c r="K263" s="33">
        <f t="shared" si="47"/>
        <v>764.93998813522433</v>
      </c>
      <c r="L263" s="4">
        <f t="shared" si="48"/>
        <v>14.838060229561247</v>
      </c>
      <c r="M263" s="33">
        <f t="shared" si="45"/>
        <v>47.637391734227663</v>
      </c>
      <c r="N263" s="15">
        <f t="shared" si="51"/>
        <v>19.738054849323017</v>
      </c>
      <c r="O263" s="6"/>
      <c r="P263" s="7">
        <f t="shared" si="52"/>
        <v>24.656692455919995</v>
      </c>
      <c r="Q263" s="7"/>
      <c r="R263" s="46">
        <f t="shared" si="53"/>
        <v>-2.1394100412433781E-2</v>
      </c>
      <c r="S263" s="22">
        <f t="shared" si="49"/>
        <v>1.0019815052999086</v>
      </c>
      <c r="T263" s="22">
        <f t="shared" si="50"/>
        <v>4.7822150145804407</v>
      </c>
      <c r="U263" s="39">
        <f t="shared" si="54"/>
        <v>7.3485534352514703E-2</v>
      </c>
      <c r="V263" s="39">
        <f t="shared" si="55"/>
        <v>2.7698926761728471E-2</v>
      </c>
      <c r="W263" s="39">
        <f t="shared" si="56"/>
        <v>4.5786607590786232E-2</v>
      </c>
      <c r="Z263" s="37"/>
      <c r="AA263" s="37"/>
    </row>
    <row r="264" spans="1:27">
      <c r="A264" s="1">
        <v>1892.04</v>
      </c>
      <c r="B264" s="11">
        <v>5.57</v>
      </c>
      <c r="C264" s="4">
        <v>0.22670000000000001</v>
      </c>
      <c r="D264" s="11">
        <v>0.35</v>
      </c>
      <c r="E264" s="11">
        <v>7.0407735540000003</v>
      </c>
      <c r="F264" s="4">
        <f t="shared" si="46"/>
        <v>1892.2916666666474</v>
      </c>
      <c r="G264" s="22">
        <f>G261*9/12+G273*3/12</f>
        <v>3.6374999999999997</v>
      </c>
      <c r="H264" s="22">
        <f>G264+100*variable_alloc_parm!B$8</f>
        <v>3.6374999999999997</v>
      </c>
      <c r="I264" s="4">
        <f t="shared" si="43"/>
        <v>241.05007595874176</v>
      </c>
      <c r="J264" s="4">
        <f t="shared" si="44"/>
        <v>9.8107813680155775</v>
      </c>
      <c r="K264" s="33">
        <f t="shared" si="47"/>
        <v>776.51279125159147</v>
      </c>
      <c r="L264" s="4">
        <f t="shared" si="48"/>
        <v>15.146773175145352</v>
      </c>
      <c r="M264" s="33">
        <f t="shared" si="45"/>
        <v>48.793442897317234</v>
      </c>
      <c r="N264" s="15">
        <f t="shared" si="51"/>
        <v>19.943265241638642</v>
      </c>
      <c r="O264" s="6"/>
      <c r="P264" s="7">
        <f t="shared" si="52"/>
        <v>24.881133648672154</v>
      </c>
      <c r="Q264" s="7"/>
      <c r="R264" s="46">
        <f t="shared" si="53"/>
        <v>-2.4221072749668865E-2</v>
      </c>
      <c r="S264" s="22">
        <f t="shared" si="49"/>
        <v>1.0019925308702788</v>
      </c>
      <c r="T264" s="22">
        <f t="shared" si="50"/>
        <v>4.8564459636708266</v>
      </c>
      <c r="U264" s="39">
        <f t="shared" si="54"/>
        <v>7.4533445976514789E-2</v>
      </c>
      <c r="V264" s="39">
        <f t="shared" si="55"/>
        <v>2.5075276650222245E-2</v>
      </c>
      <c r="W264" s="39">
        <f t="shared" si="56"/>
        <v>4.9458169326292545E-2</v>
      </c>
      <c r="Z264" s="37"/>
      <c r="AA264" s="37"/>
    </row>
    <row r="265" spans="1:27">
      <c r="A265" s="1">
        <v>1892.05</v>
      </c>
      <c r="B265" s="11">
        <v>5.57</v>
      </c>
      <c r="C265" s="4">
        <v>0.2283</v>
      </c>
      <c r="D265" s="11">
        <v>0.35249999999999998</v>
      </c>
      <c r="E265" s="11">
        <v>7.0407735540000003</v>
      </c>
      <c r="F265" s="4">
        <f t="shared" si="46"/>
        <v>1892.3749999999807</v>
      </c>
      <c r="G265" s="22">
        <f>G261*8/12+G273*4/12</f>
        <v>3.65</v>
      </c>
      <c r="H265" s="22">
        <f>G265+100*variable_alloc_parm!B$8</f>
        <v>3.65</v>
      </c>
      <c r="I265" s="4">
        <f t="shared" si="43"/>
        <v>241.05007595874176</v>
      </c>
      <c r="J265" s="4">
        <f t="shared" si="44"/>
        <v>9.8800237596733833</v>
      </c>
      <c r="K265" s="33">
        <f t="shared" si="47"/>
        <v>779.16506339765283</v>
      </c>
      <c r="L265" s="4">
        <f t="shared" si="48"/>
        <v>15.254964412110677</v>
      </c>
      <c r="M265" s="33">
        <f t="shared" si="45"/>
        <v>49.309817746440331</v>
      </c>
      <c r="N265" s="15">
        <f t="shared" si="51"/>
        <v>19.911465213489802</v>
      </c>
      <c r="O265" s="6"/>
      <c r="P265" s="7">
        <f t="shared" si="52"/>
        <v>24.810091390835655</v>
      </c>
      <c r="Q265" s="7"/>
      <c r="R265" s="46">
        <f t="shared" si="53"/>
        <v>-2.5143580225281473E-2</v>
      </c>
      <c r="S265" s="22">
        <f t="shared" si="49"/>
        <v>1.0020035559463432</v>
      </c>
      <c r="T265" s="22">
        <f t="shared" si="50"/>
        <v>4.8661225821732819</v>
      </c>
      <c r="U265" s="39">
        <f t="shared" si="54"/>
        <v>7.298534383410793E-2</v>
      </c>
      <c r="V265" s="39">
        <f t="shared" si="55"/>
        <v>2.384591749367071E-2</v>
      </c>
      <c r="W265" s="39">
        <f t="shared" si="56"/>
        <v>4.913942634043722E-2</v>
      </c>
      <c r="Z265" s="37"/>
      <c r="AA265" s="37"/>
    </row>
    <row r="266" spans="1:27">
      <c r="A266" s="1">
        <v>1892.06</v>
      </c>
      <c r="B266" s="11">
        <v>5.54</v>
      </c>
      <c r="C266" s="4">
        <v>0.23</v>
      </c>
      <c r="D266" s="11">
        <v>0.35499999999999998</v>
      </c>
      <c r="E266" s="11">
        <v>7.0407735540000003</v>
      </c>
      <c r="F266" s="4">
        <f t="shared" si="46"/>
        <v>1892.4583333333139</v>
      </c>
      <c r="G266" s="22">
        <f>G261*7/12+G273*5/12</f>
        <v>3.6625000000000001</v>
      </c>
      <c r="H266" s="22">
        <f>G266+100*variable_alloc_parm!B$8</f>
        <v>3.6625000000000001</v>
      </c>
      <c r="I266" s="4">
        <f t="shared" ref="I266:I329" si="57">B266*$E$1839/E266</f>
        <v>239.75178111515788</v>
      </c>
      <c r="J266" s="4">
        <f t="shared" ref="J266:J329" si="58">C266*$E$1839/E266</f>
        <v>9.9535938008098039</v>
      </c>
      <c r="K266" s="33">
        <f t="shared" si="47"/>
        <v>777.64963164658025</v>
      </c>
      <c r="L266" s="4">
        <f t="shared" si="48"/>
        <v>15.363155649075999</v>
      </c>
      <c r="M266" s="33">
        <f t="shared" ref="M266:M329" si="59">L266*(K266/I266)</f>
        <v>49.8313392120101</v>
      </c>
      <c r="N266" s="15">
        <f t="shared" si="51"/>
        <v>19.76928439713674</v>
      </c>
      <c r="O266" s="6"/>
      <c r="P266" s="7">
        <f t="shared" si="52"/>
        <v>24.60363200280862</v>
      </c>
      <c r="Q266" s="7"/>
      <c r="R266" s="46">
        <f t="shared" si="53"/>
        <v>-2.5776978828835721E-2</v>
      </c>
      <c r="S266" s="22">
        <f t="shared" si="49"/>
        <v>1.0020145805285625</v>
      </c>
      <c r="T266" s="22">
        <f t="shared" si="50"/>
        <v>4.8758721310084301</v>
      </c>
      <c r="U266" s="39">
        <f t="shared" si="54"/>
        <v>7.1649221258020424E-2</v>
      </c>
      <c r="V266" s="39">
        <f t="shared" si="55"/>
        <v>2.2632157413557286E-2</v>
      </c>
      <c r="W266" s="39">
        <f t="shared" si="56"/>
        <v>4.9017063844463138E-2</v>
      </c>
      <c r="Z266" s="37"/>
      <c r="AA266" s="37"/>
    </row>
    <row r="267" spans="1:27">
      <c r="A267" s="1">
        <v>1892.07</v>
      </c>
      <c r="B267" s="11">
        <v>5.54</v>
      </c>
      <c r="C267" s="4">
        <v>0.23169999999999999</v>
      </c>
      <c r="D267" s="11">
        <v>0.35749999999999998</v>
      </c>
      <c r="E267" s="11">
        <v>7.2310717359999996</v>
      </c>
      <c r="F267" s="4">
        <f t="shared" ref="F267:F330" si="60">F266+1/12</f>
        <v>1892.5416666666472</v>
      </c>
      <c r="G267" s="22">
        <f>G261*6/12+G273*6/12</f>
        <v>3.6749999999999998</v>
      </c>
      <c r="H267" s="22">
        <f>G267+100*variable_alloc_parm!B$8</f>
        <v>3.6749999999999998</v>
      </c>
      <c r="I267" s="4">
        <f t="shared" si="57"/>
        <v>233.44229757756068</v>
      </c>
      <c r="J267" s="4">
        <f t="shared" si="58"/>
        <v>9.7632816513936476</v>
      </c>
      <c r="K267" s="33">
        <f t="shared" ref="K267:K330" si="61">K266*((I267+(J267/12))/I266)</f>
        <v>759.82341781259788</v>
      </c>
      <c r="L267" s="4">
        <f t="shared" ref="L267:L330" si="62">D267*$E$1839/E267</f>
        <v>15.064191585555585</v>
      </c>
      <c r="M267" s="33">
        <f t="shared" si="59"/>
        <v>49.03192632996457</v>
      </c>
      <c r="N267" s="15">
        <f t="shared" si="51"/>
        <v>19.211886434505558</v>
      </c>
      <c r="O267" s="6"/>
      <c r="P267" s="7">
        <f t="shared" si="52"/>
        <v>23.882788577933088</v>
      </c>
      <c r="Q267" s="7"/>
      <c r="R267" s="46">
        <f t="shared" si="53"/>
        <v>-2.0998101755070615E-2</v>
      </c>
      <c r="S267" s="22">
        <f t="shared" ref="S267:S330" si="63">((H267/H268+H267/1200+((1+H268/1200)^(-119))*(1-H267/H268)))</f>
        <v>1.0020256046173972</v>
      </c>
      <c r="T267" s="22">
        <f t="shared" ref="T267:T330" si="64">T266*S266*E266/E267</f>
        <v>4.757119439542385</v>
      </c>
      <c r="U267" s="39">
        <f t="shared" si="54"/>
        <v>7.6879024073567281E-2</v>
      </c>
      <c r="V267" s="39">
        <f t="shared" si="55"/>
        <v>2.5345671985546492E-2</v>
      </c>
      <c r="W267" s="39">
        <f t="shared" si="56"/>
        <v>5.153335208802079E-2</v>
      </c>
      <c r="Z267" s="37"/>
      <c r="AA267" s="37"/>
    </row>
    <row r="268" spans="1:27">
      <c r="A268" s="1">
        <v>1892.08</v>
      </c>
      <c r="B268" s="11">
        <v>5.62</v>
      </c>
      <c r="C268" s="4">
        <v>0.23330000000000001</v>
      </c>
      <c r="D268" s="11">
        <v>0.36</v>
      </c>
      <c r="E268" s="11">
        <v>7.3262127269999997</v>
      </c>
      <c r="F268" s="4">
        <f t="shared" si="60"/>
        <v>1892.6249999999804</v>
      </c>
      <c r="G268" s="22">
        <f>G261*5/12+G273*7/12</f>
        <v>3.6875</v>
      </c>
      <c r="H268" s="22">
        <f>G268+100*variable_alloc_parm!B$8</f>
        <v>3.6875</v>
      </c>
      <c r="I268" s="4">
        <f t="shared" si="57"/>
        <v>233.73795763383657</v>
      </c>
      <c r="J268" s="4">
        <f t="shared" si="58"/>
        <v>9.7030365686786624</v>
      </c>
      <c r="K268" s="33">
        <f t="shared" si="61"/>
        <v>763.41759209281497</v>
      </c>
      <c r="L268" s="4">
        <f t="shared" si="62"/>
        <v>14.972538211420135</v>
      </c>
      <c r="M268" s="33">
        <f t="shared" si="59"/>
        <v>48.902194511283518</v>
      </c>
      <c r="N268" s="15">
        <f t="shared" si="51"/>
        <v>19.204303803173818</v>
      </c>
      <c r="O268" s="6"/>
      <c r="P268" s="7">
        <f t="shared" si="52"/>
        <v>23.846985014935328</v>
      </c>
      <c r="Q268" s="7"/>
      <c r="R268" s="46">
        <f t="shared" si="53"/>
        <v>-2.0715090945244062E-2</v>
      </c>
      <c r="S268" s="22">
        <f t="shared" si="63"/>
        <v>1.0020366282133073</v>
      </c>
      <c r="T268" s="22">
        <f t="shared" si="64"/>
        <v>4.7048525790062872</v>
      </c>
      <c r="U268" s="39">
        <f t="shared" si="54"/>
        <v>8.0811049885554542E-2</v>
      </c>
      <c r="V268" s="39">
        <f t="shared" si="55"/>
        <v>2.7870499187624853E-2</v>
      </c>
      <c r="W268" s="39">
        <f t="shared" si="56"/>
        <v>5.2940550697929689E-2</v>
      </c>
      <c r="Z268" s="37"/>
      <c r="AA268" s="37"/>
    </row>
    <row r="269" spans="1:27">
      <c r="A269" s="1">
        <v>1892.09</v>
      </c>
      <c r="B269" s="11">
        <v>5.48</v>
      </c>
      <c r="C269" s="4">
        <v>0.23499999999999999</v>
      </c>
      <c r="D269" s="11">
        <v>0.36249999999999999</v>
      </c>
      <c r="E269" s="11">
        <v>7.3262127269999997</v>
      </c>
      <c r="F269" s="4">
        <f t="shared" si="60"/>
        <v>1892.7083333333137</v>
      </c>
      <c r="G269" s="22">
        <f>G261*4/12+G273*8/12</f>
        <v>3.7</v>
      </c>
      <c r="H269" s="22">
        <f>G269+100*variable_alloc_parm!B$8</f>
        <v>3.7</v>
      </c>
      <c r="I269" s="4">
        <f t="shared" si="57"/>
        <v>227.91530388495099</v>
      </c>
      <c r="J269" s="4">
        <f t="shared" si="58"/>
        <v>9.773740221343699</v>
      </c>
      <c r="K269" s="33">
        <f t="shared" si="61"/>
        <v>747.060260826888</v>
      </c>
      <c r="L269" s="4">
        <f t="shared" si="62"/>
        <v>15.076514171221666</v>
      </c>
      <c r="M269" s="33">
        <f t="shared" si="59"/>
        <v>49.41776360396841</v>
      </c>
      <c r="N269" s="15">
        <f t="shared" si="51"/>
        <v>18.694271809588201</v>
      </c>
      <c r="O269" s="6"/>
      <c r="P269" s="7">
        <f t="shared" si="52"/>
        <v>23.191984913721981</v>
      </c>
      <c r="Q269" s="7"/>
      <c r="R269" s="46">
        <f t="shared" si="53"/>
        <v>-1.6774511432559924E-2</v>
      </c>
      <c r="S269" s="22">
        <f t="shared" si="63"/>
        <v>1.0020476513167518</v>
      </c>
      <c r="T269" s="22">
        <f t="shared" si="64"/>
        <v>4.7144346145081428</v>
      </c>
      <c r="U269" s="39">
        <f t="shared" si="54"/>
        <v>8.2466644497334984E-2</v>
      </c>
      <c r="V269" s="39">
        <f t="shared" si="55"/>
        <v>2.6651264324677681E-2</v>
      </c>
      <c r="W269" s="39">
        <f t="shared" si="56"/>
        <v>5.5815380172657303E-2</v>
      </c>
      <c r="Z269" s="37"/>
      <c r="AA269" s="37"/>
    </row>
    <row r="270" spans="1:27">
      <c r="A270" s="1">
        <v>1892.1</v>
      </c>
      <c r="B270" s="11">
        <v>5.59</v>
      </c>
      <c r="C270" s="4">
        <v>0.23669999999999999</v>
      </c>
      <c r="D270" s="11">
        <v>0.36499999999999999</v>
      </c>
      <c r="E270" s="11">
        <v>7.3262127269999997</v>
      </c>
      <c r="F270" s="4">
        <f t="shared" si="60"/>
        <v>1892.791666666647</v>
      </c>
      <c r="G270" s="22">
        <f>G261*3/12+G273*9/12</f>
        <v>3.7124999999999999</v>
      </c>
      <c r="H270" s="22">
        <f>G270+100*variable_alloc_parm!B$8</f>
        <v>3.7124999999999999</v>
      </c>
      <c r="I270" s="4">
        <f t="shared" si="57"/>
        <v>232.4902461162182</v>
      </c>
      <c r="J270" s="4">
        <f t="shared" si="58"/>
        <v>9.8444438740087392</v>
      </c>
      <c r="K270" s="33">
        <f t="shared" si="61"/>
        <v>764.7450039538528</v>
      </c>
      <c r="L270" s="4">
        <f t="shared" si="62"/>
        <v>15.180490131023195</v>
      </c>
      <c r="M270" s="33">
        <f t="shared" si="59"/>
        <v>49.934154998775725</v>
      </c>
      <c r="N270" s="15">
        <f t="shared" si="51"/>
        <v>19.040214915324707</v>
      </c>
      <c r="O270" s="6"/>
      <c r="P270" s="7">
        <f t="shared" si="52"/>
        <v>23.596821279777327</v>
      </c>
      <c r="Q270" s="7"/>
      <c r="R270" s="46">
        <f t="shared" si="53"/>
        <v>-1.6971520676857088E-2</v>
      </c>
      <c r="S270" s="22">
        <f t="shared" si="63"/>
        <v>1.0020586739281898</v>
      </c>
      <c r="T270" s="22">
        <f t="shared" si="64"/>
        <v>4.7240881327542796</v>
      </c>
      <c r="U270" s="39">
        <f t="shared" si="54"/>
        <v>6.9575564911896981E-2</v>
      </c>
      <c r="V270" s="39">
        <f t="shared" si="55"/>
        <v>1.9732244460616721E-2</v>
      </c>
      <c r="W270" s="39">
        <f t="shared" si="56"/>
        <v>4.984332045128026E-2</v>
      </c>
      <c r="Z270" s="37"/>
      <c r="AA270" s="37"/>
    </row>
    <row r="271" spans="1:27">
      <c r="A271" s="1">
        <v>1892.11</v>
      </c>
      <c r="B271" s="11">
        <v>5.57</v>
      </c>
      <c r="C271" s="4">
        <v>0.23830000000000001</v>
      </c>
      <c r="D271" s="11">
        <v>0.36749999999999999</v>
      </c>
      <c r="E271" s="11">
        <v>7.5165028100000004</v>
      </c>
      <c r="F271" s="4">
        <f t="shared" si="60"/>
        <v>1892.8749999999802</v>
      </c>
      <c r="G271" s="22">
        <f>G261*2/12+G273*10/12</f>
        <v>3.7250000000000001</v>
      </c>
      <c r="H271" s="22">
        <f>G271+100*variable_alloc_parm!B$8</f>
        <v>3.7250000000000001</v>
      </c>
      <c r="I271" s="4">
        <f t="shared" si="57"/>
        <v>225.79370259026089</v>
      </c>
      <c r="J271" s="4">
        <f t="shared" si="58"/>
        <v>9.6600788738346814</v>
      </c>
      <c r="K271" s="33">
        <f t="shared" si="61"/>
        <v>745.36559545914395</v>
      </c>
      <c r="L271" s="4">
        <f t="shared" si="62"/>
        <v>14.897519874671611</v>
      </c>
      <c r="M271" s="33">
        <f t="shared" si="59"/>
        <v>49.178071154620355</v>
      </c>
      <c r="N271" s="15">
        <f t="shared" si="51"/>
        <v>18.463312690799999</v>
      </c>
      <c r="O271" s="6"/>
      <c r="P271" s="7">
        <f t="shared" si="52"/>
        <v>22.858807224266286</v>
      </c>
      <c r="Q271" s="7"/>
      <c r="R271" s="46">
        <f t="shared" si="53"/>
        <v>-1.2059526892530655E-2</v>
      </c>
      <c r="S271" s="22">
        <f t="shared" si="63"/>
        <v>1.0020696960480802</v>
      </c>
      <c r="T271" s="22">
        <f t="shared" si="64"/>
        <v>4.6139708203501124</v>
      </c>
      <c r="U271" s="39">
        <f t="shared" si="54"/>
        <v>7.2025883368207477E-2</v>
      </c>
      <c r="V271" s="39">
        <f t="shared" si="55"/>
        <v>2.5727722107278694E-2</v>
      </c>
      <c r="W271" s="39">
        <f t="shared" si="56"/>
        <v>4.6298161260928783E-2</v>
      </c>
      <c r="Z271" s="37"/>
      <c r="AA271" s="37"/>
    </row>
    <row r="272" spans="1:27">
      <c r="A272" s="1">
        <v>1892.12</v>
      </c>
      <c r="B272" s="11">
        <v>5.51</v>
      </c>
      <c r="C272" s="4">
        <v>0.24</v>
      </c>
      <c r="D272" s="11">
        <v>0.37</v>
      </c>
      <c r="E272" s="11">
        <v>7.6116519010000001</v>
      </c>
      <c r="F272" s="4">
        <f t="shared" si="60"/>
        <v>1892.9583333333135</v>
      </c>
      <c r="G272" s="22">
        <f>G261*1/12+G273*11/12</f>
        <v>3.7374999999999998</v>
      </c>
      <c r="H272" s="22">
        <f>G272+100*variable_alloc_parm!B$8</f>
        <v>3.7374999999999998</v>
      </c>
      <c r="I272" s="4">
        <f t="shared" si="57"/>
        <v>220.56933525552196</v>
      </c>
      <c r="J272" s="4">
        <f t="shared" si="58"/>
        <v>9.6073757643058588</v>
      </c>
      <c r="K272" s="33">
        <f t="shared" si="61"/>
        <v>730.7623845705524</v>
      </c>
      <c r="L272" s="4">
        <f t="shared" si="62"/>
        <v>14.811370969971531</v>
      </c>
      <c r="M272" s="33">
        <f t="shared" si="59"/>
        <v>49.071158310545272</v>
      </c>
      <c r="N272" s="15">
        <f t="shared" si="51"/>
        <v>18.01300925127574</v>
      </c>
      <c r="O272" s="6"/>
      <c r="P272" s="7">
        <f t="shared" si="52"/>
        <v>22.281362092837366</v>
      </c>
      <c r="Q272" s="7"/>
      <c r="R272" s="46">
        <f t="shared" si="53"/>
        <v>-8.6868929989243546E-3</v>
      </c>
      <c r="S272" s="22">
        <f t="shared" si="63"/>
        <v>1.0020807176768802</v>
      </c>
      <c r="T272" s="22">
        <f t="shared" si="64"/>
        <v>4.5657242423970628</v>
      </c>
      <c r="U272" s="39">
        <f t="shared" si="54"/>
        <v>7.0814419603888457E-2</v>
      </c>
      <c r="V272" s="39">
        <f t="shared" si="55"/>
        <v>2.585311813181157E-2</v>
      </c>
      <c r="W272" s="39">
        <f t="shared" si="56"/>
        <v>4.4961301472076887E-2</v>
      </c>
      <c r="Z272" s="37"/>
      <c r="AA272" s="37"/>
    </row>
    <row r="273" spans="1:27">
      <c r="A273" s="1">
        <v>1893.01</v>
      </c>
      <c r="B273" s="11">
        <v>5.61</v>
      </c>
      <c r="C273" s="4">
        <v>0.24079999999999999</v>
      </c>
      <c r="D273" s="11">
        <v>0.36080000000000001</v>
      </c>
      <c r="E273" s="11">
        <v>7.8970910740000004</v>
      </c>
      <c r="F273" s="4">
        <f t="shared" si="60"/>
        <v>1893.0416666666467</v>
      </c>
      <c r="G273" s="22">
        <v>3.75</v>
      </c>
      <c r="H273" s="22">
        <f>G273+100*variable_alloc_parm!B$8</f>
        <v>3.75</v>
      </c>
      <c r="I273" s="4">
        <f t="shared" si="57"/>
        <v>216.45527245188262</v>
      </c>
      <c r="J273" s="4">
        <f t="shared" si="58"/>
        <v>9.2909856695923931</v>
      </c>
      <c r="K273" s="33">
        <f t="shared" si="61"/>
        <v>719.69733584899609</v>
      </c>
      <c r="L273" s="4">
        <f t="shared" si="62"/>
        <v>13.921044973375979</v>
      </c>
      <c r="M273" s="33">
        <f t="shared" si="59"/>
        <v>46.286416893817787</v>
      </c>
      <c r="N273" s="15">
        <f t="shared" si="51"/>
        <v>17.65664370809878</v>
      </c>
      <c r="O273" s="6"/>
      <c r="P273" s="7">
        <f t="shared" si="52"/>
        <v>21.820189744893529</v>
      </c>
      <c r="Q273" s="7"/>
      <c r="R273" s="46">
        <f t="shared" si="53"/>
        <v>-4.1021548362557975E-3</v>
      </c>
      <c r="S273" s="22">
        <f t="shared" si="63"/>
        <v>1.0034696890853201</v>
      </c>
      <c r="T273" s="22">
        <f t="shared" si="64"/>
        <v>4.4098534317855815</v>
      </c>
      <c r="U273" s="39">
        <f t="shared" si="54"/>
        <v>7.6951059063106619E-2</v>
      </c>
      <c r="V273" s="39">
        <f t="shared" si="55"/>
        <v>2.8480473837699138E-2</v>
      </c>
      <c r="W273" s="39">
        <f t="shared" si="56"/>
        <v>4.8470585225407481E-2</v>
      </c>
      <c r="Z273" s="37"/>
      <c r="AA273" s="37"/>
    </row>
    <row r="274" spans="1:27">
      <c r="A274" s="1">
        <v>1893.02</v>
      </c>
      <c r="B274" s="11">
        <v>5.51</v>
      </c>
      <c r="C274" s="4">
        <v>0.2417</v>
      </c>
      <c r="D274" s="11">
        <v>0.35170000000000001</v>
      </c>
      <c r="E274" s="11">
        <v>7.9922320659999997</v>
      </c>
      <c r="F274" s="4">
        <f t="shared" si="60"/>
        <v>1893.12499999998</v>
      </c>
      <c r="G274" s="22">
        <f>G273*11/12+G285*1/12</f>
        <v>3.7458333333333336</v>
      </c>
      <c r="H274" s="22">
        <f>G274+100*variable_alloc_parm!B$8</f>
        <v>3.7458333333333336</v>
      </c>
      <c r="I274" s="4">
        <f t="shared" si="57"/>
        <v>210.06609744757631</v>
      </c>
      <c r="J274" s="4">
        <f t="shared" si="58"/>
        <v>9.2146961439345194</v>
      </c>
      <c r="K274" s="33">
        <f t="shared" si="61"/>
        <v>701.0069947563918</v>
      </c>
      <c r="L274" s="4">
        <f t="shared" si="62"/>
        <v>13.408393189167441</v>
      </c>
      <c r="M274" s="33">
        <f t="shared" si="59"/>
        <v>44.744856634450642</v>
      </c>
      <c r="N274" s="15">
        <f t="shared" si="51"/>
        <v>17.125193854872453</v>
      </c>
      <c r="O274" s="6"/>
      <c r="P274" s="7">
        <f t="shared" si="52"/>
        <v>21.148920730797141</v>
      </c>
      <c r="Q274" s="7"/>
      <c r="R274" s="46">
        <f t="shared" si="53"/>
        <v>-2.0583817590019773E-3</v>
      </c>
      <c r="S274" s="22">
        <f t="shared" si="63"/>
        <v>1.0034662840811108</v>
      </c>
      <c r="T274" s="22">
        <f t="shared" si="64"/>
        <v>4.372476406690109</v>
      </c>
      <c r="U274" s="39">
        <f t="shared" si="54"/>
        <v>7.9504556444095709E-2</v>
      </c>
      <c r="V274" s="39">
        <f t="shared" si="55"/>
        <v>2.9566725037911024E-2</v>
      </c>
      <c r="W274" s="39">
        <f t="shared" si="56"/>
        <v>4.9937831406184685E-2</v>
      </c>
      <c r="Z274" s="37"/>
      <c r="AA274" s="37"/>
    </row>
    <row r="275" spans="1:27">
      <c r="A275" s="1">
        <v>1893.03</v>
      </c>
      <c r="B275" s="11">
        <v>5.31</v>
      </c>
      <c r="C275" s="4">
        <v>0.24249999999999999</v>
      </c>
      <c r="D275" s="11">
        <v>0.34250000000000003</v>
      </c>
      <c r="E275" s="11">
        <v>7.8019419829999999</v>
      </c>
      <c r="F275" s="4">
        <f t="shared" si="60"/>
        <v>1893.2083333333132</v>
      </c>
      <c r="G275" s="22">
        <f>G273*10/12+G285*2/12</f>
        <v>3.7416666666666667</v>
      </c>
      <c r="H275" s="22">
        <f>G275+100*variable_alloc_parm!B$8</f>
        <v>3.7416666666666667</v>
      </c>
      <c r="I275" s="4">
        <f t="shared" si="57"/>
        <v>207.37875307525215</v>
      </c>
      <c r="J275" s="4">
        <f t="shared" si="58"/>
        <v>9.4706869342276168</v>
      </c>
      <c r="K275" s="33">
        <f t="shared" si="61"/>
        <v>694.67281834089295</v>
      </c>
      <c r="L275" s="4">
        <f t="shared" si="62"/>
        <v>13.376124845249317</v>
      </c>
      <c r="M275" s="33">
        <f t="shared" si="59"/>
        <v>44.807050900518995</v>
      </c>
      <c r="N275" s="15">
        <f t="shared" si="51"/>
        <v>16.899589031582323</v>
      </c>
      <c r="O275" s="6"/>
      <c r="P275" s="7">
        <f t="shared" si="52"/>
        <v>20.861750450681821</v>
      </c>
      <c r="Q275" s="7"/>
      <c r="R275" s="46">
        <f t="shared" si="53"/>
        <v>-2.6649839599117986E-3</v>
      </c>
      <c r="S275" s="22">
        <f t="shared" si="63"/>
        <v>1.0034628790950846</v>
      </c>
      <c r="T275" s="22">
        <f t="shared" si="64"/>
        <v>4.494647416243394</v>
      </c>
      <c r="U275" s="39">
        <f t="shared" si="54"/>
        <v>8.0154225703686688E-2</v>
      </c>
      <c r="V275" s="39">
        <f t="shared" si="55"/>
        <v>3.0392125950546411E-2</v>
      </c>
      <c r="W275" s="39">
        <f t="shared" si="56"/>
        <v>4.9762099753140276E-2</v>
      </c>
      <c r="Z275" s="37"/>
      <c r="AA275" s="37"/>
    </row>
    <row r="276" spans="1:27">
      <c r="A276" s="1">
        <v>1893.04</v>
      </c>
      <c r="B276" s="11">
        <v>5.31</v>
      </c>
      <c r="C276" s="4">
        <v>0.24329999999999999</v>
      </c>
      <c r="D276" s="11">
        <v>0.33329999999999999</v>
      </c>
      <c r="E276" s="11">
        <v>7.7067928930000003</v>
      </c>
      <c r="F276" s="4">
        <f t="shared" si="60"/>
        <v>1893.2916666666465</v>
      </c>
      <c r="G276" s="22">
        <f>G273*9/12+G285*3/12</f>
        <v>3.7375000000000003</v>
      </c>
      <c r="H276" s="22">
        <f>G276+100*variable_alloc_parm!B$8</f>
        <v>3.7375000000000003</v>
      </c>
      <c r="I276" s="4">
        <f t="shared" si="57"/>
        <v>209.93907874046721</v>
      </c>
      <c r="J276" s="4">
        <f t="shared" si="58"/>
        <v>9.6192425343795982</v>
      </c>
      <c r="K276" s="33">
        <f t="shared" si="61"/>
        <v>705.93453539032407</v>
      </c>
      <c r="L276" s="4">
        <f t="shared" si="62"/>
        <v>13.17753200455701</v>
      </c>
      <c r="M276" s="33">
        <f t="shared" si="59"/>
        <v>44.310354170545203</v>
      </c>
      <c r="N276" s="15">
        <f t="shared" si="51"/>
        <v>17.102541578254922</v>
      </c>
      <c r="O276" s="6"/>
      <c r="P276" s="7">
        <f t="shared" si="52"/>
        <v>21.104034801510586</v>
      </c>
      <c r="Q276" s="7"/>
      <c r="R276" s="46">
        <f t="shared" si="53"/>
        <v>-3.5887991634665981E-3</v>
      </c>
      <c r="S276" s="22">
        <f t="shared" si="63"/>
        <v>1.0034594741272465</v>
      </c>
      <c r="T276" s="22">
        <f t="shared" si="64"/>
        <v>4.5658955119810773</v>
      </c>
      <c r="U276" s="39">
        <f t="shared" si="54"/>
        <v>7.4319206922216052E-2</v>
      </c>
      <c r="V276" s="39">
        <f t="shared" si="55"/>
        <v>2.8984664515630643E-2</v>
      </c>
      <c r="W276" s="39">
        <f t="shared" si="56"/>
        <v>4.533454240658541E-2</v>
      </c>
      <c r="Z276" s="37"/>
      <c r="AA276" s="37"/>
    </row>
    <row r="277" spans="1:27">
      <c r="A277" s="1">
        <v>1893.05</v>
      </c>
      <c r="B277" s="11">
        <v>4.84</v>
      </c>
      <c r="C277" s="4">
        <v>0.2442</v>
      </c>
      <c r="D277" s="11">
        <v>0.32419999999999999</v>
      </c>
      <c r="E277" s="11">
        <v>7.6116519010000001</v>
      </c>
      <c r="F277" s="4">
        <f t="shared" si="60"/>
        <v>1893.3749999999798</v>
      </c>
      <c r="G277" s="22">
        <f>G273*8/12+G285*4/12</f>
        <v>3.7333333333333334</v>
      </c>
      <c r="H277" s="22">
        <f>G277+100*variable_alloc_parm!B$8</f>
        <v>3.7333333333333334</v>
      </c>
      <c r="I277" s="4">
        <f t="shared" si="57"/>
        <v>193.74874458016814</v>
      </c>
      <c r="J277" s="4">
        <f t="shared" si="58"/>
        <v>9.7755048401812115</v>
      </c>
      <c r="K277" s="33">
        <f t="shared" si="61"/>
        <v>654.23266129068008</v>
      </c>
      <c r="L277" s="4">
        <f t="shared" si="62"/>
        <v>12.977963428283163</v>
      </c>
      <c r="M277" s="33">
        <f t="shared" si="59"/>
        <v>43.822774543479028</v>
      </c>
      <c r="N277" s="15">
        <f t="shared" si="51"/>
        <v>15.780987310776261</v>
      </c>
      <c r="O277" s="6"/>
      <c r="P277" s="7">
        <f t="shared" si="52"/>
        <v>19.473767640170006</v>
      </c>
      <c r="Q277" s="7"/>
      <c r="R277" s="46">
        <f t="shared" si="53"/>
        <v>1.0804606415403886E-3</v>
      </c>
      <c r="S277" s="22">
        <f t="shared" si="63"/>
        <v>1.0034560691776027</v>
      </c>
      <c r="T277" s="22">
        <f t="shared" si="64"/>
        <v>4.6389594451887906</v>
      </c>
      <c r="U277" s="39">
        <f t="shared" si="54"/>
        <v>8.3296094909939056E-2</v>
      </c>
      <c r="V277" s="39">
        <f t="shared" si="55"/>
        <v>2.993018558755467E-2</v>
      </c>
      <c r="W277" s="39">
        <f t="shared" si="56"/>
        <v>5.3365909322384386E-2</v>
      </c>
      <c r="Z277" s="37"/>
      <c r="AA277" s="37"/>
    </row>
    <row r="278" spans="1:27">
      <c r="A278" s="1">
        <v>1893.06</v>
      </c>
      <c r="B278" s="11">
        <v>4.6100000000000003</v>
      </c>
      <c r="C278" s="4">
        <v>0.245</v>
      </c>
      <c r="D278" s="11">
        <v>0.315</v>
      </c>
      <c r="E278" s="11">
        <v>7.4213618180000003</v>
      </c>
      <c r="F278" s="4">
        <f t="shared" si="60"/>
        <v>1893.458333333313</v>
      </c>
      <c r="G278" s="22">
        <f>G273*7/12+G285*5/12</f>
        <v>3.729166666666667</v>
      </c>
      <c r="H278" s="22">
        <f>G278+100*variable_alloc_parm!B$8</f>
        <v>3.729166666666667</v>
      </c>
      <c r="I278" s="4">
        <f t="shared" si="57"/>
        <v>189.27348301400392</v>
      </c>
      <c r="J278" s="4">
        <f t="shared" si="58"/>
        <v>10.059002893368971</v>
      </c>
      <c r="K278" s="33">
        <f t="shared" si="61"/>
        <v>641.95154120658412</v>
      </c>
      <c r="L278" s="4">
        <f t="shared" si="62"/>
        <v>12.933003720045821</v>
      </c>
      <c r="M278" s="33">
        <f t="shared" si="59"/>
        <v>43.86436778309632</v>
      </c>
      <c r="N278" s="15">
        <f t="shared" si="51"/>
        <v>15.416503863597699</v>
      </c>
      <c r="O278" s="6"/>
      <c r="P278" s="7">
        <f t="shared" si="52"/>
        <v>19.0292358190108</v>
      </c>
      <c r="Q278" s="7"/>
      <c r="R278" s="46">
        <f t="shared" si="53"/>
        <v>3.0336802960416742E-3</v>
      </c>
      <c r="S278" s="22">
        <f t="shared" si="63"/>
        <v>1.003452664246159</v>
      </c>
      <c r="T278" s="22">
        <f t="shared" si="64"/>
        <v>4.774349998094368</v>
      </c>
      <c r="U278" s="39">
        <f t="shared" si="54"/>
        <v>7.9623432575239184E-2</v>
      </c>
      <c r="V278" s="39">
        <f t="shared" si="55"/>
        <v>2.718448252896466E-2</v>
      </c>
      <c r="W278" s="39">
        <f t="shared" si="56"/>
        <v>5.2438950046274524E-2</v>
      </c>
      <c r="Z278" s="37"/>
      <c r="AA278" s="37"/>
    </row>
    <row r="279" spans="1:27">
      <c r="A279" s="1">
        <v>1893.07</v>
      </c>
      <c r="B279" s="11">
        <v>4.18</v>
      </c>
      <c r="C279" s="4">
        <v>0.24579999999999999</v>
      </c>
      <c r="D279" s="11">
        <v>0.30580000000000002</v>
      </c>
      <c r="E279" s="11">
        <v>7.2310717359999996</v>
      </c>
      <c r="F279" s="4">
        <f t="shared" si="60"/>
        <v>1893.5416666666463</v>
      </c>
      <c r="G279" s="22">
        <f>G273*6/12+G285*6/12</f>
        <v>3.7250000000000005</v>
      </c>
      <c r="H279" s="22">
        <f>G279+100*variable_alloc_parm!B$8</f>
        <v>3.7250000000000005</v>
      </c>
      <c r="I279" s="4">
        <f t="shared" si="57"/>
        <v>176.13516315418838</v>
      </c>
      <c r="J279" s="4">
        <f t="shared" si="58"/>
        <v>10.357421795047728</v>
      </c>
      <c r="K279" s="33">
        <f t="shared" si="61"/>
        <v>600.31821615208696</v>
      </c>
      <c r="L279" s="4">
        <f t="shared" si="62"/>
        <v>12.885677725490625</v>
      </c>
      <c r="M279" s="33">
        <f t="shared" si="59"/>
        <v>43.918016865863216</v>
      </c>
      <c r="N279" s="15">
        <f t="shared" si="51"/>
        <v>14.349854182760957</v>
      </c>
      <c r="O279" s="6"/>
      <c r="P279" s="7">
        <f t="shared" si="52"/>
        <v>17.725059871200958</v>
      </c>
      <c r="Q279" s="7"/>
      <c r="R279" s="46">
        <f t="shared" si="53"/>
        <v>7.3343907719460449E-3</v>
      </c>
      <c r="S279" s="22">
        <f t="shared" si="63"/>
        <v>1.0034492593329205</v>
      </c>
      <c r="T279" s="22">
        <f t="shared" si="64"/>
        <v>4.9169079628210657</v>
      </c>
      <c r="U279" s="39">
        <f t="shared" si="54"/>
        <v>8.2233931613144851E-2</v>
      </c>
      <c r="V279" s="39">
        <f t="shared" si="55"/>
        <v>2.4379812473846796E-2</v>
      </c>
      <c r="W279" s="39">
        <f t="shared" si="56"/>
        <v>5.7854119139298055E-2</v>
      </c>
      <c r="Z279" s="37"/>
      <c r="AA279" s="37"/>
    </row>
    <row r="280" spans="1:27">
      <c r="A280" s="1">
        <v>1893.08</v>
      </c>
      <c r="B280" s="11">
        <v>4.08</v>
      </c>
      <c r="C280" s="4">
        <v>0.2467</v>
      </c>
      <c r="D280" s="11">
        <v>0.29670000000000002</v>
      </c>
      <c r="E280" s="11">
        <v>6.9456325620000001</v>
      </c>
      <c r="F280" s="4">
        <f t="shared" si="60"/>
        <v>1893.6249999999795</v>
      </c>
      <c r="G280" s="22">
        <f>G273*5/12+G285*7/12</f>
        <v>3.7208333333333337</v>
      </c>
      <c r="H280" s="22">
        <f>G280+100*variable_alloc_parm!B$8</f>
        <v>3.7208333333333337</v>
      </c>
      <c r="I280" s="4">
        <f t="shared" si="57"/>
        <v>178.98672135371737</v>
      </c>
      <c r="J280" s="4">
        <f t="shared" si="58"/>
        <v>10.82255494067698</v>
      </c>
      <c r="K280" s="33">
        <f t="shared" si="61"/>
        <v>613.11098865092947</v>
      </c>
      <c r="L280" s="4">
        <f t="shared" si="62"/>
        <v>13.016019663149008</v>
      </c>
      <c r="M280" s="33">
        <f t="shared" si="59"/>
        <v>44.585791748218334</v>
      </c>
      <c r="N280" s="15">
        <f t="shared" si="51"/>
        <v>14.588056535807818</v>
      </c>
      <c r="O280" s="6"/>
      <c r="P280" s="7">
        <f t="shared" si="52"/>
        <v>18.033912740781641</v>
      </c>
      <c r="Q280" s="7"/>
      <c r="R280" s="46">
        <f t="shared" si="53"/>
        <v>2.3197397456332508E-3</v>
      </c>
      <c r="S280" s="22">
        <f t="shared" si="63"/>
        <v>1.0034458544378932</v>
      </c>
      <c r="T280" s="22">
        <f t="shared" si="64"/>
        <v>5.1366309144522324</v>
      </c>
      <c r="U280" s="39">
        <f t="shared" si="54"/>
        <v>7.6898267849162094E-2</v>
      </c>
      <c r="V280" s="39">
        <f t="shared" si="55"/>
        <v>2.0124175219046636E-2</v>
      </c>
      <c r="W280" s="39">
        <f t="shared" si="56"/>
        <v>5.6774092630115458E-2</v>
      </c>
      <c r="Z280" s="37"/>
      <c r="AA280" s="37"/>
    </row>
    <row r="281" spans="1:27">
      <c r="A281" s="1">
        <v>1893.09</v>
      </c>
      <c r="B281" s="11">
        <v>4.37</v>
      </c>
      <c r="C281" s="4">
        <v>0.2475</v>
      </c>
      <c r="D281" s="11">
        <v>0.28749999999999998</v>
      </c>
      <c r="E281" s="11">
        <v>7.2310717359999996</v>
      </c>
      <c r="F281" s="4">
        <f t="shared" si="60"/>
        <v>1893.7083333333128</v>
      </c>
      <c r="G281" s="22">
        <f>G273*4/12+G285*8/12</f>
        <v>3.7166666666666668</v>
      </c>
      <c r="H281" s="22">
        <f>G281+100*variable_alloc_parm!B$8</f>
        <v>3.7166666666666668</v>
      </c>
      <c r="I281" s="4">
        <f t="shared" si="57"/>
        <v>184.14130693392423</v>
      </c>
      <c r="J281" s="4">
        <f t="shared" si="58"/>
        <v>10.429055713076943</v>
      </c>
      <c r="K281" s="33">
        <f t="shared" si="61"/>
        <v>633.74481233058077</v>
      </c>
      <c r="L281" s="4">
        <f t="shared" si="62"/>
        <v>12.11455966670554</v>
      </c>
      <c r="M281" s="33">
        <f t="shared" si="59"/>
        <v>41.69373765332768</v>
      </c>
      <c r="N281" s="15">
        <f t="shared" si="51"/>
        <v>15.012069079138763</v>
      </c>
      <c r="O281" s="6"/>
      <c r="P281" s="7">
        <f t="shared" si="52"/>
        <v>18.567014551942318</v>
      </c>
      <c r="Q281" s="7"/>
      <c r="R281" s="46">
        <f t="shared" si="53"/>
        <v>5.3443003566988334E-3</v>
      </c>
      <c r="S281" s="22">
        <f t="shared" si="63"/>
        <v>1.0034424495610827</v>
      </c>
      <c r="T281" s="22">
        <f t="shared" si="64"/>
        <v>4.950869043250731</v>
      </c>
      <c r="U281" s="39">
        <f t="shared" si="54"/>
        <v>6.9957661753171863E-2</v>
      </c>
      <c r="V281" s="39">
        <f t="shared" si="55"/>
        <v>2.291964142433156E-2</v>
      </c>
      <c r="W281" s="39">
        <f t="shared" si="56"/>
        <v>4.7038020328840302E-2</v>
      </c>
      <c r="Z281" s="37"/>
      <c r="AA281" s="37"/>
    </row>
    <row r="282" spans="1:27">
      <c r="A282" s="1">
        <v>1893.1</v>
      </c>
      <c r="B282" s="11">
        <v>4.5</v>
      </c>
      <c r="C282" s="4">
        <v>0.24829999999999999</v>
      </c>
      <c r="D282" s="11">
        <v>0.27829999999999999</v>
      </c>
      <c r="E282" s="11">
        <v>7.3262127269999997</v>
      </c>
      <c r="F282" s="4">
        <f t="shared" si="60"/>
        <v>1893.7916666666461</v>
      </c>
      <c r="G282" s="22">
        <f>G273*3/12+G285*9/12</f>
        <v>3.7125000000000004</v>
      </c>
      <c r="H282" s="22">
        <f>G282+100*variable_alloc_parm!B$8</f>
        <v>3.7125000000000004</v>
      </c>
      <c r="I282" s="4">
        <f t="shared" si="57"/>
        <v>187.15672764275169</v>
      </c>
      <c r="J282" s="4">
        <f t="shared" si="58"/>
        <v>10.326892327487833</v>
      </c>
      <c r="K282" s="33">
        <f t="shared" si="61"/>
        <v>647.08452306026084</v>
      </c>
      <c r="L282" s="4">
        <f t="shared" si="62"/>
        <v>11.574603845106177</v>
      </c>
      <c r="M282" s="33">
        <f t="shared" si="59"/>
        <v>40.018582837260134</v>
      </c>
      <c r="N282" s="15">
        <f t="shared" si="51"/>
        <v>15.271794153520183</v>
      </c>
      <c r="O282" s="6"/>
      <c r="P282" s="7">
        <f t="shared" si="52"/>
        <v>18.897533570630873</v>
      </c>
      <c r="Q282" s="7"/>
      <c r="R282" s="46">
        <f t="shared" si="53"/>
        <v>5.5295620163699211E-3</v>
      </c>
      <c r="S282" s="22">
        <f t="shared" si="63"/>
        <v>1.0034390447024946</v>
      </c>
      <c r="T282" s="22">
        <f t="shared" si="64"/>
        <v>4.9033969592876216</v>
      </c>
      <c r="U282" s="39">
        <f t="shared" si="54"/>
        <v>6.5935928115401499E-2</v>
      </c>
      <c r="V282" s="39">
        <f t="shared" si="55"/>
        <v>2.5305820298042736E-2</v>
      </c>
      <c r="W282" s="39">
        <f t="shared" si="56"/>
        <v>4.0630107817358763E-2</v>
      </c>
      <c r="Z282" s="37"/>
      <c r="AA282" s="37"/>
    </row>
    <row r="283" spans="1:27">
      <c r="A283" s="1">
        <v>1893.11</v>
      </c>
      <c r="B283" s="11">
        <v>4.57</v>
      </c>
      <c r="C283" s="4">
        <v>0.2492</v>
      </c>
      <c r="D283" s="11">
        <v>0.26919999999999999</v>
      </c>
      <c r="E283" s="11">
        <v>7.135922645</v>
      </c>
      <c r="F283" s="4">
        <f t="shared" si="60"/>
        <v>1893.8749999999793</v>
      </c>
      <c r="G283" s="22">
        <f>G273*2/12+G285*10/12</f>
        <v>3.7083333333333335</v>
      </c>
      <c r="H283" s="22">
        <f>G283+100*variable_alloc_parm!B$8</f>
        <v>3.7083333333333335</v>
      </c>
      <c r="I283" s="4">
        <f t="shared" si="57"/>
        <v>195.1365043139422</v>
      </c>
      <c r="J283" s="4">
        <f t="shared" si="58"/>
        <v>10.640703911386082</v>
      </c>
      <c r="K283" s="33">
        <f t="shared" si="61"/>
        <v>677.73998646942766</v>
      </c>
      <c r="L283" s="4">
        <f t="shared" si="62"/>
        <v>11.49469298934644</v>
      </c>
      <c r="M283" s="33">
        <f t="shared" si="59"/>
        <v>39.922889356142207</v>
      </c>
      <c r="N283" s="15">
        <f t="shared" si="51"/>
        <v>15.94241140057167</v>
      </c>
      <c r="O283" s="6"/>
      <c r="P283" s="7">
        <f t="shared" si="52"/>
        <v>19.73791773443034</v>
      </c>
      <c r="Q283" s="7"/>
      <c r="R283" s="46">
        <f t="shared" si="53"/>
        <v>1.2583784971808218E-3</v>
      </c>
      <c r="S283" s="22">
        <f t="shared" si="63"/>
        <v>1.0034356398621347</v>
      </c>
      <c r="T283" s="22">
        <f t="shared" si="64"/>
        <v>5.0514660734074015</v>
      </c>
      <c r="U283" s="39">
        <f t="shared" si="54"/>
        <v>6.3083964291856143E-2</v>
      </c>
      <c r="V283" s="39">
        <f t="shared" si="55"/>
        <v>2.3672093881791145E-2</v>
      </c>
      <c r="W283" s="39">
        <f t="shared" si="56"/>
        <v>3.9411870410064997E-2</v>
      </c>
      <c r="Z283" s="37"/>
      <c r="AA283" s="37"/>
    </row>
    <row r="284" spans="1:27">
      <c r="A284" s="1">
        <v>1893.12</v>
      </c>
      <c r="B284" s="11">
        <v>4.41</v>
      </c>
      <c r="C284" s="4">
        <v>0.25</v>
      </c>
      <c r="D284" s="11">
        <v>0.26</v>
      </c>
      <c r="E284" s="11">
        <v>7.0407735540000003</v>
      </c>
      <c r="F284" s="4">
        <f t="shared" si="60"/>
        <v>1893.9583333333126</v>
      </c>
      <c r="G284" s="22">
        <f>G273*1/12+G285*11/12</f>
        <v>3.7041666666666671</v>
      </c>
      <c r="H284" s="22">
        <f>G284+100*variable_alloc_parm!B$8</f>
        <v>3.7041666666666671</v>
      </c>
      <c r="I284" s="4">
        <f t="shared" si="57"/>
        <v>190.84934200683148</v>
      </c>
      <c r="J284" s="4">
        <f t="shared" si="58"/>
        <v>10.819123696532396</v>
      </c>
      <c r="K284" s="33">
        <f t="shared" si="61"/>
        <v>665.98137026497989</v>
      </c>
      <c r="L284" s="4">
        <f t="shared" si="62"/>
        <v>11.25188864439369</v>
      </c>
      <c r="M284" s="33">
        <f t="shared" si="59"/>
        <v>39.264207770724425</v>
      </c>
      <c r="N284" s="15">
        <f t="shared" si="51"/>
        <v>15.612694335464935</v>
      </c>
      <c r="O284" s="6"/>
      <c r="P284" s="7">
        <f t="shared" si="52"/>
        <v>19.34352062821004</v>
      </c>
      <c r="Q284" s="7"/>
      <c r="R284" s="46">
        <f t="shared" si="53"/>
        <v>3.0749892319138772E-4</v>
      </c>
      <c r="S284" s="22">
        <f t="shared" si="63"/>
        <v>1.0034322350400087</v>
      </c>
      <c r="T284" s="22">
        <f t="shared" si="64"/>
        <v>5.1373211954152787</v>
      </c>
      <c r="U284" s="39">
        <f t="shared" si="54"/>
        <v>7.023861221615002E-2</v>
      </c>
      <c r="V284" s="39">
        <f t="shared" si="55"/>
        <v>2.216461985327367E-2</v>
      </c>
      <c r="W284" s="39">
        <f t="shared" si="56"/>
        <v>4.807399236287635E-2</v>
      </c>
      <c r="Z284" s="37"/>
      <c r="AA284" s="37"/>
    </row>
    <row r="285" spans="1:27">
      <c r="A285" s="1">
        <v>1894.01</v>
      </c>
      <c r="B285" s="11">
        <v>4.32</v>
      </c>
      <c r="C285" s="4">
        <v>0.2467</v>
      </c>
      <c r="D285" s="11">
        <v>0.25169999999999998</v>
      </c>
      <c r="E285" s="11">
        <v>6.8504834710000004</v>
      </c>
      <c r="F285" s="4">
        <f t="shared" si="60"/>
        <v>1894.0416666666458</v>
      </c>
      <c r="G285" s="22">
        <v>3.7</v>
      </c>
      <c r="H285" s="22">
        <f>G285+100*variable_alloc_parm!B$8</f>
        <v>3.7</v>
      </c>
      <c r="I285" s="4">
        <f t="shared" si="57"/>
        <v>192.14760616127035</v>
      </c>
      <c r="J285" s="4">
        <f t="shared" si="58"/>
        <v>10.972873712959581</v>
      </c>
      <c r="K285" s="33">
        <f t="shared" si="61"/>
        <v>673.70262924847418</v>
      </c>
      <c r="L285" s="4">
        <f t="shared" si="62"/>
        <v>11.195266775646235</v>
      </c>
      <c r="M285" s="33">
        <f t="shared" si="59"/>
        <v>39.252535134685395</v>
      </c>
      <c r="N285" s="15">
        <f t="shared" si="51"/>
        <v>15.73986935194822</v>
      </c>
      <c r="O285" s="6"/>
      <c r="P285" s="7">
        <f t="shared" si="52"/>
        <v>19.517070327772917</v>
      </c>
      <c r="Q285" s="7"/>
      <c r="R285" s="46">
        <f t="shared" si="53"/>
        <v>-2.831422459346658E-3</v>
      </c>
      <c r="S285" s="22">
        <f t="shared" si="63"/>
        <v>1.0047429489760904</v>
      </c>
      <c r="T285" s="22">
        <f t="shared" si="64"/>
        <v>5.2981460010668515</v>
      </c>
      <c r="U285" s="39">
        <f t="shared" si="54"/>
        <v>6.8755767907126453E-2</v>
      </c>
      <c r="V285" s="39">
        <f t="shared" si="55"/>
        <v>1.6867288833896321E-2</v>
      </c>
      <c r="W285" s="39">
        <f t="shared" si="56"/>
        <v>5.1888479073230132E-2</v>
      </c>
      <c r="Z285" s="37"/>
      <c r="AA285" s="37"/>
    </row>
    <row r="286" spans="1:27">
      <c r="A286" s="1">
        <v>1894.02</v>
      </c>
      <c r="B286" s="11">
        <v>4.38</v>
      </c>
      <c r="C286" s="4">
        <v>0.24329999999999999</v>
      </c>
      <c r="D286" s="11">
        <v>0.24329999999999999</v>
      </c>
      <c r="E286" s="11">
        <v>6.7553424790000003</v>
      </c>
      <c r="F286" s="4">
        <f t="shared" si="60"/>
        <v>1894.1249999999791</v>
      </c>
      <c r="G286" s="22">
        <f>G285*11/12+G297*1/12</f>
        <v>3.6800000000000006</v>
      </c>
      <c r="H286" s="22">
        <f>G286+100*variable_alloc_parm!B$8</f>
        <v>3.6800000000000006</v>
      </c>
      <c r="I286" s="4">
        <f t="shared" si="57"/>
        <v>197.56007991434362</v>
      </c>
      <c r="J286" s="4">
        <f t="shared" si="58"/>
        <v>10.9740564938721</v>
      </c>
      <c r="K286" s="33">
        <f t="shared" si="61"/>
        <v>695.88610636515784</v>
      </c>
      <c r="L286" s="4">
        <f t="shared" si="62"/>
        <v>10.9740564938721</v>
      </c>
      <c r="M286" s="33">
        <f t="shared" si="59"/>
        <v>38.655043305626229</v>
      </c>
      <c r="N286" s="15">
        <f t="shared" si="51"/>
        <v>16.202736596449927</v>
      </c>
      <c r="O286" s="6"/>
      <c r="P286" s="7">
        <f t="shared" si="52"/>
        <v>20.105790744253259</v>
      </c>
      <c r="Q286" s="7"/>
      <c r="R286" s="46">
        <f t="shared" si="53"/>
        <v>-5.802921443880428E-3</v>
      </c>
      <c r="S286" s="22">
        <f t="shared" si="63"/>
        <v>1.004727838446956</v>
      </c>
      <c r="T286" s="22">
        <f t="shared" si="64"/>
        <v>5.3982468538514317</v>
      </c>
      <c r="U286" s="39">
        <f t="shared" si="54"/>
        <v>6.0447161392130022E-2</v>
      </c>
      <c r="V286" s="39">
        <f t="shared" si="55"/>
        <v>1.2891990188189428E-2</v>
      </c>
      <c r="W286" s="39">
        <f t="shared" si="56"/>
        <v>4.7555171203940594E-2</v>
      </c>
      <c r="Z286" s="37"/>
      <c r="AA286" s="37"/>
    </row>
    <row r="287" spans="1:27">
      <c r="A287" s="1">
        <v>1894.03</v>
      </c>
      <c r="B287" s="11">
        <v>4.51</v>
      </c>
      <c r="C287" s="4">
        <v>0.24</v>
      </c>
      <c r="D287" s="11">
        <v>0.23499999999999999</v>
      </c>
      <c r="E287" s="11">
        <v>6.5650523969999997</v>
      </c>
      <c r="F287" s="4">
        <f t="shared" si="60"/>
        <v>1894.2083333333123</v>
      </c>
      <c r="G287" s="22">
        <f>G285*10/12+G297*2/12</f>
        <v>3.66</v>
      </c>
      <c r="H287" s="22">
        <f>G287+100*variable_alloc_parm!B$8</f>
        <v>3.66</v>
      </c>
      <c r="I287" s="4">
        <f t="shared" si="57"/>
        <v>209.32003537823405</v>
      </c>
      <c r="J287" s="4">
        <f t="shared" si="58"/>
        <v>11.138981927001369</v>
      </c>
      <c r="K287" s="33">
        <f t="shared" si="61"/>
        <v>740.57906687010245</v>
      </c>
      <c r="L287" s="4">
        <f t="shared" si="62"/>
        <v>10.906919803522172</v>
      </c>
      <c r="M287" s="33">
        <f t="shared" si="59"/>
        <v>38.588931422278058</v>
      </c>
      <c r="N287" s="15">
        <f t="shared" si="51"/>
        <v>17.18762208812193</v>
      </c>
      <c r="O287" s="6"/>
      <c r="P287" s="7">
        <f t="shared" si="52"/>
        <v>21.341016645575859</v>
      </c>
      <c r="Q287" s="7"/>
      <c r="R287" s="46">
        <f t="shared" si="53"/>
        <v>-1.1905071655421193E-2</v>
      </c>
      <c r="S287" s="22">
        <f t="shared" si="63"/>
        <v>1.0047127299409879</v>
      </c>
      <c r="T287" s="22">
        <f t="shared" si="64"/>
        <v>5.580978518168151</v>
      </c>
      <c r="U287" s="39">
        <f t="shared" si="54"/>
        <v>5.519267464560107E-2</v>
      </c>
      <c r="V287" s="39">
        <f t="shared" si="55"/>
        <v>1.089638514334057E-2</v>
      </c>
      <c r="W287" s="39">
        <f t="shared" si="56"/>
        <v>4.42962895022605E-2</v>
      </c>
      <c r="Z287" s="37"/>
      <c r="AA287" s="37"/>
    </row>
    <row r="288" spans="1:27">
      <c r="A288" s="1">
        <v>1894.04</v>
      </c>
      <c r="B288" s="11">
        <v>4.57</v>
      </c>
      <c r="C288" s="4">
        <v>0.23669999999999999</v>
      </c>
      <c r="D288" s="11">
        <v>0.22670000000000001</v>
      </c>
      <c r="E288" s="11">
        <v>6.5650523969999997</v>
      </c>
      <c r="F288" s="4">
        <f t="shared" si="60"/>
        <v>1894.2916666666456</v>
      </c>
      <c r="G288" s="22">
        <f>G285*9/12+G297*3/12</f>
        <v>3.64</v>
      </c>
      <c r="H288" s="22">
        <f>G288+100*variable_alloc_parm!B$8</f>
        <v>3.64</v>
      </c>
      <c r="I288" s="4">
        <f t="shared" si="57"/>
        <v>212.1047808599844</v>
      </c>
      <c r="J288" s="4">
        <f t="shared" si="58"/>
        <v>10.9858209255051</v>
      </c>
      <c r="K288" s="33">
        <f t="shared" si="61"/>
        <v>753.67056711538396</v>
      </c>
      <c r="L288" s="4">
        <f t="shared" si="62"/>
        <v>10.521696678546711</v>
      </c>
      <c r="M288" s="33">
        <f t="shared" si="59"/>
        <v>37.386677804170141</v>
      </c>
      <c r="N288" s="15">
        <f t="shared" si="51"/>
        <v>17.434849078052455</v>
      </c>
      <c r="O288" s="6"/>
      <c r="P288" s="7">
        <f t="shared" si="52"/>
        <v>21.659778276889092</v>
      </c>
      <c r="Q288" s="7"/>
      <c r="R288" s="46">
        <f t="shared" si="53"/>
        <v>-1.0514783387849995E-2</v>
      </c>
      <c r="S288" s="22">
        <f t="shared" si="63"/>
        <v>1.0046976234612084</v>
      </c>
      <c r="T288" s="22">
        <f t="shared" si="64"/>
        <v>5.6072801627307323</v>
      </c>
      <c r="U288" s="39">
        <f t="shared" si="54"/>
        <v>5.7571252586668953E-2</v>
      </c>
      <c r="V288" s="39">
        <f t="shared" si="55"/>
        <v>1.1807735519989926E-2</v>
      </c>
      <c r="W288" s="39">
        <f t="shared" si="56"/>
        <v>4.5763517066679027E-2</v>
      </c>
      <c r="Z288" s="37"/>
      <c r="AA288" s="37"/>
    </row>
    <row r="289" spans="1:27">
      <c r="A289" s="1">
        <v>1894.05</v>
      </c>
      <c r="B289" s="11">
        <v>4.4000000000000004</v>
      </c>
      <c r="C289" s="4">
        <v>0.23330000000000001</v>
      </c>
      <c r="D289" s="11">
        <v>0.21829999999999999</v>
      </c>
      <c r="E289" s="11">
        <v>6.5650523969999997</v>
      </c>
      <c r="F289" s="4">
        <f t="shared" si="60"/>
        <v>1894.3749999999789</v>
      </c>
      <c r="G289" s="22">
        <f>G285*8/12+G297*4/12</f>
        <v>3.62</v>
      </c>
      <c r="H289" s="22">
        <f>G289+100*variable_alloc_parm!B$8</f>
        <v>3.62</v>
      </c>
      <c r="I289" s="4">
        <f t="shared" si="57"/>
        <v>204.21466866169177</v>
      </c>
      <c r="J289" s="4">
        <f t="shared" si="58"/>
        <v>10.828018681539248</v>
      </c>
      <c r="K289" s="33">
        <f t="shared" si="61"/>
        <v>728.84094250547571</v>
      </c>
      <c r="L289" s="4">
        <f t="shared" si="62"/>
        <v>10.131832311101661</v>
      </c>
      <c r="M289" s="33">
        <f t="shared" si="59"/>
        <v>36.160449488396665</v>
      </c>
      <c r="N289" s="15">
        <f t="shared" si="51"/>
        <v>16.808751920918009</v>
      </c>
      <c r="O289" s="6"/>
      <c r="P289" s="7">
        <f t="shared" si="52"/>
        <v>20.896769439678739</v>
      </c>
      <c r="Q289" s="7"/>
      <c r="R289" s="46">
        <f t="shared" si="53"/>
        <v>-6.1149548233006557E-3</v>
      </c>
      <c r="S289" s="22">
        <f t="shared" si="63"/>
        <v>1.0046825190106428</v>
      </c>
      <c r="T289" s="22">
        <f t="shared" si="64"/>
        <v>5.6336210535767446</v>
      </c>
      <c r="U289" s="39">
        <f t="shared" si="54"/>
        <v>6.1779399425590631E-2</v>
      </c>
      <c r="V289" s="39">
        <f t="shared" si="55"/>
        <v>1.3920429738360163E-2</v>
      </c>
      <c r="W289" s="39">
        <f t="shared" si="56"/>
        <v>4.7858969687230468E-2</v>
      </c>
      <c r="Z289" s="37"/>
      <c r="AA289" s="37"/>
    </row>
    <row r="290" spans="1:27">
      <c r="A290" s="1">
        <v>1894.06</v>
      </c>
      <c r="B290" s="11">
        <v>4.34</v>
      </c>
      <c r="C290" s="4">
        <v>0.23</v>
      </c>
      <c r="D290" s="11">
        <v>0.21</v>
      </c>
      <c r="E290" s="11">
        <v>6.5650523969999997</v>
      </c>
      <c r="F290" s="4">
        <f t="shared" si="60"/>
        <v>1894.4583333333121</v>
      </c>
      <c r="G290" s="22">
        <f>G285*7/12+G297*5/12</f>
        <v>3.6000000000000005</v>
      </c>
      <c r="H290" s="22">
        <f>G290+100*variable_alloc_parm!B$8</f>
        <v>3.6000000000000005</v>
      </c>
      <c r="I290" s="4">
        <f t="shared" si="57"/>
        <v>201.4299231799414</v>
      </c>
      <c r="J290" s="4">
        <f t="shared" si="58"/>
        <v>10.67485768004298</v>
      </c>
      <c r="K290" s="33">
        <f t="shared" si="61"/>
        <v>722.07707769813317</v>
      </c>
      <c r="L290" s="4">
        <f t="shared" si="62"/>
        <v>9.7466091861261983</v>
      </c>
      <c r="M290" s="33">
        <f t="shared" si="59"/>
        <v>34.939213437006451</v>
      </c>
      <c r="N290" s="15">
        <f t="shared" si="51"/>
        <v>16.60631969529253</v>
      </c>
      <c r="O290" s="6"/>
      <c r="P290" s="7">
        <f t="shared" si="52"/>
        <v>20.661031027566612</v>
      </c>
      <c r="Q290" s="7"/>
      <c r="R290" s="46">
        <f t="shared" si="53"/>
        <v>-5.1897331275500488E-3</v>
      </c>
      <c r="S290" s="22">
        <f t="shared" si="63"/>
        <v>1.0046674165923231</v>
      </c>
      <c r="T290" s="22">
        <f t="shared" si="64"/>
        <v>5.6600005912588749</v>
      </c>
      <c r="U290" s="39">
        <f t="shared" si="54"/>
        <v>6.3381375685017449E-2</v>
      </c>
      <c r="V290" s="39">
        <f t="shared" si="55"/>
        <v>1.3679316075972281E-2</v>
      </c>
      <c r="W290" s="39">
        <f t="shared" si="56"/>
        <v>4.9702059609045168E-2</v>
      </c>
      <c r="Z290" s="37"/>
      <c r="AA290" s="37"/>
    </row>
    <row r="291" spans="1:27">
      <c r="A291" s="1">
        <v>1894.07</v>
      </c>
      <c r="B291" s="11">
        <v>4.25</v>
      </c>
      <c r="C291" s="4">
        <v>0.22670000000000001</v>
      </c>
      <c r="D291" s="11">
        <v>0.20169999999999999</v>
      </c>
      <c r="E291" s="11">
        <v>6.5650523969999997</v>
      </c>
      <c r="F291" s="4">
        <f t="shared" si="60"/>
        <v>1894.5416666666454</v>
      </c>
      <c r="G291" s="22">
        <f>G285*6/12+G297*6/12</f>
        <v>3.58</v>
      </c>
      <c r="H291" s="22">
        <f>G291+100*variable_alloc_parm!B$8</f>
        <v>3.58</v>
      </c>
      <c r="I291" s="4">
        <f t="shared" si="57"/>
        <v>197.2528049573159</v>
      </c>
      <c r="J291" s="4">
        <f t="shared" si="58"/>
        <v>10.521696678546711</v>
      </c>
      <c r="K291" s="33">
        <f t="shared" si="61"/>
        <v>710.24627181488029</v>
      </c>
      <c r="L291" s="4">
        <f t="shared" si="62"/>
        <v>9.3613860611507338</v>
      </c>
      <c r="M291" s="33">
        <f t="shared" si="59"/>
        <v>33.707452476485024</v>
      </c>
      <c r="N291" s="15">
        <f t="shared" si="51"/>
        <v>16.289679714916954</v>
      </c>
      <c r="O291" s="6"/>
      <c r="P291" s="7">
        <f t="shared" si="52"/>
        <v>20.285465268221365</v>
      </c>
      <c r="Q291" s="7"/>
      <c r="R291" s="46">
        <f t="shared" si="53"/>
        <v>-2.7700206733355104E-3</v>
      </c>
      <c r="S291" s="22">
        <f t="shared" si="63"/>
        <v>1.0046523162092853</v>
      </c>
      <c r="T291" s="22">
        <f t="shared" si="64"/>
        <v>5.6864181719310745</v>
      </c>
      <c r="U291" s="39">
        <f t="shared" si="54"/>
        <v>6.9905502265855679E-2</v>
      </c>
      <c r="V291" s="39">
        <f t="shared" si="55"/>
        <v>1.34403626481856E-2</v>
      </c>
      <c r="W291" s="39">
        <f t="shared" si="56"/>
        <v>5.6465139617670079E-2</v>
      </c>
      <c r="Z291" s="37"/>
      <c r="AA291" s="37"/>
    </row>
    <row r="292" spans="1:27">
      <c r="A292" s="1">
        <v>1894.08</v>
      </c>
      <c r="B292" s="11">
        <v>4.41</v>
      </c>
      <c r="C292" s="4">
        <v>0.2233</v>
      </c>
      <c r="D292" s="11">
        <v>0.1933</v>
      </c>
      <c r="E292" s="11">
        <v>6.7553424790000003</v>
      </c>
      <c r="F292" s="4">
        <f t="shared" si="60"/>
        <v>1894.6249999999786</v>
      </c>
      <c r="G292" s="22">
        <f>G285*5/12+G297*7/12</f>
        <v>3.5599999999999996</v>
      </c>
      <c r="H292" s="22">
        <f>G292+100*variable_alloc_parm!B$8</f>
        <v>3.5599999999999996</v>
      </c>
      <c r="I292" s="4">
        <f t="shared" si="57"/>
        <v>198.91323114663365</v>
      </c>
      <c r="J292" s="4">
        <f t="shared" si="58"/>
        <v>10.071955672345418</v>
      </c>
      <c r="K292" s="33">
        <f t="shared" si="61"/>
        <v>719.24711851083271</v>
      </c>
      <c r="L292" s="4">
        <f t="shared" si="62"/>
        <v>8.7188044400553935</v>
      </c>
      <c r="M292" s="33">
        <f t="shared" si="59"/>
        <v>31.52618322180135</v>
      </c>
      <c r="N292" s="15">
        <f t="shared" si="51"/>
        <v>16.457777072998372</v>
      </c>
      <c r="O292" s="6"/>
      <c r="P292" s="7">
        <f t="shared" si="52"/>
        <v>20.510549550602196</v>
      </c>
      <c r="Q292" s="7"/>
      <c r="R292" s="46">
        <f t="shared" si="53"/>
        <v>-4.1677578936872434E-4</v>
      </c>
      <c r="S292" s="22">
        <f t="shared" si="63"/>
        <v>1.0046372178645702</v>
      </c>
      <c r="T292" s="22">
        <f t="shared" si="64"/>
        <v>5.5519482437876908</v>
      </c>
      <c r="U292" s="39">
        <f t="shared" si="54"/>
        <v>7.1287518782572556E-2</v>
      </c>
      <c r="V292" s="39">
        <f t="shared" si="55"/>
        <v>1.4915167923215567E-2</v>
      </c>
      <c r="W292" s="39">
        <f t="shared" si="56"/>
        <v>5.637235085935699E-2</v>
      </c>
      <c r="Z292" s="37"/>
      <c r="AA292" s="37"/>
    </row>
    <row r="293" spans="1:27">
      <c r="A293" s="1">
        <v>1894.09</v>
      </c>
      <c r="B293" s="11">
        <v>4.4800000000000004</v>
      </c>
      <c r="C293" s="4">
        <v>0.22</v>
      </c>
      <c r="D293" s="11">
        <v>0.185</v>
      </c>
      <c r="E293" s="11">
        <v>6.8504834710000004</v>
      </c>
      <c r="F293" s="4">
        <f t="shared" si="60"/>
        <v>1894.7083333333119</v>
      </c>
      <c r="G293" s="22">
        <f>G285*4/12+G297*8/12</f>
        <v>3.54</v>
      </c>
      <c r="H293" s="22">
        <f>G293+100*variable_alloc_parm!B$8</f>
        <v>3.54</v>
      </c>
      <c r="I293" s="4">
        <f t="shared" si="57"/>
        <v>199.26418416724331</v>
      </c>
      <c r="J293" s="4">
        <f t="shared" si="58"/>
        <v>9.7852947582128404</v>
      </c>
      <c r="K293" s="33">
        <f t="shared" si="61"/>
        <v>723.46466451747847</v>
      </c>
      <c r="L293" s="4">
        <f t="shared" si="62"/>
        <v>8.2285433194062527</v>
      </c>
      <c r="M293" s="33">
        <f t="shared" si="59"/>
        <v>29.875214941011947</v>
      </c>
      <c r="N293" s="15">
        <f t="shared" si="51"/>
        <v>16.522315444877215</v>
      </c>
      <c r="O293" s="6"/>
      <c r="P293" s="7">
        <f t="shared" si="52"/>
        <v>20.607265065055682</v>
      </c>
      <c r="Q293" s="7"/>
      <c r="R293" s="46">
        <f t="shared" si="53"/>
        <v>1.9768623530273602E-3</v>
      </c>
      <c r="S293" s="22">
        <f t="shared" si="63"/>
        <v>1.0046221215612239</v>
      </c>
      <c r="T293" s="22">
        <f t="shared" si="64"/>
        <v>5.5002296223220073</v>
      </c>
      <c r="U293" s="39">
        <f t="shared" si="54"/>
        <v>7.445238348947858E-2</v>
      </c>
      <c r="V293" s="39">
        <f t="shared" si="55"/>
        <v>1.4925954105185602E-2</v>
      </c>
      <c r="W293" s="39">
        <f t="shared" si="56"/>
        <v>5.9526429384292978E-2</v>
      </c>
      <c r="Z293" s="37"/>
      <c r="AA293" s="37"/>
    </row>
    <row r="294" spans="1:27">
      <c r="A294" s="1">
        <v>1894.1</v>
      </c>
      <c r="B294" s="11">
        <v>4.34</v>
      </c>
      <c r="C294" s="4">
        <v>0.2167</v>
      </c>
      <c r="D294" s="11">
        <v>0.1767</v>
      </c>
      <c r="E294" s="11">
        <v>6.6601933879999997</v>
      </c>
      <c r="F294" s="4">
        <f t="shared" si="60"/>
        <v>1894.7916666666451</v>
      </c>
      <c r="G294" s="22">
        <f>G285*3/12+G297*9/12</f>
        <v>3.5200000000000005</v>
      </c>
      <c r="H294" s="22">
        <f>G294+100*variable_alloc_parm!B$8</f>
        <v>3.5200000000000005</v>
      </c>
      <c r="I294" s="4">
        <f t="shared" si="57"/>
        <v>198.55249284241958</v>
      </c>
      <c r="J294" s="4">
        <f t="shared" si="58"/>
        <v>9.9138998154268023</v>
      </c>
      <c r="K294" s="33">
        <f t="shared" si="61"/>
        <v>723.88025764139149</v>
      </c>
      <c r="L294" s="4">
        <f t="shared" si="62"/>
        <v>8.0839229228699399</v>
      </c>
      <c r="M294" s="33">
        <f t="shared" si="59"/>
        <v>29.472267632542366</v>
      </c>
      <c r="N294" s="15">
        <f t="shared" si="51"/>
        <v>16.502904205708429</v>
      </c>
      <c r="O294" s="6"/>
      <c r="P294" s="7">
        <f t="shared" si="52"/>
        <v>20.602914844137363</v>
      </c>
      <c r="Q294" s="7"/>
      <c r="R294" s="46">
        <f t="shared" si="53"/>
        <v>5.7724977769441771E-4</v>
      </c>
      <c r="S294" s="22">
        <f t="shared" si="63"/>
        <v>1.0046070273022971</v>
      </c>
      <c r="T294" s="22">
        <f t="shared" si="64"/>
        <v>5.6835271741193338</v>
      </c>
      <c r="U294" s="39">
        <f t="shared" si="54"/>
        <v>8.0908513145929728E-2</v>
      </c>
      <c r="V294" s="39">
        <f t="shared" si="55"/>
        <v>1.1838582492177174E-2</v>
      </c>
      <c r="W294" s="39">
        <f t="shared" si="56"/>
        <v>6.9069930653752554E-2</v>
      </c>
      <c r="Z294" s="37"/>
      <c r="AA294" s="37"/>
    </row>
    <row r="295" spans="1:27">
      <c r="A295" s="1">
        <v>1894.11</v>
      </c>
      <c r="B295" s="11">
        <v>4.34</v>
      </c>
      <c r="C295" s="4">
        <v>0.21329999999999999</v>
      </c>
      <c r="D295" s="11">
        <v>0.16830000000000001</v>
      </c>
      <c r="E295" s="11">
        <v>6.6601933879999997</v>
      </c>
      <c r="F295" s="4">
        <f t="shared" si="60"/>
        <v>1894.8749999999784</v>
      </c>
      <c r="G295" s="22">
        <f>G285*2/12+G297*10/12</f>
        <v>3.5</v>
      </c>
      <c r="H295" s="22">
        <f>G295+100*variable_alloc_parm!B$8</f>
        <v>3.5</v>
      </c>
      <c r="I295" s="4">
        <f t="shared" si="57"/>
        <v>198.55249284241958</v>
      </c>
      <c r="J295" s="4">
        <f t="shared" si="58"/>
        <v>9.7583517795594688</v>
      </c>
      <c r="K295" s="33">
        <f t="shared" si="61"/>
        <v>726.84499763668543</v>
      </c>
      <c r="L295" s="4">
        <f t="shared" si="62"/>
        <v>7.6996277754329991</v>
      </c>
      <c r="M295" s="33">
        <f t="shared" si="59"/>
        <v>28.186178134159945</v>
      </c>
      <c r="N295" s="15">
        <f t="shared" si="51"/>
        <v>16.542784447444557</v>
      </c>
      <c r="O295" s="6"/>
      <c r="P295" s="7">
        <f t="shared" si="52"/>
        <v>20.67227634781905</v>
      </c>
      <c r="Q295" s="7"/>
      <c r="R295" s="46">
        <f t="shared" si="53"/>
        <v>2.8246636689232343E-3</v>
      </c>
      <c r="S295" s="22">
        <f t="shared" si="63"/>
        <v>1.0045919350908457</v>
      </c>
      <c r="T295" s="22">
        <f t="shared" si="64"/>
        <v>5.7097113389838494</v>
      </c>
      <c r="U295" s="39">
        <f t="shared" si="54"/>
        <v>8.406461337980109E-2</v>
      </c>
      <c r="V295" s="39">
        <f t="shared" si="55"/>
        <v>9.3123584917946811E-3</v>
      </c>
      <c r="W295" s="39">
        <f t="shared" si="56"/>
        <v>7.4752254888006409E-2</v>
      </c>
      <c r="Z295" s="37"/>
      <c r="AA295" s="37"/>
    </row>
    <row r="296" spans="1:27">
      <c r="A296" s="1">
        <v>1894.12</v>
      </c>
      <c r="B296" s="11">
        <v>4.3</v>
      </c>
      <c r="C296" s="4">
        <v>0.21</v>
      </c>
      <c r="D296" s="11">
        <v>0.16</v>
      </c>
      <c r="E296" s="11">
        <v>6.5650523969999997</v>
      </c>
      <c r="F296" s="4">
        <f t="shared" si="60"/>
        <v>1894.9583333333117</v>
      </c>
      <c r="G296" s="22">
        <f>G285*1/12+G297*11/12</f>
        <v>3.4800000000000004</v>
      </c>
      <c r="H296" s="22">
        <f>G296+100*variable_alloc_parm!B$8</f>
        <v>3.4800000000000004</v>
      </c>
      <c r="I296" s="4">
        <f t="shared" si="57"/>
        <v>199.57342619210783</v>
      </c>
      <c r="J296" s="4">
        <f t="shared" si="58"/>
        <v>9.7466091861261983</v>
      </c>
      <c r="K296" s="33">
        <f t="shared" si="61"/>
        <v>733.5556485916959</v>
      </c>
      <c r="L296" s="4">
        <f t="shared" si="62"/>
        <v>7.4259879513342462</v>
      </c>
      <c r="M296" s="33">
        <f t="shared" si="59"/>
        <v>27.295093901086364</v>
      </c>
      <c r="N296" s="15">
        <f t="shared" si="51"/>
        <v>16.672466333767733</v>
      </c>
      <c r="O296" s="6"/>
      <c r="P296" s="7">
        <f t="shared" si="52"/>
        <v>20.855013611174996</v>
      </c>
      <c r="Q296" s="7"/>
      <c r="R296" s="46">
        <f t="shared" si="53"/>
        <v>2.2655090778564702E-3</v>
      </c>
      <c r="S296" s="22">
        <f t="shared" si="63"/>
        <v>1.0045768449299304</v>
      </c>
      <c r="T296" s="22">
        <f t="shared" si="64"/>
        <v>5.81905527974076</v>
      </c>
      <c r="U296" s="39">
        <f t="shared" si="54"/>
        <v>8.4463676462938952E-2</v>
      </c>
      <c r="V296" s="39">
        <f t="shared" si="55"/>
        <v>7.634070197377163E-3</v>
      </c>
      <c r="W296" s="39">
        <f t="shared" si="56"/>
        <v>7.682960626556179E-2</v>
      </c>
      <c r="Z296" s="37"/>
      <c r="AA296" s="37"/>
    </row>
    <row r="297" spans="1:27">
      <c r="A297" s="1">
        <v>1895.01</v>
      </c>
      <c r="B297" s="11">
        <v>4.25</v>
      </c>
      <c r="C297" s="4">
        <v>0.20830000000000001</v>
      </c>
      <c r="D297" s="11">
        <v>0.16750000000000001</v>
      </c>
      <c r="E297" s="11">
        <v>6.5650523969999997</v>
      </c>
      <c r="F297" s="4">
        <f t="shared" si="60"/>
        <v>1895.0416666666449</v>
      </c>
      <c r="G297" s="22">
        <v>3.46</v>
      </c>
      <c r="H297" s="22">
        <f>G297+100*variable_alloc_parm!B$8</f>
        <v>3.46</v>
      </c>
      <c r="I297" s="4">
        <f t="shared" si="57"/>
        <v>197.2528049573159</v>
      </c>
      <c r="J297" s="4">
        <f t="shared" si="58"/>
        <v>9.6677080641432713</v>
      </c>
      <c r="K297" s="33">
        <f t="shared" si="61"/>
        <v>727.98716511197961</v>
      </c>
      <c r="L297" s="4">
        <f t="shared" si="62"/>
        <v>7.7740811365530389</v>
      </c>
      <c r="M297" s="33">
        <f t="shared" si="59"/>
        <v>28.691258860295665</v>
      </c>
      <c r="N297" s="15">
        <f t="shared" si="51"/>
        <v>16.524443935162715</v>
      </c>
      <c r="O297" s="6"/>
      <c r="P297" s="7">
        <f t="shared" si="52"/>
        <v>20.692167083108227</v>
      </c>
      <c r="Q297" s="7"/>
      <c r="R297" s="46">
        <f t="shared" si="53"/>
        <v>3.002789151904238E-3</v>
      </c>
      <c r="S297" s="22">
        <f t="shared" si="63"/>
        <v>1.0019057103862152</v>
      </c>
      <c r="T297" s="22">
        <f t="shared" si="64"/>
        <v>5.8456881933948264</v>
      </c>
      <c r="U297" s="39">
        <f t="shared" si="54"/>
        <v>8.7969996132052142E-2</v>
      </c>
      <c r="V297" s="39">
        <f t="shared" si="55"/>
        <v>7.4090799867254642E-3</v>
      </c>
      <c r="W297" s="39">
        <f t="shared" si="56"/>
        <v>8.0560916145326678E-2</v>
      </c>
      <c r="Z297" s="37"/>
      <c r="AA297" s="37"/>
    </row>
    <row r="298" spans="1:27">
      <c r="A298" s="1">
        <v>1895.02</v>
      </c>
      <c r="B298" s="11">
        <v>4.1900000000000004</v>
      </c>
      <c r="C298" s="4">
        <v>0.20669999999999999</v>
      </c>
      <c r="D298" s="11">
        <v>0.17499999999999999</v>
      </c>
      <c r="E298" s="11">
        <v>6.5650523969999997</v>
      </c>
      <c r="F298" s="4">
        <f t="shared" si="60"/>
        <v>1895.1249999999782</v>
      </c>
      <c r="G298" s="22">
        <f>G297*11/12+G309*1/12</f>
        <v>3.4716666666666667</v>
      </c>
      <c r="H298" s="22">
        <f>G298+100*variable_alloc_parm!B$8</f>
        <v>3.4716666666666667</v>
      </c>
      <c r="I298" s="4">
        <f t="shared" si="57"/>
        <v>194.46805947556555</v>
      </c>
      <c r="J298" s="4">
        <f t="shared" si="58"/>
        <v>9.5934481846299278</v>
      </c>
      <c r="K298" s="33">
        <f t="shared" si="61"/>
        <v>720.6601884089996</v>
      </c>
      <c r="L298" s="4">
        <f t="shared" si="62"/>
        <v>8.1221743217718316</v>
      </c>
      <c r="M298" s="33">
        <f t="shared" si="59"/>
        <v>30.099172546915259</v>
      </c>
      <c r="N298" s="15">
        <f t="shared" si="51"/>
        <v>16.331237693211406</v>
      </c>
      <c r="O298" s="6"/>
      <c r="P298" s="7">
        <f t="shared" si="52"/>
        <v>20.47204638542377</v>
      </c>
      <c r="Q298" s="7"/>
      <c r="R298" s="46">
        <f t="shared" si="53"/>
        <v>2.4857878192884111E-3</v>
      </c>
      <c r="S298" s="22">
        <f t="shared" si="63"/>
        <v>1.0019159687965034</v>
      </c>
      <c r="T298" s="22">
        <f t="shared" si="64"/>
        <v>5.8568283820995548</v>
      </c>
      <c r="U298" s="39">
        <f t="shared" si="54"/>
        <v>9.4083341934578568E-2</v>
      </c>
      <c r="V298" s="39">
        <f t="shared" si="55"/>
        <v>7.5440736829106569E-3</v>
      </c>
      <c r="W298" s="39">
        <f t="shared" si="56"/>
        <v>8.6539268251667911E-2</v>
      </c>
      <c r="Z298" s="37"/>
      <c r="AA298" s="37"/>
    </row>
    <row r="299" spans="1:27">
      <c r="A299" s="1">
        <v>1895.03</v>
      </c>
      <c r="B299" s="11">
        <v>4.1900000000000004</v>
      </c>
      <c r="C299" s="4">
        <v>0.20499999999999999</v>
      </c>
      <c r="D299" s="11">
        <v>0.1825</v>
      </c>
      <c r="E299" s="11">
        <v>6.5650523969999997</v>
      </c>
      <c r="F299" s="4">
        <f t="shared" si="60"/>
        <v>1895.2083333333114</v>
      </c>
      <c r="G299" s="22">
        <f>G297*10/12+G309*2/12</f>
        <v>3.4833333333333334</v>
      </c>
      <c r="H299" s="22">
        <f>G299+100*variable_alloc_parm!B$8</f>
        <v>3.4833333333333334</v>
      </c>
      <c r="I299" s="4">
        <f t="shared" si="57"/>
        <v>194.46805947556555</v>
      </c>
      <c r="J299" s="4">
        <f t="shared" si="58"/>
        <v>9.5145470626470008</v>
      </c>
      <c r="K299" s="33">
        <f t="shared" si="61"/>
        <v>723.59844096715085</v>
      </c>
      <c r="L299" s="4">
        <f t="shared" si="62"/>
        <v>8.4702675069906253</v>
      </c>
      <c r="M299" s="33">
        <f t="shared" si="59"/>
        <v>31.517115865514331</v>
      </c>
      <c r="N299" s="15">
        <f t="shared" si="51"/>
        <v>16.364625427174797</v>
      </c>
      <c r="O299" s="6"/>
      <c r="P299" s="7">
        <f t="shared" si="52"/>
        <v>20.534641990203536</v>
      </c>
      <c r="Q299" s="7"/>
      <c r="R299" s="46">
        <f t="shared" si="53"/>
        <v>4.4909440197234834E-3</v>
      </c>
      <c r="S299" s="22">
        <f t="shared" si="63"/>
        <v>1.001926226799871</v>
      </c>
      <c r="T299" s="22">
        <f t="shared" si="64"/>
        <v>5.8680498825261331</v>
      </c>
      <c r="U299" s="39">
        <f t="shared" si="54"/>
        <v>9.8263351096337104E-2</v>
      </c>
      <c r="V299" s="39">
        <f t="shared" si="55"/>
        <v>8.8162517588725731E-3</v>
      </c>
      <c r="W299" s="39">
        <f t="shared" si="56"/>
        <v>8.9447099337464531E-2</v>
      </c>
      <c r="Z299" s="37"/>
      <c r="AA299" s="37"/>
    </row>
    <row r="300" spans="1:27">
      <c r="A300" s="1">
        <v>1895.04</v>
      </c>
      <c r="B300" s="11">
        <v>4.37</v>
      </c>
      <c r="C300" s="4">
        <v>0.20330000000000001</v>
      </c>
      <c r="D300" s="11">
        <v>0.19</v>
      </c>
      <c r="E300" s="11">
        <v>6.8504834710000004</v>
      </c>
      <c r="F300" s="4">
        <f t="shared" si="60"/>
        <v>1895.2916666666447</v>
      </c>
      <c r="G300" s="22">
        <f>G297*9/12+G309*3/12</f>
        <v>3.4950000000000001</v>
      </c>
      <c r="H300" s="22">
        <f>G300+100*variable_alloc_parm!B$8</f>
        <v>3.4950000000000001</v>
      </c>
      <c r="I300" s="4">
        <f t="shared" si="57"/>
        <v>194.37153678813689</v>
      </c>
      <c r="J300" s="4">
        <f t="shared" si="58"/>
        <v>9.0425019288394122</v>
      </c>
      <c r="K300" s="33">
        <f t="shared" si="61"/>
        <v>726.0431510478362</v>
      </c>
      <c r="L300" s="4">
        <f t="shared" si="62"/>
        <v>8.4509363820929071</v>
      </c>
      <c r="M300" s="33">
        <f t="shared" si="59"/>
        <v>31.567093523818961</v>
      </c>
      <c r="N300" s="15">
        <f t="shared" si="51"/>
        <v>16.387543823686297</v>
      </c>
      <c r="O300" s="6"/>
      <c r="P300" s="7">
        <f t="shared" si="52"/>
        <v>20.578453397959507</v>
      </c>
      <c r="Q300" s="7"/>
      <c r="R300" s="46">
        <f t="shared" si="53"/>
        <v>7.3255558090351627E-3</v>
      </c>
      <c r="S300" s="22">
        <f t="shared" si="63"/>
        <v>1.0019364843966725</v>
      </c>
      <c r="T300" s="22">
        <f t="shared" si="64"/>
        <v>5.6343849565464277</v>
      </c>
      <c r="U300" s="39">
        <f t="shared" si="54"/>
        <v>9.6874456838602852E-2</v>
      </c>
      <c r="V300" s="39">
        <f t="shared" si="55"/>
        <v>1.3251792109497007E-2</v>
      </c>
      <c r="W300" s="39">
        <f t="shared" si="56"/>
        <v>8.3622664729105844E-2</v>
      </c>
      <c r="Z300" s="37"/>
      <c r="AA300" s="37"/>
    </row>
    <row r="301" spans="1:27">
      <c r="A301" s="1">
        <v>1895.05</v>
      </c>
      <c r="B301" s="11">
        <v>4.6100000000000003</v>
      </c>
      <c r="C301" s="4">
        <v>0.20169999999999999</v>
      </c>
      <c r="D301" s="11">
        <v>0.19750000000000001</v>
      </c>
      <c r="E301" s="11">
        <v>6.9456325620000001</v>
      </c>
      <c r="F301" s="4">
        <f t="shared" si="60"/>
        <v>1895.3749999999779</v>
      </c>
      <c r="G301" s="22">
        <f>G297*8/12+G309*4/12</f>
        <v>3.5066666666666668</v>
      </c>
      <c r="H301" s="22">
        <f>G301+100*variable_alloc_parm!B$8</f>
        <v>3.5066666666666668</v>
      </c>
      <c r="I301" s="4">
        <f t="shared" si="57"/>
        <v>202.2374474119209</v>
      </c>
      <c r="J301" s="4">
        <f t="shared" si="58"/>
        <v>8.8484366904521554</v>
      </c>
      <c r="K301" s="33">
        <f t="shared" si="61"/>
        <v>758.17930059122261</v>
      </c>
      <c r="L301" s="4">
        <f t="shared" si="62"/>
        <v>8.6641856537645054</v>
      </c>
      <c r="M301" s="33">
        <f t="shared" si="59"/>
        <v>32.481651164157583</v>
      </c>
      <c r="N301" s="15">
        <f t="shared" si="51"/>
        <v>17.080369553382393</v>
      </c>
      <c r="O301" s="6"/>
      <c r="P301" s="7">
        <f t="shared" si="52"/>
        <v>21.460149768676427</v>
      </c>
      <c r="Q301" s="7"/>
      <c r="R301" s="46">
        <f t="shared" si="53"/>
        <v>8.3761114079656182E-3</v>
      </c>
      <c r="S301" s="22">
        <f t="shared" si="63"/>
        <v>1.001946741587262</v>
      </c>
      <c r="T301" s="22">
        <f t="shared" si="64"/>
        <v>5.5679602396255872</v>
      </c>
      <c r="U301" s="39">
        <f t="shared" si="54"/>
        <v>8.8217918036374021E-2</v>
      </c>
      <c r="V301" s="39">
        <f t="shared" si="55"/>
        <v>1.5942896401784479E-2</v>
      </c>
      <c r="W301" s="39">
        <f t="shared" si="56"/>
        <v>7.2275021634589542E-2</v>
      </c>
      <c r="Z301" s="37"/>
      <c r="AA301" s="37"/>
    </row>
    <row r="302" spans="1:27">
      <c r="A302" s="1">
        <v>1895.06</v>
      </c>
      <c r="B302" s="11">
        <v>4.7</v>
      </c>
      <c r="C302" s="4">
        <v>0.2</v>
      </c>
      <c r="D302" s="11">
        <v>0.20499999999999999</v>
      </c>
      <c r="E302" s="11">
        <v>7.0407735540000003</v>
      </c>
      <c r="F302" s="4">
        <f t="shared" si="60"/>
        <v>1895.4583333333112</v>
      </c>
      <c r="G302" s="22">
        <f>G297*7/12+G309*5/12</f>
        <v>3.5183333333333331</v>
      </c>
      <c r="H302" s="22">
        <f>G302+100*variable_alloc_parm!B$8</f>
        <v>3.5183333333333331</v>
      </c>
      <c r="I302" s="4">
        <f t="shared" si="57"/>
        <v>203.39952549480904</v>
      </c>
      <c r="J302" s="4">
        <f t="shared" si="58"/>
        <v>8.6552989572259165</v>
      </c>
      <c r="K302" s="33">
        <f t="shared" si="61"/>
        <v>765.23990818659979</v>
      </c>
      <c r="L302" s="4">
        <f t="shared" si="62"/>
        <v>8.8716814311565635</v>
      </c>
      <c r="M302" s="33">
        <f t="shared" si="59"/>
        <v>33.377485357075095</v>
      </c>
      <c r="N302" s="15">
        <f t="shared" si="51"/>
        <v>17.207413539783381</v>
      </c>
      <c r="O302" s="6"/>
      <c r="P302" s="7">
        <f t="shared" si="52"/>
        <v>21.628273210067672</v>
      </c>
      <c r="Q302" s="7"/>
      <c r="R302" s="46">
        <f t="shared" si="53"/>
        <v>1.1519126998025986E-2</v>
      </c>
      <c r="S302" s="22">
        <f t="shared" si="63"/>
        <v>1.0019569983719931</v>
      </c>
      <c r="T302" s="22">
        <f t="shared" si="64"/>
        <v>5.503414077452792</v>
      </c>
      <c r="U302" s="39">
        <f t="shared" si="54"/>
        <v>8.881905554683156E-2</v>
      </c>
      <c r="V302" s="39">
        <f t="shared" si="55"/>
        <v>1.7456801417117251E-2</v>
      </c>
      <c r="W302" s="39">
        <f t="shared" si="56"/>
        <v>7.1362254129714309E-2</v>
      </c>
      <c r="Z302" s="37"/>
      <c r="AA302" s="37"/>
    </row>
    <row r="303" spans="1:27">
      <c r="A303" s="1">
        <v>1895.07</v>
      </c>
      <c r="B303" s="11">
        <v>4.72</v>
      </c>
      <c r="C303" s="4">
        <v>0.1983</v>
      </c>
      <c r="D303" s="11">
        <v>0.21249999999999999</v>
      </c>
      <c r="E303" s="11">
        <v>6.9456325620000001</v>
      </c>
      <c r="F303" s="4">
        <f t="shared" si="60"/>
        <v>1895.5416666666445</v>
      </c>
      <c r="G303" s="22">
        <f>G297*6/12+G309*6/12</f>
        <v>3.53</v>
      </c>
      <c r="H303" s="22">
        <f>G303+100*variable_alloc_parm!B$8</f>
        <v>3.53</v>
      </c>
      <c r="I303" s="4">
        <f t="shared" si="57"/>
        <v>207.06306980135932</v>
      </c>
      <c r="J303" s="4">
        <f t="shared" si="58"/>
        <v>8.6992810893240584</v>
      </c>
      <c r="K303" s="33">
        <f t="shared" si="61"/>
        <v>781.75048454669434</v>
      </c>
      <c r="L303" s="4">
        <f t="shared" si="62"/>
        <v>9.3222250705061125</v>
      </c>
      <c r="M303" s="33">
        <f t="shared" si="59"/>
        <v>35.195334314867061</v>
      </c>
      <c r="N303" s="15">
        <f t="shared" si="51"/>
        <v>17.546014648740556</v>
      </c>
      <c r="O303" s="6"/>
      <c r="P303" s="7">
        <f t="shared" si="52"/>
        <v>22.060403147384271</v>
      </c>
      <c r="Q303" s="7"/>
      <c r="R303" s="46">
        <f t="shared" si="53"/>
        <v>7.7553380580635753E-3</v>
      </c>
      <c r="S303" s="22">
        <f t="shared" si="63"/>
        <v>1.0019672547512195</v>
      </c>
      <c r="T303" s="22">
        <f t="shared" si="64"/>
        <v>5.5897173211530902</v>
      </c>
      <c r="U303" s="39">
        <f t="shared" si="54"/>
        <v>9.019010633265645E-2</v>
      </c>
      <c r="V303" s="39">
        <f t="shared" si="55"/>
        <v>1.6202722618998022E-2</v>
      </c>
      <c r="W303" s="39">
        <f t="shared" si="56"/>
        <v>7.3987383713658428E-2</v>
      </c>
      <c r="Z303" s="37"/>
      <c r="AA303" s="37"/>
    </row>
    <row r="304" spans="1:27">
      <c r="A304" s="1">
        <v>1895.08</v>
      </c>
      <c r="B304" s="11">
        <v>4.79</v>
      </c>
      <c r="C304" s="4">
        <v>0.19670000000000001</v>
      </c>
      <c r="D304" s="11">
        <v>0.22</v>
      </c>
      <c r="E304" s="11">
        <v>6.8504834710000004</v>
      </c>
      <c r="F304" s="4">
        <f t="shared" si="60"/>
        <v>1895.6249999999777</v>
      </c>
      <c r="G304" s="22">
        <f>G297*5/12+G309*7/12</f>
        <v>3.541666666666667</v>
      </c>
      <c r="H304" s="22">
        <f>G304+100*variable_alloc_parm!B$8</f>
        <v>3.541666666666667</v>
      </c>
      <c r="I304" s="4">
        <f t="shared" si="57"/>
        <v>213.05255405381592</v>
      </c>
      <c r="J304" s="4">
        <f t="shared" si="58"/>
        <v>8.7489430860930266</v>
      </c>
      <c r="K304" s="33">
        <f t="shared" si="61"/>
        <v>807.11589501309663</v>
      </c>
      <c r="L304" s="4">
        <f t="shared" si="62"/>
        <v>9.7852947582128404</v>
      </c>
      <c r="M304" s="33">
        <f t="shared" si="59"/>
        <v>37.070041107073337</v>
      </c>
      <c r="N304" s="15">
        <f t="shared" si="51"/>
        <v>18.074072547241787</v>
      </c>
      <c r="O304" s="6"/>
      <c r="P304" s="7">
        <f t="shared" si="52"/>
        <v>22.728369644725145</v>
      </c>
      <c r="Q304" s="7"/>
      <c r="R304" s="46">
        <f t="shared" si="53"/>
        <v>4.6143262527669274E-3</v>
      </c>
      <c r="S304" s="22">
        <f t="shared" si="63"/>
        <v>1.0019775107252942</v>
      </c>
      <c r="T304" s="22">
        <f t="shared" si="64"/>
        <v>5.678504260695588</v>
      </c>
      <c r="U304" s="39">
        <f t="shared" si="54"/>
        <v>8.9763943369066235E-2</v>
      </c>
      <c r="V304" s="39">
        <f t="shared" si="55"/>
        <v>1.3770134429317515E-2</v>
      </c>
      <c r="W304" s="39">
        <f t="shared" si="56"/>
        <v>7.5993808939748719E-2</v>
      </c>
      <c r="Z304" s="37"/>
      <c r="AA304" s="37"/>
    </row>
    <row r="305" spans="1:27">
      <c r="A305" s="1">
        <v>1895.09</v>
      </c>
      <c r="B305" s="11">
        <v>4.82</v>
      </c>
      <c r="C305" s="4">
        <v>0.19500000000000001</v>
      </c>
      <c r="D305" s="11">
        <v>0.22750000000000001</v>
      </c>
      <c r="E305" s="11">
        <v>6.8504834710000004</v>
      </c>
      <c r="F305" s="4">
        <f t="shared" si="60"/>
        <v>1895.708333333311</v>
      </c>
      <c r="G305" s="22">
        <f>G297*4/12+G309*8/12</f>
        <v>3.5533333333333332</v>
      </c>
      <c r="H305" s="22">
        <f>G305+100*variable_alloc_parm!B$8</f>
        <v>3.5533333333333332</v>
      </c>
      <c r="I305" s="4">
        <f t="shared" si="57"/>
        <v>214.38691242993588</v>
      </c>
      <c r="J305" s="4">
        <f t="shared" si="58"/>
        <v>8.6733294447795632</v>
      </c>
      <c r="K305" s="33">
        <f t="shared" si="61"/>
        <v>814.90902865492455</v>
      </c>
      <c r="L305" s="4">
        <f t="shared" si="62"/>
        <v>10.118884352242825</v>
      </c>
      <c r="M305" s="33">
        <f t="shared" si="59"/>
        <v>38.463029879459619</v>
      </c>
      <c r="N305" s="15">
        <f t="shared" si="51"/>
        <v>18.20033594660546</v>
      </c>
      <c r="O305" s="6"/>
      <c r="P305" s="7">
        <f t="shared" si="52"/>
        <v>22.888669564420386</v>
      </c>
      <c r="Q305" s="7"/>
      <c r="R305" s="46">
        <f t="shared" si="53"/>
        <v>5.2937747658564557E-3</v>
      </c>
      <c r="S305" s="22">
        <f t="shared" si="63"/>
        <v>1.0019877662945698</v>
      </c>
      <c r="T305" s="22">
        <f t="shared" si="64"/>
        <v>5.6897335637747419</v>
      </c>
      <c r="U305" s="39">
        <f t="shared" si="54"/>
        <v>9.0636905533701073E-2</v>
      </c>
      <c r="V305" s="39">
        <f t="shared" si="55"/>
        <v>1.505595747176236E-2</v>
      </c>
      <c r="W305" s="39">
        <f t="shared" si="56"/>
        <v>7.5580948061938713E-2</v>
      </c>
      <c r="Z305" s="37"/>
      <c r="AA305" s="37"/>
    </row>
    <row r="306" spans="1:27">
      <c r="A306" s="1">
        <v>1895.1</v>
      </c>
      <c r="B306" s="11">
        <v>4.75</v>
      </c>
      <c r="C306" s="4">
        <v>0.1933</v>
      </c>
      <c r="D306" s="11">
        <v>0.23499999999999999</v>
      </c>
      <c r="E306" s="11">
        <v>6.8504834710000004</v>
      </c>
      <c r="F306" s="4">
        <f t="shared" si="60"/>
        <v>1895.7916666666442</v>
      </c>
      <c r="G306" s="22">
        <f>G297*3/12+G309*9/12</f>
        <v>3.5649999999999995</v>
      </c>
      <c r="H306" s="22">
        <f>G306+100*variable_alloc_parm!B$8</f>
        <v>3.5649999999999995</v>
      </c>
      <c r="I306" s="4">
        <f t="shared" si="57"/>
        <v>211.2734095523227</v>
      </c>
      <c r="J306" s="4">
        <f t="shared" si="58"/>
        <v>8.5977158034660999</v>
      </c>
      <c r="K306" s="33">
        <f t="shared" si="61"/>
        <v>805.79765817029227</v>
      </c>
      <c r="L306" s="4">
        <f t="shared" si="62"/>
        <v>10.452473946272805</v>
      </c>
      <c r="M306" s="33">
        <f t="shared" si="59"/>
        <v>39.865778877898663</v>
      </c>
      <c r="N306" s="15">
        <f t="shared" si="51"/>
        <v>17.94470662246647</v>
      </c>
      <c r="O306" s="6"/>
      <c r="P306" s="7">
        <f t="shared" si="52"/>
        <v>22.56789252073996</v>
      </c>
      <c r="Q306" s="7"/>
      <c r="R306" s="46">
        <f t="shared" si="53"/>
        <v>5.9598073262705706E-3</v>
      </c>
      <c r="S306" s="22">
        <f t="shared" si="63"/>
        <v>1.0019980214593986</v>
      </c>
      <c r="T306" s="22">
        <f t="shared" si="64"/>
        <v>5.7010434243778958</v>
      </c>
      <c r="U306" s="39">
        <f t="shared" si="54"/>
        <v>9.370967769665195E-2</v>
      </c>
      <c r="V306" s="39">
        <f t="shared" si="55"/>
        <v>1.5180906399945293E-2</v>
      </c>
      <c r="W306" s="39">
        <f t="shared" si="56"/>
        <v>7.8528771296706656E-2</v>
      </c>
      <c r="Z306" s="37"/>
      <c r="AA306" s="37"/>
    </row>
    <row r="307" spans="1:27">
      <c r="A307" s="1">
        <v>1895.11</v>
      </c>
      <c r="B307" s="11">
        <v>4.59</v>
      </c>
      <c r="C307" s="4">
        <v>0.19170000000000001</v>
      </c>
      <c r="D307" s="11">
        <v>0.24249999999999999</v>
      </c>
      <c r="E307" s="11">
        <v>6.8504834710000004</v>
      </c>
      <c r="F307" s="4">
        <f t="shared" si="60"/>
        <v>1895.8749999999775</v>
      </c>
      <c r="G307" s="22">
        <f>G297*2/12+G309*10/12</f>
        <v>3.5766666666666667</v>
      </c>
      <c r="H307" s="22">
        <f>G307+100*variable_alloc_parm!B$8</f>
        <v>3.5766666666666667</v>
      </c>
      <c r="I307" s="4">
        <f t="shared" si="57"/>
        <v>204.15683154634971</v>
      </c>
      <c r="J307" s="4">
        <f t="shared" si="58"/>
        <v>8.5265500234063705</v>
      </c>
      <c r="K307" s="33">
        <f t="shared" si="61"/>
        <v>781.36502496650758</v>
      </c>
      <c r="L307" s="4">
        <f t="shared" si="62"/>
        <v>10.78606354030279</v>
      </c>
      <c r="M307" s="33">
        <f t="shared" si="59"/>
        <v>41.281267658905897</v>
      </c>
      <c r="N307" s="15">
        <f t="shared" si="51"/>
        <v>17.342998991921682</v>
      </c>
      <c r="O307" s="6"/>
      <c r="P307" s="7">
        <f t="shared" si="52"/>
        <v>21.812946556051422</v>
      </c>
      <c r="Q307" s="7"/>
      <c r="R307" s="46">
        <f t="shared" si="53"/>
        <v>6.5966071475565824E-3</v>
      </c>
      <c r="S307" s="22">
        <f t="shared" si="63"/>
        <v>1.0020082762201332</v>
      </c>
      <c r="T307" s="22">
        <f t="shared" si="64"/>
        <v>5.7124342314807661</v>
      </c>
      <c r="U307" s="39">
        <f t="shared" si="54"/>
        <v>9.5563696438718093E-2</v>
      </c>
      <c r="V307" s="39">
        <f t="shared" si="55"/>
        <v>1.4144552514070652E-2</v>
      </c>
      <c r="W307" s="39">
        <f t="shared" si="56"/>
        <v>8.1419143924647441E-2</v>
      </c>
      <c r="Z307" s="37"/>
      <c r="AA307" s="37"/>
    </row>
    <row r="308" spans="1:27">
      <c r="A308" s="1">
        <v>1895.12</v>
      </c>
      <c r="B308" s="11">
        <v>4.32</v>
      </c>
      <c r="C308" s="4">
        <v>0.19</v>
      </c>
      <c r="D308" s="11">
        <v>0.25</v>
      </c>
      <c r="E308" s="11">
        <v>6.7553424790000003</v>
      </c>
      <c r="F308" s="4">
        <f t="shared" si="60"/>
        <v>1895.9583333333107</v>
      </c>
      <c r="G308" s="22">
        <f>G297*1/12+G309*11/12</f>
        <v>3.5883333333333338</v>
      </c>
      <c r="H308" s="22">
        <f>G308+100*variable_alloc_parm!B$8</f>
        <v>3.5883333333333338</v>
      </c>
      <c r="I308" s="4">
        <f t="shared" si="57"/>
        <v>194.85377744976358</v>
      </c>
      <c r="J308" s="4">
        <f t="shared" si="58"/>
        <v>8.5699578045034901</v>
      </c>
      <c r="K308" s="33">
        <f t="shared" si="61"/>
        <v>748.49294844676092</v>
      </c>
      <c r="L308" s="4">
        <f t="shared" si="62"/>
        <v>11.27626026908354</v>
      </c>
      <c r="M308" s="33">
        <f t="shared" si="59"/>
        <v>43.315564146224588</v>
      </c>
      <c r="N308" s="15">
        <f t="shared" si="51"/>
        <v>16.54841515666795</v>
      </c>
      <c r="O308" s="6"/>
      <c r="P308" s="7">
        <f t="shared" si="52"/>
        <v>20.818648077628094</v>
      </c>
      <c r="Q308" s="7"/>
      <c r="R308" s="46">
        <f t="shared" si="53"/>
        <v>5.561347625954241E-3</v>
      </c>
      <c r="S308" s="22">
        <f t="shared" si="63"/>
        <v>1.0020185305771252</v>
      </c>
      <c r="T308" s="22">
        <f t="shared" si="64"/>
        <v>5.8045208143313989</v>
      </c>
      <c r="U308" s="39">
        <f t="shared" si="54"/>
        <v>0.1020434556377916</v>
      </c>
      <c r="V308" s="39">
        <f t="shared" si="55"/>
        <v>1.1706016420445886E-2</v>
      </c>
      <c r="W308" s="39">
        <f t="shared" si="56"/>
        <v>9.0337439217345716E-2</v>
      </c>
      <c r="Z308" s="37"/>
      <c r="AA308" s="37"/>
    </row>
    <row r="309" spans="1:27">
      <c r="A309" s="1">
        <v>1896.01</v>
      </c>
      <c r="B309" s="11">
        <v>4.2699999999999996</v>
      </c>
      <c r="C309" s="4">
        <v>0.18920000000000001</v>
      </c>
      <c r="D309" s="11">
        <v>0.2467</v>
      </c>
      <c r="E309" s="11">
        <v>6.6601933879999997</v>
      </c>
      <c r="F309" s="4">
        <f t="shared" si="60"/>
        <v>1896.041666666644</v>
      </c>
      <c r="G309" s="22">
        <v>3.6</v>
      </c>
      <c r="H309" s="22">
        <f>G309+100*variable_alloc_parm!B$8</f>
        <v>3.6</v>
      </c>
      <c r="I309" s="4">
        <f t="shared" si="57"/>
        <v>195.35003328044505</v>
      </c>
      <c r="J309" s="4">
        <f t="shared" si="58"/>
        <v>8.6557907017939613</v>
      </c>
      <c r="K309" s="33">
        <f t="shared" si="61"/>
        <v>753.17001378490977</v>
      </c>
      <c r="L309" s="4">
        <f t="shared" si="62"/>
        <v>11.286382484844451</v>
      </c>
      <c r="M309" s="33">
        <f t="shared" si="59"/>
        <v>43.514529836238239</v>
      </c>
      <c r="N309" s="15">
        <f t="shared" si="51"/>
        <v>16.576224828568176</v>
      </c>
      <c r="O309" s="6"/>
      <c r="P309" s="7">
        <f t="shared" si="52"/>
        <v>20.858552156094415</v>
      </c>
      <c r="Q309" s="7"/>
      <c r="R309" s="46">
        <f t="shared" si="53"/>
        <v>6.2604116349686961E-3</v>
      </c>
      <c r="S309" s="22">
        <f t="shared" si="63"/>
        <v>1.004389296452507</v>
      </c>
      <c r="T309" s="22">
        <f t="shared" si="64"/>
        <v>5.8993295543559379</v>
      </c>
      <c r="U309" s="39">
        <f t="shared" si="54"/>
        <v>0.1054217959988839</v>
      </c>
      <c r="V309" s="39">
        <f t="shared" si="55"/>
        <v>1.0392143209894567E-2</v>
      </c>
      <c r="W309" s="39">
        <f t="shared" si="56"/>
        <v>9.5029652788989338E-2</v>
      </c>
      <c r="Z309" s="37"/>
      <c r="AA309" s="37"/>
    </row>
    <row r="310" spans="1:27">
      <c r="A310" s="1">
        <v>1896.02</v>
      </c>
      <c r="B310" s="11">
        <v>4.45</v>
      </c>
      <c r="C310" s="4">
        <v>0.1883</v>
      </c>
      <c r="D310" s="11">
        <v>0.24329999999999999</v>
      </c>
      <c r="E310" s="11">
        <v>6.5650523969999997</v>
      </c>
      <c r="F310" s="4">
        <f t="shared" si="60"/>
        <v>1896.1249999999773</v>
      </c>
      <c r="G310" s="22">
        <f>G309*11/12+G321*1/12</f>
        <v>3.5833333333333335</v>
      </c>
      <c r="H310" s="22">
        <f>G310+100*variable_alloc_parm!B$8</f>
        <v>3.5833333333333335</v>
      </c>
      <c r="I310" s="4">
        <f t="shared" si="57"/>
        <v>206.5352898964837</v>
      </c>
      <c r="J310" s="4">
        <f t="shared" si="58"/>
        <v>8.7394595702264901</v>
      </c>
      <c r="K310" s="33">
        <f t="shared" si="61"/>
        <v>799.10256181723946</v>
      </c>
      <c r="L310" s="4">
        <f t="shared" si="62"/>
        <v>11.292142928497636</v>
      </c>
      <c r="M310" s="33">
        <f t="shared" si="59"/>
        <v>43.690259166322328</v>
      </c>
      <c r="N310" s="15">
        <f t="shared" si="51"/>
        <v>17.515403352637257</v>
      </c>
      <c r="O310" s="6"/>
      <c r="P310" s="7">
        <f t="shared" si="52"/>
        <v>22.040592031270354</v>
      </c>
      <c r="Q310" s="7"/>
      <c r="R310" s="46">
        <f t="shared" si="53"/>
        <v>1.7805233819333174E-3</v>
      </c>
      <c r="S310" s="22">
        <f t="shared" si="63"/>
        <v>1.0043764949070104</v>
      </c>
      <c r="T310" s="22">
        <f t="shared" si="64"/>
        <v>6.0110920261683249</v>
      </c>
      <c r="U310" s="39">
        <f t="shared" si="54"/>
        <v>9.843401141894681E-2</v>
      </c>
      <c r="V310" s="39">
        <f t="shared" si="55"/>
        <v>8.6166554887228131E-3</v>
      </c>
      <c r="W310" s="39">
        <f t="shared" si="56"/>
        <v>8.9817355930223997E-2</v>
      </c>
      <c r="Z310" s="37"/>
      <c r="AA310" s="37"/>
    </row>
    <row r="311" spans="1:27">
      <c r="A311" s="1">
        <v>1896.03</v>
      </c>
      <c r="B311" s="11">
        <v>4.38</v>
      </c>
      <c r="C311" s="4">
        <v>0.1875</v>
      </c>
      <c r="D311" s="11">
        <v>0.24</v>
      </c>
      <c r="E311" s="11">
        <v>6.5650523969999997</v>
      </c>
      <c r="F311" s="4">
        <f t="shared" si="60"/>
        <v>1896.2083333333105</v>
      </c>
      <c r="G311" s="22">
        <f>G309*10/12+G321*2/12</f>
        <v>3.5666666666666664</v>
      </c>
      <c r="H311" s="22">
        <f>G311+100*variable_alloc_parm!B$8</f>
        <v>3.5666666666666664</v>
      </c>
      <c r="I311" s="4">
        <f t="shared" si="57"/>
        <v>203.28642016777499</v>
      </c>
      <c r="J311" s="4">
        <f t="shared" si="58"/>
        <v>8.7023296304698192</v>
      </c>
      <c r="K311" s="33">
        <f t="shared" si="61"/>
        <v>789.33824680627049</v>
      </c>
      <c r="L311" s="4">
        <f t="shared" si="62"/>
        <v>11.138981927001369</v>
      </c>
      <c r="M311" s="33">
        <f t="shared" si="59"/>
        <v>43.251410783905229</v>
      </c>
      <c r="N311" s="15">
        <f t="shared" si="51"/>
        <v>17.232362712298599</v>
      </c>
      <c r="O311" s="6"/>
      <c r="P311" s="7">
        <f t="shared" si="52"/>
        <v>21.685007699222655</v>
      </c>
      <c r="Q311" s="7"/>
      <c r="R311" s="46">
        <f t="shared" si="53"/>
        <v>4.0598699544547728E-3</v>
      </c>
      <c r="S311" s="22">
        <f t="shared" si="63"/>
        <v>1.0043636945405117</v>
      </c>
      <c r="T311" s="22">
        <f t="shared" si="64"/>
        <v>6.0373995398064215</v>
      </c>
      <c r="U311" s="39">
        <f t="shared" si="54"/>
        <v>9.7393655283083636E-2</v>
      </c>
      <c r="V311" s="39">
        <f t="shared" si="55"/>
        <v>8.2971036943131349E-3</v>
      </c>
      <c r="W311" s="39">
        <f t="shared" si="56"/>
        <v>8.9096551588770501E-2</v>
      </c>
      <c r="Z311" s="37"/>
      <c r="AA311" s="37"/>
    </row>
    <row r="312" spans="1:27">
      <c r="A312" s="1">
        <v>1896.04</v>
      </c>
      <c r="B312" s="11">
        <v>4.42</v>
      </c>
      <c r="C312" s="4">
        <v>0.1867</v>
      </c>
      <c r="D312" s="11">
        <v>0.23669999999999999</v>
      </c>
      <c r="E312" s="11">
        <v>6.469903306</v>
      </c>
      <c r="F312" s="4">
        <f t="shared" si="60"/>
        <v>1896.2916666666438</v>
      </c>
      <c r="G312" s="22">
        <f>G309*9/12+G321*3/12</f>
        <v>3.55</v>
      </c>
      <c r="H312" s="22">
        <f>G312+100*variable_alloc_parm!B$8</f>
        <v>3.55</v>
      </c>
      <c r="I312" s="4">
        <f t="shared" si="57"/>
        <v>208.15983428238272</v>
      </c>
      <c r="J312" s="4">
        <f t="shared" si="58"/>
        <v>8.7926337240997405</v>
      </c>
      <c r="K312" s="33">
        <f t="shared" si="61"/>
        <v>811.10623139134918</v>
      </c>
      <c r="L312" s="4">
        <f t="shared" si="62"/>
        <v>11.147382980687782</v>
      </c>
      <c r="M312" s="33">
        <f t="shared" si="59"/>
        <v>43.436390264781082</v>
      </c>
      <c r="N312" s="15">
        <f t="shared" si="51"/>
        <v>17.643699378129991</v>
      </c>
      <c r="O312" s="6"/>
      <c r="P312" s="7">
        <f t="shared" si="52"/>
        <v>22.201842765217258</v>
      </c>
      <c r="Q312" s="7"/>
      <c r="R312" s="46">
        <f t="shared" si="53"/>
        <v>2.6304574066016717E-3</v>
      </c>
      <c r="S312" s="22">
        <f t="shared" si="63"/>
        <v>1.0043508953544789</v>
      </c>
      <c r="T312" s="22">
        <f t="shared" si="64"/>
        <v>6.1529208637484656</v>
      </c>
      <c r="U312" s="39">
        <f t="shared" si="54"/>
        <v>9.3255691423889564E-2</v>
      </c>
      <c r="V312" s="39">
        <f t="shared" si="55"/>
        <v>6.5102640645871013E-3</v>
      </c>
      <c r="W312" s="39">
        <f t="shared" si="56"/>
        <v>8.6745427359302463E-2</v>
      </c>
      <c r="Z312" s="37"/>
      <c r="AA312" s="37"/>
    </row>
    <row r="313" spans="1:27">
      <c r="A313" s="1">
        <v>1896.05</v>
      </c>
      <c r="B313" s="11">
        <v>4.4000000000000004</v>
      </c>
      <c r="C313" s="4">
        <v>0.18579999999999999</v>
      </c>
      <c r="D313" s="11">
        <v>0.23330000000000001</v>
      </c>
      <c r="E313" s="11">
        <v>6.3747542150000003</v>
      </c>
      <c r="F313" s="4">
        <f t="shared" si="60"/>
        <v>1896.374999999977</v>
      </c>
      <c r="G313" s="22">
        <f>G309*8/12+G321*4/12</f>
        <v>3.5333333333333332</v>
      </c>
      <c r="H313" s="22">
        <f>G313+100*variable_alloc_parm!B$8</f>
        <v>3.5333333333333332</v>
      </c>
      <c r="I313" s="4">
        <f t="shared" si="57"/>
        <v>210.31085352990354</v>
      </c>
      <c r="J313" s="4">
        <f t="shared" si="58"/>
        <v>8.8808537695127434</v>
      </c>
      <c r="K313" s="33">
        <f t="shared" si="61"/>
        <v>822.37152396312842</v>
      </c>
      <c r="L313" s="4">
        <f t="shared" si="62"/>
        <v>11.151255029210567</v>
      </c>
      <c r="M313" s="33">
        <f t="shared" si="59"/>
        <v>43.604381031954055</v>
      </c>
      <c r="N313" s="15">
        <f t="shared" si="51"/>
        <v>17.828266894232815</v>
      </c>
      <c r="O313" s="6"/>
      <c r="P313" s="7">
        <f t="shared" si="52"/>
        <v>22.432252972028024</v>
      </c>
      <c r="Q313" s="7"/>
      <c r="R313" s="46">
        <f t="shared" si="53"/>
        <v>3.1802127213657883E-3</v>
      </c>
      <c r="S313" s="22">
        <f t="shared" si="63"/>
        <v>1.0043380973503815</v>
      </c>
      <c r="T313" s="22">
        <f t="shared" si="64"/>
        <v>6.2719291796456558</v>
      </c>
      <c r="U313" s="39">
        <f t="shared" si="54"/>
        <v>8.7957278337948752E-2</v>
      </c>
      <c r="V313" s="39">
        <f t="shared" si="55"/>
        <v>3.5857713301912231E-3</v>
      </c>
      <c r="W313" s="39">
        <f t="shared" si="56"/>
        <v>8.4371507007757529E-2</v>
      </c>
      <c r="Z313" s="37"/>
      <c r="AA313" s="37"/>
    </row>
    <row r="314" spans="1:27">
      <c r="A314" s="1">
        <v>1896.06</v>
      </c>
      <c r="B314" s="11">
        <v>4.32</v>
      </c>
      <c r="C314" s="4">
        <v>0.185</v>
      </c>
      <c r="D314" s="11">
        <v>0.23</v>
      </c>
      <c r="E314" s="11">
        <v>6.2796132230000001</v>
      </c>
      <c r="F314" s="4">
        <f t="shared" si="60"/>
        <v>1896.4583333333103</v>
      </c>
      <c r="G314" s="22">
        <f>G309*7/12+G321*5/12</f>
        <v>3.5166666666666666</v>
      </c>
      <c r="H314" s="22">
        <f>G314+100*variable_alloc_parm!B$8</f>
        <v>3.5166666666666666</v>
      </c>
      <c r="I314" s="4">
        <f t="shared" si="57"/>
        <v>209.61545771303952</v>
      </c>
      <c r="J314" s="4">
        <f t="shared" si="58"/>
        <v>8.9765878881741461</v>
      </c>
      <c r="K314" s="33">
        <f t="shared" si="61"/>
        <v>822.57741191454295</v>
      </c>
      <c r="L314" s="4">
        <f t="shared" si="62"/>
        <v>11.160082239351642</v>
      </c>
      <c r="M314" s="33">
        <f t="shared" si="59"/>
        <v>43.794630726931693</v>
      </c>
      <c r="N314" s="15">
        <f t="shared" si="51"/>
        <v>17.777578616430457</v>
      </c>
      <c r="O314" s="6"/>
      <c r="P314" s="7">
        <f t="shared" si="52"/>
        <v>22.366260400602904</v>
      </c>
      <c r="Q314" s="7"/>
      <c r="R314" s="46">
        <f t="shared" si="53"/>
        <v>3.2653672633128211E-3</v>
      </c>
      <c r="S314" s="22">
        <f t="shared" si="63"/>
        <v>1.0043253005296922</v>
      </c>
      <c r="T314" s="22">
        <f t="shared" si="64"/>
        <v>6.3945742176556077</v>
      </c>
      <c r="U314" s="39">
        <f t="shared" si="54"/>
        <v>8.9699636569060104E-2</v>
      </c>
      <c r="V314" s="39">
        <f t="shared" si="55"/>
        <v>1.769623504406681E-3</v>
      </c>
      <c r="W314" s="39">
        <f t="shared" si="56"/>
        <v>8.7930013064653423E-2</v>
      </c>
      <c r="Z314" s="37"/>
      <c r="AA314" s="37"/>
    </row>
    <row r="315" spans="1:27">
      <c r="A315" s="1">
        <v>1896.07</v>
      </c>
      <c r="B315" s="11">
        <v>4.04</v>
      </c>
      <c r="C315" s="4">
        <v>0.1842</v>
      </c>
      <c r="D315" s="11">
        <v>0.22670000000000001</v>
      </c>
      <c r="E315" s="11">
        <v>6.2796132230000001</v>
      </c>
      <c r="F315" s="4">
        <f t="shared" si="60"/>
        <v>1896.5416666666436</v>
      </c>
      <c r="G315" s="22">
        <f>G309*6/12+G321*6/12</f>
        <v>3.5</v>
      </c>
      <c r="H315" s="22">
        <f>G315+100*variable_alloc_parm!B$8</f>
        <v>3.5</v>
      </c>
      <c r="I315" s="4">
        <f t="shared" si="57"/>
        <v>196.02927063904622</v>
      </c>
      <c r="J315" s="4">
        <f t="shared" si="58"/>
        <v>8.9377702108198793</v>
      </c>
      <c r="K315" s="33">
        <f t="shared" si="61"/>
        <v>772.18502486288003</v>
      </c>
      <c r="L315" s="4">
        <f t="shared" si="62"/>
        <v>10.999959320265292</v>
      </c>
      <c r="M315" s="33">
        <f t="shared" si="59"/>
        <v>43.330283449607649</v>
      </c>
      <c r="N315" s="15">
        <f t="shared" si="51"/>
        <v>16.637100103394577</v>
      </c>
      <c r="O315" s="6"/>
      <c r="P315" s="7">
        <f t="shared" si="52"/>
        <v>20.933061531248548</v>
      </c>
      <c r="Q315" s="7"/>
      <c r="R315" s="46">
        <f t="shared" si="53"/>
        <v>6.0532997371382027E-3</v>
      </c>
      <c r="S315" s="22">
        <f t="shared" si="63"/>
        <v>1.0043125048938841</v>
      </c>
      <c r="T315" s="22">
        <f t="shared" si="64"/>
        <v>6.4222326729063886</v>
      </c>
      <c r="U315" s="39">
        <f t="shared" si="54"/>
        <v>9.783469588933591E-2</v>
      </c>
      <c r="V315" s="39">
        <f t="shared" si="55"/>
        <v>4.8652627988323704E-3</v>
      </c>
      <c r="W315" s="39">
        <f t="shared" si="56"/>
        <v>9.2969433090503539E-2</v>
      </c>
      <c r="Z315" s="37"/>
      <c r="AA315" s="37"/>
    </row>
    <row r="316" spans="1:27">
      <c r="A316" s="1">
        <v>1896.08</v>
      </c>
      <c r="B316" s="11">
        <v>3.81</v>
      </c>
      <c r="C316" s="4">
        <v>0.18329999999999999</v>
      </c>
      <c r="D316" s="11">
        <v>0.2233</v>
      </c>
      <c r="E316" s="11">
        <v>6.2796132230000001</v>
      </c>
      <c r="F316" s="4">
        <f t="shared" si="60"/>
        <v>1896.6249999999768</v>
      </c>
      <c r="G316" s="22">
        <f>G309*5/12+G321*7/12</f>
        <v>3.4833333333333334</v>
      </c>
      <c r="H316" s="22">
        <f>G316+100*variable_alloc_parm!B$8</f>
        <v>3.4833333333333334</v>
      </c>
      <c r="I316" s="4">
        <f t="shared" si="57"/>
        <v>184.86918839969456</v>
      </c>
      <c r="J316" s="4">
        <f t="shared" si="58"/>
        <v>8.8941003237963283</v>
      </c>
      <c r="K316" s="33">
        <f t="shared" si="61"/>
        <v>731.14358192632506</v>
      </c>
      <c r="L316" s="4">
        <f t="shared" si="62"/>
        <v>10.834984191509657</v>
      </c>
      <c r="M316" s="33">
        <f t="shared" si="59"/>
        <v>42.851538541771227</v>
      </c>
      <c r="N316" s="15">
        <f t="shared" si="51"/>
        <v>15.703370546226862</v>
      </c>
      <c r="O316" s="6"/>
      <c r="P316" s="7">
        <f t="shared" si="52"/>
        <v>19.764265040091715</v>
      </c>
      <c r="Q316" s="7"/>
      <c r="R316" s="46">
        <f t="shared" si="53"/>
        <v>8.5761667136348071E-3</v>
      </c>
      <c r="S316" s="22">
        <f t="shared" si="63"/>
        <v>1.0042997104444336</v>
      </c>
      <c r="T316" s="22">
        <f t="shared" si="64"/>
        <v>6.44992858273796</v>
      </c>
      <c r="U316" s="39">
        <f t="shared" si="54"/>
        <v>0.10958433281852109</v>
      </c>
      <c r="V316" s="39">
        <f t="shared" si="55"/>
        <v>2.2823428152958236E-3</v>
      </c>
      <c r="W316" s="39">
        <f t="shared" si="56"/>
        <v>0.10730199000322527</v>
      </c>
      <c r="Z316" s="37"/>
      <c r="AA316" s="37"/>
    </row>
    <row r="317" spans="1:27">
      <c r="A317" s="1">
        <v>1896.09</v>
      </c>
      <c r="B317" s="11">
        <v>4.01</v>
      </c>
      <c r="C317" s="4">
        <v>0.1825</v>
      </c>
      <c r="D317" s="11">
        <v>0.22</v>
      </c>
      <c r="E317" s="11">
        <v>6.2796132230000001</v>
      </c>
      <c r="F317" s="4">
        <f t="shared" si="60"/>
        <v>1896.7083333333101</v>
      </c>
      <c r="G317" s="22">
        <f>G309*4/12+G321*8/12</f>
        <v>3.4666666666666668</v>
      </c>
      <c r="H317" s="22">
        <f>G317+100*variable_alloc_parm!B$8</f>
        <v>3.4666666666666668</v>
      </c>
      <c r="I317" s="4">
        <f t="shared" si="57"/>
        <v>194.57360773826122</v>
      </c>
      <c r="J317" s="4">
        <f t="shared" si="58"/>
        <v>8.8552826464420615</v>
      </c>
      <c r="K317" s="33">
        <f t="shared" si="61"/>
        <v>772.44231990368144</v>
      </c>
      <c r="L317" s="4">
        <f t="shared" si="62"/>
        <v>10.674861272423307</v>
      </c>
      <c r="M317" s="33">
        <f t="shared" si="59"/>
        <v>42.378381640600971</v>
      </c>
      <c r="N317" s="15">
        <f t="shared" si="51"/>
        <v>16.544339943032011</v>
      </c>
      <c r="O317" s="6"/>
      <c r="P317" s="7">
        <f t="shared" si="52"/>
        <v>20.824903901677803</v>
      </c>
      <c r="Q317" s="7"/>
      <c r="R317" s="46">
        <f t="shared" si="53"/>
        <v>5.5058693897918204E-3</v>
      </c>
      <c r="S317" s="22">
        <f t="shared" si="63"/>
        <v>1.0042869171828182</v>
      </c>
      <c r="T317" s="22">
        <f t="shared" si="64"/>
        <v>6.4776614080310093</v>
      </c>
      <c r="U317" s="39">
        <f t="shared" si="54"/>
        <v>0.10597480400938974</v>
      </c>
      <c r="V317" s="39">
        <f t="shared" si="55"/>
        <v>8.6425337500384281E-4</v>
      </c>
      <c r="W317" s="39">
        <f t="shared" si="56"/>
        <v>0.1051105506343859</v>
      </c>
      <c r="Z317" s="37"/>
      <c r="AA317" s="37"/>
    </row>
    <row r="318" spans="1:27">
      <c r="A318" s="1">
        <v>1896.1</v>
      </c>
      <c r="B318" s="11">
        <v>4.0999999999999996</v>
      </c>
      <c r="C318" s="4">
        <v>0.1817</v>
      </c>
      <c r="D318" s="11">
        <v>0.2167</v>
      </c>
      <c r="E318" s="11">
        <v>6.469903306</v>
      </c>
      <c r="F318" s="4">
        <f t="shared" si="60"/>
        <v>1896.7916666666433</v>
      </c>
      <c r="G318" s="22">
        <f>G309*3/12+G321*9/12</f>
        <v>3.4499999999999997</v>
      </c>
      <c r="H318" s="22">
        <f>G318+100*variable_alloc_parm!B$8</f>
        <v>3.4499999999999997</v>
      </c>
      <c r="I318" s="4">
        <f t="shared" si="57"/>
        <v>193.08943904021925</v>
      </c>
      <c r="J318" s="4">
        <f t="shared" si="58"/>
        <v>8.5571587984409376</v>
      </c>
      <c r="K318" s="33">
        <f t="shared" si="61"/>
        <v>769.38122259970282</v>
      </c>
      <c r="L318" s="4">
        <f t="shared" si="62"/>
        <v>10.205483278052565</v>
      </c>
      <c r="M318" s="33">
        <f t="shared" si="59"/>
        <v>40.664612423745275</v>
      </c>
      <c r="N318" s="15">
        <f t="shared" si="51"/>
        <v>16.438866804725876</v>
      </c>
      <c r="O318" s="6"/>
      <c r="P318" s="7">
        <f t="shared" si="52"/>
        <v>20.692151790835606</v>
      </c>
      <c r="Q318" s="7"/>
      <c r="R318" s="46">
        <f t="shared" si="53"/>
        <v>8.9894799045272741E-3</v>
      </c>
      <c r="S318" s="22">
        <f t="shared" si="63"/>
        <v>1.0042741251105176</v>
      </c>
      <c r="T318" s="22">
        <f t="shared" si="64"/>
        <v>6.3140956089749487</v>
      </c>
      <c r="U318" s="39">
        <f t="shared" si="54"/>
        <v>0.10100257251141098</v>
      </c>
      <c r="V318" s="39">
        <f t="shared" si="55"/>
        <v>1.3565299172224599E-3</v>
      </c>
      <c r="W318" s="39">
        <f t="shared" si="56"/>
        <v>9.9646042594188522E-2</v>
      </c>
      <c r="Z318" s="37"/>
      <c r="AA318" s="37"/>
    </row>
    <row r="319" spans="1:27">
      <c r="A319" s="1">
        <v>1896.11</v>
      </c>
      <c r="B319" s="11">
        <v>4.38</v>
      </c>
      <c r="C319" s="4">
        <v>0.18079999999999999</v>
      </c>
      <c r="D319" s="11">
        <v>0.21329999999999999</v>
      </c>
      <c r="E319" s="11">
        <v>6.6601933879999997</v>
      </c>
      <c r="F319" s="4">
        <f t="shared" si="60"/>
        <v>1896.8749999999766</v>
      </c>
      <c r="G319" s="22">
        <f>G309*2/12+G321*10/12</f>
        <v>3.4333333333333336</v>
      </c>
      <c r="H319" s="22">
        <f>G319+100*variable_alloc_parm!B$8</f>
        <v>3.4333333333333336</v>
      </c>
      <c r="I319" s="4">
        <f t="shared" si="57"/>
        <v>200.38246973497647</v>
      </c>
      <c r="J319" s="4">
        <f t="shared" si="58"/>
        <v>8.2714955543570188</v>
      </c>
      <c r="K319" s="33">
        <f t="shared" si="61"/>
        <v>801.18746059548039</v>
      </c>
      <c r="L319" s="4">
        <f t="shared" si="62"/>
        <v>9.7583517795594688</v>
      </c>
      <c r="M319" s="33">
        <f t="shared" si="59"/>
        <v>39.016731813930583</v>
      </c>
      <c r="N319" s="15">
        <f t="shared" si="51"/>
        <v>17.089425242371107</v>
      </c>
      <c r="O319" s="6"/>
      <c r="P319" s="7">
        <f t="shared" si="52"/>
        <v>21.5066751698362</v>
      </c>
      <c r="Q319" s="7"/>
      <c r="R319" s="46">
        <f t="shared" si="53"/>
        <v>9.6930200802203825E-3</v>
      </c>
      <c r="S319" s="22">
        <f t="shared" si="63"/>
        <v>1.0042613342290143</v>
      </c>
      <c r="T319" s="22">
        <f t="shared" si="64"/>
        <v>6.1599101502271729</v>
      </c>
      <c r="U319" s="39">
        <f t="shared" si="54"/>
        <v>9.7961073386766628E-2</v>
      </c>
      <c r="V319" s="39">
        <f t="shared" si="55"/>
        <v>2.8859980810231889E-3</v>
      </c>
      <c r="W319" s="39">
        <f t="shared" si="56"/>
        <v>9.5075075305743439E-2</v>
      </c>
      <c r="Z319" s="37"/>
      <c r="AA319" s="37"/>
    </row>
    <row r="320" spans="1:27">
      <c r="A320" s="1">
        <v>1896.12</v>
      </c>
      <c r="B320" s="11">
        <v>4.22</v>
      </c>
      <c r="C320" s="4">
        <v>0.18</v>
      </c>
      <c r="D320" s="11">
        <v>0.21</v>
      </c>
      <c r="E320" s="11">
        <v>6.6601933879999997</v>
      </c>
      <c r="F320" s="4">
        <f t="shared" si="60"/>
        <v>1896.9583333333098</v>
      </c>
      <c r="G320" s="22">
        <f>G309*1/12+G321*11/12</f>
        <v>3.4166666666666665</v>
      </c>
      <c r="H320" s="22">
        <f>G320+100*variable_alloc_parm!B$8</f>
        <v>3.4166666666666665</v>
      </c>
      <c r="I320" s="4">
        <f t="shared" si="57"/>
        <v>193.06256216474898</v>
      </c>
      <c r="J320" s="4">
        <f t="shared" si="58"/>
        <v>8.2348960165058802</v>
      </c>
      <c r="K320" s="33">
        <f t="shared" si="61"/>
        <v>774.66413142051567</v>
      </c>
      <c r="L320" s="4">
        <f t="shared" si="62"/>
        <v>9.6073786859235284</v>
      </c>
      <c r="M320" s="33">
        <f t="shared" si="59"/>
        <v>38.549636871637041</v>
      </c>
      <c r="N320" s="15">
        <f t="shared" si="51"/>
        <v>16.501404180590082</v>
      </c>
      <c r="O320" s="6"/>
      <c r="P320" s="7">
        <f t="shared" si="52"/>
        <v>20.765764121097352</v>
      </c>
      <c r="Q320" s="7"/>
      <c r="R320" s="46">
        <f t="shared" si="53"/>
        <v>1.0736338168094973E-2</v>
      </c>
      <c r="S320" s="22">
        <f t="shared" si="63"/>
        <v>1.0042485445397913</v>
      </c>
      <c r="T320" s="22">
        <f t="shared" si="64"/>
        <v>6.1861595861979897</v>
      </c>
      <c r="U320" s="39">
        <f t="shared" si="54"/>
        <v>9.9856130879753868E-2</v>
      </c>
      <c r="V320" s="39">
        <f t="shared" si="55"/>
        <v>1.5242332623721655E-3</v>
      </c>
      <c r="W320" s="39">
        <f t="shared" si="56"/>
        <v>9.8331897617381703E-2</v>
      </c>
      <c r="Z320" s="37"/>
      <c r="AA320" s="37"/>
    </row>
    <row r="321" spans="1:27">
      <c r="A321" s="1">
        <v>1897.01</v>
      </c>
      <c r="B321" s="11">
        <v>4.22</v>
      </c>
      <c r="C321" s="4">
        <v>0.18</v>
      </c>
      <c r="D321" s="11">
        <v>0.21829999999999999</v>
      </c>
      <c r="E321" s="11">
        <v>6.469903306</v>
      </c>
      <c r="F321" s="4">
        <f t="shared" si="60"/>
        <v>1897.0416666666431</v>
      </c>
      <c r="G321" s="22">
        <v>3.4</v>
      </c>
      <c r="H321" s="22">
        <f>G321+100*variable_alloc_parm!B$8</f>
        <v>3.4</v>
      </c>
      <c r="I321" s="4">
        <f t="shared" si="57"/>
        <v>198.74083725603055</v>
      </c>
      <c r="J321" s="4">
        <f t="shared" si="58"/>
        <v>8.4770973237169436</v>
      </c>
      <c r="K321" s="33">
        <f t="shared" si="61"/>
        <v>800.28275950856573</v>
      </c>
      <c r="L321" s="4">
        <f t="shared" si="62"/>
        <v>10.280835254263382</v>
      </c>
      <c r="M321" s="33">
        <f t="shared" si="59"/>
        <v>41.398513365099504</v>
      </c>
      <c r="N321" s="15">
        <f t="shared" ref="N321:N384" si="65">I321/AVERAGE(L201:L320)</f>
        <v>17.026521282380546</v>
      </c>
      <c r="O321" s="6"/>
      <c r="P321" s="7">
        <f t="shared" ref="P321:P384" si="66">K321/AVERAGE(M201:M320)</f>
        <v>21.42590894619325</v>
      </c>
      <c r="Q321" s="7"/>
      <c r="R321" s="46">
        <f t="shared" ref="R321:R384" si="67">1/N321-(H321/100-(((E321/E201)^(1/10))-1))</f>
        <v>3.8227047514218168E-3</v>
      </c>
      <c r="S321" s="22">
        <f t="shared" si="63"/>
        <v>1.0031837326593216</v>
      </c>
      <c r="T321" s="22">
        <f t="shared" si="64"/>
        <v>6.3951594917623353</v>
      </c>
      <c r="U321" s="39">
        <f t="shared" si="54"/>
        <v>9.4677407581497564E-2</v>
      </c>
      <c r="V321" s="39">
        <f t="shared" si="55"/>
        <v>-5.916575122566492E-4</v>
      </c>
      <c r="W321" s="39">
        <f t="shared" si="56"/>
        <v>9.5269065093754213E-2</v>
      </c>
      <c r="Z321" s="37"/>
      <c r="AA321" s="37"/>
    </row>
    <row r="322" spans="1:27">
      <c r="A322" s="1">
        <v>1897.02</v>
      </c>
      <c r="B322" s="11">
        <v>4.18</v>
      </c>
      <c r="C322" s="4">
        <v>0.18</v>
      </c>
      <c r="D322" s="11">
        <v>0.22670000000000001</v>
      </c>
      <c r="E322" s="11">
        <v>6.469903306</v>
      </c>
      <c r="F322" s="4">
        <f t="shared" si="60"/>
        <v>1897.1249999999764</v>
      </c>
      <c r="G322" s="22">
        <f>G321*11/12+G333*1/12</f>
        <v>3.3958333333333335</v>
      </c>
      <c r="H322" s="22">
        <f>G322+100*variable_alloc_parm!B$8</f>
        <v>3.3958333333333335</v>
      </c>
      <c r="I322" s="4">
        <f t="shared" si="57"/>
        <v>196.85703785076015</v>
      </c>
      <c r="J322" s="4">
        <f t="shared" si="58"/>
        <v>8.4770973237169436</v>
      </c>
      <c r="K322" s="33">
        <f t="shared" si="61"/>
        <v>795.54174790010279</v>
      </c>
      <c r="L322" s="4">
        <f t="shared" si="62"/>
        <v>10.676433129370174</v>
      </c>
      <c r="M322" s="33">
        <f t="shared" si="59"/>
        <v>43.145768959079739</v>
      </c>
      <c r="N322" s="15">
        <f t="shared" si="65"/>
        <v>16.894025883254088</v>
      </c>
      <c r="O322" s="6"/>
      <c r="P322" s="7">
        <f t="shared" si="66"/>
        <v>21.257060362377906</v>
      </c>
      <c r="Q322" s="7"/>
      <c r="R322" s="46">
        <f t="shared" si="67"/>
        <v>3.1669328023881879E-3</v>
      </c>
      <c r="S322" s="22">
        <f t="shared" si="63"/>
        <v>1.003180329202354</v>
      </c>
      <c r="T322" s="22">
        <f t="shared" si="64"/>
        <v>6.4155199698978285</v>
      </c>
      <c r="U322" s="39">
        <f t="shared" ref="U322:U385" si="68">(($K442/$K322)^(1/10)-1)</f>
        <v>8.9918230363277729E-2</v>
      </c>
      <c r="V322" s="39">
        <f t="shared" ref="V322:V385" si="69">(($T442/$T322)^(1/10)-1)</f>
        <v>-2.8663324199870166E-3</v>
      </c>
      <c r="W322" s="39">
        <f t="shared" ref="W322:W385" si="70">U322-V322</f>
        <v>9.2784562783264746E-2</v>
      </c>
      <c r="Z322" s="37"/>
      <c r="AA322" s="37"/>
    </row>
    <row r="323" spans="1:27">
      <c r="A323" s="1">
        <v>1897.03</v>
      </c>
      <c r="B323" s="11">
        <v>4.1900000000000004</v>
      </c>
      <c r="C323" s="4">
        <v>0.18</v>
      </c>
      <c r="D323" s="11">
        <v>0.23499999999999999</v>
      </c>
      <c r="E323" s="11">
        <v>6.469903306</v>
      </c>
      <c r="F323" s="4">
        <f t="shared" si="60"/>
        <v>1897.2083333333096</v>
      </c>
      <c r="G323" s="22">
        <f>G321*10/12+G333*2/12</f>
        <v>3.3916666666666666</v>
      </c>
      <c r="H323" s="22">
        <f>G323+100*variable_alloc_parm!B$8</f>
        <v>3.3916666666666666</v>
      </c>
      <c r="I323" s="4">
        <f t="shared" si="57"/>
        <v>197.32798770207776</v>
      </c>
      <c r="J323" s="4">
        <f t="shared" si="58"/>
        <v>8.4770973237169436</v>
      </c>
      <c r="K323" s="33">
        <f t="shared" si="61"/>
        <v>800.29977270811776</v>
      </c>
      <c r="L323" s="4">
        <f t="shared" si="62"/>
        <v>11.067321505963786</v>
      </c>
      <c r="M323" s="33">
        <f t="shared" si="59"/>
        <v>44.885548111314471</v>
      </c>
      <c r="N323" s="15">
        <f t="shared" si="65"/>
        <v>16.95803071672103</v>
      </c>
      <c r="O323" s="6"/>
      <c r="P323" s="7">
        <f t="shared" si="66"/>
        <v>21.333760247196022</v>
      </c>
      <c r="Q323" s="7"/>
      <c r="R323" s="46">
        <f t="shared" si="67"/>
        <v>2.9851886508370992E-3</v>
      </c>
      <c r="S323" s="22">
        <f t="shared" si="63"/>
        <v>1.0031769257640506</v>
      </c>
      <c r="T323" s="22">
        <f t="shared" si="64"/>
        <v>6.4359234354063801</v>
      </c>
      <c r="U323" s="39">
        <f t="shared" si="68"/>
        <v>7.9641343557122601E-2</v>
      </c>
      <c r="V323" s="39">
        <f t="shared" si="69"/>
        <v>-1.9586963226663201E-3</v>
      </c>
      <c r="W323" s="39">
        <f t="shared" si="70"/>
        <v>8.1600039879788921E-2</v>
      </c>
      <c r="Z323" s="37"/>
      <c r="AA323" s="37"/>
    </row>
    <row r="324" spans="1:27">
      <c r="A324" s="1">
        <v>1897.04</v>
      </c>
      <c r="B324" s="11">
        <v>4.0599999999999996</v>
      </c>
      <c r="C324" s="4">
        <v>0.18</v>
      </c>
      <c r="D324" s="11">
        <v>0.24329999999999999</v>
      </c>
      <c r="E324" s="11">
        <v>6.3747542150000003</v>
      </c>
      <c r="F324" s="4">
        <f t="shared" si="60"/>
        <v>1897.2916666666429</v>
      </c>
      <c r="G324" s="22">
        <f>G321*9/12+G333*3/12</f>
        <v>3.3874999999999997</v>
      </c>
      <c r="H324" s="22">
        <f>G324+100*variable_alloc_parm!B$8</f>
        <v>3.3874999999999997</v>
      </c>
      <c r="I324" s="4">
        <f t="shared" si="57"/>
        <v>194.05956030259279</v>
      </c>
      <c r="J324" s="4">
        <f t="shared" si="58"/>
        <v>8.6036258262233254</v>
      </c>
      <c r="K324" s="33">
        <f t="shared" si="61"/>
        <v>789.95186541968144</v>
      </c>
      <c r="L324" s="4">
        <f t="shared" si="62"/>
        <v>11.629234241778528</v>
      </c>
      <c r="M324" s="33">
        <f t="shared" si="59"/>
        <v>47.338741097686821</v>
      </c>
      <c r="N324" s="15">
        <f t="shared" si="65"/>
        <v>16.696857434734653</v>
      </c>
      <c r="O324" s="6"/>
      <c r="P324" s="7">
        <f t="shared" si="66"/>
        <v>21.001906820502306</v>
      </c>
      <c r="Q324" s="7"/>
      <c r="R324" s="46">
        <f t="shared" si="67"/>
        <v>2.501457848211229E-3</v>
      </c>
      <c r="S324" s="22">
        <f t="shared" si="63"/>
        <v>1.0031735223444171</v>
      </c>
      <c r="T324" s="22">
        <f t="shared" si="64"/>
        <v>6.5527371666161178</v>
      </c>
      <c r="U324" s="39">
        <f t="shared" si="68"/>
        <v>8.2007269588502796E-2</v>
      </c>
      <c r="V324" s="39">
        <f t="shared" si="69"/>
        <v>-3.5825129168808312E-3</v>
      </c>
      <c r="W324" s="39">
        <f t="shared" si="70"/>
        <v>8.5589782505383627E-2</v>
      </c>
      <c r="Z324" s="37"/>
      <c r="AA324" s="37"/>
    </row>
    <row r="325" spans="1:27">
      <c r="A325" s="1">
        <v>1897.05</v>
      </c>
      <c r="B325" s="11">
        <v>4.08</v>
      </c>
      <c r="C325" s="4">
        <v>0.18</v>
      </c>
      <c r="D325" s="11">
        <v>0.25169999999999998</v>
      </c>
      <c r="E325" s="11">
        <v>6.2796132230000001</v>
      </c>
      <c r="F325" s="4">
        <f t="shared" si="60"/>
        <v>1897.3749999999761</v>
      </c>
      <c r="G325" s="22">
        <f>G321*8/12+G333*4/12</f>
        <v>3.3833333333333333</v>
      </c>
      <c r="H325" s="22">
        <f>G325+100*variable_alloc_parm!B$8</f>
        <v>3.3833333333333333</v>
      </c>
      <c r="I325" s="4">
        <f t="shared" si="57"/>
        <v>197.97015450675951</v>
      </c>
      <c r="J325" s="4">
        <f t="shared" si="58"/>
        <v>8.7339774047099787</v>
      </c>
      <c r="K325" s="33">
        <f t="shared" si="61"/>
        <v>808.83335207623247</v>
      </c>
      <c r="L325" s="4">
        <f t="shared" si="62"/>
        <v>12.21301173758612</v>
      </c>
      <c r="M325" s="33">
        <f t="shared" si="59"/>
        <v>49.897881058232286</v>
      </c>
      <c r="N325" s="15">
        <f t="shared" si="65"/>
        <v>17.047755129229376</v>
      </c>
      <c r="O325" s="6"/>
      <c r="P325" s="7">
        <f t="shared" si="66"/>
        <v>21.436906305372069</v>
      </c>
      <c r="Q325" s="7"/>
      <c r="R325" s="46">
        <f t="shared" si="67"/>
        <v>-1.5688683077021842E-4</v>
      </c>
      <c r="S325" s="22">
        <f t="shared" si="63"/>
        <v>1.0031701189434596</v>
      </c>
      <c r="T325" s="22">
        <f t="shared" si="64"/>
        <v>6.6731265194171119</v>
      </c>
      <c r="U325" s="39">
        <f t="shared" si="68"/>
        <v>7.3860583095227028E-2</v>
      </c>
      <c r="V325" s="39">
        <f t="shared" si="69"/>
        <v>-7.3164706692286918E-3</v>
      </c>
      <c r="W325" s="39">
        <f t="shared" si="70"/>
        <v>8.117705376445572E-2</v>
      </c>
      <c r="Z325" s="37"/>
      <c r="AA325" s="37"/>
    </row>
    <row r="326" spans="1:27">
      <c r="A326" s="1">
        <v>1897.06</v>
      </c>
      <c r="B326" s="11">
        <v>4.2699999999999996</v>
      </c>
      <c r="C326" s="4">
        <v>0.18</v>
      </c>
      <c r="D326" s="11">
        <v>0.26</v>
      </c>
      <c r="E326" s="11">
        <v>6.2796132230000001</v>
      </c>
      <c r="F326" s="4">
        <f t="shared" si="60"/>
        <v>1897.4583333333094</v>
      </c>
      <c r="G326" s="22">
        <f>G321*7/12+G333*5/12</f>
        <v>3.3791666666666664</v>
      </c>
      <c r="H326" s="22">
        <f>G326+100*variable_alloc_parm!B$8</f>
        <v>3.3791666666666664</v>
      </c>
      <c r="I326" s="4">
        <f t="shared" si="57"/>
        <v>207.18935287839781</v>
      </c>
      <c r="J326" s="4">
        <f t="shared" si="58"/>
        <v>8.7339774047099787</v>
      </c>
      <c r="K326" s="33">
        <f t="shared" si="61"/>
        <v>849.47326314869031</v>
      </c>
      <c r="L326" s="4">
        <f t="shared" si="62"/>
        <v>12.615745140136635</v>
      </c>
      <c r="M326" s="33">
        <f t="shared" si="59"/>
        <v>51.724367311161473</v>
      </c>
      <c r="N326" s="15">
        <f t="shared" si="65"/>
        <v>17.850497280690597</v>
      </c>
      <c r="O326" s="6"/>
      <c r="P326" s="7">
        <f t="shared" si="66"/>
        <v>22.433196984133911</v>
      </c>
      <c r="Q326" s="7"/>
      <c r="R326" s="46">
        <f t="shared" si="67"/>
        <v>-1.5985160058095207E-3</v>
      </c>
      <c r="S326" s="22">
        <f t="shared" si="63"/>
        <v>1.0031667155611836</v>
      </c>
      <c r="T326" s="22">
        <f t="shared" si="64"/>
        <v>6.6942811242084179</v>
      </c>
      <c r="U326" s="39">
        <f t="shared" si="68"/>
        <v>6.4499910549713935E-2</v>
      </c>
      <c r="V326" s="39">
        <f t="shared" si="69"/>
        <v>-8.4858680042171342E-3</v>
      </c>
      <c r="W326" s="39">
        <f t="shared" si="70"/>
        <v>7.2985778553931069E-2</v>
      </c>
      <c r="Z326" s="37"/>
      <c r="AA326" s="37"/>
    </row>
    <row r="327" spans="1:27">
      <c r="A327" s="1">
        <v>1897.07</v>
      </c>
      <c r="B327" s="11">
        <v>4.46</v>
      </c>
      <c r="C327" s="4">
        <v>0.18</v>
      </c>
      <c r="D327" s="11">
        <v>0.26829999999999998</v>
      </c>
      <c r="E327" s="11">
        <v>6.2796132230000001</v>
      </c>
      <c r="F327" s="4">
        <f t="shared" si="60"/>
        <v>1897.5416666666426</v>
      </c>
      <c r="G327" s="22">
        <f>G321*6/12+G333*6/12</f>
        <v>3.375</v>
      </c>
      <c r="H327" s="22">
        <f>G327+100*variable_alloc_parm!B$8</f>
        <v>3.375</v>
      </c>
      <c r="I327" s="4">
        <f t="shared" si="57"/>
        <v>216.40855125003614</v>
      </c>
      <c r="J327" s="4">
        <f t="shared" si="58"/>
        <v>8.7339774047099787</v>
      </c>
      <c r="K327" s="33">
        <f t="shared" si="61"/>
        <v>890.25593737479858</v>
      </c>
      <c r="L327" s="4">
        <f t="shared" si="62"/>
        <v>13.018478542687152</v>
      </c>
      <c r="M327" s="33">
        <f t="shared" si="59"/>
        <v>53.555082510685757</v>
      </c>
      <c r="N327" s="15">
        <f t="shared" si="65"/>
        <v>18.651975755820271</v>
      </c>
      <c r="O327" s="6"/>
      <c r="P327" s="7">
        <f t="shared" si="66"/>
        <v>23.420666317964216</v>
      </c>
      <c r="Q327" s="7"/>
      <c r="R327" s="46">
        <f t="shared" si="67"/>
        <v>-2.7943487692443855E-3</v>
      </c>
      <c r="S327" s="22">
        <f t="shared" si="63"/>
        <v>1.0031633121975951</v>
      </c>
      <c r="T327" s="22">
        <f t="shared" si="64"/>
        <v>6.7154800084153869</v>
      </c>
      <c r="U327" s="39">
        <f t="shared" si="68"/>
        <v>6.3965984520001129E-2</v>
      </c>
      <c r="V327" s="39">
        <f t="shared" si="69"/>
        <v>-8.625925653494515E-3</v>
      </c>
      <c r="W327" s="39">
        <f t="shared" si="70"/>
        <v>7.2591910173495644E-2</v>
      </c>
      <c r="Z327" s="37"/>
      <c r="AA327" s="37"/>
    </row>
    <row r="328" spans="1:27">
      <c r="A328" s="1">
        <v>1897.08</v>
      </c>
      <c r="B328" s="11">
        <v>4.75</v>
      </c>
      <c r="C328" s="4">
        <v>0.18</v>
      </c>
      <c r="D328" s="11">
        <v>0.2767</v>
      </c>
      <c r="E328" s="11">
        <v>6.5650523969999997</v>
      </c>
      <c r="F328" s="4">
        <f t="shared" si="60"/>
        <v>1897.6249999999759</v>
      </c>
      <c r="G328" s="22">
        <f>G321*5/12+G333*7/12</f>
        <v>3.3708333333333336</v>
      </c>
      <c r="H328" s="22">
        <f>G328+100*variable_alloc_parm!B$8</f>
        <v>3.3708333333333336</v>
      </c>
      <c r="I328" s="4">
        <f t="shared" si="57"/>
        <v>220.45901730523542</v>
      </c>
      <c r="J328" s="4">
        <f t="shared" si="58"/>
        <v>8.3542364452510256</v>
      </c>
      <c r="K328" s="33">
        <f t="shared" si="61"/>
        <v>909.78259415508137</v>
      </c>
      <c r="L328" s="4">
        <f t="shared" si="62"/>
        <v>12.842317913338661</v>
      </c>
      <c r="M328" s="33">
        <f t="shared" si="59"/>
        <v>52.997230274254946</v>
      </c>
      <c r="N328" s="15">
        <f t="shared" si="65"/>
        <v>19.006396010519428</v>
      </c>
      <c r="O328" s="6"/>
      <c r="P328" s="7">
        <f t="shared" si="66"/>
        <v>23.838146387477575</v>
      </c>
      <c r="Q328" s="7"/>
      <c r="R328" s="46">
        <f t="shared" si="67"/>
        <v>-5.7321390204539274E-4</v>
      </c>
      <c r="S328" s="22">
        <f t="shared" si="63"/>
        <v>1.0031599088526999</v>
      </c>
      <c r="T328" s="22">
        <f t="shared" si="64"/>
        <v>6.4438199924030668</v>
      </c>
      <c r="U328" s="39">
        <f t="shared" si="68"/>
        <v>5.3918740350289873E-2</v>
      </c>
      <c r="V328" s="39">
        <f t="shared" si="69"/>
        <v>-4.3480874288223115E-3</v>
      </c>
      <c r="W328" s="39">
        <f t="shared" si="70"/>
        <v>5.8266827779112185E-2</v>
      </c>
      <c r="Z328" s="37"/>
      <c r="AA328" s="37"/>
    </row>
    <row r="329" spans="1:27">
      <c r="A329" s="1">
        <v>1897.09</v>
      </c>
      <c r="B329" s="11">
        <v>4.9800000000000004</v>
      </c>
      <c r="C329" s="4">
        <v>0.18</v>
      </c>
      <c r="D329" s="11">
        <v>0.28499999999999998</v>
      </c>
      <c r="E329" s="11">
        <v>6.7553424790000003</v>
      </c>
      <c r="F329" s="4">
        <f t="shared" si="60"/>
        <v>1897.7083333333092</v>
      </c>
      <c r="G329" s="22">
        <f>G321*4/12+G333*8/12</f>
        <v>3.3666666666666667</v>
      </c>
      <c r="H329" s="22">
        <f>G329+100*variable_alloc_parm!B$8</f>
        <v>3.3666666666666667</v>
      </c>
      <c r="I329" s="4">
        <f t="shared" si="57"/>
        <v>224.62310456014416</v>
      </c>
      <c r="J329" s="4">
        <f t="shared" si="58"/>
        <v>8.1189073937401481</v>
      </c>
      <c r="K329" s="33">
        <f t="shared" si="61"/>
        <v>929.75887309385587</v>
      </c>
      <c r="L329" s="4">
        <f t="shared" si="62"/>
        <v>12.854936706755234</v>
      </c>
      <c r="M329" s="33">
        <f t="shared" si="59"/>
        <v>53.209092134889325</v>
      </c>
      <c r="N329" s="15">
        <f t="shared" si="65"/>
        <v>19.372370293397786</v>
      </c>
      <c r="O329" s="6"/>
      <c r="P329" s="7">
        <f t="shared" si="66"/>
        <v>24.266748911108245</v>
      </c>
      <c r="Q329" s="7"/>
      <c r="R329" s="46">
        <f t="shared" si="67"/>
        <v>2.458461223091131E-3</v>
      </c>
      <c r="S329" s="22">
        <f t="shared" si="63"/>
        <v>1.0031565055265037</v>
      </c>
      <c r="T329" s="22">
        <f t="shared" si="64"/>
        <v>6.2820934472518903</v>
      </c>
      <c r="U329" s="39">
        <f t="shared" si="68"/>
        <v>5.1013692402144706E-2</v>
      </c>
      <c r="V329" s="39">
        <f t="shared" si="69"/>
        <v>-1.636509967011035E-3</v>
      </c>
      <c r="W329" s="39">
        <f t="shared" si="70"/>
        <v>5.2650202369155741E-2</v>
      </c>
      <c r="Z329" s="37"/>
      <c r="AA329" s="37"/>
    </row>
    <row r="330" spans="1:27">
      <c r="A330" s="1">
        <v>1897.1</v>
      </c>
      <c r="B330" s="11">
        <v>4.82</v>
      </c>
      <c r="C330" s="4">
        <v>0.18</v>
      </c>
      <c r="D330" s="11">
        <v>0.29330000000000001</v>
      </c>
      <c r="E330" s="11">
        <v>6.6601933879999997</v>
      </c>
      <c r="F330" s="4">
        <f t="shared" si="60"/>
        <v>1897.7916666666424</v>
      </c>
      <c r="G330" s="22">
        <f>G321*3/12+G333*9/12</f>
        <v>3.3625000000000003</v>
      </c>
      <c r="H330" s="22">
        <f>G330+100*variable_alloc_parm!B$8</f>
        <v>3.3625000000000003</v>
      </c>
      <c r="I330" s="4">
        <f t="shared" ref="I330:I393" si="71">B330*$E$1839/E330</f>
        <v>220.51221555310192</v>
      </c>
      <c r="J330" s="4">
        <f t="shared" ref="J330:J393" si="72">C330*$E$1839/E330</f>
        <v>8.2348960165058802</v>
      </c>
      <c r="K330" s="33">
        <f t="shared" si="61"/>
        <v>915.58358793426692</v>
      </c>
      <c r="L330" s="4">
        <f t="shared" si="62"/>
        <v>13.418305564673195</v>
      </c>
      <c r="M330" s="33">
        <f t="shared" ref="M330:M393" si="73">L330*(K330/I330)</f>
        <v>55.713831191103843</v>
      </c>
      <c r="N330" s="15">
        <f t="shared" si="65"/>
        <v>19.02803122390241</v>
      </c>
      <c r="O330" s="6"/>
      <c r="P330" s="7">
        <f t="shared" si="66"/>
        <v>23.807217097742342</v>
      </c>
      <c r="Q330" s="7"/>
      <c r="R330" s="46">
        <f t="shared" si="67"/>
        <v>8.6208907337637086E-4</v>
      </c>
      <c r="S330" s="22">
        <f t="shared" si="63"/>
        <v>1.0031531022190128</v>
      </c>
      <c r="T330" s="22">
        <f t="shared" si="64"/>
        <v>6.3919536645254835</v>
      </c>
      <c r="U330" s="39">
        <f t="shared" si="68"/>
        <v>4.0080107097376194E-2</v>
      </c>
      <c r="V330" s="39">
        <f t="shared" si="69"/>
        <v>-4.2091152882934857E-3</v>
      </c>
      <c r="W330" s="39">
        <f t="shared" si="70"/>
        <v>4.428922238566968E-2</v>
      </c>
      <c r="Z330" s="37"/>
      <c r="AA330" s="37"/>
    </row>
    <row r="331" spans="1:27">
      <c r="A331" s="1">
        <v>1897.11</v>
      </c>
      <c r="B331" s="11">
        <v>4.6500000000000004</v>
      </c>
      <c r="C331" s="4">
        <v>0.18</v>
      </c>
      <c r="D331" s="11">
        <v>0.30170000000000002</v>
      </c>
      <c r="E331" s="11">
        <v>6.6601933879999997</v>
      </c>
      <c r="F331" s="4">
        <f t="shared" ref="F331:F394" si="74">F330+1/12</f>
        <v>1897.8749999999757</v>
      </c>
      <c r="G331" s="22">
        <f>G321*2/12+G333*10/12</f>
        <v>3.3583333333333334</v>
      </c>
      <c r="H331" s="22">
        <f>G331+100*variable_alloc_parm!B$8</f>
        <v>3.3583333333333334</v>
      </c>
      <c r="I331" s="4">
        <f t="shared" si="71"/>
        <v>212.73481375973529</v>
      </c>
      <c r="J331" s="4">
        <f t="shared" si="72"/>
        <v>8.2348960165058802</v>
      </c>
      <c r="K331" s="33">
        <f t="shared" ref="K331:K394" si="75">K330*((I331+(J331/12))/I330)</f>
        <v>886.14054724343475</v>
      </c>
      <c r="L331" s="4">
        <f t="shared" ref="L331:L394" si="76">D331*$E$1839/E331</f>
        <v>13.802600712110138</v>
      </c>
      <c r="M331" s="33">
        <f t="shared" si="73"/>
        <v>57.49432324803103</v>
      </c>
      <c r="N331" s="15">
        <f t="shared" si="65"/>
        <v>18.358448098050211</v>
      </c>
      <c r="O331" s="6"/>
      <c r="P331" s="7">
        <f t="shared" si="66"/>
        <v>22.943021658320287</v>
      </c>
      <c r="Q331" s="7"/>
      <c r="R331" s="46">
        <f t="shared" si="67"/>
        <v>1.6591271266084631E-3</v>
      </c>
      <c r="S331" s="22">
        <f t="shared" ref="S331:S394" si="77">((H331/H332+H331/1200+((1+H332/1200)^(-119))*(1-H331/H332)))</f>
        <v>1.0031496989302324</v>
      </c>
      <c r="T331" s="22">
        <f t="shared" ref="T331:T394" si="78">T330*S330*E330/E331</f>
        <v>6.4121081478089259</v>
      </c>
      <c r="U331" s="39">
        <f t="shared" si="68"/>
        <v>4.2124194539456594E-2</v>
      </c>
      <c r="V331" s="39">
        <f t="shared" si="69"/>
        <v>-1.846661492059809E-4</v>
      </c>
      <c r="W331" s="39">
        <f t="shared" si="70"/>
        <v>4.2308860688662575E-2</v>
      </c>
      <c r="Z331" s="37"/>
      <c r="AA331" s="37"/>
    </row>
    <row r="332" spans="1:27">
      <c r="A332" s="1">
        <v>1897.12</v>
      </c>
      <c r="B332" s="11">
        <v>4.75</v>
      </c>
      <c r="C332" s="4">
        <v>0.18</v>
      </c>
      <c r="D332" s="11">
        <v>0.31</v>
      </c>
      <c r="E332" s="11">
        <v>6.6601933879999997</v>
      </c>
      <c r="F332" s="4">
        <f t="shared" si="74"/>
        <v>1897.9583333333089</v>
      </c>
      <c r="G332" s="22">
        <f>G321*1/12+G333*11/12</f>
        <v>3.3541666666666665</v>
      </c>
      <c r="H332" s="22">
        <f>G332+100*variable_alloc_parm!B$8</f>
        <v>3.3541666666666665</v>
      </c>
      <c r="I332" s="4">
        <f t="shared" si="71"/>
        <v>217.30975599112745</v>
      </c>
      <c r="J332" s="4">
        <f t="shared" si="72"/>
        <v>8.2348960165058802</v>
      </c>
      <c r="K332" s="33">
        <f t="shared" si="75"/>
        <v>908.05585109999276</v>
      </c>
      <c r="L332" s="4">
        <f t="shared" si="76"/>
        <v>14.182320917315684</v>
      </c>
      <c r="M332" s="33">
        <f t="shared" si="73"/>
        <v>59.262592387578465</v>
      </c>
      <c r="N332" s="15">
        <f t="shared" si="65"/>
        <v>18.748757662525488</v>
      </c>
      <c r="O332" s="6"/>
      <c r="P332" s="7">
        <f t="shared" si="66"/>
        <v>23.401121903654321</v>
      </c>
      <c r="Q332" s="7"/>
      <c r="R332" s="46">
        <f t="shared" si="67"/>
        <v>-1.7115718291626295E-3</v>
      </c>
      <c r="S332" s="22">
        <f t="shared" si="77"/>
        <v>1.0031462956601689</v>
      </c>
      <c r="T332" s="22">
        <f t="shared" si="78"/>
        <v>6.4323043579826136</v>
      </c>
      <c r="U332" s="39">
        <f t="shared" si="68"/>
        <v>4.7616955694373075E-2</v>
      </c>
      <c r="V332" s="39">
        <f t="shared" si="69"/>
        <v>1.8350429548992242E-3</v>
      </c>
      <c r="W332" s="39">
        <f t="shared" si="70"/>
        <v>4.5781912739473851E-2</v>
      </c>
      <c r="Z332" s="37"/>
      <c r="AA332" s="37"/>
    </row>
    <row r="333" spans="1:27">
      <c r="A333" s="1">
        <v>1898.01</v>
      </c>
      <c r="B333" s="11">
        <v>4.88</v>
      </c>
      <c r="C333" s="4">
        <v>0.1817</v>
      </c>
      <c r="D333" s="11">
        <v>0.31330000000000002</v>
      </c>
      <c r="E333" s="11">
        <v>6.6601933879999997</v>
      </c>
      <c r="F333" s="4">
        <f t="shared" si="74"/>
        <v>1898.0416666666422</v>
      </c>
      <c r="G333" s="22">
        <v>3.35</v>
      </c>
      <c r="H333" s="22">
        <f>G333+100*variable_alloc_parm!B$8</f>
        <v>3.35</v>
      </c>
      <c r="I333" s="4">
        <f t="shared" si="71"/>
        <v>223.25718089193722</v>
      </c>
      <c r="J333" s="4">
        <f t="shared" si="72"/>
        <v>8.3126700344395488</v>
      </c>
      <c r="K333" s="33">
        <f t="shared" si="75"/>
        <v>935.80253313263938</v>
      </c>
      <c r="L333" s="4">
        <f t="shared" si="76"/>
        <v>14.333294010951628</v>
      </c>
      <c r="M333" s="33">
        <f t="shared" si="73"/>
        <v>60.07928967837212</v>
      </c>
      <c r="N333" s="15">
        <f t="shared" si="65"/>
        <v>19.249000021813739</v>
      </c>
      <c r="O333" s="6"/>
      <c r="P333" s="7">
        <f t="shared" si="66"/>
        <v>23.993240200753775</v>
      </c>
      <c r="Q333" s="7"/>
      <c r="R333" s="46">
        <f t="shared" si="67"/>
        <v>-4.1739014245348802E-3</v>
      </c>
      <c r="S333" s="22">
        <f t="shared" si="77"/>
        <v>1.0045491757317953</v>
      </c>
      <c r="T333" s="22">
        <f t="shared" si="78"/>
        <v>6.4525422892690196</v>
      </c>
      <c r="U333" s="39">
        <f t="shared" si="68"/>
        <v>5.0540328754758779E-2</v>
      </c>
      <c r="V333" s="39">
        <f t="shared" si="69"/>
        <v>2.8001337431431406E-3</v>
      </c>
      <c r="W333" s="39">
        <f t="shared" si="70"/>
        <v>4.7740195011615638E-2</v>
      </c>
      <c r="Z333" s="37"/>
      <c r="AA333" s="37"/>
    </row>
    <row r="334" spans="1:27">
      <c r="A334" s="1">
        <v>1898.02</v>
      </c>
      <c r="B334" s="11">
        <v>4.87</v>
      </c>
      <c r="C334" s="4">
        <v>0.18329999999999999</v>
      </c>
      <c r="D334" s="11">
        <v>0.31669999999999998</v>
      </c>
      <c r="E334" s="11">
        <v>6.7553424790000003</v>
      </c>
      <c r="F334" s="4">
        <f t="shared" si="74"/>
        <v>1898.1249999999754</v>
      </c>
      <c r="G334" s="22">
        <f>G333*11/12+G345*1/12</f>
        <v>3.3291666666666666</v>
      </c>
      <c r="H334" s="22">
        <f>G334+100*variable_alloc_parm!B$8</f>
        <v>3.3291666666666666</v>
      </c>
      <c r="I334" s="4">
        <f t="shared" si="71"/>
        <v>219.66155004174738</v>
      </c>
      <c r="J334" s="4">
        <f t="shared" si="72"/>
        <v>8.2677540292920515</v>
      </c>
      <c r="K334" s="33">
        <f t="shared" si="75"/>
        <v>923.61904284896809</v>
      </c>
      <c r="L334" s="4">
        <f t="shared" si="76"/>
        <v>14.284766508875027</v>
      </c>
      <c r="M334" s="33">
        <f t="shared" si="73"/>
        <v>60.063686010321995</v>
      </c>
      <c r="N334" s="15">
        <f t="shared" si="65"/>
        <v>18.918131888002133</v>
      </c>
      <c r="O334" s="6"/>
      <c r="P334" s="7">
        <f t="shared" si="66"/>
        <v>23.551290011325118</v>
      </c>
      <c r="Q334" s="7"/>
      <c r="R334" s="46">
        <f t="shared" si="67"/>
        <v>-5.5010521342267749E-4</v>
      </c>
      <c r="S334" s="22">
        <f t="shared" si="77"/>
        <v>1.0045335421733654</v>
      </c>
      <c r="T334" s="22">
        <f t="shared" si="78"/>
        <v>6.3905984439118333</v>
      </c>
      <c r="U334" s="39">
        <f t="shared" si="68"/>
        <v>4.9745786122119329E-2</v>
      </c>
      <c r="V334" s="39">
        <f t="shared" si="69"/>
        <v>5.2770722320227836E-3</v>
      </c>
      <c r="W334" s="39">
        <f t="shared" si="70"/>
        <v>4.4468713890096545E-2</v>
      </c>
      <c r="Z334" s="37"/>
      <c r="AA334" s="37"/>
    </row>
    <row r="335" spans="1:27">
      <c r="A335" s="1">
        <v>1898.03</v>
      </c>
      <c r="B335" s="11">
        <v>4.6500000000000004</v>
      </c>
      <c r="C335" s="4">
        <v>0.185</v>
      </c>
      <c r="D335" s="11">
        <v>0.32</v>
      </c>
      <c r="E335" s="11">
        <v>6.7553424790000003</v>
      </c>
      <c r="F335" s="4">
        <f t="shared" si="74"/>
        <v>1898.2083333333087</v>
      </c>
      <c r="G335" s="22">
        <f>G333*10/12+G345*2/12</f>
        <v>3.3083333333333331</v>
      </c>
      <c r="H335" s="22">
        <f>G335+100*variable_alloc_parm!B$8</f>
        <v>3.3083333333333331</v>
      </c>
      <c r="I335" s="4">
        <f t="shared" si="71"/>
        <v>209.73844100495384</v>
      </c>
      <c r="J335" s="4">
        <f t="shared" si="72"/>
        <v>8.34443259912182</v>
      </c>
      <c r="K335" s="33">
        <f t="shared" si="75"/>
        <v>884.81882467316007</v>
      </c>
      <c r="L335" s="4">
        <f t="shared" si="76"/>
        <v>14.433613144426932</v>
      </c>
      <c r="M335" s="33">
        <f t="shared" si="73"/>
        <v>60.890757826970159</v>
      </c>
      <c r="N335" s="15">
        <f t="shared" si="65"/>
        <v>18.042174923468668</v>
      </c>
      <c r="O335" s="6"/>
      <c r="P335" s="7">
        <f t="shared" si="66"/>
        <v>22.437784146714705</v>
      </c>
      <c r="Q335" s="7"/>
      <c r="R335" s="46">
        <f t="shared" si="67"/>
        <v>2.2245766228676661E-3</v>
      </c>
      <c r="S335" s="22">
        <f t="shared" si="77"/>
        <v>1.0045179109625422</v>
      </c>
      <c r="T335" s="22">
        <f t="shared" si="78"/>
        <v>6.4195704914703509</v>
      </c>
      <c r="U335" s="39">
        <f t="shared" si="68"/>
        <v>5.904693624113766E-2</v>
      </c>
      <c r="V335" s="39">
        <f t="shared" si="69"/>
        <v>5.2208557343700335E-3</v>
      </c>
      <c r="W335" s="39">
        <f t="shared" si="70"/>
        <v>5.3826080506767626E-2</v>
      </c>
      <c r="Z335" s="37"/>
      <c r="AA335" s="37"/>
    </row>
    <row r="336" spans="1:27">
      <c r="A336" s="1">
        <v>1898.04</v>
      </c>
      <c r="B336" s="11">
        <v>4.57</v>
      </c>
      <c r="C336" s="4">
        <v>0.1867</v>
      </c>
      <c r="D336" s="11">
        <v>0.32329999999999998</v>
      </c>
      <c r="E336" s="11">
        <v>6.7553424790000003</v>
      </c>
      <c r="F336" s="4">
        <f t="shared" si="74"/>
        <v>1898.291666666642</v>
      </c>
      <c r="G336" s="22">
        <f>G333*9/12+G345*3/12</f>
        <v>3.2875000000000001</v>
      </c>
      <c r="H336" s="22">
        <f>G336+100*variable_alloc_parm!B$8</f>
        <v>3.2875000000000001</v>
      </c>
      <c r="I336" s="4">
        <f t="shared" si="71"/>
        <v>206.13003771884712</v>
      </c>
      <c r="J336" s="4">
        <f t="shared" si="72"/>
        <v>8.4211111689515867</v>
      </c>
      <c r="K336" s="33">
        <f t="shared" si="75"/>
        <v>872.55663117639028</v>
      </c>
      <c r="L336" s="4">
        <f t="shared" si="76"/>
        <v>14.582459779978832</v>
      </c>
      <c r="M336" s="33">
        <f t="shared" si="73"/>
        <v>61.728131041428213</v>
      </c>
      <c r="N336" s="15">
        <f t="shared" si="65"/>
        <v>17.70508942641176</v>
      </c>
      <c r="O336" s="6"/>
      <c r="P336" s="7">
        <f t="shared" si="66"/>
        <v>21.998739622916421</v>
      </c>
      <c r="Q336" s="7"/>
      <c r="R336" s="46">
        <f t="shared" si="67"/>
        <v>4.6218682354494736E-3</v>
      </c>
      <c r="S336" s="22">
        <f t="shared" si="77"/>
        <v>1.0045022821029856</v>
      </c>
      <c r="T336" s="22">
        <f t="shared" si="78"/>
        <v>6.448573539368577</v>
      </c>
      <c r="U336" s="39">
        <f t="shared" si="68"/>
        <v>6.544798558744569E-2</v>
      </c>
      <c r="V336" s="39">
        <f t="shared" si="69"/>
        <v>4.0551665059966879E-3</v>
      </c>
      <c r="W336" s="39">
        <f t="shared" si="70"/>
        <v>6.1392819081449002E-2</v>
      </c>
      <c r="Z336" s="37"/>
      <c r="AA336" s="37"/>
    </row>
    <row r="337" spans="1:27">
      <c r="A337" s="1">
        <v>1898.05</v>
      </c>
      <c r="B337" s="11">
        <v>4.87</v>
      </c>
      <c r="C337" s="4">
        <v>0.1883</v>
      </c>
      <c r="D337" s="11">
        <v>0.32669999999999999</v>
      </c>
      <c r="E337" s="11">
        <v>7.2310717359999996</v>
      </c>
      <c r="F337" s="4">
        <f t="shared" si="74"/>
        <v>1898.3749999999752</v>
      </c>
      <c r="G337" s="22">
        <f>G333*8/12+G345*4/12</f>
        <v>3.2666666666666666</v>
      </c>
      <c r="H337" s="22">
        <f>G337+100*variable_alloc_parm!B$8</f>
        <v>3.2666666666666666</v>
      </c>
      <c r="I337" s="4">
        <f t="shared" si="71"/>
        <v>205.21010635428169</v>
      </c>
      <c r="J337" s="4">
        <f t="shared" si="72"/>
        <v>7.934509861706621</v>
      </c>
      <c r="K337" s="33">
        <f t="shared" si="75"/>
        <v>871.46144979495216</v>
      </c>
      <c r="L337" s="4">
        <f t="shared" si="76"/>
        <v>13.766353541261566</v>
      </c>
      <c r="M337" s="33">
        <f t="shared" si="73"/>
        <v>58.461284527312287</v>
      </c>
      <c r="N337" s="15">
        <f t="shared" si="65"/>
        <v>17.595635274512805</v>
      </c>
      <c r="O337" s="6"/>
      <c r="P337" s="7">
        <f t="shared" si="66"/>
        <v>21.839402613257288</v>
      </c>
      <c r="Q337" s="7"/>
      <c r="R337" s="46">
        <f t="shared" si="67"/>
        <v>1.3036233662140309E-2</v>
      </c>
      <c r="S337" s="22">
        <f t="shared" si="77"/>
        <v>1.0044866555983616</v>
      </c>
      <c r="T337" s="22">
        <f t="shared" si="78"/>
        <v>6.0514477276894061</v>
      </c>
      <c r="U337" s="39">
        <f t="shared" si="68"/>
        <v>7.1681452138368851E-2</v>
      </c>
      <c r="V337" s="39">
        <f t="shared" si="69"/>
        <v>1.085656649906297E-2</v>
      </c>
      <c r="W337" s="39">
        <f t="shared" si="70"/>
        <v>6.0824885639305881E-2</v>
      </c>
      <c r="Z337" s="37"/>
      <c r="AA337" s="37"/>
    </row>
    <row r="338" spans="1:27">
      <c r="A338" s="1">
        <v>1898.06</v>
      </c>
      <c r="B338" s="11">
        <v>5.0599999999999996</v>
      </c>
      <c r="C338" s="4">
        <v>0.19</v>
      </c>
      <c r="D338" s="11">
        <v>0.33</v>
      </c>
      <c r="E338" s="11">
        <v>6.7553424790000003</v>
      </c>
      <c r="F338" s="4">
        <f t="shared" si="74"/>
        <v>1898.4583333333085</v>
      </c>
      <c r="G338" s="22">
        <f>G333*7/12+G345*5/12</f>
        <v>3.2458333333333336</v>
      </c>
      <c r="H338" s="22">
        <f>G338+100*variable_alloc_parm!B$8</f>
        <v>3.2458333333333336</v>
      </c>
      <c r="I338" s="4">
        <f t="shared" si="71"/>
        <v>228.23150784625085</v>
      </c>
      <c r="J338" s="4">
        <f t="shared" si="72"/>
        <v>8.5699578045034901</v>
      </c>
      <c r="K338" s="33">
        <f t="shared" si="75"/>
        <v>972.25877377863867</v>
      </c>
      <c r="L338" s="4">
        <f t="shared" si="76"/>
        <v>14.884663555190272</v>
      </c>
      <c r="M338" s="33">
        <f t="shared" si="73"/>
        <v>63.408180898606872</v>
      </c>
      <c r="N338" s="15">
        <f t="shared" si="65"/>
        <v>19.54481748054798</v>
      </c>
      <c r="O338" s="6"/>
      <c r="P338" s="7">
        <f t="shared" si="66"/>
        <v>24.234946843797818</v>
      </c>
      <c r="Q338" s="7"/>
      <c r="R338" s="46">
        <f t="shared" si="67"/>
        <v>2.0330445972530156E-3</v>
      </c>
      <c r="S338" s="22">
        <f t="shared" si="77"/>
        <v>1.0044710314523426</v>
      </c>
      <c r="T338" s="22">
        <f t="shared" si="78"/>
        <v>6.5066696275820988</v>
      </c>
      <c r="U338" s="39">
        <f t="shared" si="68"/>
        <v>6.0639336238851538E-2</v>
      </c>
      <c r="V338" s="39">
        <f t="shared" si="69"/>
        <v>3.9470258323308638E-3</v>
      </c>
      <c r="W338" s="39">
        <f t="shared" si="70"/>
        <v>5.6692310406520674E-2</v>
      </c>
      <c r="Z338" s="37"/>
      <c r="AA338" s="37"/>
    </row>
    <row r="339" spans="1:27">
      <c r="A339" s="1">
        <v>1898.07</v>
      </c>
      <c r="B339" s="11">
        <v>5.08</v>
      </c>
      <c r="C339" s="4">
        <v>0.19170000000000001</v>
      </c>
      <c r="D339" s="11">
        <v>0.33329999999999999</v>
      </c>
      <c r="E339" s="11">
        <v>6.6601933879999997</v>
      </c>
      <c r="F339" s="4">
        <f t="shared" si="74"/>
        <v>1898.5416666666417</v>
      </c>
      <c r="G339" s="22">
        <f>G333*6/12+G345*6/12</f>
        <v>3.2250000000000001</v>
      </c>
      <c r="H339" s="22">
        <f>G339+100*variable_alloc_parm!B$8</f>
        <v>3.2250000000000001</v>
      </c>
      <c r="I339" s="4">
        <f t="shared" si="71"/>
        <v>232.40706535472154</v>
      </c>
      <c r="J339" s="4">
        <f t="shared" si="72"/>
        <v>8.7701642575787648</v>
      </c>
      <c r="K339" s="33">
        <f t="shared" si="75"/>
        <v>993.15989692746643</v>
      </c>
      <c r="L339" s="4">
        <f t="shared" si="76"/>
        <v>15.248282457230058</v>
      </c>
      <c r="M339" s="33">
        <f t="shared" si="73"/>
        <v>65.161455442111134</v>
      </c>
      <c r="N339" s="15">
        <f t="shared" si="65"/>
        <v>19.858943014167295</v>
      </c>
      <c r="O339" s="6"/>
      <c r="P339" s="7">
        <f t="shared" si="66"/>
        <v>24.597156500082178</v>
      </c>
      <c r="Q339" s="7"/>
      <c r="R339" s="46">
        <f t="shared" si="67"/>
        <v>-1.1232274275903981E-3</v>
      </c>
      <c r="S339" s="22">
        <f t="shared" si="77"/>
        <v>1.0044554096686071</v>
      </c>
      <c r="T339" s="22">
        <f t="shared" si="78"/>
        <v>6.6291325749157366</v>
      </c>
      <c r="U339" s="39">
        <f t="shared" si="68"/>
        <v>6.1505967617123236E-2</v>
      </c>
      <c r="V339" s="39">
        <f t="shared" si="69"/>
        <v>1.3759423335382159E-3</v>
      </c>
      <c r="W339" s="39">
        <f t="shared" si="70"/>
        <v>6.013002528358502E-2</v>
      </c>
      <c r="Z339" s="37"/>
      <c r="AA339" s="37"/>
    </row>
    <row r="340" spans="1:27">
      <c r="A340" s="1">
        <v>1898.08</v>
      </c>
      <c r="B340" s="11">
        <v>5.27</v>
      </c>
      <c r="C340" s="4">
        <v>0.1933</v>
      </c>
      <c r="D340" s="11">
        <v>0.3367</v>
      </c>
      <c r="E340" s="11">
        <v>6.6601933879999997</v>
      </c>
      <c r="F340" s="4">
        <f t="shared" si="74"/>
        <v>1898.624999999975</v>
      </c>
      <c r="G340" s="22">
        <f>G333*5/12+G345*7/12</f>
        <v>3.2041666666666666</v>
      </c>
      <c r="H340" s="22">
        <f>G340+100*variable_alloc_parm!B$8</f>
        <v>3.2041666666666666</v>
      </c>
      <c r="I340" s="4">
        <f t="shared" si="71"/>
        <v>241.09945559436662</v>
      </c>
      <c r="J340" s="4">
        <f t="shared" si="72"/>
        <v>8.8433633332810384</v>
      </c>
      <c r="K340" s="33">
        <f t="shared" si="75"/>
        <v>1033.4548833623533</v>
      </c>
      <c r="L340" s="4">
        <f t="shared" si="76"/>
        <v>15.40383049309739</v>
      </c>
      <c r="M340" s="33">
        <f t="shared" si="73"/>
        <v>66.027373667571979</v>
      </c>
      <c r="N340" s="15">
        <f t="shared" si="65"/>
        <v>20.544915179153275</v>
      </c>
      <c r="O340" s="6"/>
      <c r="P340" s="7">
        <f t="shared" si="66"/>
        <v>25.417053562570189</v>
      </c>
      <c r="Q340" s="7"/>
      <c r="R340" s="46">
        <f t="shared" si="67"/>
        <v>-2.5961971848833393E-3</v>
      </c>
      <c r="S340" s="22">
        <f t="shared" si="77"/>
        <v>1.0044397902508402</v>
      </c>
      <c r="T340" s="22">
        <f t="shared" si="78"/>
        <v>6.6586680762844948</v>
      </c>
      <c r="U340" s="39">
        <f t="shared" si="68"/>
        <v>6.2188029845567705E-2</v>
      </c>
      <c r="V340" s="39">
        <f t="shared" si="69"/>
        <v>1.3240844829440768E-3</v>
      </c>
      <c r="W340" s="39">
        <f t="shared" si="70"/>
        <v>6.0863945362623628E-2</v>
      </c>
      <c r="Z340" s="37"/>
      <c r="AA340" s="37"/>
    </row>
    <row r="341" spans="1:27">
      <c r="A341" s="1">
        <v>1898.09</v>
      </c>
      <c r="B341" s="11">
        <v>5.26</v>
      </c>
      <c r="C341" s="4">
        <v>0.19500000000000001</v>
      </c>
      <c r="D341" s="11">
        <v>0.34</v>
      </c>
      <c r="E341" s="11">
        <v>6.6601933879999997</v>
      </c>
      <c r="F341" s="4">
        <f t="shared" si="74"/>
        <v>1898.7083333333082</v>
      </c>
      <c r="G341" s="22">
        <f>G333*4/12+G345*8/12</f>
        <v>3.1833333333333336</v>
      </c>
      <c r="H341" s="22">
        <f>G341+100*variable_alloc_parm!B$8</f>
        <v>3.1833333333333336</v>
      </c>
      <c r="I341" s="4">
        <f t="shared" si="71"/>
        <v>240.64196137122741</v>
      </c>
      <c r="J341" s="4">
        <f t="shared" si="72"/>
        <v>8.9211373512147052</v>
      </c>
      <c r="K341" s="33">
        <f t="shared" si="75"/>
        <v>1034.6805177116919</v>
      </c>
      <c r="L341" s="4">
        <f t="shared" si="76"/>
        <v>15.554803586733334</v>
      </c>
      <c r="M341" s="33">
        <f t="shared" si="73"/>
        <v>66.880489738018127</v>
      </c>
      <c r="N341" s="15">
        <f t="shared" si="65"/>
        <v>20.442732862691294</v>
      </c>
      <c r="O341" s="6"/>
      <c r="P341" s="7">
        <f t="shared" si="66"/>
        <v>25.263043091810609</v>
      </c>
      <c r="Q341" s="7"/>
      <c r="R341" s="46">
        <f t="shared" si="67"/>
        <v>-2.1445692694496421E-3</v>
      </c>
      <c r="S341" s="22">
        <f t="shared" si="77"/>
        <v>1.0044241732027328</v>
      </c>
      <c r="T341" s="22">
        <f t="shared" si="78"/>
        <v>6.6882311658931632</v>
      </c>
      <c r="U341" s="39">
        <f t="shared" si="68"/>
        <v>6.1342048655665504E-2</v>
      </c>
      <c r="V341" s="39">
        <f t="shared" si="69"/>
        <v>1.2730567834109419E-3</v>
      </c>
      <c r="W341" s="39">
        <f t="shared" si="70"/>
        <v>6.0068991872254562E-2</v>
      </c>
      <c r="Z341" s="37"/>
      <c r="AA341" s="37"/>
    </row>
    <row r="342" spans="1:27">
      <c r="A342" s="1">
        <v>1898.1</v>
      </c>
      <c r="B342" s="11">
        <v>5.15</v>
      </c>
      <c r="C342" s="4">
        <v>0.19670000000000001</v>
      </c>
      <c r="D342" s="11">
        <v>0.34329999999999999</v>
      </c>
      <c r="E342" s="11">
        <v>6.6601933879999997</v>
      </c>
      <c r="F342" s="4">
        <f t="shared" si="74"/>
        <v>1898.7916666666415</v>
      </c>
      <c r="G342" s="22">
        <f>G333*3/12+G345*9/12</f>
        <v>3.1625000000000001</v>
      </c>
      <c r="H342" s="22">
        <f>G342+100*variable_alloc_parm!B$8</f>
        <v>3.1625000000000001</v>
      </c>
      <c r="I342" s="4">
        <f t="shared" si="71"/>
        <v>235.60952491669607</v>
      </c>
      <c r="J342" s="4">
        <f t="shared" si="72"/>
        <v>8.998911369148372</v>
      </c>
      <c r="K342" s="33">
        <f t="shared" si="75"/>
        <v>1016.2670730737715</v>
      </c>
      <c r="L342" s="4">
        <f t="shared" si="76"/>
        <v>15.705776680369272</v>
      </c>
      <c r="M342" s="33">
        <f t="shared" si="73"/>
        <v>67.744560424509856</v>
      </c>
      <c r="N342" s="15">
        <f t="shared" si="65"/>
        <v>19.947199825773648</v>
      </c>
      <c r="O342" s="6"/>
      <c r="P342" s="7">
        <f t="shared" si="66"/>
        <v>24.627181229803458</v>
      </c>
      <c r="Q342" s="7"/>
      <c r="R342" s="46">
        <f t="shared" si="67"/>
        <v>-1.8673158147901811E-3</v>
      </c>
      <c r="S342" s="22">
        <f t="shared" si="77"/>
        <v>1.0044085585279816</v>
      </c>
      <c r="T342" s="22">
        <f t="shared" si="78"/>
        <v>6.7178210589909906</v>
      </c>
      <c r="U342" s="39">
        <f t="shared" si="68"/>
        <v>6.3829341572826603E-2</v>
      </c>
      <c r="V342" s="39">
        <f t="shared" si="69"/>
        <v>1.4172668657530529E-4</v>
      </c>
      <c r="W342" s="39">
        <f t="shared" si="70"/>
        <v>6.3687614886251298E-2</v>
      </c>
      <c r="Z342" s="37"/>
      <c r="AA342" s="37"/>
    </row>
    <row r="343" spans="1:27">
      <c r="A343" s="1">
        <v>1898.11</v>
      </c>
      <c r="B343" s="11">
        <v>5.32</v>
      </c>
      <c r="C343" s="4">
        <v>0.1983</v>
      </c>
      <c r="D343" s="11">
        <v>0.34670000000000001</v>
      </c>
      <c r="E343" s="11">
        <v>6.6601933879999997</v>
      </c>
      <c r="F343" s="4">
        <f t="shared" si="74"/>
        <v>1898.8749999999748</v>
      </c>
      <c r="G343" s="22">
        <f>G333*2/12+G345*10/12</f>
        <v>3.1416666666666666</v>
      </c>
      <c r="H343" s="22">
        <f>G343+100*variable_alloc_parm!B$8</f>
        <v>3.1416666666666666</v>
      </c>
      <c r="I343" s="4">
        <f t="shared" si="71"/>
        <v>243.38692671006274</v>
      </c>
      <c r="J343" s="4">
        <f t="shared" si="72"/>
        <v>9.0721104448506455</v>
      </c>
      <c r="K343" s="33">
        <f t="shared" si="75"/>
        <v>1053.0746877932054</v>
      </c>
      <c r="L343" s="4">
        <f t="shared" si="76"/>
        <v>15.861324716236608</v>
      </c>
      <c r="M343" s="33">
        <f t="shared" si="73"/>
        <v>68.628006439455689</v>
      </c>
      <c r="N343" s="15">
        <f t="shared" si="65"/>
        <v>20.527416324811288</v>
      </c>
      <c r="O343" s="6"/>
      <c r="P343" s="7">
        <f t="shared" si="66"/>
        <v>25.319043685503789</v>
      </c>
      <c r="Q343" s="7"/>
      <c r="R343" s="46">
        <f t="shared" si="67"/>
        <v>-4.2081023515611674E-3</v>
      </c>
      <c r="S343" s="22">
        <f t="shared" si="77"/>
        <v>1.0043929462302907</v>
      </c>
      <c r="T343" s="22">
        <f t="shared" si="78"/>
        <v>6.74743696631006</v>
      </c>
      <c r="U343" s="39">
        <f t="shared" si="68"/>
        <v>6.6283648972159881E-2</v>
      </c>
      <c r="V343" s="39">
        <f t="shared" si="69"/>
        <v>-9.7686806646923863E-4</v>
      </c>
      <c r="W343" s="39">
        <f t="shared" si="70"/>
        <v>6.726051703862912E-2</v>
      </c>
      <c r="Z343" s="37"/>
      <c r="AA343" s="37"/>
    </row>
    <row r="344" spans="1:27">
      <c r="A344" s="1">
        <v>1898.12</v>
      </c>
      <c r="B344" s="11">
        <v>5.65</v>
      </c>
      <c r="C344" s="4">
        <v>0.2</v>
      </c>
      <c r="D344" s="11">
        <v>0.35</v>
      </c>
      <c r="E344" s="11">
        <v>6.7553424790000003</v>
      </c>
      <c r="F344" s="4">
        <f t="shared" si="74"/>
        <v>1898.958333333308</v>
      </c>
      <c r="G344" s="22">
        <f>G333*1/12+G345*11/12</f>
        <v>3.1208333333333336</v>
      </c>
      <c r="H344" s="22">
        <f>G344+100*variable_alloc_parm!B$8</f>
        <v>3.1208333333333336</v>
      </c>
      <c r="I344" s="4">
        <f t="shared" si="71"/>
        <v>254.84348208128802</v>
      </c>
      <c r="J344" s="4">
        <f t="shared" si="72"/>
        <v>9.0210082152668321</v>
      </c>
      <c r="K344" s="33">
        <f t="shared" si="75"/>
        <v>1105.8969912012399</v>
      </c>
      <c r="L344" s="4">
        <f t="shared" si="76"/>
        <v>15.786764376716954</v>
      </c>
      <c r="M344" s="33">
        <f t="shared" si="73"/>
        <v>68.50689326025379</v>
      </c>
      <c r="N344" s="15">
        <f t="shared" si="65"/>
        <v>21.403631985448172</v>
      </c>
      <c r="O344" s="6"/>
      <c r="P344" s="7">
        <f t="shared" si="66"/>
        <v>26.371858460631444</v>
      </c>
      <c r="Q344" s="7"/>
      <c r="R344" s="46">
        <f t="shared" si="67"/>
        <v>-4.6050711802030839E-3</v>
      </c>
      <c r="S344" s="22">
        <f t="shared" si="77"/>
        <v>1.0043773363133697</v>
      </c>
      <c r="T344" s="22">
        <f t="shared" si="78"/>
        <v>6.6816228566601144</v>
      </c>
      <c r="U344" s="39">
        <f t="shared" si="68"/>
        <v>6.2723425576802327E-2</v>
      </c>
      <c r="V344" s="39">
        <f t="shared" si="69"/>
        <v>-6.6552271536934882E-4</v>
      </c>
      <c r="W344" s="39">
        <f t="shared" si="70"/>
        <v>6.3388948292171676E-2</v>
      </c>
      <c r="Z344" s="37"/>
      <c r="AA344" s="37"/>
    </row>
    <row r="345" spans="1:27">
      <c r="A345" s="1">
        <v>1899.01</v>
      </c>
      <c r="B345" s="11">
        <v>6.08</v>
      </c>
      <c r="C345" s="4">
        <v>0.20080000000000001</v>
      </c>
      <c r="D345" s="11">
        <v>0.36080000000000001</v>
      </c>
      <c r="E345" s="11">
        <v>6.7553424790000003</v>
      </c>
      <c r="F345" s="4">
        <f t="shared" si="74"/>
        <v>1899.0416666666413</v>
      </c>
      <c r="G345" s="22">
        <v>3.1</v>
      </c>
      <c r="H345" s="22">
        <f>G345+100*variable_alloc_parm!B$8</f>
        <v>3.1</v>
      </c>
      <c r="I345" s="4">
        <f t="shared" si="71"/>
        <v>274.23864974411168</v>
      </c>
      <c r="J345" s="4">
        <f t="shared" si="72"/>
        <v>9.0570922481278995</v>
      </c>
      <c r="K345" s="33">
        <f t="shared" si="75"/>
        <v>1193.3378848654227</v>
      </c>
      <c r="L345" s="4">
        <f t="shared" si="76"/>
        <v>16.273898820341365</v>
      </c>
      <c r="M345" s="33">
        <f t="shared" si="73"/>
        <v>70.815182378198102</v>
      </c>
      <c r="N345" s="15">
        <f t="shared" si="65"/>
        <v>22.932807416487169</v>
      </c>
      <c r="O345" s="6"/>
      <c r="P345" s="7">
        <f t="shared" si="66"/>
        <v>28.222949576087579</v>
      </c>
      <c r="Q345" s="7"/>
      <c r="R345" s="46">
        <f t="shared" si="67"/>
        <v>-4.0674292764648276E-3</v>
      </c>
      <c r="S345" s="22">
        <f t="shared" si="77"/>
        <v>1.0022280750454438</v>
      </c>
      <c r="T345" s="22">
        <f t="shared" si="78"/>
        <v>6.7108705670228135</v>
      </c>
      <c r="U345" s="39">
        <f t="shared" si="68"/>
        <v>5.6525293120711639E-2</v>
      </c>
      <c r="V345" s="39">
        <f t="shared" si="69"/>
        <v>3.4508758039986098E-4</v>
      </c>
      <c r="W345" s="39">
        <f t="shared" si="70"/>
        <v>5.6180205540311778E-2</v>
      </c>
      <c r="Z345" s="37"/>
      <c r="AA345" s="37"/>
    </row>
    <row r="346" spans="1:27">
      <c r="A346" s="1">
        <v>1899.02</v>
      </c>
      <c r="B346" s="11">
        <v>6.31</v>
      </c>
      <c r="C346" s="4">
        <v>0.20169999999999999</v>
      </c>
      <c r="D346" s="11">
        <v>0.37169999999999997</v>
      </c>
      <c r="E346" s="11">
        <v>6.9456325620000001</v>
      </c>
      <c r="F346" s="4">
        <f t="shared" si="74"/>
        <v>1899.1249999999745</v>
      </c>
      <c r="G346" s="22">
        <f>G345*11/12+G357*1/12</f>
        <v>3.104166666666667</v>
      </c>
      <c r="H346" s="22">
        <f>G346+100*variable_alloc_parm!B$8</f>
        <v>3.104166666666667</v>
      </c>
      <c r="I346" s="4">
        <f t="shared" si="71"/>
        <v>276.81524797596978</v>
      </c>
      <c r="J346" s="4">
        <f t="shared" si="72"/>
        <v>8.8484366904521554</v>
      </c>
      <c r="K346" s="33">
        <f t="shared" si="75"/>
        <v>1207.7584762550371</v>
      </c>
      <c r="L346" s="4">
        <f t="shared" si="76"/>
        <v>16.306216746857046</v>
      </c>
      <c r="M346" s="33">
        <f t="shared" si="73"/>
        <v>71.144821810459149</v>
      </c>
      <c r="N346" s="15">
        <f t="shared" si="65"/>
        <v>23.048117549980191</v>
      </c>
      <c r="O346" s="6"/>
      <c r="P346" s="7">
        <f t="shared" si="66"/>
        <v>28.325993069592702</v>
      </c>
      <c r="Q346" s="7"/>
      <c r="R346" s="46">
        <f t="shared" si="67"/>
        <v>-4.1025988703932703E-4</v>
      </c>
      <c r="S346" s="22">
        <f t="shared" si="77"/>
        <v>1.0022316173344918</v>
      </c>
      <c r="T346" s="22">
        <f t="shared" si="78"/>
        <v>6.5415549514418974</v>
      </c>
      <c r="U346" s="39">
        <f t="shared" si="68"/>
        <v>5.1479835829899345E-2</v>
      </c>
      <c r="V346" s="39">
        <f t="shared" si="69"/>
        <v>2.0539182052696781E-3</v>
      </c>
      <c r="W346" s="39">
        <f t="shared" si="70"/>
        <v>4.9425917624629667E-2</v>
      </c>
      <c r="Z346" s="37"/>
      <c r="AA346" s="37"/>
    </row>
    <row r="347" spans="1:27">
      <c r="A347" s="1">
        <v>1899.03</v>
      </c>
      <c r="B347" s="11">
        <v>6.4</v>
      </c>
      <c r="C347" s="4">
        <v>0.20250000000000001</v>
      </c>
      <c r="D347" s="11">
        <v>0.38250000000000001</v>
      </c>
      <c r="E347" s="11">
        <v>6.9456325620000001</v>
      </c>
      <c r="F347" s="4">
        <f t="shared" si="74"/>
        <v>1899.2083333333078</v>
      </c>
      <c r="G347" s="22">
        <f>G345*10/12+G357*2/12</f>
        <v>3.1083333333333334</v>
      </c>
      <c r="H347" s="22">
        <f>G347+100*variable_alloc_parm!B$8</f>
        <v>3.1083333333333334</v>
      </c>
      <c r="I347" s="4">
        <f t="shared" si="71"/>
        <v>280.76348447641942</v>
      </c>
      <c r="J347" s="4">
        <f t="shared" si="72"/>
        <v>8.8835321260117084</v>
      </c>
      <c r="K347" s="33">
        <f t="shared" si="75"/>
        <v>1228.2147658191823</v>
      </c>
      <c r="L347" s="4">
        <f t="shared" si="76"/>
        <v>16.780005126911004</v>
      </c>
      <c r="M347" s="33">
        <f t="shared" si="73"/>
        <v>73.405023113412057</v>
      </c>
      <c r="N347" s="15">
        <f t="shared" si="65"/>
        <v>23.279682245508717</v>
      </c>
      <c r="O347" s="6"/>
      <c r="P347" s="7">
        <f t="shared" si="66"/>
        <v>28.570389684667145</v>
      </c>
      <c r="Q347" s="7"/>
      <c r="R347" s="46">
        <f t="shared" si="67"/>
        <v>3.1393768145795281E-4</v>
      </c>
      <c r="S347" s="22">
        <f t="shared" si="77"/>
        <v>1.0022351596044756</v>
      </c>
      <c r="T347" s="22">
        <f t="shared" si="78"/>
        <v>6.5561531988660651</v>
      </c>
      <c r="U347" s="39">
        <f t="shared" si="68"/>
        <v>5.1539949525162276E-2</v>
      </c>
      <c r="V347" s="39">
        <f t="shared" si="69"/>
        <v>2.0419155161419678E-3</v>
      </c>
      <c r="W347" s="39">
        <f t="shared" si="70"/>
        <v>4.9498034009020309E-2</v>
      </c>
      <c r="Z347" s="37"/>
      <c r="AA347" s="37"/>
    </row>
    <row r="348" spans="1:27">
      <c r="A348" s="1">
        <v>1899.04</v>
      </c>
      <c r="B348" s="11">
        <v>6.48</v>
      </c>
      <c r="C348" s="4">
        <v>0.20330000000000001</v>
      </c>
      <c r="D348" s="11">
        <v>0.39329999999999998</v>
      </c>
      <c r="E348" s="11">
        <v>7.0407735540000003</v>
      </c>
      <c r="F348" s="4">
        <f t="shared" si="74"/>
        <v>1899.291666666641</v>
      </c>
      <c r="G348" s="22">
        <f>G345*9/12+G357*3/12</f>
        <v>3.1125000000000003</v>
      </c>
      <c r="H348" s="22">
        <f>G348+100*variable_alloc_parm!B$8</f>
        <v>3.1125000000000003</v>
      </c>
      <c r="I348" s="4">
        <f t="shared" si="71"/>
        <v>280.43168621411968</v>
      </c>
      <c r="J348" s="4">
        <f t="shared" si="72"/>
        <v>8.7981113900201446</v>
      </c>
      <c r="K348" s="33">
        <f t="shared" si="75"/>
        <v>1229.97061381559</v>
      </c>
      <c r="L348" s="4">
        <f t="shared" si="76"/>
        <v>17.020645399384762</v>
      </c>
      <c r="M348" s="33">
        <f t="shared" si="73"/>
        <v>74.652383088529561</v>
      </c>
      <c r="N348" s="15">
        <f t="shared" si="65"/>
        <v>23.152421525686481</v>
      </c>
      <c r="O348" s="6"/>
      <c r="P348" s="7">
        <f t="shared" si="66"/>
        <v>28.371517887505863</v>
      </c>
      <c r="Q348" s="7"/>
      <c r="R348" s="46">
        <f t="shared" si="67"/>
        <v>1.854073264290157E-3</v>
      </c>
      <c r="S348" s="22">
        <f t="shared" si="77"/>
        <v>1.0022387018554013</v>
      </c>
      <c r="T348" s="22">
        <f t="shared" si="78"/>
        <v>6.4820168448711808</v>
      </c>
      <c r="U348" s="39">
        <f t="shared" si="68"/>
        <v>5.4203418157947603E-2</v>
      </c>
      <c r="V348" s="39">
        <f t="shared" si="69"/>
        <v>1.3069980447215634E-3</v>
      </c>
      <c r="W348" s="39">
        <f t="shared" si="70"/>
        <v>5.2896420113226039E-2</v>
      </c>
      <c r="Z348" s="37"/>
      <c r="AA348" s="37"/>
    </row>
    <row r="349" spans="1:27">
      <c r="A349" s="1">
        <v>1899.05</v>
      </c>
      <c r="B349" s="11">
        <v>6.21</v>
      </c>
      <c r="C349" s="4">
        <v>0.20419999999999999</v>
      </c>
      <c r="D349" s="11">
        <v>0.4042</v>
      </c>
      <c r="E349" s="11">
        <v>7.0407735540000003</v>
      </c>
      <c r="F349" s="4">
        <f t="shared" si="74"/>
        <v>1899.3749999999743</v>
      </c>
      <c r="G349" s="22">
        <f>G345*8/12+G357*4/12</f>
        <v>3.1166666666666671</v>
      </c>
      <c r="H349" s="22">
        <f>G349+100*variable_alloc_parm!B$8</f>
        <v>3.1166666666666671</v>
      </c>
      <c r="I349" s="4">
        <f t="shared" si="71"/>
        <v>268.74703262186472</v>
      </c>
      <c r="J349" s="4">
        <f t="shared" si="72"/>
        <v>8.8370602353276606</v>
      </c>
      <c r="K349" s="33">
        <f t="shared" si="75"/>
        <v>1181.9517765030726</v>
      </c>
      <c r="L349" s="4">
        <f t="shared" si="76"/>
        <v>17.492359192553575</v>
      </c>
      <c r="M349" s="33">
        <f t="shared" si="73"/>
        <v>76.931547192035737</v>
      </c>
      <c r="N349" s="15">
        <f t="shared" si="65"/>
        <v>22.091269360834183</v>
      </c>
      <c r="O349" s="6"/>
      <c r="P349" s="7">
        <f t="shared" si="66"/>
        <v>27.03336388465911</v>
      </c>
      <c r="Q349" s="7"/>
      <c r="R349" s="46">
        <f t="shared" si="67"/>
        <v>6.3341790783615834E-3</v>
      </c>
      <c r="S349" s="22">
        <f t="shared" si="77"/>
        <v>1.0022422440872751</v>
      </c>
      <c r="T349" s="22">
        <f t="shared" si="78"/>
        <v>6.4965281480085366</v>
      </c>
      <c r="U349" s="39">
        <f t="shared" si="68"/>
        <v>6.1171919402221997E-2</v>
      </c>
      <c r="V349" s="39">
        <f t="shared" si="69"/>
        <v>2.6983034043581711E-4</v>
      </c>
      <c r="W349" s="39">
        <f t="shared" si="70"/>
        <v>6.090208906178618E-2</v>
      </c>
      <c r="Z349" s="37"/>
      <c r="AA349" s="37"/>
    </row>
    <row r="350" spans="1:27">
      <c r="A350" s="1">
        <v>1899.06</v>
      </c>
      <c r="B350" s="11">
        <v>6.07</v>
      </c>
      <c r="C350" s="4">
        <v>0.20499999999999999</v>
      </c>
      <c r="D350" s="11">
        <v>0.41499999999999998</v>
      </c>
      <c r="E350" s="11">
        <v>7.135922645</v>
      </c>
      <c r="F350" s="4">
        <f t="shared" si="74"/>
        <v>1899.4583333333076</v>
      </c>
      <c r="G350" s="22">
        <f>G345*7/12+G357*5/12</f>
        <v>3.1208333333333336</v>
      </c>
      <c r="H350" s="22">
        <f>G350+100*variable_alloc_parm!B$8</f>
        <v>3.1208333333333336</v>
      </c>
      <c r="I350" s="4">
        <f t="shared" si="71"/>
        <v>259.18568516096917</v>
      </c>
      <c r="J350" s="4">
        <f t="shared" si="72"/>
        <v>8.7533880490936866</v>
      </c>
      <c r="K350" s="33">
        <f t="shared" si="75"/>
        <v>1143.1090106162299</v>
      </c>
      <c r="L350" s="4">
        <f t="shared" si="76"/>
        <v>17.720273367677464</v>
      </c>
      <c r="M350" s="33">
        <f t="shared" si="73"/>
        <v>78.15325196140617</v>
      </c>
      <c r="N350" s="15">
        <f t="shared" si="65"/>
        <v>21.212091925046831</v>
      </c>
      <c r="O350" s="6"/>
      <c r="P350" s="7">
        <f t="shared" si="66"/>
        <v>25.920743190931283</v>
      </c>
      <c r="Q350" s="7"/>
      <c r="R350" s="46">
        <f t="shared" si="67"/>
        <v>9.5015040646233007E-3</v>
      </c>
      <c r="S350" s="22">
        <f t="shared" si="77"/>
        <v>1.0022457863001029</v>
      </c>
      <c r="T350" s="22">
        <f t="shared" si="78"/>
        <v>6.4242771973588084</v>
      </c>
      <c r="U350" s="39">
        <f t="shared" si="68"/>
        <v>6.5886016176859963E-2</v>
      </c>
      <c r="V350" s="39">
        <f t="shared" si="69"/>
        <v>5.8712992494980298E-4</v>
      </c>
      <c r="W350" s="39">
        <f t="shared" si="70"/>
        <v>6.529888625191016E-2</v>
      </c>
      <c r="Z350" s="37"/>
      <c r="AA350" s="37"/>
    </row>
    <row r="351" spans="1:27">
      <c r="A351" s="1">
        <v>1899.07</v>
      </c>
      <c r="B351" s="11">
        <v>6.28</v>
      </c>
      <c r="C351" s="4">
        <v>0.20580000000000001</v>
      </c>
      <c r="D351" s="11">
        <v>0.42580000000000001</v>
      </c>
      <c r="E351" s="11">
        <v>7.2310717359999996</v>
      </c>
      <c r="F351" s="4">
        <f t="shared" si="74"/>
        <v>1899.5416666666408</v>
      </c>
      <c r="G351" s="22">
        <f>G345*6/12+G357*6/12</f>
        <v>3.125</v>
      </c>
      <c r="H351" s="22">
        <f>G351+100*variable_alloc_parm!B$8</f>
        <v>3.125</v>
      </c>
      <c r="I351" s="4">
        <f t="shared" si="71"/>
        <v>264.62412071968976</v>
      </c>
      <c r="J351" s="4">
        <f t="shared" si="72"/>
        <v>8.6719178414191322</v>
      </c>
      <c r="K351" s="33">
        <f t="shared" si="75"/>
        <v>1170.2818216395035</v>
      </c>
      <c r="L351" s="4">
        <f t="shared" si="76"/>
        <v>17.942189586376415</v>
      </c>
      <c r="M351" s="33">
        <f t="shared" si="73"/>
        <v>79.348089116894982</v>
      </c>
      <c r="N351" s="15">
        <f t="shared" si="65"/>
        <v>21.561425634523122</v>
      </c>
      <c r="O351" s="6"/>
      <c r="P351" s="7">
        <f t="shared" si="66"/>
        <v>26.307639638375726</v>
      </c>
      <c r="Q351" s="7"/>
      <c r="R351" s="46">
        <f t="shared" si="67"/>
        <v>1.0012959005826126E-2</v>
      </c>
      <c r="S351" s="22">
        <f t="shared" si="77"/>
        <v>1.0022493284938903</v>
      </c>
      <c r="T351" s="22">
        <f t="shared" si="78"/>
        <v>6.3539819151473722</v>
      </c>
      <c r="U351" s="39">
        <f t="shared" si="68"/>
        <v>6.5271635972098618E-2</v>
      </c>
      <c r="V351" s="39">
        <f t="shared" si="69"/>
        <v>1.904345402575558E-3</v>
      </c>
      <c r="W351" s="39">
        <f t="shared" si="70"/>
        <v>6.336729056952306E-2</v>
      </c>
      <c r="Z351" s="37"/>
      <c r="AA351" s="37"/>
    </row>
    <row r="352" spans="1:27">
      <c r="A352" s="1">
        <v>1899.08</v>
      </c>
      <c r="B352" s="11">
        <v>6.44</v>
      </c>
      <c r="C352" s="4">
        <v>0.20669999999999999</v>
      </c>
      <c r="D352" s="11">
        <v>0.43669999999999998</v>
      </c>
      <c r="E352" s="11">
        <v>7.3262127269999997</v>
      </c>
      <c r="F352" s="4">
        <f t="shared" si="74"/>
        <v>1899.6249999999741</v>
      </c>
      <c r="G352" s="22">
        <f>G345*5/12+G357*7/12</f>
        <v>3.1291666666666669</v>
      </c>
      <c r="H352" s="22">
        <f>G352+100*variable_alloc_parm!B$8</f>
        <v>3.1291666666666669</v>
      </c>
      <c r="I352" s="4">
        <f t="shared" si="71"/>
        <v>267.84207244873801</v>
      </c>
      <c r="J352" s="4">
        <f t="shared" si="72"/>
        <v>8.5967323563903957</v>
      </c>
      <c r="K352" s="33">
        <f t="shared" si="75"/>
        <v>1187.6811943764951</v>
      </c>
      <c r="L352" s="4">
        <f t="shared" si="76"/>
        <v>18.16252065813104</v>
      </c>
      <c r="M352" s="33">
        <f t="shared" si="73"/>
        <v>80.537325711834697</v>
      </c>
      <c r="N352" s="15">
        <f t="shared" si="65"/>
        <v>21.726237373055458</v>
      </c>
      <c r="O352" s="6"/>
      <c r="P352" s="7">
        <f t="shared" si="66"/>
        <v>26.466629854714569</v>
      </c>
      <c r="Q352" s="7"/>
      <c r="R352" s="46">
        <f t="shared" si="67"/>
        <v>1.0920774676827755E-2</v>
      </c>
      <c r="S352" s="22">
        <f t="shared" si="77"/>
        <v>1.0022528706686431</v>
      </c>
      <c r="T352" s="22">
        <f t="shared" si="78"/>
        <v>6.2855732727655296</v>
      </c>
      <c r="U352" s="39">
        <f t="shared" si="68"/>
        <v>6.554163428520865E-2</v>
      </c>
      <c r="V352" s="39">
        <f t="shared" si="69"/>
        <v>2.1986043489110596E-3</v>
      </c>
      <c r="W352" s="39">
        <f t="shared" si="70"/>
        <v>6.334302993629759E-2</v>
      </c>
      <c r="Z352" s="37"/>
      <c r="AA352" s="37"/>
    </row>
    <row r="353" spans="1:27">
      <c r="A353" s="1">
        <v>1899.09</v>
      </c>
      <c r="B353" s="11">
        <v>6.37</v>
      </c>
      <c r="C353" s="4">
        <v>0.20749999999999999</v>
      </c>
      <c r="D353" s="11">
        <v>0.44750000000000001</v>
      </c>
      <c r="E353" s="11">
        <v>7.6116519010000001</v>
      </c>
      <c r="F353" s="4">
        <f t="shared" si="74"/>
        <v>1899.7083333333073</v>
      </c>
      <c r="G353" s="22">
        <f>G345*4/12+G357*8/12</f>
        <v>3.1333333333333337</v>
      </c>
      <c r="H353" s="22">
        <f>G353+100*variable_alloc_parm!B$8</f>
        <v>3.1333333333333337</v>
      </c>
      <c r="I353" s="4">
        <f t="shared" si="71"/>
        <v>254.99576507761799</v>
      </c>
      <c r="J353" s="4">
        <f t="shared" si="72"/>
        <v>8.3063769628894395</v>
      </c>
      <c r="K353" s="33">
        <f t="shared" si="75"/>
        <v>1133.786722506559</v>
      </c>
      <c r="L353" s="4">
        <f t="shared" si="76"/>
        <v>17.913752727195298</v>
      </c>
      <c r="M353" s="33">
        <f t="shared" si="73"/>
        <v>79.649852169809293</v>
      </c>
      <c r="N353" s="15">
        <f t="shared" si="65"/>
        <v>20.591140514113782</v>
      </c>
      <c r="O353" s="6"/>
      <c r="P353" s="7">
        <f t="shared" si="66"/>
        <v>25.044683828420101</v>
      </c>
      <c r="Q353" s="7"/>
      <c r="R353" s="46">
        <f t="shared" si="67"/>
        <v>1.5989821882392674E-2</v>
      </c>
      <c r="S353" s="22">
        <f t="shared" si="77"/>
        <v>1.0022564128243681</v>
      </c>
      <c r="T353" s="22">
        <f t="shared" si="78"/>
        <v>6.0634919930596602</v>
      </c>
      <c r="U353" s="39">
        <f t="shared" si="68"/>
        <v>6.9918037014519818E-2</v>
      </c>
      <c r="V353" s="39">
        <f t="shared" si="69"/>
        <v>5.0290517871944829E-3</v>
      </c>
      <c r="W353" s="39">
        <f t="shared" si="70"/>
        <v>6.4888985227325335E-2</v>
      </c>
      <c r="Z353" s="37"/>
      <c r="AA353" s="37"/>
    </row>
    <row r="354" spans="1:27">
      <c r="A354" s="1">
        <v>1899.1</v>
      </c>
      <c r="B354" s="11">
        <v>6.34</v>
      </c>
      <c r="C354" s="4">
        <v>0.20830000000000001</v>
      </c>
      <c r="D354" s="11">
        <v>0.45829999999999999</v>
      </c>
      <c r="E354" s="11">
        <v>7.7067928930000003</v>
      </c>
      <c r="F354" s="4">
        <f t="shared" si="74"/>
        <v>1899.7916666666406</v>
      </c>
      <c r="G354" s="22">
        <f>G345*3/12+G357*9/12</f>
        <v>3.1374999999999997</v>
      </c>
      <c r="H354" s="22">
        <f>G354+100*variable_alloc_parm!B$8</f>
        <v>3.1374999999999997</v>
      </c>
      <c r="I354" s="4">
        <f t="shared" si="71"/>
        <v>250.66172489916426</v>
      </c>
      <c r="J354" s="4">
        <f t="shared" si="72"/>
        <v>8.235463295977274</v>
      </c>
      <c r="K354" s="33">
        <f t="shared" si="75"/>
        <v>1117.5677382566594</v>
      </c>
      <c r="L354" s="4">
        <f t="shared" si="76"/>
        <v>18.119600713136744</v>
      </c>
      <c r="M354" s="33">
        <f t="shared" si="73"/>
        <v>80.785693129814973</v>
      </c>
      <c r="N354" s="15">
        <f t="shared" si="65"/>
        <v>20.153713460686607</v>
      </c>
      <c r="O354" s="6"/>
      <c r="P354" s="7">
        <f t="shared" si="66"/>
        <v>24.476723296282415</v>
      </c>
      <c r="Q354" s="7"/>
      <c r="R354" s="46">
        <f t="shared" si="67"/>
        <v>1.824364730044304E-2</v>
      </c>
      <c r="S354" s="22">
        <f t="shared" si="77"/>
        <v>1.0022599549610702</v>
      </c>
      <c r="T354" s="22">
        <f t="shared" si="78"/>
        <v>6.0021505246741382</v>
      </c>
      <c r="U354" s="39">
        <f t="shared" si="68"/>
        <v>7.0157410592571967E-2</v>
      </c>
      <c r="V354" s="39">
        <f t="shared" si="69"/>
        <v>4.2998456729295143E-3</v>
      </c>
      <c r="W354" s="39">
        <f t="shared" si="70"/>
        <v>6.5857564919642453E-2</v>
      </c>
      <c r="Z354" s="37"/>
      <c r="AA354" s="37"/>
    </row>
    <row r="355" spans="1:27">
      <c r="A355" s="1">
        <v>1899.11</v>
      </c>
      <c r="B355" s="11">
        <v>6.46</v>
      </c>
      <c r="C355" s="4">
        <v>0.2092</v>
      </c>
      <c r="D355" s="11">
        <v>0.46920000000000001</v>
      </c>
      <c r="E355" s="11">
        <v>7.8019419829999999</v>
      </c>
      <c r="F355" s="4">
        <f t="shared" si="74"/>
        <v>1899.8749999999739</v>
      </c>
      <c r="G355" s="22">
        <f>G345*2/12+G357*10/12</f>
        <v>3.1416666666666666</v>
      </c>
      <c r="H355" s="22">
        <f>G355+100*variable_alloc_parm!B$8</f>
        <v>3.1416666666666666</v>
      </c>
      <c r="I355" s="4">
        <f t="shared" si="71"/>
        <v>252.2912890520017</v>
      </c>
      <c r="J355" s="4">
        <f t="shared" si="72"/>
        <v>8.1701761098573922</v>
      </c>
      <c r="K355" s="33">
        <f t="shared" si="75"/>
        <v>1127.8686411781446</v>
      </c>
      <c r="L355" s="4">
        <f t="shared" si="76"/>
        <v>18.324314678513808</v>
      </c>
      <c r="M355" s="33">
        <f t="shared" si="73"/>
        <v>81.91888025399156</v>
      </c>
      <c r="N355" s="15">
        <f t="shared" si="65"/>
        <v>20.196457520802294</v>
      </c>
      <c r="O355" s="6"/>
      <c r="P355" s="7">
        <f t="shared" si="66"/>
        <v>24.491414148182653</v>
      </c>
      <c r="Q355" s="7"/>
      <c r="R355" s="46">
        <f t="shared" si="67"/>
        <v>1.9324774289488672E-2</v>
      </c>
      <c r="S355" s="22">
        <f t="shared" si="77"/>
        <v>1.0022634970787563</v>
      </c>
      <c r="T355" s="22">
        <f t="shared" si="78"/>
        <v>5.9423500702758778</v>
      </c>
      <c r="U355" s="39">
        <f t="shared" si="68"/>
        <v>6.800107284532686E-2</v>
      </c>
      <c r="V355" s="39">
        <f t="shared" si="69"/>
        <v>4.555627479092772E-3</v>
      </c>
      <c r="W355" s="39">
        <f t="shared" si="70"/>
        <v>6.3445445366234088E-2</v>
      </c>
      <c r="Z355" s="37"/>
      <c r="AA355" s="37"/>
    </row>
    <row r="356" spans="1:27">
      <c r="A356" s="1">
        <v>1899.12</v>
      </c>
      <c r="B356" s="11">
        <v>6.02</v>
      </c>
      <c r="C356" s="4">
        <v>0.21</v>
      </c>
      <c r="D356" s="11">
        <v>0.48</v>
      </c>
      <c r="E356" s="11">
        <v>7.8970910740000004</v>
      </c>
      <c r="F356" s="4">
        <f t="shared" si="74"/>
        <v>1899.9583333333071</v>
      </c>
      <c r="G356" s="22">
        <f>G345*1/12+G357*11/12</f>
        <v>3.145833333333333</v>
      </c>
      <c r="H356" s="22">
        <f>G356+100*variable_alloc_parm!B$8</f>
        <v>3.145833333333333</v>
      </c>
      <c r="I356" s="4">
        <f t="shared" si="71"/>
        <v>232.27464173980982</v>
      </c>
      <c r="J356" s="4">
        <f t="shared" si="72"/>
        <v>8.1026037816212728</v>
      </c>
      <c r="K356" s="33">
        <f t="shared" si="75"/>
        <v>1041.4027436548954</v>
      </c>
      <c r="L356" s="4">
        <f t="shared" si="76"/>
        <v>18.52023721513434</v>
      </c>
      <c r="M356" s="33">
        <f t="shared" si="73"/>
        <v>83.035434710024887</v>
      </c>
      <c r="N356" s="15">
        <f t="shared" si="65"/>
        <v>18.512649643600191</v>
      </c>
      <c r="O356" s="6"/>
      <c r="P356" s="7">
        <f t="shared" si="66"/>
        <v>22.419855109110493</v>
      </c>
      <c r="Q356" s="7"/>
      <c r="R356" s="46">
        <f t="shared" si="67"/>
        <v>2.3771700547836949E-2</v>
      </c>
      <c r="S356" s="22">
        <f t="shared" si="77"/>
        <v>1.0022670391774313</v>
      </c>
      <c r="T356" s="22">
        <f t="shared" si="78"/>
        <v>5.884041353198449</v>
      </c>
      <c r="U356" s="39">
        <f t="shared" si="68"/>
        <v>7.7167551102330645E-2</v>
      </c>
      <c r="V356" s="39">
        <f t="shared" si="69"/>
        <v>4.8065722079799755E-3</v>
      </c>
      <c r="W356" s="39">
        <f t="shared" si="70"/>
        <v>7.2360978894350669E-2</v>
      </c>
      <c r="Z356" s="37"/>
      <c r="AA356" s="37"/>
    </row>
    <row r="357" spans="1:27">
      <c r="A357" s="1">
        <v>1900.01</v>
      </c>
      <c r="B357" s="11">
        <v>6.1</v>
      </c>
      <c r="C357" s="4">
        <v>0.2175</v>
      </c>
      <c r="D357" s="11">
        <v>0.48</v>
      </c>
      <c r="E357" s="11">
        <v>7.8970910740000004</v>
      </c>
      <c r="F357" s="4">
        <f t="shared" si="74"/>
        <v>1900.0416666666404</v>
      </c>
      <c r="G357" s="22">
        <v>3.15</v>
      </c>
      <c r="H357" s="22">
        <f>G357+100*variable_alloc_parm!B$8</f>
        <v>3.15</v>
      </c>
      <c r="I357" s="4">
        <f t="shared" si="71"/>
        <v>235.3613479423322</v>
      </c>
      <c r="J357" s="4">
        <f t="shared" si="72"/>
        <v>8.3919824881077485</v>
      </c>
      <c r="K357" s="33">
        <f t="shared" si="75"/>
        <v>1058.377435385981</v>
      </c>
      <c r="L357" s="4">
        <f t="shared" si="76"/>
        <v>18.52023721513434</v>
      </c>
      <c r="M357" s="33">
        <f t="shared" si="73"/>
        <v>83.282158850044425</v>
      </c>
      <c r="N357" s="15">
        <f t="shared" si="65"/>
        <v>18.674275362444778</v>
      </c>
      <c r="O357" s="6"/>
      <c r="P357" s="7">
        <f t="shared" si="66"/>
        <v>22.587334824329048</v>
      </c>
      <c r="Q357" s="7"/>
      <c r="R357" s="46">
        <f t="shared" si="67"/>
        <v>2.5737811567035224E-2</v>
      </c>
      <c r="S357" s="22">
        <f t="shared" si="77"/>
        <v>1.0029795584767995</v>
      </c>
      <c r="T357" s="22">
        <f t="shared" si="78"/>
        <v>5.8973807054677758</v>
      </c>
      <c r="U357" s="39">
        <f t="shared" si="68"/>
        <v>7.4527842689817936E-2</v>
      </c>
      <c r="V357" s="39">
        <f t="shared" si="69"/>
        <v>5.7642284691359347E-3</v>
      </c>
      <c r="W357" s="39">
        <f t="shared" si="70"/>
        <v>6.8763614220682001E-2</v>
      </c>
      <c r="Z357" s="37"/>
      <c r="AA357" s="37"/>
    </row>
    <row r="358" spans="1:27">
      <c r="A358" s="1">
        <v>1900.02</v>
      </c>
      <c r="B358" s="11">
        <v>6.21</v>
      </c>
      <c r="C358" s="4">
        <v>0.22500000000000001</v>
      </c>
      <c r="D358" s="11">
        <v>0.48</v>
      </c>
      <c r="E358" s="11">
        <v>7.9922320659999997</v>
      </c>
      <c r="F358" s="4">
        <f t="shared" si="74"/>
        <v>1900.1249999999736</v>
      </c>
      <c r="G358" s="22">
        <f>G357*11/12+G369*1/12</f>
        <v>3.145833333333333</v>
      </c>
      <c r="H358" s="22">
        <f>G358+100*variable_alloc_parm!B$8</f>
        <v>3.145833333333333</v>
      </c>
      <c r="I358" s="4">
        <f t="shared" si="71"/>
        <v>236.75326046269493</v>
      </c>
      <c r="J358" s="4">
        <f t="shared" si="72"/>
        <v>8.5780166834309757</v>
      </c>
      <c r="K358" s="33">
        <f t="shared" si="75"/>
        <v>1067.8510969051122</v>
      </c>
      <c r="L358" s="4">
        <f t="shared" si="76"/>
        <v>18.299768924652749</v>
      </c>
      <c r="M358" s="33">
        <f t="shared" si="73"/>
        <v>82.539215219718827</v>
      </c>
      <c r="N358" s="15">
        <f t="shared" si="65"/>
        <v>18.703797417251433</v>
      </c>
      <c r="O358" s="6"/>
      <c r="P358" s="7">
        <f t="shared" si="66"/>
        <v>22.595749104853383</v>
      </c>
      <c r="Q358" s="7"/>
      <c r="R358" s="46">
        <f t="shared" si="67"/>
        <v>2.6897652963089276E-2</v>
      </c>
      <c r="S358" s="22">
        <f t="shared" si="77"/>
        <v>1.0029761561500405</v>
      </c>
      <c r="T358" s="22">
        <f t="shared" si="78"/>
        <v>5.8445396223784236</v>
      </c>
      <c r="U358" s="39">
        <f t="shared" si="68"/>
        <v>7.0080891324745709E-2</v>
      </c>
      <c r="V358" s="39">
        <f t="shared" si="69"/>
        <v>6.9493349328253462E-3</v>
      </c>
      <c r="W358" s="39">
        <f t="shared" si="70"/>
        <v>6.3131556391920363E-2</v>
      </c>
      <c r="Z358" s="37"/>
      <c r="AA358" s="37"/>
    </row>
    <row r="359" spans="1:27">
      <c r="A359" s="1">
        <v>1900.03</v>
      </c>
      <c r="B359" s="11">
        <v>6.26</v>
      </c>
      <c r="C359" s="4">
        <v>0.23250000000000001</v>
      </c>
      <c r="D359" s="11">
        <v>0.48</v>
      </c>
      <c r="E359" s="11">
        <v>7.9922320659999997</v>
      </c>
      <c r="F359" s="4">
        <f t="shared" si="74"/>
        <v>1900.2083333333069</v>
      </c>
      <c r="G359" s="22">
        <f>G357*10/12+G369*2/12</f>
        <v>3.1416666666666666</v>
      </c>
      <c r="H359" s="22">
        <f>G359+100*variable_alloc_parm!B$8</f>
        <v>3.1416666666666666</v>
      </c>
      <c r="I359" s="4">
        <f t="shared" si="71"/>
        <v>238.65948639234625</v>
      </c>
      <c r="J359" s="4">
        <f t="shared" si="72"/>
        <v>8.8639505728786752</v>
      </c>
      <c r="K359" s="33">
        <f t="shared" si="75"/>
        <v>1079.7805928548373</v>
      </c>
      <c r="L359" s="4">
        <f t="shared" si="76"/>
        <v>18.299768924652749</v>
      </c>
      <c r="M359" s="33">
        <f t="shared" si="73"/>
        <v>82.794678046377314</v>
      </c>
      <c r="N359" s="15">
        <f t="shared" si="65"/>
        <v>18.775793421238372</v>
      </c>
      <c r="O359" s="6"/>
      <c r="P359" s="7">
        <f t="shared" si="66"/>
        <v>22.658551692872038</v>
      </c>
      <c r="Q359" s="7"/>
      <c r="R359" s="46">
        <f t="shared" si="67"/>
        <v>2.6734307147491393E-2</v>
      </c>
      <c r="S359" s="22">
        <f t="shared" si="77"/>
        <v>1.0029727538422986</v>
      </c>
      <c r="T359" s="22">
        <f t="shared" si="78"/>
        <v>5.8619338849197211</v>
      </c>
      <c r="U359" s="39">
        <f t="shared" si="68"/>
        <v>6.9864224187602852E-2</v>
      </c>
      <c r="V359" s="39">
        <f t="shared" si="69"/>
        <v>5.014324075594212E-3</v>
      </c>
      <c r="W359" s="39">
        <f t="shared" si="70"/>
        <v>6.484990011200864E-2</v>
      </c>
      <c r="Z359" s="37"/>
      <c r="AA359" s="37"/>
    </row>
    <row r="360" spans="1:27">
      <c r="A360" s="1">
        <v>1900.04</v>
      </c>
      <c r="B360" s="11">
        <v>6.34</v>
      </c>
      <c r="C360" s="4">
        <v>0.24</v>
      </c>
      <c r="D360" s="11">
        <v>0.48</v>
      </c>
      <c r="E360" s="11">
        <v>7.9922320659999997</v>
      </c>
      <c r="F360" s="4">
        <f t="shared" si="74"/>
        <v>1900.2916666666401</v>
      </c>
      <c r="G360" s="22">
        <f>G357*9/12+G369*3/12</f>
        <v>3.1374999999999997</v>
      </c>
      <c r="H360" s="22">
        <f>G360+100*variable_alloc_parm!B$8</f>
        <v>3.1374999999999997</v>
      </c>
      <c r="I360" s="4">
        <f t="shared" si="71"/>
        <v>241.70944787978837</v>
      </c>
      <c r="J360" s="4">
        <f t="shared" si="72"/>
        <v>9.1498844623263746</v>
      </c>
      <c r="K360" s="33">
        <f t="shared" si="75"/>
        <v>1097.0294841144994</v>
      </c>
      <c r="L360" s="4">
        <f t="shared" si="76"/>
        <v>18.299768924652749</v>
      </c>
      <c r="M360" s="33">
        <f t="shared" si="73"/>
        <v>83.05585999605043</v>
      </c>
      <c r="N360" s="15">
        <f t="shared" si="65"/>
        <v>18.936402033322732</v>
      </c>
      <c r="O360" s="6"/>
      <c r="P360" s="7">
        <f t="shared" si="66"/>
        <v>22.830122957226422</v>
      </c>
      <c r="Q360" s="7"/>
      <c r="R360" s="46">
        <f t="shared" si="67"/>
        <v>2.6324249917931537E-2</v>
      </c>
      <c r="S360" s="22">
        <f t="shared" si="77"/>
        <v>1.0029693515535789</v>
      </c>
      <c r="T360" s="22">
        <f t="shared" si="78"/>
        <v>5.879359971399416</v>
      </c>
      <c r="U360" s="39">
        <f t="shared" si="68"/>
        <v>6.4977501499694501E-2</v>
      </c>
      <c r="V360" s="39">
        <f t="shared" si="69"/>
        <v>4.0525486625320184E-3</v>
      </c>
      <c r="W360" s="39">
        <f t="shared" si="70"/>
        <v>6.0924952837162483E-2</v>
      </c>
      <c r="Z360" s="37"/>
      <c r="AA360" s="37"/>
    </row>
    <row r="361" spans="1:27">
      <c r="A361" s="1">
        <v>1900.05</v>
      </c>
      <c r="B361" s="11">
        <v>6.04</v>
      </c>
      <c r="C361" s="4">
        <v>0.2475</v>
      </c>
      <c r="D361" s="11">
        <v>0.48</v>
      </c>
      <c r="E361" s="11">
        <v>7.8019419829999999</v>
      </c>
      <c r="F361" s="4">
        <f t="shared" si="74"/>
        <v>1900.3749999999734</v>
      </c>
      <c r="G361" s="22">
        <f>G357*8/12+G369*4/12</f>
        <v>3.1333333333333337</v>
      </c>
      <c r="H361" s="22">
        <f>G361+100*variable_alloc_parm!B$8</f>
        <v>3.1333333333333337</v>
      </c>
      <c r="I361" s="4">
        <f t="shared" si="71"/>
        <v>235.88844982571058</v>
      </c>
      <c r="J361" s="4">
        <f t="shared" si="72"/>
        <v>9.6659588297787025</v>
      </c>
      <c r="K361" s="33">
        <f t="shared" si="75"/>
        <v>1074.2659841567972</v>
      </c>
      <c r="L361" s="4">
        <f t="shared" si="76"/>
        <v>18.746101972904153</v>
      </c>
      <c r="M361" s="33">
        <f t="shared" si="73"/>
        <v>85.37213119126865</v>
      </c>
      <c r="N361" s="15">
        <f t="shared" si="65"/>
        <v>18.403197016950422</v>
      </c>
      <c r="O361" s="6"/>
      <c r="P361" s="7">
        <f t="shared" si="66"/>
        <v>22.172115694151763</v>
      </c>
      <c r="Q361" s="7"/>
      <c r="R361" s="46">
        <f t="shared" si="67"/>
        <v>2.4232858651637636E-2</v>
      </c>
      <c r="S361" s="22">
        <f t="shared" si="77"/>
        <v>1.0029659492838876</v>
      </c>
      <c r="T361" s="22">
        <f t="shared" si="78"/>
        <v>6.040641788323442</v>
      </c>
      <c r="U361" s="39">
        <f t="shared" si="68"/>
        <v>6.7875138801264612E-2</v>
      </c>
      <c r="V361" s="39">
        <f t="shared" si="69"/>
        <v>3.509766605165332E-3</v>
      </c>
      <c r="W361" s="39">
        <f t="shared" si="70"/>
        <v>6.436537219609928E-2</v>
      </c>
      <c r="Z361" s="37"/>
      <c r="AA361" s="37"/>
    </row>
    <row r="362" spans="1:27">
      <c r="A362" s="1">
        <v>1900.06</v>
      </c>
      <c r="B362" s="11">
        <v>5.86</v>
      </c>
      <c r="C362" s="4">
        <v>0.255</v>
      </c>
      <c r="D362" s="11">
        <v>0.48</v>
      </c>
      <c r="E362" s="11">
        <v>7.7067928930000003</v>
      </c>
      <c r="F362" s="4">
        <f t="shared" si="74"/>
        <v>1900.4583333333067</v>
      </c>
      <c r="G362" s="22">
        <f>G357*7/12+G369*5/12</f>
        <v>3.1291666666666669</v>
      </c>
      <c r="H362" s="22">
        <f>G362+100*variable_alloc_parm!B$8</f>
        <v>3.1291666666666669</v>
      </c>
      <c r="I362" s="4">
        <f t="shared" si="71"/>
        <v>231.68418105821809</v>
      </c>
      <c r="J362" s="4">
        <f t="shared" si="72"/>
        <v>10.081820165502663</v>
      </c>
      <c r="K362" s="33">
        <f t="shared" si="75"/>
        <v>1058.9453673313806</v>
      </c>
      <c r="L362" s="4">
        <f t="shared" si="76"/>
        <v>18.97754384094619</v>
      </c>
      <c r="M362" s="33">
        <f t="shared" si="73"/>
        <v>86.739552272877575</v>
      </c>
      <c r="N362" s="15">
        <f t="shared" si="65"/>
        <v>17.992711584303979</v>
      </c>
      <c r="O362" s="6"/>
      <c r="P362" s="7">
        <f t="shared" si="66"/>
        <v>21.667091326067716</v>
      </c>
      <c r="Q362" s="7"/>
      <c r="R362" s="46">
        <f t="shared" si="67"/>
        <v>2.4286393111291112E-2</v>
      </c>
      <c r="S362" s="22">
        <f t="shared" si="77"/>
        <v>1.0029625470332306</v>
      </c>
      <c r="T362" s="22">
        <f t="shared" si="78"/>
        <v>6.1333577886333934</v>
      </c>
      <c r="U362" s="39">
        <f t="shared" si="68"/>
        <v>6.5611536216921396E-2</v>
      </c>
      <c r="V362" s="39">
        <f t="shared" si="69"/>
        <v>3.2222961753032298E-3</v>
      </c>
      <c r="W362" s="39">
        <f t="shared" si="70"/>
        <v>6.2389240041618166E-2</v>
      </c>
      <c r="Z362" s="37"/>
      <c r="AA362" s="37"/>
    </row>
    <row r="363" spans="1:27">
      <c r="A363" s="1">
        <v>1900.07</v>
      </c>
      <c r="B363" s="11">
        <v>5.86</v>
      </c>
      <c r="C363" s="4">
        <v>0.26250000000000001</v>
      </c>
      <c r="D363" s="11">
        <v>0.48</v>
      </c>
      <c r="E363" s="11">
        <v>7.8019419829999999</v>
      </c>
      <c r="F363" s="4">
        <f t="shared" si="74"/>
        <v>1900.5416666666399</v>
      </c>
      <c r="G363" s="22">
        <f>G357*6/12+G369*6/12</f>
        <v>3.125</v>
      </c>
      <c r="H363" s="22">
        <f>G363+100*variable_alloc_parm!B$8</f>
        <v>3.125</v>
      </c>
      <c r="I363" s="4">
        <f t="shared" si="71"/>
        <v>228.85866158587152</v>
      </c>
      <c r="J363" s="4">
        <f t="shared" si="72"/>
        <v>10.251774516431958</v>
      </c>
      <c r="K363" s="33">
        <f t="shared" si="75"/>
        <v>1049.9356959829959</v>
      </c>
      <c r="L363" s="4">
        <f t="shared" si="76"/>
        <v>18.746101972904153</v>
      </c>
      <c r="M363" s="33">
        <f t="shared" si="73"/>
        <v>86.001558715330717</v>
      </c>
      <c r="N363" s="15">
        <f t="shared" si="65"/>
        <v>17.689545468952804</v>
      </c>
      <c r="O363" s="6"/>
      <c r="P363" s="7">
        <f t="shared" si="66"/>
        <v>21.293889709957178</v>
      </c>
      <c r="Q363" s="7"/>
      <c r="R363" s="46">
        <f t="shared" si="67"/>
        <v>2.6508372245072735E-2</v>
      </c>
      <c r="S363" s="22">
        <f t="shared" si="77"/>
        <v>1.0029591448016137</v>
      </c>
      <c r="T363" s="22">
        <f t="shared" si="78"/>
        <v>6.0765067886138704</v>
      </c>
      <c r="U363" s="39">
        <f t="shared" si="68"/>
        <v>6.1471772979990513E-2</v>
      </c>
      <c r="V363" s="39">
        <f t="shared" si="69"/>
        <v>4.4382347403240097E-3</v>
      </c>
      <c r="W363" s="39">
        <f t="shared" si="70"/>
        <v>5.7033538239666504E-2</v>
      </c>
      <c r="Z363" s="37"/>
      <c r="AA363" s="37"/>
    </row>
    <row r="364" spans="1:27">
      <c r="A364" s="1">
        <v>1900.08</v>
      </c>
      <c r="B364" s="11">
        <v>5.94</v>
      </c>
      <c r="C364" s="4">
        <v>0.27</v>
      </c>
      <c r="D364" s="11">
        <v>0.48</v>
      </c>
      <c r="E364" s="11">
        <v>7.7067928930000003</v>
      </c>
      <c r="F364" s="4">
        <f t="shared" si="74"/>
        <v>1900.6249999999732</v>
      </c>
      <c r="G364" s="22">
        <f>G357*5/12+G369*7/12</f>
        <v>3.1208333333333336</v>
      </c>
      <c r="H364" s="22">
        <f>G364+100*variable_alloc_parm!B$8</f>
        <v>3.1208333333333336</v>
      </c>
      <c r="I364" s="4">
        <f t="shared" si="71"/>
        <v>234.84710503170911</v>
      </c>
      <c r="J364" s="4">
        <f t="shared" si="72"/>
        <v>10.674868410532232</v>
      </c>
      <c r="K364" s="33">
        <f t="shared" si="75"/>
        <v>1081.4899936004169</v>
      </c>
      <c r="L364" s="4">
        <f t="shared" si="76"/>
        <v>18.97754384094619</v>
      </c>
      <c r="M364" s="33">
        <f t="shared" si="73"/>
        <v>87.393130795993287</v>
      </c>
      <c r="N364" s="15">
        <f t="shared" si="65"/>
        <v>18.06961466678419</v>
      </c>
      <c r="O364" s="6"/>
      <c r="P364" s="7">
        <f t="shared" si="66"/>
        <v>21.745469843487982</v>
      </c>
      <c r="Q364" s="7"/>
      <c r="R364" s="46">
        <f t="shared" si="67"/>
        <v>2.0503000596817957E-2</v>
      </c>
      <c r="S364" s="22">
        <f t="shared" si="77"/>
        <v>1.002955742589043</v>
      </c>
      <c r="T364" s="22">
        <f t="shared" si="78"/>
        <v>6.1697314120995834</v>
      </c>
      <c r="U364" s="39">
        <f t="shared" si="68"/>
        <v>6.2362729619005242E-2</v>
      </c>
      <c r="V364" s="39">
        <f t="shared" si="69"/>
        <v>4.1614673758820775E-3</v>
      </c>
      <c r="W364" s="39">
        <f t="shared" si="70"/>
        <v>5.8201262243123164E-2</v>
      </c>
      <c r="Z364" s="37"/>
      <c r="AA364" s="37"/>
    </row>
    <row r="365" spans="1:27">
      <c r="A365" s="1">
        <v>1900.09</v>
      </c>
      <c r="B365" s="11">
        <v>5.8</v>
      </c>
      <c r="C365" s="4">
        <v>0.27750000000000002</v>
      </c>
      <c r="D365" s="11">
        <v>0.48</v>
      </c>
      <c r="E365" s="11">
        <v>7.8019419829999999</v>
      </c>
      <c r="F365" s="4">
        <f t="shared" si="74"/>
        <v>1900.7083333333064</v>
      </c>
      <c r="G365" s="22">
        <f>G357*4/12+G369*8/12</f>
        <v>3.1166666666666671</v>
      </c>
      <c r="H365" s="22">
        <f>G365+100*variable_alloc_parm!B$8</f>
        <v>3.1166666666666671</v>
      </c>
      <c r="I365" s="4">
        <f t="shared" si="71"/>
        <v>226.51539883925849</v>
      </c>
      <c r="J365" s="4">
        <f t="shared" si="72"/>
        <v>10.837590203085213</v>
      </c>
      <c r="K365" s="33">
        <f t="shared" si="75"/>
        <v>1047.2808084553797</v>
      </c>
      <c r="L365" s="4">
        <f t="shared" si="76"/>
        <v>18.746101972904153</v>
      </c>
      <c r="M365" s="33">
        <f t="shared" si="73"/>
        <v>86.671515182514185</v>
      </c>
      <c r="N365" s="15">
        <f t="shared" si="65"/>
        <v>17.341874151224719</v>
      </c>
      <c r="O365" s="6"/>
      <c r="P365" s="7">
        <f t="shared" si="66"/>
        <v>20.869225953924758</v>
      </c>
      <c r="Q365" s="7"/>
      <c r="R365" s="46">
        <f t="shared" si="67"/>
        <v>2.2910446651602391E-2</v>
      </c>
      <c r="S365" s="22">
        <f t="shared" si="77"/>
        <v>1.0029523403955243</v>
      </c>
      <c r="T365" s="22">
        <f t="shared" si="78"/>
        <v>6.1125017899833409</v>
      </c>
      <c r="U365" s="39">
        <f t="shared" si="68"/>
        <v>6.8005415438333605E-2</v>
      </c>
      <c r="V365" s="39">
        <f t="shared" si="69"/>
        <v>6.361776127812524E-3</v>
      </c>
      <c r="W365" s="39">
        <f t="shared" si="70"/>
        <v>6.1643639310521081E-2</v>
      </c>
      <c r="Z365" s="37"/>
      <c r="AA365" s="37"/>
    </row>
    <row r="366" spans="1:27">
      <c r="A366" s="1">
        <v>1900.1</v>
      </c>
      <c r="B366" s="11">
        <v>6.01</v>
      </c>
      <c r="C366" s="4">
        <v>0.28499999999999998</v>
      </c>
      <c r="D366" s="11">
        <v>0.48</v>
      </c>
      <c r="E366" s="11">
        <v>7.7067928930000003</v>
      </c>
      <c r="F366" s="4">
        <f t="shared" si="74"/>
        <v>1900.7916666666397</v>
      </c>
      <c r="G366" s="22">
        <f>G357*3/12+G369*9/12</f>
        <v>3.1125000000000003</v>
      </c>
      <c r="H366" s="22">
        <f>G366+100*variable_alloc_parm!B$8</f>
        <v>3.1125000000000003</v>
      </c>
      <c r="I366" s="4">
        <f t="shared" si="71"/>
        <v>237.61466350851376</v>
      </c>
      <c r="J366" s="4">
        <f t="shared" si="72"/>
        <v>11.267916655561798</v>
      </c>
      <c r="K366" s="33">
        <f t="shared" si="75"/>
        <v>1102.9389948129947</v>
      </c>
      <c r="L366" s="4">
        <f t="shared" si="76"/>
        <v>18.97754384094619</v>
      </c>
      <c r="M366" s="33">
        <f t="shared" si="73"/>
        <v>88.088305742136015</v>
      </c>
      <c r="N366" s="15">
        <f t="shared" si="65"/>
        <v>18.102398784556055</v>
      </c>
      <c r="O366" s="6"/>
      <c r="P366" s="7">
        <f t="shared" si="66"/>
        <v>21.784692525130055</v>
      </c>
      <c r="Q366" s="7"/>
      <c r="R366" s="46">
        <f t="shared" si="67"/>
        <v>1.930761348008881E-2</v>
      </c>
      <c r="S366" s="22">
        <f t="shared" si="77"/>
        <v>1.0029489382210637</v>
      </c>
      <c r="T366" s="22">
        <f t="shared" si="78"/>
        <v>6.2062365365613328</v>
      </c>
      <c r="U366" s="39">
        <f t="shared" si="68"/>
        <v>7.0915077956436479E-2</v>
      </c>
      <c r="V366" s="39">
        <f t="shared" si="69"/>
        <v>8.1191790509469453E-3</v>
      </c>
      <c r="W366" s="39">
        <f t="shared" si="70"/>
        <v>6.2795898905489533E-2</v>
      </c>
      <c r="Z366" s="37"/>
      <c r="AA366" s="37"/>
    </row>
    <row r="367" spans="1:27">
      <c r="A367" s="1">
        <v>1900.11</v>
      </c>
      <c r="B367" s="11">
        <v>6.48</v>
      </c>
      <c r="C367" s="4">
        <v>0.29249999999999998</v>
      </c>
      <c r="D367" s="11">
        <v>0.48</v>
      </c>
      <c r="E367" s="11">
        <v>7.7067928930000003</v>
      </c>
      <c r="F367" s="4">
        <f t="shared" si="74"/>
        <v>1900.8749999999729</v>
      </c>
      <c r="G367" s="22">
        <f>G357*2/12+G369*10/12</f>
        <v>3.1083333333333334</v>
      </c>
      <c r="H367" s="22">
        <f>G367+100*variable_alloc_parm!B$8</f>
        <v>3.1083333333333334</v>
      </c>
      <c r="I367" s="4">
        <f t="shared" si="71"/>
        <v>256.19684185277356</v>
      </c>
      <c r="J367" s="4">
        <f t="shared" si="72"/>
        <v>11.564440778076584</v>
      </c>
      <c r="K367" s="33">
        <f t="shared" si="75"/>
        <v>1193.6653617948039</v>
      </c>
      <c r="L367" s="4">
        <f t="shared" si="76"/>
        <v>18.97754384094619</v>
      </c>
      <c r="M367" s="33">
        <f t="shared" si="73"/>
        <v>88.419656429244725</v>
      </c>
      <c r="N367" s="15">
        <f t="shared" si="65"/>
        <v>19.419584603760757</v>
      </c>
      <c r="O367" s="6"/>
      <c r="P367" s="7">
        <f t="shared" si="66"/>
        <v>23.365476491847225</v>
      </c>
      <c r="Q367" s="7"/>
      <c r="R367" s="46">
        <f t="shared" si="67"/>
        <v>1.7974812589310531E-2</v>
      </c>
      <c r="S367" s="22">
        <f t="shared" si="77"/>
        <v>1.0029455360656672</v>
      </c>
      <c r="T367" s="22">
        <f t="shared" si="78"/>
        <v>6.2245383446929603</v>
      </c>
      <c r="U367" s="39">
        <f t="shared" si="68"/>
        <v>6.4984250533232757E-2</v>
      </c>
      <c r="V367" s="39">
        <f t="shared" si="69"/>
        <v>1.0166633797672686E-2</v>
      </c>
      <c r="W367" s="39">
        <f t="shared" si="70"/>
        <v>5.4817616735560071E-2</v>
      </c>
      <c r="Z367" s="37"/>
      <c r="AA367" s="37"/>
    </row>
    <row r="368" spans="1:27">
      <c r="A368" s="1">
        <v>1900.12</v>
      </c>
      <c r="B368" s="11">
        <v>6.87</v>
      </c>
      <c r="C368" s="4">
        <v>0.3</v>
      </c>
      <c r="D368" s="11">
        <v>0.48</v>
      </c>
      <c r="E368" s="11">
        <v>7.6116519010000001</v>
      </c>
      <c r="F368" s="4">
        <f t="shared" si="74"/>
        <v>1900.9583333333062</v>
      </c>
      <c r="G368" s="22">
        <f>G357*1/12+G369*11/12</f>
        <v>3.104166666666667</v>
      </c>
      <c r="H368" s="22">
        <f>G368+100*variable_alloc_parm!B$8</f>
        <v>3.104166666666667</v>
      </c>
      <c r="I368" s="4">
        <f t="shared" si="71"/>
        <v>275.01113125325514</v>
      </c>
      <c r="J368" s="4">
        <f t="shared" si="72"/>
        <v>12.009219705382321</v>
      </c>
      <c r="K368" s="33">
        <f t="shared" si="75"/>
        <v>1285.9871400745888</v>
      </c>
      <c r="L368" s="4">
        <f t="shared" si="76"/>
        <v>19.214751528611718</v>
      </c>
      <c r="M368" s="33">
        <f t="shared" si="73"/>
        <v>89.850629874207101</v>
      </c>
      <c r="N368" s="15">
        <f t="shared" si="65"/>
        <v>20.74405116087085</v>
      </c>
      <c r="O368" s="6"/>
      <c r="P368" s="7">
        <f t="shared" si="66"/>
        <v>24.951139917086628</v>
      </c>
      <c r="Q368" s="7"/>
      <c r="R368" s="46">
        <f t="shared" si="67"/>
        <v>1.3490267445614518E-2</v>
      </c>
      <c r="S368" s="22">
        <f t="shared" si="77"/>
        <v>1.0029421339293405</v>
      </c>
      <c r="T368" s="22">
        <f t="shared" si="78"/>
        <v>6.3209050393635424</v>
      </c>
      <c r="U368" s="39">
        <f t="shared" si="68"/>
        <v>5.4545251575951914E-2</v>
      </c>
      <c r="V368" s="39">
        <f t="shared" si="69"/>
        <v>8.900918904485966E-3</v>
      </c>
      <c r="W368" s="39">
        <f t="shared" si="70"/>
        <v>4.5644332671465948E-2</v>
      </c>
      <c r="Z368" s="37"/>
      <c r="AA368" s="37"/>
    </row>
    <row r="369" spans="1:27">
      <c r="A369" s="1">
        <v>1901.01</v>
      </c>
      <c r="B369" s="11">
        <v>7.07</v>
      </c>
      <c r="C369" s="4">
        <v>0.30170000000000002</v>
      </c>
      <c r="D369" s="11">
        <v>0.48170000000000002</v>
      </c>
      <c r="E369" s="11">
        <v>7.7067928930000003</v>
      </c>
      <c r="F369" s="4">
        <f t="shared" si="74"/>
        <v>1901.0416666666395</v>
      </c>
      <c r="G369" s="22">
        <v>3.1</v>
      </c>
      <c r="H369" s="22">
        <f>G369+100*variable_alloc_parm!B$8</f>
        <v>3.1</v>
      </c>
      <c r="I369" s="4">
        <f t="shared" si="71"/>
        <v>279.5234061572699</v>
      </c>
      <c r="J369" s="4">
        <f t="shared" si="72"/>
        <v>11.928177035028055</v>
      </c>
      <c r="K369" s="33">
        <f t="shared" si="75"/>
        <v>1311.7352530912276</v>
      </c>
      <c r="L369" s="4">
        <f t="shared" si="76"/>
        <v>19.044755975382873</v>
      </c>
      <c r="M369" s="33">
        <f t="shared" si="73"/>
        <v>89.372400482891706</v>
      </c>
      <c r="N369" s="15">
        <f t="shared" si="65"/>
        <v>20.97858183453619</v>
      </c>
      <c r="O369" s="6"/>
      <c r="P369" s="7">
        <f t="shared" si="66"/>
        <v>25.223107928844335</v>
      </c>
      <c r="Q369" s="7"/>
      <c r="R369" s="46">
        <f t="shared" si="67"/>
        <v>1.5441362892157348E-2</v>
      </c>
      <c r="S369" s="22">
        <f t="shared" si="77"/>
        <v>1.0020149873405235</v>
      </c>
      <c r="T369" s="22">
        <f t="shared" si="78"/>
        <v>6.2612403151929579</v>
      </c>
      <c r="U369" s="39">
        <f t="shared" si="68"/>
        <v>5.5432556751338513E-2</v>
      </c>
      <c r="V369" s="39">
        <f t="shared" si="69"/>
        <v>1.0144103392990989E-2</v>
      </c>
      <c r="W369" s="39">
        <f t="shared" si="70"/>
        <v>4.5288453358347525E-2</v>
      </c>
      <c r="Z369" s="37"/>
      <c r="AA369" s="37"/>
    </row>
    <row r="370" spans="1:27">
      <c r="A370" s="1">
        <v>1901.02</v>
      </c>
      <c r="B370" s="11">
        <v>7.25</v>
      </c>
      <c r="C370" s="4">
        <v>0.30330000000000001</v>
      </c>
      <c r="D370" s="11">
        <v>0.48330000000000001</v>
      </c>
      <c r="E370" s="11">
        <v>7.6116519010000001</v>
      </c>
      <c r="F370" s="4">
        <f t="shared" si="74"/>
        <v>1901.1249999999727</v>
      </c>
      <c r="G370" s="22">
        <f>G369*11/12+G381*1/12</f>
        <v>3.1066666666666669</v>
      </c>
      <c r="H370" s="22">
        <f>G370+100*variable_alloc_parm!B$8</f>
        <v>3.1066666666666669</v>
      </c>
      <c r="I370" s="4">
        <f t="shared" si="71"/>
        <v>290.22280954673943</v>
      </c>
      <c r="J370" s="4">
        <f t="shared" si="72"/>
        <v>12.141321122141527</v>
      </c>
      <c r="K370" s="33">
        <f t="shared" si="75"/>
        <v>1366.6929686857216</v>
      </c>
      <c r="L370" s="4">
        <f t="shared" si="76"/>
        <v>19.346852945370919</v>
      </c>
      <c r="M370" s="33">
        <f t="shared" si="73"/>
        <v>91.106580933215071</v>
      </c>
      <c r="N370" s="15">
        <f t="shared" si="65"/>
        <v>21.679149848206187</v>
      </c>
      <c r="O370" s="6"/>
      <c r="P370" s="7">
        <f t="shared" si="66"/>
        <v>26.053251360808819</v>
      </c>
      <c r="Q370" s="7"/>
      <c r="R370" s="46">
        <f t="shared" si="67"/>
        <v>1.1385946036258691E-2</v>
      </c>
      <c r="S370" s="22">
        <f t="shared" si="77"/>
        <v>1.0020207222232298</v>
      </c>
      <c r="T370" s="22">
        <f t="shared" si="78"/>
        <v>6.3522760047961331</v>
      </c>
      <c r="U370" s="39">
        <f t="shared" si="68"/>
        <v>5.6660563453841739E-2</v>
      </c>
      <c r="V370" s="39">
        <f t="shared" si="69"/>
        <v>1.2175146255171132E-2</v>
      </c>
      <c r="W370" s="39">
        <f t="shared" si="70"/>
        <v>4.4485417198670607E-2</v>
      </c>
      <c r="Z370" s="37"/>
      <c r="AA370" s="37"/>
    </row>
    <row r="371" spans="1:27">
      <c r="A371" s="1">
        <v>1901.03</v>
      </c>
      <c r="B371" s="11">
        <v>7.51</v>
      </c>
      <c r="C371" s="4">
        <v>0.30499999999999999</v>
      </c>
      <c r="D371" s="11">
        <v>0.48499999999999999</v>
      </c>
      <c r="E371" s="11">
        <v>7.6116519010000001</v>
      </c>
      <c r="F371" s="4">
        <f t="shared" si="74"/>
        <v>1901.208333333306</v>
      </c>
      <c r="G371" s="22">
        <f>G369*10/12+G381*2/12</f>
        <v>3.1133333333333333</v>
      </c>
      <c r="H371" s="22">
        <f>G371+100*variable_alloc_parm!B$8</f>
        <v>3.1133333333333333</v>
      </c>
      <c r="I371" s="4">
        <f t="shared" si="71"/>
        <v>300.63079995807084</v>
      </c>
      <c r="J371" s="4">
        <f t="shared" si="72"/>
        <v>12.209373367138694</v>
      </c>
      <c r="K371" s="33">
        <f t="shared" si="75"/>
        <v>1420.4966861311079</v>
      </c>
      <c r="L371" s="4">
        <f t="shared" si="76"/>
        <v>19.414905190368085</v>
      </c>
      <c r="M371" s="33">
        <f t="shared" si="73"/>
        <v>91.736470409265934</v>
      </c>
      <c r="N371" s="15">
        <f t="shared" si="65"/>
        <v>22.347583950683855</v>
      </c>
      <c r="O371" s="6"/>
      <c r="P371" s="7">
        <f t="shared" si="66"/>
        <v>26.840868787784984</v>
      </c>
      <c r="Q371" s="7"/>
      <c r="R371" s="46">
        <f t="shared" si="67"/>
        <v>8.7471301208263824E-3</v>
      </c>
      <c r="S371" s="22">
        <f t="shared" si="77"/>
        <v>1.002026457027879</v>
      </c>
      <c r="T371" s="22">
        <f t="shared" si="78"/>
        <v>6.3651121900871139</v>
      </c>
      <c r="U371" s="39">
        <f t="shared" si="68"/>
        <v>5.0682384470588371E-2</v>
      </c>
      <c r="V371" s="39">
        <f t="shared" si="69"/>
        <v>1.1214684565742816E-2</v>
      </c>
      <c r="W371" s="39">
        <f t="shared" si="70"/>
        <v>3.9467699904845555E-2</v>
      </c>
      <c r="Z371" s="37"/>
      <c r="AA371" s="37"/>
    </row>
    <row r="372" spans="1:27">
      <c r="A372" s="1">
        <v>1901.04</v>
      </c>
      <c r="B372" s="11">
        <v>8.14</v>
      </c>
      <c r="C372" s="4">
        <v>0.30669999999999997</v>
      </c>
      <c r="D372" s="11">
        <v>0.48670000000000002</v>
      </c>
      <c r="E372" s="11">
        <v>7.5165028100000004</v>
      </c>
      <c r="F372" s="4">
        <f t="shared" si="74"/>
        <v>1901.2916666666392</v>
      </c>
      <c r="G372" s="22">
        <f>G369*9/12+G381*3/12</f>
        <v>3.12</v>
      </c>
      <c r="H372" s="22">
        <f>G372+100*variable_alloc_parm!B$8</f>
        <v>3.12</v>
      </c>
      <c r="I372" s="4">
        <f t="shared" si="71"/>
        <v>329.97499804034538</v>
      </c>
      <c r="J372" s="4">
        <f t="shared" si="72"/>
        <v>12.432841756630701</v>
      </c>
      <c r="K372" s="33">
        <f t="shared" si="75"/>
        <v>1564.0450861906002</v>
      </c>
      <c r="L372" s="4">
        <f t="shared" si="76"/>
        <v>19.729586185041288</v>
      </c>
      <c r="M372" s="33">
        <f t="shared" si="73"/>
        <v>93.516061848767208</v>
      </c>
      <c r="N372" s="15">
        <f t="shared" si="65"/>
        <v>24.409716994827217</v>
      </c>
      <c r="O372" s="6"/>
      <c r="P372" s="7">
        <f t="shared" si="66"/>
        <v>29.293804989254259</v>
      </c>
      <c r="Q372" s="7"/>
      <c r="R372" s="46">
        <f t="shared" si="67"/>
        <v>2.4736219890210964E-3</v>
      </c>
      <c r="S372" s="22">
        <f t="shared" si="77"/>
        <v>1.0020321917545103</v>
      </c>
      <c r="T372" s="22">
        <f t="shared" si="78"/>
        <v>6.4587480883794521</v>
      </c>
      <c r="U372" s="39">
        <f t="shared" si="68"/>
        <v>4.3951039738485687E-2</v>
      </c>
      <c r="V372" s="39">
        <f t="shared" si="69"/>
        <v>1.3299288449727165E-2</v>
      </c>
      <c r="W372" s="39">
        <f t="shared" si="70"/>
        <v>3.0651751288758522E-2</v>
      </c>
      <c r="Z372" s="37"/>
      <c r="AA372" s="37"/>
    </row>
    <row r="373" spans="1:27">
      <c r="A373" s="1">
        <v>1901.05</v>
      </c>
      <c r="B373" s="11">
        <v>7.73</v>
      </c>
      <c r="C373" s="4">
        <v>0.30830000000000002</v>
      </c>
      <c r="D373" s="11">
        <v>0.48830000000000001</v>
      </c>
      <c r="E373" s="11">
        <v>7.5165028100000004</v>
      </c>
      <c r="F373" s="4">
        <f t="shared" si="74"/>
        <v>1901.3749999999725</v>
      </c>
      <c r="G373" s="22">
        <f>G369*8/12+G381*4/12</f>
        <v>3.1266666666666669</v>
      </c>
      <c r="H373" s="22">
        <f>G373+100*variable_alloc_parm!B$8</f>
        <v>3.1266666666666669</v>
      </c>
      <c r="I373" s="4">
        <f t="shared" si="71"/>
        <v>313.35463573118795</v>
      </c>
      <c r="J373" s="4">
        <f t="shared" si="72"/>
        <v>12.497701707105465</v>
      </c>
      <c r="K373" s="33">
        <f t="shared" si="75"/>
        <v>1490.2028797615953</v>
      </c>
      <c r="L373" s="4">
        <f t="shared" si="76"/>
        <v>19.794446135516047</v>
      </c>
      <c r="M373" s="33">
        <f t="shared" si="73"/>
        <v>94.135325509390285</v>
      </c>
      <c r="N373" s="15">
        <f t="shared" si="65"/>
        <v>23.06401268486357</v>
      </c>
      <c r="O373" s="6"/>
      <c r="P373" s="7">
        <f t="shared" si="66"/>
        <v>27.6611020453511</v>
      </c>
      <c r="Q373" s="7"/>
      <c r="R373" s="46">
        <f t="shared" si="67"/>
        <v>5.9728054263650798E-3</v>
      </c>
      <c r="S373" s="22">
        <f t="shared" si="77"/>
        <v>1.0020379264031627</v>
      </c>
      <c r="T373" s="22">
        <f t="shared" si="78"/>
        <v>6.4718735029891157</v>
      </c>
      <c r="U373" s="39">
        <f t="shared" si="68"/>
        <v>5.1684839948394901E-2</v>
      </c>
      <c r="V373" s="39">
        <f t="shared" si="69"/>
        <v>1.3409081904786735E-2</v>
      </c>
      <c r="W373" s="39">
        <f t="shared" si="70"/>
        <v>3.8275758043608166E-2</v>
      </c>
      <c r="Z373" s="37"/>
      <c r="AA373" s="37"/>
    </row>
    <row r="374" spans="1:27">
      <c r="A374" s="1">
        <v>1901.06</v>
      </c>
      <c r="B374" s="11">
        <v>8.5</v>
      </c>
      <c r="C374" s="4">
        <v>0.31</v>
      </c>
      <c r="D374" s="11">
        <v>0.49</v>
      </c>
      <c r="E374" s="11">
        <v>7.5165028100000004</v>
      </c>
      <c r="F374" s="4">
        <f t="shared" si="74"/>
        <v>1901.4583333333057</v>
      </c>
      <c r="G374" s="22">
        <f>G369*7/12+G381*5/12</f>
        <v>3.1333333333333333</v>
      </c>
      <c r="H374" s="22">
        <f>G374+100*variable_alloc_parm!B$8</f>
        <v>3.1333333333333333</v>
      </c>
      <c r="I374" s="4">
        <f t="shared" si="71"/>
        <v>344.56848689716651</v>
      </c>
      <c r="J374" s="4">
        <f t="shared" si="72"/>
        <v>12.566615404484896</v>
      </c>
      <c r="K374" s="33">
        <f t="shared" si="75"/>
        <v>1643.6250175550756</v>
      </c>
      <c r="L374" s="4">
        <f t="shared" si="76"/>
        <v>19.863359832895483</v>
      </c>
      <c r="M374" s="33">
        <f t="shared" si="73"/>
        <v>94.750148070822021</v>
      </c>
      <c r="N374" s="15">
        <f t="shared" si="65"/>
        <v>25.23846620596035</v>
      </c>
      <c r="O374" s="6"/>
      <c r="P374" s="7">
        <f t="shared" si="66"/>
        <v>30.240388110984224</v>
      </c>
      <c r="Q374" s="7"/>
      <c r="R374" s="46">
        <f t="shared" si="67"/>
        <v>4.5684933621027921E-3</v>
      </c>
      <c r="S374" s="22">
        <f t="shared" si="77"/>
        <v>1.0020436609738748</v>
      </c>
      <c r="T374" s="22">
        <f t="shared" si="78"/>
        <v>6.4850627048787866</v>
      </c>
      <c r="U374" s="39">
        <f t="shared" si="68"/>
        <v>4.3920055045181705E-2</v>
      </c>
      <c r="V374" s="39">
        <f t="shared" si="69"/>
        <v>1.3518520118390498E-2</v>
      </c>
      <c r="W374" s="39">
        <f t="shared" si="70"/>
        <v>3.0401534926791207E-2</v>
      </c>
      <c r="Z374" s="37"/>
      <c r="AA374" s="37"/>
    </row>
    <row r="375" spans="1:27">
      <c r="A375" s="1">
        <v>1901.07</v>
      </c>
      <c r="B375" s="11">
        <v>7.93</v>
      </c>
      <c r="C375" s="4">
        <v>0.31169999999999998</v>
      </c>
      <c r="D375" s="11">
        <v>0.49170000000000003</v>
      </c>
      <c r="E375" s="11">
        <v>7.6116519010000001</v>
      </c>
      <c r="F375" s="4">
        <f t="shared" si="74"/>
        <v>1901.541666666639</v>
      </c>
      <c r="G375" s="22">
        <f>G369*6/12+G381*6/12</f>
        <v>3.14</v>
      </c>
      <c r="H375" s="22">
        <f>G375+100*variable_alloc_parm!B$8</f>
        <v>3.14</v>
      </c>
      <c r="I375" s="4">
        <f t="shared" si="71"/>
        <v>317.443707545606</v>
      </c>
      <c r="J375" s="4">
        <f t="shared" si="72"/>
        <v>12.477579273892232</v>
      </c>
      <c r="K375" s="33">
        <f t="shared" si="75"/>
        <v>1519.1971342348668</v>
      </c>
      <c r="L375" s="4">
        <f t="shared" si="76"/>
        <v>19.683111097121625</v>
      </c>
      <c r="M375" s="33">
        <f t="shared" si="73"/>
        <v>94.197885359808836</v>
      </c>
      <c r="N375" s="15">
        <f t="shared" si="65"/>
        <v>23.144848553708105</v>
      </c>
      <c r="O375" s="6"/>
      <c r="P375" s="7">
        <f t="shared" si="66"/>
        <v>27.711150600769948</v>
      </c>
      <c r="Q375" s="7"/>
      <c r="R375" s="46">
        <f t="shared" si="67"/>
        <v>1.0564738337857378E-2</v>
      </c>
      <c r="S375" s="22">
        <f t="shared" si="77"/>
        <v>1.0020493954666856</v>
      </c>
      <c r="T375" s="22">
        <f t="shared" si="78"/>
        <v>6.4170840860107097</v>
      </c>
      <c r="U375" s="39">
        <f t="shared" si="68"/>
        <v>5.1025249768652969E-2</v>
      </c>
      <c r="V375" s="39">
        <f t="shared" si="69"/>
        <v>1.3807567083109928E-2</v>
      </c>
      <c r="W375" s="39">
        <f t="shared" si="70"/>
        <v>3.7217682685543041E-2</v>
      </c>
      <c r="Z375" s="37"/>
      <c r="AA375" s="37"/>
    </row>
    <row r="376" spans="1:27">
      <c r="A376" s="1">
        <v>1901.08</v>
      </c>
      <c r="B376" s="11">
        <v>8.0399999999999991</v>
      </c>
      <c r="C376" s="4">
        <v>0.31330000000000002</v>
      </c>
      <c r="D376" s="11">
        <v>0.49330000000000002</v>
      </c>
      <c r="E376" s="11">
        <v>7.7067928930000003</v>
      </c>
      <c r="F376" s="4">
        <f t="shared" si="74"/>
        <v>1901.6249999999723</v>
      </c>
      <c r="G376" s="22">
        <f>G369*5/12+G381*7/12</f>
        <v>3.1466666666666669</v>
      </c>
      <c r="H376" s="22">
        <f>G376+100*variable_alloc_parm!B$8</f>
        <v>3.1466666666666669</v>
      </c>
      <c r="I376" s="4">
        <f t="shared" si="71"/>
        <v>317.87385933584864</v>
      </c>
      <c r="J376" s="4">
        <f t="shared" si="72"/>
        <v>12.386801011184254</v>
      </c>
      <c r="K376" s="33">
        <f t="shared" si="75"/>
        <v>1526.1957023718041</v>
      </c>
      <c r="L376" s="4">
        <f t="shared" si="76"/>
        <v>19.503379951539078</v>
      </c>
      <c r="M376" s="33">
        <f t="shared" si="73"/>
        <v>93.640838305971556</v>
      </c>
      <c r="N376" s="15">
        <f t="shared" si="65"/>
        <v>23.077177713844378</v>
      </c>
      <c r="O376" s="6"/>
      <c r="P376" s="7">
        <f t="shared" si="66"/>
        <v>27.608909472820393</v>
      </c>
      <c r="Q376" s="7"/>
      <c r="R376" s="46">
        <f t="shared" si="67"/>
        <v>1.1866188520390432E-2</v>
      </c>
      <c r="S376" s="22">
        <f t="shared" si="77"/>
        <v>1.0020551298816345</v>
      </c>
      <c r="T376" s="22">
        <f t="shared" si="78"/>
        <v>6.3508534463798201</v>
      </c>
      <c r="U376" s="39">
        <f t="shared" si="68"/>
        <v>4.2542649586514658E-2</v>
      </c>
      <c r="V376" s="39">
        <f t="shared" si="69"/>
        <v>1.1957966427019073E-2</v>
      </c>
      <c r="W376" s="39">
        <f t="shared" si="70"/>
        <v>3.0584683159495585E-2</v>
      </c>
      <c r="Z376" s="37"/>
      <c r="AA376" s="37"/>
    </row>
    <row r="377" spans="1:27">
      <c r="A377" s="1">
        <v>1901.09</v>
      </c>
      <c r="B377" s="11">
        <v>8</v>
      </c>
      <c r="C377" s="4">
        <v>0.315</v>
      </c>
      <c r="D377" s="11">
        <v>0.495</v>
      </c>
      <c r="E377" s="11">
        <v>7.8019419829999999</v>
      </c>
      <c r="F377" s="4">
        <f t="shared" si="74"/>
        <v>1901.7083333333055</v>
      </c>
      <c r="G377" s="22">
        <f>G369*4/12+G381*8/12</f>
        <v>3.1533333333333333</v>
      </c>
      <c r="H377" s="22">
        <f>G377+100*variable_alloc_parm!B$8</f>
        <v>3.1533333333333333</v>
      </c>
      <c r="I377" s="4">
        <f t="shared" si="71"/>
        <v>312.43503288173588</v>
      </c>
      <c r="J377" s="4">
        <f t="shared" si="72"/>
        <v>12.30212941971835</v>
      </c>
      <c r="K377" s="33">
        <f t="shared" si="75"/>
        <v>1505.0046168468077</v>
      </c>
      <c r="L377" s="4">
        <f t="shared" si="76"/>
        <v>19.331917659557405</v>
      </c>
      <c r="M377" s="33">
        <f t="shared" si="73"/>
        <v>93.122160667396216</v>
      </c>
      <c r="N377" s="15">
        <f t="shared" si="65"/>
        <v>22.590468316860235</v>
      </c>
      <c r="O377" s="6"/>
      <c r="P377" s="7">
        <f t="shared" si="66"/>
        <v>27.007461920877024</v>
      </c>
      <c r="Q377" s="7"/>
      <c r="R377" s="46">
        <f t="shared" si="67"/>
        <v>1.520542069357355E-2</v>
      </c>
      <c r="S377" s="22">
        <f t="shared" si="77"/>
        <v>1.0020608642187594</v>
      </c>
      <c r="T377" s="22">
        <f t="shared" si="78"/>
        <v>6.2862938551083998</v>
      </c>
      <c r="U377" s="39">
        <f t="shared" si="68"/>
        <v>3.7557171030512038E-2</v>
      </c>
      <c r="V377" s="39">
        <f t="shared" si="69"/>
        <v>1.2259919407023867E-2</v>
      </c>
      <c r="W377" s="39">
        <f t="shared" si="70"/>
        <v>2.5297251623488171E-2</v>
      </c>
      <c r="Z377" s="37"/>
      <c r="AA377" s="37"/>
    </row>
    <row r="378" spans="1:27">
      <c r="A378" s="1">
        <v>1901.1</v>
      </c>
      <c r="B378" s="11">
        <v>7.91</v>
      </c>
      <c r="C378" s="4">
        <v>0.31669999999999998</v>
      </c>
      <c r="D378" s="11">
        <v>0.49669999999999997</v>
      </c>
      <c r="E378" s="11">
        <v>7.8019419829999999</v>
      </c>
      <c r="F378" s="4">
        <f t="shared" si="74"/>
        <v>1901.7916666666388</v>
      </c>
      <c r="G378" s="22">
        <f>G369*3/12+G381*9/12</f>
        <v>3.16</v>
      </c>
      <c r="H378" s="22">
        <f>G378+100*variable_alloc_parm!B$8</f>
        <v>3.16</v>
      </c>
      <c r="I378" s="4">
        <f t="shared" si="71"/>
        <v>308.92013876181636</v>
      </c>
      <c r="J378" s="4">
        <f t="shared" si="72"/>
        <v>12.368521864205716</v>
      </c>
      <c r="K378" s="33">
        <f t="shared" si="75"/>
        <v>1493.0382624297329</v>
      </c>
      <c r="L378" s="4">
        <f t="shared" si="76"/>
        <v>19.398310104044771</v>
      </c>
      <c r="M378" s="33">
        <f t="shared" si="73"/>
        <v>93.753742724253883</v>
      </c>
      <c r="N378" s="15">
        <f t="shared" si="65"/>
        <v>22.252901618408927</v>
      </c>
      <c r="O378" s="6"/>
      <c r="P378" s="7">
        <f t="shared" si="66"/>
        <v>26.58645500664792</v>
      </c>
      <c r="Q378" s="7"/>
      <c r="R378" s="46">
        <f t="shared" si="67"/>
        <v>1.5810256650797078E-2</v>
      </c>
      <c r="S378" s="22">
        <f t="shared" si="77"/>
        <v>1.0020665984781001</v>
      </c>
      <c r="T378" s="22">
        <f t="shared" si="78"/>
        <v>6.2992490531829999</v>
      </c>
      <c r="U378" s="39">
        <f t="shared" si="68"/>
        <v>3.9448782911181146E-2</v>
      </c>
      <c r="V378" s="39">
        <f t="shared" si="69"/>
        <v>1.2367766741104624E-2</v>
      </c>
      <c r="W378" s="39">
        <f t="shared" si="70"/>
        <v>2.7081016170076522E-2</v>
      </c>
      <c r="Z378" s="37"/>
      <c r="AA378" s="37"/>
    </row>
    <row r="379" spans="1:27">
      <c r="A379" s="1">
        <v>1901.11</v>
      </c>
      <c r="B379" s="11">
        <v>8.08</v>
      </c>
      <c r="C379" s="4">
        <v>0.31830000000000003</v>
      </c>
      <c r="D379" s="11">
        <v>0.49830000000000002</v>
      </c>
      <c r="E379" s="11">
        <v>7.8970910740000004</v>
      </c>
      <c r="F379" s="4">
        <f t="shared" si="74"/>
        <v>1901.874999999972</v>
      </c>
      <c r="G379" s="22">
        <f>G369*2/12+G381*10/12</f>
        <v>3.1666666666666665</v>
      </c>
      <c r="H379" s="22">
        <f>G379+100*variable_alloc_parm!B$8</f>
        <v>3.1666666666666665</v>
      </c>
      <c r="I379" s="4">
        <f t="shared" si="71"/>
        <v>311.75732645476143</v>
      </c>
      <c r="J379" s="4">
        <f t="shared" si="72"/>
        <v>12.281232303285961</v>
      </c>
      <c r="K379" s="33">
        <f t="shared" si="75"/>
        <v>1511.6969971799097</v>
      </c>
      <c r="L379" s="4">
        <f t="shared" si="76"/>
        <v>19.226321258961338</v>
      </c>
      <c r="M379" s="33">
        <f t="shared" si="73"/>
        <v>93.227551199845166</v>
      </c>
      <c r="N379" s="15">
        <f t="shared" si="65"/>
        <v>22.375074777652802</v>
      </c>
      <c r="O379" s="6"/>
      <c r="P379" s="7">
        <f t="shared" si="66"/>
        <v>26.713215249028377</v>
      </c>
      <c r="Q379" s="7"/>
      <c r="R379" s="46">
        <f t="shared" si="67"/>
        <v>1.7977489621420498E-2</v>
      </c>
      <c r="S379" s="22">
        <f t="shared" si="77"/>
        <v>1.0020723326596945</v>
      </c>
      <c r="T379" s="22">
        <f t="shared" si="78"/>
        <v>6.2362129311974339</v>
      </c>
      <c r="U379" s="39">
        <f t="shared" si="68"/>
        <v>4.3781729004302106E-2</v>
      </c>
      <c r="V379" s="39">
        <f t="shared" si="69"/>
        <v>1.4753651561353998E-2</v>
      </c>
      <c r="W379" s="39">
        <f t="shared" si="70"/>
        <v>2.9028077442948108E-2</v>
      </c>
      <c r="Z379" s="37"/>
      <c r="AA379" s="37"/>
    </row>
    <row r="380" spans="1:27">
      <c r="A380" s="1">
        <v>1901.12</v>
      </c>
      <c r="B380" s="11">
        <v>7.95</v>
      </c>
      <c r="C380" s="4">
        <v>0.32</v>
      </c>
      <c r="D380" s="11">
        <v>0.5</v>
      </c>
      <c r="E380" s="11">
        <v>7.9922320659999997</v>
      </c>
      <c r="F380" s="4">
        <f t="shared" si="74"/>
        <v>1901.9583333333053</v>
      </c>
      <c r="G380" s="22">
        <f>G369*1/12+G381*11/12</f>
        <v>3.1733333333333338</v>
      </c>
      <c r="H380" s="22">
        <f>G380+100*variable_alloc_parm!B$8</f>
        <v>3.1733333333333338</v>
      </c>
      <c r="I380" s="4">
        <f t="shared" si="71"/>
        <v>303.08992281456113</v>
      </c>
      <c r="J380" s="4">
        <f t="shared" si="72"/>
        <v>12.199845949768498</v>
      </c>
      <c r="K380" s="33">
        <f t="shared" si="75"/>
        <v>1474.5988617581534</v>
      </c>
      <c r="L380" s="4">
        <f t="shared" si="76"/>
        <v>19.062259296513279</v>
      </c>
      <c r="M380" s="33">
        <f t="shared" si="73"/>
        <v>92.742066777242357</v>
      </c>
      <c r="N380" s="15">
        <f t="shared" si="65"/>
        <v>21.680215141029681</v>
      </c>
      <c r="O380" s="6"/>
      <c r="P380" s="7">
        <f t="shared" si="66"/>
        <v>25.866784338435284</v>
      </c>
      <c r="Q380" s="7"/>
      <c r="R380" s="46">
        <f t="shared" si="67"/>
        <v>2.0547449641533218E-2</v>
      </c>
      <c r="S380" s="22">
        <f t="shared" si="77"/>
        <v>1.0020780667635822</v>
      </c>
      <c r="T380" s="22">
        <f t="shared" si="78"/>
        <v>6.1747455760205421</v>
      </c>
      <c r="U380" s="39">
        <f t="shared" si="68"/>
        <v>4.8385624474672984E-2</v>
      </c>
      <c r="V380" s="39">
        <f t="shared" si="69"/>
        <v>1.714185538330959E-2</v>
      </c>
      <c r="W380" s="39">
        <f t="shared" si="70"/>
        <v>3.1243769091363394E-2</v>
      </c>
      <c r="Z380" s="37"/>
      <c r="AA380" s="37"/>
    </row>
    <row r="381" spans="1:27">
      <c r="A381" s="1">
        <v>1902.01</v>
      </c>
      <c r="B381" s="11">
        <v>8.1199999999999992</v>
      </c>
      <c r="C381" s="4">
        <v>0.32079999999999997</v>
      </c>
      <c r="D381" s="11">
        <v>0.51080000000000003</v>
      </c>
      <c r="E381" s="11">
        <v>7.8970910740000004</v>
      </c>
      <c r="F381" s="4">
        <f t="shared" si="74"/>
        <v>1902.0416666666385</v>
      </c>
      <c r="G381" s="22">
        <v>3.18</v>
      </c>
      <c r="H381" s="22">
        <f>G381+100*variable_alloc_parm!B$8</f>
        <v>3.18</v>
      </c>
      <c r="I381" s="4">
        <f t="shared" si="71"/>
        <v>313.30067955602254</v>
      </c>
      <c r="J381" s="4">
        <f t="shared" si="72"/>
        <v>12.377691872114784</v>
      </c>
      <c r="K381" s="33">
        <f t="shared" si="75"/>
        <v>1529.2947783259315</v>
      </c>
      <c r="L381" s="4">
        <f t="shared" si="76"/>
        <v>19.708619103105463</v>
      </c>
      <c r="M381" s="33">
        <f t="shared" si="73"/>
        <v>96.202435070059863</v>
      </c>
      <c r="N381" s="15">
        <f t="shared" si="65"/>
        <v>22.340290796033571</v>
      </c>
      <c r="O381" s="6"/>
      <c r="P381" s="7">
        <f t="shared" si="66"/>
        <v>26.635699508412838</v>
      </c>
      <c r="Q381" s="7"/>
      <c r="R381" s="46">
        <f t="shared" si="67"/>
        <v>2.0493974303292278E-2</v>
      </c>
      <c r="S381" s="22">
        <f t="shared" si="77"/>
        <v>1.0018008349940293</v>
      </c>
      <c r="T381" s="22">
        <f t="shared" si="78"/>
        <v>6.2621225616623892</v>
      </c>
      <c r="U381" s="39">
        <f t="shared" si="68"/>
        <v>4.404338172305855E-2</v>
      </c>
      <c r="V381" s="39">
        <f t="shared" si="69"/>
        <v>1.496805110298105E-2</v>
      </c>
      <c r="W381" s="39">
        <f t="shared" si="70"/>
        <v>2.90753306200775E-2</v>
      </c>
      <c r="Z381" s="37"/>
      <c r="AA381" s="37"/>
    </row>
    <row r="382" spans="1:27">
      <c r="A382" s="1">
        <v>1902.02</v>
      </c>
      <c r="B382" s="11">
        <v>8.19</v>
      </c>
      <c r="C382" s="4">
        <v>0.32169999999999999</v>
      </c>
      <c r="D382" s="11">
        <v>0.52170000000000005</v>
      </c>
      <c r="E382" s="11">
        <v>7.8970910740000004</v>
      </c>
      <c r="F382" s="4">
        <f t="shared" si="74"/>
        <v>1902.1249999999718</v>
      </c>
      <c r="G382" s="22">
        <f>G381*11/12+G393*1/12</f>
        <v>3.1900000000000004</v>
      </c>
      <c r="H382" s="22">
        <f>G382+100*variable_alloc_parm!B$8</f>
        <v>3.1900000000000004</v>
      </c>
      <c r="I382" s="4">
        <f t="shared" si="71"/>
        <v>316.00154748322967</v>
      </c>
      <c r="J382" s="4">
        <f t="shared" si="72"/>
        <v>12.41241731689316</v>
      </c>
      <c r="K382" s="33">
        <f t="shared" si="75"/>
        <v>1547.527349590107</v>
      </c>
      <c r="L382" s="4">
        <f t="shared" si="76"/>
        <v>20.129182823199137</v>
      </c>
      <c r="M382" s="33">
        <f t="shared" si="73"/>
        <v>98.576925309054815</v>
      </c>
      <c r="N382" s="15">
        <f t="shared" si="65"/>
        <v>22.459957452460397</v>
      </c>
      <c r="O382" s="6"/>
      <c r="P382" s="7">
        <f t="shared" si="66"/>
        <v>26.756070389465769</v>
      </c>
      <c r="Q382" s="7"/>
      <c r="R382" s="46">
        <f t="shared" si="67"/>
        <v>2.0155481430143778E-2</v>
      </c>
      <c r="S382" s="22">
        <f t="shared" si="77"/>
        <v>1.0018095695807507</v>
      </c>
      <c r="T382" s="22">
        <f t="shared" si="78"/>
        <v>6.2733996111083314</v>
      </c>
      <c r="U382" s="39">
        <f t="shared" si="68"/>
        <v>4.1261628007891238E-2</v>
      </c>
      <c r="V382" s="39">
        <f t="shared" si="69"/>
        <v>1.377061867643703E-2</v>
      </c>
      <c r="W382" s="39">
        <f t="shared" si="70"/>
        <v>2.7491009331454208E-2</v>
      </c>
      <c r="Z382" s="37"/>
      <c r="AA382" s="37"/>
    </row>
    <row r="383" spans="1:27">
      <c r="A383" s="1">
        <v>1902.03</v>
      </c>
      <c r="B383" s="11">
        <v>8.1999999999999993</v>
      </c>
      <c r="C383" s="4">
        <v>0.32250000000000001</v>
      </c>
      <c r="D383" s="11">
        <v>0.53249999999999997</v>
      </c>
      <c r="E383" s="11">
        <v>7.8970910740000004</v>
      </c>
      <c r="F383" s="4">
        <f t="shared" si="74"/>
        <v>1902.2083333333051</v>
      </c>
      <c r="G383" s="22">
        <f>G381*10/12+G393*2/12</f>
        <v>3.1999999999999997</v>
      </c>
      <c r="H383" s="22">
        <f>G383+100*variable_alloc_parm!B$8</f>
        <v>3.1999999999999997</v>
      </c>
      <c r="I383" s="4">
        <f t="shared" si="71"/>
        <v>316.38738575854489</v>
      </c>
      <c r="J383" s="4">
        <f t="shared" si="72"/>
        <v>12.443284378918385</v>
      </c>
      <c r="K383" s="33">
        <f t="shared" si="75"/>
        <v>1554.4950017288288</v>
      </c>
      <c r="L383" s="4">
        <f t="shared" si="76"/>
        <v>20.545888160539658</v>
      </c>
      <c r="M383" s="33">
        <f t="shared" si="73"/>
        <v>100.94738883178067</v>
      </c>
      <c r="N383" s="15">
        <f t="shared" si="65"/>
        <v>22.410652288217332</v>
      </c>
      <c r="O383" s="6"/>
      <c r="P383" s="7">
        <f t="shared" si="66"/>
        <v>26.674136055631237</v>
      </c>
      <c r="Q383" s="7"/>
      <c r="R383" s="46">
        <f t="shared" si="67"/>
        <v>2.2808465227320183E-2</v>
      </c>
      <c r="S383" s="22">
        <f t="shared" si="77"/>
        <v>1.0018183039057333</v>
      </c>
      <c r="T383" s="22">
        <f t="shared" si="78"/>
        <v>6.2847517642124862</v>
      </c>
      <c r="U383" s="39">
        <f t="shared" si="68"/>
        <v>4.2061071410629536E-2</v>
      </c>
      <c r="V383" s="39">
        <f t="shared" si="69"/>
        <v>1.1559486573487154E-2</v>
      </c>
      <c r="W383" s="39">
        <f t="shared" si="70"/>
        <v>3.0501584837142381E-2</v>
      </c>
      <c r="Z383" s="37"/>
      <c r="AA383" s="37"/>
    </row>
    <row r="384" spans="1:27">
      <c r="A384" s="1">
        <v>1902.04</v>
      </c>
      <c r="B384" s="11">
        <v>8.48</v>
      </c>
      <c r="C384" s="4">
        <v>0.32329999999999998</v>
      </c>
      <c r="D384" s="11">
        <v>0.54330000000000001</v>
      </c>
      <c r="E384" s="11">
        <v>7.9922320659999997</v>
      </c>
      <c r="F384" s="4">
        <f t="shared" si="74"/>
        <v>1902.2916666666383</v>
      </c>
      <c r="G384" s="22">
        <f>G381*9/12+G393*3/12</f>
        <v>3.21</v>
      </c>
      <c r="H384" s="22">
        <f>G384+100*variable_alloc_parm!B$8</f>
        <v>3.21</v>
      </c>
      <c r="I384" s="4">
        <f t="shared" si="71"/>
        <v>323.29591766886523</v>
      </c>
      <c r="J384" s="4">
        <f t="shared" si="72"/>
        <v>12.325656861125484</v>
      </c>
      <c r="K384" s="33">
        <f t="shared" si="75"/>
        <v>1593.4850496188178</v>
      </c>
      <c r="L384" s="4">
        <f t="shared" si="76"/>
        <v>20.713050951591327</v>
      </c>
      <c r="M384" s="33">
        <f t="shared" si="73"/>
        <v>102.09203153984713</v>
      </c>
      <c r="N384" s="15">
        <f t="shared" si="65"/>
        <v>22.82310869849784</v>
      </c>
      <c r="O384" s="6"/>
      <c r="P384" s="7">
        <f t="shared" si="66"/>
        <v>27.136318879518505</v>
      </c>
      <c r="Q384" s="7"/>
      <c r="R384" s="46">
        <f t="shared" si="67"/>
        <v>2.4471114945135083E-2</v>
      </c>
      <c r="S384" s="22">
        <f t="shared" si="77"/>
        <v>1.0018270379691732</v>
      </c>
      <c r="T384" s="22">
        <f t="shared" si="78"/>
        <v>6.2212284825346398</v>
      </c>
      <c r="U384" s="39">
        <f t="shared" si="68"/>
        <v>3.9998523549566123E-2</v>
      </c>
      <c r="V384" s="39">
        <f t="shared" si="69"/>
        <v>9.6121047319319697E-3</v>
      </c>
      <c r="W384" s="39">
        <f t="shared" si="70"/>
        <v>3.0386418817634153E-2</v>
      </c>
      <c r="Z384" s="37"/>
      <c r="AA384" s="37"/>
    </row>
    <row r="385" spans="1:27">
      <c r="A385" s="1">
        <v>1902.05</v>
      </c>
      <c r="B385" s="11">
        <v>8.4600000000000009</v>
      </c>
      <c r="C385" s="4">
        <v>0.32419999999999999</v>
      </c>
      <c r="D385" s="11">
        <v>0.55420000000000003</v>
      </c>
      <c r="E385" s="11">
        <v>8.0873811569999994</v>
      </c>
      <c r="F385" s="4">
        <f t="shared" si="74"/>
        <v>1902.3749999999716</v>
      </c>
      <c r="G385" s="22">
        <f>G381*8/12+G393*4/12</f>
        <v>3.2199999999999998</v>
      </c>
      <c r="H385" s="22">
        <f>G385+100*variable_alloc_parm!B$8</f>
        <v>3.2199999999999998</v>
      </c>
      <c r="I385" s="4">
        <f t="shared" si="71"/>
        <v>318.73877958241519</v>
      </c>
      <c r="J385" s="4">
        <f t="shared" si="72"/>
        <v>12.214552286125176</v>
      </c>
      <c r="K385" s="33">
        <f t="shared" si="75"/>
        <v>1576.040487025838</v>
      </c>
      <c r="L385" s="4">
        <f t="shared" si="76"/>
        <v>20.880027381155376</v>
      </c>
      <c r="M385" s="33">
        <f t="shared" si="73"/>
        <v>103.24369242431671</v>
      </c>
      <c r="N385" s="15">
        <f t="shared" ref="N385:N448" si="79">I385/AVERAGE(L265:L384)</f>
        <v>22.427954493329796</v>
      </c>
      <c r="O385" s="6"/>
      <c r="P385" s="7">
        <f t="shared" ref="P385:P448" si="80">K385/AVERAGE(M265:M384)</f>
        <v>26.637764485324794</v>
      </c>
      <c r="Q385" s="7"/>
      <c r="R385" s="46">
        <f t="shared" ref="R385:R448" si="81">1/N385-(H385/100-(((E385/E265)^(1/10))-1))</f>
        <v>2.6342382656398565E-2</v>
      </c>
      <c r="S385" s="22">
        <f t="shared" si="77"/>
        <v>1.0018357717712656</v>
      </c>
      <c r="T385" s="22">
        <f t="shared" si="78"/>
        <v>6.1592676136607576</v>
      </c>
      <c r="U385" s="39">
        <f t="shared" si="68"/>
        <v>4.1463969050714367E-2</v>
      </c>
      <c r="V385" s="39">
        <f t="shared" si="69"/>
        <v>1.0669421674553758E-2</v>
      </c>
      <c r="W385" s="39">
        <f t="shared" si="70"/>
        <v>3.0794547376160608E-2</v>
      </c>
      <c r="Z385" s="37"/>
      <c r="AA385" s="37"/>
    </row>
    <row r="386" spans="1:27">
      <c r="A386" s="1">
        <v>1902.06</v>
      </c>
      <c r="B386" s="11">
        <v>8.41</v>
      </c>
      <c r="C386" s="4">
        <v>0.32500000000000001</v>
      </c>
      <c r="D386" s="11">
        <v>0.56499999999999995</v>
      </c>
      <c r="E386" s="11">
        <v>8.18251405</v>
      </c>
      <c r="F386" s="4">
        <f t="shared" si="74"/>
        <v>1902.4583333333048</v>
      </c>
      <c r="G386" s="22">
        <f>G381*7/12+G393*5/12</f>
        <v>3.2300000000000004</v>
      </c>
      <c r="H386" s="22">
        <f>G386+100*variable_alloc_parm!B$8</f>
        <v>3.2300000000000004</v>
      </c>
      <c r="I386" s="4">
        <f t="shared" si="71"/>
        <v>313.17110906763435</v>
      </c>
      <c r="J386" s="4">
        <f t="shared" si="72"/>
        <v>12.102331801067916</v>
      </c>
      <c r="K386" s="33">
        <f t="shared" si="75"/>
        <v>1553.4972817393552</v>
      </c>
      <c r="L386" s="4">
        <f t="shared" si="76"/>
        <v>21.039438361856526</v>
      </c>
      <c r="M386" s="33">
        <f t="shared" si="73"/>
        <v>104.36693985525987</v>
      </c>
      <c r="N386" s="15">
        <f t="shared" si="79"/>
        <v>21.963742295514621</v>
      </c>
      <c r="O386" s="6"/>
      <c r="P386" s="7">
        <f t="shared" si="80"/>
        <v>26.058791626617584</v>
      </c>
      <c r="Q386" s="7"/>
      <c r="R386" s="46">
        <f t="shared" si="81"/>
        <v>2.8371212083532375E-2</v>
      </c>
      <c r="S386" s="22">
        <f t="shared" si="77"/>
        <v>1.001844505312206</v>
      </c>
      <c r="T386" s="22">
        <f t="shared" si="78"/>
        <v>6.0988332719279006</v>
      </c>
      <c r="U386" s="39">
        <f t="shared" ref="U386:U449" si="82">(($K506/$K386)^(1/10)-1)</f>
        <v>4.4424332978286962E-2</v>
      </c>
      <c r="V386" s="39">
        <f t="shared" ref="V386:V449" si="83">(($T506/$T386)^(1/10)-1)</f>
        <v>1.2713833691679E-2</v>
      </c>
      <c r="W386" s="39">
        <f t="shared" ref="W386:W449" si="84">U386-V386</f>
        <v>3.1710499286607963E-2</v>
      </c>
      <c r="Z386" s="37"/>
      <c r="AA386" s="37"/>
    </row>
    <row r="387" spans="1:27">
      <c r="A387" s="1">
        <v>1902.07</v>
      </c>
      <c r="B387" s="11">
        <v>8.6</v>
      </c>
      <c r="C387" s="4">
        <v>0.32579999999999998</v>
      </c>
      <c r="D387" s="11">
        <v>0.57579999999999998</v>
      </c>
      <c r="E387" s="11">
        <v>8.18251405</v>
      </c>
      <c r="F387" s="4">
        <f t="shared" si="74"/>
        <v>1902.5416666666381</v>
      </c>
      <c r="G387" s="22">
        <f>G381*6/12+G393*6/12</f>
        <v>3.2399999999999998</v>
      </c>
      <c r="H387" s="22">
        <f>G387+100*variable_alloc_parm!B$8</f>
        <v>3.2399999999999998</v>
      </c>
      <c r="I387" s="4">
        <f t="shared" si="71"/>
        <v>320.24631842825863</v>
      </c>
      <c r="J387" s="4">
        <f t="shared" si="72"/>
        <v>12.132122156270542</v>
      </c>
      <c r="K387" s="33">
        <f t="shared" si="75"/>
        <v>1593.6092834908056</v>
      </c>
      <c r="L387" s="4">
        <f t="shared" si="76"/>
        <v>21.441608157092016</v>
      </c>
      <c r="M387" s="33">
        <f t="shared" si="73"/>
        <v>106.69770063186115</v>
      </c>
      <c r="N387" s="15">
        <f t="shared" si="79"/>
        <v>22.385686589401359</v>
      </c>
      <c r="O387" s="6"/>
      <c r="P387" s="7">
        <f t="shared" si="80"/>
        <v>26.52940000316784</v>
      </c>
      <c r="Q387" s="7"/>
      <c r="R387" s="46">
        <f t="shared" si="81"/>
        <v>2.4709335896387803E-2</v>
      </c>
      <c r="S387" s="22">
        <f t="shared" si="77"/>
        <v>1.0018532385921899</v>
      </c>
      <c r="T387" s="22">
        <f t="shared" si="78"/>
        <v>6.1100826022962309</v>
      </c>
      <c r="U387" s="39">
        <f t="shared" si="82"/>
        <v>4.2303858445507103E-2</v>
      </c>
      <c r="V387" s="39">
        <f t="shared" si="83"/>
        <v>1.2580760952309644E-2</v>
      </c>
      <c r="W387" s="39">
        <f t="shared" si="84"/>
        <v>2.9723097493197459E-2</v>
      </c>
      <c r="Z387" s="37"/>
      <c r="AA387" s="37"/>
    </row>
    <row r="388" spans="1:27">
      <c r="A388" s="1">
        <v>1902.08</v>
      </c>
      <c r="B388" s="11">
        <v>8.83</v>
      </c>
      <c r="C388" s="4">
        <v>0.32669999999999999</v>
      </c>
      <c r="D388" s="11">
        <v>0.5867</v>
      </c>
      <c r="E388" s="11">
        <v>8.0873811569999994</v>
      </c>
      <c r="F388" s="4">
        <f t="shared" si="74"/>
        <v>1902.6249999999714</v>
      </c>
      <c r="G388" s="22">
        <f>G381*5/12+G393*7/12</f>
        <v>3.25</v>
      </c>
      <c r="H388" s="22">
        <f>G388+100*variable_alloc_parm!B$8</f>
        <v>3.25</v>
      </c>
      <c r="I388" s="4">
        <f t="shared" si="71"/>
        <v>332.67889169181154</v>
      </c>
      <c r="J388" s="4">
        <f t="shared" si="72"/>
        <v>12.308742232810287</v>
      </c>
      <c r="K388" s="33">
        <f t="shared" si="75"/>
        <v>1660.5804660686333</v>
      </c>
      <c r="L388" s="4">
        <f t="shared" si="76"/>
        <v>22.104496688061818</v>
      </c>
      <c r="M388" s="33">
        <f t="shared" si="73"/>
        <v>110.33551069563616</v>
      </c>
      <c r="N388" s="15">
        <f t="shared" si="79"/>
        <v>23.168671834092851</v>
      </c>
      <c r="O388" s="6"/>
      <c r="P388" s="7">
        <f t="shared" si="80"/>
        <v>27.424898531949314</v>
      </c>
      <c r="Q388" s="7"/>
      <c r="R388" s="46">
        <f t="shared" si="81"/>
        <v>2.0595372474778446E-2</v>
      </c>
      <c r="S388" s="22">
        <f t="shared" si="77"/>
        <v>1.0018619716114121</v>
      </c>
      <c r="T388" s="22">
        <f t="shared" si="78"/>
        <v>6.193412920904672</v>
      </c>
      <c r="U388" s="39">
        <f t="shared" si="82"/>
        <v>3.9774394725456297E-2</v>
      </c>
      <c r="V388" s="39">
        <f t="shared" si="83"/>
        <v>1.0271060426152445E-2</v>
      </c>
      <c r="W388" s="39">
        <f t="shared" si="84"/>
        <v>2.9503334299303852E-2</v>
      </c>
      <c r="Z388" s="37"/>
      <c r="AA388" s="37"/>
    </row>
    <row r="389" spans="1:27">
      <c r="A389" s="1">
        <v>1902.09</v>
      </c>
      <c r="B389" s="11">
        <v>8.85</v>
      </c>
      <c r="C389" s="4">
        <v>0.32750000000000001</v>
      </c>
      <c r="D389" s="11">
        <v>0.59750000000000003</v>
      </c>
      <c r="E389" s="11">
        <v>8.18251405</v>
      </c>
      <c r="F389" s="4">
        <f t="shared" si="74"/>
        <v>1902.7083333333046</v>
      </c>
      <c r="G389" s="22">
        <f>G381*4/12+G393*8/12</f>
        <v>3.26</v>
      </c>
      <c r="H389" s="22">
        <f>G389+100*variable_alloc_parm!B$8</f>
        <v>3.26</v>
      </c>
      <c r="I389" s="4">
        <f t="shared" si="71"/>
        <v>329.55580442908013</v>
      </c>
      <c r="J389" s="4">
        <f t="shared" si="72"/>
        <v>12.19542666107613</v>
      </c>
      <c r="K389" s="33">
        <f t="shared" si="75"/>
        <v>1650.0642780898936</v>
      </c>
      <c r="L389" s="4">
        <f t="shared" si="76"/>
        <v>22.249671541963323</v>
      </c>
      <c r="M389" s="33">
        <f t="shared" si="73"/>
        <v>111.40264476369623</v>
      </c>
      <c r="N389" s="15">
        <f t="shared" si="79"/>
        <v>22.856566381954494</v>
      </c>
      <c r="O389" s="6"/>
      <c r="P389" s="7">
        <f t="shared" si="80"/>
        <v>27.022746801512991</v>
      </c>
      <c r="Q389" s="7"/>
      <c r="R389" s="46">
        <f t="shared" si="81"/>
        <v>2.2266499788554092E-2</v>
      </c>
      <c r="S389" s="22">
        <f t="shared" si="77"/>
        <v>1.0018707043700679</v>
      </c>
      <c r="T389" s="22">
        <f t="shared" si="78"/>
        <v>6.1328039274505954</v>
      </c>
      <c r="U389" s="39">
        <f t="shared" si="82"/>
        <v>4.0367881670050565E-2</v>
      </c>
      <c r="V389" s="39">
        <f t="shared" si="83"/>
        <v>1.0339344178422971E-2</v>
      </c>
      <c r="W389" s="39">
        <f t="shared" si="84"/>
        <v>3.0028537491627594E-2</v>
      </c>
      <c r="Z389" s="37"/>
      <c r="AA389" s="37"/>
    </row>
    <row r="390" spans="1:27">
      <c r="A390" s="1">
        <v>1902.1</v>
      </c>
      <c r="B390" s="11">
        <v>8.57</v>
      </c>
      <c r="C390" s="4">
        <v>0.32829999999999998</v>
      </c>
      <c r="D390" s="11">
        <v>0.60829999999999995</v>
      </c>
      <c r="E390" s="11">
        <v>8.7534247930000006</v>
      </c>
      <c r="F390" s="4">
        <f t="shared" si="74"/>
        <v>1902.7916666666379</v>
      </c>
      <c r="G390" s="22">
        <f>G381*3/12+G393*9/12</f>
        <v>3.27</v>
      </c>
      <c r="H390" s="22">
        <f>G390+100*variable_alloc_parm!B$8</f>
        <v>3.27</v>
      </c>
      <c r="I390" s="4">
        <f t="shared" si="71"/>
        <v>298.31512370886037</v>
      </c>
      <c r="J390" s="4">
        <f t="shared" si="72"/>
        <v>11.427871075101381</v>
      </c>
      <c r="K390" s="33">
        <f t="shared" si="75"/>
        <v>1498.4124573006231</v>
      </c>
      <c r="L390" s="4">
        <f t="shared" si="76"/>
        <v>21.174456213780598</v>
      </c>
      <c r="M390" s="33">
        <f t="shared" si="73"/>
        <v>106.35756100069649</v>
      </c>
      <c r="N390" s="15">
        <f t="shared" si="79"/>
        <v>20.604425401859803</v>
      </c>
      <c r="O390" s="6"/>
      <c r="P390" s="7">
        <f t="shared" si="80"/>
        <v>24.333335259523242</v>
      </c>
      <c r="Q390" s="7"/>
      <c r="R390" s="46">
        <f t="shared" si="81"/>
        <v>3.3791235498939573E-2</v>
      </c>
      <c r="S390" s="22">
        <f t="shared" si="77"/>
        <v>1.0018794368683519</v>
      </c>
      <c r="T390" s="22">
        <f t="shared" si="78"/>
        <v>5.7435381828533387</v>
      </c>
      <c r="U390" s="39">
        <f t="shared" si="82"/>
        <v>5.0657742190309163E-2</v>
      </c>
      <c r="V390" s="39">
        <f t="shared" si="83"/>
        <v>1.7051199726382027E-2</v>
      </c>
      <c r="W390" s="39">
        <f t="shared" si="84"/>
        <v>3.3606542463927136E-2</v>
      </c>
      <c r="Z390" s="37"/>
      <c r="AA390" s="37"/>
    </row>
    <row r="391" spans="1:27">
      <c r="A391" s="1">
        <v>1902.11</v>
      </c>
      <c r="B391" s="11">
        <v>8.24</v>
      </c>
      <c r="C391" s="4">
        <v>0.32919999999999999</v>
      </c>
      <c r="D391" s="11">
        <v>0.61919999999999997</v>
      </c>
      <c r="E391" s="11">
        <v>8.4679289260000008</v>
      </c>
      <c r="F391" s="4">
        <f t="shared" si="74"/>
        <v>1902.8749999999711</v>
      </c>
      <c r="G391" s="22">
        <f>G381*2/12+G393*10/12</f>
        <v>3.2800000000000002</v>
      </c>
      <c r="H391" s="22">
        <f>G391+100*variable_alloc_parm!B$8</f>
        <v>3.2800000000000002</v>
      </c>
      <c r="I391" s="4">
        <f t="shared" si="71"/>
        <v>296.49847346864709</v>
      </c>
      <c r="J391" s="4">
        <f t="shared" si="72"/>
        <v>11.84554580896585</v>
      </c>
      <c r="K391" s="33">
        <f t="shared" si="75"/>
        <v>1494.2458390679735</v>
      </c>
      <c r="L391" s="4">
        <f t="shared" si="76"/>
        <v>22.280564899488624</v>
      </c>
      <c r="M391" s="33">
        <f t="shared" si="73"/>
        <v>112.28604654743799</v>
      </c>
      <c r="N391" s="15">
        <f t="shared" si="79"/>
        <v>20.408541255072176</v>
      </c>
      <c r="O391" s="6"/>
      <c r="P391" s="7">
        <f t="shared" si="80"/>
        <v>24.08179073378718</v>
      </c>
      <c r="Q391" s="7"/>
      <c r="R391" s="46">
        <f t="shared" si="81"/>
        <v>2.8188898983770694E-2</v>
      </c>
      <c r="S391" s="22">
        <f t="shared" si="77"/>
        <v>1.0018881691064587</v>
      </c>
      <c r="T391" s="22">
        <f t="shared" si="78"/>
        <v>5.9483398882093548</v>
      </c>
      <c r="U391" s="39">
        <f t="shared" si="82"/>
        <v>5.019959701026866E-2</v>
      </c>
      <c r="V391" s="39">
        <f t="shared" si="83"/>
        <v>1.3562018219297034E-2</v>
      </c>
      <c r="W391" s="39">
        <f t="shared" si="84"/>
        <v>3.6637578790971626E-2</v>
      </c>
      <c r="Z391" s="37"/>
      <c r="AA391" s="37"/>
    </row>
    <row r="392" spans="1:27">
      <c r="A392" s="1">
        <v>1902.12</v>
      </c>
      <c r="B392" s="11">
        <v>8.0500000000000007</v>
      </c>
      <c r="C392" s="4">
        <v>0.33</v>
      </c>
      <c r="D392" s="11">
        <v>0.63</v>
      </c>
      <c r="E392" s="11">
        <v>8.5630942149999996</v>
      </c>
      <c r="F392" s="4">
        <f t="shared" si="74"/>
        <v>1902.9583333333044</v>
      </c>
      <c r="G392" s="22">
        <f>G381*1/12+G393*11/12</f>
        <v>3.29</v>
      </c>
      <c r="H392" s="22">
        <f>G392+100*variable_alloc_parm!B$8</f>
        <v>3.29</v>
      </c>
      <c r="I392" s="4">
        <f t="shared" si="71"/>
        <v>286.44260338784568</v>
      </c>
      <c r="J392" s="4">
        <f t="shared" si="72"/>
        <v>11.742367592296779</v>
      </c>
      <c r="K392" s="33">
        <f t="shared" si="75"/>
        <v>1448.4993077571462</v>
      </c>
      <c r="L392" s="4">
        <f t="shared" si="76"/>
        <v>22.417247221657487</v>
      </c>
      <c r="M392" s="33">
        <f t="shared" si="73"/>
        <v>113.36081538968971</v>
      </c>
      <c r="N392" s="15">
        <f t="shared" si="79"/>
        <v>19.633232126823838</v>
      </c>
      <c r="O392" s="6"/>
      <c r="P392" s="7">
        <f t="shared" si="80"/>
        <v>23.148327929237514</v>
      </c>
      <c r="Q392" s="7"/>
      <c r="R392" s="46">
        <f t="shared" si="81"/>
        <v>2.9881822071487332E-2</v>
      </c>
      <c r="S392" s="22">
        <f t="shared" si="77"/>
        <v>1.0018969010845831</v>
      </c>
      <c r="T392" s="22">
        <f t="shared" si="78"/>
        <v>5.8933401218439476</v>
      </c>
      <c r="U392" s="39">
        <f t="shared" si="82"/>
        <v>5.1089803660249622E-2</v>
      </c>
      <c r="V392" s="39">
        <f t="shared" si="83"/>
        <v>1.5566176169387047E-2</v>
      </c>
      <c r="W392" s="39">
        <f t="shared" si="84"/>
        <v>3.5523627490862575E-2</v>
      </c>
      <c r="Z392" s="37"/>
      <c r="AA392" s="37"/>
    </row>
    <row r="393" spans="1:27">
      <c r="A393" s="1">
        <v>1903.01</v>
      </c>
      <c r="B393" s="11">
        <v>8.4600000000000009</v>
      </c>
      <c r="C393" s="4">
        <v>0.33169999999999999</v>
      </c>
      <c r="D393" s="11">
        <v>0.62170000000000003</v>
      </c>
      <c r="E393" s="11">
        <v>8.6582595040000001</v>
      </c>
      <c r="F393" s="4">
        <f t="shared" si="74"/>
        <v>1903.0416666666376</v>
      </c>
      <c r="G393" s="22">
        <v>3.3</v>
      </c>
      <c r="H393" s="22">
        <f>G393+100*variable_alloc_parm!B$8</f>
        <v>3.3</v>
      </c>
      <c r="I393" s="4">
        <f t="shared" si="71"/>
        <v>297.72288516059251</v>
      </c>
      <c r="J393" s="4">
        <f t="shared" si="72"/>
        <v>11.673130142762236</v>
      </c>
      <c r="K393" s="33">
        <f t="shared" si="75"/>
        <v>1510.4611931056984</v>
      </c>
      <c r="L393" s="4">
        <f t="shared" si="76"/>
        <v>21.878760957959852</v>
      </c>
      <c r="M393" s="33">
        <f t="shared" si="73"/>
        <v>110.9992581269282</v>
      </c>
      <c r="N393" s="15">
        <f t="shared" si="79"/>
        <v>20.318132053828492</v>
      </c>
      <c r="O393" s="6"/>
      <c r="P393" s="7">
        <f t="shared" si="80"/>
        <v>23.933621799528499</v>
      </c>
      <c r="Q393" s="7"/>
      <c r="R393" s="46">
        <f t="shared" si="81"/>
        <v>2.5461515467494589E-2</v>
      </c>
      <c r="S393" s="22">
        <f t="shared" si="77"/>
        <v>1.0020463053528761</v>
      </c>
      <c r="T393" s="22">
        <f t="shared" si="78"/>
        <v>5.8396210259463937</v>
      </c>
      <c r="U393" s="39">
        <f t="shared" si="82"/>
        <v>4.5228650779211232E-2</v>
      </c>
      <c r="V393" s="39">
        <f t="shared" si="83"/>
        <v>1.5580471861217804E-2</v>
      </c>
      <c r="W393" s="39">
        <f t="shared" si="84"/>
        <v>2.9648178917993429E-2</v>
      </c>
      <c r="Z393" s="37"/>
      <c r="AA393" s="37"/>
    </row>
    <row r="394" spans="1:27">
      <c r="A394" s="1">
        <v>1903.02</v>
      </c>
      <c r="B394" s="11">
        <v>8.41</v>
      </c>
      <c r="C394" s="4">
        <v>0.33329999999999999</v>
      </c>
      <c r="D394" s="11">
        <v>0.61329999999999996</v>
      </c>
      <c r="E394" s="11">
        <v>8.6582595040000001</v>
      </c>
      <c r="F394" s="4">
        <f t="shared" si="74"/>
        <v>1903.1249999999709</v>
      </c>
      <c r="G394" s="22">
        <f>G393*11/12+G405*1/12</f>
        <v>3.3083333333333331</v>
      </c>
      <c r="H394" s="22">
        <f>G394+100*variable_alloc_parm!B$8</f>
        <v>3.3083333333333331</v>
      </c>
      <c r="I394" s="4">
        <f t="shared" ref="I394:I457" si="85">B394*$E$1839/E394</f>
        <v>295.96329364073085</v>
      </c>
      <c r="J394" s="4">
        <f t="shared" ref="J394:J457" si="86">C394*$E$1839/E394</f>
        <v>11.729437071397809</v>
      </c>
      <c r="K394" s="33">
        <f t="shared" si="75"/>
        <v>1506.4931079973326</v>
      </c>
      <c r="L394" s="4">
        <f t="shared" si="76"/>
        <v>21.58314958262309</v>
      </c>
      <c r="M394" s="33">
        <f t="shared" ref="M394:M457" si="87">L394*(K394/I394)</f>
        <v>109.86114424908013</v>
      </c>
      <c r="N394" s="15">
        <f t="shared" si="79"/>
        <v>20.107051517552801</v>
      </c>
      <c r="O394" s="6"/>
      <c r="P394" s="7">
        <f t="shared" si="80"/>
        <v>23.66850105217344</v>
      </c>
      <c r="Q394" s="7"/>
      <c r="R394" s="46">
        <f t="shared" si="81"/>
        <v>2.4686947627897818E-2</v>
      </c>
      <c r="S394" s="22">
        <f t="shared" si="77"/>
        <v>1.0020535263183528</v>
      </c>
      <c r="T394" s="22">
        <f t="shared" si="78"/>
        <v>5.8515706737105555</v>
      </c>
      <c r="U394" s="39">
        <f t="shared" si="82"/>
        <v>4.2196792368551117E-2</v>
      </c>
      <c r="V394" s="39">
        <f t="shared" si="83"/>
        <v>1.5944643441854867E-2</v>
      </c>
      <c r="W394" s="39">
        <f t="shared" si="84"/>
        <v>2.625214892669625E-2</v>
      </c>
      <c r="Z394" s="37"/>
      <c r="AA394" s="37"/>
    </row>
    <row r="395" spans="1:27">
      <c r="A395" s="1">
        <v>1903.03</v>
      </c>
      <c r="B395" s="11">
        <v>8.08</v>
      </c>
      <c r="C395" s="4">
        <v>0.33500000000000002</v>
      </c>
      <c r="D395" s="11">
        <v>0.60499999999999998</v>
      </c>
      <c r="E395" s="11">
        <v>8.3728446279999993</v>
      </c>
      <c r="F395" s="4">
        <f t="shared" ref="F395:F458" si="88">F394+1/12</f>
        <v>1903.2083333333042</v>
      </c>
      <c r="G395" s="22">
        <f>G393*10/12+G405*2/12</f>
        <v>3.3166666666666664</v>
      </c>
      <c r="H395" s="22">
        <f>G395+100*variable_alloc_parm!B$8</f>
        <v>3.3166666666666664</v>
      </c>
      <c r="I395" s="4">
        <f t="shared" si="85"/>
        <v>294.04295784574788</v>
      </c>
      <c r="J395" s="4">
        <f t="shared" si="86"/>
        <v>12.191137484941279</v>
      </c>
      <c r="K395" s="33">
        <f t="shared" ref="K395:K458" si="89">K394*((I395+(J395/12))/I394)</f>
        <v>1501.8895508913836</v>
      </c>
      <c r="L395" s="4">
        <f t="shared" ref="L395:L458" si="90">D395*$E$1839/E395</f>
        <v>22.016830383252163</v>
      </c>
      <c r="M395" s="33">
        <f t="shared" si="87"/>
        <v>112.455838897189</v>
      </c>
      <c r="N395" s="15">
        <f t="shared" si="79"/>
        <v>19.884560384872831</v>
      </c>
      <c r="O395" s="6"/>
      <c r="P395" s="7">
        <f t="shared" si="80"/>
        <v>23.396709569309266</v>
      </c>
      <c r="Q395" s="7"/>
      <c r="R395" s="46">
        <f t="shared" si="81"/>
        <v>2.4210704457160601E-2</v>
      </c>
      <c r="S395" s="22">
        <f t="shared" ref="S395:S458" si="91">((H395/H396+H395/1200+((1+H396/1200)^(-119))*(1-H395/H396)))</f>
        <v>1.002060747133676</v>
      </c>
      <c r="T395" s="22">
        <f t="shared" ref="T395:T458" si="92">T394*S394*E394/E395</f>
        <v>6.063465926948874</v>
      </c>
      <c r="U395" s="39">
        <f t="shared" si="82"/>
        <v>4.0994966820622203E-2</v>
      </c>
      <c r="V395" s="39">
        <f t="shared" si="83"/>
        <v>1.2905437447038093E-2</v>
      </c>
      <c r="W395" s="39">
        <f t="shared" si="84"/>
        <v>2.808952937358411E-2</v>
      </c>
      <c r="Z395" s="37"/>
      <c r="AA395" s="37"/>
    </row>
    <row r="396" spans="1:27">
      <c r="A396" s="1">
        <v>1903.04</v>
      </c>
      <c r="B396" s="11">
        <v>7.75</v>
      </c>
      <c r="C396" s="4">
        <v>0.3367</v>
      </c>
      <c r="D396" s="11">
        <v>0.59670000000000001</v>
      </c>
      <c r="E396" s="11">
        <v>8.3728446279999993</v>
      </c>
      <c r="F396" s="4">
        <f t="shared" si="88"/>
        <v>1903.2916666666374</v>
      </c>
      <c r="G396" s="22">
        <f>G393*9/12+G405*3/12</f>
        <v>3.3250000000000002</v>
      </c>
      <c r="H396" s="22">
        <f>G396+100*variable_alloc_parm!B$8</f>
        <v>3.3250000000000002</v>
      </c>
      <c r="I396" s="4">
        <f t="shared" si="85"/>
        <v>282.03377763670125</v>
      </c>
      <c r="J396" s="4">
        <f t="shared" si="86"/>
        <v>12.253002958745459</v>
      </c>
      <c r="K396" s="33">
        <f t="shared" si="89"/>
        <v>1445.7654130021017</v>
      </c>
      <c r="L396" s="4">
        <f t="shared" si="90"/>
        <v>21.714781305267049</v>
      </c>
      <c r="M396" s="33">
        <f t="shared" si="87"/>
        <v>111.31460928236828</v>
      </c>
      <c r="N396" s="15">
        <f t="shared" si="79"/>
        <v>18.980022601826256</v>
      </c>
      <c r="O396" s="6"/>
      <c r="P396" s="7">
        <f t="shared" si="80"/>
        <v>22.326326741828453</v>
      </c>
      <c r="Q396" s="7"/>
      <c r="R396" s="46">
        <f t="shared" si="81"/>
        <v>2.7760581705718199E-2</v>
      </c>
      <c r="S396" s="22">
        <f t="shared" si="91"/>
        <v>1.0020679677989401</v>
      </c>
      <c r="T396" s="22">
        <f t="shared" si="92"/>
        <v>6.0759611969779757</v>
      </c>
      <c r="U396" s="39">
        <f t="shared" si="82"/>
        <v>4.5322863193172802E-2</v>
      </c>
      <c r="V396" s="39">
        <f t="shared" si="83"/>
        <v>1.3263567777560104E-2</v>
      </c>
      <c r="W396" s="39">
        <f t="shared" si="84"/>
        <v>3.2059295415612699E-2</v>
      </c>
      <c r="Z396" s="37"/>
      <c r="AA396" s="37"/>
    </row>
    <row r="397" spans="1:27">
      <c r="A397" s="1">
        <v>1903.05</v>
      </c>
      <c r="B397" s="11">
        <v>7.6</v>
      </c>
      <c r="C397" s="4">
        <v>0.33829999999999999</v>
      </c>
      <c r="D397" s="11">
        <v>0.58830000000000005</v>
      </c>
      <c r="E397" s="11">
        <v>8.18251405</v>
      </c>
      <c r="F397" s="4">
        <f t="shared" si="88"/>
        <v>1903.3749999999707</v>
      </c>
      <c r="G397" s="22">
        <f>G393*8/12+G405*4/12</f>
        <v>3.333333333333333</v>
      </c>
      <c r="H397" s="22">
        <f>G397+100*variable_alloc_parm!B$8</f>
        <v>3.333333333333333</v>
      </c>
      <c r="I397" s="4">
        <f t="shared" si="85"/>
        <v>283.00837442497277</v>
      </c>
      <c r="J397" s="4">
        <f t="shared" si="86"/>
        <v>12.597596456311617</v>
      </c>
      <c r="K397" s="33">
        <f t="shared" si="89"/>
        <v>1456.1429020257763</v>
      </c>
      <c r="L397" s="4">
        <f t="shared" si="90"/>
        <v>21.90708245713309</v>
      </c>
      <c r="M397" s="33">
        <f t="shared" si="87"/>
        <v>112.71695648181108</v>
      </c>
      <c r="N397" s="15">
        <f t="shared" si="79"/>
        <v>18.954858723039866</v>
      </c>
      <c r="O397" s="6"/>
      <c r="P397" s="7">
        <f t="shared" si="80"/>
        <v>22.294345532415079</v>
      </c>
      <c r="Q397" s="7"/>
      <c r="R397" s="46">
        <f t="shared" si="81"/>
        <v>2.6681724642753764E-2</v>
      </c>
      <c r="S397" s="22">
        <f t="shared" si="91"/>
        <v>1.0020751883142376</v>
      </c>
      <c r="T397" s="22">
        <f t="shared" si="92"/>
        <v>6.2301491504801216</v>
      </c>
      <c r="U397" s="39">
        <f t="shared" si="82"/>
        <v>4.3243519709970313E-2</v>
      </c>
      <c r="V397" s="39">
        <f t="shared" si="83"/>
        <v>1.2328983172058772E-2</v>
      </c>
      <c r="W397" s="39">
        <f t="shared" si="84"/>
        <v>3.0914536537911541E-2</v>
      </c>
      <c r="Z397" s="37"/>
      <c r="AA397" s="37"/>
    </row>
    <row r="398" spans="1:27">
      <c r="A398" s="1">
        <v>1903.06</v>
      </c>
      <c r="B398" s="11">
        <v>7.18</v>
      </c>
      <c r="C398" s="4">
        <v>0.34</v>
      </c>
      <c r="D398" s="11">
        <v>0.57999999999999996</v>
      </c>
      <c r="E398" s="11">
        <v>8.18251405</v>
      </c>
      <c r="F398" s="4">
        <f t="shared" si="88"/>
        <v>1903.4583333333039</v>
      </c>
      <c r="G398" s="22">
        <f>G393*7/12+G405*5/12</f>
        <v>3.3416666666666668</v>
      </c>
      <c r="H398" s="22">
        <f>G398+100*variable_alloc_parm!B$8</f>
        <v>3.3416666666666668</v>
      </c>
      <c r="I398" s="4">
        <f t="shared" si="85"/>
        <v>267.36843794359265</v>
      </c>
      <c r="J398" s="4">
        <f t="shared" si="86"/>
        <v>12.660900961117203</v>
      </c>
      <c r="K398" s="33">
        <f t="shared" si="89"/>
        <v>1381.1004498380441</v>
      </c>
      <c r="L398" s="4">
        <f t="shared" si="90"/>
        <v>21.598007521905817</v>
      </c>
      <c r="M398" s="33">
        <f t="shared" si="87"/>
        <v>111.56521739638799</v>
      </c>
      <c r="N398" s="15">
        <f t="shared" si="79"/>
        <v>17.818551722968504</v>
      </c>
      <c r="O398" s="6"/>
      <c r="P398" s="7">
        <f t="shared" si="80"/>
        <v>20.961154591653763</v>
      </c>
      <c r="Q398" s="7"/>
      <c r="R398" s="46">
        <f t="shared" si="81"/>
        <v>3.2516124608077936E-2</v>
      </c>
      <c r="S398" s="22">
        <f t="shared" si="91"/>
        <v>1.0020824086796625</v>
      </c>
      <c r="T398" s="22">
        <f t="shared" si="92"/>
        <v>6.2430778831931555</v>
      </c>
      <c r="U398" s="39">
        <f t="shared" si="82"/>
        <v>4.2822850768603038E-2</v>
      </c>
      <c r="V398" s="39">
        <f t="shared" si="83"/>
        <v>1.1643707225901911E-2</v>
      </c>
      <c r="W398" s="39">
        <f t="shared" si="84"/>
        <v>3.1179143542701127E-2</v>
      </c>
      <c r="Z398" s="37"/>
      <c r="AA398" s="37"/>
    </row>
    <row r="399" spans="1:27">
      <c r="A399" s="1">
        <v>1903.07</v>
      </c>
      <c r="B399" s="11">
        <v>6.85</v>
      </c>
      <c r="C399" s="4">
        <v>0.3417</v>
      </c>
      <c r="D399" s="11">
        <v>0.57169999999999999</v>
      </c>
      <c r="E399" s="11">
        <v>8.18251405</v>
      </c>
      <c r="F399" s="4">
        <f t="shared" si="88"/>
        <v>1903.5416666666372</v>
      </c>
      <c r="G399" s="22">
        <f>G393*6/12+G405*6/12</f>
        <v>3.3499999999999996</v>
      </c>
      <c r="H399" s="22">
        <f>G399+100*variable_alloc_parm!B$8</f>
        <v>3.3499999999999996</v>
      </c>
      <c r="I399" s="4">
        <f t="shared" si="85"/>
        <v>255.07991642250832</v>
      </c>
      <c r="J399" s="4">
        <f t="shared" si="86"/>
        <v>12.724205465922788</v>
      </c>
      <c r="K399" s="33">
        <f t="shared" si="89"/>
        <v>1323.1009633286549</v>
      </c>
      <c r="L399" s="4">
        <f t="shared" si="90"/>
        <v>21.288932586678545</v>
      </c>
      <c r="M399" s="33">
        <f t="shared" si="87"/>
        <v>110.42581324598426</v>
      </c>
      <c r="N399" s="15">
        <f t="shared" si="79"/>
        <v>16.918178414766651</v>
      </c>
      <c r="O399" s="6"/>
      <c r="P399" s="7">
        <f t="shared" si="80"/>
        <v>19.910404565550817</v>
      </c>
      <c r="Q399" s="7"/>
      <c r="R399" s="46">
        <f t="shared" si="81"/>
        <v>3.8045952444353812E-2</v>
      </c>
      <c r="S399" s="22">
        <f t="shared" si="91"/>
        <v>1.0020896288953078</v>
      </c>
      <c r="T399" s="22">
        <f t="shared" si="92"/>
        <v>6.256078522764926</v>
      </c>
      <c r="U399" s="39">
        <f t="shared" si="82"/>
        <v>4.816053386810526E-2</v>
      </c>
      <c r="V399" s="39">
        <f t="shared" si="83"/>
        <v>1.0966888103656869E-2</v>
      </c>
      <c r="W399" s="39">
        <f t="shared" si="84"/>
        <v>3.7193645764448391E-2</v>
      </c>
      <c r="Z399" s="37"/>
      <c r="AA399" s="37"/>
    </row>
    <row r="400" spans="1:27">
      <c r="A400" s="1">
        <v>1903.08</v>
      </c>
      <c r="B400" s="11">
        <v>6.63</v>
      </c>
      <c r="C400" s="4">
        <v>0.34329999999999999</v>
      </c>
      <c r="D400" s="11">
        <v>0.56330000000000002</v>
      </c>
      <c r="E400" s="11">
        <v>8.18251405</v>
      </c>
      <c r="F400" s="4">
        <f t="shared" si="88"/>
        <v>1903.6249999999704</v>
      </c>
      <c r="G400" s="22">
        <f>G393*5/12+G405*7/12</f>
        <v>3.3583333333333334</v>
      </c>
      <c r="H400" s="22">
        <f>G400+100*variable_alloc_parm!B$8</f>
        <v>3.3583333333333334</v>
      </c>
      <c r="I400" s="4">
        <f t="shared" si="85"/>
        <v>246.88756874178546</v>
      </c>
      <c r="J400" s="4">
        <f t="shared" si="86"/>
        <v>12.783786176328046</v>
      </c>
      <c r="K400" s="33">
        <f t="shared" si="89"/>
        <v>1286.1330073374515</v>
      </c>
      <c r="L400" s="4">
        <f t="shared" si="90"/>
        <v>20.976133857050943</v>
      </c>
      <c r="M400" s="33">
        <f t="shared" si="87"/>
        <v>109.2728089039497</v>
      </c>
      <c r="N400" s="15">
        <f t="shared" si="79"/>
        <v>16.299118790903485</v>
      </c>
      <c r="O400" s="6"/>
      <c r="P400" s="7">
        <f t="shared" si="80"/>
        <v>19.194017449266077</v>
      </c>
      <c r="Q400" s="7"/>
      <c r="R400" s="46">
        <f t="shared" si="81"/>
        <v>4.4293346247704965E-2</v>
      </c>
      <c r="S400" s="22">
        <f t="shared" si="91"/>
        <v>1.0020968489612667</v>
      </c>
      <c r="T400" s="22">
        <f t="shared" si="92"/>
        <v>6.2691514052174107</v>
      </c>
      <c r="U400" s="39">
        <f t="shared" si="82"/>
        <v>5.4409472760096333E-2</v>
      </c>
      <c r="V400" s="39">
        <f t="shared" si="83"/>
        <v>1.1314192453266925E-2</v>
      </c>
      <c r="W400" s="39">
        <f t="shared" si="84"/>
        <v>4.3095280306829409E-2</v>
      </c>
      <c r="Z400" s="37"/>
      <c r="AA400" s="37"/>
    </row>
    <row r="401" spans="1:27">
      <c r="A401" s="1">
        <v>1903.09</v>
      </c>
      <c r="B401" s="11">
        <v>6.47</v>
      </c>
      <c r="C401" s="4">
        <v>0.34499999999999997</v>
      </c>
      <c r="D401" s="11">
        <v>0.55500000000000005</v>
      </c>
      <c r="E401" s="11">
        <v>8.2776793390000005</v>
      </c>
      <c r="F401" s="4">
        <f t="shared" si="88"/>
        <v>1903.7083333333037</v>
      </c>
      <c r="G401" s="22">
        <f>G393*4/12+G405*8/12</f>
        <v>3.3666666666666663</v>
      </c>
      <c r="H401" s="22">
        <f>G401+100*variable_alloc_parm!B$8</f>
        <v>3.3666666666666663</v>
      </c>
      <c r="I401" s="4">
        <f t="shared" si="85"/>
        <v>238.15962412457495</v>
      </c>
      <c r="J401" s="4">
        <f t="shared" si="86"/>
        <v>12.699392631063116</v>
      </c>
      <c r="K401" s="33">
        <f t="shared" si="89"/>
        <v>1246.1787667397994</v>
      </c>
      <c r="L401" s="4">
        <f t="shared" si="90"/>
        <v>20.429457710840669</v>
      </c>
      <c r="M401" s="33">
        <f t="shared" si="87"/>
        <v>106.89786948077106</v>
      </c>
      <c r="N401" s="15">
        <f t="shared" si="79"/>
        <v>15.654359115196906</v>
      </c>
      <c r="O401" s="6"/>
      <c r="P401" s="7">
        <f t="shared" si="80"/>
        <v>18.449326201499147</v>
      </c>
      <c r="Q401" s="7"/>
      <c r="R401" s="46">
        <f t="shared" si="81"/>
        <v>4.3822618555605986E-2</v>
      </c>
      <c r="S401" s="22">
        <f t="shared" si="91"/>
        <v>1.0021040688776328</v>
      </c>
      <c r="T401" s="22">
        <f t="shared" si="92"/>
        <v>6.2100717230341722</v>
      </c>
      <c r="U401" s="39">
        <f t="shared" si="82"/>
        <v>5.8170825099269186E-2</v>
      </c>
      <c r="V401" s="39">
        <f t="shared" si="83"/>
        <v>1.1812143966502653E-2</v>
      </c>
      <c r="W401" s="39">
        <f t="shared" si="84"/>
        <v>4.6358681132766533E-2</v>
      </c>
      <c r="Z401" s="37"/>
      <c r="AA401" s="37"/>
    </row>
    <row r="402" spans="1:27">
      <c r="A402" s="1">
        <v>1903.1</v>
      </c>
      <c r="B402" s="11">
        <v>6.26</v>
      </c>
      <c r="C402" s="4">
        <v>0.34670000000000001</v>
      </c>
      <c r="D402" s="11">
        <v>0.54669999999999996</v>
      </c>
      <c r="E402" s="11">
        <v>8.18251405</v>
      </c>
      <c r="F402" s="4">
        <f t="shared" si="88"/>
        <v>1903.791666666637</v>
      </c>
      <c r="G402" s="22">
        <f>G393*3/12+G405*9/12</f>
        <v>3.3749999999999996</v>
      </c>
      <c r="H402" s="22">
        <f>G402+100*variable_alloc_parm!B$8</f>
        <v>3.3749999999999996</v>
      </c>
      <c r="I402" s="4">
        <f t="shared" si="85"/>
        <v>233.10952946056966</v>
      </c>
      <c r="J402" s="4">
        <f t="shared" si="86"/>
        <v>12.910395185939219</v>
      </c>
      <c r="K402" s="33">
        <f t="shared" si="89"/>
        <v>1225.3834742438414</v>
      </c>
      <c r="L402" s="4">
        <f t="shared" si="90"/>
        <v>20.357983986596395</v>
      </c>
      <c r="M402" s="33">
        <f t="shared" si="87"/>
        <v>107.01551842956998</v>
      </c>
      <c r="N402" s="15">
        <f t="shared" si="79"/>
        <v>15.252943825778827</v>
      </c>
      <c r="O402" s="6"/>
      <c r="P402" s="7">
        <f t="shared" si="80"/>
        <v>17.996685085169737</v>
      </c>
      <c r="Q402" s="7"/>
      <c r="R402" s="46">
        <f t="shared" si="81"/>
        <v>4.2926511072521663E-2</v>
      </c>
      <c r="S402" s="22">
        <f t="shared" si="91"/>
        <v>1.0021112886444992</v>
      </c>
      <c r="T402" s="22">
        <f t="shared" si="92"/>
        <v>6.2955152541512192</v>
      </c>
      <c r="U402" s="39">
        <f t="shared" si="82"/>
        <v>5.705971582127356E-2</v>
      </c>
      <c r="V402" s="39">
        <f t="shared" si="83"/>
        <v>1.0984966738773583E-2</v>
      </c>
      <c r="W402" s="39">
        <f t="shared" si="84"/>
        <v>4.6074749082499977E-2</v>
      </c>
      <c r="Z402" s="37"/>
      <c r="AA402" s="37"/>
    </row>
    <row r="403" spans="1:27">
      <c r="A403" s="1">
        <v>1903.11</v>
      </c>
      <c r="B403" s="11">
        <v>6.28</v>
      </c>
      <c r="C403" s="4">
        <v>0.3483</v>
      </c>
      <c r="D403" s="11">
        <v>0.5383</v>
      </c>
      <c r="E403" s="11">
        <v>8.0873811569999994</v>
      </c>
      <c r="F403" s="4">
        <f t="shared" si="88"/>
        <v>1903.8749999999702</v>
      </c>
      <c r="G403" s="22">
        <f>G393*2/12+G405*10/12</f>
        <v>3.3833333333333333</v>
      </c>
      <c r="H403" s="22">
        <f>G403+100*variable_alloc_parm!B$8</f>
        <v>3.3833333333333333</v>
      </c>
      <c r="I403" s="4">
        <f t="shared" si="85"/>
        <v>236.60514607299848</v>
      </c>
      <c r="J403" s="4">
        <f t="shared" si="86"/>
        <v>13.122543372169645</v>
      </c>
      <c r="K403" s="33">
        <f t="shared" si="89"/>
        <v>1249.5072548454652</v>
      </c>
      <c r="L403" s="4">
        <f t="shared" si="90"/>
        <v>20.280979320238067</v>
      </c>
      <c r="M403" s="33">
        <f t="shared" si="87"/>
        <v>107.1034642170882</v>
      </c>
      <c r="N403" s="15">
        <f t="shared" si="79"/>
        <v>15.407877534297887</v>
      </c>
      <c r="O403" s="6"/>
      <c r="P403" s="7">
        <f t="shared" si="80"/>
        <v>18.20173331810415</v>
      </c>
      <c r="Q403" s="7"/>
      <c r="R403" s="46">
        <f t="shared" si="81"/>
        <v>4.3663530682750355E-2</v>
      </c>
      <c r="S403" s="22">
        <f t="shared" si="91"/>
        <v>1.0021185082619586</v>
      </c>
      <c r="T403" s="22">
        <f t="shared" si="92"/>
        <v>6.3830182019043216</v>
      </c>
      <c r="U403" s="39">
        <f t="shared" si="82"/>
        <v>5.1762194501096426E-2</v>
      </c>
      <c r="V403" s="39">
        <f t="shared" si="83"/>
        <v>9.1380495102946213E-3</v>
      </c>
      <c r="W403" s="39">
        <f t="shared" si="84"/>
        <v>4.2624144990801804E-2</v>
      </c>
      <c r="Z403" s="37"/>
      <c r="AA403" s="37"/>
    </row>
    <row r="404" spans="1:27">
      <c r="A404" s="1">
        <v>1903.12</v>
      </c>
      <c r="B404" s="11">
        <v>6.57</v>
      </c>
      <c r="C404" s="4">
        <v>0.35</v>
      </c>
      <c r="D404" s="11">
        <v>0.53</v>
      </c>
      <c r="E404" s="11">
        <v>8.0873811569999994</v>
      </c>
      <c r="F404" s="4">
        <f t="shared" si="88"/>
        <v>1903.9583333333035</v>
      </c>
      <c r="G404" s="22">
        <f>G393*1/12+G405*11/12</f>
        <v>3.3916666666666666</v>
      </c>
      <c r="H404" s="22">
        <f>G404+100*variable_alloc_parm!B$8</f>
        <v>3.3916666666666666</v>
      </c>
      <c r="I404" s="4">
        <f t="shared" si="85"/>
        <v>247.53117988847134</v>
      </c>
      <c r="J404" s="4">
        <f t="shared" si="86"/>
        <v>13.186592535915519</v>
      </c>
      <c r="K404" s="33">
        <f t="shared" si="89"/>
        <v>1313.0106092252176</v>
      </c>
      <c r="L404" s="4">
        <f t="shared" si="90"/>
        <v>19.968268697243506</v>
      </c>
      <c r="M404" s="33">
        <f t="shared" si="87"/>
        <v>105.92018613232352</v>
      </c>
      <c r="N404" s="15">
        <f t="shared" si="79"/>
        <v>16.042894140050134</v>
      </c>
      <c r="O404" s="6"/>
      <c r="P404" s="7">
        <f t="shared" si="80"/>
        <v>18.972073171795213</v>
      </c>
      <c r="Q404" s="7"/>
      <c r="R404" s="46">
        <f t="shared" si="81"/>
        <v>4.2371395043465883E-2</v>
      </c>
      <c r="S404" s="22">
        <f t="shared" si="91"/>
        <v>1.0021257277301043</v>
      </c>
      <c r="T404" s="22">
        <f t="shared" si="92"/>
        <v>6.396540678701288</v>
      </c>
      <c r="U404" s="39">
        <f t="shared" si="82"/>
        <v>4.7992793357410468E-2</v>
      </c>
      <c r="V404" s="39">
        <f t="shared" si="83"/>
        <v>1.0479569279762124E-2</v>
      </c>
      <c r="W404" s="39">
        <f t="shared" si="84"/>
        <v>3.7513224077648344E-2</v>
      </c>
      <c r="Z404" s="37"/>
      <c r="AA404" s="37"/>
    </row>
    <row r="405" spans="1:27">
      <c r="A405" s="1">
        <v>1904.01</v>
      </c>
      <c r="B405" s="11">
        <v>6.68</v>
      </c>
      <c r="C405" s="4">
        <v>0.34670000000000001</v>
      </c>
      <c r="D405" s="11">
        <v>0.52669999999999995</v>
      </c>
      <c r="E405" s="11">
        <v>8.2776793390000005</v>
      </c>
      <c r="F405" s="4">
        <f t="shared" si="88"/>
        <v>1904.0416666666367</v>
      </c>
      <c r="G405" s="22">
        <v>3.4</v>
      </c>
      <c r="H405" s="22">
        <f>G405+100*variable_alloc_parm!B$8</f>
        <v>3.4</v>
      </c>
      <c r="I405" s="4">
        <f t="shared" si="85"/>
        <v>245.88968920435249</v>
      </c>
      <c r="J405" s="4">
        <f t="shared" si="86"/>
        <v>12.761969348375603</v>
      </c>
      <c r="K405" s="33">
        <f t="shared" si="89"/>
        <v>1309.9446873706497</v>
      </c>
      <c r="L405" s="4">
        <f t="shared" si="90"/>
        <v>19.387739416756354</v>
      </c>
      <c r="M405" s="33">
        <f t="shared" si="87"/>
        <v>103.28560880810197</v>
      </c>
      <c r="N405" s="15">
        <f t="shared" si="79"/>
        <v>15.861833914033634</v>
      </c>
      <c r="O405" s="6"/>
      <c r="P405" s="7">
        <f t="shared" si="80"/>
        <v>18.777066213618998</v>
      </c>
      <c r="Q405" s="7"/>
      <c r="R405" s="46">
        <f t="shared" si="81"/>
        <v>4.8148955439236502E-2</v>
      </c>
      <c r="S405" s="22">
        <f t="shared" si="91"/>
        <v>1.0022729803355197</v>
      </c>
      <c r="T405" s="22">
        <f t="shared" si="92"/>
        <v>6.2627732980656674</v>
      </c>
      <c r="U405" s="39">
        <f t="shared" si="82"/>
        <v>5.295949917903009E-2</v>
      </c>
      <c r="V405" s="39">
        <f t="shared" si="83"/>
        <v>1.3167700236935698E-2</v>
      </c>
      <c r="W405" s="39">
        <f t="shared" si="84"/>
        <v>3.9791798942094392E-2</v>
      </c>
      <c r="Z405" s="37"/>
      <c r="AA405" s="37"/>
    </row>
    <row r="406" spans="1:27">
      <c r="A406" s="1">
        <v>1904.02</v>
      </c>
      <c r="B406" s="11">
        <v>6.5</v>
      </c>
      <c r="C406" s="4">
        <v>0.34329999999999999</v>
      </c>
      <c r="D406" s="11">
        <v>0.52329999999999999</v>
      </c>
      <c r="E406" s="11">
        <v>8.4679289260000008</v>
      </c>
      <c r="F406" s="4">
        <f t="shared" si="88"/>
        <v>1904.12499999997</v>
      </c>
      <c r="G406" s="22">
        <f>G405*11/12+G417*1/12</f>
        <v>3.4066666666666667</v>
      </c>
      <c r="H406" s="22">
        <f>G406+100*variable_alloc_parm!B$8</f>
        <v>3.4066666666666667</v>
      </c>
      <c r="I406" s="4">
        <f t="shared" si="85"/>
        <v>233.88835892551043</v>
      </c>
      <c r="J406" s="4">
        <f t="shared" si="86"/>
        <v>12.352903633711959</v>
      </c>
      <c r="K406" s="33">
        <f t="shared" si="89"/>
        <v>1251.4932308959683</v>
      </c>
      <c r="L406" s="4">
        <f t="shared" si="90"/>
        <v>18.829812034726096</v>
      </c>
      <c r="M406" s="33">
        <f t="shared" si="87"/>
        <v>100.75483195813236</v>
      </c>
      <c r="N406" s="15">
        <f t="shared" si="79"/>
        <v>15.021498380331428</v>
      </c>
      <c r="O406" s="6"/>
      <c r="P406" s="7">
        <f t="shared" si="80"/>
        <v>17.803035506120359</v>
      </c>
      <c r="Q406" s="7"/>
      <c r="R406" s="46">
        <f t="shared" si="81"/>
        <v>5.5357023109160623E-2</v>
      </c>
      <c r="S406" s="22">
        <f t="shared" si="91"/>
        <v>1.0022787117439262</v>
      </c>
      <c r="T406" s="22">
        <f t="shared" si="92"/>
        <v>6.1359824441953936</v>
      </c>
      <c r="U406" s="39">
        <f t="shared" si="82"/>
        <v>6.0712674787184451E-2</v>
      </c>
      <c r="V406" s="39">
        <f t="shared" si="83"/>
        <v>1.6559863540962727E-2</v>
      </c>
      <c r="W406" s="39">
        <f t="shared" si="84"/>
        <v>4.4152811246221724E-2</v>
      </c>
      <c r="Z406" s="37"/>
      <c r="AA406" s="37"/>
    </row>
    <row r="407" spans="1:27">
      <c r="A407" s="1">
        <v>1904.03</v>
      </c>
      <c r="B407" s="11">
        <v>6.48</v>
      </c>
      <c r="C407" s="4">
        <v>0.34</v>
      </c>
      <c r="D407" s="11">
        <v>0.52</v>
      </c>
      <c r="E407" s="11">
        <v>8.3728446279999993</v>
      </c>
      <c r="F407" s="4">
        <f t="shared" si="88"/>
        <v>1904.2083333333032</v>
      </c>
      <c r="G407" s="22">
        <f>G405*10/12+G417*2/12</f>
        <v>3.4133333333333336</v>
      </c>
      <c r="H407" s="22">
        <f>G407+100*variable_alloc_parm!B$8</f>
        <v>3.4133333333333336</v>
      </c>
      <c r="I407" s="4">
        <f t="shared" si="85"/>
        <v>235.81662955946118</v>
      </c>
      <c r="J407" s="4">
        <f t="shared" si="86"/>
        <v>12.373094760835928</v>
      </c>
      <c r="K407" s="33">
        <f t="shared" si="89"/>
        <v>1267.3282273772286</v>
      </c>
      <c r="L407" s="4">
        <f t="shared" si="90"/>
        <v>18.923556693043178</v>
      </c>
      <c r="M407" s="33">
        <f t="shared" si="87"/>
        <v>101.69917874014796</v>
      </c>
      <c r="N407" s="15">
        <f t="shared" si="79"/>
        <v>15.081930176258858</v>
      </c>
      <c r="O407" s="6"/>
      <c r="P407" s="7">
        <f t="shared" si="80"/>
        <v>17.89654732380718</v>
      </c>
      <c r="Q407" s="7"/>
      <c r="R407" s="46">
        <f t="shared" si="81"/>
        <v>5.6792722066092136E-2</v>
      </c>
      <c r="S407" s="22">
        <f t="shared" si="91"/>
        <v>1.0022844430760081</v>
      </c>
      <c r="T407" s="22">
        <f t="shared" si="92"/>
        <v>6.2198052477957502</v>
      </c>
      <c r="U407" s="39">
        <f t="shared" si="82"/>
        <v>5.7855251797339413E-2</v>
      </c>
      <c r="V407" s="39">
        <f t="shared" si="83"/>
        <v>1.5478709372075405E-2</v>
      </c>
      <c r="W407" s="39">
        <f t="shared" si="84"/>
        <v>4.2376542425264008E-2</v>
      </c>
      <c r="Z407" s="37"/>
      <c r="AA407" s="37"/>
    </row>
    <row r="408" spans="1:27">
      <c r="A408" s="1">
        <v>1904.04</v>
      </c>
      <c r="B408" s="11">
        <v>6.64</v>
      </c>
      <c r="C408" s="4">
        <v>0.3367</v>
      </c>
      <c r="D408" s="11">
        <v>0.51670000000000005</v>
      </c>
      <c r="E408" s="11">
        <v>8.2776793390000005</v>
      </c>
      <c r="F408" s="4">
        <f t="shared" si="88"/>
        <v>1904.2916666666365</v>
      </c>
      <c r="G408" s="22">
        <f>G405*9/12+G417*3/12</f>
        <v>3.42</v>
      </c>
      <c r="H408" s="22">
        <f>G408+100*variable_alloc_parm!B$8</f>
        <v>3.42</v>
      </c>
      <c r="I408" s="4">
        <f t="shared" si="85"/>
        <v>244.41729585582345</v>
      </c>
      <c r="J408" s="4">
        <f t="shared" si="86"/>
        <v>12.393871011243338</v>
      </c>
      <c r="K408" s="33">
        <f t="shared" si="89"/>
        <v>1319.1006253177727</v>
      </c>
      <c r="L408" s="4">
        <f t="shared" si="90"/>
        <v>19.019641079624094</v>
      </c>
      <c r="M408" s="33">
        <f t="shared" si="87"/>
        <v>102.64748390085741</v>
      </c>
      <c r="N408" s="15">
        <f t="shared" si="79"/>
        <v>15.565490611691478</v>
      </c>
      <c r="O408" s="6"/>
      <c r="P408" s="7">
        <f t="shared" si="80"/>
        <v>18.490327058739727</v>
      </c>
      <c r="Q408" s="7"/>
      <c r="R408" s="46">
        <f t="shared" si="81"/>
        <v>5.3495648241962686E-2</v>
      </c>
      <c r="S408" s="22">
        <f t="shared" si="91"/>
        <v>1.0022901743318027</v>
      </c>
      <c r="T408" s="22">
        <f t="shared" si="92"/>
        <v>6.3056840955359981</v>
      </c>
      <c r="U408" s="39">
        <f t="shared" si="82"/>
        <v>5.2630836776946355E-2</v>
      </c>
      <c r="V408" s="39">
        <f t="shared" si="83"/>
        <v>1.5414992283073303E-2</v>
      </c>
      <c r="W408" s="39">
        <f t="shared" si="84"/>
        <v>3.7215844493873051E-2</v>
      </c>
      <c r="Z408" s="37"/>
      <c r="AA408" s="37"/>
    </row>
    <row r="409" spans="1:27">
      <c r="A409" s="1">
        <v>1904.05</v>
      </c>
      <c r="B409" s="11">
        <v>6.5</v>
      </c>
      <c r="C409" s="4">
        <v>0.33329999999999999</v>
      </c>
      <c r="D409" s="11">
        <v>0.51329999999999998</v>
      </c>
      <c r="E409" s="11">
        <v>8.0873811569999994</v>
      </c>
      <c r="F409" s="4">
        <f t="shared" si="88"/>
        <v>1904.3749999999698</v>
      </c>
      <c r="G409" s="22">
        <f>G405*8/12+G417*4/12</f>
        <v>3.4266666666666667</v>
      </c>
      <c r="H409" s="22">
        <f>G409+100*variable_alloc_parm!B$8</f>
        <v>3.4266666666666667</v>
      </c>
      <c r="I409" s="4">
        <f t="shared" si="85"/>
        <v>244.89386138128822</v>
      </c>
      <c r="J409" s="4">
        <f t="shared" si="86"/>
        <v>12.55740369205898</v>
      </c>
      <c r="K409" s="33">
        <f t="shared" si="89"/>
        <v>1327.3202201333706</v>
      </c>
      <c r="L409" s="4">
        <f t="shared" si="90"/>
        <v>19.339079853386959</v>
      </c>
      <c r="M409" s="33">
        <f t="shared" si="87"/>
        <v>104.81745676837832</v>
      </c>
      <c r="N409" s="15">
        <f t="shared" si="79"/>
        <v>15.525820896254631</v>
      </c>
      <c r="O409" s="6"/>
      <c r="P409" s="7">
        <f t="shared" si="80"/>
        <v>18.464783283770831</v>
      </c>
      <c r="Q409" s="7"/>
      <c r="R409" s="46">
        <f t="shared" si="81"/>
        <v>5.1215587134438578E-2</v>
      </c>
      <c r="S409" s="22">
        <f t="shared" si="91"/>
        <v>1.0022959055113485</v>
      </c>
      <c r="T409" s="22">
        <f t="shared" si="92"/>
        <v>6.4688394013659458</v>
      </c>
      <c r="U409" s="39">
        <f t="shared" si="82"/>
        <v>5.2042026397904007E-2</v>
      </c>
      <c r="V409" s="39">
        <f t="shared" si="83"/>
        <v>1.2094047598224078E-2</v>
      </c>
      <c r="W409" s="39">
        <f t="shared" si="84"/>
        <v>3.9947978799679928E-2</v>
      </c>
      <c r="Z409" s="37"/>
      <c r="AA409" s="37"/>
    </row>
    <row r="410" spans="1:27">
      <c r="A410" s="1">
        <v>1904.06</v>
      </c>
      <c r="B410" s="11">
        <v>6.51</v>
      </c>
      <c r="C410" s="4">
        <v>0.33</v>
      </c>
      <c r="D410" s="11">
        <v>0.51</v>
      </c>
      <c r="E410" s="11">
        <v>8.0873811569999994</v>
      </c>
      <c r="F410" s="4">
        <f t="shared" si="88"/>
        <v>1904.458333333303</v>
      </c>
      <c r="G410" s="22">
        <f>G405*7/12+G417*5/12</f>
        <v>3.4333333333333336</v>
      </c>
      <c r="H410" s="22">
        <f>G410+100*variable_alloc_parm!B$8</f>
        <v>3.4333333333333336</v>
      </c>
      <c r="I410" s="4">
        <f t="shared" si="85"/>
        <v>245.27062116802867</v>
      </c>
      <c r="J410" s="4">
        <f t="shared" si="86"/>
        <v>12.433072962434634</v>
      </c>
      <c r="K410" s="33">
        <f t="shared" si="89"/>
        <v>1334.9778367879862</v>
      </c>
      <c r="L410" s="4">
        <f t="shared" si="90"/>
        <v>19.214749123762616</v>
      </c>
      <c r="M410" s="33">
        <f t="shared" si="87"/>
        <v>104.58351716772243</v>
      </c>
      <c r="N410" s="15">
        <f t="shared" si="79"/>
        <v>15.474433638652648</v>
      </c>
      <c r="O410" s="6"/>
      <c r="P410" s="7">
        <f t="shared" si="80"/>
        <v>18.424664376078844</v>
      </c>
      <c r="Q410" s="7"/>
      <c r="R410" s="46">
        <f t="shared" si="81"/>
        <v>5.1362808313555296E-2</v>
      </c>
      <c r="S410" s="22">
        <f t="shared" si="91"/>
        <v>1.0023016366146833</v>
      </c>
      <c r="T410" s="22">
        <f t="shared" si="92"/>
        <v>6.4836912453995703</v>
      </c>
      <c r="U410" s="39">
        <f t="shared" si="82"/>
        <v>5.140481907663319E-2</v>
      </c>
      <c r="V410" s="39">
        <f t="shared" si="83"/>
        <v>1.2159952916464434E-2</v>
      </c>
      <c r="W410" s="39">
        <f t="shared" si="84"/>
        <v>3.9244866160168757E-2</v>
      </c>
      <c r="Z410" s="37"/>
      <c r="AA410" s="37"/>
    </row>
    <row r="411" spans="1:27">
      <c r="A411" s="1">
        <v>1904.07</v>
      </c>
      <c r="B411" s="11">
        <v>6.78</v>
      </c>
      <c r="C411" s="4">
        <v>0.32669999999999999</v>
      </c>
      <c r="D411" s="11">
        <v>0.50670000000000004</v>
      </c>
      <c r="E411" s="11">
        <v>8.0873811569999994</v>
      </c>
      <c r="F411" s="4">
        <f t="shared" si="88"/>
        <v>1904.5416666666363</v>
      </c>
      <c r="G411" s="22">
        <f>G405*6/12+G417*6/12</f>
        <v>3.44</v>
      </c>
      <c r="H411" s="22">
        <f>G411+100*variable_alloc_parm!B$8</f>
        <v>3.44</v>
      </c>
      <c r="I411" s="4">
        <f t="shared" si="85"/>
        <v>255.44313541002066</v>
      </c>
      <c r="J411" s="4">
        <f t="shared" si="86"/>
        <v>12.308742232810287</v>
      </c>
      <c r="K411" s="33">
        <f t="shared" si="89"/>
        <v>1395.9284953961751</v>
      </c>
      <c r="L411" s="4">
        <f t="shared" si="90"/>
        <v>19.090418394138268</v>
      </c>
      <c r="M411" s="33">
        <f t="shared" si="87"/>
        <v>104.3240366692097</v>
      </c>
      <c r="N411" s="15">
        <f t="shared" si="79"/>
        <v>16.036401629624105</v>
      </c>
      <c r="O411" s="6"/>
      <c r="P411" s="7">
        <f t="shared" si="80"/>
        <v>19.112780970977045</v>
      </c>
      <c r="Q411" s="7"/>
      <c r="R411" s="46">
        <f t="shared" si="81"/>
        <v>4.9031550047606183E-2</v>
      </c>
      <c r="S411" s="22">
        <f t="shared" si="91"/>
        <v>1.0023073676418448</v>
      </c>
      <c r="T411" s="22">
        <f t="shared" si="92"/>
        <v>6.4986143465682833</v>
      </c>
      <c r="U411" s="39">
        <f t="shared" si="82"/>
        <v>4.0233499138025541E-2</v>
      </c>
      <c r="V411" s="39">
        <f t="shared" si="83"/>
        <v>1.1209051360418165E-2</v>
      </c>
      <c r="W411" s="39">
        <f t="shared" si="84"/>
        <v>2.9024447777607376E-2</v>
      </c>
      <c r="Z411" s="37"/>
      <c r="AA411" s="37"/>
    </row>
    <row r="412" spans="1:27">
      <c r="A412" s="1">
        <v>1904.08</v>
      </c>
      <c r="B412" s="11">
        <v>7.01</v>
      </c>
      <c r="C412" s="4">
        <v>0.32329999999999998</v>
      </c>
      <c r="D412" s="11">
        <v>0.50329999999999997</v>
      </c>
      <c r="E412" s="11">
        <v>8.18251405</v>
      </c>
      <c r="F412" s="4">
        <f t="shared" si="88"/>
        <v>1904.6249999999695</v>
      </c>
      <c r="G412" s="22">
        <f>G405*5/12+G417*7/12</f>
        <v>3.4466666666666663</v>
      </c>
      <c r="H412" s="22">
        <f>G412+100*variable_alloc_parm!B$8</f>
        <v>3.4466666666666663</v>
      </c>
      <c r="I412" s="4">
        <f t="shared" si="85"/>
        <v>261.03798746303409</v>
      </c>
      <c r="J412" s="4">
        <f t="shared" si="86"/>
        <v>12.039027296262327</v>
      </c>
      <c r="K412" s="33">
        <f t="shared" si="89"/>
        <v>1431.9853729155177</v>
      </c>
      <c r="L412" s="4">
        <f t="shared" si="90"/>
        <v>18.741857216853788</v>
      </c>
      <c r="M412" s="33">
        <f t="shared" si="87"/>
        <v>102.81287278008276</v>
      </c>
      <c r="N412" s="15">
        <f t="shared" si="79"/>
        <v>16.30465197885103</v>
      </c>
      <c r="O412" s="6"/>
      <c r="P412" s="7">
        <f t="shared" si="80"/>
        <v>19.449753427953656</v>
      </c>
      <c r="Q412" s="7"/>
      <c r="R412" s="46">
        <f t="shared" si="81"/>
        <v>4.6216957947900705E-2</v>
      </c>
      <c r="S412" s="22">
        <f t="shared" si="91"/>
        <v>1.0023130985928717</v>
      </c>
      <c r="T412" s="22">
        <f t="shared" si="92"/>
        <v>6.4378794444359091</v>
      </c>
      <c r="U412" s="39">
        <f t="shared" si="82"/>
        <v>3.6024747280043456E-2</v>
      </c>
      <c r="V412" s="39">
        <f t="shared" si="83"/>
        <v>1.0455272278984129E-2</v>
      </c>
      <c r="W412" s="39">
        <f t="shared" si="84"/>
        <v>2.5569475001059327E-2</v>
      </c>
      <c r="Z412" s="37"/>
      <c r="AA412" s="37"/>
    </row>
    <row r="413" spans="1:27">
      <c r="A413" s="1">
        <v>1904.09</v>
      </c>
      <c r="B413" s="11">
        <v>7.32</v>
      </c>
      <c r="C413" s="4">
        <v>0.32</v>
      </c>
      <c r="D413" s="11">
        <v>0.5</v>
      </c>
      <c r="E413" s="11">
        <v>8.2776793390000005</v>
      </c>
      <c r="F413" s="4">
        <f t="shared" si="88"/>
        <v>1904.7083333333028</v>
      </c>
      <c r="G413" s="22">
        <f>G405*4/12+G417*8/12</f>
        <v>3.4533333333333331</v>
      </c>
      <c r="H413" s="22">
        <f>G413+100*variable_alloc_parm!B$8</f>
        <v>3.4533333333333331</v>
      </c>
      <c r="I413" s="4">
        <f t="shared" si="85"/>
        <v>269.44798278081743</v>
      </c>
      <c r="J413" s="4">
        <f t="shared" si="86"/>
        <v>11.779146788232456</v>
      </c>
      <c r="K413" s="33">
        <f t="shared" si="89"/>
        <v>1483.5051570827145</v>
      </c>
      <c r="L413" s="4">
        <f t="shared" si="90"/>
        <v>18.404916856613212</v>
      </c>
      <c r="M413" s="33">
        <f t="shared" si="87"/>
        <v>101.33231947286302</v>
      </c>
      <c r="N413" s="15">
        <f t="shared" si="79"/>
        <v>16.742600049163684</v>
      </c>
      <c r="O413" s="6"/>
      <c r="P413" s="7">
        <f t="shared" si="80"/>
        <v>19.988235376712048</v>
      </c>
      <c r="Q413" s="7"/>
      <c r="R413" s="46">
        <f t="shared" si="81"/>
        <v>4.4299089228069848E-2</v>
      </c>
      <c r="S413" s="22">
        <f t="shared" si="91"/>
        <v>1.0023188294678009</v>
      </c>
      <c r="T413" s="22">
        <f t="shared" si="92"/>
        <v>6.3785858743571877</v>
      </c>
      <c r="U413" s="39">
        <f t="shared" si="82"/>
        <v>3.2855552495609563E-2</v>
      </c>
      <c r="V413" s="39">
        <f t="shared" si="83"/>
        <v>1.1690229927997953E-2</v>
      </c>
      <c r="W413" s="39">
        <f t="shared" si="84"/>
        <v>2.1165322567611611E-2</v>
      </c>
      <c r="Z413" s="37"/>
      <c r="AA413" s="37"/>
    </row>
    <row r="414" spans="1:27">
      <c r="A414" s="1">
        <v>1904.1</v>
      </c>
      <c r="B414" s="11">
        <v>7.75</v>
      </c>
      <c r="C414" s="4">
        <v>0.31669999999999998</v>
      </c>
      <c r="D414" s="11">
        <v>0.49669999999999997</v>
      </c>
      <c r="E414" s="11">
        <v>8.2776793390000005</v>
      </c>
      <c r="F414" s="4">
        <f t="shared" si="88"/>
        <v>1904.791666666636</v>
      </c>
      <c r="G414" s="22">
        <f>G405*3/12+G417*9/12</f>
        <v>3.46</v>
      </c>
      <c r="H414" s="22">
        <f>G414+100*variable_alloc_parm!B$8</f>
        <v>3.46</v>
      </c>
      <c r="I414" s="4">
        <f t="shared" si="85"/>
        <v>285.27621127750479</v>
      </c>
      <c r="J414" s="4">
        <f t="shared" si="86"/>
        <v>11.657674336978808</v>
      </c>
      <c r="K414" s="33">
        <f t="shared" si="89"/>
        <v>1575.9996094255528</v>
      </c>
      <c r="L414" s="4">
        <f t="shared" si="90"/>
        <v>18.283444405359564</v>
      </c>
      <c r="M414" s="33">
        <f t="shared" si="87"/>
        <v>101.00632335505446</v>
      </c>
      <c r="N414" s="15">
        <f t="shared" si="79"/>
        <v>17.633197370821399</v>
      </c>
      <c r="O414" s="6"/>
      <c r="P414" s="7">
        <f t="shared" si="80"/>
        <v>21.065460476613314</v>
      </c>
      <c r="Q414" s="7"/>
      <c r="R414" s="46">
        <f t="shared" si="81"/>
        <v>4.4090692490658792E-2</v>
      </c>
      <c r="S414" s="22">
        <f t="shared" si="91"/>
        <v>1.002324560266671</v>
      </c>
      <c r="T414" s="22">
        <f t="shared" si="92"/>
        <v>6.3933767272455455</v>
      </c>
      <c r="U414" s="39">
        <f t="shared" si="82"/>
        <v>2.8117912245603893E-2</v>
      </c>
      <c r="V414" s="39">
        <f t="shared" si="83"/>
        <v>1.2753407351731472E-2</v>
      </c>
      <c r="W414" s="39">
        <f t="shared" si="84"/>
        <v>1.5364504893872422E-2</v>
      </c>
      <c r="Z414" s="37"/>
      <c r="AA414" s="37"/>
    </row>
    <row r="415" spans="1:27">
      <c r="A415" s="1">
        <v>1904.11</v>
      </c>
      <c r="B415" s="11">
        <v>8.17</v>
      </c>
      <c r="C415" s="4">
        <v>0.31330000000000002</v>
      </c>
      <c r="D415" s="11">
        <v>0.49330000000000002</v>
      </c>
      <c r="E415" s="11">
        <v>8.4679289260000008</v>
      </c>
      <c r="F415" s="4">
        <f t="shared" si="88"/>
        <v>1904.8749999999693</v>
      </c>
      <c r="G415" s="22">
        <f>G405*2/12+G417*10/12</f>
        <v>3.4666666666666668</v>
      </c>
      <c r="H415" s="22">
        <f>G415+100*variable_alloc_parm!B$8</f>
        <v>3.4666666666666668</v>
      </c>
      <c r="I415" s="4">
        <f t="shared" si="85"/>
        <v>293.97967575714159</v>
      </c>
      <c r="J415" s="4">
        <f t="shared" si="86"/>
        <v>11.273418900209604</v>
      </c>
      <c r="K415" s="33">
        <f t="shared" si="89"/>
        <v>1629.2716010430918</v>
      </c>
      <c r="L415" s="4">
        <f t="shared" si="90"/>
        <v>17.750327301223741</v>
      </c>
      <c r="M415" s="33">
        <f t="shared" si="87"/>
        <v>98.374501933238349</v>
      </c>
      <c r="N415" s="15">
        <f t="shared" si="79"/>
        <v>18.076200223770062</v>
      </c>
      <c r="O415" s="6"/>
      <c r="P415" s="7">
        <f t="shared" si="80"/>
        <v>21.605365463826736</v>
      </c>
      <c r="Q415" s="7"/>
      <c r="R415" s="46">
        <f t="shared" si="81"/>
        <v>4.4959090131715326E-2</v>
      </c>
      <c r="S415" s="22">
        <f t="shared" si="91"/>
        <v>1.0023302909895195</v>
      </c>
      <c r="T415" s="22">
        <f t="shared" si="92"/>
        <v>6.2642641468872791</v>
      </c>
      <c r="U415" s="39">
        <f t="shared" si="82"/>
        <v>2.4167815805477888E-2</v>
      </c>
      <c r="V415" s="39">
        <f t="shared" si="83"/>
        <v>1.4123789299223866E-2</v>
      </c>
      <c r="W415" s="39">
        <f t="shared" si="84"/>
        <v>1.0044026506254022E-2</v>
      </c>
      <c r="Z415" s="37"/>
      <c r="AA415" s="37"/>
    </row>
    <row r="416" spans="1:27">
      <c r="A416" s="1">
        <v>1904.12</v>
      </c>
      <c r="B416" s="11">
        <v>8.25</v>
      </c>
      <c r="C416" s="4">
        <v>0.31</v>
      </c>
      <c r="D416" s="11">
        <v>0.49</v>
      </c>
      <c r="E416" s="11">
        <v>8.4679289260000008</v>
      </c>
      <c r="F416" s="4">
        <f t="shared" si="88"/>
        <v>1904.9583333333026</v>
      </c>
      <c r="G416" s="22">
        <f>G405*1/12+G417*11/12</f>
        <v>3.4733333333333332</v>
      </c>
      <c r="H416" s="22">
        <f>G416+100*variable_alloc_parm!B$8</f>
        <v>3.4733333333333332</v>
      </c>
      <c r="I416" s="4">
        <f t="shared" si="85"/>
        <v>296.85830171314791</v>
      </c>
      <c r="J416" s="4">
        <f t="shared" si="86"/>
        <v>11.154675579524342</v>
      </c>
      <c r="K416" s="33">
        <f t="shared" si="89"/>
        <v>1650.3770165196804</v>
      </c>
      <c r="L416" s="4">
        <f t="shared" si="90"/>
        <v>17.63158398053848</v>
      </c>
      <c r="M416" s="33">
        <f t="shared" si="87"/>
        <v>98.022392496320407</v>
      </c>
      <c r="N416" s="15">
        <f t="shared" si="79"/>
        <v>18.159679118703203</v>
      </c>
      <c r="O416" s="6"/>
      <c r="P416" s="7">
        <f t="shared" si="80"/>
        <v>21.716798230078172</v>
      </c>
      <c r="Q416" s="7"/>
      <c r="R416" s="46">
        <f t="shared" si="81"/>
        <v>4.6112947895593566E-2</v>
      </c>
      <c r="S416" s="22">
        <f t="shared" si="91"/>
        <v>1.0023360216363848</v>
      </c>
      <c r="T416" s="22">
        <f t="shared" si="92"/>
        <v>6.2788617051847408</v>
      </c>
      <c r="U416" s="39">
        <f t="shared" si="82"/>
        <v>1.9856255223533736E-2</v>
      </c>
      <c r="V416" s="39">
        <f t="shared" si="83"/>
        <v>1.5189521670460282E-2</v>
      </c>
      <c r="W416" s="39">
        <f t="shared" si="84"/>
        <v>4.6667335530734544E-3</v>
      </c>
      <c r="Z416" s="37"/>
      <c r="AA416" s="37"/>
    </row>
    <row r="417" spans="1:27">
      <c r="A417" s="1">
        <v>1905.01</v>
      </c>
      <c r="B417" s="11">
        <v>8.43</v>
      </c>
      <c r="C417" s="4">
        <v>0.31169999999999998</v>
      </c>
      <c r="D417" s="11">
        <v>0.505</v>
      </c>
      <c r="E417" s="11">
        <v>8.4679289260000008</v>
      </c>
      <c r="F417" s="4">
        <f t="shared" si="88"/>
        <v>1905.0416666666358</v>
      </c>
      <c r="G417" s="22">
        <v>3.48</v>
      </c>
      <c r="H417" s="22">
        <f>G417+100*variable_alloc_parm!B$8</f>
        <v>3.48</v>
      </c>
      <c r="I417" s="4">
        <f t="shared" si="85"/>
        <v>303.33521011416195</v>
      </c>
      <c r="J417" s="4">
        <f t="shared" si="86"/>
        <v>11.215846381089476</v>
      </c>
      <c r="K417" s="33">
        <f t="shared" si="89"/>
        <v>1691.5814293654546</v>
      </c>
      <c r="L417" s="4">
        <f t="shared" si="90"/>
        <v>18.171326347289657</v>
      </c>
      <c r="M417" s="33">
        <f t="shared" si="87"/>
        <v>101.33435608891516</v>
      </c>
      <c r="N417" s="15">
        <f t="shared" si="79"/>
        <v>18.459852032455842</v>
      </c>
      <c r="O417" s="6"/>
      <c r="P417" s="7">
        <f t="shared" si="80"/>
        <v>22.087689801665334</v>
      </c>
      <c r="Q417" s="7"/>
      <c r="R417" s="46">
        <f t="shared" si="81"/>
        <v>4.515084406533424E-2</v>
      </c>
      <c r="S417" s="22">
        <f t="shared" si="91"/>
        <v>1.003249082644516</v>
      </c>
      <c r="T417" s="22">
        <f t="shared" si="92"/>
        <v>6.2935292619799208</v>
      </c>
      <c r="U417" s="39">
        <f t="shared" si="82"/>
        <v>1.9606368980848776E-2</v>
      </c>
      <c r="V417" s="39">
        <f t="shared" si="83"/>
        <v>1.5255619939742227E-2</v>
      </c>
      <c r="W417" s="39">
        <f t="shared" si="84"/>
        <v>4.3507490411065497E-3</v>
      </c>
      <c r="Z417" s="37"/>
      <c r="AA417" s="37"/>
    </row>
    <row r="418" spans="1:27">
      <c r="A418" s="1">
        <v>1905.02</v>
      </c>
      <c r="B418" s="11">
        <v>8.8000000000000007</v>
      </c>
      <c r="C418" s="4">
        <v>0.31330000000000002</v>
      </c>
      <c r="D418" s="11">
        <v>0.52</v>
      </c>
      <c r="E418" s="11">
        <v>8.4679289260000008</v>
      </c>
      <c r="F418" s="4">
        <f t="shared" si="88"/>
        <v>1905.1249999999691</v>
      </c>
      <c r="G418" s="22">
        <f>G417*11/12+G429*1/12</f>
        <v>3.4758333333333331</v>
      </c>
      <c r="H418" s="22">
        <f>G418+100*variable_alloc_parm!B$8</f>
        <v>3.4758333333333331</v>
      </c>
      <c r="I418" s="4">
        <f t="shared" si="85"/>
        <v>316.64885516069108</v>
      </c>
      <c r="J418" s="4">
        <f t="shared" si="86"/>
        <v>11.273418900209604</v>
      </c>
      <c r="K418" s="33">
        <f t="shared" si="89"/>
        <v>1771.0653558996862</v>
      </c>
      <c r="L418" s="4">
        <f t="shared" si="90"/>
        <v>18.711068714040834</v>
      </c>
      <c r="M418" s="33">
        <f t="shared" si="87"/>
        <v>104.65386193952691</v>
      </c>
      <c r="N418" s="15">
        <f t="shared" si="79"/>
        <v>19.168996375829835</v>
      </c>
      <c r="O418" s="6"/>
      <c r="P418" s="7">
        <f t="shared" si="80"/>
        <v>22.944184172180911</v>
      </c>
      <c r="Q418" s="7"/>
      <c r="R418" s="46">
        <f t="shared" si="81"/>
        <v>4.3188467656359641E-2</v>
      </c>
      <c r="S418" s="22">
        <f t="shared" si="91"/>
        <v>1.0032456788303199</v>
      </c>
      <c r="T418" s="22">
        <f t="shared" si="92"/>
        <v>6.3139774586777735</v>
      </c>
      <c r="U418" s="39">
        <f t="shared" si="82"/>
        <v>1.5061356791900016E-2</v>
      </c>
      <c r="V418" s="39">
        <f t="shared" si="83"/>
        <v>1.6424775274883618E-2</v>
      </c>
      <c r="W418" s="39">
        <f t="shared" si="84"/>
        <v>-1.3634184829836027E-3</v>
      </c>
      <c r="Z418" s="37"/>
      <c r="AA418" s="37"/>
    </row>
    <row r="419" spans="1:27">
      <c r="A419" s="1">
        <v>1905.03</v>
      </c>
      <c r="B419" s="11">
        <v>9.0500000000000007</v>
      </c>
      <c r="C419" s="4">
        <v>0.315</v>
      </c>
      <c r="D419" s="11">
        <v>0.53500000000000003</v>
      </c>
      <c r="E419" s="11">
        <v>8.3728446279999993</v>
      </c>
      <c r="F419" s="4">
        <f t="shared" si="88"/>
        <v>1905.2083333333023</v>
      </c>
      <c r="G419" s="22">
        <f>G417*10/12+G429*2/12</f>
        <v>3.4716666666666667</v>
      </c>
      <c r="H419" s="22">
        <f>G419+100*variable_alloc_parm!B$8</f>
        <v>3.4716666666666667</v>
      </c>
      <c r="I419" s="4">
        <f t="shared" si="85"/>
        <v>329.34266936930925</v>
      </c>
      <c r="J419" s="4">
        <f t="shared" si="86"/>
        <v>11.463308381362696</v>
      </c>
      <c r="K419" s="33">
        <f t="shared" si="89"/>
        <v>1847.4067980997395</v>
      </c>
      <c r="L419" s="4">
        <f t="shared" si="90"/>
        <v>19.469428520727117</v>
      </c>
      <c r="M419" s="33">
        <f t="shared" si="87"/>
        <v>109.21134110313375</v>
      </c>
      <c r="N419" s="15">
        <f t="shared" si="79"/>
        <v>19.831506074218421</v>
      </c>
      <c r="O419" s="6"/>
      <c r="P419" s="7">
        <f t="shared" si="80"/>
        <v>23.742093324670723</v>
      </c>
      <c r="Q419" s="7"/>
      <c r="R419" s="46">
        <f t="shared" si="81"/>
        <v>4.032969182358466E-2</v>
      </c>
      <c r="S419" s="22">
        <f t="shared" si="91"/>
        <v>1.0032422750346768</v>
      </c>
      <c r="T419" s="22">
        <f t="shared" si="92"/>
        <v>6.4064065705021793</v>
      </c>
      <c r="U419" s="39">
        <f t="shared" si="82"/>
        <v>1.4849064026413172E-2</v>
      </c>
      <c r="V419" s="39">
        <f t="shared" si="83"/>
        <v>1.6456099531714674E-2</v>
      </c>
      <c r="W419" s="39">
        <f t="shared" si="84"/>
        <v>-1.6070355053015017E-3</v>
      </c>
      <c r="Z419" s="37"/>
      <c r="AA419" s="37"/>
    </row>
    <row r="420" spans="1:27">
      <c r="A420" s="1">
        <v>1905.04</v>
      </c>
      <c r="B420" s="11">
        <v>8.94</v>
      </c>
      <c r="C420" s="4">
        <v>0.31669999999999998</v>
      </c>
      <c r="D420" s="11">
        <v>0.55000000000000004</v>
      </c>
      <c r="E420" s="11">
        <v>8.3728446279999993</v>
      </c>
      <c r="F420" s="4">
        <f t="shared" si="88"/>
        <v>1905.2916666666356</v>
      </c>
      <c r="G420" s="22">
        <f>G417*9/12+G429*3/12</f>
        <v>3.4674999999999998</v>
      </c>
      <c r="H420" s="22">
        <f>G420+100*variable_alloc_parm!B$8</f>
        <v>3.4674999999999998</v>
      </c>
      <c r="I420" s="4">
        <f t="shared" si="85"/>
        <v>325.33960929962694</v>
      </c>
      <c r="J420" s="4">
        <f t="shared" si="86"/>
        <v>11.525173855166875</v>
      </c>
      <c r="K420" s="33">
        <f t="shared" si="89"/>
        <v>1830.3395491077181</v>
      </c>
      <c r="L420" s="4">
        <f t="shared" si="90"/>
        <v>20.015300348411056</v>
      </c>
      <c r="M420" s="33">
        <f t="shared" si="87"/>
        <v>112.6047821039424</v>
      </c>
      <c r="N420" s="15">
        <f t="shared" si="79"/>
        <v>19.482927524711286</v>
      </c>
      <c r="O420" s="6"/>
      <c r="P420" s="7">
        <f t="shared" si="80"/>
        <v>23.328639790056236</v>
      </c>
      <c r="Q420" s="7"/>
      <c r="R420" s="46">
        <f t="shared" si="81"/>
        <v>3.6922139219511041E-2</v>
      </c>
      <c r="S420" s="22">
        <f t="shared" si="91"/>
        <v>1.0032388712575924</v>
      </c>
      <c r="T420" s="22">
        <f t="shared" si="92"/>
        <v>6.427177902587708</v>
      </c>
      <c r="U420" s="39">
        <f t="shared" si="82"/>
        <v>2.2606882657141281E-2</v>
      </c>
      <c r="V420" s="39">
        <f t="shared" si="83"/>
        <v>1.5591562541891868E-2</v>
      </c>
      <c r="W420" s="39">
        <f t="shared" si="84"/>
        <v>7.0153201152494127E-3</v>
      </c>
      <c r="Z420" s="37"/>
      <c r="AA420" s="37"/>
    </row>
    <row r="421" spans="1:27">
      <c r="A421" s="1">
        <v>1905.05</v>
      </c>
      <c r="B421" s="11">
        <v>8.5</v>
      </c>
      <c r="C421" s="4">
        <v>0.31830000000000003</v>
      </c>
      <c r="D421" s="11">
        <v>0.56499999999999995</v>
      </c>
      <c r="E421" s="11">
        <v>8.2776793390000005</v>
      </c>
      <c r="F421" s="4">
        <f t="shared" si="88"/>
        <v>1905.3749999999688</v>
      </c>
      <c r="G421" s="22">
        <f>G417*8/12+G429*4/12</f>
        <v>3.4633333333333329</v>
      </c>
      <c r="H421" s="22">
        <f>G421+100*variable_alloc_parm!B$8</f>
        <v>3.4633333333333329</v>
      </c>
      <c r="I421" s="4">
        <f t="shared" si="85"/>
        <v>312.88358656242457</v>
      </c>
      <c r="J421" s="4">
        <f t="shared" si="86"/>
        <v>11.716570070919971</v>
      </c>
      <c r="K421" s="33">
        <f t="shared" si="89"/>
        <v>1765.7558280518617</v>
      </c>
      <c r="L421" s="4">
        <f t="shared" si="90"/>
        <v>20.797556047972929</v>
      </c>
      <c r="M421" s="33">
        <f t="shared" si="87"/>
        <v>117.37082857050612</v>
      </c>
      <c r="N421" s="15">
        <f t="shared" si="79"/>
        <v>18.629487509845124</v>
      </c>
      <c r="O421" s="6"/>
      <c r="P421" s="7">
        <f t="shared" si="80"/>
        <v>22.313429429486103</v>
      </c>
      <c r="Q421" s="7"/>
      <c r="R421" s="46">
        <f t="shared" si="81"/>
        <v>3.6744785710864272E-2</v>
      </c>
      <c r="S421" s="22">
        <f t="shared" si="91"/>
        <v>1.0032354674990727</v>
      </c>
      <c r="T421" s="22">
        <f t="shared" si="92"/>
        <v>6.5221248143114563</v>
      </c>
      <c r="U421" s="39">
        <f t="shared" si="82"/>
        <v>2.3301547076080675E-2</v>
      </c>
      <c r="V421" s="39">
        <f t="shared" si="83"/>
        <v>1.3577729460267252E-2</v>
      </c>
      <c r="W421" s="39">
        <f t="shared" si="84"/>
        <v>9.7238176158134237E-3</v>
      </c>
      <c r="Z421" s="37"/>
      <c r="AA421" s="37"/>
    </row>
    <row r="422" spans="1:27">
      <c r="A422" s="1">
        <v>1905.06</v>
      </c>
      <c r="B422" s="11">
        <v>8.6</v>
      </c>
      <c r="C422" s="4">
        <v>0.32</v>
      </c>
      <c r="D422" s="11">
        <v>0.57999999999999996</v>
      </c>
      <c r="E422" s="11">
        <v>8.2776793390000005</v>
      </c>
      <c r="F422" s="4">
        <f t="shared" si="88"/>
        <v>1905.4583333333021</v>
      </c>
      <c r="G422" s="22">
        <f>G417*7/12+G429*5/12</f>
        <v>3.4591666666666665</v>
      </c>
      <c r="H422" s="22">
        <f>G422+100*variable_alloc_parm!B$8</f>
        <v>3.4591666666666665</v>
      </c>
      <c r="I422" s="4">
        <f t="shared" si="85"/>
        <v>316.56456993374724</v>
      </c>
      <c r="J422" s="4">
        <f t="shared" si="86"/>
        <v>11.779146788232456</v>
      </c>
      <c r="K422" s="33">
        <f t="shared" si="89"/>
        <v>1792.0690521561644</v>
      </c>
      <c r="L422" s="4">
        <f t="shared" si="90"/>
        <v>21.349703553671326</v>
      </c>
      <c r="M422" s="33">
        <f t="shared" si="87"/>
        <v>120.86047095936924</v>
      </c>
      <c r="N422" s="15">
        <f t="shared" si="79"/>
        <v>18.735862386183538</v>
      </c>
      <c r="O422" s="6"/>
      <c r="P422" s="7">
        <f t="shared" si="80"/>
        <v>22.445296542536877</v>
      </c>
      <c r="Q422" s="7"/>
      <c r="R422" s="46">
        <f t="shared" si="81"/>
        <v>3.5098049687541724E-2</v>
      </c>
      <c r="S422" s="22">
        <f t="shared" si="91"/>
        <v>1.003232063759123</v>
      </c>
      <c r="T422" s="22">
        <f t="shared" si="92"/>
        <v>6.5432269371730563</v>
      </c>
      <c r="U422" s="39">
        <f t="shared" si="82"/>
        <v>2.3389608135557349E-2</v>
      </c>
      <c r="V422" s="39">
        <f t="shared" si="83"/>
        <v>1.3732181416571843E-2</v>
      </c>
      <c r="W422" s="39">
        <f t="shared" si="84"/>
        <v>9.6574267189855068E-3</v>
      </c>
      <c r="Z422" s="37"/>
      <c r="AA422" s="37"/>
    </row>
    <row r="423" spans="1:27">
      <c r="A423" s="1">
        <v>1905.07</v>
      </c>
      <c r="B423" s="11">
        <v>8.8699999999999992</v>
      </c>
      <c r="C423" s="4">
        <v>0.32169999999999999</v>
      </c>
      <c r="D423" s="11">
        <v>0.59499999999999997</v>
      </c>
      <c r="E423" s="11">
        <v>8.2776793390000005</v>
      </c>
      <c r="F423" s="4">
        <f t="shared" si="88"/>
        <v>1905.5416666666354</v>
      </c>
      <c r="G423" s="22">
        <f>G417*6/12+G429*6/12</f>
        <v>3.4550000000000001</v>
      </c>
      <c r="H423" s="22">
        <f>G423+100*variable_alloc_parm!B$8</f>
        <v>3.4550000000000001</v>
      </c>
      <c r="I423" s="4">
        <f t="shared" si="85"/>
        <v>326.50322503631838</v>
      </c>
      <c r="J423" s="4">
        <f t="shared" si="86"/>
        <v>11.841723505544941</v>
      </c>
      <c r="K423" s="33">
        <f t="shared" si="89"/>
        <v>1853.9180089688059</v>
      </c>
      <c r="L423" s="4">
        <f t="shared" si="90"/>
        <v>21.901851059369722</v>
      </c>
      <c r="M423" s="33">
        <f t="shared" si="87"/>
        <v>124.36090364559634</v>
      </c>
      <c r="N423" s="15">
        <f t="shared" si="79"/>
        <v>19.205883309548053</v>
      </c>
      <c r="O423" s="6"/>
      <c r="P423" s="7">
        <f t="shared" si="80"/>
        <v>23.0098417544848</v>
      </c>
      <c r="Q423" s="7"/>
      <c r="R423" s="46">
        <f t="shared" si="81"/>
        <v>3.5217155866494543E-2</v>
      </c>
      <c r="S423" s="22">
        <f t="shared" si="91"/>
        <v>1.0032286600377496</v>
      </c>
      <c r="T423" s="22">
        <f t="shared" si="92"/>
        <v>6.5643750638244107</v>
      </c>
      <c r="U423" s="39">
        <f t="shared" si="82"/>
        <v>1.9992629211455615E-2</v>
      </c>
      <c r="V423" s="39">
        <f t="shared" si="83"/>
        <v>1.388576484920101E-2</v>
      </c>
      <c r="W423" s="39">
        <f t="shared" si="84"/>
        <v>6.1068643622546048E-3</v>
      </c>
      <c r="Z423" s="37"/>
      <c r="AA423" s="37"/>
    </row>
    <row r="424" spans="1:27">
      <c r="A424" s="1">
        <v>1905.08</v>
      </c>
      <c r="B424" s="11">
        <v>9.1999999999999993</v>
      </c>
      <c r="C424" s="4">
        <v>0.32329999999999998</v>
      </c>
      <c r="D424" s="11">
        <v>0.61</v>
      </c>
      <c r="E424" s="11">
        <v>8.3728446279999993</v>
      </c>
      <c r="F424" s="4">
        <f t="shared" si="88"/>
        <v>1905.6249999999686</v>
      </c>
      <c r="G424" s="22">
        <f>G417*5/12+G429*7/12</f>
        <v>3.4508333333333336</v>
      </c>
      <c r="H424" s="22">
        <f>G424+100*variable_alloc_parm!B$8</f>
        <v>3.4508333333333336</v>
      </c>
      <c r="I424" s="4">
        <f t="shared" si="85"/>
        <v>334.80138764614856</v>
      </c>
      <c r="J424" s="4">
        <f t="shared" si="86"/>
        <v>11.765357459347808</v>
      </c>
      <c r="K424" s="33">
        <f t="shared" si="89"/>
        <v>1906.6028804320379</v>
      </c>
      <c r="L424" s="4">
        <f t="shared" si="90"/>
        <v>22.198787659146806</v>
      </c>
      <c r="M424" s="33">
        <f t="shared" si="87"/>
        <v>126.41606055038511</v>
      </c>
      <c r="N424" s="15">
        <f t="shared" si="79"/>
        <v>19.573308430803717</v>
      </c>
      <c r="O424" s="6"/>
      <c r="P424" s="7">
        <f t="shared" si="80"/>
        <v>23.447498517743675</v>
      </c>
      <c r="Q424" s="7"/>
      <c r="R424" s="46">
        <f t="shared" si="81"/>
        <v>3.6851800488857708E-2</v>
      </c>
      <c r="S424" s="22">
        <f t="shared" si="91"/>
        <v>1.003225256334958</v>
      </c>
      <c r="T424" s="22">
        <f t="shared" si="92"/>
        <v>6.5107179839474183</v>
      </c>
      <c r="U424" s="39">
        <f t="shared" si="82"/>
        <v>2.1809669392637732E-2</v>
      </c>
      <c r="V424" s="39">
        <f t="shared" si="83"/>
        <v>1.5198292703166416E-2</v>
      </c>
      <c r="W424" s="39">
        <f t="shared" si="84"/>
        <v>6.6113766894713155E-3</v>
      </c>
      <c r="Z424" s="37"/>
      <c r="AA424" s="37"/>
    </row>
    <row r="425" spans="1:27">
      <c r="A425" s="1">
        <v>1905.09</v>
      </c>
      <c r="B425" s="11">
        <v>9.23</v>
      </c>
      <c r="C425" s="4">
        <v>0.32500000000000001</v>
      </c>
      <c r="D425" s="11">
        <v>0.625</v>
      </c>
      <c r="E425" s="11">
        <v>8.2776793390000005</v>
      </c>
      <c r="F425" s="4">
        <f t="shared" si="88"/>
        <v>1905.7083333333019</v>
      </c>
      <c r="G425" s="22">
        <f>G417*4/12+G429*8/12</f>
        <v>3.4466666666666663</v>
      </c>
      <c r="H425" s="22">
        <f>G425+100*variable_alloc_parm!B$8</f>
        <v>3.4466666666666663</v>
      </c>
      <c r="I425" s="4">
        <f t="shared" si="85"/>
        <v>339.75476517307993</v>
      </c>
      <c r="J425" s="4">
        <f t="shared" si="86"/>
        <v>11.963195956798588</v>
      </c>
      <c r="K425" s="33">
        <f t="shared" si="89"/>
        <v>1940.4882811557613</v>
      </c>
      <c r="L425" s="4">
        <f t="shared" si="90"/>
        <v>23.006146070766516</v>
      </c>
      <c r="M425" s="33">
        <f t="shared" si="87"/>
        <v>131.39817721802282</v>
      </c>
      <c r="N425" s="15">
        <f t="shared" si="79"/>
        <v>19.743492419697784</v>
      </c>
      <c r="O425" s="6"/>
      <c r="P425" s="7">
        <f t="shared" si="80"/>
        <v>23.647692425098615</v>
      </c>
      <c r="Q425" s="7"/>
      <c r="R425" s="46">
        <f t="shared" si="81"/>
        <v>3.5287476611482183E-2</v>
      </c>
      <c r="S425" s="22">
        <f t="shared" si="91"/>
        <v>1.0032218526507541</v>
      </c>
      <c r="T425" s="22">
        <f t="shared" si="92"/>
        <v>6.6068093480450161</v>
      </c>
      <c r="U425" s="39">
        <f t="shared" si="82"/>
        <v>2.4156587650627781E-2</v>
      </c>
      <c r="V425" s="39">
        <f t="shared" si="83"/>
        <v>1.4190324866121928E-2</v>
      </c>
      <c r="W425" s="39">
        <f t="shared" si="84"/>
        <v>9.9662627845058527E-3</v>
      </c>
      <c r="Z425" s="37"/>
      <c r="AA425" s="37"/>
    </row>
    <row r="426" spans="1:27">
      <c r="A426" s="1">
        <v>1905.1</v>
      </c>
      <c r="B426" s="11">
        <v>9.36</v>
      </c>
      <c r="C426" s="4">
        <v>0.32669999999999999</v>
      </c>
      <c r="D426" s="11">
        <v>0.64</v>
      </c>
      <c r="E426" s="11">
        <v>8.2776793390000005</v>
      </c>
      <c r="F426" s="4">
        <f t="shared" si="88"/>
        <v>1905.7916666666351</v>
      </c>
      <c r="G426" s="22">
        <f>G417*3/12+G429*9/12</f>
        <v>3.4425000000000003</v>
      </c>
      <c r="H426" s="22">
        <f>G426+100*variable_alloc_parm!B$8</f>
        <v>3.4425000000000003</v>
      </c>
      <c r="I426" s="4">
        <f t="shared" si="85"/>
        <v>344.54004355579929</v>
      </c>
      <c r="J426" s="4">
        <f t="shared" si="86"/>
        <v>12.025772674111073</v>
      </c>
      <c r="K426" s="33">
        <f t="shared" si="89"/>
        <v>1973.5428066167267</v>
      </c>
      <c r="L426" s="4">
        <f t="shared" si="90"/>
        <v>23.558293576464912</v>
      </c>
      <c r="M426" s="33">
        <f t="shared" si="87"/>
        <v>134.94309788832322</v>
      </c>
      <c r="N426" s="15">
        <f t="shared" si="79"/>
        <v>19.897394814329527</v>
      </c>
      <c r="O426" s="6"/>
      <c r="P426" s="7">
        <f t="shared" si="80"/>
        <v>23.825645601554896</v>
      </c>
      <c r="Q426" s="7"/>
      <c r="R426" s="46">
        <f t="shared" si="81"/>
        <v>3.4937378685382083E-2</v>
      </c>
      <c r="S426" s="22">
        <f t="shared" si="91"/>
        <v>1.0032184489851437</v>
      </c>
      <c r="T426" s="22">
        <f t="shared" si="92"/>
        <v>6.6280955142560423</v>
      </c>
      <c r="U426" s="39">
        <f t="shared" si="82"/>
        <v>2.7346681301730458E-2</v>
      </c>
      <c r="V426" s="39">
        <f t="shared" si="83"/>
        <v>1.3342433836232459E-2</v>
      </c>
      <c r="W426" s="39">
        <f t="shared" si="84"/>
        <v>1.4004247465497999E-2</v>
      </c>
      <c r="Z426" s="37"/>
      <c r="AA426" s="37"/>
    </row>
    <row r="427" spans="1:27">
      <c r="A427" s="1">
        <v>1905.11</v>
      </c>
      <c r="B427" s="11">
        <v>9.31</v>
      </c>
      <c r="C427" s="4">
        <v>0.32829999999999998</v>
      </c>
      <c r="D427" s="11">
        <v>0.65500000000000003</v>
      </c>
      <c r="E427" s="11">
        <v>8.3728446279999993</v>
      </c>
      <c r="F427" s="4">
        <f t="shared" si="88"/>
        <v>1905.8749999999684</v>
      </c>
      <c r="G427" s="22">
        <f>G417*2/12+G429*10/12</f>
        <v>3.4383333333333339</v>
      </c>
      <c r="H427" s="22">
        <f>G427+100*variable_alloc_parm!B$8</f>
        <v>3.4383333333333339</v>
      </c>
      <c r="I427" s="4">
        <f t="shared" si="85"/>
        <v>338.8044477158308</v>
      </c>
      <c r="J427" s="4">
        <f t="shared" si="86"/>
        <v>11.947314735242452</v>
      </c>
      <c r="K427" s="33">
        <f t="shared" si="89"/>
        <v>1946.3919253222223</v>
      </c>
      <c r="L427" s="4">
        <f t="shared" si="90"/>
        <v>23.836403142198623</v>
      </c>
      <c r="M427" s="33">
        <f t="shared" si="87"/>
        <v>136.93734812954409</v>
      </c>
      <c r="N427" s="15">
        <f t="shared" si="79"/>
        <v>19.443525693264981</v>
      </c>
      <c r="O427" s="6"/>
      <c r="P427" s="7">
        <f t="shared" si="80"/>
        <v>23.275233759233991</v>
      </c>
      <c r="Q427" s="7"/>
      <c r="R427" s="46">
        <f t="shared" si="81"/>
        <v>3.7317818779079963E-2</v>
      </c>
      <c r="S427" s="22">
        <f t="shared" si="91"/>
        <v>1.0032150453381325</v>
      </c>
      <c r="T427" s="22">
        <f t="shared" si="92"/>
        <v>6.573850674013709</v>
      </c>
      <c r="U427" s="39">
        <f t="shared" si="82"/>
        <v>3.169975301138872E-2</v>
      </c>
      <c r="V427" s="39">
        <f t="shared" si="83"/>
        <v>1.3662151754186169E-2</v>
      </c>
      <c r="W427" s="39">
        <f t="shared" si="84"/>
        <v>1.8037601257202551E-2</v>
      </c>
      <c r="Z427" s="37"/>
      <c r="AA427" s="37"/>
    </row>
    <row r="428" spans="1:27">
      <c r="A428" s="1">
        <v>1905.12</v>
      </c>
      <c r="B428" s="11">
        <v>9.5399999999999991</v>
      </c>
      <c r="C428" s="4">
        <v>0.33</v>
      </c>
      <c r="D428" s="11">
        <v>0.67</v>
      </c>
      <c r="E428" s="11">
        <v>8.4679289260000008</v>
      </c>
      <c r="F428" s="4">
        <f t="shared" si="88"/>
        <v>1905.9583333333017</v>
      </c>
      <c r="G428" s="22">
        <f>G417*1/12+G429*11/12</f>
        <v>3.434166666666667</v>
      </c>
      <c r="H428" s="22">
        <f>G428+100*variable_alloc_parm!B$8</f>
        <v>3.434166666666667</v>
      </c>
      <c r="I428" s="4">
        <f t="shared" si="85"/>
        <v>343.27614525374912</v>
      </c>
      <c r="J428" s="4">
        <f t="shared" si="86"/>
        <v>11.874332068525915</v>
      </c>
      <c r="K428" s="33">
        <f t="shared" si="89"/>
        <v>1977.7660254066489</v>
      </c>
      <c r="L428" s="4">
        <f t="shared" si="90"/>
        <v>24.108492381552615</v>
      </c>
      <c r="M428" s="33">
        <f t="shared" si="87"/>
        <v>138.89971037971227</v>
      </c>
      <c r="N428" s="15">
        <f t="shared" si="79"/>
        <v>19.577960809096108</v>
      </c>
      <c r="O428" s="6"/>
      <c r="P428" s="7">
        <f t="shared" si="80"/>
        <v>23.427096972362225</v>
      </c>
      <c r="Q428" s="7"/>
      <c r="R428" s="46">
        <f t="shared" si="81"/>
        <v>3.9588610620698406E-2</v>
      </c>
      <c r="S428" s="22">
        <f t="shared" si="91"/>
        <v>1.0032116417097265</v>
      </c>
      <c r="T428" s="22">
        <f t="shared" si="92"/>
        <v>6.5209324220421516</v>
      </c>
      <c r="U428" s="39">
        <f t="shared" si="82"/>
        <v>3.065765638735285E-2</v>
      </c>
      <c r="V428" s="39">
        <f t="shared" si="83"/>
        <v>1.4956735840993218E-2</v>
      </c>
      <c r="W428" s="39">
        <f t="shared" si="84"/>
        <v>1.5700920546359631E-2</v>
      </c>
      <c r="Z428" s="37"/>
      <c r="AA428" s="37"/>
    </row>
    <row r="429" spans="1:27">
      <c r="A429" s="1">
        <v>1906.01</v>
      </c>
      <c r="B429" s="11">
        <v>9.8699999999999992</v>
      </c>
      <c r="C429" s="4">
        <v>0.33579999999999999</v>
      </c>
      <c r="D429" s="11">
        <v>0.67749999999999999</v>
      </c>
      <c r="E429" s="11">
        <v>8.4679289260000008</v>
      </c>
      <c r="F429" s="4">
        <f t="shared" si="88"/>
        <v>1906.0416666666349</v>
      </c>
      <c r="G429" s="22">
        <v>3.43</v>
      </c>
      <c r="H429" s="22">
        <f>G429+100*variable_alloc_parm!B$8</f>
        <v>3.43</v>
      </c>
      <c r="I429" s="4">
        <f t="shared" si="85"/>
        <v>355.15047732227504</v>
      </c>
      <c r="J429" s="4">
        <f t="shared" si="86"/>
        <v>12.083032450336368</v>
      </c>
      <c r="K429" s="33">
        <f t="shared" si="89"/>
        <v>2051.9806243928638</v>
      </c>
      <c r="L429" s="4">
        <f t="shared" si="90"/>
        <v>24.3783635649282</v>
      </c>
      <c r="M429" s="33">
        <f t="shared" si="87"/>
        <v>140.85277335624775</v>
      </c>
      <c r="N429" s="15">
        <f t="shared" si="79"/>
        <v>20.13240226080789</v>
      </c>
      <c r="O429" s="6"/>
      <c r="P429" s="7">
        <f t="shared" si="80"/>
        <v>24.07899747340754</v>
      </c>
      <c r="Q429" s="7"/>
      <c r="R429" s="46">
        <f t="shared" si="81"/>
        <v>3.9675566924175946E-2</v>
      </c>
      <c r="S429" s="22">
        <f t="shared" si="91"/>
        <v>1.0011806993806183</v>
      </c>
      <c r="T429" s="22">
        <f t="shared" si="92"/>
        <v>6.5418753205950901</v>
      </c>
      <c r="U429" s="39">
        <f t="shared" si="82"/>
        <v>2.4643925931032262E-2</v>
      </c>
      <c r="V429" s="39">
        <f t="shared" si="83"/>
        <v>1.4124835827980409E-2</v>
      </c>
      <c r="W429" s="39">
        <f t="shared" si="84"/>
        <v>1.0519090103051854E-2</v>
      </c>
      <c r="Z429" s="37"/>
      <c r="AA429" s="37"/>
    </row>
    <row r="430" spans="1:27">
      <c r="A430" s="1">
        <v>1906.02</v>
      </c>
      <c r="B430" s="11">
        <v>9.8000000000000007</v>
      </c>
      <c r="C430" s="4">
        <v>0.3417</v>
      </c>
      <c r="D430" s="11">
        <v>0.68500000000000005</v>
      </c>
      <c r="E430" s="11">
        <v>8.4679289260000008</v>
      </c>
      <c r="F430" s="4">
        <f t="shared" si="88"/>
        <v>1906.1249999999682</v>
      </c>
      <c r="G430" s="22">
        <f>G429*11/12+G441*1/12</f>
        <v>3.45</v>
      </c>
      <c r="H430" s="22">
        <f>G430+100*variable_alloc_parm!B$8</f>
        <v>3.45</v>
      </c>
      <c r="I430" s="4">
        <f t="shared" si="85"/>
        <v>352.63167961076965</v>
      </c>
      <c r="J430" s="4">
        <f t="shared" si="86"/>
        <v>12.295331114591832</v>
      </c>
      <c r="K430" s="33">
        <f t="shared" si="89"/>
        <v>2043.3475448155682</v>
      </c>
      <c r="L430" s="4">
        <f t="shared" si="90"/>
        <v>24.648234748303793</v>
      </c>
      <c r="M430" s="33">
        <f t="shared" si="87"/>
        <v>142.82582328557794</v>
      </c>
      <c r="N430" s="15">
        <f t="shared" si="79"/>
        <v>19.866752563675888</v>
      </c>
      <c r="O430" s="6"/>
      <c r="P430" s="7">
        <f t="shared" si="80"/>
        <v>23.751613317696656</v>
      </c>
      <c r="Q430" s="7"/>
      <c r="R430" s="46">
        <f t="shared" si="81"/>
        <v>4.1614581752952753E-2</v>
      </c>
      <c r="S430" s="22">
        <f t="shared" si="91"/>
        <v>1.0011989435794537</v>
      </c>
      <c r="T430" s="22">
        <f t="shared" si="92"/>
        <v>6.5495993087341988</v>
      </c>
      <c r="U430" s="39">
        <f t="shared" si="82"/>
        <v>2.4056735147999886E-2</v>
      </c>
      <c r="V430" s="39">
        <f t="shared" si="83"/>
        <v>1.422322553881572E-2</v>
      </c>
      <c r="W430" s="39">
        <f t="shared" si="84"/>
        <v>9.8335096091841656E-3</v>
      </c>
      <c r="Z430" s="37"/>
      <c r="AA430" s="37"/>
    </row>
    <row r="431" spans="1:27">
      <c r="A431" s="1">
        <v>1906.03</v>
      </c>
      <c r="B431" s="11">
        <v>9.56</v>
      </c>
      <c r="C431" s="4">
        <v>0.34749999999999998</v>
      </c>
      <c r="D431" s="11">
        <v>0.6925</v>
      </c>
      <c r="E431" s="11">
        <v>8.4679289260000008</v>
      </c>
      <c r="F431" s="4">
        <f t="shared" si="88"/>
        <v>1906.2083333333014</v>
      </c>
      <c r="G431" s="22">
        <f>G429*10/12+G441*2/12</f>
        <v>3.4700000000000006</v>
      </c>
      <c r="H431" s="22">
        <f>G431+100*variable_alloc_parm!B$8</f>
        <v>3.4700000000000006</v>
      </c>
      <c r="I431" s="4">
        <f t="shared" si="85"/>
        <v>343.99580174275076</v>
      </c>
      <c r="J431" s="4">
        <f t="shared" si="86"/>
        <v>12.504031496402288</v>
      </c>
      <c r="K431" s="33">
        <f t="shared" si="89"/>
        <v>1999.3443334444337</v>
      </c>
      <c r="L431" s="4">
        <f t="shared" si="90"/>
        <v>24.918105931679381</v>
      </c>
      <c r="M431" s="33">
        <f t="shared" si="87"/>
        <v>144.82698231278977</v>
      </c>
      <c r="N431" s="15">
        <f t="shared" si="79"/>
        <v>19.259453020854114</v>
      </c>
      <c r="O431" s="6"/>
      <c r="P431" s="7">
        <f t="shared" si="80"/>
        <v>23.019077336408849</v>
      </c>
      <c r="Q431" s="7"/>
      <c r="R431" s="46">
        <f t="shared" si="81"/>
        <v>4.3001783462784944E-2</v>
      </c>
      <c r="S431" s="22">
        <f t="shared" si="91"/>
        <v>1.0012171857262209</v>
      </c>
      <c r="T431" s="22">
        <f t="shared" si="92"/>
        <v>6.5574519087734</v>
      </c>
      <c r="U431" s="39">
        <f t="shared" si="82"/>
        <v>2.5402069708233777E-2</v>
      </c>
      <c r="V431" s="39">
        <f t="shared" si="83"/>
        <v>1.3350942575860891E-2</v>
      </c>
      <c r="W431" s="39">
        <f t="shared" si="84"/>
        <v>1.2051127132372885E-2</v>
      </c>
      <c r="Z431" s="37"/>
      <c r="AA431" s="37"/>
    </row>
    <row r="432" spans="1:27">
      <c r="A432" s="1">
        <v>1906.04</v>
      </c>
      <c r="B432" s="11">
        <v>9.43</v>
      </c>
      <c r="C432" s="4">
        <v>0.3533</v>
      </c>
      <c r="D432" s="11">
        <v>0.7</v>
      </c>
      <c r="E432" s="11">
        <v>8.4679289260000008</v>
      </c>
      <c r="F432" s="4">
        <f t="shared" si="88"/>
        <v>1906.2916666666347</v>
      </c>
      <c r="G432" s="22">
        <f>G429*9/12+G441*3/12</f>
        <v>3.49</v>
      </c>
      <c r="H432" s="22">
        <f>G432+100*variable_alloc_parm!B$8</f>
        <v>3.49</v>
      </c>
      <c r="I432" s="4">
        <f t="shared" si="85"/>
        <v>339.31803456424052</v>
      </c>
      <c r="J432" s="4">
        <f t="shared" si="86"/>
        <v>12.712731878212743</v>
      </c>
      <c r="K432" s="33">
        <f t="shared" si="89"/>
        <v>1978.3139219454151</v>
      </c>
      <c r="L432" s="4">
        <f t="shared" si="90"/>
        <v>25.18797711505497</v>
      </c>
      <c r="M432" s="33">
        <f t="shared" si="87"/>
        <v>146.85257108820684</v>
      </c>
      <c r="N432" s="15">
        <f t="shared" si="79"/>
        <v>18.876204996115881</v>
      </c>
      <c r="O432" s="6"/>
      <c r="P432" s="7">
        <f t="shared" si="80"/>
        <v>22.557115123058129</v>
      </c>
      <c r="Q432" s="7"/>
      <c r="R432" s="46">
        <f t="shared" si="81"/>
        <v>4.5354641484752101E-2</v>
      </c>
      <c r="S432" s="22">
        <f t="shared" si="91"/>
        <v>1.0012354258239826</v>
      </c>
      <c r="T432" s="22">
        <f t="shared" si="92"/>
        <v>6.5654335456371387</v>
      </c>
      <c r="U432" s="39">
        <f t="shared" si="82"/>
        <v>2.4835154259549741E-2</v>
      </c>
      <c r="V432" s="39">
        <f t="shared" si="83"/>
        <v>1.2488097936725229E-2</v>
      </c>
      <c r="W432" s="39">
        <f t="shared" si="84"/>
        <v>1.2347056322824512E-2</v>
      </c>
      <c r="Z432" s="37"/>
      <c r="AA432" s="37"/>
    </row>
    <row r="433" spans="1:27">
      <c r="A433" s="1">
        <v>1906.05</v>
      </c>
      <c r="B433" s="11">
        <v>9.18</v>
      </c>
      <c r="C433" s="4">
        <v>0.35920000000000002</v>
      </c>
      <c r="D433" s="11">
        <v>0.70750000000000002</v>
      </c>
      <c r="E433" s="11">
        <v>8.5630942149999996</v>
      </c>
      <c r="F433" s="4">
        <f t="shared" si="88"/>
        <v>1906.3749999999679</v>
      </c>
      <c r="G433" s="22">
        <f>G429*8/12+G441*4/12</f>
        <v>3.51</v>
      </c>
      <c r="H433" s="22">
        <f>G433+100*variable_alloc_parm!B$8</f>
        <v>3.51</v>
      </c>
      <c r="I433" s="4">
        <f t="shared" si="85"/>
        <v>326.65131665843762</v>
      </c>
      <c r="J433" s="4">
        <f t="shared" si="86"/>
        <v>12.781389209554556</v>
      </c>
      <c r="K433" s="33">
        <f t="shared" si="89"/>
        <v>1910.6735118015079</v>
      </c>
      <c r="L433" s="4">
        <f t="shared" si="90"/>
        <v>25.174924459242337</v>
      </c>
      <c r="M433" s="33">
        <f t="shared" si="87"/>
        <v>147.25506640518159</v>
      </c>
      <c r="N433" s="15">
        <f t="shared" si="79"/>
        <v>18.054044460926391</v>
      </c>
      <c r="O433" s="6"/>
      <c r="P433" s="7">
        <f t="shared" si="80"/>
        <v>21.573872118633165</v>
      </c>
      <c r="Q433" s="7"/>
      <c r="R433" s="46">
        <f t="shared" si="81"/>
        <v>5.0240640291034394E-2</v>
      </c>
      <c r="S433" s="22">
        <f t="shared" si="91"/>
        <v>1.0012536638757978</v>
      </c>
      <c r="T433" s="22">
        <f t="shared" si="92"/>
        <v>6.5004900688463723</v>
      </c>
      <c r="U433" s="39">
        <f t="shared" si="82"/>
        <v>3.013221172330649E-2</v>
      </c>
      <c r="V433" s="39">
        <f t="shared" si="83"/>
        <v>1.2765694718924969E-2</v>
      </c>
      <c r="W433" s="39">
        <f t="shared" si="84"/>
        <v>1.7366517004381521E-2</v>
      </c>
      <c r="Z433" s="37"/>
      <c r="AA433" s="37"/>
    </row>
    <row r="434" spans="1:27">
      <c r="A434" s="1">
        <v>1906.06</v>
      </c>
      <c r="B434" s="11">
        <v>9.3000000000000007</v>
      </c>
      <c r="C434" s="4">
        <v>0.36499999999999999</v>
      </c>
      <c r="D434" s="11">
        <v>0.71499999999999997</v>
      </c>
      <c r="E434" s="11">
        <v>8.5630942149999996</v>
      </c>
      <c r="F434" s="4">
        <f t="shared" si="88"/>
        <v>1906.4583333333012</v>
      </c>
      <c r="G434" s="22">
        <f>G429*7/12+G441*5/12</f>
        <v>3.5300000000000002</v>
      </c>
      <c r="H434" s="22">
        <f>G434+100*variable_alloc_parm!B$8</f>
        <v>3.5300000000000002</v>
      </c>
      <c r="I434" s="4">
        <f t="shared" si="85"/>
        <v>330.92126851018196</v>
      </c>
      <c r="J434" s="4">
        <f t="shared" si="86"/>
        <v>12.987770215722195</v>
      </c>
      <c r="K434" s="33">
        <f t="shared" si="89"/>
        <v>1941.9803898770504</v>
      </c>
      <c r="L434" s="4">
        <f t="shared" si="90"/>
        <v>25.441796449976351</v>
      </c>
      <c r="M434" s="33">
        <f t="shared" si="87"/>
        <v>149.30279341527859</v>
      </c>
      <c r="N434" s="15">
        <f t="shared" si="79"/>
        <v>18.172666376497503</v>
      </c>
      <c r="O434" s="6"/>
      <c r="P434" s="7">
        <f t="shared" si="80"/>
        <v>21.715576326751563</v>
      </c>
      <c r="Q434" s="7"/>
      <c r="R434" s="46">
        <f t="shared" si="81"/>
        <v>5.1229005412075097E-2</v>
      </c>
      <c r="S434" s="22">
        <f t="shared" si="91"/>
        <v>1.0012718998847194</v>
      </c>
      <c r="T434" s="22">
        <f t="shared" si="92"/>
        <v>6.5086394984206679</v>
      </c>
      <c r="U434" s="39">
        <f t="shared" si="82"/>
        <v>2.8948695273894431E-2</v>
      </c>
      <c r="V434" s="39">
        <f t="shared" si="83"/>
        <v>1.1920202925411294E-2</v>
      </c>
      <c r="W434" s="39">
        <f t="shared" si="84"/>
        <v>1.7028492348483137E-2</v>
      </c>
      <c r="Z434" s="37"/>
      <c r="AA434" s="37"/>
    </row>
    <row r="435" spans="1:27">
      <c r="A435" s="1">
        <v>1906.07</v>
      </c>
      <c r="B435" s="11">
        <v>9.06</v>
      </c>
      <c r="C435" s="4">
        <v>0.37080000000000002</v>
      </c>
      <c r="D435" s="11">
        <v>0.72250000000000003</v>
      </c>
      <c r="E435" s="11">
        <v>8.2776793390000005</v>
      </c>
      <c r="F435" s="4">
        <f t="shared" si="88"/>
        <v>1906.5416666666345</v>
      </c>
      <c r="G435" s="22">
        <f>G429*6/12+G441*6/12</f>
        <v>3.55</v>
      </c>
      <c r="H435" s="22">
        <f>G435+100*variable_alloc_parm!B$8</f>
        <v>3.55</v>
      </c>
      <c r="I435" s="4">
        <f t="shared" si="85"/>
        <v>333.49709344183145</v>
      </c>
      <c r="J435" s="4">
        <f t="shared" si="86"/>
        <v>13.649086340864359</v>
      </c>
      <c r="K435" s="33">
        <f t="shared" si="89"/>
        <v>1963.7712417372493</v>
      </c>
      <c r="L435" s="4">
        <f t="shared" si="90"/>
        <v>26.595104857806092</v>
      </c>
      <c r="M435" s="33">
        <f t="shared" si="87"/>
        <v>156.60317021580161</v>
      </c>
      <c r="N435" s="15">
        <f t="shared" si="79"/>
        <v>18.195200143513745</v>
      </c>
      <c r="O435" s="6"/>
      <c r="P435" s="7">
        <f t="shared" si="80"/>
        <v>21.745449504726231</v>
      </c>
      <c r="Q435" s="7"/>
      <c r="R435" s="46">
        <f t="shared" si="81"/>
        <v>4.7470096242974616E-2</v>
      </c>
      <c r="S435" s="22">
        <f t="shared" si="91"/>
        <v>1.0012901338537958</v>
      </c>
      <c r="T435" s="22">
        <f t="shared" si="92"/>
        <v>6.7416215508959922</v>
      </c>
      <c r="U435" s="39">
        <f t="shared" si="82"/>
        <v>2.683242740609626E-2</v>
      </c>
      <c r="V435" s="39">
        <f t="shared" si="83"/>
        <v>8.5910827324675587E-3</v>
      </c>
      <c r="W435" s="39">
        <f t="shared" si="84"/>
        <v>1.8241344673628701E-2</v>
      </c>
      <c r="Z435" s="37"/>
      <c r="AA435" s="37"/>
    </row>
    <row r="436" spans="1:27">
      <c r="A436" s="1">
        <v>1906.08</v>
      </c>
      <c r="B436" s="11">
        <v>9.73</v>
      </c>
      <c r="C436" s="4">
        <v>0.37669999999999998</v>
      </c>
      <c r="D436" s="11">
        <v>0.73</v>
      </c>
      <c r="E436" s="11">
        <v>8.4679289260000008</v>
      </c>
      <c r="F436" s="4">
        <f t="shared" si="88"/>
        <v>1906.6249999999677</v>
      </c>
      <c r="G436" s="22">
        <f>G429*5/12+G441*7/12</f>
        <v>3.5700000000000003</v>
      </c>
      <c r="H436" s="22">
        <f>G436+100*variable_alloc_parm!B$8</f>
        <v>3.5700000000000003</v>
      </c>
      <c r="I436" s="4">
        <f t="shared" si="85"/>
        <v>350.1128818992641</v>
      </c>
      <c r="J436" s="4">
        <f t="shared" si="86"/>
        <v>13.554729970344582</v>
      </c>
      <c r="K436" s="33">
        <f t="shared" si="89"/>
        <v>2068.2633266525672</v>
      </c>
      <c r="L436" s="4">
        <f t="shared" si="90"/>
        <v>26.267461848557328</v>
      </c>
      <c r="M436" s="33">
        <f t="shared" si="87"/>
        <v>155.17289089993568</v>
      </c>
      <c r="N436" s="15">
        <f t="shared" si="79"/>
        <v>18.967251477549297</v>
      </c>
      <c r="O436" s="6"/>
      <c r="P436" s="7">
        <f t="shared" si="80"/>
        <v>22.665609452316442</v>
      </c>
      <c r="Q436" s="7"/>
      <c r="R436" s="46">
        <f t="shared" si="81"/>
        <v>4.7371634291944069E-2</v>
      </c>
      <c r="S436" s="22">
        <f t="shared" si="91"/>
        <v>1.0013083657860706</v>
      </c>
      <c r="T436" s="22">
        <f t="shared" si="92"/>
        <v>6.5986592243810982</v>
      </c>
      <c r="U436" s="39">
        <f t="shared" si="82"/>
        <v>2.1825045749794381E-2</v>
      </c>
      <c r="V436" s="39">
        <f t="shared" si="83"/>
        <v>1.004929021590395E-2</v>
      </c>
      <c r="W436" s="39">
        <f t="shared" si="84"/>
        <v>1.1775755533890431E-2</v>
      </c>
      <c r="Z436" s="37"/>
      <c r="AA436" s="37"/>
    </row>
    <row r="437" spans="1:27">
      <c r="A437" s="1">
        <v>1906.09</v>
      </c>
      <c r="B437" s="11">
        <v>10.029999999999999</v>
      </c>
      <c r="C437" s="4">
        <v>0.38250000000000001</v>
      </c>
      <c r="D437" s="11">
        <v>0.73750000000000004</v>
      </c>
      <c r="E437" s="11">
        <v>8.5630942149999996</v>
      </c>
      <c r="F437" s="4">
        <f t="shared" si="88"/>
        <v>1906.708333333301</v>
      </c>
      <c r="G437" s="22">
        <f>G429*4/12+G441*8/12</f>
        <v>3.59</v>
      </c>
      <c r="H437" s="22">
        <f>G437+100*variable_alloc_parm!B$8</f>
        <v>3.59</v>
      </c>
      <c r="I437" s="4">
        <f t="shared" si="85"/>
        <v>356.89680894162626</v>
      </c>
      <c r="J437" s="4">
        <f t="shared" si="86"/>
        <v>13.610471527434903</v>
      </c>
      <c r="K437" s="33">
        <f t="shared" si="89"/>
        <v>2115.0390522893531</v>
      </c>
      <c r="L437" s="4">
        <f t="shared" si="90"/>
        <v>26.242412422178408</v>
      </c>
      <c r="M437" s="33">
        <f t="shared" si="87"/>
        <v>155.51757737421718</v>
      </c>
      <c r="N437" s="15">
        <f t="shared" si="79"/>
        <v>19.200993682001357</v>
      </c>
      <c r="O437" s="6"/>
      <c r="P437" s="7">
        <f t="shared" si="80"/>
        <v>22.942876422324719</v>
      </c>
      <c r="Q437" s="7"/>
      <c r="R437" s="46">
        <f t="shared" si="81"/>
        <v>4.7681945197022998E-2</v>
      </c>
      <c r="S437" s="22">
        <f t="shared" si="91"/>
        <v>1.0013265956845823</v>
      </c>
      <c r="T437" s="22">
        <f t="shared" si="92"/>
        <v>6.5338630452411293</v>
      </c>
      <c r="U437" s="39">
        <f t="shared" si="82"/>
        <v>2.2237134609137899E-2</v>
      </c>
      <c r="V437" s="39">
        <f t="shared" si="83"/>
        <v>9.4362960896721138E-3</v>
      </c>
      <c r="W437" s="39">
        <f t="shared" si="84"/>
        <v>1.2800838519465785E-2</v>
      </c>
      <c r="Z437" s="37"/>
      <c r="AA437" s="37"/>
    </row>
    <row r="438" spans="1:27">
      <c r="A438" s="1">
        <v>1906.1</v>
      </c>
      <c r="B438" s="11">
        <v>9.73</v>
      </c>
      <c r="C438" s="4">
        <v>0.38829999999999998</v>
      </c>
      <c r="D438" s="11">
        <v>0.745</v>
      </c>
      <c r="E438" s="11">
        <v>8.7534247930000006</v>
      </c>
      <c r="F438" s="4">
        <f t="shared" si="88"/>
        <v>1906.7916666666342</v>
      </c>
      <c r="G438" s="22">
        <f>G429*3/12+G441*9/12</f>
        <v>3.61</v>
      </c>
      <c r="H438" s="22">
        <f>G438+100*variable_alloc_parm!B$8</f>
        <v>3.61</v>
      </c>
      <c r="I438" s="4">
        <f t="shared" si="85"/>
        <v>338.69383356910282</v>
      </c>
      <c r="J438" s="4">
        <f t="shared" si="86"/>
        <v>13.516425033389787</v>
      </c>
      <c r="K438" s="33">
        <f t="shared" si="89"/>
        <v>2013.8398009190714</v>
      </c>
      <c r="L438" s="4">
        <f t="shared" si="90"/>
        <v>25.932878315414346</v>
      </c>
      <c r="M438" s="33">
        <f t="shared" si="87"/>
        <v>154.19431158116217</v>
      </c>
      <c r="N438" s="15">
        <f t="shared" si="79"/>
        <v>18.0953809088691</v>
      </c>
      <c r="O438" s="6"/>
      <c r="P438" s="7">
        <f t="shared" si="80"/>
        <v>21.623963085973937</v>
      </c>
      <c r="Q438" s="7"/>
      <c r="R438" s="46">
        <f t="shared" si="81"/>
        <v>4.9852624506333078E-2</v>
      </c>
      <c r="S438" s="22">
        <f t="shared" si="91"/>
        <v>1.0013448235523643</v>
      </c>
      <c r="T438" s="22">
        <f t="shared" si="92"/>
        <v>6.4002729571875658</v>
      </c>
      <c r="U438" s="39">
        <f t="shared" si="82"/>
        <v>2.9024565722619133E-2</v>
      </c>
      <c r="V438" s="39">
        <f t="shared" si="83"/>
        <v>9.9468778719973283E-3</v>
      </c>
      <c r="W438" s="39">
        <f t="shared" si="84"/>
        <v>1.9077687850621805E-2</v>
      </c>
      <c r="Z438" s="37"/>
      <c r="AA438" s="37"/>
    </row>
    <row r="439" spans="1:27">
      <c r="A439" s="1">
        <v>1906.11</v>
      </c>
      <c r="B439" s="11">
        <v>9.93</v>
      </c>
      <c r="C439" s="4">
        <v>0.39419999999999999</v>
      </c>
      <c r="D439" s="11">
        <v>0.75249999999999995</v>
      </c>
      <c r="E439" s="11">
        <v>8.8485090910000004</v>
      </c>
      <c r="F439" s="4">
        <f t="shared" si="88"/>
        <v>1906.8749999999675</v>
      </c>
      <c r="G439" s="22">
        <f>G429*2/12+G441*10/12</f>
        <v>3.6300000000000003</v>
      </c>
      <c r="H439" s="22">
        <f>G439+100*variable_alloc_parm!B$8</f>
        <v>3.6300000000000003</v>
      </c>
      <c r="I439" s="4">
        <f t="shared" si="85"/>
        <v>341.94133371886028</v>
      </c>
      <c r="J439" s="4">
        <f t="shared" si="86"/>
        <v>13.57434780986654</v>
      </c>
      <c r="K439" s="33">
        <f t="shared" si="89"/>
        <v>2039.8750900366852</v>
      </c>
      <c r="L439" s="4">
        <f t="shared" si="90"/>
        <v>25.912472671041527</v>
      </c>
      <c r="M439" s="33">
        <f t="shared" si="87"/>
        <v>154.5826792802221</v>
      </c>
      <c r="N439" s="15">
        <f t="shared" si="79"/>
        <v>18.141851654007965</v>
      </c>
      <c r="O439" s="6"/>
      <c r="P439" s="7">
        <f t="shared" si="80"/>
        <v>21.683247782770618</v>
      </c>
      <c r="Q439" s="7"/>
      <c r="R439" s="46">
        <f t="shared" si="81"/>
        <v>4.763862542710335E-2</v>
      </c>
      <c r="S439" s="22">
        <f t="shared" si="91"/>
        <v>1.0013630493924461</v>
      </c>
      <c r="T439" s="22">
        <f t="shared" si="92"/>
        <v>6.3400116581624895</v>
      </c>
      <c r="U439" s="39">
        <f t="shared" si="82"/>
        <v>2.8702266216475758E-2</v>
      </c>
      <c r="V439" s="39">
        <f t="shared" si="83"/>
        <v>9.3598403168082545E-3</v>
      </c>
      <c r="W439" s="39">
        <f t="shared" si="84"/>
        <v>1.9342425899667504E-2</v>
      </c>
      <c r="Z439" s="37"/>
      <c r="AA439" s="37"/>
    </row>
    <row r="440" spans="1:27">
      <c r="A440" s="1">
        <v>1906.12</v>
      </c>
      <c r="B440" s="11">
        <v>9.84</v>
      </c>
      <c r="C440" s="4">
        <v>0.4</v>
      </c>
      <c r="D440" s="11">
        <v>0.76</v>
      </c>
      <c r="E440" s="11">
        <v>8.9436743799999991</v>
      </c>
      <c r="F440" s="4">
        <f t="shared" si="88"/>
        <v>1906.9583333333007</v>
      </c>
      <c r="G440" s="22">
        <f>G429*1/12+G441*11/12</f>
        <v>3.6499999999999995</v>
      </c>
      <c r="H440" s="22">
        <f>G440+100*variable_alloc_parm!B$8</f>
        <v>3.6499999999999995</v>
      </c>
      <c r="I440" s="4">
        <f t="shared" si="85"/>
        <v>335.23671285537131</v>
      </c>
      <c r="J440" s="4">
        <f t="shared" si="86"/>
        <v>13.627508652657369</v>
      </c>
      <c r="K440" s="33">
        <f t="shared" si="89"/>
        <v>2006.6528576027238</v>
      </c>
      <c r="L440" s="4">
        <f t="shared" si="90"/>
        <v>25.892266440048999</v>
      </c>
      <c r="M440" s="33">
        <f t="shared" si="87"/>
        <v>154.98538331077944</v>
      </c>
      <c r="N440" s="15">
        <f t="shared" si="79"/>
        <v>17.660003667768663</v>
      </c>
      <c r="O440" s="6"/>
      <c r="P440" s="7">
        <f t="shared" si="80"/>
        <v>21.113963621900098</v>
      </c>
      <c r="Q440" s="7"/>
      <c r="R440" s="46">
        <f t="shared" si="81"/>
        <v>5.0043759456829949E-2</v>
      </c>
      <c r="S440" s="22">
        <f t="shared" si="91"/>
        <v>1.0013812732078506</v>
      </c>
      <c r="T440" s="22">
        <f t="shared" si="92"/>
        <v>6.2811004741910548</v>
      </c>
      <c r="U440" s="39">
        <f t="shared" si="82"/>
        <v>2.5777488223577949E-2</v>
      </c>
      <c r="V440" s="39">
        <f t="shared" si="83"/>
        <v>9.6587246075026112E-3</v>
      </c>
      <c r="W440" s="39">
        <f t="shared" si="84"/>
        <v>1.6118763616075338E-2</v>
      </c>
      <c r="Z440" s="37"/>
      <c r="AA440" s="37"/>
    </row>
    <row r="441" spans="1:27">
      <c r="A441" s="1">
        <v>1907.01</v>
      </c>
      <c r="B441" s="11">
        <v>9.56</v>
      </c>
      <c r="C441" s="4">
        <v>0.40329999999999999</v>
      </c>
      <c r="D441" s="11">
        <v>0.75170000000000003</v>
      </c>
      <c r="E441" s="11">
        <v>8.8485090910000004</v>
      </c>
      <c r="F441" s="4">
        <f t="shared" si="88"/>
        <v>1907.041666666634</v>
      </c>
      <c r="G441" s="22">
        <v>3.67</v>
      </c>
      <c r="H441" s="22">
        <f>G441+100*variable_alloc_parm!B$8</f>
        <v>3.67</v>
      </c>
      <c r="I441" s="4">
        <f t="shared" si="85"/>
        <v>329.20031725602263</v>
      </c>
      <c r="J441" s="4">
        <f t="shared" si="86"/>
        <v>13.887707944493087</v>
      </c>
      <c r="K441" s="33">
        <f t="shared" si="89"/>
        <v>1977.4477237348829</v>
      </c>
      <c r="L441" s="4">
        <f t="shared" si="90"/>
        <v>25.884924527338097</v>
      </c>
      <c r="M441" s="33">
        <f t="shared" si="87"/>
        <v>155.48613534848445</v>
      </c>
      <c r="N441" s="15">
        <f t="shared" si="79"/>
        <v>17.218913853705988</v>
      </c>
      <c r="O441" s="6"/>
      <c r="P441" s="7">
        <f t="shared" si="80"/>
        <v>20.596389814753071</v>
      </c>
      <c r="Q441" s="7"/>
      <c r="R441" s="46">
        <f t="shared" si="81"/>
        <v>5.3179729321433257E-2</v>
      </c>
      <c r="S441" s="22">
        <f t="shared" si="91"/>
        <v>1.0016757521839021</v>
      </c>
      <c r="T441" s="22">
        <f t="shared" si="92"/>
        <v>6.3574226320585465</v>
      </c>
      <c r="U441" s="39">
        <f t="shared" si="82"/>
        <v>2.4474170310737398E-2</v>
      </c>
      <c r="V441" s="39">
        <f t="shared" si="83"/>
        <v>7.8061945999430282E-3</v>
      </c>
      <c r="W441" s="39">
        <f t="shared" si="84"/>
        <v>1.6667975710794369E-2</v>
      </c>
      <c r="Z441" s="37"/>
      <c r="AA441" s="37"/>
    </row>
    <row r="442" spans="1:27">
      <c r="A442" s="1">
        <v>1907.02</v>
      </c>
      <c r="B442" s="11">
        <v>9.26</v>
      </c>
      <c r="C442" s="4">
        <v>0.40670000000000001</v>
      </c>
      <c r="D442" s="11">
        <v>0.74329999999999996</v>
      </c>
      <c r="E442" s="11">
        <v>9.0388396689999997</v>
      </c>
      <c r="F442" s="4">
        <f t="shared" si="88"/>
        <v>1907.1249999999673</v>
      </c>
      <c r="G442" s="22">
        <f>G441*11/12+G453*1/12</f>
        <v>3.6866666666666665</v>
      </c>
      <c r="H442" s="22">
        <f>G442+100*variable_alloc_parm!B$8</f>
        <v>3.6866666666666665</v>
      </c>
      <c r="I442" s="4">
        <f t="shared" si="85"/>
        <v>312.15533224655104</v>
      </c>
      <c r="J442" s="4">
        <f t="shared" si="86"/>
        <v>13.709889160331784</v>
      </c>
      <c r="K442" s="33">
        <f t="shared" si="89"/>
        <v>1881.9242706872287</v>
      </c>
      <c r="L442" s="4">
        <f t="shared" si="90"/>
        <v>25.056701777414837</v>
      </c>
      <c r="M442" s="33">
        <f t="shared" si="87"/>
        <v>151.0620205617513</v>
      </c>
      <c r="N442" s="15">
        <f t="shared" si="79"/>
        <v>16.217071288766157</v>
      </c>
      <c r="O442" s="6"/>
      <c r="P442" s="7">
        <f t="shared" si="80"/>
        <v>19.409252150981231</v>
      </c>
      <c r="Q442" s="7"/>
      <c r="R442" s="46">
        <f t="shared" si="81"/>
        <v>5.8799011605750996E-2</v>
      </c>
      <c r="S442" s="22">
        <f t="shared" si="91"/>
        <v>1.0016907199705527</v>
      </c>
      <c r="T442" s="22">
        <f t="shared" si="92"/>
        <v>6.2339837079989433</v>
      </c>
      <c r="U442" s="39">
        <f t="shared" si="82"/>
        <v>2.155524500692918E-2</v>
      </c>
      <c r="V442" s="39">
        <f t="shared" si="83"/>
        <v>7.3553338125846857E-3</v>
      </c>
      <c r="W442" s="39">
        <f t="shared" si="84"/>
        <v>1.4199911194344494E-2</v>
      </c>
      <c r="Z442" s="37"/>
      <c r="AA442" s="37"/>
    </row>
    <row r="443" spans="1:27">
      <c r="A443" s="1">
        <v>1907.03</v>
      </c>
      <c r="B443" s="11">
        <v>8.35</v>
      </c>
      <c r="C443" s="4">
        <v>0.41</v>
      </c>
      <c r="D443" s="11">
        <v>0.73499999999999999</v>
      </c>
      <c r="E443" s="11">
        <v>8.9436743799999991</v>
      </c>
      <c r="F443" s="4">
        <f t="shared" si="88"/>
        <v>1907.2083333333005</v>
      </c>
      <c r="G443" s="22">
        <f>G441*10/12+G453*2/12</f>
        <v>3.7033333333333336</v>
      </c>
      <c r="H443" s="22">
        <f>G443+100*variable_alloc_parm!B$8</f>
        <v>3.7033333333333336</v>
      </c>
      <c r="I443" s="4">
        <f t="shared" si="85"/>
        <v>284.4742431242226</v>
      </c>
      <c r="J443" s="4">
        <f t="shared" si="86"/>
        <v>13.968196368973802</v>
      </c>
      <c r="K443" s="33">
        <f t="shared" si="89"/>
        <v>1722.0579552468455</v>
      </c>
      <c r="L443" s="4">
        <f t="shared" si="90"/>
        <v>25.040547149257915</v>
      </c>
      <c r="M443" s="33">
        <f t="shared" si="87"/>
        <v>151.58234695885406</v>
      </c>
      <c r="N443" s="15">
        <f t="shared" si="79"/>
        <v>14.687545255978659</v>
      </c>
      <c r="O443" s="6"/>
      <c r="P443" s="7">
        <f t="shared" si="80"/>
        <v>17.597254765750463</v>
      </c>
      <c r="Q443" s="7"/>
      <c r="R443" s="46">
        <f t="shared" si="81"/>
        <v>6.3959986130681656E-2</v>
      </c>
      <c r="S443" s="22">
        <f t="shared" si="91"/>
        <v>1.0017056865901681</v>
      </c>
      <c r="T443" s="22">
        <f t="shared" si="92"/>
        <v>6.3109685674351166</v>
      </c>
      <c r="U443" s="39">
        <f t="shared" si="82"/>
        <v>3.4363544609519403E-2</v>
      </c>
      <c r="V443" s="39">
        <f t="shared" si="83"/>
        <v>6.2467078890704464E-3</v>
      </c>
      <c r="W443" s="39">
        <f t="shared" si="84"/>
        <v>2.8116836720448957E-2</v>
      </c>
      <c r="Z443" s="37"/>
      <c r="AA443" s="37"/>
    </row>
    <row r="444" spans="1:27">
      <c r="A444" s="1">
        <v>1907.04</v>
      </c>
      <c r="B444" s="11">
        <v>8.39</v>
      </c>
      <c r="C444" s="4">
        <v>0.4133</v>
      </c>
      <c r="D444" s="11">
        <v>0.72670000000000001</v>
      </c>
      <c r="E444" s="11">
        <v>8.9436743799999991</v>
      </c>
      <c r="F444" s="4">
        <f t="shared" si="88"/>
        <v>1907.2916666666338</v>
      </c>
      <c r="G444" s="22">
        <f>G441*9/12+G453*3/12</f>
        <v>3.7199999999999998</v>
      </c>
      <c r="H444" s="22">
        <f>G444+100*variable_alloc_parm!B$8</f>
        <v>3.7199999999999998</v>
      </c>
      <c r="I444" s="4">
        <f t="shared" si="85"/>
        <v>285.83699398948835</v>
      </c>
      <c r="J444" s="4">
        <f t="shared" si="86"/>
        <v>14.080623315358228</v>
      </c>
      <c r="K444" s="33">
        <f t="shared" si="89"/>
        <v>1737.4103940833929</v>
      </c>
      <c r="L444" s="4">
        <f t="shared" si="90"/>
        <v>24.757776344715275</v>
      </c>
      <c r="M444" s="33">
        <f t="shared" si="87"/>
        <v>150.48583234569745</v>
      </c>
      <c r="N444" s="15">
        <f t="shared" si="79"/>
        <v>14.669709905602746</v>
      </c>
      <c r="O444" s="6"/>
      <c r="P444" s="7">
        <f t="shared" si="80"/>
        <v>17.594277669579977</v>
      </c>
      <c r="Q444" s="7"/>
      <c r="R444" s="46">
        <f t="shared" si="81"/>
        <v>6.540754954524769E-2</v>
      </c>
      <c r="S444" s="22">
        <f t="shared" si="91"/>
        <v>1.0017206520441981</v>
      </c>
      <c r="T444" s="22">
        <f t="shared" si="92"/>
        <v>6.3217331018915628</v>
      </c>
      <c r="U444" s="39">
        <f t="shared" si="82"/>
        <v>2.7420507283378415E-2</v>
      </c>
      <c r="V444" s="39">
        <f t="shared" si="83"/>
        <v>1.3075721906814497E-3</v>
      </c>
      <c r="W444" s="39">
        <f t="shared" si="84"/>
        <v>2.6112935092696965E-2</v>
      </c>
      <c r="Z444" s="37"/>
      <c r="AA444" s="37"/>
    </row>
    <row r="445" spans="1:27">
      <c r="A445" s="1">
        <v>1907.05</v>
      </c>
      <c r="B445" s="11">
        <v>8.1</v>
      </c>
      <c r="C445" s="4">
        <v>0.41670000000000001</v>
      </c>
      <c r="D445" s="11">
        <v>0.71830000000000005</v>
      </c>
      <c r="E445" s="11">
        <v>9.1340049590000003</v>
      </c>
      <c r="F445" s="4">
        <f t="shared" si="88"/>
        <v>1907.374999999967</v>
      </c>
      <c r="G445" s="22">
        <f>G441*8/12+G453*4/12</f>
        <v>3.7366666666666668</v>
      </c>
      <c r="H445" s="22">
        <f>G445+100*variable_alloc_parm!B$8</f>
        <v>3.7366666666666668</v>
      </c>
      <c r="I445" s="4">
        <f t="shared" si="85"/>
        <v>270.20677250324229</v>
      </c>
      <c r="J445" s="4">
        <f t="shared" si="86"/>
        <v>13.900637296555688</v>
      </c>
      <c r="K445" s="33">
        <f t="shared" si="89"/>
        <v>1649.4458647987901</v>
      </c>
      <c r="L445" s="4">
        <f t="shared" si="90"/>
        <v>23.96166971470111</v>
      </c>
      <c r="M445" s="33">
        <f t="shared" si="87"/>
        <v>146.27123020802114</v>
      </c>
      <c r="N445" s="15">
        <f t="shared" si="79"/>
        <v>13.790107153424252</v>
      </c>
      <c r="O445" s="6"/>
      <c r="P445" s="7">
        <f t="shared" si="80"/>
        <v>16.559343931780717</v>
      </c>
      <c r="Q445" s="7"/>
      <c r="R445" s="46">
        <f t="shared" si="81"/>
        <v>7.332950822119555E-2</v>
      </c>
      <c r="S445" s="22">
        <f t="shared" si="91"/>
        <v>1.0017356163340905</v>
      </c>
      <c r="T445" s="22">
        <f t="shared" si="92"/>
        <v>6.2006543109593721</v>
      </c>
      <c r="U445" s="39">
        <f t="shared" si="82"/>
        <v>2.8199354106526631E-2</v>
      </c>
      <c r="V445" s="39">
        <f t="shared" si="83"/>
        <v>1.7988926007985739E-3</v>
      </c>
      <c r="W445" s="39">
        <f t="shared" si="84"/>
        <v>2.6400461505728057E-2</v>
      </c>
      <c r="Z445" s="37"/>
      <c r="AA445" s="37"/>
    </row>
    <row r="446" spans="1:27">
      <c r="A446" s="1">
        <v>1907.06</v>
      </c>
      <c r="B446" s="11">
        <v>7.84</v>
      </c>
      <c r="C446" s="4">
        <v>0.42</v>
      </c>
      <c r="D446" s="11">
        <v>0.71</v>
      </c>
      <c r="E446" s="11">
        <v>9.229089256</v>
      </c>
      <c r="F446" s="4">
        <f t="shared" si="88"/>
        <v>1907.4583333333003</v>
      </c>
      <c r="G446" s="22">
        <f>G441*7/12+G453*5/12</f>
        <v>3.753333333333333</v>
      </c>
      <c r="H446" s="22">
        <f>G446+100*variable_alloc_parm!B$8</f>
        <v>3.753333333333333</v>
      </c>
      <c r="I446" s="4">
        <f t="shared" si="85"/>
        <v>258.8389746525603</v>
      </c>
      <c r="J446" s="4">
        <f t="shared" si="86"/>
        <v>13.866373642101443</v>
      </c>
      <c r="K446" s="33">
        <f t="shared" si="89"/>
        <v>1587.1062685506465</v>
      </c>
      <c r="L446" s="4">
        <f t="shared" si="90"/>
        <v>23.440774490219106</v>
      </c>
      <c r="M446" s="33">
        <f t="shared" si="87"/>
        <v>143.73028707537742</v>
      </c>
      <c r="N446" s="15">
        <f t="shared" si="79"/>
        <v>13.144269952673211</v>
      </c>
      <c r="O446" s="6"/>
      <c r="P446" s="7">
        <f t="shared" si="80"/>
        <v>15.806056111254943</v>
      </c>
      <c r="Q446" s="7"/>
      <c r="R446" s="46">
        <f t="shared" si="81"/>
        <v>7.7801575557402303E-2</v>
      </c>
      <c r="S446" s="22">
        <f t="shared" si="91"/>
        <v>1.0017505794612918</v>
      </c>
      <c r="T446" s="22">
        <f t="shared" si="92"/>
        <v>6.1474220715976005</v>
      </c>
      <c r="U446" s="39">
        <f t="shared" si="82"/>
        <v>3.3237507219772588E-2</v>
      </c>
      <c r="V446" s="39">
        <f t="shared" si="83"/>
        <v>1.2440241796076723E-3</v>
      </c>
      <c r="W446" s="39">
        <f t="shared" si="84"/>
        <v>3.1993483040164916E-2</v>
      </c>
      <c r="Z446" s="37"/>
      <c r="AA446" s="37"/>
    </row>
    <row r="447" spans="1:27">
      <c r="A447" s="1">
        <v>1907.07</v>
      </c>
      <c r="B447" s="11">
        <v>8.14</v>
      </c>
      <c r="C447" s="4">
        <v>0.42330000000000001</v>
      </c>
      <c r="D447" s="11">
        <v>0.70169999999999999</v>
      </c>
      <c r="E447" s="11">
        <v>9.229089256</v>
      </c>
      <c r="F447" s="4">
        <f t="shared" si="88"/>
        <v>1907.5416666666335</v>
      </c>
      <c r="G447" s="22">
        <f>G441*6/12+G453*6/12</f>
        <v>3.7699999999999996</v>
      </c>
      <c r="H447" s="22">
        <f>G447+100*variable_alloc_parm!B$8</f>
        <v>3.7699999999999996</v>
      </c>
      <c r="I447" s="4">
        <f t="shared" si="85"/>
        <v>268.74352725406135</v>
      </c>
      <c r="J447" s="4">
        <f t="shared" si="86"/>
        <v>13.975323720717956</v>
      </c>
      <c r="K447" s="33">
        <f t="shared" si="89"/>
        <v>1654.9783417889525</v>
      </c>
      <c r="L447" s="4">
        <f t="shared" si="90"/>
        <v>23.166748534910909</v>
      </c>
      <c r="M447" s="33">
        <f t="shared" si="87"/>
        <v>142.66563911957098</v>
      </c>
      <c r="N447" s="15">
        <f t="shared" si="79"/>
        <v>13.585007357961848</v>
      </c>
      <c r="O447" s="6"/>
      <c r="P447" s="7">
        <f t="shared" si="80"/>
        <v>16.357098050767238</v>
      </c>
      <c r="Q447" s="7"/>
      <c r="R447" s="46">
        <f t="shared" si="81"/>
        <v>7.5166690620855153E-2</v>
      </c>
      <c r="S447" s="22">
        <f t="shared" si="91"/>
        <v>1.0017655414272453</v>
      </c>
      <c r="T447" s="22">
        <f t="shared" si="92"/>
        <v>6.1581836224160309</v>
      </c>
      <c r="U447" s="39">
        <f t="shared" si="82"/>
        <v>2.8248081950838833E-2</v>
      </c>
      <c r="V447" s="39">
        <f t="shared" si="83"/>
        <v>2.7594135998711966E-3</v>
      </c>
      <c r="W447" s="39">
        <f t="shared" si="84"/>
        <v>2.5488668350967636E-2</v>
      </c>
      <c r="Z447" s="37"/>
      <c r="AA447" s="37"/>
    </row>
    <row r="448" spans="1:27">
      <c r="A448" s="1">
        <v>1907.08</v>
      </c>
      <c r="B448" s="11">
        <v>7.53</v>
      </c>
      <c r="C448" s="4">
        <v>0.42670000000000002</v>
      </c>
      <c r="D448" s="11">
        <v>0.69330000000000003</v>
      </c>
      <c r="E448" s="11">
        <v>9.229089256</v>
      </c>
      <c r="F448" s="4">
        <f t="shared" si="88"/>
        <v>1907.6249999999668</v>
      </c>
      <c r="G448" s="22">
        <f>G441*5/12+G453*7/12</f>
        <v>3.7866666666666666</v>
      </c>
      <c r="H448" s="22">
        <f>G448+100*variable_alloc_parm!B$8</f>
        <v>3.7866666666666666</v>
      </c>
      <c r="I448" s="4">
        <f t="shared" si="85"/>
        <v>248.6042702976759</v>
      </c>
      <c r="J448" s="4">
        <f t="shared" si="86"/>
        <v>14.0875753168683</v>
      </c>
      <c r="K448" s="33">
        <f t="shared" si="89"/>
        <v>1538.1861406888931</v>
      </c>
      <c r="L448" s="4">
        <f t="shared" si="90"/>
        <v>22.889421062068884</v>
      </c>
      <c r="M448" s="33">
        <f t="shared" si="87"/>
        <v>141.62343311282996</v>
      </c>
      <c r="N448" s="15">
        <f t="shared" si="79"/>
        <v>12.513471604446615</v>
      </c>
      <c r="O448" s="6"/>
      <c r="P448" s="7">
        <f t="shared" si="80"/>
        <v>15.092007281741024</v>
      </c>
      <c r="Q448" s="7"/>
      <c r="R448" s="46">
        <f t="shared" si="81"/>
        <v>7.6693879394750669E-2</v>
      </c>
      <c r="S448" s="22">
        <f t="shared" si="91"/>
        <v>1.0017805022333937</v>
      </c>
      <c r="T448" s="22">
        <f t="shared" si="92"/>
        <v>6.1690561507179895</v>
      </c>
      <c r="U448" s="39">
        <f t="shared" si="82"/>
        <v>3.1745176431771105E-2</v>
      </c>
      <c r="V448" s="39">
        <f t="shared" si="83"/>
        <v>1.1689827046155177E-3</v>
      </c>
      <c r="W448" s="39">
        <f t="shared" si="84"/>
        <v>3.0576193727155587E-2</v>
      </c>
      <c r="Z448" s="37"/>
      <c r="AA448" s="37"/>
    </row>
    <row r="449" spans="1:27">
      <c r="A449" s="1">
        <v>1907.09</v>
      </c>
      <c r="B449" s="11">
        <v>7.45</v>
      </c>
      <c r="C449" s="4">
        <v>0.43</v>
      </c>
      <c r="D449" s="11">
        <v>0.68500000000000005</v>
      </c>
      <c r="E449" s="11">
        <v>9.229089256</v>
      </c>
      <c r="F449" s="4">
        <f t="shared" si="88"/>
        <v>1907.7083333333001</v>
      </c>
      <c r="G449" s="22">
        <f>G441*4/12+G453*8/12</f>
        <v>3.8033333333333337</v>
      </c>
      <c r="H449" s="22">
        <f>G449+100*variable_alloc_parm!B$8</f>
        <v>3.8033333333333337</v>
      </c>
      <c r="I449" s="4">
        <f t="shared" si="85"/>
        <v>245.96305627060894</v>
      </c>
      <c r="J449" s="4">
        <f t="shared" si="86"/>
        <v>14.196525395484811</v>
      </c>
      <c r="K449" s="33">
        <f t="shared" si="89"/>
        <v>1529.1640218911384</v>
      </c>
      <c r="L449" s="4">
        <f t="shared" si="90"/>
        <v>22.615395106760687</v>
      </c>
      <c r="M449" s="33">
        <f t="shared" si="87"/>
        <v>140.60098724770867</v>
      </c>
      <c r="N449" s="15">
        <f t="shared" ref="N449:N512" si="93">I449/AVERAGE(L329:L448)</f>
        <v>12.328569657736631</v>
      </c>
      <c r="O449" s="6"/>
      <c r="P449" s="7">
        <f t="shared" ref="P449:P512" si="94">K449/AVERAGE(M329:M448)</f>
        <v>14.895547932371379</v>
      </c>
      <c r="Q449" s="7"/>
      <c r="R449" s="46">
        <f t="shared" ref="R449:R512" si="95">1/N449-(H449/100-(((E449/E329)^(1/10))-1))</f>
        <v>7.4773653299132409E-2</v>
      </c>
      <c r="S449" s="22">
        <f t="shared" si="91"/>
        <v>1.0017954618811766</v>
      </c>
      <c r="T449" s="22">
        <f t="shared" si="92"/>
        <v>6.1800401689722735</v>
      </c>
      <c r="U449" s="39">
        <f t="shared" si="82"/>
        <v>2.5627995423637584E-2</v>
      </c>
      <c r="V449" s="39">
        <f t="shared" si="83"/>
        <v>-1.1482418265564842E-3</v>
      </c>
      <c r="W449" s="39">
        <f t="shared" si="84"/>
        <v>2.6776237250194068E-2</v>
      </c>
      <c r="Z449" s="37"/>
      <c r="AA449" s="37"/>
    </row>
    <row r="450" spans="1:27">
      <c r="A450" s="1">
        <v>1907.1</v>
      </c>
      <c r="B450" s="11">
        <v>6.64</v>
      </c>
      <c r="C450" s="4">
        <v>0.43330000000000002</v>
      </c>
      <c r="D450" s="11">
        <v>0.67669999999999997</v>
      </c>
      <c r="E450" s="11">
        <v>9.3242545450000005</v>
      </c>
      <c r="F450" s="4">
        <f t="shared" si="88"/>
        <v>1907.7916666666333</v>
      </c>
      <c r="G450" s="22">
        <f>G441*3/12+G453*9/12</f>
        <v>3.82</v>
      </c>
      <c r="H450" s="22">
        <f>G450+100*variable_alloc_parm!B$8</f>
        <v>3.82</v>
      </c>
      <c r="I450" s="4">
        <f t="shared" si="85"/>
        <v>216.98335134843751</v>
      </c>
      <c r="J450" s="4">
        <f t="shared" si="86"/>
        <v>14.159470804108128</v>
      </c>
      <c r="K450" s="33">
        <f t="shared" si="89"/>
        <v>1356.3316597212097</v>
      </c>
      <c r="L450" s="4">
        <f t="shared" si="90"/>
        <v>22.113348472513199</v>
      </c>
      <c r="M450" s="33">
        <f t="shared" si="87"/>
        <v>138.227354538154</v>
      </c>
      <c r="N450" s="15">
        <f t="shared" si="93"/>
        <v>10.83184015305061</v>
      </c>
      <c r="O450" s="6"/>
      <c r="P450" s="7">
        <f t="shared" si="94"/>
        <v>13.11892637060922</v>
      </c>
      <c r="Q450" s="7"/>
      <c r="R450" s="46">
        <f t="shared" si="95"/>
        <v>8.8339931481562092E-2</v>
      </c>
      <c r="S450" s="22">
        <f t="shared" si="91"/>
        <v>1.0018104203720324</v>
      </c>
      <c r="T450" s="22">
        <f t="shared" si="92"/>
        <v>6.1279481666600653</v>
      </c>
      <c r="U450" s="39">
        <f t="shared" ref="U450:U513" si="96">(($K570/$K450)^(1/10)-1)</f>
        <v>3.1441932710293052E-2</v>
      </c>
      <c r="V450" s="39">
        <f t="shared" ref="V450:V513" si="97">(($T570/$T450)^(1/10)-1)</f>
        <v>-1.6488140824669761E-3</v>
      </c>
      <c r="W450" s="39">
        <f t="shared" ref="W450:W513" si="98">U450-V450</f>
        <v>3.3090746792760029E-2</v>
      </c>
      <c r="Z450" s="37"/>
      <c r="AA450" s="37"/>
    </row>
    <row r="451" spans="1:27">
      <c r="A451" s="1">
        <v>1907.11</v>
      </c>
      <c r="B451" s="11">
        <v>6.25</v>
      </c>
      <c r="C451" s="4">
        <v>0.43669999999999998</v>
      </c>
      <c r="D451" s="11">
        <v>0.66830000000000001</v>
      </c>
      <c r="E451" s="11">
        <v>8.9436743799999991</v>
      </c>
      <c r="F451" s="4">
        <f t="shared" si="88"/>
        <v>1907.8749999999666</v>
      </c>
      <c r="G451" s="22">
        <f>G441*2/12+G453*10/12</f>
        <v>3.8366666666666669</v>
      </c>
      <c r="H451" s="22">
        <f>G451+100*variable_alloc_parm!B$8</f>
        <v>3.8366666666666669</v>
      </c>
      <c r="I451" s="4">
        <f t="shared" si="85"/>
        <v>212.92982269777139</v>
      </c>
      <c r="J451" s="4">
        <f t="shared" si="86"/>
        <v>14.877832571538683</v>
      </c>
      <c r="K451" s="33">
        <f t="shared" si="89"/>
        <v>1338.743568561059</v>
      </c>
      <c r="L451" s="4">
        <f t="shared" si="90"/>
        <v>22.7681600814273</v>
      </c>
      <c r="M451" s="33">
        <f t="shared" si="87"/>
        <v>143.14917229909693</v>
      </c>
      <c r="N451" s="15">
        <f t="shared" si="93"/>
        <v>10.591177559189786</v>
      </c>
      <c r="O451" s="6"/>
      <c r="P451" s="7">
        <f t="shared" si="94"/>
        <v>12.863256624926677</v>
      </c>
      <c r="Q451" s="7"/>
      <c r="R451" s="46">
        <f t="shared" si="95"/>
        <v>8.5970170444900434E-2</v>
      </c>
      <c r="S451" s="22">
        <f t="shared" si="91"/>
        <v>1.0018253777073978</v>
      </c>
      <c r="T451" s="22">
        <f t="shared" si="92"/>
        <v>6.4002769896032232</v>
      </c>
      <c r="U451" s="39">
        <f t="shared" si="96"/>
        <v>2.466179657670331E-2</v>
      </c>
      <c r="V451" s="39">
        <f t="shared" si="97"/>
        <v>-5.8337563498442879E-3</v>
      </c>
      <c r="W451" s="39">
        <f t="shared" si="98"/>
        <v>3.0495552926547598E-2</v>
      </c>
      <c r="Z451" s="37"/>
      <c r="AA451" s="37"/>
    </row>
    <row r="452" spans="1:27">
      <c r="A452" s="1">
        <v>1907.12</v>
      </c>
      <c r="B452" s="11">
        <v>6.57</v>
      </c>
      <c r="C452" s="4">
        <v>0.44</v>
      </c>
      <c r="D452" s="11">
        <v>0.66</v>
      </c>
      <c r="E452" s="11">
        <v>8.7534247930000006</v>
      </c>
      <c r="F452" s="4">
        <f t="shared" si="88"/>
        <v>1907.9583333332998</v>
      </c>
      <c r="G452" s="22">
        <f>G441*1/12+G453*11/12</f>
        <v>3.8533333333333331</v>
      </c>
      <c r="H452" s="22">
        <f>G452+100*variable_alloc_parm!B$8</f>
        <v>3.8533333333333331</v>
      </c>
      <c r="I452" s="4">
        <f t="shared" si="85"/>
        <v>228.69665843258022</v>
      </c>
      <c r="J452" s="4">
        <f t="shared" si="86"/>
        <v>15.316062360781627</v>
      </c>
      <c r="K452" s="33">
        <f t="shared" si="89"/>
        <v>1445.8983092445687</v>
      </c>
      <c r="L452" s="4">
        <f t="shared" si="90"/>
        <v>22.97409354117244</v>
      </c>
      <c r="M452" s="33">
        <f t="shared" si="87"/>
        <v>145.2500584629247</v>
      </c>
      <c r="N452" s="15">
        <f t="shared" si="93"/>
        <v>11.333306235811177</v>
      </c>
      <c r="O452" s="6"/>
      <c r="P452" s="7">
        <f t="shared" si="94"/>
        <v>13.798214088041602</v>
      </c>
      <c r="Q452" s="7"/>
      <c r="R452" s="46">
        <f t="shared" si="95"/>
        <v>7.7408702893090126E-2</v>
      </c>
      <c r="S452" s="22">
        <f t="shared" si="91"/>
        <v>1.0018403338887065</v>
      </c>
      <c r="T452" s="22">
        <f t="shared" si="92"/>
        <v>6.5513193922955884</v>
      </c>
      <c r="U452" s="39">
        <f t="shared" si="96"/>
        <v>1.2644818624587773E-2</v>
      </c>
      <c r="V452" s="39">
        <f t="shared" si="97"/>
        <v>-9.4588366136464375E-3</v>
      </c>
      <c r="W452" s="39">
        <f t="shared" si="98"/>
        <v>2.210365523823421E-2</v>
      </c>
      <c r="Z452" s="37"/>
      <c r="AA452" s="37"/>
    </row>
    <row r="453" spans="1:27">
      <c r="A453" s="1">
        <v>1908.01</v>
      </c>
      <c r="B453" s="11">
        <v>6.85</v>
      </c>
      <c r="C453" s="4">
        <v>0.43669999999999998</v>
      </c>
      <c r="D453" s="11">
        <v>0.65329999999999999</v>
      </c>
      <c r="E453" s="11">
        <v>8.6582595040000001</v>
      </c>
      <c r="F453" s="4">
        <f t="shared" si="88"/>
        <v>1908.0416666666331</v>
      </c>
      <c r="G453" s="22">
        <v>3.87</v>
      </c>
      <c r="H453" s="22">
        <f>G453+100*variable_alloc_parm!B$8</f>
        <v>3.87</v>
      </c>
      <c r="I453" s="4">
        <f t="shared" si="85"/>
        <v>241.06403822104707</v>
      </c>
      <c r="J453" s="4">
        <f t="shared" si="86"/>
        <v>15.368272334471719</v>
      </c>
      <c r="K453" s="33">
        <f t="shared" si="89"/>
        <v>1532.1860593289557</v>
      </c>
      <c r="L453" s="4">
        <f t="shared" si="90"/>
        <v>22.990822798512419</v>
      </c>
      <c r="M453" s="33">
        <f t="shared" si="87"/>
        <v>146.12805146855575</v>
      </c>
      <c r="N453" s="15">
        <f t="shared" si="93"/>
        <v>11.902968628266983</v>
      </c>
      <c r="O453" s="6"/>
      <c r="P453" s="7">
        <f t="shared" si="94"/>
        <v>14.522352358595414</v>
      </c>
      <c r="Q453" s="7"/>
      <c r="R453" s="46">
        <f t="shared" si="95"/>
        <v>7.1896382604064793E-2</v>
      </c>
      <c r="S453" s="22">
        <f t="shared" si="91"/>
        <v>1.0039792502497789</v>
      </c>
      <c r="T453" s="22">
        <f t="shared" si="92"/>
        <v>6.6355158611633094</v>
      </c>
      <c r="U453" s="39">
        <f t="shared" si="96"/>
        <v>1.1303836993540317E-2</v>
      </c>
      <c r="V453" s="39">
        <f t="shared" si="97"/>
        <v>-1.271273213252555E-2</v>
      </c>
      <c r="W453" s="39">
        <f t="shared" si="98"/>
        <v>2.4016569126065868E-2</v>
      </c>
      <c r="Z453" s="37"/>
      <c r="AA453" s="37"/>
    </row>
    <row r="454" spans="1:27">
      <c r="A454" s="1">
        <v>1908.02</v>
      </c>
      <c r="B454" s="11">
        <v>6.6</v>
      </c>
      <c r="C454" s="4">
        <v>0.43330000000000002</v>
      </c>
      <c r="D454" s="11">
        <v>0.64670000000000005</v>
      </c>
      <c r="E454" s="11">
        <v>8.5630942149999996</v>
      </c>
      <c r="F454" s="4">
        <f t="shared" si="88"/>
        <v>1908.1249999999663</v>
      </c>
      <c r="G454" s="22">
        <f>G453*11/12+G465*1/12</f>
        <v>3.8608333333333333</v>
      </c>
      <c r="H454" s="22">
        <f>G454+100*variable_alloc_parm!B$8</f>
        <v>3.8608333333333333</v>
      </c>
      <c r="I454" s="4">
        <f t="shared" si="85"/>
        <v>234.84735184593555</v>
      </c>
      <c r="J454" s="4">
        <f t="shared" si="86"/>
        <v>15.41808447800665</v>
      </c>
      <c r="K454" s="33">
        <f t="shared" si="89"/>
        <v>1500.8395932749552</v>
      </c>
      <c r="L454" s="4">
        <f t="shared" si="90"/>
        <v>23.0114821876919</v>
      </c>
      <c r="M454" s="33">
        <f t="shared" si="87"/>
        <v>147.05954014710812</v>
      </c>
      <c r="N454" s="15">
        <f t="shared" si="93"/>
        <v>11.554846295144799</v>
      </c>
      <c r="O454" s="6"/>
      <c r="P454" s="7">
        <f t="shared" si="94"/>
        <v>14.129214575724497</v>
      </c>
      <c r="Q454" s="7"/>
      <c r="R454" s="46">
        <f t="shared" si="95"/>
        <v>7.1931616729456194E-2</v>
      </c>
      <c r="S454" s="22">
        <f t="shared" si="91"/>
        <v>1.0039719343302449</v>
      </c>
      <c r="T454" s="22">
        <f t="shared" si="92"/>
        <v>6.7359569775452517</v>
      </c>
      <c r="U454" s="39">
        <f t="shared" si="96"/>
        <v>1.6484496270795956E-2</v>
      </c>
      <c r="V454" s="39">
        <f t="shared" si="97"/>
        <v>-1.447614349951587E-2</v>
      </c>
      <c r="W454" s="39">
        <f t="shared" si="98"/>
        <v>3.0960639770311826E-2</v>
      </c>
      <c r="Z454" s="37"/>
      <c r="AA454" s="37"/>
    </row>
    <row r="455" spans="1:27">
      <c r="A455" s="1">
        <v>1908.03</v>
      </c>
      <c r="B455" s="11">
        <v>6.87</v>
      </c>
      <c r="C455" s="4">
        <v>0.43</v>
      </c>
      <c r="D455" s="11">
        <v>0.64</v>
      </c>
      <c r="E455" s="11">
        <v>8.5630942149999996</v>
      </c>
      <c r="F455" s="4">
        <f t="shared" si="88"/>
        <v>1908.2083333332996</v>
      </c>
      <c r="G455" s="22">
        <f>G453*10/12+G465*2/12</f>
        <v>3.8516666666666666</v>
      </c>
      <c r="H455" s="22">
        <f>G455+100*variable_alloc_parm!B$8</f>
        <v>3.8516666666666666</v>
      </c>
      <c r="I455" s="4">
        <f t="shared" si="85"/>
        <v>244.45474351236018</v>
      </c>
      <c r="J455" s="4">
        <f t="shared" si="86"/>
        <v>15.30066080208368</v>
      </c>
      <c r="K455" s="33">
        <f t="shared" si="89"/>
        <v>1570.3860744279739</v>
      </c>
      <c r="L455" s="4">
        <f t="shared" si="90"/>
        <v>22.773076542636176</v>
      </c>
      <c r="M455" s="33">
        <f t="shared" si="87"/>
        <v>146.29506370216933</v>
      </c>
      <c r="N455" s="15">
        <f t="shared" si="93"/>
        <v>11.984662664464301</v>
      </c>
      <c r="O455" s="6"/>
      <c r="P455" s="7">
        <f t="shared" si="94"/>
        <v>14.683723501046018</v>
      </c>
      <c r="Q455" s="7"/>
      <c r="R455" s="46">
        <f t="shared" si="95"/>
        <v>6.8919488860364503E-2</v>
      </c>
      <c r="S455" s="22">
        <f t="shared" si="91"/>
        <v>1.0039646186027411</v>
      </c>
      <c r="T455" s="22">
        <f t="shared" si="92"/>
        <v>6.7627117563114165</v>
      </c>
      <c r="U455" s="39">
        <f t="shared" si="96"/>
        <v>1.1308788673356052E-2</v>
      </c>
      <c r="V455" s="39">
        <f t="shared" si="97"/>
        <v>-1.3745354989635472E-2</v>
      </c>
      <c r="W455" s="39">
        <f t="shared" si="98"/>
        <v>2.5054143662991524E-2</v>
      </c>
      <c r="Z455" s="37"/>
      <c r="AA455" s="37"/>
    </row>
    <row r="456" spans="1:27">
      <c r="A456" s="1">
        <v>1908.04</v>
      </c>
      <c r="B456" s="11">
        <v>7.24</v>
      </c>
      <c r="C456" s="4">
        <v>0.42670000000000002</v>
      </c>
      <c r="D456" s="11">
        <v>0.63329999999999997</v>
      </c>
      <c r="E456" s="11">
        <v>8.6582595040000001</v>
      </c>
      <c r="F456" s="4">
        <f t="shared" si="88"/>
        <v>1908.2916666666329</v>
      </c>
      <c r="G456" s="22">
        <f>G453*9/12+G465*3/12</f>
        <v>3.8424999999999998</v>
      </c>
      <c r="H456" s="22">
        <f>G456+100*variable_alloc_parm!B$8</f>
        <v>3.8424999999999998</v>
      </c>
      <c r="I456" s="4">
        <f t="shared" si="85"/>
        <v>254.78885207596801</v>
      </c>
      <c r="J456" s="4">
        <f t="shared" si="86"/>
        <v>15.016354030499388</v>
      </c>
      <c r="K456" s="33">
        <f t="shared" si="89"/>
        <v>1644.811559857392</v>
      </c>
      <c r="L456" s="4">
        <f t="shared" si="90"/>
        <v>22.286986190567756</v>
      </c>
      <c r="M456" s="33">
        <f t="shared" si="87"/>
        <v>143.87557470410033</v>
      </c>
      <c r="N456" s="15">
        <f t="shared" si="93"/>
        <v>12.448889158370372</v>
      </c>
      <c r="O456" s="6"/>
      <c r="P456" s="7">
        <f t="shared" si="94"/>
        <v>15.277960676657001</v>
      </c>
      <c r="Q456" s="7"/>
      <c r="R456" s="46">
        <f t="shared" si="95"/>
        <v>6.7031987776984214E-2</v>
      </c>
      <c r="S456" s="22">
        <f t="shared" si="91"/>
        <v>1.0039573030673983</v>
      </c>
      <c r="T456" s="22">
        <f t="shared" si="92"/>
        <v>6.7148978285478131</v>
      </c>
      <c r="U456" s="39">
        <f t="shared" si="96"/>
        <v>4.9911126784352167E-3</v>
      </c>
      <c r="V456" s="39">
        <f t="shared" si="97"/>
        <v>-1.4024911459982747E-2</v>
      </c>
      <c r="W456" s="39">
        <f t="shared" si="98"/>
        <v>1.9016024138417964E-2</v>
      </c>
      <c r="Z456" s="37"/>
      <c r="AA456" s="37"/>
    </row>
    <row r="457" spans="1:27">
      <c r="A457" s="1">
        <v>1908.05</v>
      </c>
      <c r="B457" s="11">
        <v>7.63</v>
      </c>
      <c r="C457" s="4">
        <v>0.42330000000000001</v>
      </c>
      <c r="D457" s="11">
        <v>0.62670000000000003</v>
      </c>
      <c r="E457" s="11">
        <v>8.6582595040000001</v>
      </c>
      <c r="F457" s="4">
        <f t="shared" si="88"/>
        <v>1908.3749999999661</v>
      </c>
      <c r="G457" s="22">
        <f>G453*8/12+G465*4/12</f>
        <v>3.833333333333333</v>
      </c>
      <c r="H457" s="22">
        <f>G457+100*variable_alloc_parm!B$8</f>
        <v>3.833333333333333</v>
      </c>
      <c r="I457" s="4">
        <f t="shared" si="85"/>
        <v>268.51366593088898</v>
      </c>
      <c r="J457" s="4">
        <f t="shared" si="86"/>
        <v>14.896701807148796</v>
      </c>
      <c r="K457" s="33">
        <f t="shared" si="89"/>
        <v>1741.4272002052312</v>
      </c>
      <c r="L457" s="4">
        <f t="shared" si="90"/>
        <v>22.054720109946018</v>
      </c>
      <c r="M457" s="33">
        <f t="shared" si="87"/>
        <v>143.03439401947816</v>
      </c>
      <c r="N457" s="15">
        <f t="shared" si="93"/>
        <v>13.078451355438345</v>
      </c>
      <c r="O457" s="6"/>
      <c r="P457" s="7">
        <f t="shared" si="94"/>
        <v>16.073179553710752</v>
      </c>
      <c r="Q457" s="7"/>
      <c r="R457" s="46">
        <f t="shared" si="95"/>
        <v>5.6304171272246198E-2</v>
      </c>
      <c r="S457" s="22">
        <f t="shared" si="91"/>
        <v>1.0039499877243483</v>
      </c>
      <c r="T457" s="22">
        <f t="shared" si="92"/>
        <v>6.7414707143219914</v>
      </c>
      <c r="U457" s="39">
        <f t="shared" si="96"/>
        <v>1.0351254982812197E-3</v>
      </c>
      <c r="V457" s="39">
        <f t="shared" si="97"/>
        <v>-1.6054572047676796E-2</v>
      </c>
      <c r="W457" s="39">
        <f t="shared" si="98"/>
        <v>1.7089697545958016E-2</v>
      </c>
      <c r="Z457" s="37"/>
      <c r="AA457" s="37"/>
    </row>
    <row r="458" spans="1:27">
      <c r="A458" s="1">
        <v>1908.06</v>
      </c>
      <c r="B458" s="11">
        <v>7.64</v>
      </c>
      <c r="C458" s="4">
        <v>0.42</v>
      </c>
      <c r="D458" s="11">
        <v>0.62</v>
      </c>
      <c r="E458" s="11">
        <v>8.6582595040000001</v>
      </c>
      <c r="F458" s="4">
        <f t="shared" si="88"/>
        <v>1908.4583333332994</v>
      </c>
      <c r="G458" s="22">
        <f>G453*7/12+G465*5/12</f>
        <v>3.8241666666666663</v>
      </c>
      <c r="H458" s="22">
        <f>G458+100*variable_alloc_parm!B$8</f>
        <v>3.8241666666666663</v>
      </c>
      <c r="I458" s="4">
        <f t="shared" ref="I458:I521" si="99">B458*$E$1839/E458</f>
        <v>268.86558423486127</v>
      </c>
      <c r="J458" s="4">
        <f t="shared" ref="J458:J521" si="100">C458*$E$1839/E458</f>
        <v>14.780568766837924</v>
      </c>
      <c r="K458" s="33">
        <f t="shared" si="89"/>
        <v>1751.6977407044756</v>
      </c>
      <c r="L458" s="4">
        <f t="shared" si="90"/>
        <v>21.818934846284552</v>
      </c>
      <c r="M458" s="33">
        <f t="shared" ref="M458:M521" si="101">L458*(K458/I458)</f>
        <v>142.15348157549408</v>
      </c>
      <c r="N458" s="15">
        <f t="shared" si="93"/>
        <v>13.051684129229992</v>
      </c>
      <c r="O458" s="6"/>
      <c r="P458" s="7">
        <f t="shared" si="94"/>
        <v>16.063482493706537</v>
      </c>
      <c r="Q458" s="7"/>
      <c r="R458" s="46">
        <f t="shared" si="95"/>
        <v>6.3505333446276291E-2</v>
      </c>
      <c r="S458" s="22">
        <f t="shared" si="91"/>
        <v>1.0039426725737219</v>
      </c>
      <c r="T458" s="22">
        <f t="shared" si="92"/>
        <v>6.7680994408876165</v>
      </c>
      <c r="U458" s="39">
        <f t="shared" si="96"/>
        <v>-8.6790412958448471E-5</v>
      </c>
      <c r="V458" s="39">
        <f t="shared" si="97"/>
        <v>-1.7371794560152476E-2</v>
      </c>
      <c r="W458" s="39">
        <f t="shared" si="98"/>
        <v>1.7285004147194027E-2</v>
      </c>
      <c r="Z458" s="37"/>
      <c r="AA458" s="37"/>
    </row>
    <row r="459" spans="1:27">
      <c r="A459" s="1">
        <v>1908.07</v>
      </c>
      <c r="B459" s="11">
        <v>7.92</v>
      </c>
      <c r="C459" s="4">
        <v>0.41670000000000001</v>
      </c>
      <c r="D459" s="11">
        <v>0.61329999999999996</v>
      </c>
      <c r="E459" s="11">
        <v>8.7534247930000006</v>
      </c>
      <c r="F459" s="4">
        <f t="shared" ref="F459:F522" si="102">F458+1/12</f>
        <v>1908.5416666666326</v>
      </c>
      <c r="G459" s="22">
        <f>G453*6/12+G465*6/12</f>
        <v>3.8149999999999995</v>
      </c>
      <c r="H459" s="22">
        <f>G459+100*variable_alloc_parm!B$8</f>
        <v>3.8149999999999995</v>
      </c>
      <c r="I459" s="4">
        <f t="shared" si="99"/>
        <v>275.6891224940693</v>
      </c>
      <c r="J459" s="4">
        <f t="shared" si="100"/>
        <v>14.505007240312963</v>
      </c>
      <c r="K459" s="33">
        <f t="shared" ref="K459:K522" si="103">K458*((I459+(J459/12))/I458)</f>
        <v>1804.0292516090265</v>
      </c>
      <c r="L459" s="4">
        <f t="shared" ref="L459:L522" si="104">D459*$E$1839/E459</f>
        <v>21.348502376971297</v>
      </c>
      <c r="M459" s="33">
        <f t="shared" si="101"/>
        <v>139.69837626411817</v>
      </c>
      <c r="N459" s="15">
        <f t="shared" si="93"/>
        <v>13.345487104834403</v>
      </c>
      <c r="O459" s="6"/>
      <c r="P459" s="7">
        <f t="shared" si="94"/>
        <v>16.444418748089589</v>
      </c>
      <c r="Q459" s="7"/>
      <c r="R459" s="46">
        <f t="shared" si="95"/>
        <v>6.4488228436870243E-2</v>
      </c>
      <c r="S459" s="22">
        <f t="shared" ref="S459:S522" si="105">((H459/H460+H459/1200+((1+H460/1200)^(-119))*(1-H459/H460)))</f>
        <v>1.0039353576156511</v>
      </c>
      <c r="T459" s="22">
        <f t="shared" ref="T459:T522" si="106">T458*S458*E458/E459</f>
        <v>6.7209124610745752</v>
      </c>
      <c r="U459" s="39">
        <f t="shared" si="96"/>
        <v>-4.2185548874094092E-3</v>
      </c>
      <c r="V459" s="39">
        <f t="shared" si="97"/>
        <v>-1.8904544061945416E-2</v>
      </c>
      <c r="W459" s="39">
        <f t="shared" si="98"/>
        <v>1.4685989174536007E-2</v>
      </c>
      <c r="Z459" s="37"/>
      <c r="AA459" s="37"/>
    </row>
    <row r="460" spans="1:27">
      <c r="A460" s="1">
        <v>1908.08</v>
      </c>
      <c r="B460" s="11">
        <v>8.26</v>
      </c>
      <c r="C460" s="4">
        <v>0.4133</v>
      </c>
      <c r="D460" s="11">
        <v>0.60670000000000002</v>
      </c>
      <c r="E460" s="11">
        <v>8.7534247930000006</v>
      </c>
      <c r="F460" s="4">
        <f t="shared" si="102"/>
        <v>1908.6249999999659</v>
      </c>
      <c r="G460" s="22">
        <f>G453*5/12+G465*7/12</f>
        <v>3.8058333333333332</v>
      </c>
      <c r="H460" s="22">
        <f>G460+100*variable_alloc_parm!B$8</f>
        <v>3.8058333333333332</v>
      </c>
      <c r="I460" s="4">
        <f t="shared" si="99"/>
        <v>287.52426159103686</v>
      </c>
      <c r="J460" s="4">
        <f t="shared" si="100"/>
        <v>14.386655849343288</v>
      </c>
      <c r="K460" s="33">
        <f t="shared" si="103"/>
        <v>1889.3201253069938</v>
      </c>
      <c r="L460" s="4">
        <f t="shared" si="104"/>
        <v>21.118761441559577</v>
      </c>
      <c r="M460" s="33">
        <f t="shared" si="101"/>
        <v>138.77124939754884</v>
      </c>
      <c r="N460" s="15">
        <f t="shared" si="93"/>
        <v>13.884232895208612</v>
      </c>
      <c r="O460" s="6"/>
      <c r="P460" s="7">
        <f t="shared" si="94"/>
        <v>17.124917552510809</v>
      </c>
      <c r="Q460" s="7"/>
      <c r="R460" s="46">
        <f t="shared" si="95"/>
        <v>6.1672342573396183E-2</v>
      </c>
      <c r="S460" s="22">
        <f t="shared" si="105"/>
        <v>1.0039280428502675</v>
      </c>
      <c r="T460" s="22">
        <f t="shared" si="106"/>
        <v>6.7473616551123898</v>
      </c>
      <c r="U460" s="39">
        <f t="shared" si="96"/>
        <v>-9.175680242368256E-3</v>
      </c>
      <c r="V460" s="39">
        <f t="shared" si="97"/>
        <v>-2.0802587165439479E-2</v>
      </c>
      <c r="W460" s="39">
        <f t="shared" si="98"/>
        <v>1.1626906923071223E-2</v>
      </c>
      <c r="Z460" s="37"/>
      <c r="AA460" s="37"/>
    </row>
    <row r="461" spans="1:27">
      <c r="A461" s="1">
        <v>1908.09</v>
      </c>
      <c r="B461" s="11">
        <v>8.17</v>
      </c>
      <c r="C461" s="4">
        <v>0.41</v>
      </c>
      <c r="D461" s="11">
        <v>0.6</v>
      </c>
      <c r="E461" s="11">
        <v>8.7534247930000006</v>
      </c>
      <c r="F461" s="4">
        <f t="shared" si="102"/>
        <v>1908.7083333332992</v>
      </c>
      <c r="G461" s="22">
        <f>G453*4/12+G465*8/12</f>
        <v>3.7966666666666664</v>
      </c>
      <c r="H461" s="22">
        <f>G461+100*variable_alloc_parm!B$8</f>
        <v>3.7966666666666664</v>
      </c>
      <c r="I461" s="4">
        <f t="shared" si="99"/>
        <v>284.39143065360429</v>
      </c>
      <c r="J461" s="4">
        <f t="shared" si="100"/>
        <v>14.271785381637425</v>
      </c>
      <c r="K461" s="33">
        <f t="shared" si="103"/>
        <v>1876.549297179919</v>
      </c>
      <c r="L461" s="4">
        <f t="shared" si="104"/>
        <v>20.885539582884036</v>
      </c>
      <c r="M461" s="33">
        <f t="shared" si="101"/>
        <v>137.81267788347017</v>
      </c>
      <c r="N461" s="15">
        <f t="shared" si="93"/>
        <v>13.70144226882511</v>
      </c>
      <c r="O461" s="6"/>
      <c r="P461" s="7">
        <f t="shared" si="94"/>
        <v>16.916213689856768</v>
      </c>
      <c r="Q461" s="7"/>
      <c r="R461" s="46">
        <f t="shared" si="95"/>
        <v>6.2724881699916593E-2</v>
      </c>
      <c r="S461" s="22">
        <f t="shared" si="105"/>
        <v>1.0039207282777027</v>
      </c>
      <c r="T461" s="22">
        <f t="shared" si="106"/>
        <v>6.7738655808199226</v>
      </c>
      <c r="U461" s="39">
        <f t="shared" si="96"/>
        <v>-1.0284027999792444E-2</v>
      </c>
      <c r="V461" s="39">
        <f t="shared" si="97"/>
        <v>-2.2659611603715102E-2</v>
      </c>
      <c r="W461" s="39">
        <f t="shared" si="98"/>
        <v>1.2375583603922657E-2</v>
      </c>
      <c r="Z461" s="37"/>
      <c r="AA461" s="37"/>
    </row>
    <row r="462" spans="1:27">
      <c r="A462" s="1">
        <v>1908.1</v>
      </c>
      <c r="B462" s="11">
        <v>8.27</v>
      </c>
      <c r="C462" s="4">
        <v>0.40670000000000001</v>
      </c>
      <c r="D462" s="11">
        <v>0.59330000000000005</v>
      </c>
      <c r="E462" s="11">
        <v>8.8485090910000004</v>
      </c>
      <c r="F462" s="4">
        <f t="shared" si="102"/>
        <v>1908.7916666666324</v>
      </c>
      <c r="G462" s="22">
        <f>G453*3/12+G465*9/12</f>
        <v>3.7874999999999996</v>
      </c>
      <c r="H462" s="22">
        <f>G462+100*variable_alloc_parm!B$8</f>
        <v>3.7874999999999996</v>
      </c>
      <c r="I462" s="4">
        <f t="shared" si="99"/>
        <v>284.77893553423712</v>
      </c>
      <c r="J462" s="4">
        <f t="shared" si="100"/>
        <v>14.004787555232678</v>
      </c>
      <c r="K462" s="33">
        <f t="shared" si="103"/>
        <v>1886.8070893774357</v>
      </c>
      <c r="L462" s="4">
        <f t="shared" si="104"/>
        <v>20.430392074058393</v>
      </c>
      <c r="M462" s="33">
        <f t="shared" si="101"/>
        <v>135.3618677300644</v>
      </c>
      <c r="N462" s="15">
        <f t="shared" si="93"/>
        <v>13.690810359178705</v>
      </c>
      <c r="O462" s="6"/>
      <c r="P462" s="7">
        <f t="shared" si="94"/>
        <v>16.918532418224832</v>
      </c>
      <c r="Q462" s="7"/>
      <c r="R462" s="46">
        <f t="shared" si="95"/>
        <v>6.3984155737842913E-2</v>
      </c>
      <c r="S462" s="22">
        <f t="shared" si="105"/>
        <v>1.0039134138980883</v>
      </c>
      <c r="T462" s="22">
        <f t="shared" si="106"/>
        <v>6.7273480786574948</v>
      </c>
      <c r="U462" s="39">
        <f t="shared" si="96"/>
        <v>-7.9633161687905352E-3</v>
      </c>
      <c r="V462" s="39">
        <f t="shared" si="97"/>
        <v>-2.3422719124162161E-2</v>
      </c>
      <c r="W462" s="39">
        <f t="shared" si="98"/>
        <v>1.5459402955371626E-2</v>
      </c>
      <c r="Z462" s="37"/>
      <c r="AA462" s="37"/>
    </row>
    <row r="463" spans="1:27">
      <c r="A463" s="1">
        <v>1908.11</v>
      </c>
      <c r="B463" s="11">
        <v>8.83</v>
      </c>
      <c r="C463" s="4">
        <v>0.40329999999999999</v>
      </c>
      <c r="D463" s="11">
        <v>0.5867</v>
      </c>
      <c r="E463" s="11">
        <v>8.9436743799999991</v>
      </c>
      <c r="F463" s="4">
        <f t="shared" si="102"/>
        <v>1908.8749999999657</v>
      </c>
      <c r="G463" s="22">
        <f>G453*2/12+G465*10/12</f>
        <v>3.7783333333333329</v>
      </c>
      <c r="H463" s="22">
        <f>G463+100*variable_alloc_parm!B$8</f>
        <v>3.7783333333333329</v>
      </c>
      <c r="I463" s="4">
        <f t="shared" si="99"/>
        <v>300.8272535074114</v>
      </c>
      <c r="J463" s="4">
        <f t="shared" si="100"/>
        <v>13.739935599041791</v>
      </c>
      <c r="K463" s="33">
        <f t="shared" si="103"/>
        <v>2000.7216387623223</v>
      </c>
      <c r="L463" s="4">
        <f t="shared" si="104"/>
        <v>19.988148316285198</v>
      </c>
      <c r="M463" s="33">
        <f t="shared" si="101"/>
        <v>132.9358307431319</v>
      </c>
      <c r="N463" s="15">
        <f t="shared" si="93"/>
        <v>14.43501409125626</v>
      </c>
      <c r="O463" s="6"/>
      <c r="P463" s="7">
        <f t="shared" si="94"/>
        <v>17.849788804262822</v>
      </c>
      <c r="Q463" s="7"/>
      <c r="R463" s="46">
        <f t="shared" si="95"/>
        <v>6.1411293814185981E-2</v>
      </c>
      <c r="S463" s="22">
        <f t="shared" si="105"/>
        <v>1.0039060997115568</v>
      </c>
      <c r="T463" s="22">
        <f t="shared" si="106"/>
        <v>6.6818124055974719</v>
      </c>
      <c r="U463" s="39">
        <f t="shared" si="96"/>
        <v>-1.2525345121440878E-2</v>
      </c>
      <c r="V463" s="39">
        <f t="shared" si="97"/>
        <v>-2.4161052630999991E-2</v>
      </c>
      <c r="W463" s="39">
        <f t="shared" si="98"/>
        <v>1.1635707509559112E-2</v>
      </c>
      <c r="Z463" s="37"/>
      <c r="AA463" s="37"/>
    </row>
    <row r="464" spans="1:27">
      <c r="A464" s="1">
        <v>1908.12</v>
      </c>
      <c r="B464" s="11">
        <v>9.0299999999999994</v>
      </c>
      <c r="C464" s="4">
        <v>0.4</v>
      </c>
      <c r="D464" s="11">
        <v>0.57999999999999996</v>
      </c>
      <c r="E464" s="11">
        <v>9.0388396689999997</v>
      </c>
      <c r="F464" s="4">
        <f t="shared" si="102"/>
        <v>1908.9583333332989</v>
      </c>
      <c r="G464" s="22">
        <f>G453*1/12+G465*11/12</f>
        <v>3.769166666666667</v>
      </c>
      <c r="H464" s="22">
        <f>G464+100*variable_alloc_parm!B$8</f>
        <v>3.769166666666667</v>
      </c>
      <c r="I464" s="4">
        <f t="shared" si="99"/>
        <v>304.40201405900171</v>
      </c>
      <c r="J464" s="4">
        <f t="shared" si="100"/>
        <v>13.484031630520564</v>
      </c>
      <c r="K464" s="33">
        <f t="shared" si="103"/>
        <v>2031.9696396258496</v>
      </c>
      <c r="L464" s="4">
        <f t="shared" si="104"/>
        <v>19.551845864254819</v>
      </c>
      <c r="M464" s="33">
        <f t="shared" si="101"/>
        <v>130.51410752857063</v>
      </c>
      <c r="N464" s="15">
        <f t="shared" si="93"/>
        <v>14.582482908962438</v>
      </c>
      <c r="O464" s="6"/>
      <c r="P464" s="7">
        <f t="shared" si="94"/>
        <v>18.04231099869158</v>
      </c>
      <c r="Q464" s="7"/>
      <c r="R464" s="46">
        <f t="shared" si="95"/>
        <v>6.04315993348001E-2</v>
      </c>
      <c r="S464" s="22">
        <f t="shared" si="105"/>
        <v>1.0038987857182395</v>
      </c>
      <c r="T464" s="22">
        <f t="shared" si="106"/>
        <v>6.6372880769643556</v>
      </c>
      <c r="U464" s="39">
        <f t="shared" si="96"/>
        <v>-1.6639366110551057E-2</v>
      </c>
      <c r="V464" s="39">
        <f t="shared" si="97"/>
        <v>-2.4287203342074681E-2</v>
      </c>
      <c r="W464" s="39">
        <f t="shared" si="98"/>
        <v>7.6478372315236243E-3</v>
      </c>
      <c r="Z464" s="37"/>
      <c r="AA464" s="37"/>
    </row>
    <row r="465" spans="1:27">
      <c r="A465" s="1">
        <v>1909.01</v>
      </c>
      <c r="B465" s="11">
        <v>9.06</v>
      </c>
      <c r="C465" s="4">
        <v>0.40329999999999999</v>
      </c>
      <c r="D465" s="11">
        <v>0.59499999999999997</v>
      </c>
      <c r="E465" s="11">
        <v>8.9436743799999991</v>
      </c>
      <c r="F465" s="4">
        <f t="shared" si="102"/>
        <v>1909.0416666666322</v>
      </c>
      <c r="G465" s="22">
        <v>3.76</v>
      </c>
      <c r="H465" s="22">
        <f>G465+100*variable_alloc_parm!B$8</f>
        <v>3.76</v>
      </c>
      <c r="I465" s="4">
        <f t="shared" si="99"/>
        <v>308.66307098268948</v>
      </c>
      <c r="J465" s="4">
        <f t="shared" si="100"/>
        <v>13.739935599041791</v>
      </c>
      <c r="K465" s="33">
        <f t="shared" si="103"/>
        <v>2068.0565645692159</v>
      </c>
      <c r="L465" s="4">
        <f t="shared" si="104"/>
        <v>20.270919120827834</v>
      </c>
      <c r="M465" s="33">
        <f t="shared" si="101"/>
        <v>135.81607681221666</v>
      </c>
      <c r="N465" s="15">
        <f t="shared" si="93"/>
        <v>14.764418456441357</v>
      </c>
      <c r="O465" s="6"/>
      <c r="P465" s="7">
        <f t="shared" si="94"/>
        <v>18.278868975062476</v>
      </c>
      <c r="Q465" s="7"/>
      <c r="R465" s="46">
        <f t="shared" si="95"/>
        <v>5.8589112632355805E-2</v>
      </c>
      <c r="S465" s="22">
        <f t="shared" si="105"/>
        <v>1.0021005553726343</v>
      </c>
      <c r="T465" s="22">
        <f t="shared" si="106"/>
        <v>6.7340649435134994</v>
      </c>
      <c r="U465" s="39">
        <f t="shared" si="96"/>
        <v>-1.8403410663703323E-2</v>
      </c>
      <c r="V465" s="39">
        <f t="shared" si="97"/>
        <v>-2.5288120751928433E-2</v>
      </c>
      <c r="W465" s="39">
        <f t="shared" si="98"/>
        <v>6.88471008822511E-3</v>
      </c>
      <c r="Z465" s="37"/>
      <c r="AA465" s="37"/>
    </row>
    <row r="466" spans="1:27">
      <c r="A466" s="1">
        <v>1909.02</v>
      </c>
      <c r="B466" s="11">
        <v>8.8000000000000007</v>
      </c>
      <c r="C466" s="4">
        <v>0.40670000000000001</v>
      </c>
      <c r="D466" s="11">
        <v>0.61</v>
      </c>
      <c r="E466" s="11">
        <v>9.0388396689999997</v>
      </c>
      <c r="F466" s="4">
        <f t="shared" si="102"/>
        <v>1909.1249999999654</v>
      </c>
      <c r="G466" s="22">
        <f>G465*11/12+G477*1/12</f>
        <v>3.7725</v>
      </c>
      <c r="H466" s="22">
        <f>G466+100*variable_alloc_parm!B$8</f>
        <v>3.7725</v>
      </c>
      <c r="I466" s="4">
        <f t="shared" si="99"/>
        <v>296.64869587145245</v>
      </c>
      <c r="J466" s="4">
        <f t="shared" si="100"/>
        <v>13.709889160331784</v>
      </c>
      <c r="K466" s="33">
        <f t="shared" si="103"/>
        <v>1995.2144467114456</v>
      </c>
      <c r="L466" s="4">
        <f t="shared" si="104"/>
        <v>20.56314823654386</v>
      </c>
      <c r="M466" s="33">
        <f t="shared" si="101"/>
        <v>138.304637783407</v>
      </c>
      <c r="N466" s="15">
        <f t="shared" si="93"/>
        <v>14.167157516701366</v>
      </c>
      <c r="O466" s="6"/>
      <c r="P466" s="7">
        <f t="shared" si="94"/>
        <v>17.551012942214435</v>
      </c>
      <c r="Q466" s="7"/>
      <c r="R466" s="46">
        <f t="shared" si="95"/>
        <v>5.9552576468414269E-2</v>
      </c>
      <c r="S466" s="22">
        <f t="shared" si="105"/>
        <v>1.0021115756288155</v>
      </c>
      <c r="T466" s="22">
        <f t="shared" si="106"/>
        <v>6.6771617888923567</v>
      </c>
      <c r="U466" s="39">
        <f t="shared" si="96"/>
        <v>-1.2104931460708346E-2</v>
      </c>
      <c r="V466" s="39">
        <f t="shared" si="97"/>
        <v>-2.2607681822931602E-2</v>
      </c>
      <c r="W466" s="39">
        <f t="shared" si="98"/>
        <v>1.0502750362223257E-2</v>
      </c>
      <c r="Z466" s="37"/>
      <c r="AA466" s="37"/>
    </row>
    <row r="467" spans="1:27">
      <c r="A467" s="1">
        <v>1909.03</v>
      </c>
      <c r="B467" s="11">
        <v>8.92</v>
      </c>
      <c r="C467" s="4">
        <v>0.41</v>
      </c>
      <c r="D467" s="11">
        <v>0.625</v>
      </c>
      <c r="E467" s="11">
        <v>9.0388396689999997</v>
      </c>
      <c r="F467" s="4">
        <f t="shared" si="102"/>
        <v>1909.2083333332987</v>
      </c>
      <c r="G467" s="22">
        <f>G465*10/12+G477*2/12</f>
        <v>3.7849999999999997</v>
      </c>
      <c r="H467" s="22">
        <f>G467+100*variable_alloc_parm!B$8</f>
        <v>3.7849999999999997</v>
      </c>
      <c r="I467" s="4">
        <f t="shared" si="99"/>
        <v>300.6939053606086</v>
      </c>
      <c r="J467" s="4">
        <f t="shared" si="100"/>
        <v>13.821132421283577</v>
      </c>
      <c r="K467" s="33">
        <f t="shared" si="103"/>
        <v>2030.1684876812958</v>
      </c>
      <c r="L467" s="4">
        <f t="shared" si="104"/>
        <v>21.068799422688382</v>
      </c>
      <c r="M467" s="33">
        <f t="shared" si="101"/>
        <v>142.2483525561446</v>
      </c>
      <c r="N467" s="15">
        <f t="shared" si="93"/>
        <v>14.336058380586216</v>
      </c>
      <c r="O467" s="6"/>
      <c r="P467" s="7">
        <f t="shared" si="94"/>
        <v>17.770999224836938</v>
      </c>
      <c r="Q467" s="7"/>
      <c r="R467" s="46">
        <f t="shared" si="95"/>
        <v>5.8595967072828339E-2</v>
      </c>
      <c r="S467" s="22">
        <f t="shared" si="105"/>
        <v>1.002122595395643</v>
      </c>
      <c r="T467" s="22">
        <f t="shared" si="106"/>
        <v>6.6912611209954393</v>
      </c>
      <c r="U467" s="39">
        <f t="shared" si="96"/>
        <v>-1.1502568489839549E-2</v>
      </c>
      <c r="V467" s="39">
        <f t="shared" si="97"/>
        <v>-2.3947180086188236E-2</v>
      </c>
      <c r="W467" s="39">
        <f t="shared" si="98"/>
        <v>1.2444611596348687E-2</v>
      </c>
      <c r="Z467" s="37"/>
      <c r="AA467" s="37"/>
    </row>
    <row r="468" spans="1:27">
      <c r="A468" s="1">
        <v>1909.04</v>
      </c>
      <c r="B468" s="11">
        <v>9.32</v>
      </c>
      <c r="C468" s="4">
        <v>0.4133</v>
      </c>
      <c r="D468" s="11">
        <v>0.64</v>
      </c>
      <c r="E468" s="11">
        <v>9.229089256</v>
      </c>
      <c r="F468" s="4">
        <f t="shared" si="102"/>
        <v>1909.291666666632</v>
      </c>
      <c r="G468" s="22">
        <f>G465*9/12+G477*3/12</f>
        <v>3.7974999999999999</v>
      </c>
      <c r="H468" s="22">
        <f>G468+100*variable_alloc_parm!B$8</f>
        <v>3.7974999999999999</v>
      </c>
      <c r="I468" s="4">
        <f t="shared" si="99"/>
        <v>307.70143415329869</v>
      </c>
      <c r="J468" s="4">
        <f t="shared" si="100"/>
        <v>13.645171967334587</v>
      </c>
      <c r="K468" s="33">
        <f t="shared" si="103"/>
        <v>2085.1578429073866</v>
      </c>
      <c r="L468" s="4">
        <f t="shared" si="104"/>
        <v>21.129712216535534</v>
      </c>
      <c r="M468" s="33">
        <f t="shared" si="101"/>
        <v>143.1868046631682</v>
      </c>
      <c r="N468" s="15">
        <f t="shared" si="93"/>
        <v>14.64519860308612</v>
      </c>
      <c r="O468" s="6"/>
      <c r="P468" s="7">
        <f t="shared" si="94"/>
        <v>18.161144521921884</v>
      </c>
      <c r="Q468" s="7"/>
      <c r="R468" s="46">
        <f t="shared" si="95"/>
        <v>5.7740559903484791E-2</v>
      </c>
      <c r="S468" s="22">
        <f t="shared" si="105"/>
        <v>1.0021336146735726</v>
      </c>
      <c r="T468" s="22">
        <f t="shared" si="106"/>
        <v>6.5672366978910794</v>
      </c>
      <c r="U468" s="39">
        <f t="shared" si="96"/>
        <v>-1.2157588476801373E-2</v>
      </c>
      <c r="V468" s="39">
        <f t="shared" si="97"/>
        <v>-2.3821721065581003E-2</v>
      </c>
      <c r="W468" s="39">
        <f t="shared" si="98"/>
        <v>1.166413258877963E-2</v>
      </c>
      <c r="Z468" s="37"/>
      <c r="AA468" s="37"/>
    </row>
    <row r="469" spans="1:27">
      <c r="A469" s="1">
        <v>1909.05</v>
      </c>
      <c r="B469" s="11">
        <v>9.6300000000000008</v>
      </c>
      <c r="C469" s="4">
        <v>0.41670000000000001</v>
      </c>
      <c r="D469" s="11">
        <v>0.65500000000000003</v>
      </c>
      <c r="E469" s="11">
        <v>9.3242545450000005</v>
      </c>
      <c r="F469" s="4">
        <f t="shared" si="102"/>
        <v>1909.3749999999652</v>
      </c>
      <c r="G469" s="22">
        <f>G465*8/12+G477*4/12</f>
        <v>3.8099999999999996</v>
      </c>
      <c r="H469" s="22">
        <f>G469+100*variable_alloc_parm!B$8</f>
        <v>3.8099999999999996</v>
      </c>
      <c r="I469" s="4">
        <f t="shared" si="99"/>
        <v>314.69121588636347</v>
      </c>
      <c r="J469" s="4">
        <f t="shared" si="100"/>
        <v>13.617012425737034</v>
      </c>
      <c r="K469" s="33">
        <f t="shared" si="103"/>
        <v>2140.2142428520324</v>
      </c>
      <c r="L469" s="4">
        <f t="shared" si="104"/>
        <v>21.404231194763039</v>
      </c>
      <c r="M469" s="33">
        <f t="shared" si="101"/>
        <v>145.57012762908423</v>
      </c>
      <c r="N469" s="15">
        <f t="shared" si="93"/>
        <v>14.953509786582782</v>
      </c>
      <c r="O469" s="6"/>
      <c r="P469" s="7">
        <f t="shared" si="94"/>
        <v>18.548405152076857</v>
      </c>
      <c r="Q469" s="7"/>
      <c r="R469" s="46">
        <f t="shared" si="95"/>
        <v>5.7262276887974667E-2</v>
      </c>
      <c r="S469" s="22">
        <f t="shared" si="105"/>
        <v>1.0021446334630597</v>
      </c>
      <c r="T469" s="22">
        <f t="shared" si="106"/>
        <v>6.5140790524352781</v>
      </c>
      <c r="U469" s="39">
        <f t="shared" si="96"/>
        <v>-8.7926145105476916E-3</v>
      </c>
      <c r="V469" s="39">
        <f t="shared" si="97"/>
        <v>-2.4118035898860413E-2</v>
      </c>
      <c r="W469" s="39">
        <f t="shared" si="98"/>
        <v>1.5325421388312721E-2</v>
      </c>
      <c r="Z469" s="37"/>
      <c r="AA469" s="37"/>
    </row>
    <row r="470" spans="1:27">
      <c r="A470" s="1">
        <v>1909.06</v>
      </c>
      <c r="B470" s="11">
        <v>9.8000000000000007</v>
      </c>
      <c r="C470" s="4">
        <v>0.42</v>
      </c>
      <c r="D470" s="11">
        <v>0.67</v>
      </c>
      <c r="E470" s="11">
        <v>9.4194198349999994</v>
      </c>
      <c r="F470" s="4">
        <f t="shared" si="102"/>
        <v>1909.4583333332985</v>
      </c>
      <c r="G470" s="22">
        <f>G465*7/12+G477*5/12</f>
        <v>3.8224999999999998</v>
      </c>
      <c r="H470" s="22">
        <f>G470+100*variable_alloc_parm!B$8</f>
        <v>3.8224999999999998</v>
      </c>
      <c r="I470" s="4">
        <f t="shared" si="99"/>
        <v>317.01103170968292</v>
      </c>
      <c r="J470" s="4">
        <f t="shared" si="100"/>
        <v>13.586187073272121</v>
      </c>
      <c r="K470" s="33">
        <f t="shared" si="103"/>
        <v>2163.691273931769</v>
      </c>
      <c r="L470" s="4">
        <f t="shared" si="104"/>
        <v>21.673203188315053</v>
      </c>
      <c r="M470" s="33">
        <f t="shared" si="101"/>
        <v>147.92583199329439</v>
      </c>
      <c r="N470" s="15">
        <f t="shared" si="93"/>
        <v>15.040444676080998</v>
      </c>
      <c r="O470" s="6"/>
      <c r="P470" s="7">
        <f t="shared" si="94"/>
        <v>18.65937322726257</v>
      </c>
      <c r="Q470" s="7"/>
      <c r="R470" s="46">
        <f t="shared" si="95"/>
        <v>5.6414579208054941E-2</v>
      </c>
      <c r="S470" s="22">
        <f t="shared" si="105"/>
        <v>1.0021556517645591</v>
      </c>
      <c r="T470" s="22">
        <f t="shared" si="106"/>
        <v>6.4620958638420092</v>
      </c>
      <c r="U470" s="39">
        <f t="shared" si="96"/>
        <v>-6.7626712988283488E-3</v>
      </c>
      <c r="V470" s="39">
        <f t="shared" si="97"/>
        <v>-2.3259661419105626E-2</v>
      </c>
      <c r="W470" s="39">
        <f t="shared" si="98"/>
        <v>1.6496990120277277E-2</v>
      </c>
      <c r="Z470" s="37"/>
      <c r="AA470" s="37"/>
    </row>
    <row r="471" spans="1:27">
      <c r="A471" s="1">
        <v>1909.07</v>
      </c>
      <c r="B471" s="11">
        <v>9.94</v>
      </c>
      <c r="C471" s="4">
        <v>0.42330000000000001</v>
      </c>
      <c r="D471" s="11">
        <v>0.68500000000000005</v>
      </c>
      <c r="E471" s="11">
        <v>9.4194198349999994</v>
      </c>
      <c r="F471" s="4">
        <f t="shared" si="102"/>
        <v>1909.5416666666317</v>
      </c>
      <c r="G471" s="22">
        <f>G465*6/12+G477*6/12</f>
        <v>3.835</v>
      </c>
      <c r="H471" s="22">
        <f>G471+100*variable_alloc_parm!B$8</f>
        <v>3.835</v>
      </c>
      <c r="I471" s="4">
        <f t="shared" si="99"/>
        <v>321.53976073410689</v>
      </c>
      <c r="J471" s="4">
        <f t="shared" si="100"/>
        <v>13.69293568599069</v>
      </c>
      <c r="K471" s="33">
        <f t="shared" si="103"/>
        <v>2202.389333935686</v>
      </c>
      <c r="L471" s="4">
        <f t="shared" si="104"/>
        <v>22.158424155217627</v>
      </c>
      <c r="M471" s="33">
        <f t="shared" si="101"/>
        <v>151.77431526619162</v>
      </c>
      <c r="N471" s="15">
        <f t="shared" si="93"/>
        <v>15.231503240497679</v>
      </c>
      <c r="O471" s="6"/>
      <c r="P471" s="7">
        <f t="shared" si="94"/>
        <v>18.898339079013802</v>
      </c>
      <c r="Q471" s="7"/>
      <c r="R471" s="46">
        <f t="shared" si="95"/>
        <v>5.4094626464790692E-2</v>
      </c>
      <c r="S471" s="22">
        <f t="shared" si="105"/>
        <v>1.0021666695785254</v>
      </c>
      <c r="T471" s="22">
        <f t="shared" si="106"/>
        <v>6.4760258921936504</v>
      </c>
      <c r="U471" s="39">
        <f t="shared" si="96"/>
        <v>-7.7604300006463012E-3</v>
      </c>
      <c r="V471" s="39">
        <f t="shared" si="97"/>
        <v>-2.6233387551507059E-2</v>
      </c>
      <c r="W471" s="39">
        <f t="shared" si="98"/>
        <v>1.8472957550860758E-2</v>
      </c>
      <c r="Z471" s="37"/>
      <c r="AA471" s="37"/>
    </row>
    <row r="472" spans="1:27">
      <c r="A472" s="1">
        <v>1909.08</v>
      </c>
      <c r="B472" s="11">
        <v>10.18</v>
      </c>
      <c r="C472" s="4">
        <v>0.42670000000000002</v>
      </c>
      <c r="D472" s="11">
        <v>0.7</v>
      </c>
      <c r="E472" s="11">
        <v>9.5145851239999999</v>
      </c>
      <c r="F472" s="4">
        <f t="shared" si="102"/>
        <v>1909.624999999965</v>
      </c>
      <c r="G472" s="22">
        <f>G465*5/12+G477*7/12</f>
        <v>3.8474999999999997</v>
      </c>
      <c r="H472" s="22">
        <f>G472+100*variable_alloc_parm!B$8</f>
        <v>3.8474999999999997</v>
      </c>
      <c r="I472" s="4">
        <f t="shared" si="99"/>
        <v>326.00959049446834</v>
      </c>
      <c r="J472" s="4">
        <f t="shared" si="100"/>
        <v>13.664861715519613</v>
      </c>
      <c r="K472" s="33">
        <f t="shared" si="103"/>
        <v>2240.8052699146692</v>
      </c>
      <c r="L472" s="4">
        <f t="shared" si="104"/>
        <v>22.417162411210988</v>
      </c>
      <c r="M472" s="33">
        <f t="shared" si="101"/>
        <v>154.08287710611677</v>
      </c>
      <c r="N472" s="15">
        <f t="shared" si="93"/>
        <v>15.417580706254755</v>
      </c>
      <c r="O472" s="6"/>
      <c r="P472" s="7">
        <f t="shared" si="94"/>
        <v>19.128911647815695</v>
      </c>
      <c r="Q472" s="7"/>
      <c r="R472" s="46">
        <f t="shared" si="95"/>
        <v>5.2867298335827678E-2</v>
      </c>
      <c r="S472" s="22">
        <f t="shared" si="105"/>
        <v>1.0021776869054124</v>
      </c>
      <c r="T472" s="22">
        <f t="shared" si="106"/>
        <v>6.4251434686586792</v>
      </c>
      <c r="U472" s="39">
        <f t="shared" si="96"/>
        <v>-1.7531666746307462E-2</v>
      </c>
      <c r="V472" s="39">
        <f t="shared" si="97"/>
        <v>-2.7046155414689355E-2</v>
      </c>
      <c r="W472" s="39">
        <f t="shared" si="98"/>
        <v>9.514488668381893E-3</v>
      </c>
      <c r="Z472" s="37"/>
      <c r="AA472" s="37"/>
    </row>
    <row r="473" spans="1:27">
      <c r="A473" s="1">
        <v>1909.09</v>
      </c>
      <c r="B473" s="11">
        <v>10.19</v>
      </c>
      <c r="C473" s="4">
        <v>0.43</v>
      </c>
      <c r="D473" s="11">
        <v>0.71499999999999997</v>
      </c>
      <c r="E473" s="11">
        <v>9.6096694209999995</v>
      </c>
      <c r="F473" s="4">
        <f t="shared" si="102"/>
        <v>1909.7083333332982</v>
      </c>
      <c r="G473" s="22">
        <f>G465*4/12+G477*8/12</f>
        <v>3.8600000000000003</v>
      </c>
      <c r="H473" s="22">
        <f>G473+100*variable_alloc_parm!B$8</f>
        <v>3.8600000000000003</v>
      </c>
      <c r="I473" s="4">
        <f t="shared" si="99"/>
        <v>323.10091679271312</v>
      </c>
      <c r="J473" s="4">
        <f t="shared" si="100"/>
        <v>13.634287951017335</v>
      </c>
      <c r="K473" s="33">
        <f t="shared" si="103"/>
        <v>2228.6222254558138</v>
      </c>
      <c r="L473" s="4">
        <f t="shared" si="104"/>
        <v>22.670967174366034</v>
      </c>
      <c r="M473" s="33">
        <f t="shared" si="101"/>
        <v>156.37535733080537</v>
      </c>
      <c r="N473" s="15">
        <f t="shared" si="93"/>
        <v>15.254446436821175</v>
      </c>
      <c r="O473" s="6"/>
      <c r="P473" s="7">
        <f t="shared" si="94"/>
        <v>18.925890785476806</v>
      </c>
      <c r="Q473" s="7"/>
      <c r="R473" s="46">
        <f t="shared" si="95"/>
        <v>5.0537394058907399E-2</v>
      </c>
      <c r="S473" s="22">
        <f t="shared" si="105"/>
        <v>1.0021887037456738</v>
      </c>
      <c r="T473" s="22">
        <f t="shared" si="106"/>
        <v>6.3754224405983759</v>
      </c>
      <c r="U473" s="39">
        <f t="shared" si="96"/>
        <v>-1.5519457540474457E-2</v>
      </c>
      <c r="V473" s="39">
        <f t="shared" si="97"/>
        <v>-2.6751385623001833E-2</v>
      </c>
      <c r="W473" s="39">
        <f t="shared" si="98"/>
        <v>1.1231928082527376E-2</v>
      </c>
      <c r="Z473" s="37"/>
      <c r="AA473" s="37"/>
    </row>
    <row r="474" spans="1:27">
      <c r="A474" s="1">
        <v>1909.1</v>
      </c>
      <c r="B474" s="11">
        <v>10.23</v>
      </c>
      <c r="C474" s="4">
        <v>0.43330000000000002</v>
      </c>
      <c r="D474" s="11">
        <v>0.73</v>
      </c>
      <c r="E474" s="11">
        <v>9.8000000000000007</v>
      </c>
      <c r="F474" s="4">
        <f t="shared" si="102"/>
        <v>1909.7916666666315</v>
      </c>
      <c r="G474" s="22">
        <f>G465*3/12+G477*9/12</f>
        <v>3.8724999999999996</v>
      </c>
      <c r="H474" s="22">
        <f>G474+100*variable_alloc_parm!B$8</f>
        <v>3.8724999999999996</v>
      </c>
      <c r="I474" s="4">
        <f t="shared" si="99"/>
        <v>318.0694897959184</v>
      </c>
      <c r="J474" s="4">
        <f t="shared" si="100"/>
        <v>13.47209285714286</v>
      </c>
      <c r="K474" s="33">
        <f t="shared" si="103"/>
        <v>2201.6611973445843</v>
      </c>
      <c r="L474" s="4">
        <f t="shared" si="104"/>
        <v>22.697040816326535</v>
      </c>
      <c r="M474" s="33">
        <f t="shared" si="101"/>
        <v>157.107788275811</v>
      </c>
      <c r="N474" s="15">
        <f t="shared" si="93"/>
        <v>14.988845296121763</v>
      </c>
      <c r="O474" s="6"/>
      <c r="P474" s="7">
        <f t="shared" si="94"/>
        <v>18.595961438316664</v>
      </c>
      <c r="Q474" s="7"/>
      <c r="R474" s="46">
        <f t="shared" si="95"/>
        <v>5.2310304239140501E-2</v>
      </c>
      <c r="S474" s="22">
        <f t="shared" si="105"/>
        <v>1.0021997200997625</v>
      </c>
      <c r="T474" s="22">
        <f t="shared" si="106"/>
        <v>6.265285157651503</v>
      </c>
      <c r="U474" s="39">
        <f t="shared" si="96"/>
        <v>-1.0588345651889597E-2</v>
      </c>
      <c r="V474" s="39">
        <f t="shared" si="97"/>
        <v>-2.659124381084832E-2</v>
      </c>
      <c r="W474" s="39">
        <f t="shared" si="98"/>
        <v>1.6002898158958723E-2</v>
      </c>
      <c r="Z474" s="37"/>
      <c r="AA474" s="37"/>
    </row>
    <row r="475" spans="1:27">
      <c r="A475" s="1">
        <v>1909.11</v>
      </c>
      <c r="B475" s="11">
        <v>10.18</v>
      </c>
      <c r="C475" s="4">
        <v>0.43669999999999998</v>
      </c>
      <c r="D475" s="11">
        <v>0.745</v>
      </c>
      <c r="E475" s="11">
        <v>9.8951652889999995</v>
      </c>
      <c r="F475" s="4">
        <f t="shared" si="102"/>
        <v>1909.8749999999648</v>
      </c>
      <c r="G475" s="22">
        <f>G465*2/12+G477*10/12</f>
        <v>3.8849999999999998</v>
      </c>
      <c r="H475" s="22">
        <f>G475+100*variable_alloc_parm!B$8</f>
        <v>3.8849999999999998</v>
      </c>
      <c r="I475" s="4">
        <f t="shared" si="99"/>
        <v>313.47086273012337</v>
      </c>
      <c r="J475" s="4">
        <f t="shared" si="100"/>
        <v>13.447222569179262</v>
      </c>
      <c r="K475" s="33">
        <f t="shared" si="103"/>
        <v>2177.5864799041242</v>
      </c>
      <c r="L475" s="4">
        <f t="shared" si="104"/>
        <v>22.940647616300776</v>
      </c>
      <c r="M475" s="33">
        <f t="shared" si="101"/>
        <v>159.36168246842558</v>
      </c>
      <c r="N475" s="15">
        <f t="shared" si="93"/>
        <v>14.745631176824585</v>
      </c>
      <c r="O475" s="6"/>
      <c r="P475" s="7">
        <f t="shared" si="94"/>
        <v>18.294340914901582</v>
      </c>
      <c r="Q475" s="7"/>
      <c r="R475" s="46">
        <f t="shared" si="95"/>
        <v>5.3018752451290452E-2</v>
      </c>
      <c r="S475" s="22">
        <f t="shared" si="105"/>
        <v>1.0022107359681312</v>
      </c>
      <c r="T475" s="22">
        <f t="shared" si="106"/>
        <v>6.2186790326354728</v>
      </c>
      <c r="U475" s="39">
        <f t="shared" si="96"/>
        <v>-1.4149002264422617E-2</v>
      </c>
      <c r="V475" s="39">
        <f t="shared" si="97"/>
        <v>-2.7896832418933037E-2</v>
      </c>
      <c r="W475" s="39">
        <f t="shared" si="98"/>
        <v>1.3747830154510421E-2</v>
      </c>
      <c r="Z475" s="37"/>
      <c r="AA475" s="37"/>
    </row>
    <row r="476" spans="1:27">
      <c r="A476" s="1">
        <v>1909.12</v>
      </c>
      <c r="B476" s="11">
        <v>10.3</v>
      </c>
      <c r="C476" s="4">
        <v>0.44</v>
      </c>
      <c r="D476" s="11">
        <v>0.76</v>
      </c>
      <c r="E476" s="11">
        <v>9.9903305790000001</v>
      </c>
      <c r="F476" s="4">
        <f t="shared" si="102"/>
        <v>1909.958333333298</v>
      </c>
      <c r="G476" s="22">
        <f>G465*1/12+G477*11/12</f>
        <v>3.8975000000000004</v>
      </c>
      <c r="H476" s="22">
        <f>G476+100*variable_alloc_parm!B$8</f>
        <v>3.8975000000000004</v>
      </c>
      <c r="I476" s="4">
        <f t="shared" si="99"/>
        <v>314.14475979373901</v>
      </c>
      <c r="J476" s="4">
        <f t="shared" si="100"/>
        <v>13.419776146528655</v>
      </c>
      <c r="K476" s="33">
        <f t="shared" si="103"/>
        <v>2190.0364282839778</v>
      </c>
      <c r="L476" s="4">
        <f t="shared" si="104"/>
        <v>23.179613344004043</v>
      </c>
      <c r="M476" s="33">
        <f t="shared" si="101"/>
        <v>161.59492092192457</v>
      </c>
      <c r="N476" s="15">
        <f t="shared" si="93"/>
        <v>14.750638489265027</v>
      </c>
      <c r="O476" s="6"/>
      <c r="P476" s="7">
        <f t="shared" si="94"/>
        <v>18.299718545945858</v>
      </c>
      <c r="Q476" s="7"/>
      <c r="R476" s="46">
        <f t="shared" si="95"/>
        <v>5.2609590345711853E-2</v>
      </c>
      <c r="S476" s="22">
        <f t="shared" si="105"/>
        <v>1.0022217513512319</v>
      </c>
      <c r="T476" s="22">
        <f t="shared" si="106"/>
        <v>6.1730584129277295</v>
      </c>
      <c r="U476" s="39">
        <f t="shared" si="96"/>
        <v>-1.9259474915082953E-2</v>
      </c>
      <c r="V476" s="39">
        <f t="shared" si="97"/>
        <v>-2.9161621238060542E-2</v>
      </c>
      <c r="W476" s="39">
        <f t="shared" si="98"/>
        <v>9.9021463229775897E-3</v>
      </c>
      <c r="Z476" s="37"/>
      <c r="AA476" s="37"/>
    </row>
    <row r="477" spans="1:27">
      <c r="A477" s="1">
        <v>1910.01</v>
      </c>
      <c r="B477" s="11">
        <v>10.08</v>
      </c>
      <c r="C477" s="4">
        <v>0.4425</v>
      </c>
      <c r="D477" s="11">
        <v>0.75749999999999995</v>
      </c>
      <c r="E477" s="11">
        <v>9.8951652889999995</v>
      </c>
      <c r="F477" s="4">
        <f t="shared" si="102"/>
        <v>1910.0416666666313</v>
      </c>
      <c r="G477" s="22">
        <v>3.91</v>
      </c>
      <c r="H477" s="22">
        <f>G477+100*variable_alloc_parm!B$8</f>
        <v>3.91</v>
      </c>
      <c r="I477" s="4">
        <f t="shared" si="99"/>
        <v>310.3915811708884</v>
      </c>
      <c r="J477" s="4">
        <f t="shared" si="100"/>
        <v>13.625820899614892</v>
      </c>
      <c r="K477" s="33">
        <f t="shared" si="103"/>
        <v>2171.787375739822</v>
      </c>
      <c r="L477" s="4">
        <f t="shared" si="104"/>
        <v>23.325557811205151</v>
      </c>
      <c r="M477" s="33">
        <f t="shared" si="101"/>
        <v>163.20723582568598</v>
      </c>
      <c r="N477" s="15">
        <f t="shared" si="93"/>
        <v>14.547885040564143</v>
      </c>
      <c r="O477" s="6"/>
      <c r="P477" s="7">
        <f t="shared" si="94"/>
        <v>18.048500786602411</v>
      </c>
      <c r="Q477" s="7"/>
      <c r="R477" s="46">
        <f t="shared" si="95"/>
        <v>5.2449986402138209E-2</v>
      </c>
      <c r="S477" s="22">
        <f t="shared" si="105"/>
        <v>1.0027795864958251</v>
      </c>
      <c r="T477" s="22">
        <f t="shared" si="106"/>
        <v>6.2462737929115999</v>
      </c>
      <c r="U477" s="39">
        <f t="shared" si="96"/>
        <v>-2.0998057698949579E-2</v>
      </c>
      <c r="V477" s="39">
        <f t="shared" si="97"/>
        <v>-3.2233048184648228E-2</v>
      </c>
      <c r="W477" s="39">
        <f t="shared" si="98"/>
        <v>1.1234990485698648E-2</v>
      </c>
      <c r="Z477" s="37"/>
      <c r="AA477" s="37"/>
    </row>
    <row r="478" spans="1:27">
      <c r="A478" s="1">
        <v>1910.02</v>
      </c>
      <c r="B478" s="11">
        <v>9.7200000000000006</v>
      </c>
      <c r="C478" s="4">
        <v>0.44500000000000001</v>
      </c>
      <c r="D478" s="11">
        <v>0.755</v>
      </c>
      <c r="E478" s="11">
        <v>9.8951652889999995</v>
      </c>
      <c r="F478" s="4">
        <f t="shared" si="102"/>
        <v>1910.1249999999645</v>
      </c>
      <c r="G478" s="22">
        <f>G477*11/12+G489*1/12</f>
        <v>3.9158333333333335</v>
      </c>
      <c r="H478" s="22">
        <f>G478+100*variable_alloc_parm!B$8</f>
        <v>3.9158333333333335</v>
      </c>
      <c r="I478" s="4">
        <f t="shared" si="99"/>
        <v>299.30616755764237</v>
      </c>
      <c r="J478" s="4">
        <f t="shared" si="100"/>
        <v>13.702802938595767</v>
      </c>
      <c r="K478" s="33">
        <f t="shared" si="103"/>
        <v>2102.2133340649557</v>
      </c>
      <c r="L478" s="4">
        <f t="shared" si="104"/>
        <v>23.248575772224278</v>
      </c>
      <c r="M478" s="33">
        <f t="shared" si="101"/>
        <v>163.28920444640346</v>
      </c>
      <c r="N478" s="15">
        <f t="shared" si="93"/>
        <v>14.002037903032694</v>
      </c>
      <c r="O478" s="6"/>
      <c r="P478" s="7">
        <f t="shared" si="94"/>
        <v>17.374142485913513</v>
      </c>
      <c r="Q478" s="7"/>
      <c r="R478" s="46">
        <f t="shared" si="95"/>
        <v>5.3847169033190159E-2</v>
      </c>
      <c r="S478" s="22">
        <f t="shared" si="105"/>
        <v>1.002784577867381</v>
      </c>
      <c r="T478" s="22">
        <f t="shared" si="106"/>
        <v>6.2636358511956036</v>
      </c>
      <c r="U478" s="39">
        <f t="shared" si="96"/>
        <v>-2.6721783232239948E-2</v>
      </c>
      <c r="V478" s="39">
        <f t="shared" si="97"/>
        <v>-3.3174266110591377E-2</v>
      </c>
      <c r="W478" s="39">
        <f t="shared" si="98"/>
        <v>6.4524828783514288E-3</v>
      </c>
      <c r="Z478" s="37"/>
      <c r="AA478" s="37"/>
    </row>
    <row r="479" spans="1:27">
      <c r="A479" s="1">
        <v>1910.03</v>
      </c>
      <c r="B479" s="11">
        <v>9.9600000000000009</v>
      </c>
      <c r="C479" s="4">
        <v>0.44750000000000001</v>
      </c>
      <c r="D479" s="11">
        <v>0.75249999999999995</v>
      </c>
      <c r="E479" s="11">
        <v>10.08541488</v>
      </c>
      <c r="F479" s="4">
        <f t="shared" si="102"/>
        <v>1910.2083333332978</v>
      </c>
      <c r="G479" s="22">
        <f>G477*10/12+G489*2/12</f>
        <v>3.9216666666666669</v>
      </c>
      <c r="H479" s="22">
        <f>G479+100*variable_alloc_parm!B$8</f>
        <v>3.9216666666666669</v>
      </c>
      <c r="I479" s="4">
        <f t="shared" si="99"/>
        <v>300.91097253898994</v>
      </c>
      <c r="J479" s="4">
        <f t="shared" si="100"/>
        <v>13.519845402730724</v>
      </c>
      <c r="K479" s="33">
        <f t="shared" si="103"/>
        <v>2121.3980674899135</v>
      </c>
      <c r="L479" s="4">
        <f t="shared" si="104"/>
        <v>22.734488638111436</v>
      </c>
      <c r="M479" s="33">
        <f t="shared" si="101"/>
        <v>160.27630981788752</v>
      </c>
      <c r="N479" s="15">
        <f t="shared" si="93"/>
        <v>14.050006965077818</v>
      </c>
      <c r="O479" s="6"/>
      <c r="P479" s="7">
        <f t="shared" si="94"/>
        <v>17.435730474563606</v>
      </c>
      <c r="Q479" s="7"/>
      <c r="R479" s="46">
        <f t="shared" si="95"/>
        <v>5.5492369388224778E-2</v>
      </c>
      <c r="S479" s="22">
        <f t="shared" si="105"/>
        <v>1.0027895691897077</v>
      </c>
      <c r="T479" s="22">
        <f t="shared" si="106"/>
        <v>6.1625922316156796</v>
      </c>
      <c r="U479" s="39">
        <f t="shared" si="96"/>
        <v>-2.147638434197674E-2</v>
      </c>
      <c r="V479" s="39">
        <f t="shared" si="97"/>
        <v>-3.226284431330062E-2</v>
      </c>
      <c r="W479" s="39">
        <f t="shared" si="98"/>
        <v>1.0786459971323881E-2</v>
      </c>
      <c r="Z479" s="37"/>
      <c r="AA479" s="37"/>
    </row>
    <row r="480" spans="1:27">
      <c r="A480" s="1">
        <v>1910.04</v>
      </c>
      <c r="B480" s="11">
        <v>9.7200000000000006</v>
      </c>
      <c r="C480" s="4">
        <v>0.45</v>
      </c>
      <c r="D480" s="11">
        <v>0.75</v>
      </c>
      <c r="E480" s="11">
        <v>10.180580170000001</v>
      </c>
      <c r="F480" s="4">
        <f t="shared" si="102"/>
        <v>1910.291666666631</v>
      </c>
      <c r="G480" s="22">
        <f>G477*9/12+G489*3/12</f>
        <v>3.9274999999999998</v>
      </c>
      <c r="H480" s="22">
        <f>G480+100*variable_alloc_parm!B$8</f>
        <v>3.9274999999999998</v>
      </c>
      <c r="I480" s="4">
        <f t="shared" si="99"/>
        <v>290.91505106236008</v>
      </c>
      <c r="J480" s="4">
        <f t="shared" si="100"/>
        <v>13.468289401035189</v>
      </c>
      <c r="K480" s="33">
        <f t="shared" si="103"/>
        <v>2058.8401573584761</v>
      </c>
      <c r="L480" s="4">
        <f t="shared" si="104"/>
        <v>22.447149001725315</v>
      </c>
      <c r="M480" s="33">
        <f t="shared" si="101"/>
        <v>158.86112325296884</v>
      </c>
      <c r="N480" s="15">
        <f t="shared" si="93"/>
        <v>13.559883620820077</v>
      </c>
      <c r="O480" s="6"/>
      <c r="P480" s="7">
        <f t="shared" si="94"/>
        <v>16.832242284802891</v>
      </c>
      <c r="Q480" s="7"/>
      <c r="R480" s="46">
        <f t="shared" si="95"/>
        <v>5.8968363511062598E-2</v>
      </c>
      <c r="S480" s="22">
        <f t="shared" si="105"/>
        <v>1.0027945604628268</v>
      </c>
      <c r="T480" s="22">
        <f t="shared" si="106"/>
        <v>6.122016279113776</v>
      </c>
      <c r="U480" s="39">
        <f t="shared" si="96"/>
        <v>-2.1781476735930339E-2</v>
      </c>
      <c r="V480" s="39">
        <f t="shared" si="97"/>
        <v>-3.4198723678286691E-2</v>
      </c>
      <c r="W480" s="39">
        <f t="shared" si="98"/>
        <v>1.2417246942356353E-2</v>
      </c>
      <c r="Z480" s="37"/>
      <c r="AA480" s="37"/>
    </row>
    <row r="481" spans="1:27">
      <c r="A481" s="1">
        <v>1910.05</v>
      </c>
      <c r="B481" s="11">
        <v>9.56</v>
      </c>
      <c r="C481" s="4">
        <v>0.45250000000000001</v>
      </c>
      <c r="D481" s="11">
        <v>0.74750000000000005</v>
      </c>
      <c r="E481" s="11">
        <v>9.9903305790000001</v>
      </c>
      <c r="F481" s="4">
        <f t="shared" si="102"/>
        <v>1910.3749999999643</v>
      </c>
      <c r="G481" s="22">
        <f>G477*8/12+G489*4/12</f>
        <v>3.9333333333333336</v>
      </c>
      <c r="H481" s="22">
        <f>G481+100*variable_alloc_parm!B$8</f>
        <v>3.9333333333333336</v>
      </c>
      <c r="I481" s="4">
        <f t="shared" si="99"/>
        <v>291.57513627457718</v>
      </c>
      <c r="J481" s="4">
        <f t="shared" si="100"/>
        <v>13.801019787055038</v>
      </c>
      <c r="K481" s="33">
        <f t="shared" si="103"/>
        <v>2071.6509455058135</v>
      </c>
      <c r="L481" s="4">
        <f t="shared" si="104"/>
        <v>22.798369703477661</v>
      </c>
      <c r="M481" s="33">
        <f t="shared" si="101"/>
        <v>161.98316754870248</v>
      </c>
      <c r="N481" s="15">
        <f t="shared" si="93"/>
        <v>13.568792287251448</v>
      </c>
      <c r="O481" s="6"/>
      <c r="P481" s="7">
        <f t="shared" si="94"/>
        <v>16.849954664554478</v>
      </c>
      <c r="Q481" s="7"/>
      <c r="R481" s="46">
        <f t="shared" si="95"/>
        <v>5.9397879275674519E-2</v>
      </c>
      <c r="S481" s="22">
        <f t="shared" si="105"/>
        <v>1.0027995516867598</v>
      </c>
      <c r="T481" s="22">
        <f t="shared" si="106"/>
        <v>6.2560342634895605</v>
      </c>
      <c r="U481" s="39">
        <f t="shared" si="96"/>
        <v>-2.9609238270533189E-2</v>
      </c>
      <c r="V481" s="39">
        <f t="shared" si="97"/>
        <v>-3.7375270968179275E-2</v>
      </c>
      <c r="W481" s="39">
        <f t="shared" si="98"/>
        <v>7.7660326976460858E-3</v>
      </c>
      <c r="Z481" s="37"/>
      <c r="AA481" s="37"/>
    </row>
    <row r="482" spans="1:27">
      <c r="A482" s="1">
        <v>1910.06</v>
      </c>
      <c r="B482" s="11">
        <v>9.1</v>
      </c>
      <c r="C482" s="4">
        <v>0.45500000000000002</v>
      </c>
      <c r="D482" s="11">
        <v>0.745</v>
      </c>
      <c r="E482" s="11">
        <v>9.8951652889999995</v>
      </c>
      <c r="F482" s="4">
        <f t="shared" si="102"/>
        <v>1910.4583333332976</v>
      </c>
      <c r="G482" s="22">
        <f>G477*7/12+G489*5/12</f>
        <v>3.9391666666666665</v>
      </c>
      <c r="H482" s="22">
        <f>G482+100*variable_alloc_parm!B$8</f>
        <v>3.9391666666666665</v>
      </c>
      <c r="I482" s="4">
        <f t="shared" si="99"/>
        <v>280.21462189038533</v>
      </c>
      <c r="J482" s="4">
        <f t="shared" si="100"/>
        <v>14.010731094519267</v>
      </c>
      <c r="K482" s="33">
        <f t="shared" si="103"/>
        <v>1999.2296754963829</v>
      </c>
      <c r="L482" s="4">
        <f t="shared" si="104"/>
        <v>22.940647616300776</v>
      </c>
      <c r="M482" s="33">
        <f t="shared" si="101"/>
        <v>163.67319870822035</v>
      </c>
      <c r="N482" s="15">
        <f t="shared" si="93"/>
        <v>13.019657302315931</v>
      </c>
      <c r="O482" s="6"/>
      <c r="P482" s="7">
        <f t="shared" si="94"/>
        <v>16.176908272404535</v>
      </c>
      <c r="Q482" s="7"/>
      <c r="R482" s="46">
        <f t="shared" si="95"/>
        <v>6.2724664562796434E-2</v>
      </c>
      <c r="S482" s="22">
        <f t="shared" si="105"/>
        <v>1.0028045428615282</v>
      </c>
      <c r="T482" s="22">
        <f t="shared" si="106"/>
        <v>6.3338832790504309</v>
      </c>
      <c r="U482" s="39">
        <f t="shared" si="96"/>
        <v>-2.8729672024374819E-2</v>
      </c>
      <c r="V482" s="39">
        <f t="shared" si="97"/>
        <v>-3.9628615463258243E-2</v>
      </c>
      <c r="W482" s="39">
        <f t="shared" si="98"/>
        <v>1.0898943438883424E-2</v>
      </c>
      <c r="Z482" s="37"/>
      <c r="AA482" s="37"/>
    </row>
    <row r="483" spans="1:27">
      <c r="A483" s="1">
        <v>1910.07</v>
      </c>
      <c r="B483" s="11">
        <v>8.64</v>
      </c>
      <c r="C483" s="4">
        <v>0.45750000000000002</v>
      </c>
      <c r="D483" s="11">
        <v>0.74250000000000005</v>
      </c>
      <c r="E483" s="11">
        <v>9.8951652889999995</v>
      </c>
      <c r="F483" s="4">
        <f t="shared" si="102"/>
        <v>1910.5416666666308</v>
      </c>
      <c r="G483" s="22">
        <f>G477*6/12+G489*6/12</f>
        <v>3.9450000000000003</v>
      </c>
      <c r="H483" s="22">
        <f>G483+100*variable_alloc_parm!B$8</f>
        <v>3.9450000000000003</v>
      </c>
      <c r="I483" s="4">
        <f t="shared" si="99"/>
        <v>266.04992671790433</v>
      </c>
      <c r="J483" s="4">
        <f t="shared" si="100"/>
        <v>14.087713133500143</v>
      </c>
      <c r="K483" s="33">
        <f t="shared" si="103"/>
        <v>1906.5456074359395</v>
      </c>
      <c r="L483" s="4">
        <f t="shared" si="104"/>
        <v>22.863665577319903</v>
      </c>
      <c r="M483" s="33">
        <f t="shared" si="101"/>
        <v>163.84376313902604</v>
      </c>
      <c r="N483" s="15">
        <f t="shared" si="93"/>
        <v>12.342581259985216</v>
      </c>
      <c r="O483" s="6"/>
      <c r="P483" s="7">
        <f t="shared" si="94"/>
        <v>15.347332499645296</v>
      </c>
      <c r="Q483" s="7"/>
      <c r="R483" s="46">
        <f t="shared" si="95"/>
        <v>6.5622385013548029E-2</v>
      </c>
      <c r="S483" s="22">
        <f t="shared" si="105"/>
        <v>1.0028095339871532</v>
      </c>
      <c r="T483" s="22">
        <f t="shared" si="106"/>
        <v>6.3516469261864446</v>
      </c>
      <c r="U483" s="39">
        <f t="shared" si="96"/>
        <v>-2.323161969965748E-2</v>
      </c>
      <c r="V483" s="39">
        <f t="shared" si="97"/>
        <v>-3.9110493662960266E-2</v>
      </c>
      <c r="W483" s="39">
        <f t="shared" si="98"/>
        <v>1.5878873963302786E-2</v>
      </c>
      <c r="Z483" s="37"/>
      <c r="AA483" s="37"/>
    </row>
    <row r="484" spans="1:27">
      <c r="A484" s="1">
        <v>1910.08</v>
      </c>
      <c r="B484" s="11">
        <v>8.85</v>
      </c>
      <c r="C484" s="4">
        <v>0.46</v>
      </c>
      <c r="D484" s="11">
        <v>0.74</v>
      </c>
      <c r="E484" s="11">
        <v>9.8000000000000007</v>
      </c>
      <c r="F484" s="4">
        <f t="shared" si="102"/>
        <v>1910.6249999999641</v>
      </c>
      <c r="G484" s="22">
        <f>G477*5/12+G489*7/12</f>
        <v>3.9508333333333336</v>
      </c>
      <c r="H484" s="22">
        <f>G484+100*variable_alloc_parm!B$8</f>
        <v>3.9508333333333336</v>
      </c>
      <c r="I484" s="4">
        <f t="shared" si="99"/>
        <v>275.16275510204082</v>
      </c>
      <c r="J484" s="4">
        <f t="shared" si="100"/>
        <v>14.302244897959186</v>
      </c>
      <c r="K484" s="33">
        <f t="shared" si="103"/>
        <v>1980.3901924918889</v>
      </c>
      <c r="L484" s="4">
        <f t="shared" si="104"/>
        <v>23.007959183673471</v>
      </c>
      <c r="M484" s="33">
        <f t="shared" si="101"/>
        <v>165.59194829875682</v>
      </c>
      <c r="N484" s="15">
        <f t="shared" si="93"/>
        <v>12.74505515088625</v>
      </c>
      <c r="O484" s="6"/>
      <c r="P484" s="7">
        <f t="shared" si="94"/>
        <v>15.858955310848538</v>
      </c>
      <c r="Q484" s="7"/>
      <c r="R484" s="46">
        <f t="shared" si="95"/>
        <v>6.3272493374758348E-2</v>
      </c>
      <c r="S484" s="22">
        <f t="shared" si="105"/>
        <v>1.002814525063656</v>
      </c>
      <c r="T484" s="22">
        <f t="shared" si="106"/>
        <v>6.4313445998059047</v>
      </c>
      <c r="U484" s="39">
        <f t="shared" si="96"/>
        <v>-2.7908749373704911E-2</v>
      </c>
      <c r="V484" s="39">
        <f t="shared" si="97"/>
        <v>-3.7642164421283653E-2</v>
      </c>
      <c r="W484" s="39">
        <f t="shared" si="98"/>
        <v>9.7334150475787418E-3</v>
      </c>
      <c r="Z484" s="37"/>
      <c r="AA484" s="37"/>
    </row>
    <row r="485" spans="1:27">
      <c r="A485" s="1">
        <v>1910.09</v>
      </c>
      <c r="B485" s="11">
        <v>8.91</v>
      </c>
      <c r="C485" s="4">
        <v>0.46250000000000002</v>
      </c>
      <c r="D485" s="11">
        <v>0.73750000000000004</v>
      </c>
      <c r="E485" s="11">
        <v>9.7048347110000002</v>
      </c>
      <c r="F485" s="4">
        <f t="shared" si="102"/>
        <v>1910.7083333332973</v>
      </c>
      <c r="G485" s="22">
        <f>G477*4/12+G489*8/12</f>
        <v>3.956666666666667</v>
      </c>
      <c r="H485" s="22">
        <f>G485+100*variable_alloc_parm!B$8</f>
        <v>3.956666666666667</v>
      </c>
      <c r="I485" s="4">
        <f t="shared" si="99"/>
        <v>279.74479533616454</v>
      </c>
      <c r="J485" s="4">
        <f t="shared" si="100"/>
        <v>14.520984045227397</v>
      </c>
      <c r="K485" s="33">
        <f t="shared" si="103"/>
        <v>2022.0770191461108</v>
      </c>
      <c r="L485" s="4">
        <f t="shared" si="104"/>
        <v>23.155082666713959</v>
      </c>
      <c r="M485" s="33">
        <f t="shared" si="101"/>
        <v>167.37169490687506</v>
      </c>
      <c r="N485" s="15">
        <f t="shared" si="93"/>
        <v>12.937161101070846</v>
      </c>
      <c r="O485" s="6"/>
      <c r="P485" s="7">
        <f t="shared" si="94"/>
        <v>16.108720433280794</v>
      </c>
      <c r="Q485" s="7"/>
      <c r="R485" s="46">
        <f t="shared" si="95"/>
        <v>5.9795105936958456E-2</v>
      </c>
      <c r="S485" s="22">
        <f t="shared" si="105"/>
        <v>1.0028195160910582</v>
      </c>
      <c r="T485" s="22">
        <f t="shared" si="106"/>
        <v>6.5126888329211914</v>
      </c>
      <c r="U485" s="39">
        <f t="shared" si="96"/>
        <v>-2.4558461455944203E-2</v>
      </c>
      <c r="V485" s="39">
        <f t="shared" si="97"/>
        <v>-3.7090077978878422E-2</v>
      </c>
      <c r="W485" s="39">
        <f t="shared" si="98"/>
        <v>1.2531616522934219E-2</v>
      </c>
      <c r="Z485" s="37"/>
      <c r="AA485" s="37"/>
    </row>
    <row r="486" spans="1:27">
      <c r="A486" s="1">
        <v>1910.1</v>
      </c>
      <c r="B486" s="11">
        <v>9.32</v>
      </c>
      <c r="C486" s="4">
        <v>0.46500000000000002</v>
      </c>
      <c r="D486" s="11">
        <v>0.73499999999999999</v>
      </c>
      <c r="E486" s="11">
        <v>9.4194198349999994</v>
      </c>
      <c r="F486" s="4">
        <f t="shared" si="102"/>
        <v>1910.7916666666306</v>
      </c>
      <c r="G486" s="22">
        <f>G477*3/12+G489*9/12</f>
        <v>3.9624999999999999</v>
      </c>
      <c r="H486" s="22">
        <f>G486+100*variable_alloc_parm!B$8</f>
        <v>3.9624999999999999</v>
      </c>
      <c r="I486" s="4">
        <f t="shared" si="99"/>
        <v>301.48396076880044</v>
      </c>
      <c r="J486" s="4">
        <f t="shared" si="100"/>
        <v>15.041849973979849</v>
      </c>
      <c r="K486" s="33">
        <f t="shared" si="103"/>
        <v>2188.2746245172175</v>
      </c>
      <c r="L486" s="4">
        <f t="shared" si="104"/>
        <v>23.775827378226214</v>
      </c>
      <c r="M486" s="33">
        <f t="shared" si="101"/>
        <v>172.57315976611102</v>
      </c>
      <c r="N486" s="15">
        <f t="shared" si="93"/>
        <v>13.918866656445811</v>
      </c>
      <c r="O486" s="6"/>
      <c r="P486" s="7">
        <f t="shared" si="94"/>
        <v>17.33982390858317</v>
      </c>
      <c r="Q486" s="7"/>
      <c r="R486" s="46">
        <f t="shared" si="95"/>
        <v>5.2489764947584554E-2</v>
      </c>
      <c r="S486" s="22">
        <f t="shared" si="105"/>
        <v>1.0028245070693811</v>
      </c>
      <c r="T486" s="22">
        <f t="shared" si="106"/>
        <v>6.7289467988774678</v>
      </c>
      <c r="U486" s="39">
        <f t="shared" si="96"/>
        <v>-3.1100384277508608E-2</v>
      </c>
      <c r="V486" s="39">
        <f t="shared" si="97"/>
        <v>-3.9420356493717557E-2</v>
      </c>
      <c r="W486" s="39">
        <f t="shared" si="98"/>
        <v>8.3199722162089484E-3</v>
      </c>
      <c r="Z486" s="37"/>
      <c r="AA486" s="37"/>
    </row>
    <row r="487" spans="1:27">
      <c r="A487" s="1">
        <v>1910.11</v>
      </c>
      <c r="B487" s="11">
        <v>9.31</v>
      </c>
      <c r="C487" s="4">
        <v>0.46750000000000003</v>
      </c>
      <c r="D487" s="11">
        <v>0.73250000000000004</v>
      </c>
      <c r="E487" s="11">
        <v>9.229089256</v>
      </c>
      <c r="F487" s="4">
        <f t="shared" si="102"/>
        <v>1910.8749999999638</v>
      </c>
      <c r="G487" s="22">
        <f>G477*2/12+G489*10/12</f>
        <v>3.9683333333333333</v>
      </c>
      <c r="H487" s="22">
        <f>G487+100*variable_alloc_parm!B$8</f>
        <v>3.9683333333333333</v>
      </c>
      <c r="I487" s="4">
        <f t="shared" si="99"/>
        <v>307.37128239991534</v>
      </c>
      <c r="J487" s="4">
        <f t="shared" si="100"/>
        <v>15.43459447067244</v>
      </c>
      <c r="K487" s="33">
        <f t="shared" si="103"/>
        <v>2240.3426376105199</v>
      </c>
      <c r="L487" s="4">
        <f t="shared" si="104"/>
        <v>24.183615935331684</v>
      </c>
      <c r="M487" s="33">
        <f t="shared" si="101"/>
        <v>176.26755983348076</v>
      </c>
      <c r="N487" s="15">
        <f t="shared" si="93"/>
        <v>14.164523175780349</v>
      </c>
      <c r="O487" s="6"/>
      <c r="P487" s="7">
        <f t="shared" si="94"/>
        <v>17.653921691005714</v>
      </c>
      <c r="Q487" s="7"/>
      <c r="R487" s="46">
        <f t="shared" si="95"/>
        <v>4.9104853476430482E-2</v>
      </c>
      <c r="S487" s="22">
        <f t="shared" si="105"/>
        <v>1.0028294979986456</v>
      </c>
      <c r="T487" s="22">
        <f t="shared" si="106"/>
        <v>6.8871151073325532</v>
      </c>
      <c r="U487" s="39">
        <f t="shared" si="96"/>
        <v>-3.7367043454424098E-2</v>
      </c>
      <c r="V487" s="39">
        <f t="shared" si="97"/>
        <v>-4.0837434525953231E-2</v>
      </c>
      <c r="W487" s="39">
        <f t="shared" si="98"/>
        <v>3.4703910715291331E-3</v>
      </c>
      <c r="Z487" s="37"/>
      <c r="AA487" s="37"/>
    </row>
    <row r="488" spans="1:27">
      <c r="A488" s="1">
        <v>1910.12</v>
      </c>
      <c r="B488" s="11">
        <v>9.0500000000000007</v>
      </c>
      <c r="C488" s="4">
        <v>0.47</v>
      </c>
      <c r="D488" s="11">
        <v>0.73</v>
      </c>
      <c r="E488" s="11">
        <v>9.229089256</v>
      </c>
      <c r="F488" s="4">
        <f t="shared" si="102"/>
        <v>1910.9583333332971</v>
      </c>
      <c r="G488" s="22">
        <f>G477*1/12+G489*11/12</f>
        <v>3.9741666666666666</v>
      </c>
      <c r="H488" s="22">
        <f>G488+100*variable_alloc_parm!B$8</f>
        <v>3.9741666666666666</v>
      </c>
      <c r="I488" s="4">
        <f t="shared" si="99"/>
        <v>298.7873368119478</v>
      </c>
      <c r="J488" s="4">
        <f t="shared" si="100"/>
        <v>15.517132409018279</v>
      </c>
      <c r="K488" s="33">
        <f t="shared" si="103"/>
        <v>2187.2016781612911</v>
      </c>
      <c r="L488" s="4">
        <f t="shared" si="104"/>
        <v>24.101077996985843</v>
      </c>
      <c r="M488" s="33">
        <f t="shared" si="101"/>
        <v>176.42621271356271</v>
      </c>
      <c r="N488" s="15">
        <f t="shared" si="93"/>
        <v>13.741478417781545</v>
      </c>
      <c r="O488" s="6"/>
      <c r="P488" s="7">
        <f t="shared" si="94"/>
        <v>17.136316385812243</v>
      </c>
      <c r="Q488" s="7"/>
      <c r="R488" s="46">
        <f t="shared" si="95"/>
        <v>5.2485548384874438E-2</v>
      </c>
      <c r="S488" s="22">
        <f t="shared" si="105"/>
        <v>1.0028344888788736</v>
      </c>
      <c r="T488" s="22">
        <f t="shared" si="106"/>
        <v>6.9066021857451929</v>
      </c>
      <c r="U488" s="39">
        <f t="shared" si="96"/>
        <v>-4.151708031343182E-2</v>
      </c>
      <c r="V488" s="39">
        <f t="shared" si="97"/>
        <v>-3.8818705303104939E-2</v>
      </c>
      <c r="W488" s="39">
        <f t="shared" si="98"/>
        <v>-2.6983750103268811E-3</v>
      </c>
      <c r="Z488" s="37"/>
      <c r="AA488" s="37"/>
    </row>
    <row r="489" spans="1:27">
      <c r="A489" s="1">
        <v>1911.01</v>
      </c>
      <c r="B489" s="11">
        <v>9.27</v>
      </c>
      <c r="C489" s="4">
        <v>0.47</v>
      </c>
      <c r="D489" s="11">
        <v>0.71830000000000005</v>
      </c>
      <c r="E489" s="11">
        <v>9.229089256</v>
      </c>
      <c r="F489" s="4">
        <f t="shared" si="102"/>
        <v>1911.0416666666304</v>
      </c>
      <c r="G489" s="22">
        <v>3.98</v>
      </c>
      <c r="H489" s="22">
        <f>G489+100*variable_alloc_parm!B$8</f>
        <v>3.98</v>
      </c>
      <c r="I489" s="4">
        <f t="shared" si="99"/>
        <v>306.05067538638184</v>
      </c>
      <c r="J489" s="4">
        <f t="shared" si="100"/>
        <v>15.517132409018279</v>
      </c>
      <c r="K489" s="33">
        <f t="shared" si="103"/>
        <v>2249.8370116703295</v>
      </c>
      <c r="L489" s="4">
        <f t="shared" si="104"/>
        <v>23.714800445527302</v>
      </c>
      <c r="M489" s="33">
        <f t="shared" si="101"/>
        <v>174.33203079641834</v>
      </c>
      <c r="N489" s="15">
        <f t="shared" si="93"/>
        <v>14.049215181401207</v>
      </c>
      <c r="O489" s="6"/>
      <c r="P489" s="7">
        <f t="shared" si="94"/>
        <v>17.527975125717898</v>
      </c>
      <c r="Q489" s="7"/>
      <c r="R489" s="46">
        <f t="shared" si="95"/>
        <v>4.956762270364154E-2</v>
      </c>
      <c r="S489" s="22">
        <f t="shared" si="105"/>
        <v>1.0031121262053728</v>
      </c>
      <c r="T489" s="22">
        <f t="shared" si="106"/>
        <v>6.9261788728314917</v>
      </c>
      <c r="U489" s="39">
        <f t="shared" si="96"/>
        <v>-3.7519546179585306E-2</v>
      </c>
      <c r="V489" s="39">
        <f t="shared" si="97"/>
        <v>-3.6754414872576135E-2</v>
      </c>
      <c r="W489" s="39">
        <f t="shared" si="98"/>
        <v>-7.6513130700917031E-4</v>
      </c>
      <c r="Z489" s="37"/>
      <c r="AA489" s="37"/>
    </row>
    <row r="490" spans="1:27">
      <c r="A490" s="1">
        <v>1911.02</v>
      </c>
      <c r="B490" s="11">
        <v>9.43</v>
      </c>
      <c r="C490" s="4">
        <v>0.47</v>
      </c>
      <c r="D490" s="11">
        <v>0.70669999999999999</v>
      </c>
      <c r="E490" s="11">
        <v>8.9436743799999991</v>
      </c>
      <c r="F490" s="4">
        <f t="shared" si="102"/>
        <v>1911.1249999999636</v>
      </c>
      <c r="G490" s="22">
        <f>G489*11/12+G501*1/12</f>
        <v>3.9824999999999999</v>
      </c>
      <c r="H490" s="22">
        <f>G490+100*variable_alloc_parm!B$8</f>
        <v>3.9824999999999999</v>
      </c>
      <c r="I490" s="4">
        <f t="shared" si="99"/>
        <v>321.26851648639746</v>
      </c>
      <c r="J490" s="4">
        <f t="shared" si="100"/>
        <v>16.012322666872407</v>
      </c>
      <c r="K490" s="33">
        <f t="shared" si="103"/>
        <v>2371.5154072903142</v>
      </c>
      <c r="L490" s="4">
        <f t="shared" si="104"/>
        <v>24.076400912082406</v>
      </c>
      <c r="M490" s="33">
        <f t="shared" si="101"/>
        <v>177.72533810520309</v>
      </c>
      <c r="N490" s="15">
        <f t="shared" si="93"/>
        <v>14.721488469928307</v>
      </c>
      <c r="O490" s="6"/>
      <c r="P490" s="7">
        <f t="shared" si="94"/>
        <v>18.374592785196668</v>
      </c>
      <c r="Q490" s="7"/>
      <c r="R490" s="46">
        <f t="shared" si="95"/>
        <v>4.4360278841051662E-2</v>
      </c>
      <c r="S490" s="22">
        <f t="shared" si="105"/>
        <v>1.0031142333635612</v>
      </c>
      <c r="T490" s="22">
        <f t="shared" si="106"/>
        <v>7.1694534743295701</v>
      </c>
      <c r="U490" s="39">
        <f t="shared" si="96"/>
        <v>-3.9609309376002821E-2</v>
      </c>
      <c r="V490" s="39">
        <f t="shared" si="97"/>
        <v>-3.6089686175194036E-2</v>
      </c>
      <c r="W490" s="39">
        <f t="shared" si="98"/>
        <v>-3.5196232008087858E-3</v>
      </c>
      <c r="Z490" s="37"/>
      <c r="AA490" s="37"/>
    </row>
    <row r="491" spans="1:27">
      <c r="A491" s="1">
        <v>1911.03</v>
      </c>
      <c r="B491" s="11">
        <v>9.32</v>
      </c>
      <c r="C491" s="4">
        <v>0.47</v>
      </c>
      <c r="D491" s="11">
        <v>0.69499999999999995</v>
      </c>
      <c r="E491" s="11">
        <v>9.0388396689999997</v>
      </c>
      <c r="F491" s="4">
        <f t="shared" si="102"/>
        <v>1911.2083333332969</v>
      </c>
      <c r="G491" s="22">
        <f>G489*10/12+G501*2/12</f>
        <v>3.9849999999999999</v>
      </c>
      <c r="H491" s="22">
        <f>G491+100*variable_alloc_parm!B$8</f>
        <v>3.9849999999999999</v>
      </c>
      <c r="I491" s="4">
        <f t="shared" si="99"/>
        <v>314.17793699112917</v>
      </c>
      <c r="J491" s="4">
        <f t="shared" si="100"/>
        <v>15.843737165861659</v>
      </c>
      <c r="K491" s="33">
        <f t="shared" si="103"/>
        <v>2328.9208830291732</v>
      </c>
      <c r="L491" s="4">
        <f t="shared" si="104"/>
        <v>23.428504958029478</v>
      </c>
      <c r="M491" s="33">
        <f t="shared" si="101"/>
        <v>173.66952936751878</v>
      </c>
      <c r="N491" s="15">
        <f t="shared" si="93"/>
        <v>14.370623221979534</v>
      </c>
      <c r="O491" s="6"/>
      <c r="P491" s="7">
        <f t="shared" si="94"/>
        <v>17.944211955514476</v>
      </c>
      <c r="Q491" s="7"/>
      <c r="R491" s="46">
        <f t="shared" si="95"/>
        <v>4.7069976401038299E-2</v>
      </c>
      <c r="S491" s="22">
        <f t="shared" si="105"/>
        <v>1.0031163405178931</v>
      </c>
      <c r="T491" s="22">
        <f t="shared" si="106"/>
        <v>7.1160622680957433</v>
      </c>
      <c r="U491" s="39">
        <f t="shared" si="96"/>
        <v>-3.9248597113910377E-2</v>
      </c>
      <c r="V491" s="39">
        <f t="shared" si="97"/>
        <v>-3.3945796918963711E-2</v>
      </c>
      <c r="W491" s="39">
        <f t="shared" si="98"/>
        <v>-5.3028001949466663E-3</v>
      </c>
      <c r="Z491" s="37"/>
      <c r="AA491" s="37"/>
    </row>
    <row r="492" spans="1:27">
      <c r="A492" s="1">
        <v>1911.04</v>
      </c>
      <c r="B492" s="11">
        <v>9.2799999999999994</v>
      </c>
      <c r="C492" s="4">
        <v>0.47</v>
      </c>
      <c r="D492" s="11">
        <v>0.68330000000000002</v>
      </c>
      <c r="E492" s="11">
        <v>8.7534247930000006</v>
      </c>
      <c r="F492" s="4">
        <f t="shared" si="102"/>
        <v>1911.2916666666301</v>
      </c>
      <c r="G492" s="22">
        <f>G489*9/12+G501*3/12</f>
        <v>3.9874999999999998</v>
      </c>
      <c r="H492" s="22">
        <f>G492+100*variable_alloc_parm!B$8</f>
        <v>3.9874999999999998</v>
      </c>
      <c r="I492" s="4">
        <f t="shared" si="99"/>
        <v>323.02967888193979</v>
      </c>
      <c r="J492" s="4">
        <f t="shared" si="100"/>
        <v>16.360339339925826</v>
      </c>
      <c r="K492" s="33">
        <f t="shared" si="103"/>
        <v>2404.6428388642871</v>
      </c>
      <c r="L492" s="4">
        <f t="shared" si="104"/>
        <v>23.785148661641106</v>
      </c>
      <c r="M492" s="33">
        <f t="shared" si="101"/>
        <v>177.05737627111719</v>
      </c>
      <c r="N492" s="15">
        <f t="shared" si="93"/>
        <v>14.752935420329358</v>
      </c>
      <c r="O492" s="6"/>
      <c r="P492" s="7">
        <f t="shared" si="94"/>
        <v>18.430686396998272</v>
      </c>
      <c r="Q492" s="7"/>
      <c r="R492" s="46">
        <f t="shared" si="95"/>
        <v>4.3259160708309798E-2</v>
      </c>
      <c r="S492" s="22">
        <f t="shared" si="105"/>
        <v>1.0031184476683683</v>
      </c>
      <c r="T492" s="22">
        <f t="shared" si="106"/>
        <v>7.3709883173317348</v>
      </c>
      <c r="U492" s="39">
        <f t="shared" si="96"/>
        <v>-4.0278429128642768E-2</v>
      </c>
      <c r="V492" s="39">
        <f t="shared" si="97"/>
        <v>-3.5389425301738942E-2</v>
      </c>
      <c r="W492" s="39">
        <f t="shared" si="98"/>
        <v>-4.8890038269038261E-3</v>
      </c>
      <c r="Z492" s="37"/>
      <c r="AA492" s="37"/>
    </row>
    <row r="493" spans="1:27">
      <c r="A493" s="1">
        <v>1911.05</v>
      </c>
      <c r="B493" s="11">
        <v>9.48</v>
      </c>
      <c r="C493" s="4">
        <v>0.47</v>
      </c>
      <c r="D493" s="11">
        <v>0.67169999999999996</v>
      </c>
      <c r="E493" s="11">
        <v>8.7534247930000006</v>
      </c>
      <c r="F493" s="4">
        <f t="shared" si="102"/>
        <v>1911.3749999999634</v>
      </c>
      <c r="G493" s="22">
        <f>G489*8/12+G501*4/12</f>
        <v>3.99</v>
      </c>
      <c r="H493" s="22">
        <f>G493+100*variable_alloc_parm!B$8</f>
        <v>3.99</v>
      </c>
      <c r="I493" s="4">
        <f t="shared" si="99"/>
        <v>329.99152540956783</v>
      </c>
      <c r="J493" s="4">
        <f t="shared" si="100"/>
        <v>16.360339339925826</v>
      </c>
      <c r="K493" s="33">
        <f t="shared" si="103"/>
        <v>2466.6159436374596</v>
      </c>
      <c r="L493" s="4">
        <f t="shared" si="104"/>
        <v>23.381361563038681</v>
      </c>
      <c r="M493" s="33">
        <f t="shared" si="101"/>
        <v>174.77066765203392</v>
      </c>
      <c r="N493" s="15">
        <f t="shared" si="93"/>
        <v>15.047660591685043</v>
      </c>
      <c r="O493" s="6"/>
      <c r="P493" s="7">
        <f t="shared" si="94"/>
        <v>18.805342832580813</v>
      </c>
      <c r="Q493" s="7"/>
      <c r="R493" s="46">
        <f t="shared" si="95"/>
        <v>4.1906552892054874E-2</v>
      </c>
      <c r="S493" s="22">
        <f t="shared" si="105"/>
        <v>1.0031205548149882</v>
      </c>
      <c r="T493" s="22">
        <f t="shared" si="106"/>
        <v>7.3939743586634883</v>
      </c>
      <c r="U493" s="39">
        <f t="shared" si="96"/>
        <v>-3.7149546920214549E-2</v>
      </c>
      <c r="V493" s="39">
        <f t="shared" si="97"/>
        <v>-3.264137087186314E-2</v>
      </c>
      <c r="W493" s="39">
        <f t="shared" si="98"/>
        <v>-4.5081760483514088E-3</v>
      </c>
      <c r="Z493" s="37"/>
      <c r="AA493" s="37"/>
    </row>
    <row r="494" spans="1:27">
      <c r="A494" s="1">
        <v>1911.06</v>
      </c>
      <c r="B494" s="11">
        <v>9.67</v>
      </c>
      <c r="C494" s="4">
        <v>0.47</v>
      </c>
      <c r="D494" s="11">
        <v>0.66</v>
      </c>
      <c r="E494" s="11">
        <v>8.7534247930000006</v>
      </c>
      <c r="F494" s="4">
        <f t="shared" si="102"/>
        <v>1911.4583333332967</v>
      </c>
      <c r="G494" s="22">
        <f>G489*7/12+G501*5/12</f>
        <v>3.9924999999999997</v>
      </c>
      <c r="H494" s="22">
        <f>G494+100*variable_alloc_parm!B$8</f>
        <v>3.9924999999999997</v>
      </c>
      <c r="I494" s="4">
        <f t="shared" si="99"/>
        <v>336.60527961081442</v>
      </c>
      <c r="J494" s="4">
        <f t="shared" si="100"/>
        <v>16.360339339925826</v>
      </c>
      <c r="K494" s="33">
        <f t="shared" si="103"/>
        <v>2526.2431750457135</v>
      </c>
      <c r="L494" s="4">
        <f t="shared" si="104"/>
        <v>22.97409354117244</v>
      </c>
      <c r="M494" s="33">
        <f t="shared" si="101"/>
        <v>172.42197471873536</v>
      </c>
      <c r="N494" s="15">
        <f t="shared" si="93"/>
        <v>15.328355684719282</v>
      </c>
      <c r="O494" s="6"/>
      <c r="P494" s="7">
        <f t="shared" si="94"/>
        <v>19.161771874042582</v>
      </c>
      <c r="Q494" s="7"/>
      <c r="R494" s="46">
        <f t="shared" si="95"/>
        <v>4.0664609815320156E-2</v>
      </c>
      <c r="S494" s="22">
        <f t="shared" si="105"/>
        <v>1.0031226619577531</v>
      </c>
      <c r="T494" s="22">
        <f t="shared" si="106"/>
        <v>7.4170476609503142</v>
      </c>
      <c r="U494" s="39">
        <f t="shared" si="96"/>
        <v>-4.6302102945966483E-2</v>
      </c>
      <c r="V494" s="39">
        <f t="shared" si="97"/>
        <v>-3.1506404362893425E-2</v>
      </c>
      <c r="W494" s="39">
        <f t="shared" si="98"/>
        <v>-1.4795698583073058E-2</v>
      </c>
      <c r="Z494" s="37"/>
      <c r="AA494" s="37"/>
    </row>
    <row r="495" spans="1:27">
      <c r="A495" s="1">
        <v>1911.07</v>
      </c>
      <c r="B495" s="11">
        <v>9.6300000000000008</v>
      </c>
      <c r="C495" s="4">
        <v>0.47</v>
      </c>
      <c r="D495" s="11">
        <v>0.64829999999999999</v>
      </c>
      <c r="E495" s="11">
        <v>8.8485090910000004</v>
      </c>
      <c r="F495" s="4">
        <f t="shared" si="102"/>
        <v>1911.5416666666299</v>
      </c>
      <c r="G495" s="22">
        <f>G489*6/12+G501*6/12</f>
        <v>3.9950000000000001</v>
      </c>
      <c r="H495" s="22">
        <f>G495+100*variable_alloc_parm!B$8</f>
        <v>3.9950000000000001</v>
      </c>
      <c r="I495" s="4">
        <f t="shared" si="99"/>
        <v>331.61077983007306</v>
      </c>
      <c r="J495" s="4">
        <f t="shared" si="100"/>
        <v>16.184534425766799</v>
      </c>
      <c r="K495" s="33">
        <f t="shared" si="103"/>
        <v>2498.8813091683219</v>
      </c>
      <c r="L495" s="4">
        <f t="shared" si="104"/>
        <v>22.324326953669402</v>
      </c>
      <c r="M495" s="33">
        <f t="shared" si="101"/>
        <v>168.22686944276458</v>
      </c>
      <c r="N495" s="15">
        <f t="shared" si="93"/>
        <v>15.083110578700269</v>
      </c>
      <c r="O495" s="6"/>
      <c r="P495" s="7">
        <f t="shared" si="94"/>
        <v>18.861627429791682</v>
      </c>
      <c r="Q495" s="7"/>
      <c r="R495" s="46">
        <f t="shared" si="95"/>
        <v>4.1520123743291004E-2</v>
      </c>
      <c r="S495" s="22">
        <f t="shared" si="105"/>
        <v>1.003124769096664</v>
      </c>
      <c r="T495" s="22">
        <f t="shared" si="106"/>
        <v>7.3602576092566814</v>
      </c>
      <c r="U495" s="39">
        <f t="shared" si="96"/>
        <v>-4.5511796698329055E-2</v>
      </c>
      <c r="V495" s="39">
        <f t="shared" si="97"/>
        <v>-3.0425216669317967E-2</v>
      </c>
      <c r="W495" s="39">
        <f t="shared" si="98"/>
        <v>-1.5086580029011087E-2</v>
      </c>
      <c r="Z495" s="37"/>
      <c r="AA495" s="37"/>
    </row>
    <row r="496" spans="1:27">
      <c r="A496" s="1">
        <v>1911.08</v>
      </c>
      <c r="B496" s="11">
        <v>9.17</v>
      </c>
      <c r="C496" s="4">
        <v>0.47</v>
      </c>
      <c r="D496" s="11">
        <v>0.63670000000000004</v>
      </c>
      <c r="E496" s="11">
        <v>9.1340049590000003</v>
      </c>
      <c r="F496" s="4">
        <f t="shared" si="102"/>
        <v>1911.6249999999632</v>
      </c>
      <c r="G496" s="22">
        <f>G489*5/12+G501*7/12</f>
        <v>3.9975000000000001</v>
      </c>
      <c r="H496" s="22">
        <f>G496+100*variable_alloc_parm!B$8</f>
        <v>3.9975000000000001</v>
      </c>
      <c r="I496" s="4">
        <f t="shared" si="99"/>
        <v>305.90075356231262</v>
      </c>
      <c r="J496" s="4">
        <f t="shared" si="100"/>
        <v>15.678664577348627</v>
      </c>
      <c r="K496" s="33">
        <f t="shared" si="103"/>
        <v>2314.986873324307</v>
      </c>
      <c r="L496" s="4">
        <f t="shared" si="104"/>
        <v>21.239586673186963</v>
      </c>
      <c r="M496" s="33">
        <f t="shared" si="101"/>
        <v>160.73632957967135</v>
      </c>
      <c r="N496" s="15">
        <f t="shared" si="93"/>
        <v>13.899790665654447</v>
      </c>
      <c r="O496" s="6"/>
      <c r="P496" s="7">
        <f t="shared" si="94"/>
        <v>17.392599372771915</v>
      </c>
      <c r="Q496" s="7"/>
      <c r="R496" s="46">
        <f t="shared" si="95"/>
        <v>4.9103896459398839E-2</v>
      </c>
      <c r="S496" s="22">
        <f t="shared" si="105"/>
        <v>1.0031268762317218</v>
      </c>
      <c r="T496" s="22">
        <f t="shared" si="106"/>
        <v>7.1524828873148145</v>
      </c>
      <c r="U496" s="39">
        <f t="shared" si="96"/>
        <v>-3.8782683468645773E-2</v>
      </c>
      <c r="V496" s="39">
        <f t="shared" si="97"/>
        <v>-2.6759746446060495E-2</v>
      </c>
      <c r="W496" s="39">
        <f t="shared" si="98"/>
        <v>-1.2022937022585278E-2</v>
      </c>
      <c r="Z496" s="37"/>
      <c r="AA496" s="37"/>
    </row>
    <row r="497" spans="1:27">
      <c r="A497" s="1">
        <v>1911.09</v>
      </c>
      <c r="B497" s="11">
        <v>8.67</v>
      </c>
      <c r="C497" s="4">
        <v>0.47</v>
      </c>
      <c r="D497" s="11">
        <v>0.625</v>
      </c>
      <c r="E497" s="11">
        <v>9.229089256</v>
      </c>
      <c r="F497" s="4">
        <f t="shared" si="102"/>
        <v>1911.7083333332964</v>
      </c>
      <c r="G497" s="22">
        <f>G489*4/12+G501*8/12</f>
        <v>4</v>
      </c>
      <c r="H497" s="22">
        <f>G497+100*variable_alloc_parm!B$8</f>
        <v>4</v>
      </c>
      <c r="I497" s="4">
        <f t="shared" si="99"/>
        <v>286.24157018337979</v>
      </c>
      <c r="J497" s="4">
        <f t="shared" si="100"/>
        <v>15.517132409018279</v>
      </c>
      <c r="K497" s="33">
        <f t="shared" si="103"/>
        <v>2175.9965162204585</v>
      </c>
      <c r="L497" s="4">
        <f t="shared" si="104"/>
        <v>20.634484586460481</v>
      </c>
      <c r="M497" s="33">
        <f t="shared" si="101"/>
        <v>156.86249396052901</v>
      </c>
      <c r="N497" s="15">
        <f t="shared" si="93"/>
        <v>12.997953983252438</v>
      </c>
      <c r="O497" s="6"/>
      <c r="P497" s="7">
        <f t="shared" si="94"/>
        <v>16.279970359273157</v>
      </c>
      <c r="Q497" s="7"/>
      <c r="R497" s="46">
        <f t="shared" si="95"/>
        <v>5.3875847855920846E-2</v>
      </c>
      <c r="S497" s="22">
        <f t="shared" si="105"/>
        <v>1.0031289833629269</v>
      </c>
      <c r="T497" s="22">
        <f t="shared" si="106"/>
        <v>7.1009276987209171</v>
      </c>
      <c r="U497" s="39">
        <f t="shared" si="96"/>
        <v>-2.8760687778725869E-2</v>
      </c>
      <c r="V497" s="39">
        <f t="shared" si="97"/>
        <v>-2.4064280389012316E-2</v>
      </c>
      <c r="W497" s="39">
        <f t="shared" si="98"/>
        <v>-4.6964073897135528E-3</v>
      </c>
      <c r="Z497" s="37"/>
      <c r="AA497" s="37"/>
    </row>
    <row r="498" spans="1:27">
      <c r="A498" s="1">
        <v>1911.1</v>
      </c>
      <c r="B498" s="11">
        <v>8.7200000000000006</v>
      </c>
      <c r="C498" s="4">
        <v>0.47</v>
      </c>
      <c r="D498" s="11">
        <v>0.61329999999999996</v>
      </c>
      <c r="E498" s="11">
        <v>9.229089256</v>
      </c>
      <c r="F498" s="4">
        <f t="shared" si="102"/>
        <v>1911.7916666666297</v>
      </c>
      <c r="G498" s="22">
        <f>G489*3/12+G501*9/12</f>
        <v>4.0024999999999995</v>
      </c>
      <c r="H498" s="22">
        <f>G498+100*variable_alloc_parm!B$8</f>
        <v>4.0024999999999995</v>
      </c>
      <c r="I498" s="4">
        <f t="shared" si="99"/>
        <v>287.89232895029664</v>
      </c>
      <c r="J498" s="4">
        <f t="shared" si="100"/>
        <v>15.517132409018279</v>
      </c>
      <c r="K498" s="33">
        <f t="shared" si="103"/>
        <v>2198.3755653588273</v>
      </c>
      <c r="L498" s="4">
        <f t="shared" si="104"/>
        <v>20.24820703500194</v>
      </c>
      <c r="M498" s="33">
        <f t="shared" si="101"/>
        <v>154.61740071497348</v>
      </c>
      <c r="N498" s="15">
        <f t="shared" si="93"/>
        <v>13.066472850619194</v>
      </c>
      <c r="O498" s="6"/>
      <c r="P498" s="7">
        <f t="shared" si="94"/>
        <v>16.382298462120712</v>
      </c>
      <c r="Q498" s="7"/>
      <c r="R498" s="46">
        <f t="shared" si="95"/>
        <v>5.3447409848813333E-2</v>
      </c>
      <c r="S498" s="22">
        <f t="shared" si="105"/>
        <v>1.0031310904902799</v>
      </c>
      <c r="T498" s="22">
        <f t="shared" si="106"/>
        <v>7.1231463833515605</v>
      </c>
      <c r="U498" s="39">
        <f t="shared" si="96"/>
        <v>-2.787649452727603E-2</v>
      </c>
      <c r="V498" s="39">
        <f t="shared" si="97"/>
        <v>-2.3488603821643195E-2</v>
      </c>
      <c r="W498" s="39">
        <f t="shared" si="98"/>
        <v>-4.3878907056328353E-3</v>
      </c>
      <c r="Z498" s="37"/>
      <c r="AA498" s="37"/>
    </row>
    <row r="499" spans="1:27">
      <c r="A499" s="1">
        <v>1911.11</v>
      </c>
      <c r="B499" s="11">
        <v>9.07</v>
      </c>
      <c r="C499" s="4">
        <v>0.47</v>
      </c>
      <c r="D499" s="11">
        <v>0.60170000000000001</v>
      </c>
      <c r="E499" s="11">
        <v>9.1340049590000003</v>
      </c>
      <c r="F499" s="4">
        <f t="shared" si="102"/>
        <v>1911.8749999999629</v>
      </c>
      <c r="G499" s="22">
        <f>G489*2/12+G501*10/12</f>
        <v>4.0049999999999999</v>
      </c>
      <c r="H499" s="22">
        <f>G499+100*variable_alloc_parm!B$8</f>
        <v>4.0049999999999999</v>
      </c>
      <c r="I499" s="4">
        <f t="shared" si="99"/>
        <v>302.56486748202565</v>
      </c>
      <c r="J499" s="4">
        <f t="shared" si="100"/>
        <v>15.678664577348627</v>
      </c>
      <c r="K499" s="33">
        <f t="shared" si="103"/>
        <v>2320.3935772432706</v>
      </c>
      <c r="L499" s="4">
        <f t="shared" si="104"/>
        <v>20.07202654508653</v>
      </c>
      <c r="M499" s="33">
        <f t="shared" si="101"/>
        <v>153.93393775383416</v>
      </c>
      <c r="N499" s="15">
        <f t="shared" si="93"/>
        <v>13.727997586413094</v>
      </c>
      <c r="O499" s="6"/>
      <c r="P499" s="7">
        <f t="shared" si="94"/>
        <v>17.226467153366848</v>
      </c>
      <c r="Q499" s="7"/>
      <c r="R499" s="46">
        <f t="shared" si="95"/>
        <v>4.745119494291522E-2</v>
      </c>
      <c r="S499" s="22">
        <f t="shared" si="105"/>
        <v>1.0031331976137821</v>
      </c>
      <c r="T499" s="22">
        <f t="shared" si="106"/>
        <v>7.219833186184121</v>
      </c>
      <c r="U499" s="39">
        <f t="shared" si="96"/>
        <v>-2.6951141017773073E-2</v>
      </c>
      <c r="V499" s="39">
        <f t="shared" si="97"/>
        <v>-2.3368393912026275E-2</v>
      </c>
      <c r="W499" s="39">
        <f t="shared" si="98"/>
        <v>-3.5827471057467974E-3</v>
      </c>
      <c r="Z499" s="37"/>
      <c r="AA499" s="37"/>
    </row>
    <row r="500" spans="1:27">
      <c r="A500" s="1">
        <v>1911.12</v>
      </c>
      <c r="B500" s="11">
        <v>9.11</v>
      </c>
      <c r="C500" s="4">
        <v>0.47</v>
      </c>
      <c r="D500" s="11">
        <v>0.59</v>
      </c>
      <c r="E500" s="11">
        <v>9.0388396689999997</v>
      </c>
      <c r="F500" s="4">
        <f t="shared" si="102"/>
        <v>1911.9583333332962</v>
      </c>
      <c r="G500" s="22">
        <f>G489*1/12+G501*11/12</f>
        <v>4.0075000000000003</v>
      </c>
      <c r="H500" s="22">
        <f>G500+100*variable_alloc_parm!B$8</f>
        <v>4.0075000000000003</v>
      </c>
      <c r="I500" s="4">
        <f t="shared" si="99"/>
        <v>307.09882038510585</v>
      </c>
      <c r="J500" s="4">
        <f t="shared" si="100"/>
        <v>15.843737165861659</v>
      </c>
      <c r="K500" s="33">
        <f t="shared" si="103"/>
        <v>2365.2903872137936</v>
      </c>
      <c r="L500" s="4">
        <f t="shared" si="104"/>
        <v>19.888946655017833</v>
      </c>
      <c r="M500" s="33">
        <f t="shared" si="101"/>
        <v>153.1856562520459</v>
      </c>
      <c r="N500" s="15">
        <f t="shared" si="93"/>
        <v>13.929258419578241</v>
      </c>
      <c r="O500" s="6"/>
      <c r="P500" s="7">
        <f t="shared" si="94"/>
        <v>17.494076442996054</v>
      </c>
      <c r="Q500" s="7"/>
      <c r="R500" s="46">
        <f t="shared" si="95"/>
        <v>4.4098435429173535E-2</v>
      </c>
      <c r="S500" s="22">
        <f t="shared" si="105"/>
        <v>1.0031353047334335</v>
      </c>
      <c r="T500" s="22">
        <f t="shared" si="106"/>
        <v>7.3187064239899442</v>
      </c>
      <c r="U500" s="39">
        <f t="shared" si="96"/>
        <v>-2.4356634205700112E-2</v>
      </c>
      <c r="V500" s="39">
        <f t="shared" si="97"/>
        <v>-2.3260362364417753E-2</v>
      </c>
      <c r="W500" s="39">
        <f t="shared" si="98"/>
        <v>-1.0962718412823591E-3</v>
      </c>
      <c r="Z500" s="37"/>
      <c r="AA500" s="37"/>
    </row>
    <row r="501" spans="1:27">
      <c r="A501" s="1">
        <v>1912.01</v>
      </c>
      <c r="B501" s="11">
        <v>9.1199999999999992</v>
      </c>
      <c r="C501" s="4">
        <v>0.4708</v>
      </c>
      <c r="D501" s="11">
        <v>0.59919999999999995</v>
      </c>
      <c r="E501" s="11">
        <v>9.1340049590000003</v>
      </c>
      <c r="F501" s="4">
        <f t="shared" si="102"/>
        <v>1912.0416666666295</v>
      </c>
      <c r="G501" s="22">
        <v>4.01</v>
      </c>
      <c r="H501" s="22">
        <f>G501+100*variable_alloc_parm!B$8</f>
        <v>4.01</v>
      </c>
      <c r="I501" s="4">
        <f t="shared" si="99"/>
        <v>304.23281052216907</v>
      </c>
      <c r="J501" s="4">
        <f t="shared" si="100"/>
        <v>15.705351665990923</v>
      </c>
      <c r="K501" s="33">
        <f t="shared" si="103"/>
        <v>2353.2965200163758</v>
      </c>
      <c r="L501" s="4">
        <f t="shared" si="104"/>
        <v>19.988629393079357</v>
      </c>
      <c r="M501" s="33">
        <f t="shared" si="101"/>
        <v>154.61570995546191</v>
      </c>
      <c r="N501" s="15">
        <f t="shared" si="93"/>
        <v>13.794952631845828</v>
      </c>
      <c r="O501" s="6"/>
      <c r="P501" s="7">
        <f t="shared" si="94"/>
        <v>17.340766146480281</v>
      </c>
      <c r="Q501" s="7"/>
      <c r="R501" s="46">
        <f t="shared" si="95"/>
        <v>4.7047640823835585E-2</v>
      </c>
      <c r="S501" s="22">
        <f t="shared" si="105"/>
        <v>1.0003506907546551</v>
      </c>
      <c r="T501" s="22">
        <f t="shared" si="106"/>
        <v>7.2651616517011313</v>
      </c>
      <c r="U501" s="39">
        <f t="shared" si="96"/>
        <v>-2.1191134802391542E-2</v>
      </c>
      <c r="V501" s="39">
        <f t="shared" si="97"/>
        <v>-1.9380715036719343E-2</v>
      </c>
      <c r="W501" s="39">
        <f t="shared" si="98"/>
        <v>-1.8104197656721999E-3</v>
      </c>
      <c r="Z501" s="37"/>
      <c r="AA501" s="37"/>
    </row>
    <row r="502" spans="1:27">
      <c r="A502" s="1">
        <v>1912.02</v>
      </c>
      <c r="B502" s="11">
        <v>9.0399999999999991</v>
      </c>
      <c r="C502" s="4">
        <v>0.47170000000000001</v>
      </c>
      <c r="D502" s="11">
        <v>0.60829999999999995</v>
      </c>
      <c r="E502" s="11">
        <v>9.229089256</v>
      </c>
      <c r="F502" s="4">
        <f t="shared" si="102"/>
        <v>1912.1249999999627</v>
      </c>
      <c r="G502" s="22">
        <f>G501*11/12+G513*1/12</f>
        <v>4.0466666666666669</v>
      </c>
      <c r="H502" s="22">
        <f>G502+100*variable_alloc_parm!B$8</f>
        <v>4.0466666666666669</v>
      </c>
      <c r="I502" s="4">
        <f t="shared" si="99"/>
        <v>298.45718505856439</v>
      </c>
      <c r="J502" s="4">
        <f t="shared" si="100"/>
        <v>15.573258207093454</v>
      </c>
      <c r="K502" s="33">
        <f t="shared" si="103"/>
        <v>2318.6594994695342</v>
      </c>
      <c r="L502" s="4">
        <f t="shared" si="104"/>
        <v>20.083131158310255</v>
      </c>
      <c r="M502" s="33">
        <f t="shared" si="101"/>
        <v>156.02218733709265</v>
      </c>
      <c r="N502" s="15">
        <f t="shared" si="93"/>
        <v>13.5316343696866</v>
      </c>
      <c r="O502" s="6"/>
      <c r="P502" s="7">
        <f t="shared" si="94"/>
        <v>17.024470442136426</v>
      </c>
      <c r="Q502" s="7"/>
      <c r="R502" s="46">
        <f t="shared" si="95"/>
        <v>4.914293070284783E-2</v>
      </c>
      <c r="S502" s="22">
        <f t="shared" si="105"/>
        <v>1.0003863444173371</v>
      </c>
      <c r="T502" s="22">
        <f t="shared" si="106"/>
        <v>7.192832635983704</v>
      </c>
      <c r="U502" s="39">
        <f t="shared" si="96"/>
        <v>-1.7098368530148789E-2</v>
      </c>
      <c r="V502" s="39">
        <f t="shared" si="97"/>
        <v>-1.8087330716241246E-2</v>
      </c>
      <c r="W502" s="39">
        <f t="shared" si="98"/>
        <v>9.889621860924569E-4</v>
      </c>
      <c r="Z502" s="37"/>
      <c r="AA502" s="37"/>
    </row>
    <row r="503" spans="1:27">
      <c r="A503" s="1">
        <v>1912.03</v>
      </c>
      <c r="B503" s="11">
        <v>9.3000000000000007</v>
      </c>
      <c r="C503" s="4">
        <v>0.47249999999999998</v>
      </c>
      <c r="D503" s="11">
        <v>0.61750000000000005</v>
      </c>
      <c r="E503" s="11">
        <v>9.4194198349999994</v>
      </c>
      <c r="F503" s="4">
        <f t="shared" si="102"/>
        <v>1912.208333333296</v>
      </c>
      <c r="G503" s="22">
        <f>G501*10/12+G513*2/12</f>
        <v>4.083333333333333</v>
      </c>
      <c r="H503" s="22">
        <f>G503+100*variable_alloc_parm!B$8</f>
        <v>4.083333333333333</v>
      </c>
      <c r="I503" s="4">
        <f t="shared" si="99"/>
        <v>300.83699947959701</v>
      </c>
      <c r="J503" s="4">
        <f t="shared" si="100"/>
        <v>15.284460457431136</v>
      </c>
      <c r="K503" s="33">
        <f t="shared" si="103"/>
        <v>2347.0430265700697</v>
      </c>
      <c r="L503" s="4">
        <f t="shared" si="104"/>
        <v>19.974929804156037</v>
      </c>
      <c r="M503" s="33">
        <f t="shared" si="101"/>
        <v>155.83860955989439</v>
      </c>
      <c r="N503" s="15">
        <f t="shared" si="93"/>
        <v>13.639769173944172</v>
      </c>
      <c r="O503" s="6"/>
      <c r="P503" s="7">
        <f t="shared" si="94"/>
        <v>17.172513777043743</v>
      </c>
      <c r="Q503" s="7"/>
      <c r="R503" s="46">
        <f t="shared" si="95"/>
        <v>5.0265881303448695E-2</v>
      </c>
      <c r="S503" s="22">
        <f t="shared" si="105"/>
        <v>1.0004219860003025</v>
      </c>
      <c r="T503" s="22">
        <f t="shared" si="106"/>
        <v>7.0502156586546949</v>
      </c>
      <c r="U503" s="39">
        <f t="shared" si="96"/>
        <v>-1.2995211417227259E-2</v>
      </c>
      <c r="V503" s="39">
        <f t="shared" si="97"/>
        <v>-1.4633648542101474E-2</v>
      </c>
      <c r="W503" s="39">
        <f t="shared" si="98"/>
        <v>1.6384371248742147E-3</v>
      </c>
      <c r="Z503" s="37"/>
      <c r="AA503" s="37"/>
    </row>
    <row r="504" spans="1:27">
      <c r="A504" s="1">
        <v>1912.04</v>
      </c>
      <c r="B504" s="11">
        <v>9.59</v>
      </c>
      <c r="C504" s="4">
        <v>0.4733</v>
      </c>
      <c r="D504" s="11">
        <v>0.62670000000000003</v>
      </c>
      <c r="E504" s="11">
        <v>9.7048347110000002</v>
      </c>
      <c r="F504" s="4">
        <f t="shared" si="102"/>
        <v>1912.2916666666292</v>
      </c>
      <c r="G504" s="22">
        <f>G501*9/12+G513*3/12</f>
        <v>4.12</v>
      </c>
      <c r="H504" s="22">
        <f>G504+100*variable_alloc_parm!B$8</f>
        <v>4.12</v>
      </c>
      <c r="I504" s="4">
        <f t="shared" si="99"/>
        <v>301.09456647293126</v>
      </c>
      <c r="J504" s="4">
        <f t="shared" si="100"/>
        <v>14.860068645634867</v>
      </c>
      <c r="K504" s="33">
        <f t="shared" si="103"/>
        <v>2358.7136517338986</v>
      </c>
      <c r="L504" s="4">
        <f t="shared" si="104"/>
        <v>19.676325840311371</v>
      </c>
      <c r="M504" s="33">
        <f t="shared" si="101"/>
        <v>154.14033842978461</v>
      </c>
      <c r="N504" s="15">
        <f t="shared" si="93"/>
        <v>13.654392690553239</v>
      </c>
      <c r="O504" s="6"/>
      <c r="P504" s="7">
        <f t="shared" si="94"/>
        <v>17.200337051440428</v>
      </c>
      <c r="Q504" s="7"/>
      <c r="R504" s="46">
        <f t="shared" si="95"/>
        <v>5.1641620629539017E-2</v>
      </c>
      <c r="S504" s="22">
        <f t="shared" si="105"/>
        <v>1.0004576155364637</v>
      </c>
      <c r="T504" s="22">
        <f t="shared" si="106"/>
        <v>6.8457595454299085</v>
      </c>
      <c r="U504" s="39">
        <f t="shared" si="96"/>
        <v>-7.1727380939493601E-3</v>
      </c>
      <c r="V504" s="39">
        <f t="shared" si="97"/>
        <v>-1.1414869605843148E-2</v>
      </c>
      <c r="W504" s="39">
        <f t="shared" si="98"/>
        <v>4.2421315118937875E-3</v>
      </c>
      <c r="Z504" s="37"/>
      <c r="AA504" s="37"/>
    </row>
    <row r="505" spans="1:27">
      <c r="A505" s="1">
        <v>1912.05</v>
      </c>
      <c r="B505" s="11">
        <v>9.58</v>
      </c>
      <c r="C505" s="4">
        <v>0.47420000000000001</v>
      </c>
      <c r="D505" s="11">
        <v>0.63580000000000003</v>
      </c>
      <c r="E505" s="11">
        <v>9.7048347110000002</v>
      </c>
      <c r="F505" s="4">
        <f t="shared" si="102"/>
        <v>1912.3749999999625</v>
      </c>
      <c r="G505" s="22">
        <f>G501*8/12+G513*4/12</f>
        <v>4.1566666666666663</v>
      </c>
      <c r="H505" s="22">
        <f>G505+100*variable_alloc_parm!B$8</f>
        <v>4.1566666666666663</v>
      </c>
      <c r="I505" s="4">
        <f t="shared" si="99"/>
        <v>300.78059925033176</v>
      </c>
      <c r="J505" s="4">
        <f t="shared" si="100"/>
        <v>14.888325695668824</v>
      </c>
      <c r="K505" s="33">
        <f t="shared" si="103"/>
        <v>2365.9734394941011</v>
      </c>
      <c r="L505" s="4">
        <f t="shared" si="104"/>
        <v>19.962036012876926</v>
      </c>
      <c r="M505" s="33">
        <f t="shared" si="101"/>
        <v>157.02358171506779</v>
      </c>
      <c r="N505" s="15">
        <f t="shared" si="93"/>
        <v>13.645500685612374</v>
      </c>
      <c r="O505" s="6"/>
      <c r="P505" s="7">
        <f t="shared" si="94"/>
        <v>17.198878723155371</v>
      </c>
      <c r="Q505" s="7"/>
      <c r="R505" s="46">
        <f t="shared" si="95"/>
        <v>5.0116700725255363E-2</v>
      </c>
      <c r="S505" s="22">
        <f t="shared" si="105"/>
        <v>1.0004932330586358</v>
      </c>
      <c r="T505" s="22">
        <f t="shared" si="106"/>
        <v>6.8488922713567915</v>
      </c>
      <c r="U505" s="39">
        <f t="shared" si="96"/>
        <v>-3.2084820167708195E-3</v>
      </c>
      <c r="V505" s="39">
        <f t="shared" si="97"/>
        <v>-1.1144897810831833E-2</v>
      </c>
      <c r="W505" s="39">
        <f t="shared" si="98"/>
        <v>7.9364157940610136E-3</v>
      </c>
      <c r="Z505" s="37"/>
      <c r="AA505" s="37"/>
    </row>
    <row r="506" spans="1:27">
      <c r="A506" s="1">
        <v>1912.06</v>
      </c>
      <c r="B506" s="11">
        <v>9.58</v>
      </c>
      <c r="C506" s="4">
        <v>0.47499999999999998</v>
      </c>
      <c r="D506" s="11">
        <v>0.64500000000000002</v>
      </c>
      <c r="E506" s="11">
        <v>9.6096694209999995</v>
      </c>
      <c r="F506" s="4">
        <f t="shared" si="102"/>
        <v>1912.4583333332957</v>
      </c>
      <c r="G506" s="22">
        <f>G501*7/12+G513*5/12</f>
        <v>4.1933333333333334</v>
      </c>
      <c r="H506" s="22">
        <f>G506+100*variable_alloc_parm!B$8</f>
        <v>4.1933333333333334</v>
      </c>
      <c r="I506" s="4">
        <f t="shared" si="99"/>
        <v>303.75925249010709</v>
      </c>
      <c r="J506" s="4">
        <f t="shared" si="100"/>
        <v>15.061132038914497</v>
      </c>
      <c r="K506" s="33">
        <f t="shared" si="103"/>
        <v>2399.2765658929998</v>
      </c>
      <c r="L506" s="4">
        <f t="shared" si="104"/>
        <v>20.451431926526002</v>
      </c>
      <c r="M506" s="33">
        <f t="shared" si="101"/>
        <v>161.53793162849533</v>
      </c>
      <c r="N506" s="15">
        <f t="shared" si="93"/>
        <v>13.78541740450253</v>
      </c>
      <c r="O506" s="6"/>
      <c r="P506" s="7">
        <f t="shared" si="94"/>
        <v>17.384332578345738</v>
      </c>
      <c r="Q506" s="7"/>
      <c r="R506" s="46">
        <f t="shared" si="95"/>
        <v>4.6814057743688242E-2</v>
      </c>
      <c r="S506" s="22">
        <f t="shared" si="105"/>
        <v>1.0005288385995368</v>
      </c>
      <c r="T506" s="22">
        <f t="shared" si="106"/>
        <v>6.9201289281175127</v>
      </c>
      <c r="U506" s="39">
        <f t="shared" si="96"/>
        <v>-5.0636770243509543E-3</v>
      </c>
      <c r="V506" s="39">
        <f t="shared" si="97"/>
        <v>-1.1852190205361546E-2</v>
      </c>
      <c r="W506" s="39">
        <f t="shared" si="98"/>
        <v>6.7885131810105914E-3</v>
      </c>
      <c r="Z506" s="37"/>
      <c r="AA506" s="37"/>
    </row>
    <row r="507" spans="1:27">
      <c r="A507" s="1">
        <v>1912.07</v>
      </c>
      <c r="B507" s="11">
        <v>9.59</v>
      </c>
      <c r="C507" s="4">
        <v>0.4758</v>
      </c>
      <c r="D507" s="11">
        <v>0.6542</v>
      </c>
      <c r="E507" s="11">
        <v>9.6096694209999995</v>
      </c>
      <c r="F507" s="4">
        <f t="shared" si="102"/>
        <v>1912.541666666629</v>
      </c>
      <c r="G507" s="22">
        <f>G501*6/12+G513*6/12</f>
        <v>4.2300000000000004</v>
      </c>
      <c r="H507" s="22">
        <f>G507+100*variable_alloc_parm!B$8</f>
        <v>4.2300000000000004</v>
      </c>
      <c r="I507" s="4">
        <f t="shared" si="99"/>
        <v>304.07632895408426</v>
      </c>
      <c r="J507" s="4">
        <f t="shared" si="100"/>
        <v>15.08649815603267</v>
      </c>
      <c r="K507" s="33">
        <f t="shared" si="103"/>
        <v>2411.7112299323094</v>
      </c>
      <c r="L507" s="4">
        <f t="shared" si="104"/>
        <v>20.743142273384979</v>
      </c>
      <c r="M507" s="33">
        <f t="shared" si="101"/>
        <v>164.51944594595591</v>
      </c>
      <c r="N507" s="15">
        <f t="shared" si="93"/>
        <v>13.80287664501579</v>
      </c>
      <c r="O507" s="6"/>
      <c r="P507" s="7">
        <f t="shared" si="94"/>
        <v>17.414315464952491</v>
      </c>
      <c r="Q507" s="7"/>
      <c r="R507" s="46">
        <f t="shared" si="95"/>
        <v>4.6355634792276806E-2</v>
      </c>
      <c r="S507" s="22">
        <f t="shared" si="105"/>
        <v>1.0005644321917888</v>
      </c>
      <c r="T507" s="22">
        <f t="shared" si="106"/>
        <v>6.9237885594084734</v>
      </c>
      <c r="U507" s="39">
        <f t="shared" si="96"/>
        <v>-4.9925314815403299E-3</v>
      </c>
      <c r="V507" s="39">
        <f t="shared" si="97"/>
        <v>-1.2178456771505752E-2</v>
      </c>
      <c r="W507" s="39">
        <f t="shared" si="98"/>
        <v>7.1859252899654225E-3</v>
      </c>
      <c r="Z507" s="37"/>
      <c r="AA507" s="37"/>
    </row>
    <row r="508" spans="1:27">
      <c r="A508" s="1">
        <v>1912.08</v>
      </c>
      <c r="B508" s="11">
        <v>9.81</v>
      </c>
      <c r="C508" s="4">
        <v>0.47670000000000001</v>
      </c>
      <c r="D508" s="11">
        <v>0.6633</v>
      </c>
      <c r="E508" s="11">
        <v>9.7048347110000002</v>
      </c>
      <c r="F508" s="4">
        <f t="shared" si="102"/>
        <v>1912.6249999999623</v>
      </c>
      <c r="G508" s="22">
        <f>G501*5/12+G513*7/12</f>
        <v>4.2666666666666666</v>
      </c>
      <c r="H508" s="22">
        <f>G508+100*variable_alloc_parm!B$8</f>
        <v>4.2666666666666666</v>
      </c>
      <c r="I508" s="4">
        <f t="shared" si="99"/>
        <v>308.00184537012052</v>
      </c>
      <c r="J508" s="4">
        <f t="shared" si="100"/>
        <v>14.966817501318701</v>
      </c>
      <c r="K508" s="33">
        <f t="shared" si="103"/>
        <v>2452.7377123962301</v>
      </c>
      <c r="L508" s="4">
        <f t="shared" si="104"/>
        <v>20.825445875025579</v>
      </c>
      <c r="M508" s="33">
        <f t="shared" si="101"/>
        <v>165.84107284734142</v>
      </c>
      <c r="N508" s="15">
        <f t="shared" si="93"/>
        <v>13.984761763426283</v>
      </c>
      <c r="O508" s="6"/>
      <c r="P508" s="7">
        <f t="shared" si="94"/>
        <v>17.649150043747625</v>
      </c>
      <c r="Q508" s="7"/>
      <c r="R508" s="46">
        <f t="shared" si="95"/>
        <v>4.7238873758240631E-2</v>
      </c>
      <c r="S508" s="22">
        <f t="shared" si="105"/>
        <v>1.000600013867917</v>
      </c>
      <c r="T508" s="22">
        <f t="shared" si="106"/>
        <v>6.859763803849793</v>
      </c>
      <c r="U508" s="39">
        <f t="shared" si="96"/>
        <v>-1.3375699452523593E-3</v>
      </c>
      <c r="V508" s="39">
        <f t="shared" si="97"/>
        <v>-9.7585899235531626E-3</v>
      </c>
      <c r="W508" s="39">
        <f t="shared" si="98"/>
        <v>8.4210199783008033E-3</v>
      </c>
      <c r="Z508" s="37"/>
      <c r="AA508" s="37"/>
    </row>
    <row r="509" spans="1:27">
      <c r="A509" s="1">
        <v>1912.09</v>
      </c>
      <c r="B509" s="11">
        <v>9.86</v>
      </c>
      <c r="C509" s="4">
        <v>0.47749999999999998</v>
      </c>
      <c r="D509" s="11">
        <v>0.67249999999999999</v>
      </c>
      <c r="E509" s="11">
        <v>9.8000000000000007</v>
      </c>
      <c r="F509" s="4">
        <f t="shared" si="102"/>
        <v>1912.7083333332955</v>
      </c>
      <c r="G509" s="22">
        <f>G501*4/12+G513*8/12</f>
        <v>4.3033333333333337</v>
      </c>
      <c r="H509" s="22">
        <f>G509+100*variable_alloc_parm!B$8</f>
        <v>4.3033333333333337</v>
      </c>
      <c r="I509" s="4">
        <f t="shared" si="99"/>
        <v>306.56551020408165</v>
      </c>
      <c r="J509" s="4">
        <f t="shared" si="100"/>
        <v>14.846352040816328</v>
      </c>
      <c r="K509" s="33">
        <f t="shared" si="103"/>
        <v>2451.1518902930247</v>
      </c>
      <c r="L509" s="4">
        <f t="shared" si="104"/>
        <v>20.909260204081633</v>
      </c>
      <c r="M509" s="33">
        <f t="shared" si="101"/>
        <v>167.18049150325143</v>
      </c>
      <c r="N509" s="15">
        <f t="shared" si="93"/>
        <v>13.926285001315881</v>
      </c>
      <c r="O509" s="6"/>
      <c r="P509" s="7">
        <f t="shared" si="94"/>
        <v>17.579229265969392</v>
      </c>
      <c r="Q509" s="7"/>
      <c r="R509" s="46">
        <f t="shared" si="95"/>
        <v>4.6975292586145009E-2</v>
      </c>
      <c r="S509" s="22">
        <f t="shared" si="105"/>
        <v>1.0006355836603513</v>
      </c>
      <c r="T509" s="22">
        <f t="shared" si="106"/>
        <v>6.7972263796340471</v>
      </c>
      <c r="U509" s="39">
        <f t="shared" si="96"/>
        <v>1.7557145178128675E-3</v>
      </c>
      <c r="V509" s="39">
        <f t="shared" si="97"/>
        <v>-8.5335596805291569E-3</v>
      </c>
      <c r="W509" s="39">
        <f t="shared" si="98"/>
        <v>1.0289274198342024E-2</v>
      </c>
      <c r="Z509" s="37"/>
      <c r="AA509" s="37"/>
    </row>
    <row r="510" spans="1:27">
      <c r="A510" s="1">
        <v>1912.1</v>
      </c>
      <c r="B510" s="11">
        <v>9.84</v>
      </c>
      <c r="C510" s="4">
        <v>0.4783</v>
      </c>
      <c r="D510" s="11">
        <v>0.68169999999999997</v>
      </c>
      <c r="E510" s="11">
        <v>9.8000000000000007</v>
      </c>
      <c r="F510" s="4">
        <f t="shared" si="102"/>
        <v>1912.7916666666288</v>
      </c>
      <c r="G510" s="22">
        <f>G501*3/12+G513*9/12</f>
        <v>4.34</v>
      </c>
      <c r="H510" s="22">
        <f>G510+100*variable_alloc_parm!B$8</f>
        <v>4.34</v>
      </c>
      <c r="I510" s="4">
        <f t="shared" si="99"/>
        <v>305.94367346938776</v>
      </c>
      <c r="J510" s="4">
        <f t="shared" si="100"/>
        <v>14.871225510204084</v>
      </c>
      <c r="K510" s="33">
        <f t="shared" si="103"/>
        <v>2456.0885831214296</v>
      </c>
      <c r="L510" s="4">
        <f t="shared" si="104"/>
        <v>21.195305102040816</v>
      </c>
      <c r="M510" s="33">
        <f t="shared" si="101"/>
        <v>170.15402308067871</v>
      </c>
      <c r="N510" s="15">
        <f t="shared" si="93"/>
        <v>13.905092701178477</v>
      </c>
      <c r="O510" s="6"/>
      <c r="P510" s="7">
        <f t="shared" si="94"/>
        <v>17.556109765014849</v>
      </c>
      <c r="Q510" s="7"/>
      <c r="R510" s="46">
        <f t="shared" si="95"/>
        <v>3.9873848016867934E-2</v>
      </c>
      <c r="S510" s="22">
        <f t="shared" si="105"/>
        <v>1.000671141601426</v>
      </c>
      <c r="T510" s="22">
        <f t="shared" si="106"/>
        <v>6.8015465856566504</v>
      </c>
      <c r="U510" s="39">
        <f t="shared" si="96"/>
        <v>3.5927814022955751E-3</v>
      </c>
      <c r="V510" s="39">
        <f t="shared" si="97"/>
        <v>-8.8737870377096906E-3</v>
      </c>
      <c r="W510" s="39">
        <f t="shared" si="98"/>
        <v>1.2466568440005266E-2</v>
      </c>
      <c r="Z510" s="37"/>
      <c r="AA510" s="37"/>
    </row>
    <row r="511" spans="1:27">
      <c r="A511" s="1">
        <v>1912.11</v>
      </c>
      <c r="B511" s="11">
        <v>9.73</v>
      </c>
      <c r="C511" s="4">
        <v>0.47920000000000001</v>
      </c>
      <c r="D511" s="11">
        <v>0.69079999999999997</v>
      </c>
      <c r="E511" s="11">
        <v>9.8000000000000007</v>
      </c>
      <c r="F511" s="4">
        <f t="shared" si="102"/>
        <v>1912.874999999962</v>
      </c>
      <c r="G511" s="22">
        <f>G501*2/12+G513*10/12</f>
        <v>4.3766666666666669</v>
      </c>
      <c r="H511" s="22">
        <f>G511+100*variable_alloc_parm!B$8</f>
        <v>4.3766666666666669</v>
      </c>
      <c r="I511" s="4">
        <f t="shared" si="99"/>
        <v>302.52357142857147</v>
      </c>
      <c r="J511" s="4">
        <f t="shared" si="100"/>
        <v>14.899208163265307</v>
      </c>
      <c r="K511" s="33">
        <f t="shared" si="103"/>
        <v>2438.5997680749483</v>
      </c>
      <c r="L511" s="4">
        <f t="shared" si="104"/>
        <v>21.478240816326533</v>
      </c>
      <c r="M511" s="33">
        <f t="shared" si="101"/>
        <v>173.13306472622551</v>
      </c>
      <c r="N511" s="15">
        <f t="shared" si="93"/>
        <v>13.749541018606541</v>
      </c>
      <c r="O511" s="6"/>
      <c r="P511" s="7">
        <f t="shared" si="94"/>
        <v>17.365109945477698</v>
      </c>
      <c r="Q511" s="7"/>
      <c r="R511" s="46">
        <f t="shared" si="95"/>
        <v>4.3679918829743154E-2</v>
      </c>
      <c r="S511" s="22">
        <f t="shared" si="105"/>
        <v>1.0007066877233795</v>
      </c>
      <c r="T511" s="22">
        <f t="shared" si="106"/>
        <v>6.8061113865243215</v>
      </c>
      <c r="U511" s="39">
        <f t="shared" si="96"/>
        <v>-9.130488621299504E-4</v>
      </c>
      <c r="V511" s="39">
        <f t="shared" si="97"/>
        <v>-9.2134450088283693E-3</v>
      </c>
      <c r="W511" s="39">
        <f t="shared" si="98"/>
        <v>8.3003961466984189E-3</v>
      </c>
      <c r="Z511" s="37"/>
      <c r="AA511" s="37"/>
    </row>
    <row r="512" spans="1:27">
      <c r="A512" s="1">
        <v>1912.12</v>
      </c>
      <c r="B512" s="11">
        <v>9.3800000000000008</v>
      </c>
      <c r="C512" s="4">
        <v>0.48</v>
      </c>
      <c r="D512" s="11">
        <v>0.7</v>
      </c>
      <c r="E512" s="11">
        <v>9.7048347110000002</v>
      </c>
      <c r="F512" s="4">
        <f t="shared" si="102"/>
        <v>1912.9583333332953</v>
      </c>
      <c r="G512" s="22">
        <f>G501*1/12+G513*11/12</f>
        <v>4.4133333333333331</v>
      </c>
      <c r="H512" s="22">
        <f>G512+100*variable_alloc_parm!B$8</f>
        <v>4.4133333333333331</v>
      </c>
      <c r="I512" s="4">
        <f t="shared" si="99"/>
        <v>294.50125479834156</v>
      </c>
      <c r="J512" s="4">
        <f t="shared" si="100"/>
        <v>15.070426684776541</v>
      </c>
      <c r="K512" s="33">
        <f t="shared" si="103"/>
        <v>2384.0563888231231</v>
      </c>
      <c r="L512" s="4">
        <f t="shared" si="104"/>
        <v>21.977705581965786</v>
      </c>
      <c r="M512" s="33">
        <f t="shared" si="101"/>
        <v>177.91465588232259</v>
      </c>
      <c r="N512" s="15">
        <f t="shared" si="93"/>
        <v>13.38899945257964</v>
      </c>
      <c r="O512" s="6"/>
      <c r="P512" s="7">
        <f t="shared" si="94"/>
        <v>16.915632310225792</v>
      </c>
      <c r="Q512" s="7"/>
      <c r="R512" s="46">
        <f t="shared" si="95"/>
        <v>4.3149761425109054E-2</v>
      </c>
      <c r="S512" s="22">
        <f t="shared" si="105"/>
        <v>1.0007422220583555</v>
      </c>
      <c r="T512" s="22">
        <f t="shared" si="106"/>
        <v>6.8777088502928843</v>
      </c>
      <c r="U512" s="39">
        <f t="shared" si="96"/>
        <v>1.0109874232950844E-3</v>
      </c>
      <c r="V512" s="39">
        <f t="shared" si="97"/>
        <v>-1.0518602010658795E-2</v>
      </c>
      <c r="W512" s="39">
        <f t="shared" si="98"/>
        <v>1.152958943395388E-2</v>
      </c>
      <c r="Z512" s="37"/>
      <c r="AA512" s="37"/>
    </row>
    <row r="513" spans="1:27">
      <c r="A513" s="1">
        <v>1913.01</v>
      </c>
      <c r="B513" s="11">
        <v>9.3000000000000007</v>
      </c>
      <c r="C513" s="4">
        <v>0.48</v>
      </c>
      <c r="D513" s="11">
        <v>0.69420000000000004</v>
      </c>
      <c r="E513" s="11">
        <v>9.8000000000000007</v>
      </c>
      <c r="F513" s="4">
        <f t="shared" si="102"/>
        <v>1913.0416666666285</v>
      </c>
      <c r="G513" s="22">
        <v>4.45</v>
      </c>
      <c r="H513" s="22">
        <f>G513+100*variable_alloc_parm!B$8</f>
        <v>4.45</v>
      </c>
      <c r="I513" s="4">
        <f t="shared" si="99"/>
        <v>289.15408163265312</v>
      </c>
      <c r="J513" s="4">
        <f t="shared" si="100"/>
        <v>14.924081632653063</v>
      </c>
      <c r="K513" s="33">
        <f t="shared" si="103"/>
        <v>2350.8376010994571</v>
      </c>
      <c r="L513" s="4">
        <f t="shared" si="104"/>
        <v>21.583953061224495</v>
      </c>
      <c r="M513" s="33">
        <f t="shared" si="101"/>
        <v>175.47865190142397</v>
      </c>
      <c r="N513" s="15">
        <f t="shared" ref="N513:N576" si="107">I513/AVERAGE(L393:L512)</f>
        <v>13.14808879176157</v>
      </c>
      <c r="O513" s="6"/>
      <c r="P513" s="7">
        <f t="shared" ref="P513:P576" si="108">K513/AVERAGE(M393:M512)</f>
        <v>16.616510711718934</v>
      </c>
      <c r="Q513" s="7"/>
      <c r="R513" s="46">
        <f t="shared" ref="R513:R576" si="109">1/N513-(H513/100-(((E513/E393)^(1/10))-1))</f>
        <v>4.4020582792522696E-2</v>
      </c>
      <c r="S513" s="22">
        <f t="shared" si="105"/>
        <v>1.0056452933353177</v>
      </c>
      <c r="T513" s="22">
        <f t="shared" si="106"/>
        <v>6.8159763978240475</v>
      </c>
      <c r="U513" s="39">
        <f t="shared" si="96"/>
        <v>4.8543282949875532E-3</v>
      </c>
      <c r="V513" s="39">
        <f t="shared" si="97"/>
        <v>-8.7187838070484913E-3</v>
      </c>
      <c r="W513" s="39">
        <f t="shared" si="98"/>
        <v>1.3573112102036045E-2</v>
      </c>
      <c r="Z513" s="37"/>
      <c r="AA513" s="37"/>
    </row>
    <row r="514" spans="1:27">
      <c r="A514" s="1">
        <v>1913.02</v>
      </c>
      <c r="B514" s="11">
        <v>8.9700000000000006</v>
      </c>
      <c r="C514" s="4">
        <v>0.48</v>
      </c>
      <c r="D514" s="11">
        <v>0.68830000000000002</v>
      </c>
      <c r="E514" s="11">
        <v>9.8000000000000007</v>
      </c>
      <c r="F514" s="4">
        <f t="shared" si="102"/>
        <v>1913.1249999999618</v>
      </c>
      <c r="G514" s="22">
        <f>G513*11/12+G525*1/12</f>
        <v>4.4258333333333333</v>
      </c>
      <c r="H514" s="22">
        <f>G514+100*variable_alloc_parm!B$8</f>
        <v>4.4258333333333333</v>
      </c>
      <c r="I514" s="4">
        <f t="shared" si="99"/>
        <v>278.89377551020414</v>
      </c>
      <c r="J514" s="4">
        <f t="shared" si="100"/>
        <v>14.924081632653063</v>
      </c>
      <c r="K514" s="33">
        <f t="shared" si="103"/>
        <v>2277.5319124630223</v>
      </c>
      <c r="L514" s="4">
        <f t="shared" si="104"/>
        <v>21.400511224489797</v>
      </c>
      <c r="M514" s="33">
        <f t="shared" si="101"/>
        <v>174.76312322723498</v>
      </c>
      <c r="N514" s="15">
        <f t="shared" si="107"/>
        <v>12.682960516236768</v>
      </c>
      <c r="O514" s="6"/>
      <c r="P514" s="7">
        <f t="shared" si="108"/>
        <v>16.037450941848547</v>
      </c>
      <c r="Q514" s="7"/>
      <c r="R514" s="46">
        <f t="shared" si="109"/>
        <v>4.70515125028967E-2</v>
      </c>
      <c r="S514" s="22">
        <f t="shared" si="105"/>
        <v>1.0056273197322045</v>
      </c>
      <c r="T514" s="22">
        <f t="shared" si="106"/>
        <v>6.8544545839563664</v>
      </c>
      <c r="U514" s="39">
        <f t="shared" ref="U514:U577" si="110">(($K634/$K514)^(1/10)-1)</f>
        <v>1.2731790139461907E-2</v>
      </c>
      <c r="V514" s="39">
        <f t="shared" ref="V514:V577" si="111">(($T634/$T514)^(1/10)-1)</f>
        <v>-8.7187612357875199E-3</v>
      </c>
      <c r="W514" s="39">
        <f t="shared" ref="W514:W577" si="112">U514-V514</f>
        <v>2.1450551375249427E-2</v>
      </c>
      <c r="Z514" s="37"/>
      <c r="AA514" s="37"/>
    </row>
    <row r="515" spans="1:27">
      <c r="A515" s="1">
        <v>1913.03</v>
      </c>
      <c r="B515" s="11">
        <v>8.8000000000000007</v>
      </c>
      <c r="C515" s="4">
        <v>0.48</v>
      </c>
      <c r="D515" s="11">
        <v>0.6825</v>
      </c>
      <c r="E515" s="11">
        <v>9.8000000000000007</v>
      </c>
      <c r="F515" s="4">
        <f t="shared" si="102"/>
        <v>1913.2083333332951</v>
      </c>
      <c r="G515" s="22">
        <f>G513*10/12+G525*2/12</f>
        <v>4.4016666666666673</v>
      </c>
      <c r="H515" s="22">
        <f>G515+100*variable_alloc_parm!B$8</f>
        <v>4.4016666666666673</v>
      </c>
      <c r="I515" s="4">
        <f t="shared" si="99"/>
        <v>273.60816326530619</v>
      </c>
      <c r="J515" s="4">
        <f t="shared" si="100"/>
        <v>14.924081632653063</v>
      </c>
      <c r="K515" s="33">
        <f t="shared" si="103"/>
        <v>2244.5242035867468</v>
      </c>
      <c r="L515" s="4">
        <f t="shared" si="104"/>
        <v>21.220178571428573</v>
      </c>
      <c r="M515" s="33">
        <f t="shared" si="101"/>
        <v>174.07815556226757</v>
      </c>
      <c r="N515" s="15">
        <f t="shared" si="107"/>
        <v>12.443453515183668</v>
      </c>
      <c r="O515" s="6"/>
      <c r="P515" s="7">
        <f t="shared" si="108"/>
        <v>15.745059939032132</v>
      </c>
      <c r="Q515" s="7"/>
      <c r="R515" s="46">
        <f t="shared" si="109"/>
        <v>5.2210253654173908E-2</v>
      </c>
      <c r="S515" s="22">
        <f t="shared" si="105"/>
        <v>1.0056093495067409</v>
      </c>
      <c r="T515" s="22">
        <f t="shared" si="106"/>
        <v>6.8930267914901648</v>
      </c>
      <c r="U515" s="39">
        <f t="shared" si="110"/>
        <v>1.6300255522496476E-2</v>
      </c>
      <c r="V515" s="39">
        <f t="shared" si="111"/>
        <v>-8.7187907954053845E-3</v>
      </c>
      <c r="W515" s="39">
        <f t="shared" si="112"/>
        <v>2.5019046317901861E-2</v>
      </c>
      <c r="Z515" s="37"/>
      <c r="AA515" s="37"/>
    </row>
    <row r="516" spans="1:27">
      <c r="A516" s="1">
        <v>1913.04</v>
      </c>
      <c r="B516" s="11">
        <v>8.7899999999999991</v>
      </c>
      <c r="C516" s="4">
        <v>0.48</v>
      </c>
      <c r="D516" s="11">
        <v>0.67669999999999997</v>
      </c>
      <c r="E516" s="11">
        <v>9.8000000000000007</v>
      </c>
      <c r="F516" s="4">
        <f t="shared" si="102"/>
        <v>1913.2916666666283</v>
      </c>
      <c r="G516" s="22">
        <f>G513*9/12+G525*3/12</f>
        <v>4.3775000000000004</v>
      </c>
      <c r="H516" s="22">
        <f>G516+100*variable_alloc_parm!B$8</f>
        <v>4.3775000000000004</v>
      </c>
      <c r="I516" s="4">
        <f t="shared" si="99"/>
        <v>273.29724489795916</v>
      </c>
      <c r="J516" s="4">
        <f t="shared" si="100"/>
        <v>14.924081632653063</v>
      </c>
      <c r="K516" s="33">
        <f t="shared" si="103"/>
        <v>2252.1759906444286</v>
      </c>
      <c r="L516" s="4">
        <f t="shared" si="104"/>
        <v>21.039845918367348</v>
      </c>
      <c r="M516" s="33">
        <f t="shared" si="101"/>
        <v>173.38424264722241</v>
      </c>
      <c r="N516" s="15">
        <f t="shared" si="107"/>
        <v>12.433067081795169</v>
      </c>
      <c r="O516" s="6"/>
      <c r="P516" s="7">
        <f t="shared" si="108"/>
        <v>15.742029169880436</v>
      </c>
      <c r="Q516" s="7"/>
      <c r="R516" s="46">
        <f t="shared" si="109"/>
        <v>5.2519055048822795E-2</v>
      </c>
      <c r="S516" s="22">
        <f t="shared" si="105"/>
        <v>1.0055913826649947</v>
      </c>
      <c r="T516" s="22">
        <f t="shared" si="106"/>
        <v>6.9316921879229616</v>
      </c>
      <c r="U516" s="39">
        <f t="shared" si="110"/>
        <v>1.2218962920049758E-2</v>
      </c>
      <c r="V516" s="39">
        <f t="shared" si="111"/>
        <v>-9.3069970459457307E-3</v>
      </c>
      <c r="W516" s="39">
        <f t="shared" si="112"/>
        <v>2.1525959965995489E-2</v>
      </c>
      <c r="Z516" s="37"/>
      <c r="AA516" s="37"/>
    </row>
    <row r="517" spans="1:27">
      <c r="A517" s="1">
        <v>1913.05</v>
      </c>
      <c r="B517" s="11">
        <v>8.5500000000000007</v>
      </c>
      <c r="C517" s="4">
        <v>0.48</v>
      </c>
      <c r="D517" s="11">
        <v>0.67079999999999995</v>
      </c>
      <c r="E517" s="11">
        <v>9.6999999999999993</v>
      </c>
      <c r="F517" s="4">
        <f t="shared" si="102"/>
        <v>1913.3749999999616</v>
      </c>
      <c r="G517" s="22">
        <f>G513*8/12+G525*4/12</f>
        <v>4.3533333333333335</v>
      </c>
      <c r="H517" s="22">
        <f>G517+100*variable_alloc_parm!B$8</f>
        <v>4.3533333333333335</v>
      </c>
      <c r="I517" s="4">
        <f t="shared" si="99"/>
        <v>268.57577319587637</v>
      </c>
      <c r="J517" s="4">
        <f t="shared" si="100"/>
        <v>15.077938144329901</v>
      </c>
      <c r="K517" s="33">
        <f t="shared" si="103"/>
        <v>2223.6219608086667</v>
      </c>
      <c r="L517" s="4">
        <f t="shared" si="104"/>
        <v>21.071418556701033</v>
      </c>
      <c r="M517" s="33">
        <f t="shared" si="101"/>
        <v>174.45679664449747</v>
      </c>
      <c r="N517" s="15">
        <f t="shared" si="107"/>
        <v>12.221401061154129</v>
      </c>
      <c r="O517" s="6"/>
      <c r="P517" s="7">
        <f t="shared" si="108"/>
        <v>15.48645540852973</v>
      </c>
      <c r="Q517" s="7"/>
      <c r="R517" s="46">
        <f t="shared" si="109"/>
        <v>5.5448529180466201E-2</v>
      </c>
      <c r="S517" s="22">
        <f t="shared" si="105"/>
        <v>1.0055734192130459</v>
      </c>
      <c r="T517" s="22">
        <f t="shared" si="106"/>
        <v>7.0423102400333626</v>
      </c>
      <c r="U517" s="39">
        <f t="shared" si="110"/>
        <v>9.1185593105975737E-3</v>
      </c>
      <c r="V517" s="39">
        <f t="shared" si="111"/>
        <v>-1.032271393151829E-2</v>
      </c>
      <c r="W517" s="39">
        <f t="shared" si="112"/>
        <v>1.9441273242115864E-2</v>
      </c>
      <c r="Z517" s="37"/>
      <c r="AA517" s="37"/>
    </row>
    <row r="518" spans="1:27">
      <c r="A518" s="1">
        <v>1913.06</v>
      </c>
      <c r="B518" s="11">
        <v>8.1199999999999992</v>
      </c>
      <c r="C518" s="4">
        <v>0.48</v>
      </c>
      <c r="D518" s="11">
        <v>0.66500000000000004</v>
      </c>
      <c r="E518" s="11">
        <v>9.8000000000000007</v>
      </c>
      <c r="F518" s="4">
        <f t="shared" si="102"/>
        <v>1913.4583333332948</v>
      </c>
      <c r="G518" s="22">
        <f>G513*7/12+G525*5/12</f>
        <v>4.3291666666666675</v>
      </c>
      <c r="H518" s="22">
        <f>G518+100*variable_alloc_parm!B$8</f>
        <v>4.3291666666666675</v>
      </c>
      <c r="I518" s="4">
        <f t="shared" si="99"/>
        <v>252.46571428571428</v>
      </c>
      <c r="J518" s="4">
        <f t="shared" si="100"/>
        <v>14.924081632653063</v>
      </c>
      <c r="K518" s="33">
        <f t="shared" si="103"/>
        <v>2100.5385540270618</v>
      </c>
      <c r="L518" s="4">
        <f t="shared" si="104"/>
        <v>20.676071428571433</v>
      </c>
      <c r="M518" s="33">
        <f t="shared" si="101"/>
        <v>172.0268643384232</v>
      </c>
      <c r="N518" s="15">
        <f t="shared" si="107"/>
        <v>11.491962852761228</v>
      </c>
      <c r="O518" s="6"/>
      <c r="P518" s="7">
        <f t="shared" si="108"/>
        <v>14.577005951226637</v>
      </c>
      <c r="Q518" s="7"/>
      <c r="R518" s="46">
        <f t="shared" si="109"/>
        <v>6.1927636746905226E-2</v>
      </c>
      <c r="S518" s="22">
        <f t="shared" si="105"/>
        <v>1.0055554591569871</v>
      </c>
      <c r="T518" s="22">
        <f t="shared" si="106"/>
        <v>7.0092991710331756</v>
      </c>
      <c r="U518" s="39">
        <f t="shared" si="110"/>
        <v>1.0878047528940504E-2</v>
      </c>
      <c r="V518" s="39">
        <f t="shared" si="111"/>
        <v>-9.8916250778446901E-3</v>
      </c>
      <c r="W518" s="39">
        <f t="shared" si="112"/>
        <v>2.0769672606785194E-2</v>
      </c>
      <c r="Z518" s="37"/>
      <c r="AA518" s="37"/>
    </row>
    <row r="519" spans="1:27">
      <c r="A519" s="1">
        <v>1913.07</v>
      </c>
      <c r="B519" s="11">
        <v>8.23</v>
      </c>
      <c r="C519" s="4">
        <v>0.48</v>
      </c>
      <c r="D519" s="11">
        <v>0.65920000000000001</v>
      </c>
      <c r="E519" s="11">
        <v>9.9</v>
      </c>
      <c r="F519" s="4">
        <f t="shared" si="102"/>
        <v>1913.5416666666281</v>
      </c>
      <c r="G519" s="22">
        <f>G513*6/12+G525*6/12</f>
        <v>4.3049999999999997</v>
      </c>
      <c r="H519" s="22">
        <f>G519+100*variable_alloc_parm!B$8</f>
        <v>4.3049999999999997</v>
      </c>
      <c r="I519" s="4">
        <f t="shared" si="99"/>
        <v>253.30111111111114</v>
      </c>
      <c r="J519" s="4">
        <f t="shared" si="100"/>
        <v>14.773333333333335</v>
      </c>
      <c r="K519" s="33">
        <f t="shared" si="103"/>
        <v>2117.7320949604077</v>
      </c>
      <c r="L519" s="4">
        <f t="shared" si="104"/>
        <v>20.288711111111112</v>
      </c>
      <c r="M519" s="33">
        <f t="shared" si="101"/>
        <v>169.62442247848125</v>
      </c>
      <c r="N519" s="15">
        <f t="shared" si="107"/>
        <v>11.534022795459858</v>
      </c>
      <c r="O519" s="6"/>
      <c r="P519" s="7">
        <f t="shared" si="108"/>
        <v>14.645116150014804</v>
      </c>
      <c r="Q519" s="7"/>
      <c r="R519" s="46">
        <f t="shared" si="109"/>
        <v>6.2886227551677693E-2</v>
      </c>
      <c r="S519" s="22">
        <f t="shared" si="105"/>
        <v>1.0055375025029214</v>
      </c>
      <c r="T519" s="22">
        <f t="shared" si="106"/>
        <v>6.9770447124959745</v>
      </c>
      <c r="U519" s="39">
        <f t="shared" si="110"/>
        <v>5.97526250725533E-3</v>
      </c>
      <c r="V519" s="39">
        <f t="shared" si="111"/>
        <v>-1.0044690574377735E-2</v>
      </c>
      <c r="W519" s="39">
        <f t="shared" si="112"/>
        <v>1.6019953081633065E-2</v>
      </c>
      <c r="Z519" s="37"/>
      <c r="AA519" s="37"/>
    </row>
    <row r="520" spans="1:27">
      <c r="A520" s="1">
        <v>1913.08</v>
      </c>
      <c r="B520" s="11">
        <v>8.4499999999999993</v>
      </c>
      <c r="C520" s="4">
        <v>0.48</v>
      </c>
      <c r="D520" s="11">
        <v>0.65329999999999999</v>
      </c>
      <c r="E520" s="11">
        <v>9.9</v>
      </c>
      <c r="F520" s="4">
        <f t="shared" si="102"/>
        <v>1913.6249999999613</v>
      </c>
      <c r="G520" s="22">
        <f>G513*5/12+G525*7/12</f>
        <v>4.2808333333333337</v>
      </c>
      <c r="H520" s="22">
        <f>G520+100*variable_alloc_parm!B$8</f>
        <v>4.2808333333333337</v>
      </c>
      <c r="I520" s="4">
        <f t="shared" si="99"/>
        <v>260.07222222222225</v>
      </c>
      <c r="J520" s="4">
        <f t="shared" si="100"/>
        <v>14.773333333333335</v>
      </c>
      <c r="K520" s="33">
        <f t="shared" si="103"/>
        <v>2184.6349314962163</v>
      </c>
      <c r="L520" s="4">
        <f t="shared" si="104"/>
        <v>20.107122222222223</v>
      </c>
      <c r="M520" s="33">
        <f t="shared" si="101"/>
        <v>168.90201192266014</v>
      </c>
      <c r="N520" s="15">
        <f t="shared" si="107"/>
        <v>11.846840543564632</v>
      </c>
      <c r="O520" s="6"/>
      <c r="P520" s="7">
        <f t="shared" si="108"/>
        <v>15.056415065211734</v>
      </c>
      <c r="Q520" s="7"/>
      <c r="R520" s="46">
        <f t="shared" si="109"/>
        <v>6.0838566129037666E-2</v>
      </c>
      <c r="S520" s="22">
        <f t="shared" si="105"/>
        <v>1.0055195492569646</v>
      </c>
      <c r="T520" s="22">
        <f t="shared" si="106"/>
        <v>7.0156801150544146</v>
      </c>
      <c r="U520" s="39">
        <f t="shared" si="110"/>
        <v>4.4722265252601368E-3</v>
      </c>
      <c r="V520" s="39">
        <f t="shared" si="111"/>
        <v>-9.4675766482905654E-3</v>
      </c>
      <c r="W520" s="39">
        <f t="shared" si="112"/>
        <v>1.3939803173550702E-2</v>
      </c>
      <c r="Z520" s="37"/>
      <c r="AA520" s="37"/>
    </row>
    <row r="521" spans="1:27">
      <c r="A521" s="1">
        <v>1913.09</v>
      </c>
      <c r="B521" s="11">
        <v>8.5299999999999994</v>
      </c>
      <c r="C521" s="4">
        <v>0.48</v>
      </c>
      <c r="D521" s="11">
        <v>0.64749999999999996</v>
      </c>
      <c r="E521" s="11">
        <v>10</v>
      </c>
      <c r="F521" s="4">
        <f t="shared" si="102"/>
        <v>1913.7083333332946</v>
      </c>
      <c r="G521" s="22">
        <f>G513*4/12+G525*8/12</f>
        <v>4.2566666666666668</v>
      </c>
      <c r="H521" s="22">
        <f>G521+100*variable_alloc_parm!B$8</f>
        <v>4.2566666666666668</v>
      </c>
      <c r="I521" s="4">
        <f t="shared" si="99"/>
        <v>259.90910000000002</v>
      </c>
      <c r="J521" s="4">
        <f t="shared" si="100"/>
        <v>14.625600000000002</v>
      </c>
      <c r="K521" s="33">
        <f t="shared" si="103"/>
        <v>2193.5027395613429</v>
      </c>
      <c r="L521" s="4">
        <f t="shared" si="104"/>
        <v>19.729325000000003</v>
      </c>
      <c r="M521" s="33">
        <f t="shared" si="101"/>
        <v>166.50562999601053</v>
      </c>
      <c r="N521" s="15">
        <f t="shared" si="107"/>
        <v>11.843316826625975</v>
      </c>
      <c r="O521" s="6"/>
      <c r="P521" s="7">
        <f t="shared" si="108"/>
        <v>15.065935573976562</v>
      </c>
      <c r="Q521" s="7"/>
      <c r="R521" s="46">
        <f t="shared" si="109"/>
        <v>6.0951161221823258E-2</v>
      </c>
      <c r="S521" s="22">
        <f t="shared" si="105"/>
        <v>1.005501599425245</v>
      </c>
      <c r="T521" s="22">
        <f t="shared" si="106"/>
        <v>6.9838594719503586</v>
      </c>
      <c r="U521" s="39">
        <f t="shared" si="110"/>
        <v>4.6355399792461505E-3</v>
      </c>
      <c r="V521" s="39">
        <f t="shared" si="111"/>
        <v>-9.0498831368744925E-3</v>
      </c>
      <c r="W521" s="39">
        <f t="shared" si="112"/>
        <v>1.3685423116120643E-2</v>
      </c>
      <c r="Z521" s="37"/>
      <c r="AA521" s="37"/>
    </row>
    <row r="522" spans="1:27">
      <c r="A522" s="1">
        <v>1913.1</v>
      </c>
      <c r="B522" s="11">
        <v>8.26</v>
      </c>
      <c r="C522" s="4">
        <v>0.48</v>
      </c>
      <c r="D522" s="11">
        <v>0.64170000000000005</v>
      </c>
      <c r="E522" s="11">
        <v>10</v>
      </c>
      <c r="F522" s="4">
        <f t="shared" si="102"/>
        <v>1913.7916666666279</v>
      </c>
      <c r="G522" s="22">
        <f>G513*3/12+G525*9/12</f>
        <v>4.2324999999999999</v>
      </c>
      <c r="H522" s="22">
        <f>G522+100*variable_alloc_parm!B$8</f>
        <v>4.2324999999999999</v>
      </c>
      <c r="I522" s="4">
        <f t="shared" ref="I522:I585" si="113">B522*$E$1839/E522</f>
        <v>251.68220000000002</v>
      </c>
      <c r="J522" s="4">
        <f t="shared" ref="J522:J585" si="114">C522*$E$1839/E522</f>
        <v>14.625600000000002</v>
      </c>
      <c r="K522" s="33">
        <f t="shared" si="103"/>
        <v>2134.357882574343</v>
      </c>
      <c r="L522" s="4">
        <f t="shared" si="104"/>
        <v>19.552599000000004</v>
      </c>
      <c r="M522" s="33">
        <f t="shared" ref="M522:M585" si="115">L522*(K522/I522)</f>
        <v>165.81325099854189</v>
      </c>
      <c r="N522" s="15">
        <f t="shared" si="107"/>
        <v>11.471490240312296</v>
      </c>
      <c r="O522" s="6"/>
      <c r="P522" s="7">
        <f t="shared" si="108"/>
        <v>14.609857401411722</v>
      </c>
      <c r="Q522" s="7"/>
      <c r="R522" s="46">
        <f t="shared" si="109"/>
        <v>6.5108721960351307E-2</v>
      </c>
      <c r="S522" s="22">
        <f t="shared" si="105"/>
        <v>1.0054836530139013</v>
      </c>
      <c r="T522" s="22">
        <f t="shared" si="106"/>
        <v>7.022281869207232</v>
      </c>
      <c r="U522" s="39">
        <f t="shared" si="110"/>
        <v>5.8573572307978328E-3</v>
      </c>
      <c r="V522" s="39">
        <f t="shared" si="111"/>
        <v>-9.6245751969068483E-3</v>
      </c>
      <c r="W522" s="39">
        <f t="shared" si="112"/>
        <v>1.5481932427704681E-2</v>
      </c>
      <c r="Z522" s="37"/>
      <c r="AA522" s="37"/>
    </row>
    <row r="523" spans="1:27">
      <c r="A523" s="1">
        <v>1913.11</v>
      </c>
      <c r="B523" s="11">
        <v>8.0500000000000007</v>
      </c>
      <c r="C523" s="4">
        <v>0.48</v>
      </c>
      <c r="D523" s="11">
        <v>0.63580000000000003</v>
      </c>
      <c r="E523" s="11">
        <v>10.1</v>
      </c>
      <c r="F523" s="4">
        <f t="shared" ref="F523:F586" si="116">F522+1/12</f>
        <v>1913.8749999999611</v>
      </c>
      <c r="G523" s="22">
        <f>G513*2/12+G525*10/12</f>
        <v>4.2083333333333339</v>
      </c>
      <c r="H523" s="22">
        <f>G523+100*variable_alloc_parm!B$8</f>
        <v>4.2083333333333339</v>
      </c>
      <c r="I523" s="4">
        <f t="shared" si="113"/>
        <v>242.85495049504956</v>
      </c>
      <c r="J523" s="4">
        <f t="shared" si="114"/>
        <v>14.480792079207925</v>
      </c>
      <c r="K523" s="33">
        <f t="shared" ref="K523:K586" si="117">K522*((I523+(J523/12))/I522)</f>
        <v>2069.7330892079731</v>
      </c>
      <c r="L523" s="4">
        <f t="shared" ref="L523:L586" si="118">D523*$E$1839/E523</f>
        <v>19.181015841584163</v>
      </c>
      <c r="M523" s="33">
        <f t="shared" si="115"/>
        <v>163.47034759235146</v>
      </c>
      <c r="N523" s="15">
        <f t="shared" si="107"/>
        <v>11.072537845038013</v>
      </c>
      <c r="O523" s="6"/>
      <c r="P523" s="7">
        <f t="shared" si="108"/>
        <v>14.120136915548969</v>
      </c>
      <c r="Q523" s="7"/>
      <c r="R523" s="46">
        <f t="shared" si="109"/>
        <v>7.0702015740189195E-2</v>
      </c>
      <c r="S523" s="22">
        <f t="shared" ref="S523:S586" si="119">((H523/H524+H523/1200+((1+H524/1200)^(-119))*(1-H523/H524)))</f>
        <v>1.0054657100290856</v>
      </c>
      <c r="T523" s="22">
        <f t="shared" ref="T523:T586" si="120">T522*S522*E522/E523</f>
        <v>6.9908808181621538</v>
      </c>
      <c r="U523" s="39">
        <f t="shared" si="110"/>
        <v>1.24679045871261E-2</v>
      </c>
      <c r="V523" s="39">
        <f t="shared" si="111"/>
        <v>-8.639073767631511E-3</v>
      </c>
      <c r="W523" s="39">
        <f t="shared" si="112"/>
        <v>2.1106978354757611E-2</v>
      </c>
      <c r="Z523" s="37"/>
      <c r="AA523" s="37"/>
    </row>
    <row r="524" spans="1:27">
      <c r="A524" s="1">
        <v>1913.12</v>
      </c>
      <c r="B524" s="11">
        <v>8.0399999999999991</v>
      </c>
      <c r="C524" s="4">
        <v>0.48</v>
      </c>
      <c r="D524" s="11">
        <v>0.63</v>
      </c>
      <c r="E524" s="11">
        <v>10</v>
      </c>
      <c r="F524" s="4">
        <f t="shared" si="116"/>
        <v>1913.9583333332944</v>
      </c>
      <c r="G524" s="22">
        <f>G513*1/12+G525*11/12</f>
        <v>4.184166666666667</v>
      </c>
      <c r="H524" s="22">
        <f>G524+100*variable_alloc_parm!B$8</f>
        <v>4.184166666666667</v>
      </c>
      <c r="I524" s="4">
        <f t="shared" si="113"/>
        <v>244.97880000000001</v>
      </c>
      <c r="J524" s="4">
        <f t="shared" si="114"/>
        <v>14.625600000000002</v>
      </c>
      <c r="K524" s="33">
        <f t="shared" si="117"/>
        <v>2098.220844025891</v>
      </c>
      <c r="L524" s="4">
        <f t="shared" si="118"/>
        <v>19.196100000000005</v>
      </c>
      <c r="M524" s="33">
        <f t="shared" si="115"/>
        <v>164.41282733038702</v>
      </c>
      <c r="N524" s="15">
        <f t="shared" si="107"/>
        <v>11.174040870036796</v>
      </c>
      <c r="O524" s="6"/>
      <c r="P524" s="7">
        <f t="shared" si="108"/>
        <v>14.268761140269405</v>
      </c>
      <c r="Q524" s="7"/>
      <c r="R524" s="46">
        <f t="shared" si="109"/>
        <v>6.910640285813463E-2</v>
      </c>
      <c r="S524" s="22">
        <f t="shared" si="119"/>
        <v>1.0054477704769611</v>
      </c>
      <c r="T524" s="22">
        <f t="shared" si="120"/>
        <v>7.0993818550177448</v>
      </c>
      <c r="U524" s="39">
        <f t="shared" si="110"/>
        <v>1.4979815488495918E-2</v>
      </c>
      <c r="V524" s="39">
        <f t="shared" si="111"/>
        <v>-9.6255167220593574E-3</v>
      </c>
      <c r="W524" s="39">
        <f t="shared" si="112"/>
        <v>2.4605332210555275E-2</v>
      </c>
      <c r="Z524" s="37"/>
      <c r="AA524" s="37"/>
    </row>
    <row r="525" spans="1:27">
      <c r="A525" s="1">
        <v>1914.01</v>
      </c>
      <c r="B525" s="11">
        <v>8.3699999999999992</v>
      </c>
      <c r="C525" s="4">
        <v>0.47499999999999998</v>
      </c>
      <c r="D525" s="11">
        <v>0.62080000000000002</v>
      </c>
      <c r="E525" s="11">
        <v>10</v>
      </c>
      <c r="F525" s="4">
        <f t="shared" si="116"/>
        <v>1914.0416666666276</v>
      </c>
      <c r="G525" s="22">
        <v>4.16</v>
      </c>
      <c r="H525" s="22">
        <f>G525+100*variable_alloc_parm!B$8</f>
        <v>4.16</v>
      </c>
      <c r="I525" s="4">
        <f t="shared" si="113"/>
        <v>255.03389999999999</v>
      </c>
      <c r="J525" s="4">
        <f t="shared" si="114"/>
        <v>14.473250000000002</v>
      </c>
      <c r="K525" s="33">
        <f t="shared" si="117"/>
        <v>2194.6720198473545</v>
      </c>
      <c r="L525" s="4">
        <f t="shared" si="118"/>
        <v>18.915776000000001</v>
      </c>
      <c r="M525" s="33">
        <f t="shared" si="115"/>
        <v>162.77806331197584</v>
      </c>
      <c r="N525" s="15">
        <f t="shared" si="107"/>
        <v>11.636092105046137</v>
      </c>
      <c r="O525" s="6"/>
      <c r="P525" s="7">
        <f t="shared" si="108"/>
        <v>14.875360055450978</v>
      </c>
      <c r="Q525" s="7"/>
      <c r="R525" s="46">
        <f t="shared" si="109"/>
        <v>6.3421527429306582E-2</v>
      </c>
      <c r="S525" s="22">
        <f t="shared" si="119"/>
        <v>1.0029258782902253</v>
      </c>
      <c r="T525" s="22">
        <f t="shared" si="120"/>
        <v>7.138057657892185</v>
      </c>
      <c r="U525" s="39">
        <f t="shared" si="110"/>
        <v>1.4197189323069459E-2</v>
      </c>
      <c r="V525" s="39">
        <f t="shared" si="111"/>
        <v>-9.626065077590007E-3</v>
      </c>
      <c r="W525" s="39">
        <f t="shared" si="112"/>
        <v>2.3823254400659466E-2</v>
      </c>
      <c r="Z525" s="37"/>
      <c r="AA525" s="37"/>
    </row>
    <row r="526" spans="1:27">
      <c r="A526" s="1">
        <v>1914.02</v>
      </c>
      <c r="B526" s="11">
        <v>8.48</v>
      </c>
      <c r="C526" s="4">
        <v>0.47</v>
      </c>
      <c r="D526" s="11">
        <v>0.61170000000000002</v>
      </c>
      <c r="E526" s="11">
        <v>9.9</v>
      </c>
      <c r="F526" s="4">
        <f t="shared" si="116"/>
        <v>1914.1249999999609</v>
      </c>
      <c r="G526" s="22">
        <f>G525*11/12+G537*1/12</f>
        <v>4.166666666666667</v>
      </c>
      <c r="H526" s="22">
        <f>G526+100*variable_alloc_parm!B$8</f>
        <v>4.166666666666667</v>
      </c>
      <c r="I526" s="4">
        <f t="shared" si="113"/>
        <v>260.9955555555556</v>
      </c>
      <c r="J526" s="4">
        <f t="shared" si="114"/>
        <v>14.465555555555556</v>
      </c>
      <c r="K526" s="33">
        <f t="shared" si="117"/>
        <v>2256.3480341949471</v>
      </c>
      <c r="L526" s="4">
        <f t="shared" si="118"/>
        <v>18.826766666666671</v>
      </c>
      <c r="M526" s="33">
        <f t="shared" si="115"/>
        <v>162.76038826851996</v>
      </c>
      <c r="N526" s="15">
        <f t="shared" si="107"/>
        <v>11.910233879798245</v>
      </c>
      <c r="O526" s="6"/>
      <c r="P526" s="7">
        <f t="shared" si="108"/>
        <v>15.242178170369366</v>
      </c>
      <c r="Q526" s="7"/>
      <c r="R526" s="46">
        <f t="shared" si="109"/>
        <v>5.804232722367722E-2</v>
      </c>
      <c r="S526" s="22">
        <f t="shared" si="119"/>
        <v>1.0029316012375706</v>
      </c>
      <c r="T526" s="22">
        <f t="shared" si="120"/>
        <v>7.2312552988159471</v>
      </c>
      <c r="U526" s="39">
        <f t="shared" si="110"/>
        <v>1.2940338427729792E-2</v>
      </c>
      <c r="V526" s="39">
        <f t="shared" si="111"/>
        <v>-9.8679797779215317E-3</v>
      </c>
      <c r="W526" s="39">
        <f t="shared" si="112"/>
        <v>2.2808318205651323E-2</v>
      </c>
      <c r="Z526" s="37"/>
      <c r="AA526" s="37"/>
    </row>
    <row r="527" spans="1:27">
      <c r="A527" s="1">
        <v>1914.03</v>
      </c>
      <c r="B527" s="11">
        <v>8.32</v>
      </c>
      <c r="C527" s="4">
        <v>0.46500000000000002</v>
      </c>
      <c r="D527" s="11">
        <v>0.60250000000000004</v>
      </c>
      <c r="E527" s="11">
        <v>9.9</v>
      </c>
      <c r="F527" s="4">
        <f t="shared" si="116"/>
        <v>1914.2083333332941</v>
      </c>
      <c r="G527" s="22">
        <f>G525*10/12+G537*2/12</f>
        <v>4.1733333333333338</v>
      </c>
      <c r="H527" s="22">
        <f>G527+100*variable_alloc_parm!B$8</f>
        <v>4.1733333333333338</v>
      </c>
      <c r="I527" s="4">
        <f t="shared" si="113"/>
        <v>256.07111111111112</v>
      </c>
      <c r="J527" s="4">
        <f t="shared" si="114"/>
        <v>14.311666666666667</v>
      </c>
      <c r="K527" s="33">
        <f t="shared" si="117"/>
        <v>2224.0859824088457</v>
      </c>
      <c r="L527" s="4">
        <f t="shared" si="118"/>
        <v>18.543611111111112</v>
      </c>
      <c r="M527" s="33">
        <f t="shared" si="115"/>
        <v>161.05911110592905</v>
      </c>
      <c r="N527" s="15">
        <f t="shared" si="107"/>
        <v>11.685526018836832</v>
      </c>
      <c r="O527" s="6"/>
      <c r="P527" s="7">
        <f t="shared" si="108"/>
        <v>14.971980169053344</v>
      </c>
      <c r="Q527" s="7"/>
      <c r="R527" s="46">
        <f t="shared" si="109"/>
        <v>6.0737861694664851E-2</v>
      </c>
      <c r="S527" s="22">
        <f t="shared" si="119"/>
        <v>1.002937324112795</v>
      </c>
      <c r="T527" s="22">
        <f t="shared" si="120"/>
        <v>7.2524544557991462</v>
      </c>
      <c r="U527" s="39">
        <f t="shared" si="110"/>
        <v>1.3547488395359464E-2</v>
      </c>
      <c r="V527" s="39">
        <f t="shared" si="111"/>
        <v>-9.1129440450385957E-3</v>
      </c>
      <c r="W527" s="39">
        <f t="shared" si="112"/>
        <v>2.2660432440398059E-2</v>
      </c>
      <c r="Z527" s="37"/>
      <c r="AA527" s="37"/>
    </row>
    <row r="528" spans="1:27">
      <c r="A528" s="1">
        <v>1914.04</v>
      </c>
      <c r="B528" s="11">
        <v>8.1199999999999992</v>
      </c>
      <c r="C528" s="4">
        <v>0.46</v>
      </c>
      <c r="D528" s="11">
        <v>0.59330000000000005</v>
      </c>
      <c r="E528" s="11">
        <v>9.8000000000000007</v>
      </c>
      <c r="F528" s="4">
        <f t="shared" si="116"/>
        <v>1914.2916666666274</v>
      </c>
      <c r="G528" s="22">
        <f>G525*9/12+G537*3/12</f>
        <v>4.18</v>
      </c>
      <c r="H528" s="22">
        <f>G528+100*variable_alloc_parm!B$8</f>
        <v>4.18</v>
      </c>
      <c r="I528" s="4">
        <f t="shared" si="113"/>
        <v>252.46571428571428</v>
      </c>
      <c r="J528" s="4">
        <f t="shared" si="114"/>
        <v>14.302244897959186</v>
      </c>
      <c r="K528" s="33">
        <f t="shared" si="117"/>
        <v>2203.1233391901301</v>
      </c>
      <c r="L528" s="4">
        <f t="shared" si="118"/>
        <v>18.44678673469388</v>
      </c>
      <c r="M528" s="33">
        <f t="shared" si="115"/>
        <v>160.97451688934783</v>
      </c>
      <c r="N528" s="15">
        <f t="shared" si="107"/>
        <v>11.522662536200237</v>
      </c>
      <c r="O528" s="6"/>
      <c r="P528" s="7">
        <f t="shared" si="108"/>
        <v>14.781642625967594</v>
      </c>
      <c r="Q528" s="7"/>
      <c r="R528" s="46">
        <f t="shared" si="109"/>
        <v>6.2010776197820104E-2</v>
      </c>
      <c r="S528" s="22">
        <f t="shared" si="119"/>
        <v>1.0029430469159344</v>
      </c>
      <c r="T528" s="22">
        <f t="shared" si="120"/>
        <v>7.3479792780587969</v>
      </c>
      <c r="U528" s="39">
        <f t="shared" si="110"/>
        <v>1.3276523399382789E-2</v>
      </c>
      <c r="V528" s="39">
        <f t="shared" si="111"/>
        <v>-9.3620167725330106E-3</v>
      </c>
      <c r="W528" s="39">
        <f t="shared" si="112"/>
        <v>2.26385401719158E-2</v>
      </c>
      <c r="Z528" s="37"/>
      <c r="AA528" s="37"/>
    </row>
    <row r="529" spans="1:27">
      <c r="A529" s="1">
        <v>1914.05</v>
      </c>
      <c r="B529" s="11">
        <v>8.17</v>
      </c>
      <c r="C529" s="4">
        <v>0.45500000000000002</v>
      </c>
      <c r="D529" s="11">
        <v>0.58420000000000005</v>
      </c>
      <c r="E529" s="11">
        <v>9.9</v>
      </c>
      <c r="F529" s="4">
        <f t="shared" si="116"/>
        <v>1914.3749999999607</v>
      </c>
      <c r="G529" s="22">
        <f>G525*8/12+G537*4/12</f>
        <v>4.1866666666666665</v>
      </c>
      <c r="H529" s="22">
        <f>G529+100*variable_alloc_parm!B$8</f>
        <v>4.1866666666666665</v>
      </c>
      <c r="I529" s="4">
        <f t="shared" si="113"/>
        <v>251.45444444444448</v>
      </c>
      <c r="J529" s="4">
        <f t="shared" si="114"/>
        <v>14.003888888888891</v>
      </c>
      <c r="K529" s="33">
        <f t="shared" si="117"/>
        <v>2204.4822260750075</v>
      </c>
      <c r="L529" s="4">
        <f t="shared" si="118"/>
        <v>17.980377777777779</v>
      </c>
      <c r="M529" s="33">
        <f t="shared" si="115"/>
        <v>157.63262135532671</v>
      </c>
      <c r="N529" s="15">
        <f t="shared" si="107"/>
        <v>11.479008694164483</v>
      </c>
      <c r="O529" s="6"/>
      <c r="P529" s="7">
        <f t="shared" si="108"/>
        <v>14.742681655780235</v>
      </c>
      <c r="Q529" s="7"/>
      <c r="R529" s="46">
        <f t="shared" si="109"/>
        <v>6.5677718833512616E-2</v>
      </c>
      <c r="S529" s="22">
        <f t="shared" si="119"/>
        <v>1.0029487696470247</v>
      </c>
      <c r="T529" s="22">
        <f t="shared" si="120"/>
        <v>7.2951642740355656</v>
      </c>
      <c r="U529" s="39">
        <f t="shared" si="110"/>
        <v>1.339102029937167E-2</v>
      </c>
      <c r="V529" s="39">
        <f t="shared" si="111"/>
        <v>-8.1817421083246744E-3</v>
      </c>
      <c r="W529" s="39">
        <f t="shared" si="112"/>
        <v>2.1572762407696344E-2</v>
      </c>
      <c r="Z529" s="37"/>
      <c r="AA529" s="37"/>
    </row>
    <row r="530" spans="1:27">
      <c r="A530" s="1">
        <v>1914.06</v>
      </c>
      <c r="B530" s="11">
        <v>8.1300000000000008</v>
      </c>
      <c r="C530" s="4">
        <v>0.45</v>
      </c>
      <c r="D530" s="11">
        <v>0.57499999999999996</v>
      </c>
      <c r="E530" s="11">
        <v>9.9</v>
      </c>
      <c r="F530" s="4">
        <f t="shared" si="116"/>
        <v>1914.4583333332939</v>
      </c>
      <c r="G530" s="22">
        <f>G525*7/12+G537*5/12</f>
        <v>4.1933333333333334</v>
      </c>
      <c r="H530" s="22">
        <f>G530+100*variable_alloc_parm!B$8</f>
        <v>4.1933333333333334</v>
      </c>
      <c r="I530" s="4">
        <f t="shared" si="113"/>
        <v>250.22333333333339</v>
      </c>
      <c r="J530" s="4">
        <f t="shared" si="114"/>
        <v>13.850000000000003</v>
      </c>
      <c r="K530" s="33">
        <f t="shared" si="117"/>
        <v>2203.8076599103579</v>
      </c>
      <c r="L530" s="4">
        <f t="shared" si="118"/>
        <v>17.697222222222223</v>
      </c>
      <c r="M530" s="33">
        <f t="shared" si="115"/>
        <v>155.86585540571409</v>
      </c>
      <c r="N530" s="15">
        <f t="shared" si="107"/>
        <v>11.428715168831888</v>
      </c>
      <c r="O530" s="6"/>
      <c r="P530" s="7">
        <f t="shared" si="108"/>
        <v>14.694917610765895</v>
      </c>
      <c r="Q530" s="7"/>
      <c r="R530" s="46">
        <f t="shared" si="109"/>
        <v>6.5994415246006161E-2</v>
      </c>
      <c r="S530" s="22">
        <f t="shared" si="119"/>
        <v>1.0029544923061013</v>
      </c>
      <c r="T530" s="22">
        <f t="shared" si="120"/>
        <v>7.3166760330169014</v>
      </c>
      <c r="U530" s="39">
        <f t="shared" si="110"/>
        <v>1.5848515590267009E-2</v>
      </c>
      <c r="V530" s="39">
        <f t="shared" si="111"/>
        <v>-8.0095128875690147E-3</v>
      </c>
      <c r="W530" s="39">
        <f t="shared" si="112"/>
        <v>2.3858028477836024E-2</v>
      </c>
      <c r="Z530" s="37"/>
      <c r="AA530" s="37"/>
    </row>
    <row r="531" spans="1:27">
      <c r="A531" s="1">
        <v>1914.07</v>
      </c>
      <c r="B531" s="11">
        <v>7.68</v>
      </c>
      <c r="C531" s="4">
        <v>0.44500000000000001</v>
      </c>
      <c r="D531" s="11">
        <v>0.56579999999999997</v>
      </c>
      <c r="E531" s="11">
        <v>10</v>
      </c>
      <c r="F531" s="4">
        <f t="shared" si="116"/>
        <v>1914.5416666666272</v>
      </c>
      <c r="G531" s="22">
        <f>G525*6/12+G537*6/12</f>
        <v>4.2</v>
      </c>
      <c r="H531" s="22">
        <f>G531+100*variable_alloc_parm!B$8</f>
        <v>4.2</v>
      </c>
      <c r="I531" s="4">
        <f t="shared" si="113"/>
        <v>234.00960000000003</v>
      </c>
      <c r="J531" s="4">
        <f t="shared" si="114"/>
        <v>13.559150000000002</v>
      </c>
      <c r="K531" s="33">
        <f t="shared" si="117"/>
        <v>2070.9591252822747</v>
      </c>
      <c r="L531" s="4">
        <f t="shared" si="118"/>
        <v>17.239926000000004</v>
      </c>
      <c r="M531" s="33">
        <f t="shared" si="115"/>
        <v>152.5714418079051</v>
      </c>
      <c r="N531" s="15">
        <f t="shared" si="107"/>
        <v>10.694345183040141</v>
      </c>
      <c r="O531" s="6"/>
      <c r="P531" s="7">
        <f t="shared" si="108"/>
        <v>13.7698496992573</v>
      </c>
      <c r="Q531" s="7"/>
      <c r="R531" s="46">
        <f t="shared" si="109"/>
        <v>7.2962291281210095E-2</v>
      </c>
      <c r="S531" s="22">
        <f t="shared" si="119"/>
        <v>1.0029602148931998</v>
      </c>
      <c r="T531" s="22">
        <f t="shared" si="120"/>
        <v>7.2649101651020604</v>
      </c>
      <c r="U531" s="39">
        <f t="shared" si="110"/>
        <v>2.6735809697336244E-2</v>
      </c>
      <c r="V531" s="39">
        <f t="shared" si="111"/>
        <v>-7.4237590536836429E-3</v>
      </c>
      <c r="W531" s="39">
        <f t="shared" si="112"/>
        <v>3.4159568751019886E-2</v>
      </c>
      <c r="Z531" s="37"/>
      <c r="AA531" s="37"/>
    </row>
    <row r="532" spans="1:27">
      <c r="A532" s="1">
        <v>1914.08</v>
      </c>
      <c r="B532" s="11">
        <v>7.68</v>
      </c>
      <c r="C532" s="4">
        <v>0.44</v>
      </c>
      <c r="D532" s="11">
        <v>0.55669999999999997</v>
      </c>
      <c r="E532" s="11">
        <v>10.199999999999999</v>
      </c>
      <c r="F532" s="4">
        <f t="shared" si="116"/>
        <v>1914.6249999999604</v>
      </c>
      <c r="G532" s="22">
        <f>G525*5/12+G537*7/12</f>
        <v>4.206666666666667</v>
      </c>
      <c r="H532" s="22">
        <f>G532+100*variable_alloc_parm!B$8</f>
        <v>4.206666666666667</v>
      </c>
      <c r="I532" s="4">
        <f t="shared" si="113"/>
        <v>229.42117647058831</v>
      </c>
      <c r="J532" s="4">
        <f t="shared" si="114"/>
        <v>13.143921568627453</v>
      </c>
      <c r="K532" s="33">
        <f t="shared" si="117"/>
        <v>2040.045604842587</v>
      </c>
      <c r="L532" s="4">
        <f t="shared" si="118"/>
        <v>16.630048039215691</v>
      </c>
      <c r="M532" s="33">
        <f t="shared" si="115"/>
        <v>147.87674325727448</v>
      </c>
      <c r="N532" s="15">
        <f t="shared" si="107"/>
        <v>10.492046265076439</v>
      </c>
      <c r="O532" s="6"/>
      <c r="P532" s="7">
        <f t="shared" si="108"/>
        <v>13.528140067051343</v>
      </c>
      <c r="Q532" s="7"/>
      <c r="R532" s="46">
        <f t="shared" si="109"/>
        <v>7.5527102476564772E-2</v>
      </c>
      <c r="S532" s="22">
        <f t="shared" si="119"/>
        <v>1.0029659374083564</v>
      </c>
      <c r="T532" s="22">
        <f t="shared" si="120"/>
        <v>7.1435449611476036</v>
      </c>
      <c r="U532" s="39">
        <f t="shared" si="110"/>
        <v>3.2862520619821423E-2</v>
      </c>
      <c r="V532" s="39">
        <f t="shared" si="111"/>
        <v>-4.7036406680173171E-3</v>
      </c>
      <c r="W532" s="39">
        <f t="shared" si="112"/>
        <v>3.756616128783874E-2</v>
      </c>
      <c r="Z532" s="37"/>
      <c r="AA532" s="37"/>
    </row>
    <row r="533" spans="1:27">
      <c r="A533" s="1">
        <v>1914.09</v>
      </c>
      <c r="B533" s="11">
        <v>7.68</v>
      </c>
      <c r="C533" s="4">
        <v>0.435</v>
      </c>
      <c r="D533" s="11">
        <v>0.54749999999999999</v>
      </c>
      <c r="E533" s="11">
        <v>10.199999999999999</v>
      </c>
      <c r="F533" s="4">
        <f t="shared" si="116"/>
        <v>1914.7083333332937</v>
      </c>
      <c r="G533" s="22">
        <f>G525*4/12+G537*8/12</f>
        <v>4.2133333333333329</v>
      </c>
      <c r="H533" s="22">
        <f>G533+100*variable_alloc_parm!B$8</f>
        <v>4.2133333333333329</v>
      </c>
      <c r="I533" s="4">
        <f t="shared" si="113"/>
        <v>229.42117647058831</v>
      </c>
      <c r="J533" s="4">
        <f t="shared" si="114"/>
        <v>12.994558823529415</v>
      </c>
      <c r="K533" s="33">
        <f t="shared" si="117"/>
        <v>2049.6747263498191</v>
      </c>
      <c r="L533" s="4">
        <f t="shared" si="118"/>
        <v>16.355220588235298</v>
      </c>
      <c r="M533" s="33">
        <f t="shared" si="115"/>
        <v>146.11938967142262</v>
      </c>
      <c r="N533" s="15">
        <f t="shared" si="107"/>
        <v>10.500497301802133</v>
      </c>
      <c r="O533" s="6"/>
      <c r="P533" s="7">
        <f t="shared" si="108"/>
        <v>13.558230015308228</v>
      </c>
      <c r="Q533" s="7"/>
      <c r="R533" s="46">
        <f t="shared" si="109"/>
        <v>7.4202323100274983E-2</v>
      </c>
      <c r="S533" s="22">
        <f t="shared" si="119"/>
        <v>1.0029716598516059</v>
      </c>
      <c r="T533" s="22">
        <f t="shared" si="120"/>
        <v>7.1647322683761461</v>
      </c>
      <c r="U533" s="39">
        <f t="shared" si="110"/>
        <v>3.1277377894172398E-2</v>
      </c>
      <c r="V533" s="39">
        <f t="shared" si="111"/>
        <v>-5.1200046587526193E-3</v>
      </c>
      <c r="W533" s="39">
        <f t="shared" si="112"/>
        <v>3.6397382552925017E-2</v>
      </c>
      <c r="Z533" s="37"/>
      <c r="AA533" s="37"/>
    </row>
    <row r="534" spans="1:27">
      <c r="A534" s="1">
        <v>1914.1</v>
      </c>
      <c r="B534" s="11">
        <v>7.68</v>
      </c>
      <c r="C534" s="4">
        <v>0.43</v>
      </c>
      <c r="D534" s="11">
        <v>0.5383</v>
      </c>
      <c r="E534" s="11">
        <v>10.1</v>
      </c>
      <c r="F534" s="4">
        <f t="shared" si="116"/>
        <v>1914.791666666627</v>
      </c>
      <c r="G534" s="22">
        <f>G525*3/12+G537*9/12</f>
        <v>4.2200000000000006</v>
      </c>
      <c r="H534" s="22">
        <f>G534+100*variable_alloc_parm!B$8</f>
        <v>4.2200000000000006</v>
      </c>
      <c r="I534" s="4">
        <f t="shared" si="113"/>
        <v>231.6926732673268</v>
      </c>
      <c r="J534" s="4">
        <f t="shared" si="114"/>
        <v>12.972376237623765</v>
      </c>
      <c r="K534" s="33">
        <f t="shared" si="117"/>
        <v>2079.6265918396798</v>
      </c>
      <c r="L534" s="4">
        <f t="shared" si="118"/>
        <v>16.23960495049505</v>
      </c>
      <c r="M534" s="33">
        <f t="shared" si="115"/>
        <v>145.76341072751293</v>
      </c>
      <c r="N534" s="15">
        <f t="shared" si="107"/>
        <v>10.612759466126226</v>
      </c>
      <c r="O534" s="6"/>
      <c r="P534" s="7">
        <f t="shared" si="108"/>
        <v>13.722477893212874</v>
      </c>
      <c r="Q534" s="7"/>
      <c r="R534" s="46">
        <f t="shared" si="109"/>
        <v>7.2122747418878586E-2</v>
      </c>
      <c r="S534" s="22">
        <f t="shared" si="119"/>
        <v>1.002977382222985</v>
      </c>
      <c r="T534" s="22">
        <f t="shared" si="120"/>
        <v>7.2571721622947472</v>
      </c>
      <c r="U534" s="39">
        <f t="shared" si="110"/>
        <v>2.8350805783321498E-2</v>
      </c>
      <c r="V534" s="39">
        <f t="shared" si="111"/>
        <v>-6.5139247002863332E-3</v>
      </c>
      <c r="W534" s="39">
        <f t="shared" si="112"/>
        <v>3.4864730483607831E-2</v>
      </c>
      <c r="Z534" s="37"/>
      <c r="AA534" s="37"/>
    </row>
    <row r="535" spans="1:27">
      <c r="A535" s="1">
        <v>1914.11</v>
      </c>
      <c r="B535" s="11">
        <v>7.68</v>
      </c>
      <c r="C535" s="4">
        <v>0.42499999999999999</v>
      </c>
      <c r="D535" s="11">
        <v>0.5292</v>
      </c>
      <c r="E535" s="11">
        <v>10.199999999999999</v>
      </c>
      <c r="F535" s="4">
        <f t="shared" si="116"/>
        <v>1914.8749999999602</v>
      </c>
      <c r="G535" s="22">
        <f>G525*2/12+G537*10/12</f>
        <v>4.2266666666666666</v>
      </c>
      <c r="H535" s="22">
        <f>G535+100*variable_alloc_parm!B$8</f>
        <v>4.2266666666666666</v>
      </c>
      <c r="I535" s="4">
        <f t="shared" si="113"/>
        <v>229.42117647058831</v>
      </c>
      <c r="J535" s="4">
        <f t="shared" si="114"/>
        <v>12.695833333333335</v>
      </c>
      <c r="K535" s="33">
        <f t="shared" si="117"/>
        <v>2068.7343652719433</v>
      </c>
      <c r="L535" s="4">
        <f t="shared" si="118"/>
        <v>15.808552941176474</v>
      </c>
      <c r="M535" s="33">
        <f t="shared" si="115"/>
        <v>142.54872735701983</v>
      </c>
      <c r="N535" s="15">
        <f t="shared" si="107"/>
        <v>10.516917642992125</v>
      </c>
      <c r="O535" s="6"/>
      <c r="P535" s="7">
        <f t="shared" si="108"/>
        <v>13.617092303207151</v>
      </c>
      <c r="Q535" s="7"/>
      <c r="R535" s="46">
        <f t="shared" si="109"/>
        <v>7.1602652010321011E-2</v>
      </c>
      <c r="S535" s="22">
        <f t="shared" si="119"/>
        <v>1.0029831045225286</v>
      </c>
      <c r="T535" s="22">
        <f t="shared" si="120"/>
        <v>7.2074189539771609</v>
      </c>
      <c r="U535" s="39">
        <f t="shared" si="110"/>
        <v>3.4988066159721054E-2</v>
      </c>
      <c r="V535" s="39">
        <f t="shared" si="111"/>
        <v>-5.371128359994537E-3</v>
      </c>
      <c r="W535" s="39">
        <f t="shared" si="112"/>
        <v>4.0359194519715591E-2</v>
      </c>
      <c r="Z535" s="37"/>
      <c r="AA535" s="37"/>
    </row>
    <row r="536" spans="1:27">
      <c r="A536" s="1">
        <v>1914.12</v>
      </c>
      <c r="B536" s="11">
        <v>7.35</v>
      </c>
      <c r="C536" s="4">
        <v>0.42</v>
      </c>
      <c r="D536" s="11">
        <v>0.52</v>
      </c>
      <c r="E536" s="11">
        <v>10.1</v>
      </c>
      <c r="F536" s="4">
        <f t="shared" si="116"/>
        <v>1914.9583333332935</v>
      </c>
      <c r="G536" s="22">
        <f>G525*1/12+G537*11/12</f>
        <v>4.2333333333333334</v>
      </c>
      <c r="H536" s="22">
        <f>G536+100*variable_alloc_parm!B$8</f>
        <v>4.2333333333333334</v>
      </c>
      <c r="I536" s="4">
        <f t="shared" si="113"/>
        <v>221.73712871287131</v>
      </c>
      <c r="J536" s="4">
        <f t="shared" si="114"/>
        <v>12.670693069306934</v>
      </c>
      <c r="K536" s="33">
        <f t="shared" si="117"/>
        <v>2008.967016460907</v>
      </c>
      <c r="L536" s="4">
        <f t="shared" si="118"/>
        <v>15.68752475247525</v>
      </c>
      <c r="M536" s="33">
        <f t="shared" si="115"/>
        <v>142.13099980403695</v>
      </c>
      <c r="N536" s="15">
        <f t="shared" si="107"/>
        <v>10.172217991997863</v>
      </c>
      <c r="O536" s="6"/>
      <c r="P536" s="7">
        <f t="shared" si="108"/>
        <v>13.191719327709952</v>
      </c>
      <c r="Q536" s="7"/>
      <c r="R536" s="46">
        <f t="shared" si="109"/>
        <v>7.3754825935587423E-2</v>
      </c>
      <c r="S536" s="22">
        <f t="shared" si="119"/>
        <v>1.0029888267502722</v>
      </c>
      <c r="T536" s="22">
        <f t="shared" si="120"/>
        <v>7.3004928978372465</v>
      </c>
      <c r="U536" s="39">
        <f t="shared" si="110"/>
        <v>4.3359350795322049E-2</v>
      </c>
      <c r="V536" s="39">
        <f t="shared" si="111"/>
        <v>-6.7650081812419272E-3</v>
      </c>
      <c r="W536" s="39">
        <f t="shared" si="112"/>
        <v>5.0124358976563976E-2</v>
      </c>
      <c r="Z536" s="37"/>
      <c r="AA536" s="37"/>
    </row>
    <row r="537" spans="1:27">
      <c r="A537" s="1">
        <v>1915.01</v>
      </c>
      <c r="B537" s="11">
        <v>7.48</v>
      </c>
      <c r="C537" s="4">
        <v>0.42080000000000001</v>
      </c>
      <c r="D537" s="11">
        <v>0.55000000000000004</v>
      </c>
      <c r="E537" s="11">
        <v>10.1</v>
      </c>
      <c r="F537" s="4">
        <f t="shared" si="116"/>
        <v>1915.0416666666267</v>
      </c>
      <c r="G537" s="22">
        <v>4.24</v>
      </c>
      <c r="H537" s="22">
        <f>G537+100*variable_alloc_parm!B$8</f>
        <v>4.24</v>
      </c>
      <c r="I537" s="4">
        <f t="shared" si="113"/>
        <v>225.65900990099016</v>
      </c>
      <c r="J537" s="4">
        <f t="shared" si="114"/>
        <v>12.694827722772279</v>
      </c>
      <c r="K537" s="33">
        <f t="shared" si="117"/>
        <v>2054.0844979371627</v>
      </c>
      <c r="L537" s="4">
        <f t="shared" si="118"/>
        <v>16.592574257425746</v>
      </c>
      <c r="M537" s="33">
        <f t="shared" si="115"/>
        <v>151.03562484832079</v>
      </c>
      <c r="N537" s="15">
        <f t="shared" si="107"/>
        <v>10.359834197757268</v>
      </c>
      <c r="O537" s="6"/>
      <c r="P537" s="7">
        <f t="shared" si="108"/>
        <v>13.455503012706059</v>
      </c>
      <c r="Q537" s="7"/>
      <c r="R537" s="46">
        <f t="shared" si="109"/>
        <v>7.1907823631394724E-2</v>
      </c>
      <c r="S537" s="22">
        <f t="shared" si="119"/>
        <v>1.0048142824374222</v>
      </c>
      <c r="T537" s="22">
        <f t="shared" si="120"/>
        <v>7.3223128063004754</v>
      </c>
      <c r="U537" s="39">
        <f t="shared" si="110"/>
        <v>4.5725557855251564E-2</v>
      </c>
      <c r="V537" s="39">
        <f t="shared" si="111"/>
        <v>-6.6053778011641029E-3</v>
      </c>
      <c r="W537" s="39">
        <f t="shared" si="112"/>
        <v>5.2330935656415667E-2</v>
      </c>
      <c r="Z537" s="37"/>
      <c r="AA537" s="37"/>
    </row>
    <row r="538" spans="1:27">
      <c r="A538" s="1">
        <v>1915.02</v>
      </c>
      <c r="B538" s="11">
        <v>7.38</v>
      </c>
      <c r="C538" s="4">
        <v>0.42170000000000002</v>
      </c>
      <c r="D538" s="11">
        <v>0.57999999999999996</v>
      </c>
      <c r="E538" s="11">
        <v>10</v>
      </c>
      <c r="F538" s="4">
        <f t="shared" si="116"/>
        <v>1915.12499999996</v>
      </c>
      <c r="G538" s="22">
        <f>G537*11/12+G549*1/12</f>
        <v>4.2241666666666671</v>
      </c>
      <c r="H538" s="22">
        <f>G538+100*variable_alloc_parm!B$8</f>
        <v>4.2241666666666671</v>
      </c>
      <c r="I538" s="4">
        <f t="shared" si="113"/>
        <v>224.86860000000001</v>
      </c>
      <c r="J538" s="4">
        <f t="shared" si="114"/>
        <v>12.849199000000002</v>
      </c>
      <c r="K538" s="33">
        <f t="shared" si="117"/>
        <v>2056.6364736608307</v>
      </c>
      <c r="L538" s="4">
        <f t="shared" si="118"/>
        <v>17.672600000000003</v>
      </c>
      <c r="M538" s="33">
        <f t="shared" si="115"/>
        <v>161.63267679177264</v>
      </c>
      <c r="N538" s="15">
        <f t="shared" si="107"/>
        <v>10.329786209660687</v>
      </c>
      <c r="O538" s="6"/>
      <c r="P538" s="7">
        <f t="shared" si="108"/>
        <v>13.435767253018033</v>
      </c>
      <c r="Q538" s="7"/>
      <c r="R538" s="46">
        <f t="shared" si="109"/>
        <v>7.1334717986857032E-2</v>
      </c>
      <c r="S538" s="22">
        <f t="shared" si="119"/>
        <v>1.004802029369261</v>
      </c>
      <c r="T538" s="22">
        <f t="shared" si="120"/>
        <v>7.4311401331276112</v>
      </c>
      <c r="U538" s="39">
        <f t="shared" si="110"/>
        <v>4.7544296397374453E-2</v>
      </c>
      <c r="V538" s="39">
        <f t="shared" si="111"/>
        <v>-7.0536965882035396E-3</v>
      </c>
      <c r="W538" s="39">
        <f t="shared" si="112"/>
        <v>5.4597992985577992E-2</v>
      </c>
      <c r="Z538" s="37"/>
      <c r="AA538" s="37"/>
    </row>
    <row r="539" spans="1:27">
      <c r="A539" s="1">
        <v>1915.03</v>
      </c>
      <c r="B539" s="11">
        <v>7.57</v>
      </c>
      <c r="C539" s="4">
        <v>0.42249999999999999</v>
      </c>
      <c r="D539" s="11">
        <v>0.61</v>
      </c>
      <c r="E539" s="11">
        <v>9.9</v>
      </c>
      <c r="F539" s="4">
        <f t="shared" si="116"/>
        <v>1915.2083333332932</v>
      </c>
      <c r="G539" s="22">
        <f>G537*10/12+G549*2/12</f>
        <v>4.2083333333333339</v>
      </c>
      <c r="H539" s="22">
        <f>G539+100*variable_alloc_parm!B$8</f>
        <v>4.2083333333333339</v>
      </c>
      <c r="I539" s="4">
        <f t="shared" si="113"/>
        <v>232.98777777777784</v>
      </c>
      <c r="J539" s="4">
        <f t="shared" si="114"/>
        <v>13.003611111111113</v>
      </c>
      <c r="K539" s="33">
        <f t="shared" si="117"/>
        <v>2140.8049120093392</v>
      </c>
      <c r="L539" s="4">
        <f t="shared" si="118"/>
        <v>18.774444444444445</v>
      </c>
      <c r="M539" s="33">
        <f t="shared" si="115"/>
        <v>172.50871814077894</v>
      </c>
      <c r="N539" s="15">
        <f t="shared" si="107"/>
        <v>10.707013188682811</v>
      </c>
      <c r="O539" s="6"/>
      <c r="P539" s="7">
        <f t="shared" si="108"/>
        <v>13.942381087442413</v>
      </c>
      <c r="Q539" s="7"/>
      <c r="R539" s="46">
        <f t="shared" si="109"/>
        <v>6.8208639007930949E-2</v>
      </c>
      <c r="S539" s="22">
        <f t="shared" si="119"/>
        <v>1.0047897772647538</v>
      </c>
      <c r="T539" s="22">
        <f t="shared" si="120"/>
        <v>7.542247157872711</v>
      </c>
      <c r="U539" s="39">
        <f t="shared" si="110"/>
        <v>4.0445368556087491E-2</v>
      </c>
      <c r="V539" s="39">
        <f t="shared" si="111"/>
        <v>-8.6617252536855815E-3</v>
      </c>
      <c r="W539" s="39">
        <f t="shared" si="112"/>
        <v>4.9107093809773072E-2</v>
      </c>
      <c r="Z539" s="37"/>
      <c r="AA539" s="37"/>
    </row>
    <row r="540" spans="1:27">
      <c r="A540" s="1">
        <v>1915.04</v>
      </c>
      <c r="B540" s="11">
        <v>8.14</v>
      </c>
      <c r="C540" s="4">
        <v>0.42330000000000001</v>
      </c>
      <c r="D540" s="11">
        <v>0.64</v>
      </c>
      <c r="E540" s="11">
        <v>10</v>
      </c>
      <c r="F540" s="4">
        <f t="shared" si="116"/>
        <v>1915.2916666666265</v>
      </c>
      <c r="G540" s="22">
        <f>G537*9/12+G549*3/12</f>
        <v>4.1924999999999999</v>
      </c>
      <c r="H540" s="22">
        <f>G540+100*variable_alloc_parm!B$8</f>
        <v>4.1924999999999999</v>
      </c>
      <c r="I540" s="4">
        <f t="shared" si="113"/>
        <v>248.02580000000006</v>
      </c>
      <c r="J540" s="4">
        <f t="shared" si="114"/>
        <v>12.897951000000003</v>
      </c>
      <c r="K540" s="33">
        <f t="shared" si="117"/>
        <v>2288.857620641596</v>
      </c>
      <c r="L540" s="4">
        <f t="shared" si="118"/>
        <v>19.500800000000005</v>
      </c>
      <c r="M540" s="33">
        <f t="shared" si="115"/>
        <v>179.95932152464638</v>
      </c>
      <c r="N540" s="15">
        <f t="shared" si="107"/>
        <v>11.401123789000183</v>
      </c>
      <c r="O540" s="6"/>
      <c r="P540" s="7">
        <f t="shared" si="108"/>
        <v>14.855567969356281</v>
      </c>
      <c r="Q540" s="7"/>
      <c r="R540" s="46">
        <f t="shared" si="109"/>
        <v>6.3703423729853187E-2</v>
      </c>
      <c r="S540" s="22">
        <f t="shared" si="119"/>
        <v>1.0047775261250353</v>
      </c>
      <c r="T540" s="22">
        <f t="shared" si="120"/>
        <v>7.5025891134162972</v>
      </c>
      <c r="U540" s="39">
        <f t="shared" si="110"/>
        <v>3.3483833698883636E-2</v>
      </c>
      <c r="V540" s="39">
        <f t="shared" si="111"/>
        <v>-7.1251634677615971E-3</v>
      </c>
      <c r="W540" s="39">
        <f t="shared" si="112"/>
        <v>4.0608997166645233E-2</v>
      </c>
      <c r="Z540" s="37"/>
      <c r="AA540" s="37"/>
    </row>
    <row r="541" spans="1:27">
      <c r="A541" s="1">
        <v>1915.05</v>
      </c>
      <c r="B541" s="11">
        <v>7.95</v>
      </c>
      <c r="C541" s="4">
        <v>0.42420000000000002</v>
      </c>
      <c r="D541" s="11">
        <v>0.67</v>
      </c>
      <c r="E541" s="11">
        <v>10.1</v>
      </c>
      <c r="F541" s="4">
        <f t="shared" si="116"/>
        <v>1915.3749999999598</v>
      </c>
      <c r="G541" s="22">
        <f>G537*8/12+G549*4/12</f>
        <v>4.1766666666666667</v>
      </c>
      <c r="H541" s="22">
        <f>G541+100*variable_alloc_parm!B$8</f>
        <v>4.1766666666666667</v>
      </c>
      <c r="I541" s="4">
        <f t="shared" si="113"/>
        <v>239.83811881188123</v>
      </c>
      <c r="J541" s="4">
        <f t="shared" si="114"/>
        <v>12.797400000000003</v>
      </c>
      <c r="K541" s="33">
        <f t="shared" si="117"/>
        <v>2223.1407304097074</v>
      </c>
      <c r="L541" s="4">
        <f t="shared" si="118"/>
        <v>20.212772277227728</v>
      </c>
      <c r="M541" s="33">
        <f t="shared" si="115"/>
        <v>187.35903011000053</v>
      </c>
      <c r="N541" s="15">
        <f t="shared" si="107"/>
        <v>11.026929876471312</v>
      </c>
      <c r="O541" s="6"/>
      <c r="P541" s="7">
        <f t="shared" si="108"/>
        <v>14.376666202260203</v>
      </c>
      <c r="Q541" s="7"/>
      <c r="R541" s="46">
        <f t="shared" si="109"/>
        <v>6.9016953859027008E-2</v>
      </c>
      <c r="S541" s="22">
        <f t="shared" si="119"/>
        <v>1.0047652759512427</v>
      </c>
      <c r="T541" s="22">
        <f t="shared" si="120"/>
        <v>7.463794979119851</v>
      </c>
      <c r="U541" s="39">
        <f t="shared" si="110"/>
        <v>3.9641479282454428E-2</v>
      </c>
      <c r="V541" s="39">
        <f t="shared" si="111"/>
        <v>-6.7483709702291783E-3</v>
      </c>
      <c r="W541" s="39">
        <f t="shared" si="112"/>
        <v>4.6389850252683607E-2</v>
      </c>
      <c r="Z541" s="37"/>
      <c r="AA541" s="37"/>
    </row>
    <row r="542" spans="1:27">
      <c r="A542" s="1">
        <v>1915.06</v>
      </c>
      <c r="B542" s="11">
        <v>8.0399999999999991</v>
      </c>
      <c r="C542" s="4">
        <v>0.42499999999999999</v>
      </c>
      <c r="D542" s="11">
        <v>0.7</v>
      </c>
      <c r="E542" s="11">
        <v>10.1</v>
      </c>
      <c r="F542" s="4">
        <f t="shared" si="116"/>
        <v>1915.458333333293</v>
      </c>
      <c r="G542" s="22">
        <f>G537*7/12+G549*5/12</f>
        <v>4.1608333333333327</v>
      </c>
      <c r="H542" s="22">
        <f>G542+100*variable_alloc_parm!B$8</f>
        <v>4.1608333333333327</v>
      </c>
      <c r="I542" s="4">
        <f t="shared" si="113"/>
        <v>242.55326732673268</v>
      </c>
      <c r="J542" s="4">
        <f t="shared" si="114"/>
        <v>12.821534653465347</v>
      </c>
      <c r="K542" s="33">
        <f t="shared" si="117"/>
        <v>2258.2122901504472</v>
      </c>
      <c r="L542" s="4">
        <f t="shared" si="118"/>
        <v>21.117821782178222</v>
      </c>
      <c r="M542" s="33">
        <f t="shared" si="115"/>
        <v>196.61052277429269</v>
      </c>
      <c r="N542" s="15">
        <f t="shared" si="107"/>
        <v>11.15426218909634</v>
      </c>
      <c r="O542" s="6"/>
      <c r="P542" s="7">
        <f t="shared" si="108"/>
        <v>14.548595263420413</v>
      </c>
      <c r="Q542" s="7"/>
      <c r="R542" s="46">
        <f t="shared" si="109"/>
        <v>6.814004213571459E-2</v>
      </c>
      <c r="S542" s="22">
        <f t="shared" si="119"/>
        <v>1.0047530267445139</v>
      </c>
      <c r="T542" s="22">
        <f t="shared" si="120"/>
        <v>7.4993620218388566</v>
      </c>
      <c r="U542" s="39">
        <f t="shared" si="110"/>
        <v>3.912482048340471E-2</v>
      </c>
      <c r="V542" s="39">
        <f t="shared" si="111"/>
        <v>-7.9249485135145514E-3</v>
      </c>
      <c r="W542" s="39">
        <f t="shared" si="112"/>
        <v>4.7049768996919261E-2</v>
      </c>
      <c r="Z542" s="37"/>
      <c r="AA542" s="37"/>
    </row>
    <row r="543" spans="1:27">
      <c r="A543" s="1">
        <v>1915.07</v>
      </c>
      <c r="B543" s="11">
        <v>8.01</v>
      </c>
      <c r="C543" s="4">
        <v>0.42580000000000001</v>
      </c>
      <c r="D543" s="11">
        <v>0.73</v>
      </c>
      <c r="E543" s="11">
        <v>10.1</v>
      </c>
      <c r="F543" s="4">
        <f t="shared" si="116"/>
        <v>1915.5416666666263</v>
      </c>
      <c r="G543" s="22">
        <f>G537*6/12+G549*6/12</f>
        <v>4.1449999999999996</v>
      </c>
      <c r="H543" s="22">
        <f>G543+100*variable_alloc_parm!B$8</f>
        <v>4.1449999999999996</v>
      </c>
      <c r="I543" s="4">
        <f t="shared" si="113"/>
        <v>241.64821782178223</v>
      </c>
      <c r="J543" s="4">
        <f t="shared" si="114"/>
        <v>12.845669306930695</v>
      </c>
      <c r="K543" s="33">
        <f t="shared" si="117"/>
        <v>2259.7524059121797</v>
      </c>
      <c r="L543" s="4">
        <f t="shared" si="118"/>
        <v>22.022871287128719</v>
      </c>
      <c r="M543" s="33">
        <f t="shared" si="115"/>
        <v>205.9449758197118</v>
      </c>
      <c r="N543" s="15">
        <f t="shared" si="107"/>
        <v>11.1136293939496</v>
      </c>
      <c r="O543" s="6"/>
      <c r="P543" s="7">
        <f t="shared" si="108"/>
        <v>14.499550030038977</v>
      </c>
      <c r="Q543" s="7"/>
      <c r="R543" s="46">
        <f t="shared" si="109"/>
        <v>6.8626153573738385E-2</v>
      </c>
      <c r="S543" s="22">
        <f t="shared" si="119"/>
        <v>1.0047407785059888</v>
      </c>
      <c r="T543" s="22">
        <f t="shared" si="120"/>
        <v>7.5350066900954484</v>
      </c>
      <c r="U543" s="39">
        <f t="shared" si="110"/>
        <v>4.1173118926299823E-2</v>
      </c>
      <c r="V543" s="39">
        <f t="shared" si="111"/>
        <v>-9.0871284395922514E-3</v>
      </c>
      <c r="W543" s="39">
        <f t="shared" si="112"/>
        <v>5.0260247365892075E-2</v>
      </c>
      <c r="Z543" s="37"/>
      <c r="AA543" s="37"/>
    </row>
    <row r="544" spans="1:27">
      <c r="A544" s="1">
        <v>1915.08</v>
      </c>
      <c r="B544" s="11">
        <v>8.35</v>
      </c>
      <c r="C544" s="4">
        <v>0.42670000000000002</v>
      </c>
      <c r="D544" s="11">
        <v>0.76</v>
      </c>
      <c r="E544" s="11">
        <v>10.1</v>
      </c>
      <c r="F544" s="4">
        <f t="shared" si="116"/>
        <v>1915.6249999999595</v>
      </c>
      <c r="G544" s="22">
        <f>G537*5/12+G549*7/12</f>
        <v>4.1291666666666664</v>
      </c>
      <c r="H544" s="22">
        <f>G544+100*variable_alloc_parm!B$8</f>
        <v>4.1291666666666664</v>
      </c>
      <c r="I544" s="4">
        <f t="shared" si="113"/>
        <v>251.90544554455451</v>
      </c>
      <c r="J544" s="4">
        <f t="shared" si="114"/>
        <v>12.872820792079212</v>
      </c>
      <c r="K544" s="33">
        <f t="shared" si="117"/>
        <v>2365.7035728672822</v>
      </c>
      <c r="L544" s="4">
        <f t="shared" si="118"/>
        <v>22.927920792079213</v>
      </c>
      <c r="M544" s="33">
        <f t="shared" si="115"/>
        <v>215.32152279989634</v>
      </c>
      <c r="N544" s="15">
        <f t="shared" si="107"/>
        <v>11.584831641604604</v>
      </c>
      <c r="O544" s="6"/>
      <c r="P544" s="7">
        <f t="shared" si="108"/>
        <v>15.113448857043238</v>
      </c>
      <c r="Q544" s="7"/>
      <c r="R544" s="46">
        <f t="shared" si="109"/>
        <v>6.395924085947774E-2</v>
      </c>
      <c r="S544" s="22">
        <f t="shared" si="119"/>
        <v>1.0047285312368082</v>
      </c>
      <c r="T544" s="22">
        <f t="shared" si="120"/>
        <v>7.5707284878543346</v>
      </c>
      <c r="U544" s="39">
        <f t="shared" si="110"/>
        <v>3.8253007101227032E-2</v>
      </c>
      <c r="V544" s="39">
        <f t="shared" si="111"/>
        <v>-9.1225166993306184E-3</v>
      </c>
      <c r="W544" s="39">
        <f t="shared" si="112"/>
        <v>4.7375523800557651E-2</v>
      </c>
      <c r="Z544" s="37"/>
      <c r="AA544" s="37"/>
    </row>
    <row r="545" spans="1:27">
      <c r="A545" s="1">
        <v>1915.09</v>
      </c>
      <c r="B545" s="11">
        <v>8.66</v>
      </c>
      <c r="C545" s="4">
        <v>0.42749999999999999</v>
      </c>
      <c r="D545" s="11">
        <v>0.79</v>
      </c>
      <c r="E545" s="11">
        <v>10.1</v>
      </c>
      <c r="F545" s="4">
        <f t="shared" si="116"/>
        <v>1915.7083333332928</v>
      </c>
      <c r="G545" s="22">
        <f>G537*4/12+G549*8/12</f>
        <v>4.1133333333333333</v>
      </c>
      <c r="H545" s="22">
        <f>G545+100*variable_alloc_parm!B$8</f>
        <v>4.1133333333333333</v>
      </c>
      <c r="I545" s="4">
        <f t="shared" si="113"/>
        <v>261.25762376237628</v>
      </c>
      <c r="J545" s="4">
        <f t="shared" si="114"/>
        <v>12.896955445544556</v>
      </c>
      <c r="K545" s="33">
        <f t="shared" si="117"/>
        <v>2463.6252851274326</v>
      </c>
      <c r="L545" s="4">
        <f t="shared" si="118"/>
        <v>23.832970297029711</v>
      </c>
      <c r="M545" s="33">
        <f t="shared" si="115"/>
        <v>224.74179852779125</v>
      </c>
      <c r="N545" s="15">
        <f t="shared" si="107"/>
        <v>12.011570757825895</v>
      </c>
      <c r="O545" s="6"/>
      <c r="P545" s="7">
        <f t="shared" si="108"/>
        <v>15.664883714157835</v>
      </c>
      <c r="Q545" s="7"/>
      <c r="R545" s="46">
        <f t="shared" si="109"/>
        <v>6.2216271961368093E-2</v>
      </c>
      <c r="S545" s="22">
        <f t="shared" si="119"/>
        <v>1.0047162849381146</v>
      </c>
      <c r="T545" s="22">
        <f t="shared" si="120"/>
        <v>7.6065269139945473</v>
      </c>
      <c r="U545" s="39">
        <f t="shared" si="110"/>
        <v>3.6855850443499705E-2</v>
      </c>
      <c r="V545" s="39">
        <f t="shared" si="111"/>
        <v>-9.1578431390776371E-3</v>
      </c>
      <c r="W545" s="39">
        <f t="shared" si="112"/>
        <v>4.6013693582577342E-2</v>
      </c>
      <c r="Z545" s="37"/>
      <c r="AA545" s="37"/>
    </row>
    <row r="546" spans="1:27">
      <c r="A546" s="1">
        <v>1915.1</v>
      </c>
      <c r="B546" s="11">
        <v>9.14</v>
      </c>
      <c r="C546" s="4">
        <v>0.42830000000000001</v>
      </c>
      <c r="D546" s="11">
        <v>0.82</v>
      </c>
      <c r="E546" s="11">
        <v>10.199999999999999</v>
      </c>
      <c r="F546" s="4">
        <f t="shared" si="116"/>
        <v>1915.791666666626</v>
      </c>
      <c r="G546" s="22">
        <f>G537*3/12+G549*9/12</f>
        <v>4.0975000000000001</v>
      </c>
      <c r="H546" s="22">
        <f>G546+100*variable_alloc_parm!B$8</f>
        <v>4.0975000000000001</v>
      </c>
      <c r="I546" s="4">
        <f t="shared" si="113"/>
        <v>273.03509803921577</v>
      </c>
      <c r="J546" s="4">
        <f t="shared" si="114"/>
        <v>12.794412745098041</v>
      </c>
      <c r="K546" s="33">
        <f t="shared" si="117"/>
        <v>2584.7394668430929</v>
      </c>
      <c r="L546" s="4">
        <f t="shared" si="118"/>
        <v>24.495490196078435</v>
      </c>
      <c r="M546" s="33">
        <f t="shared" si="115"/>
        <v>231.89128695966477</v>
      </c>
      <c r="N546" s="15">
        <f t="shared" si="107"/>
        <v>12.549076133220161</v>
      </c>
      <c r="O546" s="6"/>
      <c r="P546" s="7">
        <f t="shared" si="108"/>
        <v>16.354096721194868</v>
      </c>
      <c r="Q546" s="7"/>
      <c r="R546" s="46">
        <f t="shared" si="109"/>
        <v>5.9814212715783195E-2</v>
      </c>
      <c r="S546" s="22">
        <f t="shared" si="119"/>
        <v>1.0047040396110525</v>
      </c>
      <c r="T546" s="22">
        <f t="shared" si="120"/>
        <v>7.5674759577779298</v>
      </c>
      <c r="U546" s="39">
        <f t="shared" si="110"/>
        <v>3.5677532122646571E-2</v>
      </c>
      <c r="V546" s="39">
        <f t="shared" si="111"/>
        <v>-8.2164544190062028E-3</v>
      </c>
      <c r="W546" s="39">
        <f t="shared" si="112"/>
        <v>4.3893986541652774E-2</v>
      </c>
      <c r="Z546" s="37"/>
      <c r="AA546" s="37"/>
    </row>
    <row r="547" spans="1:27">
      <c r="A547" s="1">
        <v>1915.11</v>
      </c>
      <c r="B547" s="11">
        <v>9.4600000000000009</v>
      </c>
      <c r="C547" s="4">
        <v>0.42920000000000003</v>
      </c>
      <c r="D547" s="11">
        <v>0.85</v>
      </c>
      <c r="E547" s="11">
        <v>10.3</v>
      </c>
      <c r="F547" s="4">
        <f t="shared" si="116"/>
        <v>1915.8749999999593</v>
      </c>
      <c r="G547" s="22">
        <f>G537*2/12+G549*10/12</f>
        <v>4.081666666666667</v>
      </c>
      <c r="H547" s="22">
        <f>G547+100*variable_alloc_parm!B$8</f>
        <v>4.081666666666667</v>
      </c>
      <c r="I547" s="4">
        <f t="shared" si="113"/>
        <v>279.85067961165055</v>
      </c>
      <c r="J547" s="4">
        <f t="shared" si="114"/>
        <v>12.69681941747573</v>
      </c>
      <c r="K547" s="33">
        <f t="shared" si="117"/>
        <v>2659.276893277362</v>
      </c>
      <c r="L547" s="4">
        <f t="shared" si="118"/>
        <v>25.145145631067958</v>
      </c>
      <c r="M547" s="33">
        <f t="shared" si="115"/>
        <v>238.94136990335696</v>
      </c>
      <c r="N547" s="15">
        <f t="shared" si="107"/>
        <v>12.857714453559321</v>
      </c>
      <c r="O547" s="6"/>
      <c r="P547" s="7">
        <f t="shared" si="108"/>
        <v>16.740136872288531</v>
      </c>
      <c r="Q547" s="7"/>
      <c r="R547" s="46">
        <f t="shared" si="109"/>
        <v>5.7888719568749331E-2</v>
      </c>
      <c r="S547" s="22">
        <f t="shared" si="119"/>
        <v>1.0046917952567669</v>
      </c>
      <c r="T547" s="22">
        <f t="shared" si="120"/>
        <v>7.5292574152696927</v>
      </c>
      <c r="U547" s="39">
        <f t="shared" si="110"/>
        <v>3.458538094031316E-2</v>
      </c>
      <c r="V547" s="39">
        <f t="shared" si="111"/>
        <v>-8.9507216159639968E-3</v>
      </c>
      <c r="W547" s="39">
        <f t="shared" si="112"/>
        <v>4.3536102556277156E-2</v>
      </c>
      <c r="Z547" s="37"/>
      <c r="AA547" s="37"/>
    </row>
    <row r="548" spans="1:27">
      <c r="A548" s="1">
        <v>1915.12</v>
      </c>
      <c r="B548" s="11">
        <v>9.48</v>
      </c>
      <c r="C548" s="4">
        <v>0.43</v>
      </c>
      <c r="D548" s="11">
        <v>0.88</v>
      </c>
      <c r="E548" s="11">
        <v>10.3</v>
      </c>
      <c r="F548" s="4">
        <f t="shared" si="116"/>
        <v>1915.9583333332926</v>
      </c>
      <c r="G548" s="22">
        <f>G537*1/12+G549*11/12</f>
        <v>4.065833333333333</v>
      </c>
      <c r="H548" s="22">
        <f>G548+100*variable_alloc_parm!B$8</f>
        <v>4.065833333333333</v>
      </c>
      <c r="I548" s="4">
        <f t="shared" si="113"/>
        <v>280.44233009708739</v>
      </c>
      <c r="J548" s="4">
        <f t="shared" si="114"/>
        <v>12.720485436893204</v>
      </c>
      <c r="K548" s="33">
        <f t="shared" si="117"/>
        <v>2674.9720616925815</v>
      </c>
      <c r="L548" s="4">
        <f t="shared" si="118"/>
        <v>26.032621359223302</v>
      </c>
      <c r="M548" s="33">
        <f t="shared" si="115"/>
        <v>248.30964285753922</v>
      </c>
      <c r="N548" s="15">
        <f t="shared" si="107"/>
        <v>12.878444602185997</v>
      </c>
      <c r="O548" s="6"/>
      <c r="P548" s="7">
        <f t="shared" si="108"/>
        <v>16.74931303094311</v>
      </c>
      <c r="Q548" s="7"/>
      <c r="R548" s="46">
        <f t="shared" si="109"/>
        <v>5.6769648712160482E-2</v>
      </c>
      <c r="S548" s="22">
        <f t="shared" si="119"/>
        <v>1.0046795518764049</v>
      </c>
      <c r="T548" s="22">
        <f t="shared" si="120"/>
        <v>7.5645831494976319</v>
      </c>
      <c r="U548" s="39">
        <f t="shared" si="110"/>
        <v>3.6643430275943523E-2</v>
      </c>
      <c r="V548" s="39">
        <f t="shared" si="111"/>
        <v>-8.4336202922336012E-3</v>
      </c>
      <c r="W548" s="39">
        <f t="shared" si="112"/>
        <v>4.5077050568177124E-2</v>
      </c>
      <c r="Z548" s="37"/>
      <c r="AA548" s="37"/>
    </row>
    <row r="549" spans="1:27">
      <c r="A549" s="1">
        <v>1916.01</v>
      </c>
      <c r="B549" s="11">
        <v>9.33</v>
      </c>
      <c r="C549" s="4">
        <v>0.44080000000000003</v>
      </c>
      <c r="D549" s="11">
        <v>0.93420000000000003</v>
      </c>
      <c r="E549" s="11">
        <v>10.4</v>
      </c>
      <c r="F549" s="4">
        <f t="shared" si="116"/>
        <v>1916.0416666666258</v>
      </c>
      <c r="G549" s="22">
        <v>4.05</v>
      </c>
      <c r="H549" s="22">
        <f>G549+100*variable_alloc_parm!B$8</f>
        <v>4.05</v>
      </c>
      <c r="I549" s="4">
        <f t="shared" si="113"/>
        <v>273.35105769230773</v>
      </c>
      <c r="J549" s="4">
        <f t="shared" si="114"/>
        <v>12.91459230769231</v>
      </c>
      <c r="K549" s="33">
        <f t="shared" si="117"/>
        <v>2617.5980277579351</v>
      </c>
      <c r="L549" s="4">
        <f t="shared" si="118"/>
        <v>27.370263461538464</v>
      </c>
      <c r="M549" s="33">
        <f t="shared" si="115"/>
        <v>262.09647133241833</v>
      </c>
      <c r="N549" s="15">
        <f t="shared" si="107"/>
        <v>12.543563692516182</v>
      </c>
      <c r="O549" s="6"/>
      <c r="P549" s="7">
        <f t="shared" si="108"/>
        <v>16.297027766820719</v>
      </c>
      <c r="Q549" s="7"/>
      <c r="R549" s="46">
        <f t="shared" si="109"/>
        <v>5.9986791585310735E-2</v>
      </c>
      <c r="S549" s="22">
        <f t="shared" si="119"/>
        <v>1.0021524623582816</v>
      </c>
      <c r="T549" s="22">
        <f t="shared" si="120"/>
        <v>7.5269052586847662</v>
      </c>
      <c r="U549" s="39">
        <f t="shared" si="110"/>
        <v>4.0882565660646408E-2</v>
      </c>
      <c r="V549" s="39">
        <f t="shared" si="111"/>
        <v>-7.5102573656017357E-3</v>
      </c>
      <c r="W549" s="39">
        <f t="shared" si="112"/>
        <v>4.8392823026248144E-2</v>
      </c>
      <c r="Z549" s="37"/>
      <c r="AA549" s="37"/>
    </row>
    <row r="550" spans="1:27">
      <c r="A550" s="1">
        <v>1916.02</v>
      </c>
      <c r="B550" s="11">
        <v>9.1999999999999993</v>
      </c>
      <c r="C550" s="4">
        <v>0.45169999999999999</v>
      </c>
      <c r="D550" s="11">
        <v>0.98829999999999996</v>
      </c>
      <c r="E550" s="11">
        <v>10.4</v>
      </c>
      <c r="F550" s="4">
        <f t="shared" si="116"/>
        <v>1916.1249999999591</v>
      </c>
      <c r="G550" s="22">
        <f>G549*11/12+G561*1/12</f>
        <v>4.0649999999999995</v>
      </c>
      <c r="H550" s="22">
        <f>G550+100*variable_alloc_parm!B$8</f>
        <v>4.0649999999999995</v>
      </c>
      <c r="I550" s="4">
        <f t="shared" si="113"/>
        <v>269.5423076923077</v>
      </c>
      <c r="J550" s="4">
        <f t="shared" si="114"/>
        <v>13.233941346153847</v>
      </c>
      <c r="K550" s="33">
        <f t="shared" si="117"/>
        <v>2591.6862387782626</v>
      </c>
      <c r="L550" s="4">
        <f t="shared" si="118"/>
        <v>28.955289423076923</v>
      </c>
      <c r="M550" s="33">
        <f t="shared" si="115"/>
        <v>278.40907715049531</v>
      </c>
      <c r="N550" s="15">
        <f t="shared" si="107"/>
        <v>12.354652326458803</v>
      </c>
      <c r="O550" s="6"/>
      <c r="P550" s="7">
        <f t="shared" si="108"/>
        <v>16.034835612136881</v>
      </c>
      <c r="Q550" s="7"/>
      <c r="R550" s="46">
        <f t="shared" si="109"/>
        <v>6.1055799767671379E-2</v>
      </c>
      <c r="S550" s="22">
        <f t="shared" si="119"/>
        <v>1.002165815139745</v>
      </c>
      <c r="T550" s="22">
        <f t="shared" si="120"/>
        <v>7.5431066389284371</v>
      </c>
      <c r="U550" s="39">
        <f t="shared" si="110"/>
        <v>4.2503961003233171E-2</v>
      </c>
      <c r="V550" s="39">
        <f t="shared" si="111"/>
        <v>-7.1870378425568093E-3</v>
      </c>
      <c r="W550" s="39">
        <f t="shared" si="112"/>
        <v>4.969099884578998E-2</v>
      </c>
      <c r="Z550" s="37"/>
      <c r="AA550" s="37"/>
    </row>
    <row r="551" spans="1:27">
      <c r="A551" s="1">
        <v>1916.03</v>
      </c>
      <c r="B551" s="11">
        <v>9.17</v>
      </c>
      <c r="C551" s="4">
        <v>0.46250000000000002</v>
      </c>
      <c r="D551" s="11">
        <v>1.042</v>
      </c>
      <c r="E551" s="11">
        <v>10.5</v>
      </c>
      <c r="F551" s="4">
        <f t="shared" si="116"/>
        <v>1916.2083333332923</v>
      </c>
      <c r="G551" s="22">
        <f>G549*10/12+G561*2/12</f>
        <v>4.08</v>
      </c>
      <c r="H551" s="22">
        <f>G551+100*variable_alloc_parm!B$8</f>
        <v>4.08</v>
      </c>
      <c r="I551" s="4">
        <f t="shared" si="113"/>
        <v>266.10466666666673</v>
      </c>
      <c r="J551" s="4">
        <f t="shared" si="114"/>
        <v>13.421309523809528</v>
      </c>
      <c r="K551" s="33">
        <f t="shared" si="117"/>
        <v>2569.3868266443997</v>
      </c>
      <c r="L551" s="4">
        <f t="shared" si="118"/>
        <v>30.237847619047628</v>
      </c>
      <c r="M551" s="33">
        <f t="shared" si="115"/>
        <v>291.96303962524149</v>
      </c>
      <c r="N551" s="15">
        <f t="shared" si="107"/>
        <v>12.177052795748491</v>
      </c>
      <c r="O551" s="6"/>
      <c r="P551" s="7">
        <f t="shared" si="108"/>
        <v>15.786513243251884</v>
      </c>
      <c r="Q551" s="7"/>
      <c r="R551" s="46">
        <f t="shared" si="109"/>
        <v>6.3063591449976877E-2</v>
      </c>
      <c r="S551" s="22">
        <f t="shared" si="119"/>
        <v>1.0021791670939835</v>
      </c>
      <c r="T551" s="22">
        <f t="shared" si="120"/>
        <v>7.4874489124069044</v>
      </c>
      <c r="U551" s="39">
        <f t="shared" si="110"/>
        <v>3.7131876005485731E-2</v>
      </c>
      <c r="V551" s="39">
        <f t="shared" si="111"/>
        <v>-5.3591637132331948E-3</v>
      </c>
      <c r="W551" s="39">
        <f t="shared" si="112"/>
        <v>4.2491039718718926E-2</v>
      </c>
      <c r="Z551" s="37"/>
      <c r="AA551" s="37"/>
    </row>
    <row r="552" spans="1:27">
      <c r="A552" s="1">
        <v>1916.04</v>
      </c>
      <c r="B552" s="11">
        <v>9.07</v>
      </c>
      <c r="C552" s="4">
        <v>0.4733</v>
      </c>
      <c r="D552" s="11">
        <v>1.097</v>
      </c>
      <c r="E552" s="11">
        <v>10.6</v>
      </c>
      <c r="F552" s="4">
        <f t="shared" si="116"/>
        <v>1916.2916666666256</v>
      </c>
      <c r="G552" s="22">
        <f>G549*9/12+G561*3/12</f>
        <v>4.0949999999999998</v>
      </c>
      <c r="H552" s="22">
        <f>G552+100*variable_alloc_parm!B$8</f>
        <v>4.0949999999999998</v>
      </c>
      <c r="I552" s="4">
        <f t="shared" si="113"/>
        <v>260.71971698113214</v>
      </c>
      <c r="J552" s="4">
        <f t="shared" si="114"/>
        <v>13.60514245283019</v>
      </c>
      <c r="K552" s="33">
        <f t="shared" si="117"/>
        <v>2528.3392715417258</v>
      </c>
      <c r="L552" s="4">
        <f t="shared" si="118"/>
        <v>31.533575471698118</v>
      </c>
      <c r="M552" s="33">
        <f t="shared" si="115"/>
        <v>305.79803537831009</v>
      </c>
      <c r="N552" s="15">
        <f t="shared" si="107"/>
        <v>11.906481776593193</v>
      </c>
      <c r="O552" s="6"/>
      <c r="P552" s="7">
        <f t="shared" si="108"/>
        <v>15.418161727089238</v>
      </c>
      <c r="Q552" s="7"/>
      <c r="R552" s="46">
        <f t="shared" si="109"/>
        <v>6.5748722644587365E-2</v>
      </c>
      <c r="S552" s="22">
        <f t="shared" si="119"/>
        <v>1.0021925182219196</v>
      </c>
      <c r="T552" s="22">
        <f t="shared" si="120"/>
        <v>7.4329750758768292</v>
      </c>
      <c r="U552" s="39">
        <f t="shared" si="110"/>
        <v>3.5755982327786873E-2</v>
      </c>
      <c r="V552" s="39">
        <f t="shared" si="111"/>
        <v>-4.6561790108334833E-3</v>
      </c>
      <c r="W552" s="39">
        <f t="shared" si="112"/>
        <v>4.0412161338620356E-2</v>
      </c>
      <c r="Z552" s="37"/>
      <c r="AA552" s="37"/>
    </row>
    <row r="553" spans="1:27">
      <c r="A553" s="1">
        <v>1916.05</v>
      </c>
      <c r="B553" s="11">
        <v>9.27</v>
      </c>
      <c r="C553" s="4">
        <v>0.48420000000000002</v>
      </c>
      <c r="D553" s="11">
        <v>1.151</v>
      </c>
      <c r="E553" s="11">
        <v>10.7</v>
      </c>
      <c r="F553" s="4">
        <f t="shared" si="116"/>
        <v>1916.3749999999588</v>
      </c>
      <c r="G553" s="22">
        <f>G549*8/12+G561*4/12</f>
        <v>4.1099999999999994</v>
      </c>
      <c r="H553" s="22">
        <f>G553+100*variable_alloc_parm!B$8</f>
        <v>4.1099999999999994</v>
      </c>
      <c r="I553" s="4">
        <f t="shared" si="113"/>
        <v>263.97841121495333</v>
      </c>
      <c r="J553" s="4">
        <f t="shared" si="114"/>
        <v>13.788386915887854</v>
      </c>
      <c r="K553" s="33">
        <f t="shared" si="117"/>
        <v>2571.0833650018462</v>
      </c>
      <c r="L553" s="4">
        <f t="shared" si="118"/>
        <v>32.776607476635519</v>
      </c>
      <c r="M553" s="33">
        <f t="shared" si="115"/>
        <v>319.23591727261322</v>
      </c>
      <c r="N553" s="15">
        <f t="shared" si="107"/>
        <v>12.026256671905168</v>
      </c>
      <c r="O553" s="6"/>
      <c r="P553" s="7">
        <f t="shared" si="108"/>
        <v>15.55319389347212</v>
      </c>
      <c r="Q553" s="7"/>
      <c r="R553" s="46">
        <f t="shared" si="109"/>
        <v>6.4579620295514992E-2</v>
      </c>
      <c r="S553" s="22">
        <f t="shared" si="119"/>
        <v>1.002205868524475</v>
      </c>
      <c r="T553" s="22">
        <f t="shared" si="120"/>
        <v>7.3796526446020456</v>
      </c>
      <c r="U553" s="39">
        <f t="shared" si="110"/>
        <v>3.5794006515664334E-2</v>
      </c>
      <c r="V553" s="39">
        <f t="shared" si="111"/>
        <v>-2.8482834417464797E-3</v>
      </c>
      <c r="W553" s="39">
        <f t="shared" si="112"/>
        <v>3.8642289957410814E-2</v>
      </c>
      <c r="Z553" s="37"/>
      <c r="AA553" s="37"/>
    </row>
    <row r="554" spans="1:27">
      <c r="A554" s="1">
        <v>1916.06</v>
      </c>
      <c r="B554" s="11">
        <v>9.36</v>
      </c>
      <c r="C554" s="4">
        <v>0.495</v>
      </c>
      <c r="D554" s="11">
        <v>1.2050000000000001</v>
      </c>
      <c r="E554" s="11">
        <v>10.8</v>
      </c>
      <c r="F554" s="4">
        <f t="shared" si="116"/>
        <v>1916.4583333332921</v>
      </c>
      <c r="G554" s="22">
        <f>G549*7/12+G561*5/12</f>
        <v>4.125</v>
      </c>
      <c r="H554" s="22">
        <f>G554+100*variable_alloc_parm!B$8</f>
        <v>4.125</v>
      </c>
      <c r="I554" s="4">
        <f t="shared" si="113"/>
        <v>264.07333333333332</v>
      </c>
      <c r="J554" s="4">
        <f t="shared" si="114"/>
        <v>13.965416666666666</v>
      </c>
      <c r="K554" s="33">
        <f t="shared" si="117"/>
        <v>2583.3428532092021</v>
      </c>
      <c r="L554" s="4">
        <f t="shared" si="118"/>
        <v>33.996620370370373</v>
      </c>
      <c r="M554" s="33">
        <f t="shared" si="115"/>
        <v>332.57779253387702</v>
      </c>
      <c r="N554" s="15">
        <f t="shared" si="107"/>
        <v>11.995961222946585</v>
      </c>
      <c r="O554" s="6"/>
      <c r="P554" s="7">
        <f t="shared" si="108"/>
        <v>15.493035511158213</v>
      </c>
      <c r="Q554" s="7"/>
      <c r="R554" s="46">
        <f t="shared" si="109"/>
        <v>6.5591255170430018E-2</v>
      </c>
      <c r="S554" s="22">
        <f t="shared" si="119"/>
        <v>1.0022192180025706</v>
      </c>
      <c r="T554" s="22">
        <f t="shared" si="120"/>
        <v>7.3274503437581417</v>
      </c>
      <c r="U554" s="39">
        <f t="shared" si="110"/>
        <v>4.1171911916072279E-2</v>
      </c>
      <c r="V554" s="39">
        <f t="shared" si="111"/>
        <v>-1.0460409510723023E-3</v>
      </c>
      <c r="W554" s="39">
        <f t="shared" si="112"/>
        <v>4.2217952867144581E-2</v>
      </c>
      <c r="Z554" s="37"/>
      <c r="AA554" s="37"/>
    </row>
    <row r="555" spans="1:27">
      <c r="A555" s="1">
        <v>1916.07</v>
      </c>
      <c r="B555" s="11">
        <v>9.23</v>
      </c>
      <c r="C555" s="4">
        <v>0.50580000000000003</v>
      </c>
      <c r="D555" s="11">
        <v>1.2589999999999999</v>
      </c>
      <c r="E555" s="11">
        <v>10.8</v>
      </c>
      <c r="F555" s="4">
        <f t="shared" si="116"/>
        <v>1916.5416666666254</v>
      </c>
      <c r="G555" s="22">
        <f>G549*6/12+G561*6/12</f>
        <v>4.1400000000000006</v>
      </c>
      <c r="H555" s="22">
        <f>G555+100*variable_alloc_parm!B$8</f>
        <v>4.1400000000000006</v>
      </c>
      <c r="I555" s="4">
        <f t="shared" si="113"/>
        <v>260.4056481481482</v>
      </c>
      <c r="J555" s="4">
        <f t="shared" si="114"/>
        <v>14.27011666666667</v>
      </c>
      <c r="K555" s="33">
        <f t="shared" si="117"/>
        <v>2559.0964141435588</v>
      </c>
      <c r="L555" s="4">
        <f t="shared" si="118"/>
        <v>35.520120370370371</v>
      </c>
      <c r="M555" s="33">
        <f t="shared" si="115"/>
        <v>349.06851412857418</v>
      </c>
      <c r="N555" s="15">
        <f t="shared" si="107"/>
        <v>11.791165275254562</v>
      </c>
      <c r="O555" s="6"/>
      <c r="P555" s="7">
        <f t="shared" si="108"/>
        <v>15.208320664732774</v>
      </c>
      <c r="Q555" s="7"/>
      <c r="R555" s="46">
        <f t="shared" si="109"/>
        <v>7.0364500962744173E-2</v>
      </c>
      <c r="S555" s="22">
        <f t="shared" si="119"/>
        <v>1.0022325666571259</v>
      </c>
      <c r="T555" s="22">
        <f t="shared" si="120"/>
        <v>7.3437115534739528</v>
      </c>
      <c r="U555" s="39">
        <f t="shared" si="110"/>
        <v>4.8102474134000373E-2</v>
      </c>
      <c r="V555" s="39">
        <f t="shared" si="111"/>
        <v>3.9863792948291454E-4</v>
      </c>
      <c r="W555" s="39">
        <f t="shared" si="112"/>
        <v>4.7703836204517458E-2</v>
      </c>
      <c r="Z555" s="37"/>
      <c r="AA555" s="37"/>
    </row>
    <row r="556" spans="1:27">
      <c r="A556" s="1">
        <v>1916.08</v>
      </c>
      <c r="B556" s="11">
        <v>9.3000000000000007</v>
      </c>
      <c r="C556" s="4">
        <v>0.51670000000000005</v>
      </c>
      <c r="D556" s="11">
        <v>1.3129999999999999</v>
      </c>
      <c r="E556" s="11">
        <v>10.9</v>
      </c>
      <c r="F556" s="4">
        <f t="shared" si="116"/>
        <v>1916.6249999999586</v>
      </c>
      <c r="G556" s="22">
        <f>G549*5/12+G561*7/12</f>
        <v>4.1550000000000002</v>
      </c>
      <c r="H556" s="22">
        <f>G556+100*variable_alloc_parm!B$8</f>
        <v>4.1550000000000002</v>
      </c>
      <c r="I556" s="4">
        <f t="shared" si="113"/>
        <v>259.97339449541289</v>
      </c>
      <c r="J556" s="4">
        <f t="shared" si="114"/>
        <v>14.443898165137616</v>
      </c>
      <c r="K556" s="33">
        <f t="shared" si="117"/>
        <v>2566.6772733711196</v>
      </c>
      <c r="L556" s="4">
        <f t="shared" si="118"/>
        <v>36.703770642201839</v>
      </c>
      <c r="M556" s="33">
        <f t="shared" si="115"/>
        <v>362.37067311142795</v>
      </c>
      <c r="N556" s="15">
        <f t="shared" si="107"/>
        <v>11.732082638874168</v>
      </c>
      <c r="O556" s="6"/>
      <c r="P556" s="7">
        <f t="shared" si="108"/>
        <v>15.109356185858452</v>
      </c>
      <c r="Q556" s="7"/>
      <c r="R556" s="46">
        <f t="shared" si="109"/>
        <v>6.9255463374402956E-2</v>
      </c>
      <c r="S556" s="22">
        <f t="shared" si="119"/>
        <v>1.0022459144890594</v>
      </c>
      <c r="T556" s="22">
        <f t="shared" si="120"/>
        <v>7.292582962706434</v>
      </c>
      <c r="U556" s="39">
        <f t="shared" si="110"/>
        <v>5.2914948266491235E-2</v>
      </c>
      <c r="V556" s="39">
        <f t="shared" si="111"/>
        <v>2.2011150961964709E-3</v>
      </c>
      <c r="W556" s="39">
        <f t="shared" si="112"/>
        <v>5.0713833170294764E-2</v>
      </c>
      <c r="Z556" s="37"/>
      <c r="AA556" s="37"/>
    </row>
    <row r="557" spans="1:27">
      <c r="A557" s="1">
        <v>1916.09</v>
      </c>
      <c r="B557" s="11">
        <v>9.68</v>
      </c>
      <c r="C557" s="4">
        <v>0.52749999999999997</v>
      </c>
      <c r="D557" s="11">
        <v>1.3680000000000001</v>
      </c>
      <c r="E557" s="11">
        <v>11.1</v>
      </c>
      <c r="F557" s="4">
        <f t="shared" si="116"/>
        <v>1916.7083333332919</v>
      </c>
      <c r="G557" s="22">
        <f>G549*4/12+G561*8/12</f>
        <v>4.17</v>
      </c>
      <c r="H557" s="22">
        <f>G557+100*variable_alloc_parm!B$8</f>
        <v>4.17</v>
      </c>
      <c r="I557" s="4">
        <f t="shared" si="113"/>
        <v>265.72036036036042</v>
      </c>
      <c r="J557" s="4">
        <f t="shared" si="114"/>
        <v>14.480112612612613</v>
      </c>
      <c r="K557" s="33">
        <f t="shared" si="117"/>
        <v>2635.3295087569572</v>
      </c>
      <c r="L557" s="4">
        <f t="shared" si="118"/>
        <v>37.552216216216223</v>
      </c>
      <c r="M557" s="33">
        <f t="shared" si="115"/>
        <v>372.43086446069395</v>
      </c>
      <c r="N557" s="15">
        <f t="shared" si="107"/>
        <v>11.944552417504479</v>
      </c>
      <c r="O557" s="6"/>
      <c r="P557" s="7">
        <f t="shared" si="108"/>
        <v>15.357396326406255</v>
      </c>
      <c r="Q557" s="7"/>
      <c r="R557" s="46">
        <f t="shared" si="109"/>
        <v>6.8308113769912318E-2</v>
      </c>
      <c r="S557" s="22">
        <f t="shared" si="119"/>
        <v>1.0022592614992878</v>
      </c>
      <c r="T557" s="22">
        <f t="shared" si="120"/>
        <v>7.1772684807973866</v>
      </c>
      <c r="U557" s="39">
        <f t="shared" si="110"/>
        <v>5.1564873103981945E-2</v>
      </c>
      <c r="V557" s="39">
        <f t="shared" si="111"/>
        <v>3.7529242849765332E-3</v>
      </c>
      <c r="W557" s="39">
        <f t="shared" si="112"/>
        <v>4.7811948819005412E-2</v>
      </c>
      <c r="Z557" s="37"/>
      <c r="AA557" s="37"/>
    </row>
    <row r="558" spans="1:27">
      <c r="A558" s="1">
        <v>1916.1</v>
      </c>
      <c r="B558" s="11">
        <v>9.98</v>
      </c>
      <c r="C558" s="4">
        <v>0.5383</v>
      </c>
      <c r="D558" s="11">
        <v>1.4219999999999999</v>
      </c>
      <c r="E558" s="11">
        <v>11.3</v>
      </c>
      <c r="F558" s="4">
        <f t="shared" si="116"/>
        <v>1916.7916666666251</v>
      </c>
      <c r="G558" s="22">
        <f>G549*3/12+G561*9/12</f>
        <v>4.1850000000000005</v>
      </c>
      <c r="H558" s="22">
        <f>G558+100*variable_alloc_parm!B$8</f>
        <v>4.1850000000000005</v>
      </c>
      <c r="I558" s="4">
        <f t="shared" si="113"/>
        <v>269.10672566371682</v>
      </c>
      <c r="J558" s="4">
        <f t="shared" si="114"/>
        <v>14.515045132743364</v>
      </c>
      <c r="K558" s="33">
        <f t="shared" si="117"/>
        <v>2680.910694023346</v>
      </c>
      <c r="L558" s="4">
        <f t="shared" si="118"/>
        <v>38.343663716814163</v>
      </c>
      <c r="M558" s="33">
        <f t="shared" si="115"/>
        <v>381.98947964941868</v>
      </c>
      <c r="N558" s="15">
        <f t="shared" si="107"/>
        <v>12.045741763370803</v>
      </c>
      <c r="O558" s="6"/>
      <c r="P558" s="7">
        <f t="shared" si="108"/>
        <v>15.460165685093655</v>
      </c>
      <c r="Q558" s="7"/>
      <c r="R558" s="46">
        <f t="shared" si="109"/>
        <v>6.7031488912358411E-2</v>
      </c>
      <c r="S558" s="22">
        <f t="shared" si="119"/>
        <v>1.0022726076887278</v>
      </c>
      <c r="T558" s="22">
        <f t="shared" si="120"/>
        <v>7.0661655096744918</v>
      </c>
      <c r="U558" s="39">
        <f t="shared" si="110"/>
        <v>4.7229253159363216E-2</v>
      </c>
      <c r="V558" s="39">
        <f t="shared" si="111"/>
        <v>5.2743940980803927E-3</v>
      </c>
      <c r="W558" s="39">
        <f t="shared" si="112"/>
        <v>4.1954859061282823E-2</v>
      </c>
      <c r="Z558" s="37"/>
      <c r="AA558" s="37"/>
    </row>
    <row r="559" spans="1:27">
      <c r="A559" s="1">
        <v>1916.11</v>
      </c>
      <c r="B559" s="11">
        <v>10.210000000000001</v>
      </c>
      <c r="C559" s="4">
        <v>0.54920000000000002</v>
      </c>
      <c r="D559" s="11">
        <v>1.476</v>
      </c>
      <c r="E559" s="11">
        <v>11.5</v>
      </c>
      <c r="F559" s="4">
        <f t="shared" si="116"/>
        <v>1916.8749999999584</v>
      </c>
      <c r="G559" s="22">
        <f>G549*2/12+G561*10/12</f>
        <v>4.2</v>
      </c>
      <c r="H559" s="22">
        <f>G559+100*variable_alloc_parm!B$8</f>
        <v>4.2</v>
      </c>
      <c r="I559" s="4">
        <f t="shared" si="113"/>
        <v>270.52060869565224</v>
      </c>
      <c r="J559" s="4">
        <f t="shared" si="114"/>
        <v>14.551412173913047</v>
      </c>
      <c r="K559" s="33">
        <f t="shared" si="117"/>
        <v>2707.0765723834252</v>
      </c>
      <c r="L559" s="4">
        <f t="shared" si="118"/>
        <v>39.107582608695658</v>
      </c>
      <c r="M559" s="33">
        <f t="shared" si="115"/>
        <v>391.34623122800537</v>
      </c>
      <c r="N559" s="15">
        <f t="shared" si="107"/>
        <v>12.053230403230506</v>
      </c>
      <c r="O559" s="6"/>
      <c r="P559" s="7">
        <f t="shared" si="108"/>
        <v>15.442014290555145</v>
      </c>
      <c r="Q559" s="7"/>
      <c r="R559" s="46">
        <f t="shared" si="109"/>
        <v>6.752161327959097E-2</v>
      </c>
      <c r="S559" s="22">
        <f t="shared" si="119"/>
        <v>1.0022859530582944</v>
      </c>
      <c r="T559" s="22">
        <f t="shared" si="120"/>
        <v>6.9590550164069658</v>
      </c>
      <c r="U559" s="39">
        <f t="shared" si="110"/>
        <v>4.7427884489693817E-2</v>
      </c>
      <c r="V559" s="39">
        <f t="shared" si="111"/>
        <v>6.7664898615287239E-3</v>
      </c>
      <c r="W559" s="39">
        <f t="shared" si="112"/>
        <v>4.0661394628165093E-2</v>
      </c>
      <c r="Z559" s="37"/>
      <c r="AA559" s="37"/>
    </row>
    <row r="560" spans="1:27">
      <c r="A560" s="1">
        <v>1916.12</v>
      </c>
      <c r="B560" s="11">
        <v>9.8000000000000007</v>
      </c>
      <c r="C560" s="4">
        <v>0.56000000000000005</v>
      </c>
      <c r="D560" s="11">
        <v>1.53</v>
      </c>
      <c r="E560" s="11">
        <v>11.6</v>
      </c>
      <c r="F560" s="4">
        <f t="shared" si="116"/>
        <v>1916.9583333332916</v>
      </c>
      <c r="G560" s="22">
        <f>G549*1/12+G561*11/12</f>
        <v>4.2149999999999999</v>
      </c>
      <c r="H560" s="22">
        <f>G560+100*variable_alloc_parm!B$8</f>
        <v>4.2149999999999999</v>
      </c>
      <c r="I560" s="4">
        <f t="shared" si="113"/>
        <v>257.41896551724147</v>
      </c>
      <c r="J560" s="4">
        <f t="shared" si="114"/>
        <v>14.709655172413797</v>
      </c>
      <c r="K560" s="33">
        <f t="shared" si="117"/>
        <v>2588.2360723776933</v>
      </c>
      <c r="L560" s="4">
        <f t="shared" si="118"/>
        <v>40.188879310344838</v>
      </c>
      <c r="M560" s="33">
        <f t="shared" si="115"/>
        <v>404.08175415692557</v>
      </c>
      <c r="N560" s="15">
        <f t="shared" si="107"/>
        <v>11.413559188849499</v>
      </c>
      <c r="O560" s="6"/>
      <c r="P560" s="7">
        <f t="shared" si="108"/>
        <v>14.599793322642684</v>
      </c>
      <c r="Q560" s="7"/>
      <c r="R560" s="46">
        <f t="shared" si="109"/>
        <v>7.1812050346403061E-2</v>
      </c>
      <c r="S560" s="22">
        <f t="shared" si="119"/>
        <v>1.0022992976089014</v>
      </c>
      <c r="T560" s="22">
        <f t="shared" si="120"/>
        <v>6.9148340973536584</v>
      </c>
      <c r="U560" s="39">
        <f t="shared" si="110"/>
        <v>5.4958154235523304E-2</v>
      </c>
      <c r="V560" s="39">
        <f t="shared" si="111"/>
        <v>7.9327507617692472E-3</v>
      </c>
      <c r="W560" s="39">
        <f t="shared" si="112"/>
        <v>4.7025403473754057E-2</v>
      </c>
      <c r="Z560" s="37"/>
      <c r="AA560" s="37"/>
    </row>
    <row r="561" spans="1:27">
      <c r="A561" s="1">
        <v>1917.01</v>
      </c>
      <c r="B561" s="11">
        <v>9.57</v>
      </c>
      <c r="C561" s="4">
        <v>0.57079999999999997</v>
      </c>
      <c r="D561" s="11">
        <v>1.5089999999999999</v>
      </c>
      <c r="E561" s="11">
        <v>11.7</v>
      </c>
      <c r="F561" s="4">
        <f t="shared" si="116"/>
        <v>1917.0416666666249</v>
      </c>
      <c r="G561" s="22">
        <v>4.2300000000000004</v>
      </c>
      <c r="H561" s="22">
        <f>G561+100*variable_alloc_parm!B$8</f>
        <v>4.2300000000000004</v>
      </c>
      <c r="I561" s="4">
        <f t="shared" si="113"/>
        <v>249.22897435897443</v>
      </c>
      <c r="J561" s="4">
        <f t="shared" si="114"/>
        <v>14.865193162393163</v>
      </c>
      <c r="K561" s="33">
        <f t="shared" si="117"/>
        <v>2518.3445186804629</v>
      </c>
      <c r="L561" s="4">
        <f t="shared" si="118"/>
        <v>39.298487179487182</v>
      </c>
      <c r="M561" s="33">
        <f t="shared" si="115"/>
        <v>397.09319526528924</v>
      </c>
      <c r="N561" s="15">
        <f t="shared" si="107"/>
        <v>10.992361427383434</v>
      </c>
      <c r="O561" s="6"/>
      <c r="P561" s="7">
        <f t="shared" si="108"/>
        <v>14.041135988701294</v>
      </c>
      <c r="Q561" s="7"/>
      <c r="R561" s="46">
        <f t="shared" si="109"/>
        <v>7.7000061756415772E-2</v>
      </c>
      <c r="S561" s="22">
        <f t="shared" si="119"/>
        <v>1.0012364045421127</v>
      </c>
      <c r="T561" s="22">
        <f t="shared" si="120"/>
        <v>6.8714963216044431</v>
      </c>
      <c r="U561" s="39">
        <f t="shared" si="110"/>
        <v>5.8801810018853873E-2</v>
      </c>
      <c r="V561" s="39">
        <f t="shared" si="111"/>
        <v>1.0236826164424118E-2</v>
      </c>
      <c r="W561" s="39">
        <f t="shared" si="112"/>
        <v>4.8564983854429755E-2</v>
      </c>
      <c r="Z561" s="37"/>
      <c r="AA561" s="37"/>
    </row>
    <row r="562" spans="1:27">
      <c r="A562" s="1">
        <v>1917.02</v>
      </c>
      <c r="B562" s="11">
        <v>9.0299999999999994</v>
      </c>
      <c r="C562" s="4">
        <v>0.58169999999999999</v>
      </c>
      <c r="D562" s="11">
        <v>1.488</v>
      </c>
      <c r="E562" s="11">
        <v>12</v>
      </c>
      <c r="F562" s="4">
        <f t="shared" si="116"/>
        <v>1917.1249999999582</v>
      </c>
      <c r="G562" s="22">
        <f>G561*11/12+G573*1/12</f>
        <v>4.2583333333333329</v>
      </c>
      <c r="H562" s="22">
        <f>G562+100*variable_alloc_parm!B$8</f>
        <v>4.2583333333333329</v>
      </c>
      <c r="I562" s="4">
        <f t="shared" si="113"/>
        <v>229.28675000000001</v>
      </c>
      <c r="J562" s="4">
        <f t="shared" si="114"/>
        <v>14.770332500000002</v>
      </c>
      <c r="K562" s="33">
        <f t="shared" si="117"/>
        <v>2329.2747711987377</v>
      </c>
      <c r="L562" s="4">
        <f t="shared" si="118"/>
        <v>37.782800000000002</v>
      </c>
      <c r="M562" s="33">
        <f t="shared" si="115"/>
        <v>383.82733771248303</v>
      </c>
      <c r="N562" s="15">
        <f t="shared" si="107"/>
        <v>10.063187738735733</v>
      </c>
      <c r="O562" s="6"/>
      <c r="P562" s="7">
        <f t="shared" si="108"/>
        <v>12.842799550212733</v>
      </c>
      <c r="Q562" s="7"/>
      <c r="R562" s="46">
        <f t="shared" si="109"/>
        <v>8.5531669734137644E-2</v>
      </c>
      <c r="S562" s="22">
        <f t="shared" si="119"/>
        <v>1.0012630192103369</v>
      </c>
      <c r="T562" s="22">
        <f t="shared" si="120"/>
        <v>6.7079924640958959</v>
      </c>
      <c r="U562" s="39">
        <f t="shared" si="110"/>
        <v>7.0221134272459462E-2</v>
      </c>
      <c r="V562" s="39">
        <f t="shared" si="111"/>
        <v>1.3541894569252699E-2</v>
      </c>
      <c r="W562" s="39">
        <f t="shared" si="112"/>
        <v>5.6679239703206763E-2</v>
      </c>
      <c r="Z562" s="37"/>
      <c r="AA562" s="37"/>
    </row>
    <row r="563" spans="1:27">
      <c r="A563" s="1">
        <v>1917.03</v>
      </c>
      <c r="B563" s="11">
        <v>9.31</v>
      </c>
      <c r="C563" s="4">
        <v>0.59250000000000003</v>
      </c>
      <c r="D563" s="11">
        <v>1.468</v>
      </c>
      <c r="E563" s="11">
        <v>12</v>
      </c>
      <c r="F563" s="4">
        <f t="shared" si="116"/>
        <v>1917.2083333332914</v>
      </c>
      <c r="G563" s="22">
        <f>G561*10/12+G573*2/12</f>
        <v>4.2866666666666671</v>
      </c>
      <c r="H563" s="22">
        <f>G563+100*variable_alloc_parm!B$8</f>
        <v>4.2866666666666671</v>
      </c>
      <c r="I563" s="4">
        <f t="shared" si="113"/>
        <v>236.39641666666671</v>
      </c>
      <c r="J563" s="4">
        <f t="shared" si="114"/>
        <v>15.044562500000003</v>
      </c>
      <c r="K563" s="33">
        <f t="shared" si="117"/>
        <v>2414.23655168197</v>
      </c>
      <c r="L563" s="4">
        <f t="shared" si="118"/>
        <v>37.274966666666671</v>
      </c>
      <c r="M563" s="33">
        <f t="shared" si="115"/>
        <v>380.67661201601845</v>
      </c>
      <c r="N563" s="15">
        <f t="shared" si="107"/>
        <v>10.327157080107881</v>
      </c>
      <c r="O563" s="6"/>
      <c r="P563" s="7">
        <f t="shared" si="108"/>
        <v>13.170393039784486</v>
      </c>
      <c r="Q563" s="7"/>
      <c r="R563" s="46">
        <f t="shared" si="109"/>
        <v>8.3797745412941299E-2</v>
      </c>
      <c r="S563" s="22">
        <f t="shared" si="119"/>
        <v>1.0012896283886159</v>
      </c>
      <c r="T563" s="22">
        <f t="shared" si="120"/>
        <v>6.7164647874408443</v>
      </c>
      <c r="U563" s="39">
        <f t="shared" si="110"/>
        <v>6.9092717594199993E-2</v>
      </c>
      <c r="V563" s="39">
        <f t="shared" si="111"/>
        <v>1.4287155119889317E-2</v>
      </c>
      <c r="W563" s="39">
        <f t="shared" si="112"/>
        <v>5.4805562474310676E-2</v>
      </c>
      <c r="Z563" s="37"/>
      <c r="AA563" s="37"/>
    </row>
    <row r="564" spans="1:27">
      <c r="A564" s="1">
        <v>1917.04</v>
      </c>
      <c r="B564" s="11">
        <v>9.17</v>
      </c>
      <c r="C564" s="4">
        <v>0.60329999999999995</v>
      </c>
      <c r="D564" s="11">
        <v>1.4470000000000001</v>
      </c>
      <c r="E564" s="11">
        <v>12.6</v>
      </c>
      <c r="F564" s="4">
        <f t="shared" si="116"/>
        <v>1917.2916666666247</v>
      </c>
      <c r="G564" s="22">
        <f>G561*9/12+G573*3/12</f>
        <v>4.3150000000000013</v>
      </c>
      <c r="H564" s="22">
        <f>G564+100*variable_alloc_parm!B$8</f>
        <v>4.3150000000000013</v>
      </c>
      <c r="I564" s="4">
        <f t="shared" si="113"/>
        <v>221.75388888888895</v>
      </c>
      <c r="J564" s="4">
        <f t="shared" si="114"/>
        <v>14.589326190476191</v>
      </c>
      <c r="K564" s="33">
        <f t="shared" si="117"/>
        <v>2277.1136945997114</v>
      </c>
      <c r="L564" s="4">
        <f t="shared" si="118"/>
        <v>34.992134920634932</v>
      </c>
      <c r="M564" s="33">
        <f t="shared" si="115"/>
        <v>359.32208463312782</v>
      </c>
      <c r="N564" s="15">
        <f t="shared" si="107"/>
        <v>9.6445311972812373</v>
      </c>
      <c r="O564" s="6"/>
      <c r="P564" s="7">
        <f t="shared" si="108"/>
        <v>12.294303251461313</v>
      </c>
      <c r="Q564" s="7"/>
      <c r="R564" s="46">
        <f t="shared" si="109"/>
        <v>9.54048914354855E-2</v>
      </c>
      <c r="S564" s="22">
        <f t="shared" si="119"/>
        <v>1.0013162320884976</v>
      </c>
      <c r="T564" s="22">
        <f t="shared" si="120"/>
        <v>6.4048824105732063</v>
      </c>
      <c r="U564" s="39">
        <f t="shared" si="110"/>
        <v>7.8422141814086022E-2</v>
      </c>
      <c r="V564" s="39">
        <f t="shared" si="111"/>
        <v>1.94069207356935E-2</v>
      </c>
      <c r="W564" s="39">
        <f t="shared" si="112"/>
        <v>5.9015221078392521E-2</v>
      </c>
      <c r="Z564" s="37"/>
      <c r="AA564" s="37"/>
    </row>
    <row r="565" spans="1:27">
      <c r="A565" s="1">
        <v>1917.05</v>
      </c>
      <c r="B565" s="11">
        <v>8.86</v>
      </c>
      <c r="C565" s="4">
        <v>0.61419999999999997</v>
      </c>
      <c r="D565" s="11">
        <v>1.4259999999999999</v>
      </c>
      <c r="E565" s="11">
        <v>12.8</v>
      </c>
      <c r="F565" s="4">
        <f t="shared" si="116"/>
        <v>1917.3749999999579</v>
      </c>
      <c r="G565" s="22">
        <f>G561*8/12+G573*4/12</f>
        <v>4.3433333333333337</v>
      </c>
      <c r="H565" s="22">
        <f>G565+100*variable_alloc_parm!B$8</f>
        <v>4.3433333333333337</v>
      </c>
      <c r="I565" s="4">
        <f t="shared" si="113"/>
        <v>210.90953125000001</v>
      </c>
      <c r="J565" s="4">
        <f t="shared" si="114"/>
        <v>14.620839062500002</v>
      </c>
      <c r="K565" s="33">
        <f t="shared" si="117"/>
        <v>2178.268111054369</v>
      </c>
      <c r="L565" s="4">
        <f t="shared" si="118"/>
        <v>33.945484375000007</v>
      </c>
      <c r="M565" s="33">
        <f t="shared" si="115"/>
        <v>350.58807295299442</v>
      </c>
      <c r="N565" s="15">
        <f t="shared" si="107"/>
        <v>9.1389888133735813</v>
      </c>
      <c r="O565" s="6"/>
      <c r="P565" s="7">
        <f t="shared" si="108"/>
        <v>11.651154264223972</v>
      </c>
      <c r="Q565" s="7"/>
      <c r="R565" s="46">
        <f t="shared" si="109"/>
        <v>0.10030784408299677</v>
      </c>
      <c r="S565" s="22">
        <f t="shared" si="119"/>
        <v>1.0013428303215028</v>
      </c>
      <c r="T565" s="22">
        <f t="shared" si="120"/>
        <v>6.3131047110387266</v>
      </c>
      <c r="U565" s="39">
        <f t="shared" si="110"/>
        <v>8.6715488233132687E-2</v>
      </c>
      <c r="V565" s="39">
        <f t="shared" si="111"/>
        <v>2.0581622841253644E-2</v>
      </c>
      <c r="W565" s="39">
        <f t="shared" si="112"/>
        <v>6.6133865391879043E-2</v>
      </c>
      <c r="Z565" s="37"/>
      <c r="AA565" s="37"/>
    </row>
    <row r="566" spans="1:27">
      <c r="A566" s="1">
        <v>1917.06</v>
      </c>
      <c r="B566" s="11">
        <v>9.0399999999999991</v>
      </c>
      <c r="C566" s="4">
        <v>0.625</v>
      </c>
      <c r="D566" s="11">
        <v>1.405</v>
      </c>
      <c r="E566" s="11">
        <v>13</v>
      </c>
      <c r="F566" s="4">
        <f t="shared" si="116"/>
        <v>1917.4583333332912</v>
      </c>
      <c r="G566" s="22">
        <f>G561*7/12+G573*5/12</f>
        <v>4.371666666666667</v>
      </c>
      <c r="H566" s="22">
        <f>G566+100*variable_alloc_parm!B$8</f>
        <v>4.371666666666667</v>
      </c>
      <c r="I566" s="4">
        <f t="shared" si="113"/>
        <v>211.88369230769234</v>
      </c>
      <c r="J566" s="4">
        <f t="shared" si="114"/>
        <v>14.649038461538463</v>
      </c>
      <c r="K566" s="33">
        <f t="shared" si="117"/>
        <v>2200.9371280346077</v>
      </c>
      <c r="L566" s="4">
        <f t="shared" si="118"/>
        <v>32.931038461538463</v>
      </c>
      <c r="M566" s="33">
        <f t="shared" si="115"/>
        <v>342.07042753192735</v>
      </c>
      <c r="N566" s="15">
        <f t="shared" si="107"/>
        <v>9.1482202595395865</v>
      </c>
      <c r="O566" s="6"/>
      <c r="P566" s="7">
        <f t="shared" si="108"/>
        <v>11.666161646433133</v>
      </c>
      <c r="Q566" s="7"/>
      <c r="R566" s="46">
        <f t="shared" si="109"/>
        <v>0.10044670647542243</v>
      </c>
      <c r="S566" s="22">
        <f t="shared" si="119"/>
        <v>1.0013694230991275</v>
      </c>
      <c r="T566" s="22">
        <f t="shared" si="120"/>
        <v>6.2243270296295696</v>
      </c>
      <c r="U566" s="39">
        <f t="shared" si="110"/>
        <v>8.618722622392494E-2</v>
      </c>
      <c r="V566" s="39">
        <f t="shared" si="111"/>
        <v>2.1151300928393457E-2</v>
      </c>
      <c r="W566" s="39">
        <f t="shared" si="112"/>
        <v>6.5035925295531483E-2</v>
      </c>
      <c r="Z566" s="37"/>
      <c r="AA566" s="37"/>
    </row>
    <row r="567" spans="1:27">
      <c r="A567" s="1">
        <v>1917.07</v>
      </c>
      <c r="B567" s="11">
        <v>8.7899999999999991</v>
      </c>
      <c r="C567" s="4">
        <v>0.63580000000000003</v>
      </c>
      <c r="D567" s="11">
        <v>1.3839999999999999</v>
      </c>
      <c r="E567" s="11">
        <v>12.8</v>
      </c>
      <c r="F567" s="4">
        <f t="shared" si="116"/>
        <v>1917.5416666666245</v>
      </c>
      <c r="G567" s="22">
        <f>G561*6/12+G573*6/12</f>
        <v>4.4000000000000004</v>
      </c>
      <c r="H567" s="22">
        <f>G567+100*variable_alloc_parm!B$8</f>
        <v>4.4000000000000004</v>
      </c>
      <c r="I567" s="4">
        <f t="shared" si="113"/>
        <v>209.24320312500001</v>
      </c>
      <c r="J567" s="4">
        <f t="shared" si="114"/>
        <v>15.135020312500002</v>
      </c>
      <c r="K567" s="33">
        <f t="shared" si="117"/>
        <v>2186.610329369636</v>
      </c>
      <c r="L567" s="4">
        <f t="shared" si="118"/>
        <v>32.945687499999998</v>
      </c>
      <c r="M567" s="33">
        <f t="shared" si="115"/>
        <v>344.28540339562869</v>
      </c>
      <c r="N567" s="15">
        <f t="shared" si="107"/>
        <v>9.0034723772288068</v>
      </c>
      <c r="O567" s="6"/>
      <c r="P567" s="7">
        <f t="shared" si="108"/>
        <v>11.489562693980316</v>
      </c>
      <c r="Q567" s="7"/>
      <c r="R567" s="46">
        <f t="shared" si="109"/>
        <v>0.10031754123277206</v>
      </c>
      <c r="S567" s="22">
        <f t="shared" si="119"/>
        <v>1.0013960104328399</v>
      </c>
      <c r="T567" s="22">
        <f t="shared" si="120"/>
        <v>6.3302390600723495</v>
      </c>
      <c r="U567" s="39">
        <f t="shared" si="110"/>
        <v>9.1595640648146182E-2</v>
      </c>
      <c r="V567" s="39">
        <f t="shared" si="111"/>
        <v>2.1474629807934686E-2</v>
      </c>
      <c r="W567" s="39">
        <f t="shared" si="112"/>
        <v>7.0121010840211495E-2</v>
      </c>
      <c r="Z567" s="37"/>
      <c r="AA567" s="37"/>
    </row>
    <row r="568" spans="1:27">
      <c r="A568" s="1">
        <v>1917.08</v>
      </c>
      <c r="B568" s="11">
        <v>8.5299999999999994</v>
      </c>
      <c r="C568" s="4">
        <v>0.64670000000000005</v>
      </c>
      <c r="D568" s="11">
        <v>1.363</v>
      </c>
      <c r="E568" s="11">
        <v>13</v>
      </c>
      <c r="F568" s="4">
        <f t="shared" si="116"/>
        <v>1917.6249999999577</v>
      </c>
      <c r="G568" s="22">
        <f>G561*5/12+G573*7/12</f>
        <v>4.4283333333333337</v>
      </c>
      <c r="H568" s="22">
        <f>G568+100*variable_alloc_parm!B$8</f>
        <v>4.4283333333333337</v>
      </c>
      <c r="I568" s="4">
        <f t="shared" si="113"/>
        <v>199.93007692307694</v>
      </c>
      <c r="J568" s="4">
        <f t="shared" si="114"/>
        <v>15.157653076923081</v>
      </c>
      <c r="K568" s="33">
        <f t="shared" si="117"/>
        <v>2102.4872246599975</v>
      </c>
      <c r="L568" s="4">
        <f t="shared" si="118"/>
        <v>31.946623076923082</v>
      </c>
      <c r="M568" s="33">
        <f t="shared" si="115"/>
        <v>335.95428923934077</v>
      </c>
      <c r="N568" s="15">
        <f t="shared" si="107"/>
        <v>8.5726804667537806</v>
      </c>
      <c r="O568" s="6"/>
      <c r="P568" s="7">
        <f t="shared" si="108"/>
        <v>10.950858128288118</v>
      </c>
      <c r="Q568" s="7"/>
      <c r="R568" s="46">
        <f t="shared" si="109"/>
        <v>0.10721879004303458</v>
      </c>
      <c r="S568" s="22">
        <f t="shared" si="119"/>
        <v>1.0014225923340829</v>
      </c>
      <c r="T568" s="22">
        <f t="shared" si="120"/>
        <v>6.2415518915373109</v>
      </c>
      <c r="U568" s="39">
        <f t="shared" si="110"/>
        <v>0.10264761118331589</v>
      </c>
      <c r="V568" s="39">
        <f t="shared" si="111"/>
        <v>2.3801300523448754E-2</v>
      </c>
      <c r="W568" s="39">
        <f t="shared" si="112"/>
        <v>7.8846310659867136E-2</v>
      </c>
      <c r="Z568" s="37"/>
      <c r="AA568" s="37"/>
    </row>
    <row r="569" spans="1:27">
      <c r="A569" s="1">
        <v>1917.09</v>
      </c>
      <c r="B569" s="11">
        <v>8.1199999999999992</v>
      </c>
      <c r="C569" s="4">
        <v>0.65749999999999997</v>
      </c>
      <c r="D569" s="11">
        <v>1.343</v>
      </c>
      <c r="E569" s="11">
        <v>13.3</v>
      </c>
      <c r="F569" s="4">
        <f t="shared" si="116"/>
        <v>1917.708333333291</v>
      </c>
      <c r="G569" s="22">
        <f>G561*4/12+G573*8/12</f>
        <v>4.456666666666667</v>
      </c>
      <c r="H569" s="22">
        <f>G569+100*variable_alloc_parm!B$8</f>
        <v>4.456666666666667</v>
      </c>
      <c r="I569" s="4">
        <f t="shared" si="113"/>
        <v>186.02736842105264</v>
      </c>
      <c r="J569" s="4">
        <f t="shared" si="114"/>
        <v>15.063176691729325</v>
      </c>
      <c r="K569" s="33">
        <f t="shared" si="117"/>
        <v>1969.4852802978237</v>
      </c>
      <c r="L569" s="4">
        <f t="shared" si="118"/>
        <v>30.767827067669177</v>
      </c>
      <c r="M569" s="33">
        <f t="shared" si="115"/>
        <v>325.74122308374109</v>
      </c>
      <c r="N569" s="15">
        <f t="shared" si="107"/>
        <v>7.9508232642170649</v>
      </c>
      <c r="O569" s="6"/>
      <c r="P569" s="7">
        <f t="shared" si="108"/>
        <v>10.172312597694528</v>
      </c>
      <c r="Q569" s="7"/>
      <c r="R569" s="46">
        <f t="shared" si="109"/>
        <v>0.11842264421516824</v>
      </c>
      <c r="S569" s="22">
        <f t="shared" si="119"/>
        <v>1.0014491688142735</v>
      </c>
      <c r="T569" s="22">
        <f t="shared" si="120"/>
        <v>6.1094439082964591</v>
      </c>
      <c r="U569" s="39">
        <f t="shared" si="110"/>
        <v>0.11578614421476363</v>
      </c>
      <c r="V569" s="39">
        <f t="shared" si="111"/>
        <v>2.5691002334874646E-2</v>
      </c>
      <c r="W569" s="39">
        <f t="shared" si="112"/>
        <v>9.0095141879888985E-2</v>
      </c>
      <c r="Z569" s="37"/>
      <c r="AA569" s="37"/>
    </row>
    <row r="570" spans="1:27">
      <c r="A570" s="1">
        <v>1917.1</v>
      </c>
      <c r="B570" s="11">
        <v>7.68</v>
      </c>
      <c r="C570" s="4">
        <v>0.66830000000000001</v>
      </c>
      <c r="D570" s="11">
        <v>1.3220000000000001</v>
      </c>
      <c r="E570" s="11">
        <v>13.5</v>
      </c>
      <c r="F570" s="4">
        <f t="shared" si="116"/>
        <v>1917.7916666666242</v>
      </c>
      <c r="G570" s="22">
        <f>G561*3/12+G573*9/12</f>
        <v>4.4850000000000003</v>
      </c>
      <c r="H570" s="22">
        <f>G570+100*variable_alloc_parm!B$8</f>
        <v>4.4850000000000003</v>
      </c>
      <c r="I570" s="4">
        <f t="shared" si="113"/>
        <v>173.34044444444447</v>
      </c>
      <c r="J570" s="4">
        <f t="shared" si="114"/>
        <v>15.083778518518521</v>
      </c>
      <c r="K570" s="33">
        <f t="shared" si="117"/>
        <v>1848.4756483909853</v>
      </c>
      <c r="L570" s="4">
        <f t="shared" si="118"/>
        <v>29.838029629629634</v>
      </c>
      <c r="M570" s="33">
        <f t="shared" si="115"/>
        <v>318.1881259339691</v>
      </c>
      <c r="N570" s="15">
        <f t="shared" si="107"/>
        <v>7.3871337111081461</v>
      </c>
      <c r="O570" s="6"/>
      <c r="P570" s="7">
        <f t="shared" si="108"/>
        <v>9.4718247309048618</v>
      </c>
      <c r="Q570" s="7"/>
      <c r="R570" s="46">
        <f t="shared" si="109"/>
        <v>0.12822085584760268</v>
      </c>
      <c r="S570" s="22">
        <f t="shared" si="119"/>
        <v>1.001475739884802</v>
      </c>
      <c r="T570" s="22">
        <f t="shared" si="120"/>
        <v>6.0276560790826803</v>
      </c>
      <c r="U570" s="39">
        <f t="shared" si="110"/>
        <v>0.12092534378923592</v>
      </c>
      <c r="V570" s="39">
        <f t="shared" si="111"/>
        <v>2.6774482831725788E-2</v>
      </c>
      <c r="W570" s="39">
        <f t="shared" si="112"/>
        <v>9.415086095751013E-2</v>
      </c>
      <c r="Z570" s="37"/>
      <c r="AA570" s="37"/>
    </row>
    <row r="571" spans="1:27">
      <c r="A571" s="1">
        <v>1917.11</v>
      </c>
      <c r="B571" s="11">
        <v>7.04</v>
      </c>
      <c r="C571" s="4">
        <v>0.67920000000000003</v>
      </c>
      <c r="D571" s="11">
        <v>1.3009999999999999</v>
      </c>
      <c r="E571" s="11">
        <v>13.5</v>
      </c>
      <c r="F571" s="4">
        <f t="shared" si="116"/>
        <v>1917.8749999999575</v>
      </c>
      <c r="G571" s="22">
        <f>G561*2/12+G573*10/12</f>
        <v>4.5133333333333336</v>
      </c>
      <c r="H571" s="22">
        <f>G571+100*variable_alloc_parm!B$8</f>
        <v>4.5133333333333336</v>
      </c>
      <c r="I571" s="4">
        <f t="shared" si="113"/>
        <v>158.89540740740742</v>
      </c>
      <c r="J571" s="4">
        <f t="shared" si="114"/>
        <v>15.32979555555556</v>
      </c>
      <c r="K571" s="33">
        <f t="shared" si="117"/>
        <v>1708.0588914546177</v>
      </c>
      <c r="L571" s="4">
        <f t="shared" si="118"/>
        <v>29.364051851851855</v>
      </c>
      <c r="M571" s="33">
        <f t="shared" si="115"/>
        <v>315.65122411682637</v>
      </c>
      <c r="N571" s="15">
        <f t="shared" si="107"/>
        <v>6.7530136047743072</v>
      </c>
      <c r="O571" s="6"/>
      <c r="P571" s="7">
        <f t="shared" si="108"/>
        <v>8.6855669996580627</v>
      </c>
      <c r="Q571" s="7"/>
      <c r="R571" s="46">
        <f t="shared" si="109"/>
        <v>0.1449824366717283</v>
      </c>
      <c r="S571" s="22">
        <f t="shared" si="119"/>
        <v>1.0015023055570336</v>
      </c>
      <c r="T571" s="22">
        <f t="shared" si="120"/>
        <v>6.0365513315704522</v>
      </c>
      <c r="U571" s="39">
        <f t="shared" si="110"/>
        <v>0.13343864585591136</v>
      </c>
      <c r="V571" s="39">
        <f t="shared" si="111"/>
        <v>2.7507078840413479E-2</v>
      </c>
      <c r="W571" s="39">
        <f t="shared" si="112"/>
        <v>0.10593156701549789</v>
      </c>
      <c r="Z571" s="37"/>
      <c r="AA571" s="37"/>
    </row>
    <row r="572" spans="1:27">
      <c r="A572" s="1">
        <v>1917.12</v>
      </c>
      <c r="B572" s="11">
        <v>6.8</v>
      </c>
      <c r="C572" s="4">
        <v>0.69</v>
      </c>
      <c r="D572" s="11">
        <v>1.28</v>
      </c>
      <c r="E572" s="11">
        <v>13.7</v>
      </c>
      <c r="F572" s="4">
        <f t="shared" si="116"/>
        <v>1917.9583333332907</v>
      </c>
      <c r="G572" s="22">
        <f>G561*1/12+G573*11/12</f>
        <v>4.541666666666667</v>
      </c>
      <c r="H572" s="22">
        <f>G572+100*variable_alloc_parm!B$8</f>
        <v>4.541666666666667</v>
      </c>
      <c r="I572" s="4">
        <f t="shared" si="113"/>
        <v>151.23795620437957</v>
      </c>
      <c r="J572" s="4">
        <f t="shared" si="114"/>
        <v>15.346204379562046</v>
      </c>
      <c r="K572" s="33">
        <f t="shared" si="117"/>
        <v>1639.4916115422359</v>
      </c>
      <c r="L572" s="4">
        <f t="shared" si="118"/>
        <v>28.468321167883218</v>
      </c>
      <c r="M572" s="33">
        <f t="shared" si="115"/>
        <v>308.61018570206801</v>
      </c>
      <c r="N572" s="15">
        <f t="shared" si="107"/>
        <v>6.4125938981198187</v>
      </c>
      <c r="O572" s="6"/>
      <c r="P572" s="7">
        <f t="shared" si="108"/>
        <v>8.2763996429386637</v>
      </c>
      <c r="Q572" s="7"/>
      <c r="R572" s="46">
        <f t="shared" si="109"/>
        <v>0.15633999923668376</v>
      </c>
      <c r="S572" s="22">
        <f t="shared" si="119"/>
        <v>1.0015288658423072</v>
      </c>
      <c r="T572" s="22">
        <f t="shared" si="120"/>
        <v>5.957362848791683</v>
      </c>
      <c r="U572" s="39">
        <f t="shared" si="110"/>
        <v>0.14115126304508907</v>
      </c>
      <c r="V572" s="39">
        <f t="shared" si="111"/>
        <v>2.9157305756109198E-2</v>
      </c>
      <c r="W572" s="39">
        <f t="shared" si="112"/>
        <v>0.11199395728897987</v>
      </c>
      <c r="Z572" s="37"/>
      <c r="AA572" s="37"/>
    </row>
    <row r="573" spans="1:27">
      <c r="A573" s="1">
        <v>1918.01</v>
      </c>
      <c r="B573" s="11">
        <v>7.21</v>
      </c>
      <c r="C573" s="4">
        <v>0.68</v>
      </c>
      <c r="D573" s="11">
        <v>1.256</v>
      </c>
      <c r="E573" s="11">
        <v>14</v>
      </c>
      <c r="F573" s="4">
        <f t="shared" si="116"/>
        <v>1918.041666666624</v>
      </c>
      <c r="G573" s="22">
        <v>4.57</v>
      </c>
      <c r="H573" s="22">
        <f>G573+100*variable_alloc_parm!B$8</f>
        <v>4.57</v>
      </c>
      <c r="I573" s="4">
        <f t="shared" si="113"/>
        <v>156.9205</v>
      </c>
      <c r="J573" s="4">
        <f t="shared" si="114"/>
        <v>14.799714285714289</v>
      </c>
      <c r="K573" s="33">
        <f t="shared" si="117"/>
        <v>1714.462761565841</v>
      </c>
      <c r="L573" s="4">
        <f t="shared" si="118"/>
        <v>27.335942857142861</v>
      </c>
      <c r="M573" s="33">
        <f t="shared" si="115"/>
        <v>298.66369327693434</v>
      </c>
      <c r="N573" s="15">
        <f t="shared" si="107"/>
        <v>6.6406460286553513</v>
      </c>
      <c r="O573" s="6"/>
      <c r="P573" s="7">
        <f t="shared" si="108"/>
        <v>8.5957930734445309</v>
      </c>
      <c r="Q573" s="7"/>
      <c r="R573" s="46">
        <f t="shared" si="109"/>
        <v>0.15411544909528269</v>
      </c>
      <c r="S573" s="22">
        <f t="shared" si="119"/>
        <v>1.0042728992704246</v>
      </c>
      <c r="T573" s="22">
        <f t="shared" si="120"/>
        <v>5.8386179104179705</v>
      </c>
      <c r="U573" s="39">
        <f t="shared" si="110"/>
        <v>0.13693373732090253</v>
      </c>
      <c r="V573" s="39">
        <f t="shared" si="111"/>
        <v>3.1524590147336218E-2</v>
      </c>
      <c r="W573" s="39">
        <f t="shared" si="112"/>
        <v>0.10540914717356631</v>
      </c>
      <c r="Z573" s="37"/>
      <c r="AA573" s="37"/>
    </row>
    <row r="574" spans="1:27">
      <c r="A574" s="1">
        <v>1918.02</v>
      </c>
      <c r="B574" s="11">
        <v>7.43</v>
      </c>
      <c r="C574" s="4">
        <v>0.67</v>
      </c>
      <c r="D574" s="11">
        <v>1.232</v>
      </c>
      <c r="E574" s="11">
        <v>14.1</v>
      </c>
      <c r="F574" s="4">
        <f t="shared" si="116"/>
        <v>1918.1249999999573</v>
      </c>
      <c r="G574" s="22">
        <f>G573*11/12+G585*1/12</f>
        <v>4.5641666666666669</v>
      </c>
      <c r="H574" s="22">
        <f>G574+100*variable_alloc_parm!B$8</f>
        <v>4.5641666666666669</v>
      </c>
      <c r="I574" s="4">
        <f t="shared" si="113"/>
        <v>160.56177304964541</v>
      </c>
      <c r="J574" s="4">
        <f t="shared" si="114"/>
        <v>14.478652482269506</v>
      </c>
      <c r="K574" s="33">
        <f t="shared" si="117"/>
        <v>1767.4285601168206</v>
      </c>
      <c r="L574" s="4">
        <f t="shared" si="118"/>
        <v>26.62343262411348</v>
      </c>
      <c r="M574" s="33">
        <f t="shared" si="115"/>
        <v>293.06487026432342</v>
      </c>
      <c r="N574" s="15">
        <f t="shared" si="107"/>
        <v>6.7843435516302808</v>
      </c>
      <c r="O574" s="6"/>
      <c r="P574" s="7">
        <f t="shared" si="108"/>
        <v>8.8052311600834106</v>
      </c>
      <c r="Q574" s="7"/>
      <c r="R574" s="46">
        <f t="shared" si="109"/>
        <v>0.15289235664348774</v>
      </c>
      <c r="S574" s="22">
        <f t="shared" si="119"/>
        <v>1.0042681631239432</v>
      </c>
      <c r="T574" s="22">
        <f t="shared" si="120"/>
        <v>5.8219801640274875</v>
      </c>
      <c r="U574" s="39">
        <f t="shared" si="110"/>
        <v>0.13385817820459445</v>
      </c>
      <c r="V574" s="39">
        <f t="shared" si="111"/>
        <v>3.311026038935827E-2</v>
      </c>
      <c r="W574" s="39">
        <f t="shared" si="112"/>
        <v>0.10074791781523618</v>
      </c>
      <c r="Z574" s="37"/>
      <c r="AA574" s="37"/>
    </row>
    <row r="575" spans="1:27">
      <c r="A575" s="1">
        <v>1918.03</v>
      </c>
      <c r="B575" s="11">
        <v>7.28</v>
      </c>
      <c r="C575" s="4">
        <v>0.66</v>
      </c>
      <c r="D575" s="11">
        <v>1.208</v>
      </c>
      <c r="E575" s="11">
        <v>14</v>
      </c>
      <c r="F575" s="4">
        <f t="shared" si="116"/>
        <v>1918.2083333332905</v>
      </c>
      <c r="G575" s="22">
        <f>G573*10/12+G585*2/12</f>
        <v>4.5583333333333336</v>
      </c>
      <c r="H575" s="22">
        <f>G575+100*variable_alloc_parm!B$8</f>
        <v>4.5583333333333336</v>
      </c>
      <c r="I575" s="4">
        <f t="shared" si="113"/>
        <v>158.44400000000002</v>
      </c>
      <c r="J575" s="4">
        <f t="shared" si="114"/>
        <v>14.364428571428574</v>
      </c>
      <c r="K575" s="33">
        <f t="shared" si="117"/>
        <v>1757.2932867452603</v>
      </c>
      <c r="L575" s="4">
        <f t="shared" si="118"/>
        <v>26.291257142857145</v>
      </c>
      <c r="M575" s="33">
        <f t="shared" si="115"/>
        <v>291.59482010827946</v>
      </c>
      <c r="N575" s="15">
        <f t="shared" si="107"/>
        <v>6.6863557604558945</v>
      </c>
      <c r="O575" s="6"/>
      <c r="P575" s="7">
        <f t="shared" si="108"/>
        <v>8.7019899189196028</v>
      </c>
      <c r="Q575" s="7"/>
      <c r="R575" s="46">
        <f t="shared" si="109"/>
        <v>0.15436291759318099</v>
      </c>
      <c r="S575" s="22">
        <f t="shared" si="119"/>
        <v>1.0042634270244146</v>
      </c>
      <c r="T575" s="22">
        <f t="shared" si="120"/>
        <v>5.8885923916795742</v>
      </c>
      <c r="U575" s="39">
        <f t="shared" si="110"/>
        <v>0.14087057280347071</v>
      </c>
      <c r="V575" s="39">
        <f t="shared" si="111"/>
        <v>3.2028415220414663E-2</v>
      </c>
      <c r="W575" s="39">
        <f t="shared" si="112"/>
        <v>0.10884215758305604</v>
      </c>
      <c r="Z575" s="37"/>
      <c r="AA575" s="37"/>
    </row>
    <row r="576" spans="1:27">
      <c r="A576" s="1">
        <v>1918.04</v>
      </c>
      <c r="B576" s="11">
        <v>7.21</v>
      </c>
      <c r="C576" s="4">
        <v>0.65</v>
      </c>
      <c r="D576" s="11">
        <v>1.1830000000000001</v>
      </c>
      <c r="E576" s="11">
        <v>14.2</v>
      </c>
      <c r="F576" s="4">
        <f t="shared" si="116"/>
        <v>1918.2916666666238</v>
      </c>
      <c r="G576" s="22">
        <f>G573*9/12+G585*3/12</f>
        <v>4.5525000000000002</v>
      </c>
      <c r="H576" s="22">
        <f>G576+100*variable_alloc_parm!B$8</f>
        <v>4.5525000000000002</v>
      </c>
      <c r="I576" s="4">
        <f t="shared" si="113"/>
        <v>154.71035211267608</v>
      </c>
      <c r="J576" s="4">
        <f t="shared" si="114"/>
        <v>13.947535211267608</v>
      </c>
      <c r="K576" s="33">
        <f t="shared" si="117"/>
        <v>1728.7745554079127</v>
      </c>
      <c r="L576" s="4">
        <f t="shared" si="118"/>
        <v>25.38451408450705</v>
      </c>
      <c r="M576" s="33">
        <f t="shared" si="115"/>
        <v>283.65330083877404</v>
      </c>
      <c r="N576" s="15">
        <f t="shared" si="107"/>
        <v>6.5207277305471596</v>
      </c>
      <c r="O576" s="6"/>
      <c r="P576" s="7">
        <f t="shared" si="108"/>
        <v>8.5097432226761782</v>
      </c>
      <c r="Q576" s="7"/>
      <c r="R576" s="46">
        <f t="shared" si="109"/>
        <v>0.15854915404352549</v>
      </c>
      <c r="S576" s="22">
        <f t="shared" si="119"/>
        <v>1.0042586909718596</v>
      </c>
      <c r="T576" s="22">
        <f t="shared" si="120"/>
        <v>5.8304064548346712</v>
      </c>
      <c r="U576" s="39">
        <f t="shared" si="110"/>
        <v>0.15013607556016129</v>
      </c>
      <c r="V576" s="39">
        <f t="shared" si="111"/>
        <v>3.3148808797931251E-2</v>
      </c>
      <c r="W576" s="39">
        <f t="shared" si="112"/>
        <v>0.11698726676223004</v>
      </c>
      <c r="Z576" s="37"/>
      <c r="AA576" s="37"/>
    </row>
    <row r="577" spans="1:27">
      <c r="A577" s="1">
        <v>1918.05</v>
      </c>
      <c r="B577" s="11">
        <v>7.44</v>
      </c>
      <c r="C577" s="4">
        <v>0.64</v>
      </c>
      <c r="D577" s="11">
        <v>1.159</v>
      </c>
      <c r="E577" s="11">
        <v>14.5</v>
      </c>
      <c r="F577" s="4">
        <f t="shared" si="116"/>
        <v>1918.374999999957</v>
      </c>
      <c r="G577" s="22">
        <f>G573*8/12+G585*4/12</f>
        <v>4.5466666666666669</v>
      </c>
      <c r="H577" s="22">
        <f>G577+100*variable_alloc_parm!B$8</f>
        <v>4.5466666666666669</v>
      </c>
      <c r="I577" s="4">
        <f t="shared" si="113"/>
        <v>156.34262068965521</v>
      </c>
      <c r="J577" s="4">
        <f t="shared" si="114"/>
        <v>13.4488275862069</v>
      </c>
      <c r="K577" s="33">
        <f t="shared" si="117"/>
        <v>1759.5373554580715</v>
      </c>
      <c r="L577" s="4">
        <f t="shared" si="118"/>
        <v>24.354986206896559</v>
      </c>
      <c r="M577" s="33">
        <f t="shared" si="115"/>
        <v>274.09997244299802</v>
      </c>
      <c r="N577" s="15">
        <f t="shared" ref="N577:N640" si="121">I577/AVERAGE(L457:L576)</f>
        <v>6.5823632316210823</v>
      </c>
      <c r="O577" s="6"/>
      <c r="P577" s="7">
        <f t="shared" ref="P577:P640" si="122">K577/AVERAGE(M457:M576)</f>
        <v>8.6117930242140552</v>
      </c>
      <c r="Q577" s="7"/>
      <c r="R577" s="46">
        <f t="shared" ref="R577:R640" si="123">1/N577-(H577/100-(((E577/E457)^(1/10))-1))</f>
        <v>0.15937049095408246</v>
      </c>
      <c r="S577" s="22">
        <f t="shared" si="119"/>
        <v>1.0042539549662983</v>
      </c>
      <c r="T577" s="22">
        <f t="shared" si="120"/>
        <v>5.7340935330454679</v>
      </c>
      <c r="U577" s="39">
        <f t="shared" si="110"/>
        <v>0.15132497355288921</v>
      </c>
      <c r="V577" s="39">
        <f t="shared" si="111"/>
        <v>3.4365222142025864E-2</v>
      </c>
      <c r="W577" s="39">
        <f t="shared" si="112"/>
        <v>0.11695975141086334</v>
      </c>
      <c r="Z577" s="37"/>
      <c r="AA577" s="37"/>
    </row>
    <row r="578" spans="1:27">
      <c r="A578" s="1">
        <v>1918.06</v>
      </c>
      <c r="B578" s="11">
        <v>7.45</v>
      </c>
      <c r="C578" s="4">
        <v>0.63</v>
      </c>
      <c r="D578" s="11">
        <v>1.135</v>
      </c>
      <c r="E578" s="11">
        <v>14.7</v>
      </c>
      <c r="F578" s="4">
        <f t="shared" si="116"/>
        <v>1918.4583333332903</v>
      </c>
      <c r="G578" s="22">
        <f>G573*7/12+G585*5/12</f>
        <v>4.5408333333333335</v>
      </c>
      <c r="H578" s="22">
        <f>G578+100*variable_alloc_parm!B$8</f>
        <v>4.5408333333333335</v>
      </c>
      <c r="I578" s="4">
        <f t="shared" si="113"/>
        <v>154.42278911564628</v>
      </c>
      <c r="J578" s="4">
        <f t="shared" si="114"/>
        <v>13.058571428571431</v>
      </c>
      <c r="K578" s="33">
        <f t="shared" si="117"/>
        <v>1750.1780286299522</v>
      </c>
      <c r="L578" s="4">
        <f t="shared" si="118"/>
        <v>23.526156462585039</v>
      </c>
      <c r="M578" s="33">
        <f t="shared" si="115"/>
        <v>266.63786073758331</v>
      </c>
      <c r="N578" s="15">
        <f t="shared" si="121"/>
        <v>6.4962913186410551</v>
      </c>
      <c r="O578" s="6"/>
      <c r="P578" s="7">
        <f t="shared" si="122"/>
        <v>8.5204377107995253</v>
      </c>
      <c r="Q578" s="7"/>
      <c r="R578" s="46">
        <f t="shared" si="123"/>
        <v>0.16288504851967153</v>
      </c>
      <c r="S578" s="22">
        <f t="shared" si="119"/>
        <v>1.004249219007751</v>
      </c>
      <c r="T578" s="22">
        <f t="shared" si="120"/>
        <v>5.6801393589292513</v>
      </c>
      <c r="U578" s="39">
        <f t="shared" ref="U578:U641" si="124">(($K698/$K578)^(1/10)-1)</f>
        <v>0.14724108245885215</v>
      </c>
      <c r="V578" s="39">
        <f t="shared" ref="V578:V641" si="125">(($T698/$T578)^(1/10)-1)</f>
        <v>3.6047055497378633E-2</v>
      </c>
      <c r="W578" s="39">
        <f t="shared" ref="W578:W641" si="126">U578-V578</f>
        <v>0.11119402696147351</v>
      </c>
      <c r="Z578" s="37"/>
      <c r="AA578" s="37"/>
    </row>
    <row r="579" spans="1:27">
      <c r="A579" s="1">
        <v>1918.07</v>
      </c>
      <c r="B579" s="11">
        <v>7.51</v>
      </c>
      <c r="C579" s="4">
        <v>0.62</v>
      </c>
      <c r="D579" s="11">
        <v>1.111</v>
      </c>
      <c r="E579" s="11">
        <v>15.1</v>
      </c>
      <c r="F579" s="4">
        <f t="shared" si="116"/>
        <v>1918.5416666666235</v>
      </c>
      <c r="G579" s="22">
        <f>G573*6/12+G585*6/12</f>
        <v>4.5350000000000001</v>
      </c>
      <c r="H579" s="22">
        <f>G579+100*variable_alloc_parm!B$8</f>
        <v>4.5350000000000001</v>
      </c>
      <c r="I579" s="4">
        <f t="shared" si="113"/>
        <v>151.54284768211923</v>
      </c>
      <c r="J579" s="4">
        <f t="shared" si="114"/>
        <v>12.510860927152319</v>
      </c>
      <c r="K579" s="33">
        <f t="shared" si="117"/>
        <v>1729.3538738557741</v>
      </c>
      <c r="L579" s="4">
        <f t="shared" si="118"/>
        <v>22.418655629139078</v>
      </c>
      <c r="M579" s="33">
        <f t="shared" si="115"/>
        <v>255.83384205775835</v>
      </c>
      <c r="N579" s="15">
        <f t="shared" si="121"/>
        <v>6.3713240938489895</v>
      </c>
      <c r="O579" s="6"/>
      <c r="P579" s="7">
        <f t="shared" si="122"/>
        <v>8.376754187586176</v>
      </c>
      <c r="Q579" s="7"/>
      <c r="R579" s="46">
        <f t="shared" si="123"/>
        <v>0.16764209330860852</v>
      </c>
      <c r="S579" s="22">
        <f t="shared" si="119"/>
        <v>1.004244483096238</v>
      </c>
      <c r="T579" s="22">
        <f t="shared" si="120"/>
        <v>5.5531688788993607</v>
      </c>
      <c r="U579" s="39">
        <f t="shared" si="124"/>
        <v>0.14986543186353463</v>
      </c>
      <c r="V579" s="39">
        <f t="shared" si="125"/>
        <v>3.849390218616433E-2</v>
      </c>
      <c r="W579" s="39">
        <f t="shared" si="126"/>
        <v>0.1113715296773703</v>
      </c>
      <c r="Z579" s="37"/>
      <c r="AA579" s="37"/>
    </row>
    <row r="580" spans="1:27">
      <c r="A580" s="1">
        <v>1918.08</v>
      </c>
      <c r="B580" s="11">
        <v>7.58</v>
      </c>
      <c r="C580" s="4">
        <v>0.61</v>
      </c>
      <c r="D580" s="11">
        <v>1.087</v>
      </c>
      <c r="E580" s="11">
        <v>15.4</v>
      </c>
      <c r="F580" s="4">
        <f t="shared" si="116"/>
        <v>1918.6249999999568</v>
      </c>
      <c r="G580" s="22">
        <f>G573*5/12+G585*7/12</f>
        <v>4.5291666666666668</v>
      </c>
      <c r="H580" s="22">
        <f>G580+100*variable_alloc_parm!B$8</f>
        <v>4.5291666666666668</v>
      </c>
      <c r="I580" s="4">
        <f t="shared" si="113"/>
        <v>149.9757142857143</v>
      </c>
      <c r="J580" s="4">
        <f t="shared" si="114"/>
        <v>12.069285714285716</v>
      </c>
      <c r="K580" s="33">
        <f t="shared" si="117"/>
        <v>1722.9478349628314</v>
      </c>
      <c r="L580" s="4">
        <f t="shared" si="118"/>
        <v>21.507071428571429</v>
      </c>
      <c r="M580" s="33">
        <f t="shared" si="115"/>
        <v>247.07708398477541</v>
      </c>
      <c r="N580" s="15">
        <f t="shared" si="121"/>
        <v>6.303073760914593</v>
      </c>
      <c r="O580" s="6"/>
      <c r="P580" s="7">
        <f t="shared" si="122"/>
        <v>8.3067830935781011</v>
      </c>
      <c r="Q580" s="7"/>
      <c r="R580" s="46">
        <f t="shared" si="123"/>
        <v>0.17147949792457629</v>
      </c>
      <c r="S580" s="22">
        <f t="shared" si="119"/>
        <v>1.0042397472317799</v>
      </c>
      <c r="T580" s="22">
        <f t="shared" si="120"/>
        <v>5.4681014335116691</v>
      </c>
      <c r="U580" s="39">
        <f t="shared" si="124"/>
        <v>0.15436100616055959</v>
      </c>
      <c r="V580" s="39">
        <f t="shared" si="125"/>
        <v>4.0202616247487777E-2</v>
      </c>
      <c r="W580" s="39">
        <f t="shared" si="126"/>
        <v>0.11415838991307181</v>
      </c>
      <c r="Z580" s="37"/>
      <c r="AA580" s="37"/>
    </row>
    <row r="581" spans="1:27">
      <c r="A581" s="1">
        <v>1918.09</v>
      </c>
      <c r="B581" s="11">
        <v>7.54</v>
      </c>
      <c r="C581" s="4">
        <v>0.6</v>
      </c>
      <c r="D581" s="11">
        <v>1.0629999999999999</v>
      </c>
      <c r="E581" s="11">
        <v>15.7</v>
      </c>
      <c r="F581" s="4">
        <f t="shared" si="116"/>
        <v>1918.7083333332901</v>
      </c>
      <c r="G581" s="22">
        <f>G573*4/12+G585*8/12</f>
        <v>4.5233333333333334</v>
      </c>
      <c r="H581" s="22">
        <f>G581+100*variable_alloc_parm!B$8</f>
        <v>4.5233333333333334</v>
      </c>
      <c r="I581" s="4">
        <f t="shared" si="113"/>
        <v>146.33363057324846</v>
      </c>
      <c r="J581" s="4">
        <f t="shared" si="114"/>
        <v>11.644585987261149</v>
      </c>
      <c r="K581" s="33">
        <f t="shared" si="117"/>
        <v>1692.2548496501483</v>
      </c>
      <c r="L581" s="4">
        <f t="shared" si="118"/>
        <v>20.630324840764334</v>
      </c>
      <c r="M581" s="33">
        <f t="shared" si="115"/>
        <v>238.57651262309116</v>
      </c>
      <c r="N581" s="15">
        <f t="shared" si="121"/>
        <v>6.1491705624316824</v>
      </c>
      <c r="O581" s="6"/>
      <c r="P581" s="7">
        <f t="shared" si="122"/>
        <v>8.1234555716579795</v>
      </c>
      <c r="Q581" s="7"/>
      <c r="R581" s="46">
        <f t="shared" si="123"/>
        <v>0.17755205758811698</v>
      </c>
      <c r="S581" s="22">
        <f t="shared" si="119"/>
        <v>1.004235011414397</v>
      </c>
      <c r="T581" s="22">
        <f t="shared" si="120"/>
        <v>5.3863557924830179</v>
      </c>
      <c r="U581" s="39">
        <f t="shared" si="124"/>
        <v>0.16334466746396359</v>
      </c>
      <c r="V581" s="39">
        <f t="shared" si="125"/>
        <v>4.0666450798550802E-2</v>
      </c>
      <c r="W581" s="39">
        <f t="shared" si="126"/>
        <v>0.12267821666541279</v>
      </c>
      <c r="Z581" s="37"/>
      <c r="AA581" s="37"/>
    </row>
    <row r="582" spans="1:27">
      <c r="A582" s="1">
        <v>1918.1</v>
      </c>
      <c r="B582" s="11">
        <v>7.86</v>
      </c>
      <c r="C582" s="4">
        <v>0.59</v>
      </c>
      <c r="D582" s="11">
        <v>1.038</v>
      </c>
      <c r="E582" s="11">
        <v>16</v>
      </c>
      <c r="F582" s="4">
        <f t="shared" si="116"/>
        <v>1918.7916666666233</v>
      </c>
      <c r="G582" s="22">
        <f>G573*3/12+G585*9/12</f>
        <v>4.5175000000000001</v>
      </c>
      <c r="H582" s="22">
        <f>G582+100*variable_alloc_parm!B$8</f>
        <v>4.5175000000000001</v>
      </c>
      <c r="I582" s="4">
        <f t="shared" si="113"/>
        <v>149.68387500000003</v>
      </c>
      <c r="J582" s="4">
        <f t="shared" si="114"/>
        <v>11.235812500000002</v>
      </c>
      <c r="K582" s="33">
        <f t="shared" si="117"/>
        <v>1741.8261992640914</v>
      </c>
      <c r="L582" s="4">
        <f t="shared" si="118"/>
        <v>19.767412500000002</v>
      </c>
      <c r="M582" s="33">
        <f t="shared" si="115"/>
        <v>230.02742936846394</v>
      </c>
      <c r="N582" s="15">
        <f t="shared" si="121"/>
        <v>6.2905153211913234</v>
      </c>
      <c r="O582" s="6"/>
      <c r="P582" s="7">
        <f t="shared" si="122"/>
        <v>8.3278481223266887</v>
      </c>
      <c r="Q582" s="7"/>
      <c r="R582" s="46">
        <f t="shared" si="123"/>
        <v>0.17481795180631343</v>
      </c>
      <c r="S582" s="22">
        <f t="shared" si="119"/>
        <v>1.0042302756441095</v>
      </c>
      <c r="T582" s="22">
        <f t="shared" si="120"/>
        <v>5.3077451881696955</v>
      </c>
      <c r="U582" s="39">
        <f t="shared" si="124"/>
        <v>0.16337444076672836</v>
      </c>
      <c r="V582" s="39">
        <f t="shared" si="125"/>
        <v>4.2910825267364228E-2</v>
      </c>
      <c r="W582" s="39">
        <f t="shared" si="126"/>
        <v>0.12046361549936413</v>
      </c>
      <c r="Z582" s="37"/>
      <c r="AA582" s="37"/>
    </row>
    <row r="583" spans="1:27">
      <c r="A583" s="1">
        <v>1918.11</v>
      </c>
      <c r="B583" s="11">
        <v>8.06</v>
      </c>
      <c r="C583" s="4">
        <v>0.57999999999999996</v>
      </c>
      <c r="D583" s="11">
        <v>1.014</v>
      </c>
      <c r="E583" s="11">
        <v>16.3</v>
      </c>
      <c r="F583" s="4">
        <f t="shared" si="116"/>
        <v>1918.8749999999566</v>
      </c>
      <c r="G583" s="22">
        <f>G573*2/12+G585*10/12</f>
        <v>4.5116666666666667</v>
      </c>
      <c r="H583" s="22">
        <f>G583+100*variable_alloc_parm!B$8</f>
        <v>4.5116666666666667</v>
      </c>
      <c r="I583" s="4">
        <f t="shared" si="113"/>
        <v>150.66760736196321</v>
      </c>
      <c r="J583" s="4">
        <f t="shared" si="114"/>
        <v>10.842085889570553</v>
      </c>
      <c r="K583" s="33">
        <f t="shared" si="117"/>
        <v>1763.7874375018455</v>
      </c>
      <c r="L583" s="4">
        <f t="shared" si="118"/>
        <v>18.954957055214727</v>
      </c>
      <c r="M583" s="33">
        <f t="shared" si="115"/>
        <v>221.8958389115225</v>
      </c>
      <c r="N583" s="15">
        <f t="shared" si="121"/>
        <v>6.3333274953541547</v>
      </c>
      <c r="O583" s="6"/>
      <c r="P583" s="7">
        <f t="shared" si="122"/>
        <v>8.40116026148225</v>
      </c>
      <c r="Q583" s="7"/>
      <c r="R583" s="46">
        <f t="shared" si="123"/>
        <v>0.17463797411724732</v>
      </c>
      <c r="S583" s="22">
        <f t="shared" si="119"/>
        <v>1.0042255399209381</v>
      </c>
      <c r="T583" s="22">
        <f t="shared" si="120"/>
        <v>5.2320966020754343</v>
      </c>
      <c r="U583" s="39">
        <f t="shared" si="124"/>
        <v>0.16989821952414319</v>
      </c>
      <c r="V583" s="39">
        <f t="shared" si="125"/>
        <v>4.452025187686659E-2</v>
      </c>
      <c r="W583" s="39">
        <f t="shared" si="126"/>
        <v>0.1253779676472766</v>
      </c>
      <c r="Z583" s="37"/>
      <c r="AA583" s="37"/>
    </row>
    <row r="584" spans="1:27">
      <c r="A584" s="1">
        <v>1918.12</v>
      </c>
      <c r="B584" s="11">
        <v>7.9</v>
      </c>
      <c r="C584" s="4">
        <v>0.56999999999999995</v>
      </c>
      <c r="D584" s="11">
        <v>0.99</v>
      </c>
      <c r="E584" s="11">
        <v>16.5</v>
      </c>
      <c r="F584" s="4">
        <f t="shared" si="116"/>
        <v>1918.9583333332898</v>
      </c>
      <c r="G584" s="22">
        <f>G573*1/12+G585*11/12</f>
        <v>4.5058333333333334</v>
      </c>
      <c r="H584" s="22">
        <f>G584+100*variable_alloc_parm!B$8</f>
        <v>4.5058333333333334</v>
      </c>
      <c r="I584" s="4">
        <f t="shared" si="113"/>
        <v>145.88666666666671</v>
      </c>
      <c r="J584" s="4">
        <f t="shared" si="114"/>
        <v>10.526</v>
      </c>
      <c r="K584" s="33">
        <f t="shared" si="117"/>
        <v>1718.0879821836113</v>
      </c>
      <c r="L584" s="4">
        <f t="shared" si="118"/>
        <v>18.282</v>
      </c>
      <c r="M584" s="33">
        <f t="shared" si="115"/>
        <v>215.30469650149047</v>
      </c>
      <c r="N584" s="15">
        <f t="shared" si="121"/>
        <v>6.1345804112834328</v>
      </c>
      <c r="O584" s="6"/>
      <c r="P584" s="7">
        <f t="shared" si="122"/>
        <v>8.1546927110037348</v>
      </c>
      <c r="Q584" s="7"/>
      <c r="R584" s="46">
        <f t="shared" si="123"/>
        <v>0.17998283511502519</v>
      </c>
      <c r="S584" s="22">
        <f t="shared" si="119"/>
        <v>1.0042208042449028</v>
      </c>
      <c r="T584" s="22">
        <f t="shared" si="120"/>
        <v>5.1905177013784636</v>
      </c>
      <c r="U584" s="39">
        <f t="shared" si="124"/>
        <v>0.17447357005386244</v>
      </c>
      <c r="V584" s="39">
        <f t="shared" si="125"/>
        <v>4.6077266159973762E-2</v>
      </c>
      <c r="W584" s="39">
        <f t="shared" si="126"/>
        <v>0.12839630389388867</v>
      </c>
      <c r="Z584" s="37"/>
      <c r="AA584" s="37"/>
    </row>
    <row r="585" spans="1:27">
      <c r="A585" s="1">
        <v>1919.01</v>
      </c>
      <c r="B585" s="11">
        <v>7.85</v>
      </c>
      <c r="C585" s="4">
        <v>0.56669999999999998</v>
      </c>
      <c r="D585" s="11">
        <v>0.98499999999999999</v>
      </c>
      <c r="E585" s="11">
        <v>16.5</v>
      </c>
      <c r="F585" s="4">
        <f t="shared" si="116"/>
        <v>1919.0416666666231</v>
      </c>
      <c r="G585" s="22">
        <v>4.5</v>
      </c>
      <c r="H585" s="22">
        <f>G585+100*variable_alloc_parm!B$8</f>
        <v>4.5</v>
      </c>
      <c r="I585" s="4">
        <f t="shared" si="113"/>
        <v>144.96333333333337</v>
      </c>
      <c r="J585" s="4">
        <f t="shared" si="114"/>
        <v>10.465060000000001</v>
      </c>
      <c r="K585" s="33">
        <f t="shared" si="117"/>
        <v>1717.4844765949326</v>
      </c>
      <c r="L585" s="4">
        <f t="shared" si="118"/>
        <v>18.189666666666671</v>
      </c>
      <c r="M585" s="33">
        <f t="shared" si="115"/>
        <v>215.5060139421667</v>
      </c>
      <c r="N585" s="15">
        <f t="shared" si="121"/>
        <v>6.0984676399501048</v>
      </c>
      <c r="O585" s="6"/>
      <c r="P585" s="7">
        <f t="shared" si="122"/>
        <v>8.1245805645506213</v>
      </c>
      <c r="Q585" s="7"/>
      <c r="R585" s="46">
        <f t="shared" si="123"/>
        <v>0.1821311332968038</v>
      </c>
      <c r="S585" s="22">
        <f t="shared" si="119"/>
        <v>1.0006271734238761</v>
      </c>
      <c r="T585" s="22">
        <f t="shared" si="120"/>
        <v>5.212425860525685</v>
      </c>
      <c r="U585" s="39">
        <f t="shared" si="124"/>
        <v>0.18325551576602406</v>
      </c>
      <c r="V585" s="39">
        <f t="shared" si="125"/>
        <v>4.57524711083237E-2</v>
      </c>
      <c r="W585" s="39">
        <f t="shared" si="126"/>
        <v>0.13750304465770036</v>
      </c>
      <c r="Z585" s="37"/>
      <c r="AA585" s="37"/>
    </row>
    <row r="586" spans="1:27">
      <c r="A586" s="1">
        <v>1919.02</v>
      </c>
      <c r="B586" s="11">
        <v>7.88</v>
      </c>
      <c r="C586" s="4">
        <v>0.56330000000000002</v>
      </c>
      <c r="D586" s="11">
        <v>0.98</v>
      </c>
      <c r="E586" s="11">
        <v>16.2</v>
      </c>
      <c r="F586" s="4">
        <f t="shared" si="116"/>
        <v>1919.1249999999563</v>
      </c>
      <c r="G586" s="22">
        <f>G585*11/12+G597*1/12</f>
        <v>4.5391666666666666</v>
      </c>
      <c r="H586" s="22">
        <f>G586+100*variable_alloc_parm!B$8</f>
        <v>4.5391666666666666</v>
      </c>
      <c r="I586" s="4">
        <f t="shared" ref="I586:I649" si="127">B586*$E$1839/E586</f>
        <v>148.21209876543213</v>
      </c>
      <c r="J586" s="4">
        <f t="shared" ref="J586:J649" si="128">C586*$E$1839/E586</f>
        <v>10.59490802469136</v>
      </c>
      <c r="K586" s="33">
        <f t="shared" si="117"/>
        <v>1766.4353839715639</v>
      </c>
      <c r="L586" s="4">
        <f t="shared" si="118"/>
        <v>18.432469135802474</v>
      </c>
      <c r="M586" s="33">
        <f t="shared" ref="M586:M649" si="129">L586*(K586/I586)</f>
        <v>219.68358836194577</v>
      </c>
      <c r="N586" s="15">
        <f t="shared" si="121"/>
        <v>6.2396927713649788</v>
      </c>
      <c r="O586" s="6"/>
      <c r="P586" s="7">
        <f t="shared" si="122"/>
        <v>8.3299751954304497</v>
      </c>
      <c r="Q586" s="7"/>
      <c r="R586" s="46">
        <f t="shared" si="123"/>
        <v>0.17495652068251058</v>
      </c>
      <c r="S586" s="22">
        <f t="shared" si="119"/>
        <v>1.0006654468310299</v>
      </c>
      <c r="T586" s="22">
        <f t="shared" si="120"/>
        <v>5.3122818991196903</v>
      </c>
      <c r="U586" s="39">
        <f t="shared" si="124"/>
        <v>0.18089251715294319</v>
      </c>
      <c r="V586" s="39">
        <f t="shared" si="125"/>
        <v>4.4306671110342144E-2</v>
      </c>
      <c r="W586" s="39">
        <f t="shared" si="126"/>
        <v>0.13658584604260104</v>
      </c>
      <c r="Z586" s="37"/>
      <c r="AA586" s="37"/>
    </row>
    <row r="587" spans="1:27">
      <c r="A587" s="1">
        <v>1919.03</v>
      </c>
      <c r="B587" s="11">
        <v>8.1199999999999992</v>
      </c>
      <c r="C587" s="4">
        <v>0.56000000000000005</v>
      </c>
      <c r="D587" s="11">
        <v>0.97499999999999998</v>
      </c>
      <c r="E587" s="11">
        <v>16.399999999999999</v>
      </c>
      <c r="F587" s="4">
        <f t="shared" ref="F587:F650" si="130">F586+1/12</f>
        <v>1919.2083333332896</v>
      </c>
      <c r="G587" s="22">
        <f>G585*10/12+G597*2/12</f>
        <v>4.5783333333333331</v>
      </c>
      <c r="H587" s="22">
        <f>G587+100*variable_alloc_parm!B$8</f>
        <v>4.5783333333333331</v>
      </c>
      <c r="I587" s="4">
        <f t="shared" si="127"/>
        <v>150.8636585365854</v>
      </c>
      <c r="J587" s="4">
        <f t="shared" si="128"/>
        <v>10.404390243902442</v>
      </c>
      <c r="K587" s="33">
        <f t="shared" ref="K587:K650" si="131">K586*((I587+(J587/12))/I586)</f>
        <v>1808.3710017599194</v>
      </c>
      <c r="L587" s="4">
        <f t="shared" ref="L587:L650" si="132">D587*$E$1839/E587</f>
        <v>18.114786585365856</v>
      </c>
      <c r="M587" s="33">
        <f t="shared" si="129"/>
        <v>217.13814368422675</v>
      </c>
      <c r="N587" s="15">
        <f t="shared" si="121"/>
        <v>6.3560740048691446</v>
      </c>
      <c r="O587" s="6"/>
      <c r="P587" s="7">
        <f t="shared" si="122"/>
        <v>8.5005462473323909</v>
      </c>
      <c r="Q587" s="7"/>
      <c r="R587" s="46">
        <f t="shared" si="123"/>
        <v>0.17293190745470643</v>
      </c>
      <c r="S587" s="22">
        <f t="shared" ref="S587:S650" si="133">((H587/H588+H587/1200+((1+H588/1200)^(-119))*(1-H587/H588)))</f>
        <v>1.0007037060469857</v>
      </c>
      <c r="T587" s="22">
        <f t="shared" ref="T587:T650" si="134">T586*S586*E586/E587</f>
        <v>5.2509899044179837</v>
      </c>
      <c r="U587" s="39">
        <f t="shared" si="124"/>
        <v>0.18121561867449487</v>
      </c>
      <c r="V587" s="39">
        <f t="shared" si="125"/>
        <v>4.6668663899576357E-2</v>
      </c>
      <c r="W587" s="39">
        <f t="shared" si="126"/>
        <v>0.13454695477491851</v>
      </c>
      <c r="Z587" s="37"/>
      <c r="AA587" s="37"/>
    </row>
    <row r="588" spans="1:27">
      <c r="A588" s="1">
        <v>1919.04</v>
      </c>
      <c r="B588" s="11">
        <v>8.39</v>
      </c>
      <c r="C588" s="4">
        <v>0.55669999999999997</v>
      </c>
      <c r="D588" s="11">
        <v>0.97</v>
      </c>
      <c r="E588" s="11">
        <v>16.7</v>
      </c>
      <c r="F588" s="4">
        <f t="shared" si="130"/>
        <v>1919.2916666666229</v>
      </c>
      <c r="G588" s="22">
        <f>G585*9/12+G597*3/12</f>
        <v>4.6174999999999997</v>
      </c>
      <c r="H588" s="22">
        <f>G588+100*variable_alloc_parm!B$8</f>
        <v>4.6174999999999997</v>
      </c>
      <c r="I588" s="4">
        <f t="shared" si="127"/>
        <v>153.07982035928148</v>
      </c>
      <c r="J588" s="4">
        <f t="shared" si="128"/>
        <v>10.157274850299403</v>
      </c>
      <c r="K588" s="33">
        <f t="shared" si="131"/>
        <v>1845.0817616856448</v>
      </c>
      <c r="L588" s="4">
        <f t="shared" si="132"/>
        <v>17.698143712574854</v>
      </c>
      <c r="M588" s="33">
        <f t="shared" si="129"/>
        <v>213.31696172050957</v>
      </c>
      <c r="N588" s="15">
        <f t="shared" si="121"/>
        <v>6.4561395558192745</v>
      </c>
      <c r="O588" s="6"/>
      <c r="P588" s="7">
        <f t="shared" si="122"/>
        <v>8.6477422275317508</v>
      </c>
      <c r="Q588" s="7"/>
      <c r="R588" s="46">
        <f t="shared" si="123"/>
        <v>0.16981497465453702</v>
      </c>
      <c r="S588" s="22">
        <f t="shared" si="133"/>
        <v>1.0007419511129143</v>
      </c>
      <c r="T588" s="22">
        <f t="shared" si="134"/>
        <v>5.1602895178065076</v>
      </c>
      <c r="U588" s="39">
        <f t="shared" si="124"/>
        <v>0.17918756948696379</v>
      </c>
      <c r="V588" s="39">
        <f t="shared" si="125"/>
        <v>4.9648274311074214E-2</v>
      </c>
      <c r="W588" s="39">
        <f t="shared" si="126"/>
        <v>0.12953929517588958</v>
      </c>
      <c r="Z588" s="37"/>
      <c r="AA588" s="37"/>
    </row>
    <row r="589" spans="1:27">
      <c r="A589" s="1">
        <v>1919.05</v>
      </c>
      <c r="B589" s="11">
        <v>8.9700000000000006</v>
      </c>
      <c r="C589" s="4">
        <v>0.55330000000000001</v>
      </c>
      <c r="D589" s="11">
        <v>0.96499999999999997</v>
      </c>
      <c r="E589" s="11">
        <v>16.899999999999999</v>
      </c>
      <c r="F589" s="4">
        <f t="shared" si="130"/>
        <v>1919.3749999999561</v>
      </c>
      <c r="G589" s="22">
        <f>G585*8/12+G597*4/12</f>
        <v>4.6566666666666663</v>
      </c>
      <c r="H589" s="22">
        <f>G589+100*variable_alloc_parm!B$8</f>
        <v>4.6566666666666663</v>
      </c>
      <c r="I589" s="4">
        <f t="shared" si="127"/>
        <v>161.72538461538466</v>
      </c>
      <c r="J589" s="4">
        <f t="shared" si="128"/>
        <v>9.9757698224852085</v>
      </c>
      <c r="K589" s="33">
        <f t="shared" si="131"/>
        <v>1959.3072387422001</v>
      </c>
      <c r="L589" s="4">
        <f t="shared" si="132"/>
        <v>17.398550295857991</v>
      </c>
      <c r="M589" s="33">
        <f t="shared" si="129"/>
        <v>210.78388911775062</v>
      </c>
      <c r="N589" s="15">
        <f t="shared" si="121"/>
        <v>6.8290022614820289</v>
      </c>
      <c r="O589" s="6"/>
      <c r="P589" s="7">
        <f t="shared" si="122"/>
        <v>9.158022480539648</v>
      </c>
      <c r="Q589" s="7"/>
      <c r="R589" s="46">
        <f t="shared" si="123"/>
        <v>0.16114095836448958</v>
      </c>
      <c r="S589" s="22">
        <f t="shared" si="133"/>
        <v>1.0007801820698572</v>
      </c>
      <c r="T589" s="22">
        <f t="shared" si="134"/>
        <v>5.1030043755009062</v>
      </c>
      <c r="U589" s="39">
        <f t="shared" si="124"/>
        <v>0.17352592506401177</v>
      </c>
      <c r="V589" s="39">
        <f t="shared" si="125"/>
        <v>5.0735029935927489E-2</v>
      </c>
      <c r="W589" s="39">
        <f t="shared" si="126"/>
        <v>0.12279089512808428</v>
      </c>
      <c r="Z589" s="37"/>
      <c r="AA589" s="37"/>
    </row>
    <row r="590" spans="1:27">
      <c r="A590" s="1">
        <v>1919.06</v>
      </c>
      <c r="B590" s="11">
        <v>9.2100000000000009</v>
      </c>
      <c r="C590" s="4">
        <v>0.55000000000000004</v>
      </c>
      <c r="D590" s="11">
        <v>0.96</v>
      </c>
      <c r="E590" s="11">
        <v>16.899999999999999</v>
      </c>
      <c r="F590" s="4">
        <f t="shared" si="130"/>
        <v>1919.4583333332894</v>
      </c>
      <c r="G590" s="22">
        <f>G585*7/12+G597*5/12</f>
        <v>4.6958333333333329</v>
      </c>
      <c r="H590" s="22">
        <f>G590+100*variable_alloc_parm!B$8</f>
        <v>4.6958333333333329</v>
      </c>
      <c r="I590" s="4">
        <f t="shared" si="127"/>
        <v>166.05248520710066</v>
      </c>
      <c r="J590" s="4">
        <f t="shared" si="128"/>
        <v>9.9162721893491153</v>
      </c>
      <c r="K590" s="33">
        <f t="shared" si="131"/>
        <v>2021.7414995085114</v>
      </c>
      <c r="L590" s="4">
        <f t="shared" si="132"/>
        <v>17.308402366863909</v>
      </c>
      <c r="M590" s="33">
        <f t="shared" si="129"/>
        <v>210.73527030707606</v>
      </c>
      <c r="N590" s="15">
        <f t="shared" si="121"/>
        <v>7.0216152147841315</v>
      </c>
      <c r="O590" s="6"/>
      <c r="P590" s="7">
        <f t="shared" si="122"/>
        <v>9.4259041506496644</v>
      </c>
      <c r="Q590" s="7"/>
      <c r="R590" s="46">
        <f t="shared" si="123"/>
        <v>0.15565526932897694</v>
      </c>
      <c r="S590" s="22">
        <f t="shared" si="133"/>
        <v>1.0008183989587263</v>
      </c>
      <c r="T590" s="22">
        <f t="shared" si="134"/>
        <v>5.1069856480170746</v>
      </c>
      <c r="U590" s="39">
        <f t="shared" si="124"/>
        <v>0.17171752509691496</v>
      </c>
      <c r="V590" s="39">
        <f t="shared" si="125"/>
        <v>5.0569117240239825E-2</v>
      </c>
      <c r="W590" s="39">
        <f t="shared" si="126"/>
        <v>0.12114840785667513</v>
      </c>
      <c r="Z590" s="37"/>
      <c r="AA590" s="37"/>
    </row>
    <row r="591" spans="1:27">
      <c r="A591" s="1">
        <v>1919.07</v>
      </c>
      <c r="B591" s="11">
        <v>9.51</v>
      </c>
      <c r="C591" s="4">
        <v>0.54669999999999996</v>
      </c>
      <c r="D591" s="11">
        <v>0.95499999999999996</v>
      </c>
      <c r="E591" s="11">
        <v>17.399999999999999</v>
      </c>
      <c r="F591" s="4">
        <f t="shared" si="130"/>
        <v>1919.5416666666226</v>
      </c>
      <c r="G591" s="22">
        <f>G585*6/12+G597*6/12</f>
        <v>4.7349999999999994</v>
      </c>
      <c r="H591" s="22">
        <f>G591+100*variable_alloc_parm!B$8</f>
        <v>4.7349999999999994</v>
      </c>
      <c r="I591" s="4">
        <f t="shared" si="127"/>
        <v>166.53431034482765</v>
      </c>
      <c r="J591" s="4">
        <f t="shared" si="128"/>
        <v>9.5735339080459791</v>
      </c>
      <c r="K591" s="33">
        <f t="shared" si="131"/>
        <v>2037.3212730148209</v>
      </c>
      <c r="L591" s="4">
        <f t="shared" si="132"/>
        <v>16.723477011494257</v>
      </c>
      <c r="M591" s="33">
        <f t="shared" si="129"/>
        <v>204.58904476647254</v>
      </c>
      <c r="N591" s="15">
        <f t="shared" si="121"/>
        <v>7.052837165446312</v>
      </c>
      <c r="O591" s="6"/>
      <c r="P591" s="7">
        <f t="shared" si="122"/>
        <v>9.4754185080965687</v>
      </c>
      <c r="Q591" s="7"/>
      <c r="R591" s="46">
        <f t="shared" si="123"/>
        <v>0.15772882117381556</v>
      </c>
      <c r="S591" s="22">
        <f t="shared" si="133"/>
        <v>1.0008566018203051</v>
      </c>
      <c r="T591" s="22">
        <f t="shared" si="134"/>
        <v>4.9642926365423303</v>
      </c>
      <c r="U591" s="39">
        <f t="shared" si="124"/>
        <v>0.17979925831988131</v>
      </c>
      <c r="V591" s="39">
        <f t="shared" si="125"/>
        <v>5.2857385544895275E-2</v>
      </c>
      <c r="W591" s="39">
        <f t="shared" si="126"/>
        <v>0.12694187277498603</v>
      </c>
      <c r="Z591" s="37"/>
      <c r="AA591" s="37"/>
    </row>
    <row r="592" spans="1:27">
      <c r="A592" s="1">
        <v>1919.08</v>
      </c>
      <c r="B592" s="11">
        <v>8.8699999999999992</v>
      </c>
      <c r="C592" s="4">
        <v>0.54330000000000001</v>
      </c>
      <c r="D592" s="11">
        <v>0.95</v>
      </c>
      <c r="E592" s="11">
        <v>17.7</v>
      </c>
      <c r="F592" s="4">
        <f t="shared" si="130"/>
        <v>1919.6249999999559</v>
      </c>
      <c r="G592" s="22">
        <f>G585*5/12+G597*7/12</f>
        <v>4.774166666666666</v>
      </c>
      <c r="H592" s="22">
        <f>G592+100*variable_alloc_parm!B$8</f>
        <v>4.774166666666666</v>
      </c>
      <c r="I592" s="4">
        <f t="shared" si="127"/>
        <v>152.69429378531075</v>
      </c>
      <c r="J592" s="4">
        <f t="shared" si="128"/>
        <v>9.3527406779661035</v>
      </c>
      <c r="K592" s="33">
        <f t="shared" si="131"/>
        <v>1877.542294305865</v>
      </c>
      <c r="L592" s="4">
        <f t="shared" si="132"/>
        <v>16.353954802259889</v>
      </c>
      <c r="M592" s="33">
        <f t="shared" si="129"/>
        <v>201.08964820637786</v>
      </c>
      <c r="N592" s="15">
        <f t="shared" si="121"/>
        <v>6.479131101705276</v>
      </c>
      <c r="O592" s="6"/>
      <c r="P592" s="7">
        <f t="shared" si="122"/>
        <v>8.7144609504817154</v>
      </c>
      <c r="Q592" s="7"/>
      <c r="R592" s="46">
        <f t="shared" si="123"/>
        <v>0.17064096355555292</v>
      </c>
      <c r="S592" s="22">
        <f t="shared" si="133"/>
        <v>1.0008947906952499</v>
      </c>
      <c r="T592" s="22">
        <f t="shared" si="134"/>
        <v>4.8843324305385849</v>
      </c>
      <c r="U592" s="39">
        <f t="shared" si="124"/>
        <v>0.19638077411163768</v>
      </c>
      <c r="V592" s="39">
        <f t="shared" si="125"/>
        <v>5.5098822920063073E-2</v>
      </c>
      <c r="W592" s="39">
        <f t="shared" si="126"/>
        <v>0.14128195119157461</v>
      </c>
      <c r="Z592" s="37"/>
      <c r="AA592" s="37"/>
    </row>
    <row r="593" spans="1:27">
      <c r="A593" s="1">
        <v>1919.09</v>
      </c>
      <c r="B593" s="11">
        <v>9.01</v>
      </c>
      <c r="C593" s="4">
        <v>0.54</v>
      </c>
      <c r="D593" s="11">
        <v>0.94499999999999995</v>
      </c>
      <c r="E593" s="11">
        <v>17.8</v>
      </c>
      <c r="F593" s="4">
        <f t="shared" si="130"/>
        <v>1919.7083333332891</v>
      </c>
      <c r="G593" s="22">
        <f>G585*4/12+G597*8/12</f>
        <v>4.8133333333333326</v>
      </c>
      <c r="H593" s="22">
        <f>G593+100*variable_alloc_parm!B$8</f>
        <v>4.8133333333333326</v>
      </c>
      <c r="I593" s="4">
        <f t="shared" si="127"/>
        <v>154.23297752808989</v>
      </c>
      <c r="J593" s="4">
        <f t="shared" si="128"/>
        <v>9.2437078651685418</v>
      </c>
      <c r="K593" s="33">
        <f t="shared" si="131"/>
        <v>1905.9338694148373</v>
      </c>
      <c r="L593" s="4">
        <f t="shared" si="132"/>
        <v>16.176488764044944</v>
      </c>
      <c r="M593" s="33">
        <f t="shared" si="129"/>
        <v>199.90094412841523</v>
      </c>
      <c r="N593" s="15">
        <f t="shared" si="121"/>
        <v>6.5584816720612595</v>
      </c>
      <c r="O593" s="6"/>
      <c r="P593" s="7">
        <f t="shared" si="122"/>
        <v>8.8301835458236297</v>
      </c>
      <c r="Q593" s="7"/>
      <c r="R593" s="46">
        <f t="shared" si="123"/>
        <v>0.16792341432674909</v>
      </c>
      <c r="S593" s="22">
        <f t="shared" si="133"/>
        <v>1.0009329656240877</v>
      </c>
      <c r="T593" s="22">
        <f t="shared" si="134"/>
        <v>4.8612382627962853</v>
      </c>
      <c r="U593" s="39">
        <f t="shared" si="124"/>
        <v>0.19956546211141046</v>
      </c>
      <c r="V593" s="39">
        <f t="shared" si="125"/>
        <v>5.6127929331281523E-2</v>
      </c>
      <c r="W593" s="39">
        <f t="shared" si="126"/>
        <v>0.14343753278012894</v>
      </c>
      <c r="Z593" s="37"/>
      <c r="AA593" s="37"/>
    </row>
    <row r="594" spans="1:27">
      <c r="A594" s="1">
        <v>1919.1</v>
      </c>
      <c r="B594" s="11">
        <v>9.4700000000000006</v>
      </c>
      <c r="C594" s="4">
        <v>0.53669999999999995</v>
      </c>
      <c r="D594" s="11">
        <v>0.94</v>
      </c>
      <c r="E594" s="11">
        <v>18.100000000000001</v>
      </c>
      <c r="F594" s="4">
        <f t="shared" si="130"/>
        <v>1919.7916666666224</v>
      </c>
      <c r="G594" s="22">
        <f>G585*3/12+G597*9/12</f>
        <v>4.8524999999999991</v>
      </c>
      <c r="H594" s="22">
        <f>G594+100*variable_alloc_parm!B$8</f>
        <v>4.8524999999999991</v>
      </c>
      <c r="I594" s="4">
        <f t="shared" si="127"/>
        <v>159.42038674033151</v>
      </c>
      <c r="J594" s="4">
        <f t="shared" si="128"/>
        <v>9.0349441988950279</v>
      </c>
      <c r="K594" s="33">
        <f t="shared" si="131"/>
        <v>1979.3413832076822</v>
      </c>
      <c r="L594" s="4">
        <f t="shared" si="132"/>
        <v>15.824198895027623</v>
      </c>
      <c r="M594" s="33">
        <f t="shared" si="129"/>
        <v>196.47105598893569</v>
      </c>
      <c r="N594" s="15">
        <f t="shared" si="121"/>
        <v>6.794704199949301</v>
      </c>
      <c r="O594" s="6"/>
      <c r="P594" s="7">
        <f t="shared" si="122"/>
        <v>9.1548959122599474</v>
      </c>
      <c r="Q594" s="7"/>
      <c r="R594" s="46">
        <f t="shared" si="123"/>
        <v>0.16192257750459027</v>
      </c>
      <c r="S594" s="22">
        <f t="shared" si="133"/>
        <v>1.0009711266472197</v>
      </c>
      <c r="T594" s="22">
        <f t="shared" si="134"/>
        <v>4.7851254492569248</v>
      </c>
      <c r="U594" s="39">
        <f t="shared" si="124"/>
        <v>0.18209174235471881</v>
      </c>
      <c r="V594" s="39">
        <f t="shared" si="125"/>
        <v>5.8323959274907189E-2</v>
      </c>
      <c r="W594" s="39">
        <f t="shared" si="126"/>
        <v>0.12376778307981162</v>
      </c>
      <c r="Z594" s="37"/>
      <c r="AA594" s="37"/>
    </row>
    <row r="595" spans="1:27">
      <c r="A595" s="1">
        <v>1919.11</v>
      </c>
      <c r="B595" s="11">
        <v>9.19</v>
      </c>
      <c r="C595" s="4">
        <v>0.5333</v>
      </c>
      <c r="D595" s="11">
        <v>0.93500000000000005</v>
      </c>
      <c r="E595" s="11">
        <v>18.5</v>
      </c>
      <c r="F595" s="4">
        <f t="shared" si="130"/>
        <v>1919.8749999999557</v>
      </c>
      <c r="G595" s="22">
        <f>G585*2/12+G597*10/12</f>
        <v>4.8916666666666666</v>
      </c>
      <c r="H595" s="22">
        <f>G595+100*variable_alloc_parm!B$8</f>
        <v>4.8916666666666666</v>
      </c>
      <c r="I595" s="4">
        <f t="shared" si="127"/>
        <v>151.36178378378381</v>
      </c>
      <c r="J595" s="4">
        <f t="shared" si="128"/>
        <v>8.7835951351351369</v>
      </c>
      <c r="K595" s="33">
        <f t="shared" si="131"/>
        <v>1888.3748794422033</v>
      </c>
      <c r="L595" s="4">
        <f t="shared" si="132"/>
        <v>15.399702702702706</v>
      </c>
      <c r="M595" s="33">
        <f t="shared" si="129"/>
        <v>192.12519176044179</v>
      </c>
      <c r="N595" s="15">
        <f t="shared" si="121"/>
        <v>6.4670225741331322</v>
      </c>
      <c r="O595" s="6"/>
      <c r="P595" s="7">
        <f t="shared" si="122"/>
        <v>8.7209241391435004</v>
      </c>
      <c r="Q595" s="7"/>
      <c r="R595" s="46">
        <f t="shared" si="123"/>
        <v>0.17028557703903741</v>
      </c>
      <c r="S595" s="22">
        <f t="shared" si="133"/>
        <v>1.0010092738049188</v>
      </c>
      <c r="T595" s="22">
        <f t="shared" si="134"/>
        <v>4.6862097653430741</v>
      </c>
      <c r="U595" s="39">
        <f t="shared" si="124"/>
        <v>0.15214509279830746</v>
      </c>
      <c r="V595" s="39">
        <f t="shared" si="125"/>
        <v>6.106433055266991E-2</v>
      </c>
      <c r="W595" s="39">
        <f t="shared" si="126"/>
        <v>9.1080762245637548E-2</v>
      </c>
      <c r="Z595" s="37"/>
      <c r="AA595" s="37"/>
    </row>
    <row r="596" spans="1:27">
      <c r="A596" s="1">
        <v>1919.12</v>
      </c>
      <c r="B596" s="11">
        <v>8.92</v>
      </c>
      <c r="C596" s="4">
        <v>0.53</v>
      </c>
      <c r="D596" s="11">
        <v>0.93</v>
      </c>
      <c r="E596" s="11">
        <v>18.899999999999999</v>
      </c>
      <c r="F596" s="4">
        <f t="shared" si="130"/>
        <v>1919.9583333332889</v>
      </c>
      <c r="G596" s="22">
        <f>G585*1/12+G597*11/12</f>
        <v>4.9308333333333332</v>
      </c>
      <c r="H596" s="22">
        <f>G596+100*variable_alloc_parm!B$8</f>
        <v>4.9308333333333332</v>
      </c>
      <c r="I596" s="4">
        <f t="shared" si="127"/>
        <v>143.80550264550268</v>
      </c>
      <c r="J596" s="4">
        <f t="shared" si="128"/>
        <v>8.5444973544973575</v>
      </c>
      <c r="K596" s="33">
        <f t="shared" si="131"/>
        <v>1802.9868113294874</v>
      </c>
      <c r="L596" s="4">
        <f t="shared" si="132"/>
        <v>14.993174603174607</v>
      </c>
      <c r="M596" s="33">
        <f t="shared" si="129"/>
        <v>187.97956665206539</v>
      </c>
      <c r="N596" s="15">
        <f t="shared" si="121"/>
        <v>6.1607170337991777</v>
      </c>
      <c r="O596" s="6"/>
      <c r="P596" s="7">
        <f t="shared" si="122"/>
        <v>8.3160977133829732</v>
      </c>
      <c r="Q596" s="7"/>
      <c r="R596" s="46">
        <f t="shared" si="123"/>
        <v>0.17884105892950647</v>
      </c>
      <c r="S596" s="22">
        <f t="shared" si="133"/>
        <v>1.0010474071373323</v>
      </c>
      <c r="T596" s="22">
        <f t="shared" si="134"/>
        <v>4.5916602926410803</v>
      </c>
      <c r="U596" s="39">
        <f t="shared" si="124"/>
        <v>0.16313220849180432</v>
      </c>
      <c r="V596" s="39">
        <f t="shared" si="125"/>
        <v>6.4372853539080399E-2</v>
      </c>
      <c r="W596" s="39">
        <f t="shared" si="126"/>
        <v>9.8759354952723921E-2</v>
      </c>
      <c r="Z596" s="37"/>
      <c r="AA596" s="37"/>
    </row>
    <row r="597" spans="1:27">
      <c r="A597" s="1">
        <v>1920.01</v>
      </c>
      <c r="B597" s="11">
        <v>8.83</v>
      </c>
      <c r="C597" s="4">
        <v>0.52829999999999999</v>
      </c>
      <c r="D597" s="11">
        <v>0.91920000000000002</v>
      </c>
      <c r="E597" s="11">
        <v>19.3</v>
      </c>
      <c r="F597" s="4">
        <f t="shared" si="130"/>
        <v>1920.0416666666222</v>
      </c>
      <c r="G597" s="22">
        <v>4.97</v>
      </c>
      <c r="H597" s="22">
        <f>G597+100*variable_alloc_parm!B$8</f>
        <v>4.97</v>
      </c>
      <c r="I597" s="4">
        <f t="shared" si="127"/>
        <v>139.4041968911917</v>
      </c>
      <c r="J597" s="4">
        <f t="shared" si="128"/>
        <v>8.3405704663212443</v>
      </c>
      <c r="K597" s="33">
        <f t="shared" si="131"/>
        <v>1756.5189463388672</v>
      </c>
      <c r="L597" s="4">
        <f t="shared" si="132"/>
        <v>14.511929533678758</v>
      </c>
      <c r="M597" s="33">
        <f t="shared" si="129"/>
        <v>182.85302553507213</v>
      </c>
      <c r="N597" s="15">
        <f t="shared" si="121"/>
        <v>5.9896677711394375</v>
      </c>
      <c r="O597" s="6"/>
      <c r="P597" s="7">
        <f t="shared" si="122"/>
        <v>8.0935613101848389</v>
      </c>
      <c r="Q597" s="7"/>
      <c r="R597" s="46">
        <f t="shared" si="123"/>
        <v>0.18634209615215633</v>
      </c>
      <c r="S597" s="22">
        <f t="shared" si="133"/>
        <v>1.0033603338970001</v>
      </c>
      <c r="T597" s="22">
        <f t="shared" si="134"/>
        <v>4.5012060111208179</v>
      </c>
      <c r="U597" s="39">
        <f t="shared" si="124"/>
        <v>0.16896747118832134</v>
      </c>
      <c r="V597" s="39">
        <f t="shared" si="125"/>
        <v>6.764139689307469E-2</v>
      </c>
      <c r="W597" s="39">
        <f t="shared" si="126"/>
        <v>0.10132607429524665</v>
      </c>
      <c r="Z597" s="37"/>
      <c r="AA597" s="37"/>
    </row>
    <row r="598" spans="1:27">
      <c r="A598" s="1">
        <v>1920.02</v>
      </c>
      <c r="B598" s="11">
        <v>8.1</v>
      </c>
      <c r="C598" s="4">
        <v>0.52669999999999995</v>
      </c>
      <c r="D598" s="11">
        <v>0.9083</v>
      </c>
      <c r="E598" s="11">
        <v>19.5</v>
      </c>
      <c r="F598" s="4">
        <f t="shared" si="130"/>
        <v>1920.1249999999554</v>
      </c>
      <c r="G598" s="22">
        <f>G597*11/12+G609*1/12</f>
        <v>4.9799999999999995</v>
      </c>
      <c r="H598" s="22">
        <f>G598+100*variable_alloc_parm!B$8</f>
        <v>4.9799999999999995</v>
      </c>
      <c r="I598" s="4">
        <f t="shared" si="127"/>
        <v>126.56769230769231</v>
      </c>
      <c r="J598" s="4">
        <f t="shared" si="128"/>
        <v>8.2300251282051278</v>
      </c>
      <c r="K598" s="33">
        <f t="shared" si="131"/>
        <v>1603.4182430642766</v>
      </c>
      <c r="L598" s="4">
        <f t="shared" si="132"/>
        <v>14.192769743589746</v>
      </c>
      <c r="M598" s="33">
        <f t="shared" si="129"/>
        <v>179.80059137966452</v>
      </c>
      <c r="N598" s="15">
        <f t="shared" si="121"/>
        <v>5.4553476499077718</v>
      </c>
      <c r="O598" s="6"/>
      <c r="P598" s="7">
        <f t="shared" si="122"/>
        <v>7.3825458808385092</v>
      </c>
      <c r="Q598" s="7"/>
      <c r="R598" s="46">
        <f t="shared" si="123"/>
        <v>0.20369703325046373</v>
      </c>
      <c r="S598" s="22">
        <f t="shared" si="133"/>
        <v>1.003369024607683</v>
      </c>
      <c r="T598" s="22">
        <f t="shared" si="134"/>
        <v>4.4700102168598557</v>
      </c>
      <c r="U598" s="39">
        <f t="shared" si="124"/>
        <v>0.18797880726469263</v>
      </c>
      <c r="V598" s="39">
        <f t="shared" si="125"/>
        <v>6.926614317005142E-2</v>
      </c>
      <c r="W598" s="39">
        <f t="shared" si="126"/>
        <v>0.11871266409464121</v>
      </c>
      <c r="Z598" s="37"/>
      <c r="AA598" s="37"/>
    </row>
    <row r="599" spans="1:27">
      <c r="A599" s="1">
        <v>1920.03</v>
      </c>
      <c r="B599" s="11">
        <v>8.67</v>
      </c>
      <c r="C599" s="4">
        <v>0.52500000000000002</v>
      </c>
      <c r="D599" s="11">
        <v>0.89749999999999996</v>
      </c>
      <c r="E599" s="11">
        <v>19.7</v>
      </c>
      <c r="F599" s="4">
        <f t="shared" si="130"/>
        <v>1920.2083333332887</v>
      </c>
      <c r="G599" s="22">
        <f>G597*10/12+G609*2/12</f>
        <v>4.99</v>
      </c>
      <c r="H599" s="22">
        <f>G599+100*variable_alloc_parm!B$8</f>
        <v>4.99</v>
      </c>
      <c r="I599" s="4">
        <f t="shared" si="127"/>
        <v>134.09893401015231</v>
      </c>
      <c r="J599" s="4">
        <f t="shared" si="128"/>
        <v>8.1201776649746211</v>
      </c>
      <c r="K599" s="33">
        <f t="shared" si="131"/>
        <v>1707.4000216348695</v>
      </c>
      <c r="L599" s="4">
        <f t="shared" si="132"/>
        <v>13.881637055837565</v>
      </c>
      <c r="M599" s="33">
        <f t="shared" si="129"/>
        <v>176.74642669172957</v>
      </c>
      <c r="N599" s="15">
        <f t="shared" si="121"/>
        <v>5.798822727557158</v>
      </c>
      <c r="O599" s="6"/>
      <c r="P599" s="7">
        <f t="shared" si="122"/>
        <v>7.8563273114693466</v>
      </c>
      <c r="Q599" s="7"/>
      <c r="R599" s="46">
        <f t="shared" si="123"/>
        <v>0.19179383998495131</v>
      </c>
      <c r="S599" s="22">
        <f t="shared" si="133"/>
        <v>1.0033777150892671</v>
      </c>
      <c r="T599" s="22">
        <f t="shared" si="134"/>
        <v>4.4395360878123098</v>
      </c>
      <c r="U599" s="39">
        <f t="shared" si="124"/>
        <v>0.18601584961496509</v>
      </c>
      <c r="V599" s="39">
        <f t="shared" si="125"/>
        <v>7.0885252648408059E-2</v>
      </c>
      <c r="W599" s="39">
        <f t="shared" si="126"/>
        <v>0.11513059696655703</v>
      </c>
      <c r="Z599" s="37"/>
      <c r="AA599" s="37"/>
    </row>
    <row r="600" spans="1:27">
      <c r="A600" s="1">
        <v>1920.04</v>
      </c>
      <c r="B600" s="11">
        <v>8.6</v>
      </c>
      <c r="C600" s="4">
        <v>0.52329999999999999</v>
      </c>
      <c r="D600" s="11">
        <v>0.88670000000000004</v>
      </c>
      <c r="E600" s="11">
        <v>20.3</v>
      </c>
      <c r="F600" s="4">
        <f t="shared" si="130"/>
        <v>1920.2916666666219</v>
      </c>
      <c r="G600" s="22">
        <f>G597*9/12+G609*3/12</f>
        <v>5</v>
      </c>
      <c r="H600" s="22">
        <f>G600+100*variable_alloc_parm!B$8</f>
        <v>5</v>
      </c>
      <c r="I600" s="4">
        <f t="shared" si="127"/>
        <v>129.08472906403941</v>
      </c>
      <c r="J600" s="4">
        <f t="shared" si="128"/>
        <v>7.854655665024632</v>
      </c>
      <c r="K600" s="33">
        <f t="shared" si="131"/>
        <v>1651.8912505618284</v>
      </c>
      <c r="L600" s="4">
        <f t="shared" si="132"/>
        <v>13.309235960591135</v>
      </c>
      <c r="M600" s="33">
        <f t="shared" si="129"/>
        <v>170.31767114804342</v>
      </c>
      <c r="N600" s="15">
        <f t="shared" si="121"/>
        <v>5.5998587255061851</v>
      </c>
      <c r="O600" s="6"/>
      <c r="P600" s="7">
        <f t="shared" si="122"/>
        <v>7.596115367581544</v>
      </c>
      <c r="Q600" s="7"/>
      <c r="R600" s="46">
        <f t="shared" si="123"/>
        <v>0.20002702354681728</v>
      </c>
      <c r="S600" s="22">
        <f t="shared" si="133"/>
        <v>1.0033864053419226</v>
      </c>
      <c r="T600" s="22">
        <f t="shared" si="134"/>
        <v>4.3228705440470714</v>
      </c>
      <c r="U600" s="39">
        <f t="shared" si="124"/>
        <v>0.19696434381990313</v>
      </c>
      <c r="V600" s="39">
        <f t="shared" si="125"/>
        <v>7.3364465691549974E-2</v>
      </c>
      <c r="W600" s="39">
        <f t="shared" si="126"/>
        <v>0.12359987812835316</v>
      </c>
      <c r="Z600" s="37"/>
      <c r="AA600" s="37"/>
    </row>
    <row r="601" spans="1:27">
      <c r="A601" s="1">
        <v>1920.05</v>
      </c>
      <c r="B601" s="11">
        <v>8.06</v>
      </c>
      <c r="C601" s="4">
        <v>0.52170000000000005</v>
      </c>
      <c r="D601" s="11">
        <v>0.87580000000000002</v>
      </c>
      <c r="E601" s="11">
        <v>20.6</v>
      </c>
      <c r="F601" s="4">
        <f t="shared" si="130"/>
        <v>1920.3749999999552</v>
      </c>
      <c r="G601" s="22">
        <f>G597*8/12+G609*4/12</f>
        <v>5.01</v>
      </c>
      <c r="H601" s="22">
        <f>G601+100*variable_alloc_parm!B$8</f>
        <v>5.01</v>
      </c>
      <c r="I601" s="4">
        <f t="shared" si="127"/>
        <v>119.217572815534</v>
      </c>
      <c r="J601" s="4">
        <f t="shared" si="128"/>
        <v>7.7166014563106815</v>
      </c>
      <c r="K601" s="33">
        <f t="shared" si="131"/>
        <v>1533.8507951480258</v>
      </c>
      <c r="L601" s="4">
        <f t="shared" si="132"/>
        <v>12.954187378640777</v>
      </c>
      <c r="M601" s="33">
        <f t="shared" si="129"/>
        <v>166.668303522412</v>
      </c>
      <c r="N601" s="15">
        <f t="shared" si="121"/>
        <v>5.1889504620474947</v>
      </c>
      <c r="O601" s="6"/>
      <c r="P601" s="7">
        <f t="shared" si="122"/>
        <v>7.0502187719604716</v>
      </c>
      <c r="Q601" s="7"/>
      <c r="R601" s="46">
        <f t="shared" si="123"/>
        <v>0.2176673789194917</v>
      </c>
      <c r="S601" s="22">
        <f t="shared" si="133"/>
        <v>1.0033950953658182</v>
      </c>
      <c r="T601" s="22">
        <f t="shared" si="134"/>
        <v>4.2743419213486602</v>
      </c>
      <c r="U601" s="39">
        <f t="shared" si="124"/>
        <v>0.19958456398027824</v>
      </c>
      <c r="V601" s="39">
        <f t="shared" si="125"/>
        <v>7.5468877672946189E-2</v>
      </c>
      <c r="W601" s="39">
        <f t="shared" si="126"/>
        <v>0.12411568630733205</v>
      </c>
      <c r="Z601" s="37"/>
      <c r="AA601" s="37"/>
    </row>
    <row r="602" spans="1:27">
      <c r="A602" s="1">
        <v>1920.06</v>
      </c>
      <c r="B602" s="11">
        <v>7.92</v>
      </c>
      <c r="C602" s="4">
        <v>0.52</v>
      </c>
      <c r="D602" s="11">
        <v>0.86499999999999999</v>
      </c>
      <c r="E602" s="11">
        <v>20.9</v>
      </c>
      <c r="F602" s="4">
        <f t="shared" si="130"/>
        <v>1920.4583333332885</v>
      </c>
      <c r="G602" s="22">
        <f>G597*7/12+G609*5/12</f>
        <v>5.0199999999999996</v>
      </c>
      <c r="H602" s="22">
        <f>G602+100*variable_alloc_parm!B$8</f>
        <v>5.0199999999999996</v>
      </c>
      <c r="I602" s="4">
        <f t="shared" si="127"/>
        <v>115.46526315789475</v>
      </c>
      <c r="J602" s="4">
        <f t="shared" si="128"/>
        <v>7.5810526315789488</v>
      </c>
      <c r="K602" s="33">
        <f t="shared" si="131"/>
        <v>1493.7017963744377</v>
      </c>
      <c r="L602" s="4">
        <f t="shared" si="132"/>
        <v>12.610789473684214</v>
      </c>
      <c r="M602" s="33">
        <f t="shared" si="129"/>
        <v>163.13788558887484</v>
      </c>
      <c r="N602" s="15">
        <f t="shared" si="121"/>
        <v>5.0436396804516201</v>
      </c>
      <c r="O602" s="6"/>
      <c r="P602" s="7">
        <f t="shared" si="122"/>
        <v>6.8644453350168098</v>
      </c>
      <c r="Q602" s="7"/>
      <c r="R602" s="46">
        <f t="shared" si="123"/>
        <v>0.22570609227300797</v>
      </c>
      <c r="S602" s="22">
        <f t="shared" si="133"/>
        <v>1.0034037851611233</v>
      </c>
      <c r="T602" s="22">
        <f t="shared" si="134"/>
        <v>4.2272912262121407</v>
      </c>
      <c r="U602" s="39">
        <f t="shared" si="124"/>
        <v>0.19117619572981881</v>
      </c>
      <c r="V602" s="39">
        <f t="shared" si="125"/>
        <v>7.7557779973142393E-2</v>
      </c>
      <c r="W602" s="39">
        <f t="shared" si="126"/>
        <v>0.11361841575667642</v>
      </c>
      <c r="Z602" s="37"/>
      <c r="AA602" s="37"/>
    </row>
    <row r="603" spans="1:27">
      <c r="A603" s="1">
        <v>1920.07</v>
      </c>
      <c r="B603" s="11">
        <v>7.91</v>
      </c>
      <c r="C603" s="4">
        <v>0.51829999999999998</v>
      </c>
      <c r="D603" s="11">
        <v>0.85419999999999996</v>
      </c>
      <c r="E603" s="11">
        <v>20.8</v>
      </c>
      <c r="F603" s="4">
        <f t="shared" si="130"/>
        <v>1920.5416666666217</v>
      </c>
      <c r="G603" s="22">
        <f>G597*6/12+G609*6/12</f>
        <v>5.0299999999999994</v>
      </c>
      <c r="H603" s="22">
        <f>G603+100*variable_alloc_parm!B$8</f>
        <v>5.0299999999999994</v>
      </c>
      <c r="I603" s="4">
        <f t="shared" si="127"/>
        <v>115.87389423076925</v>
      </c>
      <c r="J603" s="4">
        <f t="shared" si="128"/>
        <v>7.5925966346153855</v>
      </c>
      <c r="K603" s="33">
        <f t="shared" si="131"/>
        <v>1507.173056282011</v>
      </c>
      <c r="L603" s="4">
        <f t="shared" si="132"/>
        <v>12.513208653846155</v>
      </c>
      <c r="M603" s="33">
        <f t="shared" si="129"/>
        <v>162.7594468617059</v>
      </c>
      <c r="N603" s="15">
        <f t="shared" si="121"/>
        <v>5.0805929195407948</v>
      </c>
      <c r="O603" s="6"/>
      <c r="P603" s="7">
        <f t="shared" si="122"/>
        <v>6.9264957589329423</v>
      </c>
      <c r="Q603" s="7"/>
      <c r="R603" s="46">
        <f t="shared" si="123"/>
        <v>0.22364726750461542</v>
      </c>
      <c r="S603" s="22">
        <f t="shared" si="133"/>
        <v>1.0034124747280067</v>
      </c>
      <c r="T603" s="22">
        <f t="shared" si="134"/>
        <v>4.2620727097508198</v>
      </c>
      <c r="U603" s="39">
        <f t="shared" si="124"/>
        <v>0.18941984411646207</v>
      </c>
      <c r="V603" s="39">
        <f t="shared" si="125"/>
        <v>7.8224607807439561E-2</v>
      </c>
      <c r="W603" s="39">
        <f t="shared" si="126"/>
        <v>0.1111952363090225</v>
      </c>
      <c r="Z603" s="37"/>
      <c r="AA603" s="37"/>
    </row>
    <row r="604" spans="1:27">
      <c r="A604" s="1">
        <v>1920.08</v>
      </c>
      <c r="B604" s="11">
        <v>7.6</v>
      </c>
      <c r="C604" s="4">
        <v>0.51670000000000005</v>
      </c>
      <c r="D604" s="11">
        <v>0.84330000000000005</v>
      </c>
      <c r="E604" s="11">
        <v>20.3</v>
      </c>
      <c r="F604" s="4">
        <f t="shared" si="130"/>
        <v>1920.624999999955</v>
      </c>
      <c r="G604" s="22">
        <f>G597*5/12+G609*7/12</f>
        <v>5.0399999999999991</v>
      </c>
      <c r="H604" s="22">
        <f>G604+100*variable_alloc_parm!B$8</f>
        <v>5.0399999999999991</v>
      </c>
      <c r="I604" s="4">
        <f t="shared" si="127"/>
        <v>114.07487684729065</v>
      </c>
      <c r="J604" s="4">
        <f t="shared" si="128"/>
        <v>7.7555906403940895</v>
      </c>
      <c r="K604" s="33">
        <f t="shared" si="131"/>
        <v>1492.1796380581243</v>
      </c>
      <c r="L604" s="4">
        <f t="shared" si="132"/>
        <v>12.657808374384238</v>
      </c>
      <c r="M604" s="33">
        <f t="shared" si="129"/>
        <v>165.57303799663373</v>
      </c>
      <c r="N604" s="15">
        <f t="shared" si="121"/>
        <v>5.0207010779228574</v>
      </c>
      <c r="O604" s="6"/>
      <c r="P604" s="7">
        <f t="shared" si="122"/>
        <v>6.8578754838189084</v>
      </c>
      <c r="Q604" s="7"/>
      <c r="R604" s="46">
        <f t="shared" si="123"/>
        <v>0.22431643473371804</v>
      </c>
      <c r="S604" s="22">
        <f t="shared" si="133"/>
        <v>1.0034211640666379</v>
      </c>
      <c r="T604" s="22">
        <f t="shared" si="134"/>
        <v>4.3819523174071344</v>
      </c>
      <c r="U604" s="39">
        <f t="shared" si="124"/>
        <v>0.19025797397288469</v>
      </c>
      <c r="V604" s="39">
        <f t="shared" si="125"/>
        <v>7.6146876508933925E-2</v>
      </c>
      <c r="W604" s="39">
        <f t="shared" si="126"/>
        <v>0.11411109746395076</v>
      </c>
      <c r="Z604" s="37"/>
      <c r="AA604" s="37"/>
    </row>
    <row r="605" spans="1:27">
      <c r="A605" s="1">
        <v>1920.09</v>
      </c>
      <c r="B605" s="11">
        <v>7.87</v>
      </c>
      <c r="C605" s="4">
        <v>0.51500000000000001</v>
      </c>
      <c r="D605" s="11">
        <v>0.83250000000000002</v>
      </c>
      <c r="E605" s="11">
        <v>20</v>
      </c>
      <c r="F605" s="4">
        <f t="shared" si="130"/>
        <v>1920.7083333332882</v>
      </c>
      <c r="G605" s="22">
        <f>G597*4/12+G609*8/12</f>
        <v>5.05</v>
      </c>
      <c r="H605" s="22">
        <f>G605+100*variable_alloc_parm!B$8</f>
        <v>5.05</v>
      </c>
      <c r="I605" s="4">
        <f t="shared" si="127"/>
        <v>119.89945000000003</v>
      </c>
      <c r="J605" s="4">
        <f t="shared" si="128"/>
        <v>7.8460250000000018</v>
      </c>
      <c r="K605" s="33">
        <f t="shared" si="131"/>
        <v>1576.9217795480959</v>
      </c>
      <c r="L605" s="4">
        <f t="shared" si="132"/>
        <v>12.683137500000003</v>
      </c>
      <c r="M605" s="33">
        <f t="shared" si="129"/>
        <v>166.80907007290847</v>
      </c>
      <c r="N605" s="15">
        <f t="shared" si="121"/>
        <v>5.2971627701080592</v>
      </c>
      <c r="O605" s="6"/>
      <c r="P605" s="7">
        <f t="shared" si="122"/>
        <v>7.2473452714932414</v>
      </c>
      <c r="Q605" s="7"/>
      <c r="R605" s="46">
        <f t="shared" si="123"/>
        <v>0.21326971272005235</v>
      </c>
      <c r="S605" s="22">
        <f t="shared" si="133"/>
        <v>1.0034298531771852</v>
      </c>
      <c r="T605" s="22">
        <f t="shared" si="134"/>
        <v>4.462897850645426</v>
      </c>
      <c r="U605" s="39">
        <f t="shared" si="124"/>
        <v>0.18339246211333848</v>
      </c>
      <c r="V605" s="39">
        <f t="shared" si="125"/>
        <v>7.3788958079249234E-2</v>
      </c>
      <c r="W605" s="39">
        <f t="shared" si="126"/>
        <v>0.10960350403408925</v>
      </c>
      <c r="Z605" s="37"/>
      <c r="AA605" s="37"/>
    </row>
    <row r="606" spans="1:27">
      <c r="A606" s="1">
        <v>1920.1</v>
      </c>
      <c r="B606" s="11">
        <v>7.88</v>
      </c>
      <c r="C606" s="4">
        <v>0.51329999999999998</v>
      </c>
      <c r="D606" s="11">
        <v>0.82169999999999999</v>
      </c>
      <c r="E606" s="11">
        <v>19.899999999999999</v>
      </c>
      <c r="F606" s="4">
        <f t="shared" si="130"/>
        <v>1920.7916666666215</v>
      </c>
      <c r="G606" s="22">
        <f>G597*3/12+G609*9/12</f>
        <v>5.0600000000000005</v>
      </c>
      <c r="H606" s="22">
        <f>G606+100*variable_alloc_parm!B$8</f>
        <v>5.0600000000000005</v>
      </c>
      <c r="I606" s="4">
        <f t="shared" si="127"/>
        <v>120.65507537688445</v>
      </c>
      <c r="J606" s="4">
        <f t="shared" si="128"/>
        <v>7.8594226130653277</v>
      </c>
      <c r="K606" s="33">
        <f t="shared" si="131"/>
        <v>1595.4737412550892</v>
      </c>
      <c r="L606" s="4">
        <f t="shared" si="132"/>
        <v>12.581507035175882</v>
      </c>
      <c r="M606" s="33">
        <f t="shared" si="129"/>
        <v>166.37065649610491</v>
      </c>
      <c r="N606" s="15">
        <f t="shared" si="121"/>
        <v>5.3511773934241562</v>
      </c>
      <c r="O606" s="6"/>
      <c r="P606" s="7">
        <f t="shared" si="122"/>
        <v>7.3327658910836133</v>
      </c>
      <c r="Q606" s="7"/>
      <c r="R606" s="46">
        <f t="shared" si="123"/>
        <v>0.21393756305947345</v>
      </c>
      <c r="S606" s="22">
        <f t="shared" si="133"/>
        <v>1.0034385420598178</v>
      </c>
      <c r="T606" s="22">
        <f t="shared" si="134"/>
        <v>4.50070847740494</v>
      </c>
      <c r="U606" s="39">
        <f t="shared" si="124"/>
        <v>0.16586868535422217</v>
      </c>
      <c r="V606" s="39">
        <f t="shared" si="125"/>
        <v>7.3791189902679077E-2</v>
      </c>
      <c r="W606" s="39">
        <f t="shared" si="126"/>
        <v>9.207749545154309E-2</v>
      </c>
      <c r="Z606" s="37"/>
      <c r="AA606" s="37"/>
    </row>
    <row r="607" spans="1:27">
      <c r="A607" s="1">
        <v>1920.11</v>
      </c>
      <c r="B607" s="11">
        <v>7.48</v>
      </c>
      <c r="C607" s="4">
        <v>0.51170000000000004</v>
      </c>
      <c r="D607" s="11">
        <v>0.81079999999999997</v>
      </c>
      <c r="E607" s="11">
        <v>19.8</v>
      </c>
      <c r="F607" s="4">
        <f t="shared" si="130"/>
        <v>1920.8749999999548</v>
      </c>
      <c r="G607" s="22">
        <f>G597*2/12+G609*10/12</f>
        <v>5.0699999999999994</v>
      </c>
      <c r="H607" s="22">
        <f>G607+100*variable_alloc_parm!B$8</f>
        <v>5.0699999999999994</v>
      </c>
      <c r="I607" s="4">
        <f t="shared" si="127"/>
        <v>115.1088888888889</v>
      </c>
      <c r="J607" s="4">
        <f t="shared" si="128"/>
        <v>7.8744944444444469</v>
      </c>
      <c r="K607" s="33">
        <f t="shared" si="131"/>
        <v>1530.8114594957049</v>
      </c>
      <c r="L607" s="4">
        <f t="shared" si="132"/>
        <v>12.477311111111112</v>
      </c>
      <c r="M607" s="33">
        <f t="shared" si="129"/>
        <v>165.93341328330447</v>
      </c>
      <c r="N607" s="15">
        <f t="shared" si="121"/>
        <v>5.1264079309479245</v>
      </c>
      <c r="O607" s="6"/>
      <c r="P607" s="7">
        <f t="shared" si="122"/>
        <v>7.0372510508450157</v>
      </c>
      <c r="Q607" s="7"/>
      <c r="R607" s="46">
        <f t="shared" si="123"/>
        <v>0.22368938063015112</v>
      </c>
      <c r="S607" s="22">
        <f t="shared" si="133"/>
        <v>1.0034472307147033</v>
      </c>
      <c r="T607" s="22">
        <f t="shared" si="134"/>
        <v>4.5389933646863208</v>
      </c>
      <c r="U607" s="39">
        <f t="shared" si="124"/>
        <v>0.16319479470239706</v>
      </c>
      <c r="V607" s="39">
        <f t="shared" si="125"/>
        <v>7.3794103911501319E-2</v>
      </c>
      <c r="W607" s="39">
        <f t="shared" si="126"/>
        <v>8.9400690790895743E-2</v>
      </c>
      <c r="Z607" s="37"/>
      <c r="AA607" s="37"/>
    </row>
    <row r="608" spans="1:27">
      <c r="A608" s="1">
        <v>1920.12</v>
      </c>
      <c r="B608" s="11">
        <v>6.81</v>
      </c>
      <c r="C608" s="4">
        <v>0.51</v>
      </c>
      <c r="D608" s="11">
        <v>0.8</v>
      </c>
      <c r="E608" s="11">
        <v>19.399999999999999</v>
      </c>
      <c r="F608" s="4">
        <f t="shared" si="130"/>
        <v>1920.958333333288</v>
      </c>
      <c r="G608" s="22">
        <f>G597*1/12+G609*11/12</f>
        <v>5.0799999999999992</v>
      </c>
      <c r="H608" s="22">
        <f>G608+100*variable_alloc_parm!B$8</f>
        <v>5.0799999999999992</v>
      </c>
      <c r="I608" s="4">
        <f t="shared" si="127"/>
        <v>106.95912371134021</v>
      </c>
      <c r="J608" s="4">
        <f t="shared" si="128"/>
        <v>8.0101546391752585</v>
      </c>
      <c r="K608" s="33">
        <f t="shared" si="131"/>
        <v>1431.3063938106254</v>
      </c>
      <c r="L608" s="4">
        <f t="shared" si="132"/>
        <v>12.564948453608251</v>
      </c>
      <c r="M608" s="33">
        <f t="shared" si="129"/>
        <v>168.14172027143914</v>
      </c>
      <c r="N608" s="15">
        <f t="shared" si="121"/>
        <v>4.7842410450832462</v>
      </c>
      <c r="O608" s="6"/>
      <c r="P608" s="7">
        <f t="shared" si="122"/>
        <v>6.5824249808668807</v>
      </c>
      <c r="Q608" s="7"/>
      <c r="R608" s="46">
        <f t="shared" si="123"/>
        <v>0.23534006085393741</v>
      </c>
      <c r="S608" s="22">
        <f t="shared" si="133"/>
        <v>1.0034559191420109</v>
      </c>
      <c r="T608" s="22">
        <f t="shared" si="134"/>
        <v>4.648550431759416</v>
      </c>
      <c r="U608" s="39">
        <f t="shared" si="124"/>
        <v>0.16573358508088298</v>
      </c>
      <c r="V608" s="39">
        <f t="shared" si="125"/>
        <v>7.3475658499204677E-2</v>
      </c>
      <c r="W608" s="39">
        <f t="shared" si="126"/>
        <v>9.2257926581678307E-2</v>
      </c>
      <c r="Z608" s="37"/>
      <c r="AA608" s="37"/>
    </row>
    <row r="609" spans="1:27">
      <c r="A609" s="1">
        <v>1921.01</v>
      </c>
      <c r="B609" s="11">
        <v>7.11</v>
      </c>
      <c r="C609" s="4">
        <v>0.50580000000000003</v>
      </c>
      <c r="D609" s="11">
        <v>0.75749999999999995</v>
      </c>
      <c r="E609" s="11">
        <v>19</v>
      </c>
      <c r="F609" s="4">
        <f t="shared" si="130"/>
        <v>1921.0416666666213</v>
      </c>
      <c r="G609" s="22">
        <v>5.09</v>
      </c>
      <c r="H609" s="22">
        <f>G609+100*variable_alloc_parm!B$8</f>
        <v>5.09</v>
      </c>
      <c r="I609" s="4">
        <f t="shared" si="127"/>
        <v>114.02194736842107</v>
      </c>
      <c r="J609" s="4">
        <f t="shared" si="128"/>
        <v>8.1114347368421083</v>
      </c>
      <c r="K609" s="33">
        <f t="shared" si="131"/>
        <v>1534.8652111844631</v>
      </c>
      <c r="L609" s="4">
        <f t="shared" si="132"/>
        <v>12.147907894736843</v>
      </c>
      <c r="M609" s="33">
        <f t="shared" si="129"/>
        <v>163.52466912408306</v>
      </c>
      <c r="N609" s="15">
        <f t="shared" si="121"/>
        <v>5.1221841468873723</v>
      </c>
      <c r="O609" s="6"/>
      <c r="P609" s="7">
        <f t="shared" si="122"/>
        <v>7.0609227162370747</v>
      </c>
      <c r="Q609" s="7"/>
      <c r="R609" s="46">
        <f t="shared" si="123"/>
        <v>0.21920796290222033</v>
      </c>
      <c r="S609" s="22">
        <f t="shared" si="133"/>
        <v>1.0093750608638843</v>
      </c>
      <c r="T609" s="22">
        <f t="shared" si="134"/>
        <v>4.7628178766250127</v>
      </c>
      <c r="U609" s="39">
        <f t="shared" si="124"/>
        <v>0.16311673642059321</v>
      </c>
      <c r="V609" s="39">
        <f t="shared" si="125"/>
        <v>7.2471538690655368E-2</v>
      </c>
      <c r="W609" s="39">
        <f t="shared" si="126"/>
        <v>9.0645197729937843E-2</v>
      </c>
      <c r="Z609" s="37"/>
      <c r="AA609" s="37"/>
    </row>
    <row r="610" spans="1:27">
      <c r="A610" s="1">
        <v>1921.02</v>
      </c>
      <c r="B610" s="11">
        <v>7.06</v>
      </c>
      <c r="C610" s="4">
        <v>0.50170000000000003</v>
      </c>
      <c r="D610" s="11">
        <v>0.71499999999999997</v>
      </c>
      <c r="E610" s="11">
        <v>18.399999999999999</v>
      </c>
      <c r="F610" s="4">
        <f t="shared" si="130"/>
        <v>1921.1249999999545</v>
      </c>
      <c r="G610" s="22">
        <f>G609*11/12+G621*1/12</f>
        <v>5.024166666666666</v>
      </c>
      <c r="H610" s="22">
        <f>G610+100*variable_alloc_parm!B$8</f>
        <v>5.024166666666666</v>
      </c>
      <c r="I610" s="4">
        <f t="shared" si="127"/>
        <v>116.91206521739133</v>
      </c>
      <c r="J610" s="4">
        <f t="shared" si="128"/>
        <v>8.3080429347826108</v>
      </c>
      <c r="K610" s="33">
        <f t="shared" si="131"/>
        <v>1583.0891304296742</v>
      </c>
      <c r="L610" s="4">
        <f t="shared" si="132"/>
        <v>11.840244565217393</v>
      </c>
      <c r="M610" s="33">
        <f t="shared" si="129"/>
        <v>160.32701533388342</v>
      </c>
      <c r="N610" s="15">
        <f t="shared" si="121"/>
        <v>5.2748571912050446</v>
      </c>
      <c r="O610" s="6"/>
      <c r="P610" s="7">
        <f t="shared" si="122"/>
        <v>7.2857884017168804</v>
      </c>
      <c r="Q610" s="7"/>
      <c r="R610" s="46">
        <f t="shared" si="123"/>
        <v>0.21414317843259156</v>
      </c>
      <c r="S610" s="22">
        <f t="shared" si="133"/>
        <v>1.0093356823927233</v>
      </c>
      <c r="T610" s="22">
        <f t="shared" si="134"/>
        <v>4.9642348966270324</v>
      </c>
      <c r="U610" s="39">
        <f t="shared" si="124"/>
        <v>0.17010499357006514</v>
      </c>
      <c r="V610" s="39">
        <f t="shared" si="125"/>
        <v>6.9433905952720476E-2</v>
      </c>
      <c r="W610" s="39">
        <f t="shared" si="126"/>
        <v>0.10067108761734467</v>
      </c>
      <c r="Z610" s="37"/>
      <c r="AA610" s="37"/>
    </row>
    <row r="611" spans="1:27">
      <c r="A611" s="1">
        <v>1921.03</v>
      </c>
      <c r="B611" s="11">
        <v>6.88</v>
      </c>
      <c r="C611" s="4">
        <v>0.4975</v>
      </c>
      <c r="D611" s="11">
        <v>0.67249999999999999</v>
      </c>
      <c r="E611" s="11">
        <v>18.3</v>
      </c>
      <c r="F611" s="4">
        <f t="shared" si="130"/>
        <v>1921.2083333332878</v>
      </c>
      <c r="G611" s="22">
        <f>G609*10/12+G621*2/12</f>
        <v>4.958333333333333</v>
      </c>
      <c r="H611" s="22">
        <f>G611+100*variable_alloc_parm!B$8</f>
        <v>4.958333333333333</v>
      </c>
      <c r="I611" s="4">
        <f t="shared" si="127"/>
        <v>114.55387978142078</v>
      </c>
      <c r="J611" s="4">
        <f t="shared" si="128"/>
        <v>8.2835109289617499</v>
      </c>
      <c r="K611" s="33">
        <f t="shared" si="131"/>
        <v>1560.5044378216592</v>
      </c>
      <c r="L611" s="4">
        <f t="shared" si="132"/>
        <v>11.197308743169401</v>
      </c>
      <c r="M611" s="33">
        <f t="shared" si="129"/>
        <v>152.53477244695725</v>
      </c>
      <c r="N611" s="15">
        <f t="shared" si="121"/>
        <v>5.192348158684176</v>
      </c>
      <c r="O611" s="6"/>
      <c r="P611" s="7">
        <f t="shared" si="122"/>
        <v>7.1866431496339809</v>
      </c>
      <c r="Q611" s="7"/>
      <c r="R611" s="46">
        <f t="shared" si="123"/>
        <v>0.2160920578171753</v>
      </c>
      <c r="S611" s="22">
        <f t="shared" si="133"/>
        <v>1.0092963694422421</v>
      </c>
      <c r="T611" s="22">
        <f t="shared" si="134"/>
        <v>5.037959632337957</v>
      </c>
      <c r="U611" s="39">
        <f t="shared" si="124"/>
        <v>0.17529084842368081</v>
      </c>
      <c r="V611" s="39">
        <f t="shared" si="125"/>
        <v>6.8586400266291481E-2</v>
      </c>
      <c r="W611" s="39">
        <f t="shared" si="126"/>
        <v>0.10670444815738933</v>
      </c>
      <c r="Z611" s="37"/>
      <c r="AA611" s="37"/>
    </row>
    <row r="612" spans="1:27">
      <c r="A612" s="1">
        <v>1921.04</v>
      </c>
      <c r="B612" s="11">
        <v>6.91</v>
      </c>
      <c r="C612" s="4">
        <v>0.49330000000000002</v>
      </c>
      <c r="D612" s="11">
        <v>0.63</v>
      </c>
      <c r="E612" s="11">
        <v>18.100000000000001</v>
      </c>
      <c r="F612" s="4">
        <f t="shared" si="130"/>
        <v>1921.291666666621</v>
      </c>
      <c r="G612" s="22">
        <f>G609*9/12+G621*3/12</f>
        <v>4.8925000000000001</v>
      </c>
      <c r="H612" s="22">
        <f>G612+100*variable_alloc_parm!B$8</f>
        <v>4.8925000000000001</v>
      </c>
      <c r="I612" s="4">
        <f t="shared" si="127"/>
        <v>116.3246961325967</v>
      </c>
      <c r="J612" s="4">
        <f t="shared" si="128"/>
        <v>8.3043375690607757</v>
      </c>
      <c r="K612" s="33">
        <f t="shared" si="131"/>
        <v>1594.0544123057293</v>
      </c>
      <c r="L612" s="4">
        <f t="shared" si="132"/>
        <v>10.60558011049724</v>
      </c>
      <c r="M612" s="33">
        <f t="shared" si="129"/>
        <v>145.33347029704916</v>
      </c>
      <c r="N612" s="15">
        <f t="shared" si="121"/>
        <v>5.2970859227396732</v>
      </c>
      <c r="O612" s="6"/>
      <c r="P612" s="7">
        <f t="shared" si="122"/>
        <v>7.3471112451693328</v>
      </c>
      <c r="Q612" s="7"/>
      <c r="R612" s="46">
        <f t="shared" si="123"/>
        <v>0.21520858180944386</v>
      </c>
      <c r="S612" s="22">
        <f t="shared" si="133"/>
        <v>1.0092571223325355</v>
      </c>
      <c r="T612" s="22">
        <f t="shared" si="134"/>
        <v>5.1409799394237288</v>
      </c>
      <c r="U612" s="39">
        <f t="shared" si="124"/>
        <v>0.1624222384357481</v>
      </c>
      <c r="V612" s="39">
        <f t="shared" si="125"/>
        <v>6.7159652991352958E-2</v>
      </c>
      <c r="W612" s="39">
        <f t="shared" si="126"/>
        <v>9.5262585444395143E-2</v>
      </c>
      <c r="Z612" s="37"/>
      <c r="AA612" s="37"/>
    </row>
    <row r="613" spans="1:27">
      <c r="A613" s="1">
        <v>1921.05</v>
      </c>
      <c r="B613" s="11">
        <v>7.12</v>
      </c>
      <c r="C613" s="4">
        <v>0.48920000000000002</v>
      </c>
      <c r="D613" s="11">
        <v>0.58750000000000002</v>
      </c>
      <c r="E613" s="11">
        <v>17.7</v>
      </c>
      <c r="F613" s="4">
        <f t="shared" si="130"/>
        <v>1921.3749999999543</v>
      </c>
      <c r="G613" s="22">
        <f>G609*8/12+G621*4/12</f>
        <v>4.8266666666666662</v>
      </c>
      <c r="H613" s="22">
        <f>G613+100*variable_alloc_parm!B$8</f>
        <v>4.8266666666666662</v>
      </c>
      <c r="I613" s="4">
        <f t="shared" si="127"/>
        <v>122.5685875706215</v>
      </c>
      <c r="J613" s="4">
        <f t="shared" si="128"/>
        <v>8.421425988700566</v>
      </c>
      <c r="K613" s="33">
        <f t="shared" si="131"/>
        <v>1689.2344328525874</v>
      </c>
      <c r="L613" s="4">
        <f t="shared" si="132"/>
        <v>10.113629943502827</v>
      </c>
      <c r="M613" s="33">
        <f t="shared" si="129"/>
        <v>139.38556591304706</v>
      </c>
      <c r="N613" s="15">
        <f t="shared" si="121"/>
        <v>5.6094692253307752</v>
      </c>
      <c r="O613" s="6"/>
      <c r="P613" s="7">
        <f t="shared" si="122"/>
        <v>7.7953012232006342</v>
      </c>
      <c r="Q613" s="7"/>
      <c r="R613" s="46">
        <f t="shared" si="123"/>
        <v>0.20295342319783582</v>
      </c>
      <c r="S613" s="22">
        <f t="shared" si="133"/>
        <v>1.0092179413853946</v>
      </c>
      <c r="T613" s="22">
        <f t="shared" si="134"/>
        <v>5.3058264528441113</v>
      </c>
      <c r="U613" s="39">
        <f t="shared" si="124"/>
        <v>0.14612928022673488</v>
      </c>
      <c r="V613" s="39">
        <f t="shared" si="125"/>
        <v>6.5230175097410248E-2</v>
      </c>
      <c r="W613" s="39">
        <f t="shared" si="126"/>
        <v>8.0899105129324633E-2</v>
      </c>
      <c r="Z613" s="37"/>
      <c r="AA613" s="37"/>
    </row>
    <row r="614" spans="1:27">
      <c r="A614" s="1">
        <v>1921.06</v>
      </c>
      <c r="B614" s="11">
        <v>6.55</v>
      </c>
      <c r="C614" s="4">
        <v>0.48499999999999999</v>
      </c>
      <c r="D614" s="11">
        <v>0.54500000000000004</v>
      </c>
      <c r="E614" s="11">
        <v>17.600000000000001</v>
      </c>
      <c r="F614" s="4">
        <f t="shared" si="130"/>
        <v>1921.4583333332876</v>
      </c>
      <c r="G614" s="22">
        <f>G609*7/12+G621*5/12</f>
        <v>4.7608333333333333</v>
      </c>
      <c r="H614" s="22">
        <f>G614+100*variable_alloc_parm!B$8</f>
        <v>4.7608333333333333</v>
      </c>
      <c r="I614" s="4">
        <f t="shared" si="127"/>
        <v>113.39687500000001</v>
      </c>
      <c r="J614" s="4">
        <f t="shared" si="128"/>
        <v>8.3965624999999999</v>
      </c>
      <c r="K614" s="33">
        <f t="shared" si="131"/>
        <v>1572.4737459713883</v>
      </c>
      <c r="L614" s="4">
        <f t="shared" si="132"/>
        <v>9.4353125000000002</v>
      </c>
      <c r="M614" s="33">
        <f t="shared" si="129"/>
        <v>130.83941855792469</v>
      </c>
      <c r="N614" s="15">
        <f t="shared" si="121"/>
        <v>5.2161109609893197</v>
      </c>
      <c r="O614" s="6"/>
      <c r="P614" s="7">
        <f t="shared" si="122"/>
        <v>7.2663741034908416</v>
      </c>
      <c r="Q614" s="7"/>
      <c r="R614" s="46">
        <f t="shared" si="123"/>
        <v>0.21644775043781014</v>
      </c>
      <c r="S614" s="22">
        <f t="shared" si="133"/>
        <v>1.0091788269243167</v>
      </c>
      <c r="T614" s="22">
        <f t="shared" si="134"/>
        <v>5.3851598821902735</v>
      </c>
      <c r="U614" s="39">
        <f t="shared" si="124"/>
        <v>0.15274418739271223</v>
      </c>
      <c r="V614" s="39">
        <f t="shared" si="125"/>
        <v>6.5104610088245751E-2</v>
      </c>
      <c r="W614" s="39">
        <f t="shared" si="126"/>
        <v>8.7639577304466476E-2</v>
      </c>
      <c r="Z614" s="37"/>
      <c r="AA614" s="37"/>
    </row>
    <row r="615" spans="1:27">
      <c r="A615" s="1">
        <v>1921.07</v>
      </c>
      <c r="B615" s="11">
        <v>6.53</v>
      </c>
      <c r="C615" s="4">
        <v>0.48080000000000001</v>
      </c>
      <c r="D615" s="11">
        <v>0.50249999999999995</v>
      </c>
      <c r="E615" s="11">
        <v>17.7</v>
      </c>
      <c r="F615" s="4">
        <f t="shared" si="130"/>
        <v>1921.5416666666208</v>
      </c>
      <c r="G615" s="22">
        <f>G609*6/12+G621*6/12</f>
        <v>4.6950000000000003</v>
      </c>
      <c r="H615" s="22">
        <f>G615+100*variable_alloc_parm!B$8</f>
        <v>4.6950000000000003</v>
      </c>
      <c r="I615" s="4">
        <f t="shared" si="127"/>
        <v>112.41192090395484</v>
      </c>
      <c r="J615" s="4">
        <f t="shared" si="128"/>
        <v>8.2768225988700586</v>
      </c>
      <c r="K615" s="33">
        <f t="shared" si="131"/>
        <v>1568.3799476432964</v>
      </c>
      <c r="L615" s="4">
        <f t="shared" si="132"/>
        <v>8.650381355932204</v>
      </c>
      <c r="M615" s="33">
        <f t="shared" si="129"/>
        <v>120.69079995264261</v>
      </c>
      <c r="N615" s="15">
        <f t="shared" si="121"/>
        <v>5.1977793619054697</v>
      </c>
      <c r="O615" s="6"/>
      <c r="P615" s="7">
        <f t="shared" si="122"/>
        <v>7.2590804721952731</v>
      </c>
      <c r="Q615" s="7"/>
      <c r="R615" s="46">
        <f t="shared" si="123"/>
        <v>0.21723137134873222</v>
      </c>
      <c r="S615" s="22">
        <f t="shared" si="133"/>
        <v>1.0091397792745151</v>
      </c>
      <c r="T615" s="22">
        <f t="shared" si="134"/>
        <v>5.4038854381735959</v>
      </c>
      <c r="U615" s="39">
        <f t="shared" si="124"/>
        <v>0.15740803163018846</v>
      </c>
      <c r="V615" s="39">
        <f t="shared" si="125"/>
        <v>6.4791523394092998E-2</v>
      </c>
      <c r="W615" s="39">
        <f t="shared" si="126"/>
        <v>9.2616508236095463E-2</v>
      </c>
      <c r="Z615" s="37"/>
      <c r="AA615" s="37"/>
    </row>
    <row r="616" spans="1:27">
      <c r="A616" s="1">
        <v>1921.08</v>
      </c>
      <c r="B616" s="11">
        <v>6.45</v>
      </c>
      <c r="C616" s="4">
        <v>0.47670000000000001</v>
      </c>
      <c r="D616" s="11">
        <v>0.46</v>
      </c>
      <c r="E616" s="11">
        <v>17.7</v>
      </c>
      <c r="F616" s="4">
        <f t="shared" si="130"/>
        <v>1921.6249999999541</v>
      </c>
      <c r="G616" s="22">
        <f>G609*5/12+G621*7/12</f>
        <v>4.6291666666666664</v>
      </c>
      <c r="H616" s="22">
        <f>G616+100*variable_alloc_parm!B$8</f>
        <v>4.6291666666666664</v>
      </c>
      <c r="I616" s="4">
        <f t="shared" si="127"/>
        <v>111.03474576271188</v>
      </c>
      <c r="J616" s="4">
        <f t="shared" si="128"/>
        <v>8.2062423728813574</v>
      </c>
      <c r="K616" s="33">
        <f t="shared" si="131"/>
        <v>1558.7066700948531</v>
      </c>
      <c r="L616" s="4">
        <f t="shared" si="132"/>
        <v>7.918757062146895</v>
      </c>
      <c r="M616" s="33">
        <f t="shared" si="129"/>
        <v>111.163576471881</v>
      </c>
      <c r="N616" s="15">
        <f t="shared" si="121"/>
        <v>5.1612948232157301</v>
      </c>
      <c r="O616" s="6"/>
      <c r="P616" s="7">
        <f t="shared" si="122"/>
        <v>7.2275602020151304</v>
      </c>
      <c r="Q616" s="7"/>
      <c r="R616" s="46">
        <f t="shared" si="123"/>
        <v>0.21585157871859117</v>
      </c>
      <c r="S616" s="22">
        <f t="shared" si="133"/>
        <v>1.0091007987629279</v>
      </c>
      <c r="T616" s="22">
        <f t="shared" si="134"/>
        <v>5.4532757583032687</v>
      </c>
      <c r="U616" s="39">
        <f t="shared" si="124"/>
        <v>0.15520438301000405</v>
      </c>
      <c r="V616" s="39">
        <f t="shared" si="125"/>
        <v>6.3882556258163525E-2</v>
      </c>
      <c r="W616" s="39">
        <f t="shared" si="126"/>
        <v>9.1321826751840529E-2</v>
      </c>
      <c r="Z616" s="37"/>
      <c r="AA616" s="37"/>
    </row>
    <row r="617" spans="1:27">
      <c r="A617" s="1">
        <v>1921.09</v>
      </c>
      <c r="B617" s="11">
        <v>6.61</v>
      </c>
      <c r="C617" s="4">
        <v>0.47249999999999998</v>
      </c>
      <c r="D617" s="11">
        <v>0.41749999999999998</v>
      </c>
      <c r="E617" s="11">
        <v>17.5</v>
      </c>
      <c r="F617" s="4">
        <f t="shared" si="130"/>
        <v>1921.7083333332873</v>
      </c>
      <c r="G617" s="22">
        <f>G609*4/12+G621*8/12</f>
        <v>4.5633333333333335</v>
      </c>
      <c r="H617" s="22">
        <f>G617+100*variable_alloc_parm!B$8</f>
        <v>4.5633333333333335</v>
      </c>
      <c r="I617" s="4">
        <f t="shared" si="127"/>
        <v>115.08954285714289</v>
      </c>
      <c r="J617" s="4">
        <f t="shared" si="128"/>
        <v>8.2269000000000005</v>
      </c>
      <c r="K617" s="33">
        <f t="shared" si="131"/>
        <v>1625.2520523674577</v>
      </c>
      <c r="L617" s="4">
        <f t="shared" si="132"/>
        <v>7.2692714285714288</v>
      </c>
      <c r="M617" s="33">
        <f t="shared" si="129"/>
        <v>102.65396851186286</v>
      </c>
      <c r="N617" s="15">
        <f t="shared" si="121"/>
        <v>5.377524425458259</v>
      </c>
      <c r="O617" s="6"/>
      <c r="P617" s="7">
        <f t="shared" si="122"/>
        <v>7.5505875789303607</v>
      </c>
      <c r="Q617" s="7"/>
      <c r="R617" s="46">
        <f t="shared" si="123"/>
        <v>0.20640123633622981</v>
      </c>
      <c r="S617" s="22">
        <f t="shared" si="133"/>
        <v>1.0090618857182294</v>
      </c>
      <c r="T617" s="22">
        <f t="shared" si="134"/>
        <v>5.5657952655620919</v>
      </c>
      <c r="U617" s="39">
        <f t="shared" si="124"/>
        <v>0.13342049673951029</v>
      </c>
      <c r="V617" s="39">
        <f t="shared" si="125"/>
        <v>6.2479788382081125E-2</v>
      </c>
      <c r="W617" s="39">
        <f t="shared" si="126"/>
        <v>7.0940708357429161E-2</v>
      </c>
      <c r="Z617" s="37"/>
      <c r="AA617" s="37"/>
    </row>
    <row r="618" spans="1:27">
      <c r="A618" s="1">
        <v>1921.1</v>
      </c>
      <c r="B618" s="11">
        <v>6.7</v>
      </c>
      <c r="C618" s="4">
        <v>0.46829999999999999</v>
      </c>
      <c r="D618" s="11">
        <v>0.375</v>
      </c>
      <c r="E618" s="11">
        <v>17.5</v>
      </c>
      <c r="F618" s="4">
        <f t="shared" si="130"/>
        <v>1921.7916666666206</v>
      </c>
      <c r="G618" s="22">
        <f>G609*3/12+G621*9/12</f>
        <v>4.4974999999999996</v>
      </c>
      <c r="H618" s="22">
        <f>G618+100*variable_alloc_parm!B$8</f>
        <v>4.4974999999999996</v>
      </c>
      <c r="I618" s="4">
        <f t="shared" si="127"/>
        <v>116.65657142857145</v>
      </c>
      <c r="J618" s="4">
        <f t="shared" si="128"/>
        <v>8.153772</v>
      </c>
      <c r="K618" s="33">
        <f t="shared" si="131"/>
        <v>1656.9764314985787</v>
      </c>
      <c r="L618" s="4">
        <f t="shared" si="132"/>
        <v>6.5292857142857157</v>
      </c>
      <c r="M618" s="33">
        <f t="shared" si="129"/>
        <v>92.741218180890598</v>
      </c>
      <c r="N618" s="15">
        <f t="shared" si="121"/>
        <v>5.4792576780533473</v>
      </c>
      <c r="O618" s="6"/>
      <c r="P618" s="7">
        <f t="shared" si="122"/>
        <v>7.7141620987324897</v>
      </c>
      <c r="Q618" s="7"/>
      <c r="R618" s="46">
        <f t="shared" si="123"/>
        <v>0.20360686991963539</v>
      </c>
      <c r="S618" s="22">
        <f t="shared" si="133"/>
        <v>1.0090230404708369</v>
      </c>
      <c r="T618" s="22">
        <f t="shared" si="134"/>
        <v>5.6162318661896782</v>
      </c>
      <c r="U618" s="39">
        <f t="shared" si="124"/>
        <v>0.11664170789688111</v>
      </c>
      <c r="V618" s="39">
        <f t="shared" si="125"/>
        <v>6.2296997971143186E-2</v>
      </c>
      <c r="W618" s="39">
        <f t="shared" si="126"/>
        <v>5.4344709925737922E-2</v>
      </c>
      <c r="Z618" s="37"/>
      <c r="AA618" s="37"/>
    </row>
    <row r="619" spans="1:27">
      <c r="A619" s="1">
        <v>1921.11</v>
      </c>
      <c r="B619" s="11">
        <v>7.06</v>
      </c>
      <c r="C619" s="4">
        <v>0.4642</v>
      </c>
      <c r="D619" s="11">
        <v>0.33250000000000002</v>
      </c>
      <c r="E619" s="11">
        <v>17.399999999999999</v>
      </c>
      <c r="F619" s="4">
        <f t="shared" si="130"/>
        <v>1921.8749999999538</v>
      </c>
      <c r="G619" s="22">
        <f>G609*2/12+G621*10/12</f>
        <v>4.4316666666666666</v>
      </c>
      <c r="H619" s="22">
        <f>G619+100*variable_alloc_parm!B$8</f>
        <v>4.4316666666666666</v>
      </c>
      <c r="I619" s="4">
        <f t="shared" si="127"/>
        <v>123.63114942528738</v>
      </c>
      <c r="J619" s="4">
        <f t="shared" si="128"/>
        <v>8.1288356321839093</v>
      </c>
      <c r="K619" s="33">
        <f t="shared" si="131"/>
        <v>1765.6642830252983</v>
      </c>
      <c r="L619" s="4">
        <f t="shared" si="132"/>
        <v>5.8225718390804619</v>
      </c>
      <c r="M619" s="33">
        <f t="shared" si="129"/>
        <v>83.156285284123499</v>
      </c>
      <c r="N619" s="15">
        <f t="shared" si="121"/>
        <v>5.8381969932008912</v>
      </c>
      <c r="O619" s="6"/>
      <c r="P619" s="7">
        <f t="shared" si="122"/>
        <v>8.23994607876309</v>
      </c>
      <c r="Q619" s="7"/>
      <c r="R619" s="46">
        <f t="shared" si="123"/>
        <v>0.19353770826111438</v>
      </c>
      <c r="S619" s="22">
        <f t="shared" si="133"/>
        <v>1.0089842633529238</v>
      </c>
      <c r="T619" s="22">
        <f t="shared" si="134"/>
        <v>5.6994757866786472</v>
      </c>
      <c r="U619" s="39">
        <f t="shared" si="124"/>
        <v>0.11332002889117776</v>
      </c>
      <c r="V619" s="39">
        <f t="shared" si="125"/>
        <v>6.2237375274959872E-2</v>
      </c>
      <c r="W619" s="39">
        <f t="shared" si="126"/>
        <v>5.1082653616217888E-2</v>
      </c>
      <c r="Z619" s="37"/>
      <c r="AA619" s="37"/>
    </row>
    <row r="620" spans="1:27">
      <c r="A620" s="1">
        <v>1921.12</v>
      </c>
      <c r="B620" s="11">
        <v>7.31</v>
      </c>
      <c r="C620" s="4">
        <v>0.46</v>
      </c>
      <c r="D620" s="11">
        <v>0.28999999999999998</v>
      </c>
      <c r="E620" s="11">
        <v>17.3</v>
      </c>
      <c r="F620" s="4">
        <f t="shared" si="130"/>
        <v>1921.9583333332871</v>
      </c>
      <c r="G620" s="22">
        <f>G609*1/12+G621*11/12</f>
        <v>4.3658333333333328</v>
      </c>
      <c r="H620" s="22">
        <f>G620+100*variable_alloc_parm!B$8</f>
        <v>4.3658333333333328</v>
      </c>
      <c r="I620" s="4">
        <f t="shared" si="127"/>
        <v>128.74895953757226</v>
      </c>
      <c r="J620" s="4">
        <f t="shared" si="128"/>
        <v>8.1018497109826608</v>
      </c>
      <c r="K620" s="33">
        <f t="shared" si="131"/>
        <v>1848.3977213635201</v>
      </c>
      <c r="L620" s="4">
        <f t="shared" si="132"/>
        <v>5.1076878612716765</v>
      </c>
      <c r="M620" s="33">
        <f t="shared" si="129"/>
        <v>73.329047769551408</v>
      </c>
      <c r="N620" s="15">
        <f t="shared" si="121"/>
        <v>6.1141588494172723</v>
      </c>
      <c r="O620" s="6"/>
      <c r="P620" s="7">
        <f t="shared" si="122"/>
        <v>8.6498527940779315</v>
      </c>
      <c r="Q620" s="7"/>
      <c r="R620" s="46">
        <f t="shared" si="123"/>
        <v>0.18696752320380897</v>
      </c>
      <c r="S620" s="22">
        <f t="shared" si="133"/>
        <v>1.0089455546984269</v>
      </c>
      <c r="T620" s="22">
        <f t="shared" si="134"/>
        <v>5.7839223109412812</v>
      </c>
      <c r="U620" s="39">
        <f t="shared" si="124"/>
        <v>8.7052791666405893E-2</v>
      </c>
      <c r="V620" s="39">
        <f t="shared" si="125"/>
        <v>6.1471044956979082E-2</v>
      </c>
      <c r="W620" s="39">
        <f t="shared" si="126"/>
        <v>2.5581746709426811E-2</v>
      </c>
      <c r="Z620" s="37"/>
      <c r="AA620" s="37"/>
    </row>
    <row r="621" spans="1:27">
      <c r="A621" s="1">
        <v>1922.01</v>
      </c>
      <c r="B621" s="11">
        <v>7.3</v>
      </c>
      <c r="C621" s="4">
        <v>0.4642</v>
      </c>
      <c r="D621" s="11">
        <v>0.32329999999999998</v>
      </c>
      <c r="E621" s="11">
        <v>16.899999999999999</v>
      </c>
      <c r="F621" s="4">
        <f t="shared" si="130"/>
        <v>1922.0416666666204</v>
      </c>
      <c r="G621" s="22">
        <v>4.3</v>
      </c>
      <c r="H621" s="22">
        <f>G621+100*variable_alloc_parm!B$8</f>
        <v>4.3</v>
      </c>
      <c r="I621" s="4">
        <f t="shared" si="127"/>
        <v>131.61597633136097</v>
      </c>
      <c r="J621" s="4">
        <f t="shared" si="128"/>
        <v>8.3693337278106519</v>
      </c>
      <c r="K621" s="33">
        <f t="shared" si="131"/>
        <v>1899.5712773678981</v>
      </c>
      <c r="L621" s="4">
        <f t="shared" si="132"/>
        <v>5.8289650887573972</v>
      </c>
      <c r="M621" s="33">
        <f t="shared" si="129"/>
        <v>84.127588215485133</v>
      </c>
      <c r="N621" s="15">
        <f t="shared" si="121"/>
        <v>6.2870872903471273</v>
      </c>
      <c r="O621" s="6"/>
      <c r="P621" s="7">
        <f t="shared" si="122"/>
        <v>8.9170964731832107</v>
      </c>
      <c r="Q621" s="7"/>
      <c r="R621" s="46">
        <f t="shared" si="123"/>
        <v>0.17951956182160139</v>
      </c>
      <c r="S621" s="22">
        <f t="shared" si="133"/>
        <v>1.0031803360364855</v>
      </c>
      <c r="T621" s="22">
        <f t="shared" si="134"/>
        <v>5.9737848985309467</v>
      </c>
      <c r="U621" s="39">
        <f t="shared" si="124"/>
        <v>8.5386471884165926E-2</v>
      </c>
      <c r="V621" s="39">
        <f t="shared" si="125"/>
        <v>6.0320506332032897E-2</v>
      </c>
      <c r="W621" s="39">
        <f t="shared" si="126"/>
        <v>2.5065965552133029E-2</v>
      </c>
      <c r="Z621" s="37"/>
      <c r="AA621" s="37"/>
    </row>
    <row r="622" spans="1:27">
      <c r="A622" s="1">
        <v>1922.02</v>
      </c>
      <c r="B622" s="11">
        <v>7.46</v>
      </c>
      <c r="C622" s="4">
        <v>0.46829999999999999</v>
      </c>
      <c r="D622" s="11">
        <v>0.35670000000000002</v>
      </c>
      <c r="E622" s="11">
        <v>16.899999999999999</v>
      </c>
      <c r="F622" s="4">
        <f t="shared" si="130"/>
        <v>1922.1249999999536</v>
      </c>
      <c r="G622" s="22">
        <f>G621*11/12+G633*1/12</f>
        <v>4.3049999999999997</v>
      </c>
      <c r="H622" s="22">
        <f>G622+100*variable_alloc_parm!B$8</f>
        <v>4.3049999999999997</v>
      </c>
      <c r="I622" s="4">
        <f t="shared" si="127"/>
        <v>134.50071005917164</v>
      </c>
      <c r="J622" s="4">
        <f t="shared" si="128"/>
        <v>8.4432550295857993</v>
      </c>
      <c r="K622" s="33">
        <f t="shared" si="131"/>
        <v>1951.360616200521</v>
      </c>
      <c r="L622" s="4">
        <f t="shared" si="132"/>
        <v>6.4311532544378718</v>
      </c>
      <c r="M622" s="33">
        <f t="shared" si="129"/>
        <v>93.304334021276929</v>
      </c>
      <c r="N622" s="15">
        <f t="shared" si="121"/>
        <v>6.4613058726969825</v>
      </c>
      <c r="O622" s="6"/>
      <c r="P622" s="7">
        <f t="shared" si="122"/>
        <v>9.1855378690400542</v>
      </c>
      <c r="Q622" s="7"/>
      <c r="R622" s="46">
        <f t="shared" si="123"/>
        <v>0.17408010681528899</v>
      </c>
      <c r="S622" s="22">
        <f t="shared" si="133"/>
        <v>1.0031845960283758</v>
      </c>
      <c r="T622" s="22">
        <f t="shared" si="134"/>
        <v>5.9927835419179578</v>
      </c>
      <c r="U622" s="39">
        <f t="shared" si="124"/>
        <v>8.3916754121699411E-2</v>
      </c>
      <c r="V622" s="39">
        <f t="shared" si="125"/>
        <v>6.2073880429736938E-2</v>
      </c>
      <c r="W622" s="39">
        <f t="shared" si="126"/>
        <v>2.1842873691962472E-2</v>
      </c>
      <c r="Z622" s="37"/>
      <c r="AA622" s="37"/>
    </row>
    <row r="623" spans="1:27">
      <c r="A623" s="1">
        <v>1922.03</v>
      </c>
      <c r="B623" s="11">
        <v>7.74</v>
      </c>
      <c r="C623" s="4">
        <v>0.47249999999999998</v>
      </c>
      <c r="D623" s="11">
        <v>0.39</v>
      </c>
      <c r="E623" s="11">
        <v>16.7</v>
      </c>
      <c r="F623" s="4">
        <f t="shared" si="130"/>
        <v>1922.2083333332869</v>
      </c>
      <c r="G623" s="22">
        <f>G621*10/12+G633*2/12</f>
        <v>4.3100000000000005</v>
      </c>
      <c r="H623" s="22">
        <f>G623+100*variable_alloc_parm!B$8</f>
        <v>4.3100000000000005</v>
      </c>
      <c r="I623" s="4">
        <f t="shared" si="127"/>
        <v>141.22023952095813</v>
      </c>
      <c r="J623" s="4">
        <f t="shared" si="128"/>
        <v>8.6210029940119774</v>
      </c>
      <c r="K623" s="33">
        <f t="shared" si="131"/>
        <v>2059.2716868630159</v>
      </c>
      <c r="L623" s="4">
        <f t="shared" si="132"/>
        <v>7.1157485029940135</v>
      </c>
      <c r="M623" s="33">
        <f t="shared" si="129"/>
        <v>103.76175166364033</v>
      </c>
      <c r="N623" s="15">
        <f t="shared" si="121"/>
        <v>6.821387249036043</v>
      </c>
      <c r="O623" s="6"/>
      <c r="P623" s="7">
        <f t="shared" si="122"/>
        <v>9.7174091458281175</v>
      </c>
      <c r="Q623" s="7"/>
      <c r="R623" s="46">
        <f t="shared" si="123"/>
        <v>0.16243257308781892</v>
      </c>
      <c r="S623" s="22">
        <f t="shared" si="133"/>
        <v>1.0031888559901481</v>
      </c>
      <c r="T623" s="22">
        <f t="shared" si="134"/>
        <v>6.0838665573818842</v>
      </c>
      <c r="U623" s="39">
        <f t="shared" si="124"/>
        <v>8.0061470782865074E-2</v>
      </c>
      <c r="V623" s="39">
        <f t="shared" si="125"/>
        <v>6.1821595873386315E-2</v>
      </c>
      <c r="W623" s="39">
        <f t="shared" si="126"/>
        <v>1.8239874909478759E-2</v>
      </c>
      <c r="Z623" s="37"/>
      <c r="AA623" s="37"/>
    </row>
    <row r="624" spans="1:27">
      <c r="A624" s="1">
        <v>1922.04</v>
      </c>
      <c r="B624" s="11">
        <v>8.2100000000000009</v>
      </c>
      <c r="C624" s="4">
        <v>0.47670000000000001</v>
      </c>
      <c r="D624" s="11">
        <v>0.42330000000000001</v>
      </c>
      <c r="E624" s="11">
        <v>16.7</v>
      </c>
      <c r="F624" s="4">
        <f t="shared" si="130"/>
        <v>1922.2916666666201</v>
      </c>
      <c r="G624" s="22">
        <f>G621*9/12+G633*3/12</f>
        <v>4.3149999999999995</v>
      </c>
      <c r="H624" s="22">
        <f>G624+100*variable_alloc_parm!B$8</f>
        <v>4.3149999999999995</v>
      </c>
      <c r="I624" s="4">
        <f t="shared" si="127"/>
        <v>149.79562874251499</v>
      </c>
      <c r="J624" s="4">
        <f t="shared" si="128"/>
        <v>8.6976341317365282</v>
      </c>
      <c r="K624" s="33">
        <f t="shared" si="131"/>
        <v>2194.8869660085261</v>
      </c>
      <c r="L624" s="4">
        <f t="shared" si="132"/>
        <v>7.7233239520958108</v>
      </c>
      <c r="M624" s="33">
        <f t="shared" si="129"/>
        <v>113.16634015973315</v>
      </c>
      <c r="N624" s="15">
        <f t="shared" si="121"/>
        <v>7.2732533902098622</v>
      </c>
      <c r="O624" s="6"/>
      <c r="P624" s="7">
        <f t="shared" si="122"/>
        <v>10.378612240077556</v>
      </c>
      <c r="Q624" s="7"/>
      <c r="R624" s="46">
        <f t="shared" si="123"/>
        <v>0.15011860019363651</v>
      </c>
      <c r="S624" s="22">
        <f t="shared" si="133"/>
        <v>1.0031931159218126</v>
      </c>
      <c r="T624" s="22">
        <f t="shared" si="134"/>
        <v>6.1032671316966525</v>
      </c>
      <c r="U624" s="39">
        <f t="shared" si="124"/>
        <v>4.5916567580980727E-2</v>
      </c>
      <c r="V624" s="39">
        <f t="shared" si="125"/>
        <v>6.2836560148972875E-2</v>
      </c>
      <c r="W624" s="39">
        <f t="shared" si="126"/>
        <v>-1.6919992567992148E-2</v>
      </c>
      <c r="Z624" s="37"/>
      <c r="AA624" s="37"/>
    </row>
    <row r="625" spans="1:27">
      <c r="A625" s="1">
        <v>1922.05</v>
      </c>
      <c r="B625" s="11">
        <v>8.5299999999999994</v>
      </c>
      <c r="C625" s="4">
        <v>0.48080000000000001</v>
      </c>
      <c r="D625" s="11">
        <v>0.45669999999999999</v>
      </c>
      <c r="E625" s="11">
        <v>16.7</v>
      </c>
      <c r="F625" s="4">
        <f t="shared" si="130"/>
        <v>1922.3749999999534</v>
      </c>
      <c r="G625" s="22">
        <f>G621*8/12+G633*4/12</f>
        <v>4.32</v>
      </c>
      <c r="H625" s="22">
        <f>G625+100*variable_alloc_parm!B$8</f>
        <v>4.32</v>
      </c>
      <c r="I625" s="4">
        <f t="shared" si="127"/>
        <v>155.63419161676649</v>
      </c>
      <c r="J625" s="4">
        <f t="shared" si="128"/>
        <v>8.7724407185628763</v>
      </c>
      <c r="K625" s="33">
        <f t="shared" si="131"/>
        <v>2291.148309925798</v>
      </c>
      <c r="L625" s="4">
        <f t="shared" si="132"/>
        <v>8.3327239520958098</v>
      </c>
      <c r="M625" s="33">
        <f t="shared" si="129"/>
        <v>122.66910118911044</v>
      </c>
      <c r="N625" s="15">
        <f t="shared" si="121"/>
        <v>7.5934672589193832</v>
      </c>
      <c r="O625" s="6"/>
      <c r="P625" s="7">
        <f t="shared" si="122"/>
        <v>10.851308007115497</v>
      </c>
      <c r="Q625" s="7"/>
      <c r="R625" s="46">
        <f t="shared" si="123"/>
        <v>0.14427069252660296</v>
      </c>
      <c r="S625" s="22">
        <f t="shared" si="133"/>
        <v>1.0031973758233814</v>
      </c>
      <c r="T625" s="22">
        <f t="shared" si="134"/>
        <v>6.1227555711499484</v>
      </c>
      <c r="U625" s="39">
        <f t="shared" si="124"/>
        <v>3.0457950462606576E-2</v>
      </c>
      <c r="V625" s="39">
        <f t="shared" si="125"/>
        <v>6.4629222340574666E-2</v>
      </c>
      <c r="W625" s="39">
        <f t="shared" si="126"/>
        <v>-3.417127187796809E-2</v>
      </c>
      <c r="Z625" s="37"/>
      <c r="AA625" s="37"/>
    </row>
    <row r="626" spans="1:27">
      <c r="A626" s="1">
        <v>1922.06</v>
      </c>
      <c r="B626" s="11">
        <v>8.4499999999999993</v>
      </c>
      <c r="C626" s="4">
        <v>0.48499999999999999</v>
      </c>
      <c r="D626" s="11">
        <v>0.49</v>
      </c>
      <c r="E626" s="11">
        <v>16.7</v>
      </c>
      <c r="F626" s="4">
        <f t="shared" si="130"/>
        <v>1922.4583333332866</v>
      </c>
      <c r="G626" s="22">
        <f>G621*7/12+G633*5/12</f>
        <v>4.3250000000000002</v>
      </c>
      <c r="H626" s="22">
        <f>G626+100*variable_alloc_parm!B$8</f>
        <v>4.3250000000000002</v>
      </c>
      <c r="I626" s="4">
        <f t="shared" si="127"/>
        <v>154.17455089820362</v>
      </c>
      <c r="J626" s="4">
        <f t="shared" si="128"/>
        <v>8.8490718562874271</v>
      </c>
      <c r="K626" s="33">
        <f t="shared" si="131"/>
        <v>2280.5162715591046</v>
      </c>
      <c r="L626" s="4">
        <f t="shared" si="132"/>
        <v>8.9402994011976062</v>
      </c>
      <c r="M626" s="33">
        <f t="shared" si="129"/>
        <v>132.24295539218477</v>
      </c>
      <c r="N626" s="15">
        <f t="shared" si="121"/>
        <v>7.5579873517551297</v>
      </c>
      <c r="O626" s="6"/>
      <c r="P626" s="7">
        <f t="shared" si="122"/>
        <v>10.815617689535207</v>
      </c>
      <c r="Q626" s="7"/>
      <c r="R626" s="46">
        <f t="shared" si="123"/>
        <v>0.14587981797708544</v>
      </c>
      <c r="S626" s="22">
        <f t="shared" si="133"/>
        <v>1.0032016356948654</v>
      </c>
      <c r="T626" s="22">
        <f t="shared" si="134"/>
        <v>6.1423323217856174</v>
      </c>
      <c r="U626" s="39">
        <f t="shared" si="124"/>
        <v>1.8087288159285952E-2</v>
      </c>
      <c r="V626" s="39">
        <f t="shared" si="125"/>
        <v>6.5658098466928827E-2</v>
      </c>
      <c r="W626" s="39">
        <f t="shared" si="126"/>
        <v>-4.7570810307642875E-2</v>
      </c>
      <c r="Z626" s="37"/>
      <c r="AA626" s="37"/>
    </row>
    <row r="627" spans="1:27">
      <c r="A627" s="1">
        <v>1922.07</v>
      </c>
      <c r="B627" s="11">
        <v>8.51</v>
      </c>
      <c r="C627" s="4">
        <v>0.48920000000000002</v>
      </c>
      <c r="D627" s="11">
        <v>0.52329999999999999</v>
      </c>
      <c r="E627" s="11">
        <v>16.8</v>
      </c>
      <c r="F627" s="4">
        <f t="shared" si="130"/>
        <v>1922.5416666666199</v>
      </c>
      <c r="G627" s="22">
        <f>G621*6/12+G633*6/12</f>
        <v>4.33</v>
      </c>
      <c r="H627" s="22">
        <f>G627+100*variable_alloc_parm!B$8</f>
        <v>4.33</v>
      </c>
      <c r="I627" s="4">
        <f t="shared" si="127"/>
        <v>154.34505952380954</v>
      </c>
      <c r="J627" s="4">
        <f t="shared" si="128"/>
        <v>8.8725738095238107</v>
      </c>
      <c r="K627" s="33">
        <f t="shared" si="131"/>
        <v>2293.9751623313864</v>
      </c>
      <c r="L627" s="4">
        <f t="shared" si="132"/>
        <v>9.491042261904763</v>
      </c>
      <c r="M627" s="33">
        <f t="shared" si="129"/>
        <v>141.06195093396175</v>
      </c>
      <c r="N627" s="15">
        <f t="shared" si="121"/>
        <v>7.6020950457740346</v>
      </c>
      <c r="O627" s="6"/>
      <c r="P627" s="7">
        <f t="shared" si="122"/>
        <v>10.892058792535364</v>
      </c>
      <c r="Q627" s="7"/>
      <c r="R627" s="46">
        <f t="shared" si="123"/>
        <v>0.14569327464091714</v>
      </c>
      <c r="S627" s="22">
        <f t="shared" si="133"/>
        <v>1.0032058955362759</v>
      </c>
      <c r="T627" s="22">
        <f t="shared" si="134"/>
        <v>6.1253192736717903</v>
      </c>
      <c r="U627" s="39">
        <f t="shared" si="124"/>
        <v>2.3567495778983538E-2</v>
      </c>
      <c r="V627" s="39">
        <f t="shared" si="125"/>
        <v>6.6540567520546379E-2</v>
      </c>
      <c r="W627" s="39">
        <f t="shared" si="126"/>
        <v>-4.297307174156284E-2</v>
      </c>
      <c r="Z627" s="37"/>
      <c r="AA627" s="37"/>
    </row>
    <row r="628" spans="1:27">
      <c r="A628" s="1">
        <v>1922.08</v>
      </c>
      <c r="B628" s="11">
        <v>8.83</v>
      </c>
      <c r="C628" s="4">
        <v>0.49330000000000002</v>
      </c>
      <c r="D628" s="11">
        <v>0.55669999999999997</v>
      </c>
      <c r="E628" s="11">
        <v>16.600000000000001</v>
      </c>
      <c r="F628" s="4">
        <f t="shared" si="130"/>
        <v>1922.6249999999532</v>
      </c>
      <c r="G628" s="22">
        <f>G621*5/12+G633*7/12</f>
        <v>4.335</v>
      </c>
      <c r="H628" s="22">
        <f>G628+100*variable_alloc_parm!B$8</f>
        <v>4.335</v>
      </c>
      <c r="I628" s="4">
        <f t="shared" si="127"/>
        <v>162.0783734939759</v>
      </c>
      <c r="J628" s="4">
        <f t="shared" si="128"/>
        <v>9.0547295180722909</v>
      </c>
      <c r="K628" s="33">
        <f t="shared" si="131"/>
        <v>2420.1273951799894</v>
      </c>
      <c r="L628" s="4">
        <f t="shared" si="132"/>
        <v>10.218463253012048</v>
      </c>
      <c r="M628" s="33">
        <f t="shared" si="129"/>
        <v>152.58039874254817</v>
      </c>
      <c r="N628" s="15">
        <f t="shared" si="121"/>
        <v>8.0200306898957781</v>
      </c>
      <c r="O628" s="6"/>
      <c r="P628" s="7">
        <f t="shared" si="122"/>
        <v>11.501719558533315</v>
      </c>
      <c r="Q628" s="7"/>
      <c r="R628" s="46">
        <f t="shared" si="123"/>
        <v>0.13648243579404418</v>
      </c>
      <c r="S628" s="22">
        <f t="shared" si="133"/>
        <v>1.0032101553476238</v>
      </c>
      <c r="T628" s="22">
        <f t="shared" si="134"/>
        <v>6.2189920267556591</v>
      </c>
      <c r="U628" s="39">
        <f t="shared" si="124"/>
        <v>6.1936125765673644E-2</v>
      </c>
      <c r="V628" s="39">
        <f t="shared" si="125"/>
        <v>6.6293715830372912E-2</v>
      </c>
      <c r="W628" s="39">
        <f t="shared" si="126"/>
        <v>-4.3575900646992682E-3</v>
      </c>
      <c r="Z628" s="37"/>
      <c r="AA628" s="37"/>
    </row>
    <row r="629" spans="1:27">
      <c r="A629" s="1">
        <v>1922.09</v>
      </c>
      <c r="B629" s="11">
        <v>9.06</v>
      </c>
      <c r="C629" s="4">
        <v>0.4975</v>
      </c>
      <c r="D629" s="11">
        <v>0.59</v>
      </c>
      <c r="E629" s="11">
        <v>16.600000000000001</v>
      </c>
      <c r="F629" s="4">
        <f t="shared" si="130"/>
        <v>1922.7083333332864</v>
      </c>
      <c r="G629" s="22">
        <f>G621*4/12+G633*8/12</f>
        <v>4.34</v>
      </c>
      <c r="H629" s="22">
        <f>G629+100*variable_alloc_parm!B$8</f>
        <v>4.34</v>
      </c>
      <c r="I629" s="4">
        <f t="shared" si="127"/>
        <v>166.30012048192773</v>
      </c>
      <c r="J629" s="4">
        <f t="shared" si="128"/>
        <v>9.1318222891566272</v>
      </c>
      <c r="K629" s="33">
        <f t="shared" si="131"/>
        <v>2494.5287257745426</v>
      </c>
      <c r="L629" s="4">
        <f t="shared" si="132"/>
        <v>10.829698795180724</v>
      </c>
      <c r="M629" s="33">
        <f t="shared" si="129"/>
        <v>162.44723490143267</v>
      </c>
      <c r="N629" s="15">
        <f t="shared" si="121"/>
        <v>8.2650830022843049</v>
      </c>
      <c r="O629" s="6"/>
      <c r="P629" s="7">
        <f t="shared" si="122"/>
        <v>11.86154330888267</v>
      </c>
      <c r="Q629" s="7"/>
      <c r="R629" s="46">
        <f t="shared" si="123"/>
        <v>0.13170642498863799</v>
      </c>
      <c r="S629" s="22">
        <f t="shared" si="133"/>
        <v>1.0032144151289202</v>
      </c>
      <c r="T629" s="22">
        <f t="shared" si="134"/>
        <v>6.2389559572671782</v>
      </c>
      <c r="U629" s="39">
        <f t="shared" si="124"/>
        <v>6.9986153695603903E-2</v>
      </c>
      <c r="V629" s="39">
        <f t="shared" si="125"/>
        <v>6.7327478405122099E-2</v>
      </c>
      <c r="W629" s="39">
        <f t="shared" si="126"/>
        <v>2.6586752904818045E-3</v>
      </c>
      <c r="Z629" s="37"/>
      <c r="AA629" s="37"/>
    </row>
    <row r="630" spans="1:27">
      <c r="A630" s="1">
        <v>1922.1</v>
      </c>
      <c r="B630" s="11">
        <v>9.26</v>
      </c>
      <c r="C630" s="4">
        <v>0.50170000000000003</v>
      </c>
      <c r="D630" s="11">
        <v>0.62329999999999997</v>
      </c>
      <c r="E630" s="11">
        <v>16.7</v>
      </c>
      <c r="F630" s="4">
        <f t="shared" si="130"/>
        <v>1922.7916666666197</v>
      </c>
      <c r="G630" s="22">
        <f>G621*3/12+G633*9/12</f>
        <v>4.3449999999999998</v>
      </c>
      <c r="H630" s="22">
        <f>G630+100*variable_alloc_parm!B$8</f>
        <v>4.3449999999999998</v>
      </c>
      <c r="I630" s="4">
        <f t="shared" si="127"/>
        <v>168.95341317365273</v>
      </c>
      <c r="J630" s="4">
        <f t="shared" si="128"/>
        <v>9.1537718562874275</v>
      </c>
      <c r="K630" s="33">
        <f t="shared" si="131"/>
        <v>2545.7708839266752</v>
      </c>
      <c r="L630" s="4">
        <f t="shared" si="132"/>
        <v>11.372425748502996</v>
      </c>
      <c r="M630" s="33">
        <f t="shared" si="129"/>
        <v>171.35842245696506</v>
      </c>
      <c r="N630" s="15">
        <f t="shared" si="121"/>
        <v>8.4321519987619009</v>
      </c>
      <c r="O630" s="6"/>
      <c r="P630" s="7">
        <f t="shared" si="122"/>
        <v>12.107471819097528</v>
      </c>
      <c r="Q630" s="7"/>
      <c r="R630" s="46">
        <f t="shared" si="123"/>
        <v>0.129892486619515</v>
      </c>
      <c r="S630" s="22">
        <f t="shared" si="133"/>
        <v>1.0032186748801766</v>
      </c>
      <c r="T630" s="22">
        <f t="shared" si="134"/>
        <v>6.2215314465849758</v>
      </c>
      <c r="U630" s="39">
        <f t="shared" si="124"/>
        <v>5.3539262109139285E-2</v>
      </c>
      <c r="V630" s="39">
        <f t="shared" si="125"/>
        <v>6.9007264494567178E-2</v>
      </c>
      <c r="W630" s="39">
        <f t="shared" si="126"/>
        <v>-1.5468002385427893E-2</v>
      </c>
      <c r="Z630" s="37"/>
      <c r="AA630" s="37"/>
    </row>
    <row r="631" spans="1:27">
      <c r="A631" s="1">
        <v>1922.11</v>
      </c>
      <c r="B631" s="11">
        <v>8.8000000000000007</v>
      </c>
      <c r="C631" s="4">
        <v>0.50580000000000003</v>
      </c>
      <c r="D631" s="11">
        <v>0.65669999999999995</v>
      </c>
      <c r="E631" s="11">
        <v>16.8</v>
      </c>
      <c r="F631" s="4">
        <f t="shared" si="130"/>
        <v>1922.8749999999529</v>
      </c>
      <c r="G631" s="22">
        <f>G621*2/12+G633*10/12</f>
        <v>4.3499999999999996</v>
      </c>
      <c r="H631" s="22">
        <f>G631+100*variable_alloc_parm!B$8</f>
        <v>4.3499999999999996</v>
      </c>
      <c r="I631" s="4">
        <f t="shared" si="127"/>
        <v>159.60476190476194</v>
      </c>
      <c r="J631" s="4">
        <f t="shared" si="128"/>
        <v>9.1736464285714305</v>
      </c>
      <c r="K631" s="33">
        <f t="shared" si="131"/>
        <v>2416.4254213971676</v>
      </c>
      <c r="L631" s="4">
        <f t="shared" si="132"/>
        <v>11.910505357142858</v>
      </c>
      <c r="M631" s="33">
        <f t="shared" si="129"/>
        <v>180.3257470717636</v>
      </c>
      <c r="N631" s="15">
        <f t="shared" si="121"/>
        <v>7.9982537722698419</v>
      </c>
      <c r="O631" s="6"/>
      <c r="P631" s="7">
        <f t="shared" si="122"/>
        <v>11.491767155410143</v>
      </c>
      <c r="Q631" s="7"/>
      <c r="R631" s="46">
        <f t="shared" si="123"/>
        <v>0.13690598043210189</v>
      </c>
      <c r="S631" s="22">
        <f t="shared" si="133"/>
        <v>1.0032229346014039</v>
      </c>
      <c r="T631" s="22">
        <f t="shared" si="134"/>
        <v>6.2044044113447061</v>
      </c>
      <c r="U631" s="39">
        <f t="shared" si="124"/>
        <v>5.9457509838695799E-2</v>
      </c>
      <c r="V631" s="39">
        <f t="shared" si="125"/>
        <v>7.068911847756465E-2</v>
      </c>
      <c r="W631" s="39">
        <f t="shared" si="126"/>
        <v>-1.1231608638868851E-2</v>
      </c>
      <c r="Z631" s="37"/>
      <c r="AA631" s="37"/>
    </row>
    <row r="632" spans="1:27">
      <c r="A632" s="1">
        <v>1922.12</v>
      </c>
      <c r="B632" s="11">
        <v>8.7799999999999994</v>
      </c>
      <c r="C632" s="4">
        <v>0.51</v>
      </c>
      <c r="D632" s="11">
        <v>0.69</v>
      </c>
      <c r="E632" s="11">
        <v>16.899999999999999</v>
      </c>
      <c r="F632" s="4">
        <f t="shared" si="130"/>
        <v>1922.9583333332862</v>
      </c>
      <c r="G632" s="22">
        <f>G621*1/12+G633*11/12</f>
        <v>4.3549999999999995</v>
      </c>
      <c r="H632" s="22">
        <f>G632+100*variable_alloc_parm!B$8</f>
        <v>4.3549999999999995</v>
      </c>
      <c r="I632" s="4">
        <f t="shared" si="127"/>
        <v>158.29976331360947</v>
      </c>
      <c r="J632" s="4">
        <f t="shared" si="128"/>
        <v>9.1950887573964515</v>
      </c>
      <c r="K632" s="33">
        <f t="shared" si="131"/>
        <v>2408.268848229191</v>
      </c>
      <c r="L632" s="4">
        <f t="shared" si="132"/>
        <v>12.440414201183435</v>
      </c>
      <c r="M632" s="33">
        <f t="shared" si="129"/>
        <v>189.26030811823941</v>
      </c>
      <c r="N632" s="15">
        <f t="shared" si="121"/>
        <v>7.9646798649400035</v>
      </c>
      <c r="O632" s="6"/>
      <c r="P632" s="7">
        <f t="shared" si="122"/>
        <v>11.449713276395798</v>
      </c>
      <c r="Q632" s="7"/>
      <c r="R632" s="46">
        <f t="shared" si="123"/>
        <v>0.13904051336828616</v>
      </c>
      <c r="S632" s="22">
        <f t="shared" si="133"/>
        <v>1.0032271942926132</v>
      </c>
      <c r="T632" s="22">
        <f t="shared" si="134"/>
        <v>6.1875700270326996</v>
      </c>
      <c r="U632" s="39">
        <f t="shared" si="124"/>
        <v>5.7754057837540396E-2</v>
      </c>
      <c r="V632" s="39">
        <f t="shared" si="125"/>
        <v>7.2373180407452997E-2</v>
      </c>
      <c r="W632" s="39">
        <f t="shared" si="126"/>
        <v>-1.4619122569912602E-2</v>
      </c>
      <c r="Z632" s="37"/>
      <c r="AA632" s="37"/>
    </row>
    <row r="633" spans="1:27">
      <c r="A633" s="1">
        <v>1923.01</v>
      </c>
      <c r="B633" s="11">
        <v>8.9</v>
      </c>
      <c r="C633" s="4">
        <v>0.51170000000000004</v>
      </c>
      <c r="D633" s="11">
        <v>0.71419999999999995</v>
      </c>
      <c r="E633" s="11">
        <v>16.8</v>
      </c>
      <c r="F633" s="4">
        <f t="shared" si="130"/>
        <v>1923.0416666666194</v>
      </c>
      <c r="G633" s="22">
        <v>4.3600000000000003</v>
      </c>
      <c r="H633" s="22">
        <f>G633+100*variable_alloc_parm!B$8</f>
        <v>4.3600000000000003</v>
      </c>
      <c r="I633" s="4">
        <f t="shared" si="127"/>
        <v>161.4184523809524</v>
      </c>
      <c r="J633" s="4">
        <f t="shared" si="128"/>
        <v>9.2806541666666682</v>
      </c>
      <c r="K633" s="33">
        <f t="shared" si="131"/>
        <v>2467.4803555116746</v>
      </c>
      <c r="L633" s="4">
        <f t="shared" si="132"/>
        <v>12.953377380952382</v>
      </c>
      <c r="M633" s="33">
        <f t="shared" si="129"/>
        <v>198.00836740521774</v>
      </c>
      <c r="N633" s="15">
        <f t="shared" si="121"/>
        <v>8.1542004830691592</v>
      </c>
      <c r="O633" s="6"/>
      <c r="P633" s="7">
        <f t="shared" si="122"/>
        <v>11.725953614115127</v>
      </c>
      <c r="Q633" s="7"/>
      <c r="R633" s="46">
        <f t="shared" si="123"/>
        <v>0.13441486988785206</v>
      </c>
      <c r="S633" s="22">
        <f t="shared" si="133"/>
        <v>1.0056455223186209</v>
      </c>
      <c r="T633" s="22">
        <f t="shared" si="134"/>
        <v>6.2444881517430657</v>
      </c>
      <c r="U633" s="39">
        <f t="shared" si="124"/>
        <v>6.1539389511198195E-2</v>
      </c>
      <c r="V633" s="39">
        <f t="shared" si="125"/>
        <v>7.3617985826168297E-2</v>
      </c>
      <c r="W633" s="39">
        <f t="shared" si="126"/>
        <v>-1.2078596314970103E-2</v>
      </c>
      <c r="Z633" s="37"/>
      <c r="AA633" s="37"/>
    </row>
    <row r="634" spans="1:27">
      <c r="A634" s="1">
        <v>1923.02</v>
      </c>
      <c r="B634" s="11">
        <v>9.2799999999999994</v>
      </c>
      <c r="C634" s="4">
        <v>0.51329999999999998</v>
      </c>
      <c r="D634" s="11">
        <v>0.73829999999999996</v>
      </c>
      <c r="E634" s="11">
        <v>16.8</v>
      </c>
      <c r="F634" s="4">
        <f t="shared" si="130"/>
        <v>1923.1249999999527</v>
      </c>
      <c r="G634" s="22">
        <f>G633*11/12+G645*1/12</f>
        <v>4.335</v>
      </c>
      <c r="H634" s="22">
        <f>G634+100*variable_alloc_parm!B$8</f>
        <v>4.335</v>
      </c>
      <c r="I634" s="4">
        <f t="shared" si="127"/>
        <v>168.31047619047621</v>
      </c>
      <c r="J634" s="4">
        <f t="shared" si="128"/>
        <v>9.3096732142857146</v>
      </c>
      <c r="K634" s="33">
        <f t="shared" si="131"/>
        <v>2584.6926035230736</v>
      </c>
      <c r="L634" s="4">
        <f t="shared" si="132"/>
        <v>13.390476785714286</v>
      </c>
      <c r="M634" s="33">
        <f t="shared" si="129"/>
        <v>205.63346435141003</v>
      </c>
      <c r="N634" s="15">
        <f t="shared" si="121"/>
        <v>8.5333605790659703</v>
      </c>
      <c r="O634" s="6"/>
      <c r="P634" s="7">
        <f t="shared" si="122"/>
        <v>12.272020083350808</v>
      </c>
      <c r="Q634" s="7"/>
      <c r="R634" s="46">
        <f t="shared" si="123"/>
        <v>0.129215815504828</v>
      </c>
      <c r="S634" s="22">
        <f t="shared" si="133"/>
        <v>1.0056270198581208</v>
      </c>
      <c r="T634" s="22">
        <f t="shared" si="134"/>
        <v>6.2797415489720949</v>
      </c>
      <c r="U634" s="39">
        <f t="shared" si="124"/>
        <v>4.5695857243911009E-2</v>
      </c>
      <c r="V634" s="39">
        <f t="shared" si="125"/>
        <v>7.513108654325773E-2</v>
      </c>
      <c r="W634" s="39">
        <f t="shared" si="126"/>
        <v>-2.9435229299346721E-2</v>
      </c>
      <c r="Z634" s="37"/>
      <c r="AA634" s="37"/>
    </row>
    <row r="635" spans="1:27">
      <c r="A635" s="1">
        <v>1923.03</v>
      </c>
      <c r="B635" s="11">
        <v>9.43</v>
      </c>
      <c r="C635" s="4">
        <v>0.51500000000000001</v>
      </c>
      <c r="D635" s="11">
        <v>0.76249999999999996</v>
      </c>
      <c r="E635" s="11">
        <v>16.8</v>
      </c>
      <c r="F635" s="4">
        <f t="shared" si="130"/>
        <v>1923.208333333286</v>
      </c>
      <c r="G635" s="22">
        <f>G633*10/12+G645*2/12</f>
        <v>4.3099999999999996</v>
      </c>
      <c r="H635" s="22">
        <f>G635+100*variable_alloc_parm!B$8</f>
        <v>4.3099999999999996</v>
      </c>
      <c r="I635" s="4">
        <f t="shared" si="127"/>
        <v>171.03101190476193</v>
      </c>
      <c r="J635" s="4">
        <f t="shared" si="128"/>
        <v>9.340505952380953</v>
      </c>
      <c r="K635" s="33">
        <f t="shared" si="131"/>
        <v>2638.4243148840283</v>
      </c>
      <c r="L635" s="4">
        <f t="shared" si="132"/>
        <v>13.82938988095238</v>
      </c>
      <c r="M635" s="33">
        <f t="shared" si="129"/>
        <v>213.34024815472654</v>
      </c>
      <c r="N635" s="15">
        <f t="shared" si="121"/>
        <v>8.700737500978537</v>
      </c>
      <c r="O635" s="6"/>
      <c r="P635" s="7">
        <f t="shared" si="122"/>
        <v>12.511853851855687</v>
      </c>
      <c r="Q635" s="7"/>
      <c r="R635" s="46">
        <f t="shared" si="123"/>
        <v>0.12721147552406908</v>
      </c>
      <c r="S635" s="22">
        <f t="shared" si="133"/>
        <v>1.0056085211624202</v>
      </c>
      <c r="T635" s="22">
        <f t="shared" si="134"/>
        <v>6.315077779372027</v>
      </c>
      <c r="U635" s="39">
        <f t="shared" si="124"/>
        <v>4.4712447628235896E-2</v>
      </c>
      <c r="V635" s="39">
        <f t="shared" si="125"/>
        <v>7.5816127455445637E-2</v>
      </c>
      <c r="W635" s="39">
        <f t="shared" si="126"/>
        <v>-3.110367982720974E-2</v>
      </c>
      <c r="Z635" s="37"/>
      <c r="AA635" s="37"/>
    </row>
    <row r="636" spans="1:27">
      <c r="A636" s="1">
        <v>1923.04</v>
      </c>
      <c r="B636" s="11">
        <v>9.1</v>
      </c>
      <c r="C636" s="4">
        <v>0.51670000000000005</v>
      </c>
      <c r="D636" s="11">
        <v>0.78669999999999995</v>
      </c>
      <c r="E636" s="11">
        <v>16.899999999999999</v>
      </c>
      <c r="F636" s="4">
        <f t="shared" si="130"/>
        <v>1923.2916666666192</v>
      </c>
      <c r="G636" s="22">
        <f>G633*9/12+G645*3/12</f>
        <v>4.2850000000000001</v>
      </c>
      <c r="H636" s="22">
        <f>G636+100*variable_alloc_parm!B$8</f>
        <v>4.2850000000000001</v>
      </c>
      <c r="I636" s="4">
        <f t="shared" si="127"/>
        <v>164.06923076923081</v>
      </c>
      <c r="J636" s="4">
        <f t="shared" si="128"/>
        <v>9.3158869822485233</v>
      </c>
      <c r="K636" s="33">
        <f t="shared" si="131"/>
        <v>2543.0038379361545</v>
      </c>
      <c r="L636" s="4">
        <f t="shared" si="132"/>
        <v>14.183875147928998</v>
      </c>
      <c r="M636" s="33">
        <f t="shared" si="129"/>
        <v>219.84407904443657</v>
      </c>
      <c r="N636" s="15">
        <f t="shared" si="121"/>
        <v>8.3728096684638178</v>
      </c>
      <c r="O636" s="6"/>
      <c r="P636" s="7">
        <f t="shared" si="122"/>
        <v>12.040671976551749</v>
      </c>
      <c r="Q636" s="7"/>
      <c r="R636" s="46">
        <f t="shared" si="123"/>
        <v>0.13258943586124272</v>
      </c>
      <c r="S636" s="22">
        <f t="shared" si="133"/>
        <v>1.0055900262385207</v>
      </c>
      <c r="T636" s="22">
        <f t="shared" si="134"/>
        <v>6.3129191271734566</v>
      </c>
      <c r="U636" s="39">
        <f t="shared" si="124"/>
        <v>5.9793009656515572E-2</v>
      </c>
      <c r="V636" s="39">
        <f t="shared" si="125"/>
        <v>7.629017997406895E-2</v>
      </c>
      <c r="W636" s="39">
        <f t="shared" si="126"/>
        <v>-1.6497170317553378E-2</v>
      </c>
      <c r="Z636" s="37"/>
      <c r="AA636" s="37"/>
    </row>
    <row r="637" spans="1:27">
      <c r="A637" s="1">
        <v>1923.05</v>
      </c>
      <c r="B637" s="11">
        <v>8.67</v>
      </c>
      <c r="C637" s="4">
        <v>0.51829999999999998</v>
      </c>
      <c r="D637" s="11">
        <v>0.81079999999999997</v>
      </c>
      <c r="E637" s="11">
        <v>16.899999999999999</v>
      </c>
      <c r="F637" s="4">
        <f t="shared" si="130"/>
        <v>1923.3749999999525</v>
      </c>
      <c r="G637" s="22">
        <f>G633*8/12+G645*4/12</f>
        <v>4.26</v>
      </c>
      <c r="H637" s="22">
        <f>G637+100*variable_alloc_parm!B$8</f>
        <v>4.26</v>
      </c>
      <c r="I637" s="4">
        <f t="shared" si="127"/>
        <v>156.31650887573969</v>
      </c>
      <c r="J637" s="4">
        <f t="shared" si="128"/>
        <v>9.3447343195266299</v>
      </c>
      <c r="K637" s="33">
        <f t="shared" si="131"/>
        <v>2434.9098735172147</v>
      </c>
      <c r="L637" s="4">
        <f t="shared" si="132"/>
        <v>14.618388165680477</v>
      </c>
      <c r="M637" s="33">
        <f t="shared" si="129"/>
        <v>227.70760385787284</v>
      </c>
      <c r="N637" s="15">
        <f t="shared" si="121"/>
        <v>8.0004978675982112</v>
      </c>
      <c r="O637" s="6"/>
      <c r="P637" s="7">
        <f t="shared" si="122"/>
        <v>11.507770660192861</v>
      </c>
      <c r="Q637" s="7"/>
      <c r="R637" s="46">
        <f t="shared" si="123"/>
        <v>0.13948108359684203</v>
      </c>
      <c r="S637" s="22">
        <f t="shared" si="133"/>
        <v>1.0055715350934378</v>
      </c>
      <c r="T637" s="22">
        <f t="shared" si="134"/>
        <v>6.3482085107360149</v>
      </c>
      <c r="U637" s="39">
        <f t="shared" si="124"/>
        <v>9.2122313295782909E-2</v>
      </c>
      <c r="V637" s="39">
        <f t="shared" si="125"/>
        <v>7.6126272209097623E-2</v>
      </c>
      <c r="W637" s="39">
        <f t="shared" si="126"/>
        <v>1.5996041086685286E-2</v>
      </c>
      <c r="Z637" s="37"/>
      <c r="AA637" s="37"/>
    </row>
    <row r="638" spans="1:27">
      <c r="A638" s="1">
        <v>1923.06</v>
      </c>
      <c r="B638" s="11">
        <v>8.34</v>
      </c>
      <c r="C638" s="4">
        <v>0.52</v>
      </c>
      <c r="D638" s="11">
        <v>0.83499999999999996</v>
      </c>
      <c r="E638" s="11">
        <v>17</v>
      </c>
      <c r="F638" s="4">
        <f t="shared" si="130"/>
        <v>1923.4583333332857</v>
      </c>
      <c r="G638" s="22">
        <f>G633*7/12+G645*5/12</f>
        <v>4.2349999999999994</v>
      </c>
      <c r="H638" s="22">
        <f>G638+100*variable_alloc_parm!B$8</f>
        <v>4.2349999999999994</v>
      </c>
      <c r="I638" s="4">
        <f t="shared" si="127"/>
        <v>149.48223529411766</v>
      </c>
      <c r="J638" s="4">
        <f t="shared" si="128"/>
        <v>9.3202352941176478</v>
      </c>
      <c r="K638" s="33">
        <f t="shared" si="131"/>
        <v>2340.552091029218</v>
      </c>
      <c r="L638" s="4">
        <f t="shared" si="132"/>
        <v>14.96614705882353</v>
      </c>
      <c r="M638" s="33">
        <f t="shared" si="129"/>
        <v>234.33585084045529</v>
      </c>
      <c r="N638" s="15">
        <f t="shared" si="121"/>
        <v>7.6718252826730824</v>
      </c>
      <c r="O638" s="6"/>
      <c r="P638" s="7">
        <f t="shared" si="122"/>
        <v>11.038669785687128</v>
      </c>
      <c r="Q638" s="7"/>
      <c r="R638" s="46">
        <f t="shared" si="123"/>
        <v>0.1446254893400403</v>
      </c>
      <c r="S638" s="22">
        <f t="shared" si="133"/>
        <v>1.0055530477342007</v>
      </c>
      <c r="T638" s="22">
        <f t="shared" si="134"/>
        <v>6.3460273197208981</v>
      </c>
      <c r="U638" s="39">
        <f t="shared" si="124"/>
        <v>0.11346615187144016</v>
      </c>
      <c r="V638" s="39">
        <f t="shared" si="125"/>
        <v>7.5747303318780324E-2</v>
      </c>
      <c r="W638" s="39">
        <f t="shared" si="126"/>
        <v>3.7718848552659834E-2</v>
      </c>
      <c r="Z638" s="37"/>
      <c r="AA638" s="37"/>
    </row>
    <row r="639" spans="1:27">
      <c r="A639" s="1">
        <v>1923.07</v>
      </c>
      <c r="B639" s="11">
        <v>8.06</v>
      </c>
      <c r="C639" s="4">
        <v>0.52170000000000005</v>
      </c>
      <c r="D639" s="11">
        <v>0.85919999999999996</v>
      </c>
      <c r="E639" s="11">
        <v>17.2</v>
      </c>
      <c r="F639" s="4">
        <f t="shared" si="130"/>
        <v>1923.541666666619</v>
      </c>
      <c r="G639" s="22">
        <f>G633*6/12+G645*6/12</f>
        <v>4.21</v>
      </c>
      <c r="H639" s="22">
        <f>G639+100*variable_alloc_parm!B$8</f>
        <v>4.21</v>
      </c>
      <c r="I639" s="4">
        <f t="shared" si="127"/>
        <v>142.78383720930236</v>
      </c>
      <c r="J639" s="4">
        <f t="shared" si="128"/>
        <v>9.2419761627907011</v>
      </c>
      <c r="K639" s="33">
        <f t="shared" si="131"/>
        <v>2247.7294284305181</v>
      </c>
      <c r="L639" s="4">
        <f t="shared" si="132"/>
        <v>15.220827906976746</v>
      </c>
      <c r="M639" s="33">
        <f t="shared" si="129"/>
        <v>239.60907256916886</v>
      </c>
      <c r="N639" s="15">
        <f t="shared" si="121"/>
        <v>7.3459851194906518</v>
      </c>
      <c r="O639" s="6"/>
      <c r="P639" s="7">
        <f t="shared" si="122"/>
        <v>10.574996358749733</v>
      </c>
      <c r="Q639" s="7"/>
      <c r="R639" s="46">
        <f t="shared" si="123"/>
        <v>0.15082031447916538</v>
      </c>
      <c r="S639" s="22">
        <f t="shared" si="133"/>
        <v>1.0055345641678535</v>
      </c>
      <c r="T639" s="22">
        <f t="shared" si="134"/>
        <v>6.3070663319736893</v>
      </c>
      <c r="U639" s="39">
        <f t="shared" si="124"/>
        <v>0.12360512033295912</v>
      </c>
      <c r="V639" s="39">
        <f t="shared" si="125"/>
        <v>7.3509420818807181E-2</v>
      </c>
      <c r="W639" s="39">
        <f t="shared" si="126"/>
        <v>5.0095699514151937E-2</v>
      </c>
      <c r="Z639" s="37"/>
      <c r="AA639" s="37"/>
    </row>
    <row r="640" spans="1:27">
      <c r="A640" s="1">
        <v>1923.08</v>
      </c>
      <c r="B640" s="11">
        <v>8.1</v>
      </c>
      <c r="C640" s="4">
        <v>0.52329999999999999</v>
      </c>
      <c r="D640" s="11">
        <v>0.88329999999999997</v>
      </c>
      <c r="E640" s="11">
        <v>17.100000000000001</v>
      </c>
      <c r="F640" s="4">
        <f t="shared" si="130"/>
        <v>1923.6249999999523</v>
      </c>
      <c r="G640" s="22">
        <f>G633*5/12+G645*7/12</f>
        <v>4.1849999999999996</v>
      </c>
      <c r="H640" s="22">
        <f>G640+100*variable_alloc_parm!B$8</f>
        <v>4.1849999999999996</v>
      </c>
      <c r="I640" s="4">
        <f t="shared" si="127"/>
        <v>144.33157894736843</v>
      </c>
      <c r="J640" s="4">
        <f t="shared" si="128"/>
        <v>9.3245327485380134</v>
      </c>
      <c r="K640" s="33">
        <f t="shared" si="131"/>
        <v>2284.3266393602057</v>
      </c>
      <c r="L640" s="4">
        <f t="shared" si="132"/>
        <v>15.739269590643277</v>
      </c>
      <c r="M640" s="33">
        <f t="shared" si="129"/>
        <v>249.10440994405801</v>
      </c>
      <c r="N640" s="15">
        <f t="shared" si="121"/>
        <v>7.4417831742173721</v>
      </c>
      <c r="O640" s="6"/>
      <c r="P640" s="7">
        <f t="shared" si="122"/>
        <v>10.71776917227575</v>
      </c>
      <c r="Q640" s="7"/>
      <c r="R640" s="46">
        <f t="shared" si="123"/>
        <v>0.14870190194385624</v>
      </c>
      <c r="S640" s="22">
        <f t="shared" si="133"/>
        <v>1.0055160844014541</v>
      </c>
      <c r="T640" s="22">
        <f t="shared" si="134"/>
        <v>6.3790607578445133</v>
      </c>
      <c r="U640" s="39">
        <f t="shared" si="124"/>
        <v>0.11561987147598662</v>
      </c>
      <c r="V640" s="39">
        <f t="shared" si="125"/>
        <v>7.190681665087606E-2</v>
      </c>
      <c r="W640" s="39">
        <f t="shared" si="126"/>
        <v>4.3713054825110564E-2</v>
      </c>
      <c r="Z640" s="37"/>
      <c r="AA640" s="37"/>
    </row>
    <row r="641" spans="1:27">
      <c r="A641" s="1">
        <v>1923.09</v>
      </c>
      <c r="B641" s="11">
        <v>8.15</v>
      </c>
      <c r="C641" s="4">
        <v>0.52500000000000002</v>
      </c>
      <c r="D641" s="11">
        <v>0.90749999999999997</v>
      </c>
      <c r="E641" s="11">
        <v>17.2</v>
      </c>
      <c r="F641" s="4">
        <f t="shared" si="130"/>
        <v>1923.7083333332855</v>
      </c>
      <c r="G641" s="22">
        <f>G633*4/12+G645*8/12</f>
        <v>4.16</v>
      </c>
      <c r="H641" s="22">
        <f>G641+100*variable_alloc_parm!B$8</f>
        <v>4.16</v>
      </c>
      <c r="I641" s="4">
        <f t="shared" si="127"/>
        <v>144.37819767441863</v>
      </c>
      <c r="J641" s="4">
        <f t="shared" si="128"/>
        <v>9.3004360465116296</v>
      </c>
      <c r="K641" s="33">
        <f t="shared" si="131"/>
        <v>2297.330921342998</v>
      </c>
      <c r="L641" s="4">
        <f t="shared" si="132"/>
        <v>16.076468023255817</v>
      </c>
      <c r="M641" s="33">
        <f t="shared" si="129"/>
        <v>255.80709338880621</v>
      </c>
      <c r="N641" s="15">
        <f t="shared" ref="N641:N704" si="135">I641/AVERAGE(L521:L640)</f>
        <v>7.4581838671897946</v>
      </c>
      <c r="O641" s="6"/>
      <c r="P641" s="7">
        <f t="shared" ref="P641:P704" si="136">K641/AVERAGE(M521:M640)</f>
        <v>10.745088848507409</v>
      </c>
      <c r="Q641" s="7"/>
      <c r="R641" s="46">
        <f t="shared" ref="R641:R704" si="137">1/N641-(H641/100-(((E641/E521)^(1/10))-1))</f>
        <v>0.14821085527765071</v>
      </c>
      <c r="S641" s="22">
        <f t="shared" si="133"/>
        <v>1.0054976084420746</v>
      </c>
      <c r="T641" s="22">
        <f t="shared" si="134"/>
        <v>6.3769560547159347</v>
      </c>
      <c r="U641" s="39">
        <f t="shared" si="124"/>
        <v>0.11444129250825585</v>
      </c>
      <c r="V641" s="39">
        <f t="shared" si="125"/>
        <v>7.2371361516544885E-2</v>
      </c>
      <c r="W641" s="39">
        <f t="shared" si="126"/>
        <v>4.2069930991710969E-2</v>
      </c>
      <c r="Z641" s="37"/>
      <c r="AA641" s="37"/>
    </row>
    <row r="642" spans="1:27">
      <c r="A642" s="1">
        <v>1923.1</v>
      </c>
      <c r="B642" s="11">
        <v>8.0299999999999994</v>
      </c>
      <c r="C642" s="4">
        <v>0.52669999999999995</v>
      </c>
      <c r="D642" s="11">
        <v>0.93169999999999997</v>
      </c>
      <c r="E642" s="11">
        <v>17.3</v>
      </c>
      <c r="F642" s="4">
        <f t="shared" si="130"/>
        <v>1923.7916666666188</v>
      </c>
      <c r="G642" s="22">
        <f>G633*3/12+G645*9/12</f>
        <v>4.1349999999999998</v>
      </c>
      <c r="H642" s="22">
        <f>G642+100*variable_alloc_parm!B$8</f>
        <v>4.1349999999999998</v>
      </c>
      <c r="I642" s="4">
        <f t="shared" si="127"/>
        <v>141.4301156069364</v>
      </c>
      <c r="J642" s="4">
        <f t="shared" si="128"/>
        <v>9.2766179190751448</v>
      </c>
      <c r="K642" s="33">
        <f t="shared" si="131"/>
        <v>2262.7220602163084</v>
      </c>
      <c r="L642" s="4">
        <f t="shared" si="132"/>
        <v>16.409768208092487</v>
      </c>
      <c r="M642" s="33">
        <f t="shared" si="129"/>
        <v>262.53775137030323</v>
      </c>
      <c r="N642" s="15">
        <f t="shared" si="135"/>
        <v>7.3174003956214762</v>
      </c>
      <c r="O642" s="6"/>
      <c r="P642" s="7">
        <f t="shared" si="136"/>
        <v>10.546507102779898</v>
      </c>
      <c r="Q642" s="7"/>
      <c r="R642" s="46">
        <f t="shared" si="137"/>
        <v>0.15165270760296168</v>
      </c>
      <c r="S642" s="22">
        <f t="shared" si="133"/>
        <v>1.005479136296801</v>
      </c>
      <c r="T642" s="22">
        <f t="shared" si="134"/>
        <v>6.3749503970579058</v>
      </c>
      <c r="U642" s="39">
        <f t="shared" ref="U642:U705" si="138">(($K762/$K642)^(1/10)-1)</f>
        <v>0.10519370076487333</v>
      </c>
      <c r="V642" s="39">
        <f t="shared" ref="V642:V705" si="139">(($T762/$T642)^(1/10)-1)</f>
        <v>7.2833150280132264E-2</v>
      </c>
      <c r="W642" s="39">
        <f t="shared" ref="W642:W705" si="140">U642-V642</f>
        <v>3.2360550484741069E-2</v>
      </c>
      <c r="Z642" s="37"/>
      <c r="AA642" s="37"/>
    </row>
    <row r="643" spans="1:27">
      <c r="A643" s="1">
        <v>1923.11</v>
      </c>
      <c r="B643" s="11">
        <v>8.27</v>
      </c>
      <c r="C643" s="4">
        <v>0.52829999999999999</v>
      </c>
      <c r="D643" s="11">
        <v>0.95579999999999998</v>
      </c>
      <c r="E643" s="11">
        <v>17.3</v>
      </c>
      <c r="F643" s="4">
        <f t="shared" si="130"/>
        <v>1923.874999999952</v>
      </c>
      <c r="G643" s="22">
        <f>G633*2/12+G645*10/12</f>
        <v>4.1099999999999994</v>
      </c>
      <c r="H643" s="22">
        <f>G643+100*variable_alloc_parm!B$8</f>
        <v>4.1099999999999994</v>
      </c>
      <c r="I643" s="4">
        <f t="shared" si="127"/>
        <v>145.65716763005781</v>
      </c>
      <c r="J643" s="4">
        <f t="shared" si="128"/>
        <v>9.304798265895954</v>
      </c>
      <c r="K643" s="33">
        <f t="shared" si="131"/>
        <v>2342.7556384420795</v>
      </c>
      <c r="L643" s="4">
        <f t="shared" si="132"/>
        <v>16.834234682080929</v>
      </c>
      <c r="M643" s="33">
        <f t="shared" si="129"/>
        <v>270.76249567387424</v>
      </c>
      <c r="N643" s="15">
        <f t="shared" si="135"/>
        <v>7.5463279119162321</v>
      </c>
      <c r="O643" s="6"/>
      <c r="P643" s="7">
        <f t="shared" si="136"/>
        <v>10.878671811855506</v>
      </c>
      <c r="Q643" s="7"/>
      <c r="R643" s="46">
        <f t="shared" si="137"/>
        <v>0.14670636211495341</v>
      </c>
      <c r="S643" s="22">
        <f t="shared" si="133"/>
        <v>1.0054606679727343</v>
      </c>
      <c r="T643" s="22">
        <f t="shared" si="134"/>
        <v>6.4098796191687315</v>
      </c>
      <c r="U643" s="39">
        <f t="shared" si="138"/>
        <v>0.10440085308835823</v>
      </c>
      <c r="V643" s="39">
        <f t="shared" si="139"/>
        <v>7.2673785052318696E-2</v>
      </c>
      <c r="W643" s="39">
        <f t="shared" si="140"/>
        <v>3.172706803603953E-2</v>
      </c>
      <c r="Z643" s="37"/>
      <c r="AA643" s="37"/>
    </row>
    <row r="644" spans="1:27">
      <c r="A644" s="1">
        <v>1923.12</v>
      </c>
      <c r="B644" s="11">
        <v>8.5500000000000007</v>
      </c>
      <c r="C644" s="4">
        <v>0.53</v>
      </c>
      <c r="D644" s="11">
        <v>0.98</v>
      </c>
      <c r="E644" s="11">
        <v>17.3</v>
      </c>
      <c r="F644" s="4">
        <f t="shared" si="130"/>
        <v>1923.9583333332853</v>
      </c>
      <c r="G644" s="22">
        <f>G633*1/12+G645*11/12</f>
        <v>4.085</v>
      </c>
      <c r="H644" s="22">
        <f>G644+100*variable_alloc_parm!B$8</f>
        <v>4.085</v>
      </c>
      <c r="I644" s="4">
        <f t="shared" si="127"/>
        <v>150.58872832369943</v>
      </c>
      <c r="J644" s="4">
        <f t="shared" si="128"/>
        <v>9.3347398843930662</v>
      </c>
      <c r="K644" s="33">
        <f t="shared" si="131"/>
        <v>2434.5867492193838</v>
      </c>
      <c r="L644" s="4">
        <f t="shared" si="132"/>
        <v>17.260462427745669</v>
      </c>
      <c r="M644" s="33">
        <f t="shared" si="129"/>
        <v>279.05204844853762</v>
      </c>
      <c r="N644" s="15">
        <f t="shared" si="135"/>
        <v>7.8097391449387441</v>
      </c>
      <c r="O644" s="6"/>
      <c r="P644" s="7">
        <f t="shared" si="136"/>
        <v>11.258350617018134</v>
      </c>
      <c r="Q644" s="7"/>
      <c r="R644" s="46">
        <f t="shared" si="137"/>
        <v>0.14353740233689566</v>
      </c>
      <c r="S644" s="22">
        <f t="shared" si="133"/>
        <v>1.0054422034769896</v>
      </c>
      <c r="T644" s="22">
        <f t="shared" si="134"/>
        <v>6.4448818435142083</v>
      </c>
      <c r="U644" s="39">
        <f t="shared" si="138"/>
        <v>0.10268626500295097</v>
      </c>
      <c r="V644" s="39">
        <f t="shared" si="139"/>
        <v>7.2515111782604169E-2</v>
      </c>
      <c r="W644" s="39">
        <f t="shared" si="140"/>
        <v>3.0171153220346802E-2</v>
      </c>
      <c r="Z644" s="37"/>
      <c r="AA644" s="37"/>
    </row>
    <row r="645" spans="1:27">
      <c r="A645" s="1">
        <v>1924.01</v>
      </c>
      <c r="B645" s="11">
        <v>8.83</v>
      </c>
      <c r="C645" s="4">
        <v>0.53169999999999995</v>
      </c>
      <c r="D645" s="11">
        <v>0.9758</v>
      </c>
      <c r="E645" s="11">
        <v>17.3</v>
      </c>
      <c r="F645" s="4">
        <f t="shared" si="130"/>
        <v>1924.0416666666185</v>
      </c>
      <c r="G645" s="22">
        <v>4.0599999999999996</v>
      </c>
      <c r="H645" s="22">
        <f>G645+100*variable_alloc_parm!B$8</f>
        <v>4.0599999999999996</v>
      </c>
      <c r="I645" s="4">
        <f t="shared" si="127"/>
        <v>155.52028901734104</v>
      </c>
      <c r="J645" s="4">
        <f t="shared" si="128"/>
        <v>9.3646815028901731</v>
      </c>
      <c r="K645" s="33">
        <f t="shared" si="131"/>
        <v>2526.932570388361</v>
      </c>
      <c r="L645" s="4">
        <f t="shared" si="132"/>
        <v>17.186489017341042</v>
      </c>
      <c r="M645" s="33">
        <f t="shared" si="129"/>
        <v>279.25037397338201</v>
      </c>
      <c r="N645" s="15">
        <f t="shared" si="135"/>
        <v>8.0722494460373788</v>
      </c>
      <c r="O645" s="6"/>
      <c r="P645" s="7">
        <f t="shared" si="136"/>
        <v>11.633992739691031</v>
      </c>
      <c r="Q645" s="7"/>
      <c r="R645" s="46">
        <f t="shared" si="137"/>
        <v>0.13962335892935632</v>
      </c>
      <c r="S645" s="22">
        <f t="shared" si="133"/>
        <v>1.0047430787771652</v>
      </c>
      <c r="T645" s="22">
        <f t="shared" si="134"/>
        <v>6.4799562018917687</v>
      </c>
      <c r="U645" s="39">
        <f t="shared" si="138"/>
        <v>0.10509792838807575</v>
      </c>
      <c r="V645" s="39">
        <f t="shared" si="139"/>
        <v>7.2357129894484284E-2</v>
      </c>
      <c r="W645" s="39">
        <f t="shared" si="140"/>
        <v>3.2740798493591461E-2</v>
      </c>
      <c r="Z645" s="37"/>
      <c r="AA645" s="37"/>
    </row>
    <row r="646" spans="1:27">
      <c r="A646" s="1">
        <v>1924.02</v>
      </c>
      <c r="B646" s="11">
        <v>8.8699999999999992</v>
      </c>
      <c r="C646" s="4">
        <v>0.5333</v>
      </c>
      <c r="D646" s="11">
        <v>0.97170000000000001</v>
      </c>
      <c r="E646" s="11">
        <v>17.2</v>
      </c>
      <c r="F646" s="4">
        <f t="shared" si="130"/>
        <v>1924.1249999999518</v>
      </c>
      <c r="G646" s="22">
        <f>G645*11/12+G657*1/12</f>
        <v>4.043333333333333</v>
      </c>
      <c r="H646" s="22">
        <f>G646+100*variable_alloc_parm!B$8</f>
        <v>4.043333333333333</v>
      </c>
      <c r="I646" s="4">
        <f t="shared" si="127"/>
        <v>157.13308139534885</v>
      </c>
      <c r="J646" s="4">
        <f t="shared" si="128"/>
        <v>9.4474715116279082</v>
      </c>
      <c r="K646" s="33">
        <f t="shared" si="131"/>
        <v>2565.9296979236938</v>
      </c>
      <c r="L646" s="4">
        <f t="shared" si="132"/>
        <v>17.213778488372096</v>
      </c>
      <c r="M646" s="33">
        <f t="shared" si="129"/>
        <v>281.09513951211426</v>
      </c>
      <c r="N646" s="15">
        <f t="shared" si="135"/>
        <v>8.162066220850356</v>
      </c>
      <c r="O646" s="6"/>
      <c r="P646" s="7">
        <f t="shared" si="136"/>
        <v>11.760979709538772</v>
      </c>
      <c r="Q646" s="7"/>
      <c r="R646" s="46">
        <f t="shared" si="137"/>
        <v>0.13887619650281113</v>
      </c>
      <c r="S646" s="22">
        <f t="shared" si="133"/>
        <v>1.0047302452630666</v>
      </c>
      <c r="T646" s="22">
        <f t="shared" si="134"/>
        <v>6.5485440001219564</v>
      </c>
      <c r="U646" s="39">
        <f t="shared" si="138"/>
        <v>0.11083473751217987</v>
      </c>
      <c r="V646" s="39">
        <f t="shared" si="139"/>
        <v>7.0948723075598297E-2</v>
      </c>
      <c r="W646" s="39">
        <f t="shared" si="140"/>
        <v>3.9886014436581574E-2</v>
      </c>
      <c r="Z646" s="37"/>
      <c r="AA646" s="37"/>
    </row>
    <row r="647" spans="1:27">
      <c r="A647" s="1">
        <v>1924.03</v>
      </c>
      <c r="B647" s="11">
        <v>8.6999999999999993</v>
      </c>
      <c r="C647" s="4">
        <v>0.53500000000000003</v>
      </c>
      <c r="D647" s="11">
        <v>0.96750000000000003</v>
      </c>
      <c r="E647" s="11">
        <v>17.100000000000001</v>
      </c>
      <c r="F647" s="4">
        <f t="shared" si="130"/>
        <v>1924.2083333332851</v>
      </c>
      <c r="G647" s="22">
        <f>G645*10/12+G657*2/12</f>
        <v>4.0266666666666664</v>
      </c>
      <c r="H647" s="22">
        <f>G647+100*variable_alloc_parm!B$8</f>
        <v>4.0266666666666664</v>
      </c>
      <c r="I647" s="4">
        <f t="shared" si="127"/>
        <v>155.02280701754387</v>
      </c>
      <c r="J647" s="4">
        <f t="shared" si="128"/>
        <v>9.533011695906433</v>
      </c>
      <c r="K647" s="33">
        <f t="shared" si="131"/>
        <v>2544.4422056123167</v>
      </c>
      <c r="L647" s="4">
        <f t="shared" si="132"/>
        <v>17.239605263157898</v>
      </c>
      <c r="M647" s="33">
        <f t="shared" si="129"/>
        <v>282.95952114136975</v>
      </c>
      <c r="N647" s="15">
        <f t="shared" si="135"/>
        <v>8.0580770441160912</v>
      </c>
      <c r="O647" s="6"/>
      <c r="P647" s="7">
        <f t="shared" si="136"/>
        <v>11.610015219838775</v>
      </c>
      <c r="Q647" s="7"/>
      <c r="R647" s="46">
        <f t="shared" si="137"/>
        <v>0.14000792613364049</v>
      </c>
      <c r="S647" s="22">
        <f t="shared" si="133"/>
        <v>1.004717412888221</v>
      </c>
      <c r="T647" s="22">
        <f t="shared" si="134"/>
        <v>6.617996945787513</v>
      </c>
      <c r="U647" s="39">
        <f t="shared" si="138"/>
        <v>0.10631629825857303</v>
      </c>
      <c r="V647" s="39">
        <f t="shared" si="139"/>
        <v>7.0345310103740788E-2</v>
      </c>
      <c r="W647" s="39">
        <f t="shared" si="140"/>
        <v>3.597098815483224E-2</v>
      </c>
      <c r="Z647" s="37"/>
      <c r="AA647" s="37"/>
    </row>
    <row r="648" spans="1:27">
      <c r="A648" s="1">
        <v>1924.04</v>
      </c>
      <c r="B648" s="11">
        <v>8.5</v>
      </c>
      <c r="C648" s="4">
        <v>0.53669999999999995</v>
      </c>
      <c r="D648" s="11">
        <v>0.96330000000000005</v>
      </c>
      <c r="E648" s="11">
        <v>17</v>
      </c>
      <c r="F648" s="4">
        <f t="shared" si="130"/>
        <v>1924.2916666666183</v>
      </c>
      <c r="G648" s="22">
        <f>G645*9/12+G657*3/12</f>
        <v>4.01</v>
      </c>
      <c r="H648" s="22">
        <f>G648+100*variable_alloc_parm!B$8</f>
        <v>4.01</v>
      </c>
      <c r="I648" s="4">
        <f t="shared" si="127"/>
        <v>152.35000000000002</v>
      </c>
      <c r="J648" s="4">
        <f t="shared" si="128"/>
        <v>9.6195582352941198</v>
      </c>
      <c r="K648" s="33">
        <f t="shared" si="131"/>
        <v>2513.729936602414</v>
      </c>
      <c r="L648" s="4">
        <f t="shared" si="132"/>
        <v>17.265735882352946</v>
      </c>
      <c r="M648" s="33">
        <f t="shared" si="129"/>
        <v>284.87953505048301</v>
      </c>
      <c r="N648" s="15">
        <f t="shared" si="135"/>
        <v>7.9236203483279777</v>
      </c>
      <c r="O648" s="6"/>
      <c r="P648" s="7">
        <f t="shared" si="136"/>
        <v>11.416959092815105</v>
      </c>
      <c r="Q648" s="7"/>
      <c r="R648" s="46">
        <f t="shared" si="137"/>
        <v>0.14273334858362086</v>
      </c>
      <c r="S648" s="22">
        <f t="shared" si="133"/>
        <v>1.0047045816540427</v>
      </c>
      <c r="T648" s="22">
        <f t="shared" si="134"/>
        <v>6.6883298096965653</v>
      </c>
      <c r="U648" s="39">
        <f t="shared" si="138"/>
        <v>0.10987792776965311</v>
      </c>
      <c r="V648" s="39">
        <f t="shared" si="139"/>
        <v>6.9737831549172569E-2</v>
      </c>
      <c r="W648" s="39">
        <f t="shared" si="140"/>
        <v>4.0140096220480537E-2</v>
      </c>
      <c r="Z648" s="37"/>
      <c r="AA648" s="37"/>
    </row>
    <row r="649" spans="1:27">
      <c r="A649" s="1">
        <v>1924.05</v>
      </c>
      <c r="B649" s="11">
        <v>8.4700000000000006</v>
      </c>
      <c r="C649" s="4">
        <v>0.5383</v>
      </c>
      <c r="D649" s="11">
        <v>0.95920000000000005</v>
      </c>
      <c r="E649" s="11">
        <v>17</v>
      </c>
      <c r="F649" s="4">
        <f t="shared" si="130"/>
        <v>1924.3749999999516</v>
      </c>
      <c r="G649" s="22">
        <f>G645*8/12+G657*4/12</f>
        <v>3.9933333333333332</v>
      </c>
      <c r="H649" s="22">
        <f>G649+100*variable_alloc_parm!B$8</f>
        <v>3.9933333333333332</v>
      </c>
      <c r="I649" s="4">
        <f t="shared" si="127"/>
        <v>151.8122941176471</v>
      </c>
      <c r="J649" s="4">
        <f t="shared" si="128"/>
        <v>9.6482358823529424</v>
      </c>
      <c r="K649" s="33">
        <f t="shared" si="131"/>
        <v>2518.1240351092397</v>
      </c>
      <c r="L649" s="4">
        <f t="shared" si="132"/>
        <v>17.19224941176471</v>
      </c>
      <c r="M649" s="33">
        <f t="shared" si="129"/>
        <v>285.16937124873471</v>
      </c>
      <c r="N649" s="15">
        <f t="shared" si="135"/>
        <v>7.8996983306652888</v>
      </c>
      <c r="O649" s="6"/>
      <c r="P649" s="7">
        <f t="shared" si="136"/>
        <v>11.383531722775825</v>
      </c>
      <c r="Q649" s="7"/>
      <c r="R649" s="46">
        <f t="shared" si="137"/>
        <v>0.14221000739146017</v>
      </c>
      <c r="S649" s="22">
        <f t="shared" si="133"/>
        <v>1.0046917515619485</v>
      </c>
      <c r="T649" s="22">
        <f t="shared" si="134"/>
        <v>6.7197956034154513</v>
      </c>
      <c r="U649" s="39">
        <f t="shared" si="138"/>
        <v>9.8266073395384179E-2</v>
      </c>
      <c r="V649" s="39">
        <f t="shared" si="139"/>
        <v>6.9757192900352871E-2</v>
      </c>
      <c r="W649" s="39">
        <f t="shared" si="140"/>
        <v>2.8508880495031308E-2</v>
      </c>
      <c r="Z649" s="37"/>
      <c r="AA649" s="37"/>
    </row>
    <row r="650" spans="1:27">
      <c r="A650" s="1">
        <v>1924.06</v>
      </c>
      <c r="B650" s="11">
        <v>8.6300000000000008</v>
      </c>
      <c r="C650" s="4">
        <v>0.54</v>
      </c>
      <c r="D650" s="11">
        <v>0.95499999999999996</v>
      </c>
      <c r="E650" s="11">
        <v>17</v>
      </c>
      <c r="F650" s="4">
        <f t="shared" si="130"/>
        <v>1924.4583333332848</v>
      </c>
      <c r="G650" s="22">
        <f>G645*7/12+G657*5/12</f>
        <v>3.9766666666666666</v>
      </c>
      <c r="H650" s="22">
        <f>G650+100*variable_alloc_parm!B$8</f>
        <v>3.9766666666666666</v>
      </c>
      <c r="I650" s="4">
        <f t="shared" ref="I650:I713" si="141">B650*$E$1839/E650</f>
        <v>154.68005882352944</v>
      </c>
      <c r="J650" s="4">
        <f t="shared" ref="J650:J713" si="142">C650*$E$1839/E650</f>
        <v>9.6787058823529435</v>
      </c>
      <c r="K650" s="33">
        <f t="shared" si="131"/>
        <v>2579.0703665375031</v>
      </c>
      <c r="L650" s="4">
        <f t="shared" si="132"/>
        <v>17.116970588235297</v>
      </c>
      <c r="M650" s="33">
        <f t="shared" ref="M650:M713" si="143">L650*(K650/I650)</f>
        <v>285.40118192854175</v>
      </c>
      <c r="N650" s="15">
        <f t="shared" si="135"/>
        <v>8.0516769463966451</v>
      </c>
      <c r="O650" s="6"/>
      <c r="P650" s="7">
        <f t="shared" si="136"/>
        <v>11.603299337130547</v>
      </c>
      <c r="Q650" s="7"/>
      <c r="R650" s="46">
        <f t="shared" si="137"/>
        <v>0.13998729179276168</v>
      </c>
      <c r="S650" s="22">
        <f t="shared" si="133"/>
        <v>1.0046789226133559</v>
      </c>
      <c r="T650" s="22">
        <f t="shared" si="134"/>
        <v>6.7513232149337501</v>
      </c>
      <c r="U650" s="39">
        <f t="shared" si="138"/>
        <v>9.6672880962743735E-2</v>
      </c>
      <c r="V650" s="39">
        <f t="shared" si="139"/>
        <v>6.8974774421313834E-2</v>
      </c>
      <c r="W650" s="39">
        <f t="shared" si="140"/>
        <v>2.7698106541429901E-2</v>
      </c>
      <c r="Z650" s="37"/>
      <c r="AA650" s="37"/>
    </row>
    <row r="651" spans="1:27">
      <c r="A651" s="1">
        <v>1924.07</v>
      </c>
      <c r="B651" s="11">
        <v>9.0299999999999994</v>
      </c>
      <c r="C651" s="4">
        <v>0.54169999999999996</v>
      </c>
      <c r="D651" s="11">
        <v>0.95079999999999998</v>
      </c>
      <c r="E651" s="11">
        <v>17.100000000000001</v>
      </c>
      <c r="F651" s="4">
        <f t="shared" ref="F651:F714" si="144">F650+1/12</f>
        <v>1924.5416666666181</v>
      </c>
      <c r="G651" s="22">
        <f>G645*6/12+G657*6/12</f>
        <v>3.96</v>
      </c>
      <c r="H651" s="22">
        <f>G651+100*variable_alloc_parm!B$8</f>
        <v>3.96</v>
      </c>
      <c r="I651" s="4">
        <f t="shared" si="141"/>
        <v>160.90298245614036</v>
      </c>
      <c r="J651" s="4">
        <f t="shared" si="142"/>
        <v>9.6523970760233908</v>
      </c>
      <c r="K651" s="33">
        <f t="shared" ref="K651:K714" si="145">K650*((I651+(J651/12))/I650)</f>
        <v>2696.2404508867203</v>
      </c>
      <c r="L651" s="4">
        <f t="shared" ref="L651:L714" si="146">D651*$E$1839/E651</f>
        <v>16.942032748538011</v>
      </c>
      <c r="M651" s="33">
        <f t="shared" si="143"/>
        <v>283.89650284641118</v>
      </c>
      <c r="N651" s="15">
        <f t="shared" si="135"/>
        <v>8.3777121399718322</v>
      </c>
      <c r="O651" s="6"/>
      <c r="P651" s="7">
        <f t="shared" si="136"/>
        <v>12.071823287457516</v>
      </c>
      <c r="Q651" s="7"/>
      <c r="R651" s="46">
        <f t="shared" si="137"/>
        <v>0.13487887811364768</v>
      </c>
      <c r="S651" s="22">
        <f t="shared" ref="S651:S714" si="147">((H651/H652+H651/1200+((1+H652/1200)^(-119))*(1-H651/H652)))</f>
        <v>1.0046660948096857</v>
      </c>
      <c r="T651" s="22">
        <f t="shared" ref="T651:T714" si="148">T650*S650*E650/E651</f>
        <v>6.7432459809649723</v>
      </c>
      <c r="U651" s="39">
        <f t="shared" si="138"/>
        <v>8.6960988830153019E-2</v>
      </c>
      <c r="V651" s="39">
        <f t="shared" si="139"/>
        <v>6.9619791761140082E-2</v>
      </c>
      <c r="W651" s="39">
        <f t="shared" si="140"/>
        <v>1.7341197069012937E-2</v>
      </c>
      <c r="Z651" s="37"/>
      <c r="AA651" s="37"/>
    </row>
    <row r="652" spans="1:27">
      <c r="A652" s="1">
        <v>1924.08</v>
      </c>
      <c r="B652" s="11">
        <v>9.34</v>
      </c>
      <c r="C652" s="4">
        <v>0.54330000000000001</v>
      </c>
      <c r="D652" s="11">
        <v>0.94669999999999999</v>
      </c>
      <c r="E652" s="11">
        <v>17</v>
      </c>
      <c r="F652" s="4">
        <f t="shared" si="144"/>
        <v>1924.6249999999513</v>
      </c>
      <c r="G652" s="22">
        <f>G645*5/12+G657*7/12</f>
        <v>3.9433333333333329</v>
      </c>
      <c r="H652" s="22">
        <f>G652+100*variable_alloc_parm!B$8</f>
        <v>3.9433333333333329</v>
      </c>
      <c r="I652" s="4">
        <f t="shared" si="141"/>
        <v>167.40576470588238</v>
      </c>
      <c r="J652" s="4">
        <f t="shared" si="142"/>
        <v>9.7378535294117654</v>
      </c>
      <c r="K652" s="33">
        <f t="shared" si="145"/>
        <v>2818.8051818813065</v>
      </c>
      <c r="L652" s="4">
        <f t="shared" si="146"/>
        <v>16.968205294117649</v>
      </c>
      <c r="M652" s="33">
        <f t="shared" si="143"/>
        <v>285.71336891724116</v>
      </c>
      <c r="N652" s="15">
        <f t="shared" si="135"/>
        <v>8.7174183085483286</v>
      </c>
      <c r="O652" s="6"/>
      <c r="P652" s="7">
        <f t="shared" si="136"/>
        <v>12.559042780803463</v>
      </c>
      <c r="Q652" s="7"/>
      <c r="R652" s="46">
        <f t="shared" si="137"/>
        <v>0.12768930742272613</v>
      </c>
      <c r="S652" s="22">
        <f t="shared" si="147"/>
        <v>1.0046532681523594</v>
      </c>
      <c r="T652" s="22">
        <f t="shared" si="148"/>
        <v>6.8145618448962297</v>
      </c>
      <c r="U652" s="39">
        <f t="shared" si="138"/>
        <v>7.8275524532663177E-2</v>
      </c>
      <c r="V652" s="39">
        <f t="shared" si="139"/>
        <v>6.9009742832124354E-2</v>
      </c>
      <c r="W652" s="39">
        <f t="shared" si="140"/>
        <v>9.2657817005388221E-3</v>
      </c>
      <c r="Z652" s="37"/>
      <c r="AA652" s="37"/>
    </row>
    <row r="653" spans="1:27">
      <c r="A653" s="1">
        <v>1924.09</v>
      </c>
      <c r="B653" s="11">
        <v>9.25</v>
      </c>
      <c r="C653" s="4">
        <v>0.54500000000000004</v>
      </c>
      <c r="D653" s="11">
        <v>0.9425</v>
      </c>
      <c r="E653" s="11">
        <v>17.100000000000001</v>
      </c>
      <c r="F653" s="4">
        <f t="shared" si="144"/>
        <v>1924.7083333332846</v>
      </c>
      <c r="G653" s="22">
        <f>G645*4/12+G657*8/12</f>
        <v>3.9266666666666667</v>
      </c>
      <c r="H653" s="22">
        <f>G653+100*variable_alloc_parm!B$8</f>
        <v>3.9266666666666667</v>
      </c>
      <c r="I653" s="4">
        <f t="shared" si="141"/>
        <v>164.82309941520469</v>
      </c>
      <c r="J653" s="4">
        <f t="shared" si="142"/>
        <v>9.7111988304093568</v>
      </c>
      <c r="K653" s="33">
        <f t="shared" si="145"/>
        <v>2788.9444090792267</v>
      </c>
      <c r="L653" s="4">
        <f t="shared" si="146"/>
        <v>16.794137426900587</v>
      </c>
      <c r="M653" s="33">
        <f t="shared" si="143"/>
        <v>284.17082222239685</v>
      </c>
      <c r="N653" s="15">
        <f t="shared" si="135"/>
        <v>8.5816703752090522</v>
      </c>
      <c r="O653" s="6"/>
      <c r="P653" s="7">
        <f t="shared" si="136"/>
        <v>12.362730876100681</v>
      </c>
      <c r="Q653" s="7"/>
      <c r="R653" s="46">
        <f t="shared" si="137"/>
        <v>0.13028797514421842</v>
      </c>
      <c r="S653" s="22">
        <f t="shared" si="147"/>
        <v>1.0046404426428017</v>
      </c>
      <c r="T653" s="22">
        <f t="shared" si="148"/>
        <v>6.8062351511417116</v>
      </c>
      <c r="U653" s="39">
        <f t="shared" si="138"/>
        <v>7.5642651751946177E-2</v>
      </c>
      <c r="V653" s="39">
        <f t="shared" si="139"/>
        <v>6.8069763845179265E-2</v>
      </c>
      <c r="W653" s="39">
        <f t="shared" si="140"/>
        <v>7.5728879067669119E-3</v>
      </c>
      <c r="Z653" s="37"/>
      <c r="AA653" s="37"/>
    </row>
    <row r="654" spans="1:27">
      <c r="A654" s="1">
        <v>1924.1</v>
      </c>
      <c r="B654" s="11">
        <v>9.1300000000000008</v>
      </c>
      <c r="C654" s="4">
        <v>0.54669999999999996</v>
      </c>
      <c r="D654" s="11">
        <v>0.93830000000000002</v>
      </c>
      <c r="E654" s="11">
        <v>17.2</v>
      </c>
      <c r="F654" s="4">
        <f t="shared" si="144"/>
        <v>1924.7916666666179</v>
      </c>
      <c r="G654" s="22">
        <f>G645*3/12+G657*9/12</f>
        <v>3.91</v>
      </c>
      <c r="H654" s="22">
        <f>G654+100*variable_alloc_parm!B$8</f>
        <v>3.91</v>
      </c>
      <c r="I654" s="4">
        <f t="shared" si="141"/>
        <v>161.73901162790702</v>
      </c>
      <c r="J654" s="4">
        <f t="shared" si="142"/>
        <v>9.684854069767443</v>
      </c>
      <c r="K654" s="33">
        <f t="shared" si="145"/>
        <v>2750.4153874808821</v>
      </c>
      <c r="L654" s="4">
        <f t="shared" si="146"/>
        <v>16.622093604651166</v>
      </c>
      <c r="M654" s="33">
        <f t="shared" si="143"/>
        <v>282.66317174954122</v>
      </c>
      <c r="N654" s="15">
        <f t="shared" si="135"/>
        <v>8.4194910358724222</v>
      </c>
      <c r="O654" s="6"/>
      <c r="P654" s="7">
        <f t="shared" si="136"/>
        <v>12.130082536261678</v>
      </c>
      <c r="Q654" s="7"/>
      <c r="R654" s="46">
        <f t="shared" si="137"/>
        <v>0.13435201723474421</v>
      </c>
      <c r="S654" s="22">
        <f t="shared" si="147"/>
        <v>1.0046276182824381</v>
      </c>
      <c r="T654" s="22">
        <f t="shared" si="148"/>
        <v>6.7980643327939259</v>
      </c>
      <c r="U654" s="39">
        <f t="shared" si="138"/>
        <v>7.9231455131178574E-2</v>
      </c>
      <c r="V654" s="39">
        <f t="shared" si="139"/>
        <v>6.9497356889955952E-2</v>
      </c>
      <c r="W654" s="39">
        <f t="shared" si="140"/>
        <v>9.7340982412226218E-3</v>
      </c>
      <c r="Z654" s="37"/>
      <c r="AA654" s="37"/>
    </row>
    <row r="655" spans="1:27">
      <c r="A655" s="1">
        <v>1924.11</v>
      </c>
      <c r="B655" s="11">
        <v>9.64</v>
      </c>
      <c r="C655" s="4">
        <v>0.54830000000000001</v>
      </c>
      <c r="D655" s="11">
        <v>0.93420000000000003</v>
      </c>
      <c r="E655" s="11">
        <v>17.2</v>
      </c>
      <c r="F655" s="4">
        <f t="shared" si="144"/>
        <v>1924.8749999999511</v>
      </c>
      <c r="G655" s="22">
        <f>G645*2/12+G657*10/12</f>
        <v>3.8933333333333335</v>
      </c>
      <c r="H655" s="22">
        <f>G655+100*variable_alloc_parm!B$8</f>
        <v>3.8933333333333335</v>
      </c>
      <c r="I655" s="4">
        <f t="shared" si="141"/>
        <v>170.7737209302326</v>
      </c>
      <c r="J655" s="4">
        <f t="shared" si="142"/>
        <v>9.7131982558139569</v>
      </c>
      <c r="K655" s="33">
        <f t="shared" si="145"/>
        <v>2917.81767780891</v>
      </c>
      <c r="L655" s="4">
        <f t="shared" si="146"/>
        <v>16.549461627906979</v>
      </c>
      <c r="M655" s="33">
        <f t="shared" si="143"/>
        <v>282.76195794700038</v>
      </c>
      <c r="N655" s="15">
        <f t="shared" si="135"/>
        <v>8.8883273612509708</v>
      </c>
      <c r="O655" s="6"/>
      <c r="P655" s="7">
        <f t="shared" si="136"/>
        <v>12.803950814956561</v>
      </c>
      <c r="Q655" s="7"/>
      <c r="R655" s="46">
        <f t="shared" si="137"/>
        <v>0.12721517587619613</v>
      </c>
      <c r="S655" s="22">
        <f t="shared" si="147"/>
        <v>1.004614795072696</v>
      </c>
      <c r="T655" s="22">
        <f t="shared" si="148"/>
        <v>6.8295231795855535</v>
      </c>
      <c r="U655" s="39">
        <f t="shared" si="138"/>
        <v>7.6270500110678929E-2</v>
      </c>
      <c r="V655" s="39">
        <f t="shared" si="139"/>
        <v>6.9512243898488091E-2</v>
      </c>
      <c r="W655" s="39">
        <f t="shared" si="140"/>
        <v>6.7582562121908385E-3</v>
      </c>
      <c r="Z655" s="37"/>
      <c r="AA655" s="37"/>
    </row>
    <row r="656" spans="1:27">
      <c r="A656" s="1">
        <v>1924.12</v>
      </c>
      <c r="B656" s="11">
        <v>10.16</v>
      </c>
      <c r="C656" s="4">
        <v>0.55000000000000004</v>
      </c>
      <c r="D656" s="11">
        <v>0.93</v>
      </c>
      <c r="E656" s="11">
        <v>17.3</v>
      </c>
      <c r="F656" s="4">
        <f t="shared" si="144"/>
        <v>1924.9583333332844</v>
      </c>
      <c r="G656" s="22">
        <f>G645*1/12+G657*11/12</f>
        <v>3.8766666666666669</v>
      </c>
      <c r="H656" s="22">
        <f>G656+100*variable_alloc_parm!B$8</f>
        <v>3.8766666666666669</v>
      </c>
      <c r="I656" s="4">
        <f t="shared" si="141"/>
        <v>178.94520231213875</v>
      </c>
      <c r="J656" s="4">
        <f t="shared" si="142"/>
        <v>9.6869942196531813</v>
      </c>
      <c r="K656" s="33">
        <f t="shared" si="145"/>
        <v>3071.2271110766119</v>
      </c>
      <c r="L656" s="4">
        <f t="shared" si="146"/>
        <v>16.379826589595378</v>
      </c>
      <c r="M656" s="33">
        <f t="shared" si="143"/>
        <v>281.12610367138279</v>
      </c>
      <c r="N656" s="15">
        <f t="shared" si="135"/>
        <v>9.3106396804163758</v>
      </c>
      <c r="O656" s="6"/>
      <c r="P656" s="7">
        <f t="shared" si="136"/>
        <v>13.408391594348091</v>
      </c>
      <c r="Q656" s="7"/>
      <c r="R656" s="46">
        <f t="shared" si="137"/>
        <v>0.123928919192219</v>
      </c>
      <c r="S656" s="22">
        <f t="shared" si="147"/>
        <v>1.0046019730150058</v>
      </c>
      <c r="T656" s="22">
        <f t="shared" si="148"/>
        <v>6.8213808385815815</v>
      </c>
      <c r="U656" s="39">
        <f t="shared" si="138"/>
        <v>7.2696321943440223E-2</v>
      </c>
      <c r="V656" s="39">
        <f t="shared" si="139"/>
        <v>7.0942531993489544E-2</v>
      </c>
      <c r="W656" s="39">
        <f t="shared" si="140"/>
        <v>1.7537899499506793E-3</v>
      </c>
      <c r="Z656" s="37"/>
      <c r="AA656" s="37"/>
    </row>
    <row r="657" spans="1:27">
      <c r="A657" s="1">
        <v>1925.01</v>
      </c>
      <c r="B657" s="11">
        <v>10.58</v>
      </c>
      <c r="C657" s="4">
        <v>0.55420000000000003</v>
      </c>
      <c r="D657" s="11">
        <v>0.95669999999999999</v>
      </c>
      <c r="E657" s="11">
        <v>17.3</v>
      </c>
      <c r="F657" s="4">
        <f t="shared" si="144"/>
        <v>1925.0416666666176</v>
      </c>
      <c r="G657" s="22">
        <v>3.86</v>
      </c>
      <c r="H657" s="22">
        <f>G657+100*variable_alloc_parm!B$8</f>
        <v>3.86</v>
      </c>
      <c r="I657" s="4">
        <f t="shared" si="141"/>
        <v>186.34254335260118</v>
      </c>
      <c r="J657" s="4">
        <f t="shared" si="142"/>
        <v>9.7609676300578059</v>
      </c>
      <c r="K657" s="33">
        <f t="shared" si="145"/>
        <v>3212.1478681696631</v>
      </c>
      <c r="L657" s="4">
        <f t="shared" si="146"/>
        <v>16.850086127167632</v>
      </c>
      <c r="M657" s="33">
        <f t="shared" si="143"/>
        <v>290.45953359904695</v>
      </c>
      <c r="N657" s="15">
        <f t="shared" si="135"/>
        <v>9.6926188522549968</v>
      </c>
      <c r="O657" s="6"/>
      <c r="P657" s="7">
        <f t="shared" si="136"/>
        <v>13.953065695481378</v>
      </c>
      <c r="Q657" s="7"/>
      <c r="R657" s="46">
        <f t="shared" si="137"/>
        <v>0.11986287085323862</v>
      </c>
      <c r="S657" s="22">
        <f t="shared" si="147"/>
        <v>1.0044518074010109</v>
      </c>
      <c r="T657" s="22">
        <f t="shared" si="148"/>
        <v>6.8527726491258116</v>
      </c>
      <c r="U657" s="39">
        <f t="shared" si="138"/>
        <v>6.6744815695120252E-2</v>
      </c>
      <c r="V657" s="39">
        <f t="shared" si="139"/>
        <v>6.937049498737724E-2</v>
      </c>
      <c r="W657" s="39">
        <f t="shared" si="140"/>
        <v>-2.6256792922569883E-3</v>
      </c>
      <c r="Z657" s="37"/>
      <c r="AA657" s="37"/>
    </row>
    <row r="658" spans="1:27">
      <c r="A658" s="1">
        <v>1925.02</v>
      </c>
      <c r="B658" s="11">
        <v>10.67</v>
      </c>
      <c r="C658" s="4">
        <v>0.55830000000000002</v>
      </c>
      <c r="D658" s="11">
        <v>0.98329999999999995</v>
      </c>
      <c r="E658" s="11">
        <v>17.2</v>
      </c>
      <c r="F658" s="4">
        <f t="shared" si="144"/>
        <v>1925.1249999999509</v>
      </c>
      <c r="G658" s="22">
        <f>G657*11/12+G669*1/12</f>
        <v>3.8450000000000002</v>
      </c>
      <c r="H658" s="22">
        <f>G658+100*variable_alloc_parm!B$8</f>
        <v>3.8450000000000002</v>
      </c>
      <c r="I658" s="4">
        <f t="shared" si="141"/>
        <v>189.02029069767445</v>
      </c>
      <c r="J658" s="4">
        <f t="shared" si="142"/>
        <v>9.8903494186046537</v>
      </c>
      <c r="K658" s="33">
        <f t="shared" si="145"/>
        <v>3272.5138960072118</v>
      </c>
      <c r="L658" s="4">
        <f t="shared" si="146"/>
        <v>17.419273837209303</v>
      </c>
      <c r="M658" s="33">
        <f t="shared" si="143"/>
        <v>301.58040430589415</v>
      </c>
      <c r="N658" s="15">
        <f t="shared" si="135"/>
        <v>9.8308047228195754</v>
      </c>
      <c r="O658" s="6"/>
      <c r="P658" s="7">
        <f t="shared" si="136"/>
        <v>14.143902484635948</v>
      </c>
      <c r="Q658" s="7"/>
      <c r="R658" s="46">
        <f t="shared" si="137"/>
        <v>0.11900102849113872</v>
      </c>
      <c r="S658" s="22">
        <f t="shared" si="147"/>
        <v>1.0044401732636803</v>
      </c>
      <c r="T658" s="22">
        <f t="shared" si="148"/>
        <v>6.9232989421524191</v>
      </c>
      <c r="U658" s="39">
        <f t="shared" si="138"/>
        <v>6.1161034514012336E-2</v>
      </c>
      <c r="V658" s="39">
        <f t="shared" si="139"/>
        <v>6.7849285998279107E-2</v>
      </c>
      <c r="W658" s="39">
        <f t="shared" si="140"/>
        <v>-6.6882514842667717E-3</v>
      </c>
      <c r="Z658" s="37"/>
      <c r="AA658" s="37"/>
    </row>
    <row r="659" spans="1:27">
      <c r="A659" s="1">
        <v>1925.03</v>
      </c>
      <c r="B659" s="11">
        <v>10.39</v>
      </c>
      <c r="C659" s="4">
        <v>0.5625</v>
      </c>
      <c r="D659" s="11">
        <v>1.01</v>
      </c>
      <c r="E659" s="11">
        <v>17.3</v>
      </c>
      <c r="F659" s="4">
        <f t="shared" si="144"/>
        <v>1925.2083333332841</v>
      </c>
      <c r="G659" s="22">
        <f>G657*10/12+G669*2/12</f>
        <v>3.83</v>
      </c>
      <c r="H659" s="22">
        <f>G659+100*variable_alloc_parm!B$8</f>
        <v>3.83</v>
      </c>
      <c r="I659" s="4">
        <f t="shared" si="141"/>
        <v>182.99612716763008</v>
      </c>
      <c r="J659" s="4">
        <f t="shared" si="142"/>
        <v>9.9071531791907521</v>
      </c>
      <c r="K659" s="33">
        <f t="shared" si="145"/>
        <v>3182.5109439588746</v>
      </c>
      <c r="L659" s="4">
        <f t="shared" si="146"/>
        <v>17.788843930635842</v>
      </c>
      <c r="M659" s="33">
        <f t="shared" si="143"/>
        <v>309.36824383045848</v>
      </c>
      <c r="N659" s="15">
        <f t="shared" si="135"/>
        <v>9.5185375388100297</v>
      </c>
      <c r="O659" s="6"/>
      <c r="P659" s="7">
        <f t="shared" si="136"/>
        <v>13.685923349947961</v>
      </c>
      <c r="Q659" s="7"/>
      <c r="R659" s="46">
        <f t="shared" si="137"/>
        <v>0.12416250134532485</v>
      </c>
      <c r="S659" s="22">
        <f t="shared" si="147"/>
        <v>1.0044285399691208</v>
      </c>
      <c r="T659" s="22">
        <f t="shared" si="148"/>
        <v>6.9138428283817035</v>
      </c>
      <c r="U659" s="39">
        <f t="shared" si="138"/>
        <v>5.7639446446891673E-2</v>
      </c>
      <c r="V659" s="39">
        <f t="shared" si="139"/>
        <v>6.8349938960863721E-2</v>
      </c>
      <c r="W659" s="39">
        <f t="shared" si="140"/>
        <v>-1.0710492513972047E-2</v>
      </c>
      <c r="Z659" s="37"/>
      <c r="AA659" s="37"/>
    </row>
    <row r="660" spans="1:27">
      <c r="A660" s="1">
        <v>1925.04</v>
      </c>
      <c r="B660" s="11">
        <v>10.28</v>
      </c>
      <c r="C660" s="4">
        <v>0.56669999999999998</v>
      </c>
      <c r="D660" s="11">
        <v>1.0369999999999999</v>
      </c>
      <c r="E660" s="11">
        <v>17.2</v>
      </c>
      <c r="F660" s="4">
        <f t="shared" si="144"/>
        <v>1925.2916666666174</v>
      </c>
      <c r="G660" s="22">
        <f>G657*9/12+G669*3/12</f>
        <v>3.8149999999999999</v>
      </c>
      <c r="H660" s="22">
        <f>G660+100*variable_alloc_parm!B$8</f>
        <v>3.8149999999999999</v>
      </c>
      <c r="I660" s="4">
        <f t="shared" si="141"/>
        <v>182.11139534883722</v>
      </c>
      <c r="J660" s="4">
        <f t="shared" si="142"/>
        <v>10.039156395348838</v>
      </c>
      <c r="K660" s="33">
        <f t="shared" si="145"/>
        <v>3181.6738136502249</v>
      </c>
      <c r="L660" s="4">
        <f t="shared" si="146"/>
        <v>18.37057558139535</v>
      </c>
      <c r="M660" s="33">
        <f t="shared" si="143"/>
        <v>320.95289345868514</v>
      </c>
      <c r="N660" s="15">
        <f t="shared" si="135"/>
        <v>9.4765667879030673</v>
      </c>
      <c r="O660" s="6"/>
      <c r="P660" s="7">
        <f t="shared" si="136"/>
        <v>13.615545452014171</v>
      </c>
      <c r="Q660" s="7"/>
      <c r="R660" s="46">
        <f t="shared" si="137"/>
        <v>0.1231034037044843</v>
      </c>
      <c r="S660" s="22">
        <f t="shared" si="147"/>
        <v>1.0044169075182756</v>
      </c>
      <c r="T660" s="22">
        <f t="shared" si="148"/>
        <v>6.9848358312786178</v>
      </c>
      <c r="U660" s="39">
        <f t="shared" si="138"/>
        <v>6.4998290855300622E-2</v>
      </c>
      <c r="V660" s="39">
        <f t="shared" si="139"/>
        <v>6.6836389105776162E-2</v>
      </c>
      <c r="W660" s="39">
        <f t="shared" si="140"/>
        <v>-1.8380982504755394E-3</v>
      </c>
      <c r="Z660" s="37"/>
      <c r="AA660" s="37"/>
    </row>
    <row r="661" spans="1:27">
      <c r="A661" s="1">
        <v>1925.05</v>
      </c>
      <c r="B661" s="11">
        <v>10.61</v>
      </c>
      <c r="C661" s="4">
        <v>0.57079999999999997</v>
      </c>
      <c r="D661" s="11">
        <v>1.0629999999999999</v>
      </c>
      <c r="E661" s="11">
        <v>17.3</v>
      </c>
      <c r="F661" s="4">
        <f t="shared" si="144"/>
        <v>1925.3749999999507</v>
      </c>
      <c r="G661" s="22">
        <f>G657*8/12+G669*4/12</f>
        <v>3.8</v>
      </c>
      <c r="H661" s="22">
        <f>G661+100*variable_alloc_parm!B$8</f>
        <v>3.8</v>
      </c>
      <c r="I661" s="4">
        <f t="shared" si="141"/>
        <v>186.87092485549132</v>
      </c>
      <c r="J661" s="4">
        <f t="shared" si="142"/>
        <v>10.0533387283237</v>
      </c>
      <c r="K661" s="33">
        <f t="shared" si="145"/>
        <v>3279.464549974783</v>
      </c>
      <c r="L661" s="4">
        <f t="shared" si="146"/>
        <v>18.722317919075145</v>
      </c>
      <c r="M661" s="33">
        <f t="shared" si="143"/>
        <v>328.56463870152635</v>
      </c>
      <c r="N661" s="15">
        <f t="shared" si="135"/>
        <v>9.7290076940213286</v>
      </c>
      <c r="O661" s="6"/>
      <c r="P661" s="7">
        <f t="shared" si="136"/>
        <v>13.963817337114968</v>
      </c>
      <c r="Q661" s="7"/>
      <c r="R661" s="46">
        <f t="shared" si="137"/>
        <v>0.12007698527266283</v>
      </c>
      <c r="S661" s="22">
        <f t="shared" si="147"/>
        <v>1.0044052759120881</v>
      </c>
      <c r="T661" s="22">
        <f t="shared" si="148"/>
        <v>6.9751340999434834</v>
      </c>
      <c r="U661" s="39">
        <f t="shared" si="138"/>
        <v>7.0242150417554106E-2</v>
      </c>
      <c r="V661" s="39">
        <f t="shared" si="139"/>
        <v>6.7337090545177558E-2</v>
      </c>
      <c r="W661" s="39">
        <f t="shared" si="140"/>
        <v>2.9050598723765475E-3</v>
      </c>
      <c r="Z661" s="37"/>
      <c r="AA661" s="37"/>
    </row>
    <row r="662" spans="1:27">
      <c r="A662" s="1">
        <v>1925.06</v>
      </c>
      <c r="B662" s="11">
        <v>10.8</v>
      </c>
      <c r="C662" s="4">
        <v>0.57499999999999996</v>
      </c>
      <c r="D662" s="11">
        <v>1.0900000000000001</v>
      </c>
      <c r="E662" s="11">
        <v>17.5</v>
      </c>
      <c r="F662" s="4">
        <f t="shared" si="144"/>
        <v>1925.4583333332839</v>
      </c>
      <c r="G662" s="22">
        <f>G657*7/12+G669*5/12</f>
        <v>3.7850000000000001</v>
      </c>
      <c r="H662" s="22">
        <f>G662+100*variable_alloc_parm!B$8</f>
        <v>3.7850000000000001</v>
      </c>
      <c r="I662" s="4">
        <f t="shared" si="141"/>
        <v>188.04342857142862</v>
      </c>
      <c r="J662" s="4">
        <f t="shared" si="142"/>
        <v>10.011571428571429</v>
      </c>
      <c r="K662" s="33">
        <f t="shared" si="145"/>
        <v>3314.6826227809961</v>
      </c>
      <c r="L662" s="4">
        <f t="shared" si="146"/>
        <v>18.978457142857145</v>
      </c>
      <c r="M662" s="33">
        <f t="shared" si="143"/>
        <v>334.53741285474865</v>
      </c>
      <c r="N662" s="15">
        <f t="shared" si="135"/>
        <v>9.7963861804506109</v>
      </c>
      <c r="O662" s="6"/>
      <c r="P662" s="7">
        <f t="shared" si="136"/>
        <v>14.043411328040772</v>
      </c>
      <c r="Q662" s="7"/>
      <c r="R662" s="46">
        <f t="shared" si="137"/>
        <v>0.12073372793126161</v>
      </c>
      <c r="S662" s="22">
        <f t="shared" si="147"/>
        <v>1.0043936451515041</v>
      </c>
      <c r="T662" s="22">
        <f t="shared" si="148"/>
        <v>6.9257945017183768</v>
      </c>
      <c r="U662" s="39">
        <f t="shared" si="138"/>
        <v>7.4258158038316147E-2</v>
      </c>
      <c r="V662" s="39">
        <f t="shared" si="139"/>
        <v>6.922417579358453E-2</v>
      </c>
      <c r="W662" s="39">
        <f t="shared" si="140"/>
        <v>5.0339822447316163E-3</v>
      </c>
      <c r="Z662" s="37"/>
      <c r="AA662" s="37"/>
    </row>
    <row r="663" spans="1:27">
      <c r="A663" s="1">
        <v>1925.07</v>
      </c>
      <c r="B663" s="11">
        <v>11.1</v>
      </c>
      <c r="C663" s="4">
        <v>0.57920000000000005</v>
      </c>
      <c r="D663" s="11">
        <v>1.117</v>
      </c>
      <c r="E663" s="11">
        <v>17.7</v>
      </c>
      <c r="F663" s="4">
        <f t="shared" si="144"/>
        <v>1925.5416666666172</v>
      </c>
      <c r="G663" s="22">
        <f>G657*6/12+G669*6/12</f>
        <v>3.77</v>
      </c>
      <c r="H663" s="22">
        <f>G663+100*variable_alloc_parm!B$8</f>
        <v>3.77</v>
      </c>
      <c r="I663" s="4">
        <f t="shared" si="141"/>
        <v>191.08305084745766</v>
      </c>
      <c r="J663" s="4">
        <f t="shared" si="142"/>
        <v>9.9707480225988725</v>
      </c>
      <c r="K663" s="33">
        <f t="shared" si="145"/>
        <v>3382.9090887071079</v>
      </c>
      <c r="L663" s="4">
        <f t="shared" si="146"/>
        <v>19.228807909604523</v>
      </c>
      <c r="M663" s="33">
        <f t="shared" si="143"/>
        <v>340.42427496268823</v>
      </c>
      <c r="N663" s="15">
        <f t="shared" si="135"/>
        <v>9.9639938917878013</v>
      </c>
      <c r="O663" s="6"/>
      <c r="P663" s="7">
        <f t="shared" si="136"/>
        <v>14.263012384495751</v>
      </c>
      <c r="Q663" s="7"/>
      <c r="R663" s="46">
        <f t="shared" si="137"/>
        <v>0.12036790116256753</v>
      </c>
      <c r="S663" s="22">
        <f t="shared" si="147"/>
        <v>1.0043820152374694</v>
      </c>
      <c r="T663" s="22">
        <f t="shared" si="148"/>
        <v>6.8776225841890053</v>
      </c>
      <c r="U663" s="39">
        <f t="shared" si="138"/>
        <v>7.7928607588556575E-2</v>
      </c>
      <c r="V663" s="39">
        <f t="shared" si="139"/>
        <v>7.0322166402230879E-2</v>
      </c>
      <c r="W663" s="39">
        <f t="shared" si="140"/>
        <v>7.6064411863256964E-3</v>
      </c>
      <c r="Z663" s="37"/>
      <c r="AA663" s="37"/>
    </row>
    <row r="664" spans="1:27">
      <c r="A664" s="1">
        <v>1925.08</v>
      </c>
      <c r="B664" s="11">
        <v>11.25</v>
      </c>
      <c r="C664" s="4">
        <v>0.58330000000000004</v>
      </c>
      <c r="D664" s="11">
        <v>1.143</v>
      </c>
      <c r="E664" s="11">
        <v>17.7</v>
      </c>
      <c r="F664" s="4">
        <f t="shared" si="144"/>
        <v>1925.6249999999504</v>
      </c>
      <c r="G664" s="22">
        <f>G657*5/12+G669*7/12</f>
        <v>3.7550000000000003</v>
      </c>
      <c r="H664" s="22">
        <f>G664+100*variable_alloc_parm!B$8</f>
        <v>3.7550000000000003</v>
      </c>
      <c r="I664" s="4">
        <f t="shared" si="141"/>
        <v>193.66525423728817</v>
      </c>
      <c r="J664" s="4">
        <f t="shared" si="142"/>
        <v>10.041328248587574</v>
      </c>
      <c r="K664" s="33">
        <f t="shared" si="145"/>
        <v>3443.4382721238921</v>
      </c>
      <c r="L664" s="4">
        <f t="shared" si="146"/>
        <v>19.67638983050848</v>
      </c>
      <c r="M664" s="33">
        <f t="shared" si="143"/>
        <v>349.85332844778748</v>
      </c>
      <c r="N664" s="15">
        <f t="shared" si="135"/>
        <v>10.110918458488944</v>
      </c>
      <c r="O664" s="6"/>
      <c r="P664" s="7">
        <f t="shared" si="136"/>
        <v>14.449940451105396</v>
      </c>
      <c r="Q664" s="7"/>
      <c r="R664" s="46">
        <f t="shared" si="137"/>
        <v>0.11905952231040799</v>
      </c>
      <c r="S664" s="22">
        <f t="shared" si="147"/>
        <v>1.0043703861709314</v>
      </c>
      <c r="T664" s="22">
        <f t="shared" si="148"/>
        <v>6.9077604311504848</v>
      </c>
      <c r="U664" s="39">
        <f t="shared" si="138"/>
        <v>8.342964520027385E-2</v>
      </c>
      <c r="V664" s="39">
        <f t="shared" si="139"/>
        <v>7.020470103126053E-2</v>
      </c>
      <c r="W664" s="39">
        <f t="shared" si="140"/>
        <v>1.322494416901332E-2</v>
      </c>
      <c r="Z664" s="37"/>
      <c r="AA664" s="37"/>
    </row>
    <row r="665" spans="1:27">
      <c r="A665" s="1">
        <v>1925.09</v>
      </c>
      <c r="B665" s="11">
        <v>11.51</v>
      </c>
      <c r="C665" s="4">
        <v>0.58750000000000002</v>
      </c>
      <c r="D665" s="11">
        <v>1.17</v>
      </c>
      <c r="E665" s="11">
        <v>17.7</v>
      </c>
      <c r="F665" s="4">
        <f t="shared" si="144"/>
        <v>1925.7083333332837</v>
      </c>
      <c r="G665" s="22">
        <f>G657*4/12+G669*8/12</f>
        <v>3.74</v>
      </c>
      <c r="H665" s="22">
        <f>G665+100*variable_alloc_parm!B$8</f>
        <v>3.74</v>
      </c>
      <c r="I665" s="4">
        <f t="shared" si="141"/>
        <v>198.14107344632774</v>
      </c>
      <c r="J665" s="4">
        <f t="shared" si="142"/>
        <v>10.113629943502827</v>
      </c>
      <c r="K665" s="33">
        <f t="shared" si="145"/>
        <v>3538.00528985648</v>
      </c>
      <c r="L665" s="4">
        <f t="shared" si="146"/>
        <v>20.14118644067797</v>
      </c>
      <c r="M665" s="33">
        <f t="shared" si="143"/>
        <v>359.64085048932071</v>
      </c>
      <c r="N665" s="15">
        <f t="shared" si="135"/>
        <v>10.359247611348506</v>
      </c>
      <c r="O665" s="6"/>
      <c r="P665" s="7">
        <f t="shared" si="136"/>
        <v>14.777258376991171</v>
      </c>
      <c r="Q665" s="7"/>
      <c r="R665" s="46">
        <f t="shared" si="137"/>
        <v>0.11683864606599485</v>
      </c>
      <c r="S665" s="22">
        <f t="shared" si="147"/>
        <v>1.0043587579528388</v>
      </c>
      <c r="T665" s="22">
        <f t="shared" si="148"/>
        <v>6.9379500118108925</v>
      </c>
      <c r="U665" s="39">
        <f t="shared" si="138"/>
        <v>8.3099150693536794E-2</v>
      </c>
      <c r="V665" s="39">
        <f t="shared" si="139"/>
        <v>7.0087510734673231E-2</v>
      </c>
      <c r="W665" s="39">
        <f t="shared" si="140"/>
        <v>1.3011639958863563E-2</v>
      </c>
      <c r="Z665" s="37"/>
      <c r="AA665" s="37"/>
    </row>
    <row r="666" spans="1:27">
      <c r="A666" s="1">
        <v>1925.1</v>
      </c>
      <c r="B666" s="11">
        <v>11.89</v>
      </c>
      <c r="C666" s="4">
        <v>0.5917</v>
      </c>
      <c r="D666" s="11">
        <v>1.1970000000000001</v>
      </c>
      <c r="E666" s="11">
        <v>17.7</v>
      </c>
      <c r="F666" s="4">
        <f t="shared" si="144"/>
        <v>1925.7916666666169</v>
      </c>
      <c r="G666" s="22">
        <f>G657*3/12+G669*9/12</f>
        <v>3.7250000000000001</v>
      </c>
      <c r="H666" s="22">
        <f>G666+100*variable_alloc_parm!B$8</f>
        <v>3.7250000000000001</v>
      </c>
      <c r="I666" s="4">
        <f t="shared" si="141"/>
        <v>204.68265536723169</v>
      </c>
      <c r="J666" s="4">
        <f t="shared" si="142"/>
        <v>10.185931638418081</v>
      </c>
      <c r="K666" s="33">
        <f t="shared" si="145"/>
        <v>3669.9683788497732</v>
      </c>
      <c r="L666" s="4">
        <f t="shared" si="146"/>
        <v>20.605983050847463</v>
      </c>
      <c r="M666" s="33">
        <f t="shared" si="143"/>
        <v>369.46611854358105</v>
      </c>
      <c r="N666" s="15">
        <f t="shared" si="135"/>
        <v>10.718495997022933</v>
      </c>
      <c r="O666" s="6"/>
      <c r="P666" s="7">
        <f t="shared" si="136"/>
        <v>15.256796100151359</v>
      </c>
      <c r="Q666" s="7"/>
      <c r="R666" s="46">
        <f t="shared" si="137"/>
        <v>0.11271163979524512</v>
      </c>
      <c r="S666" s="22">
        <f t="shared" si="147"/>
        <v>1.0043471305841412</v>
      </c>
      <c r="T666" s="22">
        <f t="shared" si="148"/>
        <v>6.9681908566012716</v>
      </c>
      <c r="U666" s="39">
        <f t="shared" si="138"/>
        <v>8.2327386844403216E-2</v>
      </c>
      <c r="V666" s="39">
        <f t="shared" si="139"/>
        <v>6.9970595385996814E-2</v>
      </c>
      <c r="W666" s="39">
        <f t="shared" si="140"/>
        <v>1.2356791458406402E-2</v>
      </c>
      <c r="Z666" s="37"/>
      <c r="AA666" s="37"/>
    </row>
    <row r="667" spans="1:27">
      <c r="A667" s="1">
        <v>1925.11</v>
      </c>
      <c r="B667" s="11">
        <v>12.26</v>
      </c>
      <c r="C667" s="4">
        <v>0.5958</v>
      </c>
      <c r="D667" s="11">
        <v>1.2230000000000001</v>
      </c>
      <c r="E667" s="11">
        <v>18</v>
      </c>
      <c r="F667" s="4">
        <f t="shared" si="144"/>
        <v>1925.8749999999502</v>
      </c>
      <c r="G667" s="22">
        <f>G657*2/12+G669*10/12</f>
        <v>3.71</v>
      </c>
      <c r="H667" s="22">
        <f>G667+100*variable_alloc_parm!B$8</f>
        <v>3.71</v>
      </c>
      <c r="I667" s="4">
        <f t="shared" si="141"/>
        <v>207.53455555555558</v>
      </c>
      <c r="J667" s="4">
        <f t="shared" si="142"/>
        <v>10.085570000000001</v>
      </c>
      <c r="K667" s="33">
        <f t="shared" si="145"/>
        <v>3736.1726226910268</v>
      </c>
      <c r="L667" s="4">
        <f t="shared" si="146"/>
        <v>20.702672222222226</v>
      </c>
      <c r="M667" s="33">
        <f t="shared" si="143"/>
        <v>372.70302753271829</v>
      </c>
      <c r="N667" s="15">
        <f t="shared" si="135"/>
        <v>10.886317440307938</v>
      </c>
      <c r="O667" s="6"/>
      <c r="P667" s="7">
        <f t="shared" si="136"/>
        <v>15.458345172036246</v>
      </c>
      <c r="Q667" s="7"/>
      <c r="R667" s="46">
        <f t="shared" si="137"/>
        <v>0.11216870688545677</v>
      </c>
      <c r="S667" s="22">
        <f t="shared" si="147"/>
        <v>1.0043355040657889</v>
      </c>
      <c r="T667" s="22">
        <f t="shared" si="148"/>
        <v>6.8818411173202998</v>
      </c>
      <c r="U667" s="39">
        <f t="shared" si="138"/>
        <v>8.9667378175011248E-2</v>
      </c>
      <c r="V667" s="39">
        <f t="shared" si="139"/>
        <v>7.0874478450491996E-2</v>
      </c>
      <c r="W667" s="39">
        <f t="shared" si="140"/>
        <v>1.8792899724519252E-2</v>
      </c>
      <c r="Z667" s="37"/>
      <c r="AA667" s="37"/>
    </row>
    <row r="668" spans="1:27">
      <c r="A668" s="1">
        <v>1925.12</v>
      </c>
      <c r="B668" s="11">
        <v>12.46</v>
      </c>
      <c r="C668" s="4">
        <v>0.6</v>
      </c>
      <c r="D668" s="11">
        <v>1.25</v>
      </c>
      <c r="E668" s="11">
        <v>17.899999999999999</v>
      </c>
      <c r="F668" s="4">
        <f t="shared" si="144"/>
        <v>1925.9583333332835</v>
      </c>
      <c r="G668" s="22">
        <f>G657*1/12+G669*11/12</f>
        <v>3.6950000000000003</v>
      </c>
      <c r="H668" s="22">
        <f>G668+100*variable_alloc_parm!B$8</f>
        <v>3.6950000000000003</v>
      </c>
      <c r="I668" s="4">
        <f t="shared" si="141"/>
        <v>212.09843575419001</v>
      </c>
      <c r="J668" s="4">
        <f t="shared" si="142"/>
        <v>10.213407821229053</v>
      </c>
      <c r="K668" s="33">
        <f t="shared" si="145"/>
        <v>3833.6569448611804</v>
      </c>
      <c r="L668" s="4">
        <f t="shared" si="146"/>
        <v>21.27793296089386</v>
      </c>
      <c r="M668" s="33">
        <f t="shared" si="143"/>
        <v>384.59640297564005</v>
      </c>
      <c r="N668" s="15">
        <f t="shared" si="135"/>
        <v>11.147365239137256</v>
      </c>
      <c r="O668" s="6"/>
      <c r="P668" s="7">
        <f t="shared" si="136"/>
        <v>15.788866974247382</v>
      </c>
      <c r="Q668" s="7"/>
      <c r="R668" s="46">
        <f t="shared" si="137"/>
        <v>0.10957865215542234</v>
      </c>
      <c r="S668" s="22">
        <f t="shared" si="147"/>
        <v>1.0043238783987345</v>
      </c>
      <c r="T668" s="22">
        <f t="shared" si="148"/>
        <v>6.9502900901878215</v>
      </c>
      <c r="U668" s="39">
        <f t="shared" si="138"/>
        <v>8.7190293496408389E-2</v>
      </c>
      <c r="V668" s="39">
        <f t="shared" si="139"/>
        <v>7.0161643644488958E-2</v>
      </c>
      <c r="W668" s="39">
        <f t="shared" si="140"/>
        <v>1.7028649851919431E-2</v>
      </c>
      <c r="Z668" s="37"/>
      <c r="AA668" s="37"/>
    </row>
    <row r="669" spans="1:27">
      <c r="A669" s="1">
        <v>1926.01</v>
      </c>
      <c r="B669" s="11">
        <v>12.65</v>
      </c>
      <c r="C669" s="4">
        <v>0.60750000000000004</v>
      </c>
      <c r="D669" s="11">
        <v>1.2490000000000001</v>
      </c>
      <c r="E669" s="11">
        <v>17.899999999999999</v>
      </c>
      <c r="F669" s="4">
        <f t="shared" si="144"/>
        <v>1926.0416666666167</v>
      </c>
      <c r="G669" s="22">
        <v>3.68</v>
      </c>
      <c r="H669" s="22">
        <f>G669+100*variable_alloc_parm!B$8</f>
        <v>3.68</v>
      </c>
      <c r="I669" s="4">
        <f t="shared" si="141"/>
        <v>215.33268156424586</v>
      </c>
      <c r="J669" s="4">
        <f t="shared" si="142"/>
        <v>10.341075418994416</v>
      </c>
      <c r="K669" s="33">
        <f t="shared" si="145"/>
        <v>3907.691752433991</v>
      </c>
      <c r="L669" s="4">
        <f t="shared" si="146"/>
        <v>21.260910614525145</v>
      </c>
      <c r="M669" s="33">
        <f t="shared" si="143"/>
        <v>385.82664022055769</v>
      </c>
      <c r="N669" s="15">
        <f t="shared" si="135"/>
        <v>11.34096618850624</v>
      </c>
      <c r="O669" s="6"/>
      <c r="P669" s="7">
        <f t="shared" si="136"/>
        <v>16.018850836070296</v>
      </c>
      <c r="Q669" s="7"/>
      <c r="R669" s="46">
        <f t="shared" si="137"/>
        <v>0.10717666605596016</v>
      </c>
      <c r="S669" s="22">
        <f t="shared" si="147"/>
        <v>1.0054209127544818</v>
      </c>
      <c r="T669" s="22">
        <f t="shared" si="148"/>
        <v>6.9803422993737234</v>
      </c>
      <c r="U669" s="39">
        <f t="shared" si="138"/>
        <v>9.1277021951106763E-2</v>
      </c>
      <c r="V669" s="39">
        <f t="shared" si="139"/>
        <v>7.0045506362641285E-2</v>
      </c>
      <c r="W669" s="39">
        <f t="shared" si="140"/>
        <v>2.1231515588465477E-2</v>
      </c>
      <c r="Z669" s="37"/>
      <c r="AA669" s="37"/>
    </row>
    <row r="670" spans="1:27">
      <c r="A670" s="1">
        <v>1926.02</v>
      </c>
      <c r="B670" s="11">
        <v>12.67</v>
      </c>
      <c r="C670" s="4">
        <v>0.61499999999999999</v>
      </c>
      <c r="D670" s="11">
        <v>1.248</v>
      </c>
      <c r="E670" s="11">
        <v>17.899999999999999</v>
      </c>
      <c r="F670" s="4">
        <f t="shared" si="144"/>
        <v>1926.12499999995</v>
      </c>
      <c r="G670" s="22">
        <f>G669*11/12+G681*1/12</f>
        <v>3.6516666666666668</v>
      </c>
      <c r="H670" s="22">
        <f>G670+100*variable_alloc_parm!B$8</f>
        <v>3.6516666666666668</v>
      </c>
      <c r="I670" s="4">
        <f t="shared" si="141"/>
        <v>215.67312849162016</v>
      </c>
      <c r="J670" s="4">
        <f t="shared" si="142"/>
        <v>10.468743016759779</v>
      </c>
      <c r="K670" s="33">
        <f t="shared" si="145"/>
        <v>3929.7014787075818</v>
      </c>
      <c r="L670" s="4">
        <f t="shared" si="146"/>
        <v>21.243888268156429</v>
      </c>
      <c r="M670" s="33">
        <f t="shared" si="143"/>
        <v>387.07714644254634</v>
      </c>
      <c r="N670" s="15">
        <f t="shared" si="135"/>
        <v>11.389435672748016</v>
      </c>
      <c r="O670" s="6"/>
      <c r="P670" s="7">
        <f t="shared" si="136"/>
        <v>16.041273315196619</v>
      </c>
      <c r="Q670" s="7"/>
      <c r="R670" s="46">
        <f t="shared" si="137"/>
        <v>0.10708475333291055</v>
      </c>
      <c r="S670" s="22">
        <f t="shared" si="147"/>
        <v>1.0054004313264016</v>
      </c>
      <c r="T670" s="22">
        <f t="shared" si="148"/>
        <v>7.0181821259750468</v>
      </c>
      <c r="U670" s="39">
        <f t="shared" si="138"/>
        <v>9.7077355087881401E-2</v>
      </c>
      <c r="V670" s="39">
        <f t="shared" si="139"/>
        <v>6.967985956692857E-2</v>
      </c>
      <c r="W670" s="39">
        <f t="shared" si="140"/>
        <v>2.739749552095283E-2</v>
      </c>
      <c r="Z670" s="37"/>
      <c r="AA670" s="37"/>
    </row>
    <row r="671" spans="1:27">
      <c r="A671" s="1">
        <v>1926.03</v>
      </c>
      <c r="B671" s="11">
        <v>11.81</v>
      </c>
      <c r="C671" s="4">
        <v>0.62250000000000005</v>
      </c>
      <c r="D671" s="11">
        <v>1.248</v>
      </c>
      <c r="E671" s="11">
        <v>17.8</v>
      </c>
      <c r="F671" s="4">
        <f t="shared" si="144"/>
        <v>1926.2083333332832</v>
      </c>
      <c r="G671" s="22">
        <f>G669*10/12+G681*2/12</f>
        <v>3.6233333333333335</v>
      </c>
      <c r="H671" s="22">
        <f>G671+100*variable_alloc_parm!B$8</f>
        <v>3.6233333333333335</v>
      </c>
      <c r="I671" s="4">
        <f t="shared" si="141"/>
        <v>202.16331460674161</v>
      </c>
      <c r="J671" s="4">
        <f t="shared" si="142"/>
        <v>10.655941011235958</v>
      </c>
      <c r="K671" s="33">
        <f t="shared" si="145"/>
        <v>3699.7239179811927</v>
      </c>
      <c r="L671" s="4">
        <f t="shared" si="146"/>
        <v>21.363235955056183</v>
      </c>
      <c r="M671" s="33">
        <f t="shared" si="143"/>
        <v>390.96151140055275</v>
      </c>
      <c r="N671" s="15">
        <f t="shared" si="135"/>
        <v>10.712352062732487</v>
      </c>
      <c r="O671" s="6"/>
      <c r="P671" s="7">
        <f t="shared" si="136"/>
        <v>15.04686940175298</v>
      </c>
      <c r="Q671" s="7"/>
      <c r="R671" s="46">
        <f t="shared" si="137"/>
        <v>0.1113169891624648</v>
      </c>
      <c r="S671" s="22">
        <f t="shared" si="147"/>
        <v>1.0053799556662915</v>
      </c>
      <c r="T671" s="22">
        <f t="shared" si="148"/>
        <v>7.0957242542038035</v>
      </c>
      <c r="U671" s="39">
        <f t="shared" si="138"/>
        <v>0.10715725991272818</v>
      </c>
      <c r="V671" s="39">
        <f t="shared" si="139"/>
        <v>6.9495385832488932E-2</v>
      </c>
      <c r="W671" s="39">
        <f t="shared" si="140"/>
        <v>3.7661874080239244E-2</v>
      </c>
      <c r="Z671" s="37"/>
      <c r="AA671" s="37"/>
    </row>
    <row r="672" spans="1:27">
      <c r="A672" s="1">
        <v>1926.04</v>
      </c>
      <c r="B672" s="11">
        <v>11.48</v>
      </c>
      <c r="C672" s="4">
        <v>0.63</v>
      </c>
      <c r="D672" s="11">
        <v>1.2470000000000001</v>
      </c>
      <c r="E672" s="11">
        <v>17.899999999999999</v>
      </c>
      <c r="F672" s="4">
        <f t="shared" si="144"/>
        <v>1926.2916666666165</v>
      </c>
      <c r="G672" s="22">
        <f>G669*9/12+G681*3/12</f>
        <v>3.5950000000000002</v>
      </c>
      <c r="H672" s="22">
        <f>G672+100*variable_alloc_parm!B$8</f>
        <v>3.5950000000000002</v>
      </c>
      <c r="I672" s="4">
        <f t="shared" si="141"/>
        <v>195.41653631284922</v>
      </c>
      <c r="J672" s="4">
        <f t="shared" si="142"/>
        <v>10.724078212290506</v>
      </c>
      <c r="K672" s="33">
        <f t="shared" si="145"/>
        <v>3592.6081783608356</v>
      </c>
      <c r="L672" s="4">
        <f t="shared" si="146"/>
        <v>21.226865921787716</v>
      </c>
      <c r="M672" s="33">
        <f t="shared" si="143"/>
        <v>390.24236919999669</v>
      </c>
      <c r="N672" s="15">
        <f t="shared" si="135"/>
        <v>10.395587685954732</v>
      </c>
      <c r="O672" s="6"/>
      <c r="P672" s="7">
        <f t="shared" si="136"/>
        <v>14.5623667282574</v>
      </c>
      <c r="Q672" s="7"/>
      <c r="R672" s="46">
        <f t="shared" si="137"/>
        <v>0.11403621939591529</v>
      </c>
      <c r="S672" s="22">
        <f t="shared" si="147"/>
        <v>1.0053594857863619</v>
      </c>
      <c r="T672" s="22">
        <f t="shared" si="148"/>
        <v>7.0940447521110261</v>
      </c>
      <c r="U672" s="39">
        <f t="shared" si="138"/>
        <v>0.11088512929981276</v>
      </c>
      <c r="V672" s="39">
        <f t="shared" si="139"/>
        <v>6.9733856888830381E-2</v>
      </c>
      <c r="W672" s="39">
        <f t="shared" si="140"/>
        <v>4.1151272410982376E-2</v>
      </c>
      <c r="Z672" s="37"/>
      <c r="AA672" s="37"/>
    </row>
    <row r="673" spans="1:27">
      <c r="A673" s="1">
        <v>1926.05</v>
      </c>
      <c r="B673" s="11">
        <v>11.56</v>
      </c>
      <c r="C673" s="4">
        <v>0.63749999999999996</v>
      </c>
      <c r="D673" s="11">
        <v>1.246</v>
      </c>
      <c r="E673" s="11">
        <v>17.8</v>
      </c>
      <c r="F673" s="4">
        <f t="shared" si="144"/>
        <v>1926.3749999999498</v>
      </c>
      <c r="G673" s="22">
        <f>G669*8/12+G681*4/12</f>
        <v>3.5666666666666669</v>
      </c>
      <c r="H673" s="22">
        <f>G673+100*variable_alloc_parm!B$8</f>
        <v>3.5666666666666669</v>
      </c>
      <c r="I673" s="4">
        <f t="shared" si="141"/>
        <v>197.88382022471913</v>
      </c>
      <c r="J673" s="4">
        <f t="shared" si="142"/>
        <v>10.912710674157303</v>
      </c>
      <c r="K673" s="33">
        <f t="shared" si="145"/>
        <v>3654.686218037953</v>
      </c>
      <c r="L673" s="4">
        <f t="shared" si="146"/>
        <v>21.329000000000004</v>
      </c>
      <c r="M673" s="33">
        <f t="shared" si="143"/>
        <v>393.92206121758562</v>
      </c>
      <c r="N673" s="15">
        <f t="shared" si="135"/>
        <v>10.575158463806103</v>
      </c>
      <c r="O673" s="6"/>
      <c r="P673" s="7">
        <f t="shared" si="136"/>
        <v>14.771860041900313</v>
      </c>
      <c r="Q673" s="7"/>
      <c r="R673" s="46">
        <f t="shared" si="137"/>
        <v>0.11110746549615286</v>
      </c>
      <c r="S673" s="22">
        <f t="shared" si="147"/>
        <v>1.0053390216988511</v>
      </c>
      <c r="T673" s="22">
        <f t="shared" si="148"/>
        <v>7.1721329660610822</v>
      </c>
      <c r="U673" s="39">
        <f t="shared" si="138"/>
        <v>0.10329769326495719</v>
      </c>
      <c r="V673" s="39">
        <f t="shared" si="139"/>
        <v>6.8776601827087447E-2</v>
      </c>
      <c r="W673" s="39">
        <f t="shared" si="140"/>
        <v>3.4521091437869744E-2</v>
      </c>
      <c r="Z673" s="37"/>
      <c r="AA673" s="37"/>
    </row>
    <row r="674" spans="1:27">
      <c r="A674" s="1">
        <v>1926.06</v>
      </c>
      <c r="B674" s="11">
        <v>12.11</v>
      </c>
      <c r="C674" s="4">
        <v>0.64500000000000002</v>
      </c>
      <c r="D674" s="11">
        <v>1.2450000000000001</v>
      </c>
      <c r="E674" s="11">
        <v>17.7</v>
      </c>
      <c r="F674" s="4">
        <f t="shared" si="144"/>
        <v>1926.458333333283</v>
      </c>
      <c r="G674" s="22">
        <f>G669*7/12+G681*5/12</f>
        <v>3.5383333333333336</v>
      </c>
      <c r="H674" s="22">
        <f>G674+100*variable_alloc_parm!B$8</f>
        <v>3.5383333333333336</v>
      </c>
      <c r="I674" s="4">
        <f t="shared" si="141"/>
        <v>208.46988700564975</v>
      </c>
      <c r="J674" s="4">
        <f t="shared" si="142"/>
        <v>11.103474576271188</v>
      </c>
      <c r="K674" s="33">
        <f t="shared" si="145"/>
        <v>3867.2877095523859</v>
      </c>
      <c r="L674" s="4">
        <f t="shared" si="146"/>
        <v>21.432288135593225</v>
      </c>
      <c r="M674" s="33">
        <f t="shared" si="143"/>
        <v>397.58655643209914</v>
      </c>
      <c r="N674" s="15">
        <f t="shared" si="135"/>
        <v>11.197979740229959</v>
      </c>
      <c r="O674" s="6"/>
      <c r="P674" s="7">
        <f t="shared" si="136"/>
        <v>15.591949753085144</v>
      </c>
      <c r="Q674" s="7"/>
      <c r="R674" s="46">
        <f t="shared" si="137"/>
        <v>0.1045609564136776</v>
      </c>
      <c r="S674" s="22">
        <f t="shared" si="147"/>
        <v>1.0053185634160247</v>
      </c>
      <c r="T674" s="22">
        <f t="shared" si="148"/>
        <v>7.2511620047893741</v>
      </c>
      <c r="U674" s="39">
        <f t="shared" si="138"/>
        <v>0.10120351831446617</v>
      </c>
      <c r="V674" s="39">
        <f t="shared" si="139"/>
        <v>6.7042914557499333E-2</v>
      </c>
      <c r="W674" s="39">
        <f t="shared" si="140"/>
        <v>3.4160603756966834E-2</v>
      </c>
      <c r="Z674" s="37"/>
      <c r="AA674" s="37"/>
    </row>
    <row r="675" spans="1:27">
      <c r="A675" s="1">
        <v>1926.07</v>
      </c>
      <c r="B675" s="11">
        <v>12.62</v>
      </c>
      <c r="C675" s="4">
        <v>0.65249999999999997</v>
      </c>
      <c r="D675" s="11">
        <v>1.244</v>
      </c>
      <c r="E675" s="11">
        <v>17.5</v>
      </c>
      <c r="F675" s="4">
        <f t="shared" si="144"/>
        <v>1926.5416666666163</v>
      </c>
      <c r="G675" s="22">
        <f>G669*6/12+G681*6/12</f>
        <v>3.51</v>
      </c>
      <c r="H675" s="22">
        <f>G675+100*variable_alloc_parm!B$8</f>
        <v>3.51</v>
      </c>
      <c r="I675" s="4">
        <f t="shared" si="141"/>
        <v>219.73222857142858</v>
      </c>
      <c r="J675" s="4">
        <f t="shared" si="142"/>
        <v>11.360957142857144</v>
      </c>
      <c r="K675" s="33">
        <f t="shared" si="145"/>
        <v>4093.7763244002208</v>
      </c>
      <c r="L675" s="4">
        <f t="shared" si="146"/>
        <v>21.659817142857147</v>
      </c>
      <c r="M675" s="33">
        <f t="shared" si="143"/>
        <v>403.53864877605992</v>
      </c>
      <c r="N675" s="15">
        <f t="shared" si="135"/>
        <v>11.869694058481279</v>
      </c>
      <c r="O675" s="6"/>
      <c r="P675" s="7">
        <f t="shared" si="136"/>
        <v>16.469124743360336</v>
      </c>
      <c r="Q675" s="7"/>
      <c r="R675" s="46">
        <f t="shared" si="137"/>
        <v>9.8597390299536347E-2</v>
      </c>
      <c r="S675" s="22">
        <f t="shared" si="147"/>
        <v>1.0052981109501766</v>
      </c>
      <c r="T675" s="22">
        <f t="shared" si="148"/>
        <v>7.3730389442631621</v>
      </c>
      <c r="U675" s="39">
        <f t="shared" si="138"/>
        <v>0.10081264835027293</v>
      </c>
      <c r="V675" s="39">
        <f t="shared" si="139"/>
        <v>6.4709778589431721E-2</v>
      </c>
      <c r="W675" s="39">
        <f t="shared" si="140"/>
        <v>3.6102869760841205E-2</v>
      </c>
      <c r="Z675" s="37"/>
      <c r="AA675" s="37"/>
    </row>
    <row r="676" spans="1:27">
      <c r="A676" s="1">
        <v>1926.08</v>
      </c>
      <c r="B676" s="11">
        <v>13.12</v>
      </c>
      <c r="C676" s="4">
        <v>0.66</v>
      </c>
      <c r="D676" s="11">
        <v>1.2430000000000001</v>
      </c>
      <c r="E676" s="11">
        <v>17.399999999999999</v>
      </c>
      <c r="F676" s="4">
        <f t="shared" si="144"/>
        <v>1926.6249999999495</v>
      </c>
      <c r="G676" s="22">
        <f>G669*5/12+G681*7/12</f>
        <v>3.4816666666666665</v>
      </c>
      <c r="H676" s="22">
        <f>G676+100*variable_alloc_parm!B$8</f>
        <v>3.4816666666666665</v>
      </c>
      <c r="I676" s="4">
        <f t="shared" si="141"/>
        <v>229.75080459770118</v>
      </c>
      <c r="J676" s="4">
        <f t="shared" si="142"/>
        <v>11.557586206896554</v>
      </c>
      <c r="K676" s="33">
        <f t="shared" si="145"/>
        <v>4298.3737899818116</v>
      </c>
      <c r="L676" s="4">
        <f t="shared" si="146"/>
        <v>21.766787356321846</v>
      </c>
      <c r="M676" s="33">
        <f t="shared" si="143"/>
        <v>407.23160220635617</v>
      </c>
      <c r="N676" s="15">
        <f t="shared" si="135"/>
        <v>12.488808219521877</v>
      </c>
      <c r="O676" s="6"/>
      <c r="P676" s="7">
        <f t="shared" si="136"/>
        <v>17.260693795594289</v>
      </c>
      <c r="Q676" s="7"/>
      <c r="R676" s="46">
        <f t="shared" si="137"/>
        <v>9.3136770867251015E-2</v>
      </c>
      <c r="S676" s="22">
        <f t="shared" si="147"/>
        <v>1.0052776643136292</v>
      </c>
      <c r="T676" s="22">
        <f t="shared" si="148"/>
        <v>7.4547004106909336</v>
      </c>
      <c r="U676" s="39">
        <f t="shared" si="138"/>
        <v>9.7173107482416698E-2</v>
      </c>
      <c r="V676" s="39">
        <f t="shared" si="139"/>
        <v>6.2988249465290247E-2</v>
      </c>
      <c r="W676" s="39">
        <f t="shared" si="140"/>
        <v>3.4184858017126452E-2</v>
      </c>
      <c r="Z676" s="37"/>
      <c r="AA676" s="37"/>
    </row>
    <row r="677" spans="1:27">
      <c r="A677" s="1">
        <v>1926.09</v>
      </c>
      <c r="B677" s="11">
        <v>13.32</v>
      </c>
      <c r="C677" s="4">
        <v>0.66749999999999998</v>
      </c>
      <c r="D677" s="11">
        <v>1.242</v>
      </c>
      <c r="E677" s="11">
        <v>17.5</v>
      </c>
      <c r="F677" s="4">
        <f t="shared" si="144"/>
        <v>1926.7083333332828</v>
      </c>
      <c r="G677" s="22">
        <f>G669*4/12+G681*8/12</f>
        <v>3.4533333333333331</v>
      </c>
      <c r="H677" s="22">
        <f>G677+100*variable_alloc_parm!B$8</f>
        <v>3.4533333333333331</v>
      </c>
      <c r="I677" s="4">
        <f t="shared" si="141"/>
        <v>231.92022857142862</v>
      </c>
      <c r="J677" s="4">
        <f t="shared" si="142"/>
        <v>11.622128571428572</v>
      </c>
      <c r="K677" s="33">
        <f t="shared" si="145"/>
        <v>4357.0809455073313</v>
      </c>
      <c r="L677" s="4">
        <f t="shared" si="146"/>
        <v>21.62499428571429</v>
      </c>
      <c r="M677" s="33">
        <f t="shared" si="143"/>
        <v>406.26835843244032</v>
      </c>
      <c r="N677" s="15">
        <f t="shared" si="135"/>
        <v>12.692614823344719</v>
      </c>
      <c r="O677" s="6"/>
      <c r="P677" s="7">
        <f t="shared" si="136"/>
        <v>17.470213778374848</v>
      </c>
      <c r="Q677" s="7"/>
      <c r="R677" s="46">
        <f t="shared" si="137"/>
        <v>9.0830411840195344E-2</v>
      </c>
      <c r="S677" s="22">
        <f t="shared" si="147"/>
        <v>1.0052572235187336</v>
      </c>
      <c r="T677" s="22">
        <f t="shared" si="148"/>
        <v>7.4512207094914205</v>
      </c>
      <c r="U677" s="39">
        <f t="shared" si="138"/>
        <v>9.7269107033777225E-2</v>
      </c>
      <c r="V677" s="39">
        <f t="shared" si="139"/>
        <v>6.3250861066933117E-2</v>
      </c>
      <c r="W677" s="39">
        <f t="shared" si="140"/>
        <v>3.4018245966844107E-2</v>
      </c>
      <c r="Z677" s="37"/>
      <c r="AA677" s="37"/>
    </row>
    <row r="678" spans="1:27">
      <c r="A678" s="1">
        <v>1926.1</v>
      </c>
      <c r="B678" s="11">
        <v>13.02</v>
      </c>
      <c r="C678" s="4">
        <v>0.67500000000000004</v>
      </c>
      <c r="D678" s="11">
        <v>1.242</v>
      </c>
      <c r="E678" s="11">
        <v>17.600000000000001</v>
      </c>
      <c r="F678" s="4">
        <f t="shared" si="144"/>
        <v>1926.791666666616</v>
      </c>
      <c r="G678" s="22">
        <f>G669*3/12+G681*9/12</f>
        <v>3.4249999999999998</v>
      </c>
      <c r="H678" s="22">
        <f>G678+100*variable_alloc_parm!B$8</f>
        <v>3.4249999999999998</v>
      </c>
      <c r="I678" s="4">
        <f t="shared" si="141"/>
        <v>225.40875</v>
      </c>
      <c r="J678" s="4">
        <f t="shared" si="142"/>
        <v>11.685937500000001</v>
      </c>
      <c r="K678" s="33">
        <f t="shared" si="145"/>
        <v>4253.045211360135</v>
      </c>
      <c r="L678" s="4">
        <f t="shared" si="146"/>
        <v>21.502125000000003</v>
      </c>
      <c r="M678" s="33">
        <f t="shared" si="143"/>
        <v>405.705234447718</v>
      </c>
      <c r="N678" s="15">
        <f t="shared" si="135"/>
        <v>12.426517521583346</v>
      </c>
      <c r="O678" s="6"/>
      <c r="P678" s="7">
        <f t="shared" si="136"/>
        <v>17.033811722274976</v>
      </c>
      <c r="Q678" s="7"/>
      <c r="R678" s="46">
        <f t="shared" si="137"/>
        <v>9.1529018787589289E-2</v>
      </c>
      <c r="S678" s="22">
        <f t="shared" si="147"/>
        <v>1.0052367885778679</v>
      </c>
      <c r="T678" s="22">
        <f t="shared" si="148"/>
        <v>7.4478343885994933</v>
      </c>
      <c r="U678" s="39">
        <f t="shared" si="138"/>
        <v>0.10590168770457797</v>
      </c>
      <c r="V678" s="39">
        <f t="shared" si="139"/>
        <v>6.3512451184954077E-2</v>
      </c>
      <c r="W678" s="39">
        <f t="shared" si="140"/>
        <v>4.2389236519623896E-2</v>
      </c>
      <c r="Z678" s="37"/>
      <c r="AA678" s="37"/>
    </row>
    <row r="679" spans="1:27">
      <c r="A679" s="1">
        <v>1926.11</v>
      </c>
      <c r="B679" s="11">
        <v>13.19</v>
      </c>
      <c r="C679" s="4">
        <v>0.6825</v>
      </c>
      <c r="D679" s="11">
        <v>1.2410000000000001</v>
      </c>
      <c r="E679" s="11">
        <v>17.7</v>
      </c>
      <c r="F679" s="4">
        <f t="shared" si="144"/>
        <v>1926.8749999999493</v>
      </c>
      <c r="G679" s="22">
        <f>G669*2/12+G681*10/12</f>
        <v>3.3966666666666665</v>
      </c>
      <c r="H679" s="22">
        <f>G679+100*variable_alloc_parm!B$8</f>
        <v>3.3966666666666665</v>
      </c>
      <c r="I679" s="4">
        <f t="shared" si="141"/>
        <v>227.0617514124294</v>
      </c>
      <c r="J679" s="4">
        <f t="shared" si="142"/>
        <v>11.749025423728815</v>
      </c>
      <c r="K679" s="33">
        <f t="shared" si="145"/>
        <v>4302.7078106804775</v>
      </c>
      <c r="L679" s="4">
        <f t="shared" si="146"/>
        <v>21.36342937853108</v>
      </c>
      <c r="M679" s="33">
        <f t="shared" si="143"/>
        <v>404.82641342338695</v>
      </c>
      <c r="N679" s="15">
        <f t="shared" si="135"/>
        <v>12.61525121234448</v>
      </c>
      <c r="O679" s="6"/>
      <c r="P679" s="7">
        <f t="shared" si="136"/>
        <v>17.219085274376599</v>
      </c>
      <c r="Q679" s="7"/>
      <c r="R679" s="46">
        <f t="shared" si="137"/>
        <v>8.9367477165152615E-2</v>
      </c>
      <c r="S679" s="22">
        <f t="shared" si="147"/>
        <v>1.0052163595034402</v>
      </c>
      <c r="T679" s="22">
        <f t="shared" si="148"/>
        <v>7.4445386078383011</v>
      </c>
      <c r="U679" s="39">
        <f t="shared" si="138"/>
        <v>0.10801736537684659</v>
      </c>
      <c r="V679" s="39">
        <f t="shared" si="139"/>
        <v>6.377305781836129E-2</v>
      </c>
      <c r="W679" s="39">
        <f t="shared" si="140"/>
        <v>4.4244307558485296E-2</v>
      </c>
      <c r="Z679" s="37"/>
      <c r="AA679" s="37"/>
    </row>
    <row r="680" spans="1:27">
      <c r="A680" s="1">
        <v>1926.12</v>
      </c>
      <c r="B680" s="11">
        <v>13.49</v>
      </c>
      <c r="C680" s="4">
        <v>0.69</v>
      </c>
      <c r="D680" s="11">
        <v>1.24</v>
      </c>
      <c r="E680" s="11">
        <v>17.7</v>
      </c>
      <c r="F680" s="4">
        <f t="shared" si="144"/>
        <v>1926.9583333332826</v>
      </c>
      <c r="G680" s="22">
        <f>G669*1/12+G681*11/12</f>
        <v>3.3683333333333327</v>
      </c>
      <c r="H680" s="22">
        <f>G680+100*variable_alloc_parm!B$8</f>
        <v>3.3683333333333327</v>
      </c>
      <c r="I680" s="4">
        <f t="shared" si="141"/>
        <v>232.22615819209042</v>
      </c>
      <c r="J680" s="4">
        <f t="shared" si="142"/>
        <v>11.878135593220341</v>
      </c>
      <c r="K680" s="33">
        <f t="shared" si="145"/>
        <v>4419.3278290518401</v>
      </c>
      <c r="L680" s="4">
        <f t="shared" si="146"/>
        <v>21.34621468926554</v>
      </c>
      <c r="M680" s="33">
        <f t="shared" si="143"/>
        <v>406.22435196621814</v>
      </c>
      <c r="N680" s="15">
        <f t="shared" si="135"/>
        <v>13.009052728993128</v>
      </c>
      <c r="O680" s="6"/>
      <c r="P680" s="7">
        <f t="shared" si="136"/>
        <v>17.67784190354477</v>
      </c>
      <c r="Q680" s="7"/>
      <c r="R680" s="46">
        <f t="shared" si="137"/>
        <v>8.634766050322909E-2</v>
      </c>
      <c r="S680" s="22">
        <f t="shared" si="147"/>
        <v>1.0051959363078855</v>
      </c>
      <c r="T680" s="22">
        <f t="shared" si="148"/>
        <v>7.483371997554026</v>
      </c>
      <c r="U680" s="39">
        <f t="shared" si="138"/>
        <v>0.1035208278604256</v>
      </c>
      <c r="V680" s="39">
        <f t="shared" si="139"/>
        <v>6.3433430531809165E-2</v>
      </c>
      <c r="W680" s="39">
        <f t="shared" si="140"/>
        <v>4.0087397328616436E-2</v>
      </c>
      <c r="Z680" s="37"/>
      <c r="AA680" s="37"/>
    </row>
    <row r="681" spans="1:27">
      <c r="A681" s="1">
        <v>1927.01</v>
      </c>
      <c r="B681" s="11">
        <v>13.4</v>
      </c>
      <c r="C681" s="4">
        <v>0.69669999999999999</v>
      </c>
      <c r="D681" s="11">
        <v>1.2290000000000001</v>
      </c>
      <c r="E681" s="11">
        <v>17.5</v>
      </c>
      <c r="F681" s="4">
        <f t="shared" si="144"/>
        <v>1927.0416666666158</v>
      </c>
      <c r="G681" s="22">
        <v>3.34</v>
      </c>
      <c r="H681" s="22">
        <f>G681+100*variable_alloc_parm!B$8</f>
        <v>3.34</v>
      </c>
      <c r="I681" s="4">
        <f t="shared" si="141"/>
        <v>233.31314285714291</v>
      </c>
      <c r="J681" s="4">
        <f t="shared" si="142"/>
        <v>12.130542285714288</v>
      </c>
      <c r="K681" s="33">
        <f t="shared" si="145"/>
        <v>4459.2507440423751</v>
      </c>
      <c r="L681" s="4">
        <f t="shared" si="146"/>
        <v>21.39864571428572</v>
      </c>
      <c r="M681" s="33">
        <f t="shared" si="143"/>
        <v>408.9865048080656</v>
      </c>
      <c r="N681" s="15">
        <f t="shared" si="135"/>
        <v>13.185930628677788</v>
      </c>
      <c r="O681" s="6"/>
      <c r="P681" s="7">
        <f t="shared" si="136"/>
        <v>17.836264453737652</v>
      </c>
      <c r="Q681" s="7"/>
      <c r="R681" s="46">
        <f t="shared" si="137"/>
        <v>8.3521082543100131E-2</v>
      </c>
      <c r="S681" s="22">
        <f t="shared" si="147"/>
        <v>1.0028536005602389</v>
      </c>
      <c r="T681" s="22">
        <f t="shared" si="148"/>
        <v>7.6082237517852054</v>
      </c>
      <c r="U681" s="39">
        <f t="shared" si="138"/>
        <v>0.10550186110804294</v>
      </c>
      <c r="V681" s="39">
        <f t="shared" si="139"/>
        <v>6.1133377478449047E-2</v>
      </c>
      <c r="W681" s="39">
        <f t="shared" si="140"/>
        <v>4.4368483629593891E-2</v>
      </c>
      <c r="Z681" s="37"/>
      <c r="AA681" s="37"/>
    </row>
    <row r="682" spans="1:27">
      <c r="A682" s="1">
        <v>1927.02</v>
      </c>
      <c r="B682" s="11">
        <v>13.66</v>
      </c>
      <c r="C682" s="4">
        <v>0.70330000000000004</v>
      </c>
      <c r="D682" s="11">
        <v>1.218</v>
      </c>
      <c r="E682" s="11">
        <v>17.399999999999999</v>
      </c>
      <c r="F682" s="4">
        <f t="shared" si="144"/>
        <v>1927.1249999999491</v>
      </c>
      <c r="G682" s="22">
        <f>G681*11/12+G693*1/12</f>
        <v>3.339166666666666</v>
      </c>
      <c r="H682" s="22">
        <f>G682+100*variable_alloc_parm!B$8</f>
        <v>3.339166666666666</v>
      </c>
      <c r="I682" s="4">
        <f t="shared" si="141"/>
        <v>239.2070114942529</v>
      </c>
      <c r="J682" s="4">
        <f t="shared" si="142"/>
        <v>12.315833908045979</v>
      </c>
      <c r="K682" s="33">
        <f t="shared" si="145"/>
        <v>4591.5144206070736</v>
      </c>
      <c r="L682" s="4">
        <f t="shared" si="146"/>
        <v>21.329000000000004</v>
      </c>
      <c r="M682" s="33">
        <f t="shared" si="143"/>
        <v>409.40443369688262</v>
      </c>
      <c r="N682" s="15">
        <f t="shared" si="135"/>
        <v>13.63396613221621</v>
      </c>
      <c r="O682" s="6"/>
      <c r="P682" s="7">
        <f t="shared" si="136"/>
        <v>18.358019636037497</v>
      </c>
      <c r="Q682" s="7"/>
      <c r="R682" s="46">
        <f t="shared" si="137"/>
        <v>7.7809844861314176E-2</v>
      </c>
      <c r="S682" s="22">
        <f t="shared" si="147"/>
        <v>1.0028529088762781</v>
      </c>
      <c r="T682" s="22">
        <f t="shared" si="148"/>
        <v>7.6737847821005838</v>
      </c>
      <c r="U682" s="39">
        <f t="shared" si="138"/>
        <v>0.10586716757743009</v>
      </c>
      <c r="V682" s="39">
        <f t="shared" si="139"/>
        <v>6.0551898984331887E-2</v>
      </c>
      <c r="W682" s="39">
        <f t="shared" si="140"/>
        <v>4.5315268593098201E-2</v>
      </c>
      <c r="Z682" s="37"/>
      <c r="AA682" s="37"/>
    </row>
    <row r="683" spans="1:27">
      <c r="A683" s="1">
        <v>1927.03</v>
      </c>
      <c r="B683" s="11">
        <v>13.87</v>
      </c>
      <c r="C683" s="4">
        <v>0.71</v>
      </c>
      <c r="D683" s="11">
        <v>1.208</v>
      </c>
      <c r="E683" s="11">
        <v>17.3</v>
      </c>
      <c r="F683" s="4">
        <f t="shared" si="144"/>
        <v>1927.2083333332823</v>
      </c>
      <c r="G683" s="22">
        <f>G681*10/12+G693*2/12</f>
        <v>3.3383333333333334</v>
      </c>
      <c r="H683" s="22">
        <f>G683+100*variable_alloc_parm!B$8</f>
        <v>3.3383333333333334</v>
      </c>
      <c r="I683" s="4">
        <f t="shared" si="141"/>
        <v>244.28838150289019</v>
      </c>
      <c r="J683" s="4">
        <f t="shared" si="142"/>
        <v>12.505028901734105</v>
      </c>
      <c r="K683" s="33">
        <f t="shared" si="145"/>
        <v>4709.0525111776715</v>
      </c>
      <c r="L683" s="4">
        <f t="shared" si="146"/>
        <v>21.276161849710984</v>
      </c>
      <c r="M683" s="33">
        <f t="shared" si="143"/>
        <v>410.13233118259751</v>
      </c>
      <c r="N683" s="15">
        <f t="shared" si="135"/>
        <v>14.033257507604493</v>
      </c>
      <c r="O683" s="6"/>
      <c r="P683" s="7">
        <f t="shared" si="136"/>
        <v>18.811934763187693</v>
      </c>
      <c r="Q683" s="7"/>
      <c r="R683" s="46">
        <f t="shared" si="137"/>
        <v>7.5133224962694589E-2</v>
      </c>
      <c r="S683" s="22">
        <f t="shared" si="147"/>
        <v>1.002852217192467</v>
      </c>
      <c r="T683" s="22">
        <f t="shared" si="148"/>
        <v>7.7401610751600858</v>
      </c>
      <c r="U683" s="39">
        <f t="shared" si="138"/>
        <v>0.1025545418595506</v>
      </c>
      <c r="V683" s="39">
        <f t="shared" si="139"/>
        <v>5.9217643081540539E-2</v>
      </c>
      <c r="W683" s="39">
        <f t="shared" si="140"/>
        <v>4.3336898778010058E-2</v>
      </c>
      <c r="Z683" s="37"/>
      <c r="AA683" s="37"/>
    </row>
    <row r="684" spans="1:27">
      <c r="A684" s="1">
        <v>1927.04</v>
      </c>
      <c r="B684" s="11">
        <v>14.21</v>
      </c>
      <c r="C684" s="4">
        <v>0.7167</v>
      </c>
      <c r="D684" s="11">
        <v>1.1970000000000001</v>
      </c>
      <c r="E684" s="11">
        <v>17.3</v>
      </c>
      <c r="F684" s="4">
        <f t="shared" si="144"/>
        <v>1927.2916666666156</v>
      </c>
      <c r="G684" s="22">
        <f>G681*9/12+G693*3/12</f>
        <v>3.3374999999999999</v>
      </c>
      <c r="H684" s="22">
        <f>G684+100*variable_alloc_parm!B$8</f>
        <v>3.3374999999999999</v>
      </c>
      <c r="I684" s="4">
        <f t="shared" si="141"/>
        <v>250.2767052023122</v>
      </c>
      <c r="J684" s="4">
        <f t="shared" si="142"/>
        <v>12.623034104046244</v>
      </c>
      <c r="K684" s="33">
        <f t="shared" si="145"/>
        <v>4844.7645526362512</v>
      </c>
      <c r="L684" s="4">
        <f t="shared" si="146"/>
        <v>21.082421965317923</v>
      </c>
      <c r="M684" s="33">
        <f t="shared" si="143"/>
        <v>408.1057825127088</v>
      </c>
      <c r="N684" s="15">
        <f t="shared" si="135"/>
        <v>14.488222209157055</v>
      </c>
      <c r="O684" s="6"/>
      <c r="P684" s="7">
        <f t="shared" si="136"/>
        <v>19.33512346405815</v>
      </c>
      <c r="Q684" s="7"/>
      <c r="R684" s="46">
        <f t="shared" si="137"/>
        <v>6.7855377278557782E-2</v>
      </c>
      <c r="S684" s="22">
        <f t="shared" si="147"/>
        <v>1.002851525508806</v>
      </c>
      <c r="T684" s="22">
        <f t="shared" si="148"/>
        <v>7.7622376956511214</v>
      </c>
      <c r="U684" s="39">
        <f t="shared" si="138"/>
        <v>9.2329376802516627E-2</v>
      </c>
      <c r="V684" s="39">
        <f t="shared" si="139"/>
        <v>5.8499462318934548E-2</v>
      </c>
      <c r="W684" s="39">
        <f t="shared" si="140"/>
        <v>3.382991448358208E-2</v>
      </c>
      <c r="Z684" s="37"/>
      <c r="AA684" s="37"/>
    </row>
    <row r="685" spans="1:27">
      <c r="A685" s="1">
        <v>1927.05</v>
      </c>
      <c r="B685" s="11">
        <v>14.7</v>
      </c>
      <c r="C685" s="4">
        <v>0.72330000000000005</v>
      </c>
      <c r="D685" s="11">
        <v>1.1859999999999999</v>
      </c>
      <c r="E685" s="11">
        <v>17.399999999999999</v>
      </c>
      <c r="F685" s="4">
        <f t="shared" si="144"/>
        <v>1927.3749999999488</v>
      </c>
      <c r="G685" s="22">
        <f>G681*8/12+G693*4/12</f>
        <v>3.3366666666666669</v>
      </c>
      <c r="H685" s="22">
        <f>G685+100*variable_alloc_parm!B$8</f>
        <v>3.3366666666666669</v>
      </c>
      <c r="I685" s="4">
        <f t="shared" si="141"/>
        <v>257.41896551724142</v>
      </c>
      <c r="J685" s="4">
        <f t="shared" si="142"/>
        <v>12.666063793103453</v>
      </c>
      <c r="K685" s="33">
        <f t="shared" si="145"/>
        <v>5003.4538893361505</v>
      </c>
      <c r="L685" s="4">
        <f t="shared" si="146"/>
        <v>20.76863218390805</v>
      </c>
      <c r="M685" s="33">
        <f t="shared" si="143"/>
        <v>403.68002127569218</v>
      </c>
      <c r="N685" s="15">
        <f t="shared" si="135"/>
        <v>15.002347055737113</v>
      </c>
      <c r="O685" s="6"/>
      <c r="P685" s="7">
        <f t="shared" si="136"/>
        <v>19.936096682958418</v>
      </c>
      <c r="Q685" s="7"/>
      <c r="R685" s="46">
        <f t="shared" si="137"/>
        <v>6.4468256503694921E-2</v>
      </c>
      <c r="S685" s="22">
        <f t="shared" si="147"/>
        <v>1.0028508338252951</v>
      </c>
      <c r="T685" s="22">
        <f t="shared" si="148"/>
        <v>7.7396341448224355</v>
      </c>
      <c r="U685" s="39">
        <f t="shared" si="138"/>
        <v>8.3543063670522999E-2</v>
      </c>
      <c r="V685" s="39">
        <f t="shared" si="139"/>
        <v>5.8396031918390712E-2</v>
      </c>
      <c r="W685" s="39">
        <f t="shared" si="140"/>
        <v>2.5147031752132287E-2</v>
      </c>
      <c r="Z685" s="37"/>
      <c r="AA685" s="37"/>
    </row>
    <row r="686" spans="1:27">
      <c r="A686" s="1">
        <v>1927.06</v>
      </c>
      <c r="B686" s="11">
        <v>14.89</v>
      </c>
      <c r="C686" s="4">
        <v>0.73</v>
      </c>
      <c r="D686" s="11">
        <v>1.175</v>
      </c>
      <c r="E686" s="11">
        <v>17.600000000000001</v>
      </c>
      <c r="F686" s="4">
        <f t="shared" si="144"/>
        <v>1927.4583333332821</v>
      </c>
      <c r="G686" s="22">
        <f>G681*7/12+G693*5/12</f>
        <v>3.3358333333333334</v>
      </c>
      <c r="H686" s="22">
        <f>G686+100*variable_alloc_parm!B$8</f>
        <v>3.3358333333333334</v>
      </c>
      <c r="I686" s="4">
        <f t="shared" si="141"/>
        <v>257.78312500000004</v>
      </c>
      <c r="J686" s="4">
        <f t="shared" si="142"/>
        <v>12.638125</v>
      </c>
      <c r="K686" s="33">
        <f t="shared" si="145"/>
        <v>5031.0026681911249</v>
      </c>
      <c r="L686" s="4">
        <f t="shared" si="146"/>
        <v>20.342187500000005</v>
      </c>
      <c r="M686" s="33">
        <f t="shared" si="143"/>
        <v>397.00659067324193</v>
      </c>
      <c r="N686" s="15">
        <f t="shared" si="135"/>
        <v>15.120333481747528</v>
      </c>
      <c r="O686" s="6"/>
      <c r="P686" s="7">
        <f t="shared" si="136"/>
        <v>20.010588031136443</v>
      </c>
      <c r="Q686" s="7"/>
      <c r="R686" s="46">
        <f t="shared" si="137"/>
        <v>6.3536290068551424E-2</v>
      </c>
      <c r="S686" s="22">
        <f t="shared" si="147"/>
        <v>1.002850142141934</v>
      </c>
      <c r="T686" s="22">
        <f t="shared" si="148"/>
        <v>7.6734974356874721</v>
      </c>
      <c r="U686" s="39">
        <f t="shared" si="138"/>
        <v>7.9294574012976904E-2</v>
      </c>
      <c r="V686" s="39">
        <f t="shared" si="139"/>
        <v>5.9629704232518232E-2</v>
      </c>
      <c r="W686" s="39">
        <f t="shared" si="140"/>
        <v>1.9664869780458671E-2</v>
      </c>
      <c r="Z686" s="37"/>
      <c r="AA686" s="37"/>
    </row>
    <row r="687" spans="1:27">
      <c r="A687" s="1">
        <v>1927.07</v>
      </c>
      <c r="B687" s="11">
        <v>15.22</v>
      </c>
      <c r="C687" s="4">
        <v>0.73670000000000002</v>
      </c>
      <c r="D687" s="11">
        <v>1.1639999999999999</v>
      </c>
      <c r="E687" s="11">
        <v>17.3</v>
      </c>
      <c r="F687" s="4">
        <f t="shared" si="144"/>
        <v>1927.5416666666154</v>
      </c>
      <c r="G687" s="22">
        <f>G681*6/12+G693*6/12</f>
        <v>3.335</v>
      </c>
      <c r="H687" s="22">
        <f>G687+100*variable_alloc_parm!B$8</f>
        <v>3.335</v>
      </c>
      <c r="I687" s="4">
        <f t="shared" si="141"/>
        <v>268.06554913294798</v>
      </c>
      <c r="J687" s="4">
        <f t="shared" si="142"/>
        <v>12.975288439306361</v>
      </c>
      <c r="K687" s="33">
        <f t="shared" si="145"/>
        <v>5252.7813273316679</v>
      </c>
      <c r="L687" s="4">
        <f t="shared" si="146"/>
        <v>20.50120231213873</v>
      </c>
      <c r="M687" s="33">
        <f t="shared" si="143"/>
        <v>401.72388074993836</v>
      </c>
      <c r="N687" s="15">
        <f t="shared" si="135"/>
        <v>15.820802594477749</v>
      </c>
      <c r="O687" s="6"/>
      <c r="P687" s="7">
        <f t="shared" si="136"/>
        <v>20.854728675080452</v>
      </c>
      <c r="Q687" s="7"/>
      <c r="R687" s="46">
        <f t="shared" si="137"/>
        <v>6.0442434969226279E-2</v>
      </c>
      <c r="S687" s="22">
        <f t="shared" si="147"/>
        <v>1.0028494504587229</v>
      </c>
      <c r="T687" s="22">
        <f t="shared" si="148"/>
        <v>7.8288136818639931</v>
      </c>
      <c r="U687" s="39">
        <f t="shared" si="138"/>
        <v>8.0569108078625717E-2</v>
      </c>
      <c r="V687" s="39">
        <f t="shared" si="139"/>
        <v>5.7100268759432193E-2</v>
      </c>
      <c r="W687" s="39">
        <f t="shared" si="140"/>
        <v>2.3468839319193524E-2</v>
      </c>
      <c r="Z687" s="37"/>
      <c r="AA687" s="37"/>
    </row>
    <row r="688" spans="1:27">
      <c r="A688" s="1">
        <v>1927.08</v>
      </c>
      <c r="B688" s="11">
        <v>16.03</v>
      </c>
      <c r="C688" s="4">
        <v>0.74329999999999996</v>
      </c>
      <c r="D688" s="11">
        <v>1.153</v>
      </c>
      <c r="E688" s="11">
        <v>17.2</v>
      </c>
      <c r="F688" s="4">
        <f t="shared" si="144"/>
        <v>1927.6249999999486</v>
      </c>
      <c r="G688" s="22">
        <f>G681*5/12+G693*7/12</f>
        <v>3.3341666666666665</v>
      </c>
      <c r="H688" s="22">
        <f>G688+100*variable_alloc_parm!B$8</f>
        <v>3.3341666666666665</v>
      </c>
      <c r="I688" s="4">
        <f t="shared" si="141"/>
        <v>283.97331395348846</v>
      </c>
      <c r="J688" s="4">
        <f t="shared" si="142"/>
        <v>13.16764593023256</v>
      </c>
      <c r="K688" s="33">
        <f t="shared" si="145"/>
        <v>5585.9979877844498</v>
      </c>
      <c r="L688" s="4">
        <f t="shared" si="146"/>
        <v>20.425529069767446</v>
      </c>
      <c r="M688" s="33">
        <f t="shared" si="143"/>
        <v>401.7876281918571</v>
      </c>
      <c r="N688" s="15">
        <f t="shared" si="135"/>
        <v>16.86286185276381</v>
      </c>
      <c r="O688" s="6"/>
      <c r="P688" s="7">
        <f t="shared" si="136"/>
        <v>22.13560838055453</v>
      </c>
      <c r="Q688" s="7"/>
      <c r="R688" s="46">
        <f t="shared" si="137"/>
        <v>5.4351821876082618E-2</v>
      </c>
      <c r="S688" s="22">
        <f t="shared" si="147"/>
        <v>1.0028487587756614</v>
      </c>
      <c r="T688" s="22">
        <f t="shared" si="148"/>
        <v>7.8967675538254616</v>
      </c>
      <c r="U688" s="39">
        <f t="shared" si="138"/>
        <v>7.5463992313564709E-2</v>
      </c>
      <c r="V688" s="39">
        <f t="shared" si="139"/>
        <v>5.6509414338211217E-2</v>
      </c>
      <c r="W688" s="39">
        <f t="shared" si="140"/>
        <v>1.8954577975353493E-2</v>
      </c>
      <c r="Z688" s="37"/>
      <c r="AA688" s="37"/>
    </row>
    <row r="689" spans="1:27">
      <c r="A689" s="1">
        <v>1927.09</v>
      </c>
      <c r="B689" s="11">
        <v>16.940000000000001</v>
      </c>
      <c r="C689" s="4">
        <v>0.75</v>
      </c>
      <c r="D689" s="11">
        <v>1.143</v>
      </c>
      <c r="E689" s="11">
        <v>17.3</v>
      </c>
      <c r="F689" s="4">
        <f t="shared" si="144"/>
        <v>1927.7083333332819</v>
      </c>
      <c r="G689" s="22">
        <f>G681*4/12+G693*8/12</f>
        <v>3.3333333333333335</v>
      </c>
      <c r="H689" s="22">
        <f>G689+100*variable_alloc_parm!B$8</f>
        <v>3.3333333333333335</v>
      </c>
      <c r="I689" s="4">
        <f t="shared" si="141"/>
        <v>298.35942196531801</v>
      </c>
      <c r="J689" s="4">
        <f t="shared" si="142"/>
        <v>13.209537572254337</v>
      </c>
      <c r="K689" s="33">
        <f t="shared" si="145"/>
        <v>5890.6386130832998</v>
      </c>
      <c r="L689" s="4">
        <f t="shared" si="146"/>
        <v>20.131335260115609</v>
      </c>
      <c r="M689" s="33">
        <f t="shared" si="143"/>
        <v>397.46162542822964</v>
      </c>
      <c r="N689" s="15">
        <f t="shared" si="135"/>
        <v>17.81872371351643</v>
      </c>
      <c r="O689" s="6"/>
      <c r="P689" s="7">
        <f t="shared" si="136"/>
        <v>23.292169691516676</v>
      </c>
      <c r="Q689" s="7"/>
      <c r="R689" s="46">
        <f t="shared" si="137"/>
        <v>4.9430399146075589E-2</v>
      </c>
      <c r="S689" s="22">
        <f t="shared" si="147"/>
        <v>1.0028480670927502</v>
      </c>
      <c r="T689" s="22">
        <f t="shared" si="148"/>
        <v>7.8734874498689607</v>
      </c>
      <c r="U689" s="39">
        <f t="shared" si="138"/>
        <v>5.3306719320163287E-2</v>
      </c>
      <c r="V689" s="39">
        <f t="shared" si="139"/>
        <v>5.6416783900685719E-2</v>
      </c>
      <c r="W689" s="39">
        <f t="shared" si="140"/>
        <v>-3.1100645805224314E-3</v>
      </c>
      <c r="Z689" s="37"/>
      <c r="AA689" s="37"/>
    </row>
    <row r="690" spans="1:27">
      <c r="A690" s="1">
        <v>1927.1</v>
      </c>
      <c r="B690" s="11">
        <v>16.68</v>
      </c>
      <c r="C690" s="4">
        <v>0.75670000000000004</v>
      </c>
      <c r="D690" s="11">
        <v>1.1319999999999999</v>
      </c>
      <c r="E690" s="11">
        <v>17.399999999999999</v>
      </c>
      <c r="F690" s="4">
        <f t="shared" si="144"/>
        <v>1927.7916666666151</v>
      </c>
      <c r="G690" s="22">
        <f>G681*3/12+G693*9/12</f>
        <v>3.3325</v>
      </c>
      <c r="H690" s="22">
        <f>G690+100*variable_alloc_parm!B$8</f>
        <v>3.3325</v>
      </c>
      <c r="I690" s="4">
        <f t="shared" si="141"/>
        <v>292.09172413793112</v>
      </c>
      <c r="J690" s="4">
        <f t="shared" si="142"/>
        <v>13.250947701149428</v>
      </c>
      <c r="K690" s="33">
        <f t="shared" si="145"/>
        <v>5788.6943519599345</v>
      </c>
      <c r="L690" s="4">
        <f t="shared" si="146"/>
        <v>19.823011494252878</v>
      </c>
      <c r="M690" s="33">
        <f t="shared" si="143"/>
        <v>392.8538373152665</v>
      </c>
      <c r="N690" s="15">
        <f t="shared" si="135"/>
        <v>17.537237852261093</v>
      </c>
      <c r="O690" s="6"/>
      <c r="P690" s="7">
        <f t="shared" si="136"/>
        <v>22.835106977288739</v>
      </c>
      <c r="Q690" s="7"/>
      <c r="R690" s="46">
        <f t="shared" si="137"/>
        <v>4.9399338657378451E-2</v>
      </c>
      <c r="S690" s="22">
        <f t="shared" si="147"/>
        <v>1.0028473754099891</v>
      </c>
      <c r="T690" s="22">
        <f t="shared" si="148"/>
        <v>7.8505328676767814</v>
      </c>
      <c r="U690" s="39">
        <f t="shared" si="138"/>
        <v>3.9241457614447528E-2</v>
      </c>
      <c r="V690" s="39">
        <f t="shared" si="139"/>
        <v>5.7046116745716802E-2</v>
      </c>
      <c r="W690" s="39">
        <f t="shared" si="140"/>
        <v>-1.7804659131269274E-2</v>
      </c>
      <c r="Z690" s="37"/>
      <c r="AA690" s="37"/>
    </row>
    <row r="691" spans="1:27">
      <c r="A691" s="1">
        <v>1927.11</v>
      </c>
      <c r="B691" s="11">
        <v>17.059999999999999</v>
      </c>
      <c r="C691" s="4">
        <v>0.76329999999999998</v>
      </c>
      <c r="D691" s="11">
        <v>1.121</v>
      </c>
      <c r="E691" s="11">
        <v>17.3</v>
      </c>
      <c r="F691" s="4">
        <f t="shared" si="144"/>
        <v>1927.8749999999484</v>
      </c>
      <c r="G691" s="22">
        <f>G681*2/12+G693*10/12</f>
        <v>3.3316666666666666</v>
      </c>
      <c r="H691" s="22">
        <f>G691+100*variable_alloc_parm!B$8</f>
        <v>3.3316666666666666</v>
      </c>
      <c r="I691" s="4">
        <f t="shared" si="141"/>
        <v>300.47294797687863</v>
      </c>
      <c r="J691" s="4">
        <f t="shared" si="142"/>
        <v>13.443786705202312</v>
      </c>
      <c r="K691" s="33">
        <f t="shared" si="145"/>
        <v>5976.9965286436563</v>
      </c>
      <c r="L691" s="4">
        <f t="shared" si="146"/>
        <v>19.74385549132948</v>
      </c>
      <c r="M691" s="33">
        <f t="shared" si="143"/>
        <v>392.74402746831993</v>
      </c>
      <c r="N691" s="15">
        <f t="shared" si="135"/>
        <v>18.13130143495243</v>
      </c>
      <c r="O691" s="6"/>
      <c r="P691" s="7">
        <f t="shared" si="136"/>
        <v>23.520186815644767</v>
      </c>
      <c r="Q691" s="7"/>
      <c r="R691" s="46">
        <f t="shared" si="137"/>
        <v>4.6948374092751648E-2</v>
      </c>
      <c r="S691" s="22">
        <f t="shared" si="147"/>
        <v>1.0028466837273777</v>
      </c>
      <c r="T691" s="22">
        <f t="shared" si="148"/>
        <v>7.9183942951097999</v>
      </c>
      <c r="U691" s="39">
        <f t="shared" si="138"/>
        <v>2.7735139391429797E-2</v>
      </c>
      <c r="V691" s="39">
        <f t="shared" si="139"/>
        <v>5.7182879262307029E-2</v>
      </c>
      <c r="W691" s="39">
        <f t="shared" si="140"/>
        <v>-2.9447739870877232E-2</v>
      </c>
      <c r="Z691" s="37"/>
      <c r="AA691" s="37"/>
    </row>
    <row r="692" spans="1:27">
      <c r="A692" s="1">
        <v>1927.12</v>
      </c>
      <c r="B692" s="11">
        <v>17.46</v>
      </c>
      <c r="C692" s="4">
        <v>0.77</v>
      </c>
      <c r="D692" s="11">
        <v>1.1100000000000001</v>
      </c>
      <c r="E692" s="11">
        <v>17.3</v>
      </c>
      <c r="F692" s="4">
        <f t="shared" si="144"/>
        <v>1927.9583333332816</v>
      </c>
      <c r="G692" s="22">
        <f>G681*1/12+G693*11/12</f>
        <v>3.3308333333333335</v>
      </c>
      <c r="H692" s="22">
        <f>G692+100*variable_alloc_parm!B$8</f>
        <v>3.3308333333333335</v>
      </c>
      <c r="I692" s="4">
        <f t="shared" si="141"/>
        <v>307.51803468208095</v>
      </c>
      <c r="J692" s="4">
        <f t="shared" si="142"/>
        <v>13.561791907514452</v>
      </c>
      <c r="K692" s="33">
        <f t="shared" si="145"/>
        <v>6139.6180148909461</v>
      </c>
      <c r="L692" s="4">
        <f t="shared" si="146"/>
        <v>19.550115606936423</v>
      </c>
      <c r="M692" s="33">
        <f t="shared" si="143"/>
        <v>390.31935833499148</v>
      </c>
      <c r="N692" s="15">
        <f t="shared" si="135"/>
        <v>18.646624021402531</v>
      </c>
      <c r="O692" s="6"/>
      <c r="P692" s="7">
        <f t="shared" si="136"/>
        <v>24.099196924913016</v>
      </c>
      <c r="Q692" s="7"/>
      <c r="R692" s="46">
        <f t="shared" si="137"/>
        <v>4.3926042689999494E-2</v>
      </c>
      <c r="S692" s="22">
        <f t="shared" si="147"/>
        <v>1.0028459920449164</v>
      </c>
      <c r="T692" s="22">
        <f t="shared" si="148"/>
        <v>7.9409354592966492</v>
      </c>
      <c r="U692" s="39">
        <f t="shared" si="138"/>
        <v>2.4646872331656411E-2</v>
      </c>
      <c r="V692" s="39">
        <f t="shared" si="139"/>
        <v>5.7933512952603072E-2</v>
      </c>
      <c r="W692" s="39">
        <f t="shared" si="140"/>
        <v>-3.3286640620946661E-2</v>
      </c>
      <c r="Z692" s="37"/>
      <c r="AA692" s="37"/>
    </row>
    <row r="693" spans="1:27">
      <c r="A693" s="1">
        <v>1928.01</v>
      </c>
      <c r="B693" s="11">
        <v>17.53</v>
      </c>
      <c r="C693" s="4">
        <v>0.77669999999999995</v>
      </c>
      <c r="D693" s="11">
        <v>1.133</v>
      </c>
      <c r="E693" s="11">
        <v>17.3</v>
      </c>
      <c r="F693" s="4">
        <f t="shared" si="144"/>
        <v>1928.0416666666149</v>
      </c>
      <c r="G693" s="22">
        <v>3.33</v>
      </c>
      <c r="H693" s="22">
        <f>G693+100*variable_alloc_parm!B$8</f>
        <v>3.33</v>
      </c>
      <c r="I693" s="4">
        <f t="shared" si="141"/>
        <v>308.75092485549141</v>
      </c>
      <c r="J693" s="4">
        <f t="shared" si="142"/>
        <v>13.679797109826589</v>
      </c>
      <c r="K693" s="33">
        <f t="shared" si="145"/>
        <v>6186.9925874600294</v>
      </c>
      <c r="L693" s="4">
        <f t="shared" si="146"/>
        <v>19.955208092485552</v>
      </c>
      <c r="M693" s="33">
        <f t="shared" si="143"/>
        <v>399.87807196761054</v>
      </c>
      <c r="N693" s="15">
        <f t="shared" si="135"/>
        <v>18.806128571700771</v>
      </c>
      <c r="O693" s="6"/>
      <c r="P693" s="7">
        <f t="shared" si="136"/>
        <v>24.220417357765456</v>
      </c>
      <c r="Q693" s="7"/>
      <c r="R693" s="46">
        <f t="shared" si="137"/>
        <v>4.1264637828492733E-2</v>
      </c>
      <c r="S693" s="22">
        <f t="shared" si="147"/>
        <v>1.0008789768522124</v>
      </c>
      <c r="T693" s="22">
        <f t="shared" si="148"/>
        <v>7.9635352984430012</v>
      </c>
      <c r="U693" s="39">
        <f t="shared" si="138"/>
        <v>2.8558581777757164E-2</v>
      </c>
      <c r="V693" s="39">
        <f t="shared" si="139"/>
        <v>5.9432226320381032E-2</v>
      </c>
      <c r="W693" s="39">
        <f t="shared" si="140"/>
        <v>-3.0873644542623868E-2</v>
      </c>
      <c r="Z693" s="37"/>
      <c r="AA693" s="37"/>
    </row>
    <row r="694" spans="1:27">
      <c r="A694" s="1">
        <v>1928.02</v>
      </c>
      <c r="B694" s="11">
        <v>17.32</v>
      </c>
      <c r="C694" s="4">
        <v>0.7833</v>
      </c>
      <c r="D694" s="11">
        <v>1.155</v>
      </c>
      <c r="E694" s="11">
        <v>17.100000000000001</v>
      </c>
      <c r="F694" s="4">
        <f t="shared" si="144"/>
        <v>1928.1249999999482</v>
      </c>
      <c r="G694" s="22">
        <f>G693*11/12+G705*1/12</f>
        <v>3.3525</v>
      </c>
      <c r="H694" s="22">
        <f>G694+100*variable_alloc_parm!B$8</f>
        <v>3.3525</v>
      </c>
      <c r="I694" s="4">
        <f t="shared" si="141"/>
        <v>308.62011695906432</v>
      </c>
      <c r="J694" s="4">
        <f t="shared" si="142"/>
        <v>13.957398245614037</v>
      </c>
      <c r="K694" s="33">
        <f t="shared" si="145"/>
        <v>6207.6787953083149</v>
      </c>
      <c r="L694" s="4">
        <f t="shared" si="146"/>
        <v>20.58061403508772</v>
      </c>
      <c r="M694" s="33">
        <f t="shared" si="143"/>
        <v>413.96472335918611</v>
      </c>
      <c r="N694" s="15">
        <f t="shared" si="135"/>
        <v>18.868850519584033</v>
      </c>
      <c r="O694" s="6"/>
      <c r="P694" s="7">
        <f t="shared" si="136"/>
        <v>24.221421773126742</v>
      </c>
      <c r="Q694" s="7"/>
      <c r="R694" s="46">
        <f t="shared" si="137"/>
        <v>3.8950026927498264E-2</v>
      </c>
      <c r="S694" s="22">
        <f t="shared" si="147"/>
        <v>1.0008997359696088</v>
      </c>
      <c r="T694" s="22">
        <f t="shared" si="148"/>
        <v>8.0637576939319011</v>
      </c>
      <c r="U694" s="39">
        <f t="shared" si="138"/>
        <v>2.706696264617614E-2</v>
      </c>
      <c r="V694" s="39">
        <f t="shared" si="139"/>
        <v>5.9235920714716395E-2</v>
      </c>
      <c r="W694" s="39">
        <f t="shared" si="140"/>
        <v>-3.2168958068540254E-2</v>
      </c>
      <c r="Z694" s="37"/>
      <c r="AA694" s="37"/>
    </row>
    <row r="695" spans="1:27">
      <c r="A695" s="1">
        <v>1928.03</v>
      </c>
      <c r="B695" s="11">
        <v>18.25</v>
      </c>
      <c r="C695" s="4">
        <v>0.79</v>
      </c>
      <c r="D695" s="11">
        <v>1.177</v>
      </c>
      <c r="E695" s="11">
        <v>17.100000000000001</v>
      </c>
      <c r="F695" s="4">
        <f t="shared" si="144"/>
        <v>1928.2083333332814</v>
      </c>
      <c r="G695" s="22">
        <f>G693*10/12+G705*2/12</f>
        <v>3.375</v>
      </c>
      <c r="H695" s="22">
        <f>G695+100*variable_alloc_parm!B$8</f>
        <v>3.375</v>
      </c>
      <c r="I695" s="4">
        <f t="shared" si="141"/>
        <v>325.19152046783626</v>
      </c>
      <c r="J695" s="4">
        <f t="shared" si="142"/>
        <v>14.076783625730997</v>
      </c>
      <c r="K695" s="33">
        <f t="shared" si="145"/>
        <v>6564.5964319708173</v>
      </c>
      <c r="L695" s="4">
        <f t="shared" si="146"/>
        <v>20.972625730994157</v>
      </c>
      <c r="M695" s="33">
        <f t="shared" si="143"/>
        <v>423.37150687285771</v>
      </c>
      <c r="N695" s="15">
        <f t="shared" si="135"/>
        <v>19.943417799064544</v>
      </c>
      <c r="O695" s="6"/>
      <c r="P695" s="7">
        <f t="shared" si="136"/>
        <v>25.513762948699377</v>
      </c>
      <c r="Q695" s="7"/>
      <c r="R695" s="46">
        <f t="shared" si="137"/>
        <v>3.6595352942590594E-2</v>
      </c>
      <c r="S695" s="22">
        <f t="shared" si="147"/>
        <v>1.000920492144399</v>
      </c>
      <c r="T695" s="22">
        <f t="shared" si="148"/>
        <v>8.0710129467793408</v>
      </c>
      <c r="U695" s="39">
        <f t="shared" si="138"/>
        <v>1.5015754780042023E-2</v>
      </c>
      <c r="V695" s="39">
        <f t="shared" si="139"/>
        <v>5.9519234998288262E-2</v>
      </c>
      <c r="W695" s="39">
        <f t="shared" si="140"/>
        <v>-4.4503480218246239E-2</v>
      </c>
      <c r="Z695" s="37"/>
      <c r="AA695" s="37"/>
    </row>
    <row r="696" spans="1:27">
      <c r="A696" s="1">
        <v>1928.04</v>
      </c>
      <c r="B696" s="11">
        <v>19.399999999999999</v>
      </c>
      <c r="C696" s="4">
        <v>0.79669999999999996</v>
      </c>
      <c r="D696" s="11">
        <v>1.2</v>
      </c>
      <c r="E696" s="11">
        <v>17.100000000000001</v>
      </c>
      <c r="F696" s="4">
        <f t="shared" si="144"/>
        <v>1928.2916666666147</v>
      </c>
      <c r="G696" s="22">
        <f>G693*9/12+G705*3/12</f>
        <v>3.3975</v>
      </c>
      <c r="H696" s="22">
        <f>G696+100*variable_alloc_parm!B$8</f>
        <v>3.3975</v>
      </c>
      <c r="I696" s="4">
        <f t="shared" si="141"/>
        <v>345.68304093567252</v>
      </c>
      <c r="J696" s="4">
        <f t="shared" si="142"/>
        <v>14.196169005847954</v>
      </c>
      <c r="K696" s="33">
        <f t="shared" si="145"/>
        <v>7002.1372755258317</v>
      </c>
      <c r="L696" s="4">
        <f t="shared" si="146"/>
        <v>21.382456140350879</v>
      </c>
      <c r="M696" s="33">
        <f t="shared" si="143"/>
        <v>433.12189333149479</v>
      </c>
      <c r="N696" s="15">
        <f t="shared" si="135"/>
        <v>21.257909249487501</v>
      </c>
      <c r="O696" s="6"/>
      <c r="P696" s="7">
        <f t="shared" si="136"/>
        <v>27.09863918946477</v>
      </c>
      <c r="Q696" s="7"/>
      <c r="R696" s="46">
        <f t="shared" si="137"/>
        <v>3.1823715303227099E-2</v>
      </c>
      <c r="S696" s="22">
        <f t="shared" si="147"/>
        <v>1.000941245381527</v>
      </c>
      <c r="T696" s="22">
        <f t="shared" si="148"/>
        <v>8.0784422507941933</v>
      </c>
      <c r="U696" s="39">
        <f t="shared" si="138"/>
        <v>4.238839007983497E-3</v>
      </c>
      <c r="V696" s="39">
        <f t="shared" si="139"/>
        <v>5.9050370510822514E-2</v>
      </c>
      <c r="W696" s="39">
        <f t="shared" si="140"/>
        <v>-5.4811531502839017E-2</v>
      </c>
      <c r="Z696" s="37"/>
      <c r="AA696" s="37"/>
    </row>
    <row r="697" spans="1:27">
      <c r="A697" s="1">
        <v>1928.05</v>
      </c>
      <c r="B697" s="11">
        <v>20</v>
      </c>
      <c r="C697" s="4">
        <v>0.80330000000000001</v>
      </c>
      <c r="D697" s="11">
        <v>1.222</v>
      </c>
      <c r="E697" s="11">
        <v>17.2</v>
      </c>
      <c r="F697" s="4">
        <f t="shared" si="144"/>
        <v>1928.3749999999479</v>
      </c>
      <c r="G697" s="22">
        <f>G693*8/12+G705*4/12</f>
        <v>3.42</v>
      </c>
      <c r="H697" s="22">
        <f>G697+100*variable_alloc_parm!B$8</f>
        <v>3.42</v>
      </c>
      <c r="I697" s="4">
        <f t="shared" si="141"/>
        <v>354.30232558139539</v>
      </c>
      <c r="J697" s="4">
        <f t="shared" si="142"/>
        <v>14.230552906976747</v>
      </c>
      <c r="K697" s="33">
        <f t="shared" si="145"/>
        <v>7200.7501566604906</v>
      </c>
      <c r="L697" s="4">
        <f t="shared" si="146"/>
        <v>21.64787209302326</v>
      </c>
      <c r="M697" s="33">
        <f t="shared" si="143"/>
        <v>439.96583457195601</v>
      </c>
      <c r="N697" s="15">
        <f t="shared" si="135"/>
        <v>21.832732178740031</v>
      </c>
      <c r="O697" s="6"/>
      <c r="P697" s="7">
        <f t="shared" si="136"/>
        <v>27.733593696413848</v>
      </c>
      <c r="Q697" s="7"/>
      <c r="R697" s="46">
        <f t="shared" si="137"/>
        <v>2.8825490853708967E-2</v>
      </c>
      <c r="S697" s="22">
        <f t="shared" si="147"/>
        <v>1.0009619956859277</v>
      </c>
      <c r="T697" s="22">
        <f t="shared" si="148"/>
        <v>8.0390341516291244</v>
      </c>
      <c r="U697" s="39">
        <f t="shared" si="138"/>
        <v>3.6793310603575602E-3</v>
      </c>
      <c r="V697" s="39">
        <f t="shared" si="139"/>
        <v>6.0693766160895501E-2</v>
      </c>
      <c r="W697" s="39">
        <f t="shared" si="140"/>
        <v>-5.7014435100537941E-2</v>
      </c>
      <c r="Z697" s="37"/>
      <c r="AA697" s="37"/>
    </row>
    <row r="698" spans="1:27">
      <c r="A698" s="1">
        <v>1928.06</v>
      </c>
      <c r="B698" s="11">
        <v>19.02</v>
      </c>
      <c r="C698" s="4">
        <v>0.81</v>
      </c>
      <c r="D698" s="11">
        <v>1.2450000000000001</v>
      </c>
      <c r="E698" s="11">
        <v>17.100000000000001</v>
      </c>
      <c r="F698" s="4">
        <f t="shared" si="144"/>
        <v>1928.4583333332812</v>
      </c>
      <c r="G698" s="22">
        <f>G693*7/12+G705*5/12</f>
        <v>3.4424999999999999</v>
      </c>
      <c r="H698" s="22">
        <f>G698+100*variable_alloc_parm!B$8</f>
        <v>3.4424999999999999</v>
      </c>
      <c r="I698" s="4">
        <f t="shared" si="141"/>
        <v>338.91192982456147</v>
      </c>
      <c r="J698" s="4">
        <f t="shared" si="142"/>
        <v>14.433157894736844</v>
      </c>
      <c r="K698" s="33">
        <f t="shared" si="145"/>
        <v>6912.4043280187798</v>
      </c>
      <c r="L698" s="4">
        <f t="shared" si="146"/>
        <v>22.184298245614038</v>
      </c>
      <c r="M698" s="33">
        <f t="shared" si="143"/>
        <v>452.46810664476232</v>
      </c>
      <c r="N698" s="15">
        <f t="shared" si="135"/>
        <v>20.91342157686671</v>
      </c>
      <c r="O698" s="6"/>
      <c r="P698" s="7">
        <f t="shared" si="136"/>
        <v>26.482054104053216</v>
      </c>
      <c r="Q698" s="7"/>
      <c r="R698" s="46">
        <f t="shared" si="137"/>
        <v>2.8629212973394963E-2</v>
      </c>
      <c r="S698" s="22">
        <f t="shared" si="147"/>
        <v>1.0009827430625267</v>
      </c>
      <c r="T698" s="22">
        <f t="shared" si="148"/>
        <v>8.0938247886663568</v>
      </c>
      <c r="U698" s="39">
        <f t="shared" si="138"/>
        <v>1.0696773439133445E-2</v>
      </c>
      <c r="V698" s="39">
        <f t="shared" si="139"/>
        <v>6.0348374848206321E-2</v>
      </c>
      <c r="W698" s="39">
        <f t="shared" si="140"/>
        <v>-4.9651601409072876E-2</v>
      </c>
      <c r="Z698" s="37"/>
      <c r="AA698" s="37"/>
    </row>
    <row r="699" spans="1:27">
      <c r="A699" s="1">
        <v>1928.07</v>
      </c>
      <c r="B699" s="11">
        <v>19.16</v>
      </c>
      <c r="C699" s="4">
        <v>0.81669999999999998</v>
      </c>
      <c r="D699" s="11">
        <v>1.268</v>
      </c>
      <c r="E699" s="11">
        <v>17.100000000000001</v>
      </c>
      <c r="F699" s="4">
        <f t="shared" si="144"/>
        <v>1928.5416666666144</v>
      </c>
      <c r="G699" s="22">
        <f>G693*6/12+G705*6/12</f>
        <v>3.4649999999999999</v>
      </c>
      <c r="H699" s="22">
        <f>G699+100*variable_alloc_parm!B$8</f>
        <v>3.4649999999999999</v>
      </c>
      <c r="I699" s="4">
        <f t="shared" si="141"/>
        <v>341.40654970760232</v>
      </c>
      <c r="J699" s="4">
        <f t="shared" si="142"/>
        <v>14.552543274853802</v>
      </c>
      <c r="K699" s="33">
        <f t="shared" si="145"/>
        <v>6988.0185932035165</v>
      </c>
      <c r="L699" s="4">
        <f t="shared" si="146"/>
        <v>22.594128654970763</v>
      </c>
      <c r="M699" s="33">
        <f t="shared" si="143"/>
        <v>462.46386096983616</v>
      </c>
      <c r="N699" s="15">
        <f t="shared" si="135"/>
        <v>21.081905435296797</v>
      </c>
      <c r="O699" s="6"/>
      <c r="P699" s="7">
        <f t="shared" si="136"/>
        <v>26.613845391227297</v>
      </c>
      <c r="Q699" s="7"/>
      <c r="R699" s="46">
        <f t="shared" si="137"/>
        <v>2.5300092823006874E-2</v>
      </c>
      <c r="S699" s="22">
        <f t="shared" si="147"/>
        <v>1.0010034875162417</v>
      </c>
      <c r="T699" s="22">
        <f t="shared" si="148"/>
        <v>8.1017789388267243</v>
      </c>
      <c r="U699" s="39">
        <f t="shared" si="138"/>
        <v>2.8571206438092966E-2</v>
      </c>
      <c r="V699" s="39">
        <f t="shared" si="139"/>
        <v>6.0617812873735577E-2</v>
      </c>
      <c r="W699" s="39">
        <f t="shared" si="140"/>
        <v>-3.2046606435642611E-2</v>
      </c>
      <c r="Z699" s="37"/>
      <c r="AA699" s="37"/>
    </row>
    <row r="700" spans="1:27">
      <c r="A700" s="1">
        <v>1928.08</v>
      </c>
      <c r="B700" s="11">
        <v>19.78</v>
      </c>
      <c r="C700" s="4">
        <v>0.82330000000000003</v>
      </c>
      <c r="D700" s="11">
        <v>1.29</v>
      </c>
      <c r="E700" s="11">
        <v>17.100000000000001</v>
      </c>
      <c r="F700" s="4">
        <f t="shared" si="144"/>
        <v>1928.6249999999477</v>
      </c>
      <c r="G700" s="22">
        <f>G693*5/12+G705*7/12</f>
        <v>3.4874999999999998</v>
      </c>
      <c r="H700" s="22">
        <f>G700+100*variable_alloc_parm!B$8</f>
        <v>3.4874999999999998</v>
      </c>
      <c r="I700" s="4">
        <f t="shared" si="141"/>
        <v>352.45415204678369</v>
      </c>
      <c r="J700" s="4">
        <f t="shared" si="142"/>
        <v>14.670146783625734</v>
      </c>
      <c r="K700" s="33">
        <f t="shared" si="145"/>
        <v>7239.1672276903773</v>
      </c>
      <c r="L700" s="4">
        <f t="shared" si="146"/>
        <v>22.986140350877193</v>
      </c>
      <c r="M700" s="33">
        <f t="shared" si="143"/>
        <v>472.11960180589409</v>
      </c>
      <c r="N700" s="15">
        <f t="shared" si="135"/>
        <v>21.762131502579248</v>
      </c>
      <c r="O700" s="6"/>
      <c r="P700" s="7">
        <f t="shared" si="136"/>
        <v>27.390718137541466</v>
      </c>
      <c r="Q700" s="7"/>
      <c r="R700" s="46">
        <f t="shared" si="137"/>
        <v>2.1602490360549072E-2</v>
      </c>
      <c r="S700" s="22">
        <f t="shared" si="147"/>
        <v>1.0010242290519806</v>
      </c>
      <c r="T700" s="22">
        <f t="shared" si="148"/>
        <v>8.1099089728511871</v>
      </c>
      <c r="U700" s="39">
        <f t="shared" si="138"/>
        <v>2.6006191754111674E-2</v>
      </c>
      <c r="V700" s="39">
        <f t="shared" si="139"/>
        <v>6.088377622711727E-2</v>
      </c>
      <c r="W700" s="39">
        <f t="shared" si="140"/>
        <v>-3.4877584473005596E-2</v>
      </c>
      <c r="Z700" s="37"/>
      <c r="AA700" s="37"/>
    </row>
    <row r="701" spans="1:27">
      <c r="A701" s="1">
        <v>1928.09</v>
      </c>
      <c r="B701" s="11">
        <v>21.17</v>
      </c>
      <c r="C701" s="4">
        <v>0.83</v>
      </c>
      <c r="D701" s="11">
        <v>1.3120000000000001</v>
      </c>
      <c r="E701" s="11">
        <v>17.3</v>
      </c>
      <c r="F701" s="4">
        <f t="shared" si="144"/>
        <v>1928.708333333281</v>
      </c>
      <c r="G701" s="22">
        <f>G693*4/12+G705*8/12</f>
        <v>3.51</v>
      </c>
      <c r="H701" s="22">
        <f>G701+100*variable_alloc_parm!B$8</f>
        <v>3.51</v>
      </c>
      <c r="I701" s="4">
        <f t="shared" si="141"/>
        <v>372.86121387283242</v>
      </c>
      <c r="J701" s="4">
        <f t="shared" si="142"/>
        <v>14.618554913294799</v>
      </c>
      <c r="K701" s="33">
        <f t="shared" si="145"/>
        <v>7683.3355804983748</v>
      </c>
      <c r="L701" s="4">
        <f t="shared" si="146"/>
        <v>23.107884393063589</v>
      </c>
      <c r="M701" s="33">
        <f t="shared" si="143"/>
        <v>476.17082104930887</v>
      </c>
      <c r="N701" s="15">
        <f t="shared" si="135"/>
        <v>23.004649446159242</v>
      </c>
      <c r="O701" s="6"/>
      <c r="P701" s="7">
        <f t="shared" si="136"/>
        <v>28.866481380788997</v>
      </c>
      <c r="Q701" s="7"/>
      <c r="R701" s="46">
        <f t="shared" si="137"/>
        <v>1.8121294561627824E-2</v>
      </c>
      <c r="S701" s="22">
        <f t="shared" si="147"/>
        <v>1.0010449676746427</v>
      </c>
      <c r="T701" s="22">
        <f t="shared" si="148"/>
        <v>8.0243631763372658</v>
      </c>
      <c r="U701" s="39">
        <f t="shared" si="138"/>
        <v>1.5651364291484615E-2</v>
      </c>
      <c r="V701" s="39">
        <f t="shared" si="139"/>
        <v>6.2380885312701029E-2</v>
      </c>
      <c r="W701" s="39">
        <f t="shared" si="140"/>
        <v>-4.6729521021216414E-2</v>
      </c>
      <c r="Z701" s="37"/>
      <c r="AA701" s="37"/>
    </row>
    <row r="702" spans="1:27">
      <c r="A702" s="1">
        <v>1928.1</v>
      </c>
      <c r="B702" s="11">
        <v>21.6</v>
      </c>
      <c r="C702" s="4">
        <v>0.8367</v>
      </c>
      <c r="D702" s="11">
        <v>1.335</v>
      </c>
      <c r="E702" s="11">
        <v>17.2</v>
      </c>
      <c r="F702" s="4">
        <f t="shared" si="144"/>
        <v>1928.7916666666142</v>
      </c>
      <c r="G702" s="22">
        <f>G693*3/12+G705*9/12</f>
        <v>3.5324999999999998</v>
      </c>
      <c r="H702" s="22">
        <f>G702+100*variable_alloc_parm!B$8</f>
        <v>3.5324999999999998</v>
      </c>
      <c r="I702" s="4">
        <f t="shared" si="141"/>
        <v>382.64651162790705</v>
      </c>
      <c r="J702" s="4">
        <f t="shared" si="142"/>
        <v>14.822237790697677</v>
      </c>
      <c r="K702" s="33">
        <f t="shared" si="145"/>
        <v>7910.428331116851</v>
      </c>
      <c r="L702" s="4">
        <f t="shared" si="146"/>
        <v>23.649680232558143</v>
      </c>
      <c r="M702" s="33">
        <f t="shared" si="143"/>
        <v>488.90841768708316</v>
      </c>
      <c r="N702" s="15">
        <f t="shared" si="135"/>
        <v>23.578344239585046</v>
      </c>
      <c r="O702" s="6"/>
      <c r="P702" s="7">
        <f t="shared" si="136"/>
        <v>29.500230182003197</v>
      </c>
      <c r="Q702" s="7"/>
      <c r="R702" s="46">
        <f t="shared" si="137"/>
        <v>1.4345079847843722E-2</v>
      </c>
      <c r="S702" s="22">
        <f t="shared" si="147"/>
        <v>1.0010657033891182</v>
      </c>
      <c r="T702" s="22">
        <f t="shared" si="148"/>
        <v>8.0794504019107016</v>
      </c>
      <c r="U702" s="39">
        <f t="shared" si="138"/>
        <v>2.4584984968320844E-2</v>
      </c>
      <c r="V702" s="39">
        <f t="shared" si="139"/>
        <v>6.2780509152445818E-2</v>
      </c>
      <c r="W702" s="39">
        <f t="shared" si="140"/>
        <v>-3.8195524184124974E-2</v>
      </c>
      <c r="Z702" s="37"/>
      <c r="AA702" s="37"/>
    </row>
    <row r="703" spans="1:27">
      <c r="A703" s="1">
        <v>1928.11</v>
      </c>
      <c r="B703" s="11">
        <v>23.06</v>
      </c>
      <c r="C703" s="4">
        <v>0.84330000000000005</v>
      </c>
      <c r="D703" s="11">
        <v>1.357</v>
      </c>
      <c r="E703" s="11">
        <v>17.2</v>
      </c>
      <c r="F703" s="4">
        <f t="shared" si="144"/>
        <v>1928.8749999999475</v>
      </c>
      <c r="G703" s="22">
        <f>G693*2/12+G705*10/12</f>
        <v>3.5550000000000002</v>
      </c>
      <c r="H703" s="22">
        <f>G703+100*variable_alloc_parm!B$8</f>
        <v>3.5550000000000002</v>
      </c>
      <c r="I703" s="4">
        <f t="shared" si="141"/>
        <v>408.51058139534888</v>
      </c>
      <c r="J703" s="4">
        <f t="shared" si="142"/>
        <v>14.939157558139538</v>
      </c>
      <c r="K703" s="33">
        <f t="shared" si="145"/>
        <v>8470.8510493761023</v>
      </c>
      <c r="L703" s="4">
        <f t="shared" si="146"/>
        <v>24.039412790697678</v>
      </c>
      <c r="M703" s="33">
        <f t="shared" si="143"/>
        <v>498.47982974862845</v>
      </c>
      <c r="N703" s="15">
        <f t="shared" si="135"/>
        <v>25.1219845711096</v>
      </c>
      <c r="O703" s="6"/>
      <c r="P703" s="7">
        <f t="shared" si="136"/>
        <v>31.338079943327795</v>
      </c>
      <c r="Q703" s="7"/>
      <c r="R703" s="46">
        <f t="shared" si="137"/>
        <v>9.6446681414624966E-3</v>
      </c>
      <c r="S703" s="22">
        <f t="shared" si="147"/>
        <v>1.0010864362002887</v>
      </c>
      <c r="T703" s="22">
        <f t="shared" si="148"/>
        <v>8.0880606995862294</v>
      </c>
      <c r="U703" s="39">
        <f t="shared" si="138"/>
        <v>1.8036415439050657E-2</v>
      </c>
      <c r="V703" s="39">
        <f t="shared" si="139"/>
        <v>6.3036366658804743E-2</v>
      </c>
      <c r="W703" s="39">
        <f t="shared" si="140"/>
        <v>-4.4999951219754086E-2</v>
      </c>
      <c r="Z703" s="37"/>
      <c r="AA703" s="37"/>
    </row>
    <row r="704" spans="1:27">
      <c r="A704" s="1">
        <v>1928.12</v>
      </c>
      <c r="B704" s="11">
        <v>23.15</v>
      </c>
      <c r="C704" s="4">
        <v>0.85</v>
      </c>
      <c r="D704" s="11">
        <v>1.38</v>
      </c>
      <c r="E704" s="11">
        <v>17.100000000000001</v>
      </c>
      <c r="F704" s="4">
        <f t="shared" si="144"/>
        <v>1928.9583333332807</v>
      </c>
      <c r="G704" s="22">
        <f>G693*1/12+G705*11/12</f>
        <v>3.5775000000000001</v>
      </c>
      <c r="H704" s="22">
        <f>G704+100*variable_alloc_parm!B$8</f>
        <v>3.5775000000000001</v>
      </c>
      <c r="I704" s="4">
        <f t="shared" si="141"/>
        <v>412.50321637426902</v>
      </c>
      <c r="J704" s="4">
        <f t="shared" si="142"/>
        <v>15.145906432748538</v>
      </c>
      <c r="K704" s="33">
        <f t="shared" si="145"/>
        <v>8579.8141411819979</v>
      </c>
      <c r="L704" s="4">
        <f t="shared" si="146"/>
        <v>24.58982456140351</v>
      </c>
      <c r="M704" s="33">
        <f t="shared" si="143"/>
        <v>511.45328357801981</v>
      </c>
      <c r="N704" s="15">
        <f t="shared" si="135"/>
        <v>25.301591027426159</v>
      </c>
      <c r="O704" s="6"/>
      <c r="P704" s="7">
        <f t="shared" si="136"/>
        <v>31.472825431435918</v>
      </c>
      <c r="Q704" s="7"/>
      <c r="R704" s="46">
        <f t="shared" si="137"/>
        <v>7.326400993958565E-3</v>
      </c>
      <c r="S704" s="22">
        <f t="shared" si="147"/>
        <v>1.0011071661130269</v>
      </c>
      <c r="T704" s="22">
        <f t="shared" si="148"/>
        <v>8.1441978490146614</v>
      </c>
      <c r="U704" s="39">
        <f t="shared" si="138"/>
        <v>1.407958398751874E-2</v>
      </c>
      <c r="V704" s="39">
        <f t="shared" si="139"/>
        <v>6.2668922020399531E-2</v>
      </c>
      <c r="W704" s="39">
        <f t="shared" si="140"/>
        <v>-4.8589338032880791E-2</v>
      </c>
      <c r="Z704" s="37"/>
      <c r="AA704" s="37"/>
    </row>
    <row r="705" spans="1:27">
      <c r="A705" s="1">
        <v>1929.01</v>
      </c>
      <c r="B705" s="11">
        <v>24.86</v>
      </c>
      <c r="C705" s="4">
        <v>0.86</v>
      </c>
      <c r="D705" s="11">
        <v>1.399</v>
      </c>
      <c r="E705" s="11">
        <v>17.100000000000001</v>
      </c>
      <c r="F705" s="4">
        <f t="shared" si="144"/>
        <v>1929.041666666614</v>
      </c>
      <c r="G705" s="22">
        <v>3.6</v>
      </c>
      <c r="H705" s="22">
        <f>G705+100*variable_alloc_parm!B$8</f>
        <v>3.6</v>
      </c>
      <c r="I705" s="4">
        <f t="shared" si="141"/>
        <v>442.97321637426899</v>
      </c>
      <c r="J705" s="4">
        <f t="shared" si="142"/>
        <v>15.324093567251463</v>
      </c>
      <c r="K705" s="33">
        <f t="shared" si="145"/>
        <v>9240.1324505357461</v>
      </c>
      <c r="L705" s="4">
        <f t="shared" si="146"/>
        <v>24.928380116959065</v>
      </c>
      <c r="M705" s="33">
        <f t="shared" si="143"/>
        <v>519.98975455750235</v>
      </c>
      <c r="N705" s="15">
        <f t="shared" ref="N705:N768" si="149">I705/AVERAGE(L585:L704)</f>
        <v>27.083199620832783</v>
      </c>
      <c r="O705" s="6"/>
      <c r="P705" s="7">
        <f t="shared" ref="P705:P768" si="150">K705/AVERAGE(M585:M704)</f>
        <v>33.590937699106377</v>
      </c>
      <c r="Q705" s="7"/>
      <c r="R705" s="46">
        <f t="shared" ref="R705:R768" si="151">1/N705-(H705/100-(((E705/E585)^(1/10))-1))</f>
        <v>4.5014539849113425E-3</v>
      </c>
      <c r="S705" s="22">
        <f t="shared" si="147"/>
        <v>1.005154336235617</v>
      </c>
      <c r="T705" s="22">
        <f t="shared" si="148"/>
        <v>8.1532148288908761</v>
      </c>
      <c r="U705" s="39">
        <f t="shared" si="138"/>
        <v>5.4146710609990212E-3</v>
      </c>
      <c r="V705" s="39">
        <f t="shared" si="139"/>
        <v>6.2917657053549014E-2</v>
      </c>
      <c r="W705" s="39">
        <f t="shared" si="140"/>
        <v>-5.7502985992549993E-2</v>
      </c>
      <c r="Z705" s="37"/>
      <c r="AA705" s="37"/>
    </row>
    <row r="706" spans="1:27">
      <c r="A706" s="1">
        <v>1929.02</v>
      </c>
      <c r="B706" s="11">
        <v>24.99</v>
      </c>
      <c r="C706" s="4">
        <v>0.87</v>
      </c>
      <c r="D706" s="11">
        <v>1.4179999999999999</v>
      </c>
      <c r="E706" s="11">
        <v>17.100000000000001</v>
      </c>
      <c r="F706" s="4">
        <f t="shared" si="144"/>
        <v>1929.1249999999472</v>
      </c>
      <c r="G706" s="22">
        <f>G705*11/12+G717*1/12</f>
        <v>3.5741666666666667</v>
      </c>
      <c r="H706" s="22">
        <f>G706+100*variable_alloc_parm!B$8</f>
        <v>3.5741666666666667</v>
      </c>
      <c r="I706" s="4">
        <f t="shared" si="141"/>
        <v>445.28964912280702</v>
      </c>
      <c r="J706" s="4">
        <f t="shared" si="142"/>
        <v>15.502280701754389</v>
      </c>
      <c r="K706" s="33">
        <f t="shared" si="145"/>
        <v>9315.3990161525398</v>
      </c>
      <c r="L706" s="4">
        <f t="shared" si="146"/>
        <v>25.26693567251462</v>
      </c>
      <c r="M706" s="33">
        <f t="shared" si="143"/>
        <v>528.58086454198894</v>
      </c>
      <c r="N706" s="15">
        <f t="shared" si="149"/>
        <v>27.131672798247397</v>
      </c>
      <c r="O706" s="6"/>
      <c r="P706" s="7">
        <f t="shared" si="150"/>
        <v>33.555039532540235</v>
      </c>
      <c r="Q706" s="7"/>
      <c r="R706" s="46">
        <f t="shared" si="151"/>
        <v>6.5369906477101142E-3</v>
      </c>
      <c r="S706" s="22">
        <f t="shared" si="147"/>
        <v>1.0051354231371381</v>
      </c>
      <c r="T706" s="22">
        <f t="shared" si="148"/>
        <v>8.1952392395201983</v>
      </c>
      <c r="U706" s="39">
        <f t="shared" ref="U706:U769" si="152">(($K826/$K706)^(1/10)-1)</f>
        <v>4.8608310280360278E-3</v>
      </c>
      <c r="V706" s="39">
        <f t="shared" ref="V706:V769" si="153">(($T826/$T706)^(1/10)-1)</f>
        <v>6.3459273342527656E-2</v>
      </c>
      <c r="W706" s="39">
        <f t="shared" ref="W706:W769" si="154">U706-V706</f>
        <v>-5.8598442314491628E-2</v>
      </c>
      <c r="Z706" s="37"/>
      <c r="AA706" s="37"/>
    </row>
    <row r="707" spans="1:27">
      <c r="A707" s="1">
        <v>1929.03</v>
      </c>
      <c r="B707" s="11">
        <v>25.43</v>
      </c>
      <c r="C707" s="4">
        <v>0.88</v>
      </c>
      <c r="D707" s="11">
        <v>1.4379999999999999</v>
      </c>
      <c r="E707" s="11">
        <v>17</v>
      </c>
      <c r="F707" s="4">
        <f t="shared" si="144"/>
        <v>1929.2083333332805</v>
      </c>
      <c r="G707" s="22">
        <f>G705*10/12+G717*2/12</f>
        <v>3.5483333333333333</v>
      </c>
      <c r="H707" s="22">
        <f>G707+100*variable_alloc_parm!B$8</f>
        <v>3.5483333333333333</v>
      </c>
      <c r="I707" s="4">
        <f t="shared" si="141"/>
        <v>455.79535294117653</v>
      </c>
      <c r="J707" s="4">
        <f t="shared" si="142"/>
        <v>15.772705882352943</v>
      </c>
      <c r="K707" s="33">
        <f t="shared" si="145"/>
        <v>9562.6738194977679</v>
      </c>
      <c r="L707" s="4">
        <f t="shared" si="146"/>
        <v>25.774035294117649</v>
      </c>
      <c r="M707" s="33">
        <f t="shared" si="143"/>
        <v>540.74419789373928</v>
      </c>
      <c r="N707" s="15">
        <f t="shared" si="149"/>
        <v>27.675748437861888</v>
      </c>
      <c r="O707" s="6"/>
      <c r="P707" s="7">
        <f t="shared" si="150"/>
        <v>34.12929095561018</v>
      </c>
      <c r="Q707" s="7"/>
      <c r="R707" s="46">
        <f t="shared" si="151"/>
        <v>4.2490483780683874E-3</v>
      </c>
      <c r="S707" s="22">
        <f t="shared" si="147"/>
        <v>1.0051165144351146</v>
      </c>
      <c r="T707" s="22">
        <f t="shared" si="148"/>
        <v>8.2857801152000672</v>
      </c>
      <c r="U707" s="39">
        <f t="shared" si="152"/>
        <v>2.500779898800376E-3</v>
      </c>
      <c r="V707" s="39">
        <f t="shared" si="153"/>
        <v>6.2616257629791949E-2</v>
      </c>
      <c r="W707" s="39">
        <f t="shared" si="154"/>
        <v>-6.0115477730991573E-2</v>
      </c>
      <c r="Z707" s="37"/>
      <c r="AA707" s="37"/>
    </row>
    <row r="708" spans="1:27">
      <c r="A708" s="1">
        <v>1929.04</v>
      </c>
      <c r="B708" s="11">
        <v>25.28</v>
      </c>
      <c r="C708" s="4">
        <v>0.89</v>
      </c>
      <c r="D708" s="11">
        <v>1.4570000000000001</v>
      </c>
      <c r="E708" s="11">
        <v>16.899999999999999</v>
      </c>
      <c r="F708" s="4">
        <f t="shared" si="144"/>
        <v>1929.2916666666138</v>
      </c>
      <c r="G708" s="22">
        <f>G705*9/12+G717*3/12</f>
        <v>3.5225</v>
      </c>
      <c r="H708" s="22">
        <f>G708+100*variable_alloc_parm!B$8</f>
        <v>3.5225</v>
      </c>
      <c r="I708" s="4">
        <f t="shared" si="141"/>
        <v>455.78792899408296</v>
      </c>
      <c r="J708" s="4">
        <f t="shared" si="142"/>
        <v>16.046331360946748</v>
      </c>
      <c r="K708" s="33">
        <f t="shared" si="145"/>
        <v>9590.5726558222905</v>
      </c>
      <c r="L708" s="4">
        <f t="shared" si="146"/>
        <v>26.269106508875744</v>
      </c>
      <c r="M708" s="33">
        <f t="shared" si="143"/>
        <v>552.74779903216279</v>
      </c>
      <c r="N708" s="15">
        <f t="shared" si="149"/>
        <v>27.568454472898306</v>
      </c>
      <c r="O708" s="6"/>
      <c r="P708" s="7">
        <f t="shared" si="150"/>
        <v>33.902563138115276</v>
      </c>
      <c r="Q708" s="7"/>
      <c r="R708" s="46">
        <f t="shared" si="151"/>
        <v>2.2395419813419845E-3</v>
      </c>
      <c r="S708" s="22">
        <f t="shared" si="147"/>
        <v>1.0050976101380349</v>
      </c>
      <c r="T708" s="22">
        <f t="shared" si="148"/>
        <v>8.3774535673974242</v>
      </c>
      <c r="U708" s="39">
        <f t="shared" si="152"/>
        <v>-1.0075621235658971E-2</v>
      </c>
      <c r="V708" s="39">
        <f t="shared" si="153"/>
        <v>6.2538103166611236E-2</v>
      </c>
      <c r="W708" s="39">
        <f t="shared" si="154"/>
        <v>-7.2613724402270208E-2</v>
      </c>
      <c r="Z708" s="37"/>
      <c r="AA708" s="37"/>
    </row>
    <row r="709" spans="1:27">
      <c r="A709" s="1">
        <v>1929.05</v>
      </c>
      <c r="B709" s="11">
        <v>25.66</v>
      </c>
      <c r="C709" s="4">
        <v>0.9</v>
      </c>
      <c r="D709" s="11">
        <v>1.476</v>
      </c>
      <c r="E709" s="11">
        <v>17</v>
      </c>
      <c r="F709" s="4">
        <f t="shared" si="144"/>
        <v>1929.374999999947</v>
      </c>
      <c r="G709" s="22">
        <f>G705*8/12+G717*4/12</f>
        <v>3.4966666666666666</v>
      </c>
      <c r="H709" s="22">
        <f>G709+100*variable_alloc_parm!B$8</f>
        <v>3.4966666666666666</v>
      </c>
      <c r="I709" s="4">
        <f t="shared" si="141"/>
        <v>459.9177647058824</v>
      </c>
      <c r="J709" s="4">
        <f t="shared" si="142"/>
        <v>16.13117647058824</v>
      </c>
      <c r="K709" s="33">
        <f t="shared" si="145"/>
        <v>9705.7572722664136</v>
      </c>
      <c r="L709" s="4">
        <f t="shared" si="146"/>
        <v>26.455129411764712</v>
      </c>
      <c r="M709" s="33">
        <f t="shared" si="143"/>
        <v>558.28907770324349</v>
      </c>
      <c r="N709" s="15">
        <f t="shared" si="149"/>
        <v>27.698586875008139</v>
      </c>
      <c r="O709" s="6"/>
      <c r="P709" s="7">
        <f t="shared" si="150"/>
        <v>33.970071523184771</v>
      </c>
      <c r="Q709" s="7"/>
      <c r="R709" s="46">
        <f t="shared" si="151"/>
        <v>1.7264044494609276E-3</v>
      </c>
      <c r="S709" s="22">
        <f t="shared" si="147"/>
        <v>1.0050787102544052</v>
      </c>
      <c r="T709" s="22">
        <f t="shared" si="148"/>
        <v>8.3706282151650733</v>
      </c>
      <c r="U709" s="39">
        <f t="shared" si="152"/>
        <v>-7.2770535602361131E-3</v>
      </c>
      <c r="V709" s="39">
        <f t="shared" si="153"/>
        <v>6.2947552851443822E-2</v>
      </c>
      <c r="W709" s="39">
        <f t="shared" si="154"/>
        <v>-7.0224606411679935E-2</v>
      </c>
      <c r="Z709" s="37"/>
      <c r="AA709" s="37"/>
    </row>
    <row r="710" spans="1:27">
      <c r="A710" s="1">
        <v>1929.06</v>
      </c>
      <c r="B710" s="11">
        <v>26.15</v>
      </c>
      <c r="C710" s="4">
        <v>0.91</v>
      </c>
      <c r="D710" s="11">
        <v>1.4950000000000001</v>
      </c>
      <c r="E710" s="11">
        <v>17.100000000000001</v>
      </c>
      <c r="F710" s="4">
        <f t="shared" si="144"/>
        <v>1929.4583333332803</v>
      </c>
      <c r="G710" s="22">
        <f>G705*7/12+G717*5/12</f>
        <v>3.4708333333333332</v>
      </c>
      <c r="H710" s="22">
        <f>G710+100*variable_alloc_parm!B$8</f>
        <v>3.4708333333333332</v>
      </c>
      <c r="I710" s="4">
        <f t="shared" si="141"/>
        <v>465.95935672514622</v>
      </c>
      <c r="J710" s="4">
        <f t="shared" si="142"/>
        <v>16.215029239766082</v>
      </c>
      <c r="K710" s="33">
        <f t="shared" si="145"/>
        <v>9861.770280127892</v>
      </c>
      <c r="L710" s="4">
        <f t="shared" si="146"/>
        <v>26.638976608187139</v>
      </c>
      <c r="M710" s="33">
        <f t="shared" si="143"/>
        <v>563.79910396907076</v>
      </c>
      <c r="N710" s="15">
        <f t="shared" si="149"/>
        <v>27.935467830288697</v>
      </c>
      <c r="O710" s="6"/>
      <c r="P710" s="7">
        <f t="shared" si="150"/>
        <v>34.169786393113874</v>
      </c>
      <c r="Q710" s="7"/>
      <c r="R710" s="46">
        <f t="shared" si="151"/>
        <v>2.2656304519137749E-3</v>
      </c>
      <c r="S710" s="22">
        <f t="shared" si="147"/>
        <v>1.0050598147927496</v>
      </c>
      <c r="T710" s="22">
        <f t="shared" si="148"/>
        <v>8.3639405601633428</v>
      </c>
      <c r="U710" s="39">
        <f t="shared" si="152"/>
        <v>-6.7246569397465539E-3</v>
      </c>
      <c r="V710" s="39">
        <f t="shared" si="153"/>
        <v>6.3354446534160225E-2</v>
      </c>
      <c r="W710" s="39">
        <f t="shared" si="154"/>
        <v>-7.0079103473906779E-2</v>
      </c>
      <c r="Z710" s="37"/>
      <c r="AA710" s="37"/>
    </row>
    <row r="711" spans="1:27">
      <c r="A711" s="1">
        <v>1929.07</v>
      </c>
      <c r="B711" s="11">
        <v>28.48</v>
      </c>
      <c r="C711" s="4">
        <v>0.92</v>
      </c>
      <c r="D711" s="11">
        <v>1.514</v>
      </c>
      <c r="E711" s="11">
        <v>17.3</v>
      </c>
      <c r="F711" s="4">
        <f t="shared" si="144"/>
        <v>1929.5416666666135</v>
      </c>
      <c r="G711" s="22">
        <f>G705*6/12+G717*6/12</f>
        <v>3.4450000000000003</v>
      </c>
      <c r="H711" s="22">
        <f>G711+100*variable_alloc_parm!B$8</f>
        <v>3.4450000000000003</v>
      </c>
      <c r="I711" s="4">
        <f t="shared" si="141"/>
        <v>501.61017341040468</v>
      </c>
      <c r="J711" s="4">
        <f t="shared" si="142"/>
        <v>16.203699421965322</v>
      </c>
      <c r="K711" s="33">
        <f t="shared" si="145"/>
        <v>10644.878483232071</v>
      </c>
      <c r="L711" s="4">
        <f t="shared" si="146"/>
        <v>26.665653179190755</v>
      </c>
      <c r="M711" s="33">
        <f t="shared" si="143"/>
        <v>565.88293622237904</v>
      </c>
      <c r="N711" s="15">
        <f t="shared" si="149"/>
        <v>29.933289406842217</v>
      </c>
      <c r="O711" s="6"/>
      <c r="P711" s="7">
        <f t="shared" si="150"/>
        <v>36.510951968420393</v>
      </c>
      <c r="Q711" s="7"/>
      <c r="R711" s="46">
        <f t="shared" si="151"/>
        <v>-1.6185829941180729E-3</v>
      </c>
      <c r="S711" s="22">
        <f t="shared" si="147"/>
        <v>1.0050409237616102</v>
      </c>
      <c r="T711" s="22">
        <f t="shared" si="148"/>
        <v>8.3090783474412859</v>
      </c>
      <c r="U711" s="39">
        <f t="shared" si="152"/>
        <v>-1.151812043731415E-2</v>
      </c>
      <c r="V711" s="39">
        <f t="shared" si="153"/>
        <v>6.4375675992686343E-2</v>
      </c>
      <c r="W711" s="39">
        <f t="shared" si="154"/>
        <v>-7.5893796430000493E-2</v>
      </c>
      <c r="Z711" s="37"/>
      <c r="AA711" s="37"/>
    </row>
    <row r="712" spans="1:27">
      <c r="A712" s="1">
        <v>1929.08</v>
      </c>
      <c r="B712" s="11">
        <v>30.1</v>
      </c>
      <c r="C712" s="4">
        <v>0.93</v>
      </c>
      <c r="D712" s="11">
        <v>1.5329999999999999</v>
      </c>
      <c r="E712" s="11">
        <v>17.3</v>
      </c>
      <c r="F712" s="4">
        <f t="shared" si="144"/>
        <v>1929.6249999999468</v>
      </c>
      <c r="G712" s="22">
        <f>G705*5/12+G717*7/12</f>
        <v>3.4191666666666665</v>
      </c>
      <c r="H712" s="22">
        <f>G712+100*variable_alloc_parm!B$8</f>
        <v>3.4191666666666665</v>
      </c>
      <c r="I712" s="4">
        <f t="shared" si="141"/>
        <v>530.14277456647403</v>
      </c>
      <c r="J712" s="4">
        <f t="shared" si="142"/>
        <v>16.379826589595378</v>
      </c>
      <c r="K712" s="33">
        <f t="shared" si="145"/>
        <v>11279.347627378364</v>
      </c>
      <c r="L712" s="4">
        <f t="shared" si="146"/>
        <v>27.000294797687864</v>
      </c>
      <c r="M712" s="33">
        <f t="shared" si="143"/>
        <v>574.45979776647948</v>
      </c>
      <c r="N712" s="15">
        <f t="shared" si="149"/>
        <v>31.480313247173012</v>
      </c>
      <c r="O712" s="6"/>
      <c r="P712" s="7">
        <f t="shared" si="150"/>
        <v>38.291695558437219</v>
      </c>
      <c r="Q712" s="7"/>
      <c r="R712" s="46">
        <f t="shared" si="151"/>
        <v>-4.7089853208238872E-3</v>
      </c>
      <c r="S712" s="22">
        <f t="shared" si="147"/>
        <v>1.0050220371695462</v>
      </c>
      <c r="T712" s="22">
        <f t="shared" si="148"/>
        <v>8.3509637779199846</v>
      </c>
      <c r="U712" s="39">
        <f t="shared" si="152"/>
        <v>-1.827144510165446E-2</v>
      </c>
      <c r="V712" s="39">
        <f t="shared" si="153"/>
        <v>6.4160723180495705E-2</v>
      </c>
      <c r="W712" s="39">
        <f t="shared" si="154"/>
        <v>-8.2432168282150164E-2</v>
      </c>
      <c r="Z712" s="37"/>
      <c r="AA712" s="37"/>
    </row>
    <row r="713" spans="1:27">
      <c r="A713" s="1">
        <v>1929.09</v>
      </c>
      <c r="B713" s="11">
        <v>31.3</v>
      </c>
      <c r="C713" s="4">
        <v>0.94</v>
      </c>
      <c r="D713" s="11">
        <v>1.552</v>
      </c>
      <c r="E713" s="11">
        <v>17.3</v>
      </c>
      <c r="F713" s="4">
        <f t="shared" si="144"/>
        <v>1929.7083333332801</v>
      </c>
      <c r="G713" s="22">
        <f>G705*4/12+G717*8/12</f>
        <v>3.3933333333333335</v>
      </c>
      <c r="H713" s="22">
        <f>G713+100*variable_alloc_parm!B$8</f>
        <v>3.3933333333333335</v>
      </c>
      <c r="I713" s="4">
        <f t="shared" si="141"/>
        <v>551.27803468208106</v>
      </c>
      <c r="J713" s="4">
        <f t="shared" si="142"/>
        <v>16.555953757225435</v>
      </c>
      <c r="K713" s="33">
        <f t="shared" si="145"/>
        <v>11758.376399814642</v>
      </c>
      <c r="L713" s="4">
        <f t="shared" si="146"/>
        <v>27.334936416184973</v>
      </c>
      <c r="M713" s="33">
        <f t="shared" si="143"/>
        <v>583.03514928154391</v>
      </c>
      <c r="N713" s="15">
        <f t="shared" si="149"/>
        <v>32.563788598776718</v>
      </c>
      <c r="O713" s="6"/>
      <c r="P713" s="7">
        <f t="shared" si="150"/>
        <v>39.500688697971867</v>
      </c>
      <c r="Q713" s="7"/>
      <c r="R713" s="46">
        <f t="shared" si="151"/>
        <v>-6.0695163108649836E-3</v>
      </c>
      <c r="S713" s="22">
        <f t="shared" si="147"/>
        <v>1.0050031550251359</v>
      </c>
      <c r="T713" s="22">
        <f t="shared" si="148"/>
        <v>8.3929026284142321</v>
      </c>
      <c r="U713" s="39">
        <f t="shared" si="152"/>
        <v>-1.4156423600160783E-2</v>
      </c>
      <c r="V713" s="39">
        <f t="shared" si="153"/>
        <v>6.1661091802936552E-2</v>
      </c>
      <c r="W713" s="39">
        <f t="shared" si="154"/>
        <v>-7.5817515403097335E-2</v>
      </c>
      <c r="Z713" s="37"/>
      <c r="AA713" s="37"/>
    </row>
    <row r="714" spans="1:27">
      <c r="A714" s="1">
        <v>1929.1</v>
      </c>
      <c r="B714" s="11">
        <v>27.99</v>
      </c>
      <c r="C714" s="4">
        <v>0.95</v>
      </c>
      <c r="D714" s="11">
        <v>1.5720000000000001</v>
      </c>
      <c r="E714" s="11">
        <v>17.3</v>
      </c>
      <c r="F714" s="4">
        <f t="shared" si="144"/>
        <v>1929.7916666666133</v>
      </c>
      <c r="G714" s="22">
        <f>G705*3/12+G717*9/12</f>
        <v>3.3674999999999997</v>
      </c>
      <c r="H714" s="22">
        <f>G714+100*variable_alloc_parm!B$8</f>
        <v>3.3674999999999997</v>
      </c>
      <c r="I714" s="4">
        <f t="shared" ref="I714:I777" si="155">B714*$E$1839/E714</f>
        <v>492.97994219653185</v>
      </c>
      <c r="J714" s="4">
        <f t="shared" ref="J714:J777" si="156">C714*$E$1839/E714</f>
        <v>16.732080924855492</v>
      </c>
      <c r="K714" s="33">
        <f t="shared" si="145"/>
        <v>10544.659006255499</v>
      </c>
      <c r="L714" s="4">
        <f t="shared" si="146"/>
        <v>27.68719075144509</v>
      </c>
      <c r="M714" s="33">
        <f t="shared" ref="M714:M777" si="157">L714*(K714/I714)</f>
        <v>592.21879091938706</v>
      </c>
      <c r="N714" s="15">
        <f t="shared" si="149"/>
        <v>28.961067164354802</v>
      </c>
      <c r="O714" s="6"/>
      <c r="P714" s="7">
        <f t="shared" si="150"/>
        <v>35.047458190086353</v>
      </c>
      <c r="Q714" s="7"/>
      <c r="R714" s="46">
        <f t="shared" si="151"/>
        <v>-3.6562270419570053E-3</v>
      </c>
      <c r="S714" s="22">
        <f t="shared" si="147"/>
        <v>1.0049842773369742</v>
      </c>
      <c r="T714" s="22">
        <f t="shared" si="148"/>
        <v>8.4348936213750587</v>
      </c>
      <c r="U714" s="39">
        <f t="shared" si="152"/>
        <v>-1.2635553549187328E-3</v>
      </c>
      <c r="V714" s="39">
        <f t="shared" si="153"/>
        <v>6.2204364033594972E-2</v>
      </c>
      <c r="W714" s="39">
        <f t="shared" si="154"/>
        <v>-6.3467919388513705E-2</v>
      </c>
      <c r="Z714" s="37"/>
      <c r="AA714" s="37"/>
    </row>
    <row r="715" spans="1:27">
      <c r="A715" s="1">
        <v>1929.11</v>
      </c>
      <c r="B715" s="11">
        <v>20.58</v>
      </c>
      <c r="C715" s="4">
        <v>0.96</v>
      </c>
      <c r="D715" s="11">
        <v>1.591</v>
      </c>
      <c r="E715" s="11">
        <v>17.3</v>
      </c>
      <c r="F715" s="4">
        <f t="shared" ref="F715:F778" si="158">F714+1/12</f>
        <v>1929.8749999999466</v>
      </c>
      <c r="G715" s="22">
        <f>G705*2/12+G717*10/12</f>
        <v>3.3416666666666668</v>
      </c>
      <c r="H715" s="22">
        <f>G715+100*variable_alloc_parm!B$8</f>
        <v>3.3416666666666668</v>
      </c>
      <c r="I715" s="4">
        <f t="shared" si="155"/>
        <v>362.46971098265897</v>
      </c>
      <c r="J715" s="4">
        <f t="shared" si="156"/>
        <v>16.908208092485552</v>
      </c>
      <c r="K715" s="33">
        <f t="shared" ref="K715:K778" si="159">K714*((I715+(J715/12))/I714)</f>
        <v>7783.231692362936</v>
      </c>
      <c r="L715" s="4">
        <f t="shared" ref="L715:L778" si="160">D715*$E$1839/E715</f>
        <v>28.021832369942196</v>
      </c>
      <c r="M715" s="33">
        <f t="shared" si="157"/>
        <v>601.70659001697913</v>
      </c>
      <c r="N715" s="15">
        <f t="shared" si="149"/>
        <v>21.171036000097047</v>
      </c>
      <c r="O715" s="6"/>
      <c r="P715" s="7">
        <f t="shared" si="150"/>
        <v>25.588770763962717</v>
      </c>
      <c r="Q715" s="7"/>
      <c r="R715" s="46">
        <f t="shared" si="151"/>
        <v>7.1336922722850526E-3</v>
      </c>
      <c r="S715" s="22">
        <f t="shared" ref="S715:S778" si="161">((H715/H716+H715/1200+((1+H716/1200)^(-119))*(1-H715/H716)))</f>
        <v>1.0049654041136753</v>
      </c>
      <c r="T715" s="22">
        <f t="shared" ref="T715:T778" si="162">T714*S714*E714/E715</f>
        <v>8.4769354704918669</v>
      </c>
      <c r="U715" s="39">
        <f t="shared" si="152"/>
        <v>2.8082333031990148E-2</v>
      </c>
      <c r="V715" s="39">
        <f t="shared" si="153"/>
        <v>6.1992738541376768E-2</v>
      </c>
      <c r="W715" s="39">
        <f t="shared" si="154"/>
        <v>-3.3910405509386621E-2</v>
      </c>
      <c r="Z715" s="37"/>
      <c r="AA715" s="37"/>
    </row>
    <row r="716" spans="1:27">
      <c r="A716" s="1">
        <v>1929.12</v>
      </c>
      <c r="B716" s="11">
        <v>21.4</v>
      </c>
      <c r="C716" s="4">
        <v>0.97</v>
      </c>
      <c r="D716" s="11">
        <v>1.61</v>
      </c>
      <c r="E716" s="11">
        <v>17.2</v>
      </c>
      <c r="F716" s="4">
        <f t="shared" si="158"/>
        <v>1929.9583333332798</v>
      </c>
      <c r="G716" s="22">
        <f>G705*1/12+G717*11/12</f>
        <v>3.315833333333333</v>
      </c>
      <c r="H716" s="22">
        <f>G716+100*variable_alloc_parm!B$8</f>
        <v>3.315833333333333</v>
      </c>
      <c r="I716" s="4">
        <f t="shared" si="155"/>
        <v>379.10348837209307</v>
      </c>
      <c r="J716" s="4">
        <f t="shared" si="156"/>
        <v>17.183662790697678</v>
      </c>
      <c r="K716" s="33">
        <f t="shared" si="159"/>
        <v>8171.1535190683408</v>
      </c>
      <c r="L716" s="4">
        <f t="shared" si="160"/>
        <v>28.521337209302335</v>
      </c>
      <c r="M716" s="33">
        <f t="shared" si="157"/>
        <v>614.7456619485996</v>
      </c>
      <c r="N716" s="15">
        <f t="shared" si="149"/>
        <v>22.007373176418348</v>
      </c>
      <c r="O716" s="6"/>
      <c r="P716" s="7">
        <f t="shared" si="150"/>
        <v>26.566024428345145</v>
      </c>
      <c r="Q716" s="7"/>
      <c r="R716" s="46">
        <f t="shared" si="151"/>
        <v>2.9000080484936561E-3</v>
      </c>
      <c r="S716" s="22">
        <f t="shared" si="161"/>
        <v>1.0049465353638702</v>
      </c>
      <c r="T716" s="22">
        <f t="shared" si="162"/>
        <v>8.5685561067992708</v>
      </c>
      <c r="U716" s="39">
        <f t="shared" si="152"/>
        <v>2.1070856264751692E-2</v>
      </c>
      <c r="V716" s="39">
        <f t="shared" si="153"/>
        <v>6.1166767981337911E-2</v>
      </c>
      <c r="W716" s="39">
        <f t="shared" si="154"/>
        <v>-4.0095911716586219E-2</v>
      </c>
      <c r="Z716" s="37"/>
      <c r="AA716" s="37"/>
    </row>
    <row r="717" spans="1:27">
      <c r="A717" s="1">
        <v>1930.01</v>
      </c>
      <c r="B717" s="11">
        <v>21.71</v>
      </c>
      <c r="C717" s="4">
        <v>0.9708</v>
      </c>
      <c r="D717" s="11">
        <v>1.5569999999999999</v>
      </c>
      <c r="E717" s="11">
        <v>17.100000000000001</v>
      </c>
      <c r="F717" s="4">
        <f t="shared" si="158"/>
        <v>1930.0416666666131</v>
      </c>
      <c r="G717" s="22">
        <v>3.29</v>
      </c>
      <c r="H717" s="22">
        <f>G717+100*variable_alloc_parm!B$8</f>
        <v>3.29</v>
      </c>
      <c r="I717" s="4">
        <f t="shared" si="155"/>
        <v>386.84426900584799</v>
      </c>
      <c r="J717" s="4">
        <f t="shared" si="156"/>
        <v>17.298407017543859</v>
      </c>
      <c r="K717" s="33">
        <f t="shared" si="159"/>
        <v>8369.0680837324708</v>
      </c>
      <c r="L717" s="4">
        <f t="shared" si="160"/>
        <v>27.743736842105264</v>
      </c>
      <c r="M717" s="33">
        <f t="shared" si="157"/>
        <v>600.21368062512465</v>
      </c>
      <c r="N717" s="15">
        <f t="shared" si="149"/>
        <v>22.310724294336858</v>
      </c>
      <c r="O717" s="6"/>
      <c r="P717" s="7">
        <f t="shared" si="150"/>
        <v>26.898469896328525</v>
      </c>
      <c r="Q717" s="7"/>
      <c r="R717" s="46">
        <f t="shared" si="151"/>
        <v>-1.0822635497042404E-4</v>
      </c>
      <c r="S717" s="22">
        <f t="shared" si="161"/>
        <v>1.0023895841277941</v>
      </c>
      <c r="T717" s="22">
        <f t="shared" si="162"/>
        <v>8.6612971513859858</v>
      </c>
      <c r="U717" s="39">
        <f t="shared" si="152"/>
        <v>1.9211684678503316E-2</v>
      </c>
      <c r="V717" s="39">
        <f t="shared" si="153"/>
        <v>6.1099191151374077E-2</v>
      </c>
      <c r="W717" s="39">
        <f t="shared" si="154"/>
        <v>-4.1887506472870761E-2</v>
      </c>
      <c r="Z717" s="37"/>
      <c r="AA717" s="37"/>
    </row>
    <row r="718" spans="1:27">
      <c r="A718" s="1">
        <v>1930.02</v>
      </c>
      <c r="B718" s="11">
        <v>23.07</v>
      </c>
      <c r="C718" s="4">
        <v>0.97170000000000001</v>
      </c>
      <c r="D718" s="11">
        <v>1.5029999999999999</v>
      </c>
      <c r="E718" s="11">
        <v>17</v>
      </c>
      <c r="F718" s="4">
        <f t="shared" si="158"/>
        <v>1930.1249999999463</v>
      </c>
      <c r="G718" s="22">
        <f>G717*11/12+G729*1/12</f>
        <v>3.2941666666666665</v>
      </c>
      <c r="H718" s="22">
        <f>G718+100*variable_alloc_parm!B$8</f>
        <v>3.2941666666666665</v>
      </c>
      <c r="I718" s="4">
        <f t="shared" si="155"/>
        <v>413.49582352941184</v>
      </c>
      <c r="J718" s="4">
        <f t="shared" si="156"/>
        <v>17.416293529411767</v>
      </c>
      <c r="K718" s="33">
        <f t="shared" si="159"/>
        <v>8977.0522401018261</v>
      </c>
      <c r="L718" s="4">
        <f t="shared" si="160"/>
        <v>26.939064705882355</v>
      </c>
      <c r="M718" s="33">
        <f t="shared" si="157"/>
        <v>584.85086765812935</v>
      </c>
      <c r="N718" s="15">
        <f t="shared" si="149"/>
        <v>23.697117749335899</v>
      </c>
      <c r="O718" s="6"/>
      <c r="P718" s="7">
        <f t="shared" si="150"/>
        <v>28.533590991681262</v>
      </c>
      <c r="Q718" s="7"/>
      <c r="R718" s="46">
        <f t="shared" si="151"/>
        <v>-4.3688622144011022E-3</v>
      </c>
      <c r="S718" s="22">
        <f t="shared" si="161"/>
        <v>1.0023931255535405</v>
      </c>
      <c r="T718" s="22">
        <f t="shared" si="162"/>
        <v>8.7330646028179011</v>
      </c>
      <c r="U718" s="39">
        <f t="shared" si="152"/>
        <v>1.1135166996763202E-2</v>
      </c>
      <c r="V718" s="39">
        <f t="shared" si="153"/>
        <v>5.9863107018888639E-2</v>
      </c>
      <c r="W718" s="39">
        <f t="shared" si="154"/>
        <v>-4.8727940022125438E-2</v>
      </c>
      <c r="Z718" s="37"/>
      <c r="AA718" s="37"/>
    </row>
    <row r="719" spans="1:27">
      <c r="A719" s="1">
        <v>1930.03</v>
      </c>
      <c r="B719" s="11">
        <v>23.94</v>
      </c>
      <c r="C719" s="4">
        <v>0.97250000000000003</v>
      </c>
      <c r="D719" s="11">
        <v>1.45</v>
      </c>
      <c r="E719" s="11">
        <v>16.899999999999999</v>
      </c>
      <c r="F719" s="4">
        <f t="shared" si="158"/>
        <v>1930.2083333332796</v>
      </c>
      <c r="G719" s="22">
        <f>G717*10/12+G729*2/12</f>
        <v>3.2983333333333333</v>
      </c>
      <c r="H719" s="22">
        <f>G719+100*variable_alloc_parm!B$8</f>
        <v>3.2983333333333333</v>
      </c>
      <c r="I719" s="4">
        <f t="shared" si="155"/>
        <v>431.62828402366881</v>
      </c>
      <c r="J719" s="4">
        <f t="shared" si="156"/>
        <v>17.533772189349115</v>
      </c>
      <c r="K719" s="33">
        <f t="shared" si="159"/>
        <v>9402.4322177591712</v>
      </c>
      <c r="L719" s="4">
        <f t="shared" si="160"/>
        <v>26.14289940828403</v>
      </c>
      <c r="M719" s="33">
        <f t="shared" si="157"/>
        <v>569.48733148499571</v>
      </c>
      <c r="N719" s="15">
        <f t="shared" si="149"/>
        <v>24.586607792668868</v>
      </c>
      <c r="O719" s="6"/>
      <c r="P719" s="7">
        <f t="shared" si="150"/>
        <v>29.568429499384283</v>
      </c>
      <c r="Q719" s="7"/>
      <c r="R719" s="46">
        <f t="shared" si="151"/>
        <v>-7.5243722051968331E-3</v>
      </c>
      <c r="S719" s="22">
        <f t="shared" si="161"/>
        <v>1.0023966669604922</v>
      </c>
      <c r="T719" s="22">
        <f t="shared" si="162"/>
        <v>8.8057625259735879</v>
      </c>
      <c r="U719" s="39">
        <f t="shared" si="152"/>
        <v>6.3205244586237441E-3</v>
      </c>
      <c r="V719" s="39">
        <f t="shared" si="153"/>
        <v>5.938187845837839E-2</v>
      </c>
      <c r="W719" s="39">
        <f t="shared" si="154"/>
        <v>-5.3061353999754646E-2</v>
      </c>
      <c r="Z719" s="37"/>
      <c r="AA719" s="37"/>
    </row>
    <row r="720" spans="1:27">
      <c r="A720" s="1">
        <v>1930.04</v>
      </c>
      <c r="B720" s="11">
        <v>25.46</v>
      </c>
      <c r="C720" s="4">
        <v>0.97330000000000005</v>
      </c>
      <c r="D720" s="11">
        <v>1.397</v>
      </c>
      <c r="E720" s="11">
        <v>17</v>
      </c>
      <c r="F720" s="4">
        <f t="shared" si="158"/>
        <v>1930.2916666666129</v>
      </c>
      <c r="G720" s="22">
        <f>G717*9/12+G729*3/12</f>
        <v>3.3024999999999998</v>
      </c>
      <c r="H720" s="22">
        <f>G720+100*variable_alloc_parm!B$8</f>
        <v>3.3024999999999998</v>
      </c>
      <c r="I720" s="4">
        <f t="shared" si="155"/>
        <v>456.33305882352948</v>
      </c>
      <c r="J720" s="4">
        <f t="shared" si="156"/>
        <v>17.444971176470592</v>
      </c>
      <c r="K720" s="33">
        <f t="shared" si="159"/>
        <v>9972.2598747194406</v>
      </c>
      <c r="L720" s="4">
        <f t="shared" si="160"/>
        <v>25.039170588235297</v>
      </c>
      <c r="M720" s="33">
        <f t="shared" si="157"/>
        <v>547.18173782337226</v>
      </c>
      <c r="N720" s="15">
        <f t="shared" si="149"/>
        <v>25.843436862018322</v>
      </c>
      <c r="O720" s="6"/>
      <c r="P720" s="7">
        <f t="shared" si="150"/>
        <v>31.040920119317018</v>
      </c>
      <c r="Q720" s="7"/>
      <c r="R720" s="46">
        <f t="shared" si="151"/>
        <v>-1.1914769695241946E-2</v>
      </c>
      <c r="S720" s="22">
        <f t="shared" si="161"/>
        <v>1.0024002083486547</v>
      </c>
      <c r="T720" s="22">
        <f t="shared" si="162"/>
        <v>8.7749442589869329</v>
      </c>
      <c r="U720" s="39">
        <f t="shared" si="152"/>
        <v>1.8327063012248956E-3</v>
      </c>
      <c r="V720" s="39">
        <f t="shared" si="153"/>
        <v>6.0148981425597992E-2</v>
      </c>
      <c r="W720" s="39">
        <f t="shared" si="154"/>
        <v>-5.8316275124373096E-2</v>
      </c>
      <c r="Z720" s="37"/>
      <c r="AA720" s="37"/>
    </row>
    <row r="721" spans="1:27">
      <c r="A721" s="1">
        <v>1930.05</v>
      </c>
      <c r="B721" s="11">
        <v>23.94</v>
      </c>
      <c r="C721" s="4">
        <v>0.97419999999999995</v>
      </c>
      <c r="D721" s="11">
        <v>1.343</v>
      </c>
      <c r="E721" s="11">
        <v>16.899999999999999</v>
      </c>
      <c r="F721" s="4">
        <f t="shared" si="158"/>
        <v>1930.3749999999461</v>
      </c>
      <c r="G721" s="22">
        <f>G717*8/12+G729*4/12</f>
        <v>3.3066666666666666</v>
      </c>
      <c r="H721" s="22">
        <f>G721+100*variable_alloc_parm!B$8</f>
        <v>3.3066666666666666</v>
      </c>
      <c r="I721" s="4">
        <f t="shared" si="155"/>
        <v>431.62828402366881</v>
      </c>
      <c r="J721" s="4">
        <f t="shared" si="156"/>
        <v>17.564422485207103</v>
      </c>
      <c r="K721" s="33">
        <f t="shared" si="159"/>
        <v>9464.3720184597496</v>
      </c>
      <c r="L721" s="4">
        <f t="shared" si="160"/>
        <v>24.213733727810659</v>
      </c>
      <c r="M721" s="33">
        <f t="shared" si="157"/>
        <v>530.93782877157241</v>
      </c>
      <c r="N721" s="15">
        <f t="shared" si="149"/>
        <v>24.309760633908187</v>
      </c>
      <c r="O721" s="6"/>
      <c r="P721" s="7">
        <f t="shared" si="150"/>
        <v>29.174802108988992</v>
      </c>
      <c r="Q721" s="7"/>
      <c r="R721" s="46">
        <f t="shared" si="151"/>
        <v>-1.1533983314308098E-2</v>
      </c>
      <c r="S721" s="22">
        <f t="shared" si="161"/>
        <v>1.0024037497180343</v>
      </c>
      <c r="T721" s="22">
        <f t="shared" si="162"/>
        <v>8.8480533259619936</v>
      </c>
      <c r="U721" s="39">
        <f t="shared" si="152"/>
        <v>-7.2291765565830612E-3</v>
      </c>
      <c r="V721" s="39">
        <f t="shared" si="153"/>
        <v>5.9663488081115545E-2</v>
      </c>
      <c r="W721" s="39">
        <f t="shared" si="154"/>
        <v>-6.6892664637698607E-2</v>
      </c>
      <c r="Z721" s="37"/>
      <c r="AA721" s="37"/>
    </row>
    <row r="722" spans="1:27">
      <c r="A722" s="1">
        <v>1930.06</v>
      </c>
      <c r="B722" s="11">
        <v>21.52</v>
      </c>
      <c r="C722" s="4">
        <v>0.97499999999999998</v>
      </c>
      <c r="D722" s="11">
        <v>1.29</v>
      </c>
      <c r="E722" s="11">
        <v>16.8</v>
      </c>
      <c r="F722" s="4">
        <f t="shared" si="158"/>
        <v>1930.4583333332794</v>
      </c>
      <c r="G722" s="22">
        <f>G717*7/12+G729*5/12</f>
        <v>3.3108333333333331</v>
      </c>
      <c r="H722" s="22">
        <f>G722+100*variable_alloc_parm!B$8</f>
        <v>3.3108333333333331</v>
      </c>
      <c r="I722" s="4">
        <f t="shared" si="155"/>
        <v>390.30619047619052</v>
      </c>
      <c r="J722" s="4">
        <f t="shared" si="156"/>
        <v>17.683482142857144</v>
      </c>
      <c r="K722" s="33">
        <f t="shared" si="159"/>
        <v>8590.6092027624509</v>
      </c>
      <c r="L722" s="4">
        <f t="shared" si="160"/>
        <v>23.396607142857146</v>
      </c>
      <c r="M722" s="33">
        <f t="shared" si="157"/>
        <v>514.95752191280485</v>
      </c>
      <c r="N722" s="15">
        <f t="shared" si="149"/>
        <v>21.866899333389487</v>
      </c>
      <c r="O722" s="6"/>
      <c r="P722" s="7">
        <f t="shared" si="150"/>
        <v>26.23584668157191</v>
      </c>
      <c r="Q722" s="7"/>
      <c r="R722" s="46">
        <f t="shared" si="151"/>
        <v>-8.9774380694719047E-3</v>
      </c>
      <c r="S722" s="22">
        <f t="shared" si="161"/>
        <v>1.0024072910686364</v>
      </c>
      <c r="T722" s="22">
        <f t="shared" si="162"/>
        <v>8.92211541398067</v>
      </c>
      <c r="U722" s="39">
        <f t="shared" si="152"/>
        <v>-6.6933246127227619E-3</v>
      </c>
      <c r="V722" s="39">
        <f t="shared" si="153"/>
        <v>5.8418848065048268E-2</v>
      </c>
      <c r="W722" s="39">
        <f t="shared" si="154"/>
        <v>-6.511217267777103E-2</v>
      </c>
      <c r="Z722" s="37"/>
      <c r="AA722" s="37"/>
    </row>
    <row r="723" spans="1:27">
      <c r="A723" s="1">
        <v>1930.07</v>
      </c>
      <c r="B723" s="11">
        <v>21.06</v>
      </c>
      <c r="C723" s="4">
        <v>0.9758</v>
      </c>
      <c r="D723" s="11">
        <v>1.2370000000000001</v>
      </c>
      <c r="E723" s="11">
        <v>16.600000000000001</v>
      </c>
      <c r="F723" s="4">
        <f t="shared" si="158"/>
        <v>1930.5416666666126</v>
      </c>
      <c r="G723" s="22">
        <f>G717*6/12+G729*6/12</f>
        <v>3.3150000000000004</v>
      </c>
      <c r="H723" s="22">
        <f>G723+100*variable_alloc_parm!B$8</f>
        <v>3.3150000000000004</v>
      </c>
      <c r="I723" s="4">
        <f t="shared" si="155"/>
        <v>386.56518072289157</v>
      </c>
      <c r="J723" s="4">
        <f t="shared" si="156"/>
        <v>17.911220481927714</v>
      </c>
      <c r="K723" s="33">
        <f t="shared" si="159"/>
        <v>8541.1219147642278</v>
      </c>
      <c r="L723" s="4">
        <f t="shared" si="160"/>
        <v>22.705656626506027</v>
      </c>
      <c r="M723" s="33">
        <f t="shared" si="157"/>
        <v>501.67938312266625</v>
      </c>
      <c r="N723" s="15">
        <f t="shared" si="149"/>
        <v>21.548797592546652</v>
      </c>
      <c r="O723" s="6"/>
      <c r="P723" s="7">
        <f t="shared" si="150"/>
        <v>25.853225798800068</v>
      </c>
      <c r="Q723" s="7"/>
      <c r="R723" s="46">
        <f t="shared" si="151"/>
        <v>-9.0462645397373712E-3</v>
      </c>
      <c r="S723" s="22">
        <f t="shared" si="161"/>
        <v>1.002410832400467</v>
      </c>
      <c r="T723" s="22">
        <f t="shared" si="162"/>
        <v>9.0513476817991254</v>
      </c>
      <c r="U723" s="39">
        <f t="shared" si="152"/>
        <v>-1.6231278533329618E-3</v>
      </c>
      <c r="V723" s="39">
        <f t="shared" si="153"/>
        <v>5.8040156060954695E-2</v>
      </c>
      <c r="W723" s="39">
        <f t="shared" si="154"/>
        <v>-5.9663283914287657E-2</v>
      </c>
      <c r="Z723" s="37"/>
      <c r="AA723" s="37"/>
    </row>
    <row r="724" spans="1:27">
      <c r="A724" s="1">
        <v>1930.08</v>
      </c>
      <c r="B724" s="11">
        <v>20.79</v>
      </c>
      <c r="C724" s="4">
        <v>0.97670000000000001</v>
      </c>
      <c r="D724" s="11">
        <v>1.1830000000000001</v>
      </c>
      <c r="E724" s="11">
        <v>16.5</v>
      </c>
      <c r="F724" s="4">
        <f t="shared" si="158"/>
        <v>1930.6249999999459</v>
      </c>
      <c r="G724" s="22">
        <f>G717*5/12+G729*7/12</f>
        <v>3.3191666666666668</v>
      </c>
      <c r="H724" s="22">
        <f>G724+100*variable_alloc_parm!B$8</f>
        <v>3.3191666666666668</v>
      </c>
      <c r="I724" s="4">
        <f t="shared" si="155"/>
        <v>383.92200000000003</v>
      </c>
      <c r="J724" s="4">
        <f t="shared" si="156"/>
        <v>18.036393333333336</v>
      </c>
      <c r="K724" s="33">
        <f t="shared" si="159"/>
        <v>8515.9304513689112</v>
      </c>
      <c r="L724" s="4">
        <f t="shared" si="160"/>
        <v>21.846066666666673</v>
      </c>
      <c r="M724" s="33">
        <f t="shared" si="157"/>
        <v>484.57651389944323</v>
      </c>
      <c r="N724" s="15">
        <f t="shared" si="149"/>
        <v>21.300602241118156</v>
      </c>
      <c r="O724" s="6"/>
      <c r="P724" s="7">
        <f t="shared" si="150"/>
        <v>25.558473871970428</v>
      </c>
      <c r="Q724" s="7"/>
      <c r="R724" s="46">
        <f t="shared" si="151"/>
        <v>-6.7573794012129457E-3</v>
      </c>
      <c r="S724" s="22">
        <f t="shared" si="161"/>
        <v>1.0024143737135318</v>
      </c>
      <c r="T724" s="22">
        <f t="shared" si="162"/>
        <v>9.1281578668707741</v>
      </c>
      <c r="U724" s="39">
        <f t="shared" si="152"/>
        <v>1.2925554373268699E-3</v>
      </c>
      <c r="V724" s="39">
        <f t="shared" si="153"/>
        <v>5.7534360710560062E-2</v>
      </c>
      <c r="W724" s="39">
        <f t="shared" si="154"/>
        <v>-5.6241805273233192E-2</v>
      </c>
      <c r="Z724" s="37"/>
      <c r="AA724" s="37"/>
    </row>
    <row r="725" spans="1:27">
      <c r="A725" s="1">
        <v>1930.09</v>
      </c>
      <c r="B725" s="11">
        <v>20.78</v>
      </c>
      <c r="C725" s="4">
        <v>0.97750000000000004</v>
      </c>
      <c r="D725" s="11">
        <v>1.1299999999999999</v>
      </c>
      <c r="E725" s="11">
        <v>16.600000000000001</v>
      </c>
      <c r="F725" s="4">
        <f t="shared" si="158"/>
        <v>1930.7083333332791</v>
      </c>
      <c r="G725" s="22">
        <f>G717*4/12+G729*8/12</f>
        <v>3.3233333333333333</v>
      </c>
      <c r="H725" s="22">
        <f>G725+100*variable_alloc_parm!B$8</f>
        <v>3.3233333333333333</v>
      </c>
      <c r="I725" s="4">
        <f t="shared" si="155"/>
        <v>381.42566265060242</v>
      </c>
      <c r="J725" s="4">
        <f t="shared" si="156"/>
        <v>17.942424698795183</v>
      </c>
      <c r="K725" s="33">
        <f t="shared" si="159"/>
        <v>8493.7238611970279</v>
      </c>
      <c r="L725" s="4">
        <f t="shared" si="160"/>
        <v>20.741626506024097</v>
      </c>
      <c r="M725" s="33">
        <f t="shared" si="157"/>
        <v>461.8820001517152</v>
      </c>
      <c r="N725" s="15">
        <f t="shared" si="149"/>
        <v>21.072581788447319</v>
      </c>
      <c r="O725" s="6"/>
      <c r="P725" s="7">
        <f t="shared" si="150"/>
        <v>25.290051551861207</v>
      </c>
      <c r="Q725" s="7"/>
      <c r="R725" s="46">
        <f t="shared" si="151"/>
        <v>-4.2387408222915035E-3</v>
      </c>
      <c r="S725" s="22">
        <f t="shared" si="161"/>
        <v>1.0024179150078369</v>
      </c>
      <c r="T725" s="22">
        <f t="shared" si="162"/>
        <v>9.0950749847035528</v>
      </c>
      <c r="U725" s="39">
        <f t="shared" si="152"/>
        <v>6.2252390717274508E-3</v>
      </c>
      <c r="V725" s="39">
        <f t="shared" si="153"/>
        <v>5.8304895814562441E-2</v>
      </c>
      <c r="W725" s="39">
        <f t="shared" si="154"/>
        <v>-5.207965674283499E-2</v>
      </c>
      <c r="Z725" s="37"/>
      <c r="AA725" s="37"/>
    </row>
    <row r="726" spans="1:27">
      <c r="A726" s="1">
        <v>1930.1</v>
      </c>
      <c r="B726" s="11">
        <v>17.920000000000002</v>
      </c>
      <c r="C726" s="4">
        <v>0.97829999999999995</v>
      </c>
      <c r="D726" s="11">
        <v>1.077</v>
      </c>
      <c r="E726" s="11">
        <v>16.5</v>
      </c>
      <c r="F726" s="4">
        <f t="shared" si="158"/>
        <v>1930.7916666666124</v>
      </c>
      <c r="G726" s="22">
        <f>G717*3/12+G729*9/12</f>
        <v>3.3275000000000001</v>
      </c>
      <c r="H726" s="22">
        <f>G726+100*variable_alloc_parm!B$8</f>
        <v>3.3275000000000001</v>
      </c>
      <c r="I726" s="4">
        <f t="shared" si="155"/>
        <v>330.92266666666671</v>
      </c>
      <c r="J726" s="4">
        <f t="shared" si="156"/>
        <v>18.065940000000005</v>
      </c>
      <c r="K726" s="33">
        <f t="shared" si="159"/>
        <v>7402.6298840529016</v>
      </c>
      <c r="L726" s="4">
        <f t="shared" si="160"/>
        <v>19.888600000000004</v>
      </c>
      <c r="M726" s="33">
        <f t="shared" si="157"/>
        <v>444.90136077706336</v>
      </c>
      <c r="N726" s="15">
        <f t="shared" si="149"/>
        <v>18.214870154658634</v>
      </c>
      <c r="O726" s="6"/>
      <c r="P726" s="7">
        <f t="shared" si="150"/>
        <v>21.881118207635719</v>
      </c>
      <c r="Q726" s="7"/>
      <c r="R726" s="46">
        <f t="shared" si="151"/>
        <v>3.0636907081037709E-3</v>
      </c>
      <c r="S726" s="22">
        <f t="shared" si="161"/>
        <v>1.0024214562833882</v>
      </c>
      <c r="T726" s="22">
        <f t="shared" si="162"/>
        <v>9.1723210490852978</v>
      </c>
      <c r="U726" s="39">
        <f t="shared" si="152"/>
        <v>2.1641346294053898E-2</v>
      </c>
      <c r="V726" s="39">
        <f t="shared" si="153"/>
        <v>5.7794849026483686E-2</v>
      </c>
      <c r="W726" s="39">
        <f t="shared" si="154"/>
        <v>-3.6153502732429788E-2</v>
      </c>
      <c r="Z726" s="37"/>
      <c r="AA726" s="37"/>
    </row>
    <row r="727" spans="1:27">
      <c r="A727" s="1">
        <v>1930.11</v>
      </c>
      <c r="B727" s="11">
        <v>16.62</v>
      </c>
      <c r="C727" s="4">
        <v>0.97919999999999996</v>
      </c>
      <c r="D727" s="11">
        <v>1.0229999999999999</v>
      </c>
      <c r="E727" s="11">
        <v>16.399999999999999</v>
      </c>
      <c r="F727" s="4">
        <f t="shared" si="158"/>
        <v>1930.8749999999457</v>
      </c>
      <c r="G727" s="22">
        <f>G717*2/12+G729*10/12</f>
        <v>3.3316666666666666</v>
      </c>
      <c r="H727" s="22">
        <f>G727+100*variable_alloc_parm!B$8</f>
        <v>3.3316666666666666</v>
      </c>
      <c r="I727" s="4">
        <f t="shared" si="155"/>
        <v>308.78743902439038</v>
      </c>
      <c r="J727" s="4">
        <f t="shared" si="156"/>
        <v>18.192819512195125</v>
      </c>
      <c r="K727" s="33">
        <f t="shared" si="159"/>
        <v>6941.3861538399542</v>
      </c>
      <c r="L727" s="4">
        <f t="shared" si="160"/>
        <v>19.006591463414637</v>
      </c>
      <c r="M727" s="33">
        <f t="shared" si="157"/>
        <v>427.25860622011254</v>
      </c>
      <c r="N727" s="15">
        <f t="shared" si="149"/>
        <v>16.939711377775172</v>
      </c>
      <c r="O727" s="6"/>
      <c r="P727" s="7">
        <f t="shared" si="150"/>
        <v>20.377938385497799</v>
      </c>
      <c r="Q727" s="7"/>
      <c r="R727" s="46">
        <f t="shared" si="151"/>
        <v>7.0525206827529718E-3</v>
      </c>
      <c r="S727" s="22">
        <f t="shared" si="161"/>
        <v>1.0024249975401915</v>
      </c>
      <c r="T727" s="22">
        <f t="shared" si="162"/>
        <v>9.2505956395199505</v>
      </c>
      <c r="U727" s="39">
        <f t="shared" si="152"/>
        <v>3.1128960962345964E-2</v>
      </c>
      <c r="V727" s="39">
        <f t="shared" si="153"/>
        <v>5.7279103473887094E-2</v>
      </c>
      <c r="W727" s="39">
        <f t="shared" si="154"/>
        <v>-2.615014251154113E-2</v>
      </c>
      <c r="Z727" s="37"/>
      <c r="AA727" s="37"/>
    </row>
    <row r="728" spans="1:27">
      <c r="A728" s="1">
        <v>1930.12</v>
      </c>
      <c r="B728" s="11">
        <v>15.51</v>
      </c>
      <c r="C728" s="4">
        <v>0.98</v>
      </c>
      <c r="D728" s="11">
        <v>0.97</v>
      </c>
      <c r="E728" s="11">
        <v>16.100000000000001</v>
      </c>
      <c r="F728" s="4">
        <f t="shared" si="158"/>
        <v>1930.9583333332789</v>
      </c>
      <c r="G728" s="22">
        <f>G717*1/12+G729*11/12</f>
        <v>3.3358333333333325</v>
      </c>
      <c r="H728" s="22">
        <f>G728+100*variable_alloc_parm!B$8</f>
        <v>3.3358333333333325</v>
      </c>
      <c r="I728" s="4">
        <f t="shared" si="155"/>
        <v>293.53397515527951</v>
      </c>
      <c r="J728" s="4">
        <f t="shared" si="156"/>
        <v>18.546956521739133</v>
      </c>
      <c r="K728" s="33">
        <f t="shared" si="159"/>
        <v>6633.2398199083709</v>
      </c>
      <c r="L728" s="4">
        <f t="shared" si="160"/>
        <v>18.357701863354038</v>
      </c>
      <c r="M728" s="33">
        <f t="shared" si="157"/>
        <v>414.84478564223855</v>
      </c>
      <c r="N728" s="15">
        <f t="shared" si="149"/>
        <v>16.055001856531327</v>
      </c>
      <c r="O728" s="6"/>
      <c r="P728" s="7">
        <f t="shared" si="150"/>
        <v>19.349603578733845</v>
      </c>
      <c r="Q728" s="7"/>
      <c r="R728" s="46">
        <f t="shared" si="151"/>
        <v>1.0454922060588345E-2</v>
      </c>
      <c r="S728" s="22">
        <f t="shared" si="161"/>
        <v>1.0024285387782521</v>
      </c>
      <c r="T728" s="22">
        <f t="shared" si="162"/>
        <v>9.4458176586045894</v>
      </c>
      <c r="U728" s="39">
        <f t="shared" si="152"/>
        <v>3.1307554402851601E-2</v>
      </c>
      <c r="V728" s="39">
        <f t="shared" si="153"/>
        <v>5.4702821402978552E-2</v>
      </c>
      <c r="W728" s="39">
        <f t="shared" si="154"/>
        <v>-2.3395267000126951E-2</v>
      </c>
      <c r="Z728" s="37"/>
      <c r="AA728" s="37"/>
    </row>
    <row r="729" spans="1:27">
      <c r="A729" s="1">
        <v>1931.01</v>
      </c>
      <c r="B729" s="11">
        <v>15.98</v>
      </c>
      <c r="C729" s="4">
        <v>0.9667</v>
      </c>
      <c r="D729" s="11">
        <v>0.94</v>
      </c>
      <c r="E729" s="11">
        <v>15.9</v>
      </c>
      <c r="F729" s="4">
        <f t="shared" si="158"/>
        <v>1931.0416666666122</v>
      </c>
      <c r="G729" s="22">
        <v>3.34</v>
      </c>
      <c r="H729" s="22">
        <f>G729+100*variable_alloc_parm!B$8</f>
        <v>3.34</v>
      </c>
      <c r="I729" s="4">
        <f t="shared" si="155"/>
        <v>306.2330817610063</v>
      </c>
      <c r="J729" s="4">
        <f t="shared" si="156"/>
        <v>18.525376729559753</v>
      </c>
      <c r="K729" s="33">
        <f t="shared" si="159"/>
        <v>6955.0986159171371</v>
      </c>
      <c r="L729" s="4">
        <f t="shared" si="160"/>
        <v>18.013710691823899</v>
      </c>
      <c r="M729" s="33">
        <f t="shared" si="157"/>
        <v>409.12344799512567</v>
      </c>
      <c r="N729" s="15">
        <f t="shared" si="149"/>
        <v>16.705478731547611</v>
      </c>
      <c r="O729" s="6"/>
      <c r="P729" s="7">
        <f t="shared" si="150"/>
        <v>20.167540874417707</v>
      </c>
      <c r="Q729" s="7"/>
      <c r="R729" s="46">
        <f t="shared" si="151"/>
        <v>8.8063099543580492E-3</v>
      </c>
      <c r="S729" s="22">
        <f t="shared" si="161"/>
        <v>1.0003975293854486</v>
      </c>
      <c r="T729" s="22">
        <f t="shared" si="162"/>
        <v>9.5878610571447194</v>
      </c>
      <c r="U729" s="39">
        <f t="shared" si="152"/>
        <v>2.717211210930448E-2</v>
      </c>
      <c r="V729" s="39">
        <f t="shared" si="153"/>
        <v>5.350778743929574E-2</v>
      </c>
      <c r="W729" s="39">
        <f t="shared" si="154"/>
        <v>-2.6335675329991259E-2</v>
      </c>
      <c r="Z729" s="37"/>
      <c r="AA729" s="37"/>
    </row>
    <row r="730" spans="1:27">
      <c r="A730" s="1">
        <v>1931.02</v>
      </c>
      <c r="B730" s="11">
        <v>17.2</v>
      </c>
      <c r="C730" s="4">
        <v>0.95330000000000004</v>
      </c>
      <c r="D730" s="11">
        <v>0.91</v>
      </c>
      <c r="E730" s="11">
        <v>15.7</v>
      </c>
      <c r="F730" s="4">
        <f t="shared" si="158"/>
        <v>1931.1249999999454</v>
      </c>
      <c r="G730" s="22">
        <f>G729*11/12+G741*1/12</f>
        <v>3.3683333333333327</v>
      </c>
      <c r="H730" s="22">
        <f>G730+100*variable_alloc_parm!B$8</f>
        <v>3.3683333333333327</v>
      </c>
      <c r="I730" s="4">
        <f t="shared" si="155"/>
        <v>333.8114649681529</v>
      </c>
      <c r="J730" s="4">
        <f t="shared" si="156"/>
        <v>18.501306369426754</v>
      </c>
      <c r="K730" s="33">
        <f t="shared" si="159"/>
        <v>7616.4692770122792</v>
      </c>
      <c r="L730" s="4">
        <f t="shared" si="160"/>
        <v>17.660955414012744</v>
      </c>
      <c r="M730" s="33">
        <f t="shared" si="157"/>
        <v>402.96436291169624</v>
      </c>
      <c r="N730" s="15">
        <f t="shared" si="149"/>
        <v>18.161492436976094</v>
      </c>
      <c r="O730" s="6"/>
      <c r="P730" s="7">
        <f t="shared" si="150"/>
        <v>21.955007167462437</v>
      </c>
      <c r="Q730" s="7"/>
      <c r="R730" s="46">
        <f t="shared" si="151"/>
        <v>5.6344747348846605E-3</v>
      </c>
      <c r="S730" s="22">
        <f t="shared" si="161"/>
        <v>1.000424322533243</v>
      </c>
      <c r="T730" s="22">
        <f t="shared" si="162"/>
        <v>9.7138594246605532</v>
      </c>
      <c r="U730" s="39">
        <f t="shared" si="152"/>
        <v>1.1904383362798976E-2</v>
      </c>
      <c r="V730" s="39">
        <f t="shared" si="153"/>
        <v>5.1901915980160584E-2</v>
      </c>
      <c r="W730" s="39">
        <f t="shared" si="154"/>
        <v>-3.9997532617361609E-2</v>
      </c>
      <c r="Z730" s="37"/>
      <c r="AA730" s="37"/>
    </row>
    <row r="731" spans="1:27">
      <c r="A731" s="1">
        <v>1931.03</v>
      </c>
      <c r="B731" s="11">
        <v>17.53</v>
      </c>
      <c r="C731" s="4">
        <v>0.94</v>
      </c>
      <c r="D731" s="11">
        <v>0.88</v>
      </c>
      <c r="E731" s="11">
        <v>15.6</v>
      </c>
      <c r="F731" s="4">
        <f t="shared" si="158"/>
        <v>1931.2083333332787</v>
      </c>
      <c r="G731" s="22">
        <f>G729*10/12+G741*2/12</f>
        <v>3.3966666666666665</v>
      </c>
      <c r="H731" s="22">
        <f>G731+100*variable_alloc_parm!B$8</f>
        <v>3.3966666666666665</v>
      </c>
      <c r="I731" s="4">
        <f t="shared" si="155"/>
        <v>342.39685897435908</v>
      </c>
      <c r="J731" s="4">
        <f t="shared" si="156"/>
        <v>18.360128205128206</v>
      </c>
      <c r="K731" s="33">
        <f t="shared" si="159"/>
        <v>7847.269225878711</v>
      </c>
      <c r="L731" s="4">
        <f t="shared" si="160"/>
        <v>17.18820512820513</v>
      </c>
      <c r="M731" s="33">
        <f t="shared" si="157"/>
        <v>393.93022925118453</v>
      </c>
      <c r="N731" s="15">
        <f t="shared" si="149"/>
        <v>18.579561032791293</v>
      </c>
      <c r="O731" s="6"/>
      <c r="P731" s="7">
        <f t="shared" si="150"/>
        <v>22.489225916378572</v>
      </c>
      <c r="Q731" s="7"/>
      <c r="R731" s="46">
        <f t="shared" si="151"/>
        <v>4.0196372856970072E-3</v>
      </c>
      <c r="S731" s="22">
        <f t="shared" si="161"/>
        <v>1.0004511098145998</v>
      </c>
      <c r="T731" s="22">
        <f t="shared" si="162"/>
        <v>9.7802759855998271</v>
      </c>
      <c r="U731" s="39">
        <f t="shared" si="152"/>
        <v>9.3583552266789383E-3</v>
      </c>
      <c r="V731" s="39">
        <f t="shared" si="153"/>
        <v>5.0216361408996768E-2</v>
      </c>
      <c r="W731" s="39">
        <f t="shared" si="154"/>
        <v>-4.085800618231783E-2</v>
      </c>
      <c r="Z731" s="37"/>
      <c r="AA731" s="37"/>
    </row>
    <row r="732" spans="1:27">
      <c r="A732" s="1">
        <v>1931.04</v>
      </c>
      <c r="B732" s="11">
        <v>15.86</v>
      </c>
      <c r="C732" s="4">
        <v>0.92669999999999997</v>
      </c>
      <c r="D732" s="11">
        <v>0.85</v>
      </c>
      <c r="E732" s="11">
        <v>15.5</v>
      </c>
      <c r="F732" s="4">
        <f t="shared" si="158"/>
        <v>1931.2916666666119</v>
      </c>
      <c r="G732" s="22">
        <f>G729*9/12+G741*3/12</f>
        <v>3.4249999999999998</v>
      </c>
      <c r="H732" s="22">
        <f>G732+100*variable_alloc_parm!B$8</f>
        <v>3.4249999999999998</v>
      </c>
      <c r="I732" s="4">
        <f t="shared" si="155"/>
        <v>311.77690322580645</v>
      </c>
      <c r="J732" s="4">
        <f t="shared" si="156"/>
        <v>18.217128387096775</v>
      </c>
      <c r="K732" s="33">
        <f t="shared" si="159"/>
        <v>7180.2942292443004</v>
      </c>
      <c r="L732" s="4">
        <f t="shared" si="160"/>
        <v>16.709354838709679</v>
      </c>
      <c r="M732" s="33">
        <f t="shared" si="157"/>
        <v>384.82030862910818</v>
      </c>
      <c r="N732" s="15">
        <f t="shared" si="149"/>
        <v>16.872315331609666</v>
      </c>
      <c r="O732" s="6"/>
      <c r="P732" s="7">
        <f t="shared" si="150"/>
        <v>20.459812584802645</v>
      </c>
      <c r="Q732" s="7"/>
      <c r="R732" s="46">
        <f t="shared" si="151"/>
        <v>9.6311143517871026E-3</v>
      </c>
      <c r="S732" s="22">
        <f t="shared" si="161"/>
        <v>1.0004778912419263</v>
      </c>
      <c r="T732" s="22">
        <f t="shared" si="162"/>
        <v>9.8478149832095649</v>
      </c>
      <c r="U732" s="39">
        <f t="shared" si="152"/>
        <v>1.5031281808771224E-2</v>
      </c>
      <c r="V732" s="39">
        <f t="shared" si="153"/>
        <v>4.853613387295086E-2</v>
      </c>
      <c r="W732" s="39">
        <f t="shared" si="154"/>
        <v>-3.3504852064179635E-2</v>
      </c>
      <c r="Z732" s="37"/>
      <c r="AA732" s="37"/>
    </row>
    <row r="733" spans="1:27">
      <c r="A733" s="1">
        <v>1931.05</v>
      </c>
      <c r="B733" s="11">
        <v>14.33</v>
      </c>
      <c r="C733" s="4">
        <v>0.9133</v>
      </c>
      <c r="D733" s="11">
        <v>0.82</v>
      </c>
      <c r="E733" s="11">
        <v>15.3</v>
      </c>
      <c r="F733" s="4">
        <f t="shared" si="158"/>
        <v>1931.3749999999452</v>
      </c>
      <c r="G733" s="22">
        <f>G729*8/12+G741*4/12</f>
        <v>3.4533333333333331</v>
      </c>
      <c r="H733" s="22">
        <f>G733+100*variable_alloc_parm!B$8</f>
        <v>3.4533333333333331</v>
      </c>
      <c r="I733" s="4">
        <f t="shared" si="155"/>
        <v>285.38241830065363</v>
      </c>
      <c r="J733" s="4">
        <f t="shared" si="156"/>
        <v>18.18839934640523</v>
      </c>
      <c r="K733" s="33">
        <f t="shared" si="159"/>
        <v>6607.3300539911079</v>
      </c>
      <c r="L733" s="4">
        <f t="shared" si="160"/>
        <v>16.33032679738562</v>
      </c>
      <c r="M733" s="33">
        <f t="shared" si="157"/>
        <v>378.08867022140316</v>
      </c>
      <c r="N733" s="15">
        <f t="shared" si="149"/>
        <v>15.401539999110113</v>
      </c>
      <c r="O733" s="6"/>
      <c r="P733" s="7">
        <f t="shared" si="150"/>
        <v>18.720726910122224</v>
      </c>
      <c r="Q733" s="7"/>
      <c r="R733" s="46">
        <f t="shared" si="151"/>
        <v>1.5929703538700615E-2</v>
      </c>
      <c r="S733" s="22">
        <f t="shared" si="161"/>
        <v>1.0005046668276012</v>
      </c>
      <c r="T733" s="22">
        <f t="shared" si="162"/>
        <v>9.9813122941178651</v>
      </c>
      <c r="U733" s="39">
        <f t="shared" si="152"/>
        <v>2.1161915537703635E-2</v>
      </c>
      <c r="V733" s="39">
        <f t="shared" si="153"/>
        <v>4.6179312085233848E-2</v>
      </c>
      <c r="W733" s="39">
        <f t="shared" si="154"/>
        <v>-2.5017396547530213E-2</v>
      </c>
      <c r="Z733" s="37"/>
      <c r="AA733" s="37"/>
    </row>
    <row r="734" spans="1:27">
      <c r="A734" s="1">
        <v>1931.06</v>
      </c>
      <c r="B734" s="11">
        <v>13.87</v>
      </c>
      <c r="C734" s="4">
        <v>0.9</v>
      </c>
      <c r="D734" s="11">
        <v>0.79</v>
      </c>
      <c r="E734" s="11">
        <v>15.1</v>
      </c>
      <c r="F734" s="4">
        <f t="shared" si="158"/>
        <v>1931.4583333332785</v>
      </c>
      <c r="G734" s="22">
        <f>G729*7/12+G741*5/12</f>
        <v>3.4816666666666665</v>
      </c>
      <c r="H734" s="22">
        <f>G734+100*variable_alloc_parm!B$8</f>
        <v>3.4816666666666665</v>
      </c>
      <c r="I734" s="4">
        <f t="shared" si="155"/>
        <v>279.88006622516559</v>
      </c>
      <c r="J734" s="4">
        <f t="shared" si="156"/>
        <v>18.160927152317885</v>
      </c>
      <c r="K734" s="33">
        <f t="shared" si="159"/>
        <v>6514.975896093787</v>
      </c>
      <c r="L734" s="4">
        <f t="shared" si="160"/>
        <v>15.9412582781457</v>
      </c>
      <c r="M734" s="33">
        <f t="shared" si="157"/>
        <v>371.0764930002951</v>
      </c>
      <c r="N734" s="15">
        <f t="shared" si="149"/>
        <v>15.062476074643252</v>
      </c>
      <c r="O734" s="6"/>
      <c r="P734" s="7">
        <f t="shared" si="150"/>
        <v>18.355604584013694</v>
      </c>
      <c r="Q734" s="7"/>
      <c r="R734" s="46">
        <f t="shared" si="151"/>
        <v>1.6369824995931731E-2</v>
      </c>
      <c r="S734" s="22">
        <f t="shared" si="161"/>
        <v>1.0005314365839755</v>
      </c>
      <c r="T734" s="22">
        <f t="shared" si="162"/>
        <v>10.118619061544909</v>
      </c>
      <c r="U734" s="39">
        <f t="shared" si="152"/>
        <v>2.4611829397280571E-2</v>
      </c>
      <c r="V734" s="39">
        <f t="shared" si="153"/>
        <v>4.2387777931171877E-2</v>
      </c>
      <c r="W734" s="39">
        <f t="shared" si="154"/>
        <v>-1.7775948533891306E-2</v>
      </c>
      <c r="Z734" s="37"/>
      <c r="AA734" s="37"/>
    </row>
    <row r="735" spans="1:27">
      <c r="A735" s="1">
        <v>1931.07</v>
      </c>
      <c r="B735" s="11">
        <v>14.33</v>
      </c>
      <c r="C735" s="4">
        <v>0.88670000000000004</v>
      </c>
      <c r="D735" s="11">
        <v>0.76</v>
      </c>
      <c r="E735" s="11">
        <v>15.1</v>
      </c>
      <c r="F735" s="4">
        <f t="shared" si="158"/>
        <v>1931.5416666666117</v>
      </c>
      <c r="G735" s="22">
        <f>G729*6/12+G741*6/12</f>
        <v>3.51</v>
      </c>
      <c r="H735" s="22">
        <f>G735+100*variable_alloc_parm!B$8</f>
        <v>3.51</v>
      </c>
      <c r="I735" s="4">
        <f t="shared" si="155"/>
        <v>289.16231788079477</v>
      </c>
      <c r="J735" s="4">
        <f t="shared" si="156"/>
        <v>17.89254900662252</v>
      </c>
      <c r="K735" s="33">
        <f t="shared" si="159"/>
        <v>6765.7539306618264</v>
      </c>
      <c r="L735" s="4">
        <f t="shared" si="160"/>
        <v>15.335894039735102</v>
      </c>
      <c r="M735" s="33">
        <f t="shared" si="157"/>
        <v>358.82574928841507</v>
      </c>
      <c r="N735" s="15">
        <f t="shared" si="149"/>
        <v>15.516750095516322</v>
      </c>
      <c r="O735" s="6"/>
      <c r="P735" s="7">
        <f t="shared" si="150"/>
        <v>18.955242288187456</v>
      </c>
      <c r="Q735" s="7"/>
      <c r="R735" s="46">
        <f t="shared" si="151"/>
        <v>1.3585027838757292E-2</v>
      </c>
      <c r="S735" s="22">
        <f t="shared" si="161"/>
        <v>1.0005582005233711</v>
      </c>
      <c r="T735" s="22">
        <f t="shared" si="162"/>
        <v>10.123996465893525</v>
      </c>
      <c r="U735" s="39">
        <f t="shared" si="152"/>
        <v>2.6437859148649379E-2</v>
      </c>
      <c r="V735" s="39">
        <f t="shared" si="153"/>
        <v>4.2125786651003194E-2</v>
      </c>
      <c r="W735" s="39">
        <f t="shared" si="154"/>
        <v>-1.5687927502353816E-2</v>
      </c>
      <c r="Z735" s="37"/>
      <c r="AA735" s="37"/>
    </row>
    <row r="736" spans="1:27">
      <c r="A736" s="1">
        <v>1931.08</v>
      </c>
      <c r="B736" s="11">
        <v>13.9</v>
      </c>
      <c r="C736" s="4">
        <v>0.87329999999999997</v>
      </c>
      <c r="D736" s="11">
        <v>0.73</v>
      </c>
      <c r="E736" s="11">
        <v>15.1</v>
      </c>
      <c r="F736" s="4">
        <f t="shared" si="158"/>
        <v>1931.624999999945</v>
      </c>
      <c r="G736" s="22">
        <f>G729*5/12+G741*7/12</f>
        <v>3.5383333333333336</v>
      </c>
      <c r="H736" s="22">
        <f>G736+100*variable_alloc_parm!B$8</f>
        <v>3.5383333333333336</v>
      </c>
      <c r="I736" s="4">
        <f t="shared" si="155"/>
        <v>280.48543046357622</v>
      </c>
      <c r="J736" s="4">
        <f t="shared" si="156"/>
        <v>17.622152980132451</v>
      </c>
      <c r="K736" s="33">
        <f t="shared" si="159"/>
        <v>6597.0940250176764</v>
      </c>
      <c r="L736" s="4">
        <f t="shared" si="160"/>
        <v>14.730529801324506</v>
      </c>
      <c r="M736" s="33">
        <f t="shared" si="157"/>
        <v>346.46608908366215</v>
      </c>
      <c r="N736" s="15">
        <f t="shared" si="149"/>
        <v>15.006276602886548</v>
      </c>
      <c r="O736" s="6"/>
      <c r="P736" s="7">
        <f t="shared" si="150"/>
        <v>18.380525991208906</v>
      </c>
      <c r="Q736" s="7"/>
      <c r="R736" s="46">
        <f t="shared" si="151"/>
        <v>1.5493991974094151E-2</v>
      </c>
      <c r="S736" s="22">
        <f t="shared" si="161"/>
        <v>1.0005849586580824</v>
      </c>
      <c r="T736" s="22">
        <f t="shared" si="162"/>
        <v>10.129647686019393</v>
      </c>
      <c r="U736" s="39">
        <f t="shared" si="152"/>
        <v>2.7723308433181826E-2</v>
      </c>
      <c r="V736" s="39">
        <f t="shared" si="153"/>
        <v>4.0458580692494639E-2</v>
      </c>
      <c r="W736" s="39">
        <f t="shared" si="154"/>
        <v>-1.2735272259312813E-2</v>
      </c>
      <c r="Z736" s="37"/>
      <c r="AA736" s="37"/>
    </row>
    <row r="737" spans="1:27">
      <c r="A737" s="1">
        <v>1931.09</v>
      </c>
      <c r="B737" s="11">
        <v>11.83</v>
      </c>
      <c r="C737" s="4">
        <v>0.86</v>
      </c>
      <c r="D737" s="11">
        <v>0.7</v>
      </c>
      <c r="E737" s="11">
        <v>15</v>
      </c>
      <c r="F737" s="4">
        <f t="shared" si="158"/>
        <v>1931.7083333332782</v>
      </c>
      <c r="G737" s="22">
        <f>G729*4/12+G741*8/12</f>
        <v>3.5666666666666669</v>
      </c>
      <c r="H737" s="22">
        <f>G737+100*variable_alloc_parm!B$8</f>
        <v>3.5666666666666669</v>
      </c>
      <c r="I737" s="4">
        <f t="shared" si="155"/>
        <v>240.30673333333337</v>
      </c>
      <c r="J737" s="4">
        <f t="shared" si="156"/>
        <v>17.469466666666669</v>
      </c>
      <c r="K737" s="33">
        <f t="shared" si="159"/>
        <v>5686.3206341569421</v>
      </c>
      <c r="L737" s="4">
        <f t="shared" si="160"/>
        <v>14.219333333333335</v>
      </c>
      <c r="M737" s="33">
        <f t="shared" si="157"/>
        <v>336.46867657733384</v>
      </c>
      <c r="N737" s="15">
        <f t="shared" si="149"/>
        <v>12.817745261106888</v>
      </c>
      <c r="O737" s="6"/>
      <c r="P737" s="7">
        <f t="shared" si="150"/>
        <v>15.756886512834592</v>
      </c>
      <c r="Q737" s="7"/>
      <c r="R737" s="46">
        <f t="shared" si="151"/>
        <v>2.7053310824360369E-2</v>
      </c>
      <c r="S737" s="22">
        <f t="shared" si="161"/>
        <v>1.0006117110003754</v>
      </c>
      <c r="T737" s="22">
        <f t="shared" si="162"/>
        <v>10.203143598544234</v>
      </c>
      <c r="U737" s="39">
        <f t="shared" si="152"/>
        <v>4.2613614380621723E-2</v>
      </c>
      <c r="V737" s="39">
        <f t="shared" si="153"/>
        <v>3.8124454191790891E-2</v>
      </c>
      <c r="W737" s="39">
        <f t="shared" si="154"/>
        <v>4.4891601888308319E-3</v>
      </c>
      <c r="Z737" s="37"/>
      <c r="AA737" s="37"/>
    </row>
    <row r="738" spans="1:27">
      <c r="A738" s="1">
        <v>1931.1</v>
      </c>
      <c r="B738" s="11">
        <v>10.25</v>
      </c>
      <c r="C738" s="4">
        <v>0.84670000000000001</v>
      </c>
      <c r="D738" s="11">
        <v>0.67</v>
      </c>
      <c r="E738" s="11">
        <v>14.9</v>
      </c>
      <c r="F738" s="4">
        <f t="shared" si="158"/>
        <v>1931.7916666666115</v>
      </c>
      <c r="G738" s="22">
        <f>G729*3/12+G741*9/12</f>
        <v>3.5950000000000002</v>
      </c>
      <c r="H738" s="22">
        <f>G738+100*variable_alloc_parm!B$8</f>
        <v>3.5950000000000002</v>
      </c>
      <c r="I738" s="4">
        <f t="shared" si="155"/>
        <v>209.60906040268461</v>
      </c>
      <c r="J738" s="4">
        <f t="shared" si="156"/>
        <v>17.314730872483224</v>
      </c>
      <c r="K738" s="33">
        <f t="shared" si="159"/>
        <v>4994.0718177696663</v>
      </c>
      <c r="L738" s="4">
        <f t="shared" si="160"/>
        <v>13.701275167785237</v>
      </c>
      <c r="M738" s="33">
        <f t="shared" si="157"/>
        <v>326.44176760055382</v>
      </c>
      <c r="N738" s="15">
        <f t="shared" si="149"/>
        <v>11.145926407660934</v>
      </c>
      <c r="O738" s="6"/>
      <c r="P738" s="7">
        <f t="shared" si="150"/>
        <v>13.764337388796358</v>
      </c>
      <c r="Q738" s="7"/>
      <c r="R738" s="46">
        <f t="shared" si="151"/>
        <v>3.7813566467066691E-2</v>
      </c>
      <c r="S738" s="22">
        <f t="shared" si="161"/>
        <v>1.0006384575624876</v>
      </c>
      <c r="T738" s="22">
        <f t="shared" si="162"/>
        <v>10.277904335961615</v>
      </c>
      <c r="U738" s="39">
        <f t="shared" si="152"/>
        <v>5.1170424960345073E-2</v>
      </c>
      <c r="V738" s="39">
        <f t="shared" si="153"/>
        <v>3.5810836052996731E-2</v>
      </c>
      <c r="W738" s="39">
        <f t="shared" si="154"/>
        <v>1.5359588907348343E-2</v>
      </c>
      <c r="Z738" s="37"/>
      <c r="AA738" s="37"/>
    </row>
    <row r="739" spans="1:27">
      <c r="A739" s="1">
        <v>1931.11</v>
      </c>
      <c r="B739" s="11">
        <v>10.39</v>
      </c>
      <c r="C739" s="4">
        <v>0.83330000000000004</v>
      </c>
      <c r="D739" s="11">
        <v>0.64</v>
      </c>
      <c r="E739" s="11">
        <v>14.7</v>
      </c>
      <c r="F739" s="4">
        <f t="shared" si="158"/>
        <v>1931.8749999999447</v>
      </c>
      <c r="G739" s="22">
        <f>G729*2/12+G741*10/12</f>
        <v>3.6233333333333335</v>
      </c>
      <c r="H739" s="22">
        <f>G739+100*variable_alloc_parm!B$8</f>
        <v>3.6233333333333335</v>
      </c>
      <c r="I739" s="4">
        <f t="shared" si="155"/>
        <v>215.36278911564631</v>
      </c>
      <c r="J739" s="4">
        <f t="shared" si="156"/>
        <v>17.272551700680278</v>
      </c>
      <c r="K739" s="33">
        <f t="shared" si="159"/>
        <v>5165.4522818707565</v>
      </c>
      <c r="L739" s="4">
        <f t="shared" si="160"/>
        <v>13.265850340136058</v>
      </c>
      <c r="M739" s="33">
        <f t="shared" si="157"/>
        <v>318.17992881590806</v>
      </c>
      <c r="N739" s="15">
        <f t="shared" si="149"/>
        <v>11.415600295644676</v>
      </c>
      <c r="O739" s="6"/>
      <c r="P739" s="7">
        <f t="shared" si="150"/>
        <v>14.160676478302927</v>
      </c>
      <c r="Q739" s="7"/>
      <c r="R739" s="46">
        <f t="shared" si="151"/>
        <v>3.4645190862895046E-2</v>
      </c>
      <c r="S739" s="22">
        <f t="shared" si="161"/>
        <v>1.0006651983566295</v>
      </c>
      <c r="T739" s="22">
        <f t="shared" si="162"/>
        <v>10.424391053843564</v>
      </c>
      <c r="U739" s="39">
        <f t="shared" si="152"/>
        <v>4.2594783036157047E-2</v>
      </c>
      <c r="V739" s="39">
        <f t="shared" si="153"/>
        <v>3.3485331501043714E-2</v>
      </c>
      <c r="W739" s="39">
        <f t="shared" si="154"/>
        <v>9.1094515351133332E-3</v>
      </c>
      <c r="Z739" s="37"/>
      <c r="AA739" s="37"/>
    </row>
    <row r="740" spans="1:27">
      <c r="A740" s="1">
        <v>1931.12</v>
      </c>
      <c r="B740" s="11">
        <v>8.44</v>
      </c>
      <c r="C740" s="4">
        <v>0.82</v>
      </c>
      <c r="D740" s="11">
        <v>0.61</v>
      </c>
      <c r="E740" s="11">
        <v>14.6</v>
      </c>
      <c r="F740" s="4">
        <f t="shared" si="158"/>
        <v>1931.958333333278</v>
      </c>
      <c r="G740" s="22">
        <f>G729*1/12+G741*11/12</f>
        <v>3.6516666666666668</v>
      </c>
      <c r="H740" s="22">
        <f>G740+100*variable_alloc_parm!B$8</f>
        <v>3.6516666666666668</v>
      </c>
      <c r="I740" s="4">
        <f t="shared" si="155"/>
        <v>176.14164383561646</v>
      </c>
      <c r="J740" s="4">
        <f t="shared" si="156"/>
        <v>17.113287671232879</v>
      </c>
      <c r="K740" s="33">
        <f t="shared" si="159"/>
        <v>4258.9425456793297</v>
      </c>
      <c r="L740" s="4">
        <f t="shared" si="160"/>
        <v>12.730616438356167</v>
      </c>
      <c r="M740" s="33">
        <f t="shared" si="157"/>
        <v>307.81456787492789</v>
      </c>
      <c r="N740" s="15">
        <f t="shared" si="149"/>
        <v>9.3060328679683177</v>
      </c>
      <c r="O740" s="6"/>
      <c r="P740" s="7">
        <f t="shared" si="150"/>
        <v>11.613199088567853</v>
      </c>
      <c r="Q740" s="7"/>
      <c r="R740" s="46">
        <f t="shared" si="151"/>
        <v>5.4115164894184137E-2</v>
      </c>
      <c r="S740" s="22">
        <f t="shared" si="161"/>
        <v>1.0006919333949829</v>
      </c>
      <c r="T740" s="22">
        <f t="shared" si="162"/>
        <v>10.502772775488301</v>
      </c>
      <c r="U740" s="39">
        <f t="shared" si="152"/>
        <v>5.580545834392292E-2</v>
      </c>
      <c r="V740" s="39">
        <f t="shared" si="153"/>
        <v>3.1860940414411676E-2</v>
      </c>
      <c r="W740" s="39">
        <f t="shared" si="154"/>
        <v>2.3944517929511244E-2</v>
      </c>
      <c r="Z740" s="37"/>
      <c r="AA740" s="37"/>
    </row>
    <row r="741" spans="1:27">
      <c r="A741" s="1">
        <v>1932.01</v>
      </c>
      <c r="B741" s="11">
        <v>8.3000000000000007</v>
      </c>
      <c r="C741" s="4">
        <v>0.79330000000000001</v>
      </c>
      <c r="D741" s="11">
        <v>0.59330000000000005</v>
      </c>
      <c r="E741" s="11">
        <v>14.3</v>
      </c>
      <c r="F741" s="4">
        <f t="shared" si="158"/>
        <v>1932.0416666666113</v>
      </c>
      <c r="G741" s="22">
        <v>3.68</v>
      </c>
      <c r="H741" s="22">
        <f>G741+100*variable_alloc_parm!B$8</f>
        <v>3.68</v>
      </c>
      <c r="I741" s="4">
        <f t="shared" si="155"/>
        <v>176.85384615384621</v>
      </c>
      <c r="J741" s="4">
        <f t="shared" si="156"/>
        <v>16.903392307692311</v>
      </c>
      <c r="K741" s="33">
        <f t="shared" si="159"/>
        <v>4310.2219778435829</v>
      </c>
      <c r="L741" s="4">
        <f t="shared" si="160"/>
        <v>12.641853846153849</v>
      </c>
      <c r="M741" s="33">
        <f t="shared" si="157"/>
        <v>308.10297583790333</v>
      </c>
      <c r="N741" s="15">
        <f t="shared" si="149"/>
        <v>9.3124064551778449</v>
      </c>
      <c r="O741" s="6"/>
      <c r="P741" s="7">
        <f t="shared" si="150"/>
        <v>11.690735613244437</v>
      </c>
      <c r="Q741" s="7"/>
      <c r="R741" s="46">
        <f t="shared" si="151"/>
        <v>5.4016982118525639E-2</v>
      </c>
      <c r="S741" s="22">
        <f t="shared" si="161"/>
        <v>1.0056289406128645</v>
      </c>
      <c r="T741" s="22">
        <f t="shared" si="162"/>
        <v>10.730530344250981</v>
      </c>
      <c r="U741" s="39">
        <f t="shared" si="152"/>
        <v>5.5908218810185373E-2</v>
      </c>
      <c r="V741" s="39">
        <f t="shared" si="153"/>
        <v>2.8153148068261746E-2</v>
      </c>
      <c r="W741" s="39">
        <f t="shared" si="154"/>
        <v>2.7755070741923626E-2</v>
      </c>
      <c r="Z741" s="37"/>
      <c r="AA741" s="37"/>
    </row>
    <row r="742" spans="1:27">
      <c r="A742" s="1">
        <v>1932.02</v>
      </c>
      <c r="B742" s="11">
        <v>8.23</v>
      </c>
      <c r="C742" s="4">
        <v>0.76670000000000005</v>
      </c>
      <c r="D742" s="11">
        <v>0.57669999999999999</v>
      </c>
      <c r="E742" s="11">
        <v>14.1</v>
      </c>
      <c r="F742" s="4">
        <f t="shared" si="158"/>
        <v>1932.1249999999445</v>
      </c>
      <c r="G742" s="22">
        <f>G741*11/12+G753*1/12</f>
        <v>3.6491666666666669</v>
      </c>
      <c r="H742" s="22">
        <f>G742+100*variable_alloc_parm!B$8</f>
        <v>3.6491666666666669</v>
      </c>
      <c r="I742" s="4">
        <f t="shared" si="155"/>
        <v>177.84971631205678</v>
      </c>
      <c r="J742" s="4">
        <f t="shared" si="156"/>
        <v>16.568332624113477</v>
      </c>
      <c r="K742" s="33">
        <f t="shared" si="159"/>
        <v>4368.1428031474134</v>
      </c>
      <c r="L742" s="4">
        <f t="shared" si="160"/>
        <v>12.462446099290782</v>
      </c>
      <c r="M742" s="33">
        <f t="shared" si="157"/>
        <v>306.08845134570021</v>
      </c>
      <c r="N742" s="15">
        <f t="shared" si="149"/>
        <v>9.3369322510084043</v>
      </c>
      <c r="O742" s="6"/>
      <c r="P742" s="7">
        <f t="shared" si="150"/>
        <v>11.788158853263372</v>
      </c>
      <c r="Q742" s="7"/>
      <c r="R742" s="46">
        <f t="shared" si="151"/>
        <v>5.2659080112653189E-2</v>
      </c>
      <c r="S742" s="22">
        <f t="shared" si="161"/>
        <v>1.0056069534178527</v>
      </c>
      <c r="T742" s="22">
        <f t="shared" si="162"/>
        <v>10.943994725598394</v>
      </c>
      <c r="U742" s="39">
        <f t="shared" si="152"/>
        <v>5.1181432415602135E-2</v>
      </c>
      <c r="V742" s="39">
        <f t="shared" si="153"/>
        <v>2.5681119639839212E-2</v>
      </c>
      <c r="W742" s="39">
        <f t="shared" si="154"/>
        <v>2.5500312775762923E-2</v>
      </c>
      <c r="Z742" s="37"/>
      <c r="AA742" s="37"/>
    </row>
    <row r="743" spans="1:27">
      <c r="A743" s="1">
        <v>1932.03</v>
      </c>
      <c r="B743" s="11">
        <v>8.26</v>
      </c>
      <c r="C743" s="4">
        <v>0.74</v>
      </c>
      <c r="D743" s="11">
        <v>0.56000000000000005</v>
      </c>
      <c r="E743" s="11">
        <v>14</v>
      </c>
      <c r="F743" s="4">
        <f t="shared" si="158"/>
        <v>1932.2083333332778</v>
      </c>
      <c r="G743" s="22">
        <f>G741*10/12+G753*2/12</f>
        <v>3.6183333333333336</v>
      </c>
      <c r="H743" s="22">
        <f>G743+100*variable_alloc_parm!B$8</f>
        <v>3.6183333333333336</v>
      </c>
      <c r="I743" s="4">
        <f t="shared" si="155"/>
        <v>179.773</v>
      </c>
      <c r="J743" s="4">
        <f t="shared" si="156"/>
        <v>16.10557142857143</v>
      </c>
      <c r="K743" s="33">
        <f t="shared" si="159"/>
        <v>4448.3442100217253</v>
      </c>
      <c r="L743" s="4">
        <f t="shared" si="160"/>
        <v>12.188000000000002</v>
      </c>
      <c r="M743" s="33">
        <f t="shared" si="157"/>
        <v>301.58265830655773</v>
      </c>
      <c r="N743" s="15">
        <f t="shared" si="149"/>
        <v>9.413065028012209</v>
      </c>
      <c r="O743" s="6"/>
      <c r="P743" s="7">
        <f t="shared" si="150"/>
        <v>11.94742393315647</v>
      </c>
      <c r="Q743" s="7"/>
      <c r="R743" s="46">
        <f t="shared" si="151"/>
        <v>5.2571439292668713E-2</v>
      </c>
      <c r="S743" s="22">
        <f t="shared" si="161"/>
        <v>1.0055849736590832</v>
      </c>
      <c r="T743" s="22">
        <f t="shared" si="162"/>
        <v>11.083966888474549</v>
      </c>
      <c r="U743" s="39">
        <f t="shared" si="152"/>
        <v>4.2843570261301256E-2</v>
      </c>
      <c r="V743" s="39">
        <f t="shared" si="153"/>
        <v>2.3292830544147769E-2</v>
      </c>
      <c r="W743" s="39">
        <f t="shared" si="154"/>
        <v>1.9550739717153487E-2</v>
      </c>
      <c r="Z743" s="37"/>
      <c r="AA743" s="37"/>
    </row>
    <row r="744" spans="1:27">
      <c r="A744" s="1">
        <v>1932.04</v>
      </c>
      <c r="B744" s="11">
        <v>6.28</v>
      </c>
      <c r="C744" s="4">
        <v>0.71330000000000005</v>
      </c>
      <c r="D744" s="11">
        <v>0.54330000000000001</v>
      </c>
      <c r="E744" s="11">
        <v>13.9</v>
      </c>
      <c r="F744" s="4">
        <f t="shared" si="158"/>
        <v>1932.291666666611</v>
      </c>
      <c r="G744" s="22">
        <f>G741*9/12+G753*3/12</f>
        <v>3.5875000000000004</v>
      </c>
      <c r="H744" s="22">
        <f>G744+100*variable_alloc_parm!B$8</f>
        <v>3.5875000000000004</v>
      </c>
      <c r="I744" s="4">
        <f t="shared" si="155"/>
        <v>137.66302158273382</v>
      </c>
      <c r="J744" s="4">
        <f t="shared" si="156"/>
        <v>15.636151798561153</v>
      </c>
      <c r="K744" s="33">
        <f t="shared" si="159"/>
        <v>3438.6073201667041</v>
      </c>
      <c r="L744" s="4">
        <f t="shared" si="160"/>
        <v>11.909605035971225</v>
      </c>
      <c r="M744" s="33">
        <f t="shared" si="157"/>
        <v>297.4833371093265</v>
      </c>
      <c r="N744" s="15">
        <f t="shared" si="149"/>
        <v>7.1922331961154855</v>
      </c>
      <c r="O744" s="6"/>
      <c r="P744" s="7">
        <f t="shared" si="150"/>
        <v>9.1947482135846048</v>
      </c>
      <c r="Q744" s="7"/>
      <c r="R744" s="46">
        <f t="shared" si="151"/>
        <v>8.4979257652761278E-2</v>
      </c>
      <c r="S744" s="22">
        <f t="shared" si="161"/>
        <v>1.0055630013536887</v>
      </c>
      <c r="T744" s="22">
        <f t="shared" si="162"/>
        <v>11.226056670660979</v>
      </c>
      <c r="U744" s="39">
        <f t="shared" si="152"/>
        <v>6.5612261049461384E-2</v>
      </c>
      <c r="V744" s="39">
        <f t="shared" si="153"/>
        <v>2.1555497583524819E-2</v>
      </c>
      <c r="W744" s="39">
        <f t="shared" si="154"/>
        <v>4.4056763465936566E-2</v>
      </c>
      <c r="Z744" s="37"/>
      <c r="AA744" s="37"/>
    </row>
    <row r="745" spans="1:27">
      <c r="A745" s="1">
        <v>1932.05</v>
      </c>
      <c r="B745" s="11">
        <v>5.51</v>
      </c>
      <c r="C745" s="4">
        <v>0.68669999999999998</v>
      </c>
      <c r="D745" s="11">
        <v>0.52669999999999995</v>
      </c>
      <c r="E745" s="11">
        <v>13.7</v>
      </c>
      <c r="F745" s="4">
        <f t="shared" si="158"/>
        <v>1932.3749999999443</v>
      </c>
      <c r="G745" s="22">
        <f>G741*8/12+G753*4/12</f>
        <v>3.5566666666666666</v>
      </c>
      <c r="H745" s="22">
        <f>G745+100*variable_alloc_parm!B$8</f>
        <v>3.5566666666666666</v>
      </c>
      <c r="I745" s="4">
        <f t="shared" si="155"/>
        <v>122.54722627737227</v>
      </c>
      <c r="J745" s="4">
        <f t="shared" si="156"/>
        <v>15.272809489051099</v>
      </c>
      <c r="K745" s="33">
        <f t="shared" si="159"/>
        <v>3092.8292676136689</v>
      </c>
      <c r="L745" s="4">
        <f t="shared" si="160"/>
        <v>11.714269343065695</v>
      </c>
      <c r="M745" s="33">
        <f t="shared" si="157"/>
        <v>295.64304451036651</v>
      </c>
      <c r="N745" s="15">
        <f t="shared" si="149"/>
        <v>6.3908572898814437</v>
      </c>
      <c r="O745" s="6"/>
      <c r="P745" s="7">
        <f t="shared" si="150"/>
        <v>8.2363186649334068</v>
      </c>
      <c r="Q745" s="7"/>
      <c r="R745" s="46">
        <f t="shared" si="151"/>
        <v>0.10130033260620133</v>
      </c>
      <c r="S745" s="22">
        <f t="shared" si="161"/>
        <v>1.0055410365188449</v>
      </c>
      <c r="T745" s="22">
        <f t="shared" si="162"/>
        <v>11.453302965234942</v>
      </c>
      <c r="U745" s="39">
        <f t="shared" si="152"/>
        <v>7.7621177749994885E-2</v>
      </c>
      <c r="V745" s="39">
        <f t="shared" si="153"/>
        <v>1.8453711549973661E-2</v>
      </c>
      <c r="W745" s="39">
        <f t="shared" si="154"/>
        <v>5.9167466200021224E-2</v>
      </c>
      <c r="Z745" s="37"/>
      <c r="AA745" s="37"/>
    </row>
    <row r="746" spans="1:27">
      <c r="A746" s="1">
        <v>1932.06</v>
      </c>
      <c r="B746" s="11">
        <v>4.7699999999999996</v>
      </c>
      <c r="C746" s="4">
        <v>0.66</v>
      </c>
      <c r="D746" s="11">
        <v>0.51</v>
      </c>
      <c r="E746" s="11">
        <v>13.6</v>
      </c>
      <c r="F746" s="4">
        <f t="shared" si="158"/>
        <v>1932.4583333332776</v>
      </c>
      <c r="G746" s="22">
        <f>G741*7/12+G753*5/12</f>
        <v>3.5258333333333338</v>
      </c>
      <c r="H746" s="22">
        <f>G746+100*variable_alloc_parm!B$8</f>
        <v>3.5258333333333338</v>
      </c>
      <c r="I746" s="4">
        <f t="shared" si="155"/>
        <v>106.86904411764706</v>
      </c>
      <c r="J746" s="4">
        <f t="shared" si="156"/>
        <v>14.786911764705884</v>
      </c>
      <c r="K746" s="33">
        <f t="shared" si="159"/>
        <v>2728.2447243305296</v>
      </c>
      <c r="L746" s="4">
        <f t="shared" si="160"/>
        <v>11.426250000000001</v>
      </c>
      <c r="M746" s="33">
        <f t="shared" si="157"/>
        <v>291.69912146930193</v>
      </c>
      <c r="N746" s="15">
        <f t="shared" si="149"/>
        <v>5.5650593715289647</v>
      </c>
      <c r="O746" s="6"/>
      <c r="P746" s="7">
        <f t="shared" si="150"/>
        <v>7.2376339262945937</v>
      </c>
      <c r="Q746" s="7"/>
      <c r="R746" s="46">
        <f t="shared" si="151"/>
        <v>0.12410976098602769</v>
      </c>
      <c r="S746" s="22">
        <f t="shared" si="161"/>
        <v>1.0055190791717696</v>
      </c>
      <c r="T746" s="22">
        <f t="shared" si="162"/>
        <v>11.601448239162194</v>
      </c>
      <c r="U746" s="39">
        <f t="shared" si="152"/>
        <v>9.7327764672307415E-2</v>
      </c>
      <c r="V746" s="39">
        <f t="shared" si="153"/>
        <v>1.7346825473075311E-2</v>
      </c>
      <c r="W746" s="39">
        <f t="shared" si="154"/>
        <v>7.9980939199232104E-2</v>
      </c>
      <c r="Z746" s="37"/>
      <c r="AA746" s="37"/>
    </row>
    <row r="747" spans="1:27">
      <c r="A747" s="1">
        <v>1932.07</v>
      </c>
      <c r="B747" s="11">
        <v>5.01</v>
      </c>
      <c r="C747" s="4">
        <v>0.63329999999999997</v>
      </c>
      <c r="D747" s="11">
        <v>0.49330000000000002</v>
      </c>
      <c r="E747" s="11">
        <v>13.6</v>
      </c>
      <c r="F747" s="4">
        <f t="shared" si="158"/>
        <v>1932.5416666666108</v>
      </c>
      <c r="G747" s="22">
        <f>G741*6/12+G753*6/12</f>
        <v>3.4950000000000001</v>
      </c>
      <c r="H747" s="22">
        <f>G747+100*variable_alloc_parm!B$8</f>
        <v>3.4950000000000001</v>
      </c>
      <c r="I747" s="4">
        <f t="shared" si="155"/>
        <v>112.24610294117649</v>
      </c>
      <c r="J747" s="4">
        <f t="shared" si="156"/>
        <v>14.188713970588237</v>
      </c>
      <c r="K747" s="33">
        <f t="shared" si="159"/>
        <v>2895.7000386210684</v>
      </c>
      <c r="L747" s="4">
        <f t="shared" si="160"/>
        <v>11.052096323529415</v>
      </c>
      <c r="M747" s="33">
        <f t="shared" si="157"/>
        <v>285.11952675684097</v>
      </c>
      <c r="N747" s="15">
        <f t="shared" si="149"/>
        <v>5.8387636718512006</v>
      </c>
      <c r="O747" s="6"/>
      <c r="P747" s="7">
        <f t="shared" si="150"/>
        <v>7.6548840141455994</v>
      </c>
      <c r="Q747" s="7"/>
      <c r="R747" s="46">
        <f t="shared" si="151"/>
        <v>0.11540991841757042</v>
      </c>
      <c r="S747" s="22">
        <f t="shared" si="161"/>
        <v>1.0054971293297246</v>
      </c>
      <c r="T747" s="22">
        <f t="shared" si="162"/>
        <v>11.665477550501317</v>
      </c>
      <c r="U747" s="39">
        <f t="shared" si="152"/>
        <v>9.4814718317846713E-2</v>
      </c>
      <c r="V747" s="39">
        <f t="shared" si="153"/>
        <v>1.6366386145706846E-2</v>
      </c>
      <c r="W747" s="39">
        <f t="shared" si="154"/>
        <v>7.8448332172139867E-2</v>
      </c>
      <c r="Z747" s="37"/>
      <c r="AA747" s="37"/>
    </row>
    <row r="748" spans="1:27">
      <c r="A748" s="1">
        <v>1932.08</v>
      </c>
      <c r="B748" s="11">
        <v>7.53</v>
      </c>
      <c r="C748" s="4">
        <v>0.60670000000000002</v>
      </c>
      <c r="D748" s="11">
        <v>0.47670000000000001</v>
      </c>
      <c r="E748" s="11">
        <v>13.5</v>
      </c>
      <c r="F748" s="4">
        <f t="shared" si="158"/>
        <v>1932.6249999999441</v>
      </c>
      <c r="G748" s="22">
        <f>G741*5/12+G753*7/12</f>
        <v>3.4641666666666668</v>
      </c>
      <c r="H748" s="22">
        <f>G748+100*variable_alloc_parm!B$8</f>
        <v>3.4641666666666668</v>
      </c>
      <c r="I748" s="4">
        <f t="shared" si="155"/>
        <v>169.95488888888892</v>
      </c>
      <c r="J748" s="4">
        <f t="shared" si="156"/>
        <v>13.693443703703705</v>
      </c>
      <c r="K748" s="33">
        <f t="shared" si="159"/>
        <v>4413.8968521770576</v>
      </c>
      <c r="L748" s="4">
        <f t="shared" si="160"/>
        <v>10.759295555555557</v>
      </c>
      <c r="M748" s="33">
        <f t="shared" si="157"/>
        <v>279.42956566172688</v>
      </c>
      <c r="N748" s="15">
        <f t="shared" si="149"/>
        <v>8.8346532051812101</v>
      </c>
      <c r="O748" s="6"/>
      <c r="P748" s="7">
        <f t="shared" si="150"/>
        <v>11.631377927995505</v>
      </c>
      <c r="Q748" s="7"/>
      <c r="R748" s="46">
        <f t="shared" si="151"/>
        <v>5.8089853396922991E-2</v>
      </c>
      <c r="S748" s="22">
        <f t="shared" si="161"/>
        <v>1.0054751870100134</v>
      </c>
      <c r="T748" s="22">
        <f t="shared" si="162"/>
        <v>11.816490146247121</v>
      </c>
      <c r="U748" s="39">
        <f t="shared" si="152"/>
        <v>4.9019876474370783E-2</v>
      </c>
      <c r="V748" s="39">
        <f t="shared" si="153"/>
        <v>1.4643859788938451E-2</v>
      </c>
      <c r="W748" s="39">
        <f t="shared" si="154"/>
        <v>3.4376016685432331E-2</v>
      </c>
      <c r="Z748" s="37"/>
      <c r="AA748" s="37"/>
    </row>
    <row r="749" spans="1:27">
      <c r="A749" s="1">
        <v>1932.09</v>
      </c>
      <c r="B749" s="11">
        <v>8.26</v>
      </c>
      <c r="C749" s="4">
        <v>0.57999999999999996</v>
      </c>
      <c r="D749" s="11">
        <v>0.46</v>
      </c>
      <c r="E749" s="11">
        <v>13.4</v>
      </c>
      <c r="F749" s="4">
        <f t="shared" si="158"/>
        <v>1932.7083333332773</v>
      </c>
      <c r="G749" s="22">
        <f>G741*4/12+G753*8/12</f>
        <v>3.4333333333333336</v>
      </c>
      <c r="H749" s="22">
        <f>G749+100*variable_alloc_parm!B$8</f>
        <v>3.4333333333333336</v>
      </c>
      <c r="I749" s="4">
        <f t="shared" si="155"/>
        <v>187.82253731343283</v>
      </c>
      <c r="J749" s="4">
        <f t="shared" si="156"/>
        <v>13.188507462686569</v>
      </c>
      <c r="K749" s="33">
        <f t="shared" si="159"/>
        <v>4906.4806017949013</v>
      </c>
      <c r="L749" s="4">
        <f t="shared" si="160"/>
        <v>10.459850746268659</v>
      </c>
      <c r="M749" s="33">
        <f t="shared" si="157"/>
        <v>273.2422611169074</v>
      </c>
      <c r="N749" s="15">
        <f t="shared" si="149"/>
        <v>9.7611685640637074</v>
      </c>
      <c r="O749" s="6"/>
      <c r="P749" s="7">
        <f t="shared" si="150"/>
        <v>12.893505025072661</v>
      </c>
      <c r="Q749" s="7"/>
      <c r="R749" s="46">
        <f t="shared" si="151"/>
        <v>4.6926287026324988E-2</v>
      </c>
      <c r="S749" s="22">
        <f t="shared" si="161"/>
        <v>1.0054532522299842</v>
      </c>
      <c r="T749" s="22">
        <f t="shared" si="162"/>
        <v>11.969853218999802</v>
      </c>
      <c r="U749" s="39">
        <f t="shared" si="152"/>
        <v>3.9679126868177983E-2</v>
      </c>
      <c r="V749" s="39">
        <f t="shared" si="153"/>
        <v>1.3536922209771429E-2</v>
      </c>
      <c r="W749" s="39">
        <f t="shared" si="154"/>
        <v>2.6142204658406554E-2</v>
      </c>
      <c r="Z749" s="37"/>
      <c r="AA749" s="37"/>
    </row>
    <row r="750" spans="1:27">
      <c r="A750" s="1">
        <v>1932.1</v>
      </c>
      <c r="B750" s="11">
        <v>7.12</v>
      </c>
      <c r="C750" s="4">
        <v>0.55330000000000001</v>
      </c>
      <c r="D750" s="11">
        <v>0.44330000000000003</v>
      </c>
      <c r="E750" s="11">
        <v>13.3</v>
      </c>
      <c r="F750" s="4">
        <f t="shared" si="158"/>
        <v>1932.7916666666106</v>
      </c>
      <c r="G750" s="22">
        <f>G741*3/12+G753*9/12</f>
        <v>3.4024999999999999</v>
      </c>
      <c r="H750" s="22">
        <f>G750+100*variable_alloc_parm!B$8</f>
        <v>3.4024999999999999</v>
      </c>
      <c r="I750" s="4">
        <f t="shared" si="155"/>
        <v>163.11759398496244</v>
      </c>
      <c r="J750" s="4">
        <f t="shared" si="156"/>
        <v>12.675978195488723</v>
      </c>
      <c r="K750" s="33">
        <f t="shared" si="159"/>
        <v>4288.7088648376512</v>
      </c>
      <c r="L750" s="4">
        <f t="shared" si="160"/>
        <v>10.155903007518798</v>
      </c>
      <c r="M750" s="33">
        <f t="shared" si="157"/>
        <v>267.02031457619813</v>
      </c>
      <c r="N750" s="15">
        <f t="shared" si="149"/>
        <v>8.4786066076890805</v>
      </c>
      <c r="O750" s="6"/>
      <c r="P750" s="7">
        <f t="shared" si="150"/>
        <v>11.242814157261988</v>
      </c>
      <c r="Q750" s="7"/>
      <c r="R750" s="46">
        <f t="shared" si="151"/>
        <v>6.141159533027668E-2</v>
      </c>
      <c r="S750" s="22">
        <f t="shared" si="161"/>
        <v>1.0054313250070273</v>
      </c>
      <c r="T750" s="22">
        <f t="shared" si="162"/>
        <v>12.125617530824751</v>
      </c>
      <c r="U750" s="39">
        <f t="shared" si="152"/>
        <v>6.0586935659509455E-2</v>
      </c>
      <c r="V750" s="39">
        <f t="shared" si="153"/>
        <v>1.1208760058187384E-2</v>
      </c>
      <c r="W750" s="39">
        <f t="shared" si="154"/>
        <v>4.9378175601322072E-2</v>
      </c>
      <c r="Z750" s="37"/>
      <c r="AA750" s="37"/>
    </row>
    <row r="751" spans="1:27">
      <c r="A751" s="1">
        <v>1932.11</v>
      </c>
      <c r="B751" s="11">
        <v>7.05</v>
      </c>
      <c r="C751" s="4">
        <v>0.52669999999999995</v>
      </c>
      <c r="D751" s="11">
        <v>0.42670000000000002</v>
      </c>
      <c r="E751" s="11">
        <v>13.2</v>
      </c>
      <c r="F751" s="4">
        <f t="shared" si="158"/>
        <v>1932.8749999999438</v>
      </c>
      <c r="G751" s="22">
        <f>G741*2/12+G753*10/12</f>
        <v>3.3716666666666666</v>
      </c>
      <c r="H751" s="22">
        <f>G751+100*variable_alloc_parm!B$8</f>
        <v>3.3716666666666666</v>
      </c>
      <c r="I751" s="4">
        <f t="shared" si="155"/>
        <v>162.73750000000001</v>
      </c>
      <c r="J751" s="4">
        <f t="shared" si="156"/>
        <v>12.157991666666668</v>
      </c>
      <c r="K751" s="33">
        <f t="shared" si="159"/>
        <v>4305.353675354484</v>
      </c>
      <c r="L751" s="4">
        <f t="shared" si="160"/>
        <v>9.8496583333333358</v>
      </c>
      <c r="M751" s="33">
        <f t="shared" si="157"/>
        <v>260.58076784024945</v>
      </c>
      <c r="N751" s="15">
        <f t="shared" si="149"/>
        <v>8.4633095671228933</v>
      </c>
      <c r="O751" s="6"/>
      <c r="P751" s="7">
        <f t="shared" si="150"/>
        <v>11.262911076993211</v>
      </c>
      <c r="Q751" s="7"/>
      <c r="R751" s="46">
        <f t="shared" si="151"/>
        <v>6.0612686165571535E-2</v>
      </c>
      <c r="S751" s="22">
        <f t="shared" si="161"/>
        <v>1.0054094053585769</v>
      </c>
      <c r="T751" s="22">
        <f t="shared" si="162"/>
        <v>12.283835364943643</v>
      </c>
      <c r="U751" s="39">
        <f t="shared" si="152"/>
        <v>6.1795471835996096E-2</v>
      </c>
      <c r="V751" s="39">
        <f t="shared" si="153"/>
        <v>9.4959151758744476E-3</v>
      </c>
      <c r="W751" s="39">
        <f t="shared" si="154"/>
        <v>5.2299556660121649E-2</v>
      </c>
      <c r="Z751" s="37"/>
      <c r="AA751" s="37"/>
    </row>
    <row r="752" spans="1:27">
      <c r="A752" s="1">
        <v>1932.12</v>
      </c>
      <c r="B752" s="11">
        <v>6.82</v>
      </c>
      <c r="C752" s="4">
        <v>0.5</v>
      </c>
      <c r="D752" s="11">
        <v>0.41</v>
      </c>
      <c r="E752" s="11">
        <v>13.1</v>
      </c>
      <c r="F752" s="4">
        <f t="shared" si="158"/>
        <v>1932.9583333332771</v>
      </c>
      <c r="G752" s="22">
        <f>G741*1/12+G753*11/12</f>
        <v>3.3408333333333338</v>
      </c>
      <c r="H752" s="22">
        <f>G752+100*variable_alloc_parm!B$8</f>
        <v>3.3408333333333338</v>
      </c>
      <c r="I752" s="4">
        <f t="shared" si="155"/>
        <v>158.6300763358779</v>
      </c>
      <c r="J752" s="4">
        <f t="shared" si="156"/>
        <v>11.629770992366414</v>
      </c>
      <c r="K752" s="33">
        <f t="shared" si="159"/>
        <v>4222.3280146343686</v>
      </c>
      <c r="L752" s="4">
        <f t="shared" si="160"/>
        <v>9.5364122137404586</v>
      </c>
      <c r="M752" s="33">
        <f t="shared" si="157"/>
        <v>253.83496862171421</v>
      </c>
      <c r="N752" s="15">
        <f t="shared" si="149"/>
        <v>8.2570739991006779</v>
      </c>
      <c r="O752" s="6"/>
      <c r="P752" s="7">
        <f t="shared" si="150"/>
        <v>11.026422344303814</v>
      </c>
      <c r="Q752" s="7"/>
      <c r="R752" s="46">
        <f t="shared" si="151"/>
        <v>6.2551431453469142E-2</v>
      </c>
      <c r="S752" s="22">
        <f t="shared" si="161"/>
        <v>1.0053874933021107</v>
      </c>
      <c r="T752" s="22">
        <f t="shared" si="162"/>
        <v>12.444560583911183</v>
      </c>
      <c r="U752" s="39">
        <f t="shared" si="152"/>
        <v>6.4342065904339218E-2</v>
      </c>
      <c r="V752" s="39">
        <f t="shared" si="153"/>
        <v>7.7860255456307925E-3</v>
      </c>
      <c r="W752" s="39">
        <f t="shared" si="154"/>
        <v>5.6556040358708426E-2</v>
      </c>
      <c r="Z752" s="37"/>
      <c r="AA752" s="37"/>
    </row>
    <row r="753" spans="1:27">
      <c r="A753" s="1">
        <v>1933.01</v>
      </c>
      <c r="B753" s="11">
        <v>7.09</v>
      </c>
      <c r="C753" s="4">
        <v>0.495</v>
      </c>
      <c r="D753" s="11">
        <v>0.41249999999999998</v>
      </c>
      <c r="E753" s="11">
        <v>12.9</v>
      </c>
      <c r="F753" s="4">
        <f t="shared" si="158"/>
        <v>1933.0416666666104</v>
      </c>
      <c r="G753" s="22">
        <v>3.31</v>
      </c>
      <c r="H753" s="22">
        <f>G753+100*variable_alloc_parm!B$8</f>
        <v>3.31</v>
      </c>
      <c r="I753" s="4">
        <f t="shared" si="155"/>
        <v>167.46689922480621</v>
      </c>
      <c r="J753" s="4">
        <f t="shared" si="156"/>
        <v>11.691976744186046</v>
      </c>
      <c r="K753" s="33">
        <f t="shared" si="159"/>
        <v>4483.4759163897052</v>
      </c>
      <c r="L753" s="4">
        <f t="shared" si="160"/>
        <v>9.7433139534883733</v>
      </c>
      <c r="M753" s="33">
        <f t="shared" si="157"/>
        <v>260.85103180687639</v>
      </c>
      <c r="N753" s="15">
        <f t="shared" si="149"/>
        <v>8.7280461628135271</v>
      </c>
      <c r="O753" s="6"/>
      <c r="P753" s="7">
        <f t="shared" si="150"/>
        <v>11.691967993175687</v>
      </c>
      <c r="Q753" s="7"/>
      <c r="R753" s="46">
        <f t="shared" si="151"/>
        <v>5.5403850574037329E-2</v>
      </c>
      <c r="S753" s="22">
        <f t="shared" si="161"/>
        <v>1.0040962469810495</v>
      </c>
      <c r="T753" s="22">
        <f t="shared" si="162"/>
        <v>12.705583951645876</v>
      </c>
      <c r="U753" s="39">
        <f t="shared" si="152"/>
        <v>6.466130799872527E-2</v>
      </c>
      <c r="V753" s="39">
        <f t="shared" si="153"/>
        <v>5.8956312347697715E-3</v>
      </c>
      <c r="W753" s="39">
        <f t="shared" si="154"/>
        <v>5.8765676763955499E-2</v>
      </c>
      <c r="Z753" s="37"/>
      <c r="AA753" s="37"/>
    </row>
    <row r="754" spans="1:27">
      <c r="A754" s="1">
        <v>1933.02</v>
      </c>
      <c r="B754" s="11">
        <v>6.25</v>
      </c>
      <c r="C754" s="4">
        <v>0.49</v>
      </c>
      <c r="D754" s="11">
        <v>0.41499999999999998</v>
      </c>
      <c r="E754" s="11">
        <v>12.7</v>
      </c>
      <c r="F754" s="4">
        <f t="shared" si="158"/>
        <v>1933.1249999999436</v>
      </c>
      <c r="G754" s="22">
        <f>G753*11/12+G765*1/12</f>
        <v>3.2941666666666674</v>
      </c>
      <c r="H754" s="22">
        <f>G754+100*variable_alloc_parm!B$8</f>
        <v>3.2941666666666674</v>
      </c>
      <c r="I754" s="4">
        <f t="shared" si="155"/>
        <v>149.95078740157484</v>
      </c>
      <c r="J754" s="4">
        <f t="shared" si="156"/>
        <v>11.756141732283467</v>
      </c>
      <c r="K754" s="33">
        <f t="shared" si="159"/>
        <v>4040.7573792285725</v>
      </c>
      <c r="L754" s="4">
        <f t="shared" si="160"/>
        <v>9.9567322834645697</v>
      </c>
      <c r="M754" s="33">
        <f t="shared" si="157"/>
        <v>268.30628998077719</v>
      </c>
      <c r="N754" s="15">
        <f t="shared" si="149"/>
        <v>7.8260517513165944</v>
      </c>
      <c r="O754" s="6"/>
      <c r="P754" s="7">
        <f t="shared" si="150"/>
        <v>10.523079525637064</v>
      </c>
      <c r="Q754" s="7"/>
      <c r="R754" s="46">
        <f t="shared" si="151"/>
        <v>6.7246747628507519E-2</v>
      </c>
      <c r="S754" s="22">
        <f t="shared" si="161"/>
        <v>1.0040840524872445</v>
      </c>
      <c r="T754" s="22">
        <f t="shared" si="162"/>
        <v>12.958536707401464</v>
      </c>
      <c r="U754" s="39">
        <f t="shared" si="152"/>
        <v>8.2516736198060547E-2</v>
      </c>
      <c r="V754" s="39">
        <f t="shared" si="153"/>
        <v>4.1137524297429895E-3</v>
      </c>
      <c r="W754" s="39">
        <f t="shared" si="154"/>
        <v>7.8402983768317558E-2</v>
      </c>
      <c r="Z754" s="37"/>
      <c r="AA754" s="37"/>
    </row>
    <row r="755" spans="1:27">
      <c r="A755" s="1">
        <v>1933.03</v>
      </c>
      <c r="B755" s="11">
        <v>6.23</v>
      </c>
      <c r="C755" s="4">
        <v>0.48499999999999999</v>
      </c>
      <c r="D755" s="11">
        <v>0.41749999999999998</v>
      </c>
      <c r="E755" s="11">
        <v>12.6</v>
      </c>
      <c r="F755" s="4">
        <f t="shared" si="158"/>
        <v>1933.2083333332769</v>
      </c>
      <c r="G755" s="22">
        <f>G753*10/12+G765*2/12</f>
        <v>3.2783333333333333</v>
      </c>
      <c r="H755" s="22">
        <f>G755+100*variable_alloc_parm!B$8</f>
        <v>3.2783333333333333</v>
      </c>
      <c r="I755" s="4">
        <f t="shared" si="155"/>
        <v>150.65722222222226</v>
      </c>
      <c r="J755" s="4">
        <f t="shared" si="156"/>
        <v>11.728531746031747</v>
      </c>
      <c r="K755" s="33">
        <f t="shared" si="159"/>
        <v>4086.131450053635</v>
      </c>
      <c r="L755" s="4">
        <f t="shared" si="160"/>
        <v>10.096210317460319</v>
      </c>
      <c r="M755" s="33">
        <f t="shared" si="157"/>
        <v>273.82983633987038</v>
      </c>
      <c r="N755" s="15">
        <f t="shared" si="149"/>
        <v>7.8746813229431663</v>
      </c>
      <c r="O755" s="6"/>
      <c r="P755" s="7">
        <f t="shared" si="150"/>
        <v>10.62679050390456</v>
      </c>
      <c r="Q755" s="7"/>
      <c r="R755" s="46">
        <f t="shared" si="151"/>
        <v>6.5847590379326304E-2</v>
      </c>
      <c r="S755" s="22">
        <f t="shared" si="161"/>
        <v>1.0040718590262971</v>
      </c>
      <c r="T755" s="22">
        <f t="shared" si="162"/>
        <v>13.114725607436442</v>
      </c>
      <c r="U755" s="39">
        <f t="shared" si="152"/>
        <v>8.3664740445822172E-2</v>
      </c>
      <c r="V755" s="39">
        <f t="shared" si="153"/>
        <v>1.346936196712667E-3</v>
      </c>
      <c r="W755" s="39">
        <f t="shared" si="154"/>
        <v>8.2317804249109505E-2</v>
      </c>
      <c r="Z755" s="37"/>
      <c r="AA755" s="37"/>
    </row>
    <row r="756" spans="1:27">
      <c r="A756" s="1">
        <v>1933.04</v>
      </c>
      <c r="B756" s="11">
        <v>6.89</v>
      </c>
      <c r="C756" s="4">
        <v>0.48</v>
      </c>
      <c r="D756" s="11">
        <v>0.42</v>
      </c>
      <c r="E756" s="11">
        <v>12.6</v>
      </c>
      <c r="F756" s="4">
        <f t="shared" si="158"/>
        <v>1933.2916666666101</v>
      </c>
      <c r="G756" s="22">
        <f>G753*9/12+G765*3/12</f>
        <v>3.2624999999999997</v>
      </c>
      <c r="H756" s="22">
        <f>G756+100*variable_alloc_parm!B$8</f>
        <v>3.2624999999999997</v>
      </c>
      <c r="I756" s="4">
        <f t="shared" si="155"/>
        <v>166.61769841269845</v>
      </c>
      <c r="J756" s="4">
        <f t="shared" si="156"/>
        <v>11.60761904761905</v>
      </c>
      <c r="K756" s="33">
        <f t="shared" si="159"/>
        <v>4545.2473433180885</v>
      </c>
      <c r="L756" s="4">
        <f t="shared" si="160"/>
        <v>10.156666666666668</v>
      </c>
      <c r="M756" s="33">
        <f t="shared" si="157"/>
        <v>277.06877854769186</v>
      </c>
      <c r="N756" s="15">
        <f t="shared" si="149"/>
        <v>8.7231016460681108</v>
      </c>
      <c r="O756" s="6"/>
      <c r="P756" s="7">
        <f t="shared" si="150"/>
        <v>11.805335595835261</v>
      </c>
      <c r="Q756" s="7"/>
      <c r="R756" s="46">
        <f t="shared" si="151"/>
        <v>5.3078308378454668E-2</v>
      </c>
      <c r="S756" s="22">
        <f t="shared" si="161"/>
        <v>1.0040596665994306</v>
      </c>
      <c r="T756" s="22">
        <f t="shared" si="162"/>
        <v>13.168126921278493</v>
      </c>
      <c r="U756" s="39">
        <f t="shared" si="152"/>
        <v>7.4935571651532085E-2</v>
      </c>
      <c r="V756" s="39">
        <f t="shared" si="153"/>
        <v>-1.7958247594429544E-5</v>
      </c>
      <c r="W756" s="39">
        <f t="shared" si="154"/>
        <v>7.4953529899126514E-2</v>
      </c>
      <c r="Z756" s="37"/>
      <c r="AA756" s="37"/>
    </row>
    <row r="757" spans="1:27">
      <c r="A757" s="1">
        <v>1933.05</v>
      </c>
      <c r="B757" s="11">
        <v>8.8699999999999992</v>
      </c>
      <c r="C757" s="4">
        <v>0.47499999999999998</v>
      </c>
      <c r="D757" s="11">
        <v>0.42249999999999999</v>
      </c>
      <c r="E757" s="11">
        <v>12.6</v>
      </c>
      <c r="F757" s="4">
        <f t="shared" si="158"/>
        <v>1933.3749999999434</v>
      </c>
      <c r="G757" s="22">
        <f>G753*8/12+G765*4/12</f>
        <v>3.2466666666666666</v>
      </c>
      <c r="H757" s="22">
        <f>G757+100*variable_alloc_parm!B$8</f>
        <v>3.2466666666666666</v>
      </c>
      <c r="I757" s="4">
        <f t="shared" si="155"/>
        <v>214.499126984127</v>
      </c>
      <c r="J757" s="4">
        <f t="shared" si="156"/>
        <v>11.486706349206351</v>
      </c>
      <c r="K757" s="33">
        <f t="shared" si="159"/>
        <v>5877.541360798904</v>
      </c>
      <c r="L757" s="4">
        <f t="shared" si="160"/>
        <v>10.217123015873018</v>
      </c>
      <c r="M757" s="33">
        <f t="shared" si="157"/>
        <v>279.96180664459268</v>
      </c>
      <c r="N757" s="15">
        <f t="shared" si="149"/>
        <v>11.249651251932439</v>
      </c>
      <c r="O757" s="6"/>
      <c r="P757" s="7">
        <f t="shared" si="150"/>
        <v>15.246808142532833</v>
      </c>
      <c r="Q757" s="7"/>
      <c r="R757" s="46">
        <f t="shared" si="151"/>
        <v>2.7490163162586852E-2</v>
      </c>
      <c r="S757" s="22">
        <f t="shared" si="161"/>
        <v>1.0040474752078703</v>
      </c>
      <c r="T757" s="22">
        <f t="shared" si="162"/>
        <v>13.221585126317869</v>
      </c>
      <c r="U757" s="39">
        <f t="shared" si="152"/>
        <v>5.1536946445796206E-2</v>
      </c>
      <c r="V757" s="39">
        <f t="shared" si="153"/>
        <v>-7.9732999982817798E-4</v>
      </c>
      <c r="W757" s="39">
        <f t="shared" si="154"/>
        <v>5.2334276445624384E-2</v>
      </c>
      <c r="Z757" s="37"/>
      <c r="AA757" s="37"/>
    </row>
    <row r="758" spans="1:27">
      <c r="A758" s="1">
        <v>1933.06</v>
      </c>
      <c r="B758" s="11">
        <v>10.39</v>
      </c>
      <c r="C758" s="4">
        <v>0.47</v>
      </c>
      <c r="D758" s="11">
        <v>0.42499999999999999</v>
      </c>
      <c r="E758" s="11">
        <v>12.7</v>
      </c>
      <c r="F758" s="4">
        <f t="shared" si="158"/>
        <v>1933.4583333332766</v>
      </c>
      <c r="G758" s="22">
        <f>G753*7/12+G765*5/12</f>
        <v>3.2308333333333334</v>
      </c>
      <c r="H758" s="22">
        <f>G758+100*variable_alloc_parm!B$8</f>
        <v>3.2308333333333334</v>
      </c>
      <c r="I758" s="4">
        <f t="shared" si="155"/>
        <v>249.278188976378</v>
      </c>
      <c r="J758" s="4">
        <f t="shared" si="156"/>
        <v>11.276299212598426</v>
      </c>
      <c r="K758" s="33">
        <f t="shared" si="159"/>
        <v>6856.2793843636609</v>
      </c>
      <c r="L758" s="4">
        <f t="shared" si="160"/>
        <v>10.196653543307088</v>
      </c>
      <c r="M758" s="33">
        <f t="shared" si="157"/>
        <v>280.4541615355684</v>
      </c>
      <c r="N758" s="15">
        <f t="shared" si="149"/>
        <v>13.098875517269516</v>
      </c>
      <c r="O758" s="6"/>
      <c r="P758" s="7">
        <f t="shared" si="150"/>
        <v>17.765664123579917</v>
      </c>
      <c r="Q758" s="7"/>
      <c r="R758" s="46">
        <f t="shared" si="151"/>
        <v>1.5294045467209853E-2</v>
      </c>
      <c r="S758" s="22">
        <f t="shared" si="161"/>
        <v>1.0040352848528435</v>
      </c>
      <c r="T758" s="22">
        <f t="shared" si="162"/>
        <v>13.170570824448809</v>
      </c>
      <c r="U758" s="39">
        <f t="shared" si="152"/>
        <v>3.7699766046815908E-2</v>
      </c>
      <c r="V758" s="39">
        <f t="shared" si="153"/>
        <v>-2.1244585716229114E-4</v>
      </c>
      <c r="W758" s="39">
        <f t="shared" si="154"/>
        <v>3.7912211903978199E-2</v>
      </c>
      <c r="Z758" s="37"/>
      <c r="AA758" s="37"/>
    </row>
    <row r="759" spans="1:27">
      <c r="A759" s="1">
        <v>1933.07</v>
      </c>
      <c r="B759" s="11">
        <v>11.23</v>
      </c>
      <c r="C759" s="4">
        <v>0.46500000000000002</v>
      </c>
      <c r="D759" s="11">
        <v>0.42749999999999999</v>
      </c>
      <c r="E759" s="11">
        <v>13.1</v>
      </c>
      <c r="F759" s="4">
        <f t="shared" si="158"/>
        <v>1933.5416666666099</v>
      </c>
      <c r="G759" s="22">
        <f>G753*6/12+G765*6/12</f>
        <v>3.2149999999999999</v>
      </c>
      <c r="H759" s="22">
        <f>G759+100*variable_alloc_parm!B$8</f>
        <v>3.2149999999999999</v>
      </c>
      <c r="I759" s="4">
        <f t="shared" si="155"/>
        <v>261.20465648854969</v>
      </c>
      <c r="J759" s="4">
        <f t="shared" si="156"/>
        <v>10.815687022900764</v>
      </c>
      <c r="K759" s="33">
        <f t="shared" si="159"/>
        <v>7209.101297999101</v>
      </c>
      <c r="L759" s="4">
        <f t="shared" si="160"/>
        <v>9.9434541984732832</v>
      </c>
      <c r="M759" s="33">
        <f t="shared" si="157"/>
        <v>274.43373151332281</v>
      </c>
      <c r="N759" s="15">
        <f t="shared" si="149"/>
        <v>13.75430449387453</v>
      </c>
      <c r="O759" s="6"/>
      <c r="P759" s="7">
        <f t="shared" si="150"/>
        <v>18.66129596476301</v>
      </c>
      <c r="Q759" s="7"/>
      <c r="R759" s="46">
        <f t="shared" si="151"/>
        <v>1.3692183456504539E-2</v>
      </c>
      <c r="S759" s="22">
        <f t="shared" si="161"/>
        <v>1.0040230955355782</v>
      </c>
      <c r="T759" s="22">
        <f t="shared" si="162"/>
        <v>12.819940185754209</v>
      </c>
      <c r="U759" s="39">
        <f t="shared" si="152"/>
        <v>3.5626183953910484E-2</v>
      </c>
      <c r="V759" s="39">
        <f t="shared" si="153"/>
        <v>3.2628797449480995E-3</v>
      </c>
      <c r="W759" s="39">
        <f t="shared" si="154"/>
        <v>3.2363304208962385E-2</v>
      </c>
      <c r="Z759" s="37"/>
      <c r="AA759" s="37"/>
    </row>
    <row r="760" spans="1:27">
      <c r="A760" s="1">
        <v>1933.08</v>
      </c>
      <c r="B760" s="11">
        <v>10.67</v>
      </c>
      <c r="C760" s="4">
        <v>0.46</v>
      </c>
      <c r="D760" s="11">
        <v>0.43</v>
      </c>
      <c r="E760" s="11">
        <v>13.2</v>
      </c>
      <c r="F760" s="4">
        <f t="shared" si="158"/>
        <v>1933.6249999999432</v>
      </c>
      <c r="G760" s="22">
        <f>G753*5/12+G765*7/12</f>
        <v>3.1991666666666667</v>
      </c>
      <c r="H760" s="22">
        <f>G760+100*variable_alloc_parm!B$8</f>
        <v>3.1991666666666667</v>
      </c>
      <c r="I760" s="4">
        <f t="shared" si="155"/>
        <v>246.29916666666671</v>
      </c>
      <c r="J760" s="4">
        <f t="shared" si="156"/>
        <v>10.618333333333336</v>
      </c>
      <c r="K760" s="33">
        <f t="shared" si="159"/>
        <v>6822.1398479377394</v>
      </c>
      <c r="L760" s="4">
        <f t="shared" si="160"/>
        <v>9.9258333333333351</v>
      </c>
      <c r="M760" s="33">
        <f t="shared" si="157"/>
        <v>274.93159649608509</v>
      </c>
      <c r="N760" s="15">
        <f t="shared" si="149"/>
        <v>12.999527050367734</v>
      </c>
      <c r="O760" s="6"/>
      <c r="P760" s="7">
        <f t="shared" si="150"/>
        <v>17.646361139482373</v>
      </c>
      <c r="Q760" s="7"/>
      <c r="R760" s="46">
        <f t="shared" si="151"/>
        <v>1.9380219800860909E-2</v>
      </c>
      <c r="S760" s="22">
        <f t="shared" si="161"/>
        <v>1.0040109072573054</v>
      </c>
      <c r="T760" s="22">
        <f t="shared" si="162"/>
        <v>12.774004544807035</v>
      </c>
      <c r="U760" s="39">
        <f t="shared" si="152"/>
        <v>3.7129647950889577E-2</v>
      </c>
      <c r="V760" s="39">
        <f t="shared" si="153"/>
        <v>4.4012848661523218E-3</v>
      </c>
      <c r="W760" s="39">
        <f t="shared" si="154"/>
        <v>3.2728363084737255E-2</v>
      </c>
      <c r="Z760" s="37"/>
      <c r="AA760" s="37"/>
    </row>
    <row r="761" spans="1:27">
      <c r="A761" s="1">
        <v>1933.09</v>
      </c>
      <c r="B761" s="11">
        <v>10.58</v>
      </c>
      <c r="C761" s="4">
        <v>0.45500000000000002</v>
      </c>
      <c r="D761" s="11">
        <v>0.4325</v>
      </c>
      <c r="E761" s="11">
        <v>13.2</v>
      </c>
      <c r="F761" s="4">
        <f t="shared" si="158"/>
        <v>1933.7083333332764</v>
      </c>
      <c r="G761" s="22">
        <f>G753*4/12+G765*8/12</f>
        <v>3.1833333333333336</v>
      </c>
      <c r="H761" s="22">
        <f>G761+100*variable_alloc_parm!B$8</f>
        <v>3.1833333333333336</v>
      </c>
      <c r="I761" s="4">
        <f t="shared" si="155"/>
        <v>244.22166666666672</v>
      </c>
      <c r="J761" s="4">
        <f t="shared" si="156"/>
        <v>10.502916666666669</v>
      </c>
      <c r="K761" s="33">
        <f t="shared" si="159"/>
        <v>6788.8390247187372</v>
      </c>
      <c r="L761" s="4">
        <f t="shared" si="160"/>
        <v>9.9835416666666692</v>
      </c>
      <c r="M761" s="33">
        <f t="shared" si="157"/>
        <v>277.52106599157412</v>
      </c>
      <c r="N761" s="15">
        <f t="shared" si="149"/>
        <v>12.922920614885991</v>
      </c>
      <c r="O761" s="6"/>
      <c r="P761" s="7">
        <f t="shared" si="150"/>
        <v>17.550453640523479</v>
      </c>
      <c r="Q761" s="7"/>
      <c r="R761" s="46">
        <f t="shared" si="151"/>
        <v>1.942653984521707E-2</v>
      </c>
      <c r="S761" s="22">
        <f t="shared" si="161"/>
        <v>1.0039987200192555</v>
      </c>
      <c r="T761" s="22">
        <f t="shared" si="162"/>
        <v>12.825239892340653</v>
      </c>
      <c r="U761" s="39">
        <f t="shared" si="152"/>
        <v>3.9659400079868457E-2</v>
      </c>
      <c r="V761" s="39">
        <f t="shared" si="153"/>
        <v>3.6203071778433404E-3</v>
      </c>
      <c r="W761" s="39">
        <f t="shared" si="154"/>
        <v>3.6039092902025116E-2</v>
      </c>
      <c r="Z761" s="37"/>
      <c r="AA761" s="37"/>
    </row>
    <row r="762" spans="1:27">
      <c r="A762" s="1">
        <v>1933.1</v>
      </c>
      <c r="B762" s="11">
        <v>9.5500000000000007</v>
      </c>
      <c r="C762" s="4">
        <v>0.45</v>
      </c>
      <c r="D762" s="11">
        <v>0.435</v>
      </c>
      <c r="E762" s="11">
        <v>13.2</v>
      </c>
      <c r="F762" s="4">
        <f t="shared" si="158"/>
        <v>1933.7916666666097</v>
      </c>
      <c r="G762" s="22">
        <f>G753*3/12+G765*9/12</f>
        <v>3.1675000000000004</v>
      </c>
      <c r="H762" s="22">
        <f>G762+100*variable_alloc_parm!B$8</f>
        <v>3.1675000000000004</v>
      </c>
      <c r="I762" s="4">
        <f t="shared" si="155"/>
        <v>220.44583333333338</v>
      </c>
      <c r="J762" s="4">
        <f t="shared" si="156"/>
        <v>10.387500000000003</v>
      </c>
      <c r="K762" s="33">
        <f t="shared" si="159"/>
        <v>6151.9843241484778</v>
      </c>
      <c r="L762" s="4">
        <f t="shared" si="160"/>
        <v>10.041250000000003</v>
      </c>
      <c r="M762" s="33">
        <f t="shared" si="157"/>
        <v>280.22127549786262</v>
      </c>
      <c r="N762" s="15">
        <f t="shared" si="149"/>
        <v>11.696253568143693</v>
      </c>
      <c r="O762" s="6"/>
      <c r="P762" s="7">
        <f t="shared" si="150"/>
        <v>15.896625559601668</v>
      </c>
      <c r="Q762" s="7"/>
      <c r="R762" s="46">
        <f t="shared" si="151"/>
        <v>2.7136042354103738E-2</v>
      </c>
      <c r="S762" s="22">
        <f t="shared" si="161"/>
        <v>1.0039865338226626</v>
      </c>
      <c r="T762" s="22">
        <f t="shared" si="162"/>
        <v>12.876524435849911</v>
      </c>
      <c r="U762" s="39">
        <f t="shared" si="152"/>
        <v>4.9427041432104968E-2</v>
      </c>
      <c r="V762" s="39">
        <f t="shared" si="153"/>
        <v>3.4193985238579749E-3</v>
      </c>
      <c r="W762" s="39">
        <f t="shared" si="154"/>
        <v>4.6007642908246993E-2</v>
      </c>
      <c r="Z762" s="37"/>
      <c r="AA762" s="37"/>
    </row>
    <row r="763" spans="1:27">
      <c r="A763" s="1">
        <v>1933.11</v>
      </c>
      <c r="B763" s="11">
        <v>9.7799999999999994</v>
      </c>
      <c r="C763" s="4">
        <v>0.44500000000000001</v>
      </c>
      <c r="D763" s="11">
        <v>0.4375</v>
      </c>
      <c r="E763" s="11">
        <v>13.2</v>
      </c>
      <c r="F763" s="4">
        <f t="shared" si="158"/>
        <v>1933.8749999999429</v>
      </c>
      <c r="G763" s="22">
        <f>G753*2/12+G765*10/12</f>
        <v>3.1516666666666668</v>
      </c>
      <c r="H763" s="22">
        <f>G763+100*variable_alloc_parm!B$8</f>
        <v>3.1516666666666668</v>
      </c>
      <c r="I763" s="4">
        <f t="shared" si="155"/>
        <v>225.75500000000005</v>
      </c>
      <c r="J763" s="4">
        <f t="shared" si="156"/>
        <v>10.272083333333336</v>
      </c>
      <c r="K763" s="33">
        <f t="shared" si="159"/>
        <v>6324.03589272523</v>
      </c>
      <c r="L763" s="4">
        <f t="shared" si="160"/>
        <v>10.098958333333336</v>
      </c>
      <c r="M763" s="33">
        <f t="shared" si="157"/>
        <v>282.900378636737</v>
      </c>
      <c r="N763" s="15">
        <f t="shared" si="149"/>
        <v>12.011766193389937</v>
      </c>
      <c r="O763" s="6"/>
      <c r="P763" s="7">
        <f t="shared" si="150"/>
        <v>16.334983881493503</v>
      </c>
      <c r="Q763" s="7"/>
      <c r="R763" s="46">
        <f t="shared" si="151"/>
        <v>2.5048616954833278E-2</v>
      </c>
      <c r="S763" s="22">
        <f t="shared" si="161"/>
        <v>1.0039743486687611</v>
      </c>
      <c r="T763" s="22">
        <f t="shared" si="162"/>
        <v>12.927857136031767</v>
      </c>
      <c r="U763" s="39">
        <f t="shared" si="152"/>
        <v>4.2051162884508386E-2</v>
      </c>
      <c r="V763" s="39">
        <f t="shared" si="153"/>
        <v>3.2198175913822347E-3</v>
      </c>
      <c r="W763" s="39">
        <f t="shared" si="154"/>
        <v>3.8831345293126152E-2</v>
      </c>
      <c r="Z763" s="37"/>
      <c r="AA763" s="37"/>
    </row>
    <row r="764" spans="1:27">
      <c r="A764" s="1">
        <v>1933.12</v>
      </c>
      <c r="B764" s="11">
        <v>9.9700000000000006</v>
      </c>
      <c r="C764" s="4">
        <v>0.44</v>
      </c>
      <c r="D764" s="11">
        <v>0.44</v>
      </c>
      <c r="E764" s="11">
        <v>13.2</v>
      </c>
      <c r="F764" s="4">
        <f t="shared" si="158"/>
        <v>1933.9583333332762</v>
      </c>
      <c r="G764" s="22">
        <f>G753*1/12+G765*11/12</f>
        <v>3.1358333333333333</v>
      </c>
      <c r="H764" s="22">
        <f>G764+100*variable_alloc_parm!B$8</f>
        <v>3.1358333333333333</v>
      </c>
      <c r="I764" s="4">
        <f t="shared" si="155"/>
        <v>230.1408333333334</v>
      </c>
      <c r="J764" s="4">
        <f t="shared" si="156"/>
        <v>10.156666666666668</v>
      </c>
      <c r="K764" s="33">
        <f t="shared" si="159"/>
        <v>6470.6052317522635</v>
      </c>
      <c r="L764" s="4">
        <f t="shared" si="160"/>
        <v>10.156666666666668</v>
      </c>
      <c r="M764" s="33">
        <f t="shared" si="157"/>
        <v>285.56332015757226</v>
      </c>
      <c r="N764" s="15">
        <f t="shared" si="149"/>
        <v>12.281801622601114</v>
      </c>
      <c r="O764" s="6"/>
      <c r="P764" s="7">
        <f t="shared" si="150"/>
        <v>16.709206885291177</v>
      </c>
      <c r="Q764" s="7"/>
      <c r="R764" s="46">
        <f t="shared" si="151"/>
        <v>2.3376525873983561E-2</v>
      </c>
      <c r="S764" s="22">
        <f t="shared" si="161"/>
        <v>1.0039621645587875</v>
      </c>
      <c r="T764" s="22">
        <f t="shared" si="162"/>
        <v>12.979236947830289</v>
      </c>
      <c r="U764" s="39">
        <f t="shared" si="152"/>
        <v>4.1494697632946664E-2</v>
      </c>
      <c r="V764" s="39">
        <f t="shared" si="153"/>
        <v>3.0215635146513264E-3</v>
      </c>
      <c r="W764" s="39">
        <f t="shared" si="154"/>
        <v>3.8473134118295338E-2</v>
      </c>
      <c r="Z764" s="37"/>
      <c r="AA764" s="37"/>
    </row>
    <row r="765" spans="1:27">
      <c r="A765" s="1">
        <v>1934.01</v>
      </c>
      <c r="B765" s="11">
        <v>10.54</v>
      </c>
      <c r="C765" s="4">
        <v>0.44080000000000003</v>
      </c>
      <c r="D765" s="11">
        <v>0.44419999999999998</v>
      </c>
      <c r="E765" s="11">
        <v>13.2</v>
      </c>
      <c r="F765" s="4">
        <f t="shared" si="158"/>
        <v>1934.0416666666094</v>
      </c>
      <c r="G765" s="22">
        <v>3.12</v>
      </c>
      <c r="H765" s="22">
        <f>G765+100*variable_alloc_parm!B$8</f>
        <v>3.12</v>
      </c>
      <c r="I765" s="4">
        <f t="shared" si="155"/>
        <v>243.29833333333335</v>
      </c>
      <c r="J765" s="4">
        <f t="shared" si="156"/>
        <v>10.175133333333335</v>
      </c>
      <c r="K765" s="33">
        <f t="shared" si="159"/>
        <v>6864.3797433816662</v>
      </c>
      <c r="L765" s="4">
        <f t="shared" si="160"/>
        <v>10.253616666666668</v>
      </c>
      <c r="M765" s="33">
        <f t="shared" si="157"/>
        <v>289.2938787485898</v>
      </c>
      <c r="N765" s="15">
        <f t="shared" si="149"/>
        <v>13.025119828332373</v>
      </c>
      <c r="O765" s="6"/>
      <c r="P765" s="7">
        <f t="shared" si="150"/>
        <v>17.723577324689632</v>
      </c>
      <c r="Q765" s="7"/>
      <c r="R765" s="46">
        <f t="shared" si="151"/>
        <v>1.8888305469469763E-2</v>
      </c>
      <c r="S765" s="22">
        <f t="shared" si="161"/>
        <v>1.0049460002047168</v>
      </c>
      <c r="T765" s="22">
        <f t="shared" si="162"/>
        <v>13.030662820465087</v>
      </c>
      <c r="U765" s="39">
        <f t="shared" si="152"/>
        <v>3.9096748092132483E-2</v>
      </c>
      <c r="V765" s="39">
        <f t="shared" si="153"/>
        <v>2.8246354331062928E-3</v>
      </c>
      <c r="W765" s="39">
        <f t="shared" si="154"/>
        <v>3.627211265902619E-2</v>
      </c>
      <c r="Z765" s="37"/>
      <c r="AA765" s="37"/>
    </row>
    <row r="766" spans="1:27">
      <c r="A766" s="1">
        <v>1934.02</v>
      </c>
      <c r="B766" s="11">
        <v>11.32</v>
      </c>
      <c r="C766" s="4">
        <v>0.44169999999999998</v>
      </c>
      <c r="D766" s="11">
        <v>0.44829999999999998</v>
      </c>
      <c r="E766" s="11">
        <v>13.3</v>
      </c>
      <c r="F766" s="4">
        <f t="shared" si="158"/>
        <v>1934.1249999999427</v>
      </c>
      <c r="G766" s="22">
        <f>G765*11/12+G777*1/12</f>
        <v>3.0924999999999998</v>
      </c>
      <c r="H766" s="22">
        <f>G766+100*variable_alloc_parm!B$8</f>
        <v>3.0924999999999998</v>
      </c>
      <c r="I766" s="4">
        <f t="shared" si="155"/>
        <v>259.33864661654138</v>
      </c>
      <c r="J766" s="4">
        <f t="shared" si="156"/>
        <v>10.119247368421053</v>
      </c>
      <c r="K766" s="33">
        <f t="shared" si="159"/>
        <v>7340.7304430025179</v>
      </c>
      <c r="L766" s="4">
        <f t="shared" si="160"/>
        <v>10.270451879699248</v>
      </c>
      <c r="M766" s="33">
        <f t="shared" si="157"/>
        <v>290.71108282668098</v>
      </c>
      <c r="N766" s="15">
        <f t="shared" si="149"/>
        <v>13.926922904274292</v>
      </c>
      <c r="O766" s="6"/>
      <c r="P766" s="7">
        <f t="shared" si="150"/>
        <v>18.949402441246832</v>
      </c>
      <c r="Q766" s="7"/>
      <c r="R766" s="46">
        <f t="shared" si="151"/>
        <v>1.5491638140697567E-2</v>
      </c>
      <c r="S766" s="22">
        <f t="shared" si="161"/>
        <v>1.0049261411367563</v>
      </c>
      <c r="T766" s="22">
        <f t="shared" si="162"/>
        <v>12.996652989101028</v>
      </c>
      <c r="U766" s="39">
        <f t="shared" si="152"/>
        <v>3.1899028624557069E-2</v>
      </c>
      <c r="V766" s="39">
        <f t="shared" si="153"/>
        <v>3.3744785010205725E-3</v>
      </c>
      <c r="W766" s="39">
        <f t="shared" si="154"/>
        <v>2.8524550123536496E-2</v>
      </c>
      <c r="Z766" s="37"/>
      <c r="AA766" s="37"/>
    </row>
    <row r="767" spans="1:27">
      <c r="A767" s="1">
        <v>1934.03</v>
      </c>
      <c r="B767" s="11">
        <v>10.74</v>
      </c>
      <c r="C767" s="4">
        <v>0.4425</v>
      </c>
      <c r="D767" s="11">
        <v>0.45250000000000001</v>
      </c>
      <c r="E767" s="11">
        <v>13.3</v>
      </c>
      <c r="F767" s="4">
        <f t="shared" si="158"/>
        <v>1934.208333333276</v>
      </c>
      <c r="G767" s="22">
        <f>G765*10/12+G777*2/12</f>
        <v>3.0649999999999999</v>
      </c>
      <c r="H767" s="22">
        <f>G767+100*variable_alloc_parm!B$8</f>
        <v>3.0649999999999999</v>
      </c>
      <c r="I767" s="4">
        <f t="shared" si="155"/>
        <v>246.05097744360904</v>
      </c>
      <c r="J767" s="4">
        <f t="shared" si="156"/>
        <v>10.137575187969926</v>
      </c>
      <c r="K767" s="33">
        <f t="shared" si="159"/>
        <v>6988.5277732272752</v>
      </c>
      <c r="L767" s="4">
        <f t="shared" si="160"/>
        <v>10.366672932330827</v>
      </c>
      <c r="M767" s="33">
        <f t="shared" si="157"/>
        <v>294.44216176772267</v>
      </c>
      <c r="N767" s="15">
        <f t="shared" si="149"/>
        <v>13.254537629740081</v>
      </c>
      <c r="O767" s="6"/>
      <c r="P767" s="7">
        <f t="shared" si="150"/>
        <v>18.036493561971529</v>
      </c>
      <c r="Q767" s="7"/>
      <c r="R767" s="46">
        <f t="shared" si="151"/>
        <v>1.9977583686114617E-2</v>
      </c>
      <c r="S767" s="22">
        <f t="shared" si="161"/>
        <v>1.0049062875674284</v>
      </c>
      <c r="T767" s="22">
        <f t="shared" si="162"/>
        <v>13.060676336030784</v>
      </c>
      <c r="U767" s="39">
        <f t="shared" si="152"/>
        <v>4.0299764715348463E-2</v>
      </c>
      <c r="V767" s="39">
        <f t="shared" si="153"/>
        <v>3.1684800054778695E-3</v>
      </c>
      <c r="W767" s="39">
        <f t="shared" si="154"/>
        <v>3.7131284709870593E-2</v>
      </c>
      <c r="Z767" s="37"/>
      <c r="AA767" s="37"/>
    </row>
    <row r="768" spans="1:27">
      <c r="A768" s="1">
        <v>1934.04</v>
      </c>
      <c r="B768" s="11">
        <v>10.92</v>
      </c>
      <c r="C768" s="4">
        <v>0.44330000000000003</v>
      </c>
      <c r="D768" s="11">
        <v>0.45669999999999999</v>
      </c>
      <c r="E768" s="11">
        <v>13.3</v>
      </c>
      <c r="F768" s="4">
        <f t="shared" si="158"/>
        <v>1934.2916666666092</v>
      </c>
      <c r="G768" s="22">
        <f>G765*9/12+G777*3/12</f>
        <v>3.0375000000000005</v>
      </c>
      <c r="H768" s="22">
        <f>G768+100*variable_alloc_parm!B$8</f>
        <v>3.0375000000000005</v>
      </c>
      <c r="I768" s="4">
        <f t="shared" si="155"/>
        <v>250.17473684210529</v>
      </c>
      <c r="J768" s="4">
        <f t="shared" si="156"/>
        <v>10.155903007518798</v>
      </c>
      <c r="K768" s="33">
        <f t="shared" si="159"/>
        <v>7129.691913140703</v>
      </c>
      <c r="L768" s="4">
        <f t="shared" si="160"/>
        <v>10.462893984962406</v>
      </c>
      <c r="M768" s="33">
        <f t="shared" si="157"/>
        <v>298.18043010360429</v>
      </c>
      <c r="N768" s="15">
        <f t="shared" si="149"/>
        <v>13.518389284490087</v>
      </c>
      <c r="O768" s="6"/>
      <c r="P768" s="7">
        <f t="shared" si="150"/>
        <v>18.3962769479127</v>
      </c>
      <c r="Q768" s="7"/>
      <c r="R768" s="46">
        <f t="shared" si="151"/>
        <v>1.9352156359813806E-2</v>
      </c>
      <c r="S768" s="22">
        <f t="shared" si="161"/>
        <v>1.0048864395080688</v>
      </c>
      <c r="T768" s="22">
        <f t="shared" si="162"/>
        <v>13.124755769960458</v>
      </c>
      <c r="U768" s="39">
        <f t="shared" si="152"/>
        <v>3.6263212525393218E-2</v>
      </c>
      <c r="V768" s="39">
        <f t="shared" si="153"/>
        <v>2.3891754671763188E-3</v>
      </c>
      <c r="W768" s="39">
        <f t="shared" si="154"/>
        <v>3.3874037058216899E-2</v>
      </c>
      <c r="Z768" s="37"/>
      <c r="AA768" s="37"/>
    </row>
    <row r="769" spans="1:27">
      <c r="A769" s="1">
        <v>1934.05</v>
      </c>
      <c r="B769" s="11">
        <v>9.81</v>
      </c>
      <c r="C769" s="4">
        <v>0.44419999999999998</v>
      </c>
      <c r="D769" s="11">
        <v>0.46079999999999999</v>
      </c>
      <c r="E769" s="11">
        <v>13.3</v>
      </c>
      <c r="F769" s="4">
        <f t="shared" si="158"/>
        <v>1934.3749999999425</v>
      </c>
      <c r="G769" s="22">
        <f>G765*8/12+G777*4/12</f>
        <v>3.0100000000000002</v>
      </c>
      <c r="H769" s="22">
        <f>G769+100*variable_alloc_parm!B$8</f>
        <v>3.0100000000000002</v>
      </c>
      <c r="I769" s="4">
        <f t="shared" si="155"/>
        <v>224.74488721804514</v>
      </c>
      <c r="J769" s="4">
        <f t="shared" si="156"/>
        <v>10.176521804511278</v>
      </c>
      <c r="K769" s="33">
        <f t="shared" si="159"/>
        <v>6429.1387451369092</v>
      </c>
      <c r="L769" s="4">
        <f t="shared" si="160"/>
        <v>10.556824060150376</v>
      </c>
      <c r="M769" s="33">
        <f t="shared" si="157"/>
        <v>301.99257224863277</v>
      </c>
      <c r="N769" s="15">
        <f t="shared" ref="N769:N832" si="163">I769/AVERAGE(L649:L768)</f>
        <v>12.181583235024018</v>
      </c>
      <c r="O769" s="6"/>
      <c r="P769" s="7">
        <f t="shared" ref="P769:P832" si="164">K769/AVERAGE(M649:M768)</f>
        <v>16.58394257610227</v>
      </c>
      <c r="Q769" s="7"/>
      <c r="R769" s="46">
        <f t="shared" ref="R769:R832" si="165">1/N769-(H769/100-(((E769/E649)^(1/10))-1))</f>
        <v>2.7744981955740058E-2</v>
      </c>
      <c r="S769" s="22">
        <f t="shared" si="161"/>
        <v>1.0048665969700379</v>
      </c>
      <c r="T769" s="22">
        <f t="shared" si="162"/>
        <v>13.188889095088546</v>
      </c>
      <c r="U769" s="39">
        <f t="shared" si="152"/>
        <v>4.932316947008708E-2</v>
      </c>
      <c r="V769" s="39">
        <f t="shared" si="153"/>
        <v>2.1858826627716432E-3</v>
      </c>
      <c r="W769" s="39">
        <f t="shared" si="154"/>
        <v>4.7137286807315437E-2</v>
      </c>
      <c r="Z769" s="37"/>
      <c r="AA769" s="37"/>
    </row>
    <row r="770" spans="1:27">
      <c r="A770" s="1">
        <v>1934.06</v>
      </c>
      <c r="B770" s="11">
        <v>9.94</v>
      </c>
      <c r="C770" s="4">
        <v>0.44500000000000001</v>
      </c>
      <c r="D770" s="11">
        <v>0.46500000000000002</v>
      </c>
      <c r="E770" s="11">
        <v>13.4</v>
      </c>
      <c r="F770" s="4">
        <f t="shared" si="158"/>
        <v>1934.4583333332757</v>
      </c>
      <c r="G770" s="22">
        <f>G765*7/12+G777*5/12</f>
        <v>2.9824999999999999</v>
      </c>
      <c r="H770" s="22">
        <f>G770+100*variable_alloc_parm!B$8</f>
        <v>2.9824999999999999</v>
      </c>
      <c r="I770" s="4">
        <f t="shared" si="155"/>
        <v>226.0237313432836</v>
      </c>
      <c r="J770" s="4">
        <f t="shared" si="156"/>
        <v>10.118768656716419</v>
      </c>
      <c r="K770" s="33">
        <f t="shared" si="159"/>
        <v>6489.8436349585963</v>
      </c>
      <c r="L770" s="4">
        <f t="shared" si="160"/>
        <v>10.573544776119403</v>
      </c>
      <c r="M770" s="33">
        <f t="shared" si="157"/>
        <v>303.59932497542729</v>
      </c>
      <c r="N770" s="15">
        <f t="shared" si="163"/>
        <v>12.287726483952422</v>
      </c>
      <c r="O770" s="6"/>
      <c r="P770" s="7">
        <f t="shared" si="164"/>
        <v>16.73447898214167</v>
      </c>
      <c r="Q770" s="7"/>
      <c r="R770" s="46">
        <f t="shared" si="165"/>
        <v>2.8042045242693478E-2</v>
      </c>
      <c r="S770" s="22">
        <f t="shared" si="161"/>
        <v>1.0048467599647228</v>
      </c>
      <c r="T770" s="22">
        <f t="shared" si="162"/>
        <v>13.154170564716297</v>
      </c>
      <c r="U770" s="39">
        <f t="shared" ref="U770:U833" si="166">(($K890/$K770)^(1/10)-1)</f>
        <v>5.300968567713471E-2</v>
      </c>
      <c r="V770" s="39">
        <f t="shared" ref="V770:V833" si="167">(($T890/$T770)^(1/10)-1)</f>
        <v>2.163518598120362E-3</v>
      </c>
      <c r="W770" s="39">
        <f t="shared" ref="W770:W833" si="168">U770-V770</f>
        <v>5.0846167079014348E-2</v>
      </c>
      <c r="Z770" s="37"/>
      <c r="AA770" s="37"/>
    </row>
    <row r="771" spans="1:27">
      <c r="A771" s="1">
        <v>1934.07</v>
      </c>
      <c r="B771" s="11">
        <v>9.4700000000000006</v>
      </c>
      <c r="C771" s="4">
        <v>0.44579999999999997</v>
      </c>
      <c r="D771" s="11">
        <v>0.46920000000000001</v>
      </c>
      <c r="E771" s="11">
        <v>13.4</v>
      </c>
      <c r="F771" s="4">
        <f t="shared" si="158"/>
        <v>1934.541666666609</v>
      </c>
      <c r="G771" s="22">
        <f>G765*6/12+G777*6/12</f>
        <v>2.9550000000000001</v>
      </c>
      <c r="H771" s="22">
        <f>G771+100*variable_alloc_parm!B$8</f>
        <v>2.9550000000000001</v>
      </c>
      <c r="I771" s="4">
        <f t="shared" si="155"/>
        <v>215.33649253731346</v>
      </c>
      <c r="J771" s="4">
        <f t="shared" si="156"/>
        <v>10.136959701492538</v>
      </c>
      <c r="K771" s="33">
        <f t="shared" si="159"/>
        <v>6207.235102021793</v>
      </c>
      <c r="L771" s="4">
        <f t="shared" si="160"/>
        <v>10.669047761194031</v>
      </c>
      <c r="M771" s="33">
        <f t="shared" si="157"/>
        <v>307.54326397767954</v>
      </c>
      <c r="N771" s="15">
        <f t="shared" si="163"/>
        <v>11.741524229318239</v>
      </c>
      <c r="O771" s="6"/>
      <c r="P771" s="7">
        <f t="shared" si="164"/>
        <v>15.999498232451339</v>
      </c>
      <c r="Q771" s="7"/>
      <c r="R771" s="46">
        <f t="shared" si="165"/>
        <v>3.1530291351625779E-2</v>
      </c>
      <c r="S771" s="22">
        <f t="shared" si="161"/>
        <v>1.0048269285035347</v>
      </c>
      <c r="T771" s="22">
        <f t="shared" si="162"/>
        <v>13.217925671978501</v>
      </c>
      <c r="U771" s="39">
        <f t="shared" si="166"/>
        <v>6.0260403895487924E-2</v>
      </c>
      <c r="V771" s="39">
        <f t="shared" si="167"/>
        <v>1.3952474012906002E-3</v>
      </c>
      <c r="W771" s="39">
        <f t="shared" si="168"/>
        <v>5.8865156494197324E-2</v>
      </c>
      <c r="Z771" s="37"/>
      <c r="AA771" s="37"/>
    </row>
    <row r="772" spans="1:27">
      <c r="A772" s="1">
        <v>1934.08</v>
      </c>
      <c r="B772" s="11">
        <v>9.1</v>
      </c>
      <c r="C772" s="4">
        <v>0.44669999999999999</v>
      </c>
      <c r="D772" s="11">
        <v>0.4733</v>
      </c>
      <c r="E772" s="11">
        <v>13.4</v>
      </c>
      <c r="F772" s="4">
        <f t="shared" si="158"/>
        <v>1934.6249999999422</v>
      </c>
      <c r="G772" s="22">
        <f>G765*5/12+G777*7/12</f>
        <v>2.9275000000000002</v>
      </c>
      <c r="H772" s="22">
        <f>G772+100*variable_alloc_parm!B$8</f>
        <v>2.9275000000000002</v>
      </c>
      <c r="I772" s="4">
        <f t="shared" si="155"/>
        <v>206.92313432835823</v>
      </c>
      <c r="J772" s="4">
        <f t="shared" si="156"/>
        <v>10.157424626865673</v>
      </c>
      <c r="K772" s="33">
        <f t="shared" si="159"/>
        <v>5989.1133849071894</v>
      </c>
      <c r="L772" s="4">
        <f t="shared" si="160"/>
        <v>10.762276865671643</v>
      </c>
      <c r="M772" s="33">
        <f t="shared" si="157"/>
        <v>311.49971044797502</v>
      </c>
      <c r="N772" s="15">
        <f t="shared" si="163"/>
        <v>11.315025981829045</v>
      </c>
      <c r="O772" s="6"/>
      <c r="P772" s="7">
        <f t="shared" si="164"/>
        <v>15.42944023582535</v>
      </c>
      <c r="Q772" s="7"/>
      <c r="R772" s="46">
        <f t="shared" si="165"/>
        <v>3.5588081455892727E-2</v>
      </c>
      <c r="S772" s="22">
        <f t="shared" si="161"/>
        <v>1.0048071025979108</v>
      </c>
      <c r="T772" s="22">
        <f t="shared" si="162"/>
        <v>13.281727654162175</v>
      </c>
      <c r="U772" s="39">
        <f t="shared" si="166"/>
        <v>6.2933728437971403E-2</v>
      </c>
      <c r="V772" s="39">
        <f t="shared" si="167"/>
        <v>1.1959038505688913E-3</v>
      </c>
      <c r="W772" s="39">
        <f t="shared" si="168"/>
        <v>6.1737824587402512E-2</v>
      </c>
      <c r="Z772" s="37"/>
      <c r="AA772" s="37"/>
    </row>
    <row r="773" spans="1:27">
      <c r="A773" s="1">
        <v>1934.09</v>
      </c>
      <c r="B773" s="11">
        <v>8.8800000000000008</v>
      </c>
      <c r="C773" s="4">
        <v>0.44750000000000001</v>
      </c>
      <c r="D773" s="11">
        <v>0.47749999999999998</v>
      </c>
      <c r="E773" s="11">
        <v>13.6</v>
      </c>
      <c r="F773" s="4">
        <f t="shared" si="158"/>
        <v>1934.7083333332755</v>
      </c>
      <c r="G773" s="22">
        <f>G765*4/12+G777*8/12</f>
        <v>2.9000000000000004</v>
      </c>
      <c r="H773" s="22">
        <f>G773+100*variable_alloc_parm!B$8</f>
        <v>2.9000000000000004</v>
      </c>
      <c r="I773" s="4">
        <f t="shared" si="155"/>
        <v>198.95117647058831</v>
      </c>
      <c r="J773" s="4">
        <f t="shared" si="156"/>
        <v>10.025974264705885</v>
      </c>
      <c r="K773" s="33">
        <f t="shared" si="159"/>
        <v>5782.5580944133226</v>
      </c>
      <c r="L773" s="4">
        <f t="shared" si="160"/>
        <v>10.698106617647062</v>
      </c>
      <c r="M773" s="33">
        <f t="shared" si="157"/>
        <v>310.94273536963527</v>
      </c>
      <c r="N773" s="15">
        <f t="shared" si="163"/>
        <v>10.909954083288843</v>
      </c>
      <c r="O773" s="6"/>
      <c r="P773" s="7">
        <f t="shared" si="164"/>
        <v>14.889060036884638</v>
      </c>
      <c r="Q773" s="7"/>
      <c r="R773" s="46">
        <f t="shared" si="165"/>
        <v>4.0018781641811475E-2</v>
      </c>
      <c r="S773" s="22">
        <f t="shared" si="161"/>
        <v>1.0047872822593136</v>
      </c>
      <c r="T773" s="22">
        <f t="shared" si="162"/>
        <v>13.14931583635452</v>
      </c>
      <c r="U773" s="39">
        <f t="shared" si="166"/>
        <v>6.5359107854913168E-2</v>
      </c>
      <c r="V773" s="39">
        <f t="shared" si="167"/>
        <v>2.4819339375721228E-3</v>
      </c>
      <c r="W773" s="39">
        <f t="shared" si="168"/>
        <v>6.2877173917341045E-2</v>
      </c>
      <c r="Z773" s="37"/>
      <c r="AA773" s="37"/>
    </row>
    <row r="774" spans="1:27">
      <c r="A774" s="1">
        <v>1934.1</v>
      </c>
      <c r="B774" s="11">
        <v>8.9499999999999993</v>
      </c>
      <c r="C774" s="4">
        <v>0.44829999999999998</v>
      </c>
      <c r="D774" s="11">
        <v>0.48170000000000002</v>
      </c>
      <c r="E774" s="11">
        <v>13.5</v>
      </c>
      <c r="F774" s="4">
        <f t="shared" si="158"/>
        <v>1934.7916666666088</v>
      </c>
      <c r="G774" s="22">
        <f>G765*3/12+G777*9/12</f>
        <v>2.8724999999999996</v>
      </c>
      <c r="H774" s="22">
        <f>G774+100*variable_alloc_parm!B$8</f>
        <v>2.8724999999999996</v>
      </c>
      <c r="I774" s="4">
        <f t="shared" si="155"/>
        <v>202.00481481481481</v>
      </c>
      <c r="J774" s="4">
        <f t="shared" si="156"/>
        <v>10.118297037037038</v>
      </c>
      <c r="K774" s="33">
        <f t="shared" si="159"/>
        <v>5895.8202770955249</v>
      </c>
      <c r="L774" s="4">
        <f t="shared" si="160"/>
        <v>10.872147407407409</v>
      </c>
      <c r="M774" s="33">
        <f t="shared" si="157"/>
        <v>317.32029357283966</v>
      </c>
      <c r="N774" s="15">
        <f t="shared" si="163"/>
        <v>11.108352605351719</v>
      </c>
      <c r="O774" s="6"/>
      <c r="P774" s="7">
        <f t="shared" si="164"/>
        <v>15.17197463603115</v>
      </c>
      <c r="Q774" s="7"/>
      <c r="R774" s="46">
        <f t="shared" si="165"/>
        <v>3.7366377272122345E-2</v>
      </c>
      <c r="S774" s="22">
        <f t="shared" si="161"/>
        <v>1.0047674674992313</v>
      </c>
      <c r="T774" s="22">
        <f t="shared" si="162"/>
        <v>13.310133954800603</v>
      </c>
      <c r="U774" s="39">
        <f t="shared" si="166"/>
        <v>6.6321618655602821E-2</v>
      </c>
      <c r="V774" s="39">
        <f t="shared" si="167"/>
        <v>1.5454486364046005E-3</v>
      </c>
      <c r="W774" s="39">
        <f t="shared" si="168"/>
        <v>6.477617001919822E-2</v>
      </c>
      <c r="Z774" s="37"/>
      <c r="AA774" s="37"/>
    </row>
    <row r="775" spans="1:27">
      <c r="A775" s="1">
        <v>1934.11</v>
      </c>
      <c r="B775" s="11">
        <v>9.1999999999999993</v>
      </c>
      <c r="C775" s="4">
        <v>0.44919999999999999</v>
      </c>
      <c r="D775" s="11">
        <v>0.48580000000000001</v>
      </c>
      <c r="E775" s="11">
        <v>13.5</v>
      </c>
      <c r="F775" s="4">
        <f t="shared" si="158"/>
        <v>1934.874999999942</v>
      </c>
      <c r="G775" s="22">
        <f>G765*2/12+G777*10/12</f>
        <v>2.8449999999999998</v>
      </c>
      <c r="H775" s="22">
        <f>G775+100*variable_alloc_parm!B$8</f>
        <v>2.8449999999999998</v>
      </c>
      <c r="I775" s="4">
        <f t="shared" si="155"/>
        <v>207.64740740740743</v>
      </c>
      <c r="J775" s="4">
        <f t="shared" si="156"/>
        <v>10.138610370370372</v>
      </c>
      <c r="K775" s="33">
        <f t="shared" si="159"/>
        <v>6085.1672351938305</v>
      </c>
      <c r="L775" s="4">
        <f t="shared" si="160"/>
        <v>10.964685925925927</v>
      </c>
      <c r="M775" s="33">
        <f t="shared" si="157"/>
        <v>321.32328726708289</v>
      </c>
      <c r="N775" s="15">
        <f t="shared" si="163"/>
        <v>11.448808690205695</v>
      </c>
      <c r="O775" s="6"/>
      <c r="P775" s="7">
        <f t="shared" si="164"/>
        <v>15.647600135571404</v>
      </c>
      <c r="Q775" s="7"/>
      <c r="R775" s="46">
        <f t="shared" si="165"/>
        <v>3.496436017184492E-2</v>
      </c>
      <c r="S775" s="22">
        <f t="shared" si="161"/>
        <v>1.0047476583291777</v>
      </c>
      <c r="T775" s="22">
        <f t="shared" si="162"/>
        <v>13.373589585840531</v>
      </c>
      <c r="U775" s="39">
        <f t="shared" si="166"/>
        <v>6.2653955849599319E-2</v>
      </c>
      <c r="V775" s="39">
        <f t="shared" si="167"/>
        <v>1.3498189515908088E-3</v>
      </c>
      <c r="W775" s="39">
        <f t="shared" si="168"/>
        <v>6.130413689800851E-2</v>
      </c>
      <c r="Z775" s="37"/>
      <c r="AA775" s="37"/>
    </row>
    <row r="776" spans="1:27">
      <c r="A776" s="1">
        <v>1934.12</v>
      </c>
      <c r="B776" s="11">
        <v>9.26</v>
      </c>
      <c r="C776" s="4">
        <v>0.45</v>
      </c>
      <c r="D776" s="11">
        <v>0.49</v>
      </c>
      <c r="E776" s="11">
        <v>13.4</v>
      </c>
      <c r="F776" s="4">
        <f t="shared" si="158"/>
        <v>1934.9583333332753</v>
      </c>
      <c r="G776" s="22">
        <f>G765*1/12+G777*11/12</f>
        <v>2.8174999999999999</v>
      </c>
      <c r="H776" s="22">
        <f>G776+100*variable_alloc_parm!B$8</f>
        <v>2.8174999999999999</v>
      </c>
      <c r="I776" s="4">
        <f t="shared" si="155"/>
        <v>210.56134328358212</v>
      </c>
      <c r="J776" s="4">
        <f t="shared" si="156"/>
        <v>10.232462686567168</v>
      </c>
      <c r="K776" s="33">
        <f t="shared" si="159"/>
        <v>6195.5497403017334</v>
      </c>
      <c r="L776" s="4">
        <f t="shared" si="160"/>
        <v>11.142014925373136</v>
      </c>
      <c r="M776" s="33">
        <f t="shared" si="157"/>
        <v>327.84226487557771</v>
      </c>
      <c r="N776" s="15">
        <f t="shared" si="163"/>
        <v>11.639337566475882</v>
      </c>
      <c r="O776" s="6"/>
      <c r="P776" s="7">
        <f t="shared" si="164"/>
        <v>15.918287827037343</v>
      </c>
      <c r="Q776" s="7"/>
      <c r="R776" s="46">
        <f t="shared" si="165"/>
        <v>3.2518880399899815E-2</v>
      </c>
      <c r="S776" s="22">
        <f t="shared" si="161"/>
        <v>1.0047278547606919</v>
      </c>
      <c r="T776" s="22">
        <f t="shared" si="162"/>
        <v>13.537359557290159</v>
      </c>
      <c r="U776" s="39">
        <f t="shared" si="166"/>
        <v>6.2872662065975637E-2</v>
      </c>
      <c r="V776" s="39">
        <f t="shared" si="167"/>
        <v>-1.520609469868317E-4</v>
      </c>
      <c r="W776" s="39">
        <f t="shared" si="168"/>
        <v>6.3024723012962469E-2</v>
      </c>
      <c r="Z776" s="37"/>
      <c r="AA776" s="37"/>
    </row>
    <row r="777" spans="1:27">
      <c r="A777" s="1">
        <v>1935.01</v>
      </c>
      <c r="B777" s="11">
        <v>9.26</v>
      </c>
      <c r="C777" s="4">
        <v>0.45</v>
      </c>
      <c r="D777" s="11">
        <v>0.56999999999999995</v>
      </c>
      <c r="E777" s="11">
        <v>13.6</v>
      </c>
      <c r="F777" s="4">
        <f t="shared" si="158"/>
        <v>1935.0416666666085</v>
      </c>
      <c r="G777" s="22">
        <v>2.79</v>
      </c>
      <c r="H777" s="22">
        <f>G777+100*variable_alloc_parm!B$8</f>
        <v>2.79</v>
      </c>
      <c r="I777" s="4">
        <f t="shared" si="155"/>
        <v>207.4648529411765</v>
      </c>
      <c r="J777" s="4">
        <f t="shared" si="156"/>
        <v>10.081985294117651</v>
      </c>
      <c r="K777" s="33">
        <f t="shared" si="159"/>
        <v>6129.1597138237039</v>
      </c>
      <c r="L777" s="4">
        <f t="shared" si="160"/>
        <v>12.770514705882354</v>
      </c>
      <c r="M777" s="33">
        <f t="shared" si="157"/>
        <v>377.28088951182622</v>
      </c>
      <c r="N777" s="15">
        <f t="shared" si="163"/>
        <v>11.495907968201596</v>
      </c>
      <c r="O777" s="6"/>
      <c r="P777" s="7">
        <f t="shared" si="164"/>
        <v>15.731975583272813</v>
      </c>
      <c r="Q777" s="7"/>
      <c r="R777" s="46">
        <f t="shared" si="165"/>
        <v>3.5311025162538569E-2</v>
      </c>
      <c r="S777" s="22">
        <f t="shared" si="161"/>
        <v>1.0033352317261985</v>
      </c>
      <c r="T777" s="22">
        <f t="shared" si="162"/>
        <v>13.401342194368524</v>
      </c>
      <c r="U777" s="39">
        <f t="shared" si="166"/>
        <v>6.7567749593123505E-2</v>
      </c>
      <c r="V777" s="39">
        <f t="shared" si="167"/>
        <v>1.1372253044716896E-3</v>
      </c>
      <c r="W777" s="39">
        <f t="shared" si="168"/>
        <v>6.6430524288651815E-2</v>
      </c>
      <c r="Z777" s="37"/>
      <c r="AA777" s="37"/>
    </row>
    <row r="778" spans="1:27">
      <c r="A778" s="1">
        <v>1935.02</v>
      </c>
      <c r="B778" s="11">
        <v>8.98</v>
      </c>
      <c r="C778" s="4">
        <v>0.45</v>
      </c>
      <c r="D778" s="11">
        <v>0.65</v>
      </c>
      <c r="E778" s="11">
        <v>13.7</v>
      </c>
      <c r="F778" s="4">
        <f t="shared" si="158"/>
        <v>1935.1249999999418</v>
      </c>
      <c r="G778" s="22">
        <f>G777*11/12+G789*1/12</f>
        <v>2.7783333333333333</v>
      </c>
      <c r="H778" s="22">
        <f>G778+100*variable_alloc_parm!B$8</f>
        <v>2.7783333333333333</v>
      </c>
      <c r="I778" s="4">
        <f t="shared" ref="I778:I841" si="169">B778*$E$1839/E778</f>
        <v>199.7230656934307</v>
      </c>
      <c r="J778" s="4">
        <f t="shared" ref="J778:J841" si="170">C778*$E$1839/E778</f>
        <v>10.008394160583945</v>
      </c>
      <c r="K778" s="33">
        <f t="shared" si="159"/>
        <v>5925.0830743951019</v>
      </c>
      <c r="L778" s="4">
        <f t="shared" si="160"/>
        <v>14.456569343065697</v>
      </c>
      <c r="M778" s="33">
        <f t="shared" ref="M778:M841" si="171">L778*(K778/I778)</f>
        <v>428.87572364775241</v>
      </c>
      <c r="N778" s="15">
        <f t="shared" si="163"/>
        <v>11.087812159055561</v>
      </c>
      <c r="O778" s="6"/>
      <c r="P778" s="7">
        <f t="shared" si="164"/>
        <v>15.179973139310745</v>
      </c>
      <c r="Q778" s="7"/>
      <c r="R778" s="46">
        <f t="shared" si="165"/>
        <v>3.9911290060126565E-2</v>
      </c>
      <c r="S778" s="22">
        <f t="shared" si="161"/>
        <v>1.0033260709525895</v>
      </c>
      <c r="T778" s="22">
        <f t="shared" si="162"/>
        <v>13.347892507590659</v>
      </c>
      <c r="U778" s="39">
        <f t="shared" si="166"/>
        <v>7.51244594148337E-2</v>
      </c>
      <c r="V778" s="39">
        <f t="shared" si="167"/>
        <v>1.8674549898307635E-3</v>
      </c>
      <c r="W778" s="39">
        <f t="shared" si="168"/>
        <v>7.3257004425002936E-2</v>
      </c>
      <c r="Z778" s="37"/>
      <c r="AA778" s="37"/>
    </row>
    <row r="779" spans="1:27">
      <c r="A779" s="1">
        <v>1935.03</v>
      </c>
      <c r="B779" s="11">
        <v>8.41</v>
      </c>
      <c r="C779" s="4">
        <v>0.45</v>
      </c>
      <c r="D779" s="11">
        <v>0.73</v>
      </c>
      <c r="E779" s="11">
        <v>13.7</v>
      </c>
      <c r="F779" s="4">
        <f t="shared" ref="F779:F842" si="172">F778+1/12</f>
        <v>1935.208333333275</v>
      </c>
      <c r="G779" s="22">
        <f>G777*10/12+G789*2/12</f>
        <v>2.7666666666666666</v>
      </c>
      <c r="H779" s="22">
        <f>G779+100*variable_alloc_parm!B$8</f>
        <v>2.7666666666666666</v>
      </c>
      <c r="I779" s="4">
        <f t="shared" si="169"/>
        <v>187.04576642335772</v>
      </c>
      <c r="J779" s="4">
        <f t="shared" si="170"/>
        <v>10.008394160583945</v>
      </c>
      <c r="K779" s="33">
        <f t="shared" ref="K779:K842" si="173">K778*((I779+(J779/12))/I778)</f>
        <v>5573.7348854067513</v>
      </c>
      <c r="L779" s="4">
        <f t="shared" ref="L779:L842" si="174">D779*$E$1839/E779</f>
        <v>16.235839416058397</v>
      </c>
      <c r="M779" s="33">
        <f t="shared" si="171"/>
        <v>483.808141063844</v>
      </c>
      <c r="N779" s="15">
        <f t="shared" si="163"/>
        <v>10.398272404790028</v>
      </c>
      <c r="O779" s="6"/>
      <c r="P779" s="7">
        <f t="shared" si="164"/>
        <v>14.241120748641009</v>
      </c>
      <c r="Q779" s="7"/>
      <c r="R779" s="46">
        <f t="shared" si="165"/>
        <v>4.5442152824976288E-2</v>
      </c>
      <c r="S779" s="22">
        <f t="shared" ref="S779:S842" si="175">((H779/H780+H779/1200+((1+H780/1200)^(-119))*(1-H779/H780)))</f>
        <v>1.0033169106083266</v>
      </c>
      <c r="T779" s="22">
        <f t="shared" ref="T779:T842" si="176">T778*S778*E778/E779</f>
        <v>13.392288545138442</v>
      </c>
      <c r="U779" s="39">
        <f t="shared" si="166"/>
        <v>8.2058990207008797E-2</v>
      </c>
      <c r="V779" s="39">
        <f t="shared" si="167"/>
        <v>1.8637406386492472E-3</v>
      </c>
      <c r="W779" s="39">
        <f t="shared" si="168"/>
        <v>8.019524956835955E-2</v>
      </c>
      <c r="Z779" s="37"/>
      <c r="AA779" s="37"/>
    </row>
    <row r="780" spans="1:27">
      <c r="A780" s="1">
        <v>1935.04</v>
      </c>
      <c r="B780" s="11">
        <v>9.0399999999999991</v>
      </c>
      <c r="C780" s="4">
        <v>0.44666699999999998</v>
      </c>
      <c r="D780" s="11">
        <v>0.75666699999999998</v>
      </c>
      <c r="E780" s="11">
        <v>13.8</v>
      </c>
      <c r="F780" s="4">
        <f t="shared" si="172"/>
        <v>1935.2916666666083</v>
      </c>
      <c r="G780" s="22">
        <f>G777*9/12+G789*3/12</f>
        <v>2.7549999999999999</v>
      </c>
      <c r="H780" s="22">
        <f>G780+100*variable_alloc_parm!B$8</f>
        <v>2.7549999999999999</v>
      </c>
      <c r="I780" s="4">
        <f t="shared" si="169"/>
        <v>199.60057971014493</v>
      </c>
      <c r="J780" s="4">
        <f t="shared" si="170"/>
        <v>9.8622778913043483</v>
      </c>
      <c r="K780" s="33">
        <f t="shared" si="173"/>
        <v>5972.3432710247489</v>
      </c>
      <c r="L780" s="4">
        <f t="shared" si="174"/>
        <v>16.706988036231884</v>
      </c>
      <c r="M780" s="33">
        <f t="shared" si="171"/>
        <v>499.89768427615968</v>
      </c>
      <c r="N780" s="15">
        <f t="shared" si="163"/>
        <v>11.104210207149519</v>
      </c>
      <c r="O780" s="6"/>
      <c r="P780" s="7">
        <f t="shared" si="164"/>
        <v>15.203114450417111</v>
      </c>
      <c r="Q780" s="7"/>
      <c r="R780" s="46">
        <f t="shared" si="165"/>
        <v>4.0722612186610906E-2</v>
      </c>
      <c r="S780" s="22">
        <f t="shared" si="175"/>
        <v>1.0033077506937862</v>
      </c>
      <c r="T780" s="22">
        <f t="shared" si="176"/>
        <v>13.339342108438048</v>
      </c>
      <c r="U780" s="39">
        <f t="shared" si="166"/>
        <v>7.7688443169169341E-2</v>
      </c>
      <c r="V780" s="39">
        <f t="shared" si="167"/>
        <v>2.588681703337592E-3</v>
      </c>
      <c r="W780" s="39">
        <f t="shared" si="168"/>
        <v>7.5099761465831749E-2</v>
      </c>
      <c r="Z780" s="37"/>
      <c r="AA780" s="37"/>
    </row>
    <row r="781" spans="1:27">
      <c r="A781" s="1">
        <v>1935.05</v>
      </c>
      <c r="B781" s="11">
        <v>9.75</v>
      </c>
      <c r="C781" s="4">
        <v>0.44333299999999998</v>
      </c>
      <c r="D781" s="11">
        <v>0.78333299999999995</v>
      </c>
      <c r="E781" s="11">
        <v>13.8</v>
      </c>
      <c r="F781" s="4">
        <f t="shared" si="172"/>
        <v>1935.3749999999416</v>
      </c>
      <c r="G781" s="22">
        <f>G777*8/12+G789*4/12</f>
        <v>2.7433333333333332</v>
      </c>
      <c r="H781" s="22">
        <f>G781+100*variable_alloc_parm!B$8</f>
        <v>2.7433333333333332</v>
      </c>
      <c r="I781" s="4">
        <f t="shared" si="169"/>
        <v>215.2771739130435</v>
      </c>
      <c r="J781" s="4">
        <f t="shared" si="170"/>
        <v>9.7886641376811596</v>
      </c>
      <c r="K781" s="33">
        <f t="shared" si="173"/>
        <v>6465.817658271284</v>
      </c>
      <c r="L781" s="4">
        <f t="shared" si="174"/>
        <v>17.295765586956524</v>
      </c>
      <c r="M781" s="33">
        <f t="shared" si="171"/>
        <v>519.47572755965336</v>
      </c>
      <c r="N781" s="15">
        <f t="shared" si="163"/>
        <v>11.985576683480092</v>
      </c>
      <c r="O781" s="6"/>
      <c r="P781" s="7">
        <f t="shared" si="164"/>
        <v>16.397052898465699</v>
      </c>
      <c r="Q781" s="7"/>
      <c r="R781" s="46">
        <f t="shared" si="165"/>
        <v>3.3650043199486175E-2</v>
      </c>
      <c r="S781" s="22">
        <f t="shared" si="175"/>
        <v>1.0032985912093437</v>
      </c>
      <c r="T781" s="22">
        <f t="shared" si="176"/>
        <v>13.383465326551885</v>
      </c>
      <c r="U781" s="39">
        <f t="shared" si="166"/>
        <v>7.2932738673130437E-2</v>
      </c>
      <c r="V781" s="39">
        <f t="shared" si="167"/>
        <v>2.0229719690421089E-3</v>
      </c>
      <c r="W781" s="39">
        <f t="shared" si="168"/>
        <v>7.0909766704088328E-2</v>
      </c>
      <c r="Z781" s="37"/>
      <c r="AA781" s="37"/>
    </row>
    <row r="782" spans="1:27">
      <c r="A782" s="1">
        <v>1935.06</v>
      </c>
      <c r="B782" s="11">
        <v>10.119999999999999</v>
      </c>
      <c r="C782" s="4">
        <v>0.44</v>
      </c>
      <c r="D782" s="11">
        <v>0.81</v>
      </c>
      <c r="E782" s="11">
        <v>13.7</v>
      </c>
      <c r="F782" s="4">
        <f t="shared" si="172"/>
        <v>1935.4583333332748</v>
      </c>
      <c r="G782" s="22">
        <f>G777*7/12+G789*5/12</f>
        <v>2.7316666666666669</v>
      </c>
      <c r="H782" s="22">
        <f>G782+100*variable_alloc_parm!B$8</f>
        <v>2.7316666666666669</v>
      </c>
      <c r="I782" s="4">
        <f t="shared" si="169"/>
        <v>225.07766423357668</v>
      </c>
      <c r="J782" s="4">
        <f t="shared" si="170"/>
        <v>9.7859854014598557</v>
      </c>
      <c r="K782" s="33">
        <f t="shared" si="173"/>
        <v>6784.6673001581112</v>
      </c>
      <c r="L782" s="4">
        <f t="shared" si="174"/>
        <v>18.015109489051099</v>
      </c>
      <c r="M782" s="33">
        <f t="shared" si="171"/>
        <v>543.04155268063937</v>
      </c>
      <c r="N782" s="15">
        <f t="shared" si="163"/>
        <v>12.539519324443889</v>
      </c>
      <c r="O782" s="6"/>
      <c r="P782" s="7">
        <f t="shared" si="164"/>
        <v>17.13650510203755</v>
      </c>
      <c r="Q782" s="7"/>
      <c r="R782" s="46">
        <f t="shared" si="165"/>
        <v>2.824791923225721E-2</v>
      </c>
      <c r="S782" s="22">
        <f t="shared" si="175"/>
        <v>1.0032894321553765</v>
      </c>
      <c r="T782" s="22">
        <f t="shared" si="176"/>
        <v>13.525623673377721</v>
      </c>
      <c r="U782" s="39">
        <f t="shared" si="166"/>
        <v>6.8905102537112795E-2</v>
      </c>
      <c r="V782" s="39">
        <f t="shared" si="167"/>
        <v>1.781255406505533E-4</v>
      </c>
      <c r="W782" s="39">
        <f t="shared" si="168"/>
        <v>6.8726976996462241E-2</v>
      </c>
      <c r="Z782" s="37"/>
      <c r="AA782" s="37"/>
    </row>
    <row r="783" spans="1:27">
      <c r="A783" s="1">
        <v>1935.07</v>
      </c>
      <c r="B783" s="11">
        <v>10.65</v>
      </c>
      <c r="C783" s="4">
        <v>0.44</v>
      </c>
      <c r="D783" s="11">
        <v>0.79333299999999995</v>
      </c>
      <c r="E783" s="11">
        <v>13.7</v>
      </c>
      <c r="F783" s="4">
        <f t="shared" si="172"/>
        <v>1935.5416666666081</v>
      </c>
      <c r="G783" s="22">
        <f>G777*6/12+G789*6/12</f>
        <v>2.72</v>
      </c>
      <c r="H783" s="22">
        <f>G783+100*variable_alloc_parm!B$8</f>
        <v>2.72</v>
      </c>
      <c r="I783" s="4">
        <f t="shared" si="169"/>
        <v>236.86532846715335</v>
      </c>
      <c r="J783" s="4">
        <f t="shared" si="170"/>
        <v>9.7859854014598557</v>
      </c>
      <c r="K783" s="33">
        <f t="shared" si="173"/>
        <v>7164.5729131445669</v>
      </c>
      <c r="L783" s="4">
        <f t="shared" si="174"/>
        <v>17.644420810218982</v>
      </c>
      <c r="M783" s="33">
        <f t="shared" si="171"/>
        <v>533.6987908829783</v>
      </c>
      <c r="N783" s="15">
        <f t="shared" si="163"/>
        <v>13.202137936511006</v>
      </c>
      <c r="O783" s="6"/>
      <c r="P783" s="7">
        <f t="shared" si="164"/>
        <v>18.01698950979717</v>
      </c>
      <c r="Q783" s="7"/>
      <c r="R783" s="46">
        <f t="shared" si="165"/>
        <v>2.3253755404173029E-2</v>
      </c>
      <c r="S783" s="22">
        <f t="shared" si="175"/>
        <v>1.0032802735322615</v>
      </c>
      <c r="T783" s="22">
        <f t="shared" si="176"/>
        <v>13.570115294810451</v>
      </c>
      <c r="U783" s="39">
        <f t="shared" si="166"/>
        <v>6.128293189719769E-2</v>
      </c>
      <c r="V783" s="39">
        <f t="shared" si="167"/>
        <v>1.7346680865371056E-4</v>
      </c>
      <c r="W783" s="39">
        <f t="shared" si="168"/>
        <v>6.1109465088543979E-2</v>
      </c>
      <c r="Z783" s="37"/>
      <c r="AA783" s="37"/>
    </row>
    <row r="784" spans="1:27">
      <c r="A784" s="1">
        <v>1935.08</v>
      </c>
      <c r="B784" s="11">
        <v>11.37</v>
      </c>
      <c r="C784" s="4">
        <v>0.44</v>
      </c>
      <c r="D784" s="11">
        <v>0.776667</v>
      </c>
      <c r="E784" s="11">
        <v>13.7</v>
      </c>
      <c r="F784" s="4">
        <f t="shared" si="172"/>
        <v>1935.6249999999413</v>
      </c>
      <c r="G784" s="22">
        <f>G777*5/12+G789*7/12</f>
        <v>2.708333333333333</v>
      </c>
      <c r="H784" s="22">
        <f>G784+100*variable_alloc_parm!B$8</f>
        <v>2.708333333333333</v>
      </c>
      <c r="I784" s="4">
        <f t="shared" si="169"/>
        <v>252.87875912408762</v>
      </c>
      <c r="J784" s="4">
        <f t="shared" si="170"/>
        <v>9.7859854014598557</v>
      </c>
      <c r="K784" s="33">
        <f t="shared" si="173"/>
        <v>7673.6051670675124</v>
      </c>
      <c r="L784" s="4">
        <f t="shared" si="174"/>
        <v>17.273754372262776</v>
      </c>
      <c r="M784" s="33">
        <f t="shared" si="171"/>
        <v>524.17202324457548</v>
      </c>
      <c r="N784" s="15">
        <f t="shared" si="163"/>
        <v>14.105056846668951</v>
      </c>
      <c r="O784" s="6"/>
      <c r="P784" s="7">
        <f t="shared" si="164"/>
        <v>19.21922654042146</v>
      </c>
      <c r="Q784" s="7"/>
      <c r="R784" s="46">
        <f t="shared" si="165"/>
        <v>1.8521673753049445E-2</v>
      </c>
      <c r="S784" s="22">
        <f t="shared" si="175"/>
        <v>1.0032711153403759</v>
      </c>
      <c r="T784" s="22">
        <f t="shared" si="176"/>
        <v>13.614628984841755</v>
      </c>
      <c r="U784" s="39">
        <f t="shared" si="166"/>
        <v>5.47678787068131E-2</v>
      </c>
      <c r="V784" s="39">
        <f t="shared" si="167"/>
        <v>1.6857055472474514E-4</v>
      </c>
      <c r="W784" s="39">
        <f t="shared" si="168"/>
        <v>5.4599308152088355E-2</v>
      </c>
      <c r="Z784" s="37"/>
      <c r="AA784" s="37"/>
    </row>
    <row r="785" spans="1:27">
      <c r="A785" s="1">
        <v>1935.09</v>
      </c>
      <c r="B785" s="11">
        <v>11.61</v>
      </c>
      <c r="C785" s="4">
        <v>0.44</v>
      </c>
      <c r="D785" s="11">
        <v>0.76</v>
      </c>
      <c r="E785" s="11">
        <v>13.7</v>
      </c>
      <c r="F785" s="4">
        <f t="shared" si="172"/>
        <v>1935.7083333332746</v>
      </c>
      <c r="G785" s="22">
        <f>G777*4/12+G789*8/12</f>
        <v>2.6966666666666668</v>
      </c>
      <c r="H785" s="22">
        <f>G785+100*variable_alloc_parm!B$8</f>
        <v>2.6966666666666668</v>
      </c>
      <c r="I785" s="4">
        <f t="shared" si="169"/>
        <v>258.21656934306571</v>
      </c>
      <c r="J785" s="4">
        <f t="shared" si="170"/>
        <v>9.7859854014598557</v>
      </c>
      <c r="K785" s="33">
        <f t="shared" si="173"/>
        <v>7860.3273098017835</v>
      </c>
      <c r="L785" s="4">
        <f t="shared" si="174"/>
        <v>16.903065693430658</v>
      </c>
      <c r="M785" s="33">
        <f t="shared" si="171"/>
        <v>514.54338978891951</v>
      </c>
      <c r="N785" s="15">
        <f t="shared" si="163"/>
        <v>14.418891702707429</v>
      </c>
      <c r="O785" s="6"/>
      <c r="P785" s="7">
        <f t="shared" si="164"/>
        <v>19.615521489913743</v>
      </c>
      <c r="Q785" s="7"/>
      <c r="R785" s="46">
        <f t="shared" si="165"/>
        <v>1.7095239052496838E-2</v>
      </c>
      <c r="S785" s="22">
        <f t="shared" si="175"/>
        <v>1.0032619575800976</v>
      </c>
      <c r="T785" s="22">
        <f t="shared" si="176"/>
        <v>13.659164006567597</v>
      </c>
      <c r="U785" s="39">
        <f t="shared" si="166"/>
        <v>5.9557952849232043E-2</v>
      </c>
      <c r="V785" s="39">
        <f t="shared" si="167"/>
        <v>1.6343682892983047E-4</v>
      </c>
      <c r="W785" s="39">
        <f t="shared" si="168"/>
        <v>5.9394516020302213E-2</v>
      </c>
      <c r="Z785" s="37"/>
      <c r="AA785" s="37"/>
    </row>
    <row r="786" spans="1:27">
      <c r="A786" s="1">
        <v>1935.1</v>
      </c>
      <c r="B786" s="11">
        <v>11.92</v>
      </c>
      <c r="C786" s="4">
        <v>0.45</v>
      </c>
      <c r="D786" s="11">
        <v>0.76</v>
      </c>
      <c r="E786" s="11">
        <v>13.7</v>
      </c>
      <c r="F786" s="4">
        <f t="shared" si="172"/>
        <v>1935.7916666666079</v>
      </c>
      <c r="G786" s="22">
        <f>G777*3/12+G789*9/12</f>
        <v>2.6850000000000001</v>
      </c>
      <c r="H786" s="22">
        <f>G786+100*variable_alloc_parm!B$8</f>
        <v>2.6850000000000001</v>
      </c>
      <c r="I786" s="4">
        <f t="shared" si="169"/>
        <v>265.11124087591247</v>
      </c>
      <c r="J786" s="4">
        <f t="shared" si="170"/>
        <v>10.008394160583945</v>
      </c>
      <c r="K786" s="33">
        <f t="shared" si="173"/>
        <v>8095.5955044750081</v>
      </c>
      <c r="L786" s="4">
        <f t="shared" si="174"/>
        <v>16.903065693430658</v>
      </c>
      <c r="M786" s="33">
        <f t="shared" si="171"/>
        <v>516.16212947995007</v>
      </c>
      <c r="N786" s="15">
        <f t="shared" si="163"/>
        <v>14.826232627114091</v>
      </c>
      <c r="O786" s="6"/>
      <c r="P786" s="7">
        <f t="shared" si="164"/>
        <v>20.137764924493002</v>
      </c>
      <c r="Q786" s="7"/>
      <c r="R786" s="46">
        <f t="shared" si="165"/>
        <v>1.5306465382436338E-2</v>
      </c>
      <c r="S786" s="22">
        <f t="shared" si="175"/>
        <v>1.0032528002518044</v>
      </c>
      <c r="T786" s="22">
        <f t="shared" si="176"/>
        <v>13.703719620136617</v>
      </c>
      <c r="U786" s="39">
        <f t="shared" si="166"/>
        <v>6.1112179384519072E-2</v>
      </c>
      <c r="V786" s="39">
        <f t="shared" si="167"/>
        <v>1.5806568157428202E-4</v>
      </c>
      <c r="W786" s="39">
        <f t="shared" si="168"/>
        <v>6.095411370294479E-2</v>
      </c>
      <c r="Z786" s="37"/>
      <c r="AA786" s="37"/>
    </row>
    <row r="787" spans="1:27">
      <c r="A787" s="1">
        <v>1935.11</v>
      </c>
      <c r="B787" s="11">
        <v>13.04</v>
      </c>
      <c r="C787" s="4">
        <v>0.46</v>
      </c>
      <c r="D787" s="11">
        <v>0.76</v>
      </c>
      <c r="E787" s="11">
        <v>13.8</v>
      </c>
      <c r="F787" s="4">
        <f t="shared" si="172"/>
        <v>1935.8749999999411</v>
      </c>
      <c r="G787" s="22">
        <f>G777*2/12+G789*10/12</f>
        <v>2.6733333333333333</v>
      </c>
      <c r="H787" s="22">
        <f>G787+100*variable_alloc_parm!B$8</f>
        <v>2.6733333333333333</v>
      </c>
      <c r="I787" s="4">
        <f t="shared" si="169"/>
        <v>287.91942028985511</v>
      </c>
      <c r="J787" s="4">
        <f t="shared" si="170"/>
        <v>10.156666666666668</v>
      </c>
      <c r="K787" s="33">
        <f t="shared" si="173"/>
        <v>8817.9255580027348</v>
      </c>
      <c r="L787" s="4">
        <f t="shared" si="174"/>
        <v>16.780579710144927</v>
      </c>
      <c r="M787" s="33">
        <f t="shared" si="171"/>
        <v>513.92817669341082</v>
      </c>
      <c r="N787" s="15">
        <f t="shared" si="163"/>
        <v>16.129605163251142</v>
      </c>
      <c r="O787" s="6"/>
      <c r="P787" s="7">
        <f t="shared" si="164"/>
        <v>21.868060170749082</v>
      </c>
      <c r="Q787" s="7"/>
      <c r="R787" s="46">
        <f t="shared" si="165"/>
        <v>9.0440330830283133E-3</v>
      </c>
      <c r="S787" s="22">
        <f t="shared" si="175"/>
        <v>1.0032436433558753</v>
      </c>
      <c r="T787" s="22">
        <f t="shared" si="176"/>
        <v>13.648669756080931</v>
      </c>
      <c r="U787" s="39">
        <f t="shared" si="166"/>
        <v>5.5815546898600799E-2</v>
      </c>
      <c r="V787" s="39">
        <f t="shared" si="167"/>
        <v>8.8010854413123063E-4</v>
      </c>
      <c r="W787" s="39">
        <f t="shared" si="168"/>
        <v>5.4935438354469568E-2</v>
      </c>
      <c r="Z787" s="37"/>
      <c r="AA787" s="37"/>
    </row>
    <row r="788" spans="1:27">
      <c r="A788" s="1">
        <v>1935.12</v>
      </c>
      <c r="B788" s="11">
        <v>13.04</v>
      </c>
      <c r="C788" s="4">
        <v>0.47</v>
      </c>
      <c r="D788" s="11">
        <v>0.76</v>
      </c>
      <c r="E788" s="11">
        <v>13.8</v>
      </c>
      <c r="F788" s="4">
        <f t="shared" si="172"/>
        <v>1935.9583333332744</v>
      </c>
      <c r="G788" s="22">
        <f>G777*1/12+G789*11/12</f>
        <v>2.6616666666666666</v>
      </c>
      <c r="H788" s="22">
        <f>G788+100*variable_alloc_parm!B$8</f>
        <v>2.6616666666666666</v>
      </c>
      <c r="I788" s="4">
        <f t="shared" si="169"/>
        <v>287.91942028985511</v>
      </c>
      <c r="J788" s="4">
        <f t="shared" si="170"/>
        <v>10.377463768115941</v>
      </c>
      <c r="K788" s="33">
        <f t="shared" si="173"/>
        <v>8844.4108916700479</v>
      </c>
      <c r="L788" s="4">
        <f t="shared" si="174"/>
        <v>16.780579710144927</v>
      </c>
      <c r="M788" s="33">
        <f t="shared" si="171"/>
        <v>515.47180043475726</v>
      </c>
      <c r="N788" s="15">
        <f t="shared" si="163"/>
        <v>16.159192714615326</v>
      </c>
      <c r="O788" s="6"/>
      <c r="P788" s="7">
        <f t="shared" si="164"/>
        <v>21.86991307554187</v>
      </c>
      <c r="Q788" s="7"/>
      <c r="R788" s="46">
        <f t="shared" si="165"/>
        <v>9.5898296415088263E-3</v>
      </c>
      <c r="S788" s="22">
        <f t="shared" si="175"/>
        <v>1.0032344868926886</v>
      </c>
      <c r="T788" s="22">
        <f t="shared" si="176"/>
        <v>13.69294117305178</v>
      </c>
      <c r="U788" s="39">
        <f t="shared" si="166"/>
        <v>5.7034186856732116E-2</v>
      </c>
      <c r="V788" s="39">
        <f t="shared" si="167"/>
        <v>3.2296307136503444E-4</v>
      </c>
      <c r="W788" s="39">
        <f t="shared" si="168"/>
        <v>5.6711223785367082E-2</v>
      </c>
      <c r="Z788" s="37"/>
      <c r="AA788" s="37"/>
    </row>
    <row r="789" spans="1:27">
      <c r="A789" s="1">
        <v>1936.01</v>
      </c>
      <c r="B789" s="11">
        <v>13.76</v>
      </c>
      <c r="C789" s="4">
        <v>0.48</v>
      </c>
      <c r="D789" s="11">
        <v>0.77</v>
      </c>
      <c r="E789" s="11">
        <v>13.8</v>
      </c>
      <c r="F789" s="4">
        <f t="shared" si="172"/>
        <v>1936.0416666666076</v>
      </c>
      <c r="G789" s="22">
        <v>2.65</v>
      </c>
      <c r="H789" s="22">
        <f>G789+100*variable_alloc_parm!B$8</f>
        <v>2.65</v>
      </c>
      <c r="I789" s="4">
        <f t="shared" si="169"/>
        <v>303.81681159420293</v>
      </c>
      <c r="J789" s="4">
        <f t="shared" si="170"/>
        <v>10.59826086956522</v>
      </c>
      <c r="K789" s="33">
        <f t="shared" si="173"/>
        <v>9359.8826921048058</v>
      </c>
      <c r="L789" s="4">
        <f t="shared" si="174"/>
        <v>17.001376811594206</v>
      </c>
      <c r="M789" s="33">
        <f t="shared" si="171"/>
        <v>523.77250529946957</v>
      </c>
      <c r="N789" s="15">
        <f t="shared" si="163"/>
        <v>17.087359845997238</v>
      </c>
      <c r="O789" s="6"/>
      <c r="P789" s="7">
        <f t="shared" si="164"/>
        <v>23.082290704692618</v>
      </c>
      <c r="Q789" s="7"/>
      <c r="R789" s="46">
        <f t="shared" si="165"/>
        <v>6.3450083552025402E-3</v>
      </c>
      <c r="S789" s="22">
        <f t="shared" si="175"/>
        <v>1.0019905526047752</v>
      </c>
      <c r="T789" s="22">
        <f t="shared" si="176"/>
        <v>13.737230811798373</v>
      </c>
      <c r="U789" s="39">
        <f t="shared" si="166"/>
        <v>5.5499892268091156E-2</v>
      </c>
      <c r="V789" s="39">
        <f t="shared" si="167"/>
        <v>3.1687889094023092E-4</v>
      </c>
      <c r="W789" s="39">
        <f t="shared" si="168"/>
        <v>5.5183013377150925E-2</v>
      </c>
      <c r="Z789" s="37"/>
      <c r="AA789" s="37"/>
    </row>
    <row r="790" spans="1:27">
      <c r="A790" s="1">
        <v>1936.02</v>
      </c>
      <c r="B790" s="11">
        <v>14.55</v>
      </c>
      <c r="C790" s="4">
        <v>0.49</v>
      </c>
      <c r="D790" s="11">
        <v>0.78</v>
      </c>
      <c r="E790" s="11">
        <v>13.8</v>
      </c>
      <c r="F790" s="4">
        <f t="shared" si="172"/>
        <v>1936.1249999999409</v>
      </c>
      <c r="G790" s="22">
        <f>G789*11/12+G801*1/12</f>
        <v>2.6524999999999999</v>
      </c>
      <c r="H790" s="22">
        <f>G790+100*variable_alloc_parm!B$8</f>
        <v>2.6524999999999999</v>
      </c>
      <c r="I790" s="4">
        <f t="shared" si="169"/>
        <v>321.25978260869573</v>
      </c>
      <c r="J790" s="4">
        <f t="shared" si="170"/>
        <v>10.819057971014495</v>
      </c>
      <c r="K790" s="33">
        <f t="shared" si="173"/>
        <v>9925.0354927363787</v>
      </c>
      <c r="L790" s="4">
        <f t="shared" si="174"/>
        <v>17.222173913043481</v>
      </c>
      <c r="M790" s="33">
        <f t="shared" si="171"/>
        <v>532.06375837349651</v>
      </c>
      <c r="N790" s="15">
        <f t="shared" si="163"/>
        <v>18.104536459517785</v>
      </c>
      <c r="O790" s="6"/>
      <c r="P790" s="7">
        <f t="shared" si="164"/>
        <v>24.406816425328518</v>
      </c>
      <c r="Q790" s="7"/>
      <c r="R790" s="46">
        <f t="shared" si="165"/>
        <v>3.0319918323534617E-3</v>
      </c>
      <c r="S790" s="22">
        <f t="shared" si="175"/>
        <v>1.0019926619203892</v>
      </c>
      <c r="T790" s="22">
        <f t="shared" si="176"/>
        <v>13.764575492373197</v>
      </c>
      <c r="U790" s="39">
        <f t="shared" si="166"/>
        <v>5.0524761402348739E-2</v>
      </c>
      <c r="V790" s="39">
        <f t="shared" si="167"/>
        <v>8.0714572315154776E-4</v>
      </c>
      <c r="W790" s="39">
        <f t="shared" si="168"/>
        <v>4.9717615679197191E-2</v>
      </c>
      <c r="Z790" s="37"/>
      <c r="AA790" s="37"/>
    </row>
    <row r="791" spans="1:27">
      <c r="A791" s="1">
        <v>1936.03</v>
      </c>
      <c r="B791" s="11">
        <v>14.86</v>
      </c>
      <c r="C791" s="4">
        <v>0.5</v>
      </c>
      <c r="D791" s="11">
        <v>0.79</v>
      </c>
      <c r="E791" s="11">
        <v>13.7</v>
      </c>
      <c r="F791" s="4">
        <f t="shared" si="172"/>
        <v>1936.2083333332741</v>
      </c>
      <c r="G791" s="22">
        <f>G789*10/12+G801*2/12</f>
        <v>2.6550000000000002</v>
      </c>
      <c r="H791" s="22">
        <f>G791+100*variable_alloc_parm!B$8</f>
        <v>2.6550000000000002</v>
      </c>
      <c r="I791" s="4">
        <f t="shared" si="169"/>
        <v>330.49941605839422</v>
      </c>
      <c r="J791" s="4">
        <f t="shared" si="170"/>
        <v>11.120437956204382</v>
      </c>
      <c r="K791" s="33">
        <f t="shared" si="173"/>
        <v>10239.115427961908</v>
      </c>
      <c r="L791" s="4">
        <f t="shared" si="174"/>
        <v>17.570291970802923</v>
      </c>
      <c r="M791" s="33">
        <f t="shared" si="171"/>
        <v>544.34059139232215</v>
      </c>
      <c r="N791" s="15">
        <f t="shared" si="163"/>
        <v>18.660478203926015</v>
      </c>
      <c r="O791" s="6"/>
      <c r="P791" s="7">
        <f t="shared" si="164"/>
        <v>25.104585822781527</v>
      </c>
      <c r="Q791" s="7"/>
      <c r="R791" s="46">
        <f t="shared" si="165"/>
        <v>1.1986641291622108E-3</v>
      </c>
      <c r="S791" s="22">
        <f t="shared" si="175"/>
        <v>1.0019947712317432</v>
      </c>
      <c r="T791" s="22">
        <f t="shared" si="176"/>
        <v>13.892675197207225</v>
      </c>
      <c r="U791" s="39">
        <f t="shared" si="166"/>
        <v>4.3274381012652574E-2</v>
      </c>
      <c r="V791" s="39">
        <f t="shared" si="167"/>
        <v>-1.0795426547715037E-3</v>
      </c>
      <c r="W791" s="39">
        <f t="shared" si="168"/>
        <v>4.4353923667424078E-2</v>
      </c>
      <c r="Z791" s="37"/>
      <c r="AA791" s="37"/>
    </row>
    <row r="792" spans="1:27">
      <c r="A792" s="1">
        <v>1936.04</v>
      </c>
      <c r="B792" s="11">
        <v>14.88</v>
      </c>
      <c r="C792" s="4">
        <v>0.51666699999999999</v>
      </c>
      <c r="D792" s="11">
        <v>0.82</v>
      </c>
      <c r="E792" s="11">
        <v>13.7</v>
      </c>
      <c r="F792" s="4">
        <f t="shared" si="172"/>
        <v>1936.2916666666074</v>
      </c>
      <c r="G792" s="22">
        <f>G789*9/12+G801*3/12</f>
        <v>2.6574999999999998</v>
      </c>
      <c r="H792" s="22">
        <f>G792+100*variable_alloc_parm!B$8</f>
        <v>2.6574999999999998</v>
      </c>
      <c r="I792" s="4">
        <f t="shared" si="169"/>
        <v>330.94423357664238</v>
      </c>
      <c r="J792" s="4">
        <f t="shared" si="170"/>
        <v>11.491126635036498</v>
      </c>
      <c r="K792" s="33">
        <f t="shared" si="173"/>
        <v>10282.563166597673</v>
      </c>
      <c r="L792" s="4">
        <f t="shared" si="174"/>
        <v>18.237518248175185</v>
      </c>
      <c r="M792" s="33">
        <f t="shared" si="171"/>
        <v>566.64662611626954</v>
      </c>
      <c r="N792" s="15">
        <f t="shared" si="163"/>
        <v>18.71899966515149</v>
      </c>
      <c r="O792" s="6"/>
      <c r="P792" s="7">
        <f t="shared" si="164"/>
        <v>25.132351826424653</v>
      </c>
      <c r="Q792" s="7"/>
      <c r="R792" s="46">
        <f t="shared" si="165"/>
        <v>4.6053132009861442E-4</v>
      </c>
      <c r="S792" s="22">
        <f t="shared" si="175"/>
        <v>1.0019968805388375</v>
      </c>
      <c r="T792" s="22">
        <f t="shared" si="176"/>
        <v>13.920387906022567</v>
      </c>
      <c r="U792" s="39">
        <f t="shared" si="166"/>
        <v>4.9113882159924405E-2</v>
      </c>
      <c r="V792" s="39">
        <f t="shared" si="167"/>
        <v>-1.6842079616904426E-3</v>
      </c>
      <c r="W792" s="39">
        <f t="shared" si="168"/>
        <v>5.0798090121614847E-2</v>
      </c>
      <c r="Z792" s="37"/>
      <c r="AA792" s="37"/>
    </row>
    <row r="793" spans="1:27">
      <c r="A793" s="1">
        <v>1936.05</v>
      </c>
      <c r="B793" s="11">
        <v>14.09</v>
      </c>
      <c r="C793" s="4">
        <v>0.53333299999999995</v>
      </c>
      <c r="D793" s="11">
        <v>0.85</v>
      </c>
      <c r="E793" s="11">
        <v>13.7</v>
      </c>
      <c r="F793" s="4">
        <f t="shared" si="172"/>
        <v>1936.3749999999407</v>
      </c>
      <c r="G793" s="22">
        <f>G789*8/12+G801*4/12</f>
        <v>2.66</v>
      </c>
      <c r="H793" s="22">
        <f>G793+100*variable_alloc_parm!B$8</f>
        <v>2.66</v>
      </c>
      <c r="I793" s="4">
        <f t="shared" si="169"/>
        <v>313.37394160583949</v>
      </c>
      <c r="J793" s="4">
        <f t="shared" si="170"/>
        <v>11.861793072992702</v>
      </c>
      <c r="K793" s="33">
        <f t="shared" si="173"/>
        <v>9767.360049673307</v>
      </c>
      <c r="L793" s="4">
        <f t="shared" si="174"/>
        <v>18.904744525547446</v>
      </c>
      <c r="M793" s="33">
        <f t="shared" si="171"/>
        <v>589.23037914991551</v>
      </c>
      <c r="N793" s="15">
        <f t="shared" si="163"/>
        <v>17.750192519328643</v>
      </c>
      <c r="O793" s="6"/>
      <c r="P793" s="7">
        <f t="shared" si="164"/>
        <v>23.787637409301333</v>
      </c>
      <c r="Q793" s="7"/>
      <c r="R793" s="46">
        <f t="shared" si="165"/>
        <v>3.8968865356357948E-3</v>
      </c>
      <c r="S793" s="22">
        <f t="shared" si="175"/>
        <v>1.0019989898416737</v>
      </c>
      <c r="T793" s="22">
        <f t="shared" si="176"/>
        <v>13.948185257725171</v>
      </c>
      <c r="U793" s="39">
        <f t="shared" si="166"/>
        <v>5.449388161950286E-2</v>
      </c>
      <c r="V793" s="39">
        <f t="shared" si="167"/>
        <v>-2.2853445081115753E-3</v>
      </c>
      <c r="W793" s="39">
        <f t="shared" si="168"/>
        <v>5.6779226127614435E-2</v>
      </c>
      <c r="Z793" s="37"/>
      <c r="AA793" s="37"/>
    </row>
    <row r="794" spans="1:27">
      <c r="A794" s="1">
        <v>1936.06</v>
      </c>
      <c r="B794" s="11">
        <v>14.69</v>
      </c>
      <c r="C794" s="4">
        <v>0.55000000000000004</v>
      </c>
      <c r="D794" s="11">
        <v>0.88</v>
      </c>
      <c r="E794" s="11">
        <v>13.8</v>
      </c>
      <c r="F794" s="4">
        <f t="shared" si="172"/>
        <v>1936.4583333332739</v>
      </c>
      <c r="G794" s="22">
        <f>G789*7/12+G801*5/12</f>
        <v>2.6625000000000001</v>
      </c>
      <c r="H794" s="22">
        <f>G794+100*variable_alloc_parm!B$8</f>
        <v>2.6625000000000001</v>
      </c>
      <c r="I794" s="4">
        <f t="shared" si="169"/>
        <v>324.35094202898551</v>
      </c>
      <c r="J794" s="4">
        <f t="shared" si="170"/>
        <v>12.143840579710147</v>
      </c>
      <c r="K794" s="33">
        <f t="shared" si="173"/>
        <v>10141.03743142647</v>
      </c>
      <c r="L794" s="4">
        <f t="shared" si="174"/>
        <v>19.430144927536233</v>
      </c>
      <c r="M794" s="33">
        <f t="shared" si="171"/>
        <v>607.49577533392062</v>
      </c>
      <c r="N794" s="15">
        <f t="shared" si="163"/>
        <v>18.393001065831346</v>
      </c>
      <c r="O794" s="6"/>
      <c r="P794" s="7">
        <f t="shared" si="164"/>
        <v>24.600188642602642</v>
      </c>
      <c r="Q794" s="7"/>
      <c r="R794" s="46">
        <f t="shared" si="165"/>
        <v>3.1610941699746556E-3</v>
      </c>
      <c r="S794" s="22">
        <f t="shared" si="175"/>
        <v>1.0020010991402517</v>
      </c>
      <c r="T794" s="22">
        <f t="shared" si="176"/>
        <v>13.874791686637861</v>
      </c>
      <c r="U794" s="39">
        <f t="shared" si="166"/>
        <v>4.905732523340478E-2</v>
      </c>
      <c r="V794" s="39">
        <f t="shared" si="167"/>
        <v>-2.6924410509663321E-3</v>
      </c>
      <c r="W794" s="39">
        <f t="shared" si="168"/>
        <v>5.1749766284371113E-2</v>
      </c>
      <c r="Z794" s="37"/>
      <c r="AA794" s="37"/>
    </row>
    <row r="795" spans="1:27">
      <c r="A795" s="1">
        <v>1936.07</v>
      </c>
      <c r="B795" s="11">
        <v>15.56</v>
      </c>
      <c r="C795" s="4">
        <v>0.56999999999999995</v>
      </c>
      <c r="D795" s="11">
        <v>0.9</v>
      </c>
      <c r="E795" s="11">
        <v>13.9</v>
      </c>
      <c r="F795" s="4">
        <f t="shared" si="172"/>
        <v>1936.5416666666072</v>
      </c>
      <c r="G795" s="22">
        <f>G789*6/12+G801*6/12</f>
        <v>2.665</v>
      </c>
      <c r="H795" s="22">
        <f>G795+100*variable_alloc_parm!B$8</f>
        <v>2.665</v>
      </c>
      <c r="I795" s="4">
        <f t="shared" si="169"/>
        <v>341.08863309352523</v>
      </c>
      <c r="J795" s="4">
        <f t="shared" si="170"/>
        <v>12.494892086330935</v>
      </c>
      <c r="K795" s="33">
        <f t="shared" si="173"/>
        <v>10696.906992040018</v>
      </c>
      <c r="L795" s="4">
        <f t="shared" si="174"/>
        <v>19.728776978417272</v>
      </c>
      <c r="M795" s="33">
        <f t="shared" si="171"/>
        <v>618.7157000537286</v>
      </c>
      <c r="N795" s="15">
        <f t="shared" si="163"/>
        <v>19.360464512319137</v>
      </c>
      <c r="O795" s="6"/>
      <c r="P795" s="7">
        <f t="shared" si="164"/>
        <v>25.838977130610253</v>
      </c>
      <c r="Q795" s="7"/>
      <c r="R795" s="46">
        <f t="shared" si="165"/>
        <v>2.2336429359787399E-3</v>
      </c>
      <c r="S795" s="22">
        <f t="shared" si="175"/>
        <v>1.0020032084345729</v>
      </c>
      <c r="T795" s="22">
        <f t="shared" si="176"/>
        <v>13.802538128120407</v>
      </c>
      <c r="U795" s="39">
        <f t="shared" si="166"/>
        <v>3.4854338574694221E-2</v>
      </c>
      <c r="V795" s="39">
        <f t="shared" si="167"/>
        <v>-7.7198294386580102E-3</v>
      </c>
      <c r="W795" s="39">
        <f t="shared" si="168"/>
        <v>4.2574168013352232E-2</v>
      </c>
      <c r="Z795" s="37"/>
      <c r="AA795" s="37"/>
    </row>
    <row r="796" spans="1:27">
      <c r="A796" s="1">
        <v>1936.08</v>
      </c>
      <c r="B796" s="11">
        <v>15.87</v>
      </c>
      <c r="C796" s="4">
        <v>0.59</v>
      </c>
      <c r="D796" s="11">
        <v>0.92</v>
      </c>
      <c r="E796" s="11">
        <v>14</v>
      </c>
      <c r="F796" s="4">
        <f t="shared" si="172"/>
        <v>1936.6249999999404</v>
      </c>
      <c r="G796" s="22">
        <f>G789*5/12+G801*7/12</f>
        <v>2.6675000000000004</v>
      </c>
      <c r="H796" s="22">
        <f>G796+100*variable_alloc_parm!B$8</f>
        <v>2.6675000000000004</v>
      </c>
      <c r="I796" s="4">
        <f t="shared" si="169"/>
        <v>345.39921428571432</v>
      </c>
      <c r="J796" s="4">
        <f t="shared" si="170"/>
        <v>12.840928571428574</v>
      </c>
      <c r="K796" s="33">
        <f t="shared" si="173"/>
        <v>10865.650241531523</v>
      </c>
      <c r="L796" s="4">
        <f t="shared" si="174"/>
        <v>20.023142857142862</v>
      </c>
      <c r="M796" s="33">
        <f t="shared" si="171"/>
        <v>629.89276762501584</v>
      </c>
      <c r="N796" s="15">
        <f t="shared" si="163"/>
        <v>19.623060162983755</v>
      </c>
      <c r="O796" s="6"/>
      <c r="P796" s="7">
        <f t="shared" si="164"/>
        <v>26.133390803641142</v>
      </c>
      <c r="Q796" s="7"/>
      <c r="R796" s="46">
        <f t="shared" si="165"/>
        <v>2.7788018202817844E-3</v>
      </c>
      <c r="S796" s="22">
        <f t="shared" si="175"/>
        <v>1.002005317724638</v>
      </c>
      <c r="T796" s="22">
        <f t="shared" si="176"/>
        <v>13.731400435424906</v>
      </c>
      <c r="U796" s="39">
        <f t="shared" si="166"/>
        <v>2.9486460079607646E-2</v>
      </c>
      <c r="V796" s="39">
        <f t="shared" si="167"/>
        <v>-9.0514624694493229E-3</v>
      </c>
      <c r="W796" s="39">
        <f t="shared" si="168"/>
        <v>3.8537922549056969E-2</v>
      </c>
      <c r="Z796" s="37"/>
      <c r="AA796" s="37"/>
    </row>
    <row r="797" spans="1:27">
      <c r="A797" s="1">
        <v>1936.09</v>
      </c>
      <c r="B797" s="11">
        <v>16.05</v>
      </c>
      <c r="C797" s="4">
        <v>0.61</v>
      </c>
      <c r="D797" s="11">
        <v>0.94</v>
      </c>
      <c r="E797" s="11">
        <v>14</v>
      </c>
      <c r="F797" s="4">
        <f t="shared" si="172"/>
        <v>1936.7083333332737</v>
      </c>
      <c r="G797" s="22">
        <f>G789*4/12+G801*8/12</f>
        <v>2.67</v>
      </c>
      <c r="H797" s="22">
        <f>G797+100*variable_alloc_parm!B$8</f>
        <v>2.67</v>
      </c>
      <c r="I797" s="4">
        <f t="shared" si="169"/>
        <v>349.3167857142858</v>
      </c>
      <c r="J797" s="4">
        <f t="shared" si="170"/>
        <v>13.276214285714287</v>
      </c>
      <c r="K797" s="33">
        <f t="shared" si="173"/>
        <v>11023.693988480914</v>
      </c>
      <c r="L797" s="4">
        <f t="shared" si="174"/>
        <v>20.458428571428573</v>
      </c>
      <c r="M797" s="33">
        <f t="shared" si="171"/>
        <v>645.62444543128095</v>
      </c>
      <c r="N797" s="15">
        <f t="shared" si="163"/>
        <v>19.862024243287639</v>
      </c>
      <c r="O797" s="6"/>
      <c r="P797" s="7">
        <f t="shared" si="164"/>
        <v>26.39571021198168</v>
      </c>
      <c r="Q797" s="7"/>
      <c r="R797" s="46">
        <f t="shared" si="165"/>
        <v>1.5801041292270793E-3</v>
      </c>
      <c r="S797" s="22">
        <f t="shared" si="175"/>
        <v>1.0020074270104475</v>
      </c>
      <c r="T797" s="22">
        <f t="shared" si="176"/>
        <v>13.758936256102166</v>
      </c>
      <c r="U797" s="39">
        <f t="shared" si="166"/>
        <v>1.1119267030271995E-2</v>
      </c>
      <c r="V797" s="39">
        <f t="shared" si="167"/>
        <v>-1.0086155877858771E-2</v>
      </c>
      <c r="W797" s="39">
        <f t="shared" si="168"/>
        <v>2.1205422908130767E-2</v>
      </c>
      <c r="Z797" s="37"/>
      <c r="AA797" s="37"/>
    </row>
    <row r="798" spans="1:27">
      <c r="A798" s="1">
        <v>1936.1</v>
      </c>
      <c r="B798" s="11">
        <v>16.89</v>
      </c>
      <c r="C798" s="4">
        <v>0.64666699999999999</v>
      </c>
      <c r="D798" s="11">
        <v>0.96666700000000005</v>
      </c>
      <c r="E798" s="11">
        <v>14</v>
      </c>
      <c r="F798" s="4">
        <f t="shared" si="172"/>
        <v>1936.7916666666069</v>
      </c>
      <c r="G798" s="22">
        <f>G789*3/12+G801*9/12</f>
        <v>2.6725000000000003</v>
      </c>
      <c r="H798" s="22">
        <f>G798+100*variable_alloc_parm!B$8</f>
        <v>2.6725000000000003</v>
      </c>
      <c r="I798" s="4">
        <f t="shared" si="169"/>
        <v>367.59878571428578</v>
      </c>
      <c r="J798" s="4">
        <f t="shared" si="170"/>
        <v>14.074245350000002</v>
      </c>
      <c r="K798" s="33">
        <f t="shared" si="173"/>
        <v>11637.647750289512</v>
      </c>
      <c r="L798" s="4">
        <f t="shared" si="174"/>
        <v>21.038816778571434</v>
      </c>
      <c r="M798" s="33">
        <f t="shared" si="171"/>
        <v>666.05861680456564</v>
      </c>
      <c r="N798" s="15">
        <f t="shared" si="163"/>
        <v>20.913091852533132</v>
      </c>
      <c r="O798" s="6"/>
      <c r="P798" s="7">
        <f t="shared" si="164"/>
        <v>27.733337274008377</v>
      </c>
      <c r="Q798" s="7"/>
      <c r="R798" s="46">
        <f t="shared" si="165"/>
        <v>-1.5323636777371114E-3</v>
      </c>
      <c r="S798" s="22">
        <f t="shared" si="175"/>
        <v>1.0020095362920027</v>
      </c>
      <c r="T798" s="22">
        <f t="shared" si="176"/>
        <v>13.786556316377689</v>
      </c>
      <c r="U798" s="39">
        <f t="shared" si="166"/>
        <v>1.8118004661058507E-3</v>
      </c>
      <c r="V798" s="39">
        <f t="shared" si="167"/>
        <v>-1.2065044998046281E-2</v>
      </c>
      <c r="W798" s="39">
        <f t="shared" si="168"/>
        <v>1.3876845464152132E-2</v>
      </c>
      <c r="Z798" s="37"/>
      <c r="AA798" s="37"/>
    </row>
    <row r="799" spans="1:27">
      <c r="A799" s="1">
        <v>1936.11</v>
      </c>
      <c r="B799" s="11">
        <v>17.36</v>
      </c>
      <c r="C799" s="4">
        <v>0.68333299999999997</v>
      </c>
      <c r="D799" s="11">
        <v>0.99333300000000002</v>
      </c>
      <c r="E799" s="11">
        <v>14</v>
      </c>
      <c r="F799" s="4">
        <f t="shared" si="172"/>
        <v>1936.8749999999402</v>
      </c>
      <c r="G799" s="22">
        <f>G789*2/12+G801*10/12</f>
        <v>2.6749999999999998</v>
      </c>
      <c r="H799" s="22">
        <f>G799+100*variable_alloc_parm!B$8</f>
        <v>2.6749999999999998</v>
      </c>
      <c r="I799" s="4">
        <f t="shared" si="169"/>
        <v>377.82800000000003</v>
      </c>
      <c r="J799" s="4">
        <f t="shared" si="170"/>
        <v>14.872254650000002</v>
      </c>
      <c r="K799" s="33">
        <f t="shared" si="173"/>
        <v>12000.726110570649</v>
      </c>
      <c r="L799" s="4">
        <f t="shared" si="174"/>
        <v>21.619183221428575</v>
      </c>
      <c r="M799" s="33">
        <f t="shared" si="171"/>
        <v>686.67726207324165</v>
      </c>
      <c r="N799" s="15">
        <f t="shared" si="163"/>
        <v>21.499765341024165</v>
      </c>
      <c r="O799" s="6"/>
      <c r="P799" s="7">
        <f t="shared" si="164"/>
        <v>28.451474941810396</v>
      </c>
      <c r="Q799" s="7"/>
      <c r="R799" s="46">
        <f t="shared" si="165"/>
        <v>-3.4157639075073284E-3</v>
      </c>
      <c r="S799" s="22">
        <f t="shared" si="175"/>
        <v>1.0020116455693042</v>
      </c>
      <c r="T799" s="22">
        <f t="shared" si="176"/>
        <v>13.814260901637189</v>
      </c>
      <c r="U799" s="39">
        <f t="shared" si="166"/>
        <v>-3.6402044854962901E-3</v>
      </c>
      <c r="V799" s="39">
        <f t="shared" si="167"/>
        <v>-1.4467184715541426E-2</v>
      </c>
      <c r="W799" s="39">
        <f t="shared" si="168"/>
        <v>1.0826980230045136E-2</v>
      </c>
      <c r="Z799" s="37"/>
      <c r="AA799" s="37"/>
    </row>
    <row r="800" spans="1:27">
      <c r="A800" s="1">
        <v>1936.12</v>
      </c>
      <c r="B800" s="11">
        <v>17.059999999999999</v>
      </c>
      <c r="C800" s="4">
        <v>0.72</v>
      </c>
      <c r="D800" s="11">
        <v>1.02</v>
      </c>
      <c r="E800" s="11">
        <v>14</v>
      </c>
      <c r="F800" s="4">
        <f t="shared" si="172"/>
        <v>1936.9583333332735</v>
      </c>
      <c r="G800" s="22">
        <f>G789*1/12+G801*11/12</f>
        <v>2.6774999999999998</v>
      </c>
      <c r="H800" s="22">
        <f>G800+100*variable_alloc_parm!B$8</f>
        <v>2.6774999999999998</v>
      </c>
      <c r="I800" s="4">
        <f t="shared" si="169"/>
        <v>371.29871428571431</v>
      </c>
      <c r="J800" s="4">
        <f t="shared" si="170"/>
        <v>15.670285714285715</v>
      </c>
      <c r="K800" s="33">
        <f t="shared" si="173"/>
        <v>11834.817454664142</v>
      </c>
      <c r="L800" s="4">
        <f t="shared" si="174"/>
        <v>22.199571428571431</v>
      </c>
      <c r="M800" s="33">
        <f t="shared" si="171"/>
        <v>707.5916649330261</v>
      </c>
      <c r="N800" s="15">
        <f t="shared" si="163"/>
        <v>21.125663548155448</v>
      </c>
      <c r="O800" s="6"/>
      <c r="P800" s="7">
        <f t="shared" si="164"/>
        <v>27.902761077390359</v>
      </c>
      <c r="Q800" s="7"/>
      <c r="R800" s="46">
        <f t="shared" si="165"/>
        <v>-2.617108202557894E-3</v>
      </c>
      <c r="S800" s="22">
        <f t="shared" si="175"/>
        <v>1.0020137548423524</v>
      </c>
      <c r="T800" s="22">
        <f t="shared" si="176"/>
        <v>13.842050298373179</v>
      </c>
      <c r="U800" s="39">
        <f t="shared" si="166"/>
        <v>1.5225947387853545E-4</v>
      </c>
      <c r="V800" s="39">
        <f t="shared" si="167"/>
        <v>-1.5445724749782119E-2</v>
      </c>
      <c r="W800" s="39">
        <f t="shared" si="168"/>
        <v>1.5597984223660655E-2</v>
      </c>
      <c r="Z800" s="37"/>
      <c r="AA800" s="37"/>
    </row>
    <row r="801" spans="1:27">
      <c r="A801" s="1">
        <v>1937.01</v>
      </c>
      <c r="B801" s="11">
        <v>17.59</v>
      </c>
      <c r="C801" s="4">
        <v>0.73</v>
      </c>
      <c r="D801" s="11">
        <v>1.05</v>
      </c>
      <c r="E801" s="11">
        <v>14.1</v>
      </c>
      <c r="F801" s="4">
        <f t="shared" si="172"/>
        <v>1937.0416666666067</v>
      </c>
      <c r="G801" s="22">
        <v>2.68</v>
      </c>
      <c r="H801" s="22">
        <f>G801+100*variable_alloc_parm!B$8</f>
        <v>2.68</v>
      </c>
      <c r="I801" s="4">
        <f t="shared" si="169"/>
        <v>380.11865248226957</v>
      </c>
      <c r="J801" s="4">
        <f t="shared" si="170"/>
        <v>15.775248226950358</v>
      </c>
      <c r="K801" s="33">
        <f t="shared" si="173"/>
        <v>12157.847006052125</v>
      </c>
      <c r="L801" s="4">
        <f t="shared" si="174"/>
        <v>22.690425531914897</v>
      </c>
      <c r="M801" s="33">
        <f t="shared" si="171"/>
        <v>725.73845118560155</v>
      </c>
      <c r="N801" s="15">
        <f t="shared" si="163"/>
        <v>21.618741582953518</v>
      </c>
      <c r="O801" s="6"/>
      <c r="P801" s="7">
        <f t="shared" si="164"/>
        <v>28.495637926638668</v>
      </c>
      <c r="Q801" s="7"/>
      <c r="R801" s="46">
        <f t="shared" si="165"/>
        <v>-1.9147817965586775E-3</v>
      </c>
      <c r="S801" s="22">
        <f t="shared" si="175"/>
        <v>1.0031037291014482</v>
      </c>
      <c r="T801" s="22">
        <f t="shared" si="176"/>
        <v>13.771556533237916</v>
      </c>
      <c r="U801" s="39">
        <f t="shared" si="166"/>
        <v>-1.6219133904042948E-3</v>
      </c>
      <c r="V801" s="39">
        <f t="shared" si="167"/>
        <v>-1.4802451668775474E-2</v>
      </c>
      <c r="W801" s="39">
        <f t="shared" si="168"/>
        <v>1.3180538278371179E-2</v>
      </c>
      <c r="Z801" s="37"/>
      <c r="AA801" s="37"/>
    </row>
    <row r="802" spans="1:27">
      <c r="A802" s="1">
        <v>1937.02</v>
      </c>
      <c r="B802" s="11">
        <v>18.11</v>
      </c>
      <c r="C802" s="4">
        <v>0.74</v>
      </c>
      <c r="D802" s="11">
        <v>1.08</v>
      </c>
      <c r="E802" s="11">
        <v>14.1</v>
      </c>
      <c r="F802" s="4">
        <f t="shared" si="172"/>
        <v>1937.12499999994</v>
      </c>
      <c r="G802" s="22">
        <f>G801*11/12+G813*1/12</f>
        <v>2.67</v>
      </c>
      <c r="H802" s="22">
        <f>G802+100*variable_alloc_parm!B$8</f>
        <v>2.67</v>
      </c>
      <c r="I802" s="4">
        <f t="shared" si="169"/>
        <v>391.35581560283697</v>
      </c>
      <c r="J802" s="4">
        <f t="shared" si="170"/>
        <v>15.9913475177305</v>
      </c>
      <c r="K802" s="33">
        <f t="shared" si="173"/>
        <v>12559.88306869304</v>
      </c>
      <c r="L802" s="4">
        <f t="shared" si="174"/>
        <v>23.338723404255326</v>
      </c>
      <c r="M802" s="33">
        <f t="shared" si="171"/>
        <v>749.01566616170533</v>
      </c>
      <c r="N802" s="15">
        <f t="shared" si="163"/>
        <v>22.244221552805161</v>
      </c>
      <c r="O802" s="6"/>
      <c r="P802" s="7">
        <f t="shared" si="164"/>
        <v>29.256928436697716</v>
      </c>
      <c r="Q802" s="7"/>
      <c r="R802" s="46">
        <f t="shared" si="165"/>
        <v>-2.5544665829974958E-3</v>
      </c>
      <c r="S802" s="22">
        <f t="shared" si="175"/>
        <v>1.0030958111779831</v>
      </c>
      <c r="T802" s="22">
        <f t="shared" si="176"/>
        <v>13.814299714022365</v>
      </c>
      <c r="U802" s="39">
        <f t="shared" si="166"/>
        <v>-6.933345052345663E-4</v>
      </c>
      <c r="V802" s="39">
        <f t="shared" si="167"/>
        <v>-1.5061434916469607E-2</v>
      </c>
      <c r="W802" s="39">
        <f t="shared" si="168"/>
        <v>1.4368100411235041E-2</v>
      </c>
      <c r="Z802" s="37"/>
      <c r="AA802" s="37"/>
    </row>
    <row r="803" spans="1:27">
      <c r="A803" s="1">
        <v>1937.03</v>
      </c>
      <c r="B803" s="11">
        <v>18.09</v>
      </c>
      <c r="C803" s="4">
        <v>0.75</v>
      </c>
      <c r="D803" s="11">
        <v>1.1100000000000001</v>
      </c>
      <c r="E803" s="11">
        <v>14.2</v>
      </c>
      <c r="F803" s="4">
        <f t="shared" si="172"/>
        <v>1937.2083333332732</v>
      </c>
      <c r="G803" s="22">
        <f>G801*10/12+G813*2/12</f>
        <v>2.66</v>
      </c>
      <c r="H803" s="22">
        <f>G803+100*variable_alloc_parm!B$8</f>
        <v>2.66</v>
      </c>
      <c r="I803" s="4">
        <f t="shared" si="169"/>
        <v>388.17063380281701</v>
      </c>
      <c r="J803" s="4">
        <f t="shared" si="170"/>
        <v>16.093309859154932</v>
      </c>
      <c r="K803" s="33">
        <f t="shared" si="173"/>
        <v>12500.700769953379</v>
      </c>
      <c r="L803" s="4">
        <f t="shared" si="174"/>
        <v>23.818098591549305</v>
      </c>
      <c r="M803" s="33">
        <f t="shared" si="171"/>
        <v>767.04134077657557</v>
      </c>
      <c r="N803" s="15">
        <f t="shared" si="163"/>
        <v>22.042197016050579</v>
      </c>
      <c r="O803" s="6"/>
      <c r="P803" s="7">
        <f t="shared" si="164"/>
        <v>28.928361986280802</v>
      </c>
      <c r="Q803" s="7"/>
      <c r="R803" s="46">
        <f t="shared" si="165"/>
        <v>-7.8524098742354526E-4</v>
      </c>
      <c r="S803" s="22">
        <f t="shared" si="175"/>
        <v>1.0030878935270666</v>
      </c>
      <c r="T803" s="22">
        <f t="shared" si="176"/>
        <v>13.759481204412108</v>
      </c>
      <c r="U803" s="39">
        <f t="shared" si="166"/>
        <v>-5.7877751376484987E-3</v>
      </c>
      <c r="V803" s="39">
        <f t="shared" si="167"/>
        <v>-1.6436775195656006E-2</v>
      </c>
      <c r="W803" s="39">
        <f t="shared" si="168"/>
        <v>1.0649000058007507E-2</v>
      </c>
      <c r="Z803" s="37"/>
      <c r="AA803" s="37"/>
    </row>
    <row r="804" spans="1:27">
      <c r="A804" s="1">
        <v>1937.04</v>
      </c>
      <c r="B804" s="11">
        <v>17.010000000000002</v>
      </c>
      <c r="C804" s="4">
        <v>0.78</v>
      </c>
      <c r="D804" s="11">
        <v>1.1299999999999999</v>
      </c>
      <c r="E804" s="11">
        <v>14.3</v>
      </c>
      <c r="F804" s="4">
        <f t="shared" si="172"/>
        <v>1937.2916666666065</v>
      </c>
      <c r="G804" s="22">
        <f>G801*9/12+G813*3/12</f>
        <v>2.6500000000000004</v>
      </c>
      <c r="H804" s="22">
        <f>G804+100*variable_alloc_parm!B$8</f>
        <v>2.6500000000000004</v>
      </c>
      <c r="I804" s="4">
        <f t="shared" si="169"/>
        <v>362.44384615384621</v>
      </c>
      <c r="J804" s="4">
        <f t="shared" si="170"/>
        <v>16.620000000000005</v>
      </c>
      <c r="K804" s="33">
        <f t="shared" si="173"/>
        <v>11716.794474352193</v>
      </c>
      <c r="L804" s="4">
        <f t="shared" si="174"/>
        <v>24.07769230769231</v>
      </c>
      <c r="M804" s="33">
        <f t="shared" si="171"/>
        <v>778.36435955426089</v>
      </c>
      <c r="N804" s="15">
        <f t="shared" si="163"/>
        <v>20.556579457432864</v>
      </c>
      <c r="O804" s="6"/>
      <c r="P804" s="7">
        <f t="shared" si="164"/>
        <v>26.928946868209671</v>
      </c>
      <c r="Q804" s="7"/>
      <c r="R804" s="46">
        <f t="shared" si="165"/>
        <v>3.2817335242658965E-3</v>
      </c>
      <c r="S804" s="22">
        <f t="shared" si="175"/>
        <v>1.0030799761489029</v>
      </c>
      <c r="T804" s="22">
        <f t="shared" si="176"/>
        <v>13.705451751503347</v>
      </c>
      <c r="U804" s="39">
        <f t="shared" si="166"/>
        <v>-2.6710585636944284E-3</v>
      </c>
      <c r="V804" s="39">
        <f t="shared" si="167"/>
        <v>-1.6000686562638533E-2</v>
      </c>
      <c r="W804" s="39">
        <f t="shared" si="168"/>
        <v>1.3329627998944105E-2</v>
      </c>
      <c r="Z804" s="37"/>
      <c r="AA804" s="37"/>
    </row>
    <row r="805" spans="1:27">
      <c r="A805" s="1">
        <v>1937.05</v>
      </c>
      <c r="B805" s="11">
        <v>16.25</v>
      </c>
      <c r="C805" s="4">
        <v>0.81</v>
      </c>
      <c r="D805" s="11">
        <v>1.1499999999999999</v>
      </c>
      <c r="E805" s="11">
        <v>14.4</v>
      </c>
      <c r="F805" s="4">
        <f t="shared" si="172"/>
        <v>1937.3749999999397</v>
      </c>
      <c r="G805" s="22">
        <f>G801*8/12+G813*4/12</f>
        <v>2.64</v>
      </c>
      <c r="H805" s="22">
        <f>G805+100*variable_alloc_parm!B$8</f>
        <v>2.64</v>
      </c>
      <c r="I805" s="4">
        <f t="shared" si="169"/>
        <v>343.84548611111114</v>
      </c>
      <c r="J805" s="4">
        <f t="shared" si="170"/>
        <v>17.139375000000001</v>
      </c>
      <c r="K805" s="33">
        <f t="shared" si="173"/>
        <v>11161.733914053657</v>
      </c>
      <c r="L805" s="4">
        <f t="shared" si="174"/>
        <v>24.333680555555556</v>
      </c>
      <c r="M805" s="33">
        <f t="shared" si="171"/>
        <v>789.90732314841262</v>
      </c>
      <c r="N805" s="15">
        <f t="shared" si="163"/>
        <v>19.474174686572102</v>
      </c>
      <c r="O805" s="6"/>
      <c r="P805" s="7">
        <f t="shared" si="164"/>
        <v>25.472602466914193</v>
      </c>
      <c r="Q805" s="7"/>
      <c r="R805" s="46">
        <f t="shared" si="165"/>
        <v>6.2037965103382206E-3</v>
      </c>
      <c r="S805" s="22">
        <f t="shared" si="175"/>
        <v>1.0030720590436968</v>
      </c>
      <c r="T805" s="22">
        <f t="shared" si="176"/>
        <v>13.652194325618973</v>
      </c>
      <c r="U805" s="39">
        <f t="shared" si="166"/>
        <v>8.1499102665261169E-4</v>
      </c>
      <c r="V805" s="39">
        <f t="shared" si="167"/>
        <v>-1.5567038605830974E-2</v>
      </c>
      <c r="W805" s="39">
        <f t="shared" si="168"/>
        <v>1.6382029632483586E-2</v>
      </c>
      <c r="Z805" s="37"/>
      <c r="AA805" s="37"/>
    </row>
    <row r="806" spans="1:27">
      <c r="A806" s="1">
        <v>1937.06</v>
      </c>
      <c r="B806" s="11">
        <v>15.64</v>
      </c>
      <c r="C806" s="4">
        <v>0.84</v>
      </c>
      <c r="D806" s="11">
        <v>1.17</v>
      </c>
      <c r="E806" s="11">
        <v>14.4</v>
      </c>
      <c r="F806" s="4">
        <f t="shared" si="172"/>
        <v>1937.458333333273</v>
      </c>
      <c r="G806" s="22">
        <f>G801*7/12+G813*5/12</f>
        <v>2.63</v>
      </c>
      <c r="H806" s="22">
        <f>G806+100*variable_alloc_parm!B$8</f>
        <v>2.63</v>
      </c>
      <c r="I806" s="4">
        <f t="shared" si="169"/>
        <v>330.93805555555559</v>
      </c>
      <c r="J806" s="4">
        <f t="shared" si="170"/>
        <v>17.77416666666667</v>
      </c>
      <c r="K806" s="33">
        <f t="shared" si="173"/>
        <v>10790.82091014049</v>
      </c>
      <c r="L806" s="4">
        <f t="shared" si="174"/>
        <v>24.756875000000001</v>
      </c>
      <c r="M806" s="33">
        <f t="shared" si="171"/>
        <v>807.24171770232567</v>
      </c>
      <c r="N806" s="15">
        <f t="shared" si="163"/>
        <v>18.711659960364965</v>
      </c>
      <c r="O806" s="6"/>
      <c r="P806" s="7">
        <f t="shared" si="164"/>
        <v>24.44656349720486</v>
      </c>
      <c r="Q806" s="7"/>
      <c r="R806" s="46">
        <f t="shared" si="165"/>
        <v>7.2755469322765207E-3</v>
      </c>
      <c r="S806" s="22">
        <f t="shared" si="175"/>
        <v>1.0030641422116537</v>
      </c>
      <c r="T806" s="22">
        <f t="shared" si="176"/>
        <v>13.694134672663296</v>
      </c>
      <c r="U806" s="39">
        <f t="shared" si="166"/>
        <v>7.620720744647258E-3</v>
      </c>
      <c r="V806" s="39">
        <f t="shared" si="167"/>
        <v>-1.6265375639800128E-2</v>
      </c>
      <c r="W806" s="39">
        <f t="shared" si="168"/>
        <v>2.3886096384447386E-2</v>
      </c>
      <c r="Z806" s="37"/>
      <c r="AA806" s="37"/>
    </row>
    <row r="807" spans="1:27">
      <c r="A807" s="1">
        <v>1937.07</v>
      </c>
      <c r="B807" s="11">
        <v>16.57</v>
      </c>
      <c r="C807" s="4">
        <v>0.81666700000000003</v>
      </c>
      <c r="D807" s="11">
        <v>1.1866699999999999</v>
      </c>
      <c r="E807" s="11">
        <v>14.5</v>
      </c>
      <c r="F807" s="4">
        <f t="shared" si="172"/>
        <v>1937.5416666666063</v>
      </c>
      <c r="G807" s="22">
        <f>G801*6/12+G813*6/12</f>
        <v>2.62</v>
      </c>
      <c r="H807" s="22">
        <f>G807+100*variable_alloc_parm!B$8</f>
        <v>2.62</v>
      </c>
      <c r="I807" s="4">
        <f t="shared" si="169"/>
        <v>348.19855172413799</v>
      </c>
      <c r="J807" s="4">
        <f t="shared" si="170"/>
        <v>17.161271372413797</v>
      </c>
      <c r="K807" s="33">
        <f t="shared" si="173"/>
        <v>11400.261065945269</v>
      </c>
      <c r="L807" s="4">
        <f t="shared" si="174"/>
        <v>24.936437862068967</v>
      </c>
      <c r="M807" s="33">
        <f t="shared" si="171"/>
        <v>816.43619789530919</v>
      </c>
      <c r="N807" s="15">
        <f t="shared" si="163"/>
        <v>19.646723279607635</v>
      </c>
      <c r="O807" s="6"/>
      <c r="P807" s="7">
        <f t="shared" si="164"/>
        <v>25.628756089453567</v>
      </c>
      <c r="Q807" s="7"/>
      <c r="R807" s="46">
        <f t="shared" si="165"/>
        <v>7.1982377826599123E-3</v>
      </c>
      <c r="S807" s="22">
        <f t="shared" si="175"/>
        <v>1.0030562256529789</v>
      </c>
      <c r="T807" s="22">
        <f t="shared" si="176"/>
        <v>13.641363756015766</v>
      </c>
      <c r="U807" s="39">
        <f t="shared" si="166"/>
        <v>7.7067329721860478E-3</v>
      </c>
      <c r="V807" s="39">
        <f t="shared" si="167"/>
        <v>-1.6722484634776547E-2</v>
      </c>
      <c r="W807" s="39">
        <f t="shared" si="168"/>
        <v>2.4429217606962594E-2</v>
      </c>
      <c r="Z807" s="37"/>
      <c r="AA807" s="37"/>
    </row>
    <row r="808" spans="1:27">
      <c r="A808" s="1">
        <v>1937.08</v>
      </c>
      <c r="B808" s="11">
        <v>16.739999999999998</v>
      </c>
      <c r="C808" s="4">
        <v>0.79333299999999995</v>
      </c>
      <c r="D808" s="11">
        <v>1.20333</v>
      </c>
      <c r="E808" s="11">
        <v>14.5</v>
      </c>
      <c r="F808" s="4">
        <f t="shared" si="172"/>
        <v>1937.6249999999395</v>
      </c>
      <c r="G808" s="22">
        <f>G801*5/12+G813*7/12</f>
        <v>2.6100000000000003</v>
      </c>
      <c r="H808" s="22">
        <f>G808+100*variable_alloc_parm!B$8</f>
        <v>2.6100000000000003</v>
      </c>
      <c r="I808" s="4">
        <f t="shared" si="169"/>
        <v>351.77089655172415</v>
      </c>
      <c r="J808" s="4">
        <f t="shared" si="170"/>
        <v>16.670935524137931</v>
      </c>
      <c r="K808" s="33">
        <f t="shared" si="173"/>
        <v>11562.706931398689</v>
      </c>
      <c r="L808" s="4">
        <f t="shared" si="174"/>
        <v>25.286527655172417</v>
      </c>
      <c r="M808" s="33">
        <f t="shared" si="171"/>
        <v>831.16798875507686</v>
      </c>
      <c r="N808" s="15">
        <f t="shared" si="163"/>
        <v>19.806982577380968</v>
      </c>
      <c r="O808" s="6"/>
      <c r="P808" s="7">
        <f t="shared" si="164"/>
        <v>25.793551964451101</v>
      </c>
      <c r="Q808" s="7"/>
      <c r="R808" s="46">
        <f t="shared" si="165"/>
        <v>7.4561422622180656E-3</v>
      </c>
      <c r="S808" s="22">
        <f t="shared" si="175"/>
        <v>1.0030483093678773</v>
      </c>
      <c r="T808" s="22">
        <f t="shared" si="176"/>
        <v>13.683054841868518</v>
      </c>
      <c r="U808" s="39">
        <f t="shared" si="166"/>
        <v>3.359865816855212E-3</v>
      </c>
      <c r="V808" s="39">
        <f t="shared" si="167"/>
        <v>-1.8286541991184957E-2</v>
      </c>
      <c r="W808" s="39">
        <f t="shared" si="168"/>
        <v>2.1646407808040169E-2</v>
      </c>
      <c r="Z808" s="37"/>
      <c r="AA808" s="37"/>
    </row>
    <row r="809" spans="1:27">
      <c r="A809" s="1">
        <v>1937.09</v>
      </c>
      <c r="B809" s="11">
        <v>14.37</v>
      </c>
      <c r="C809" s="4">
        <v>0.77</v>
      </c>
      <c r="D809" s="11">
        <v>1.22</v>
      </c>
      <c r="E809" s="11">
        <v>14.6</v>
      </c>
      <c r="F809" s="4">
        <f t="shared" si="172"/>
        <v>1937.7083333332728</v>
      </c>
      <c r="G809" s="22">
        <f>G801*4/12+G813*8/12</f>
        <v>2.6</v>
      </c>
      <c r="H809" s="22">
        <f>G809+100*variable_alloc_parm!B$8</f>
        <v>2.6</v>
      </c>
      <c r="I809" s="4">
        <f t="shared" si="169"/>
        <v>299.89993150684938</v>
      </c>
      <c r="J809" s="4">
        <f t="shared" si="170"/>
        <v>16.069794520547948</v>
      </c>
      <c r="K809" s="33">
        <f t="shared" si="173"/>
        <v>9901.7265061195558</v>
      </c>
      <c r="L809" s="4">
        <f t="shared" si="174"/>
        <v>25.461232876712334</v>
      </c>
      <c r="M809" s="33">
        <f t="shared" si="171"/>
        <v>840.64762264898104</v>
      </c>
      <c r="N809" s="15">
        <f t="shared" si="163"/>
        <v>16.847882862705813</v>
      </c>
      <c r="O809" s="6"/>
      <c r="P809" s="7">
        <f t="shared" si="164"/>
        <v>21.913400533669698</v>
      </c>
      <c r="Q809" s="7"/>
      <c r="R809" s="46">
        <f t="shared" si="165"/>
        <v>1.65292955135799E-2</v>
      </c>
      <c r="S809" s="22">
        <f t="shared" si="175"/>
        <v>1.0030403933565546</v>
      </c>
      <c r="T809" s="22">
        <f t="shared" si="176"/>
        <v>13.630759786219205</v>
      </c>
      <c r="U809" s="39">
        <f t="shared" si="166"/>
        <v>1.4584059864123589E-2</v>
      </c>
      <c r="V809" s="39">
        <f t="shared" si="167"/>
        <v>-2.0010888104683655E-2</v>
      </c>
      <c r="W809" s="39">
        <f t="shared" si="168"/>
        <v>3.4594947968807244E-2</v>
      </c>
      <c r="Z809" s="37"/>
      <c r="AA809" s="37"/>
    </row>
    <row r="810" spans="1:27">
      <c r="A810" s="1">
        <v>1937.1</v>
      </c>
      <c r="B810" s="11">
        <v>12.28</v>
      </c>
      <c r="C810" s="4">
        <v>0.78</v>
      </c>
      <c r="D810" s="11">
        <v>1.19</v>
      </c>
      <c r="E810" s="11">
        <v>14.6</v>
      </c>
      <c r="F810" s="4">
        <f t="shared" si="172"/>
        <v>1937.791666666606</v>
      </c>
      <c r="G810" s="22">
        <f>G801*3/12+G813*9/12</f>
        <v>2.59</v>
      </c>
      <c r="H810" s="22">
        <f>G810+100*variable_alloc_parm!B$8</f>
        <v>2.59</v>
      </c>
      <c r="I810" s="4">
        <f t="shared" si="169"/>
        <v>256.28191780821919</v>
      </c>
      <c r="J810" s="4">
        <f t="shared" si="170"/>
        <v>16.278493150684934</v>
      </c>
      <c r="K810" s="33">
        <f t="shared" si="173"/>
        <v>8506.3892636079254</v>
      </c>
      <c r="L810" s="4">
        <f t="shared" si="174"/>
        <v>24.835136986301372</v>
      </c>
      <c r="M810" s="33">
        <f t="shared" si="171"/>
        <v>824.31622342780383</v>
      </c>
      <c r="N810" s="15">
        <f t="shared" si="163"/>
        <v>14.361659574753359</v>
      </c>
      <c r="O810" s="6"/>
      <c r="P810" s="7">
        <f t="shared" si="164"/>
        <v>18.672774871583666</v>
      </c>
      <c r="Q810" s="7"/>
      <c r="R810" s="46">
        <f t="shared" si="165"/>
        <v>2.6337983197570587E-2</v>
      </c>
      <c r="S810" s="22">
        <f t="shared" si="175"/>
        <v>1.0030324776192163</v>
      </c>
      <c r="T810" s="22">
        <f t="shared" si="176"/>
        <v>13.672202657718017</v>
      </c>
      <c r="U810" s="39">
        <f t="shared" si="166"/>
        <v>3.3197872148313268E-2</v>
      </c>
      <c r="V810" s="39">
        <f t="shared" si="167"/>
        <v>-2.0251145661065006E-2</v>
      </c>
      <c r="W810" s="39">
        <f t="shared" si="168"/>
        <v>5.3449017809378274E-2</v>
      </c>
      <c r="Z810" s="37"/>
      <c r="AA810" s="37"/>
    </row>
    <row r="811" spans="1:27">
      <c r="A811" s="1">
        <v>1937.11</v>
      </c>
      <c r="B811" s="11">
        <v>11.2</v>
      </c>
      <c r="C811" s="4">
        <v>0.79</v>
      </c>
      <c r="D811" s="11">
        <v>1.1599999999999999</v>
      </c>
      <c r="E811" s="11">
        <v>14.5</v>
      </c>
      <c r="F811" s="4">
        <f t="shared" si="172"/>
        <v>1937.8749999999393</v>
      </c>
      <c r="G811" s="22">
        <f>G801*2/12+G813*10/12</f>
        <v>2.58</v>
      </c>
      <c r="H811" s="22">
        <f>G811+100*variable_alloc_parm!B$8</f>
        <v>2.58</v>
      </c>
      <c r="I811" s="4">
        <f t="shared" si="169"/>
        <v>235.35448275862072</v>
      </c>
      <c r="J811" s="4">
        <f t="shared" si="170"/>
        <v>16.600896551724141</v>
      </c>
      <c r="K811" s="33">
        <f t="shared" si="173"/>
        <v>7857.6930821017586</v>
      </c>
      <c r="L811" s="4">
        <f t="shared" si="174"/>
        <v>24.376000000000005</v>
      </c>
      <c r="M811" s="33">
        <f t="shared" si="171"/>
        <v>813.83249778911079</v>
      </c>
      <c r="N811" s="15">
        <f t="shared" si="163"/>
        <v>13.15811916648607</v>
      </c>
      <c r="O811" s="6"/>
      <c r="P811" s="7">
        <f t="shared" si="164"/>
        <v>17.11371804346069</v>
      </c>
      <c r="Q811" s="7"/>
      <c r="R811" s="46">
        <f t="shared" si="165"/>
        <v>3.2697868622299398E-2</v>
      </c>
      <c r="S811" s="22">
        <f t="shared" si="175"/>
        <v>1.0030245621560687</v>
      </c>
      <c r="T811" s="22">
        <f t="shared" si="176"/>
        <v>13.808240294602131</v>
      </c>
      <c r="U811" s="39">
        <f t="shared" si="166"/>
        <v>4.0221589119463719E-2</v>
      </c>
      <c r="V811" s="39">
        <f t="shared" si="167"/>
        <v>-2.1586717669969002E-2</v>
      </c>
      <c r="W811" s="39">
        <f t="shared" si="168"/>
        <v>6.1808306789432721E-2</v>
      </c>
      <c r="Z811" s="37"/>
      <c r="AA811" s="37"/>
    </row>
    <row r="812" spans="1:27">
      <c r="A812" s="1">
        <v>1937.12</v>
      </c>
      <c r="B812" s="11">
        <v>11.02</v>
      </c>
      <c r="C812" s="4">
        <v>0.8</v>
      </c>
      <c r="D812" s="11">
        <v>1.1299999999999999</v>
      </c>
      <c r="E812" s="11">
        <v>14.4</v>
      </c>
      <c r="F812" s="4">
        <f t="shared" si="172"/>
        <v>1937.9583333332725</v>
      </c>
      <c r="G812" s="22">
        <f>G801*1/12+G813*11/12</f>
        <v>2.57</v>
      </c>
      <c r="H812" s="22">
        <f>G812+100*variable_alloc_parm!B$8</f>
        <v>2.57</v>
      </c>
      <c r="I812" s="4">
        <f t="shared" si="169"/>
        <v>233.18013888888891</v>
      </c>
      <c r="J812" s="4">
        <f t="shared" si="170"/>
        <v>16.927777777777781</v>
      </c>
      <c r="K812" s="33">
        <f t="shared" si="173"/>
        <v>7832.19585545886</v>
      </c>
      <c r="L812" s="4">
        <f t="shared" si="174"/>
        <v>23.910486111111112</v>
      </c>
      <c r="M812" s="33">
        <f t="shared" si="171"/>
        <v>803.11990169405726</v>
      </c>
      <c r="N812" s="15">
        <f t="shared" si="163"/>
        <v>13.008483033706138</v>
      </c>
      <c r="O812" s="6"/>
      <c r="P812" s="7">
        <f t="shared" si="164"/>
        <v>16.928806001197067</v>
      </c>
      <c r="Q812" s="7"/>
      <c r="R812" s="46">
        <f t="shared" si="165"/>
        <v>3.2992381382444008E-2</v>
      </c>
      <c r="S812" s="22">
        <f t="shared" si="175"/>
        <v>1.0030166469673172</v>
      </c>
      <c r="T812" s="22">
        <f t="shared" si="176"/>
        <v>13.946184760192136</v>
      </c>
      <c r="U812" s="39">
        <f t="shared" si="166"/>
        <v>3.8055128799596494E-2</v>
      </c>
      <c r="V812" s="39">
        <f t="shared" si="167"/>
        <v>-2.3759462054063318E-2</v>
      </c>
      <c r="W812" s="39">
        <f t="shared" si="168"/>
        <v>6.1814590853659812E-2</v>
      </c>
      <c r="Z812" s="37"/>
      <c r="AA812" s="37"/>
    </row>
    <row r="813" spans="1:27">
      <c r="A813" s="1">
        <v>1938.01</v>
      </c>
      <c r="B813" s="11">
        <v>11.31</v>
      </c>
      <c r="C813" s="4">
        <v>0.79333299999999995</v>
      </c>
      <c r="D813" s="11">
        <v>1.07667</v>
      </c>
      <c r="E813" s="11">
        <v>14.2</v>
      </c>
      <c r="F813" s="4">
        <f t="shared" si="172"/>
        <v>1938.0416666666058</v>
      </c>
      <c r="G813" s="22">
        <v>2.56</v>
      </c>
      <c r="H813" s="22">
        <f>G813+100*variable_alloc_parm!B$8</f>
        <v>2.56</v>
      </c>
      <c r="I813" s="4">
        <f t="shared" si="169"/>
        <v>242.68711267605639</v>
      </c>
      <c r="J813" s="4">
        <f t="shared" si="170"/>
        <v>17.023138387323947</v>
      </c>
      <c r="K813" s="33">
        <f t="shared" si="173"/>
        <v>8199.1704782915222</v>
      </c>
      <c r="L813" s="4">
        <f t="shared" si="174"/>
        <v>23.102911901408458</v>
      </c>
      <c r="M813" s="33">
        <f t="shared" si="171"/>
        <v>780.53058168542293</v>
      </c>
      <c r="N813" s="15">
        <f t="shared" si="163"/>
        <v>13.511461918562418</v>
      </c>
      <c r="O813" s="6"/>
      <c r="P813" s="7">
        <f t="shared" si="164"/>
        <v>17.59120204742214</v>
      </c>
      <c r="Q813" s="7"/>
      <c r="R813" s="46">
        <f t="shared" si="165"/>
        <v>2.8858466812653624E-2</v>
      </c>
      <c r="S813" s="22">
        <f t="shared" si="175"/>
        <v>1.0035927963643612</v>
      </c>
      <c r="T813" s="22">
        <f t="shared" si="176"/>
        <v>14.185273158917358</v>
      </c>
      <c r="U813" s="39">
        <f t="shared" si="166"/>
        <v>3.1103047120272009E-2</v>
      </c>
      <c r="V813" s="39">
        <f t="shared" si="167"/>
        <v>-2.6597243407654902E-2</v>
      </c>
      <c r="W813" s="39">
        <f t="shared" si="168"/>
        <v>5.7700290527926912E-2</v>
      </c>
      <c r="Z813" s="37"/>
      <c r="AA813" s="37"/>
    </row>
    <row r="814" spans="1:27">
      <c r="A814" s="1">
        <v>1938.02</v>
      </c>
      <c r="B814" s="11">
        <v>11.04</v>
      </c>
      <c r="C814" s="4">
        <v>0.78666700000000001</v>
      </c>
      <c r="D814" s="11">
        <v>1.0233300000000001</v>
      </c>
      <c r="E814" s="11">
        <v>14.1</v>
      </c>
      <c r="F814" s="4">
        <f t="shared" si="172"/>
        <v>1938.1249999999391</v>
      </c>
      <c r="G814" s="22">
        <f>G813*11/12+G825*1/12</f>
        <v>2.5433333333333334</v>
      </c>
      <c r="H814" s="22">
        <f>G814+100*variable_alloc_parm!B$8</f>
        <v>2.5433333333333334</v>
      </c>
      <c r="I814" s="4">
        <f t="shared" si="169"/>
        <v>238.57361702127662</v>
      </c>
      <c r="J814" s="4">
        <f t="shared" si="170"/>
        <v>16.999818078014187</v>
      </c>
      <c r="K814" s="33">
        <f t="shared" si="173"/>
        <v>8108.0577501318094</v>
      </c>
      <c r="L814" s="4">
        <f t="shared" si="174"/>
        <v>22.114088723404258</v>
      </c>
      <c r="M814" s="33">
        <f t="shared" si="171"/>
        <v>751.55966824659276</v>
      </c>
      <c r="N814" s="15">
        <f t="shared" si="163"/>
        <v>13.263076236460872</v>
      </c>
      <c r="O814" s="6"/>
      <c r="P814" s="7">
        <f t="shared" si="164"/>
        <v>17.278131157697953</v>
      </c>
      <c r="Q814" s="7"/>
      <c r="R814" s="46">
        <f t="shared" si="165"/>
        <v>3.085845814178087E-2</v>
      </c>
      <c r="S814" s="22">
        <f t="shared" si="175"/>
        <v>1.0035800712783167</v>
      </c>
      <c r="T814" s="22">
        <f t="shared" si="176"/>
        <v>14.337204183393803</v>
      </c>
      <c r="U814" s="39">
        <f t="shared" si="166"/>
        <v>2.844246273098916E-2</v>
      </c>
      <c r="V814" s="39">
        <f t="shared" si="167"/>
        <v>-2.6518995026350467E-2</v>
      </c>
      <c r="W814" s="39">
        <f t="shared" si="168"/>
        <v>5.4961457757339627E-2</v>
      </c>
      <c r="Z814" s="37"/>
      <c r="AA814" s="37"/>
    </row>
    <row r="815" spans="1:27">
      <c r="A815" s="1">
        <v>1938.03</v>
      </c>
      <c r="B815" s="11">
        <v>10.31</v>
      </c>
      <c r="C815" s="4">
        <v>0.78</v>
      </c>
      <c r="D815" s="11">
        <v>0.97</v>
      </c>
      <c r="E815" s="11">
        <v>14.1</v>
      </c>
      <c r="F815" s="4">
        <f t="shared" si="172"/>
        <v>1938.2083333332723</v>
      </c>
      <c r="G815" s="22">
        <f>G813*10/12+G825*2/12</f>
        <v>2.5266666666666664</v>
      </c>
      <c r="H815" s="22">
        <f>G815+100*variable_alloc_parm!B$8</f>
        <v>2.5266666666666664</v>
      </c>
      <c r="I815" s="4">
        <f t="shared" si="169"/>
        <v>222.79836879432631</v>
      </c>
      <c r="J815" s="4">
        <f t="shared" si="170"/>
        <v>16.855744680851068</v>
      </c>
      <c r="K815" s="33">
        <f t="shared" si="173"/>
        <v>7619.6647787697048</v>
      </c>
      <c r="L815" s="4">
        <f t="shared" si="174"/>
        <v>20.961631205673761</v>
      </c>
      <c r="M815" s="33">
        <f t="shared" si="171"/>
        <v>716.88407714904099</v>
      </c>
      <c r="N815" s="15">
        <f t="shared" si="163"/>
        <v>12.377286234697692</v>
      </c>
      <c r="O815" s="6"/>
      <c r="P815" s="7">
        <f t="shared" si="164"/>
        <v>16.140609995378348</v>
      </c>
      <c r="Q815" s="7"/>
      <c r="R815" s="46">
        <f t="shared" si="165"/>
        <v>3.6420989784192059E-2</v>
      </c>
      <c r="S815" s="22">
        <f t="shared" si="175"/>
        <v>1.0035673474667679</v>
      </c>
      <c r="T815" s="22">
        <f t="shared" si="176"/>
        <v>14.388532396302134</v>
      </c>
      <c r="U815" s="39">
        <f t="shared" si="166"/>
        <v>3.7264658511913407E-2</v>
      </c>
      <c r="V815" s="39">
        <f t="shared" si="167"/>
        <v>-2.61621543400955E-2</v>
      </c>
      <c r="W815" s="39">
        <f t="shared" si="168"/>
        <v>6.3426812852008907E-2</v>
      </c>
      <c r="Z815" s="37"/>
      <c r="AA815" s="37"/>
    </row>
    <row r="816" spans="1:27">
      <c r="A816" s="1">
        <v>1938.04</v>
      </c>
      <c r="B816" s="11">
        <v>9.89</v>
      </c>
      <c r="C816" s="4">
        <v>0.76666699999999999</v>
      </c>
      <c r="D816" s="11">
        <v>0.90333300000000005</v>
      </c>
      <c r="E816" s="11">
        <v>14.2</v>
      </c>
      <c r="F816" s="4">
        <f t="shared" si="172"/>
        <v>1938.2916666666056</v>
      </c>
      <c r="G816" s="22">
        <f>G813*9/12+G825*3/12</f>
        <v>2.5099999999999998</v>
      </c>
      <c r="H816" s="22">
        <f>G816+100*variable_alloc_parm!B$8</f>
        <v>2.5099999999999998</v>
      </c>
      <c r="I816" s="4">
        <f t="shared" si="169"/>
        <v>212.21711267605639</v>
      </c>
      <c r="J816" s="4">
        <f t="shared" si="170"/>
        <v>16.450946119718314</v>
      </c>
      <c r="K816" s="33">
        <f t="shared" si="173"/>
        <v>7304.6726461425869</v>
      </c>
      <c r="L816" s="4">
        <f t="shared" si="174"/>
        <v>19.383490500000008</v>
      </c>
      <c r="M816" s="33">
        <f t="shared" si="171"/>
        <v>667.19432309989111</v>
      </c>
      <c r="N816" s="15">
        <f t="shared" si="163"/>
        <v>11.789517720684188</v>
      </c>
      <c r="O816" s="6"/>
      <c r="P816" s="7">
        <f t="shared" si="164"/>
        <v>15.393610143198437</v>
      </c>
      <c r="Q816" s="7"/>
      <c r="R816" s="46">
        <f t="shared" si="165"/>
        <v>4.1309073176831607E-2</v>
      </c>
      <c r="S816" s="22">
        <f t="shared" si="175"/>
        <v>1.0035546249313114</v>
      </c>
      <c r="T816" s="22">
        <f t="shared" si="176"/>
        <v>14.338172126876191</v>
      </c>
      <c r="U816" s="39">
        <f t="shared" si="166"/>
        <v>4.8104893599344223E-2</v>
      </c>
      <c r="V816" s="39">
        <f t="shared" si="167"/>
        <v>-2.7181975581121565E-2</v>
      </c>
      <c r="W816" s="39">
        <f t="shared" si="168"/>
        <v>7.5286869180465787E-2</v>
      </c>
      <c r="Z816" s="37"/>
      <c r="AA816" s="37"/>
    </row>
    <row r="817" spans="1:27">
      <c r="A817" s="1">
        <v>1938.05</v>
      </c>
      <c r="B817" s="11">
        <v>9.98</v>
      </c>
      <c r="C817" s="4">
        <v>0.75333300000000003</v>
      </c>
      <c r="D817" s="11">
        <v>0.83666700000000005</v>
      </c>
      <c r="E817" s="11">
        <v>14.1</v>
      </c>
      <c r="F817" s="4">
        <f t="shared" si="172"/>
        <v>1938.3749999999388</v>
      </c>
      <c r="G817" s="22">
        <f>G813*8/12+G825*4/12</f>
        <v>2.4933333333333332</v>
      </c>
      <c r="H817" s="22">
        <f>G817+100*variable_alloc_parm!B$8</f>
        <v>2.4933333333333332</v>
      </c>
      <c r="I817" s="4">
        <f t="shared" si="169"/>
        <v>215.6670921985816</v>
      </c>
      <c r="J817" s="4">
        <f t="shared" si="170"/>
        <v>16.279472702127663</v>
      </c>
      <c r="K817" s="33">
        <f t="shared" si="173"/>
        <v>7470.1195109921509</v>
      </c>
      <c r="L817" s="4">
        <f t="shared" si="174"/>
        <v>18.080314531914897</v>
      </c>
      <c r="M817" s="33">
        <f t="shared" si="171"/>
        <v>626.25275359752209</v>
      </c>
      <c r="N817" s="15">
        <f t="shared" si="163"/>
        <v>11.992275930545699</v>
      </c>
      <c r="O817" s="6"/>
      <c r="P817" s="7">
        <f t="shared" si="164"/>
        <v>15.677821270315912</v>
      </c>
      <c r="Q817" s="7"/>
      <c r="R817" s="46">
        <f t="shared" si="165"/>
        <v>3.8776390744273137E-2</v>
      </c>
      <c r="S817" s="22">
        <f t="shared" si="175"/>
        <v>1.0035419036735465</v>
      </c>
      <c r="T817" s="22">
        <f t="shared" si="176"/>
        <v>14.491189581845889</v>
      </c>
      <c r="U817" s="39">
        <f t="shared" si="166"/>
        <v>5.0764082631583385E-2</v>
      </c>
      <c r="V817" s="39">
        <f t="shared" si="167"/>
        <v>-2.8334194709689453E-2</v>
      </c>
      <c r="W817" s="39">
        <f t="shared" si="168"/>
        <v>7.9098277341272838E-2</v>
      </c>
      <c r="Z817" s="37"/>
      <c r="AA817" s="37"/>
    </row>
    <row r="818" spans="1:27">
      <c r="A818" s="1">
        <v>1938.06</v>
      </c>
      <c r="B818" s="11">
        <v>10.210000000000001</v>
      </c>
      <c r="C818" s="4">
        <v>0.74</v>
      </c>
      <c r="D818" s="11">
        <v>0.77</v>
      </c>
      <c r="E818" s="11">
        <v>14.1</v>
      </c>
      <c r="F818" s="4">
        <f t="shared" si="172"/>
        <v>1938.4583333332721</v>
      </c>
      <c r="G818" s="22">
        <f>G813*7/12+G825*5/12</f>
        <v>2.4766666666666666</v>
      </c>
      <c r="H818" s="22">
        <f>G818+100*variable_alloc_parm!B$8</f>
        <v>2.4766666666666666</v>
      </c>
      <c r="I818" s="4">
        <f t="shared" si="169"/>
        <v>220.63737588652486</v>
      </c>
      <c r="J818" s="4">
        <f t="shared" si="170"/>
        <v>15.9913475177305</v>
      </c>
      <c r="K818" s="33">
        <f t="shared" si="173"/>
        <v>7688.4346269613607</v>
      </c>
      <c r="L818" s="4">
        <f t="shared" si="174"/>
        <v>16.639645390070925</v>
      </c>
      <c r="M818" s="33">
        <f t="shared" si="171"/>
        <v>579.83297382568526</v>
      </c>
      <c r="N818" s="15">
        <f t="shared" si="163"/>
        <v>12.288966307788135</v>
      </c>
      <c r="O818" s="6"/>
      <c r="P818" s="7">
        <f t="shared" si="164"/>
        <v>16.083606052598878</v>
      </c>
      <c r="Q818" s="7"/>
      <c r="R818" s="46">
        <f t="shared" si="165"/>
        <v>3.7501644440433114E-2</v>
      </c>
      <c r="S818" s="22">
        <f t="shared" si="175"/>
        <v>1.0035291836950739</v>
      </c>
      <c r="T818" s="22">
        <f t="shared" si="176"/>
        <v>14.542515979459887</v>
      </c>
      <c r="U818" s="39">
        <f t="shared" si="166"/>
        <v>5.1574684693842077E-2</v>
      </c>
      <c r="V818" s="39">
        <f t="shared" si="167"/>
        <v>-2.9200565630217001E-2</v>
      </c>
      <c r="W818" s="39">
        <f t="shared" si="168"/>
        <v>8.0775250324059078E-2</v>
      </c>
      <c r="Z818" s="37"/>
      <c r="AA818" s="37"/>
    </row>
    <row r="819" spans="1:27">
      <c r="A819" s="1">
        <v>1938.07</v>
      </c>
      <c r="B819" s="11">
        <v>12.24</v>
      </c>
      <c r="C819" s="4">
        <v>0.71333299999999999</v>
      </c>
      <c r="D819" s="11">
        <v>0.72</v>
      </c>
      <c r="E819" s="11">
        <v>14.1</v>
      </c>
      <c r="F819" s="4">
        <f t="shared" si="172"/>
        <v>1938.5416666666054</v>
      </c>
      <c r="G819" s="22">
        <f>G813*6/12+G825*6/12</f>
        <v>2.46</v>
      </c>
      <c r="H819" s="22">
        <f>G819+100*variable_alloc_parm!B$8</f>
        <v>2.46</v>
      </c>
      <c r="I819" s="4">
        <f t="shared" si="169"/>
        <v>264.50553191489365</v>
      </c>
      <c r="J819" s="4">
        <f t="shared" si="170"/>
        <v>15.415075539007095</v>
      </c>
      <c r="K819" s="33">
        <f t="shared" si="173"/>
        <v>9261.8486136617594</v>
      </c>
      <c r="L819" s="4">
        <f t="shared" si="174"/>
        <v>15.559148936170214</v>
      </c>
      <c r="M819" s="33">
        <f t="shared" si="171"/>
        <v>544.81462433304455</v>
      </c>
      <c r="N819" s="15">
        <f t="shared" si="163"/>
        <v>14.770328017492067</v>
      </c>
      <c r="O819" s="6"/>
      <c r="P819" s="7">
        <f t="shared" si="164"/>
        <v>19.332142114203585</v>
      </c>
      <c r="Q819" s="7"/>
      <c r="R819" s="46">
        <f t="shared" si="165"/>
        <v>2.3997805336053363E-2</v>
      </c>
      <c r="S819" s="22">
        <f t="shared" si="175"/>
        <v>1.0035164649974975</v>
      </c>
      <c r="T819" s="22">
        <f t="shared" si="176"/>
        <v>14.593839189739949</v>
      </c>
      <c r="U819" s="39">
        <f t="shared" si="166"/>
        <v>2.8868789327310074E-2</v>
      </c>
      <c r="V819" s="39">
        <f t="shared" si="167"/>
        <v>-3.0457331358398787E-2</v>
      </c>
      <c r="W819" s="39">
        <f t="shared" si="168"/>
        <v>5.9326120685708861E-2</v>
      </c>
      <c r="Z819" s="37"/>
      <c r="AA819" s="37"/>
    </row>
    <row r="820" spans="1:27">
      <c r="A820" s="1">
        <v>1938.08</v>
      </c>
      <c r="B820" s="11">
        <v>12.31</v>
      </c>
      <c r="C820" s="4">
        <v>0.68666700000000003</v>
      </c>
      <c r="D820" s="11">
        <v>0.67</v>
      </c>
      <c r="E820" s="11">
        <v>14.1</v>
      </c>
      <c r="F820" s="4">
        <f t="shared" si="172"/>
        <v>1938.6249999999386</v>
      </c>
      <c r="G820" s="22">
        <f>G813*5/12+G825*7/12</f>
        <v>2.4433333333333334</v>
      </c>
      <c r="H820" s="22">
        <f>G820+100*variable_alloc_parm!B$8</f>
        <v>2.4433333333333334</v>
      </c>
      <c r="I820" s="4">
        <f t="shared" si="169"/>
        <v>266.01822695035469</v>
      </c>
      <c r="J820" s="4">
        <f t="shared" si="170"/>
        <v>14.83882517021277</v>
      </c>
      <c r="K820" s="33">
        <f t="shared" si="173"/>
        <v>9358.1160335791974</v>
      </c>
      <c r="L820" s="4">
        <f t="shared" si="174"/>
        <v>14.478652482269506</v>
      </c>
      <c r="M820" s="33">
        <f t="shared" si="171"/>
        <v>509.33694090154842</v>
      </c>
      <c r="N820" s="15">
        <f t="shared" si="163"/>
        <v>14.903588512604369</v>
      </c>
      <c r="O820" s="6"/>
      <c r="P820" s="7">
        <f t="shared" si="164"/>
        <v>19.50514046526234</v>
      </c>
      <c r="Q820" s="7"/>
      <c r="R820" s="46">
        <f t="shared" si="165"/>
        <v>2.3559102649396813E-2</v>
      </c>
      <c r="S820" s="22">
        <f t="shared" si="175"/>
        <v>1.0035037475824222</v>
      </c>
      <c r="T820" s="22">
        <f t="shared" si="176"/>
        <v>14.645157914429776</v>
      </c>
      <c r="U820" s="39">
        <f t="shared" si="166"/>
        <v>2.4802991904072424E-2</v>
      </c>
      <c r="V820" s="39">
        <f t="shared" si="167"/>
        <v>-3.0909865462287356E-2</v>
      </c>
      <c r="W820" s="39">
        <f t="shared" si="168"/>
        <v>5.571285736635978E-2</v>
      </c>
      <c r="Z820" s="37"/>
      <c r="AA820" s="37"/>
    </row>
    <row r="821" spans="1:27">
      <c r="A821" s="1">
        <v>1938.09</v>
      </c>
      <c r="B821" s="11">
        <v>11.75</v>
      </c>
      <c r="C821" s="4">
        <v>0.66</v>
      </c>
      <c r="D821" s="11">
        <v>0.62</v>
      </c>
      <c r="E821" s="11">
        <v>14.1</v>
      </c>
      <c r="F821" s="4">
        <f t="shared" si="172"/>
        <v>1938.7083333332719</v>
      </c>
      <c r="G821" s="22">
        <f>G813*4/12+G825*8/12</f>
        <v>2.4266666666666667</v>
      </c>
      <c r="H821" s="22">
        <f>G821+100*variable_alloc_parm!B$8</f>
        <v>2.4266666666666667</v>
      </c>
      <c r="I821" s="4">
        <f t="shared" si="169"/>
        <v>253.91666666666669</v>
      </c>
      <c r="J821" s="4">
        <f t="shared" si="170"/>
        <v>14.262553191489364</v>
      </c>
      <c r="K821" s="33">
        <f t="shared" si="173"/>
        <v>8974.2128169295211</v>
      </c>
      <c r="L821" s="4">
        <f t="shared" si="174"/>
        <v>13.398156028368795</v>
      </c>
      <c r="M821" s="33">
        <f t="shared" si="171"/>
        <v>473.53293161670666</v>
      </c>
      <c r="N821" s="15">
        <f t="shared" si="163"/>
        <v>14.282330508639971</v>
      </c>
      <c r="O821" s="6"/>
      <c r="P821" s="7">
        <f t="shared" si="164"/>
        <v>18.692886470097669</v>
      </c>
      <c r="Q821" s="7"/>
      <c r="R821" s="46">
        <f t="shared" si="165"/>
        <v>2.5504494672704103E-2</v>
      </c>
      <c r="S821" s="22">
        <f t="shared" si="175"/>
        <v>1.0034910314514565</v>
      </c>
      <c r="T821" s="22">
        <f t="shared" si="176"/>
        <v>14.696470851066652</v>
      </c>
      <c r="U821" s="39">
        <f t="shared" si="166"/>
        <v>2.8408621378166909E-2</v>
      </c>
      <c r="V821" s="39">
        <f t="shared" si="167"/>
        <v>-3.0965532034229248E-2</v>
      </c>
      <c r="W821" s="39">
        <f t="shared" si="168"/>
        <v>5.9374153412396158E-2</v>
      </c>
      <c r="Z821" s="37"/>
      <c r="AA821" s="37"/>
    </row>
    <row r="822" spans="1:27">
      <c r="A822" s="1">
        <v>1938.1</v>
      </c>
      <c r="B822" s="11">
        <v>13.06</v>
      </c>
      <c r="C822" s="4">
        <v>0.61</v>
      </c>
      <c r="D822" s="11">
        <v>0.62666699999999997</v>
      </c>
      <c r="E822" s="11">
        <v>14</v>
      </c>
      <c r="F822" s="4">
        <f t="shared" si="172"/>
        <v>1938.7916666666051</v>
      </c>
      <c r="G822" s="22">
        <f>G813*3/12+G825*9/12</f>
        <v>2.4099999999999997</v>
      </c>
      <c r="H822" s="22">
        <f>G822+100*variable_alloc_parm!B$8</f>
        <v>2.4099999999999997</v>
      </c>
      <c r="I822" s="4">
        <f t="shared" si="169"/>
        <v>284.24157142857149</v>
      </c>
      <c r="J822" s="4">
        <f t="shared" si="170"/>
        <v>13.276214285714287</v>
      </c>
      <c r="K822" s="33">
        <f t="shared" si="173"/>
        <v>10085.092160625154</v>
      </c>
      <c r="L822" s="4">
        <f t="shared" si="174"/>
        <v>13.638959635714286</v>
      </c>
      <c r="M822" s="33">
        <f t="shared" si="171"/>
        <v>483.91994249789298</v>
      </c>
      <c r="N822" s="15">
        <f t="shared" si="163"/>
        <v>16.061147643333449</v>
      </c>
      <c r="O822" s="6"/>
      <c r="P822" s="7">
        <f t="shared" si="164"/>
        <v>21.007760685339598</v>
      </c>
      <c r="Q822" s="7"/>
      <c r="R822" s="46">
        <f t="shared" si="165"/>
        <v>1.7787274932387624E-2</v>
      </c>
      <c r="S822" s="22">
        <f t="shared" si="175"/>
        <v>1.0034783166062096</v>
      </c>
      <c r="T822" s="22">
        <f t="shared" si="176"/>
        <v>14.853117955126233</v>
      </c>
      <c r="U822" s="39">
        <f t="shared" si="166"/>
        <v>2.0099522250726087E-2</v>
      </c>
      <c r="V822" s="39">
        <f t="shared" si="167"/>
        <v>-3.1314104024488087E-2</v>
      </c>
      <c r="W822" s="39">
        <f t="shared" si="168"/>
        <v>5.1413626275214175E-2</v>
      </c>
      <c r="Z822" s="37"/>
      <c r="AA822" s="37"/>
    </row>
    <row r="823" spans="1:27">
      <c r="A823" s="1">
        <v>1938.11</v>
      </c>
      <c r="B823" s="11">
        <v>13.07</v>
      </c>
      <c r="C823" s="4">
        <v>0.56000000000000005</v>
      </c>
      <c r="D823" s="11">
        <v>0.63333300000000003</v>
      </c>
      <c r="E823" s="11">
        <v>14</v>
      </c>
      <c r="F823" s="4">
        <f t="shared" si="172"/>
        <v>1938.8749999999384</v>
      </c>
      <c r="G823" s="22">
        <f>G813*2/12+G825*10/12</f>
        <v>2.3933333333333331</v>
      </c>
      <c r="H823" s="22">
        <f>G823+100*variable_alloc_parm!B$8</f>
        <v>2.3933333333333331</v>
      </c>
      <c r="I823" s="4">
        <f t="shared" si="169"/>
        <v>284.45921428571432</v>
      </c>
      <c r="J823" s="4">
        <f t="shared" si="170"/>
        <v>12.188000000000002</v>
      </c>
      <c r="K823" s="33">
        <f t="shared" si="173"/>
        <v>10128.850855553848</v>
      </c>
      <c r="L823" s="4">
        <f t="shared" si="174"/>
        <v>13.784040364285717</v>
      </c>
      <c r="M823" s="33">
        <f t="shared" si="171"/>
        <v>490.81373365726745</v>
      </c>
      <c r="N823" s="15">
        <f t="shared" si="163"/>
        <v>16.14957180071552</v>
      </c>
      <c r="O823" s="6"/>
      <c r="P823" s="7">
        <f t="shared" si="164"/>
        <v>21.100739467650829</v>
      </c>
      <c r="Q823" s="7"/>
      <c r="R823" s="46">
        <f t="shared" si="165"/>
        <v>1.7613036620319031E-2</v>
      </c>
      <c r="S823" s="22">
        <f t="shared" si="175"/>
        <v>1.0034656030482938</v>
      </c>
      <c r="T823" s="22">
        <f t="shared" si="176"/>
        <v>14.904781801963539</v>
      </c>
      <c r="U823" s="39">
        <f t="shared" si="166"/>
        <v>1.5179610781114627E-2</v>
      </c>
      <c r="V823" s="39">
        <f t="shared" si="167"/>
        <v>-3.0571380380393531E-2</v>
      </c>
      <c r="W823" s="39">
        <f t="shared" si="168"/>
        <v>4.5750991161508159E-2</v>
      </c>
      <c r="Z823" s="37"/>
      <c r="AA823" s="37"/>
    </row>
    <row r="824" spans="1:27">
      <c r="A824" s="1">
        <v>1938.12</v>
      </c>
      <c r="B824" s="11">
        <v>12.69</v>
      </c>
      <c r="C824" s="4">
        <v>0.51</v>
      </c>
      <c r="D824" s="11">
        <v>0.64</v>
      </c>
      <c r="E824" s="11">
        <v>14</v>
      </c>
      <c r="F824" s="4">
        <f t="shared" si="172"/>
        <v>1938.9583333332716</v>
      </c>
      <c r="G824" s="22">
        <f>G813*1/12+G825*11/12</f>
        <v>2.3766666666666665</v>
      </c>
      <c r="H824" s="22">
        <f>G824+100*variable_alloc_parm!B$8</f>
        <v>2.3766666666666665</v>
      </c>
      <c r="I824" s="4">
        <f t="shared" si="169"/>
        <v>276.18878571428576</v>
      </c>
      <c r="J824" s="4">
        <f t="shared" si="170"/>
        <v>11.099785714285716</v>
      </c>
      <c r="K824" s="33">
        <f t="shared" si="173"/>
        <v>9867.2986624590176</v>
      </c>
      <c r="L824" s="4">
        <f t="shared" si="174"/>
        <v>13.92914285714286</v>
      </c>
      <c r="M824" s="33">
        <f t="shared" si="171"/>
        <v>497.64154010825621</v>
      </c>
      <c r="N824" s="15">
        <f t="shared" si="163"/>
        <v>15.756484438994011</v>
      </c>
      <c r="O824" s="6"/>
      <c r="P824" s="7">
        <f t="shared" si="164"/>
        <v>20.558601794186647</v>
      </c>
      <c r="Q824" s="7"/>
      <c r="R824" s="46">
        <f t="shared" si="165"/>
        <v>1.9895869007101559E-2</v>
      </c>
      <c r="S824" s="22">
        <f t="shared" si="175"/>
        <v>1.0034528907793234</v>
      </c>
      <c r="T824" s="22">
        <f t="shared" si="176"/>
        <v>14.956435859210577</v>
      </c>
      <c r="U824" s="39">
        <f t="shared" si="166"/>
        <v>1.8110587085912622E-2</v>
      </c>
      <c r="V824" s="39">
        <f t="shared" si="167"/>
        <v>-3.0224374065182524E-2</v>
      </c>
      <c r="W824" s="39">
        <f t="shared" si="168"/>
        <v>4.8334961151095146E-2</v>
      </c>
      <c r="Z824" s="37"/>
      <c r="AA824" s="37"/>
    </row>
    <row r="825" spans="1:27">
      <c r="A825" s="1">
        <v>1939.01</v>
      </c>
      <c r="B825" s="11">
        <v>12.5</v>
      </c>
      <c r="C825" s="4">
        <v>0.51333300000000004</v>
      </c>
      <c r="D825" s="11">
        <v>0.66333299999999995</v>
      </c>
      <c r="E825" s="11">
        <v>14</v>
      </c>
      <c r="F825" s="4">
        <f t="shared" si="172"/>
        <v>1939.0416666666049</v>
      </c>
      <c r="G825" s="22">
        <v>2.36</v>
      </c>
      <c r="H825" s="22">
        <f>G825+100*variable_alloc_parm!B$8</f>
        <v>2.36</v>
      </c>
      <c r="I825" s="4">
        <f t="shared" si="169"/>
        <v>272.05357142857144</v>
      </c>
      <c r="J825" s="4">
        <f t="shared" si="170"/>
        <v>11.17232607857143</v>
      </c>
      <c r="K825" s="33">
        <f t="shared" si="173"/>
        <v>9752.8238074149485</v>
      </c>
      <c r="L825" s="4">
        <f t="shared" si="174"/>
        <v>14.436968935714287</v>
      </c>
      <c r="M825" s="33">
        <f t="shared" si="171"/>
        <v>517.54958997151834</v>
      </c>
      <c r="N825" s="15">
        <f t="shared" si="163"/>
        <v>15.599634410919286</v>
      </c>
      <c r="O825" s="6"/>
      <c r="P825" s="7">
        <f t="shared" si="164"/>
        <v>20.324966524351201</v>
      </c>
      <c r="Q825" s="7"/>
      <c r="R825" s="46">
        <f t="shared" si="165"/>
        <v>2.0700668161540869E-2</v>
      </c>
      <c r="S825" s="22">
        <f t="shared" si="175"/>
        <v>1.0030715805683288</v>
      </c>
      <c r="T825" s="22">
        <f t="shared" si="176"/>
        <v>15.008078798680387</v>
      </c>
      <c r="U825" s="39">
        <f t="shared" si="166"/>
        <v>2.1381882689988085E-2</v>
      </c>
      <c r="V825" s="39">
        <f t="shared" si="167"/>
        <v>-2.987516925474043E-2</v>
      </c>
      <c r="W825" s="39">
        <f t="shared" si="168"/>
        <v>5.1257051944728516E-2</v>
      </c>
      <c r="Z825" s="37"/>
      <c r="AA825" s="37"/>
    </row>
    <row r="826" spans="1:27">
      <c r="A826" s="1">
        <v>1939.02</v>
      </c>
      <c r="B826" s="11">
        <v>12.4</v>
      </c>
      <c r="C826" s="4">
        <v>0.51666699999999999</v>
      </c>
      <c r="D826" s="11">
        <v>0.68666700000000003</v>
      </c>
      <c r="E826" s="11">
        <v>13.9</v>
      </c>
      <c r="F826" s="4">
        <f t="shared" si="172"/>
        <v>1939.1249999999382</v>
      </c>
      <c r="G826" s="22">
        <f>G825*11/12+G837*1/12</f>
        <v>2.3474999999999997</v>
      </c>
      <c r="H826" s="22">
        <f>G826+100*variable_alloc_parm!B$8</f>
        <v>2.3474999999999997</v>
      </c>
      <c r="I826" s="4">
        <f t="shared" si="169"/>
        <v>271.81870503597128</v>
      </c>
      <c r="J826" s="4">
        <f t="shared" si="170"/>
        <v>11.325786683453238</v>
      </c>
      <c r="K826" s="33">
        <f t="shared" si="173"/>
        <v>9778.2388617075794</v>
      </c>
      <c r="L826" s="4">
        <f t="shared" si="174"/>
        <v>15.052333446043168</v>
      </c>
      <c r="M826" s="33">
        <f t="shared" si="171"/>
        <v>541.48338261710956</v>
      </c>
      <c r="N826" s="15">
        <f t="shared" si="163"/>
        <v>15.664696928954772</v>
      </c>
      <c r="O826" s="6"/>
      <c r="P826" s="7">
        <f t="shared" si="164"/>
        <v>20.378795316805146</v>
      </c>
      <c r="Q826" s="7"/>
      <c r="R826" s="46">
        <f t="shared" si="165"/>
        <v>1.9857014083435126E-2</v>
      </c>
      <c r="S826" s="22">
        <f t="shared" si="175"/>
        <v>1.0030618269304661</v>
      </c>
      <c r="T826" s="22">
        <f t="shared" si="176"/>
        <v>15.162480755856766</v>
      </c>
      <c r="U826" s="39">
        <f t="shared" si="166"/>
        <v>1.8527802313304642E-2</v>
      </c>
      <c r="V826" s="39">
        <f t="shared" si="167"/>
        <v>-2.987687810634021E-2</v>
      </c>
      <c r="W826" s="39">
        <f t="shared" si="168"/>
        <v>4.8404680419644852E-2</v>
      </c>
      <c r="Z826" s="37"/>
      <c r="AA826" s="37"/>
    </row>
    <row r="827" spans="1:27">
      <c r="A827" s="1">
        <v>1939.03</v>
      </c>
      <c r="B827" s="11">
        <v>12.39</v>
      </c>
      <c r="C827" s="4">
        <v>0.52</v>
      </c>
      <c r="D827" s="11">
        <v>0.71</v>
      </c>
      <c r="E827" s="11">
        <v>13.9</v>
      </c>
      <c r="F827" s="4">
        <f t="shared" si="172"/>
        <v>1939.2083333332714</v>
      </c>
      <c r="G827" s="22">
        <f>G825*10/12+G837*2/12</f>
        <v>2.335</v>
      </c>
      <c r="H827" s="22">
        <f>G827+100*variable_alloc_parm!B$8</f>
        <v>2.335</v>
      </c>
      <c r="I827" s="4">
        <f t="shared" si="169"/>
        <v>271.59949640287772</v>
      </c>
      <c r="J827" s="4">
        <f t="shared" si="170"/>
        <v>11.39884892086331</v>
      </c>
      <c r="K827" s="33">
        <f t="shared" si="173"/>
        <v>9804.5244500455028</v>
      </c>
      <c r="L827" s="4">
        <f t="shared" si="174"/>
        <v>15.563812949640289</v>
      </c>
      <c r="M827" s="33">
        <f t="shared" si="171"/>
        <v>561.84119124554536</v>
      </c>
      <c r="N827" s="15">
        <f t="shared" si="163"/>
        <v>15.729223743214229</v>
      </c>
      <c r="O827" s="6"/>
      <c r="P827" s="7">
        <f t="shared" si="164"/>
        <v>20.428999210181146</v>
      </c>
      <c r="Q827" s="7"/>
      <c r="R827" s="46">
        <f t="shared" si="165"/>
        <v>2.0294782447704857E-2</v>
      </c>
      <c r="S827" s="22">
        <f t="shared" si="175"/>
        <v>1.0030520738380837</v>
      </c>
      <c r="T827" s="22">
        <f t="shared" si="176"/>
        <v>15.208905647767722</v>
      </c>
      <c r="U827" s="39">
        <f t="shared" si="166"/>
        <v>1.9772370842840337E-2</v>
      </c>
      <c r="V827" s="39">
        <f t="shared" si="167"/>
        <v>-2.9993960539809184E-2</v>
      </c>
      <c r="W827" s="39">
        <f t="shared" si="168"/>
        <v>4.976633138264952E-2</v>
      </c>
      <c r="Z827" s="37"/>
      <c r="AA827" s="37"/>
    </row>
    <row r="828" spans="1:27">
      <c r="A828" s="1">
        <v>1939.04</v>
      </c>
      <c r="B828" s="11">
        <v>10.83</v>
      </c>
      <c r="C828" s="4">
        <v>0.52333300000000005</v>
      </c>
      <c r="D828" s="11">
        <v>0.72666699999999995</v>
      </c>
      <c r="E828" s="11">
        <v>13.8</v>
      </c>
      <c r="F828" s="4">
        <f t="shared" si="172"/>
        <v>1939.2916666666047</v>
      </c>
      <c r="G828" s="22">
        <f>G825*9/12+G837*3/12</f>
        <v>2.3224999999999998</v>
      </c>
      <c r="H828" s="22">
        <f>G828+100*variable_alloc_parm!B$8</f>
        <v>2.3224999999999998</v>
      </c>
      <c r="I828" s="4">
        <f t="shared" si="169"/>
        <v>239.12326086956523</v>
      </c>
      <c r="J828" s="4">
        <f t="shared" si="170"/>
        <v>11.555040949275366</v>
      </c>
      <c r="K828" s="33">
        <f t="shared" si="173"/>
        <v>8666.918983301759</v>
      </c>
      <c r="L828" s="4">
        <f t="shared" si="174"/>
        <v>16.044596731884059</v>
      </c>
      <c r="M828" s="33">
        <f t="shared" si="171"/>
        <v>581.52945677183186</v>
      </c>
      <c r="N828" s="15">
        <f t="shared" si="163"/>
        <v>13.916994579812409</v>
      </c>
      <c r="O828" s="6"/>
      <c r="P828" s="7">
        <f t="shared" si="164"/>
        <v>18.052037760640445</v>
      </c>
      <c r="Q828" s="7"/>
      <c r="R828" s="46">
        <f t="shared" si="165"/>
        <v>2.8569036467798167E-2</v>
      </c>
      <c r="S828" s="22">
        <f t="shared" si="175"/>
        <v>1.0030423212916948</v>
      </c>
      <c r="T828" s="22">
        <f t="shared" si="176"/>
        <v>15.365870179430152</v>
      </c>
      <c r="U828" s="39">
        <f t="shared" si="166"/>
        <v>3.2428061099180283E-2</v>
      </c>
      <c r="V828" s="39">
        <f t="shared" si="167"/>
        <v>-3.1216334501771414E-2</v>
      </c>
      <c r="W828" s="39">
        <f t="shared" si="168"/>
        <v>6.3644395600951698E-2</v>
      </c>
      <c r="Z828" s="37"/>
      <c r="AA828" s="37"/>
    </row>
    <row r="829" spans="1:27">
      <c r="A829" s="1">
        <v>1939.05</v>
      </c>
      <c r="B829" s="11">
        <v>11.23</v>
      </c>
      <c r="C829" s="4">
        <v>0.526667</v>
      </c>
      <c r="D829" s="11">
        <v>0.74333300000000002</v>
      </c>
      <c r="E829" s="11">
        <v>13.8</v>
      </c>
      <c r="F829" s="4">
        <f t="shared" si="172"/>
        <v>1939.3749999999379</v>
      </c>
      <c r="G829" s="22">
        <f>G825*8/12+G837*4/12</f>
        <v>2.31</v>
      </c>
      <c r="H829" s="22">
        <f>G829+100*variable_alloc_parm!B$8</f>
        <v>2.31</v>
      </c>
      <c r="I829" s="4">
        <f t="shared" si="169"/>
        <v>247.95514492753628</v>
      </c>
      <c r="J829" s="4">
        <f t="shared" si="170"/>
        <v>11.628654702898551</v>
      </c>
      <c r="K829" s="33">
        <f t="shared" si="173"/>
        <v>9022.1497569246221</v>
      </c>
      <c r="L829" s="4">
        <f t="shared" si="174"/>
        <v>16.412577181159424</v>
      </c>
      <c r="M829" s="33">
        <f t="shared" si="171"/>
        <v>597.19159797542738</v>
      </c>
      <c r="N829" s="15">
        <f t="shared" si="163"/>
        <v>14.502929499657775</v>
      </c>
      <c r="O829" s="6"/>
      <c r="P829" s="7">
        <f t="shared" si="164"/>
        <v>18.782552949801357</v>
      </c>
      <c r="Q829" s="7"/>
      <c r="R829" s="46">
        <f t="shared" si="165"/>
        <v>2.5213062237963671E-2</v>
      </c>
      <c r="S829" s="22">
        <f t="shared" si="175"/>
        <v>1.0030325692918127</v>
      </c>
      <c r="T829" s="22">
        <f t="shared" si="176"/>
        <v>15.41261809344245</v>
      </c>
      <c r="U829" s="39">
        <f t="shared" si="166"/>
        <v>2.8539893194470922E-2</v>
      </c>
      <c r="V829" s="39">
        <f t="shared" si="167"/>
        <v>-3.0925000541305869E-2</v>
      </c>
      <c r="W829" s="39">
        <f t="shared" si="168"/>
        <v>5.9464893735776791E-2</v>
      </c>
      <c r="Z829" s="37"/>
      <c r="AA829" s="37"/>
    </row>
    <row r="830" spans="1:27">
      <c r="A830" s="1">
        <v>1939.06</v>
      </c>
      <c r="B830" s="11">
        <v>11.43</v>
      </c>
      <c r="C830" s="4">
        <v>0.53</v>
      </c>
      <c r="D830" s="11">
        <v>0.76</v>
      </c>
      <c r="E830" s="11">
        <v>13.8</v>
      </c>
      <c r="F830" s="4">
        <f t="shared" si="172"/>
        <v>1939.4583333332712</v>
      </c>
      <c r="G830" s="22">
        <f>G825*7/12+G837*5/12</f>
        <v>2.2975000000000003</v>
      </c>
      <c r="H830" s="22">
        <f>G830+100*variable_alloc_parm!B$8</f>
        <v>2.2975000000000003</v>
      </c>
      <c r="I830" s="4">
        <f t="shared" si="169"/>
        <v>252.37108695652176</v>
      </c>
      <c r="J830" s="4">
        <f t="shared" si="170"/>
        <v>11.702246376811596</v>
      </c>
      <c r="K830" s="33">
        <f t="shared" si="173"/>
        <v>9218.312555884173</v>
      </c>
      <c r="L830" s="4">
        <f t="shared" si="174"/>
        <v>16.780579710144927</v>
      </c>
      <c r="M830" s="33">
        <f t="shared" si="171"/>
        <v>612.94116732038231</v>
      </c>
      <c r="N830" s="15">
        <f t="shared" si="163"/>
        <v>14.833828921489793</v>
      </c>
      <c r="O830" s="6"/>
      <c r="P830" s="7">
        <f t="shared" si="164"/>
        <v>19.177986644847667</v>
      </c>
      <c r="Q830" s="7"/>
      <c r="R830" s="46">
        <f t="shared" si="165"/>
        <v>2.32257148276565E-2</v>
      </c>
      <c r="S830" s="22">
        <f t="shared" si="175"/>
        <v>1.0030228178389522</v>
      </c>
      <c r="T830" s="22">
        <f t="shared" si="176"/>
        <v>15.459357925779061</v>
      </c>
      <c r="U830" s="39">
        <f t="shared" si="166"/>
        <v>2.0752726070569327E-2</v>
      </c>
      <c r="V830" s="39">
        <f t="shared" si="167"/>
        <v>-3.1445116215023328E-2</v>
      </c>
      <c r="W830" s="39">
        <f t="shared" si="168"/>
        <v>5.2197842285592655E-2</v>
      </c>
      <c r="Z830" s="37"/>
      <c r="AA830" s="37"/>
    </row>
    <row r="831" spans="1:27">
      <c r="A831" s="1">
        <v>1939.07</v>
      </c>
      <c r="B831" s="11">
        <v>11.71</v>
      </c>
      <c r="C831" s="4">
        <v>0.54</v>
      </c>
      <c r="D831" s="11">
        <v>0.776667</v>
      </c>
      <c r="E831" s="11">
        <v>13.8</v>
      </c>
      <c r="F831" s="4">
        <f t="shared" si="172"/>
        <v>1939.5416666666044</v>
      </c>
      <c r="G831" s="22">
        <f>G825*6/12+G837*6/12</f>
        <v>2.2850000000000001</v>
      </c>
      <c r="H831" s="22">
        <f>G831+100*variable_alloc_parm!B$8</f>
        <v>2.2850000000000001</v>
      </c>
      <c r="I831" s="4">
        <f t="shared" si="169"/>
        <v>258.5534057971015</v>
      </c>
      <c r="J831" s="4">
        <f t="shared" si="170"/>
        <v>11.923043478260873</v>
      </c>
      <c r="K831" s="33">
        <f t="shared" si="173"/>
        <v>9480.4255550672333</v>
      </c>
      <c r="L831" s="4">
        <f t="shared" si="174"/>
        <v>17.148582239130434</v>
      </c>
      <c r="M831" s="33">
        <f t="shared" si="171"/>
        <v>628.79023694085402</v>
      </c>
      <c r="N831" s="15">
        <f t="shared" si="163"/>
        <v>15.270952598570268</v>
      </c>
      <c r="O831" s="6"/>
      <c r="P831" s="7">
        <f t="shared" si="164"/>
        <v>19.706503149702876</v>
      </c>
      <c r="Q831" s="7"/>
      <c r="R831" s="46">
        <f t="shared" si="165"/>
        <v>2.028356036729078E-2</v>
      </c>
      <c r="S831" s="22">
        <f t="shared" si="175"/>
        <v>1.0030130669336272</v>
      </c>
      <c r="T831" s="22">
        <f t="shared" si="176"/>
        <v>15.506088748695856</v>
      </c>
      <c r="U831" s="39">
        <f t="shared" si="166"/>
        <v>2.4962247495403433E-2</v>
      </c>
      <c r="V831" s="39">
        <f t="shared" si="167"/>
        <v>-3.0743809729687599E-2</v>
      </c>
      <c r="W831" s="39">
        <f t="shared" si="168"/>
        <v>5.5706057225091032E-2</v>
      </c>
      <c r="Z831" s="37"/>
      <c r="AA831" s="37"/>
    </row>
    <row r="832" spans="1:27">
      <c r="A832" s="1">
        <v>1939.08</v>
      </c>
      <c r="B832" s="11">
        <v>11.54</v>
      </c>
      <c r="C832" s="4">
        <v>0.55000000000000004</v>
      </c>
      <c r="D832" s="11">
        <v>0.79333299999999995</v>
      </c>
      <c r="E832" s="11">
        <v>13.8</v>
      </c>
      <c r="F832" s="4">
        <f t="shared" si="172"/>
        <v>1939.6249999999377</v>
      </c>
      <c r="G832" s="22">
        <f>G825*5/12+G837*7/12</f>
        <v>2.2725</v>
      </c>
      <c r="H832" s="22">
        <f>G832+100*variable_alloc_parm!B$8</f>
        <v>2.2725</v>
      </c>
      <c r="I832" s="4">
        <f t="shared" si="169"/>
        <v>254.79985507246377</v>
      </c>
      <c r="J832" s="4">
        <f t="shared" si="170"/>
        <v>12.143840579710147</v>
      </c>
      <c r="K832" s="33">
        <f t="shared" si="173"/>
        <v>9379.9001204170036</v>
      </c>
      <c r="L832" s="4">
        <f t="shared" si="174"/>
        <v>17.516562688405799</v>
      </c>
      <c r="M832" s="33">
        <f t="shared" si="171"/>
        <v>644.83399499400207</v>
      </c>
      <c r="N832" s="15">
        <f t="shared" si="163"/>
        <v>15.120082343333992</v>
      </c>
      <c r="O832" s="6"/>
      <c r="P832" s="7">
        <f t="shared" si="164"/>
        <v>19.476322694888811</v>
      </c>
      <c r="Q832" s="7"/>
      <c r="R832" s="46">
        <f t="shared" si="165"/>
        <v>2.106196670056712E-2</v>
      </c>
      <c r="S832" s="22">
        <f t="shared" si="175"/>
        <v>1.0030033165763537</v>
      </c>
      <c r="T832" s="22">
        <f t="shared" si="176"/>
        <v>15.552809631974441</v>
      </c>
      <c r="U832" s="39">
        <f t="shared" si="166"/>
        <v>2.9826313231360313E-2</v>
      </c>
      <c r="V832" s="39">
        <f t="shared" si="167"/>
        <v>-3.126371444582321E-2</v>
      </c>
      <c r="W832" s="39">
        <f t="shared" si="168"/>
        <v>6.1090027677183523E-2</v>
      </c>
      <c r="Z832" s="37"/>
      <c r="AA832" s="37"/>
    </row>
    <row r="833" spans="1:27">
      <c r="A833" s="1">
        <v>1939.09</v>
      </c>
      <c r="B833" s="11">
        <v>12.77</v>
      </c>
      <c r="C833" s="4">
        <v>0.56000000000000005</v>
      </c>
      <c r="D833" s="11">
        <v>0.81</v>
      </c>
      <c r="E833" s="11">
        <v>14.1</v>
      </c>
      <c r="F833" s="4">
        <f t="shared" si="172"/>
        <v>1939.708333333271</v>
      </c>
      <c r="G833" s="22">
        <f>G825*4/12+G837*8/12</f>
        <v>2.2599999999999998</v>
      </c>
      <c r="H833" s="22">
        <f>G833+100*variable_alloc_parm!B$8</f>
        <v>2.2599999999999998</v>
      </c>
      <c r="I833" s="4">
        <f t="shared" si="169"/>
        <v>275.95879432624116</v>
      </c>
      <c r="J833" s="4">
        <f t="shared" si="170"/>
        <v>12.101560283687945</v>
      </c>
      <c r="K833" s="33">
        <f t="shared" si="173"/>
        <v>10195.94462860083</v>
      </c>
      <c r="L833" s="4">
        <f t="shared" si="174"/>
        <v>17.504042553191493</v>
      </c>
      <c r="M833" s="33">
        <f t="shared" si="171"/>
        <v>646.72788951970813</v>
      </c>
      <c r="N833" s="15">
        <f t="shared" ref="N833:N896" si="177">I833/AVERAGE(L713:L832)</f>
        <v>16.452835577060974</v>
      </c>
      <c r="O833" s="6"/>
      <c r="P833" s="7">
        <f t="shared" ref="P833:P896" si="178">K833/AVERAGE(M713:M832)</f>
        <v>21.145000339724795</v>
      </c>
      <c r="Q833" s="7"/>
      <c r="R833" s="46">
        <f t="shared" ref="R833:R896" si="179">1/N833-(H833/100-(((E833/E713)^(1/10))-1))</f>
        <v>1.7934373511527386E-2</v>
      </c>
      <c r="S833" s="22">
        <f t="shared" si="175"/>
        <v>1.0029935667676464</v>
      </c>
      <c r="T833" s="22">
        <f t="shared" si="176"/>
        <v>15.267614969696748</v>
      </c>
      <c r="U833" s="39">
        <f t="shared" si="166"/>
        <v>2.2741005106948542E-2</v>
      </c>
      <c r="V833" s="39">
        <f t="shared" si="167"/>
        <v>-2.9696109196251541E-2</v>
      </c>
      <c r="W833" s="39">
        <f t="shared" si="168"/>
        <v>5.2437114303200083E-2</v>
      </c>
      <c r="Z833" s="37"/>
      <c r="AA833" s="37"/>
    </row>
    <row r="834" spans="1:27">
      <c r="A834" s="1">
        <v>1939.1</v>
      </c>
      <c r="B834" s="11">
        <v>12.9</v>
      </c>
      <c r="C834" s="4">
        <v>0.57999999999999996</v>
      </c>
      <c r="D834" s="11">
        <v>0.84</v>
      </c>
      <c r="E834" s="11">
        <v>14</v>
      </c>
      <c r="F834" s="4">
        <f t="shared" si="172"/>
        <v>1939.7916666666042</v>
      </c>
      <c r="G834" s="22">
        <f>G825*3/12+G837*9/12</f>
        <v>2.2475000000000001</v>
      </c>
      <c r="H834" s="22">
        <f>G834+100*variable_alloc_parm!B$8</f>
        <v>2.2475000000000001</v>
      </c>
      <c r="I834" s="4">
        <f t="shared" si="169"/>
        <v>280.75928571428574</v>
      </c>
      <c r="J834" s="4">
        <f t="shared" si="170"/>
        <v>12.623285714285716</v>
      </c>
      <c r="K834" s="33">
        <f t="shared" si="173"/>
        <v>10412.176444572078</v>
      </c>
      <c r="L834" s="4">
        <f t="shared" si="174"/>
        <v>18.282000000000004</v>
      </c>
      <c r="M834" s="33">
        <f t="shared" si="171"/>
        <v>678.00218708841453</v>
      </c>
      <c r="N834" s="15">
        <f t="shared" si="177"/>
        <v>16.821204806265644</v>
      </c>
      <c r="O834" s="6"/>
      <c r="P834" s="7">
        <f t="shared" si="178"/>
        <v>21.569692820967994</v>
      </c>
      <c r="Q834" s="7"/>
      <c r="R834" s="46">
        <f t="shared" si="179"/>
        <v>1.603126167156034E-2</v>
      </c>
      <c r="S834" s="22">
        <f t="shared" si="175"/>
        <v>1.0029838175080226</v>
      </c>
      <c r="T834" s="22">
        <f t="shared" si="176"/>
        <v>15.422700448737618</v>
      </c>
      <c r="U834" s="39">
        <f t="shared" ref="U834:U897" si="180">(($K954/$K834)^(1/10)-1)</f>
        <v>2.4637494911377011E-2</v>
      </c>
      <c r="V834" s="39">
        <f t="shared" ref="V834:V897" si="181">(($T954/$T834)^(1/10)-1)</f>
        <v>-2.9681368728167845E-2</v>
      </c>
      <c r="W834" s="39">
        <f t="shared" ref="W834:W897" si="182">U834-V834</f>
        <v>5.4318863639544857E-2</v>
      </c>
      <c r="Z834" s="37"/>
      <c r="AA834" s="37"/>
    </row>
    <row r="835" spans="1:27">
      <c r="A835" s="1">
        <v>1939.11</v>
      </c>
      <c r="B835" s="11">
        <v>12.67</v>
      </c>
      <c r="C835" s="4">
        <v>0.6</v>
      </c>
      <c r="D835" s="11">
        <v>0.87</v>
      </c>
      <c r="E835" s="11">
        <v>14</v>
      </c>
      <c r="F835" s="4">
        <f t="shared" si="172"/>
        <v>1939.8749999999375</v>
      </c>
      <c r="G835" s="22">
        <f>G825*2/12+G837*10/12</f>
        <v>2.2350000000000003</v>
      </c>
      <c r="H835" s="22">
        <f>G835+100*variable_alloc_parm!B$8</f>
        <v>2.2350000000000003</v>
      </c>
      <c r="I835" s="4">
        <f t="shared" si="169"/>
        <v>275.75350000000003</v>
      </c>
      <c r="J835" s="4">
        <f t="shared" si="170"/>
        <v>13.05857142857143</v>
      </c>
      <c r="K835" s="33">
        <f t="shared" si="173"/>
        <v>10266.890261624561</v>
      </c>
      <c r="L835" s="4">
        <f t="shared" si="174"/>
        <v>18.934928571428575</v>
      </c>
      <c r="M835" s="33">
        <f t="shared" si="171"/>
        <v>704.98772909339937</v>
      </c>
      <c r="N835" s="15">
        <f t="shared" si="177"/>
        <v>16.599238509946645</v>
      </c>
      <c r="O835" s="6"/>
      <c r="P835" s="7">
        <f t="shared" si="178"/>
        <v>21.23727018387067</v>
      </c>
      <c r="Q835" s="7"/>
      <c r="R835" s="46">
        <f t="shared" si="179"/>
        <v>1.6951215255656606E-2</v>
      </c>
      <c r="S835" s="22">
        <f t="shared" si="175"/>
        <v>1.0029740687979982</v>
      </c>
      <c r="T835" s="22">
        <f t="shared" si="176"/>
        <v>15.46871897235755</v>
      </c>
      <c r="U835" s="39">
        <f t="shared" si="180"/>
        <v>2.7644050803827813E-2</v>
      </c>
      <c r="V835" s="39">
        <f t="shared" si="181"/>
        <v>-3.0198812680253595E-2</v>
      </c>
      <c r="W835" s="39">
        <f t="shared" si="182"/>
        <v>5.7842863484081408E-2</v>
      </c>
      <c r="Z835" s="37"/>
      <c r="AA835" s="37"/>
    </row>
    <row r="836" spans="1:27">
      <c r="A836" s="1">
        <v>1939.12</v>
      </c>
      <c r="B836" s="11">
        <v>12.37</v>
      </c>
      <c r="C836" s="4">
        <v>0.62</v>
      </c>
      <c r="D836" s="11">
        <v>0.9</v>
      </c>
      <c r="E836" s="11">
        <v>14</v>
      </c>
      <c r="F836" s="4">
        <f t="shared" si="172"/>
        <v>1939.9583333332707</v>
      </c>
      <c r="G836" s="22">
        <f>G825*1/12+G837*11/12</f>
        <v>2.2225000000000001</v>
      </c>
      <c r="H836" s="22">
        <f>G836+100*variable_alloc_parm!B$8</f>
        <v>2.2225000000000001</v>
      </c>
      <c r="I836" s="4">
        <f t="shared" si="169"/>
        <v>269.22421428571431</v>
      </c>
      <c r="J836" s="4">
        <f t="shared" si="170"/>
        <v>13.493857142857143</v>
      </c>
      <c r="K836" s="33">
        <f t="shared" si="173"/>
        <v>10065.658132055756</v>
      </c>
      <c r="L836" s="4">
        <f t="shared" si="174"/>
        <v>19.58785714285715</v>
      </c>
      <c r="M836" s="33">
        <f t="shared" si="171"/>
        <v>732.34376061844648</v>
      </c>
      <c r="N836" s="15">
        <f t="shared" si="177"/>
        <v>16.280412901283839</v>
      </c>
      <c r="O836" s="6"/>
      <c r="P836" s="7">
        <f t="shared" si="178"/>
        <v>20.784015129907612</v>
      </c>
      <c r="Q836" s="7"/>
      <c r="R836" s="46">
        <f t="shared" si="179"/>
        <v>1.8823727111642062E-2</v>
      </c>
      <c r="S836" s="22">
        <f t="shared" si="175"/>
        <v>1.0029643206380907</v>
      </c>
      <c r="T836" s="22">
        <f t="shared" si="176"/>
        <v>15.514724006798241</v>
      </c>
      <c r="U836" s="39">
        <f t="shared" si="180"/>
        <v>3.3859704471030927E-2</v>
      </c>
      <c r="V836" s="39">
        <f t="shared" si="181"/>
        <v>-2.948810779112232E-2</v>
      </c>
      <c r="W836" s="39">
        <f t="shared" si="182"/>
        <v>6.3347812262153247E-2</v>
      </c>
      <c r="Z836" s="37"/>
      <c r="AA836" s="37"/>
    </row>
    <row r="837" spans="1:27">
      <c r="A837" s="1">
        <v>1940.01</v>
      </c>
      <c r="B837" s="11">
        <v>12.3</v>
      </c>
      <c r="C837" s="4">
        <v>0.62333300000000003</v>
      </c>
      <c r="D837" s="11">
        <v>0.93</v>
      </c>
      <c r="E837" s="11">
        <v>13.9</v>
      </c>
      <c r="F837" s="4">
        <f t="shared" si="172"/>
        <v>1940.041666666604</v>
      </c>
      <c r="G837" s="22">
        <v>2.21</v>
      </c>
      <c r="H837" s="22">
        <f>G837+100*variable_alloc_parm!B$8</f>
        <v>2.21</v>
      </c>
      <c r="I837" s="4">
        <f t="shared" si="169"/>
        <v>269.62661870503604</v>
      </c>
      <c r="J837" s="4">
        <f t="shared" si="170"/>
        <v>13.663997489208636</v>
      </c>
      <c r="K837" s="33">
        <f t="shared" si="173"/>
        <v>10123.275135949134</v>
      </c>
      <c r="L837" s="4">
        <f t="shared" si="174"/>
        <v>20.386402877697844</v>
      </c>
      <c r="M837" s="33">
        <f t="shared" si="171"/>
        <v>765.4183639376173</v>
      </c>
      <c r="N837" s="15">
        <f t="shared" si="177"/>
        <v>16.378480342613667</v>
      </c>
      <c r="O837" s="6"/>
      <c r="P837" s="7">
        <f t="shared" si="178"/>
        <v>20.860773184593896</v>
      </c>
      <c r="Q837" s="7"/>
      <c r="R837" s="46">
        <f t="shared" si="179"/>
        <v>1.8449926158429539E-2</v>
      </c>
      <c r="S837" s="22">
        <f t="shared" si="175"/>
        <v>1.0037715554144664</v>
      </c>
      <c r="T837" s="22">
        <f t="shared" si="176"/>
        <v>15.672662210584335</v>
      </c>
      <c r="U837" s="39">
        <f t="shared" si="180"/>
        <v>3.640069618915609E-2</v>
      </c>
      <c r="V837" s="39">
        <f t="shared" si="181"/>
        <v>-2.9878658206996644E-2</v>
      </c>
      <c r="W837" s="39">
        <f t="shared" si="182"/>
        <v>6.6279354396152734E-2</v>
      </c>
      <c r="Z837" s="37"/>
      <c r="AA837" s="37"/>
    </row>
    <row r="838" spans="1:27">
      <c r="A838" s="1">
        <v>1940.02</v>
      </c>
      <c r="B838" s="11">
        <v>12.22</v>
      </c>
      <c r="C838" s="4">
        <v>0.62666699999999997</v>
      </c>
      <c r="D838" s="11">
        <v>0.96</v>
      </c>
      <c r="E838" s="11">
        <v>14</v>
      </c>
      <c r="F838" s="4">
        <f t="shared" si="172"/>
        <v>1940.1249999999372</v>
      </c>
      <c r="G838" s="22">
        <f>G837*11/12+G849*1/12</f>
        <v>2.1883333333333335</v>
      </c>
      <c r="H838" s="22">
        <f>G838+100*variable_alloc_parm!B$8</f>
        <v>2.1883333333333335</v>
      </c>
      <c r="I838" s="4">
        <f t="shared" si="169"/>
        <v>265.95957142857145</v>
      </c>
      <c r="J838" s="4">
        <f t="shared" si="170"/>
        <v>13.638959635714286</v>
      </c>
      <c r="K838" s="33">
        <f t="shared" si="173"/>
        <v>10028.267391934422</v>
      </c>
      <c r="L838" s="4">
        <f t="shared" si="174"/>
        <v>20.893714285714289</v>
      </c>
      <c r="M838" s="33">
        <f t="shared" si="171"/>
        <v>787.81806025016738</v>
      </c>
      <c r="N838" s="15">
        <f t="shared" si="177"/>
        <v>16.216119847731051</v>
      </c>
      <c r="O838" s="6"/>
      <c r="P838" s="7">
        <f t="shared" si="178"/>
        <v>20.606533623194924</v>
      </c>
      <c r="Q838" s="7"/>
      <c r="R838" s="46">
        <f t="shared" si="179"/>
        <v>2.0555367211535211E-2</v>
      </c>
      <c r="S838" s="22">
        <f t="shared" si="175"/>
        <v>1.0037555134840215</v>
      </c>
      <c r="T838" s="22">
        <f t="shared" si="176"/>
        <v>15.619402720856597</v>
      </c>
      <c r="U838" s="39">
        <f t="shared" si="180"/>
        <v>3.9971189749722802E-2</v>
      </c>
      <c r="V838" s="39">
        <f t="shared" si="181"/>
        <v>-2.9539517735034382E-2</v>
      </c>
      <c r="W838" s="39">
        <f t="shared" si="182"/>
        <v>6.9510707484757184E-2</v>
      </c>
      <c r="Z838" s="37"/>
      <c r="AA838" s="37"/>
    </row>
    <row r="839" spans="1:27">
      <c r="A839" s="1">
        <v>1940.03</v>
      </c>
      <c r="B839" s="11">
        <v>12.15</v>
      </c>
      <c r="C839" s="4">
        <v>0.63</v>
      </c>
      <c r="D839" s="11">
        <v>0.99</v>
      </c>
      <c r="E839" s="11">
        <v>14</v>
      </c>
      <c r="F839" s="4">
        <f t="shared" si="172"/>
        <v>1940.2083333332705</v>
      </c>
      <c r="G839" s="22">
        <f>G837*10/12+G849*2/12</f>
        <v>2.166666666666667</v>
      </c>
      <c r="H839" s="22">
        <f>G839+100*variable_alloc_parm!B$8</f>
        <v>2.166666666666667</v>
      </c>
      <c r="I839" s="4">
        <f t="shared" si="169"/>
        <v>264.43607142857144</v>
      </c>
      <c r="J839" s="4">
        <f t="shared" si="170"/>
        <v>13.711500000000003</v>
      </c>
      <c r="K839" s="33">
        <f t="shared" si="173"/>
        <v>10013.906125211111</v>
      </c>
      <c r="L839" s="4">
        <f t="shared" si="174"/>
        <v>21.54664285714286</v>
      </c>
      <c r="M839" s="33">
        <f t="shared" si="171"/>
        <v>815.94790649868332</v>
      </c>
      <c r="N839" s="15">
        <f t="shared" si="177"/>
        <v>16.172906305307897</v>
      </c>
      <c r="O839" s="6"/>
      <c r="P839" s="7">
        <f t="shared" si="178"/>
        <v>20.505754657089824</v>
      </c>
      <c r="Q839" s="7"/>
      <c r="R839" s="46">
        <f t="shared" si="179"/>
        <v>2.1515605176069638E-2</v>
      </c>
      <c r="S839" s="22">
        <f t="shared" si="175"/>
        <v>1.0037394744304893</v>
      </c>
      <c r="T839" s="22">
        <f t="shared" si="176"/>
        <v>15.678061598387135</v>
      </c>
      <c r="U839" s="39">
        <f t="shared" si="180"/>
        <v>4.110460342552158E-2</v>
      </c>
      <c r="V839" s="39">
        <f t="shared" si="181"/>
        <v>-3.0304361536501623E-2</v>
      </c>
      <c r="W839" s="39">
        <f t="shared" si="182"/>
        <v>7.1408964962023203E-2</v>
      </c>
      <c r="Z839" s="37"/>
      <c r="AA839" s="37"/>
    </row>
    <row r="840" spans="1:27">
      <c r="A840" s="1">
        <v>1940.04</v>
      </c>
      <c r="B840" s="11">
        <v>12.27</v>
      </c>
      <c r="C840" s="4">
        <v>0.63666699999999998</v>
      </c>
      <c r="D840" s="11">
        <v>1.00667</v>
      </c>
      <c r="E840" s="11">
        <v>14</v>
      </c>
      <c r="F840" s="4">
        <f t="shared" si="172"/>
        <v>1940.2916666666038</v>
      </c>
      <c r="G840" s="22">
        <f>G837*9/12+G849*3/12</f>
        <v>2.145</v>
      </c>
      <c r="H840" s="22">
        <f>G840+100*variable_alloc_parm!B$8</f>
        <v>2.145</v>
      </c>
      <c r="I840" s="4">
        <f t="shared" si="169"/>
        <v>267.04778571428574</v>
      </c>
      <c r="J840" s="4">
        <f t="shared" si="170"/>
        <v>13.856602492857146</v>
      </c>
      <c r="K840" s="33">
        <f t="shared" si="173"/>
        <v>10156.536772613881</v>
      </c>
      <c r="L840" s="4">
        <f t="shared" si="174"/>
        <v>21.909453500000005</v>
      </c>
      <c r="M840" s="33">
        <f t="shared" si="171"/>
        <v>833.27472476668447</v>
      </c>
      <c r="N840" s="15">
        <f t="shared" si="177"/>
        <v>16.370988707128777</v>
      </c>
      <c r="O840" s="6"/>
      <c r="P840" s="7">
        <f t="shared" si="178"/>
        <v>20.71072029999565</v>
      </c>
      <c r="Q840" s="7"/>
      <c r="R840" s="46">
        <f t="shared" si="179"/>
        <v>2.0405333024727509E-2</v>
      </c>
      <c r="S840" s="22">
        <f t="shared" si="175"/>
        <v>1.0037234382585667</v>
      </c>
      <c r="T840" s="22">
        <f t="shared" si="176"/>
        <v>15.73668930885394</v>
      </c>
      <c r="U840" s="39">
        <f t="shared" si="180"/>
        <v>4.3105931374411099E-2</v>
      </c>
      <c r="V840" s="39">
        <f t="shared" si="181"/>
        <v>-3.0653668957569047E-2</v>
      </c>
      <c r="W840" s="39">
        <f t="shared" si="182"/>
        <v>7.3759600331980146E-2</v>
      </c>
      <c r="Z840" s="37"/>
      <c r="AA840" s="37"/>
    </row>
    <row r="841" spans="1:27">
      <c r="A841" s="1">
        <v>1940.05</v>
      </c>
      <c r="B841" s="11">
        <v>10.58</v>
      </c>
      <c r="C841" s="4">
        <v>0.64333300000000004</v>
      </c>
      <c r="D841" s="11">
        <v>1.0233300000000001</v>
      </c>
      <c r="E841" s="11">
        <v>14</v>
      </c>
      <c r="F841" s="4">
        <f t="shared" si="172"/>
        <v>1940.374999999937</v>
      </c>
      <c r="G841" s="22">
        <f>G837*8/12+G849*4/12</f>
        <v>2.1233333333333335</v>
      </c>
      <c r="H841" s="22">
        <f>G841+100*variable_alloc_parm!B$8</f>
        <v>2.1233333333333335</v>
      </c>
      <c r="I841" s="4">
        <f t="shared" si="169"/>
        <v>230.26614285714291</v>
      </c>
      <c r="J841" s="4">
        <f t="shared" si="170"/>
        <v>14.001683221428575</v>
      </c>
      <c r="K841" s="33">
        <f t="shared" si="173"/>
        <v>8802.0099424245764</v>
      </c>
      <c r="L841" s="4">
        <f t="shared" si="174"/>
        <v>22.272046500000005</v>
      </c>
      <c r="M841" s="33">
        <f t="shared" si="171"/>
        <v>851.35735674681871</v>
      </c>
      <c r="N841" s="15">
        <f t="shared" si="177"/>
        <v>14.138747694800724</v>
      </c>
      <c r="O841" s="6"/>
      <c r="P841" s="7">
        <f t="shared" si="178"/>
        <v>17.861798289357672</v>
      </c>
      <c r="Q841" s="7"/>
      <c r="R841" s="46">
        <f t="shared" si="179"/>
        <v>3.0844754648737413E-2</v>
      </c>
      <c r="S841" s="22">
        <f t="shared" si="175"/>
        <v>1.0037074049729597</v>
      </c>
      <c r="T841" s="22">
        <f t="shared" si="176"/>
        <v>15.795283899889702</v>
      </c>
      <c r="U841" s="39">
        <f t="shared" si="180"/>
        <v>6.1770599522880776E-2</v>
      </c>
      <c r="V841" s="39">
        <f t="shared" si="181"/>
        <v>-3.1409081926938143E-2</v>
      </c>
      <c r="W841" s="39">
        <f t="shared" si="182"/>
        <v>9.3179681449818919E-2</v>
      </c>
      <c r="Z841" s="37"/>
      <c r="AA841" s="37"/>
    </row>
    <row r="842" spans="1:27">
      <c r="A842" s="1">
        <v>1940.06</v>
      </c>
      <c r="B842" s="11">
        <v>9.67</v>
      </c>
      <c r="C842" s="4">
        <v>0.65</v>
      </c>
      <c r="D842" s="11">
        <v>1.04</v>
      </c>
      <c r="E842" s="11">
        <v>14.1</v>
      </c>
      <c r="F842" s="4">
        <f t="shared" si="172"/>
        <v>1940.4583333332703</v>
      </c>
      <c r="G842" s="22">
        <f>G837*7/12+G849*5/12</f>
        <v>2.1016666666666666</v>
      </c>
      <c r="H842" s="22">
        <f>G842+100*variable_alloc_parm!B$8</f>
        <v>2.1016666666666666</v>
      </c>
      <c r="I842" s="4">
        <f t="shared" ref="I842:I905" si="183">B842*$E$1839/E842</f>
        <v>208.96801418439722</v>
      </c>
      <c r="J842" s="4">
        <f t="shared" ref="J842:J905" si="184">C842*$E$1839/E842</f>
        <v>14.046453900709222</v>
      </c>
      <c r="K842" s="33">
        <f t="shared" si="173"/>
        <v>8032.6252097836896</v>
      </c>
      <c r="L842" s="4">
        <f t="shared" si="174"/>
        <v>22.474326241134754</v>
      </c>
      <c r="M842" s="33">
        <f t="shared" ref="M842:M905" si="185">L842*(K842/I842)</f>
        <v>863.90178057652918</v>
      </c>
      <c r="N842" s="15">
        <f t="shared" si="177"/>
        <v>12.843765598268808</v>
      </c>
      <c r="O842" s="6"/>
      <c r="P842" s="7">
        <f t="shared" si="178"/>
        <v>16.212647751148257</v>
      </c>
      <c r="Q842" s="7"/>
      <c r="R842" s="46">
        <f t="shared" si="179"/>
        <v>3.9474300571291088E-2</v>
      </c>
      <c r="S842" s="22">
        <f t="shared" si="175"/>
        <v>1.0036913745783809</v>
      </c>
      <c r="T842" s="22">
        <f t="shared" si="176"/>
        <v>15.741404808196632</v>
      </c>
      <c r="U842" s="39">
        <f t="shared" si="180"/>
        <v>7.3376956935260251E-2</v>
      </c>
      <c r="V842" s="39">
        <f t="shared" si="181"/>
        <v>-3.1469676625855425E-2</v>
      </c>
      <c r="W842" s="39">
        <f t="shared" si="182"/>
        <v>0.10484663356111568</v>
      </c>
      <c r="Z842" s="37"/>
      <c r="AA842" s="37"/>
    </row>
    <row r="843" spans="1:27">
      <c r="A843" s="1">
        <v>1940.07</v>
      </c>
      <c r="B843" s="11">
        <v>9.99</v>
      </c>
      <c r="C843" s="4">
        <v>0.656667</v>
      </c>
      <c r="D843" s="11">
        <v>1.0533300000000001</v>
      </c>
      <c r="E843" s="11">
        <v>14</v>
      </c>
      <c r="F843" s="4">
        <f t="shared" ref="F843:F906" si="186">F842+1/12</f>
        <v>1940.5416666666035</v>
      </c>
      <c r="G843" s="22">
        <f>G837*6/12+G849*6/12</f>
        <v>2.08</v>
      </c>
      <c r="H843" s="22">
        <f>G843+100*variable_alloc_parm!B$8</f>
        <v>2.08</v>
      </c>
      <c r="I843" s="4">
        <f t="shared" si="183"/>
        <v>217.4252142857143</v>
      </c>
      <c r="J843" s="4">
        <f t="shared" si="184"/>
        <v>14.291888207142859</v>
      </c>
      <c r="K843" s="33">
        <f t="shared" ref="K843:K906" si="187">K842*((I843+(J843/12))/I842)</f>
        <v>8403.4968038544412</v>
      </c>
      <c r="L843" s="4">
        <f t="shared" ref="L843:L906" si="188">D843*$E$1839/E843</f>
        <v>22.924975071428577</v>
      </c>
      <c r="M843" s="33">
        <f t="shared" si="185"/>
        <v>886.05158042082076</v>
      </c>
      <c r="N843" s="15">
        <f t="shared" si="177"/>
        <v>13.369884763210051</v>
      </c>
      <c r="O843" s="6"/>
      <c r="P843" s="7">
        <f t="shared" si="178"/>
        <v>16.862230313337172</v>
      </c>
      <c r="Q843" s="7"/>
      <c r="R843" s="46">
        <f t="shared" si="179"/>
        <v>3.7104691099934875E-2</v>
      </c>
      <c r="S843" s="22">
        <f t="shared" ref="S843:S906" si="189">((H843/H844+H843/1200+((1+H844/1200)^(-119))*(1-H843/H844)))</f>
        <v>1.0036753470795532</v>
      </c>
      <c r="T843" s="22">
        <f t="shared" ref="T843:T906" si="190">T842*S842*E842/E843</f>
        <v>15.912365888517423</v>
      </c>
      <c r="U843" s="39">
        <f t="shared" si="180"/>
        <v>5.9825000658282335E-2</v>
      </c>
      <c r="V843" s="39">
        <f t="shared" si="181"/>
        <v>-3.3708372905429163E-2</v>
      </c>
      <c r="W843" s="39">
        <f t="shared" si="182"/>
        <v>9.3533373563711497E-2</v>
      </c>
      <c r="Z843" s="37"/>
      <c r="AA843" s="37"/>
    </row>
    <row r="844" spans="1:27">
      <c r="A844" s="1">
        <v>1940.08</v>
      </c>
      <c r="B844" s="11">
        <v>10.199999999999999</v>
      </c>
      <c r="C844" s="4">
        <v>0.66333299999999995</v>
      </c>
      <c r="D844" s="11">
        <v>1.06667</v>
      </c>
      <c r="E844" s="11">
        <v>14</v>
      </c>
      <c r="F844" s="4">
        <f t="shared" si="186"/>
        <v>1940.6249999999368</v>
      </c>
      <c r="G844" s="22">
        <f>G837*5/12+G849*7/12</f>
        <v>2.0583333333333336</v>
      </c>
      <c r="H844" s="22">
        <f>G844+100*variable_alloc_parm!B$8</f>
        <v>2.0583333333333336</v>
      </c>
      <c r="I844" s="4">
        <f t="shared" si="183"/>
        <v>221.99571428571429</v>
      </c>
      <c r="J844" s="4">
        <f t="shared" si="184"/>
        <v>14.436968935714287</v>
      </c>
      <c r="K844" s="33">
        <f t="shared" si="187"/>
        <v>8626.6460255019574</v>
      </c>
      <c r="L844" s="4">
        <f t="shared" si="188"/>
        <v>23.215310642857144</v>
      </c>
      <c r="M844" s="33">
        <f t="shared" si="185"/>
        <v>902.13573686491895</v>
      </c>
      <c r="N844" s="15">
        <f t="shared" si="177"/>
        <v>13.649399392391633</v>
      </c>
      <c r="O844" s="6"/>
      <c r="P844" s="7">
        <f t="shared" si="178"/>
        <v>17.199450235230628</v>
      </c>
      <c r="Q844" s="7"/>
      <c r="R844" s="46">
        <f t="shared" si="179"/>
        <v>3.6383899673062055E-2</v>
      </c>
      <c r="S844" s="22">
        <f t="shared" si="189"/>
        <v>1.0036593224812065</v>
      </c>
      <c r="T844" s="22">
        <f t="shared" si="190"/>
        <v>15.970849356014567</v>
      </c>
      <c r="U844" s="39">
        <f t="shared" si="180"/>
        <v>6.3007997970176977E-2</v>
      </c>
      <c r="V844" s="39">
        <f t="shared" si="181"/>
        <v>-3.4840854558174206E-2</v>
      </c>
      <c r="W844" s="39">
        <f t="shared" si="182"/>
        <v>9.7848852528351182E-2</v>
      </c>
      <c r="Z844" s="37"/>
      <c r="AA844" s="37"/>
    </row>
    <row r="845" spans="1:27">
      <c r="A845" s="1">
        <v>1940.09</v>
      </c>
      <c r="B845" s="11">
        <v>10.63</v>
      </c>
      <c r="C845" s="4">
        <v>0.67</v>
      </c>
      <c r="D845" s="11">
        <v>1.08</v>
      </c>
      <c r="E845" s="11">
        <v>14</v>
      </c>
      <c r="F845" s="4">
        <f t="shared" si="186"/>
        <v>1940.70833333327</v>
      </c>
      <c r="G845" s="22">
        <f>G837*4/12+G849*8/12</f>
        <v>2.0366666666666666</v>
      </c>
      <c r="H845" s="22">
        <f>G845+100*variable_alloc_parm!B$8</f>
        <v>2.0366666666666666</v>
      </c>
      <c r="I845" s="4">
        <f t="shared" si="183"/>
        <v>231.3543571428572</v>
      </c>
      <c r="J845" s="4">
        <f t="shared" si="184"/>
        <v>14.58207142857143</v>
      </c>
      <c r="K845" s="33">
        <f t="shared" si="187"/>
        <v>9037.5393778604266</v>
      </c>
      <c r="L845" s="4">
        <f t="shared" si="188"/>
        <v>23.505428571428578</v>
      </c>
      <c r="M845" s="33">
        <f t="shared" si="185"/>
        <v>918.20719925581</v>
      </c>
      <c r="N845" s="15">
        <f t="shared" si="177"/>
        <v>14.214842598620637</v>
      </c>
      <c r="O845" s="6"/>
      <c r="P845" s="7">
        <f t="shared" si="178"/>
        <v>17.894527295628063</v>
      </c>
      <c r="Q845" s="7"/>
      <c r="R845" s="46">
        <f t="shared" si="179"/>
        <v>3.3092066814589156E-2</v>
      </c>
      <c r="S845" s="22">
        <f t="shared" si="189"/>
        <v>1.0036433007880792</v>
      </c>
      <c r="T845" s="22">
        <f t="shared" si="190"/>
        <v>16.029291844106993</v>
      </c>
      <c r="U845" s="39">
        <f t="shared" si="180"/>
        <v>6.1925878084512664E-2</v>
      </c>
      <c r="V845" s="39">
        <f t="shared" si="181"/>
        <v>-3.5567719186045399E-2</v>
      </c>
      <c r="W845" s="39">
        <f t="shared" si="182"/>
        <v>9.7493597270558063E-2</v>
      </c>
      <c r="Z845" s="37"/>
      <c r="AA845" s="37"/>
    </row>
    <row r="846" spans="1:27">
      <c r="A846" s="1">
        <v>1940.1</v>
      </c>
      <c r="B846" s="11">
        <v>10.73</v>
      </c>
      <c r="C846" s="4">
        <v>0.67</v>
      </c>
      <c r="D846" s="11">
        <v>1.07</v>
      </c>
      <c r="E846" s="11">
        <v>14</v>
      </c>
      <c r="F846" s="4">
        <f t="shared" si="186"/>
        <v>1940.7916666666033</v>
      </c>
      <c r="G846" s="22">
        <f>G837*3/12+G849*9/12</f>
        <v>2.0150000000000001</v>
      </c>
      <c r="H846" s="22">
        <f>G846+100*variable_alloc_parm!B$8</f>
        <v>2.0150000000000001</v>
      </c>
      <c r="I846" s="4">
        <f t="shared" si="183"/>
        <v>233.53078571428574</v>
      </c>
      <c r="J846" s="4">
        <f t="shared" si="184"/>
        <v>14.58207142857143</v>
      </c>
      <c r="K846" s="33">
        <f t="shared" si="187"/>
        <v>9170.0276079999603</v>
      </c>
      <c r="L846" s="4">
        <f t="shared" si="188"/>
        <v>23.287785714285718</v>
      </c>
      <c r="M846" s="33">
        <f t="shared" si="185"/>
        <v>914.43891337930643</v>
      </c>
      <c r="N846" s="15">
        <f t="shared" si="177"/>
        <v>14.32829032310495</v>
      </c>
      <c r="O846" s="6"/>
      <c r="P846" s="7">
        <f t="shared" si="178"/>
        <v>18.02116744041567</v>
      </c>
      <c r="Q846" s="7"/>
      <c r="R846" s="46">
        <f t="shared" si="179"/>
        <v>3.3345933452265081E-2</v>
      </c>
      <c r="S846" s="22">
        <f t="shared" si="189"/>
        <v>1.0036272820049184</v>
      </c>
      <c r="T846" s="22">
        <f t="shared" si="190"/>
        <v>16.087691375714979</v>
      </c>
      <c r="U846" s="39">
        <f t="shared" si="180"/>
        <v>6.4436129950412147E-2</v>
      </c>
      <c r="V846" s="39">
        <f t="shared" si="181"/>
        <v>-3.6681501835572172E-2</v>
      </c>
      <c r="W846" s="39">
        <f t="shared" si="182"/>
        <v>0.10111763178598432</v>
      </c>
      <c r="Z846" s="37"/>
      <c r="AA846" s="37"/>
    </row>
    <row r="847" spans="1:27">
      <c r="A847" s="1">
        <v>1940.11</v>
      </c>
      <c r="B847" s="11">
        <v>10.98</v>
      </c>
      <c r="C847" s="4">
        <v>0.67</v>
      </c>
      <c r="D847" s="11">
        <v>1.06</v>
      </c>
      <c r="E847" s="11">
        <v>14</v>
      </c>
      <c r="F847" s="4">
        <f t="shared" si="186"/>
        <v>1940.8749999999366</v>
      </c>
      <c r="G847" s="22">
        <f>G837*2/12+G849*10/12</f>
        <v>1.9933333333333334</v>
      </c>
      <c r="H847" s="22">
        <f>G847+100*variable_alloc_parm!B$8</f>
        <v>1.9933333333333334</v>
      </c>
      <c r="I847" s="4">
        <f t="shared" si="183"/>
        <v>238.9718571428572</v>
      </c>
      <c r="J847" s="4">
        <f t="shared" si="184"/>
        <v>14.58207142857143</v>
      </c>
      <c r="K847" s="33">
        <f t="shared" si="187"/>
        <v>9431.3976089424887</v>
      </c>
      <c r="L847" s="4">
        <f t="shared" si="188"/>
        <v>23.070142857142862</v>
      </c>
      <c r="M847" s="33">
        <f t="shared" si="185"/>
        <v>910.49922272122376</v>
      </c>
      <c r="N847" s="15">
        <f t="shared" si="177"/>
        <v>14.636689248763602</v>
      </c>
      <c r="O847" s="6"/>
      <c r="P847" s="7">
        <f t="shared" si="178"/>
        <v>18.393381330164448</v>
      </c>
      <c r="Q847" s="7"/>
      <c r="R847" s="46">
        <f t="shared" si="179"/>
        <v>3.269024417405586E-2</v>
      </c>
      <c r="S847" s="22">
        <f t="shared" si="189"/>
        <v>1.0036112661364796</v>
      </c>
      <c r="T847" s="22">
        <f t="shared" si="190"/>
        <v>16.14604596914279</v>
      </c>
      <c r="U847" s="39">
        <f t="shared" si="180"/>
        <v>6.1437338019164844E-2</v>
      </c>
      <c r="V847" s="39">
        <f t="shared" si="181"/>
        <v>-3.7395403887164891E-2</v>
      </c>
      <c r="W847" s="39">
        <f t="shared" si="182"/>
        <v>9.8832741906329735E-2</v>
      </c>
      <c r="Z847" s="37"/>
      <c r="AA847" s="37"/>
    </row>
    <row r="848" spans="1:27">
      <c r="A848" s="1">
        <v>1940.12</v>
      </c>
      <c r="B848" s="11">
        <v>10.53</v>
      </c>
      <c r="C848" s="4">
        <v>0.67</v>
      </c>
      <c r="D848" s="11">
        <v>1.05</v>
      </c>
      <c r="E848" s="11">
        <v>14.1</v>
      </c>
      <c r="F848" s="4">
        <f t="shared" si="186"/>
        <v>1940.9583333332698</v>
      </c>
      <c r="G848" s="22">
        <f>G837*1/12+G849*11/12</f>
        <v>1.9716666666666665</v>
      </c>
      <c r="H848" s="22">
        <f>G848+100*variable_alloc_parm!B$8</f>
        <v>1.9716666666666665</v>
      </c>
      <c r="I848" s="4">
        <f t="shared" si="183"/>
        <v>227.55255319148941</v>
      </c>
      <c r="J848" s="4">
        <f t="shared" si="184"/>
        <v>14.478652482269506</v>
      </c>
      <c r="K848" s="33">
        <f t="shared" si="187"/>
        <v>9028.3354948474444</v>
      </c>
      <c r="L848" s="4">
        <f t="shared" si="188"/>
        <v>22.690425531914897</v>
      </c>
      <c r="M848" s="33">
        <f t="shared" si="185"/>
        <v>900.26137413008701</v>
      </c>
      <c r="N848" s="15">
        <f t="shared" si="177"/>
        <v>13.908426122353834</v>
      </c>
      <c r="O848" s="6"/>
      <c r="P848" s="7">
        <f t="shared" si="178"/>
        <v>17.470115111948239</v>
      </c>
      <c r="Q848" s="7"/>
      <c r="R848" s="46">
        <f t="shared" si="179"/>
        <v>3.9005332223909617E-2</v>
      </c>
      <c r="S848" s="22">
        <f t="shared" si="189"/>
        <v>1.0035952531875263</v>
      </c>
      <c r="T848" s="22">
        <f t="shared" si="190"/>
        <v>16.089429144301331</v>
      </c>
      <c r="U848" s="39">
        <f t="shared" si="180"/>
        <v>6.502516778789591E-2</v>
      </c>
      <c r="V848" s="39">
        <f t="shared" si="181"/>
        <v>-3.8191801895766986E-2</v>
      </c>
      <c r="W848" s="39">
        <f t="shared" si="182"/>
        <v>0.1032169696836629</v>
      </c>
      <c r="Z848" s="37"/>
      <c r="AA848" s="37"/>
    </row>
    <row r="849" spans="1:27">
      <c r="A849" s="1">
        <v>1941.01</v>
      </c>
      <c r="B849" s="11">
        <v>10.55</v>
      </c>
      <c r="C849" s="4">
        <v>0.67333299999999996</v>
      </c>
      <c r="D849" s="11">
        <v>1.0533300000000001</v>
      </c>
      <c r="E849" s="11">
        <v>14.1</v>
      </c>
      <c r="F849" s="4">
        <f t="shared" si="186"/>
        <v>1941.0416666666031</v>
      </c>
      <c r="G849" s="22">
        <v>1.95</v>
      </c>
      <c r="H849" s="22">
        <f>G849+100*variable_alloc_parm!B$8</f>
        <v>1.95</v>
      </c>
      <c r="I849" s="4">
        <f t="shared" si="183"/>
        <v>227.98475177304968</v>
      </c>
      <c r="J849" s="4">
        <f t="shared" si="184"/>
        <v>14.550678375886525</v>
      </c>
      <c r="K849" s="33">
        <f t="shared" si="187"/>
        <v>9093.592512436202</v>
      </c>
      <c r="L849" s="4">
        <f t="shared" si="188"/>
        <v>22.762386595744687</v>
      </c>
      <c r="M849" s="33">
        <f t="shared" si="185"/>
        <v>907.91979157577498</v>
      </c>
      <c r="N849" s="15">
        <f t="shared" si="177"/>
        <v>13.904158267950827</v>
      </c>
      <c r="O849" s="6"/>
      <c r="P849" s="7">
        <f t="shared" si="178"/>
        <v>17.459724031152366</v>
      </c>
      <c r="Q849" s="7"/>
      <c r="R849" s="46">
        <f t="shared" si="179"/>
        <v>4.047838438753476E-2</v>
      </c>
      <c r="S849" s="22">
        <f t="shared" si="189"/>
        <v>0.99780354306056551</v>
      </c>
      <c r="T849" s="22">
        <f t="shared" si="190"/>
        <v>16.14727471571786</v>
      </c>
      <c r="U849" s="39">
        <f t="shared" si="180"/>
        <v>7.0799139272996303E-2</v>
      </c>
      <c r="V849" s="39">
        <f t="shared" si="181"/>
        <v>-4.0032852455805679E-2</v>
      </c>
      <c r="W849" s="39">
        <f t="shared" si="182"/>
        <v>0.11083199172880198</v>
      </c>
      <c r="Z849" s="37"/>
      <c r="AA849" s="37"/>
    </row>
    <row r="850" spans="1:27">
      <c r="A850" s="1">
        <v>1941.02</v>
      </c>
      <c r="B850" s="11">
        <v>9.89</v>
      </c>
      <c r="C850" s="4">
        <v>0.67666700000000002</v>
      </c>
      <c r="D850" s="11">
        <v>1.05667</v>
      </c>
      <c r="E850" s="11">
        <v>14.1</v>
      </c>
      <c r="F850" s="4">
        <f t="shared" si="186"/>
        <v>1941.1249999999363</v>
      </c>
      <c r="G850" s="22">
        <f>G849*11/12+G861*1/12</f>
        <v>1.9924999999999999</v>
      </c>
      <c r="H850" s="22">
        <f>G850+100*variable_alloc_parm!B$8</f>
        <v>1.9924999999999999</v>
      </c>
      <c r="I850" s="4">
        <f t="shared" si="183"/>
        <v>213.72219858156032</v>
      </c>
      <c r="J850" s="4">
        <f t="shared" si="184"/>
        <v>14.622725879432625</v>
      </c>
      <c r="K850" s="33">
        <f t="shared" si="187"/>
        <v>8573.3087941590929</v>
      </c>
      <c r="L850" s="4">
        <f t="shared" si="188"/>
        <v>22.834563758865254</v>
      </c>
      <c r="M850" s="33">
        <f t="shared" si="185"/>
        <v>915.99172937553988</v>
      </c>
      <c r="N850" s="15">
        <f t="shared" si="177"/>
        <v>13.002943303402445</v>
      </c>
      <c r="O850" s="6"/>
      <c r="P850" s="7">
        <f t="shared" si="178"/>
        <v>16.330448496085076</v>
      </c>
      <c r="Q850" s="7"/>
      <c r="R850" s="46">
        <f t="shared" si="179"/>
        <v>4.628963306826693E-2</v>
      </c>
      <c r="S850" s="22">
        <f t="shared" si="189"/>
        <v>0.99784679152781341</v>
      </c>
      <c r="T850" s="22">
        <f t="shared" si="190"/>
        <v>16.111807922115567</v>
      </c>
      <c r="U850" s="39">
        <f t="shared" si="180"/>
        <v>8.0417427361342719E-2</v>
      </c>
      <c r="V850" s="39">
        <f t="shared" si="181"/>
        <v>-4.0820039230184846E-2</v>
      </c>
      <c r="W850" s="39">
        <f t="shared" si="182"/>
        <v>0.12123746659152757</v>
      </c>
      <c r="Z850" s="37"/>
      <c r="AA850" s="37"/>
    </row>
    <row r="851" spans="1:27">
      <c r="A851" s="1">
        <v>1941.03</v>
      </c>
      <c r="B851" s="11">
        <v>9.9499999999999993</v>
      </c>
      <c r="C851" s="4">
        <v>0.68</v>
      </c>
      <c r="D851" s="11">
        <v>1.06</v>
      </c>
      <c r="E851" s="11">
        <v>14.2</v>
      </c>
      <c r="F851" s="4">
        <f t="shared" si="186"/>
        <v>1941.2083333332696</v>
      </c>
      <c r="G851" s="22">
        <f>G849*10/12+G861*2/12</f>
        <v>2.0350000000000001</v>
      </c>
      <c r="H851" s="22">
        <f>G851+100*variable_alloc_parm!B$8</f>
        <v>2.0350000000000001</v>
      </c>
      <c r="I851" s="4">
        <f t="shared" si="183"/>
        <v>213.50457746478875</v>
      </c>
      <c r="J851" s="4">
        <f t="shared" si="184"/>
        <v>14.591267605633808</v>
      </c>
      <c r="K851" s="33">
        <f t="shared" si="187"/>
        <v>8613.3555804204188</v>
      </c>
      <c r="L851" s="4">
        <f t="shared" si="188"/>
        <v>22.74521126760564</v>
      </c>
      <c r="M851" s="33">
        <f t="shared" si="185"/>
        <v>917.60371007493927</v>
      </c>
      <c r="N851" s="15">
        <f t="shared" si="177"/>
        <v>12.955719822063324</v>
      </c>
      <c r="O851" s="6"/>
      <c r="P851" s="7">
        <f t="shared" si="178"/>
        <v>16.274201363786219</v>
      </c>
      <c r="Q851" s="7"/>
      <c r="R851" s="46">
        <f t="shared" si="179"/>
        <v>4.7477159338851223E-2</v>
      </c>
      <c r="S851" s="22">
        <f t="shared" si="189"/>
        <v>0.99789001806578537</v>
      </c>
      <c r="T851" s="22">
        <f t="shared" si="190"/>
        <v>15.963896715156022</v>
      </c>
      <c r="U851" s="39">
        <f t="shared" si="180"/>
        <v>7.8294771296359533E-2</v>
      </c>
      <c r="V851" s="39">
        <f t="shared" si="181"/>
        <v>-4.0178458078739543E-2</v>
      </c>
      <c r="W851" s="39">
        <f t="shared" si="182"/>
        <v>0.11847322937509908</v>
      </c>
      <c r="Z851" s="37"/>
      <c r="AA851" s="37"/>
    </row>
    <row r="852" spans="1:27">
      <c r="A852" s="1">
        <v>1941.04</v>
      </c>
      <c r="B852" s="11">
        <v>9.64</v>
      </c>
      <c r="C852" s="4">
        <v>0.68333299999999997</v>
      </c>
      <c r="D852" s="11">
        <v>1.07</v>
      </c>
      <c r="E852" s="11">
        <v>14.3</v>
      </c>
      <c r="F852" s="4">
        <f t="shared" si="186"/>
        <v>1941.2916666666029</v>
      </c>
      <c r="G852" s="22">
        <f>G849*9/12+G861*3/12</f>
        <v>2.0775000000000001</v>
      </c>
      <c r="H852" s="22">
        <f>G852+100*variable_alloc_parm!B$8</f>
        <v>2.0775000000000001</v>
      </c>
      <c r="I852" s="4">
        <f t="shared" si="183"/>
        <v>205.40615384615387</v>
      </c>
      <c r="J852" s="4">
        <f t="shared" si="184"/>
        <v>14.56024930769231</v>
      </c>
      <c r="K852" s="33">
        <f t="shared" si="187"/>
        <v>8335.5931427865125</v>
      </c>
      <c r="L852" s="4">
        <f t="shared" si="188"/>
        <v>22.799230769230771</v>
      </c>
      <c r="M852" s="33">
        <f t="shared" si="185"/>
        <v>925.21625132588883</v>
      </c>
      <c r="N852" s="15">
        <f t="shared" si="177"/>
        <v>12.429370389220781</v>
      </c>
      <c r="O852" s="6"/>
      <c r="P852" s="7">
        <f t="shared" si="178"/>
        <v>15.62059635074305</v>
      </c>
      <c r="Q852" s="7"/>
      <c r="R852" s="46">
        <f t="shared" si="179"/>
        <v>5.1653928535461108E-2</v>
      </c>
      <c r="S852" s="22">
        <f t="shared" si="189"/>
        <v>0.99793322274458374</v>
      </c>
      <c r="T852" s="22">
        <f t="shared" si="190"/>
        <v>15.81881308930914</v>
      </c>
      <c r="U852" s="39">
        <f t="shared" si="180"/>
        <v>8.3906737546526333E-2</v>
      </c>
      <c r="V852" s="39">
        <f t="shared" si="181"/>
        <v>-3.9171540119704584E-2</v>
      </c>
      <c r="W852" s="39">
        <f t="shared" si="182"/>
        <v>0.12307827766623092</v>
      </c>
      <c r="Z852" s="37"/>
      <c r="AA852" s="37"/>
    </row>
    <row r="853" spans="1:27">
      <c r="A853" s="1">
        <v>1941.05</v>
      </c>
      <c r="B853" s="11">
        <v>9.43</v>
      </c>
      <c r="C853" s="4">
        <v>0.68666700000000003</v>
      </c>
      <c r="D853" s="11">
        <v>1.08</v>
      </c>
      <c r="E853" s="11">
        <v>14.4</v>
      </c>
      <c r="F853" s="4">
        <f t="shared" si="186"/>
        <v>1941.3749999999361</v>
      </c>
      <c r="G853" s="22">
        <f>G849*8/12+G861*4/12</f>
        <v>2.12</v>
      </c>
      <c r="H853" s="22">
        <f>G853+100*variable_alloc_parm!B$8</f>
        <v>2.12</v>
      </c>
      <c r="I853" s="4">
        <f t="shared" si="183"/>
        <v>199.53618055555557</v>
      </c>
      <c r="J853" s="4">
        <f t="shared" si="184"/>
        <v>14.529682979166669</v>
      </c>
      <c r="K853" s="33">
        <f t="shared" si="187"/>
        <v>8146.5193756918525</v>
      </c>
      <c r="L853" s="4">
        <f t="shared" si="188"/>
        <v>22.852500000000006</v>
      </c>
      <c r="M853" s="33">
        <f t="shared" si="185"/>
        <v>933.00540039737041</v>
      </c>
      <c r="N853" s="15">
        <f t="shared" si="177"/>
        <v>12.037206512481573</v>
      </c>
      <c r="O853" s="6"/>
      <c r="P853" s="7">
        <f t="shared" si="178"/>
        <v>15.138524744744728</v>
      </c>
      <c r="Q853" s="7"/>
      <c r="R853" s="46">
        <f t="shared" si="179"/>
        <v>5.5831630874339899E-2</v>
      </c>
      <c r="S853" s="22">
        <f t="shared" si="189"/>
        <v>0.99797640563406864</v>
      </c>
      <c r="T853" s="22">
        <f t="shared" si="190"/>
        <v>15.676493298943138</v>
      </c>
      <c r="U853" s="39">
        <f t="shared" si="180"/>
        <v>8.6662450509808364E-2</v>
      </c>
      <c r="V853" s="39">
        <f t="shared" si="181"/>
        <v>-3.8543675475214867E-2</v>
      </c>
      <c r="W853" s="39">
        <f t="shared" si="182"/>
        <v>0.12520612598502323</v>
      </c>
      <c r="Z853" s="37"/>
      <c r="AA853" s="37"/>
    </row>
    <row r="854" spans="1:27">
      <c r="A854" s="1">
        <v>1941.06</v>
      </c>
      <c r="B854" s="11">
        <v>9.76</v>
      </c>
      <c r="C854" s="4">
        <v>0.69</v>
      </c>
      <c r="D854" s="11">
        <v>1.0900000000000001</v>
      </c>
      <c r="E854" s="11">
        <v>14.7</v>
      </c>
      <c r="F854" s="4">
        <f t="shared" si="186"/>
        <v>1941.4583333332694</v>
      </c>
      <c r="G854" s="22">
        <f>G849*7/12+G861*5/12</f>
        <v>2.1625000000000001</v>
      </c>
      <c r="H854" s="22">
        <f>G854+100*variable_alloc_parm!B$8</f>
        <v>2.1625000000000001</v>
      </c>
      <c r="I854" s="4">
        <f t="shared" si="183"/>
        <v>202.30421768707487</v>
      </c>
      <c r="J854" s="4">
        <f t="shared" si="184"/>
        <v>14.302244897959186</v>
      </c>
      <c r="K854" s="33">
        <f t="shared" si="187"/>
        <v>8308.1909463956308</v>
      </c>
      <c r="L854" s="4">
        <f t="shared" si="188"/>
        <v>22.59340136054422</v>
      </c>
      <c r="M854" s="33">
        <f t="shared" si="185"/>
        <v>927.86148889049559</v>
      </c>
      <c r="N854" s="15">
        <f t="shared" si="177"/>
        <v>12.164306590628438</v>
      </c>
      <c r="O854" s="6"/>
      <c r="P854" s="7">
        <f t="shared" si="178"/>
        <v>15.307415379169971</v>
      </c>
      <c r="Q854" s="7"/>
      <c r="R854" s="46">
        <f t="shared" si="179"/>
        <v>5.7901603030118723E-2</v>
      </c>
      <c r="S854" s="22">
        <f t="shared" si="189"/>
        <v>0.99801956680385973</v>
      </c>
      <c r="T854" s="22">
        <f t="shared" si="190"/>
        <v>15.325489406131432</v>
      </c>
      <c r="U854" s="39">
        <f t="shared" si="180"/>
        <v>8.3286391548048844E-2</v>
      </c>
      <c r="V854" s="39">
        <f t="shared" si="181"/>
        <v>-3.6231839601446825E-2</v>
      </c>
      <c r="W854" s="39">
        <f t="shared" si="182"/>
        <v>0.11951823114949567</v>
      </c>
      <c r="Z854" s="37"/>
      <c r="AA854" s="37"/>
    </row>
    <row r="855" spans="1:27">
      <c r="A855" s="1">
        <v>1941.07</v>
      </c>
      <c r="B855" s="11">
        <v>10.26</v>
      </c>
      <c r="C855" s="4">
        <v>0.69333299999999998</v>
      </c>
      <c r="D855" s="11">
        <v>1.1233299999999999</v>
      </c>
      <c r="E855" s="11">
        <v>14.7</v>
      </c>
      <c r="F855" s="4">
        <f t="shared" si="186"/>
        <v>1941.5416666666026</v>
      </c>
      <c r="G855" s="22">
        <f>G849*6/12+G861*6/12</f>
        <v>2.2050000000000001</v>
      </c>
      <c r="H855" s="22">
        <f>G855+100*variable_alloc_parm!B$8</f>
        <v>2.2050000000000001</v>
      </c>
      <c r="I855" s="4">
        <f t="shared" si="183"/>
        <v>212.66816326530613</v>
      </c>
      <c r="J855" s="4">
        <f t="shared" si="184"/>
        <v>14.371330959183677</v>
      </c>
      <c r="K855" s="33">
        <f t="shared" si="187"/>
        <v>8782.9987386754383</v>
      </c>
      <c r="L855" s="4">
        <f t="shared" si="188"/>
        <v>23.284261972789118</v>
      </c>
      <c r="M855" s="33">
        <f t="shared" si="185"/>
        <v>961.61851589827302</v>
      </c>
      <c r="N855" s="15">
        <f t="shared" si="177"/>
        <v>12.744996277919578</v>
      </c>
      <c r="O855" s="6"/>
      <c r="P855" s="7">
        <f t="shared" si="178"/>
        <v>16.045059460934308</v>
      </c>
      <c r="Q855" s="7"/>
      <c r="R855" s="46">
        <f t="shared" si="179"/>
        <v>5.3731040578336373E-2</v>
      </c>
      <c r="S855" s="22">
        <f t="shared" si="189"/>
        <v>0.99806270632333516</v>
      </c>
      <c r="T855" s="22">
        <f t="shared" si="190"/>
        <v>15.295138298164433</v>
      </c>
      <c r="U855" s="39">
        <f t="shared" si="180"/>
        <v>7.9799914622028068E-2</v>
      </c>
      <c r="V855" s="39">
        <f t="shared" si="181"/>
        <v>-3.5907792503111713E-2</v>
      </c>
      <c r="W855" s="39">
        <f t="shared" si="182"/>
        <v>0.11570770712513978</v>
      </c>
      <c r="Z855" s="37"/>
      <c r="AA855" s="37"/>
    </row>
    <row r="856" spans="1:27">
      <c r="A856" s="1">
        <v>1941.08</v>
      </c>
      <c r="B856" s="11">
        <v>10.210000000000001</v>
      </c>
      <c r="C856" s="4">
        <v>0.69666700000000004</v>
      </c>
      <c r="D856" s="11">
        <v>1.1566700000000001</v>
      </c>
      <c r="E856" s="11">
        <v>14.9</v>
      </c>
      <c r="F856" s="4">
        <f t="shared" si="186"/>
        <v>1941.6249999999359</v>
      </c>
      <c r="G856" s="22">
        <f>G849*5/12+G861*7/12</f>
        <v>2.2474999999999996</v>
      </c>
      <c r="H856" s="22">
        <f>G856+100*variable_alloc_parm!B$8</f>
        <v>2.2474999999999996</v>
      </c>
      <c r="I856" s="4">
        <f t="shared" si="183"/>
        <v>208.79107382550339</v>
      </c>
      <c r="J856" s="4">
        <f t="shared" si="184"/>
        <v>14.24660636912752</v>
      </c>
      <c r="K856" s="33">
        <f t="shared" si="187"/>
        <v>8671.9094992272694</v>
      </c>
      <c r="L856" s="4">
        <f t="shared" si="188"/>
        <v>23.653513355704703</v>
      </c>
      <c r="M856" s="33">
        <f t="shared" si="185"/>
        <v>982.42287565829645</v>
      </c>
      <c r="N856" s="15">
        <f t="shared" si="177"/>
        <v>12.4631737203878</v>
      </c>
      <c r="O856" s="6"/>
      <c r="P856" s="7">
        <f t="shared" si="178"/>
        <v>15.698062133844473</v>
      </c>
      <c r="Q856" s="7"/>
      <c r="R856" s="46">
        <f t="shared" si="179"/>
        <v>5.6428920036089333E-2</v>
      </c>
      <c r="S856" s="22">
        <f t="shared" si="189"/>
        <v>0.99810582426163519</v>
      </c>
      <c r="T856" s="22">
        <f t="shared" si="190"/>
        <v>15.060600987570371</v>
      </c>
      <c r="U856" s="39">
        <f t="shared" si="180"/>
        <v>8.6422053219641581E-2</v>
      </c>
      <c r="V856" s="39">
        <f t="shared" si="181"/>
        <v>-3.4282874070881597E-2</v>
      </c>
      <c r="W856" s="39">
        <f t="shared" si="182"/>
        <v>0.12070492729052318</v>
      </c>
      <c r="Z856" s="37"/>
      <c r="AA856" s="37"/>
    </row>
    <row r="857" spans="1:27">
      <c r="A857" s="1">
        <v>1941.09</v>
      </c>
      <c r="B857" s="11">
        <v>10.24</v>
      </c>
      <c r="C857" s="4">
        <v>0.7</v>
      </c>
      <c r="D857" s="11">
        <v>1.19</v>
      </c>
      <c r="E857" s="11">
        <v>15.1</v>
      </c>
      <c r="F857" s="4">
        <f t="shared" si="186"/>
        <v>1941.7083333332691</v>
      </c>
      <c r="G857" s="22">
        <f>G849*4/12+G861*8/12</f>
        <v>2.29</v>
      </c>
      <c r="H857" s="22">
        <f>G857+100*variable_alloc_parm!B$8</f>
        <v>2.29</v>
      </c>
      <c r="I857" s="4">
        <f t="shared" si="183"/>
        <v>206.63099337748349</v>
      </c>
      <c r="J857" s="4">
        <f t="shared" si="184"/>
        <v>14.125165562913908</v>
      </c>
      <c r="K857" s="33">
        <f t="shared" si="187"/>
        <v>8631.0823593748391</v>
      </c>
      <c r="L857" s="4">
        <f t="shared" si="188"/>
        <v>24.012781456953643</v>
      </c>
      <c r="M857" s="33">
        <f t="shared" si="185"/>
        <v>1003.0261726226618</v>
      </c>
      <c r="N857" s="15">
        <f t="shared" si="177"/>
        <v>12.279729272093077</v>
      </c>
      <c r="O857" s="6"/>
      <c r="P857" s="7">
        <f t="shared" si="178"/>
        <v>15.475689806719124</v>
      </c>
      <c r="Q857" s="7"/>
      <c r="R857" s="46">
        <f t="shared" si="179"/>
        <v>5.9199695162733643E-2</v>
      </c>
      <c r="S857" s="22">
        <f t="shared" si="189"/>
        <v>0.99814892068766214</v>
      </c>
      <c r="T857" s="22">
        <f t="shared" si="190"/>
        <v>14.832973250487443</v>
      </c>
      <c r="U857" s="39">
        <f t="shared" si="180"/>
        <v>8.9452584610300034E-2</v>
      </c>
      <c r="V857" s="39">
        <f t="shared" si="181"/>
        <v>-3.3419867329752551E-2</v>
      </c>
      <c r="W857" s="39">
        <f t="shared" si="182"/>
        <v>0.12287245194005258</v>
      </c>
      <c r="Z857" s="37"/>
      <c r="AA857" s="37"/>
    </row>
    <row r="858" spans="1:27">
      <c r="A858" s="1">
        <v>1941.1</v>
      </c>
      <c r="B858" s="11">
        <v>9.83</v>
      </c>
      <c r="C858" s="4">
        <v>0.70333299999999999</v>
      </c>
      <c r="D858" s="11">
        <v>1.18</v>
      </c>
      <c r="E858" s="11">
        <v>15.3</v>
      </c>
      <c r="F858" s="4">
        <f t="shared" si="186"/>
        <v>1941.7916666666024</v>
      </c>
      <c r="G858" s="22">
        <f>G849*3/12+G861*9/12</f>
        <v>2.3325</v>
      </c>
      <c r="H858" s="22">
        <f>G858+100*variable_alloc_parm!B$8</f>
        <v>2.3325</v>
      </c>
      <c r="I858" s="4">
        <f t="shared" si="183"/>
        <v>195.76477124183009</v>
      </c>
      <c r="J858" s="4">
        <f t="shared" si="184"/>
        <v>14.006899679738563</v>
      </c>
      <c r="K858" s="33">
        <f t="shared" si="187"/>
        <v>8225.9509795570375</v>
      </c>
      <c r="L858" s="4">
        <f t="shared" si="188"/>
        <v>23.499738562091505</v>
      </c>
      <c r="M858" s="33">
        <f t="shared" si="185"/>
        <v>987.4488459692069</v>
      </c>
      <c r="N858" s="15">
        <f t="shared" si="177"/>
        <v>11.577814956574073</v>
      </c>
      <c r="O858" s="6"/>
      <c r="P858" s="7">
        <f t="shared" si="178"/>
        <v>14.60383368903616</v>
      </c>
      <c r="Q858" s="7"/>
      <c r="R858" s="46">
        <f t="shared" si="179"/>
        <v>6.5699757158589486E-2</v>
      </c>
      <c r="S858" s="22">
        <f t="shared" si="189"/>
        <v>0.99819199567007955</v>
      </c>
      <c r="T858" s="22">
        <f t="shared" si="190"/>
        <v>14.611980080555643</v>
      </c>
      <c r="U858" s="39">
        <f t="shared" si="180"/>
        <v>9.4301130073987993E-2</v>
      </c>
      <c r="V858" s="39">
        <f t="shared" si="181"/>
        <v>-3.2202172093984571E-2</v>
      </c>
      <c r="W858" s="39">
        <f t="shared" si="182"/>
        <v>0.12650330216797256</v>
      </c>
      <c r="Z858" s="37"/>
      <c r="AA858" s="37"/>
    </row>
    <row r="859" spans="1:27">
      <c r="A859" s="1">
        <v>1941.11</v>
      </c>
      <c r="B859" s="11">
        <v>9.3699999999999992</v>
      </c>
      <c r="C859" s="4">
        <v>0.70666700000000005</v>
      </c>
      <c r="D859" s="11">
        <v>1.17</v>
      </c>
      <c r="E859" s="11">
        <v>15.4</v>
      </c>
      <c r="F859" s="4">
        <f t="shared" si="186"/>
        <v>1941.8749999999357</v>
      </c>
      <c r="G859" s="22">
        <f>G849*2/12+G861*10/12</f>
        <v>2.3750000000000004</v>
      </c>
      <c r="H859" s="22">
        <f>G859+100*variable_alloc_parm!B$8</f>
        <v>2.3750000000000004</v>
      </c>
      <c r="I859" s="4">
        <f t="shared" si="183"/>
        <v>185.39214285714286</v>
      </c>
      <c r="J859" s="4">
        <f t="shared" si="184"/>
        <v>13.981911357142859</v>
      </c>
      <c r="K859" s="33">
        <f t="shared" si="187"/>
        <v>7839.0571118685593</v>
      </c>
      <c r="L859" s="4">
        <f t="shared" si="188"/>
        <v>23.149285714285714</v>
      </c>
      <c r="M859" s="33">
        <f t="shared" si="185"/>
        <v>978.83637362713057</v>
      </c>
      <c r="N859" s="15">
        <f t="shared" si="177"/>
        <v>10.911668685916963</v>
      </c>
      <c r="O859" s="6"/>
      <c r="P859" s="7">
        <f t="shared" si="178"/>
        <v>13.782187279853893</v>
      </c>
      <c r="Q859" s="7"/>
      <c r="R859" s="46">
        <f t="shared" si="179"/>
        <v>7.2557850219299364E-2</v>
      </c>
      <c r="S859" s="22">
        <f t="shared" si="189"/>
        <v>0.99823504927731521</v>
      </c>
      <c r="T859" s="22">
        <f t="shared" si="190"/>
        <v>14.490850118617512</v>
      </c>
      <c r="U859" s="39">
        <f t="shared" si="180"/>
        <v>9.6233772726342925E-2</v>
      </c>
      <c r="V859" s="39">
        <f t="shared" si="181"/>
        <v>-3.1995916013274672E-2</v>
      </c>
      <c r="W859" s="39">
        <f t="shared" si="182"/>
        <v>0.1282296887396176</v>
      </c>
      <c r="Z859" s="37"/>
      <c r="AA859" s="37"/>
    </row>
    <row r="860" spans="1:27">
      <c r="A860" s="1">
        <v>1941.12</v>
      </c>
      <c r="B860" s="11">
        <v>8.76</v>
      </c>
      <c r="C860" s="4">
        <v>0.71</v>
      </c>
      <c r="D860" s="11">
        <v>1.1599999999999999</v>
      </c>
      <c r="E860" s="11">
        <v>15.5</v>
      </c>
      <c r="F860" s="4">
        <f t="shared" si="186"/>
        <v>1941.9583333332689</v>
      </c>
      <c r="G860" s="22">
        <f>G849*1/12+G861*11/12</f>
        <v>2.4175</v>
      </c>
      <c r="H860" s="22">
        <f>G860+100*variable_alloc_parm!B$8</f>
        <v>2.4175</v>
      </c>
      <c r="I860" s="4">
        <f t="shared" si="183"/>
        <v>172.20464516129036</v>
      </c>
      <c r="J860" s="4">
        <f t="shared" si="184"/>
        <v>13.957225806451614</v>
      </c>
      <c r="K860" s="33">
        <f t="shared" si="187"/>
        <v>7330.6217382720924</v>
      </c>
      <c r="L860" s="4">
        <f t="shared" si="188"/>
        <v>22.80335483870968</v>
      </c>
      <c r="M860" s="33">
        <f t="shared" si="185"/>
        <v>970.72160004516286</v>
      </c>
      <c r="N860" s="15">
        <f t="shared" si="177"/>
        <v>10.086593309917905</v>
      </c>
      <c r="O860" s="6"/>
      <c r="P860" s="7">
        <f t="shared" si="178"/>
        <v>12.764729919112979</v>
      </c>
      <c r="Q860" s="7"/>
      <c r="R860" s="46">
        <f t="shared" si="179"/>
        <v>8.0966277439067411E-2</v>
      </c>
      <c r="S860" s="22">
        <f t="shared" si="189"/>
        <v>0.99827808157756137</v>
      </c>
      <c r="T860" s="22">
        <f t="shared" si="190"/>
        <v>14.371950130730095</v>
      </c>
      <c r="U860" s="39">
        <f t="shared" si="180"/>
        <v>0.10710076168999527</v>
      </c>
      <c r="V860" s="39">
        <f t="shared" si="181"/>
        <v>-3.1426802572939283E-2</v>
      </c>
      <c r="W860" s="39">
        <f t="shared" si="182"/>
        <v>0.13852756426293455</v>
      </c>
      <c r="Z860" s="37"/>
      <c r="AA860" s="37"/>
    </row>
    <row r="861" spans="1:27">
      <c r="A861" s="1">
        <v>1942.01</v>
      </c>
      <c r="B861" s="11">
        <v>8.93</v>
      </c>
      <c r="C861" s="4">
        <v>0.70333299999999999</v>
      </c>
      <c r="D861" s="11">
        <v>1.1200000000000001</v>
      </c>
      <c r="E861" s="11">
        <v>15.7</v>
      </c>
      <c r="F861" s="4">
        <f t="shared" si="186"/>
        <v>1942.0416666666022</v>
      </c>
      <c r="G861" s="22">
        <v>2.46</v>
      </c>
      <c r="H861" s="22">
        <f>G861+100*variable_alloc_parm!B$8</f>
        <v>2.46</v>
      </c>
      <c r="I861" s="4">
        <f t="shared" si="183"/>
        <v>173.3102547770701</v>
      </c>
      <c r="J861" s="4">
        <f t="shared" si="184"/>
        <v>13.650035993630576</v>
      </c>
      <c r="K861" s="33">
        <f t="shared" si="187"/>
        <v>7426.1093488608494</v>
      </c>
      <c r="L861" s="4">
        <f t="shared" si="188"/>
        <v>21.736560509554145</v>
      </c>
      <c r="M861" s="33">
        <f t="shared" si="185"/>
        <v>931.38213557941219</v>
      </c>
      <c r="N861" s="15">
        <f t="shared" si="177"/>
        <v>10.101686431929249</v>
      </c>
      <c r="O861" s="6"/>
      <c r="P861" s="7">
        <f t="shared" si="178"/>
        <v>12.807799723300175</v>
      </c>
      <c r="Q861" s="7"/>
      <c r="R861" s="46">
        <f t="shared" si="179"/>
        <v>8.3777244250419589E-2</v>
      </c>
      <c r="S861" s="22">
        <f t="shared" si="189"/>
        <v>1.0019767381834872</v>
      </c>
      <c r="T861" s="22">
        <f t="shared" si="190"/>
        <v>14.164435890319817</v>
      </c>
      <c r="U861" s="39">
        <f t="shared" si="180"/>
        <v>0.10983771849347512</v>
      </c>
      <c r="V861" s="39">
        <f t="shared" si="181"/>
        <v>-2.9878630794221261E-2</v>
      </c>
      <c r="W861" s="39">
        <f t="shared" si="182"/>
        <v>0.13971634928769638</v>
      </c>
      <c r="Z861" s="37"/>
      <c r="AA861" s="37"/>
    </row>
    <row r="862" spans="1:27">
      <c r="A862" s="1">
        <v>1942.02</v>
      </c>
      <c r="B862" s="11">
        <v>8.65</v>
      </c>
      <c r="C862" s="4">
        <v>0.69666700000000004</v>
      </c>
      <c r="D862" s="11">
        <v>1.08</v>
      </c>
      <c r="E862" s="11">
        <v>15.8</v>
      </c>
      <c r="F862" s="4">
        <f t="shared" si="186"/>
        <v>1942.1249999999354</v>
      </c>
      <c r="G862" s="22">
        <f>G861*11/12+G873*1/12</f>
        <v>2.4608333333333334</v>
      </c>
      <c r="H862" s="22">
        <f>G862+100*variable_alloc_parm!B$8</f>
        <v>2.4608333333333334</v>
      </c>
      <c r="I862" s="4">
        <f t="shared" si="183"/>
        <v>166.81360759493674</v>
      </c>
      <c r="J862" s="4">
        <f t="shared" si="184"/>
        <v>13.435090816455698</v>
      </c>
      <c r="K862" s="33">
        <f t="shared" si="187"/>
        <v>7195.7097803686038</v>
      </c>
      <c r="L862" s="4">
        <f t="shared" si="188"/>
        <v>20.827594936708866</v>
      </c>
      <c r="M862" s="33">
        <f t="shared" si="185"/>
        <v>898.42388009226499</v>
      </c>
      <c r="N862" s="15">
        <f t="shared" si="177"/>
        <v>9.6802555917493631</v>
      </c>
      <c r="O862" s="6"/>
      <c r="P862" s="7">
        <f t="shared" si="178"/>
        <v>12.300243464664584</v>
      </c>
      <c r="Q862" s="7"/>
      <c r="R862" s="46">
        <f t="shared" si="179"/>
        <v>9.0143277184680334E-2</v>
      </c>
      <c r="S862" s="22">
        <f t="shared" si="189"/>
        <v>1.001977435551568</v>
      </c>
      <c r="T862" s="22">
        <f t="shared" si="190"/>
        <v>14.102609731898148</v>
      </c>
      <c r="U862" s="39">
        <f t="shared" si="180"/>
        <v>0.11269306381535271</v>
      </c>
      <c r="V862" s="39">
        <f t="shared" si="181"/>
        <v>-2.8607319473923032E-2</v>
      </c>
      <c r="W862" s="39">
        <f t="shared" si="182"/>
        <v>0.14130038328927574</v>
      </c>
      <c r="Z862" s="37"/>
      <c r="AA862" s="37"/>
    </row>
    <row r="863" spans="1:27">
      <c r="A863" s="1">
        <v>1942.03</v>
      </c>
      <c r="B863" s="11">
        <v>8.18</v>
      </c>
      <c r="C863" s="4">
        <v>0.69</v>
      </c>
      <c r="D863" s="11">
        <v>1.04</v>
      </c>
      <c r="E863" s="11">
        <v>16</v>
      </c>
      <c r="F863" s="4">
        <f t="shared" si="186"/>
        <v>1942.2083333332687</v>
      </c>
      <c r="G863" s="22">
        <f>G861*10/12+G873*2/12</f>
        <v>2.4616666666666669</v>
      </c>
      <c r="H863" s="22">
        <f>G863+100*variable_alloc_parm!B$8</f>
        <v>2.4616666666666669</v>
      </c>
      <c r="I863" s="4">
        <f t="shared" si="183"/>
        <v>155.77787500000002</v>
      </c>
      <c r="J863" s="4">
        <f t="shared" si="184"/>
        <v>13.140187500000001</v>
      </c>
      <c r="K863" s="33">
        <f t="shared" si="187"/>
        <v>6766.9047484785015</v>
      </c>
      <c r="L863" s="4">
        <f t="shared" si="188"/>
        <v>19.805500000000002</v>
      </c>
      <c r="M863" s="33">
        <f t="shared" si="185"/>
        <v>860.33996802171657</v>
      </c>
      <c r="N863" s="15">
        <f t="shared" si="177"/>
        <v>9.0034266177609688</v>
      </c>
      <c r="O863" s="6"/>
      <c r="P863" s="7">
        <f t="shared" si="178"/>
        <v>11.470465379020208</v>
      </c>
      <c r="Q863" s="7"/>
      <c r="R863" s="46">
        <f t="shared" si="179"/>
        <v>9.9894847201602216E-2</v>
      </c>
      <c r="S863" s="22">
        <f t="shared" si="189"/>
        <v>1.0019781329194886</v>
      </c>
      <c r="T863" s="22">
        <f t="shared" si="190"/>
        <v>13.953865524579996</v>
      </c>
      <c r="U863" s="39">
        <f t="shared" si="180"/>
        <v>0.12038844714628039</v>
      </c>
      <c r="V863" s="39">
        <f t="shared" si="181"/>
        <v>-2.7464270283647396E-2</v>
      </c>
      <c r="W863" s="39">
        <f t="shared" si="182"/>
        <v>0.14785271742992778</v>
      </c>
      <c r="Z863" s="37"/>
      <c r="AA863" s="37"/>
    </row>
    <row r="864" spans="1:27">
      <c r="A864" s="1">
        <v>1942.04</v>
      </c>
      <c r="B864" s="11">
        <v>7.84</v>
      </c>
      <c r="C864" s="4">
        <v>0.68</v>
      </c>
      <c r="D864" s="11">
        <v>1.02</v>
      </c>
      <c r="E864" s="11">
        <v>16.100000000000001</v>
      </c>
      <c r="F864" s="4">
        <f t="shared" si="186"/>
        <v>1942.2916666666019</v>
      </c>
      <c r="G864" s="22">
        <f>G861*9/12+G873*3/12</f>
        <v>2.4624999999999999</v>
      </c>
      <c r="H864" s="22">
        <f>G864+100*variable_alloc_parm!B$8</f>
        <v>2.4624999999999999</v>
      </c>
      <c r="I864" s="4">
        <f t="shared" si="183"/>
        <v>148.37565217391307</v>
      </c>
      <c r="J864" s="4">
        <f t="shared" si="184"/>
        <v>12.869316770186337</v>
      </c>
      <c r="K864" s="33">
        <f t="shared" si="187"/>
        <v>6491.9426158415245</v>
      </c>
      <c r="L864" s="4">
        <f t="shared" si="188"/>
        <v>19.303975155279502</v>
      </c>
      <c r="M864" s="33">
        <f t="shared" si="185"/>
        <v>844.61498318346344</v>
      </c>
      <c r="N864" s="15">
        <f t="shared" si="177"/>
        <v>8.5442557075882597</v>
      </c>
      <c r="O864" s="6"/>
      <c r="P864" s="7">
        <f t="shared" si="178"/>
        <v>10.918206150831159</v>
      </c>
      <c r="Q864" s="7"/>
      <c r="R864" s="46">
        <f t="shared" si="179"/>
        <v>0.1072142123212259</v>
      </c>
      <c r="S864" s="22">
        <f t="shared" si="189"/>
        <v>1.0019788302872494</v>
      </c>
      <c r="T864" s="22">
        <f t="shared" si="190"/>
        <v>13.894626708400779</v>
      </c>
      <c r="U864" s="39">
        <f t="shared" si="180"/>
        <v>0.12485082395492353</v>
      </c>
      <c r="V864" s="39">
        <f t="shared" si="181"/>
        <v>-2.7306001405905556E-2</v>
      </c>
      <c r="W864" s="39">
        <f t="shared" si="182"/>
        <v>0.15215682536082908</v>
      </c>
      <c r="Z864" s="37"/>
      <c r="AA864" s="37"/>
    </row>
    <row r="865" spans="1:27">
      <c r="A865" s="1">
        <v>1942.05</v>
      </c>
      <c r="B865" s="11">
        <v>7.93</v>
      </c>
      <c r="C865" s="4">
        <v>0.67</v>
      </c>
      <c r="D865" s="11">
        <v>1</v>
      </c>
      <c r="E865" s="11">
        <v>16.3</v>
      </c>
      <c r="F865" s="4">
        <f t="shared" si="186"/>
        <v>1942.3749999999352</v>
      </c>
      <c r="G865" s="22">
        <f>G861*8/12+G873*4/12</f>
        <v>2.4633333333333334</v>
      </c>
      <c r="H865" s="22">
        <f>G865+100*variable_alloc_parm!B$8</f>
        <v>2.4633333333333334</v>
      </c>
      <c r="I865" s="4">
        <f t="shared" si="183"/>
        <v>148.23748466257669</v>
      </c>
      <c r="J865" s="4">
        <f t="shared" si="184"/>
        <v>12.524478527607362</v>
      </c>
      <c r="K865" s="33">
        <f t="shared" si="187"/>
        <v>6531.5630478336543</v>
      </c>
      <c r="L865" s="4">
        <f t="shared" si="188"/>
        <v>18.693251533742334</v>
      </c>
      <c r="M865" s="33">
        <f t="shared" si="185"/>
        <v>823.65233894497544</v>
      </c>
      <c r="N865" s="15">
        <f t="shared" si="177"/>
        <v>8.50611625969605</v>
      </c>
      <c r="O865" s="6"/>
      <c r="P865" s="7">
        <f t="shared" si="178"/>
        <v>10.90124838682509</v>
      </c>
      <c r="Q865" s="7"/>
      <c r="R865" s="46">
        <f t="shared" si="179"/>
        <v>0.1104579168774196</v>
      </c>
      <c r="S865" s="22">
        <f t="shared" si="189"/>
        <v>1.0019795276548498</v>
      </c>
      <c r="T865" s="22">
        <f t="shared" si="190"/>
        <v>13.751298235990081</v>
      </c>
      <c r="U865" s="39">
        <f t="shared" si="180"/>
        <v>0.12468642324822099</v>
      </c>
      <c r="V865" s="39">
        <f t="shared" si="181"/>
        <v>-2.6182089194104585E-2</v>
      </c>
      <c r="W865" s="39">
        <f t="shared" si="182"/>
        <v>0.15086851244232558</v>
      </c>
      <c r="Z865" s="37"/>
      <c r="AA865" s="37"/>
    </row>
    <row r="866" spans="1:27">
      <c r="A866" s="1">
        <v>1942.06</v>
      </c>
      <c r="B866" s="11">
        <v>8.33</v>
      </c>
      <c r="C866" s="4">
        <v>0.66</v>
      </c>
      <c r="D866" s="11">
        <v>0.98</v>
      </c>
      <c r="E866" s="11">
        <v>16.3</v>
      </c>
      <c r="F866" s="4">
        <f t="shared" si="186"/>
        <v>1942.4583333332685</v>
      </c>
      <c r="G866" s="22">
        <f>G861*7/12+G873*5/12</f>
        <v>2.4641666666666664</v>
      </c>
      <c r="H866" s="22">
        <f>G866+100*variable_alloc_parm!B$8</f>
        <v>2.4641666666666664</v>
      </c>
      <c r="I866" s="4">
        <f t="shared" si="183"/>
        <v>155.71478527607363</v>
      </c>
      <c r="J866" s="4">
        <f t="shared" si="184"/>
        <v>12.337546012269939</v>
      </c>
      <c r="K866" s="33">
        <f t="shared" si="187"/>
        <v>6906.3248620536197</v>
      </c>
      <c r="L866" s="4">
        <f t="shared" si="188"/>
        <v>18.319386503067488</v>
      </c>
      <c r="M866" s="33">
        <f t="shared" si="185"/>
        <v>812.50880730042604</v>
      </c>
      <c r="N866" s="15">
        <f t="shared" si="177"/>
        <v>8.9054569285180509</v>
      </c>
      <c r="O866" s="6"/>
      <c r="P866" s="7">
        <f t="shared" si="178"/>
        <v>11.442697243987249</v>
      </c>
      <c r="Q866" s="7"/>
      <c r="R866" s="46">
        <f t="shared" si="179"/>
        <v>0.10592353761816536</v>
      </c>
      <c r="S866" s="22">
        <f t="shared" si="189"/>
        <v>1.0019802250222902</v>
      </c>
      <c r="T866" s="22">
        <f t="shared" si="190"/>
        <v>13.778519311138311</v>
      </c>
      <c r="U866" s="39">
        <f t="shared" si="180"/>
        <v>0.12158600518883467</v>
      </c>
      <c r="V866" s="39">
        <f t="shared" si="181"/>
        <v>-2.6626851226970838E-2</v>
      </c>
      <c r="W866" s="39">
        <f t="shared" si="182"/>
        <v>0.14821285641580551</v>
      </c>
      <c r="Z866" s="37"/>
      <c r="AA866" s="37"/>
    </row>
    <row r="867" spans="1:27">
      <c r="A867" s="1">
        <v>1942.07</v>
      </c>
      <c r="B867" s="11">
        <v>8.64</v>
      </c>
      <c r="C867" s="4">
        <v>0.64666699999999999</v>
      </c>
      <c r="D867" s="11">
        <v>0.96666700000000005</v>
      </c>
      <c r="E867" s="11">
        <v>16.399999999999999</v>
      </c>
      <c r="F867" s="4">
        <f t="shared" si="186"/>
        <v>1942.5416666666017</v>
      </c>
      <c r="G867" s="22">
        <f>G861*6/12+G873*6/12</f>
        <v>2.4649999999999999</v>
      </c>
      <c r="H867" s="22">
        <f>G867+100*variable_alloc_parm!B$8</f>
        <v>2.4649999999999999</v>
      </c>
      <c r="I867" s="4">
        <f t="shared" si="183"/>
        <v>160.52487804878055</v>
      </c>
      <c r="J867" s="4">
        <f t="shared" si="184"/>
        <v>12.014599689024394</v>
      </c>
      <c r="K867" s="33">
        <f t="shared" si="187"/>
        <v>7164.0703973417503</v>
      </c>
      <c r="L867" s="4">
        <f t="shared" si="188"/>
        <v>17.959965542682934</v>
      </c>
      <c r="M867" s="33">
        <f t="shared" si="185"/>
        <v>801.53593041518036</v>
      </c>
      <c r="N867" s="15">
        <f t="shared" si="177"/>
        <v>9.1504889009947412</v>
      </c>
      <c r="O867" s="6"/>
      <c r="P867" s="7">
        <f t="shared" si="178"/>
        <v>11.784997227682238</v>
      </c>
      <c r="Q867" s="7"/>
      <c r="R867" s="46">
        <f t="shared" si="179"/>
        <v>0.10353127198083714</v>
      </c>
      <c r="S867" s="22">
        <f t="shared" si="189"/>
        <v>1.0019809223895706</v>
      </c>
      <c r="T867" s="22">
        <f t="shared" si="190"/>
        <v>13.721622148873653</v>
      </c>
      <c r="U867" s="39">
        <f t="shared" si="180"/>
        <v>0.12034783390632864</v>
      </c>
      <c r="V867" s="39">
        <f t="shared" si="181"/>
        <v>-2.6839001257765949E-2</v>
      </c>
      <c r="W867" s="39">
        <f t="shared" si="182"/>
        <v>0.14718683516409459</v>
      </c>
      <c r="Z867" s="37"/>
      <c r="AA867" s="37"/>
    </row>
    <row r="868" spans="1:27">
      <c r="A868" s="1">
        <v>1942.08</v>
      </c>
      <c r="B868" s="11">
        <v>8.59</v>
      </c>
      <c r="C868" s="4">
        <v>0.63333300000000003</v>
      </c>
      <c r="D868" s="11">
        <v>0.95333299999999999</v>
      </c>
      <c r="E868" s="11">
        <v>16.5</v>
      </c>
      <c r="F868" s="4">
        <f t="shared" si="186"/>
        <v>1942.624999999935</v>
      </c>
      <c r="G868" s="22">
        <f>G861*5/12+G873*7/12</f>
        <v>2.4658333333333338</v>
      </c>
      <c r="H868" s="22">
        <f>G868+100*variable_alloc_parm!B$8</f>
        <v>2.4658333333333338</v>
      </c>
      <c r="I868" s="4">
        <f t="shared" si="183"/>
        <v>158.6286666666667</v>
      </c>
      <c r="J868" s="4">
        <f t="shared" si="184"/>
        <v>11.695549400000003</v>
      </c>
      <c r="K868" s="33">
        <f t="shared" si="187"/>
        <v>7122.9410701816387</v>
      </c>
      <c r="L868" s="4">
        <f t="shared" si="188"/>
        <v>17.604882733333337</v>
      </c>
      <c r="M868" s="33">
        <f t="shared" si="185"/>
        <v>790.51627232357066</v>
      </c>
      <c r="N868" s="15">
        <f t="shared" si="177"/>
        <v>9.0128230475642983</v>
      </c>
      <c r="O868" s="6"/>
      <c r="P868" s="7">
        <f t="shared" si="178"/>
        <v>11.634971805540619</v>
      </c>
      <c r="Q868" s="7"/>
      <c r="R868" s="46">
        <f t="shared" si="179"/>
        <v>0.10656446054631458</v>
      </c>
      <c r="S868" s="22">
        <f t="shared" si="189"/>
        <v>1.0019816197566911</v>
      </c>
      <c r="T868" s="22">
        <f t="shared" si="190"/>
        <v>13.66547753487983</v>
      </c>
      <c r="U868" s="39">
        <f t="shared" si="180"/>
        <v>0.12197623362054433</v>
      </c>
      <c r="V868" s="39">
        <f t="shared" si="181"/>
        <v>-2.6321898240336705E-2</v>
      </c>
      <c r="W868" s="39">
        <f t="shared" si="182"/>
        <v>0.14829813186088103</v>
      </c>
      <c r="Z868" s="37"/>
      <c r="AA868" s="37"/>
    </row>
    <row r="869" spans="1:27">
      <c r="A869" s="1">
        <v>1942.09</v>
      </c>
      <c r="B869" s="11">
        <v>8.68</v>
      </c>
      <c r="C869" s="4">
        <v>0.62</v>
      </c>
      <c r="D869" s="11">
        <v>0.94</v>
      </c>
      <c r="E869" s="11">
        <v>16.5</v>
      </c>
      <c r="F869" s="4">
        <f t="shared" si="186"/>
        <v>1942.7083333332682</v>
      </c>
      <c r="G869" s="22">
        <f>G861*4/12+G873*8/12</f>
        <v>2.4666666666666668</v>
      </c>
      <c r="H869" s="22">
        <f>G869+100*variable_alloc_parm!B$8</f>
        <v>2.4666666666666668</v>
      </c>
      <c r="I869" s="4">
        <f t="shared" si="183"/>
        <v>160.29066666666668</v>
      </c>
      <c r="J869" s="4">
        <f t="shared" si="184"/>
        <v>11.449333333333334</v>
      </c>
      <c r="K869" s="33">
        <f t="shared" si="187"/>
        <v>7240.4129349401628</v>
      </c>
      <c r="L869" s="4">
        <f t="shared" si="188"/>
        <v>17.358666666666668</v>
      </c>
      <c r="M869" s="33">
        <f t="shared" si="185"/>
        <v>784.10001829997157</v>
      </c>
      <c r="N869" s="15">
        <f t="shared" si="177"/>
        <v>9.0778298393715033</v>
      </c>
      <c r="O869" s="6"/>
      <c r="P869" s="7">
        <f t="shared" si="178"/>
        <v>11.745145809200283</v>
      </c>
      <c r="Q869" s="7"/>
      <c r="R869" s="46">
        <f t="shared" si="179"/>
        <v>0.10652043750087252</v>
      </c>
      <c r="S869" s="22">
        <f t="shared" si="189"/>
        <v>1.0019823171236515</v>
      </c>
      <c r="T869" s="22">
        <f t="shared" si="190"/>
        <v>13.692557315147566</v>
      </c>
      <c r="U869" s="39">
        <f t="shared" si="180"/>
        <v>0.11889433414901407</v>
      </c>
      <c r="V869" s="39">
        <f t="shared" si="181"/>
        <v>-2.6395550559896619E-2</v>
      </c>
      <c r="W869" s="39">
        <f t="shared" si="182"/>
        <v>0.14528988470891069</v>
      </c>
      <c r="Z869" s="37"/>
      <c r="AA869" s="37"/>
    </row>
    <row r="870" spans="1:27">
      <c r="A870" s="1">
        <v>1942.1</v>
      </c>
      <c r="B870" s="11">
        <v>9.32</v>
      </c>
      <c r="C870" s="4">
        <v>0.61</v>
      </c>
      <c r="D870" s="11">
        <v>0.97</v>
      </c>
      <c r="E870" s="11">
        <v>16.7</v>
      </c>
      <c r="F870" s="4">
        <f t="shared" si="186"/>
        <v>1942.7916666666015</v>
      </c>
      <c r="G870" s="22">
        <f>G861*3/12+G873*9/12</f>
        <v>2.4675000000000002</v>
      </c>
      <c r="H870" s="22">
        <f>G870+100*variable_alloc_parm!B$8</f>
        <v>2.4675000000000002</v>
      </c>
      <c r="I870" s="4">
        <f t="shared" si="183"/>
        <v>170.0481437125749</v>
      </c>
      <c r="J870" s="4">
        <f t="shared" si="184"/>
        <v>11.129760479041918</v>
      </c>
      <c r="K870" s="33">
        <f t="shared" si="187"/>
        <v>7723.0580140475704</v>
      </c>
      <c r="L870" s="4">
        <f t="shared" si="188"/>
        <v>17.698143712574854</v>
      </c>
      <c r="M870" s="33">
        <f t="shared" si="185"/>
        <v>803.79466455216129</v>
      </c>
      <c r="N870" s="15">
        <f t="shared" si="177"/>
        <v>9.5991767493529867</v>
      </c>
      <c r="O870" s="6"/>
      <c r="P870" s="7">
        <f t="shared" si="178"/>
        <v>12.442152869609727</v>
      </c>
      <c r="Q870" s="7"/>
      <c r="R870" s="46">
        <f t="shared" si="179"/>
        <v>0.10252615661656952</v>
      </c>
      <c r="S870" s="22">
        <f t="shared" si="189"/>
        <v>1.0019830144904518</v>
      </c>
      <c r="T870" s="22">
        <f t="shared" si="190"/>
        <v>13.555392517884396</v>
      </c>
      <c r="U870" s="39">
        <f t="shared" si="180"/>
        <v>0.10988817439131715</v>
      </c>
      <c r="V870" s="39">
        <f t="shared" si="181"/>
        <v>-2.5294538636276176E-2</v>
      </c>
      <c r="W870" s="39">
        <f t="shared" si="182"/>
        <v>0.13518271302759333</v>
      </c>
      <c r="Z870" s="37"/>
      <c r="AA870" s="37"/>
    </row>
    <row r="871" spans="1:27">
      <c r="A871" s="1">
        <v>1942.11</v>
      </c>
      <c r="B871" s="11">
        <v>9.4700000000000006</v>
      </c>
      <c r="C871" s="4">
        <v>0.6</v>
      </c>
      <c r="D871" s="11">
        <v>1</v>
      </c>
      <c r="E871" s="11">
        <v>16.8</v>
      </c>
      <c r="F871" s="4">
        <f t="shared" si="186"/>
        <v>1942.8749999999347</v>
      </c>
      <c r="G871" s="22">
        <f>G861*2/12+G873*10/12</f>
        <v>2.4683333333333337</v>
      </c>
      <c r="H871" s="22">
        <f>G871+100*variable_alloc_parm!B$8</f>
        <v>2.4683333333333337</v>
      </c>
      <c r="I871" s="4">
        <f t="shared" si="183"/>
        <v>171.75648809523813</v>
      </c>
      <c r="J871" s="4">
        <f t="shared" si="184"/>
        <v>10.882142857142858</v>
      </c>
      <c r="K871" s="33">
        <f t="shared" si="187"/>
        <v>7841.8317960947961</v>
      </c>
      <c r="L871" s="4">
        <f t="shared" si="188"/>
        <v>18.136904761904763</v>
      </c>
      <c r="M871" s="33">
        <f t="shared" si="185"/>
        <v>828.07093939754964</v>
      </c>
      <c r="N871" s="15">
        <f t="shared" si="177"/>
        <v>9.6613341521716567</v>
      </c>
      <c r="O871" s="6"/>
      <c r="P871" s="7">
        <f t="shared" si="178"/>
        <v>12.543111801092834</v>
      </c>
      <c r="Q871" s="7"/>
      <c r="R871" s="46">
        <f t="shared" si="179"/>
        <v>0.1032313933354455</v>
      </c>
      <c r="S871" s="22">
        <f t="shared" si="189"/>
        <v>1.001983711857092</v>
      </c>
      <c r="T871" s="22">
        <f t="shared" si="190"/>
        <v>13.501426194232602</v>
      </c>
      <c r="U871" s="39">
        <f t="shared" si="180"/>
        <v>0.11218932404266635</v>
      </c>
      <c r="V871" s="39">
        <f t="shared" si="181"/>
        <v>-2.4784204688455325E-2</v>
      </c>
      <c r="W871" s="39">
        <f t="shared" si="182"/>
        <v>0.13697352873112167</v>
      </c>
      <c r="Z871" s="37"/>
      <c r="AA871" s="37"/>
    </row>
    <row r="872" spans="1:27">
      <c r="A872" s="1">
        <v>1942.12</v>
      </c>
      <c r="B872" s="11">
        <v>9.52</v>
      </c>
      <c r="C872" s="4">
        <v>0.59</v>
      </c>
      <c r="D872" s="11">
        <v>1.03</v>
      </c>
      <c r="E872" s="11">
        <v>16.899999999999999</v>
      </c>
      <c r="F872" s="4">
        <f t="shared" si="186"/>
        <v>1942.958333333268</v>
      </c>
      <c r="G872" s="22">
        <f>G861*1/12+G873*11/12</f>
        <v>2.4691666666666667</v>
      </c>
      <c r="H872" s="22">
        <f>G872+100*variable_alloc_parm!B$8</f>
        <v>2.4691666666666667</v>
      </c>
      <c r="I872" s="4">
        <f t="shared" si="183"/>
        <v>171.64165680473374</v>
      </c>
      <c r="J872" s="4">
        <f t="shared" si="184"/>
        <v>10.637455621301777</v>
      </c>
      <c r="K872" s="33">
        <f t="shared" si="187"/>
        <v>7877.06155972952</v>
      </c>
      <c r="L872" s="4">
        <f t="shared" si="188"/>
        <v>18.57047337278107</v>
      </c>
      <c r="M872" s="33">
        <f t="shared" si="185"/>
        <v>852.24510572703855</v>
      </c>
      <c r="N872" s="15">
        <f t="shared" si="177"/>
        <v>9.6175141032831757</v>
      </c>
      <c r="O872" s="6"/>
      <c r="P872" s="7">
        <f t="shared" si="178"/>
        <v>12.504872502621103</v>
      </c>
      <c r="Q872" s="7"/>
      <c r="R872" s="46">
        <f t="shared" si="179"/>
        <v>0.10508258054935474</v>
      </c>
      <c r="S872" s="22">
        <f t="shared" si="189"/>
        <v>1.0019844092235723</v>
      </c>
      <c r="T872" s="22">
        <f t="shared" si="190"/>
        <v>13.448160558707544</v>
      </c>
      <c r="U872" s="39">
        <f t="shared" si="180"/>
        <v>0.11659991048354068</v>
      </c>
      <c r="V872" s="39">
        <f t="shared" si="181"/>
        <v>-2.4276050828246576E-2</v>
      </c>
      <c r="W872" s="39">
        <f t="shared" si="182"/>
        <v>0.14087596131178726</v>
      </c>
      <c r="Z872" s="37"/>
      <c r="AA872" s="37"/>
    </row>
    <row r="873" spans="1:27">
      <c r="A873" s="1">
        <v>1943.01</v>
      </c>
      <c r="B873" s="11">
        <v>10.09</v>
      </c>
      <c r="C873" s="4">
        <v>0.59</v>
      </c>
      <c r="D873" s="11">
        <v>1.0433300000000001</v>
      </c>
      <c r="E873" s="11">
        <v>16.899999999999999</v>
      </c>
      <c r="F873" s="4">
        <f t="shared" si="186"/>
        <v>1943.0416666666013</v>
      </c>
      <c r="G873" s="22">
        <v>2.4700000000000002</v>
      </c>
      <c r="H873" s="22">
        <f>G873+100*variable_alloc_parm!B$8</f>
        <v>2.4700000000000002</v>
      </c>
      <c r="I873" s="4">
        <f t="shared" si="183"/>
        <v>181.9185207100592</v>
      </c>
      <c r="J873" s="4">
        <f t="shared" si="184"/>
        <v>10.637455621301777</v>
      </c>
      <c r="K873" s="33">
        <f t="shared" si="187"/>
        <v>8389.3739493372796</v>
      </c>
      <c r="L873" s="4">
        <f t="shared" si="188"/>
        <v>18.810807751479295</v>
      </c>
      <c r="M873" s="33">
        <f t="shared" si="185"/>
        <v>867.48122126482315</v>
      </c>
      <c r="N873" s="15">
        <f t="shared" si="177"/>
        <v>10.150534220432077</v>
      </c>
      <c r="O873" s="6"/>
      <c r="P873" s="7">
        <f t="shared" si="178"/>
        <v>13.2135657705384</v>
      </c>
      <c r="Q873" s="7"/>
      <c r="R873" s="46">
        <f t="shared" si="179"/>
        <v>0.10119365235814604</v>
      </c>
      <c r="S873" s="22">
        <f t="shared" si="189"/>
        <v>1.0019851065898928</v>
      </c>
      <c r="T873" s="22">
        <f t="shared" si="190"/>
        <v>13.474847212560325</v>
      </c>
      <c r="U873" s="39">
        <f t="shared" si="180"/>
        <v>0.11109544759668766</v>
      </c>
      <c r="V873" s="39">
        <f t="shared" si="181"/>
        <v>-2.3979650422291221E-2</v>
      </c>
      <c r="W873" s="39">
        <f t="shared" si="182"/>
        <v>0.13507509801897888</v>
      </c>
      <c r="Z873" s="37"/>
      <c r="AA873" s="37"/>
    </row>
    <row r="874" spans="1:27">
      <c r="A874" s="1">
        <v>1943.02</v>
      </c>
      <c r="B874" s="11">
        <v>10.69</v>
      </c>
      <c r="C874" s="4">
        <v>0.59</v>
      </c>
      <c r="D874" s="11">
        <v>1.05667</v>
      </c>
      <c r="E874" s="11">
        <v>16.899999999999999</v>
      </c>
      <c r="F874" s="4">
        <f t="shared" si="186"/>
        <v>1943.1249999999345</v>
      </c>
      <c r="G874" s="22">
        <f>G873*11/12+G885*1/12</f>
        <v>2.4708333333333332</v>
      </c>
      <c r="H874" s="22">
        <f>G874+100*variable_alloc_parm!B$8</f>
        <v>2.4708333333333332</v>
      </c>
      <c r="I874" s="4">
        <f t="shared" si="183"/>
        <v>192.73627218934917</v>
      </c>
      <c r="J874" s="4">
        <f t="shared" si="184"/>
        <v>10.637455621301777</v>
      </c>
      <c r="K874" s="33">
        <f t="shared" si="187"/>
        <v>8929.1263697645809</v>
      </c>
      <c r="L874" s="4">
        <f t="shared" si="188"/>
        <v>19.051322426035508</v>
      </c>
      <c r="M874" s="33">
        <f t="shared" si="185"/>
        <v>882.61365398869407</v>
      </c>
      <c r="N874" s="15">
        <f t="shared" si="177"/>
        <v>10.708982995221266</v>
      </c>
      <c r="O874" s="6"/>
      <c r="P874" s="7">
        <f t="shared" si="178"/>
        <v>13.952601800590964</v>
      </c>
      <c r="Q874" s="7"/>
      <c r="R874" s="46">
        <f t="shared" si="179"/>
        <v>9.7654449052904865E-2</v>
      </c>
      <c r="S874" s="22">
        <f t="shared" si="189"/>
        <v>1.001985803956053</v>
      </c>
      <c r="T874" s="22">
        <f t="shared" si="190"/>
        <v>13.501596220559778</v>
      </c>
      <c r="U874" s="39">
        <f t="shared" si="180"/>
        <v>0.10374760436908237</v>
      </c>
      <c r="V874" s="39">
        <f t="shared" si="181"/>
        <v>-2.3330119465403643E-2</v>
      </c>
      <c r="W874" s="39">
        <f t="shared" si="182"/>
        <v>0.12707772383448601</v>
      </c>
      <c r="Z874" s="37"/>
      <c r="AA874" s="37"/>
    </row>
    <row r="875" spans="1:27">
      <c r="A875" s="1">
        <v>1943.03</v>
      </c>
      <c r="B875" s="11">
        <v>11.07</v>
      </c>
      <c r="C875" s="4">
        <v>0.59</v>
      </c>
      <c r="D875" s="11">
        <v>1.07</v>
      </c>
      <c r="E875" s="11">
        <v>17.2</v>
      </c>
      <c r="F875" s="4">
        <f t="shared" si="186"/>
        <v>1943.2083333332678</v>
      </c>
      <c r="G875" s="22">
        <f>G873*10/12+G885*2/12</f>
        <v>2.4716666666666667</v>
      </c>
      <c r="H875" s="22">
        <f>G875+100*variable_alloc_parm!B$8</f>
        <v>2.4716666666666667</v>
      </c>
      <c r="I875" s="4">
        <f t="shared" si="183"/>
        <v>196.10633720930235</v>
      </c>
      <c r="J875" s="4">
        <f t="shared" si="184"/>
        <v>10.451918604651164</v>
      </c>
      <c r="K875" s="33">
        <f t="shared" si="187"/>
        <v>9125.6070036878464</v>
      </c>
      <c r="L875" s="4">
        <f t="shared" si="188"/>
        <v>18.955174418604656</v>
      </c>
      <c r="M875" s="33">
        <f t="shared" si="185"/>
        <v>882.05957488220395</v>
      </c>
      <c r="N875" s="15">
        <f t="shared" si="177"/>
        <v>10.8505417440368</v>
      </c>
      <c r="O875" s="6"/>
      <c r="P875" s="7">
        <f t="shared" si="178"/>
        <v>14.146459872218633</v>
      </c>
      <c r="Q875" s="7"/>
      <c r="R875" s="46">
        <f t="shared" si="179"/>
        <v>9.9055216600679966E-2</v>
      </c>
      <c r="S875" s="22">
        <f t="shared" si="189"/>
        <v>1.0019865013220532</v>
      </c>
      <c r="T875" s="22">
        <f t="shared" si="190"/>
        <v>13.292447143565951</v>
      </c>
      <c r="U875" s="39">
        <f t="shared" si="180"/>
        <v>0.10198223940225404</v>
      </c>
      <c r="V875" s="39">
        <f t="shared" si="181"/>
        <v>-2.1698297281205203E-2</v>
      </c>
      <c r="W875" s="39">
        <f t="shared" si="182"/>
        <v>0.12368053668345924</v>
      </c>
      <c r="Z875" s="37"/>
      <c r="AA875" s="37"/>
    </row>
    <row r="876" spans="1:27">
      <c r="A876" s="1">
        <v>1943.04</v>
      </c>
      <c r="B876" s="11">
        <v>11.44</v>
      </c>
      <c r="C876" s="4">
        <v>0.59</v>
      </c>
      <c r="D876" s="11">
        <v>1.08</v>
      </c>
      <c r="E876" s="11">
        <v>17.399999999999999</v>
      </c>
      <c r="F876" s="4">
        <f t="shared" si="186"/>
        <v>1943.291666666601</v>
      </c>
      <c r="G876" s="22">
        <f>G873*9/12+G885*3/12</f>
        <v>2.4725000000000001</v>
      </c>
      <c r="H876" s="22">
        <f>G876+100*variable_alloc_parm!B$8</f>
        <v>2.4725000000000001</v>
      </c>
      <c r="I876" s="4">
        <f t="shared" si="183"/>
        <v>200.3314942528736</v>
      </c>
      <c r="J876" s="4">
        <f t="shared" si="184"/>
        <v>10.331781609195405</v>
      </c>
      <c r="K876" s="33">
        <f t="shared" si="187"/>
        <v>9362.2852514187089</v>
      </c>
      <c r="L876" s="4">
        <f t="shared" si="188"/>
        <v>18.912413793103454</v>
      </c>
      <c r="M876" s="33">
        <f t="shared" si="185"/>
        <v>883.85210415491326</v>
      </c>
      <c r="N876" s="15">
        <f t="shared" si="177"/>
        <v>11.039227142939687</v>
      </c>
      <c r="O876" s="6"/>
      <c r="P876" s="7">
        <f t="shared" si="178"/>
        <v>14.400210502607532</v>
      </c>
      <c r="Q876" s="7"/>
      <c r="R876" s="46">
        <f t="shared" si="179"/>
        <v>9.8664954260692661E-2</v>
      </c>
      <c r="S876" s="22">
        <f t="shared" si="189"/>
        <v>1.0019871986878939</v>
      </c>
      <c r="T876" s="22">
        <f t="shared" si="190"/>
        <v>13.16576234753491</v>
      </c>
      <c r="U876" s="39">
        <f t="shared" si="180"/>
        <v>9.4147168650394519E-2</v>
      </c>
      <c r="V876" s="39">
        <f t="shared" si="181"/>
        <v>-2.1028564348838708E-2</v>
      </c>
      <c r="W876" s="39">
        <f t="shared" si="182"/>
        <v>0.11517573299923323</v>
      </c>
      <c r="Z876" s="37"/>
      <c r="AA876" s="37"/>
    </row>
    <row r="877" spans="1:27">
      <c r="A877" s="1">
        <v>1943.05</v>
      </c>
      <c r="B877" s="11">
        <v>11.89</v>
      </c>
      <c r="C877" s="4">
        <v>0.59</v>
      </c>
      <c r="D877" s="11">
        <v>1.0900000000000001</v>
      </c>
      <c r="E877" s="11">
        <v>17.5</v>
      </c>
      <c r="F877" s="4">
        <f t="shared" si="186"/>
        <v>1943.3749999999343</v>
      </c>
      <c r="G877" s="22">
        <f>G873*8/12+G885*4/12</f>
        <v>2.4733333333333336</v>
      </c>
      <c r="H877" s="22">
        <f>G877+100*variable_alloc_parm!B$8</f>
        <v>2.4733333333333336</v>
      </c>
      <c r="I877" s="4">
        <f t="shared" si="183"/>
        <v>207.02188571428576</v>
      </c>
      <c r="J877" s="4">
        <f t="shared" si="184"/>
        <v>10.272742857142859</v>
      </c>
      <c r="K877" s="33">
        <f t="shared" si="187"/>
        <v>9714.9609468411581</v>
      </c>
      <c r="L877" s="4">
        <f t="shared" si="188"/>
        <v>18.978457142857145</v>
      </c>
      <c r="M877" s="33">
        <f t="shared" si="185"/>
        <v>890.60617595095562</v>
      </c>
      <c r="N877" s="15">
        <f t="shared" si="177"/>
        <v>11.362215800613692</v>
      </c>
      <c r="O877" s="6"/>
      <c r="P877" s="7">
        <f t="shared" si="178"/>
        <v>14.827344489187853</v>
      </c>
      <c r="Q877" s="7"/>
      <c r="R877" s="46">
        <f t="shared" si="179"/>
        <v>9.6673607448530596E-2</v>
      </c>
      <c r="S877" s="22">
        <f t="shared" si="189"/>
        <v>1.0019878960535744</v>
      </c>
      <c r="T877" s="22">
        <f t="shared" si="190"/>
        <v>13.11654290272164</v>
      </c>
      <c r="U877" s="39">
        <f t="shared" si="180"/>
        <v>9.0788774874241307E-2</v>
      </c>
      <c r="V877" s="39">
        <f t="shared" si="181"/>
        <v>-2.2651444214162098E-2</v>
      </c>
      <c r="W877" s="39">
        <f t="shared" si="182"/>
        <v>0.1134402190884034</v>
      </c>
      <c r="Z877" s="37"/>
      <c r="AA877" s="37"/>
    </row>
    <row r="878" spans="1:27">
      <c r="A878" s="1">
        <v>1943.06</v>
      </c>
      <c r="B878" s="11">
        <v>12.1</v>
      </c>
      <c r="C878" s="4">
        <v>0.59</v>
      </c>
      <c r="D878" s="11">
        <v>1.1000000000000001</v>
      </c>
      <c r="E878" s="11">
        <v>17.5</v>
      </c>
      <c r="F878" s="4">
        <f t="shared" si="186"/>
        <v>1943.4583333332675</v>
      </c>
      <c r="G878" s="22">
        <f>G873*7/12+G885*5/12</f>
        <v>2.4741666666666671</v>
      </c>
      <c r="H878" s="22">
        <f>G878+100*variable_alloc_parm!B$8</f>
        <v>2.4741666666666671</v>
      </c>
      <c r="I878" s="4">
        <f t="shared" si="183"/>
        <v>210.67828571428572</v>
      </c>
      <c r="J878" s="4">
        <f t="shared" si="184"/>
        <v>10.272742857142859</v>
      </c>
      <c r="K878" s="33">
        <f t="shared" si="187"/>
        <v>9926.7182256796477</v>
      </c>
      <c r="L878" s="4">
        <f t="shared" si="188"/>
        <v>19.152571428571434</v>
      </c>
      <c r="M878" s="33">
        <f t="shared" si="185"/>
        <v>902.42892960724089</v>
      </c>
      <c r="N878" s="15">
        <f t="shared" si="177"/>
        <v>11.516744786451227</v>
      </c>
      <c r="O878" s="6"/>
      <c r="P878" s="7">
        <f t="shared" si="178"/>
        <v>15.033775620802535</v>
      </c>
      <c r="Q878" s="7"/>
      <c r="R878" s="46">
        <f t="shared" si="179"/>
        <v>9.4667767857563812E-2</v>
      </c>
      <c r="S878" s="22">
        <f t="shared" si="189"/>
        <v>1.0019885934190949</v>
      </c>
      <c r="T878" s="22">
        <f t="shared" si="190"/>
        <v>13.142617226594501</v>
      </c>
      <c r="U878" s="39">
        <f t="shared" si="180"/>
        <v>8.4604209985769119E-2</v>
      </c>
      <c r="V878" s="39">
        <f t="shared" si="181"/>
        <v>-2.3462326496268671E-2</v>
      </c>
      <c r="W878" s="39">
        <f t="shared" si="182"/>
        <v>0.10806653648203779</v>
      </c>
      <c r="Z878" s="37"/>
      <c r="AA878" s="37"/>
    </row>
    <row r="879" spans="1:27">
      <c r="A879" s="1">
        <v>1943.07</v>
      </c>
      <c r="B879" s="11">
        <v>12.35</v>
      </c>
      <c r="C879" s="4">
        <v>0.593333</v>
      </c>
      <c r="D879" s="11">
        <v>1.0933299999999999</v>
      </c>
      <c r="E879" s="11">
        <v>17.399999999999999</v>
      </c>
      <c r="F879" s="4">
        <f t="shared" si="186"/>
        <v>1943.5416666666008</v>
      </c>
      <c r="G879" s="22">
        <f>G873*6/12+G885*6/12</f>
        <v>2.4750000000000001</v>
      </c>
      <c r="H879" s="22">
        <f>G879+100*variable_alloc_parm!B$8</f>
        <v>2.4750000000000001</v>
      </c>
      <c r="I879" s="4">
        <f t="shared" si="183"/>
        <v>216.26695402298856</v>
      </c>
      <c r="J879" s="4">
        <f t="shared" si="184"/>
        <v>10.390147419540233</v>
      </c>
      <c r="K879" s="33">
        <f t="shared" si="187"/>
        <v>10230.841362147186</v>
      </c>
      <c r="L879" s="4">
        <f t="shared" si="188"/>
        <v>19.145842011494256</v>
      </c>
      <c r="M879" s="33">
        <f t="shared" si="185"/>
        <v>905.72354546367478</v>
      </c>
      <c r="N879" s="15">
        <f t="shared" si="177"/>
        <v>11.774213341781653</v>
      </c>
      <c r="O879" s="6"/>
      <c r="P879" s="7">
        <f t="shared" si="178"/>
        <v>15.373683748422998</v>
      </c>
      <c r="Q879" s="7"/>
      <c r="R879" s="46">
        <f t="shared" si="179"/>
        <v>8.897387762529993E-2</v>
      </c>
      <c r="S879" s="22">
        <f t="shared" si="189"/>
        <v>1.0019892907844554</v>
      </c>
      <c r="T879" s="22">
        <f t="shared" si="190"/>
        <v>13.244435034633181</v>
      </c>
      <c r="U879" s="39">
        <f t="shared" si="180"/>
        <v>8.3387900587165165E-2</v>
      </c>
      <c r="V879" s="39">
        <f t="shared" si="181"/>
        <v>-2.2466967654152681E-2</v>
      </c>
      <c r="W879" s="39">
        <f t="shared" si="182"/>
        <v>0.10585486824131785</v>
      </c>
      <c r="Z879" s="37"/>
      <c r="AA879" s="37"/>
    </row>
    <row r="880" spans="1:27">
      <c r="A880" s="1">
        <v>1943.08</v>
      </c>
      <c r="B880" s="11">
        <v>11.74</v>
      </c>
      <c r="C880" s="4">
        <v>0.59666699999999995</v>
      </c>
      <c r="D880" s="11">
        <v>1.08667</v>
      </c>
      <c r="E880" s="11">
        <v>17.3</v>
      </c>
      <c r="F880" s="4">
        <f t="shared" si="186"/>
        <v>1943.6249999999341</v>
      </c>
      <c r="G880" s="22">
        <f>G873*5/12+G885*7/12</f>
        <v>2.4758333333333331</v>
      </c>
      <c r="H880" s="22">
        <f>G880+100*variable_alloc_parm!B$8</f>
        <v>2.4758333333333331</v>
      </c>
      <c r="I880" s="4">
        <f t="shared" si="183"/>
        <v>206.7732947976879</v>
      </c>
      <c r="J880" s="4">
        <f t="shared" si="184"/>
        <v>10.508926872832371</v>
      </c>
      <c r="K880" s="33">
        <f t="shared" si="187"/>
        <v>9823.1576043498608</v>
      </c>
      <c r="L880" s="4">
        <f t="shared" si="188"/>
        <v>19.139210924855494</v>
      </c>
      <c r="M880" s="33">
        <f t="shared" si="185"/>
        <v>909.24452077673448</v>
      </c>
      <c r="N880" s="15">
        <f t="shared" si="177"/>
        <v>11.210545904158966</v>
      </c>
      <c r="O880" s="6"/>
      <c r="P880" s="7">
        <f t="shared" si="178"/>
        <v>14.645291104906287</v>
      </c>
      <c r="Q880" s="7"/>
      <c r="R880" s="46">
        <f t="shared" si="179"/>
        <v>9.1861500047827865E-2</v>
      </c>
      <c r="S880" s="22">
        <f t="shared" si="189"/>
        <v>1.0019899881496559</v>
      </c>
      <c r="T880" s="22">
        <f t="shared" si="190"/>
        <v>13.347491790124645</v>
      </c>
      <c r="U880" s="39">
        <f t="shared" si="180"/>
        <v>8.8370802794813574E-2</v>
      </c>
      <c r="V880" s="39">
        <f t="shared" si="181"/>
        <v>-2.3517423096650725E-2</v>
      </c>
      <c r="W880" s="39">
        <f t="shared" si="182"/>
        <v>0.1118882258914643</v>
      </c>
      <c r="Z880" s="37"/>
      <c r="AA880" s="37"/>
    </row>
    <row r="881" spans="1:27">
      <c r="A881" s="1">
        <v>1943.09</v>
      </c>
      <c r="B881" s="11">
        <v>11.99</v>
      </c>
      <c r="C881" s="4">
        <v>0.6</v>
      </c>
      <c r="D881" s="11">
        <v>1.08</v>
      </c>
      <c r="E881" s="11">
        <v>17.399999999999999</v>
      </c>
      <c r="F881" s="4">
        <f t="shared" si="186"/>
        <v>1943.7083333332673</v>
      </c>
      <c r="G881" s="22">
        <f>G873*4/12+G885*8/12</f>
        <v>2.4766666666666666</v>
      </c>
      <c r="H881" s="22">
        <f>G881+100*variable_alloc_parm!B$8</f>
        <v>2.4766666666666666</v>
      </c>
      <c r="I881" s="4">
        <f t="shared" si="183"/>
        <v>209.96281609195407</v>
      </c>
      <c r="J881" s="4">
        <f t="shared" si="184"/>
        <v>10.506896551724139</v>
      </c>
      <c r="K881" s="33">
        <f t="shared" si="187"/>
        <v>10016.277701370895</v>
      </c>
      <c r="L881" s="4">
        <f t="shared" si="188"/>
        <v>18.912413793103454</v>
      </c>
      <c r="M881" s="33">
        <f t="shared" si="185"/>
        <v>902.21684049045598</v>
      </c>
      <c r="N881" s="15">
        <f t="shared" si="177"/>
        <v>11.336281939610286</v>
      </c>
      <c r="O881" s="6"/>
      <c r="P881" s="7">
        <f t="shared" si="178"/>
        <v>14.816447618832887</v>
      </c>
      <c r="Q881" s="7"/>
      <c r="R881" s="46">
        <f t="shared" si="179"/>
        <v>9.1456132605392343E-2</v>
      </c>
      <c r="S881" s="22">
        <f t="shared" si="189"/>
        <v>1.0019906855146967</v>
      </c>
      <c r="T881" s="22">
        <f t="shared" si="190"/>
        <v>13.297190766243276</v>
      </c>
      <c r="U881" s="39">
        <f t="shared" si="180"/>
        <v>8.1708159362284372E-2</v>
      </c>
      <c r="V881" s="39">
        <f t="shared" si="181"/>
        <v>-2.2238596143089873E-2</v>
      </c>
      <c r="W881" s="39">
        <f t="shared" si="182"/>
        <v>0.10394675550537424</v>
      </c>
      <c r="Z881" s="37"/>
      <c r="AA881" s="37"/>
    </row>
    <row r="882" spans="1:27">
      <c r="A882" s="1">
        <v>1943.1</v>
      </c>
      <c r="B882" s="11">
        <v>11.88</v>
      </c>
      <c r="C882" s="4">
        <v>0.60333300000000001</v>
      </c>
      <c r="D882" s="11">
        <v>1.0333300000000001</v>
      </c>
      <c r="E882" s="11">
        <v>17.399999999999999</v>
      </c>
      <c r="F882" s="4">
        <f t="shared" si="186"/>
        <v>1943.7916666666006</v>
      </c>
      <c r="G882" s="22">
        <f>G873*3/12+G885*9/12</f>
        <v>2.4775</v>
      </c>
      <c r="H882" s="22">
        <f>G882+100*variable_alloc_parm!B$8</f>
        <v>2.4775</v>
      </c>
      <c r="I882" s="4">
        <f t="shared" si="183"/>
        <v>208.03655172413798</v>
      </c>
      <c r="J882" s="4">
        <f t="shared" si="184"/>
        <v>10.565262362068967</v>
      </c>
      <c r="K882" s="33">
        <f t="shared" si="187"/>
        <v>9966.3865720172089</v>
      </c>
      <c r="L882" s="4">
        <f t="shared" si="188"/>
        <v>18.095152356321844</v>
      </c>
      <c r="M882" s="33">
        <f t="shared" si="185"/>
        <v>866.88267983691435</v>
      </c>
      <c r="N882" s="15">
        <f t="shared" si="177"/>
        <v>11.187335503326032</v>
      </c>
      <c r="O882" s="6"/>
      <c r="P882" s="7">
        <f t="shared" si="178"/>
        <v>14.629987013874135</v>
      </c>
      <c r="Q882" s="7"/>
      <c r="R882" s="46">
        <f t="shared" si="179"/>
        <v>9.262224462976594E-2</v>
      </c>
      <c r="S882" s="22">
        <f t="shared" si="189"/>
        <v>1.0019913828795777</v>
      </c>
      <c r="T882" s="22">
        <f t="shared" si="190"/>
        <v>13.323661291287795</v>
      </c>
      <c r="U882" s="39">
        <f t="shared" si="180"/>
        <v>8.5596312240796113E-2</v>
      </c>
      <c r="V882" s="39">
        <f t="shared" si="181"/>
        <v>-2.0793521082683286E-2</v>
      </c>
      <c r="W882" s="39">
        <f t="shared" si="182"/>
        <v>0.1063898333234794</v>
      </c>
      <c r="Z882" s="37"/>
      <c r="AA882" s="37"/>
    </row>
    <row r="883" spans="1:27">
      <c r="A883" s="1">
        <v>1943.11</v>
      </c>
      <c r="B883" s="11">
        <v>11.33</v>
      </c>
      <c r="C883" s="4">
        <v>0.60666699999999996</v>
      </c>
      <c r="D883" s="11">
        <v>0.98666699999999996</v>
      </c>
      <c r="E883" s="11">
        <v>17.399999999999999</v>
      </c>
      <c r="F883" s="4">
        <f t="shared" si="186"/>
        <v>1943.8749999999338</v>
      </c>
      <c r="G883" s="22">
        <f>G873*2/12+G885*10/12</f>
        <v>2.4783333333333335</v>
      </c>
      <c r="H883" s="22">
        <f>G883+100*variable_alloc_parm!B$8</f>
        <v>2.4783333333333335</v>
      </c>
      <c r="I883" s="4">
        <f t="shared" si="183"/>
        <v>198.40522988505754</v>
      </c>
      <c r="J883" s="4">
        <f t="shared" si="184"/>
        <v>10.623645683908048</v>
      </c>
      <c r="K883" s="33">
        <f t="shared" si="187"/>
        <v>9547.3919484704402</v>
      </c>
      <c r="L883" s="4">
        <f t="shared" si="188"/>
        <v>17.278013500000004</v>
      </c>
      <c r="M883" s="33">
        <f t="shared" si="185"/>
        <v>831.42952971063391</v>
      </c>
      <c r="N883" s="15">
        <f t="shared" si="177"/>
        <v>10.63103367300142</v>
      </c>
      <c r="O883" s="6"/>
      <c r="P883" s="7">
        <f t="shared" si="178"/>
        <v>13.915069560218249</v>
      </c>
      <c r="Q883" s="7"/>
      <c r="R883" s="46">
        <f t="shared" si="179"/>
        <v>9.7291352451369884E-2</v>
      </c>
      <c r="S883" s="22">
        <f t="shared" si="189"/>
        <v>1.0019920802442988</v>
      </c>
      <c r="T883" s="22">
        <f t="shared" si="190"/>
        <v>13.350193802276557</v>
      </c>
      <c r="U883" s="39">
        <f t="shared" si="180"/>
        <v>9.3595732603532156E-2</v>
      </c>
      <c r="V883" s="39">
        <f t="shared" si="181"/>
        <v>-2.0578290515885667E-2</v>
      </c>
      <c r="W883" s="39">
        <f t="shared" si="182"/>
        <v>0.11417402311941782</v>
      </c>
      <c r="Z883" s="37"/>
      <c r="AA883" s="37"/>
    </row>
    <row r="884" spans="1:27">
      <c r="A884" s="1">
        <v>1943.12</v>
      </c>
      <c r="B884" s="11">
        <v>11.48</v>
      </c>
      <c r="C884" s="4">
        <v>0.61</v>
      </c>
      <c r="D884" s="11">
        <v>0.94</v>
      </c>
      <c r="E884" s="11">
        <v>17.399999999999999</v>
      </c>
      <c r="F884" s="4">
        <f t="shared" si="186"/>
        <v>1943.9583333332671</v>
      </c>
      <c r="G884" s="22">
        <f>G873*1/12+G885*11/12</f>
        <v>2.479166666666667</v>
      </c>
      <c r="H884" s="22">
        <f>G884+100*variable_alloc_parm!B$8</f>
        <v>2.479166666666667</v>
      </c>
      <c r="I884" s="4">
        <f t="shared" si="183"/>
        <v>201.03195402298854</v>
      </c>
      <c r="J884" s="4">
        <f t="shared" si="184"/>
        <v>10.682011494252876</v>
      </c>
      <c r="K884" s="33">
        <f t="shared" si="187"/>
        <v>9716.627124962155</v>
      </c>
      <c r="L884" s="4">
        <f t="shared" si="188"/>
        <v>16.460804597701152</v>
      </c>
      <c r="M884" s="33">
        <f t="shared" si="185"/>
        <v>795.61232556310324</v>
      </c>
      <c r="N884" s="15">
        <f t="shared" si="177"/>
        <v>10.73736031604107</v>
      </c>
      <c r="O884" s="6"/>
      <c r="P884" s="7">
        <f t="shared" si="178"/>
        <v>14.068001177874834</v>
      </c>
      <c r="Q884" s="7"/>
      <c r="R884" s="46">
        <f t="shared" si="179"/>
        <v>9.6351548668495671E-2</v>
      </c>
      <c r="S884" s="22">
        <f t="shared" si="189"/>
        <v>1.0019927776088597</v>
      </c>
      <c r="T884" s="22">
        <f t="shared" si="190"/>
        <v>13.376788459607631</v>
      </c>
      <c r="U884" s="39">
        <f t="shared" si="180"/>
        <v>9.3668303002424791E-2</v>
      </c>
      <c r="V884" s="39">
        <f t="shared" si="181"/>
        <v>-1.9788936567351478E-2</v>
      </c>
      <c r="W884" s="39">
        <f t="shared" si="182"/>
        <v>0.11345723956977627</v>
      </c>
      <c r="Z884" s="37"/>
      <c r="AA884" s="37"/>
    </row>
    <row r="885" spans="1:27">
      <c r="A885" s="1">
        <v>1944.01</v>
      </c>
      <c r="B885" s="11">
        <v>11.85</v>
      </c>
      <c r="C885" s="4">
        <v>0.61333300000000002</v>
      </c>
      <c r="D885" s="11">
        <v>0.93666700000000003</v>
      </c>
      <c r="E885" s="11">
        <v>17.399999999999999</v>
      </c>
      <c r="F885" s="4">
        <f t="shared" si="186"/>
        <v>1944.0416666666003</v>
      </c>
      <c r="G885" s="22">
        <v>2.48</v>
      </c>
      <c r="H885" s="22">
        <f>G885+100*variable_alloc_parm!B$8</f>
        <v>2.48</v>
      </c>
      <c r="I885" s="4">
        <f t="shared" si="183"/>
        <v>207.51120689655178</v>
      </c>
      <c r="J885" s="4">
        <f t="shared" si="184"/>
        <v>10.740377304597704</v>
      </c>
      <c r="K885" s="33">
        <f t="shared" si="187"/>
        <v>10073.053899782613</v>
      </c>
      <c r="L885" s="4">
        <f t="shared" si="188"/>
        <v>16.402438787356328</v>
      </c>
      <c r="M885" s="33">
        <f t="shared" si="185"/>
        <v>796.21073224874954</v>
      </c>
      <c r="N885" s="15">
        <f t="shared" si="177"/>
        <v>11.052412763977472</v>
      </c>
      <c r="O885" s="6"/>
      <c r="P885" s="7">
        <f t="shared" si="178"/>
        <v>14.494846472285829</v>
      </c>
      <c r="Q885" s="7"/>
      <c r="R885" s="46">
        <f t="shared" si="179"/>
        <v>9.3688437178742867E-2</v>
      </c>
      <c r="S885" s="22">
        <f t="shared" si="189"/>
        <v>1.0028721608445137</v>
      </c>
      <c r="T885" s="22">
        <f t="shared" si="190"/>
        <v>13.403445424128391</v>
      </c>
      <c r="U885" s="39">
        <f t="shared" si="180"/>
        <v>9.2989031993344629E-2</v>
      </c>
      <c r="V885" s="39">
        <f t="shared" si="181"/>
        <v>-1.8831791717297874E-2</v>
      </c>
      <c r="W885" s="39">
        <f t="shared" si="182"/>
        <v>0.1118208237106425</v>
      </c>
      <c r="Z885" s="37"/>
      <c r="AA885" s="37"/>
    </row>
    <row r="886" spans="1:27">
      <c r="A886" s="1">
        <v>1944.02</v>
      </c>
      <c r="B886" s="11">
        <v>11.77</v>
      </c>
      <c r="C886" s="4">
        <v>0.61666699999999997</v>
      </c>
      <c r="D886" s="11">
        <v>0.93333299999999997</v>
      </c>
      <c r="E886" s="11">
        <v>17.399999999999999</v>
      </c>
      <c r="F886" s="4">
        <f t="shared" si="186"/>
        <v>1944.1249999999336</v>
      </c>
      <c r="G886" s="22">
        <f>G885*11/12+G897*1/12</f>
        <v>2.4708333333333332</v>
      </c>
      <c r="H886" s="22">
        <f>G886+100*variable_alloc_parm!B$8</f>
        <v>2.4708333333333332</v>
      </c>
      <c r="I886" s="4">
        <f t="shared" si="183"/>
        <v>206.11028735632189</v>
      </c>
      <c r="J886" s="4">
        <f t="shared" si="184"/>
        <v>10.798760626436783</v>
      </c>
      <c r="K886" s="33">
        <f t="shared" si="187"/>
        <v>10048.733141592922</v>
      </c>
      <c r="L886" s="4">
        <f t="shared" si="188"/>
        <v>16.344055465517243</v>
      </c>
      <c r="M886" s="33">
        <f t="shared" si="185"/>
        <v>796.84063290079393</v>
      </c>
      <c r="N886" s="15">
        <f t="shared" si="177"/>
        <v>10.947918887724722</v>
      </c>
      <c r="O886" s="6"/>
      <c r="P886" s="7">
        <f t="shared" si="178"/>
        <v>14.372484109547694</v>
      </c>
      <c r="Q886" s="7"/>
      <c r="R886" s="46">
        <f t="shared" si="179"/>
        <v>9.3868115119619955E-2</v>
      </c>
      <c r="S886" s="22">
        <f t="shared" si="189"/>
        <v>1.0028648755994189</v>
      </c>
      <c r="T886" s="22">
        <f t="shared" si="190"/>
        <v>13.441942275257148</v>
      </c>
      <c r="U886" s="39">
        <f t="shared" si="180"/>
        <v>9.6146841260784877E-2</v>
      </c>
      <c r="V886" s="39">
        <f t="shared" si="181"/>
        <v>-1.8824624324006334E-2</v>
      </c>
      <c r="W886" s="39">
        <f t="shared" si="182"/>
        <v>0.11497146558479121</v>
      </c>
      <c r="Z886" s="37"/>
      <c r="AA886" s="37"/>
    </row>
    <row r="887" spans="1:27">
      <c r="A887" s="1">
        <v>1944.03</v>
      </c>
      <c r="B887" s="11">
        <v>12.1</v>
      </c>
      <c r="C887" s="4">
        <v>0.62</v>
      </c>
      <c r="D887" s="11">
        <v>0.93</v>
      </c>
      <c r="E887" s="11">
        <v>17.399999999999999</v>
      </c>
      <c r="F887" s="4">
        <f t="shared" si="186"/>
        <v>1944.2083333332669</v>
      </c>
      <c r="G887" s="22">
        <f>G885*10/12+G897*2/12</f>
        <v>2.4616666666666669</v>
      </c>
      <c r="H887" s="22">
        <f>G887+100*variable_alloc_parm!B$8</f>
        <v>2.4616666666666669</v>
      </c>
      <c r="I887" s="4">
        <f t="shared" si="183"/>
        <v>211.88908045977016</v>
      </c>
      <c r="J887" s="4">
        <f t="shared" si="184"/>
        <v>10.857126436781611</v>
      </c>
      <c r="K887" s="33">
        <f t="shared" si="187"/>
        <v>10374.584159636646</v>
      </c>
      <c r="L887" s="4">
        <f t="shared" si="188"/>
        <v>16.285689655172419</v>
      </c>
      <c r="M887" s="33">
        <f t="shared" si="185"/>
        <v>797.38539408777535</v>
      </c>
      <c r="N887" s="15">
        <f t="shared" si="177"/>
        <v>11.224693196180683</v>
      </c>
      <c r="O887" s="6"/>
      <c r="P887" s="7">
        <f t="shared" si="178"/>
        <v>14.749564229990968</v>
      </c>
      <c r="Q887" s="7"/>
      <c r="R887" s="46">
        <f t="shared" si="179"/>
        <v>9.170751556267559E-2</v>
      </c>
      <c r="S887" s="22">
        <f t="shared" si="189"/>
        <v>1.0028575905674066</v>
      </c>
      <c r="T887" s="22">
        <f t="shared" si="190"/>
        <v>13.480451767690329</v>
      </c>
      <c r="U887" s="39">
        <f t="shared" si="180"/>
        <v>9.5446051039833169E-2</v>
      </c>
      <c r="V887" s="39">
        <f t="shared" si="181"/>
        <v>-1.8042465139279096E-2</v>
      </c>
      <c r="W887" s="39">
        <f t="shared" si="182"/>
        <v>0.11348851617911226</v>
      </c>
      <c r="Z887" s="37"/>
      <c r="AA887" s="37"/>
    </row>
    <row r="888" spans="1:27">
      <c r="A888" s="1">
        <v>1944.04</v>
      </c>
      <c r="B888" s="11">
        <v>11.89</v>
      </c>
      <c r="C888" s="4">
        <v>0.62333300000000003</v>
      </c>
      <c r="D888" s="11">
        <v>0.92666700000000002</v>
      </c>
      <c r="E888" s="11">
        <v>17.5</v>
      </c>
      <c r="F888" s="4">
        <f t="shared" si="186"/>
        <v>1944.2916666666001</v>
      </c>
      <c r="G888" s="22">
        <f>G885*9/12+G897*3/12</f>
        <v>2.4525000000000001</v>
      </c>
      <c r="H888" s="22">
        <f>G888+100*variable_alloc_parm!B$8</f>
        <v>2.4525000000000001</v>
      </c>
      <c r="I888" s="4">
        <f t="shared" si="183"/>
        <v>207.02188571428576</v>
      </c>
      <c r="J888" s="4">
        <f t="shared" si="184"/>
        <v>10.853118005714288</v>
      </c>
      <c r="K888" s="33">
        <f t="shared" si="187"/>
        <v>10180.557772935803</v>
      </c>
      <c r="L888" s="4">
        <f t="shared" si="188"/>
        <v>16.13459628</v>
      </c>
      <c r="M888" s="33">
        <f t="shared" si="185"/>
        <v>793.43876617099249</v>
      </c>
      <c r="N888" s="15">
        <f t="shared" si="177"/>
        <v>10.938275188239398</v>
      </c>
      <c r="O888" s="6"/>
      <c r="P888" s="7">
        <f t="shared" si="178"/>
        <v>14.387983948343411</v>
      </c>
      <c r="Q888" s="7"/>
      <c r="R888" s="46">
        <f t="shared" si="179"/>
        <v>9.472082308911102E-2</v>
      </c>
      <c r="S888" s="22">
        <f t="shared" si="189"/>
        <v>1.0028503057486233</v>
      </c>
      <c r="T888" s="22">
        <f t="shared" si="190"/>
        <v>13.44172210305174</v>
      </c>
      <c r="U888" s="39">
        <f t="shared" si="180"/>
        <v>0.10271387995294945</v>
      </c>
      <c r="V888" s="39">
        <f t="shared" si="181"/>
        <v>-1.6506789364159613E-2</v>
      </c>
      <c r="W888" s="39">
        <f t="shared" si="182"/>
        <v>0.11922066931710906</v>
      </c>
      <c r="Z888" s="37"/>
      <c r="AA888" s="37"/>
    </row>
    <row r="889" spans="1:27">
      <c r="A889" s="1">
        <v>1944.05</v>
      </c>
      <c r="B889" s="11">
        <v>12.1</v>
      </c>
      <c r="C889" s="4">
        <v>0.62666699999999997</v>
      </c>
      <c r="D889" s="11">
        <v>0.92333299999999996</v>
      </c>
      <c r="E889" s="11">
        <v>17.5</v>
      </c>
      <c r="F889" s="4">
        <f t="shared" si="186"/>
        <v>1944.3749999999334</v>
      </c>
      <c r="G889" s="22">
        <f>G885*8/12+G897*4/12</f>
        <v>2.4433333333333334</v>
      </c>
      <c r="H889" s="22">
        <f>G889+100*variable_alloc_parm!B$8</f>
        <v>2.4433333333333334</v>
      </c>
      <c r="I889" s="4">
        <f t="shared" si="183"/>
        <v>210.67828571428572</v>
      </c>
      <c r="J889" s="4">
        <f t="shared" si="184"/>
        <v>10.91116770857143</v>
      </c>
      <c r="K889" s="33">
        <f t="shared" si="187"/>
        <v>10405.079956743557</v>
      </c>
      <c r="L889" s="4">
        <f t="shared" si="188"/>
        <v>16.076546577142857</v>
      </c>
      <c r="M889" s="33">
        <f t="shared" si="185"/>
        <v>793.99617286776015</v>
      </c>
      <c r="N889" s="15">
        <f t="shared" si="177"/>
        <v>11.10373693679262</v>
      </c>
      <c r="O889" s="6"/>
      <c r="P889" s="7">
        <f t="shared" si="178"/>
        <v>14.620020758909018</v>
      </c>
      <c r="Q889" s="7"/>
      <c r="R889" s="46">
        <f t="shared" si="179"/>
        <v>9.3450168289046218E-2</v>
      </c>
      <c r="S889" s="22">
        <f t="shared" si="189"/>
        <v>1.0028430211432164</v>
      </c>
      <c r="T889" s="22">
        <f t="shared" si="190"/>
        <v>13.480035120833465</v>
      </c>
      <c r="U889" s="39">
        <f t="shared" si="180"/>
        <v>0.10466931871305518</v>
      </c>
      <c r="V889" s="39">
        <f t="shared" si="181"/>
        <v>-1.7660681040923332E-2</v>
      </c>
      <c r="W889" s="39">
        <f t="shared" si="182"/>
        <v>0.12232999975397851</v>
      </c>
      <c r="Z889" s="37"/>
      <c r="AA889" s="37"/>
    </row>
    <row r="890" spans="1:27">
      <c r="A890" s="1">
        <v>1944.06</v>
      </c>
      <c r="B890" s="11">
        <v>12.67</v>
      </c>
      <c r="C890" s="4">
        <v>0.63</v>
      </c>
      <c r="D890" s="11">
        <v>0.92</v>
      </c>
      <c r="E890" s="11">
        <v>17.600000000000001</v>
      </c>
      <c r="F890" s="4">
        <f t="shared" si="186"/>
        <v>1944.4583333332666</v>
      </c>
      <c r="G890" s="22">
        <f>G885*7/12+G897*5/12</f>
        <v>2.4341666666666666</v>
      </c>
      <c r="H890" s="22">
        <f>G890+100*variable_alloc_parm!B$8</f>
        <v>2.4341666666666666</v>
      </c>
      <c r="I890" s="4">
        <f t="shared" si="183"/>
        <v>219.34937500000001</v>
      </c>
      <c r="J890" s="4">
        <f t="shared" si="184"/>
        <v>10.906875000000001</v>
      </c>
      <c r="K890" s="33">
        <f t="shared" si="187"/>
        <v>10878.221359030915</v>
      </c>
      <c r="L890" s="4">
        <f t="shared" si="188"/>
        <v>15.927500000000002</v>
      </c>
      <c r="M890" s="33">
        <f t="shared" si="185"/>
        <v>789.89452646475468</v>
      </c>
      <c r="N890" s="15">
        <f t="shared" si="177"/>
        <v>11.532785272532506</v>
      </c>
      <c r="O890" s="6"/>
      <c r="P890" s="7">
        <f t="shared" si="178"/>
        <v>15.197274767915031</v>
      </c>
      <c r="Q890" s="7"/>
      <c r="R890" s="46">
        <f t="shared" si="179"/>
        <v>9.0007150820361259E-2</v>
      </c>
      <c r="S890" s="22">
        <f t="shared" si="189"/>
        <v>1.0028357367513328</v>
      </c>
      <c r="T890" s="22">
        <f t="shared" si="190"/>
        <v>13.441550286910944</v>
      </c>
      <c r="U890" s="39">
        <f t="shared" si="180"/>
        <v>0.10110356093025819</v>
      </c>
      <c r="V890" s="39">
        <f t="shared" si="181"/>
        <v>-1.7272493554204682E-2</v>
      </c>
      <c r="W890" s="39">
        <f t="shared" si="182"/>
        <v>0.11837605448446287</v>
      </c>
      <c r="Z890" s="37"/>
      <c r="AA890" s="37"/>
    </row>
    <row r="891" spans="1:27">
      <c r="A891" s="1">
        <v>1944.07</v>
      </c>
      <c r="B891" s="11">
        <v>13</v>
      </c>
      <c r="C891" s="4">
        <v>0.63333300000000003</v>
      </c>
      <c r="D891" s="11">
        <v>0.91333299999999995</v>
      </c>
      <c r="E891" s="11">
        <v>17.7</v>
      </c>
      <c r="F891" s="4">
        <f t="shared" si="186"/>
        <v>1944.5416666665999</v>
      </c>
      <c r="G891" s="22">
        <f>G885*6/12+G897*6/12</f>
        <v>2.4249999999999998</v>
      </c>
      <c r="H891" s="22">
        <f>G891+100*variable_alloc_parm!B$8</f>
        <v>2.4249999999999998</v>
      </c>
      <c r="I891" s="4">
        <f t="shared" si="183"/>
        <v>223.79096045197744</v>
      </c>
      <c r="J891" s="4">
        <f t="shared" si="184"/>
        <v>10.902630796610172</v>
      </c>
      <c r="K891" s="33">
        <f t="shared" si="187"/>
        <v>11143.551431957289</v>
      </c>
      <c r="L891" s="4">
        <f t="shared" si="188"/>
        <v>15.722743790960456</v>
      </c>
      <c r="M891" s="33">
        <f t="shared" si="185"/>
        <v>782.90563538491119</v>
      </c>
      <c r="N891" s="15">
        <f t="shared" si="177"/>
        <v>11.738774750180717</v>
      </c>
      <c r="O891" s="6"/>
      <c r="P891" s="7">
        <f t="shared" si="178"/>
        <v>15.480309849362955</v>
      </c>
      <c r="Q891" s="7"/>
      <c r="R891" s="46">
        <f t="shared" si="179"/>
        <v>8.9159659602390945E-2</v>
      </c>
      <c r="S891" s="22">
        <f t="shared" si="189"/>
        <v>1.0028284525731195</v>
      </c>
      <c r="T891" s="22">
        <f t="shared" si="190"/>
        <v>13.403510674404401</v>
      </c>
      <c r="U891" s="39">
        <f t="shared" si="180"/>
        <v>0.10325593048271875</v>
      </c>
      <c r="V891" s="39">
        <f t="shared" si="181"/>
        <v>-1.6105889233199111E-2</v>
      </c>
      <c r="W891" s="39">
        <f t="shared" si="182"/>
        <v>0.11936181971591786</v>
      </c>
      <c r="Z891" s="37"/>
      <c r="AA891" s="37"/>
    </row>
    <row r="892" spans="1:27">
      <c r="A892" s="1">
        <v>1944.08</v>
      </c>
      <c r="B892" s="11">
        <v>12.81</v>
      </c>
      <c r="C892" s="4">
        <v>0.63666699999999998</v>
      </c>
      <c r="D892" s="11">
        <v>0.906667</v>
      </c>
      <c r="E892" s="11">
        <v>17.7</v>
      </c>
      <c r="F892" s="4">
        <f t="shared" si="186"/>
        <v>1944.6249999999332</v>
      </c>
      <c r="G892" s="22">
        <f>G885*5/12+G897*7/12</f>
        <v>2.4158333333333335</v>
      </c>
      <c r="H892" s="22">
        <f>G892+100*variable_alloc_parm!B$8</f>
        <v>2.4158333333333335</v>
      </c>
      <c r="I892" s="4">
        <f t="shared" si="183"/>
        <v>220.52016949152548</v>
      </c>
      <c r="J892" s="4">
        <f t="shared" si="184"/>
        <v>10.960024570621471</v>
      </c>
      <c r="K892" s="33">
        <f t="shared" si="187"/>
        <v>11026.163189615414</v>
      </c>
      <c r="L892" s="4">
        <f t="shared" si="188"/>
        <v>15.607990672316387</v>
      </c>
      <c r="M892" s="33">
        <f t="shared" si="185"/>
        <v>780.41048404676326</v>
      </c>
      <c r="N892" s="15">
        <f t="shared" si="177"/>
        <v>11.541711674209225</v>
      </c>
      <c r="O892" s="6"/>
      <c r="P892" s="7">
        <f t="shared" si="178"/>
        <v>15.233407930416281</v>
      </c>
      <c r="Q892" s="7"/>
      <c r="R892" s="46">
        <f t="shared" si="179"/>
        <v>9.0705821385116583E-2</v>
      </c>
      <c r="S892" s="22">
        <f t="shared" si="189"/>
        <v>1.0028211686087238</v>
      </c>
      <c r="T892" s="22">
        <f t="shared" si="190"/>
        <v>13.441421868660255</v>
      </c>
      <c r="U892" s="39">
        <f t="shared" si="180"/>
        <v>0.10704310601687039</v>
      </c>
      <c r="V892" s="39">
        <f t="shared" si="181"/>
        <v>-1.6717085013500887E-2</v>
      </c>
      <c r="W892" s="39">
        <f t="shared" si="182"/>
        <v>0.12376019103037128</v>
      </c>
      <c r="Z892" s="37"/>
      <c r="AA892" s="37"/>
    </row>
    <row r="893" spans="1:27">
      <c r="A893" s="1">
        <v>1944.09</v>
      </c>
      <c r="B893" s="11">
        <v>12.6</v>
      </c>
      <c r="C893" s="4">
        <v>0.64</v>
      </c>
      <c r="D893" s="11">
        <v>0.9</v>
      </c>
      <c r="E893" s="11">
        <v>17.7</v>
      </c>
      <c r="F893" s="4">
        <f t="shared" si="186"/>
        <v>1944.7083333332664</v>
      </c>
      <c r="G893" s="22">
        <f>G885*4/12+G897*8/12</f>
        <v>2.4066666666666667</v>
      </c>
      <c r="H893" s="22">
        <f>G893+100*variable_alloc_parm!B$8</f>
        <v>2.4066666666666667</v>
      </c>
      <c r="I893" s="4">
        <f t="shared" si="183"/>
        <v>216.90508474576274</v>
      </c>
      <c r="J893" s="4">
        <f t="shared" si="184"/>
        <v>11.017401129943506</v>
      </c>
      <c r="K893" s="33">
        <f t="shared" si="187"/>
        <v>10891.312898199352</v>
      </c>
      <c r="L893" s="4">
        <f t="shared" si="188"/>
        <v>15.493220338983056</v>
      </c>
      <c r="M893" s="33">
        <f t="shared" si="185"/>
        <v>777.95092129995385</v>
      </c>
      <c r="N893" s="15">
        <f t="shared" si="177"/>
        <v>11.32856058469647</v>
      </c>
      <c r="O893" s="6"/>
      <c r="P893" s="7">
        <f t="shared" si="178"/>
        <v>14.966305729668392</v>
      </c>
      <c r="Q893" s="7"/>
      <c r="R893" s="46">
        <f t="shared" si="179"/>
        <v>9.0905502784364184E-2</v>
      </c>
      <c r="S893" s="22">
        <f t="shared" si="189"/>
        <v>1.0028138848582933</v>
      </c>
      <c r="T893" s="22">
        <f t="shared" si="190"/>
        <v>13.479342386092734</v>
      </c>
      <c r="U893" s="39">
        <f t="shared" si="180"/>
        <v>0.11182219525685722</v>
      </c>
      <c r="V893" s="39">
        <f t="shared" si="181"/>
        <v>-1.6608058386365032E-2</v>
      </c>
      <c r="W893" s="39">
        <f t="shared" si="182"/>
        <v>0.12843025364322225</v>
      </c>
      <c r="Z893" s="37"/>
      <c r="AA893" s="37"/>
    </row>
    <row r="894" spans="1:27">
      <c r="A894" s="1">
        <v>1944.1</v>
      </c>
      <c r="B894" s="11">
        <v>12.91</v>
      </c>
      <c r="C894" s="4">
        <v>0.64</v>
      </c>
      <c r="D894" s="11">
        <v>0.91</v>
      </c>
      <c r="E894" s="11">
        <v>17.7</v>
      </c>
      <c r="F894" s="4">
        <f t="shared" si="186"/>
        <v>1944.7916666665997</v>
      </c>
      <c r="G894" s="22">
        <f>G885*3/12+G897*9/12</f>
        <v>2.3975</v>
      </c>
      <c r="H894" s="22">
        <f>G894+100*variable_alloc_parm!B$8</f>
        <v>2.3975</v>
      </c>
      <c r="I894" s="4">
        <f t="shared" si="183"/>
        <v>222.24163841807913</v>
      </c>
      <c r="J894" s="4">
        <f t="shared" si="184"/>
        <v>11.017401129943506</v>
      </c>
      <c r="K894" s="33">
        <f t="shared" si="187"/>
        <v>11205.374566427852</v>
      </c>
      <c r="L894" s="4">
        <f t="shared" si="188"/>
        <v>15.665367231638422</v>
      </c>
      <c r="M894" s="33">
        <f t="shared" si="185"/>
        <v>789.84437300149852</v>
      </c>
      <c r="N894" s="15">
        <f t="shared" si="177"/>
        <v>11.583105186279123</v>
      </c>
      <c r="O894" s="6"/>
      <c r="P894" s="7">
        <f t="shared" si="178"/>
        <v>15.315966613277233</v>
      </c>
      <c r="Q894" s="7"/>
      <c r="R894" s="46">
        <f t="shared" si="179"/>
        <v>8.9815332339061263E-2</v>
      </c>
      <c r="S894" s="22">
        <f t="shared" si="189"/>
        <v>1.0028066013219752</v>
      </c>
      <c r="T894" s="22">
        <f t="shared" si="190"/>
        <v>13.51727170353271</v>
      </c>
      <c r="U894" s="39">
        <f t="shared" si="180"/>
        <v>0.11164184812922673</v>
      </c>
      <c r="V894" s="39">
        <f t="shared" si="181"/>
        <v>-1.7122408567357805E-2</v>
      </c>
      <c r="W894" s="39">
        <f t="shared" si="182"/>
        <v>0.12876425669658453</v>
      </c>
      <c r="Z894" s="37"/>
      <c r="AA894" s="37"/>
    </row>
    <row r="895" spans="1:27">
      <c r="A895" s="1">
        <v>1944.11</v>
      </c>
      <c r="B895" s="11">
        <v>12.82</v>
      </c>
      <c r="C895" s="4">
        <v>0.64</v>
      </c>
      <c r="D895" s="11">
        <v>0.92</v>
      </c>
      <c r="E895" s="11">
        <v>17.7</v>
      </c>
      <c r="F895" s="4">
        <f t="shared" si="186"/>
        <v>1944.8749999999329</v>
      </c>
      <c r="G895" s="22">
        <f>G885*2/12+G897*10/12</f>
        <v>2.3883333333333336</v>
      </c>
      <c r="H895" s="22">
        <f>G895+100*variable_alloc_parm!B$8</f>
        <v>2.3883333333333336</v>
      </c>
      <c r="I895" s="4">
        <f t="shared" si="183"/>
        <v>220.69231638418086</v>
      </c>
      <c r="J895" s="4">
        <f t="shared" si="184"/>
        <v>11.017401129943506</v>
      </c>
      <c r="K895" s="33">
        <f t="shared" si="187"/>
        <v>11173.549335281274</v>
      </c>
      <c r="L895" s="4">
        <f t="shared" si="188"/>
        <v>15.83751412429379</v>
      </c>
      <c r="M895" s="33">
        <f t="shared" si="185"/>
        <v>801.84597413874974</v>
      </c>
      <c r="N895" s="15">
        <f t="shared" si="177"/>
        <v>11.478459198055479</v>
      </c>
      <c r="O895" s="6"/>
      <c r="P895" s="7">
        <f t="shared" si="178"/>
        <v>15.190706986565086</v>
      </c>
      <c r="Q895" s="7"/>
      <c r="R895" s="46">
        <f t="shared" si="179"/>
        <v>9.0694070146548067E-2</v>
      </c>
      <c r="S895" s="22">
        <f t="shared" si="189"/>
        <v>1.0027993179999177</v>
      </c>
      <c r="T895" s="22">
        <f t="shared" si="190"/>
        <v>13.555209296165343</v>
      </c>
      <c r="U895" s="39">
        <f t="shared" si="180"/>
        <v>0.11665822430314443</v>
      </c>
      <c r="V895" s="39">
        <f t="shared" si="181"/>
        <v>-1.7630636352335194E-2</v>
      </c>
      <c r="W895" s="39">
        <f t="shared" si="182"/>
        <v>0.13428886065547962</v>
      </c>
      <c r="Z895" s="37"/>
      <c r="AA895" s="37"/>
    </row>
    <row r="896" spans="1:27">
      <c r="A896" s="1">
        <v>1944.12</v>
      </c>
      <c r="B896" s="11">
        <v>13.1</v>
      </c>
      <c r="C896" s="4">
        <v>0.64</v>
      </c>
      <c r="D896" s="11">
        <v>0.93</v>
      </c>
      <c r="E896" s="11">
        <v>17.8</v>
      </c>
      <c r="F896" s="4">
        <f t="shared" si="186"/>
        <v>1944.9583333332662</v>
      </c>
      <c r="G896" s="22">
        <f>G885*1/12+G897*11/12</f>
        <v>2.3791666666666664</v>
      </c>
      <c r="H896" s="22">
        <f>G896+100*variable_alloc_parm!B$8</f>
        <v>2.3791666666666664</v>
      </c>
      <c r="I896" s="4">
        <f t="shared" si="183"/>
        <v>224.24550561797756</v>
      </c>
      <c r="J896" s="4">
        <f t="shared" si="184"/>
        <v>10.955505617977529</v>
      </c>
      <c r="K896" s="33">
        <f t="shared" si="187"/>
        <v>11399.668333117907</v>
      </c>
      <c r="L896" s="4">
        <f t="shared" si="188"/>
        <v>15.919719101123597</v>
      </c>
      <c r="M896" s="33">
        <f t="shared" si="185"/>
        <v>809.28943128241633</v>
      </c>
      <c r="N896" s="15">
        <f t="shared" si="177"/>
        <v>11.638683593355127</v>
      </c>
      <c r="O896" s="6"/>
      <c r="P896" s="7">
        <f t="shared" si="178"/>
        <v>15.414205958668198</v>
      </c>
      <c r="Q896" s="7"/>
      <c r="R896" s="46">
        <f t="shared" si="179"/>
        <v>9.0930041266258227E-2</v>
      </c>
      <c r="S896" s="22">
        <f t="shared" si="189"/>
        <v>1.0027920348922679</v>
      </c>
      <c r="T896" s="22">
        <f t="shared" si="190"/>
        <v>13.516788600251195</v>
      </c>
      <c r="U896" s="39">
        <f t="shared" si="180"/>
        <v>0.12024893110819668</v>
      </c>
      <c r="V896" s="39">
        <f t="shared" si="181"/>
        <v>-1.7039856902801853E-2</v>
      </c>
      <c r="W896" s="39">
        <f t="shared" si="182"/>
        <v>0.13728878801099853</v>
      </c>
      <c r="Z896" s="37"/>
      <c r="AA896" s="37"/>
    </row>
    <row r="897" spans="1:27">
      <c r="A897" s="1">
        <v>1945.01</v>
      </c>
      <c r="B897" s="11">
        <v>13.49</v>
      </c>
      <c r="C897" s="4">
        <v>0.64333300000000004</v>
      </c>
      <c r="D897" s="11">
        <v>0.94</v>
      </c>
      <c r="E897" s="11">
        <v>17.8</v>
      </c>
      <c r="F897" s="4">
        <f t="shared" si="186"/>
        <v>1945.0416666665994</v>
      </c>
      <c r="G897" s="22">
        <v>2.37</v>
      </c>
      <c r="H897" s="22">
        <f>G897+100*variable_alloc_parm!B$8</f>
        <v>2.37</v>
      </c>
      <c r="I897" s="4">
        <f t="shared" si="183"/>
        <v>230.92151685393259</v>
      </c>
      <c r="J897" s="4">
        <f t="shared" si="184"/>
        <v>11.012559837078653</v>
      </c>
      <c r="K897" s="33">
        <f t="shared" si="187"/>
        <v>11785.700334560281</v>
      </c>
      <c r="L897" s="4">
        <f t="shared" si="188"/>
        <v>16.090898876404495</v>
      </c>
      <c r="M897" s="33">
        <f t="shared" si="185"/>
        <v>821.24227683370373</v>
      </c>
      <c r="N897" s="15">
        <f t="shared" ref="N897:N960" si="191">I897/AVERAGE(L777:L896)</f>
        <v>11.960463439806986</v>
      </c>
      <c r="O897" s="6"/>
      <c r="P897" s="7">
        <f t="shared" ref="P897:P960" si="192">K897/AVERAGE(M777:M896)</f>
        <v>15.850197374836538</v>
      </c>
      <c r="Q897" s="7"/>
      <c r="R897" s="46">
        <f t="shared" ref="R897:R960" si="193">1/N897-(H897/100-(((E897/E777)^(1/10))-1))</f>
        <v>8.7187088829362797E-2</v>
      </c>
      <c r="S897" s="22">
        <f t="shared" si="189"/>
        <v>1.0033004196151964</v>
      </c>
      <c r="T897" s="22">
        <f t="shared" si="190"/>
        <v>13.554527945654504</v>
      </c>
      <c r="U897" s="39">
        <f t="shared" si="180"/>
        <v>0.11892404974264337</v>
      </c>
      <c r="V897" s="39">
        <f t="shared" si="181"/>
        <v>-1.7968072465690543E-2</v>
      </c>
      <c r="W897" s="39">
        <f t="shared" si="182"/>
        <v>0.13689212220833391</v>
      </c>
      <c r="Z897" s="37"/>
      <c r="AA897" s="37"/>
    </row>
    <row r="898" spans="1:27">
      <c r="A898" s="1">
        <v>1945.02</v>
      </c>
      <c r="B898" s="11">
        <v>13.94</v>
      </c>
      <c r="C898" s="4">
        <v>0.64666699999999999</v>
      </c>
      <c r="D898" s="11">
        <v>0.95</v>
      </c>
      <c r="E898" s="11">
        <v>17.8</v>
      </c>
      <c r="F898" s="4">
        <f t="shared" si="186"/>
        <v>1945.1249999999327</v>
      </c>
      <c r="G898" s="22">
        <f>G897*11/12+G909*1/12</f>
        <v>2.355</v>
      </c>
      <c r="H898" s="22">
        <f>G898+100*variable_alloc_parm!B$8</f>
        <v>2.355</v>
      </c>
      <c r="I898" s="4">
        <f t="shared" si="183"/>
        <v>238.62460674157302</v>
      </c>
      <c r="J898" s="4">
        <f t="shared" si="184"/>
        <v>11.069631174157305</v>
      </c>
      <c r="K898" s="33">
        <f t="shared" si="187"/>
        <v>12225.928931575812</v>
      </c>
      <c r="L898" s="4">
        <f t="shared" si="188"/>
        <v>16.262078651685396</v>
      </c>
      <c r="M898" s="33">
        <f t="shared" si="185"/>
        <v>833.18740925373197</v>
      </c>
      <c r="N898" s="15">
        <f t="shared" si="191"/>
        <v>12.341753548186311</v>
      </c>
      <c r="O898" s="6"/>
      <c r="P898" s="7">
        <f t="shared" si="192"/>
        <v>16.360841623342537</v>
      </c>
      <c r="Q898" s="7"/>
      <c r="R898" s="46">
        <f t="shared" si="193"/>
        <v>8.4001739041967435E-2</v>
      </c>
      <c r="S898" s="22">
        <f t="shared" si="189"/>
        <v>1.0032888739842185</v>
      </c>
      <c r="T898" s="22">
        <f t="shared" si="190"/>
        <v>13.599263575561071</v>
      </c>
      <c r="U898" s="39">
        <f t="shared" ref="U898:U961" si="194">(($K1018/$K898)^(1/10)-1)</f>
        <v>0.11889279398052444</v>
      </c>
      <c r="V898" s="39">
        <f t="shared" ref="V898:V961" si="195">(($T1018/$T898)^(1/10)-1)</f>
        <v>-1.8420267805878576E-2</v>
      </c>
      <c r="W898" s="39">
        <f t="shared" ref="W898:W961" si="196">U898-V898</f>
        <v>0.13731306178640301</v>
      </c>
      <c r="Z898" s="37"/>
      <c r="AA898" s="37"/>
    </row>
    <row r="899" spans="1:27">
      <c r="A899" s="1">
        <v>1945.03</v>
      </c>
      <c r="B899" s="11">
        <v>13.93</v>
      </c>
      <c r="C899" s="4">
        <v>0.65</v>
      </c>
      <c r="D899" s="11">
        <v>0.96</v>
      </c>
      <c r="E899" s="11">
        <v>17.8</v>
      </c>
      <c r="F899" s="4">
        <f t="shared" si="186"/>
        <v>1945.208333333266</v>
      </c>
      <c r="G899" s="22">
        <f>G897*10/12+G909*2/12</f>
        <v>2.3400000000000003</v>
      </c>
      <c r="H899" s="22">
        <f>G899+100*variable_alloc_parm!B$8</f>
        <v>2.3400000000000003</v>
      </c>
      <c r="I899" s="4">
        <f t="shared" si="183"/>
        <v>238.45342696629214</v>
      </c>
      <c r="J899" s="4">
        <f t="shared" si="184"/>
        <v>11.126685393258429</v>
      </c>
      <c r="K899" s="33">
        <f t="shared" si="187"/>
        <v>12264.664837444627</v>
      </c>
      <c r="L899" s="4">
        <f t="shared" si="188"/>
        <v>16.433258426966294</v>
      </c>
      <c r="M899" s="33">
        <f t="shared" si="185"/>
        <v>845.23174759130245</v>
      </c>
      <c r="N899" s="15">
        <f t="shared" si="191"/>
        <v>12.323310311389324</v>
      </c>
      <c r="O899" s="6"/>
      <c r="P899" s="7">
        <f t="shared" si="192"/>
        <v>16.33900937981824</v>
      </c>
      <c r="Q899" s="7"/>
      <c r="R899" s="46">
        <f t="shared" si="193"/>
        <v>8.4273003320711887E-2</v>
      </c>
      <c r="S899" s="22">
        <f t="shared" si="189"/>
        <v>1.0032773292954764</v>
      </c>
      <c r="T899" s="22">
        <f t="shared" si="190"/>
        <v>13.643989839739264</v>
      </c>
      <c r="U899" s="39">
        <f t="shared" si="194"/>
        <v>0.11805149893227962</v>
      </c>
      <c r="V899" s="39">
        <f t="shared" si="195"/>
        <v>-1.8781929656038088E-2</v>
      </c>
      <c r="W899" s="39">
        <f t="shared" si="196"/>
        <v>0.13683342858831771</v>
      </c>
      <c r="Z899" s="37"/>
      <c r="AA899" s="37"/>
    </row>
    <row r="900" spans="1:27">
      <c r="A900" s="1">
        <v>1945.04</v>
      </c>
      <c r="B900" s="11">
        <v>14.28</v>
      </c>
      <c r="C900" s="4">
        <v>0.65</v>
      </c>
      <c r="D900" s="11">
        <v>0.973333</v>
      </c>
      <c r="E900" s="11">
        <v>17.8</v>
      </c>
      <c r="F900" s="4">
        <f t="shared" si="186"/>
        <v>1945.2916666665992</v>
      </c>
      <c r="G900" s="22">
        <f>G897*9/12+G909*3/12</f>
        <v>2.3250000000000002</v>
      </c>
      <c r="H900" s="22">
        <f>G900+100*variable_alloc_parm!B$8</f>
        <v>2.3250000000000002</v>
      </c>
      <c r="I900" s="4">
        <f t="shared" si="183"/>
        <v>244.44471910112364</v>
      </c>
      <c r="J900" s="4">
        <f t="shared" si="184"/>
        <v>11.126685393258429</v>
      </c>
      <c r="K900" s="33">
        <f t="shared" si="187"/>
        <v>12620.513272845481</v>
      </c>
      <c r="L900" s="4">
        <f t="shared" si="188"/>
        <v>16.661492421348317</v>
      </c>
      <c r="M900" s="33">
        <f t="shared" si="185"/>
        <v>860.22143175059591</v>
      </c>
      <c r="N900" s="15">
        <f t="shared" si="191"/>
        <v>12.631867236563075</v>
      </c>
      <c r="O900" s="6"/>
      <c r="P900" s="7">
        <f t="shared" si="192"/>
        <v>16.745879992645978</v>
      </c>
      <c r="Q900" s="7"/>
      <c r="R900" s="46">
        <f t="shared" si="193"/>
        <v>8.1694539553084117E-2</v>
      </c>
      <c r="S900" s="22">
        <f t="shared" si="189"/>
        <v>1.0032657855500335</v>
      </c>
      <c r="T900" s="22">
        <f t="shared" si="190"/>
        <v>13.688705687348225</v>
      </c>
      <c r="U900" s="39">
        <f t="shared" si="194"/>
        <v>0.11903370356202592</v>
      </c>
      <c r="V900" s="39">
        <f t="shared" si="195"/>
        <v>-1.9479875900787147E-2</v>
      </c>
      <c r="W900" s="39">
        <f t="shared" si="196"/>
        <v>0.13851357946281306</v>
      </c>
      <c r="Z900" s="37"/>
      <c r="AA900" s="37"/>
    </row>
    <row r="901" spans="1:27">
      <c r="A901" s="1">
        <v>1945.05</v>
      </c>
      <c r="B901" s="11">
        <v>14.82</v>
      </c>
      <c r="C901" s="4">
        <v>0.65</v>
      </c>
      <c r="D901" s="11">
        <v>0.98666699999999996</v>
      </c>
      <c r="E901" s="11">
        <v>17.899999999999999</v>
      </c>
      <c r="F901" s="4">
        <f t="shared" si="186"/>
        <v>1945.3749999999325</v>
      </c>
      <c r="G901" s="22">
        <f>G897*8/12+G909*4/12</f>
        <v>2.31</v>
      </c>
      <c r="H901" s="22">
        <f>G901+100*variable_alloc_parm!B$8</f>
        <v>2.31</v>
      </c>
      <c r="I901" s="4">
        <f t="shared" si="183"/>
        <v>252.27117318435759</v>
      </c>
      <c r="J901" s="4">
        <f t="shared" si="184"/>
        <v>11.064525139664807</v>
      </c>
      <c r="K901" s="33">
        <f t="shared" si="187"/>
        <v>13072.192219212904</v>
      </c>
      <c r="L901" s="4">
        <f t="shared" si="188"/>
        <v>16.795387424581008</v>
      </c>
      <c r="M901" s="33">
        <f t="shared" si="185"/>
        <v>870.30368963253295</v>
      </c>
      <c r="N901" s="15">
        <f t="shared" si="191"/>
        <v>13.036560628785351</v>
      </c>
      <c r="O901" s="6"/>
      <c r="P901" s="7">
        <f t="shared" si="192"/>
        <v>17.276370053124371</v>
      </c>
      <c r="Q901" s="7"/>
      <c r="R901" s="46">
        <f t="shared" si="193"/>
        <v>7.9961857196301653E-2</v>
      </c>
      <c r="S901" s="22">
        <f t="shared" si="189"/>
        <v>1.003254242748955</v>
      </c>
      <c r="T901" s="22">
        <f t="shared" si="190"/>
        <v>13.656687103325989</v>
      </c>
      <c r="U901" s="39">
        <f t="shared" si="194"/>
        <v>0.11501869231649708</v>
      </c>
      <c r="V901" s="39">
        <f t="shared" si="195"/>
        <v>-1.9110564638683436E-2</v>
      </c>
      <c r="W901" s="39">
        <f t="shared" si="196"/>
        <v>0.13412925695518052</v>
      </c>
      <c r="Z901" s="37"/>
      <c r="AA901" s="37"/>
    </row>
    <row r="902" spans="1:27">
      <c r="A902" s="1">
        <v>1945.06</v>
      </c>
      <c r="B902" s="11">
        <v>15.09</v>
      </c>
      <c r="C902" s="4">
        <v>0.65</v>
      </c>
      <c r="D902" s="11">
        <v>1</v>
      </c>
      <c r="E902" s="11">
        <v>18.100000000000001</v>
      </c>
      <c r="F902" s="4">
        <f t="shared" si="186"/>
        <v>1945.4583333332657</v>
      </c>
      <c r="G902" s="22">
        <f>G897*7/12+G909*5/12</f>
        <v>2.2949999999999999</v>
      </c>
      <c r="H902" s="22">
        <f>G902+100*variable_alloc_parm!B$8</f>
        <v>2.2949999999999999</v>
      </c>
      <c r="I902" s="4">
        <f t="shared" si="183"/>
        <v>254.02889502762432</v>
      </c>
      <c r="J902" s="4">
        <f t="shared" si="184"/>
        <v>10.942265193370167</v>
      </c>
      <c r="K902" s="33">
        <f t="shared" si="187"/>
        <v>13210.524422833467</v>
      </c>
      <c r="L902" s="4">
        <f t="shared" si="188"/>
        <v>16.834254143646412</v>
      </c>
      <c r="M902" s="33">
        <f t="shared" si="185"/>
        <v>875.44893458140939</v>
      </c>
      <c r="N902" s="15">
        <f t="shared" si="191"/>
        <v>13.130223361406049</v>
      </c>
      <c r="O902" s="6"/>
      <c r="P902" s="7">
        <f t="shared" si="192"/>
        <v>17.391992046675057</v>
      </c>
      <c r="Q902" s="7"/>
      <c r="R902" s="46">
        <f t="shared" si="193"/>
        <v>8.1453259365824329E-2</v>
      </c>
      <c r="S902" s="22">
        <f t="shared" si="189"/>
        <v>1.0032427008933069</v>
      </c>
      <c r="T902" s="22">
        <f t="shared" si="190"/>
        <v>13.549735584623786</v>
      </c>
      <c r="U902" s="39">
        <f t="shared" si="194"/>
        <v>0.12050882105555916</v>
      </c>
      <c r="V902" s="39">
        <f t="shared" si="195"/>
        <v>-1.8283285328311805E-2</v>
      </c>
      <c r="W902" s="39">
        <f t="shared" si="196"/>
        <v>0.13879210638387096</v>
      </c>
      <c r="Z902" s="37"/>
      <c r="AA902" s="37"/>
    </row>
    <row r="903" spans="1:27">
      <c r="A903" s="1">
        <v>1945.07</v>
      </c>
      <c r="B903" s="11">
        <v>14.78</v>
      </c>
      <c r="C903" s="4">
        <v>0.65333300000000005</v>
      </c>
      <c r="D903" s="11">
        <v>0.99666699999999997</v>
      </c>
      <c r="E903" s="11">
        <v>18.100000000000001</v>
      </c>
      <c r="F903" s="4">
        <f t="shared" si="186"/>
        <v>1945.541666666599</v>
      </c>
      <c r="G903" s="22">
        <f>G897*6/12+G909*6/12</f>
        <v>2.2800000000000002</v>
      </c>
      <c r="H903" s="22">
        <f>G903+100*variable_alloc_parm!B$8</f>
        <v>2.2800000000000002</v>
      </c>
      <c r="I903" s="4">
        <f t="shared" si="183"/>
        <v>248.81027624309391</v>
      </c>
      <c r="J903" s="4">
        <f t="shared" si="184"/>
        <v>10.998373762430941</v>
      </c>
      <c r="K903" s="33">
        <f t="shared" si="187"/>
        <v>12986.798559677967</v>
      </c>
      <c r="L903" s="4">
        <f t="shared" si="188"/>
        <v>16.778145574585636</v>
      </c>
      <c r="M903" s="33">
        <f t="shared" si="185"/>
        <v>875.74516644645212</v>
      </c>
      <c r="N903" s="15">
        <f t="shared" si="191"/>
        <v>12.867028443009154</v>
      </c>
      <c r="O903" s="6"/>
      <c r="P903" s="7">
        <f t="shared" si="192"/>
        <v>17.035325856511683</v>
      </c>
      <c r="Q903" s="7"/>
      <c r="R903" s="46">
        <f t="shared" si="193"/>
        <v>8.3161114697241759E-2</v>
      </c>
      <c r="S903" s="22">
        <f t="shared" si="189"/>
        <v>1.0032311599841568</v>
      </c>
      <c r="T903" s="22">
        <f t="shared" si="190"/>
        <v>13.593673324308117</v>
      </c>
      <c r="U903" s="39">
        <f t="shared" si="194"/>
        <v>0.13030373955782637</v>
      </c>
      <c r="V903" s="39">
        <f t="shared" si="195"/>
        <v>-1.9756951347773999E-2</v>
      </c>
      <c r="W903" s="39">
        <f t="shared" si="196"/>
        <v>0.15006069090560037</v>
      </c>
      <c r="Z903" s="37"/>
      <c r="AA903" s="37"/>
    </row>
    <row r="904" spans="1:27">
      <c r="A904" s="1">
        <v>1945.08</v>
      </c>
      <c r="B904" s="11">
        <v>14.83</v>
      </c>
      <c r="C904" s="4">
        <v>0.656667</v>
      </c>
      <c r="D904" s="11">
        <v>0.99333300000000002</v>
      </c>
      <c r="E904" s="11">
        <v>18.100000000000001</v>
      </c>
      <c r="F904" s="4">
        <f t="shared" si="186"/>
        <v>1945.6249999999322</v>
      </c>
      <c r="G904" s="22">
        <f>G897*5/12+G909*7/12</f>
        <v>2.2650000000000001</v>
      </c>
      <c r="H904" s="22">
        <f>G904+100*variable_alloc_parm!B$8</f>
        <v>2.2650000000000001</v>
      </c>
      <c r="I904" s="4">
        <f t="shared" si="183"/>
        <v>249.65198895027626</v>
      </c>
      <c r="J904" s="4">
        <f t="shared" si="184"/>
        <v>11.054499165745858</v>
      </c>
      <c r="K904" s="33">
        <f t="shared" si="187"/>
        <v>13078.815255582314</v>
      </c>
      <c r="L904" s="4">
        <f t="shared" si="188"/>
        <v>16.722020171270717</v>
      </c>
      <c r="M904" s="33">
        <f t="shared" si="185"/>
        <v>876.03633137379268</v>
      </c>
      <c r="N904" s="15">
        <f t="shared" si="191"/>
        <v>12.915378562256739</v>
      </c>
      <c r="O904" s="6"/>
      <c r="P904" s="7">
        <f t="shared" si="192"/>
        <v>17.092121054476237</v>
      </c>
      <c r="Q904" s="7"/>
      <c r="R904" s="46">
        <f t="shared" si="193"/>
        <v>8.3020168859708254E-2</v>
      </c>
      <c r="S904" s="22">
        <f t="shared" si="189"/>
        <v>1.0032196200225736</v>
      </c>
      <c r="T904" s="22">
        <f t="shared" si="190"/>
        <v>13.63759665759132</v>
      </c>
      <c r="U904" s="39">
        <f t="shared" si="194"/>
        <v>0.12917112846314405</v>
      </c>
      <c r="V904" s="39">
        <f t="shared" si="195"/>
        <v>-2.042546051841776E-2</v>
      </c>
      <c r="W904" s="39">
        <f t="shared" si="196"/>
        <v>0.14959658898156181</v>
      </c>
      <c r="Z904" s="37"/>
      <c r="AA904" s="37"/>
    </row>
    <row r="905" spans="1:27">
      <c r="A905" s="1">
        <v>1945.09</v>
      </c>
      <c r="B905" s="11">
        <v>15.84</v>
      </c>
      <c r="C905" s="4">
        <v>0.66</v>
      </c>
      <c r="D905" s="11">
        <v>0.99</v>
      </c>
      <c r="E905" s="11">
        <v>18.100000000000001</v>
      </c>
      <c r="F905" s="4">
        <f t="shared" si="186"/>
        <v>1945.7083333332655</v>
      </c>
      <c r="G905" s="22">
        <f>G897*4/12+G909*8/12</f>
        <v>2.25</v>
      </c>
      <c r="H905" s="22">
        <f>G905+100*variable_alloc_parm!B$8</f>
        <v>2.25</v>
      </c>
      <c r="I905" s="4">
        <f t="shared" si="183"/>
        <v>266.65458563535913</v>
      </c>
      <c r="J905" s="4">
        <f t="shared" si="184"/>
        <v>11.110607734806631</v>
      </c>
      <c r="K905" s="33">
        <f t="shared" si="187"/>
        <v>14018.055865642673</v>
      </c>
      <c r="L905" s="4">
        <f t="shared" si="188"/>
        <v>16.665911602209945</v>
      </c>
      <c r="M905" s="33">
        <f t="shared" si="185"/>
        <v>876.12849160266705</v>
      </c>
      <c r="N905" s="15">
        <f t="shared" si="191"/>
        <v>13.79826495171978</v>
      </c>
      <c r="O905" s="6"/>
      <c r="P905" s="7">
        <f t="shared" si="192"/>
        <v>18.249640785494684</v>
      </c>
      <c r="Q905" s="7"/>
      <c r="R905" s="46">
        <f t="shared" si="193"/>
        <v>7.821597266288069E-2</v>
      </c>
      <c r="S905" s="22">
        <f t="shared" si="189"/>
        <v>1.0032080810096271</v>
      </c>
      <c r="T905" s="22">
        <f t="shared" si="190"/>
        <v>13.681504536849884</v>
      </c>
      <c r="U905" s="39">
        <f t="shared" si="194"/>
        <v>0.12623850408630566</v>
      </c>
      <c r="V905" s="39">
        <f t="shared" si="195"/>
        <v>-2.0862929445683243E-2</v>
      </c>
      <c r="W905" s="39">
        <f t="shared" si="196"/>
        <v>0.1471014335319889</v>
      </c>
      <c r="Z905" s="37"/>
      <c r="AA905" s="37"/>
    </row>
    <row r="906" spans="1:27">
      <c r="A906" s="1">
        <v>1945.1</v>
      </c>
      <c r="B906" s="11">
        <v>16.5</v>
      </c>
      <c r="C906" s="4">
        <v>0.66</v>
      </c>
      <c r="D906" s="11">
        <v>0.98</v>
      </c>
      <c r="E906" s="11">
        <v>18.100000000000001</v>
      </c>
      <c r="F906" s="4">
        <f t="shared" si="186"/>
        <v>1945.7916666665988</v>
      </c>
      <c r="G906" s="22">
        <f>G897*3/12+G909*9/12</f>
        <v>2.2350000000000003</v>
      </c>
      <c r="H906" s="22">
        <f>G906+100*variable_alloc_parm!B$8</f>
        <v>2.2350000000000003</v>
      </c>
      <c r="I906" s="4">
        <f t="shared" ref="I906:I969" si="197">B906*$E$1839/E906</f>
        <v>277.76519337016578</v>
      </c>
      <c r="J906" s="4">
        <f t="shared" ref="J906:J969" si="198">C906*$E$1839/E906</f>
        <v>11.110607734806631</v>
      </c>
      <c r="K906" s="33">
        <f t="shared" si="187"/>
        <v>14650.815331800153</v>
      </c>
      <c r="L906" s="4">
        <f t="shared" si="188"/>
        <v>16.497569060773483</v>
      </c>
      <c r="M906" s="33">
        <f t="shared" ref="M906:M969" si="199">L906*(K906/I906)</f>
        <v>870.16963788873647</v>
      </c>
      <c r="N906" s="15">
        <f t="shared" si="191"/>
        <v>14.374662675391333</v>
      </c>
      <c r="O906" s="6"/>
      <c r="P906" s="7">
        <f t="shared" si="192"/>
        <v>18.998880544708726</v>
      </c>
      <c r="Q906" s="7"/>
      <c r="R906" s="46">
        <f t="shared" si="193"/>
        <v>7.5459942517966672E-2</v>
      </c>
      <c r="S906" s="22">
        <f t="shared" si="189"/>
        <v>1.0031965429463889</v>
      </c>
      <c r="T906" s="22">
        <f t="shared" si="190"/>
        <v>13.72539591173768</v>
      </c>
      <c r="U906" s="39">
        <f t="shared" si="194"/>
        <v>0.1158646105063128</v>
      </c>
      <c r="V906" s="39">
        <f t="shared" si="195"/>
        <v>-2.0179675671544772E-2</v>
      </c>
      <c r="W906" s="39">
        <f t="shared" si="196"/>
        <v>0.13604428617785758</v>
      </c>
      <c r="Z906" s="37"/>
      <c r="AA906" s="37"/>
    </row>
    <row r="907" spans="1:27">
      <c r="A907" s="1">
        <v>1945.11</v>
      </c>
      <c r="B907" s="11">
        <v>17.04</v>
      </c>
      <c r="C907" s="4">
        <v>0.66</v>
      </c>
      <c r="D907" s="11">
        <v>0.97</v>
      </c>
      <c r="E907" s="11">
        <v>18.100000000000001</v>
      </c>
      <c r="F907" s="4">
        <f t="shared" ref="F907:F970" si="200">F906+1/12</f>
        <v>1945.874999999932</v>
      </c>
      <c r="G907" s="22">
        <f>G897*2/12+G909*10/12</f>
        <v>2.2199999999999998</v>
      </c>
      <c r="H907" s="22">
        <f>G907+100*variable_alloc_parm!B$8</f>
        <v>2.2199999999999998</v>
      </c>
      <c r="I907" s="4">
        <f t="shared" si="197"/>
        <v>286.8556906077348</v>
      </c>
      <c r="J907" s="4">
        <f t="shared" si="198"/>
        <v>11.110607734806631</v>
      </c>
      <c r="K907" s="33">
        <f t="shared" ref="K907:K970" si="201">K906*((I907+(J907/12))/I906)</f>
        <v>15179.132611946883</v>
      </c>
      <c r="L907" s="4">
        <f t="shared" ref="L907:L970" si="202">D907*$E$1839/E907</f>
        <v>16.329226519337016</v>
      </c>
      <c r="M907" s="33">
        <f t="shared" si="199"/>
        <v>864.07034234674154</v>
      </c>
      <c r="N907" s="15">
        <f t="shared" si="191"/>
        <v>14.847702661876779</v>
      </c>
      <c r="O907" s="6"/>
      <c r="P907" s="7">
        <f t="shared" si="192"/>
        <v>19.608975958272861</v>
      </c>
      <c r="Q907" s="7"/>
      <c r="R907" s="46">
        <f t="shared" si="193"/>
        <v>7.264603473680932E-2</v>
      </c>
      <c r="S907" s="22">
        <f t="shared" ref="S907:S970" si="203">((H907/H908+H907/1200+((1+H908/1200)^(-119))*(1-H907/H908)))</f>
        <v>1.0031850058339318</v>
      </c>
      <c r="T907" s="22">
        <f t="shared" ref="T907:T970" si="204">T906*S906*E906/E907</f>
        <v>13.769269729225741</v>
      </c>
      <c r="U907" s="39">
        <f t="shared" si="194"/>
        <v>0.11953774780963689</v>
      </c>
      <c r="V907" s="39">
        <f t="shared" si="195"/>
        <v>-2.0341719918070877E-2</v>
      </c>
      <c r="W907" s="39">
        <f t="shared" si="196"/>
        <v>0.13987946772770776</v>
      </c>
      <c r="Z907" s="37"/>
      <c r="AA907" s="37"/>
    </row>
    <row r="908" spans="1:27">
      <c r="A908" s="1">
        <v>1945.12</v>
      </c>
      <c r="B908" s="11">
        <v>17.329999999999998</v>
      </c>
      <c r="C908" s="4">
        <v>0.66</v>
      </c>
      <c r="D908" s="11">
        <v>0.96</v>
      </c>
      <c r="E908" s="11">
        <v>18.2</v>
      </c>
      <c r="F908" s="4">
        <f t="shared" si="200"/>
        <v>1945.9583333332653</v>
      </c>
      <c r="G908" s="22">
        <f>G897*1/12+G909*11/12</f>
        <v>2.2050000000000001</v>
      </c>
      <c r="H908" s="22">
        <f>G908+100*variable_alloc_parm!B$8</f>
        <v>2.2050000000000001</v>
      </c>
      <c r="I908" s="4">
        <f t="shared" si="197"/>
        <v>290.13467032967031</v>
      </c>
      <c r="J908" s="4">
        <f t="shared" si="198"/>
        <v>11.049560439560441</v>
      </c>
      <c r="K908" s="33">
        <f t="shared" si="201"/>
        <v>15401.366178811357</v>
      </c>
      <c r="L908" s="4">
        <f t="shared" si="202"/>
        <v>16.072087912087916</v>
      </c>
      <c r="M908" s="33">
        <f t="shared" si="199"/>
        <v>853.16281198262595</v>
      </c>
      <c r="N908" s="15">
        <f t="shared" si="191"/>
        <v>15.020347474739955</v>
      </c>
      <c r="O908" s="6"/>
      <c r="P908" s="7">
        <f t="shared" si="192"/>
        <v>19.821351248851311</v>
      </c>
      <c r="Q908" s="7"/>
      <c r="R908" s="46">
        <f t="shared" si="193"/>
        <v>7.2588174698029459E-2</v>
      </c>
      <c r="S908" s="22">
        <f t="shared" si="203"/>
        <v>1.0031734696733301</v>
      </c>
      <c r="T908" s="22">
        <f t="shared" si="204"/>
        <v>13.737228642798117</v>
      </c>
      <c r="U908" s="39">
        <f t="shared" si="194"/>
        <v>0.11970545428265966</v>
      </c>
      <c r="V908" s="39">
        <f t="shared" si="195"/>
        <v>-2.0101999645483981E-2</v>
      </c>
      <c r="W908" s="39">
        <f t="shared" si="196"/>
        <v>0.13980745392814364</v>
      </c>
      <c r="Z908" s="37"/>
      <c r="AA908" s="37"/>
    </row>
    <row r="909" spans="1:27">
      <c r="A909" s="1">
        <v>1946.01</v>
      </c>
      <c r="B909" s="11">
        <v>18.02</v>
      </c>
      <c r="C909" s="4">
        <v>0.66666700000000001</v>
      </c>
      <c r="D909" s="11">
        <v>0.94</v>
      </c>
      <c r="E909" s="11">
        <v>18.2</v>
      </c>
      <c r="F909" s="4">
        <f t="shared" si="200"/>
        <v>1946.0416666665985</v>
      </c>
      <c r="G909" s="22">
        <v>2.19</v>
      </c>
      <c r="H909" s="22">
        <f>G909+100*variable_alloc_parm!B$8</f>
        <v>2.19</v>
      </c>
      <c r="I909" s="4">
        <f t="shared" si="197"/>
        <v>301.68648351648358</v>
      </c>
      <c r="J909" s="4">
        <f t="shared" si="198"/>
        <v>11.161177741758243</v>
      </c>
      <c r="K909" s="33">
        <f t="shared" si="201"/>
        <v>16063.949822525959</v>
      </c>
      <c r="L909" s="4">
        <f t="shared" si="202"/>
        <v>15.737252747252748</v>
      </c>
      <c r="M909" s="33">
        <f t="shared" si="199"/>
        <v>837.96408619169813</v>
      </c>
      <c r="N909" s="15">
        <f t="shared" si="191"/>
        <v>15.623163177761656</v>
      </c>
      <c r="O909" s="6"/>
      <c r="P909" s="7">
        <f t="shared" si="192"/>
        <v>20.599482382192509</v>
      </c>
      <c r="Q909" s="7"/>
      <c r="R909" s="46">
        <f t="shared" si="193"/>
        <v>7.016934325454087E-2</v>
      </c>
      <c r="S909" s="22">
        <f t="shared" si="203"/>
        <v>1.001379783904099</v>
      </c>
      <c r="T909" s="22">
        <f t="shared" si="204"/>
        <v>13.780823321291638</v>
      </c>
      <c r="U909" s="39">
        <f t="shared" si="194"/>
        <v>0.11231388223019323</v>
      </c>
      <c r="V909" s="39">
        <f t="shared" si="195"/>
        <v>-1.9667343910357737E-2</v>
      </c>
      <c r="W909" s="39">
        <f t="shared" si="196"/>
        <v>0.13198122614055097</v>
      </c>
      <c r="Z909" s="37"/>
      <c r="AA909" s="37"/>
    </row>
    <row r="910" spans="1:27">
      <c r="A910" s="1">
        <v>1946.02</v>
      </c>
      <c r="B910" s="11">
        <v>18.07</v>
      </c>
      <c r="C910" s="4">
        <v>0.67333299999999996</v>
      </c>
      <c r="D910" s="11">
        <v>0.92</v>
      </c>
      <c r="E910" s="11">
        <v>18.100000000000001</v>
      </c>
      <c r="F910" s="4">
        <f t="shared" si="200"/>
        <v>1946.1249999999318</v>
      </c>
      <c r="G910" s="22">
        <f>G909*11/12+G921*1/12</f>
        <v>2.1949999999999998</v>
      </c>
      <c r="H910" s="22">
        <f>G910+100*variable_alloc_parm!B$8</f>
        <v>2.1949999999999998</v>
      </c>
      <c r="I910" s="4">
        <f t="shared" si="197"/>
        <v>304.19497237569061</v>
      </c>
      <c r="J910" s="4">
        <f t="shared" si="198"/>
        <v>11.335058845303866</v>
      </c>
      <c r="K910" s="33">
        <f t="shared" si="201"/>
        <v>16247.816386788185</v>
      </c>
      <c r="L910" s="4">
        <f t="shared" si="202"/>
        <v>15.487513812154699</v>
      </c>
      <c r="M910" s="33">
        <f t="shared" si="199"/>
        <v>827.22695494439029</v>
      </c>
      <c r="N910" s="15">
        <f t="shared" si="191"/>
        <v>15.761666525801898</v>
      </c>
      <c r="O910" s="6"/>
      <c r="P910" s="7">
        <f t="shared" si="192"/>
        <v>20.765541749059192</v>
      </c>
      <c r="Q910" s="7"/>
      <c r="R910" s="46">
        <f t="shared" si="193"/>
        <v>6.8990615793924889E-2</v>
      </c>
      <c r="S910" s="22">
        <f t="shared" si="203"/>
        <v>1.0013840576640278</v>
      </c>
      <c r="T910" s="22">
        <f t="shared" si="204"/>
        <v>13.876080077724845</v>
      </c>
      <c r="U910" s="39">
        <f t="shared" si="194"/>
        <v>0.11210529287571824</v>
      </c>
      <c r="V910" s="39">
        <f t="shared" si="195"/>
        <v>-1.9600706618504771E-2</v>
      </c>
      <c r="W910" s="39">
        <f t="shared" si="196"/>
        <v>0.13170599949422301</v>
      </c>
      <c r="Z910" s="37"/>
      <c r="AA910" s="37"/>
    </row>
    <row r="911" spans="1:27">
      <c r="A911" s="1">
        <v>1946.03</v>
      </c>
      <c r="B911" s="11">
        <v>17.53</v>
      </c>
      <c r="C911" s="4">
        <v>0.68</v>
      </c>
      <c r="D911" s="11">
        <v>0.9</v>
      </c>
      <c r="E911" s="11">
        <v>18.3</v>
      </c>
      <c r="F911" s="4">
        <f t="shared" si="200"/>
        <v>1946.208333333265</v>
      </c>
      <c r="G911" s="22">
        <f>G909*10/12+G921*2/12</f>
        <v>2.2000000000000002</v>
      </c>
      <c r="H911" s="22">
        <f>G911+100*variable_alloc_parm!B$8</f>
        <v>2.2000000000000002</v>
      </c>
      <c r="I911" s="4">
        <f t="shared" si="197"/>
        <v>291.87928961748639</v>
      </c>
      <c r="J911" s="4">
        <f t="shared" si="198"/>
        <v>11.32218579234973</v>
      </c>
      <c r="K911" s="33">
        <f t="shared" si="201"/>
        <v>15640.400411536295</v>
      </c>
      <c r="L911" s="4">
        <f t="shared" si="202"/>
        <v>14.985245901639347</v>
      </c>
      <c r="M911" s="33">
        <f t="shared" si="199"/>
        <v>802.98690076341506</v>
      </c>
      <c r="N911" s="15">
        <f t="shared" si="191"/>
        <v>15.134873415142527</v>
      </c>
      <c r="O911" s="6"/>
      <c r="P911" s="7">
        <f t="shared" si="192"/>
        <v>19.926591500429513</v>
      </c>
      <c r="Q911" s="7"/>
      <c r="R911" s="46">
        <f t="shared" si="193"/>
        <v>7.3446233699462182E-2</v>
      </c>
      <c r="S911" s="22">
        <f t="shared" si="203"/>
        <v>1.0013883313886893</v>
      </c>
      <c r="T911" s="22">
        <f t="shared" si="204"/>
        <v>13.743424330378462</v>
      </c>
      <c r="U911" s="39">
        <f t="shared" si="194"/>
        <v>0.12415150720568335</v>
      </c>
      <c r="V911" s="39">
        <f t="shared" si="195"/>
        <v>-1.9439962852505488E-2</v>
      </c>
      <c r="W911" s="39">
        <f t="shared" si="196"/>
        <v>0.14359147005818884</v>
      </c>
      <c r="Z911" s="37"/>
      <c r="AA911" s="37"/>
    </row>
    <row r="912" spans="1:27">
      <c r="A912" s="1">
        <v>1946.04</v>
      </c>
      <c r="B912" s="11">
        <v>18.66</v>
      </c>
      <c r="C912" s="4">
        <v>0.68</v>
      </c>
      <c r="D912" s="11">
        <v>0.88</v>
      </c>
      <c r="E912" s="11">
        <v>18.399999999999999</v>
      </c>
      <c r="F912" s="4">
        <f t="shared" si="200"/>
        <v>1946.2916666665983</v>
      </c>
      <c r="G912" s="22">
        <f>G909*9/12+G921*3/12</f>
        <v>2.2050000000000001</v>
      </c>
      <c r="H912" s="22">
        <f>G912+100*variable_alloc_parm!B$8</f>
        <v>2.2050000000000001</v>
      </c>
      <c r="I912" s="4">
        <f t="shared" si="197"/>
        <v>309.00554347826096</v>
      </c>
      <c r="J912" s="4">
        <f t="shared" si="198"/>
        <v>11.260652173913048</v>
      </c>
      <c r="K912" s="33">
        <f t="shared" si="201"/>
        <v>16608.397241242823</v>
      </c>
      <c r="L912" s="4">
        <f t="shared" si="202"/>
        <v>14.572608695652177</v>
      </c>
      <c r="M912" s="33">
        <f t="shared" si="199"/>
        <v>783.24702959773219</v>
      </c>
      <c r="N912" s="15">
        <f t="shared" si="191"/>
        <v>16.040842386215907</v>
      </c>
      <c r="O912" s="6"/>
      <c r="P912" s="7">
        <f t="shared" si="192"/>
        <v>21.101916955508493</v>
      </c>
      <c r="Q912" s="7"/>
      <c r="R912" s="46">
        <f t="shared" si="193"/>
        <v>7.0225649072409066E-2</v>
      </c>
      <c r="S912" s="22">
        <f t="shared" si="203"/>
        <v>1.001392605078097</v>
      </c>
      <c r="T912" s="22">
        <f t="shared" si="204"/>
        <v>13.687708536254814</v>
      </c>
      <c r="U912" s="39">
        <f t="shared" si="194"/>
        <v>0.11865481251117771</v>
      </c>
      <c r="V912" s="39">
        <f t="shared" si="195"/>
        <v>-2.1009465178734921E-2</v>
      </c>
      <c r="W912" s="39">
        <f t="shared" si="196"/>
        <v>0.13966427768991263</v>
      </c>
      <c r="Z912" s="37"/>
      <c r="AA912" s="37"/>
    </row>
    <row r="913" spans="1:27">
      <c r="A913" s="1">
        <v>1946.05</v>
      </c>
      <c r="B913" s="11">
        <v>18.7</v>
      </c>
      <c r="C913" s="4">
        <v>0.68</v>
      </c>
      <c r="D913" s="11">
        <v>0.86</v>
      </c>
      <c r="E913" s="11">
        <v>18.5</v>
      </c>
      <c r="F913" s="4">
        <f t="shared" si="200"/>
        <v>1946.3749999999316</v>
      </c>
      <c r="G913" s="22">
        <f>G909*8/12+G921*4/12</f>
        <v>2.21</v>
      </c>
      <c r="H913" s="22">
        <f>G913+100*variable_alloc_parm!B$8</f>
        <v>2.21</v>
      </c>
      <c r="I913" s="4">
        <f t="shared" si="197"/>
        <v>307.99405405405406</v>
      </c>
      <c r="J913" s="4">
        <f t="shared" si="198"/>
        <v>11.199783783783786</v>
      </c>
      <c r="K913" s="33">
        <f t="shared" si="201"/>
        <v>16604.195547513198</v>
      </c>
      <c r="L913" s="4">
        <f t="shared" si="202"/>
        <v>14.164432432432434</v>
      </c>
      <c r="M913" s="33">
        <f t="shared" si="199"/>
        <v>763.61541020648951</v>
      </c>
      <c r="N913" s="15">
        <f t="shared" si="191"/>
        <v>16.013723170832169</v>
      </c>
      <c r="O913" s="6"/>
      <c r="P913" s="7">
        <f t="shared" si="192"/>
        <v>21.048307121707545</v>
      </c>
      <c r="Q913" s="7"/>
      <c r="R913" s="46">
        <f t="shared" si="193"/>
        <v>7.0839606143310058E-2</v>
      </c>
      <c r="S913" s="22">
        <f t="shared" si="203"/>
        <v>1.001396878732264</v>
      </c>
      <c r="T913" s="22">
        <f t="shared" si="204"/>
        <v>13.632679459433859</v>
      </c>
      <c r="U913" s="39">
        <f t="shared" si="194"/>
        <v>0.11505727393446419</v>
      </c>
      <c r="V913" s="39">
        <f t="shared" si="195"/>
        <v>-1.9805555392884644E-2</v>
      </c>
      <c r="W913" s="39">
        <f t="shared" si="196"/>
        <v>0.13486282932734883</v>
      </c>
      <c r="Z913" s="37"/>
      <c r="AA913" s="37"/>
    </row>
    <row r="914" spans="1:27">
      <c r="A914" s="1">
        <v>1946.06</v>
      </c>
      <c r="B914" s="11">
        <v>18.579999999999998</v>
      </c>
      <c r="C914" s="4">
        <v>0.68</v>
      </c>
      <c r="D914" s="11">
        <v>0.84</v>
      </c>
      <c r="E914" s="11">
        <v>18.7</v>
      </c>
      <c r="F914" s="4">
        <f t="shared" si="200"/>
        <v>1946.4583333332648</v>
      </c>
      <c r="G914" s="22">
        <f>G909*7/12+G921*5/12</f>
        <v>2.2149999999999999</v>
      </c>
      <c r="H914" s="22">
        <f>G914+100*variable_alloc_parm!B$8</f>
        <v>2.2149999999999999</v>
      </c>
      <c r="I914" s="4">
        <f t="shared" si="197"/>
        <v>302.74470588235295</v>
      </c>
      <c r="J914" s="4">
        <f t="shared" si="198"/>
        <v>11.080000000000004</v>
      </c>
      <c r="K914" s="33">
        <f t="shared" si="201"/>
        <v>16370.976771461452</v>
      </c>
      <c r="L914" s="4">
        <f t="shared" si="202"/>
        <v>13.687058823529414</v>
      </c>
      <c r="M914" s="33">
        <f t="shared" si="199"/>
        <v>740.13027384432837</v>
      </c>
      <c r="N914" s="15">
        <f t="shared" si="191"/>
        <v>15.773186880128732</v>
      </c>
      <c r="O914" s="6"/>
      <c r="P914" s="7">
        <f t="shared" si="192"/>
        <v>20.714507926611404</v>
      </c>
      <c r="Q914" s="7"/>
      <c r="R914" s="46">
        <f t="shared" si="193"/>
        <v>7.2100572682852401E-2</v>
      </c>
      <c r="S914" s="22">
        <f t="shared" si="203"/>
        <v>1.0014011523512036</v>
      </c>
      <c r="T914" s="22">
        <f t="shared" si="204"/>
        <v>13.505714930456607</v>
      </c>
      <c r="U914" s="39">
        <f t="shared" si="194"/>
        <v>0.11552385405557719</v>
      </c>
      <c r="V914" s="39">
        <f t="shared" si="195"/>
        <v>-1.8776145435939973E-2</v>
      </c>
      <c r="W914" s="39">
        <f t="shared" si="196"/>
        <v>0.13429999949151716</v>
      </c>
      <c r="Z914" s="37"/>
      <c r="AA914" s="37"/>
    </row>
    <row r="915" spans="1:27">
      <c r="A915" s="1">
        <v>1946.07</v>
      </c>
      <c r="B915" s="11">
        <v>18.05</v>
      </c>
      <c r="C915" s="4">
        <v>0.68333299999999997</v>
      </c>
      <c r="D915" s="11">
        <v>0.85666699999999996</v>
      </c>
      <c r="E915" s="11">
        <v>19.8</v>
      </c>
      <c r="F915" s="4">
        <f t="shared" si="200"/>
        <v>1946.5416666665981</v>
      </c>
      <c r="G915" s="22">
        <f>G909*6/12+G921*6/12</f>
        <v>2.2199999999999998</v>
      </c>
      <c r="H915" s="22">
        <f>G915+100*variable_alloc_parm!B$8</f>
        <v>2.2199999999999998</v>
      </c>
      <c r="I915" s="4">
        <f t="shared" si="197"/>
        <v>277.7694444444445</v>
      </c>
      <c r="J915" s="4">
        <f t="shared" si="198"/>
        <v>10.515735611111113</v>
      </c>
      <c r="K915" s="33">
        <f t="shared" si="201"/>
        <v>15067.821521366141</v>
      </c>
      <c r="L915" s="4">
        <f t="shared" si="202"/>
        <v>13.183153277777778</v>
      </c>
      <c r="M915" s="33">
        <f t="shared" si="199"/>
        <v>715.13049635701748</v>
      </c>
      <c r="N915" s="15">
        <f t="shared" si="191"/>
        <v>14.508136111909065</v>
      </c>
      <c r="O915" s="6"/>
      <c r="P915" s="7">
        <f t="shared" si="192"/>
        <v>19.038974040498381</v>
      </c>
      <c r="Q915" s="7"/>
      <c r="R915" s="46">
        <f t="shared" si="193"/>
        <v>8.2739445589748647E-2</v>
      </c>
      <c r="S915" s="22">
        <f t="shared" si="203"/>
        <v>1.0014054259349292</v>
      </c>
      <c r="T915" s="22">
        <f t="shared" si="204"/>
        <v>12.773269689425762</v>
      </c>
      <c r="U915" s="39">
        <f t="shared" si="194"/>
        <v>0.13029463379336037</v>
      </c>
      <c r="V915" s="39">
        <f t="shared" si="195"/>
        <v>-1.4692430260692557E-2</v>
      </c>
      <c r="W915" s="39">
        <f t="shared" si="196"/>
        <v>0.14498706405405293</v>
      </c>
      <c r="Z915" s="37"/>
      <c r="AA915" s="37"/>
    </row>
    <row r="916" spans="1:27">
      <c r="A916" s="1">
        <v>1946.08</v>
      </c>
      <c r="B916" s="11">
        <v>17.7</v>
      </c>
      <c r="C916" s="4">
        <v>0.68666700000000003</v>
      </c>
      <c r="D916" s="11">
        <v>0.87333300000000003</v>
      </c>
      <c r="E916" s="11">
        <v>20.2</v>
      </c>
      <c r="F916" s="4">
        <f t="shared" si="200"/>
        <v>1946.6249999999313</v>
      </c>
      <c r="G916" s="22">
        <f>G909*5/12+G921*7/12</f>
        <v>2.2250000000000001</v>
      </c>
      <c r="H916" s="22">
        <f>G916+100*variable_alloc_parm!B$8</f>
        <v>2.2250000000000001</v>
      </c>
      <c r="I916" s="4">
        <f t="shared" si="197"/>
        <v>266.9896039603961</v>
      </c>
      <c r="J916" s="4">
        <f t="shared" si="198"/>
        <v>10.357793806930696</v>
      </c>
      <c r="K916" s="33">
        <f t="shared" si="201"/>
        <v>14529.882834944152</v>
      </c>
      <c r="L916" s="4">
        <f t="shared" si="202"/>
        <v>13.173493321782182</v>
      </c>
      <c r="M916" s="33">
        <f t="shared" si="199"/>
        <v>716.9167325361741</v>
      </c>
      <c r="N916" s="15">
        <f t="shared" si="191"/>
        <v>13.984939309942757</v>
      </c>
      <c r="O916" s="6"/>
      <c r="P916" s="7">
        <f t="shared" si="192"/>
        <v>18.340641021743643</v>
      </c>
      <c r="Q916" s="7"/>
      <c r="R916" s="46">
        <f t="shared" si="193"/>
        <v>8.6598381477112255E-2</v>
      </c>
      <c r="S916" s="22">
        <f t="shared" si="203"/>
        <v>1.001409699483454</v>
      </c>
      <c r="T916" s="22">
        <f t="shared" si="204"/>
        <v>12.537930057605857</v>
      </c>
      <c r="U916" s="39">
        <f t="shared" si="194"/>
        <v>0.13450510441925734</v>
      </c>
      <c r="V916" s="39">
        <f t="shared" si="195"/>
        <v>-1.4085609851683834E-2</v>
      </c>
      <c r="W916" s="39">
        <f t="shared" si="196"/>
        <v>0.14859071427094117</v>
      </c>
      <c r="Z916" s="37"/>
      <c r="AA916" s="37"/>
    </row>
    <row r="917" spans="1:27">
      <c r="A917" s="1">
        <v>1946.09</v>
      </c>
      <c r="B917" s="11">
        <v>15.09</v>
      </c>
      <c r="C917" s="4">
        <v>0.69</v>
      </c>
      <c r="D917" s="11">
        <v>0.89</v>
      </c>
      <c r="E917" s="11">
        <v>20.399999999999999</v>
      </c>
      <c r="F917" s="4">
        <f t="shared" si="200"/>
        <v>1946.7083333332646</v>
      </c>
      <c r="G917" s="22">
        <f>G909*4/12+G921*8/12</f>
        <v>2.23</v>
      </c>
      <c r="H917" s="22">
        <f>G917+100*variable_alloc_parm!B$8</f>
        <v>2.23</v>
      </c>
      <c r="I917" s="4">
        <f t="shared" si="197"/>
        <v>225.38838235294122</v>
      </c>
      <c r="J917" s="4">
        <f t="shared" si="198"/>
        <v>10.306029411764708</v>
      </c>
      <c r="K917" s="33">
        <f t="shared" si="201"/>
        <v>12312.635108271836</v>
      </c>
      <c r="L917" s="4">
        <f t="shared" si="202"/>
        <v>13.293284313725493</v>
      </c>
      <c r="M917" s="33">
        <f t="shared" si="199"/>
        <v>726.19252792325608</v>
      </c>
      <c r="N917" s="15">
        <f t="shared" si="191"/>
        <v>11.841267540149628</v>
      </c>
      <c r="O917" s="6"/>
      <c r="P917" s="7">
        <f t="shared" si="192"/>
        <v>15.527660854694721</v>
      </c>
      <c r="Q917" s="7"/>
      <c r="R917" s="46">
        <f t="shared" si="193"/>
        <v>0.1005158301899217</v>
      </c>
      <c r="S917" s="22">
        <f t="shared" si="203"/>
        <v>1.001413972996791</v>
      </c>
      <c r="T917" s="22">
        <f t="shared" si="204"/>
        <v>12.432510606708787</v>
      </c>
      <c r="U917" s="39">
        <f t="shared" si="194"/>
        <v>0.14941584499990967</v>
      </c>
      <c r="V917" s="39">
        <f t="shared" si="195"/>
        <v>-1.375494556952217E-2</v>
      </c>
      <c r="W917" s="39">
        <f t="shared" si="196"/>
        <v>0.16317079056943185</v>
      </c>
      <c r="Z917" s="37"/>
      <c r="AA917" s="37"/>
    </row>
    <row r="918" spans="1:27">
      <c r="A918" s="1">
        <v>1946.1</v>
      </c>
      <c r="B918" s="11">
        <v>14.75</v>
      </c>
      <c r="C918" s="4">
        <v>0.69666700000000004</v>
      </c>
      <c r="D918" s="11">
        <v>0.94666700000000004</v>
      </c>
      <c r="E918" s="11">
        <v>20.8</v>
      </c>
      <c r="F918" s="4">
        <f t="shared" si="200"/>
        <v>1946.7916666665978</v>
      </c>
      <c r="G918" s="22">
        <f>G909*3/12+G921*9/12</f>
        <v>2.2349999999999999</v>
      </c>
      <c r="H918" s="22">
        <f>G918+100*variable_alloc_parm!B$8</f>
        <v>2.2349999999999999</v>
      </c>
      <c r="I918" s="4">
        <f t="shared" si="197"/>
        <v>216.07331730769235</v>
      </c>
      <c r="J918" s="4">
        <f t="shared" si="198"/>
        <v>10.205501677884618</v>
      </c>
      <c r="K918" s="33">
        <f t="shared" si="201"/>
        <v>11850.226127963157</v>
      </c>
      <c r="L918" s="4">
        <f t="shared" si="202"/>
        <v>13.867761293269231</v>
      </c>
      <c r="M918" s="33">
        <f t="shared" si="199"/>
        <v>760.55715375460989</v>
      </c>
      <c r="N918" s="15">
        <f t="shared" si="191"/>
        <v>11.387602961765044</v>
      </c>
      <c r="O918" s="6"/>
      <c r="P918" s="7">
        <f t="shared" si="192"/>
        <v>14.931866479299606</v>
      </c>
      <c r="Q918" s="7"/>
      <c r="R918" s="46">
        <f t="shared" si="193"/>
        <v>0.10584847069030613</v>
      </c>
      <c r="S918" s="22">
        <f t="shared" si="203"/>
        <v>1.0014182464749537</v>
      </c>
      <c r="T918" s="22">
        <f t="shared" si="204"/>
        <v>12.210665036354586</v>
      </c>
      <c r="U918" s="39">
        <f t="shared" si="194"/>
        <v>0.15229233427166822</v>
      </c>
      <c r="V918" s="39">
        <f t="shared" si="195"/>
        <v>-1.1727866860472336E-2</v>
      </c>
      <c r="W918" s="39">
        <f t="shared" si="196"/>
        <v>0.16402020113214055</v>
      </c>
      <c r="Z918" s="37"/>
      <c r="AA918" s="37"/>
    </row>
    <row r="919" spans="1:27">
      <c r="A919" s="1">
        <v>1946.11</v>
      </c>
      <c r="B919" s="11">
        <v>14.69</v>
      </c>
      <c r="C919" s="4">
        <v>0.70333299999999999</v>
      </c>
      <c r="D919" s="11">
        <v>1.0033300000000001</v>
      </c>
      <c r="E919" s="11">
        <v>21.3</v>
      </c>
      <c r="F919" s="4">
        <f t="shared" si="200"/>
        <v>1946.8749999999311</v>
      </c>
      <c r="G919" s="22">
        <f>G909*2/12+G921*10/12</f>
        <v>2.2400000000000002</v>
      </c>
      <c r="H919" s="22">
        <f>G919+100*variable_alloc_parm!B$8</f>
        <v>2.2400000000000002</v>
      </c>
      <c r="I919" s="4">
        <f t="shared" si="197"/>
        <v>210.14286384976529</v>
      </c>
      <c r="J919" s="4">
        <f t="shared" si="198"/>
        <v>10.061294136150236</v>
      </c>
      <c r="K919" s="33">
        <f t="shared" si="201"/>
        <v>11570.962136854874</v>
      </c>
      <c r="L919" s="4">
        <f t="shared" si="202"/>
        <v>14.352800516431927</v>
      </c>
      <c r="M919" s="33">
        <f t="shared" si="199"/>
        <v>790.29907697553438</v>
      </c>
      <c r="N919" s="15">
        <f t="shared" si="191"/>
        <v>11.11004365674329</v>
      </c>
      <c r="O919" s="6"/>
      <c r="P919" s="7">
        <f t="shared" si="192"/>
        <v>14.565527161951865</v>
      </c>
      <c r="Q919" s="7"/>
      <c r="R919" s="46">
        <f t="shared" si="193"/>
        <v>0.11046659850288859</v>
      </c>
      <c r="S919" s="22">
        <f t="shared" si="203"/>
        <v>1.0014225199179554</v>
      </c>
      <c r="T919" s="22">
        <f t="shared" si="204"/>
        <v>11.940940919961696</v>
      </c>
      <c r="U919" s="39">
        <f t="shared" si="194"/>
        <v>0.15421106523337214</v>
      </c>
      <c r="V919" s="39">
        <f t="shared" si="195"/>
        <v>-1.0490420533101008E-2</v>
      </c>
      <c r="W919" s="39">
        <f t="shared" si="196"/>
        <v>0.16470148576647314</v>
      </c>
      <c r="Z919" s="37"/>
      <c r="AA919" s="37"/>
    </row>
    <row r="920" spans="1:27">
      <c r="A920" s="1">
        <v>1946.12</v>
      </c>
      <c r="B920" s="11">
        <v>15.13</v>
      </c>
      <c r="C920" s="4">
        <v>0.71</v>
      </c>
      <c r="D920" s="11">
        <v>1.06</v>
      </c>
      <c r="E920" s="11">
        <v>21.5</v>
      </c>
      <c r="F920" s="4">
        <f t="shared" si="200"/>
        <v>1946.9583333332644</v>
      </c>
      <c r="G920" s="22">
        <f>G909*1/12+G921*11/12</f>
        <v>2.2450000000000001</v>
      </c>
      <c r="H920" s="22">
        <f>G920+100*variable_alloc_parm!B$8</f>
        <v>2.2450000000000001</v>
      </c>
      <c r="I920" s="4">
        <f t="shared" si="197"/>
        <v>214.42376744186049</v>
      </c>
      <c r="J920" s="4">
        <f t="shared" si="198"/>
        <v>10.062186046511629</v>
      </c>
      <c r="K920" s="33">
        <f t="shared" si="201"/>
        <v>11852.849436937184</v>
      </c>
      <c r="L920" s="4">
        <f t="shared" si="202"/>
        <v>15.022418604651167</v>
      </c>
      <c r="M920" s="33">
        <f t="shared" si="199"/>
        <v>830.4045210279852</v>
      </c>
      <c r="N920" s="15">
        <f t="shared" si="191"/>
        <v>11.372779425862698</v>
      </c>
      <c r="O920" s="6"/>
      <c r="P920" s="7">
        <f t="shared" si="192"/>
        <v>14.904166173962992</v>
      </c>
      <c r="Q920" s="7"/>
      <c r="R920" s="46">
        <f t="shared" si="193"/>
        <v>0.10931230061839771</v>
      </c>
      <c r="S920" s="22">
        <f t="shared" si="203"/>
        <v>1.001426793325809</v>
      </c>
      <c r="T920" s="22">
        <f t="shared" si="204"/>
        <v>11.846690614666359</v>
      </c>
      <c r="U920" s="39">
        <f t="shared" si="194"/>
        <v>0.1530769045334639</v>
      </c>
      <c r="V920" s="39">
        <f t="shared" si="195"/>
        <v>-1.0603714905176864E-2</v>
      </c>
      <c r="W920" s="39">
        <f t="shared" si="196"/>
        <v>0.16368061943864076</v>
      </c>
      <c r="Z920" s="37"/>
      <c r="AA920" s="37"/>
    </row>
    <row r="921" spans="1:27">
      <c r="A921" s="1">
        <v>1947.01</v>
      </c>
      <c r="B921" s="11">
        <v>15.21</v>
      </c>
      <c r="C921" s="4">
        <v>0.71333299999999999</v>
      </c>
      <c r="D921" s="11">
        <v>1.1299999999999999</v>
      </c>
      <c r="E921" s="11">
        <v>21.5</v>
      </c>
      <c r="F921" s="4">
        <f t="shared" si="200"/>
        <v>1947.0416666665976</v>
      </c>
      <c r="G921" s="22">
        <v>2.25</v>
      </c>
      <c r="H921" s="22">
        <f>G921+100*variable_alloc_parm!B$8</f>
        <v>2.25</v>
      </c>
      <c r="I921" s="4">
        <f t="shared" si="197"/>
        <v>215.55753488372099</v>
      </c>
      <c r="J921" s="4">
        <f t="shared" si="198"/>
        <v>10.10942163255814</v>
      </c>
      <c r="K921" s="33">
        <f t="shared" si="201"/>
        <v>11962.090261495779</v>
      </c>
      <c r="L921" s="4">
        <f t="shared" si="202"/>
        <v>16.014465116279073</v>
      </c>
      <c r="M921" s="33">
        <f t="shared" si="199"/>
        <v>888.70230082118542</v>
      </c>
      <c r="N921" s="15">
        <f t="shared" si="191"/>
        <v>11.469296334735573</v>
      </c>
      <c r="O921" s="6"/>
      <c r="P921" s="7">
        <f t="shared" si="192"/>
        <v>15.022197025934345</v>
      </c>
      <c r="Q921" s="7"/>
      <c r="R921" s="46">
        <f t="shared" si="193"/>
        <v>0.10777967416384973</v>
      </c>
      <c r="S921" s="22">
        <f t="shared" si="203"/>
        <v>1.0004699429526016</v>
      </c>
      <c r="T921" s="22">
        <f t="shared" si="204"/>
        <v>11.863593393768289</v>
      </c>
      <c r="U921" s="39">
        <f t="shared" si="194"/>
        <v>0.14985485961229639</v>
      </c>
      <c r="V921" s="39">
        <f t="shared" si="195"/>
        <v>-9.379095770818302E-3</v>
      </c>
      <c r="W921" s="39">
        <f t="shared" si="196"/>
        <v>0.15923395538311469</v>
      </c>
      <c r="Z921" s="37"/>
      <c r="AA921" s="37"/>
    </row>
    <row r="922" spans="1:27">
      <c r="A922" s="1">
        <v>1947.02</v>
      </c>
      <c r="B922" s="11">
        <v>15.8</v>
      </c>
      <c r="C922" s="4">
        <v>0.71666700000000005</v>
      </c>
      <c r="D922" s="11">
        <v>1.2</v>
      </c>
      <c r="E922" s="11">
        <v>21.5</v>
      </c>
      <c r="F922" s="4">
        <f t="shared" si="200"/>
        <v>1947.1249999999309</v>
      </c>
      <c r="G922" s="22">
        <f>G921*11/12+G933*1/12</f>
        <v>2.2658333333333331</v>
      </c>
      <c r="H922" s="22">
        <f>G922+100*variable_alloc_parm!B$8</f>
        <v>2.2658333333333331</v>
      </c>
      <c r="I922" s="4">
        <f t="shared" si="197"/>
        <v>223.91906976744193</v>
      </c>
      <c r="J922" s="4">
        <f t="shared" si="198"/>
        <v>10.156671390697676</v>
      </c>
      <c r="K922" s="33">
        <f t="shared" si="201"/>
        <v>12473.072260141545</v>
      </c>
      <c r="L922" s="4">
        <f t="shared" si="202"/>
        <v>17.006511627906978</v>
      </c>
      <c r="M922" s="33">
        <f t="shared" si="199"/>
        <v>947.32194380821841</v>
      </c>
      <c r="N922" s="15">
        <f t="shared" si="191"/>
        <v>11.949565314209432</v>
      </c>
      <c r="O922" s="6"/>
      <c r="P922" s="7">
        <f t="shared" si="192"/>
        <v>15.637228584439015</v>
      </c>
      <c r="Q922" s="7"/>
      <c r="R922" s="46">
        <f t="shared" si="193"/>
        <v>0.10411708620482774</v>
      </c>
      <c r="S922" s="22">
        <f t="shared" si="203"/>
        <v>1.000484205925781</v>
      </c>
      <c r="T922" s="22">
        <f t="shared" si="204"/>
        <v>11.86916860587622</v>
      </c>
      <c r="U922" s="39">
        <f t="shared" si="194"/>
        <v>0.13998222708408692</v>
      </c>
      <c r="V922" s="39">
        <f t="shared" si="195"/>
        <v>-8.5038771317570427E-3</v>
      </c>
      <c r="W922" s="39">
        <f t="shared" si="196"/>
        <v>0.14848610421584396</v>
      </c>
      <c r="Z922" s="37"/>
      <c r="AA922" s="37"/>
    </row>
    <row r="923" spans="1:27">
      <c r="A923" s="1">
        <v>1947.03</v>
      </c>
      <c r="B923" s="11">
        <v>15.16</v>
      </c>
      <c r="C923" s="4">
        <v>0.72</v>
      </c>
      <c r="D923" s="11">
        <v>1.27</v>
      </c>
      <c r="E923" s="11">
        <v>21.9</v>
      </c>
      <c r="F923" s="4">
        <f t="shared" si="200"/>
        <v>1947.2083333332641</v>
      </c>
      <c r="G923" s="22">
        <f>G921*10/12+G933*2/12</f>
        <v>2.2816666666666667</v>
      </c>
      <c r="H923" s="22">
        <f>G923+100*variable_alloc_parm!B$8</f>
        <v>2.2816666666666667</v>
      </c>
      <c r="I923" s="4">
        <f t="shared" si="197"/>
        <v>210.92474885844751</v>
      </c>
      <c r="J923" s="4">
        <f t="shared" si="198"/>
        <v>10.017534246575345</v>
      </c>
      <c r="K923" s="33">
        <f t="shared" si="201"/>
        <v>11795.744279770295</v>
      </c>
      <c r="L923" s="4">
        <f t="shared" si="202"/>
        <v>17.669817351598176</v>
      </c>
      <c r="M923" s="33">
        <f t="shared" si="199"/>
        <v>988.16591261927931</v>
      </c>
      <c r="N923" s="15">
        <f t="shared" si="191"/>
        <v>11.287903096501275</v>
      </c>
      <c r="O923" s="6"/>
      <c r="P923" s="7">
        <f t="shared" si="192"/>
        <v>14.757502576039046</v>
      </c>
      <c r="Q923" s="7"/>
      <c r="R923" s="46">
        <f t="shared" si="193"/>
        <v>0.11005042001644616</v>
      </c>
      <c r="S923" s="22">
        <f t="shared" si="203"/>
        <v>1.0004984677859259</v>
      </c>
      <c r="T923" s="22">
        <f t="shared" si="204"/>
        <v>11.658022289701348</v>
      </c>
      <c r="U923" s="39">
        <f t="shared" si="194"/>
        <v>0.14779481696047259</v>
      </c>
      <c r="V923" s="39">
        <f t="shared" si="195"/>
        <v>-7.3886359870464213E-3</v>
      </c>
      <c r="W923" s="39">
        <f t="shared" si="196"/>
        <v>0.15518345294751901</v>
      </c>
      <c r="Z923" s="37"/>
      <c r="AA923" s="37"/>
    </row>
    <row r="924" spans="1:27">
      <c r="A924" s="1">
        <v>1947.04</v>
      </c>
      <c r="B924" s="11">
        <v>14.6</v>
      </c>
      <c r="C924" s="4">
        <v>0.73333300000000001</v>
      </c>
      <c r="D924" s="11">
        <v>1.32667</v>
      </c>
      <c r="E924" s="11">
        <v>21.9</v>
      </c>
      <c r="F924" s="4">
        <f t="shared" si="200"/>
        <v>1947.2916666665974</v>
      </c>
      <c r="G924" s="22">
        <f>G921*9/12+G933*3/12</f>
        <v>2.2974999999999999</v>
      </c>
      <c r="H924" s="22">
        <f>G924+100*variable_alloc_parm!B$8</f>
        <v>2.2974999999999999</v>
      </c>
      <c r="I924" s="4">
        <f t="shared" si="197"/>
        <v>203.13333333333338</v>
      </c>
      <c r="J924" s="4">
        <f t="shared" si="198"/>
        <v>10.203039502283108</v>
      </c>
      <c r="K924" s="33">
        <f t="shared" si="201"/>
        <v>11407.567097381667</v>
      </c>
      <c r="L924" s="4">
        <f t="shared" si="202"/>
        <v>18.458280776255712</v>
      </c>
      <c r="M924" s="33">
        <f t="shared" si="199"/>
        <v>1036.5806192522832</v>
      </c>
      <c r="N924" s="15">
        <f t="shared" si="191"/>
        <v>10.900825126392666</v>
      </c>
      <c r="O924" s="6"/>
      <c r="P924" s="7">
        <f t="shared" si="192"/>
        <v>14.23903270275455</v>
      </c>
      <c r="Q924" s="7"/>
      <c r="R924" s="46">
        <f t="shared" si="193"/>
        <v>0.11230527663572903</v>
      </c>
      <c r="S924" s="22">
        <f t="shared" si="203"/>
        <v>1.0005127285343618</v>
      </c>
      <c r="T924" s="22">
        <f t="shared" si="204"/>
        <v>11.663833438260371</v>
      </c>
      <c r="U924" s="39">
        <f t="shared" si="194"/>
        <v>0.15423680902181935</v>
      </c>
      <c r="V924" s="39">
        <f t="shared" si="195"/>
        <v>-8.0946634267811124E-3</v>
      </c>
      <c r="W924" s="39">
        <f t="shared" si="196"/>
        <v>0.16233147244860047</v>
      </c>
      <c r="Z924" s="37"/>
      <c r="AA924" s="37"/>
    </row>
    <row r="925" spans="1:27">
      <c r="A925" s="1">
        <v>1947.05</v>
      </c>
      <c r="B925" s="11">
        <v>14.34</v>
      </c>
      <c r="C925" s="4">
        <v>0.74666699999999997</v>
      </c>
      <c r="D925" s="11">
        <v>1.3833299999999999</v>
      </c>
      <c r="E925" s="11">
        <v>21.9</v>
      </c>
      <c r="F925" s="4">
        <f t="shared" si="200"/>
        <v>1947.3749999999307</v>
      </c>
      <c r="G925" s="22">
        <f>G921*8/12+G933*4/12</f>
        <v>2.3133333333333335</v>
      </c>
      <c r="H925" s="22">
        <f>G925+100*variable_alloc_parm!B$8</f>
        <v>2.3133333333333335</v>
      </c>
      <c r="I925" s="4">
        <f t="shared" si="197"/>
        <v>199.51589041095897</v>
      </c>
      <c r="J925" s="4">
        <f t="shared" si="198"/>
        <v>10.388558671232879</v>
      </c>
      <c r="K925" s="33">
        <f t="shared" si="201"/>
        <v>11253.035388238231</v>
      </c>
      <c r="L925" s="4">
        <f t="shared" si="202"/>
        <v>19.246605068493153</v>
      </c>
      <c r="M925" s="33">
        <f t="shared" si="199"/>
        <v>1085.5412443243786</v>
      </c>
      <c r="N925" s="15">
        <f t="shared" si="191"/>
        <v>10.73367427368853</v>
      </c>
      <c r="O925" s="6"/>
      <c r="P925" s="7">
        <f t="shared" si="192"/>
        <v>14.008519289638581</v>
      </c>
      <c r="Q925" s="7"/>
      <c r="R925" s="46">
        <f t="shared" si="193"/>
        <v>0.11284855290399036</v>
      </c>
      <c r="S925" s="22">
        <f t="shared" si="203"/>
        <v>1.0005269881724117</v>
      </c>
      <c r="T925" s="22">
        <f t="shared" si="204"/>
        <v>11.66981381848421</v>
      </c>
      <c r="U925" s="39">
        <f t="shared" si="194"/>
        <v>0.1601176902436201</v>
      </c>
      <c r="V925" s="39">
        <f t="shared" si="195"/>
        <v>-9.2060478064108775E-3</v>
      </c>
      <c r="W925" s="39">
        <f t="shared" si="196"/>
        <v>0.16932373805003098</v>
      </c>
      <c r="Z925" s="37"/>
      <c r="AA925" s="37"/>
    </row>
    <row r="926" spans="1:27">
      <c r="A926" s="1">
        <v>1947.06</v>
      </c>
      <c r="B926" s="11">
        <v>14.84</v>
      </c>
      <c r="C926" s="4">
        <v>0.76</v>
      </c>
      <c r="D926" s="11">
        <v>1.44</v>
      </c>
      <c r="E926" s="11">
        <v>22</v>
      </c>
      <c r="F926" s="4">
        <f t="shared" si="200"/>
        <v>1947.4583333332639</v>
      </c>
      <c r="G926" s="22">
        <f>G921*7/12+G933*5/12</f>
        <v>2.3291666666666666</v>
      </c>
      <c r="H926" s="22">
        <f>G926+100*variable_alloc_parm!B$8</f>
        <v>2.3291666666666666</v>
      </c>
      <c r="I926" s="4">
        <f t="shared" si="197"/>
        <v>205.53400000000002</v>
      </c>
      <c r="J926" s="4">
        <f t="shared" si="198"/>
        <v>10.526000000000002</v>
      </c>
      <c r="K926" s="33">
        <f t="shared" si="201"/>
        <v>11641.940690754904</v>
      </c>
      <c r="L926" s="4">
        <f t="shared" si="202"/>
        <v>19.944000000000003</v>
      </c>
      <c r="M926" s="33">
        <f t="shared" si="199"/>
        <v>1129.6761856258129</v>
      </c>
      <c r="N926" s="15">
        <f t="shared" si="191"/>
        <v>11.082715855052085</v>
      </c>
      <c r="O926" s="6"/>
      <c r="P926" s="7">
        <f t="shared" si="192"/>
        <v>14.448343003675769</v>
      </c>
      <c r="Q926" s="7"/>
      <c r="R926" s="46">
        <f t="shared" si="193"/>
        <v>0.11023126451262745</v>
      </c>
      <c r="S926" s="22">
        <f t="shared" si="203"/>
        <v>1.0005412467013974</v>
      </c>
      <c r="T926" s="22">
        <f t="shared" si="204"/>
        <v>11.622891110193793</v>
      </c>
      <c r="U926" s="39">
        <f t="shared" si="194"/>
        <v>0.15800958832575596</v>
      </c>
      <c r="V926" s="39">
        <f t="shared" si="195"/>
        <v>-1.0506235998028357E-2</v>
      </c>
      <c r="W926" s="39">
        <f t="shared" si="196"/>
        <v>0.16851582432378431</v>
      </c>
      <c r="Z926" s="37"/>
      <c r="AA926" s="37"/>
    </row>
    <row r="927" spans="1:27">
      <c r="A927" s="1">
        <v>1947.07</v>
      </c>
      <c r="B927" s="11">
        <v>15.77</v>
      </c>
      <c r="C927" s="4">
        <v>0.77</v>
      </c>
      <c r="D927" s="11">
        <v>1.4766699999999999</v>
      </c>
      <c r="E927" s="11">
        <v>22.2</v>
      </c>
      <c r="F927" s="4">
        <f t="shared" si="200"/>
        <v>1947.5416666665972</v>
      </c>
      <c r="G927" s="22">
        <f>G921*6/12+G933*6/12</f>
        <v>2.3449999999999998</v>
      </c>
      <c r="H927" s="22">
        <f>G927+100*variable_alloc_parm!B$8</f>
        <v>2.3449999999999998</v>
      </c>
      <c r="I927" s="4">
        <f t="shared" si="197"/>
        <v>216.44680180180183</v>
      </c>
      <c r="J927" s="4">
        <f t="shared" si="198"/>
        <v>10.568423423423425</v>
      </c>
      <c r="K927" s="33">
        <f t="shared" si="201"/>
        <v>12309.953142404736</v>
      </c>
      <c r="L927" s="4">
        <f t="shared" si="202"/>
        <v>20.267628333333338</v>
      </c>
      <c r="M927" s="33">
        <f t="shared" si="199"/>
        <v>1152.6784088011923</v>
      </c>
      <c r="N927" s="15">
        <f t="shared" si="191"/>
        <v>11.696446553354356</v>
      </c>
      <c r="O927" s="6"/>
      <c r="P927" s="7">
        <f t="shared" si="192"/>
        <v>15.226610589449001</v>
      </c>
      <c r="Q927" s="7"/>
      <c r="R927" s="46">
        <f t="shared" si="193"/>
        <v>0.10556057364060734</v>
      </c>
      <c r="S927" s="22">
        <f t="shared" si="203"/>
        <v>1.0005555041226388</v>
      </c>
      <c r="T927" s="22">
        <f t="shared" si="204"/>
        <v>11.524414556607816</v>
      </c>
      <c r="U927" s="39">
        <f t="shared" si="194"/>
        <v>0.15339678796768808</v>
      </c>
      <c r="V927" s="39">
        <f t="shared" si="195"/>
        <v>-1.1110357703870921E-2</v>
      </c>
      <c r="W927" s="39">
        <f t="shared" si="196"/>
        <v>0.164507145671559</v>
      </c>
      <c r="Z927" s="37"/>
      <c r="AA927" s="37"/>
    </row>
    <row r="928" spans="1:27">
      <c r="A928" s="1">
        <v>1947.08</v>
      </c>
      <c r="B928" s="11">
        <v>15.46</v>
      </c>
      <c r="C928" s="4">
        <v>0.78</v>
      </c>
      <c r="D928" s="11">
        <v>1.5133300000000001</v>
      </c>
      <c r="E928" s="11">
        <v>22.5</v>
      </c>
      <c r="F928" s="4">
        <f t="shared" si="200"/>
        <v>1947.6249999999304</v>
      </c>
      <c r="G928" s="22">
        <f>G921*5/12+G933*7/12</f>
        <v>2.3608333333333329</v>
      </c>
      <c r="H928" s="22">
        <f>G928+100*variable_alloc_parm!B$8</f>
        <v>2.3608333333333329</v>
      </c>
      <c r="I928" s="4">
        <f t="shared" si="197"/>
        <v>209.36275555555559</v>
      </c>
      <c r="J928" s="4">
        <f t="shared" si="198"/>
        <v>10.562933333333335</v>
      </c>
      <c r="K928" s="33">
        <f t="shared" si="201"/>
        <v>11957.125062482928</v>
      </c>
      <c r="L928" s="4">
        <f t="shared" si="202"/>
        <v>20.493851155555561</v>
      </c>
      <c r="M928" s="33">
        <f t="shared" si="199"/>
        <v>1170.4447652527356</v>
      </c>
      <c r="N928" s="15">
        <f t="shared" si="191"/>
        <v>11.337472355329821</v>
      </c>
      <c r="O928" s="6"/>
      <c r="P928" s="7">
        <f t="shared" si="192"/>
        <v>14.739100764648143</v>
      </c>
      <c r="Q928" s="7"/>
      <c r="R928" s="46">
        <f t="shared" si="193"/>
        <v>0.10951092237802167</v>
      </c>
      <c r="S928" s="22">
        <f t="shared" si="203"/>
        <v>1.0005697604374542</v>
      </c>
      <c r="T928" s="22">
        <f t="shared" si="204"/>
        <v>11.377072197519608</v>
      </c>
      <c r="U928" s="39">
        <f t="shared" si="194"/>
        <v>0.1505910171136875</v>
      </c>
      <c r="V928" s="39">
        <f t="shared" si="195"/>
        <v>-9.5132666197692561E-3</v>
      </c>
      <c r="W928" s="39">
        <f t="shared" si="196"/>
        <v>0.16010428373345675</v>
      </c>
      <c r="Z928" s="37"/>
      <c r="AA928" s="37"/>
    </row>
    <row r="929" spans="1:27">
      <c r="A929" s="1">
        <v>1947.09</v>
      </c>
      <c r="B929" s="11">
        <v>15.06</v>
      </c>
      <c r="C929" s="4">
        <v>0.79</v>
      </c>
      <c r="D929" s="11">
        <v>1.55</v>
      </c>
      <c r="E929" s="11">
        <v>23</v>
      </c>
      <c r="F929" s="4">
        <f t="shared" si="200"/>
        <v>1947.7083333332637</v>
      </c>
      <c r="G929" s="22">
        <f>G921*4/12+G933*8/12</f>
        <v>2.3766666666666669</v>
      </c>
      <c r="H929" s="22">
        <f>G929+100*variable_alloc_parm!B$8</f>
        <v>2.3766666666666669</v>
      </c>
      <c r="I929" s="4">
        <f t="shared" si="197"/>
        <v>199.51226086956527</v>
      </c>
      <c r="J929" s="4">
        <f t="shared" si="198"/>
        <v>10.465782608695655</v>
      </c>
      <c r="K929" s="33">
        <f t="shared" si="201"/>
        <v>11444.353785142986</v>
      </c>
      <c r="L929" s="4">
        <f t="shared" si="202"/>
        <v>20.534130434782611</v>
      </c>
      <c r="M929" s="33">
        <f t="shared" si="199"/>
        <v>1177.8717375147162</v>
      </c>
      <c r="N929" s="15">
        <f t="shared" si="191"/>
        <v>10.827463017228826</v>
      </c>
      <c r="O929" s="6"/>
      <c r="P929" s="7">
        <f t="shared" si="192"/>
        <v>14.058032932818945</v>
      </c>
      <c r="Q929" s="7"/>
      <c r="R929" s="46">
        <f t="shared" si="193"/>
        <v>0.11508689211784001</v>
      </c>
      <c r="S929" s="22">
        <f t="shared" si="203"/>
        <v>1.0005840156471602</v>
      </c>
      <c r="T929" s="22">
        <f t="shared" si="204"/>
        <v>11.136085829170252</v>
      </c>
      <c r="U929" s="39">
        <f t="shared" si="194"/>
        <v>0.15125142313541318</v>
      </c>
      <c r="V929" s="39">
        <f t="shared" si="195"/>
        <v>-6.9846505465648301E-3</v>
      </c>
      <c r="W929" s="39">
        <f t="shared" si="196"/>
        <v>0.15823607368197801</v>
      </c>
      <c r="Z929" s="37"/>
      <c r="AA929" s="37"/>
    </row>
    <row r="930" spans="1:27">
      <c r="A930" s="1">
        <v>1947.1</v>
      </c>
      <c r="B930" s="11">
        <v>15.45</v>
      </c>
      <c r="C930" s="4">
        <v>0.80666700000000002</v>
      </c>
      <c r="D930" s="11">
        <v>1.57</v>
      </c>
      <c r="E930" s="11">
        <v>23</v>
      </c>
      <c r="F930" s="4">
        <f t="shared" si="200"/>
        <v>1947.7916666665969</v>
      </c>
      <c r="G930" s="22">
        <f>G921*3/12+G933*9/12</f>
        <v>2.3925000000000001</v>
      </c>
      <c r="H930" s="22">
        <f>G930+100*variable_alloc_parm!B$8</f>
        <v>2.3925000000000001</v>
      </c>
      <c r="I930" s="4">
        <f t="shared" si="197"/>
        <v>204.6789130434783</v>
      </c>
      <c r="J930" s="4">
        <f t="shared" si="198"/>
        <v>10.686584126086958</v>
      </c>
      <c r="K930" s="33">
        <f t="shared" si="201"/>
        <v>11791.804860006139</v>
      </c>
      <c r="L930" s="4">
        <f t="shared" si="202"/>
        <v>20.799086956521741</v>
      </c>
      <c r="M930" s="33">
        <f t="shared" si="199"/>
        <v>1198.2610763889732</v>
      </c>
      <c r="N930" s="15">
        <f t="shared" si="191"/>
        <v>11.132662042754779</v>
      </c>
      <c r="O930" s="6"/>
      <c r="P930" s="7">
        <f t="shared" si="192"/>
        <v>14.435005794121897</v>
      </c>
      <c r="Q930" s="7"/>
      <c r="R930" s="46">
        <f t="shared" si="193"/>
        <v>0.11239659547338422</v>
      </c>
      <c r="S930" s="22">
        <f t="shared" si="203"/>
        <v>1.0005982697530713</v>
      </c>
      <c r="T930" s="22">
        <f t="shared" si="204"/>
        <v>11.142589477542606</v>
      </c>
      <c r="U930" s="39">
        <f t="shared" si="194"/>
        <v>0.14086084742961291</v>
      </c>
      <c r="V930" s="39">
        <f t="shared" si="195"/>
        <v>-7.1247266461228476E-3</v>
      </c>
      <c r="W930" s="39">
        <f t="shared" si="196"/>
        <v>0.14798557407573576</v>
      </c>
      <c r="Z930" s="37"/>
      <c r="AA930" s="37"/>
    </row>
    <row r="931" spans="1:27">
      <c r="A931" s="1">
        <v>1947.11</v>
      </c>
      <c r="B931" s="11">
        <v>15.27</v>
      </c>
      <c r="C931" s="4">
        <v>0.82333299999999998</v>
      </c>
      <c r="D931" s="11">
        <v>1.59</v>
      </c>
      <c r="E931" s="11">
        <v>23.1</v>
      </c>
      <c r="F931" s="4">
        <f t="shared" si="200"/>
        <v>1947.8749999999302</v>
      </c>
      <c r="G931" s="22">
        <f>G921*2/12+G933*10/12</f>
        <v>2.4083333333333332</v>
      </c>
      <c r="H931" s="22">
        <f>G931+100*variable_alloc_parm!B$8</f>
        <v>2.4083333333333332</v>
      </c>
      <c r="I931" s="4">
        <f t="shared" si="197"/>
        <v>201.41857142857143</v>
      </c>
      <c r="J931" s="4">
        <f t="shared" si="198"/>
        <v>10.860154333333334</v>
      </c>
      <c r="K931" s="33">
        <f t="shared" si="201"/>
        <v>11656.111462806881</v>
      </c>
      <c r="L931" s="4">
        <f t="shared" si="202"/>
        <v>20.972857142857144</v>
      </c>
      <c r="M931" s="33">
        <f t="shared" si="199"/>
        <v>1213.7011935732116</v>
      </c>
      <c r="N931" s="15">
        <f t="shared" si="191"/>
        <v>10.975407324839061</v>
      </c>
      <c r="O931" s="6"/>
      <c r="P931" s="7">
        <f t="shared" si="192"/>
        <v>14.21467091068585</v>
      </c>
      <c r="Q931" s="7"/>
      <c r="R931" s="46">
        <f t="shared" si="193"/>
        <v>0.1146991921240169</v>
      </c>
      <c r="S931" s="22">
        <f t="shared" si="203"/>
        <v>1.000612522756501</v>
      </c>
      <c r="T931" s="22">
        <f t="shared" si="204"/>
        <v>11.100990575383198</v>
      </c>
      <c r="U931" s="39">
        <f t="shared" si="194"/>
        <v>0.13970904303537335</v>
      </c>
      <c r="V931" s="39">
        <f t="shared" si="195"/>
        <v>-4.7445522646158977E-3</v>
      </c>
      <c r="W931" s="39">
        <f t="shared" si="196"/>
        <v>0.14445359529998925</v>
      </c>
      <c r="Z931" s="37"/>
      <c r="AA931" s="37"/>
    </row>
    <row r="932" spans="1:27">
      <c r="A932" s="1">
        <v>1947.12</v>
      </c>
      <c r="B932" s="11">
        <v>15.03</v>
      </c>
      <c r="C932" s="4">
        <v>0.84</v>
      </c>
      <c r="D932" s="11">
        <v>1.61</v>
      </c>
      <c r="E932" s="11">
        <v>23.4</v>
      </c>
      <c r="F932" s="4">
        <f t="shared" si="200"/>
        <v>1947.9583333332635</v>
      </c>
      <c r="G932" s="22">
        <f>G921*1/12+G933*11/12</f>
        <v>2.4241666666666668</v>
      </c>
      <c r="H932" s="22">
        <f>G932+100*variable_alloc_parm!B$8</f>
        <v>2.4241666666666668</v>
      </c>
      <c r="I932" s="4">
        <f t="shared" si="197"/>
        <v>195.71115384615388</v>
      </c>
      <c r="J932" s="4">
        <f t="shared" si="198"/>
        <v>10.93794871794872</v>
      </c>
      <c r="K932" s="33">
        <f t="shared" si="201"/>
        <v>11378.571018928991</v>
      </c>
      <c r="L932" s="4">
        <f t="shared" si="202"/>
        <v>20.964401709401717</v>
      </c>
      <c r="M932" s="33">
        <f t="shared" si="199"/>
        <v>1218.8622315685748</v>
      </c>
      <c r="N932" s="15">
        <f t="shared" si="191"/>
        <v>10.680912531969183</v>
      </c>
      <c r="O932" s="6"/>
      <c r="P932" s="7">
        <f t="shared" si="192"/>
        <v>13.820049087776752</v>
      </c>
      <c r="Q932" s="7"/>
      <c r="R932" s="46">
        <f t="shared" si="193"/>
        <v>0.11913197089243807</v>
      </c>
      <c r="S932" s="22">
        <f t="shared" si="203"/>
        <v>1.0006267746587607</v>
      </c>
      <c r="T932" s="22">
        <f t="shared" si="204"/>
        <v>10.965382618259424</v>
      </c>
      <c r="U932" s="39">
        <f t="shared" si="194"/>
        <v>0.14282410813308766</v>
      </c>
      <c r="V932" s="39">
        <f t="shared" si="195"/>
        <v>1.0061381415678028E-3</v>
      </c>
      <c r="W932" s="39">
        <f t="shared" si="196"/>
        <v>0.14181796999151985</v>
      </c>
      <c r="Z932" s="37"/>
      <c r="AA932" s="37"/>
    </row>
    <row r="933" spans="1:27">
      <c r="A933" s="1">
        <v>1948.01</v>
      </c>
      <c r="B933" s="11">
        <v>14.83</v>
      </c>
      <c r="C933" s="4">
        <v>0.843333</v>
      </c>
      <c r="D933" s="11">
        <v>1.64333</v>
      </c>
      <c r="E933" s="11">
        <v>23.7</v>
      </c>
      <c r="F933" s="4">
        <f t="shared" si="200"/>
        <v>1948.0416666665967</v>
      </c>
      <c r="G933" s="22">
        <v>2.44</v>
      </c>
      <c r="H933" s="22">
        <f>G933+100*variable_alloc_parm!B$8</f>
        <v>2.44</v>
      </c>
      <c r="I933" s="4">
        <f t="shared" si="197"/>
        <v>190.66248945147683</v>
      </c>
      <c r="J933" s="4">
        <f t="shared" si="198"/>
        <v>10.842344518987344</v>
      </c>
      <c r="K933" s="33">
        <f t="shared" si="201"/>
        <v>11137.57442856996</v>
      </c>
      <c r="L933" s="4">
        <f t="shared" si="202"/>
        <v>21.12753801687764</v>
      </c>
      <c r="M933" s="33">
        <f t="shared" si="199"/>
        <v>1234.1679154215692</v>
      </c>
      <c r="N933" s="15">
        <f t="shared" si="191"/>
        <v>10.419342657320319</v>
      </c>
      <c r="O933" s="6"/>
      <c r="P933" s="7">
        <f t="shared" si="192"/>
        <v>13.470659208036277</v>
      </c>
      <c r="Q933" s="7"/>
      <c r="R933" s="46">
        <f t="shared" si="193"/>
        <v>0.12413325641961881</v>
      </c>
      <c r="S933" s="22">
        <f t="shared" si="203"/>
        <v>1.0029871827678041</v>
      </c>
      <c r="T933" s="22">
        <f t="shared" si="204"/>
        <v>10.833366132813124</v>
      </c>
      <c r="U933" s="39">
        <f t="shared" si="194"/>
        <v>0.14710585736138837</v>
      </c>
      <c r="V933" s="39">
        <f t="shared" si="195"/>
        <v>2.8021021673600988E-3</v>
      </c>
      <c r="W933" s="39">
        <f t="shared" si="196"/>
        <v>0.14430375519402827</v>
      </c>
      <c r="Z933" s="37"/>
      <c r="AA933" s="37"/>
    </row>
    <row r="934" spans="1:27">
      <c r="A934" s="1">
        <v>1948.02</v>
      </c>
      <c r="B934" s="11">
        <v>14.1</v>
      </c>
      <c r="C934" s="4">
        <v>0.84666699999999995</v>
      </c>
      <c r="D934" s="11">
        <v>1.6766700000000001</v>
      </c>
      <c r="E934" s="11">
        <v>23.5</v>
      </c>
      <c r="F934" s="4">
        <f t="shared" si="200"/>
        <v>1948.12499999993</v>
      </c>
      <c r="G934" s="22">
        <f>G933*11/12+G945*1/12</f>
        <v>2.4291666666666667</v>
      </c>
      <c r="H934" s="22">
        <f>G934+100*variable_alloc_parm!B$8</f>
        <v>2.4291666666666667</v>
      </c>
      <c r="I934" s="4">
        <f t="shared" si="197"/>
        <v>182.82000000000002</v>
      </c>
      <c r="J934" s="4">
        <f t="shared" si="198"/>
        <v>10.977848293617022</v>
      </c>
      <c r="K934" s="33">
        <f t="shared" si="201"/>
        <v>10732.893745669169</v>
      </c>
      <c r="L934" s="4">
        <f t="shared" si="202"/>
        <v>21.739631872340432</v>
      </c>
      <c r="M934" s="33">
        <f t="shared" si="199"/>
        <v>1276.2780820249029</v>
      </c>
      <c r="N934" s="15">
        <f t="shared" si="191"/>
        <v>9.9997611691441737</v>
      </c>
      <c r="O934" s="6"/>
      <c r="P934" s="7">
        <f t="shared" si="192"/>
        <v>12.922123925363087</v>
      </c>
      <c r="Q934" s="7"/>
      <c r="R934" s="46">
        <f t="shared" si="193"/>
        <v>0.12812050084785867</v>
      </c>
      <c r="S934" s="22">
        <f t="shared" si="203"/>
        <v>1.0029786503038336</v>
      </c>
      <c r="T934" s="22">
        <f t="shared" si="204"/>
        <v>10.958201652995077</v>
      </c>
      <c r="U934" s="39">
        <f t="shared" si="194"/>
        <v>0.15216333251057712</v>
      </c>
      <c r="V934" s="39">
        <f t="shared" si="195"/>
        <v>2.2526158931861495E-3</v>
      </c>
      <c r="W934" s="39">
        <f t="shared" si="196"/>
        <v>0.14991071661739097</v>
      </c>
      <c r="Z934" s="37"/>
      <c r="AA934" s="37"/>
    </row>
    <row r="935" spans="1:27">
      <c r="A935" s="1">
        <v>1948.03</v>
      </c>
      <c r="B935" s="11">
        <v>14.3</v>
      </c>
      <c r="C935" s="4">
        <v>0.85</v>
      </c>
      <c r="D935" s="11">
        <v>1.71</v>
      </c>
      <c r="E935" s="11">
        <v>23.4</v>
      </c>
      <c r="F935" s="4">
        <f t="shared" si="200"/>
        <v>1948.2083333332632</v>
      </c>
      <c r="G935" s="22">
        <f>G933*10/12+G945*2/12</f>
        <v>2.418333333333333</v>
      </c>
      <c r="H935" s="22">
        <f>G935+100*variable_alloc_parm!B$8</f>
        <v>2.418333333333333</v>
      </c>
      <c r="I935" s="4">
        <f t="shared" si="197"/>
        <v>186.20555555555561</v>
      </c>
      <c r="J935" s="4">
        <f t="shared" si="198"/>
        <v>11.068162393162394</v>
      </c>
      <c r="K935" s="33">
        <f t="shared" si="201"/>
        <v>10985.799658360922</v>
      </c>
      <c r="L935" s="4">
        <f t="shared" si="202"/>
        <v>22.266538461538463</v>
      </c>
      <c r="M935" s="33">
        <f t="shared" si="199"/>
        <v>1313.6865325732288</v>
      </c>
      <c r="N935" s="15">
        <f t="shared" si="191"/>
        <v>10.186680609489667</v>
      </c>
      <c r="O935" s="6"/>
      <c r="P935" s="7">
        <f t="shared" si="192"/>
        <v>13.157348384869669</v>
      </c>
      <c r="Q935" s="7"/>
      <c r="R935" s="46">
        <f t="shared" si="193"/>
        <v>0.12594515689644104</v>
      </c>
      <c r="S935" s="22">
        <f t="shared" si="203"/>
        <v>1.0029701181927324</v>
      </c>
      <c r="T935" s="22">
        <f t="shared" si="204"/>
        <v>11.037811715232422</v>
      </c>
      <c r="U935" s="39">
        <f t="shared" si="194"/>
        <v>0.15142956734815471</v>
      </c>
      <c r="V935" s="39">
        <f t="shared" si="195"/>
        <v>1.6816586411179113E-3</v>
      </c>
      <c r="W935" s="39">
        <f t="shared" si="196"/>
        <v>0.1497479087070368</v>
      </c>
      <c r="Z935" s="37"/>
      <c r="AA935" s="37"/>
    </row>
    <row r="936" spans="1:27">
      <c r="A936" s="1">
        <v>1948.04</v>
      </c>
      <c r="B936" s="11">
        <v>15.4</v>
      </c>
      <c r="C936" s="4">
        <v>0.85</v>
      </c>
      <c r="D936" s="11">
        <v>1.76</v>
      </c>
      <c r="E936" s="11">
        <v>23.8</v>
      </c>
      <c r="F936" s="4">
        <f t="shared" si="200"/>
        <v>1948.2916666665965</v>
      </c>
      <c r="G936" s="22">
        <f>G933*9/12+G945*3/12</f>
        <v>2.4075000000000002</v>
      </c>
      <c r="H936" s="22">
        <f>G936+100*variable_alloc_parm!B$8</f>
        <v>2.4075000000000002</v>
      </c>
      <c r="I936" s="4">
        <f t="shared" si="197"/>
        <v>197.15882352941179</v>
      </c>
      <c r="J936" s="4">
        <f t="shared" si="198"/>
        <v>10.882142857142856</v>
      </c>
      <c r="K936" s="33">
        <f t="shared" si="201"/>
        <v>11685.525438739714</v>
      </c>
      <c r="L936" s="4">
        <f t="shared" si="202"/>
        <v>22.532436974789917</v>
      </c>
      <c r="M936" s="33">
        <f t="shared" si="199"/>
        <v>1335.4886215702529</v>
      </c>
      <c r="N936" s="15">
        <f t="shared" si="191"/>
        <v>10.779484482024612</v>
      </c>
      <c r="O936" s="6"/>
      <c r="P936" s="7">
        <f t="shared" si="192"/>
        <v>13.91251910143473</v>
      </c>
      <c r="Q936" s="7"/>
      <c r="R936" s="46">
        <f t="shared" si="193"/>
        <v>0.12169500310549995</v>
      </c>
      <c r="S936" s="22">
        <f t="shared" si="203"/>
        <v>1.0029615864347885</v>
      </c>
      <c r="T936" s="22">
        <f t="shared" si="204"/>
        <v>10.88453489505922</v>
      </c>
      <c r="U936" s="39">
        <f t="shared" si="194"/>
        <v>0.14496350236959832</v>
      </c>
      <c r="V936" s="39">
        <f t="shared" si="195"/>
        <v>3.8433284333341255E-3</v>
      </c>
      <c r="W936" s="39">
        <f t="shared" si="196"/>
        <v>0.14112017393626419</v>
      </c>
      <c r="Z936" s="37"/>
      <c r="AA936" s="37"/>
    </row>
    <row r="937" spans="1:27">
      <c r="A937" s="1">
        <v>1948.05</v>
      </c>
      <c r="B937" s="11">
        <v>16.149999999999999</v>
      </c>
      <c r="C937" s="4">
        <v>0.85</v>
      </c>
      <c r="D937" s="11">
        <v>1.81</v>
      </c>
      <c r="E937" s="11">
        <v>23.9</v>
      </c>
      <c r="F937" s="4">
        <f t="shared" si="200"/>
        <v>1948.3749999999297</v>
      </c>
      <c r="G937" s="22">
        <f>G933*8/12+G945*4/12</f>
        <v>2.3966666666666665</v>
      </c>
      <c r="H937" s="22">
        <f>G937+100*variable_alloc_parm!B$8</f>
        <v>2.3966666666666665</v>
      </c>
      <c r="I937" s="4">
        <f t="shared" si="197"/>
        <v>205.89560669456071</v>
      </c>
      <c r="J937" s="4">
        <f t="shared" si="198"/>
        <v>10.836610878661089</v>
      </c>
      <c r="K937" s="33">
        <f t="shared" si="201"/>
        <v>12256.874588899978</v>
      </c>
      <c r="L937" s="4">
        <f t="shared" si="202"/>
        <v>23.075606694560673</v>
      </c>
      <c r="M937" s="33">
        <f t="shared" si="199"/>
        <v>1373.6806814804308</v>
      </c>
      <c r="N937" s="15">
        <f t="shared" si="191"/>
        <v>11.241032697984432</v>
      </c>
      <c r="O937" s="6"/>
      <c r="P937" s="7">
        <f t="shared" si="192"/>
        <v>14.496634879651307</v>
      </c>
      <c r="Q937" s="7"/>
      <c r="R937" s="46">
        <f t="shared" si="193"/>
        <v>0.11918067168503876</v>
      </c>
      <c r="S937" s="22">
        <f t="shared" si="203"/>
        <v>1.002953055030289</v>
      </c>
      <c r="T937" s="22">
        <f t="shared" si="204"/>
        <v>10.871093522413856</v>
      </c>
      <c r="U937" s="39">
        <f t="shared" si="194"/>
        <v>0.14349873959004378</v>
      </c>
      <c r="V937" s="39">
        <f t="shared" si="195"/>
        <v>3.8628767739861125E-3</v>
      </c>
      <c r="W937" s="39">
        <f t="shared" si="196"/>
        <v>0.13963586281605767</v>
      </c>
      <c r="Z937" s="37"/>
      <c r="AA937" s="37"/>
    </row>
    <row r="938" spans="1:27">
      <c r="A938" s="1">
        <v>1948.06</v>
      </c>
      <c r="B938" s="11">
        <v>16.82</v>
      </c>
      <c r="C938" s="4">
        <v>0.85</v>
      </c>
      <c r="D938" s="11">
        <v>1.86</v>
      </c>
      <c r="E938" s="11">
        <v>24.1</v>
      </c>
      <c r="F938" s="4">
        <f t="shared" si="200"/>
        <v>1948.458333333263</v>
      </c>
      <c r="G938" s="22">
        <f>G933*7/12+G945*5/12</f>
        <v>2.3858333333333333</v>
      </c>
      <c r="H938" s="22">
        <f>G938+100*variable_alloc_parm!B$8</f>
        <v>2.3858333333333333</v>
      </c>
      <c r="I938" s="4">
        <f t="shared" si="197"/>
        <v>212.65784232365149</v>
      </c>
      <c r="J938" s="4">
        <f t="shared" si="198"/>
        <v>10.746680497925311</v>
      </c>
      <c r="K938" s="33">
        <f t="shared" si="201"/>
        <v>12712.739586761572</v>
      </c>
      <c r="L938" s="4">
        <f t="shared" si="202"/>
        <v>23.516265560165976</v>
      </c>
      <c r="M938" s="33">
        <f t="shared" si="199"/>
        <v>1405.8083015087111</v>
      </c>
      <c r="N938" s="15">
        <f t="shared" si="191"/>
        <v>11.583895756523837</v>
      </c>
      <c r="O938" s="6"/>
      <c r="P938" s="7">
        <f t="shared" si="192"/>
        <v>14.925847493337093</v>
      </c>
      <c r="Q938" s="7"/>
      <c r="R938" s="46">
        <f t="shared" si="193"/>
        <v>0.11753481139368559</v>
      </c>
      <c r="S938" s="22">
        <f t="shared" si="203"/>
        <v>1.0029445239795223</v>
      </c>
      <c r="T938" s="22">
        <f t="shared" si="204"/>
        <v>10.812713501652139</v>
      </c>
      <c r="U938" s="39">
        <f t="shared" si="194"/>
        <v>0.14240632034748257</v>
      </c>
      <c r="V938" s="39">
        <f t="shared" si="195"/>
        <v>4.2169001584975163E-3</v>
      </c>
      <c r="W938" s="39">
        <f t="shared" si="196"/>
        <v>0.13818942018898506</v>
      </c>
      <c r="Z938" s="37"/>
      <c r="AA938" s="37"/>
    </row>
    <row r="939" spans="1:27">
      <c r="A939" s="1">
        <v>1948.07</v>
      </c>
      <c r="B939" s="11">
        <v>16.420000000000002</v>
      </c>
      <c r="C939" s="4">
        <v>0.85666699999999996</v>
      </c>
      <c r="D939" s="11">
        <v>1.93</v>
      </c>
      <c r="E939" s="11">
        <v>24.4</v>
      </c>
      <c r="F939" s="4">
        <f t="shared" si="200"/>
        <v>1948.5416666665963</v>
      </c>
      <c r="G939" s="22">
        <f>G933*6/12+G945*6/12</f>
        <v>2.375</v>
      </c>
      <c r="H939" s="22">
        <f>G939+100*variable_alloc_parm!B$8</f>
        <v>2.375</v>
      </c>
      <c r="I939" s="4">
        <f t="shared" si="197"/>
        <v>205.04811475409841</v>
      </c>
      <c r="J939" s="4">
        <f t="shared" si="198"/>
        <v>10.697804709016395</v>
      </c>
      <c r="K939" s="33">
        <f t="shared" si="201"/>
        <v>12311.121271004229</v>
      </c>
      <c r="L939" s="4">
        <f t="shared" si="202"/>
        <v>24.10127049180328</v>
      </c>
      <c r="M939" s="33">
        <f t="shared" si="199"/>
        <v>1447.0440958001313</v>
      </c>
      <c r="N939" s="15">
        <f t="shared" si="191"/>
        <v>11.134621739180927</v>
      </c>
      <c r="O939" s="6"/>
      <c r="P939" s="7">
        <f t="shared" si="192"/>
        <v>14.338438705434074</v>
      </c>
      <c r="Q939" s="7"/>
      <c r="R939" s="46">
        <f t="shared" si="193"/>
        <v>0.12243242819353201</v>
      </c>
      <c r="S939" s="22">
        <f t="shared" si="203"/>
        <v>1.0029359932827764</v>
      </c>
      <c r="T939" s="22">
        <f t="shared" si="204"/>
        <v>10.711217142613901</v>
      </c>
      <c r="U939" s="39">
        <f t="shared" si="194"/>
        <v>0.14915413761745677</v>
      </c>
      <c r="V939" s="39">
        <f t="shared" si="195"/>
        <v>3.0911344841895172E-3</v>
      </c>
      <c r="W939" s="39">
        <f t="shared" si="196"/>
        <v>0.14606300313326726</v>
      </c>
      <c r="Z939" s="37"/>
      <c r="AA939" s="37"/>
    </row>
    <row r="940" spans="1:27">
      <c r="A940" s="1">
        <v>1948.08</v>
      </c>
      <c r="B940" s="11">
        <v>15.94</v>
      </c>
      <c r="C940" s="4">
        <v>0.86333300000000002</v>
      </c>
      <c r="D940" s="11">
        <v>2</v>
      </c>
      <c r="E940" s="11">
        <v>24.5</v>
      </c>
      <c r="F940" s="4">
        <f t="shared" si="200"/>
        <v>1948.6249999999295</v>
      </c>
      <c r="G940" s="22">
        <f>G933*5/12+G945*7/12</f>
        <v>2.3641666666666667</v>
      </c>
      <c r="H940" s="22">
        <f>G940+100*variable_alloc_parm!B$8</f>
        <v>2.3641666666666667</v>
      </c>
      <c r="I940" s="4">
        <f t="shared" si="197"/>
        <v>198.2415510204082</v>
      </c>
      <c r="J940" s="4">
        <f t="shared" si="198"/>
        <v>10.73704347346939</v>
      </c>
      <c r="K940" s="33">
        <f t="shared" si="201"/>
        <v>11956.175256047036</v>
      </c>
      <c r="L940" s="4">
        <f t="shared" si="202"/>
        <v>24.873469387755105</v>
      </c>
      <c r="M940" s="33">
        <f t="shared" si="199"/>
        <v>1500.1474599808073</v>
      </c>
      <c r="N940" s="15">
        <f t="shared" si="191"/>
        <v>10.72355666247813</v>
      </c>
      <c r="O940" s="6"/>
      <c r="P940" s="7">
        <f t="shared" si="192"/>
        <v>13.804163636491667</v>
      </c>
      <c r="Q940" s="7"/>
      <c r="R940" s="46">
        <f t="shared" si="193"/>
        <v>0.12641558155058849</v>
      </c>
      <c r="S940" s="22">
        <f t="shared" si="203"/>
        <v>1.0029274629403402</v>
      </c>
      <c r="T940" s="22">
        <f t="shared" si="204"/>
        <v>10.698817591116626</v>
      </c>
      <c r="U940" s="39">
        <f t="shared" si="194"/>
        <v>0.15751022763418754</v>
      </c>
      <c r="V940" s="39">
        <f t="shared" si="195"/>
        <v>9.4110400936986416E-4</v>
      </c>
      <c r="W940" s="39">
        <f t="shared" si="196"/>
        <v>0.15656912362481767</v>
      </c>
      <c r="Z940" s="37"/>
      <c r="AA940" s="37"/>
    </row>
    <row r="941" spans="1:27">
      <c r="A941" s="1">
        <v>1948.09</v>
      </c>
      <c r="B941" s="11">
        <v>15.76</v>
      </c>
      <c r="C941" s="4">
        <v>0.87</v>
      </c>
      <c r="D941" s="11">
        <v>2.0699999999999998</v>
      </c>
      <c r="E941" s="11">
        <v>24.5</v>
      </c>
      <c r="F941" s="4">
        <f t="shared" si="200"/>
        <v>1948.7083333332628</v>
      </c>
      <c r="G941" s="22">
        <f>G933*4/12+G945*8/12</f>
        <v>2.3533333333333335</v>
      </c>
      <c r="H941" s="22">
        <f>G941+100*variable_alloc_parm!B$8</f>
        <v>2.3533333333333335</v>
      </c>
      <c r="I941" s="4">
        <f t="shared" si="197"/>
        <v>196.00293877551024</v>
      </c>
      <c r="J941" s="4">
        <f t="shared" si="198"/>
        <v>10.819959183673472</v>
      </c>
      <c r="K941" s="33">
        <f t="shared" si="201"/>
        <v>11875.542330073069</v>
      </c>
      <c r="L941" s="4">
        <f t="shared" si="202"/>
        <v>25.744040816326532</v>
      </c>
      <c r="M941" s="33">
        <f t="shared" si="199"/>
        <v>1559.7952172113737</v>
      </c>
      <c r="N941" s="15">
        <f t="shared" si="191"/>
        <v>10.553013689399158</v>
      </c>
      <c r="O941" s="6"/>
      <c r="P941" s="7">
        <f t="shared" si="192"/>
        <v>13.581595172569708</v>
      </c>
      <c r="Q941" s="7"/>
      <c r="R941" s="46">
        <f t="shared" si="193"/>
        <v>0.12803093301492224</v>
      </c>
      <c r="S941" s="22">
        <f t="shared" si="203"/>
        <v>1.0029189329525021</v>
      </c>
      <c r="T941" s="22">
        <f t="shared" si="204"/>
        <v>10.730137983120079</v>
      </c>
      <c r="U941" s="39">
        <f t="shared" si="194"/>
        <v>0.16165914509991741</v>
      </c>
      <c r="V941" s="39">
        <f t="shared" si="195"/>
        <v>-8.8674457823167963E-4</v>
      </c>
      <c r="W941" s="39">
        <f t="shared" si="196"/>
        <v>0.16254588967814909</v>
      </c>
      <c r="Z941" s="37"/>
      <c r="AA941" s="37"/>
    </row>
    <row r="942" spans="1:27">
      <c r="A942" s="1">
        <v>1948.1</v>
      </c>
      <c r="B942" s="11">
        <v>16.190000000000001</v>
      </c>
      <c r="C942" s="4">
        <v>0.89</v>
      </c>
      <c r="D942" s="11">
        <v>2.1433300000000002</v>
      </c>
      <c r="E942" s="11">
        <v>24.4</v>
      </c>
      <c r="F942" s="4">
        <f t="shared" si="200"/>
        <v>1948.791666666596</v>
      </c>
      <c r="G942" s="22">
        <f>G933*3/12+G945*9/12</f>
        <v>2.3424999999999998</v>
      </c>
      <c r="H942" s="22">
        <f>G942+100*variable_alloc_parm!B$8</f>
        <v>2.3424999999999998</v>
      </c>
      <c r="I942" s="4">
        <f t="shared" si="197"/>
        <v>202.17594262295086</v>
      </c>
      <c r="J942" s="4">
        <f t="shared" si="198"/>
        <v>11.114057377049184</v>
      </c>
      <c r="K942" s="33">
        <f t="shared" si="201"/>
        <v>12305.671374348327</v>
      </c>
      <c r="L942" s="4">
        <f t="shared" si="202"/>
        <v>26.765272581967221</v>
      </c>
      <c r="M942" s="33">
        <f t="shared" si="199"/>
        <v>1629.0991122163064</v>
      </c>
      <c r="N942" s="15">
        <f t="shared" si="191"/>
        <v>10.825409809169491</v>
      </c>
      <c r="O942" s="6"/>
      <c r="P942" s="7">
        <f t="shared" si="192"/>
        <v>13.929311962219323</v>
      </c>
      <c r="Q942" s="7"/>
      <c r="R942" s="46">
        <f t="shared" si="193"/>
        <v>0.12607485528211443</v>
      </c>
      <c r="S942" s="22">
        <f t="shared" si="203"/>
        <v>1.0029104033195513</v>
      </c>
      <c r="T942" s="22">
        <f t="shared" si="204"/>
        <v>10.805562874728098</v>
      </c>
      <c r="U942" s="39">
        <f t="shared" si="194"/>
        <v>0.16248402427743369</v>
      </c>
      <c r="V942" s="39">
        <f t="shared" si="195"/>
        <v>-1.603050640929693E-3</v>
      </c>
      <c r="W942" s="39">
        <f t="shared" si="196"/>
        <v>0.16408707491836338</v>
      </c>
      <c r="Z942" s="37"/>
      <c r="AA942" s="37"/>
    </row>
    <row r="943" spans="1:27">
      <c r="A943" s="1">
        <v>1948.11</v>
      </c>
      <c r="B943" s="11">
        <v>15.29</v>
      </c>
      <c r="C943" s="4">
        <v>0.91</v>
      </c>
      <c r="D943" s="11">
        <v>2.2166700000000001</v>
      </c>
      <c r="E943" s="11">
        <v>24.2</v>
      </c>
      <c r="F943" s="4">
        <f t="shared" si="200"/>
        <v>1948.8749999999293</v>
      </c>
      <c r="G943" s="22">
        <f>G933*2/12+G945*10/12</f>
        <v>2.3316666666666666</v>
      </c>
      <c r="H943" s="22">
        <f>G943+100*variable_alloc_parm!B$8</f>
        <v>2.3316666666666666</v>
      </c>
      <c r="I943" s="4">
        <f t="shared" si="197"/>
        <v>192.51500000000001</v>
      </c>
      <c r="J943" s="4">
        <f t="shared" si="198"/>
        <v>11.457727272727276</v>
      </c>
      <c r="K943" s="33">
        <f t="shared" si="201"/>
        <v>11775.762631737218</v>
      </c>
      <c r="L943" s="4">
        <f t="shared" si="202"/>
        <v>27.909890454545462</v>
      </c>
      <c r="M943" s="33">
        <f t="shared" si="199"/>
        <v>1707.1929203984919</v>
      </c>
      <c r="N943" s="15">
        <f t="shared" si="191"/>
        <v>10.248096205635568</v>
      </c>
      <c r="O943" s="6"/>
      <c r="P943" s="7">
        <f t="shared" si="192"/>
        <v>13.187035340998522</v>
      </c>
      <c r="Q943" s="7"/>
      <c r="R943" s="46">
        <f t="shared" si="193"/>
        <v>0.13051732404994576</v>
      </c>
      <c r="S943" s="22">
        <f t="shared" si="203"/>
        <v>1.002901874041777</v>
      </c>
      <c r="T943" s="22">
        <f t="shared" si="204"/>
        <v>10.926573498646082</v>
      </c>
      <c r="U943" s="39">
        <f t="shared" si="194"/>
        <v>0.1710356802883799</v>
      </c>
      <c r="V943" s="39">
        <f t="shared" si="195"/>
        <v>-2.2510243862304824E-3</v>
      </c>
      <c r="W943" s="39">
        <f t="shared" si="196"/>
        <v>0.17328670467461038</v>
      </c>
      <c r="Z943" s="37"/>
      <c r="AA943" s="37"/>
    </row>
    <row r="944" spans="1:27">
      <c r="A944" s="1">
        <v>1948.12</v>
      </c>
      <c r="B944" s="11">
        <v>15.19</v>
      </c>
      <c r="C944" s="4">
        <v>0.93</v>
      </c>
      <c r="D944" s="11">
        <v>2.29</v>
      </c>
      <c r="E944" s="11">
        <v>24.1</v>
      </c>
      <c r="F944" s="4">
        <f t="shared" si="200"/>
        <v>1948.9583333332625</v>
      </c>
      <c r="G944" s="22">
        <f>G933*1/12+G945*11/12</f>
        <v>2.3208333333333333</v>
      </c>
      <c r="H944" s="22">
        <f>G944+100*variable_alloc_parm!B$8</f>
        <v>2.3208333333333333</v>
      </c>
      <c r="I944" s="4">
        <f t="shared" si="197"/>
        <v>192.04950207468883</v>
      </c>
      <c r="J944" s="4">
        <f t="shared" si="198"/>
        <v>11.758132780082988</v>
      </c>
      <c r="K944" s="33">
        <f t="shared" si="201"/>
        <v>11807.224190456596</v>
      </c>
      <c r="L944" s="4">
        <f t="shared" si="202"/>
        <v>28.95282157676349</v>
      </c>
      <c r="M944" s="33">
        <f t="shared" si="199"/>
        <v>1780.0226067245296</v>
      </c>
      <c r="N944" s="15">
        <f t="shared" si="191"/>
        <v>10.159652938900912</v>
      </c>
      <c r="O944" s="6"/>
      <c r="P944" s="7">
        <f t="shared" si="192"/>
        <v>13.073862008778566</v>
      </c>
      <c r="Q944" s="7"/>
      <c r="R944" s="46">
        <f t="shared" si="193"/>
        <v>0.13103783423521193</v>
      </c>
      <c r="S944" s="22">
        <f t="shared" si="203"/>
        <v>1.0028933451194686</v>
      </c>
      <c r="T944" s="22">
        <f t="shared" si="204"/>
        <v>11.003751084450887</v>
      </c>
      <c r="U944" s="39">
        <f t="shared" si="194"/>
        <v>0.17363712693357347</v>
      </c>
      <c r="V944" s="39">
        <f t="shared" si="195"/>
        <v>-3.2846259371097641E-3</v>
      </c>
      <c r="W944" s="39">
        <f t="shared" si="196"/>
        <v>0.17692175287068324</v>
      </c>
      <c r="Z944" s="37"/>
      <c r="AA944" s="37"/>
    </row>
    <row r="945" spans="1:27">
      <c r="A945" s="1">
        <v>1949.01</v>
      </c>
      <c r="B945" s="11">
        <v>15.36</v>
      </c>
      <c r="C945" s="4">
        <v>0.94666700000000004</v>
      </c>
      <c r="D945" s="11">
        <v>2.3199999999999998</v>
      </c>
      <c r="E945" s="11">
        <v>24</v>
      </c>
      <c r="F945" s="4">
        <f t="shared" si="200"/>
        <v>1949.0416666665958</v>
      </c>
      <c r="G945" s="22">
        <v>2.31</v>
      </c>
      <c r="H945" s="22">
        <f>G945+100*variable_alloc_parm!B$8</f>
        <v>2.31</v>
      </c>
      <c r="I945" s="4">
        <f t="shared" si="197"/>
        <v>195.00800000000004</v>
      </c>
      <c r="J945" s="4">
        <f t="shared" si="198"/>
        <v>12.018726454166668</v>
      </c>
      <c r="K945" s="33">
        <f t="shared" si="201"/>
        <v>12050.689013727226</v>
      </c>
      <c r="L945" s="4">
        <f t="shared" si="202"/>
        <v>29.454333333333338</v>
      </c>
      <c r="M945" s="33">
        <f t="shared" si="199"/>
        <v>1820.1561531150496</v>
      </c>
      <c r="N945" s="15">
        <f t="shared" si="191"/>
        <v>10.248285758038975</v>
      </c>
      <c r="O945" s="6"/>
      <c r="P945" s="7">
        <f t="shared" si="192"/>
        <v>13.187399442600725</v>
      </c>
      <c r="Q945" s="7"/>
      <c r="R945" s="46">
        <f t="shared" si="193"/>
        <v>0.12985598440762086</v>
      </c>
      <c r="S945" s="22">
        <f t="shared" si="203"/>
        <v>1.0018512093111103</v>
      </c>
      <c r="T945" s="22">
        <f t="shared" si="204"/>
        <v>11.08157035367171</v>
      </c>
      <c r="U945" s="39">
        <f t="shared" si="194"/>
        <v>0.17572948563200175</v>
      </c>
      <c r="V945" s="39">
        <f t="shared" si="195"/>
        <v>-5.3159852617276071E-3</v>
      </c>
      <c r="W945" s="39">
        <f t="shared" si="196"/>
        <v>0.18104547089372935</v>
      </c>
      <c r="Z945" s="37"/>
      <c r="AA945" s="37"/>
    </row>
    <row r="946" spans="1:27">
      <c r="A946" s="1">
        <v>1949.02</v>
      </c>
      <c r="B946" s="11">
        <v>14.77</v>
      </c>
      <c r="C946" s="4">
        <v>0.96333299999999999</v>
      </c>
      <c r="D946" s="11">
        <v>2.35</v>
      </c>
      <c r="E946" s="11">
        <v>23.8</v>
      </c>
      <c r="F946" s="4">
        <f t="shared" si="200"/>
        <v>1949.1249999999291</v>
      </c>
      <c r="G946" s="22">
        <f>G945*11/12+G957*1/12</f>
        <v>2.3108333333333335</v>
      </c>
      <c r="H946" s="22">
        <f>G946+100*variable_alloc_parm!B$8</f>
        <v>2.3108333333333335</v>
      </c>
      <c r="I946" s="4">
        <f t="shared" si="197"/>
        <v>189.09323529411768</v>
      </c>
      <c r="J946" s="4">
        <f t="shared" si="198"/>
        <v>12.333090970588238</v>
      </c>
      <c r="K946" s="33">
        <f t="shared" si="201"/>
        <v>11748.692156822668</v>
      </c>
      <c r="L946" s="4">
        <f t="shared" si="202"/>
        <v>30.085924369747907</v>
      </c>
      <c r="M946" s="33">
        <f t="shared" si="199"/>
        <v>1869.290898343485</v>
      </c>
      <c r="N946" s="15">
        <f t="shared" si="191"/>
        <v>9.8725171405700571</v>
      </c>
      <c r="O946" s="6"/>
      <c r="P946" s="7">
        <f t="shared" si="192"/>
        <v>12.705981845428797</v>
      </c>
      <c r="Q946" s="7"/>
      <c r="R946" s="46">
        <f t="shared" si="193"/>
        <v>0.13343503412765612</v>
      </c>
      <c r="S946" s="22">
        <f t="shared" si="203"/>
        <v>1.0018519067081715</v>
      </c>
      <c r="T946" s="22">
        <f t="shared" si="204"/>
        <v>11.195379488966875</v>
      </c>
      <c r="U946" s="39">
        <f t="shared" si="194"/>
        <v>0.17762549309418474</v>
      </c>
      <c r="V946" s="39">
        <f t="shared" si="195"/>
        <v>-5.1700894513408979E-3</v>
      </c>
      <c r="W946" s="39">
        <f t="shared" si="196"/>
        <v>0.18279558254552564</v>
      </c>
      <c r="Z946" s="37"/>
      <c r="AA946" s="37"/>
    </row>
    <row r="947" spans="1:27">
      <c r="A947" s="1">
        <v>1949.03</v>
      </c>
      <c r="B947" s="11">
        <v>14.91</v>
      </c>
      <c r="C947" s="4">
        <v>0.98</v>
      </c>
      <c r="D947" s="11">
        <v>2.38</v>
      </c>
      <c r="E947" s="11">
        <v>23.8</v>
      </c>
      <c r="F947" s="4">
        <f t="shared" si="200"/>
        <v>1949.2083333332623</v>
      </c>
      <c r="G947" s="22">
        <f>G945*10/12+G957*2/12</f>
        <v>2.3116666666666665</v>
      </c>
      <c r="H947" s="22">
        <f>G947+100*variable_alloc_parm!B$8</f>
        <v>2.3116666666666665</v>
      </c>
      <c r="I947" s="4">
        <f t="shared" si="197"/>
        <v>190.88558823529416</v>
      </c>
      <c r="J947" s="4">
        <f t="shared" si="198"/>
        <v>12.546470588235296</v>
      </c>
      <c r="K947" s="33">
        <f t="shared" si="201"/>
        <v>11925.015340850812</v>
      </c>
      <c r="L947" s="4">
        <f t="shared" si="202"/>
        <v>30.47</v>
      </c>
      <c r="M947" s="33">
        <f t="shared" si="199"/>
        <v>1903.523575534871</v>
      </c>
      <c r="N947" s="15">
        <f t="shared" si="191"/>
        <v>9.9013324912409235</v>
      </c>
      <c r="O947" s="6"/>
      <c r="P947" s="7">
        <f t="shared" si="192"/>
        <v>12.744166953113298</v>
      </c>
      <c r="Q947" s="7"/>
      <c r="R947" s="46">
        <f t="shared" si="193"/>
        <v>0.1331319178392586</v>
      </c>
      <c r="S947" s="22">
        <f t="shared" si="203"/>
        <v>1.001852604105071</v>
      </c>
      <c r="T947" s="22">
        <f t="shared" si="204"/>
        <v>11.216112287343018</v>
      </c>
      <c r="U947" s="39">
        <f t="shared" si="194"/>
        <v>0.17913249206044712</v>
      </c>
      <c r="V947" s="39">
        <f t="shared" si="195"/>
        <v>-5.2699832649985012E-3</v>
      </c>
      <c r="W947" s="39">
        <f t="shared" si="196"/>
        <v>0.18440247532544563</v>
      </c>
      <c r="Z947" s="37"/>
      <c r="AA947" s="37"/>
    </row>
    <row r="948" spans="1:27">
      <c r="A948" s="1">
        <v>1949.04</v>
      </c>
      <c r="B948" s="11">
        <v>14.89</v>
      </c>
      <c r="C948" s="4">
        <v>0.99333300000000002</v>
      </c>
      <c r="D948" s="11">
        <v>2.3866700000000001</v>
      </c>
      <c r="E948" s="11">
        <v>23.9</v>
      </c>
      <c r="F948" s="4">
        <f t="shared" si="200"/>
        <v>1949.2916666665956</v>
      </c>
      <c r="G948" s="22">
        <f>G945*9/12+G957*3/12</f>
        <v>2.3125</v>
      </c>
      <c r="H948" s="22">
        <f>G948+100*variable_alloc_parm!B$8</f>
        <v>2.3125</v>
      </c>
      <c r="I948" s="4">
        <f t="shared" si="197"/>
        <v>189.83192468619254</v>
      </c>
      <c r="J948" s="4">
        <f t="shared" si="198"/>
        <v>12.663956698744771</v>
      </c>
      <c r="K948" s="33">
        <f t="shared" si="201"/>
        <v>11925.119430279903</v>
      </c>
      <c r="L948" s="4">
        <f t="shared" si="202"/>
        <v>30.427545983263606</v>
      </c>
      <c r="M948" s="33">
        <f t="shared" si="199"/>
        <v>1911.4388710991359</v>
      </c>
      <c r="N948" s="15">
        <f t="shared" si="191"/>
        <v>9.7836398675440588</v>
      </c>
      <c r="O948" s="6"/>
      <c r="P948" s="7">
        <f t="shared" si="192"/>
        <v>12.59379856082559</v>
      </c>
      <c r="Q948" s="7"/>
      <c r="R948" s="46">
        <f t="shared" si="193"/>
        <v>0.13554358543720771</v>
      </c>
      <c r="S948" s="22">
        <f t="shared" si="203"/>
        <v>1.0018533015018085</v>
      </c>
      <c r="T948" s="22">
        <f t="shared" si="204"/>
        <v>11.189875021406937</v>
      </c>
      <c r="U948" s="39">
        <f t="shared" si="194"/>
        <v>0.18098824982689043</v>
      </c>
      <c r="V948" s="39">
        <f t="shared" si="195"/>
        <v>-6.1034035346854143E-3</v>
      </c>
      <c r="W948" s="39">
        <f t="shared" si="196"/>
        <v>0.18709165336157585</v>
      </c>
      <c r="Z948" s="37"/>
      <c r="AA948" s="37"/>
    </row>
    <row r="949" spans="1:27">
      <c r="A949" s="1">
        <v>1949.05</v>
      </c>
      <c r="B949" s="11">
        <v>14.78</v>
      </c>
      <c r="C949" s="4">
        <v>1.00667</v>
      </c>
      <c r="D949" s="11">
        <v>2.3933300000000002</v>
      </c>
      <c r="E949" s="11">
        <v>23.8</v>
      </c>
      <c r="F949" s="4">
        <f t="shared" si="200"/>
        <v>1949.3749999999288</v>
      </c>
      <c r="G949" s="22">
        <f>G945*8/12+G957*4/12</f>
        <v>2.3133333333333335</v>
      </c>
      <c r="H949" s="22">
        <f>G949+100*variable_alloc_parm!B$8</f>
        <v>2.3133333333333335</v>
      </c>
      <c r="I949" s="4">
        <f t="shared" si="197"/>
        <v>189.22126050420169</v>
      </c>
      <c r="J949" s="4">
        <f t="shared" si="198"/>
        <v>12.887913823529415</v>
      </c>
      <c r="K949" s="33">
        <f t="shared" si="201"/>
        <v>11954.225437272637</v>
      </c>
      <c r="L949" s="4">
        <f t="shared" si="202"/>
        <v>30.640657605042023</v>
      </c>
      <c r="M949" s="33">
        <f t="shared" si="199"/>
        <v>1935.7514455878027</v>
      </c>
      <c r="N949" s="15">
        <f t="shared" si="191"/>
        <v>9.6922950863958111</v>
      </c>
      <c r="O949" s="6"/>
      <c r="P949" s="7">
        <f t="shared" si="192"/>
        <v>12.478488236972916</v>
      </c>
      <c r="Q949" s="7"/>
      <c r="R949" s="46">
        <f t="shared" si="193"/>
        <v>0.13605567445491157</v>
      </c>
      <c r="S949" s="22">
        <f t="shared" si="203"/>
        <v>1.0018539988983841</v>
      </c>
      <c r="T949" s="22">
        <f t="shared" si="204"/>
        <v>11.257716650537013</v>
      </c>
      <c r="U949" s="39">
        <f t="shared" si="194"/>
        <v>0.18276957575783292</v>
      </c>
      <c r="V949" s="39">
        <f t="shared" si="195"/>
        <v>-7.8900718555682259E-3</v>
      </c>
      <c r="W949" s="39">
        <f t="shared" si="196"/>
        <v>0.19065964761340115</v>
      </c>
      <c r="Z949" s="37"/>
      <c r="AA949" s="37"/>
    </row>
    <row r="950" spans="1:27">
      <c r="A950" s="1">
        <v>1949.06</v>
      </c>
      <c r="B950" s="11">
        <v>13.97</v>
      </c>
      <c r="C950" s="4">
        <v>1.02</v>
      </c>
      <c r="D950" s="11">
        <v>2.4</v>
      </c>
      <c r="E950" s="11">
        <v>23.9</v>
      </c>
      <c r="F950" s="4">
        <f t="shared" si="200"/>
        <v>1949.4583333332621</v>
      </c>
      <c r="G950" s="22">
        <f>G945*7/12+G957*5/12</f>
        <v>2.3141666666666669</v>
      </c>
      <c r="H950" s="22">
        <f>G950+100*variable_alloc_parm!B$8</f>
        <v>2.3141666666666669</v>
      </c>
      <c r="I950" s="4">
        <f t="shared" si="197"/>
        <v>178.10288702928872</v>
      </c>
      <c r="J950" s="4">
        <f t="shared" si="198"/>
        <v>13.003933054393308</v>
      </c>
      <c r="K950" s="33">
        <f t="shared" si="201"/>
        <v>11320.273344609737</v>
      </c>
      <c r="L950" s="4">
        <f t="shared" si="202"/>
        <v>30.59748953974896</v>
      </c>
      <c r="M950" s="33">
        <f t="shared" si="199"/>
        <v>1944.78568554498</v>
      </c>
      <c r="N950" s="15">
        <f t="shared" si="191"/>
        <v>9.0677189434195302</v>
      </c>
      <c r="O950" s="6"/>
      <c r="P950" s="7">
        <f t="shared" si="192"/>
        <v>11.680724874168515</v>
      </c>
      <c r="Q950" s="7"/>
      <c r="R950" s="46">
        <f t="shared" si="193"/>
        <v>0.14359678892669805</v>
      </c>
      <c r="S950" s="22">
        <f t="shared" si="203"/>
        <v>1.0018546962947978</v>
      </c>
      <c r="T950" s="22">
        <f t="shared" si="204"/>
        <v>11.231397698174446</v>
      </c>
      <c r="U950" s="39">
        <f t="shared" si="194"/>
        <v>0.18810116029500334</v>
      </c>
      <c r="V950" s="39">
        <f t="shared" si="195"/>
        <v>-7.8826153642408414E-3</v>
      </c>
      <c r="W950" s="39">
        <f t="shared" si="196"/>
        <v>0.19598377565924419</v>
      </c>
      <c r="Z950" s="37"/>
      <c r="AA950" s="37"/>
    </row>
    <row r="951" spans="1:27">
      <c r="A951" s="1">
        <v>1949.07</v>
      </c>
      <c r="B951" s="11">
        <v>14.76</v>
      </c>
      <c r="C951" s="4">
        <v>1.02667</v>
      </c>
      <c r="D951" s="11">
        <v>2.3966699999999999</v>
      </c>
      <c r="E951" s="11">
        <v>23.7</v>
      </c>
      <c r="F951" s="4">
        <f t="shared" si="200"/>
        <v>1949.5416666665953</v>
      </c>
      <c r="G951" s="22">
        <f>G945*6/12+G957*6/12</f>
        <v>2.3149999999999999</v>
      </c>
      <c r="H951" s="22">
        <f>G951+100*variable_alloc_parm!B$8</f>
        <v>2.3149999999999999</v>
      </c>
      <c r="I951" s="4">
        <f t="shared" si="197"/>
        <v>189.76253164556965</v>
      </c>
      <c r="J951" s="4">
        <f t="shared" si="198"/>
        <v>13.199424008438822</v>
      </c>
      <c r="K951" s="33">
        <f t="shared" si="201"/>
        <v>12131.277163135517</v>
      </c>
      <c r="L951" s="4">
        <f t="shared" si="202"/>
        <v>30.812883924050634</v>
      </c>
      <c r="M951" s="33">
        <f t="shared" si="199"/>
        <v>1969.8284578978319</v>
      </c>
      <c r="N951" s="15">
        <f t="shared" si="191"/>
        <v>9.6050380933639232</v>
      </c>
      <c r="O951" s="6"/>
      <c r="P951" s="7">
        <f t="shared" si="192"/>
        <v>12.375822887753245</v>
      </c>
      <c r="Q951" s="7"/>
      <c r="R951" s="46">
        <f t="shared" si="193"/>
        <v>0.1365317543033211</v>
      </c>
      <c r="S951" s="22">
        <f t="shared" si="203"/>
        <v>1.0018553936910497</v>
      </c>
      <c r="T951" s="22">
        <f t="shared" si="204"/>
        <v>11.347184044890655</v>
      </c>
      <c r="U951" s="39">
        <f t="shared" si="194"/>
        <v>0.18439929586894777</v>
      </c>
      <c r="V951" s="39">
        <f t="shared" si="195"/>
        <v>-9.3583555780498706E-3</v>
      </c>
      <c r="W951" s="39">
        <f t="shared" si="196"/>
        <v>0.19375765144699764</v>
      </c>
      <c r="Z951" s="37"/>
      <c r="AA951" s="37"/>
    </row>
    <row r="952" spans="1:27">
      <c r="A952" s="1">
        <v>1949.08</v>
      </c>
      <c r="B952" s="11">
        <v>15.29</v>
      </c>
      <c r="C952" s="4">
        <v>1.0333300000000001</v>
      </c>
      <c r="D952" s="11">
        <v>2.3933300000000002</v>
      </c>
      <c r="E952" s="11">
        <v>23.8</v>
      </c>
      <c r="F952" s="4">
        <f t="shared" si="200"/>
        <v>1949.6249999999286</v>
      </c>
      <c r="G952" s="22">
        <f>G945*5/12+G957*7/12</f>
        <v>2.3158333333333334</v>
      </c>
      <c r="H952" s="22">
        <f>G952+100*variable_alloc_parm!B$8</f>
        <v>2.3158333333333334</v>
      </c>
      <c r="I952" s="4">
        <f t="shared" si="197"/>
        <v>195.75054621848741</v>
      </c>
      <c r="J952" s="4">
        <f t="shared" si="198"/>
        <v>13.229229033613448</v>
      </c>
      <c r="K952" s="33">
        <f t="shared" si="201"/>
        <v>12584.560629406917</v>
      </c>
      <c r="L952" s="4">
        <f t="shared" si="202"/>
        <v>30.640657605042023</v>
      </c>
      <c r="M952" s="33">
        <f t="shared" si="199"/>
        <v>1969.8499994230517</v>
      </c>
      <c r="N952" s="15">
        <f t="shared" si="191"/>
        <v>9.8513486380792301</v>
      </c>
      <c r="O952" s="6"/>
      <c r="P952" s="7">
        <f t="shared" si="192"/>
        <v>12.69352999200261</v>
      </c>
      <c r="Q952" s="7"/>
      <c r="R952" s="46">
        <f t="shared" si="193"/>
        <v>0.1343648813716756</v>
      </c>
      <c r="S952" s="22">
        <f t="shared" si="203"/>
        <v>1.0018560910871399</v>
      </c>
      <c r="T952" s="22">
        <f t="shared" si="204"/>
        <v>11.320471834635118</v>
      </c>
      <c r="U952" s="39">
        <f t="shared" si="194"/>
        <v>0.17968713815561399</v>
      </c>
      <c r="V952" s="39">
        <f t="shared" si="195"/>
        <v>-8.9998082935361934E-3</v>
      </c>
      <c r="W952" s="39">
        <f t="shared" si="196"/>
        <v>0.18868694644915018</v>
      </c>
      <c r="Z952" s="37"/>
      <c r="AA952" s="37"/>
    </row>
    <row r="953" spans="1:27">
      <c r="A953" s="1">
        <v>1949.09</v>
      </c>
      <c r="B953" s="11">
        <v>15.49</v>
      </c>
      <c r="C953" s="4">
        <v>1.04</v>
      </c>
      <c r="D953" s="11">
        <v>2.39</v>
      </c>
      <c r="E953" s="11">
        <v>23.9</v>
      </c>
      <c r="F953" s="4">
        <f t="shared" si="200"/>
        <v>1949.7083333332619</v>
      </c>
      <c r="G953" s="22">
        <f>G945*4/12+G957*8/12</f>
        <v>2.3166666666666664</v>
      </c>
      <c r="H953" s="22">
        <f>G953+100*variable_alloc_parm!B$8</f>
        <v>2.3166666666666664</v>
      </c>
      <c r="I953" s="4">
        <f t="shared" si="197"/>
        <v>197.48129707112975</v>
      </c>
      <c r="J953" s="4">
        <f t="shared" si="198"/>
        <v>13.258912133891215</v>
      </c>
      <c r="K953" s="33">
        <f t="shared" si="201"/>
        <v>12766.861718035239</v>
      </c>
      <c r="L953" s="4">
        <f t="shared" si="202"/>
        <v>30.47000000000001</v>
      </c>
      <c r="M953" s="33">
        <f t="shared" si="199"/>
        <v>1969.8385736671546</v>
      </c>
      <c r="N953" s="15">
        <f t="shared" si="191"/>
        <v>9.8840483617382855</v>
      </c>
      <c r="O953" s="6"/>
      <c r="P953" s="7">
        <f t="shared" si="192"/>
        <v>12.735568365609865</v>
      </c>
      <c r="Q953" s="7"/>
      <c r="R953" s="46">
        <f t="shared" si="193"/>
        <v>0.13219399240647292</v>
      </c>
      <c r="S953" s="22">
        <f t="shared" si="203"/>
        <v>1.001856788483068</v>
      </c>
      <c r="T953" s="22">
        <f t="shared" si="204"/>
        <v>11.294029754976091</v>
      </c>
      <c r="U953" s="39">
        <f t="shared" si="194"/>
        <v>0.1731548730887027</v>
      </c>
      <c r="V953" s="39">
        <f t="shared" si="195"/>
        <v>-1.0715119386008332E-2</v>
      </c>
      <c r="W953" s="39">
        <f t="shared" si="196"/>
        <v>0.18386999247471103</v>
      </c>
      <c r="Z953" s="37"/>
      <c r="AA953" s="37"/>
    </row>
    <row r="954" spans="1:27">
      <c r="A954" s="1">
        <v>1949.1</v>
      </c>
      <c r="B954" s="11">
        <v>15.89</v>
      </c>
      <c r="C954" s="4">
        <v>1.0733299999999999</v>
      </c>
      <c r="D954" s="11">
        <v>2.3666700000000001</v>
      </c>
      <c r="E954" s="11">
        <v>23.7</v>
      </c>
      <c r="F954" s="4">
        <f t="shared" si="200"/>
        <v>1949.7916666665951</v>
      </c>
      <c r="G954" s="22">
        <f>G945*3/12+G957*9/12</f>
        <v>2.3174999999999999</v>
      </c>
      <c r="H954" s="22">
        <f>G954+100*variable_alloc_parm!B$8</f>
        <v>2.3174999999999999</v>
      </c>
      <c r="I954" s="4">
        <f t="shared" si="197"/>
        <v>204.29042194092833</v>
      </c>
      <c r="J954" s="4">
        <f t="shared" si="198"/>
        <v>13.799310168776373</v>
      </c>
      <c r="K954" s="33">
        <f t="shared" si="201"/>
        <v>13281.403166776623</v>
      </c>
      <c r="L954" s="4">
        <f t="shared" si="202"/>
        <v>30.427187721518994</v>
      </c>
      <c r="M954" s="33">
        <f t="shared" si="199"/>
        <v>1978.1433878360747</v>
      </c>
      <c r="N954" s="15">
        <f t="shared" si="191"/>
        <v>10.169850844772144</v>
      </c>
      <c r="O954" s="6"/>
      <c r="P954" s="7">
        <f t="shared" si="192"/>
        <v>13.104711241762125</v>
      </c>
      <c r="Q954" s="7"/>
      <c r="R954" s="46">
        <f t="shared" si="193"/>
        <v>0.12920684542664873</v>
      </c>
      <c r="S954" s="22">
        <f t="shared" si="203"/>
        <v>1.0018574858788343</v>
      </c>
      <c r="T954" s="22">
        <f t="shared" si="204"/>
        <v>11.410485614621354</v>
      </c>
      <c r="U954" s="39">
        <f t="shared" si="194"/>
        <v>0.16833802504426387</v>
      </c>
      <c r="V954" s="39">
        <f t="shared" si="195"/>
        <v>-1.0509855823986003E-2</v>
      </c>
      <c r="W954" s="39">
        <f t="shared" si="196"/>
        <v>0.17884788086824988</v>
      </c>
      <c r="Z954" s="37"/>
      <c r="AA954" s="37"/>
    </row>
    <row r="955" spans="1:27">
      <c r="A955" s="1">
        <v>1949.11</v>
      </c>
      <c r="B955" s="11">
        <v>16.11</v>
      </c>
      <c r="C955" s="4">
        <v>1.10667</v>
      </c>
      <c r="D955" s="11">
        <v>2.3433299999999999</v>
      </c>
      <c r="E955" s="11">
        <v>23.8</v>
      </c>
      <c r="F955" s="4">
        <f t="shared" si="200"/>
        <v>1949.8749999999284</v>
      </c>
      <c r="G955" s="22">
        <f>G945*2/12+G957*10/12</f>
        <v>2.3183333333333334</v>
      </c>
      <c r="H955" s="22">
        <f>G955+100*variable_alloc_parm!B$8</f>
        <v>2.3183333333333334</v>
      </c>
      <c r="I955" s="4">
        <f t="shared" si="197"/>
        <v>206.24861344537817</v>
      </c>
      <c r="J955" s="4">
        <f t="shared" si="198"/>
        <v>14.168165924369751</v>
      </c>
      <c r="K955" s="33">
        <f t="shared" si="201"/>
        <v>13485.468654038452</v>
      </c>
      <c r="L955" s="4">
        <f t="shared" si="202"/>
        <v>30.000531554621851</v>
      </c>
      <c r="M955" s="33">
        <f t="shared" si="199"/>
        <v>1961.5706555597721</v>
      </c>
      <c r="N955" s="15">
        <f t="shared" si="191"/>
        <v>10.215861011650642</v>
      </c>
      <c r="O955" s="6"/>
      <c r="P955" s="7">
        <f t="shared" si="192"/>
        <v>13.165319750818004</v>
      </c>
      <c r="Q955" s="7"/>
      <c r="R955" s="46">
        <f t="shared" si="193"/>
        <v>0.12919955980889691</v>
      </c>
      <c r="S955" s="22">
        <f t="shared" si="203"/>
        <v>1.0018581832744389</v>
      </c>
      <c r="T955" s="22">
        <f t="shared" si="204"/>
        <v>11.383648159804681</v>
      </c>
      <c r="U955" s="39">
        <f t="shared" si="194"/>
        <v>0.16733724820166351</v>
      </c>
      <c r="V955" s="39">
        <f t="shared" si="195"/>
        <v>-9.9038389287962048E-3</v>
      </c>
      <c r="W955" s="39">
        <f t="shared" si="196"/>
        <v>0.17724108713045972</v>
      </c>
      <c r="Z955" s="37"/>
      <c r="AA955" s="37"/>
    </row>
    <row r="956" spans="1:27">
      <c r="A956" s="1">
        <v>1949.12</v>
      </c>
      <c r="B956" s="11">
        <v>16.54</v>
      </c>
      <c r="C956" s="4">
        <v>1.1399999999999999</v>
      </c>
      <c r="D956" s="11">
        <v>2.3199999999999998</v>
      </c>
      <c r="E956" s="11">
        <v>23.6</v>
      </c>
      <c r="F956" s="4">
        <f t="shared" si="200"/>
        <v>1949.9583333332616</v>
      </c>
      <c r="G956" s="22">
        <f>G945*1/12+G957*11/12</f>
        <v>2.3191666666666664</v>
      </c>
      <c r="H956" s="22">
        <f>G956+100*variable_alloc_parm!B$8</f>
        <v>2.3191666666666664</v>
      </c>
      <c r="I956" s="4">
        <f t="shared" si="197"/>
        <v>213.54822033898304</v>
      </c>
      <c r="J956" s="4">
        <f t="shared" si="198"/>
        <v>14.718559322033897</v>
      </c>
      <c r="K956" s="33">
        <f t="shared" si="201"/>
        <v>14042.94719362204</v>
      </c>
      <c r="L956" s="4">
        <f t="shared" si="202"/>
        <v>29.9535593220339</v>
      </c>
      <c r="M956" s="33">
        <f t="shared" si="199"/>
        <v>1969.7483367111934</v>
      </c>
      <c r="N956" s="15">
        <f t="shared" si="191"/>
        <v>10.529330904131141</v>
      </c>
      <c r="O956" s="6"/>
      <c r="P956" s="7">
        <f t="shared" si="192"/>
        <v>13.570829980109977</v>
      </c>
      <c r="Q956" s="7"/>
      <c r="R956" s="46">
        <f t="shared" si="193"/>
        <v>0.12538752170992382</v>
      </c>
      <c r="S956" s="22">
        <f t="shared" si="203"/>
        <v>1.0018588806698816</v>
      </c>
      <c r="T956" s="22">
        <f t="shared" si="204"/>
        <v>11.501451920895439</v>
      </c>
      <c r="U956" s="39">
        <f t="shared" si="194"/>
        <v>0.16658419107619715</v>
      </c>
      <c r="V956" s="39">
        <f t="shared" si="195"/>
        <v>-1.1805852437214992E-2</v>
      </c>
      <c r="W956" s="39">
        <f t="shared" si="196"/>
        <v>0.17839004351341214</v>
      </c>
      <c r="Z956" s="37"/>
      <c r="AA956" s="37"/>
    </row>
    <row r="957" spans="1:27">
      <c r="A957" s="1">
        <v>1950.01</v>
      </c>
      <c r="B957" s="11">
        <v>16.88</v>
      </c>
      <c r="C957" s="4">
        <v>1.1499999999999999</v>
      </c>
      <c r="D957" s="11">
        <v>2.3366699999999998</v>
      </c>
      <c r="E957" s="11">
        <v>23.5</v>
      </c>
      <c r="F957" s="4">
        <f t="shared" si="200"/>
        <v>1950.0416666665949</v>
      </c>
      <c r="G957" s="22">
        <v>2.3199999999999998</v>
      </c>
      <c r="H957" s="22">
        <f>G957+100*variable_alloc_parm!B$8</f>
        <v>2.3199999999999998</v>
      </c>
      <c r="I957" s="4">
        <f t="shared" si="197"/>
        <v>218.86536170212767</v>
      </c>
      <c r="J957" s="4">
        <f t="shared" si="198"/>
        <v>14.910851063829789</v>
      </c>
      <c r="K957" s="33">
        <f t="shared" si="201"/>
        <v>14474.314371860353</v>
      </c>
      <c r="L957" s="4">
        <f t="shared" si="202"/>
        <v>30.297163787234048</v>
      </c>
      <c r="M957" s="33">
        <f t="shared" si="199"/>
        <v>2003.6549859771883</v>
      </c>
      <c r="N957" s="15">
        <f t="shared" si="191"/>
        <v>10.745733299747906</v>
      </c>
      <c r="O957" s="6"/>
      <c r="P957" s="7">
        <f t="shared" si="192"/>
        <v>13.849682296613802</v>
      </c>
      <c r="Q957" s="7"/>
      <c r="R957" s="46">
        <f t="shared" si="193"/>
        <v>0.12377451331835171</v>
      </c>
      <c r="S957" s="22">
        <f t="shared" si="203"/>
        <v>1.0000912209180444</v>
      </c>
      <c r="T957" s="22">
        <f t="shared" si="204"/>
        <v>11.571865074132068</v>
      </c>
      <c r="U957" s="39">
        <f t="shared" si="194"/>
        <v>0.16172211936589043</v>
      </c>
      <c r="V957" s="39">
        <f t="shared" si="195"/>
        <v>-1.1920599795022357E-2</v>
      </c>
      <c r="W957" s="39">
        <f t="shared" si="196"/>
        <v>0.17364271916091278</v>
      </c>
      <c r="Z957" s="37"/>
      <c r="AA957" s="37"/>
    </row>
    <row r="958" spans="1:27">
      <c r="A958" s="1">
        <v>1950.02</v>
      </c>
      <c r="B958" s="11">
        <v>17.21</v>
      </c>
      <c r="C958" s="4">
        <v>1.1599999999999999</v>
      </c>
      <c r="D958" s="11">
        <v>2.3533300000000001</v>
      </c>
      <c r="E958" s="11">
        <v>23.5</v>
      </c>
      <c r="F958" s="4">
        <f t="shared" si="200"/>
        <v>1950.1249999999281</v>
      </c>
      <c r="G958" s="22">
        <f>G957*11/12+G969*1/12</f>
        <v>2.3408333333333333</v>
      </c>
      <c r="H958" s="22">
        <f>G958+100*variable_alloc_parm!B$8</f>
        <v>2.3408333333333333</v>
      </c>
      <c r="I958" s="4">
        <f t="shared" si="197"/>
        <v>223.14412765957451</v>
      </c>
      <c r="J958" s="4">
        <f t="shared" si="198"/>
        <v>15.040510638297874</v>
      </c>
      <c r="K958" s="33">
        <f t="shared" si="201"/>
        <v>14840.173818858406</v>
      </c>
      <c r="L958" s="4">
        <f t="shared" si="202"/>
        <v>30.513176638297878</v>
      </c>
      <c r="M958" s="33">
        <f t="shared" si="199"/>
        <v>2029.2752035522403</v>
      </c>
      <c r="N958" s="15">
        <f t="shared" si="191"/>
        <v>10.911564066731676</v>
      </c>
      <c r="O958" s="6"/>
      <c r="P958" s="7">
        <f t="shared" si="192"/>
        <v>14.060924925588564</v>
      </c>
      <c r="Q958" s="7"/>
      <c r="R958" s="46">
        <f t="shared" si="193"/>
        <v>0.12139665169662331</v>
      </c>
      <c r="S958" s="22">
        <f t="shared" si="203"/>
        <v>1.0001104225647852</v>
      </c>
      <c r="T958" s="22">
        <f t="shared" si="204"/>
        <v>11.572920670287614</v>
      </c>
      <c r="U958" s="39">
        <f t="shared" si="194"/>
        <v>0.15418679013961412</v>
      </c>
      <c r="V958" s="39">
        <f t="shared" si="195"/>
        <v>-1.0084069840389565E-2</v>
      </c>
      <c r="W958" s="39">
        <f t="shared" si="196"/>
        <v>0.16427085998000368</v>
      </c>
      <c r="Z958" s="37"/>
      <c r="AA958" s="37"/>
    </row>
    <row r="959" spans="1:27">
      <c r="A959" s="1">
        <v>1950.03</v>
      </c>
      <c r="B959" s="11">
        <v>17.350000000000001</v>
      </c>
      <c r="C959" s="4">
        <v>1.17</v>
      </c>
      <c r="D959" s="11">
        <v>2.37</v>
      </c>
      <c r="E959" s="11">
        <v>23.6</v>
      </c>
      <c r="F959" s="4">
        <f t="shared" si="200"/>
        <v>1950.2083333332614</v>
      </c>
      <c r="G959" s="22">
        <f>G957*10/12+G969*2/12</f>
        <v>2.3616666666666668</v>
      </c>
      <c r="H959" s="22">
        <f>G959+100*variable_alloc_parm!B$8</f>
        <v>2.3616666666666668</v>
      </c>
      <c r="I959" s="4">
        <f t="shared" si="197"/>
        <v>224.00614406779664</v>
      </c>
      <c r="J959" s="4">
        <f t="shared" si="198"/>
        <v>15.105889830508474</v>
      </c>
      <c r="K959" s="33">
        <f t="shared" si="201"/>
        <v>14981.220069521321</v>
      </c>
      <c r="L959" s="4">
        <f t="shared" si="202"/>
        <v>30.599110169491528</v>
      </c>
      <c r="M959" s="33">
        <f t="shared" si="199"/>
        <v>2046.4260267876386</v>
      </c>
      <c r="N959" s="15">
        <f t="shared" si="191"/>
        <v>10.91094652297625</v>
      </c>
      <c r="O959" s="6"/>
      <c r="P959" s="7">
        <f t="shared" si="192"/>
        <v>14.056777000220658</v>
      </c>
      <c r="Q959" s="7"/>
      <c r="R959" s="46">
        <f t="shared" si="193"/>
        <v>0.12164080233493058</v>
      </c>
      <c r="S959" s="22">
        <f t="shared" si="203"/>
        <v>1.0001296216912134</v>
      </c>
      <c r="T959" s="22">
        <f t="shared" si="204"/>
        <v>11.525155367540123</v>
      </c>
      <c r="U959" s="39">
        <f t="shared" si="194"/>
        <v>0.15185260857670468</v>
      </c>
      <c r="V959" s="39">
        <f t="shared" si="195"/>
        <v>-7.4069679133049737E-3</v>
      </c>
      <c r="W959" s="39">
        <f t="shared" si="196"/>
        <v>0.15925957649000966</v>
      </c>
      <c r="Z959" s="37"/>
      <c r="AA959" s="37"/>
    </row>
    <row r="960" spans="1:27">
      <c r="A960" s="1">
        <v>1950.04</v>
      </c>
      <c r="B960" s="11">
        <v>17.84</v>
      </c>
      <c r="C960" s="4">
        <v>1.18</v>
      </c>
      <c r="D960" s="11">
        <v>2.4266700000000001</v>
      </c>
      <c r="E960" s="11">
        <v>23.6</v>
      </c>
      <c r="F960" s="4">
        <f t="shared" si="200"/>
        <v>1950.2916666665947</v>
      </c>
      <c r="G960" s="22">
        <f>G957*9/12+G969*3/12</f>
        <v>2.3824999999999998</v>
      </c>
      <c r="H960" s="22">
        <f>G960+100*variable_alloc_parm!B$8</f>
        <v>2.3824999999999998</v>
      </c>
      <c r="I960" s="4">
        <f t="shared" si="197"/>
        <v>230.33254237288139</v>
      </c>
      <c r="J960" s="4">
        <f t="shared" si="198"/>
        <v>15.235000000000001</v>
      </c>
      <c r="K960" s="33">
        <f t="shared" si="201"/>
        <v>15489.228780812487</v>
      </c>
      <c r="L960" s="4">
        <f t="shared" si="202"/>
        <v>31.330777500000003</v>
      </c>
      <c r="M960" s="33">
        <f t="shared" si="199"/>
        <v>2106.9084532250135</v>
      </c>
      <c r="N960" s="15">
        <f t="shared" si="191"/>
        <v>11.178021600956091</v>
      </c>
      <c r="O960" s="6"/>
      <c r="P960" s="7">
        <f t="shared" si="192"/>
        <v>14.394940886127348</v>
      </c>
      <c r="Q960" s="7"/>
      <c r="R960" s="46">
        <f t="shared" si="193"/>
        <v>0.1192426612330587</v>
      </c>
      <c r="S960" s="22">
        <f t="shared" si="203"/>
        <v>1.0001488183012737</v>
      </c>
      <c r="T960" s="22">
        <f t="shared" si="204"/>
        <v>11.52664927767036</v>
      </c>
      <c r="U960" s="39">
        <f t="shared" si="194"/>
        <v>0.14943401132308831</v>
      </c>
      <c r="V960" s="39">
        <f t="shared" si="195"/>
        <v>-7.6456528318231687E-3</v>
      </c>
      <c r="W960" s="39">
        <f t="shared" si="196"/>
        <v>0.15707966415491148</v>
      </c>
      <c r="Z960" s="37"/>
      <c r="AA960" s="37"/>
    </row>
    <row r="961" spans="1:27">
      <c r="A961" s="1">
        <v>1950.05</v>
      </c>
      <c r="B961" s="11">
        <v>18.440000000000001</v>
      </c>
      <c r="C961" s="4">
        <v>1.19</v>
      </c>
      <c r="D961" s="11">
        <v>2.48333</v>
      </c>
      <c r="E961" s="11">
        <v>23.7</v>
      </c>
      <c r="F961" s="4">
        <f t="shared" si="200"/>
        <v>1950.3749999999279</v>
      </c>
      <c r="G961" s="22">
        <f>G957*8/12+G969*4/12</f>
        <v>2.4033333333333333</v>
      </c>
      <c r="H961" s="22">
        <f>G961+100*variable_alloc_parm!B$8</f>
        <v>2.4033333333333333</v>
      </c>
      <c r="I961" s="4">
        <f t="shared" si="197"/>
        <v>237.07459915611821</v>
      </c>
      <c r="J961" s="4">
        <f t="shared" si="198"/>
        <v>15.299282700421942</v>
      </c>
      <c r="K961" s="33">
        <f t="shared" si="201"/>
        <v>16028.34973835042</v>
      </c>
      <c r="L961" s="4">
        <f t="shared" si="202"/>
        <v>31.927031687763719</v>
      </c>
      <c r="M961" s="33">
        <f t="shared" si="199"/>
        <v>2158.5510713523722</v>
      </c>
      <c r="N961" s="15">
        <f t="shared" ref="N961:N1024" si="205">I961/AVERAGE(L841:L960)</f>
        <v>11.461543104586227</v>
      </c>
      <c r="O961" s="6"/>
      <c r="P961" s="7">
        <f t="shared" ref="P961:P1024" si="206">K961/AVERAGE(M841:M960)</f>
        <v>14.750478376961707</v>
      </c>
      <c r="Q961" s="7"/>
      <c r="R961" s="46">
        <f t="shared" ref="R961:R1024" si="207">1/N961-(H961/100-(((E961/E841)^(1/10))-1))</f>
        <v>0.11726693985923528</v>
      </c>
      <c r="S961" s="22">
        <f t="shared" si="203"/>
        <v>1.000168012398905</v>
      </c>
      <c r="T961" s="22">
        <f t="shared" si="204"/>
        <v>11.479721765199649</v>
      </c>
      <c r="U961" s="39">
        <f t="shared" si="194"/>
        <v>0.14479118256957735</v>
      </c>
      <c r="V961" s="39">
        <f t="shared" si="195"/>
        <v>-7.4457879090609191E-3</v>
      </c>
      <c r="W961" s="39">
        <f t="shared" si="196"/>
        <v>0.15223697047863827</v>
      </c>
      <c r="Z961" s="37"/>
      <c r="AA961" s="37"/>
    </row>
    <row r="962" spans="1:27">
      <c r="A962" s="1">
        <v>1950.06</v>
      </c>
      <c r="B962" s="11">
        <v>18.739999999999998</v>
      </c>
      <c r="C962" s="4">
        <v>1.2</v>
      </c>
      <c r="D962" s="11">
        <v>2.54</v>
      </c>
      <c r="E962" s="11">
        <v>23.8</v>
      </c>
      <c r="F962" s="4">
        <f t="shared" si="200"/>
        <v>1950.4583333332612</v>
      </c>
      <c r="G962" s="22">
        <f>G957*7/12+G969*5/12</f>
        <v>2.4241666666666664</v>
      </c>
      <c r="H962" s="22">
        <f>G962+100*variable_alloc_parm!B$8</f>
        <v>2.4241666666666664</v>
      </c>
      <c r="I962" s="4">
        <f t="shared" si="197"/>
        <v>239.919243697479</v>
      </c>
      <c r="J962" s="4">
        <f t="shared" si="198"/>
        <v>15.363025210084034</v>
      </c>
      <c r="K962" s="33">
        <f t="shared" si="201"/>
        <v>16307.229408509469</v>
      </c>
      <c r="L962" s="4">
        <f t="shared" si="202"/>
        <v>32.518403361344539</v>
      </c>
      <c r="M962" s="33">
        <f t="shared" si="199"/>
        <v>2210.2648184425852</v>
      </c>
      <c r="N962" s="15">
        <f t="shared" si="205"/>
        <v>11.554126144044282</v>
      </c>
      <c r="O962" s="6"/>
      <c r="P962" s="7">
        <f t="shared" si="206"/>
        <v>14.858173852604381</v>
      </c>
      <c r="Q962" s="7"/>
      <c r="R962" s="46">
        <f t="shared" si="207"/>
        <v>0.11605312575784087</v>
      </c>
      <c r="S962" s="22">
        <f t="shared" si="203"/>
        <v>1.0001872039880388</v>
      </c>
      <c r="T962" s="22">
        <f t="shared" si="204"/>
        <v>11.433408271797255</v>
      </c>
      <c r="U962" s="39">
        <f t="shared" ref="U962:U1025" si="208">(($K1082/$K962)^(1/10)-1)</f>
        <v>0.14690841328252313</v>
      </c>
      <c r="V962" s="39">
        <f t="shared" ref="V962:V1025" si="209">(($T1082/$T962)^(1/10)-1)</f>
        <v>-5.4263708569988189E-3</v>
      </c>
      <c r="W962" s="39">
        <f t="shared" ref="W962:W1025" si="210">U962-V962</f>
        <v>0.15233478413952195</v>
      </c>
      <c r="Z962" s="37"/>
      <c r="AA962" s="37"/>
    </row>
    <row r="963" spans="1:27">
      <c r="A963" s="1">
        <v>1950.07</v>
      </c>
      <c r="B963" s="11">
        <v>17.38</v>
      </c>
      <c r="C963" s="4">
        <v>1.24333</v>
      </c>
      <c r="D963" s="11">
        <v>2.6</v>
      </c>
      <c r="E963" s="11">
        <v>24.1</v>
      </c>
      <c r="F963" s="4">
        <f t="shared" si="200"/>
        <v>1950.5416666665944</v>
      </c>
      <c r="G963" s="22">
        <f>G957*6/12+G969*6/12</f>
        <v>2.4449999999999998</v>
      </c>
      <c r="H963" s="22">
        <f>G963+100*variable_alloc_parm!B$8</f>
        <v>2.4449999999999998</v>
      </c>
      <c r="I963" s="4">
        <f t="shared" si="197"/>
        <v>219.7380082987552</v>
      </c>
      <c r="J963" s="4">
        <f t="shared" si="198"/>
        <v>15.719612074688797</v>
      </c>
      <c r="K963" s="33">
        <f t="shared" si="201"/>
        <v>15024.555758443299</v>
      </c>
      <c r="L963" s="4">
        <f t="shared" si="202"/>
        <v>32.872199170124482</v>
      </c>
      <c r="M963" s="33">
        <f t="shared" si="199"/>
        <v>2247.6320467176397</v>
      </c>
      <c r="N963" s="15">
        <f t="shared" si="205"/>
        <v>10.539745658930988</v>
      </c>
      <c r="O963" s="6"/>
      <c r="P963" s="7">
        <f t="shared" si="206"/>
        <v>13.550950714985749</v>
      </c>
      <c r="Q963" s="7"/>
      <c r="R963" s="46">
        <f t="shared" si="207"/>
        <v>0.12624655831063292</v>
      </c>
      <c r="S963" s="22">
        <f t="shared" si="203"/>
        <v>1.0002063930726006</v>
      </c>
      <c r="T963" s="22">
        <f t="shared" si="204"/>
        <v>11.293197423396602</v>
      </c>
      <c r="U963" s="39">
        <f t="shared" si="208"/>
        <v>0.15377785684959244</v>
      </c>
      <c r="V963" s="39">
        <f t="shared" si="209"/>
        <v>-1.8347594448793192E-3</v>
      </c>
      <c r="W963" s="39">
        <f t="shared" si="210"/>
        <v>0.15561261629447176</v>
      </c>
      <c r="Z963" s="37"/>
      <c r="AA963" s="37"/>
    </row>
    <row r="964" spans="1:27">
      <c r="A964" s="1">
        <v>1950.08</v>
      </c>
      <c r="B964" s="11">
        <v>18.43</v>
      </c>
      <c r="C964" s="4">
        <v>1.28667</v>
      </c>
      <c r="D964" s="11">
        <v>2.66</v>
      </c>
      <c r="E964" s="11">
        <v>24.3</v>
      </c>
      <c r="F964" s="4">
        <f t="shared" si="200"/>
        <v>1950.6249999999277</v>
      </c>
      <c r="G964" s="22">
        <f>G957*5/12+G969*7/12</f>
        <v>2.4658333333333333</v>
      </c>
      <c r="H964" s="22">
        <f>G964+100*variable_alloc_parm!B$8</f>
        <v>2.4658333333333333</v>
      </c>
      <c r="I964" s="4">
        <f t="shared" si="197"/>
        <v>231.09551440329221</v>
      </c>
      <c r="J964" s="4">
        <f t="shared" si="198"/>
        <v>16.133676913580249</v>
      </c>
      <c r="K964" s="33">
        <f t="shared" si="201"/>
        <v>15893.051818456162</v>
      </c>
      <c r="L964" s="4">
        <f t="shared" si="202"/>
        <v>33.353991769547335</v>
      </c>
      <c r="M964" s="33">
        <f t="shared" si="199"/>
        <v>2293.8425304988277</v>
      </c>
      <c r="N964" s="15">
        <f t="shared" si="205"/>
        <v>11.040611670261535</v>
      </c>
      <c r="O964" s="6"/>
      <c r="P964" s="7">
        <f t="shared" si="206"/>
        <v>14.189059134964522</v>
      </c>
      <c r="Q964" s="7"/>
      <c r="R964" s="46">
        <f t="shared" si="207"/>
        <v>0.12260690914540671</v>
      </c>
      <c r="S964" s="22">
        <f t="shared" si="203"/>
        <v>1.0002255796565089</v>
      </c>
      <c r="T964" s="22">
        <f t="shared" si="204"/>
        <v>11.202560950321255</v>
      </c>
      <c r="U964" s="39">
        <f t="shared" si="208"/>
        <v>0.14901137983465329</v>
      </c>
      <c r="V964" s="39">
        <f t="shared" si="209"/>
        <v>1.1297201520665823E-4</v>
      </c>
      <c r="W964" s="39">
        <f t="shared" si="210"/>
        <v>0.14889840781944663</v>
      </c>
      <c r="Z964" s="37"/>
      <c r="AA964" s="37"/>
    </row>
    <row r="965" spans="1:27">
      <c r="A965" s="1">
        <v>1950.09</v>
      </c>
      <c r="B965" s="11">
        <v>19.079999999999998</v>
      </c>
      <c r="C965" s="4">
        <v>1.33</v>
      </c>
      <c r="D965" s="11">
        <v>2.72</v>
      </c>
      <c r="E965" s="11">
        <v>24.4</v>
      </c>
      <c r="F965" s="4">
        <f t="shared" si="200"/>
        <v>1950.708333333261</v>
      </c>
      <c r="G965" s="22">
        <f>G957*4/12+G969*8/12</f>
        <v>2.4866666666666664</v>
      </c>
      <c r="H965" s="22">
        <f>G965+100*variable_alloc_parm!B$8</f>
        <v>2.4866666666666664</v>
      </c>
      <c r="I965" s="4">
        <f t="shared" si="197"/>
        <v>238.2654098360656</v>
      </c>
      <c r="J965" s="4">
        <f t="shared" si="198"/>
        <v>16.608647540983611</v>
      </c>
      <c r="K965" s="33">
        <f t="shared" si="201"/>
        <v>16481.329619220145</v>
      </c>
      <c r="L965" s="4">
        <f t="shared" si="202"/>
        <v>33.966557377049192</v>
      </c>
      <c r="M965" s="33">
        <f t="shared" si="199"/>
        <v>2349.5396522158703</v>
      </c>
      <c r="N965" s="15">
        <f t="shared" si="205"/>
        <v>11.337391102277296</v>
      </c>
      <c r="O965" s="6"/>
      <c r="P965" s="7">
        <f t="shared" si="206"/>
        <v>14.563472220744725</v>
      </c>
      <c r="Q965" s="7"/>
      <c r="R965" s="46">
        <f t="shared" si="207"/>
        <v>0.12046164663752623</v>
      </c>
      <c r="S965" s="22">
        <f t="shared" si="203"/>
        <v>1.0002447637436755</v>
      </c>
      <c r="T965" s="22">
        <f t="shared" si="204"/>
        <v>11.159165528286497</v>
      </c>
      <c r="U965" s="39">
        <f t="shared" si="208"/>
        <v>0.14168909659928719</v>
      </c>
      <c r="V965" s="39">
        <f t="shared" si="209"/>
        <v>8.1758878529791801E-4</v>
      </c>
      <c r="W965" s="39">
        <f t="shared" si="210"/>
        <v>0.14087150781398927</v>
      </c>
      <c r="Z965" s="37"/>
      <c r="AA965" s="37"/>
    </row>
    <row r="966" spans="1:27">
      <c r="A966" s="1">
        <v>1950.1</v>
      </c>
      <c r="B966" s="11">
        <v>19.87</v>
      </c>
      <c r="C966" s="4">
        <v>1.3766700000000001</v>
      </c>
      <c r="D966" s="11">
        <v>2.76</v>
      </c>
      <c r="E966" s="11">
        <v>24.6</v>
      </c>
      <c r="F966" s="4">
        <f t="shared" si="200"/>
        <v>1950.7916666665942</v>
      </c>
      <c r="G966" s="22">
        <f>G957*3/12+G969*9/12</f>
        <v>2.5074999999999998</v>
      </c>
      <c r="H966" s="22">
        <f>G966+100*variable_alloc_parm!B$8</f>
        <v>2.5074999999999998</v>
      </c>
      <c r="I966" s="4">
        <f t="shared" si="197"/>
        <v>246.11337398373988</v>
      </c>
      <c r="J966" s="4">
        <f t="shared" si="198"/>
        <v>17.051680853658539</v>
      </c>
      <c r="K966" s="33">
        <f t="shared" si="201"/>
        <v>17122.481917079869</v>
      </c>
      <c r="L966" s="4">
        <f t="shared" si="202"/>
        <v>34.185853658536587</v>
      </c>
      <c r="M966" s="33">
        <f t="shared" si="199"/>
        <v>2378.3618566250848</v>
      </c>
      <c r="N966" s="15">
        <f t="shared" si="205"/>
        <v>11.662444039105258</v>
      </c>
      <c r="O966" s="6"/>
      <c r="P966" s="7">
        <f t="shared" si="206"/>
        <v>14.972212563986426</v>
      </c>
      <c r="Q966" s="7"/>
      <c r="R966" s="46">
        <f t="shared" si="207"/>
        <v>0.11865823581629902</v>
      </c>
      <c r="S966" s="22">
        <f t="shared" si="203"/>
        <v>1.000263945338006</v>
      </c>
      <c r="T966" s="22">
        <f t="shared" si="204"/>
        <v>11.071149758251497</v>
      </c>
      <c r="U966" s="39">
        <f t="shared" si="208"/>
        <v>0.1346575411576274</v>
      </c>
      <c r="V966" s="39">
        <f t="shared" si="209"/>
        <v>5.1208143666170436E-4</v>
      </c>
      <c r="W966" s="39">
        <f t="shared" si="210"/>
        <v>0.1341454597209657</v>
      </c>
      <c r="Z966" s="37"/>
      <c r="AA966" s="37"/>
    </row>
    <row r="967" spans="1:27">
      <c r="A967" s="1">
        <v>1950.11</v>
      </c>
      <c r="B967" s="11">
        <v>19.829999999999998</v>
      </c>
      <c r="C967" s="4">
        <v>1.42333</v>
      </c>
      <c r="D967" s="11">
        <v>2.8</v>
      </c>
      <c r="E967" s="11">
        <v>24.7</v>
      </c>
      <c r="F967" s="4">
        <f t="shared" si="200"/>
        <v>1950.8749999999275</v>
      </c>
      <c r="G967" s="22">
        <f>G957*2/12+G969*10/12</f>
        <v>2.5283333333333333</v>
      </c>
      <c r="H967" s="22">
        <f>G967+100*variable_alloc_parm!B$8</f>
        <v>2.5283333333333333</v>
      </c>
      <c r="I967" s="4">
        <f t="shared" si="197"/>
        <v>244.62352226720648</v>
      </c>
      <c r="J967" s="4">
        <f t="shared" si="198"/>
        <v>17.558244979757088</v>
      </c>
      <c r="K967" s="33">
        <f t="shared" si="201"/>
        <v>17120.626817857559</v>
      </c>
      <c r="L967" s="4">
        <f t="shared" si="202"/>
        <v>34.540890688259111</v>
      </c>
      <c r="M967" s="33">
        <f t="shared" si="199"/>
        <v>2417.4359601614306</v>
      </c>
      <c r="N967" s="15">
        <f t="shared" si="205"/>
        <v>11.542173388716293</v>
      </c>
      <c r="O967" s="6"/>
      <c r="P967" s="7">
        <f t="shared" si="206"/>
        <v>14.812579571593139</v>
      </c>
      <c r="Q967" s="7"/>
      <c r="R967" s="46">
        <f t="shared" si="207"/>
        <v>0.11977266934561016</v>
      </c>
      <c r="S967" s="22">
        <f t="shared" si="203"/>
        <v>1.0002831244433987</v>
      </c>
      <c r="T967" s="22">
        <f t="shared" si="204"/>
        <v>11.029237637278024</v>
      </c>
      <c r="U967" s="39">
        <f t="shared" si="208"/>
        <v>0.13862491592141013</v>
      </c>
      <c r="V967" s="39">
        <f t="shared" si="209"/>
        <v>8.8773309805034728E-4</v>
      </c>
      <c r="W967" s="39">
        <f t="shared" si="210"/>
        <v>0.13773718282335978</v>
      </c>
      <c r="Z967" s="37"/>
      <c r="AA967" s="37"/>
    </row>
    <row r="968" spans="1:27">
      <c r="A968" s="1">
        <v>1950.12</v>
      </c>
      <c r="B968" s="11">
        <v>19.75</v>
      </c>
      <c r="C968" s="4">
        <v>1.47</v>
      </c>
      <c r="D968" s="11">
        <v>2.84</v>
      </c>
      <c r="E968" s="11">
        <v>25</v>
      </c>
      <c r="F968" s="4">
        <f t="shared" si="200"/>
        <v>1950.9583333332607</v>
      </c>
      <c r="G968" s="22">
        <f>G957*1/12+G969*11/12</f>
        <v>2.5491666666666668</v>
      </c>
      <c r="H968" s="22">
        <f>G968+100*variable_alloc_parm!B$8</f>
        <v>2.5491666666666668</v>
      </c>
      <c r="I968" s="4">
        <f t="shared" si="197"/>
        <v>240.71300000000002</v>
      </c>
      <c r="J968" s="4">
        <f t="shared" si="198"/>
        <v>17.916360000000001</v>
      </c>
      <c r="K968" s="33">
        <f t="shared" si="201"/>
        <v>16951.432201745833</v>
      </c>
      <c r="L968" s="4">
        <f t="shared" si="202"/>
        <v>34.61392</v>
      </c>
      <c r="M968" s="33">
        <f t="shared" si="199"/>
        <v>2437.5730355928181</v>
      </c>
      <c r="N968" s="15">
        <f t="shared" si="205"/>
        <v>11.306665788890761</v>
      </c>
      <c r="O968" s="6"/>
      <c r="P968" s="7">
        <f t="shared" si="206"/>
        <v>14.508560511396032</v>
      </c>
      <c r="Q968" s="7"/>
      <c r="R968" s="46">
        <f t="shared" si="207"/>
        <v>0.12189353128627989</v>
      </c>
      <c r="S968" s="22">
        <f t="shared" si="203"/>
        <v>1.000302301063746</v>
      </c>
      <c r="T968" s="22">
        <f t="shared" si="204"/>
        <v>10.899971960636648</v>
      </c>
      <c r="U968" s="39">
        <f t="shared" si="208"/>
        <v>0.14278648858235132</v>
      </c>
      <c r="V968" s="39">
        <f t="shared" si="209"/>
        <v>3.1342773028293358E-3</v>
      </c>
      <c r="W968" s="39">
        <f t="shared" si="210"/>
        <v>0.13965221127952199</v>
      </c>
      <c r="Z968" s="37"/>
      <c r="AA968" s="37"/>
    </row>
    <row r="969" spans="1:27">
      <c r="A969" s="1">
        <v>1951.01</v>
      </c>
      <c r="B969" s="11">
        <v>21.21</v>
      </c>
      <c r="C969" s="4">
        <v>1.4866699999999999</v>
      </c>
      <c r="D969" s="11">
        <v>2.8366699999999998</v>
      </c>
      <c r="E969" s="11">
        <v>25.4</v>
      </c>
      <c r="F969" s="4">
        <f t="shared" si="200"/>
        <v>1951.041666666594</v>
      </c>
      <c r="G969" s="22">
        <v>2.57</v>
      </c>
      <c r="H969" s="22">
        <f>G969+100*variable_alloc_parm!B$8</f>
        <v>2.57</v>
      </c>
      <c r="I969" s="4">
        <f t="shared" si="197"/>
        <v>254.43649606299218</v>
      </c>
      <c r="J969" s="4">
        <f t="shared" si="198"/>
        <v>17.834186968503939</v>
      </c>
      <c r="K969" s="33">
        <f t="shared" si="201"/>
        <v>18022.524459698492</v>
      </c>
      <c r="L969" s="4">
        <f t="shared" si="202"/>
        <v>34.028872007874021</v>
      </c>
      <c r="M969" s="33">
        <f t="shared" si="199"/>
        <v>2410.3703186748194</v>
      </c>
      <c r="N969" s="15">
        <f t="shared" si="205"/>
        <v>11.895759839437064</v>
      </c>
      <c r="O969" s="6"/>
      <c r="P969" s="7">
        <f t="shared" si="206"/>
        <v>15.257997535425217</v>
      </c>
      <c r="Q969" s="7"/>
      <c r="R969" s="46">
        <f t="shared" si="207"/>
        <v>0.11898759156334363</v>
      </c>
      <c r="S969" s="22">
        <f t="shared" si="203"/>
        <v>1.001340335826904</v>
      </c>
      <c r="T969" s="22">
        <f t="shared" si="204"/>
        <v>10.731562041097588</v>
      </c>
      <c r="U969" s="39">
        <f t="shared" si="208"/>
        <v>0.14182390694439451</v>
      </c>
      <c r="V969" s="39">
        <f t="shared" si="209"/>
        <v>5.0185249852834346E-3</v>
      </c>
      <c r="W969" s="39">
        <f t="shared" si="210"/>
        <v>0.13680538195911107</v>
      </c>
      <c r="Z969" s="37"/>
      <c r="AA969" s="37"/>
    </row>
    <row r="970" spans="1:27">
      <c r="A970" s="1">
        <v>1951.02</v>
      </c>
      <c r="B970" s="11">
        <v>22</v>
      </c>
      <c r="C970" s="4">
        <v>1.5033300000000001</v>
      </c>
      <c r="D970" s="11">
        <v>2.8333300000000001</v>
      </c>
      <c r="E970" s="11">
        <v>25.7</v>
      </c>
      <c r="F970" s="4">
        <f t="shared" si="200"/>
        <v>1951.1249999999272</v>
      </c>
      <c r="G970" s="22">
        <f>G969*11/12+G981*1/12</f>
        <v>2.5791666666666666</v>
      </c>
      <c r="H970" s="22">
        <f>G970+100*variable_alloc_parm!B$8</f>
        <v>2.5791666666666666</v>
      </c>
      <c r="I970" s="4">
        <f t="shared" ref="I970:I1033" si="211">B970*$E$1839/E970</f>
        <v>260.8326848249028</v>
      </c>
      <c r="J970" s="4">
        <f t="shared" ref="J970:J1033" si="212">C970*$E$1839/E970</f>
        <v>17.823527276264596</v>
      </c>
      <c r="K970" s="33">
        <f t="shared" si="201"/>
        <v>18580.794271483264</v>
      </c>
      <c r="L970" s="4">
        <f t="shared" si="202"/>
        <v>33.592048677042804</v>
      </c>
      <c r="M970" s="33">
        <f t="shared" ref="M970:M1033" si="213">L970*(K970/I970)</f>
        <v>2392.9782651464393</v>
      </c>
      <c r="N970" s="15">
        <f t="shared" si="205"/>
        <v>12.141507370682696</v>
      </c>
      <c r="O970" s="6"/>
      <c r="P970" s="7">
        <f t="shared" si="206"/>
        <v>15.565638866147722</v>
      </c>
      <c r="Q970" s="7"/>
      <c r="R970" s="46">
        <f t="shared" si="207"/>
        <v>0.11844055145727519</v>
      </c>
      <c r="S970" s="22">
        <f t="shared" si="203"/>
        <v>1.0013483256412163</v>
      </c>
      <c r="T970" s="22">
        <f t="shared" si="204"/>
        <v>10.620506880535789</v>
      </c>
      <c r="U970" s="39">
        <f t="shared" si="208"/>
        <v>0.14322931989244703</v>
      </c>
      <c r="V970" s="39">
        <f t="shared" si="209"/>
        <v>6.8820370813205134E-3</v>
      </c>
      <c r="W970" s="39">
        <f t="shared" si="210"/>
        <v>0.13634728281112651</v>
      </c>
      <c r="Z970" s="37"/>
      <c r="AA970" s="37"/>
    </row>
    <row r="971" spans="1:27">
      <c r="A971" s="1">
        <v>1951.03</v>
      </c>
      <c r="B971" s="11">
        <v>21.63</v>
      </c>
      <c r="C971" s="4">
        <v>1.52</v>
      </c>
      <c r="D971" s="11">
        <v>2.83</v>
      </c>
      <c r="E971" s="11">
        <v>25.8</v>
      </c>
      <c r="F971" s="4">
        <f t="shared" ref="F971:F1034" si="214">F970+1/12</f>
        <v>1951.2083333332605</v>
      </c>
      <c r="G971" s="22">
        <f>G969*10/12+G981*2/12</f>
        <v>2.5883333333333334</v>
      </c>
      <c r="H971" s="22">
        <f>G971+100*variable_alloc_parm!B$8</f>
        <v>2.5883333333333334</v>
      </c>
      <c r="I971" s="4">
        <f t="shared" si="211"/>
        <v>255.45197674418608</v>
      </c>
      <c r="J971" s="4">
        <f t="shared" si="212"/>
        <v>17.951317829457366</v>
      </c>
      <c r="K971" s="33">
        <f t="shared" ref="K971:K1034" si="215">K970*((I971+(J971/12))/I970)</f>
        <v>18304.057412475107</v>
      </c>
      <c r="L971" s="4">
        <f t="shared" ref="L971:L1034" si="216">D971*$E$1839/E971</f>
        <v>33.422519379844964</v>
      </c>
      <c r="M971" s="33">
        <f t="shared" si="213"/>
        <v>2394.8443124042788</v>
      </c>
      <c r="N971" s="15">
        <f t="shared" si="205"/>
        <v>11.841626487283099</v>
      </c>
      <c r="O971" s="6"/>
      <c r="P971" s="7">
        <f t="shared" si="206"/>
        <v>15.177316546374948</v>
      </c>
      <c r="Q971" s="7"/>
      <c r="R971" s="46">
        <f t="shared" si="207"/>
        <v>0.120096636801555</v>
      </c>
      <c r="S971" s="22">
        <f t="shared" ref="S971:S1034" si="217">((H971/H972+H971/1200+((1+H972/1200)^(-119))*(1-H971/H972)))</f>
        <v>1.0013563152444647</v>
      </c>
      <c r="T971" s="22">
        <f t="shared" ref="T971:T1034" si="218">T970*S970*E970/E971</f>
        <v>10.59360652343946</v>
      </c>
      <c r="U971" s="39">
        <f t="shared" si="208"/>
        <v>0.14877683835003519</v>
      </c>
      <c r="V971" s="39">
        <f t="shared" si="209"/>
        <v>7.7861420702105555E-3</v>
      </c>
      <c r="W971" s="39">
        <f t="shared" si="210"/>
        <v>0.14099069627982463</v>
      </c>
      <c r="Z971" s="37"/>
      <c r="AA971" s="37"/>
    </row>
    <row r="972" spans="1:27">
      <c r="A972" s="1">
        <v>1951.04</v>
      </c>
      <c r="B972" s="11">
        <v>21.92</v>
      </c>
      <c r="C972" s="4">
        <v>1.5333300000000001</v>
      </c>
      <c r="D972" s="11">
        <v>2.7933300000000001</v>
      </c>
      <c r="E972" s="11">
        <v>25.8</v>
      </c>
      <c r="F972" s="4">
        <f t="shared" si="214"/>
        <v>1951.2916666665938</v>
      </c>
      <c r="G972" s="22">
        <f>G969*9/12+G981*3/12</f>
        <v>2.5975000000000001</v>
      </c>
      <c r="H972" s="22">
        <f>G972+100*variable_alloc_parm!B$8</f>
        <v>2.5975000000000001</v>
      </c>
      <c r="I972" s="4">
        <f t="shared" si="211"/>
        <v>258.87689922480627</v>
      </c>
      <c r="J972" s="4">
        <f t="shared" si="212"/>
        <v>18.108746162790702</v>
      </c>
      <c r="K972" s="33">
        <f t="shared" si="215"/>
        <v>18657.595246300367</v>
      </c>
      <c r="L972" s="4">
        <f t="shared" si="216"/>
        <v>32.989443837209308</v>
      </c>
      <c r="M972" s="33">
        <f t="shared" si="213"/>
        <v>2377.592177433768</v>
      </c>
      <c r="N972" s="15">
        <f t="shared" si="205"/>
        <v>11.951097197083959</v>
      </c>
      <c r="O972" s="6"/>
      <c r="P972" s="7">
        <f t="shared" si="206"/>
        <v>15.314143757332674</v>
      </c>
      <c r="Q972" s="7"/>
      <c r="R972" s="46">
        <f t="shared" si="207"/>
        <v>0.11848676067127077</v>
      </c>
      <c r="S972" s="22">
        <f t="shared" si="217"/>
        <v>1.0013643046367939</v>
      </c>
      <c r="T972" s="22">
        <f t="shared" si="218"/>
        <v>10.607974793461059</v>
      </c>
      <c r="U972" s="39">
        <f t="shared" si="208"/>
        <v>0.14988497490877584</v>
      </c>
      <c r="V972" s="39">
        <f t="shared" si="209"/>
        <v>7.6307053128938929E-3</v>
      </c>
      <c r="W972" s="39">
        <f t="shared" si="210"/>
        <v>0.14225426959588194</v>
      </c>
      <c r="Z972" s="37"/>
      <c r="AA972" s="37"/>
    </row>
    <row r="973" spans="1:27">
      <c r="A973" s="1">
        <v>1951.05</v>
      </c>
      <c r="B973" s="11">
        <v>21.93</v>
      </c>
      <c r="C973" s="4">
        <v>1.54667</v>
      </c>
      <c r="D973" s="11">
        <v>2.7566700000000002</v>
      </c>
      <c r="E973" s="11">
        <v>25.9</v>
      </c>
      <c r="F973" s="4">
        <f t="shared" si="214"/>
        <v>1951.374999999927</v>
      </c>
      <c r="G973" s="22">
        <f>G969*8/12+G981*4/12</f>
        <v>2.6066666666666665</v>
      </c>
      <c r="H973" s="22">
        <f>G973+100*variable_alloc_parm!B$8</f>
        <v>2.6066666666666665</v>
      </c>
      <c r="I973" s="4">
        <f t="shared" si="211"/>
        <v>257.99501930501935</v>
      </c>
      <c r="J973" s="4">
        <f t="shared" si="212"/>
        <v>18.195766370656376</v>
      </c>
      <c r="K973" s="33">
        <f t="shared" si="215"/>
        <v>18703.319726859343</v>
      </c>
      <c r="L973" s="4">
        <f t="shared" si="216"/>
        <v>32.430785675675679</v>
      </c>
      <c r="M973" s="33">
        <f t="shared" si="213"/>
        <v>2351.0661373206262</v>
      </c>
      <c r="N973" s="15">
        <f t="shared" si="205"/>
        <v>11.863875406269178</v>
      </c>
      <c r="O973" s="6"/>
      <c r="P973" s="7">
        <f t="shared" si="206"/>
        <v>15.200667239383641</v>
      </c>
      <c r="Q973" s="7"/>
      <c r="R973" s="46">
        <f t="shared" si="207"/>
        <v>0.11868144406708797</v>
      </c>
      <c r="S973" s="22">
        <f t="shared" si="217"/>
        <v>1.0013722938183494</v>
      </c>
      <c r="T973" s="22">
        <f t="shared" si="218"/>
        <v>10.581433992609897</v>
      </c>
      <c r="U973" s="39">
        <f t="shared" si="208"/>
        <v>0.15104771605364542</v>
      </c>
      <c r="V973" s="39">
        <f t="shared" si="209"/>
        <v>8.781651377185451E-3</v>
      </c>
      <c r="W973" s="39">
        <f t="shared" si="210"/>
        <v>0.14226606467645997</v>
      </c>
      <c r="Z973" s="37"/>
      <c r="AA973" s="37"/>
    </row>
    <row r="974" spans="1:27">
      <c r="A974" s="1">
        <v>1951.06</v>
      </c>
      <c r="B974" s="11">
        <v>21.55</v>
      </c>
      <c r="C974" s="4">
        <v>1.56</v>
      </c>
      <c r="D974" s="11">
        <v>2.72</v>
      </c>
      <c r="E974" s="11">
        <v>25.9</v>
      </c>
      <c r="F974" s="4">
        <f t="shared" si="214"/>
        <v>1951.4583333332603</v>
      </c>
      <c r="G974" s="22">
        <f>G969*7/12+G981*5/12</f>
        <v>2.6158333333333332</v>
      </c>
      <c r="H974" s="22">
        <f>G974+100*variable_alloc_parm!B$8</f>
        <v>2.6158333333333332</v>
      </c>
      <c r="I974" s="4">
        <f t="shared" si="211"/>
        <v>253.52451737451742</v>
      </c>
      <c r="J974" s="4">
        <f t="shared" si="212"/>
        <v>18.352586872586876</v>
      </c>
      <c r="K974" s="33">
        <f t="shared" si="215"/>
        <v>18490.103587702259</v>
      </c>
      <c r="L974" s="4">
        <f t="shared" si="216"/>
        <v>31.99938223938225</v>
      </c>
      <c r="M974" s="33">
        <f t="shared" si="213"/>
        <v>2333.7856964524431</v>
      </c>
      <c r="N974" s="15">
        <f t="shared" si="205"/>
        <v>11.61566485702518</v>
      </c>
      <c r="O974" s="6"/>
      <c r="P974" s="7">
        <f t="shared" si="206"/>
        <v>14.88442918742812</v>
      </c>
      <c r="Q974" s="7"/>
      <c r="R974" s="46">
        <f t="shared" si="207"/>
        <v>0.11820658882878607</v>
      </c>
      <c r="S974" s="22">
        <f t="shared" si="217"/>
        <v>1.0013802827892759</v>
      </c>
      <c r="T974" s="22">
        <f t="shared" si="218"/>
        <v>10.595954829067228</v>
      </c>
      <c r="U974" s="39">
        <f t="shared" si="208"/>
        <v>0.15111731230023073</v>
      </c>
      <c r="V974" s="39">
        <f t="shared" si="209"/>
        <v>7.5401267013051054E-3</v>
      </c>
      <c r="W974" s="39">
        <f t="shared" si="210"/>
        <v>0.14357718559892563</v>
      </c>
      <c r="Z974" s="37"/>
      <c r="AA974" s="37"/>
    </row>
    <row r="975" spans="1:27">
      <c r="A975" s="1">
        <v>1951.07</v>
      </c>
      <c r="B975" s="11">
        <v>21.93</v>
      </c>
      <c r="C975" s="4">
        <v>1.54667</v>
      </c>
      <c r="D975" s="11">
        <v>2.65</v>
      </c>
      <c r="E975" s="11">
        <v>25.9</v>
      </c>
      <c r="F975" s="4">
        <f t="shared" si="214"/>
        <v>1951.5416666665935</v>
      </c>
      <c r="G975" s="22">
        <f>G969*6/12+G981*6/12</f>
        <v>2.625</v>
      </c>
      <c r="H975" s="22">
        <f>G975+100*variable_alloc_parm!B$8</f>
        <v>2.625</v>
      </c>
      <c r="I975" s="4">
        <f t="shared" si="211"/>
        <v>257.99501930501935</v>
      </c>
      <c r="J975" s="4">
        <f t="shared" si="212"/>
        <v>18.195766370656376</v>
      </c>
      <c r="K975" s="33">
        <f t="shared" si="215"/>
        <v>18926.735300292799</v>
      </c>
      <c r="L975" s="4">
        <f t="shared" si="216"/>
        <v>31.175868725868728</v>
      </c>
      <c r="M975" s="33">
        <f t="shared" si="213"/>
        <v>2287.0883969802057</v>
      </c>
      <c r="N975" s="15">
        <f t="shared" si="205"/>
        <v>11.778190092457809</v>
      </c>
      <c r="O975" s="6"/>
      <c r="P975" s="7">
        <f t="shared" si="206"/>
        <v>15.093562700583249</v>
      </c>
      <c r="Q975" s="7"/>
      <c r="R975" s="46">
        <f t="shared" si="207"/>
        <v>0.11692697213559157</v>
      </c>
      <c r="S975" s="22">
        <f t="shared" si="217"/>
        <v>1.0013882715497184</v>
      </c>
      <c r="T975" s="22">
        <f t="shared" si="218"/>
        <v>10.610580243153734</v>
      </c>
      <c r="U975" s="39">
        <f t="shared" si="208"/>
        <v>0.14763473071608324</v>
      </c>
      <c r="V975" s="39">
        <f t="shared" si="209"/>
        <v>6.7226196291811924E-3</v>
      </c>
      <c r="W975" s="39">
        <f t="shared" si="210"/>
        <v>0.14091211108690205</v>
      </c>
      <c r="Z975" s="37"/>
      <c r="AA975" s="37"/>
    </row>
    <row r="976" spans="1:27">
      <c r="A976" s="1">
        <v>1951.08</v>
      </c>
      <c r="B976" s="11">
        <v>22.89</v>
      </c>
      <c r="C976" s="4">
        <v>1.5333300000000001</v>
      </c>
      <c r="D976" s="11">
        <v>2.58</v>
      </c>
      <c r="E976" s="11">
        <v>25.9</v>
      </c>
      <c r="F976" s="4">
        <f t="shared" si="214"/>
        <v>1951.6249999999268</v>
      </c>
      <c r="G976" s="22">
        <f>G969*5/12+G981*7/12</f>
        <v>2.6341666666666668</v>
      </c>
      <c r="H976" s="22">
        <f>G976+100*variable_alloc_parm!B$8</f>
        <v>2.6341666666666668</v>
      </c>
      <c r="I976" s="4">
        <f t="shared" si="211"/>
        <v>269.28891891891897</v>
      </c>
      <c r="J976" s="4">
        <f t="shared" si="212"/>
        <v>18.038828223938228</v>
      </c>
      <c r="K976" s="33">
        <f t="shared" si="215"/>
        <v>19865.544092272474</v>
      </c>
      <c r="L976" s="4">
        <f t="shared" si="216"/>
        <v>30.352355212355217</v>
      </c>
      <c r="M976" s="33">
        <f t="shared" si="213"/>
        <v>2239.1045765864128</v>
      </c>
      <c r="N976" s="15">
        <f t="shared" si="205"/>
        <v>12.256989084145143</v>
      </c>
      <c r="O976" s="6"/>
      <c r="P976" s="7">
        <f t="shared" si="206"/>
        <v>15.703908734990359</v>
      </c>
      <c r="Q976" s="7"/>
      <c r="R976" s="46">
        <f t="shared" si="207"/>
        <v>0.11208956621321098</v>
      </c>
      <c r="S976" s="22">
        <f t="shared" si="217"/>
        <v>1.0013962600998219</v>
      </c>
      <c r="T976" s="22">
        <f t="shared" si="218"/>
        <v>10.62531060983131</v>
      </c>
      <c r="U976" s="39">
        <f t="shared" si="208"/>
        <v>0.14678659041690234</v>
      </c>
      <c r="V976" s="39">
        <f t="shared" si="209"/>
        <v>6.2601561553314866E-3</v>
      </c>
      <c r="W976" s="39">
        <f t="shared" si="210"/>
        <v>0.14052643426157085</v>
      </c>
      <c r="Z976" s="37"/>
      <c r="AA976" s="37"/>
    </row>
    <row r="977" spans="1:27">
      <c r="A977" s="1">
        <v>1951.09</v>
      </c>
      <c r="B977" s="11">
        <v>23.48</v>
      </c>
      <c r="C977" s="4">
        <v>1.52</v>
      </c>
      <c r="D977" s="11">
        <v>2.5099999999999998</v>
      </c>
      <c r="E977" s="11">
        <v>26.1</v>
      </c>
      <c r="F977" s="4">
        <f t="shared" si="214"/>
        <v>1951.70833333326</v>
      </c>
      <c r="G977" s="22">
        <f>G969*4/12+G981*8/12</f>
        <v>2.6433333333333335</v>
      </c>
      <c r="H977" s="22">
        <f>G977+100*variable_alloc_parm!B$8</f>
        <v>2.6433333333333335</v>
      </c>
      <c r="I977" s="4">
        <f t="shared" si="211"/>
        <v>274.11325670498087</v>
      </c>
      <c r="J977" s="4">
        <f t="shared" si="212"/>
        <v>17.744980842911879</v>
      </c>
      <c r="K977" s="33">
        <f t="shared" si="215"/>
        <v>20330.525113847099</v>
      </c>
      <c r="L977" s="4">
        <f t="shared" si="216"/>
        <v>29.302567049808427</v>
      </c>
      <c r="M977" s="33">
        <f t="shared" si="213"/>
        <v>2173.3227442826324</v>
      </c>
      <c r="N977" s="15">
        <f t="shared" si="205"/>
        <v>12.44495315715004</v>
      </c>
      <c r="O977" s="6"/>
      <c r="P977" s="7">
        <f t="shared" si="206"/>
        <v>15.939525555027883</v>
      </c>
      <c r="Q977" s="7"/>
      <c r="R977" s="46">
        <f t="shared" si="207"/>
        <v>0.1101696347260776</v>
      </c>
      <c r="S977" s="22">
        <f t="shared" si="217"/>
        <v>1.0014042484397307</v>
      </c>
      <c r="T977" s="22">
        <f t="shared" si="218"/>
        <v>10.558612618907141</v>
      </c>
      <c r="U977" s="39">
        <f t="shared" si="208"/>
        <v>0.14313427035559556</v>
      </c>
      <c r="V977" s="39">
        <f t="shared" si="209"/>
        <v>7.3878298918934604E-3</v>
      </c>
      <c r="W977" s="39">
        <f t="shared" si="210"/>
        <v>0.1357464404637021</v>
      </c>
      <c r="Z977" s="37"/>
      <c r="AA977" s="37"/>
    </row>
    <row r="978" spans="1:27">
      <c r="A978" s="1">
        <v>1951.1</v>
      </c>
      <c r="B978" s="11">
        <v>23.36</v>
      </c>
      <c r="C978" s="4">
        <v>1.48333</v>
      </c>
      <c r="D978" s="11">
        <v>2.4866700000000002</v>
      </c>
      <c r="E978" s="11">
        <v>26.2</v>
      </c>
      <c r="F978" s="4">
        <f t="shared" si="214"/>
        <v>1951.7916666665933</v>
      </c>
      <c r="G978" s="22">
        <f>G969*3/12+G981*9/12</f>
        <v>2.6525000000000003</v>
      </c>
      <c r="H978" s="22">
        <f>G978+100*variable_alloc_parm!B$8</f>
        <v>2.6525000000000003</v>
      </c>
      <c r="I978" s="4">
        <f t="shared" si="211"/>
        <v>271.67145038167945</v>
      </c>
      <c r="J978" s="4">
        <f t="shared" si="212"/>
        <v>17.250788206106876</v>
      </c>
      <c r="K978" s="33">
        <f t="shared" si="215"/>
        <v>20256.04225305338</v>
      </c>
      <c r="L978" s="4">
        <f t="shared" si="216"/>
        <v>28.919402633587794</v>
      </c>
      <c r="M978" s="33">
        <f t="shared" si="213"/>
        <v>2156.2539635873395</v>
      </c>
      <c r="N978" s="15">
        <f t="shared" si="205"/>
        <v>12.309457904118698</v>
      </c>
      <c r="O978" s="6"/>
      <c r="P978" s="7">
        <f t="shared" si="206"/>
        <v>15.760621840301779</v>
      </c>
      <c r="Q978" s="7"/>
      <c r="R978" s="46">
        <f t="shared" si="207"/>
        <v>0.10997701425032108</v>
      </c>
      <c r="S978" s="22">
        <f t="shared" si="217"/>
        <v>1.0014122365695901</v>
      </c>
      <c r="T978" s="22">
        <f t="shared" si="218"/>
        <v>10.533082894759442</v>
      </c>
      <c r="U978" s="39">
        <f t="shared" si="208"/>
        <v>0.14508335709556119</v>
      </c>
      <c r="V978" s="39">
        <f t="shared" si="209"/>
        <v>8.4589532722063598E-3</v>
      </c>
      <c r="W978" s="39">
        <f t="shared" si="210"/>
        <v>0.13662440382335483</v>
      </c>
      <c r="Z978" s="37"/>
      <c r="AA978" s="37"/>
    </row>
    <row r="979" spans="1:27">
      <c r="A979" s="1">
        <v>1951.11</v>
      </c>
      <c r="B979" s="11">
        <v>22.71</v>
      </c>
      <c r="C979" s="4">
        <v>1.4466699999999999</v>
      </c>
      <c r="D979" s="11">
        <v>2.46333</v>
      </c>
      <c r="E979" s="11">
        <v>26.4</v>
      </c>
      <c r="F979" s="4">
        <f t="shared" si="214"/>
        <v>1951.8749999999266</v>
      </c>
      <c r="G979" s="22">
        <f>G969*2/12+G981*10/12</f>
        <v>2.6616666666666666</v>
      </c>
      <c r="H979" s="22">
        <f>G979+100*variable_alloc_parm!B$8</f>
        <v>2.6616666666666666</v>
      </c>
      <c r="I979" s="4">
        <f t="shared" si="211"/>
        <v>262.11125000000004</v>
      </c>
      <c r="J979" s="4">
        <f t="shared" si="212"/>
        <v>16.69698291666667</v>
      </c>
      <c r="K979" s="33">
        <f t="shared" si="215"/>
        <v>19646.971050718319</v>
      </c>
      <c r="L979" s="4">
        <f t="shared" si="216"/>
        <v>28.430933750000005</v>
      </c>
      <c r="M979" s="33">
        <f t="shared" si="213"/>
        <v>2131.0864464273868</v>
      </c>
      <c r="N979" s="15">
        <f t="shared" si="205"/>
        <v>11.852030617771048</v>
      </c>
      <c r="O979" s="6"/>
      <c r="P979" s="7">
        <f t="shared" si="206"/>
        <v>15.171743623530059</v>
      </c>
      <c r="Q979" s="7"/>
      <c r="R979" s="46">
        <f t="shared" si="207"/>
        <v>0.11313575035964313</v>
      </c>
      <c r="S979" s="22">
        <f t="shared" si="217"/>
        <v>1.0014202244895438</v>
      </c>
      <c r="T979" s="22">
        <f t="shared" si="218"/>
        <v>10.468049326132022</v>
      </c>
      <c r="U979" s="39">
        <f t="shared" si="208"/>
        <v>0.15395418157099638</v>
      </c>
      <c r="V979" s="39">
        <f t="shared" si="209"/>
        <v>9.2477892887670166E-3</v>
      </c>
      <c r="W979" s="39">
        <f t="shared" si="210"/>
        <v>0.14470639228222937</v>
      </c>
      <c r="Z979" s="37"/>
      <c r="AA979" s="37"/>
    </row>
    <row r="980" spans="1:27">
      <c r="A980" s="1">
        <v>1951.12</v>
      </c>
      <c r="B980" s="11">
        <v>23.41</v>
      </c>
      <c r="C980" s="4">
        <v>1.41</v>
      </c>
      <c r="D980" s="11">
        <v>2.44</v>
      </c>
      <c r="E980" s="11">
        <v>26.5</v>
      </c>
      <c r="F980" s="4">
        <f t="shared" si="214"/>
        <v>1951.9583333332598</v>
      </c>
      <c r="G980" s="22">
        <f>G969*1/12+G981*11/12</f>
        <v>2.6708333333333334</v>
      </c>
      <c r="H980" s="22">
        <f>G980+100*variable_alloc_parm!B$8</f>
        <v>2.6708333333333334</v>
      </c>
      <c r="I980" s="4">
        <f t="shared" si="211"/>
        <v>269.1708301886793</v>
      </c>
      <c r="J980" s="4">
        <f t="shared" si="212"/>
        <v>16.212339622641512</v>
      </c>
      <c r="K980" s="33">
        <f t="shared" si="215"/>
        <v>20277.401761086825</v>
      </c>
      <c r="L980" s="4">
        <f t="shared" si="216"/>
        <v>28.055396226415098</v>
      </c>
      <c r="M980" s="33">
        <f t="shared" si="213"/>
        <v>2113.4925372512539</v>
      </c>
      <c r="N980" s="15">
        <f t="shared" si="205"/>
        <v>12.147072568106788</v>
      </c>
      <c r="O980" s="6"/>
      <c r="P980" s="7">
        <f t="shared" si="206"/>
        <v>15.543321334370381</v>
      </c>
      <c r="Q980" s="7"/>
      <c r="R980" s="46">
        <f t="shared" si="207"/>
        <v>0.11071067066355048</v>
      </c>
      <c r="S980" s="22">
        <f t="shared" si="217"/>
        <v>1.0014282121997367</v>
      </c>
      <c r="T980" s="22">
        <f t="shared" si="218"/>
        <v>10.443358131402585</v>
      </c>
      <c r="U980" s="39">
        <f t="shared" si="208"/>
        <v>0.15164884280455149</v>
      </c>
      <c r="V980" s="39">
        <f t="shared" si="209"/>
        <v>8.828135503802681E-3</v>
      </c>
      <c r="W980" s="39">
        <f t="shared" si="210"/>
        <v>0.14282070730074881</v>
      </c>
      <c r="Z980" s="37"/>
      <c r="AA980" s="37"/>
    </row>
    <row r="981" spans="1:27">
      <c r="A981" s="1">
        <v>1952.01</v>
      </c>
      <c r="B981" s="11">
        <v>24.19</v>
      </c>
      <c r="C981" s="4">
        <v>1.41333</v>
      </c>
      <c r="D981" s="11">
        <v>2.4266700000000001</v>
      </c>
      <c r="E981" s="11">
        <v>26.5</v>
      </c>
      <c r="F981" s="4">
        <f t="shared" si="214"/>
        <v>1952.0416666665931</v>
      </c>
      <c r="G981" s="22">
        <v>2.68</v>
      </c>
      <c r="H981" s="22">
        <f>G981+100*variable_alloc_parm!B$8</f>
        <v>2.68</v>
      </c>
      <c r="I981" s="4">
        <f t="shared" si="211"/>
        <v>278.13935849056605</v>
      </c>
      <c r="J981" s="4">
        <f t="shared" si="212"/>
        <v>16.250628339622644</v>
      </c>
      <c r="K981" s="33">
        <f t="shared" si="215"/>
        <v>21055.043583366365</v>
      </c>
      <c r="L981" s="4">
        <f t="shared" si="216"/>
        <v>27.902126377358496</v>
      </c>
      <c r="M981" s="33">
        <f t="shared" si="213"/>
        <v>2112.1803477655089</v>
      </c>
      <c r="N981" s="15">
        <f t="shared" si="205"/>
        <v>12.527059748172302</v>
      </c>
      <c r="O981" s="6"/>
      <c r="P981" s="7">
        <f t="shared" si="206"/>
        <v>16.02245008652185</v>
      </c>
      <c r="Q981" s="7"/>
      <c r="R981" s="46">
        <f t="shared" si="207"/>
        <v>0.10676999643852494</v>
      </c>
      <c r="S981" s="22">
        <f t="shared" si="217"/>
        <v>1.0011465057191369</v>
      </c>
      <c r="T981" s="22">
        <f t="shared" si="218"/>
        <v>10.458273462892073</v>
      </c>
      <c r="U981" s="39">
        <f t="shared" si="208"/>
        <v>0.14325882803119727</v>
      </c>
      <c r="V981" s="39">
        <f t="shared" si="209"/>
        <v>8.8609925335680906E-3</v>
      </c>
      <c r="W981" s="39">
        <f t="shared" si="210"/>
        <v>0.13439783549762918</v>
      </c>
      <c r="Z981" s="37"/>
      <c r="AA981" s="37"/>
    </row>
    <row r="982" spans="1:27">
      <c r="A982" s="1">
        <v>1952.02</v>
      </c>
      <c r="B982" s="11">
        <v>23.75</v>
      </c>
      <c r="C982" s="4">
        <v>1.4166700000000001</v>
      </c>
      <c r="D982" s="11">
        <v>2.4133300000000002</v>
      </c>
      <c r="E982" s="11">
        <v>26.3</v>
      </c>
      <c r="F982" s="4">
        <f t="shared" si="214"/>
        <v>1952.1249999999263</v>
      </c>
      <c r="G982" s="22">
        <f>G981*11/12+G993*1/12</f>
        <v>2.6924999999999999</v>
      </c>
      <c r="H982" s="22">
        <f>G982+100*variable_alloc_parm!B$8</f>
        <v>2.6924999999999999</v>
      </c>
      <c r="I982" s="4">
        <f t="shared" si="211"/>
        <v>275.15684410646389</v>
      </c>
      <c r="J982" s="4">
        <f t="shared" si="212"/>
        <v>16.412903003802285</v>
      </c>
      <c r="K982" s="33">
        <f t="shared" si="215"/>
        <v>20932.805922156123</v>
      </c>
      <c r="L982" s="4">
        <f t="shared" si="216"/>
        <v>27.9597585931559</v>
      </c>
      <c r="M982" s="33">
        <f t="shared" si="213"/>
        <v>2127.0639375207179</v>
      </c>
      <c r="N982" s="15">
        <f t="shared" si="205"/>
        <v>12.364119350461099</v>
      </c>
      <c r="O982" s="6"/>
      <c r="P982" s="7">
        <f t="shared" si="206"/>
        <v>15.811036351158721</v>
      </c>
      <c r="Q982" s="7"/>
      <c r="R982" s="46">
        <f t="shared" si="207"/>
        <v>0.10623068016404308</v>
      </c>
      <c r="S982" s="22">
        <f t="shared" si="217"/>
        <v>1.0011575700288213</v>
      </c>
      <c r="T982" s="22">
        <f t="shared" si="218"/>
        <v>10.549885712189498</v>
      </c>
      <c r="U982" s="39">
        <f t="shared" si="208"/>
        <v>0.14571003576095753</v>
      </c>
      <c r="V982" s="39">
        <f t="shared" si="209"/>
        <v>8.3155840013979798E-3</v>
      </c>
      <c r="W982" s="39">
        <f t="shared" si="210"/>
        <v>0.13739445175955955</v>
      </c>
      <c r="Z982" s="37"/>
      <c r="AA982" s="37"/>
    </row>
    <row r="983" spans="1:27">
      <c r="A983" s="1">
        <v>1952.03</v>
      </c>
      <c r="B983" s="11">
        <v>23.81</v>
      </c>
      <c r="C983" s="4">
        <v>1.42</v>
      </c>
      <c r="D983" s="11">
        <v>2.4</v>
      </c>
      <c r="E983" s="11">
        <v>26.3</v>
      </c>
      <c r="F983" s="4">
        <f t="shared" si="214"/>
        <v>1952.2083333332596</v>
      </c>
      <c r="G983" s="22">
        <f>G981*10/12+G993*2/12</f>
        <v>2.7050000000000001</v>
      </c>
      <c r="H983" s="22">
        <f>G983+100*variable_alloc_parm!B$8</f>
        <v>2.7050000000000001</v>
      </c>
      <c r="I983" s="4">
        <f t="shared" si="211"/>
        <v>275.85197718631184</v>
      </c>
      <c r="J983" s="4">
        <f t="shared" si="212"/>
        <v>16.451482889733843</v>
      </c>
      <c r="K983" s="33">
        <f t="shared" si="215"/>
        <v>21089.985587676878</v>
      </c>
      <c r="L983" s="4">
        <f t="shared" si="216"/>
        <v>27.805323193916351</v>
      </c>
      <c r="M983" s="33">
        <f t="shared" si="213"/>
        <v>2125.8280306772158</v>
      </c>
      <c r="N983" s="15">
        <f t="shared" si="205"/>
        <v>12.362339087390374</v>
      </c>
      <c r="O983" s="6"/>
      <c r="P983" s="7">
        <f t="shared" si="206"/>
        <v>15.807510372330906</v>
      </c>
      <c r="Q983" s="7"/>
      <c r="R983" s="46">
        <f t="shared" si="207"/>
        <v>0.10479452379456067</v>
      </c>
      <c r="S983" s="22">
        <f t="shared" si="217"/>
        <v>1.0011686338079795</v>
      </c>
      <c r="T983" s="22">
        <f t="shared" si="218"/>
        <v>10.562097943697419</v>
      </c>
      <c r="U983" s="39">
        <f t="shared" si="208"/>
        <v>0.14524397333257699</v>
      </c>
      <c r="V983" s="39">
        <f t="shared" si="209"/>
        <v>9.4410371053383901E-3</v>
      </c>
      <c r="W983" s="39">
        <f t="shared" si="210"/>
        <v>0.1358029362272386</v>
      </c>
      <c r="Z983" s="37"/>
      <c r="AA983" s="37"/>
    </row>
    <row r="984" spans="1:27">
      <c r="A984" s="1">
        <v>1952.04</v>
      </c>
      <c r="B984" s="11">
        <v>23.74</v>
      </c>
      <c r="C984" s="4">
        <v>1.43</v>
      </c>
      <c r="D984" s="11">
        <v>2.38</v>
      </c>
      <c r="E984" s="11">
        <v>26.4</v>
      </c>
      <c r="F984" s="4">
        <f t="shared" si="214"/>
        <v>1952.2916666665928</v>
      </c>
      <c r="G984" s="22">
        <f>G981*9/12+G993*3/12</f>
        <v>2.7175000000000002</v>
      </c>
      <c r="H984" s="22">
        <f>G984+100*variable_alloc_parm!B$8</f>
        <v>2.7175000000000002</v>
      </c>
      <c r="I984" s="4">
        <f t="shared" si="211"/>
        <v>273.99916666666672</v>
      </c>
      <c r="J984" s="4">
        <f t="shared" si="212"/>
        <v>16.504583333333336</v>
      </c>
      <c r="K984" s="33">
        <f t="shared" si="215"/>
        <v>21053.484265943276</v>
      </c>
      <c r="L984" s="4">
        <f t="shared" si="216"/>
        <v>27.46916666666667</v>
      </c>
      <c r="M984" s="33">
        <f t="shared" si="213"/>
        <v>2110.6694419943133</v>
      </c>
      <c r="N984" s="15">
        <f t="shared" si="205"/>
        <v>12.24272868326689</v>
      </c>
      <c r="O984" s="6"/>
      <c r="P984" s="7">
        <f t="shared" si="206"/>
        <v>15.656398613772161</v>
      </c>
      <c r="Q984" s="7"/>
      <c r="R984" s="46">
        <f t="shared" si="207"/>
        <v>0.10520389396216306</v>
      </c>
      <c r="S984" s="22">
        <f t="shared" si="217"/>
        <v>1.001179697057109</v>
      </c>
      <c r="T984" s="22">
        <f t="shared" si="218"/>
        <v>10.534386467042019</v>
      </c>
      <c r="U984" s="39">
        <f t="shared" si="208"/>
        <v>0.14164576936372142</v>
      </c>
      <c r="V984" s="39">
        <f t="shared" si="209"/>
        <v>1.0445045030661237E-2</v>
      </c>
      <c r="W984" s="39">
        <f t="shared" si="210"/>
        <v>0.13120072433306018</v>
      </c>
      <c r="Z984" s="37"/>
      <c r="AA984" s="37"/>
    </row>
    <row r="985" spans="1:27">
      <c r="A985" s="1">
        <v>1952.05</v>
      </c>
      <c r="B985" s="11">
        <v>23.73</v>
      </c>
      <c r="C985" s="4">
        <v>1.44</v>
      </c>
      <c r="D985" s="11">
        <v>2.36</v>
      </c>
      <c r="E985" s="11">
        <v>26.4</v>
      </c>
      <c r="F985" s="4">
        <f t="shared" si="214"/>
        <v>1952.3749999999261</v>
      </c>
      <c r="G985" s="22">
        <f>G981*8/12+G993*4/12</f>
        <v>2.7300000000000004</v>
      </c>
      <c r="H985" s="22">
        <f>G985+100*variable_alloc_parm!B$8</f>
        <v>2.7300000000000004</v>
      </c>
      <c r="I985" s="4">
        <f t="shared" si="211"/>
        <v>273.88375000000002</v>
      </c>
      <c r="J985" s="4">
        <f t="shared" si="212"/>
        <v>16.62</v>
      </c>
      <c r="K985" s="33">
        <f t="shared" si="215"/>
        <v>21151.036214943011</v>
      </c>
      <c r="L985" s="4">
        <f t="shared" si="216"/>
        <v>27.238333333333337</v>
      </c>
      <c r="M985" s="33">
        <f t="shared" si="213"/>
        <v>2103.51645458346</v>
      </c>
      <c r="N985" s="15">
        <f t="shared" si="205"/>
        <v>12.20047876194584</v>
      </c>
      <c r="O985" s="6"/>
      <c r="P985" s="7">
        <f t="shared" si="206"/>
        <v>15.606497043627142</v>
      </c>
      <c r="Q985" s="7"/>
      <c r="R985" s="46">
        <f t="shared" si="207"/>
        <v>0.10406537969125468</v>
      </c>
      <c r="S985" s="22">
        <f t="shared" si="217"/>
        <v>1.0011907597767067</v>
      </c>
      <c r="T985" s="22">
        <f t="shared" si="218"/>
        <v>10.546813851755637</v>
      </c>
      <c r="U985" s="39">
        <f t="shared" si="208"/>
        <v>0.13264227614081658</v>
      </c>
      <c r="V985" s="39">
        <f t="shared" si="209"/>
        <v>1.0399912592592209E-2</v>
      </c>
      <c r="W985" s="39">
        <f t="shared" si="210"/>
        <v>0.12224236354822438</v>
      </c>
      <c r="Z985" s="37"/>
      <c r="AA985" s="37"/>
    </row>
    <row r="986" spans="1:27">
      <c r="A986" s="1">
        <v>1952.06</v>
      </c>
      <c r="B986" s="11">
        <v>24.38</v>
      </c>
      <c r="C986" s="4">
        <v>1.45</v>
      </c>
      <c r="D986" s="11">
        <v>2.34</v>
      </c>
      <c r="E986" s="11">
        <v>26.5</v>
      </c>
      <c r="F986" s="4">
        <f t="shared" si="214"/>
        <v>1952.4583333332594</v>
      </c>
      <c r="G986" s="22">
        <f>G981*7/12+G993*5/12</f>
        <v>2.7425000000000002</v>
      </c>
      <c r="H986" s="22">
        <f>G986+100*variable_alloc_parm!B$8</f>
        <v>2.7425000000000002</v>
      </c>
      <c r="I986" s="4">
        <f t="shared" si="211"/>
        <v>280.32400000000007</v>
      </c>
      <c r="J986" s="4">
        <f t="shared" si="212"/>
        <v>16.672264150943398</v>
      </c>
      <c r="K986" s="33">
        <f t="shared" si="215"/>
        <v>21755.687882740374</v>
      </c>
      <c r="L986" s="4">
        <f t="shared" si="216"/>
        <v>26.90558490566038</v>
      </c>
      <c r="M986" s="33">
        <f t="shared" si="213"/>
        <v>2088.1177049061721</v>
      </c>
      <c r="N986" s="15">
        <f t="shared" si="205"/>
        <v>12.447881581789376</v>
      </c>
      <c r="O986" s="6"/>
      <c r="P986" s="7">
        <f t="shared" si="206"/>
        <v>15.927302555632711</v>
      </c>
      <c r="Q986" s="7"/>
      <c r="R986" s="46">
        <f t="shared" si="207"/>
        <v>0.10270816211925096</v>
      </c>
      <c r="S986" s="22">
        <f t="shared" si="217"/>
        <v>1.0012018219672691</v>
      </c>
      <c r="T986" s="22">
        <f t="shared" si="218"/>
        <v>10.519525884506256</v>
      </c>
      <c r="U986" s="39">
        <f t="shared" si="208"/>
        <v>0.11585099976510493</v>
      </c>
      <c r="V986" s="39">
        <f t="shared" si="209"/>
        <v>1.0655772250651063E-2</v>
      </c>
      <c r="W986" s="39">
        <f t="shared" si="210"/>
        <v>0.10519522751445387</v>
      </c>
      <c r="Z986" s="37"/>
      <c r="AA986" s="37"/>
    </row>
    <row r="987" spans="1:27">
      <c r="A987" s="1">
        <v>1952.07</v>
      </c>
      <c r="B987" s="11">
        <v>25.08</v>
      </c>
      <c r="C987" s="4">
        <v>1.45</v>
      </c>
      <c r="D987" s="11">
        <v>2.34667</v>
      </c>
      <c r="E987" s="11">
        <v>26.7</v>
      </c>
      <c r="F987" s="4">
        <f t="shared" si="214"/>
        <v>1952.5416666665926</v>
      </c>
      <c r="G987" s="22">
        <f>G981*6/12+G993*6/12</f>
        <v>2.7549999999999999</v>
      </c>
      <c r="H987" s="22">
        <f>G987+100*variable_alloc_parm!B$8</f>
        <v>2.7549999999999999</v>
      </c>
      <c r="I987" s="4">
        <f t="shared" si="211"/>
        <v>286.21258426966295</v>
      </c>
      <c r="J987" s="4">
        <f t="shared" si="212"/>
        <v>16.547378277153559</v>
      </c>
      <c r="K987" s="33">
        <f t="shared" si="215"/>
        <v>22319.714394437378</v>
      </c>
      <c r="L987" s="4">
        <f t="shared" si="216"/>
        <v>26.780162883895137</v>
      </c>
      <c r="M987" s="33">
        <f t="shared" si="213"/>
        <v>2088.3972957733004</v>
      </c>
      <c r="N987" s="15">
        <f t="shared" si="205"/>
        <v>12.669112889622488</v>
      </c>
      <c r="O987" s="6"/>
      <c r="P987" s="7">
        <f t="shared" si="206"/>
        <v>16.214043524370478</v>
      </c>
      <c r="Q987" s="7"/>
      <c r="R987" s="46">
        <f t="shared" si="207"/>
        <v>0.10132758807191533</v>
      </c>
      <c r="S987" s="22">
        <f t="shared" si="217"/>
        <v>1.0012128836292919</v>
      </c>
      <c r="T987" s="22">
        <f t="shared" si="218"/>
        <v>10.453275833995772</v>
      </c>
      <c r="U987" s="39">
        <f t="shared" si="208"/>
        <v>0.11561890159498667</v>
      </c>
      <c r="V987" s="39">
        <f t="shared" si="209"/>
        <v>1.0462454893415352E-2</v>
      </c>
      <c r="W987" s="39">
        <f t="shared" si="210"/>
        <v>0.10515644670157132</v>
      </c>
      <c r="Z987" s="37"/>
      <c r="AA987" s="37"/>
    </row>
    <row r="988" spans="1:27">
      <c r="A988" s="1">
        <v>1952.08</v>
      </c>
      <c r="B988" s="11">
        <v>25.18</v>
      </c>
      <c r="C988" s="4">
        <v>1.45</v>
      </c>
      <c r="D988" s="11">
        <v>2.3533300000000001</v>
      </c>
      <c r="E988" s="11">
        <v>26.7</v>
      </c>
      <c r="F988" s="4">
        <f t="shared" si="214"/>
        <v>1952.6249999999259</v>
      </c>
      <c r="G988" s="22">
        <f>G981*5/12+G993*7/12</f>
        <v>2.7675000000000001</v>
      </c>
      <c r="H988" s="22">
        <f>G988+100*variable_alloc_parm!B$8</f>
        <v>2.7675000000000001</v>
      </c>
      <c r="I988" s="4">
        <f t="shared" si="211"/>
        <v>287.35378277153563</v>
      </c>
      <c r="J988" s="4">
        <f t="shared" si="212"/>
        <v>16.547378277153559</v>
      </c>
      <c r="K988" s="33">
        <f t="shared" si="215"/>
        <v>22516.242980114079</v>
      </c>
      <c r="L988" s="4">
        <f t="shared" si="216"/>
        <v>26.856166704119858</v>
      </c>
      <c r="M988" s="33">
        <f t="shared" si="213"/>
        <v>2104.3745072435213</v>
      </c>
      <c r="N988" s="15">
        <f t="shared" si="205"/>
        <v>12.67837823632863</v>
      </c>
      <c r="O988" s="6"/>
      <c r="P988" s="7">
        <f t="shared" si="206"/>
        <v>16.230371537881862</v>
      </c>
      <c r="Q988" s="7"/>
      <c r="R988" s="46">
        <f t="shared" si="207"/>
        <v>0.10050683182892757</v>
      </c>
      <c r="S988" s="22">
        <f t="shared" si="217"/>
        <v>1.0012239447632705</v>
      </c>
      <c r="T988" s="22">
        <f t="shared" si="218"/>
        <v>10.465954441127298</v>
      </c>
      <c r="U988" s="39">
        <f t="shared" si="208"/>
        <v>0.11796698552138096</v>
      </c>
      <c r="V988" s="39">
        <f t="shared" si="209"/>
        <v>1.0924094572742238E-2</v>
      </c>
      <c r="W988" s="39">
        <f t="shared" si="210"/>
        <v>0.10704289094863872</v>
      </c>
      <c r="Z988" s="37"/>
      <c r="AA988" s="37"/>
    </row>
    <row r="989" spans="1:27">
      <c r="A989" s="1">
        <v>1952.09</v>
      </c>
      <c r="B989" s="11">
        <v>24.78</v>
      </c>
      <c r="C989" s="4">
        <v>1.45</v>
      </c>
      <c r="D989" s="11">
        <v>2.36</v>
      </c>
      <c r="E989" s="11">
        <v>26.7</v>
      </c>
      <c r="F989" s="4">
        <f t="shared" si="214"/>
        <v>1952.7083333332591</v>
      </c>
      <c r="G989" s="22">
        <f>G981*4/12+G993*8/12</f>
        <v>2.7800000000000002</v>
      </c>
      <c r="H989" s="22">
        <f>G989+100*variable_alloc_parm!B$8</f>
        <v>2.7800000000000002</v>
      </c>
      <c r="I989" s="4">
        <f t="shared" si="211"/>
        <v>282.78898876404497</v>
      </c>
      <c r="J989" s="4">
        <f t="shared" si="212"/>
        <v>16.547378277153559</v>
      </c>
      <c r="K989" s="33">
        <f t="shared" si="215"/>
        <v>22266.608965077732</v>
      </c>
      <c r="L989" s="4">
        <f t="shared" si="216"/>
        <v>26.932284644194763</v>
      </c>
      <c r="M989" s="33">
        <f t="shared" si="213"/>
        <v>2120.6294252454986</v>
      </c>
      <c r="N989" s="15">
        <f t="shared" si="205"/>
        <v>12.434678020425514</v>
      </c>
      <c r="O989" s="6"/>
      <c r="P989" s="7">
        <f t="shared" si="206"/>
        <v>15.924746204626699</v>
      </c>
      <c r="Q989" s="7"/>
      <c r="R989" s="46">
        <f t="shared" si="207"/>
        <v>0.10192764735731105</v>
      </c>
      <c r="S989" s="22">
        <f t="shared" si="217"/>
        <v>1.0012350053697001</v>
      </c>
      <c r="T989" s="22">
        <f t="shared" si="218"/>
        <v>10.478764191258142</v>
      </c>
      <c r="U989" s="39">
        <f t="shared" si="208"/>
        <v>0.11818079993906472</v>
      </c>
      <c r="V989" s="39">
        <f t="shared" si="209"/>
        <v>1.0802092132257357E-2</v>
      </c>
      <c r="W989" s="39">
        <f t="shared" si="210"/>
        <v>0.10737870780680736</v>
      </c>
      <c r="Z989" s="37"/>
      <c r="AA989" s="37"/>
    </row>
    <row r="990" spans="1:27">
      <c r="A990" s="1">
        <v>1952.1</v>
      </c>
      <c r="B990" s="11">
        <v>24.26</v>
      </c>
      <c r="C990" s="4">
        <v>1.4366699999999999</v>
      </c>
      <c r="D990" s="11">
        <v>2.3733300000000002</v>
      </c>
      <c r="E990" s="11">
        <v>26.7</v>
      </c>
      <c r="F990" s="4">
        <f t="shared" si="214"/>
        <v>1952.7916666665924</v>
      </c>
      <c r="G990" s="22">
        <f>G981*3/12+G993*9/12</f>
        <v>2.7925</v>
      </c>
      <c r="H990" s="22">
        <f>G990+100*variable_alloc_parm!B$8</f>
        <v>2.7925</v>
      </c>
      <c r="I990" s="4">
        <f t="shared" si="211"/>
        <v>276.85475655430719</v>
      </c>
      <c r="J990" s="4">
        <f t="shared" si="212"/>
        <v>16.395256516853934</v>
      </c>
      <c r="K990" s="33">
        <f t="shared" si="215"/>
        <v>21906.930895262605</v>
      </c>
      <c r="L990" s="4">
        <f t="shared" si="216"/>
        <v>27.084406404494391</v>
      </c>
      <c r="M990" s="33">
        <f t="shared" si="213"/>
        <v>2143.1317519230665</v>
      </c>
      <c r="N990" s="15">
        <f t="shared" si="205"/>
        <v>12.131183558686876</v>
      </c>
      <c r="O990" s="6"/>
      <c r="P990" s="7">
        <f t="shared" si="206"/>
        <v>15.543695751343822</v>
      </c>
      <c r="Q990" s="7"/>
      <c r="R990" s="46">
        <f t="shared" si="207"/>
        <v>0.10255109844602084</v>
      </c>
      <c r="S990" s="22">
        <f t="shared" si="217"/>
        <v>1.0012460654490749</v>
      </c>
      <c r="T990" s="22">
        <f t="shared" si="218"/>
        <v>10.491705521302167</v>
      </c>
      <c r="U990" s="39">
        <f t="shared" si="208"/>
        <v>0.1167650406446632</v>
      </c>
      <c r="V990" s="39">
        <f t="shared" si="209"/>
        <v>1.1424521576314461E-2</v>
      </c>
      <c r="W990" s="39">
        <f t="shared" si="210"/>
        <v>0.10534051906834874</v>
      </c>
      <c r="Z990" s="37"/>
      <c r="AA990" s="37"/>
    </row>
    <row r="991" spans="1:27">
      <c r="A991" s="1">
        <v>1952.11</v>
      </c>
      <c r="B991" s="11">
        <v>25.03</v>
      </c>
      <c r="C991" s="4">
        <v>1.42333</v>
      </c>
      <c r="D991" s="11">
        <v>2.3866700000000001</v>
      </c>
      <c r="E991" s="11">
        <v>26.7</v>
      </c>
      <c r="F991" s="4">
        <f t="shared" si="214"/>
        <v>1952.8749999999256</v>
      </c>
      <c r="G991" s="22">
        <f>G981*2/12+G993*10/12</f>
        <v>2.8050000000000002</v>
      </c>
      <c r="H991" s="22">
        <f>G991+100*variable_alloc_parm!B$8</f>
        <v>2.8050000000000002</v>
      </c>
      <c r="I991" s="4">
        <f t="shared" si="211"/>
        <v>285.64198501872664</v>
      </c>
      <c r="J991" s="4">
        <f t="shared" si="212"/>
        <v>16.243020636704124</v>
      </c>
      <c r="K991" s="33">
        <f t="shared" si="215"/>
        <v>22709.352004851022</v>
      </c>
      <c r="L991" s="4">
        <f t="shared" si="216"/>
        <v>27.236642284644198</v>
      </c>
      <c r="M991" s="33">
        <f t="shared" si="213"/>
        <v>2165.3906971401434</v>
      </c>
      <c r="N991" s="15">
        <f t="shared" si="205"/>
        <v>12.473469765515313</v>
      </c>
      <c r="O991" s="6"/>
      <c r="P991" s="7">
        <f t="shared" si="206"/>
        <v>15.986440360881495</v>
      </c>
      <c r="Q991" s="7"/>
      <c r="R991" s="46">
        <f t="shared" si="207"/>
        <v>9.9538552420856782E-2</v>
      </c>
      <c r="S991" s="22">
        <f t="shared" si="217"/>
        <v>1.0012571250018889</v>
      </c>
      <c r="T991" s="22">
        <f t="shared" si="218"/>
        <v>10.50477887305413</v>
      </c>
      <c r="U991" s="39">
        <f t="shared" si="208"/>
        <v>0.12052181935351114</v>
      </c>
      <c r="V991" s="39">
        <f t="shared" si="209"/>
        <v>1.1711998719801331E-2</v>
      </c>
      <c r="W991" s="39">
        <f t="shared" si="210"/>
        <v>0.10880982063370981</v>
      </c>
      <c r="Z991" s="37"/>
      <c r="AA991" s="37"/>
    </row>
    <row r="992" spans="1:27">
      <c r="A992" s="1">
        <v>1952.12</v>
      </c>
      <c r="B992" s="11">
        <v>26.04</v>
      </c>
      <c r="C992" s="4">
        <v>1.41</v>
      </c>
      <c r="D992" s="11">
        <v>2.4</v>
      </c>
      <c r="E992" s="11">
        <v>26.7</v>
      </c>
      <c r="F992" s="4">
        <f t="shared" si="214"/>
        <v>1952.9583333332589</v>
      </c>
      <c r="G992" s="22">
        <f>G981*1/12+G993*11/12</f>
        <v>2.8174999999999999</v>
      </c>
      <c r="H992" s="22">
        <f>G992+100*variable_alloc_parm!B$8</f>
        <v>2.8174999999999999</v>
      </c>
      <c r="I992" s="4">
        <f t="shared" si="211"/>
        <v>297.16808988764046</v>
      </c>
      <c r="J992" s="4">
        <f t="shared" si="212"/>
        <v>16.090898876404498</v>
      </c>
      <c r="K992" s="33">
        <f t="shared" si="215"/>
        <v>23732.31622320777</v>
      </c>
      <c r="L992" s="4">
        <f t="shared" si="216"/>
        <v>27.388764044943823</v>
      </c>
      <c r="M992" s="33">
        <f t="shared" si="213"/>
        <v>2187.3102509868913</v>
      </c>
      <c r="N992" s="15">
        <f t="shared" si="205"/>
        <v>12.933964306161373</v>
      </c>
      <c r="O992" s="6"/>
      <c r="P992" s="7">
        <f t="shared" si="206"/>
        <v>16.57651945241723</v>
      </c>
      <c r="Q992" s="7"/>
      <c r="R992" s="46">
        <f t="shared" si="207"/>
        <v>9.593778273966827E-2</v>
      </c>
      <c r="S992" s="22">
        <f t="shared" si="217"/>
        <v>1.0012681840286355</v>
      </c>
      <c r="T992" s="22">
        <f t="shared" si="218"/>
        <v>10.51798469321476</v>
      </c>
      <c r="U992" s="39">
        <f t="shared" si="208"/>
        <v>0.12065201356547783</v>
      </c>
      <c r="V992" s="39">
        <f t="shared" si="209"/>
        <v>1.2411734829607557E-2</v>
      </c>
      <c r="W992" s="39">
        <f t="shared" si="210"/>
        <v>0.10824027873587028</v>
      </c>
      <c r="Z992" s="37"/>
      <c r="AA992" s="37"/>
    </row>
    <row r="993" spans="1:27">
      <c r="A993" s="1">
        <v>1953.01</v>
      </c>
      <c r="B993" s="11">
        <v>26.18</v>
      </c>
      <c r="C993" s="4">
        <v>1.41</v>
      </c>
      <c r="D993" s="11">
        <v>2.41</v>
      </c>
      <c r="E993" s="11">
        <v>26.6</v>
      </c>
      <c r="F993" s="4">
        <f t="shared" si="214"/>
        <v>1953.0416666665922</v>
      </c>
      <c r="G993" s="22">
        <v>2.83</v>
      </c>
      <c r="H993" s="22">
        <f>G993+100*variable_alloc_parm!B$8</f>
        <v>2.83</v>
      </c>
      <c r="I993" s="4">
        <f t="shared" si="211"/>
        <v>299.8889473684211</v>
      </c>
      <c r="J993" s="4">
        <f t="shared" si="212"/>
        <v>16.151390977443612</v>
      </c>
      <c r="K993" s="33">
        <f t="shared" si="215"/>
        <v>24057.097875724492</v>
      </c>
      <c r="L993" s="4">
        <f t="shared" si="216"/>
        <v>27.606278195488724</v>
      </c>
      <c r="M993" s="33">
        <f t="shared" si="213"/>
        <v>2214.5762368409482</v>
      </c>
      <c r="N993" s="15">
        <f t="shared" si="205"/>
        <v>13.010773447995184</v>
      </c>
      <c r="O993" s="6"/>
      <c r="P993" s="7">
        <f t="shared" si="206"/>
        <v>16.673801176941975</v>
      </c>
      <c r="Q993" s="7"/>
      <c r="R993" s="46">
        <f t="shared" si="207"/>
        <v>9.4963627445531759E-2</v>
      </c>
      <c r="S993" s="22">
        <f t="shared" si="217"/>
        <v>1.0048812086921362</v>
      </c>
      <c r="T993" s="22">
        <f t="shared" si="218"/>
        <v>10.570914874895136</v>
      </c>
      <c r="U993" s="39">
        <f t="shared" si="208"/>
        <v>0.12368708933109462</v>
      </c>
      <c r="V993" s="39">
        <f t="shared" si="209"/>
        <v>1.2477830286995673E-2</v>
      </c>
      <c r="W993" s="39">
        <f t="shared" si="210"/>
        <v>0.11120925904409895</v>
      </c>
      <c r="Z993" s="37"/>
      <c r="AA993" s="37"/>
    </row>
    <row r="994" spans="1:27">
      <c r="A994" s="1">
        <v>1953.02</v>
      </c>
      <c r="B994" s="11">
        <v>25.86</v>
      </c>
      <c r="C994" s="4">
        <v>1.41</v>
      </c>
      <c r="D994" s="11">
        <v>2.42</v>
      </c>
      <c r="E994" s="11">
        <v>26.5</v>
      </c>
      <c r="F994" s="4">
        <f t="shared" si="214"/>
        <v>1953.1249999999254</v>
      </c>
      <c r="G994" s="22">
        <v>2.8008333333333333</v>
      </c>
      <c r="H994" s="22">
        <f>G994+100*variable_alloc_parm!B$8</f>
        <v>2.8008333333333333</v>
      </c>
      <c r="I994" s="4">
        <f t="shared" si="211"/>
        <v>297.34120754716986</v>
      </c>
      <c r="J994" s="4">
        <f t="shared" si="212"/>
        <v>16.212339622641512</v>
      </c>
      <c r="K994" s="33">
        <f t="shared" si="215"/>
        <v>23961.097651631575</v>
      </c>
      <c r="L994" s="4">
        <f t="shared" si="216"/>
        <v>27.825433962264157</v>
      </c>
      <c r="M994" s="33">
        <f t="shared" si="213"/>
        <v>2242.2991615215938</v>
      </c>
      <c r="N994" s="15">
        <f t="shared" si="205"/>
        <v>12.8593468806879</v>
      </c>
      <c r="O994" s="6"/>
      <c r="P994" s="7">
        <f t="shared" si="206"/>
        <v>16.479048621864909</v>
      </c>
      <c r="Q994" s="7"/>
      <c r="R994" s="46">
        <f t="shared" si="207"/>
        <v>9.5766307552287641E-2</v>
      </c>
      <c r="S994" s="22">
        <f t="shared" si="217"/>
        <v>1.004860409031344</v>
      </c>
      <c r="T994" s="22">
        <f t="shared" si="218"/>
        <v>10.662598673886933</v>
      </c>
      <c r="U994" s="39">
        <f t="shared" si="208"/>
        <v>0.12591828189513987</v>
      </c>
      <c r="V994" s="39">
        <f t="shared" si="209"/>
        <v>1.1178854248055092E-2</v>
      </c>
      <c r="W994" s="39">
        <f t="shared" si="210"/>
        <v>0.11473942764708478</v>
      </c>
      <c r="Z994" s="37"/>
      <c r="AA994" s="37"/>
    </row>
    <row r="995" spans="1:27">
      <c r="A995" s="1">
        <v>1953.03</v>
      </c>
      <c r="B995" s="11">
        <v>25.99</v>
      </c>
      <c r="C995" s="4">
        <v>1.41</v>
      </c>
      <c r="D995" s="11">
        <v>2.4300000000000002</v>
      </c>
      <c r="E995" s="11">
        <v>26.6</v>
      </c>
      <c r="F995" s="4">
        <f t="shared" si="214"/>
        <v>1953.2083333332587</v>
      </c>
      <c r="G995" s="22">
        <v>2.7716666666666665</v>
      </c>
      <c r="H995" s="22">
        <f>G995+100*variable_alloc_parm!B$8</f>
        <v>2.7716666666666665</v>
      </c>
      <c r="I995" s="4">
        <f t="shared" si="211"/>
        <v>297.71251879699253</v>
      </c>
      <c r="J995" s="4">
        <f t="shared" si="212"/>
        <v>16.151390977443612</v>
      </c>
      <c r="K995" s="33">
        <f t="shared" si="215"/>
        <v>24099.482259752109</v>
      </c>
      <c r="L995" s="4">
        <f t="shared" si="216"/>
        <v>27.83537593984963</v>
      </c>
      <c r="M995" s="33">
        <f t="shared" si="213"/>
        <v>2253.2413193996781</v>
      </c>
      <c r="N995" s="15">
        <f t="shared" si="205"/>
        <v>12.834819340092498</v>
      </c>
      <c r="O995" s="6"/>
      <c r="P995" s="7">
        <f t="shared" si="206"/>
        <v>16.446063827451095</v>
      </c>
      <c r="Q995" s="7"/>
      <c r="R995" s="46">
        <f t="shared" si="207"/>
        <v>9.476102638442567E-2</v>
      </c>
      <c r="S995" s="22">
        <f t="shared" si="217"/>
        <v>0.99727096991141007</v>
      </c>
      <c r="T995" s="22">
        <f t="shared" si="218"/>
        <v>10.674143478069395</v>
      </c>
      <c r="U995" s="39">
        <f t="shared" si="208"/>
        <v>0.12477965829886384</v>
      </c>
      <c r="V995" s="39">
        <f t="shared" si="209"/>
        <v>1.0984451999123568E-2</v>
      </c>
      <c r="W995" s="39">
        <f t="shared" si="210"/>
        <v>0.11379520629974027</v>
      </c>
      <c r="Z995" s="37"/>
      <c r="AA995" s="37"/>
    </row>
    <row r="996" spans="1:27">
      <c r="A996" s="1">
        <v>1953.04</v>
      </c>
      <c r="B996" s="11">
        <v>24.71</v>
      </c>
      <c r="C996" s="4">
        <v>1.41333</v>
      </c>
      <c r="D996" s="11">
        <v>2.4566699999999999</v>
      </c>
      <c r="E996" s="11">
        <v>26.6</v>
      </c>
      <c r="F996" s="4">
        <f t="shared" si="214"/>
        <v>1953.2916666665919</v>
      </c>
      <c r="G996" s="22">
        <v>2.83</v>
      </c>
      <c r="H996" s="22">
        <f>G996+100*variable_alloc_parm!B$8</f>
        <v>2.83</v>
      </c>
      <c r="I996" s="4">
        <f t="shared" si="211"/>
        <v>283.05026315789479</v>
      </c>
      <c r="J996" s="4">
        <f t="shared" si="212"/>
        <v>16.189535751879703</v>
      </c>
      <c r="K996" s="33">
        <f t="shared" si="215"/>
        <v>23021.800054264048</v>
      </c>
      <c r="L996" s="4">
        <f t="shared" si="216"/>
        <v>28.140877781954888</v>
      </c>
      <c r="M996" s="33">
        <f t="shared" si="213"/>
        <v>2288.8290384180027</v>
      </c>
      <c r="N996" s="15">
        <f t="shared" si="205"/>
        <v>12.163901454006805</v>
      </c>
      <c r="O996" s="6"/>
      <c r="P996" s="7">
        <f t="shared" si="206"/>
        <v>15.589068380196137</v>
      </c>
      <c r="Q996" s="7"/>
      <c r="R996" s="46">
        <f t="shared" si="207"/>
        <v>9.7268197476296225E-2</v>
      </c>
      <c r="S996" s="22">
        <f t="shared" si="217"/>
        <v>0.98355251012199285</v>
      </c>
      <c r="T996" s="22">
        <f t="shared" si="218"/>
        <v>10.645013419347817</v>
      </c>
      <c r="U996" s="39">
        <f t="shared" si="208"/>
        <v>0.13544231027814435</v>
      </c>
      <c r="V996" s="39">
        <f t="shared" si="209"/>
        <v>1.1260812680849774E-2</v>
      </c>
      <c r="W996" s="39">
        <f t="shared" si="210"/>
        <v>0.12418149759729458</v>
      </c>
      <c r="Z996" s="37"/>
      <c r="AA996" s="37"/>
    </row>
    <row r="997" spans="1:27">
      <c r="A997" s="1">
        <v>1953.05</v>
      </c>
      <c r="B997" s="11">
        <v>24.84</v>
      </c>
      <c r="C997" s="4">
        <v>1.4166700000000001</v>
      </c>
      <c r="D997" s="11">
        <v>2.48333</v>
      </c>
      <c r="E997" s="11">
        <v>26.7</v>
      </c>
      <c r="F997" s="4">
        <f t="shared" si="214"/>
        <v>1953.3749999999252</v>
      </c>
      <c r="G997" s="22">
        <v>3.05</v>
      </c>
      <c r="H997" s="22">
        <f>G997+100*variable_alloc_parm!B$8</f>
        <v>3.05</v>
      </c>
      <c r="I997" s="4">
        <f t="shared" si="211"/>
        <v>283.47370786516859</v>
      </c>
      <c r="J997" s="4">
        <f t="shared" si="212"/>
        <v>16.167016816479403</v>
      </c>
      <c r="K997" s="33">
        <f t="shared" si="215"/>
        <v>23165.81903985106</v>
      </c>
      <c r="L997" s="4">
        <f t="shared" si="216"/>
        <v>28.339724756554315</v>
      </c>
      <c r="M997" s="33">
        <f t="shared" si="213"/>
        <v>2315.9570610399892</v>
      </c>
      <c r="N997" s="15">
        <f t="shared" si="205"/>
        <v>12.141970791867783</v>
      </c>
      <c r="O997" s="6"/>
      <c r="P997" s="7">
        <f t="shared" si="206"/>
        <v>15.563203387107299</v>
      </c>
      <c r="Q997" s="7"/>
      <c r="R997" s="46">
        <f t="shared" si="207"/>
        <v>9.5010295236366643E-2</v>
      </c>
      <c r="S997" s="22">
        <f t="shared" si="217"/>
        <v>0.99742735979139274</v>
      </c>
      <c r="T997" s="22">
        <f t="shared" si="218"/>
        <v>10.430716449148205</v>
      </c>
      <c r="U997" s="39">
        <f t="shared" si="208"/>
        <v>0.13728611084457865</v>
      </c>
      <c r="V997" s="39">
        <f t="shared" si="209"/>
        <v>1.3985170788883394E-2</v>
      </c>
      <c r="W997" s="39">
        <f t="shared" si="210"/>
        <v>0.12330094005569525</v>
      </c>
      <c r="Z997" s="37"/>
      <c r="AA997" s="37"/>
    </row>
    <row r="998" spans="1:27">
      <c r="A998" s="1">
        <v>1953.06</v>
      </c>
      <c r="B998" s="11">
        <v>23.95</v>
      </c>
      <c r="C998" s="4">
        <v>1.42</v>
      </c>
      <c r="D998" s="11">
        <v>2.5099999999999998</v>
      </c>
      <c r="E998" s="11">
        <v>26.8</v>
      </c>
      <c r="F998" s="4">
        <f t="shared" si="214"/>
        <v>1953.4583333332585</v>
      </c>
      <c r="G998" s="22">
        <v>3.11</v>
      </c>
      <c r="H998" s="22">
        <f>G998+100*variable_alloc_parm!B$8</f>
        <v>3.11</v>
      </c>
      <c r="I998" s="4">
        <f t="shared" si="211"/>
        <v>272.29720149253734</v>
      </c>
      <c r="J998" s="4">
        <f t="shared" si="212"/>
        <v>16.144552238805971</v>
      </c>
      <c r="K998" s="33">
        <f t="shared" si="215"/>
        <v>22362.407283592256</v>
      </c>
      <c r="L998" s="4">
        <f t="shared" si="216"/>
        <v>28.537201492537314</v>
      </c>
      <c r="M998" s="33">
        <f t="shared" si="213"/>
        <v>2343.6176318086245</v>
      </c>
      <c r="N998" s="15">
        <f t="shared" si="205"/>
        <v>11.624407885470085</v>
      </c>
      <c r="O998" s="6"/>
      <c r="P998" s="7">
        <f t="shared" si="206"/>
        <v>14.904522212477085</v>
      </c>
      <c r="Q998" s="7"/>
      <c r="R998" s="46">
        <f t="shared" si="207"/>
        <v>9.8467265923936134E-2</v>
      </c>
      <c r="S998" s="22">
        <f t="shared" si="217"/>
        <v>1.0180660886362762</v>
      </c>
      <c r="T998" s="22">
        <f t="shared" si="218"/>
        <v>10.365061513499805</v>
      </c>
      <c r="U998" s="39">
        <f t="shared" si="208"/>
        <v>0.14118308282615111</v>
      </c>
      <c r="V998" s="39">
        <f t="shared" si="209"/>
        <v>1.4127885287435582E-2</v>
      </c>
      <c r="W998" s="39">
        <f t="shared" si="210"/>
        <v>0.12705519753871553</v>
      </c>
      <c r="Z998" s="37"/>
      <c r="AA998" s="37"/>
    </row>
    <row r="999" spans="1:27">
      <c r="A999" s="1">
        <v>1953.07</v>
      </c>
      <c r="B999" s="11">
        <v>24.29</v>
      </c>
      <c r="C999" s="4">
        <v>1.42</v>
      </c>
      <c r="D999" s="11">
        <v>2.5233300000000001</v>
      </c>
      <c r="E999" s="11">
        <v>26.8</v>
      </c>
      <c r="F999" s="4">
        <f t="shared" si="214"/>
        <v>1953.5416666665917</v>
      </c>
      <c r="G999" s="22">
        <v>2.93</v>
      </c>
      <c r="H999" s="22">
        <f>G999+100*variable_alloc_parm!B$8</f>
        <v>2.93</v>
      </c>
      <c r="I999" s="4">
        <f t="shared" si="211"/>
        <v>276.1627985074627</v>
      </c>
      <c r="J999" s="4">
        <f t="shared" si="212"/>
        <v>16.144552238805971</v>
      </c>
      <c r="K999" s="33">
        <f t="shared" si="215"/>
        <v>22790.358710383338</v>
      </c>
      <c r="L999" s="4">
        <f t="shared" si="216"/>
        <v>28.688755634328363</v>
      </c>
      <c r="M999" s="33">
        <f t="shared" si="213"/>
        <v>2367.5420273640011</v>
      </c>
      <c r="N999" s="15">
        <f t="shared" si="205"/>
        <v>11.750201645310003</v>
      </c>
      <c r="O999" s="6"/>
      <c r="P999" s="7">
        <f t="shared" si="206"/>
        <v>15.069129207230217</v>
      </c>
      <c r="Q999" s="7"/>
      <c r="R999" s="46">
        <f t="shared" si="207"/>
        <v>9.9944492326542594E-2</v>
      </c>
      <c r="S999" s="22">
        <f t="shared" si="217"/>
        <v>1.0007239184253585</v>
      </c>
      <c r="T999" s="22">
        <f t="shared" si="218"/>
        <v>10.552317633523149</v>
      </c>
      <c r="U999" s="39">
        <f t="shared" si="208"/>
        <v>0.13725175253058608</v>
      </c>
      <c r="V999" s="39">
        <f t="shared" si="209"/>
        <v>1.2071995591179441E-2</v>
      </c>
      <c r="W999" s="39">
        <f t="shared" si="210"/>
        <v>0.12517975693940664</v>
      </c>
      <c r="Z999" s="37"/>
      <c r="AA999" s="37"/>
    </row>
    <row r="1000" spans="1:27">
      <c r="A1000" s="1">
        <v>1953.08</v>
      </c>
      <c r="B1000" s="11">
        <v>24.39</v>
      </c>
      <c r="C1000" s="4">
        <v>1.42</v>
      </c>
      <c r="D1000" s="11">
        <v>2.53667</v>
      </c>
      <c r="E1000" s="11">
        <v>26.9</v>
      </c>
      <c r="F1000" s="4">
        <f t="shared" si="214"/>
        <v>1953.624999999925</v>
      </c>
      <c r="G1000" s="22">
        <v>2.95</v>
      </c>
      <c r="H1000" s="22">
        <f>G1000+100*variable_alloc_parm!B$8</f>
        <v>2.95</v>
      </c>
      <c r="I1000" s="4">
        <f t="shared" si="211"/>
        <v>276.26888475836438</v>
      </c>
      <c r="J1000" s="4">
        <f t="shared" si="212"/>
        <v>16.084535315985132</v>
      </c>
      <c r="K1000" s="33">
        <f t="shared" si="215"/>
        <v>22909.728292451888</v>
      </c>
      <c r="L1000" s="4">
        <f t="shared" si="216"/>
        <v>28.733210000000007</v>
      </c>
      <c r="M1000" s="33">
        <f t="shared" si="213"/>
        <v>2382.7150663228344</v>
      </c>
      <c r="N1000" s="15">
        <f t="shared" si="205"/>
        <v>11.715076201734004</v>
      </c>
      <c r="O1000" s="6"/>
      <c r="P1000" s="7">
        <f t="shared" si="206"/>
        <v>15.027019046734074</v>
      </c>
      <c r="Q1000" s="7"/>
      <c r="R1000" s="46">
        <f t="shared" si="207"/>
        <v>0.10099082396456591</v>
      </c>
      <c r="S1000" s="22">
        <f t="shared" si="217"/>
        <v>1.0093554892706844</v>
      </c>
      <c r="T1000" s="22">
        <f t="shared" si="218"/>
        <v>10.520700306261942</v>
      </c>
      <c r="U1000" s="39">
        <f t="shared" si="208"/>
        <v>0.14005750752165169</v>
      </c>
      <c r="V1000" s="39">
        <f t="shared" si="209"/>
        <v>1.2879277687620982E-2</v>
      </c>
      <c r="W1000" s="39">
        <f t="shared" si="210"/>
        <v>0.12717822983403071</v>
      </c>
      <c r="Z1000" s="37"/>
      <c r="AA1000" s="37"/>
    </row>
    <row r="1001" spans="1:27">
      <c r="A1001" s="1">
        <v>1953.09</v>
      </c>
      <c r="B1001" s="11">
        <v>23.27</v>
      </c>
      <c r="C1001" s="4">
        <v>1.42</v>
      </c>
      <c r="D1001" s="11">
        <v>2.5499999999999998</v>
      </c>
      <c r="E1001" s="11">
        <v>26.9</v>
      </c>
      <c r="F1001" s="4">
        <f t="shared" si="214"/>
        <v>1953.7083333332582</v>
      </c>
      <c r="G1001" s="22">
        <v>2.87</v>
      </c>
      <c r="H1001" s="22">
        <f>G1001+100*variable_alloc_parm!B$8</f>
        <v>2.87</v>
      </c>
      <c r="I1001" s="4">
        <f t="shared" si="211"/>
        <v>263.58249070631973</v>
      </c>
      <c r="J1001" s="4">
        <f t="shared" si="212"/>
        <v>16.084535315985132</v>
      </c>
      <c r="K1001" s="33">
        <f t="shared" si="215"/>
        <v>21968.854525623705</v>
      </c>
      <c r="L1001" s="4">
        <f t="shared" si="216"/>
        <v>28.884200743494425</v>
      </c>
      <c r="M1001" s="33">
        <f t="shared" si="213"/>
        <v>2407.4163747460443</v>
      </c>
      <c r="N1001" s="15">
        <f t="shared" si="205"/>
        <v>11.139349357262923</v>
      </c>
      <c r="O1001" s="6"/>
      <c r="P1001" s="7">
        <f t="shared" si="206"/>
        <v>14.29474795419708</v>
      </c>
      <c r="Q1001" s="7"/>
      <c r="R1001" s="46">
        <f t="shared" si="207"/>
        <v>0.10560037156783562</v>
      </c>
      <c r="S1001" s="22">
        <f t="shared" si="217"/>
        <v>1.020678701404313</v>
      </c>
      <c r="T1001" s="22">
        <f t="shared" si="218"/>
        <v>10.619126605097259</v>
      </c>
      <c r="U1001" s="39">
        <f t="shared" si="208"/>
        <v>0.14811930578144095</v>
      </c>
      <c r="V1001" s="39">
        <f t="shared" si="209"/>
        <v>1.1614031146959913E-2</v>
      </c>
      <c r="W1001" s="39">
        <f t="shared" si="210"/>
        <v>0.13650527463448103</v>
      </c>
      <c r="Z1001" s="37"/>
      <c r="AA1001" s="37"/>
    </row>
    <row r="1002" spans="1:27">
      <c r="A1002" s="1">
        <v>1953.1</v>
      </c>
      <c r="B1002" s="11">
        <v>23.97</v>
      </c>
      <c r="C1002" s="4">
        <v>1.43</v>
      </c>
      <c r="D1002" s="11">
        <v>2.53667</v>
      </c>
      <c r="E1002" s="11">
        <v>27</v>
      </c>
      <c r="F1002" s="4">
        <f t="shared" si="214"/>
        <v>1953.7916666665915</v>
      </c>
      <c r="G1002" s="22">
        <v>2.66</v>
      </c>
      <c r="H1002" s="22">
        <f>G1002+100*variable_alloc_parm!B$8</f>
        <v>2.66</v>
      </c>
      <c r="I1002" s="4">
        <f t="shared" si="211"/>
        <v>270.50588888888893</v>
      </c>
      <c r="J1002" s="4">
        <f t="shared" si="212"/>
        <v>16.137814814814817</v>
      </c>
      <c r="K1002" s="33">
        <f t="shared" si="215"/>
        <v>22657.986932881715</v>
      </c>
      <c r="L1002" s="4">
        <f t="shared" si="216"/>
        <v>28.626790703703708</v>
      </c>
      <c r="M1002" s="33">
        <f t="shared" si="213"/>
        <v>2397.823767752735</v>
      </c>
      <c r="N1002" s="15">
        <f t="shared" si="205"/>
        <v>11.391934765421411</v>
      </c>
      <c r="O1002" s="6"/>
      <c r="P1002" s="7">
        <f t="shared" si="206"/>
        <v>14.623798898879697</v>
      </c>
      <c r="Q1002" s="7"/>
      <c r="R1002" s="46">
        <f t="shared" si="207"/>
        <v>0.10609757559259156</v>
      </c>
      <c r="S1002" s="22">
        <f t="shared" si="217"/>
        <v>1.0004767054054859</v>
      </c>
      <c r="T1002" s="22">
        <f t="shared" si="218"/>
        <v>10.798572959437408</v>
      </c>
      <c r="U1002" s="39">
        <f t="shared" si="208"/>
        <v>0.14478018787325198</v>
      </c>
      <c r="V1002" s="39">
        <f t="shared" si="209"/>
        <v>9.6887731852812742E-3</v>
      </c>
      <c r="W1002" s="39">
        <f t="shared" si="210"/>
        <v>0.1350914146879707</v>
      </c>
      <c r="Z1002" s="37"/>
      <c r="AA1002" s="37"/>
    </row>
    <row r="1003" spans="1:27">
      <c r="A1003" s="1">
        <v>1953.11</v>
      </c>
      <c r="B1003" s="11">
        <v>24.5</v>
      </c>
      <c r="C1003" s="4">
        <v>1.44</v>
      </c>
      <c r="D1003" s="11">
        <v>2.5233300000000001</v>
      </c>
      <c r="E1003" s="11">
        <v>26.9</v>
      </c>
      <c r="F1003" s="4">
        <f t="shared" si="214"/>
        <v>1953.8749999999247</v>
      </c>
      <c r="G1003" s="22">
        <v>2.68</v>
      </c>
      <c r="H1003" s="22">
        <f>G1003+100*variable_alloc_parm!B$8</f>
        <v>2.68</v>
      </c>
      <c r="I1003" s="4">
        <f t="shared" si="211"/>
        <v>277.51486988847591</v>
      </c>
      <c r="J1003" s="4">
        <f t="shared" si="212"/>
        <v>16.311078066914501</v>
      </c>
      <c r="K1003" s="33">
        <f t="shared" si="215"/>
        <v>23358.923303701798</v>
      </c>
      <c r="L1003" s="4">
        <f t="shared" si="216"/>
        <v>28.582105985130116</v>
      </c>
      <c r="M1003" s="33">
        <f t="shared" si="213"/>
        <v>2405.8070179563206</v>
      </c>
      <c r="N1003" s="15">
        <f t="shared" si="205"/>
        <v>11.644070268505772</v>
      </c>
      <c r="O1003" s="6"/>
      <c r="P1003" s="7">
        <f t="shared" si="206"/>
        <v>14.953068513374767</v>
      </c>
      <c r="Q1003" s="7"/>
      <c r="R1003" s="46">
        <f t="shared" si="207"/>
        <v>0.10360914376609941</v>
      </c>
      <c r="S1003" s="22">
        <f t="shared" si="217"/>
        <v>1.0100968735423244</v>
      </c>
      <c r="T1003" s="22">
        <f t="shared" si="218"/>
        <v>10.843883228012828</v>
      </c>
      <c r="U1003" s="39">
        <f t="shared" si="208"/>
        <v>0.14095040856172303</v>
      </c>
      <c r="V1003" s="39">
        <f t="shared" si="209"/>
        <v>9.5294043800555617E-3</v>
      </c>
      <c r="W1003" s="39">
        <f t="shared" si="210"/>
        <v>0.13142100418166747</v>
      </c>
      <c r="Z1003" s="37"/>
      <c r="AA1003" s="37"/>
    </row>
    <row r="1004" spans="1:27">
      <c r="A1004" s="1">
        <v>1953.12</v>
      </c>
      <c r="B1004" s="11">
        <v>24.83</v>
      </c>
      <c r="C1004" s="4">
        <v>1.45</v>
      </c>
      <c r="D1004" s="11">
        <v>2.5099999999999998</v>
      </c>
      <c r="E1004" s="11">
        <v>26.9</v>
      </c>
      <c r="F1004" s="4">
        <f t="shared" si="214"/>
        <v>1953.958333333258</v>
      </c>
      <c r="G1004" s="22">
        <v>2.59</v>
      </c>
      <c r="H1004" s="22">
        <f>G1004+100*variable_alloc_parm!B$8</f>
        <v>2.59</v>
      </c>
      <c r="I1004" s="4">
        <f t="shared" si="211"/>
        <v>281.25282527881046</v>
      </c>
      <c r="J1004" s="4">
        <f t="shared" si="212"/>
        <v>16.424349442379185</v>
      </c>
      <c r="K1004" s="33">
        <f t="shared" si="215"/>
        <v>23788.759273337939</v>
      </c>
      <c r="L1004" s="4">
        <f t="shared" si="216"/>
        <v>28.431115241635691</v>
      </c>
      <c r="M1004" s="33">
        <f t="shared" si="213"/>
        <v>2404.7436881223612</v>
      </c>
      <c r="N1004" s="15">
        <f t="shared" si="205"/>
        <v>11.754449184027292</v>
      </c>
      <c r="O1004" s="6"/>
      <c r="P1004" s="7">
        <f t="shared" si="206"/>
        <v>15.101395257015975</v>
      </c>
      <c r="Q1004" s="7"/>
      <c r="R1004" s="46">
        <f t="shared" si="207"/>
        <v>0.10370269083937067</v>
      </c>
      <c r="S1004" s="22">
        <f t="shared" si="217"/>
        <v>1.0118200222971947</v>
      </c>
      <c r="T1004" s="22">
        <f t="shared" si="218"/>
        <v>10.953372545673806</v>
      </c>
      <c r="U1004" s="39">
        <f t="shared" si="208"/>
        <v>0.14120169618292699</v>
      </c>
      <c r="V1004" s="39">
        <f t="shared" si="209"/>
        <v>8.4527711415074425E-3</v>
      </c>
      <c r="W1004" s="39">
        <f t="shared" si="210"/>
        <v>0.13274892504141955</v>
      </c>
      <c r="Z1004" s="37"/>
      <c r="AA1004" s="37"/>
    </row>
    <row r="1005" spans="1:27">
      <c r="A1005" s="1">
        <v>1954.01</v>
      </c>
      <c r="B1005" s="11">
        <v>25.46</v>
      </c>
      <c r="C1005" s="4">
        <v>1.4566699999999999</v>
      </c>
      <c r="D1005" s="11">
        <v>2.5233300000000001</v>
      </c>
      <c r="E1005" s="11">
        <v>26.9</v>
      </c>
      <c r="F1005" s="4">
        <f t="shared" si="214"/>
        <v>1954.0416666665913</v>
      </c>
      <c r="G1005" s="22">
        <v>2.48</v>
      </c>
      <c r="H1005" s="22">
        <f>G1005+100*variable_alloc_parm!B$8</f>
        <v>2.48</v>
      </c>
      <c r="I1005" s="4">
        <f t="shared" si="211"/>
        <v>288.38892193308556</v>
      </c>
      <c r="J1005" s="4">
        <f t="shared" si="212"/>
        <v>16.499901449814129</v>
      </c>
      <c r="K1005" s="33">
        <f t="shared" si="215"/>
        <v>24508.639096391798</v>
      </c>
      <c r="L1005" s="4">
        <f t="shared" si="216"/>
        <v>28.582105985130116</v>
      </c>
      <c r="M1005" s="33">
        <f t="shared" si="213"/>
        <v>2429.0410169323768</v>
      </c>
      <c r="N1005" s="15">
        <f t="shared" si="205"/>
        <v>12.002650554927827</v>
      </c>
      <c r="O1005" s="6"/>
      <c r="P1005" s="7">
        <f t="shared" si="206"/>
        <v>15.427061391002454</v>
      </c>
      <c r="Q1005" s="7"/>
      <c r="R1005" s="46">
        <f t="shared" si="207"/>
        <v>0.10304345229837095</v>
      </c>
      <c r="S1005" s="22">
        <f t="shared" si="217"/>
        <v>1.0029454226504648</v>
      </c>
      <c r="T1005" s="22">
        <f t="shared" si="218"/>
        <v>11.08284165339315</v>
      </c>
      <c r="U1005" s="39">
        <f t="shared" si="208"/>
        <v>0.14154011284922285</v>
      </c>
      <c r="V1005" s="39">
        <f t="shared" si="209"/>
        <v>7.2883489509014687E-3</v>
      </c>
      <c r="W1005" s="39">
        <f t="shared" si="210"/>
        <v>0.13425176389832139</v>
      </c>
      <c r="Z1005" s="37"/>
      <c r="AA1005" s="37"/>
    </row>
    <row r="1006" spans="1:27">
      <c r="A1006" s="1">
        <v>1954.02</v>
      </c>
      <c r="B1006" s="11">
        <v>26.02</v>
      </c>
      <c r="C1006" s="4">
        <v>1.46333</v>
      </c>
      <c r="D1006" s="11">
        <v>2.53667</v>
      </c>
      <c r="E1006" s="11">
        <v>26.9</v>
      </c>
      <c r="F1006" s="4">
        <f t="shared" si="214"/>
        <v>1954.1249999999245</v>
      </c>
      <c r="G1006" s="22">
        <v>2.4700000000000002</v>
      </c>
      <c r="H1006" s="22">
        <f>G1006+100*variable_alloc_parm!B$8</f>
        <v>2.4700000000000002</v>
      </c>
      <c r="I1006" s="4">
        <f t="shared" si="211"/>
        <v>294.73211895910788</v>
      </c>
      <c r="J1006" s="4">
        <f t="shared" si="212"/>
        <v>16.57534018587361</v>
      </c>
      <c r="K1006" s="33">
        <f t="shared" si="215"/>
        <v>25165.101133497967</v>
      </c>
      <c r="L1006" s="4">
        <f t="shared" si="216"/>
        <v>28.733210000000007</v>
      </c>
      <c r="M1006" s="33">
        <f t="shared" si="213"/>
        <v>2453.3265600426703</v>
      </c>
      <c r="N1006" s="15">
        <f t="shared" si="205"/>
        <v>12.215052485432841</v>
      </c>
      <c r="O1006" s="6"/>
      <c r="P1006" s="7">
        <f t="shared" si="206"/>
        <v>15.705755365444613</v>
      </c>
      <c r="Q1006" s="7"/>
      <c r="R1006" s="46">
        <f t="shared" si="207"/>
        <v>0.10169472728013382</v>
      </c>
      <c r="S1006" s="22">
        <f t="shared" si="217"/>
        <v>1.0108881079156506</v>
      </c>
      <c r="T1006" s="22">
        <f t="shared" si="218"/>
        <v>11.115485306230569</v>
      </c>
      <c r="U1006" s="39">
        <f t="shared" si="208"/>
        <v>0.14020256038602774</v>
      </c>
      <c r="V1006" s="39">
        <f t="shared" si="209"/>
        <v>7.504392573155716E-3</v>
      </c>
      <c r="W1006" s="39">
        <f t="shared" si="210"/>
        <v>0.13269816781287203</v>
      </c>
      <c r="Z1006" s="37"/>
      <c r="AA1006" s="37"/>
    </row>
    <row r="1007" spans="1:27">
      <c r="A1007" s="1">
        <v>1954.03</v>
      </c>
      <c r="B1007" s="11">
        <v>26.57</v>
      </c>
      <c r="C1007" s="4">
        <v>1.47</v>
      </c>
      <c r="D1007" s="11">
        <v>2.5499999999999998</v>
      </c>
      <c r="E1007" s="11">
        <v>26.9</v>
      </c>
      <c r="F1007" s="4">
        <f t="shared" si="214"/>
        <v>1954.2083333332578</v>
      </c>
      <c r="G1007" s="22">
        <v>2.37</v>
      </c>
      <c r="H1007" s="22">
        <f>G1007+100*variable_alloc_parm!B$8</f>
        <v>2.37</v>
      </c>
      <c r="I1007" s="4">
        <f t="shared" si="211"/>
        <v>300.9620446096655</v>
      </c>
      <c r="J1007" s="4">
        <f t="shared" si="212"/>
        <v>16.650892193308554</v>
      </c>
      <c r="K1007" s="33">
        <f t="shared" si="215"/>
        <v>25815.505841886799</v>
      </c>
      <c r="L1007" s="4">
        <f t="shared" si="216"/>
        <v>28.884200743494425</v>
      </c>
      <c r="M1007" s="33">
        <f t="shared" si="213"/>
        <v>2477.5890062781832</v>
      </c>
      <c r="N1007" s="15">
        <f t="shared" si="205"/>
        <v>12.420105295189975</v>
      </c>
      <c r="O1007" s="6"/>
      <c r="P1007" s="7">
        <f t="shared" si="206"/>
        <v>15.974058403613153</v>
      </c>
      <c r="Q1007" s="7"/>
      <c r="R1007" s="46">
        <f t="shared" si="207"/>
        <v>0.10134313684560126</v>
      </c>
      <c r="S1007" s="22">
        <f t="shared" si="217"/>
        <v>1.0090659974682945</v>
      </c>
      <c r="T1007" s="22">
        <f t="shared" si="218"/>
        <v>11.236511909779637</v>
      </c>
      <c r="U1007" s="39">
        <f t="shared" si="208"/>
        <v>0.13963251987409175</v>
      </c>
      <c r="V1007" s="39">
        <f t="shared" si="209"/>
        <v>6.1917044734545179E-3</v>
      </c>
      <c r="W1007" s="39">
        <f t="shared" si="210"/>
        <v>0.13344081540063724</v>
      </c>
      <c r="Z1007" s="37"/>
      <c r="AA1007" s="37"/>
    </row>
    <row r="1008" spans="1:27">
      <c r="A1008" s="1">
        <v>1954.04</v>
      </c>
      <c r="B1008" s="11">
        <v>27.63</v>
      </c>
      <c r="C1008" s="4">
        <v>1.46333</v>
      </c>
      <c r="D1008" s="11">
        <v>2.5733299999999999</v>
      </c>
      <c r="E1008" s="11">
        <v>26.8</v>
      </c>
      <c r="F1008" s="4">
        <f t="shared" si="214"/>
        <v>1954.291666666591</v>
      </c>
      <c r="G1008" s="22">
        <v>2.29</v>
      </c>
      <c r="H1008" s="22">
        <f>G1008+100*variable_alloc_parm!B$8</f>
        <v>2.29</v>
      </c>
      <c r="I1008" s="4">
        <f t="shared" si="211"/>
        <v>314.13660447761197</v>
      </c>
      <c r="J1008" s="4">
        <f t="shared" si="212"/>
        <v>16.637188470149258</v>
      </c>
      <c r="K1008" s="33">
        <f t="shared" si="215"/>
        <v>27064.498487237677</v>
      </c>
      <c r="L1008" s="4">
        <f t="shared" si="216"/>
        <v>29.257225783582093</v>
      </c>
      <c r="M1008" s="33">
        <f t="shared" si="213"/>
        <v>2520.6618129628423</v>
      </c>
      <c r="N1008" s="15">
        <f t="shared" si="205"/>
        <v>12.907868184060918</v>
      </c>
      <c r="O1008" s="6"/>
      <c r="P1008" s="7">
        <f t="shared" si="206"/>
        <v>16.603059291869464</v>
      </c>
      <c r="Q1008" s="7"/>
      <c r="R1008" s="46">
        <f t="shared" si="207"/>
        <v>9.8113505602729814E-2</v>
      </c>
      <c r="S1008" s="22">
        <f t="shared" si="217"/>
        <v>0.99484451366747939</v>
      </c>
      <c r="T1008" s="22">
        <f t="shared" si="218"/>
        <v>11.380689494195362</v>
      </c>
      <c r="U1008" s="39">
        <f t="shared" si="208"/>
        <v>0.13616865242085341</v>
      </c>
      <c r="V1008" s="39">
        <f t="shared" si="209"/>
        <v>5.181458023079788E-3</v>
      </c>
      <c r="W1008" s="39">
        <f t="shared" si="210"/>
        <v>0.13098719439777362</v>
      </c>
      <c r="Z1008" s="37"/>
      <c r="AA1008" s="37"/>
    </row>
    <row r="1009" spans="1:27">
      <c r="A1009" s="1">
        <v>1954.05</v>
      </c>
      <c r="B1009" s="11">
        <v>28.73</v>
      </c>
      <c r="C1009" s="4">
        <v>1.4566699999999999</v>
      </c>
      <c r="D1009" s="11">
        <v>2.59667</v>
      </c>
      <c r="E1009" s="11">
        <v>26.9</v>
      </c>
      <c r="F1009" s="4">
        <f t="shared" si="214"/>
        <v>1954.3749999999243</v>
      </c>
      <c r="G1009" s="22">
        <v>2.37</v>
      </c>
      <c r="H1009" s="22">
        <f>G1009+100*variable_alloc_parm!B$8</f>
        <v>2.37</v>
      </c>
      <c r="I1009" s="4">
        <f t="shared" si="211"/>
        <v>325.4286617100372</v>
      </c>
      <c r="J1009" s="4">
        <f t="shared" si="212"/>
        <v>16.499901449814129</v>
      </c>
      <c r="K1009" s="33">
        <f t="shared" si="215"/>
        <v>28155.830487872285</v>
      </c>
      <c r="L1009" s="4">
        <f t="shared" si="216"/>
        <v>29.412838252788113</v>
      </c>
      <c r="M1009" s="33">
        <f t="shared" si="213"/>
        <v>2544.7755082820518</v>
      </c>
      <c r="N1009" s="15">
        <f t="shared" si="205"/>
        <v>13.312042238025859</v>
      </c>
      <c r="O1009" s="6"/>
      <c r="P1009" s="7">
        <f t="shared" si="206"/>
        <v>17.121370897689342</v>
      </c>
      <c r="Q1009" s="7"/>
      <c r="R1009" s="46">
        <f t="shared" si="207"/>
        <v>9.5350061653182869E-2</v>
      </c>
      <c r="S1009" s="22">
        <f t="shared" si="217"/>
        <v>1.0010924459392456</v>
      </c>
      <c r="T1009" s="22">
        <f t="shared" si="218"/>
        <v>11.279927224365446</v>
      </c>
      <c r="U1009" s="39">
        <f t="shared" si="208"/>
        <v>0.1330615437683671</v>
      </c>
      <c r="V1009" s="39">
        <f t="shared" si="209"/>
        <v>6.6732828210043227E-3</v>
      </c>
      <c r="W1009" s="39">
        <f t="shared" si="210"/>
        <v>0.12638826094736277</v>
      </c>
      <c r="Z1009" s="37"/>
      <c r="AA1009" s="37"/>
    </row>
    <row r="1010" spans="1:27">
      <c r="A1010" s="1">
        <v>1954.06</v>
      </c>
      <c r="B1010" s="11">
        <v>28.96</v>
      </c>
      <c r="C1010" s="4">
        <v>1.45</v>
      </c>
      <c r="D1010" s="11">
        <v>2.62</v>
      </c>
      <c r="E1010" s="11">
        <v>26.9</v>
      </c>
      <c r="F1010" s="4">
        <f t="shared" si="214"/>
        <v>1954.4583333332575</v>
      </c>
      <c r="G1010" s="22">
        <v>2.38</v>
      </c>
      <c r="H1010" s="22">
        <f>G1010+100*variable_alloc_parm!B$8</f>
        <v>2.38</v>
      </c>
      <c r="I1010" s="4">
        <f t="shared" si="211"/>
        <v>328.03390334572498</v>
      </c>
      <c r="J1010" s="4">
        <f t="shared" si="212"/>
        <v>16.424349442379185</v>
      </c>
      <c r="K1010" s="33">
        <f t="shared" si="215"/>
        <v>28499.652411395731</v>
      </c>
      <c r="L1010" s="4">
        <f t="shared" si="216"/>
        <v>29.677100371747219</v>
      </c>
      <c r="M1010" s="33">
        <f t="shared" si="213"/>
        <v>2578.3525316939508</v>
      </c>
      <c r="N1010" s="15">
        <f t="shared" si="205"/>
        <v>13.357885903658998</v>
      </c>
      <c r="O1010" s="6"/>
      <c r="P1010" s="7">
        <f t="shared" si="206"/>
        <v>17.178043503737335</v>
      </c>
      <c r="Q1010" s="7"/>
      <c r="R1010" s="46">
        <f t="shared" si="207"/>
        <v>9.4397589195516773E-2</v>
      </c>
      <c r="S1010" s="22">
        <f t="shared" si="217"/>
        <v>1.009070925747481</v>
      </c>
      <c r="T1010" s="22">
        <f t="shared" si="218"/>
        <v>11.29224993505669</v>
      </c>
      <c r="U1010" s="39">
        <f t="shared" si="208"/>
        <v>0.13092615266016616</v>
      </c>
      <c r="V1010" s="39">
        <f t="shared" si="209"/>
        <v>6.8336353745208633E-3</v>
      </c>
      <c r="W1010" s="39">
        <f t="shared" si="210"/>
        <v>0.1240925172856453</v>
      </c>
      <c r="Z1010" s="37"/>
      <c r="AA1010" s="37"/>
    </row>
    <row r="1011" spans="1:27">
      <c r="A1011" s="1">
        <v>1954.07</v>
      </c>
      <c r="B1011" s="11">
        <v>30.13</v>
      </c>
      <c r="C1011" s="4">
        <v>1.4566699999999999</v>
      </c>
      <c r="D1011" s="11">
        <v>2.6233300000000002</v>
      </c>
      <c r="E1011" s="11">
        <v>26.9</v>
      </c>
      <c r="F1011" s="4">
        <f t="shared" si="214"/>
        <v>1954.5416666665908</v>
      </c>
      <c r="G1011" s="22">
        <v>2.2999999999999998</v>
      </c>
      <c r="H1011" s="22">
        <f>G1011+100*variable_alloc_parm!B$8</f>
        <v>2.2999999999999998</v>
      </c>
      <c r="I1011" s="4">
        <f t="shared" si="211"/>
        <v>341.28665427509299</v>
      </c>
      <c r="J1011" s="4">
        <f t="shared" si="212"/>
        <v>16.499901449814129</v>
      </c>
      <c r="K1011" s="33">
        <f t="shared" si="215"/>
        <v>29770.513681348839</v>
      </c>
      <c r="L1011" s="4">
        <f t="shared" si="216"/>
        <v>29.71481973977696</v>
      </c>
      <c r="M1011" s="33">
        <f t="shared" si="213"/>
        <v>2592.0305893027835</v>
      </c>
      <c r="N1011" s="15">
        <f t="shared" si="205"/>
        <v>13.833009564245327</v>
      </c>
      <c r="O1011" s="6"/>
      <c r="P1011" s="7">
        <f t="shared" si="206"/>
        <v>17.784289655101261</v>
      </c>
      <c r="Q1011" s="7"/>
      <c r="R1011" s="46">
        <f t="shared" si="207"/>
        <v>9.2035333094363542E-2</v>
      </c>
      <c r="S1011" s="22">
        <f t="shared" si="217"/>
        <v>0.99661625986110247</v>
      </c>
      <c r="T1011" s="22">
        <f t="shared" si="218"/>
        <v>11.394681095739587</v>
      </c>
      <c r="U1011" s="39">
        <f t="shared" si="208"/>
        <v>0.13002389703673378</v>
      </c>
      <c r="V1011" s="39">
        <f t="shared" si="209"/>
        <v>5.7872766306619194E-3</v>
      </c>
      <c r="W1011" s="39">
        <f t="shared" si="210"/>
        <v>0.12423662040607186</v>
      </c>
      <c r="Z1011" s="37"/>
      <c r="AA1011" s="37"/>
    </row>
    <row r="1012" spans="1:27">
      <c r="A1012" s="1">
        <v>1954.08</v>
      </c>
      <c r="B1012" s="11">
        <v>30.73</v>
      </c>
      <c r="C1012" s="4">
        <v>1.46333</v>
      </c>
      <c r="D1012" s="11">
        <v>2.6266699999999998</v>
      </c>
      <c r="E1012" s="11">
        <v>26.9</v>
      </c>
      <c r="F1012" s="4">
        <f t="shared" si="214"/>
        <v>1954.6249999999241</v>
      </c>
      <c r="G1012" s="22">
        <v>2.36</v>
      </c>
      <c r="H1012" s="22">
        <f>G1012+100*variable_alloc_parm!B$8</f>
        <v>2.36</v>
      </c>
      <c r="I1012" s="4">
        <f t="shared" si="211"/>
        <v>348.08293680297407</v>
      </c>
      <c r="J1012" s="4">
        <f t="shared" si="212"/>
        <v>16.57534018587361</v>
      </c>
      <c r="K1012" s="33">
        <f t="shared" si="215"/>
        <v>30483.844205441768</v>
      </c>
      <c r="L1012" s="4">
        <f t="shared" si="216"/>
        <v>29.752652379182159</v>
      </c>
      <c r="M1012" s="33">
        <f t="shared" si="213"/>
        <v>2605.629647221208</v>
      </c>
      <c r="N1012" s="15">
        <f t="shared" si="205"/>
        <v>14.042112347320574</v>
      </c>
      <c r="O1012" s="6"/>
      <c r="P1012" s="7">
        <f t="shared" si="206"/>
        <v>18.047877301272546</v>
      </c>
      <c r="Q1012" s="7"/>
      <c r="R1012" s="46">
        <f t="shared" si="207"/>
        <v>9.0358841377315216E-2</v>
      </c>
      <c r="S1012" s="22">
        <f t="shared" si="217"/>
        <v>1.000201558545158</v>
      </c>
      <c r="T1012" s="22">
        <f t="shared" si="218"/>
        <v>11.356124455945997</v>
      </c>
      <c r="U1012" s="39">
        <f t="shared" si="208"/>
        <v>0.12632687789695596</v>
      </c>
      <c r="V1012" s="39">
        <f t="shared" si="209"/>
        <v>6.8031997725062077E-3</v>
      </c>
      <c r="W1012" s="39">
        <f t="shared" si="210"/>
        <v>0.11952367812444975</v>
      </c>
      <c r="Z1012" s="37"/>
      <c r="AA1012" s="37"/>
    </row>
    <row r="1013" spans="1:27">
      <c r="A1013" s="1">
        <v>1954.09</v>
      </c>
      <c r="B1013" s="11">
        <v>31.45</v>
      </c>
      <c r="C1013" s="4">
        <v>1.47</v>
      </c>
      <c r="D1013" s="11">
        <v>2.63</v>
      </c>
      <c r="E1013" s="11">
        <v>26.8</v>
      </c>
      <c r="F1013" s="4">
        <f t="shared" si="214"/>
        <v>1954.7083333332573</v>
      </c>
      <c r="G1013" s="22">
        <v>2.38</v>
      </c>
      <c r="H1013" s="22">
        <f>G1013+100*variable_alloc_parm!B$8</f>
        <v>2.38</v>
      </c>
      <c r="I1013" s="4">
        <f t="shared" si="211"/>
        <v>357.56772388059704</v>
      </c>
      <c r="J1013" s="4">
        <f t="shared" si="212"/>
        <v>16.713022388059702</v>
      </c>
      <c r="K1013" s="33">
        <f t="shared" si="215"/>
        <v>31436.459710044077</v>
      </c>
      <c r="L1013" s="4">
        <f t="shared" si="216"/>
        <v>29.901529850746272</v>
      </c>
      <c r="M1013" s="33">
        <f t="shared" si="213"/>
        <v>2628.8676959432728</v>
      </c>
      <c r="N1013" s="15">
        <f t="shared" si="205"/>
        <v>14.356474143296973</v>
      </c>
      <c r="O1013" s="6"/>
      <c r="P1013" s="7">
        <f t="shared" si="206"/>
        <v>18.445764153358333</v>
      </c>
      <c r="Q1013" s="7"/>
      <c r="R1013" s="46">
        <f t="shared" si="207"/>
        <v>8.8211182770912167E-2</v>
      </c>
      <c r="S1013" s="22">
        <f t="shared" si="217"/>
        <v>0.99758112711171998</v>
      </c>
      <c r="T1013" s="22">
        <f t="shared" si="218"/>
        <v>11.400795519347097</v>
      </c>
      <c r="U1013" s="39">
        <f t="shared" si="208"/>
        <v>0.12469394530903144</v>
      </c>
      <c r="V1013" s="39">
        <f t="shared" si="209"/>
        <v>6.3534200248591688E-3</v>
      </c>
      <c r="W1013" s="39">
        <f t="shared" si="210"/>
        <v>0.11834052528417227</v>
      </c>
      <c r="Z1013" s="37"/>
      <c r="AA1013" s="37"/>
    </row>
    <row r="1014" spans="1:27">
      <c r="A1014" s="1">
        <v>1954.1</v>
      </c>
      <c r="B1014" s="11">
        <v>32.18</v>
      </c>
      <c r="C1014" s="4">
        <v>1.49333</v>
      </c>
      <c r="D1014" s="11">
        <v>2.6766700000000001</v>
      </c>
      <c r="E1014" s="11">
        <v>26.8</v>
      </c>
      <c r="F1014" s="4">
        <f t="shared" si="214"/>
        <v>1954.7916666665906</v>
      </c>
      <c r="G1014" s="22">
        <v>2.4300000000000002</v>
      </c>
      <c r="H1014" s="22">
        <f>G1014+100*variable_alloc_parm!B$8</f>
        <v>2.4300000000000002</v>
      </c>
      <c r="I1014" s="4">
        <f t="shared" si="211"/>
        <v>365.86738805970151</v>
      </c>
      <c r="J1014" s="4">
        <f t="shared" si="212"/>
        <v>16.978270559701492</v>
      </c>
      <c r="K1014" s="33">
        <f t="shared" si="215"/>
        <v>32290.536009563908</v>
      </c>
      <c r="L1014" s="4">
        <f t="shared" si="216"/>
        <v>30.432139888059705</v>
      </c>
      <c r="M1014" s="33">
        <f t="shared" si="213"/>
        <v>2685.8641709359676</v>
      </c>
      <c r="N1014" s="15">
        <f t="shared" si="205"/>
        <v>14.619231935730561</v>
      </c>
      <c r="O1014" s="6"/>
      <c r="P1014" s="7">
        <f t="shared" si="206"/>
        <v>18.77696547410471</v>
      </c>
      <c r="Q1014" s="7"/>
      <c r="R1014" s="46">
        <f t="shared" si="207"/>
        <v>8.6459243521718382E-2</v>
      </c>
      <c r="S1014" s="22">
        <f t="shared" si="217"/>
        <v>0.99763332319824494</v>
      </c>
      <c r="T1014" s="22">
        <f t="shared" si="218"/>
        <v>11.373218444160525</v>
      </c>
      <c r="U1014" s="39">
        <f t="shared" si="208"/>
        <v>0.12387592370939693</v>
      </c>
      <c r="V1014" s="39">
        <f t="shared" si="209"/>
        <v>7.0302032567628459E-3</v>
      </c>
      <c r="W1014" s="39">
        <f t="shared" si="210"/>
        <v>0.11684572045263408</v>
      </c>
      <c r="Z1014" s="37"/>
      <c r="AA1014" s="37"/>
    </row>
    <row r="1015" spans="1:27">
      <c r="A1015" s="1">
        <v>1954.11</v>
      </c>
      <c r="B1015" s="11">
        <v>33.44</v>
      </c>
      <c r="C1015" s="4">
        <v>1.51667</v>
      </c>
      <c r="D1015" s="11">
        <v>2.7233299999999998</v>
      </c>
      <c r="E1015" s="11">
        <v>26.8</v>
      </c>
      <c r="F1015" s="4">
        <f t="shared" si="214"/>
        <v>1954.8749999999238</v>
      </c>
      <c r="G1015" s="22">
        <v>2.48</v>
      </c>
      <c r="H1015" s="22">
        <f>G1015+100*variable_alloc_parm!B$8</f>
        <v>2.48</v>
      </c>
      <c r="I1015" s="4">
        <f t="shared" si="211"/>
        <v>380.1928358208956</v>
      </c>
      <c r="J1015" s="4">
        <f t="shared" si="212"/>
        <v>17.243632425373136</v>
      </c>
      <c r="K1015" s="33">
        <f t="shared" si="215"/>
        <v>33681.687324340768</v>
      </c>
      <c r="L1015" s="4">
        <f t="shared" si="216"/>
        <v>30.962636231343286</v>
      </c>
      <c r="M1015" s="33">
        <f t="shared" si="213"/>
        <v>2743.0128451255064</v>
      </c>
      <c r="N1015" s="15">
        <f t="shared" si="205"/>
        <v>15.117311697434388</v>
      </c>
      <c r="O1015" s="6"/>
      <c r="P1015" s="7">
        <f t="shared" si="206"/>
        <v>19.407607457588696</v>
      </c>
      <c r="Q1015" s="7"/>
      <c r="R1015" s="46">
        <f t="shared" si="207"/>
        <v>8.3705524492971556E-2</v>
      </c>
      <c r="S1015" s="22">
        <f t="shared" si="217"/>
        <v>0.99943544122648431</v>
      </c>
      <c r="T1015" s="22">
        <f t="shared" si="218"/>
        <v>11.346301711907437</v>
      </c>
      <c r="U1015" s="39">
        <f t="shared" si="208"/>
        <v>0.11983219797869671</v>
      </c>
      <c r="V1015" s="39">
        <f t="shared" si="209"/>
        <v>7.6220588080992968E-3</v>
      </c>
      <c r="W1015" s="39">
        <f t="shared" si="210"/>
        <v>0.11221013917059741</v>
      </c>
      <c r="Z1015" s="37"/>
      <c r="AA1015" s="37"/>
    </row>
    <row r="1016" spans="1:27">
      <c r="A1016" s="1">
        <v>1954.12</v>
      </c>
      <c r="B1016" s="11">
        <v>34.97</v>
      </c>
      <c r="C1016" s="4">
        <v>1.54</v>
      </c>
      <c r="D1016" s="11">
        <v>2.77</v>
      </c>
      <c r="E1016" s="11">
        <v>26.7</v>
      </c>
      <c r="F1016" s="4">
        <f t="shared" si="214"/>
        <v>1954.9583333332571</v>
      </c>
      <c r="G1016" s="22">
        <v>2.5099999999999998</v>
      </c>
      <c r="H1016" s="22">
        <f>G1016+100*variable_alloc_parm!B$8</f>
        <v>2.5099999999999998</v>
      </c>
      <c r="I1016" s="4">
        <f t="shared" si="211"/>
        <v>399.07711610486894</v>
      </c>
      <c r="J1016" s="4">
        <f t="shared" si="212"/>
        <v>17.574456928838956</v>
      </c>
      <c r="K1016" s="33">
        <f t="shared" si="215"/>
        <v>35484.410765953871</v>
      </c>
      <c r="L1016" s="4">
        <f t="shared" si="216"/>
        <v>31.611198501872664</v>
      </c>
      <c r="M1016" s="33">
        <f t="shared" si="213"/>
        <v>2810.7468636457602</v>
      </c>
      <c r="N1016" s="15">
        <f t="shared" si="205"/>
        <v>15.789062002327082</v>
      </c>
      <c r="O1016" s="6"/>
      <c r="P1016" s="7">
        <f t="shared" si="206"/>
        <v>20.25752919244248</v>
      </c>
      <c r="Q1016" s="7"/>
      <c r="R1016" s="46">
        <f t="shared" si="207"/>
        <v>7.9614728670576701E-2</v>
      </c>
      <c r="S1016" s="22">
        <f t="shared" si="217"/>
        <v>0.99336274347021081</v>
      </c>
      <c r="T1016" s="22">
        <f t="shared" si="218"/>
        <v>11.382367578544489</v>
      </c>
      <c r="U1016" s="39">
        <f t="shared" si="208"/>
        <v>0.11233940716168989</v>
      </c>
      <c r="V1016" s="39">
        <f t="shared" si="209"/>
        <v>7.4056611182429233E-3</v>
      </c>
      <c r="W1016" s="39">
        <f t="shared" si="210"/>
        <v>0.10493374604344696</v>
      </c>
      <c r="Z1016" s="37"/>
      <c r="AA1016" s="37"/>
    </row>
    <row r="1017" spans="1:27">
      <c r="A1017" s="1">
        <v>1955.01</v>
      </c>
      <c r="B1017" s="11">
        <v>35.6</v>
      </c>
      <c r="C1017" s="4">
        <v>1.54667</v>
      </c>
      <c r="D1017" s="11">
        <v>2.8333300000000001</v>
      </c>
      <c r="E1017" s="11">
        <v>26.7</v>
      </c>
      <c r="F1017" s="4">
        <f t="shared" si="214"/>
        <v>1955.0416666665903</v>
      </c>
      <c r="G1017" s="22">
        <v>2.61</v>
      </c>
      <c r="H1017" s="22">
        <f>G1017+100*variable_alloc_parm!B$8</f>
        <v>2.61</v>
      </c>
      <c r="I1017" s="4">
        <f t="shared" si="211"/>
        <v>406.26666666666671</v>
      </c>
      <c r="J1017" s="4">
        <f t="shared" si="212"/>
        <v>17.650574868913861</v>
      </c>
      <c r="K1017" s="33">
        <f t="shared" si="215"/>
        <v>36254.463237095777</v>
      </c>
      <c r="L1017" s="4">
        <f t="shared" si="216"/>
        <v>32.333919513108619</v>
      </c>
      <c r="M1017" s="33">
        <f t="shared" si="213"/>
        <v>2885.4173686393424</v>
      </c>
      <c r="N1017" s="15">
        <f t="shared" si="205"/>
        <v>15.990781062969832</v>
      </c>
      <c r="O1017" s="6"/>
      <c r="P1017" s="7">
        <f t="shared" si="206"/>
        <v>20.501927865048504</v>
      </c>
      <c r="Q1017" s="7"/>
      <c r="R1017" s="46">
        <f t="shared" si="207"/>
        <v>7.7815776226365707E-2</v>
      </c>
      <c r="S1017" s="22">
        <f t="shared" si="217"/>
        <v>0.99869009255840091</v>
      </c>
      <c r="T1017" s="22">
        <f t="shared" si="218"/>
        <v>11.306819885009334</v>
      </c>
      <c r="U1017" s="39">
        <f t="shared" si="208"/>
        <v>0.11304757223665529</v>
      </c>
      <c r="V1017" s="39">
        <f t="shared" si="209"/>
        <v>8.3458926376729359E-3</v>
      </c>
      <c r="W1017" s="39">
        <f t="shared" si="210"/>
        <v>0.10470167959898236</v>
      </c>
      <c r="Z1017" s="37"/>
      <c r="AA1017" s="37"/>
    </row>
    <row r="1018" spans="1:27">
      <c r="A1018" s="1">
        <v>1955.02</v>
      </c>
      <c r="B1018" s="11">
        <v>36.79</v>
      </c>
      <c r="C1018" s="4">
        <v>1.5533300000000001</v>
      </c>
      <c r="D1018" s="11">
        <v>2.8966699999999999</v>
      </c>
      <c r="E1018" s="11">
        <v>26.7</v>
      </c>
      <c r="F1018" s="4">
        <f t="shared" si="214"/>
        <v>1955.1249999999236</v>
      </c>
      <c r="G1018" s="22">
        <v>2.65</v>
      </c>
      <c r="H1018" s="22">
        <f>G1018+100*variable_alloc_parm!B$8</f>
        <v>2.65</v>
      </c>
      <c r="I1018" s="4">
        <f t="shared" si="211"/>
        <v>419.84692883895138</v>
      </c>
      <c r="J1018" s="4">
        <f t="shared" si="212"/>
        <v>17.726578689138581</v>
      </c>
      <c r="K1018" s="33">
        <f t="shared" si="215"/>
        <v>37598.163799843453</v>
      </c>
      <c r="L1018" s="4">
        <f t="shared" si="216"/>
        <v>33.056754644194761</v>
      </c>
      <c r="M1018" s="33">
        <f t="shared" si="213"/>
        <v>2960.3009821715827</v>
      </c>
      <c r="N1018" s="15">
        <f t="shared" si="205"/>
        <v>16.437728215987118</v>
      </c>
      <c r="O1018" s="6"/>
      <c r="P1018" s="7">
        <f t="shared" si="206"/>
        <v>21.056961301473894</v>
      </c>
      <c r="Q1018" s="7"/>
      <c r="R1018" s="46">
        <f t="shared" si="207"/>
        <v>7.5715401259660794E-2</v>
      </c>
      <c r="S1018" s="22">
        <f t="shared" si="217"/>
        <v>0.99959839144156226</v>
      </c>
      <c r="T1018" s="22">
        <f t="shared" si="218"/>
        <v>11.29200899750114</v>
      </c>
      <c r="U1018" s="39">
        <f t="shared" si="208"/>
        <v>0.11008265498545389</v>
      </c>
      <c r="V1018" s="39">
        <f t="shared" si="209"/>
        <v>8.6667566750175951E-3</v>
      </c>
      <c r="W1018" s="39">
        <f t="shared" si="210"/>
        <v>0.10141589831043629</v>
      </c>
      <c r="Z1018" s="37"/>
      <c r="AA1018" s="37"/>
    </row>
    <row r="1019" spans="1:27">
      <c r="A1019" s="1">
        <v>1955.03</v>
      </c>
      <c r="B1019" s="11">
        <v>36.5</v>
      </c>
      <c r="C1019" s="4">
        <v>1.56</v>
      </c>
      <c r="D1019" s="11">
        <v>2.96</v>
      </c>
      <c r="E1019" s="11">
        <v>26.7</v>
      </c>
      <c r="F1019" s="4">
        <f t="shared" si="214"/>
        <v>1955.2083333332569</v>
      </c>
      <c r="G1019" s="22">
        <v>2.68</v>
      </c>
      <c r="H1019" s="22">
        <f>G1019+100*variable_alloc_parm!B$8</f>
        <v>2.68</v>
      </c>
      <c r="I1019" s="4">
        <f t="shared" si="211"/>
        <v>416.53745318352065</v>
      </c>
      <c r="J1019" s="4">
        <f t="shared" si="212"/>
        <v>17.802696629213489</v>
      </c>
      <c r="K1019" s="33">
        <f t="shared" si="215"/>
        <v>37434.649089107515</v>
      </c>
      <c r="L1019" s="4">
        <f t="shared" si="216"/>
        <v>33.779475655430716</v>
      </c>
      <c r="M1019" s="33">
        <f t="shared" si="213"/>
        <v>3035.7962001029659</v>
      </c>
      <c r="N1019" s="15">
        <f t="shared" si="205"/>
        <v>16.219282945537792</v>
      </c>
      <c r="O1019" s="6"/>
      <c r="P1019" s="7">
        <f t="shared" si="206"/>
        <v>20.759297152464601</v>
      </c>
      <c r="Q1019" s="7"/>
      <c r="R1019" s="46">
        <f t="shared" si="207"/>
        <v>7.6234750774021615E-2</v>
      </c>
      <c r="S1019" s="22">
        <f t="shared" si="217"/>
        <v>0.99616375739851437</v>
      </c>
      <c r="T1019" s="22">
        <f t="shared" si="218"/>
        <v>11.287474030045788</v>
      </c>
      <c r="U1019" s="39">
        <f t="shared" si="208"/>
        <v>0.11058503395113006</v>
      </c>
      <c r="V1019" s="39">
        <f t="shared" si="209"/>
        <v>8.7377572076596799E-3</v>
      </c>
      <c r="W1019" s="39">
        <f t="shared" si="210"/>
        <v>0.10184727674347038</v>
      </c>
      <c r="Z1019" s="37"/>
      <c r="AA1019" s="37"/>
    </row>
    <row r="1020" spans="1:27">
      <c r="A1020" s="1">
        <v>1955.04</v>
      </c>
      <c r="B1020" s="11">
        <v>37.76</v>
      </c>
      <c r="C1020" s="4">
        <v>1.5633300000000001</v>
      </c>
      <c r="D1020" s="11">
        <v>3.0466700000000002</v>
      </c>
      <c r="E1020" s="11">
        <v>26.7</v>
      </c>
      <c r="F1020" s="4">
        <f t="shared" si="214"/>
        <v>1955.2916666665901</v>
      </c>
      <c r="G1020" s="22">
        <v>2.75</v>
      </c>
      <c r="H1020" s="22">
        <f>G1020+100*variable_alloc_parm!B$8</f>
        <v>2.75</v>
      </c>
      <c r="I1020" s="4">
        <f t="shared" si="211"/>
        <v>430.9165543071162</v>
      </c>
      <c r="J1020" s="4">
        <f t="shared" si="212"/>
        <v>17.840698539325849</v>
      </c>
      <c r="K1020" s="33">
        <f t="shared" si="215"/>
        <v>38860.527180860445</v>
      </c>
      <c r="L1020" s="4">
        <f t="shared" si="216"/>
        <v>34.768552397003752</v>
      </c>
      <c r="M1020" s="33">
        <f t="shared" si="213"/>
        <v>3135.4661638271214</v>
      </c>
      <c r="N1020" s="15">
        <f t="shared" si="205"/>
        <v>16.685266628063506</v>
      </c>
      <c r="O1020" s="6"/>
      <c r="P1020" s="7">
        <f t="shared" si="206"/>
        <v>21.334047746091066</v>
      </c>
      <c r="Q1020" s="7"/>
      <c r="R1020" s="46">
        <f t="shared" si="207"/>
        <v>7.3812858775129567E-2</v>
      </c>
      <c r="S1020" s="22">
        <f t="shared" si="217"/>
        <v>1.0014249973563802</v>
      </c>
      <c r="T1020" s="22">
        <f t="shared" si="218"/>
        <v>11.244172541308563</v>
      </c>
      <c r="U1020" s="39">
        <f t="shared" si="208"/>
        <v>0.10780131138207505</v>
      </c>
      <c r="V1020" s="39">
        <f t="shared" si="209"/>
        <v>9.2384967241903038E-3</v>
      </c>
      <c r="W1020" s="39">
        <f t="shared" si="210"/>
        <v>9.8562814657884745E-2</v>
      </c>
      <c r="Z1020" s="37"/>
      <c r="AA1020" s="37"/>
    </row>
    <row r="1021" spans="1:27">
      <c r="A1021" s="1">
        <v>1955.05</v>
      </c>
      <c r="B1021" s="11">
        <v>37.6</v>
      </c>
      <c r="C1021" s="4">
        <v>1.56667</v>
      </c>
      <c r="D1021" s="11">
        <v>3.1333299999999999</v>
      </c>
      <c r="E1021" s="11">
        <v>26.7</v>
      </c>
      <c r="F1021" s="4">
        <f t="shared" si="214"/>
        <v>1955.3749999999234</v>
      </c>
      <c r="G1021" s="22">
        <v>2.76</v>
      </c>
      <c r="H1021" s="22">
        <f>G1021+100*variable_alloc_parm!B$8</f>
        <v>2.76</v>
      </c>
      <c r="I1021" s="4">
        <f t="shared" si="211"/>
        <v>429.09063670411996</v>
      </c>
      <c r="J1021" s="4">
        <f t="shared" si="212"/>
        <v>17.878814569288391</v>
      </c>
      <c r="K1021" s="33">
        <f t="shared" si="215"/>
        <v>38830.224854613945</v>
      </c>
      <c r="L1021" s="4">
        <f t="shared" si="216"/>
        <v>35.757515018726593</v>
      </c>
      <c r="M1021" s="33">
        <f t="shared" si="213"/>
        <v>3235.8486288220074</v>
      </c>
      <c r="N1021" s="15">
        <f t="shared" si="205"/>
        <v>16.518057827257802</v>
      </c>
      <c r="O1021" s="6"/>
      <c r="P1021" s="7">
        <f t="shared" si="206"/>
        <v>21.097803794241599</v>
      </c>
      <c r="Q1021" s="7"/>
      <c r="R1021" s="46">
        <f t="shared" si="207"/>
        <v>7.3736304846531139E-2</v>
      </c>
      <c r="S1021" s="22">
        <f t="shared" si="217"/>
        <v>1.0005683116212329</v>
      </c>
      <c r="T1021" s="22">
        <f t="shared" si="218"/>
        <v>11.260195457454611</v>
      </c>
      <c r="U1021" s="39">
        <f t="shared" si="208"/>
        <v>0.10979451896887471</v>
      </c>
      <c r="V1021" s="39">
        <f t="shared" si="209"/>
        <v>9.3659566360082547E-3</v>
      </c>
      <c r="W1021" s="39">
        <f t="shared" si="210"/>
        <v>0.10042856233286646</v>
      </c>
      <c r="Z1021" s="37"/>
      <c r="AA1021" s="37"/>
    </row>
    <row r="1022" spans="1:27">
      <c r="A1022" s="1">
        <v>1955.06</v>
      </c>
      <c r="B1022" s="11">
        <v>39.78</v>
      </c>
      <c r="C1022" s="4">
        <v>1.57</v>
      </c>
      <c r="D1022" s="11">
        <v>3.22</v>
      </c>
      <c r="E1022" s="11">
        <v>26.7</v>
      </c>
      <c r="F1022" s="4">
        <f t="shared" si="214"/>
        <v>1955.4583333332566</v>
      </c>
      <c r="G1022" s="22">
        <v>2.78</v>
      </c>
      <c r="H1022" s="22">
        <f>G1022+100*variable_alloc_parm!B$8</f>
        <v>2.78</v>
      </c>
      <c r="I1022" s="4">
        <f t="shared" si="211"/>
        <v>453.9687640449439</v>
      </c>
      <c r="J1022" s="4">
        <f t="shared" si="212"/>
        <v>17.916816479400751</v>
      </c>
      <c r="K1022" s="33">
        <f t="shared" si="215"/>
        <v>41216.665757137089</v>
      </c>
      <c r="L1022" s="4">
        <f t="shared" si="216"/>
        <v>36.746591760299637</v>
      </c>
      <c r="M1022" s="33">
        <f t="shared" si="213"/>
        <v>3336.2911950221578</v>
      </c>
      <c r="N1022" s="15">
        <f t="shared" si="205"/>
        <v>17.370091963405308</v>
      </c>
      <c r="O1022" s="6"/>
      <c r="P1022" s="7">
        <f t="shared" si="206"/>
        <v>22.157121672370536</v>
      </c>
      <c r="Q1022" s="7"/>
      <c r="R1022" s="46">
        <f t="shared" si="207"/>
        <v>6.9410908719140657E-2</v>
      </c>
      <c r="S1022" s="22">
        <f t="shared" si="217"/>
        <v>0.99198567351214673</v>
      </c>
      <c r="T1022" s="22">
        <f t="shared" si="218"/>
        <v>11.266594757390436</v>
      </c>
      <c r="U1022" s="39">
        <f t="shared" si="208"/>
        <v>9.742380931160044E-2</v>
      </c>
      <c r="V1022" s="39">
        <f t="shared" si="209"/>
        <v>9.0212984076607494E-3</v>
      </c>
      <c r="W1022" s="39">
        <f t="shared" si="210"/>
        <v>8.8402510903939691E-2</v>
      </c>
      <c r="Z1022" s="37"/>
      <c r="AA1022" s="37"/>
    </row>
    <row r="1023" spans="1:27">
      <c r="A1023" s="1">
        <v>1955.07</v>
      </c>
      <c r="B1023" s="11">
        <v>42.69</v>
      </c>
      <c r="C1023" s="4">
        <v>1.58667</v>
      </c>
      <c r="D1023" s="11">
        <v>3.2933300000000001</v>
      </c>
      <c r="E1023" s="11">
        <v>26.8</v>
      </c>
      <c r="F1023" s="4">
        <f t="shared" si="214"/>
        <v>1955.5416666665899</v>
      </c>
      <c r="G1023" s="22">
        <v>2.9</v>
      </c>
      <c r="H1023" s="22">
        <f>G1023+100*variable_alloc_parm!B$8</f>
        <v>2.9</v>
      </c>
      <c r="I1023" s="4">
        <f t="shared" si="211"/>
        <v>485.35981343283589</v>
      </c>
      <c r="J1023" s="4">
        <f t="shared" si="212"/>
        <v>18.039490634328359</v>
      </c>
      <c r="K1023" s="33">
        <f t="shared" si="215"/>
        <v>44203.203897554849</v>
      </c>
      <c r="L1023" s="4">
        <f t="shared" si="216"/>
        <v>37.443195932835827</v>
      </c>
      <c r="M1023" s="33">
        <f t="shared" si="213"/>
        <v>3410.0664673678689</v>
      </c>
      <c r="N1023" s="15">
        <f t="shared" si="205"/>
        <v>18.454031906632874</v>
      </c>
      <c r="O1023" s="6"/>
      <c r="P1023" s="7">
        <f t="shared" si="206"/>
        <v>23.50351020146309</v>
      </c>
      <c r="Q1023" s="7"/>
      <c r="R1023" s="46">
        <f t="shared" si="207"/>
        <v>6.5218113524167787E-2</v>
      </c>
      <c r="S1023" s="22">
        <f t="shared" si="217"/>
        <v>0.99641025227630275</v>
      </c>
      <c r="T1023" s="22">
        <f t="shared" si="218"/>
        <v>11.13459797446181</v>
      </c>
      <c r="U1023" s="39">
        <f t="shared" si="208"/>
        <v>8.9887472059402951E-2</v>
      </c>
      <c r="V1023" s="39">
        <f t="shared" si="209"/>
        <v>1.0646514702316257E-2</v>
      </c>
      <c r="W1023" s="39">
        <f t="shared" si="210"/>
        <v>7.9240957357086694E-2</v>
      </c>
      <c r="Z1023" s="37"/>
      <c r="AA1023" s="37"/>
    </row>
    <row r="1024" spans="1:27">
      <c r="A1024" s="1">
        <v>1955.08</v>
      </c>
      <c r="B1024" s="11">
        <v>42.43</v>
      </c>
      <c r="C1024" s="4">
        <v>1.6033299999999999</v>
      </c>
      <c r="D1024" s="11">
        <v>3.3666700000000001</v>
      </c>
      <c r="E1024" s="11">
        <v>26.8</v>
      </c>
      <c r="F1024" s="4">
        <f t="shared" si="214"/>
        <v>1955.6249999999231</v>
      </c>
      <c r="G1024" s="22">
        <v>2.97</v>
      </c>
      <c r="H1024" s="22">
        <f>G1024+100*variable_alloc_parm!B$8</f>
        <v>2.97</v>
      </c>
      <c r="I1024" s="4">
        <f t="shared" si="211"/>
        <v>482.40376865671647</v>
      </c>
      <c r="J1024" s="4">
        <f t="shared" si="212"/>
        <v>18.228904888059702</v>
      </c>
      <c r="K1024" s="33">
        <f t="shared" si="215"/>
        <v>44072.334698571278</v>
      </c>
      <c r="L1024" s="4">
        <f t="shared" si="216"/>
        <v>38.277027947761198</v>
      </c>
      <c r="M1024" s="33">
        <f t="shared" si="213"/>
        <v>3496.9834329398764</v>
      </c>
      <c r="N1024" s="15">
        <f t="shared" si="205"/>
        <v>18.22232646304775</v>
      </c>
      <c r="O1024" s="6"/>
      <c r="P1024" s="7">
        <f t="shared" si="206"/>
        <v>23.173696654482615</v>
      </c>
      <c r="Q1024" s="7"/>
      <c r="R1024" s="46">
        <f t="shared" si="207"/>
        <v>6.520714830858973E-2</v>
      </c>
      <c r="S1024" s="22">
        <f t="shared" si="217"/>
        <v>1.002475</v>
      </c>
      <c r="T1024" s="22">
        <f t="shared" si="218"/>
        <v>11.094627576728701</v>
      </c>
      <c r="U1024" s="39">
        <f t="shared" si="208"/>
        <v>9.2500396231943283E-2</v>
      </c>
      <c r="V1024" s="39">
        <f t="shared" si="209"/>
        <v>1.0955395425943149E-2</v>
      </c>
      <c r="W1024" s="39">
        <f t="shared" si="210"/>
        <v>8.1545000806000134E-2</v>
      </c>
      <c r="Z1024" s="37"/>
      <c r="AA1024" s="37"/>
    </row>
    <row r="1025" spans="1:27">
      <c r="A1025" s="1">
        <v>1955.09</v>
      </c>
      <c r="B1025" s="11">
        <v>44.34</v>
      </c>
      <c r="C1025" s="4">
        <v>1.62</v>
      </c>
      <c r="D1025" s="11">
        <v>3.44</v>
      </c>
      <c r="E1025" s="11">
        <v>26.9</v>
      </c>
      <c r="F1025" s="4">
        <f t="shared" si="214"/>
        <v>1955.7083333332564</v>
      </c>
      <c r="G1025" s="22">
        <v>2.97</v>
      </c>
      <c r="H1025" s="22">
        <f>G1025+100*variable_alloc_parm!B$8</f>
        <v>2.97</v>
      </c>
      <c r="I1025" s="4">
        <f t="shared" si="211"/>
        <v>502.24527881040905</v>
      </c>
      <c r="J1025" s="4">
        <f t="shared" si="212"/>
        <v>18.349962825278816</v>
      </c>
      <c r="K1025" s="33">
        <f t="shared" si="215"/>
        <v>46024.756189085609</v>
      </c>
      <c r="L1025" s="4">
        <f t="shared" si="216"/>
        <v>38.965353159851304</v>
      </c>
      <c r="M1025" s="33">
        <f t="shared" si="213"/>
        <v>3570.7072911694736</v>
      </c>
      <c r="N1025" s="15">
        <f t="shared" ref="N1025:N1088" si="219">I1025/AVERAGE(L905:L1024)</f>
        <v>18.843960654261309</v>
      </c>
      <c r="O1025" s="6"/>
      <c r="P1025" s="7">
        <f t="shared" ref="P1025:P1088" si="220">K1025/AVERAGE(M905:M1024)</f>
        <v>23.92553130772303</v>
      </c>
      <c r="Q1025" s="7"/>
      <c r="R1025" s="46">
        <f t="shared" ref="R1025:R1088" si="221">1/N1025-(H1025/100-(((E1025/E905)^(1/10))-1))</f>
        <v>6.3784234185268268E-2</v>
      </c>
      <c r="S1025" s="22">
        <f t="shared" si="217"/>
        <v>1.0102306128294607</v>
      </c>
      <c r="T1025" s="22">
        <f t="shared" si="218"/>
        <v>11.080740732471881</v>
      </c>
      <c r="U1025" s="39">
        <f t="shared" si="208"/>
        <v>9.1626521139898776E-2</v>
      </c>
      <c r="V1025" s="39">
        <f t="shared" si="209"/>
        <v>1.1113910913920222E-2</v>
      </c>
      <c r="W1025" s="39">
        <f t="shared" si="210"/>
        <v>8.0512610225978554E-2</v>
      </c>
      <c r="Z1025" s="37"/>
      <c r="AA1025" s="37"/>
    </row>
    <row r="1026" spans="1:27">
      <c r="A1026" s="1">
        <v>1955.1</v>
      </c>
      <c r="B1026" s="11">
        <v>42.11</v>
      </c>
      <c r="C1026" s="4">
        <v>1.6266700000000001</v>
      </c>
      <c r="D1026" s="11">
        <v>3.5</v>
      </c>
      <c r="E1026" s="11">
        <v>26.9</v>
      </c>
      <c r="F1026" s="4">
        <f t="shared" si="214"/>
        <v>1955.7916666665897</v>
      </c>
      <c r="G1026" s="22">
        <v>2.88</v>
      </c>
      <c r="H1026" s="22">
        <f>G1026+100*variable_alloc_parm!B$8</f>
        <v>2.88</v>
      </c>
      <c r="I1026" s="4">
        <f t="shared" si="211"/>
        <v>476.98576208178446</v>
      </c>
      <c r="J1026" s="4">
        <f t="shared" si="212"/>
        <v>18.425514832713759</v>
      </c>
      <c r="K1026" s="33">
        <f t="shared" si="215"/>
        <v>43850.730881857686</v>
      </c>
      <c r="L1026" s="4">
        <f t="shared" si="216"/>
        <v>39.644981412639417</v>
      </c>
      <c r="M1026" s="33">
        <f t="shared" si="213"/>
        <v>3644.6819778319145</v>
      </c>
      <c r="N1026" s="15">
        <f t="shared" si="219"/>
        <v>17.772325789386091</v>
      </c>
      <c r="O1026" s="6"/>
      <c r="P1026" s="7">
        <f t="shared" si="220"/>
        <v>22.532366303323766</v>
      </c>
      <c r="Q1026" s="7"/>
      <c r="R1026" s="46">
        <f t="shared" si="221"/>
        <v>6.7884089783085716E-2</v>
      </c>
      <c r="S1026" s="22">
        <f t="shared" si="217"/>
        <v>1.0015386747064237</v>
      </c>
      <c r="T1026" s="22">
        <f t="shared" si="218"/>
        <v>11.194103500769437</v>
      </c>
      <c r="U1026" s="39">
        <f t="shared" ref="U1026:U1089" si="222">(($K1146/$K1026)^(1/10)-1)</f>
        <v>9.9284640370255639E-2</v>
      </c>
      <c r="V1026" s="39">
        <f t="shared" ref="V1026:V1089" si="223">(($T1146/$T1026)^(1/10)-1)</f>
        <v>9.6397835724992831E-3</v>
      </c>
      <c r="W1026" s="39">
        <f t="shared" ref="W1026:W1089" si="224">U1026-V1026</f>
        <v>8.9644856797756356E-2</v>
      </c>
      <c r="Z1026" s="37"/>
      <c r="AA1026" s="37"/>
    </row>
    <row r="1027" spans="1:27">
      <c r="A1027" s="1">
        <v>1955.11</v>
      </c>
      <c r="B1027" s="11">
        <v>44.95</v>
      </c>
      <c r="C1027" s="4">
        <v>1.6333299999999999</v>
      </c>
      <c r="D1027" s="11">
        <v>3.56</v>
      </c>
      <c r="E1027" s="11">
        <v>26.9</v>
      </c>
      <c r="F1027" s="4">
        <f t="shared" si="214"/>
        <v>1955.8749999999229</v>
      </c>
      <c r="G1027" s="22">
        <v>2.89</v>
      </c>
      <c r="H1027" s="22">
        <f>G1027+100*variable_alloc_parm!B$8</f>
        <v>2.89</v>
      </c>
      <c r="I1027" s="4">
        <f t="shared" si="211"/>
        <v>509.15483271375479</v>
      </c>
      <c r="J1027" s="4">
        <f t="shared" si="212"/>
        <v>18.500953568773237</v>
      </c>
      <c r="K1027" s="33">
        <f t="shared" si="215"/>
        <v>46949.867315652067</v>
      </c>
      <c r="L1027" s="4">
        <f t="shared" si="216"/>
        <v>40.324609665427516</v>
      </c>
      <c r="M1027" s="33">
        <f t="shared" si="213"/>
        <v>3718.3877117624324</v>
      </c>
      <c r="N1027" s="15">
        <f t="shared" si="219"/>
        <v>18.835559288273895</v>
      </c>
      <c r="O1027" s="6"/>
      <c r="P1027" s="7">
        <f t="shared" si="220"/>
        <v>23.841583744997816</v>
      </c>
      <c r="Q1027" s="7"/>
      <c r="R1027" s="46">
        <f t="shared" si="221"/>
        <v>6.4607904236347519E-2</v>
      </c>
      <c r="S1027" s="22">
        <f t="shared" si="217"/>
        <v>0.99639906764855823</v>
      </c>
      <c r="T1027" s="22">
        <f t="shared" si="218"/>
        <v>11.21132758468716</v>
      </c>
      <c r="U1027" s="39">
        <f t="shared" si="222"/>
        <v>9.297438519582979E-2</v>
      </c>
      <c r="V1027" s="39">
        <f t="shared" si="223"/>
        <v>9.0414284940998346E-3</v>
      </c>
      <c r="W1027" s="39">
        <f t="shared" si="224"/>
        <v>8.3932956701729955E-2</v>
      </c>
      <c r="Z1027" s="37"/>
      <c r="AA1027" s="37"/>
    </row>
    <row r="1028" spans="1:27">
      <c r="A1028" s="1">
        <v>1955.12</v>
      </c>
      <c r="B1028" s="11">
        <v>45.37</v>
      </c>
      <c r="C1028" s="4">
        <v>1.64</v>
      </c>
      <c r="D1028" s="11">
        <v>3.62</v>
      </c>
      <c r="E1028" s="11">
        <v>26.8</v>
      </c>
      <c r="F1028" s="4">
        <f t="shared" si="214"/>
        <v>1955.9583333332562</v>
      </c>
      <c r="G1028" s="22">
        <v>2.96</v>
      </c>
      <c r="H1028" s="22">
        <f>G1028+100*variable_alloc_parm!B$8</f>
        <v>2.96</v>
      </c>
      <c r="I1028" s="4">
        <f t="shared" si="211"/>
        <v>515.82981343283586</v>
      </c>
      <c r="J1028" s="4">
        <f t="shared" si="212"/>
        <v>18.645820895522387</v>
      </c>
      <c r="K1028" s="33">
        <f t="shared" si="215"/>
        <v>47708.656199423582</v>
      </c>
      <c r="L1028" s="4">
        <f t="shared" si="216"/>
        <v>41.157238805970152</v>
      </c>
      <c r="M1028" s="33">
        <f t="shared" si="213"/>
        <v>3806.5976513536116</v>
      </c>
      <c r="N1028" s="15">
        <f t="shared" si="219"/>
        <v>18.942369035813574</v>
      </c>
      <c r="O1028" s="6"/>
      <c r="P1028" s="7">
        <f t="shared" si="220"/>
        <v>23.937765745387566</v>
      </c>
      <c r="Q1028" s="7"/>
      <c r="R1028" s="46">
        <f t="shared" si="221"/>
        <v>6.2648258086002717E-2</v>
      </c>
      <c r="S1028" s="22">
        <f t="shared" si="217"/>
        <v>1.0076321632439265</v>
      </c>
      <c r="T1028" s="22">
        <f t="shared" si="218"/>
        <v>11.212639025441881</v>
      </c>
      <c r="U1028" s="39">
        <f t="shared" si="222"/>
        <v>9.0650756171307245E-2</v>
      </c>
      <c r="V1028" s="39">
        <f t="shared" si="223"/>
        <v>7.7193888465101335E-3</v>
      </c>
      <c r="W1028" s="39">
        <f t="shared" si="224"/>
        <v>8.2931367324797112E-2</v>
      </c>
      <c r="Z1028" s="37"/>
      <c r="AA1028" s="37"/>
    </row>
    <row r="1029" spans="1:27">
      <c r="A1029" s="1">
        <v>1956.01</v>
      </c>
      <c r="B1029" s="11">
        <v>44.15</v>
      </c>
      <c r="C1029" s="4">
        <v>1.67</v>
      </c>
      <c r="D1029" s="11">
        <v>3.6433300000000002</v>
      </c>
      <c r="E1029" s="11">
        <v>26.8</v>
      </c>
      <c r="F1029" s="4">
        <f t="shared" si="214"/>
        <v>1956.0416666665894</v>
      </c>
      <c r="G1029" s="22">
        <v>2.9</v>
      </c>
      <c r="H1029" s="22">
        <f>G1029+100*variable_alloc_parm!B$8</f>
        <v>2.9</v>
      </c>
      <c r="I1029" s="4">
        <f t="shared" si="211"/>
        <v>501.95914179104483</v>
      </c>
      <c r="J1029" s="4">
        <f t="shared" si="212"/>
        <v>18.986902985074629</v>
      </c>
      <c r="K1029" s="33">
        <f t="shared" si="215"/>
        <v>46572.109893298904</v>
      </c>
      <c r="L1029" s="4">
        <f t="shared" si="216"/>
        <v>41.422486977611946</v>
      </c>
      <c r="M1029" s="33">
        <f t="shared" si="213"/>
        <v>3843.2064583817146</v>
      </c>
      <c r="N1029" s="15">
        <f t="shared" si="219"/>
        <v>18.292585385418889</v>
      </c>
      <c r="O1029" s="6"/>
      <c r="P1029" s="7">
        <f t="shared" si="220"/>
        <v>23.082459084217533</v>
      </c>
      <c r="Q1029" s="7"/>
      <c r="R1029" s="46">
        <f t="shared" si="221"/>
        <v>6.5123509041438501E-2</v>
      </c>
      <c r="S1029" s="22">
        <f t="shared" si="217"/>
        <v>1.0075969184830094</v>
      </c>
      <c r="T1029" s="22">
        <f t="shared" si="218"/>
        <v>11.298215716879273</v>
      </c>
      <c r="U1029" s="39">
        <f t="shared" si="222"/>
        <v>9.5431683360476027E-2</v>
      </c>
      <c r="V1029" s="39">
        <f t="shared" si="223"/>
        <v>7.4202191364101111E-3</v>
      </c>
      <c r="W1029" s="39">
        <f t="shared" si="224"/>
        <v>8.8011464224065916E-2</v>
      </c>
      <c r="Z1029" s="37"/>
      <c r="AA1029" s="37"/>
    </row>
    <row r="1030" spans="1:27">
      <c r="A1030" s="1">
        <v>1956.02</v>
      </c>
      <c r="B1030" s="11">
        <v>44.43</v>
      </c>
      <c r="C1030" s="4">
        <v>1.7</v>
      </c>
      <c r="D1030" s="11">
        <v>3.6666699999999999</v>
      </c>
      <c r="E1030" s="11">
        <v>26.8</v>
      </c>
      <c r="F1030" s="4">
        <f t="shared" si="214"/>
        <v>1956.1249999999227</v>
      </c>
      <c r="G1030" s="22">
        <v>2.84</v>
      </c>
      <c r="H1030" s="22">
        <f>G1030+100*variable_alloc_parm!B$8</f>
        <v>2.84</v>
      </c>
      <c r="I1030" s="4">
        <f t="shared" si="211"/>
        <v>505.14257462686572</v>
      </c>
      <c r="J1030" s="4">
        <f t="shared" si="212"/>
        <v>19.327985074626866</v>
      </c>
      <c r="K1030" s="33">
        <f t="shared" si="215"/>
        <v>47016.909583861554</v>
      </c>
      <c r="L1030" s="4">
        <f t="shared" si="216"/>
        <v>41.687848843283582</v>
      </c>
      <c r="M1030" s="33">
        <f t="shared" si="213"/>
        <v>3880.1596188129106</v>
      </c>
      <c r="N1030" s="15">
        <f t="shared" si="219"/>
        <v>18.266116815127777</v>
      </c>
      <c r="O1030" s="6"/>
      <c r="P1030" s="7">
        <f t="shared" si="220"/>
        <v>23.017216418743022</v>
      </c>
      <c r="Q1030" s="7"/>
      <c r="R1030" s="46">
        <f t="shared" si="221"/>
        <v>6.6375586939811479E-2</v>
      </c>
      <c r="S1030" s="22">
        <f t="shared" si="217"/>
        <v>0.99206506834990926</v>
      </c>
      <c r="T1030" s="22">
        <f t="shared" si="218"/>
        <v>11.38404734068386</v>
      </c>
      <c r="U1030" s="39">
        <f t="shared" si="222"/>
        <v>9.3235290490984557E-2</v>
      </c>
      <c r="V1030" s="39">
        <f t="shared" si="223"/>
        <v>4.6641172438899314E-3</v>
      </c>
      <c r="W1030" s="39">
        <f t="shared" si="224"/>
        <v>8.8571173247094626E-2</v>
      </c>
      <c r="Z1030" s="37"/>
      <c r="AA1030" s="37"/>
    </row>
    <row r="1031" spans="1:27">
      <c r="A1031" s="1">
        <v>1956.03</v>
      </c>
      <c r="B1031" s="11">
        <v>47.49</v>
      </c>
      <c r="C1031" s="4">
        <v>1.73</v>
      </c>
      <c r="D1031" s="11">
        <v>3.69</v>
      </c>
      <c r="E1031" s="11">
        <v>26.8</v>
      </c>
      <c r="F1031" s="4">
        <f t="shared" si="214"/>
        <v>1956.208333333256</v>
      </c>
      <c r="G1031" s="22">
        <v>2.96</v>
      </c>
      <c r="H1031" s="22">
        <f>G1031+100*variable_alloc_parm!B$8</f>
        <v>2.96</v>
      </c>
      <c r="I1031" s="4">
        <f t="shared" si="211"/>
        <v>539.9329477611941</v>
      </c>
      <c r="J1031" s="4">
        <f t="shared" si="212"/>
        <v>19.669067164179108</v>
      </c>
      <c r="K1031" s="33">
        <f t="shared" si="215"/>
        <v>50407.636895549374</v>
      </c>
      <c r="L1031" s="4">
        <f t="shared" si="216"/>
        <v>41.953097014925376</v>
      </c>
      <c r="M1031" s="33">
        <f t="shared" si="213"/>
        <v>3916.7020455796419</v>
      </c>
      <c r="N1031" s="15">
        <f t="shared" si="219"/>
        <v>19.371210099299958</v>
      </c>
      <c r="O1031" s="6"/>
      <c r="P1031" s="7">
        <f t="shared" si="220"/>
        <v>24.373586635398752</v>
      </c>
      <c r="Q1031" s="7"/>
      <c r="R1031" s="46">
        <f t="shared" si="221"/>
        <v>6.0910141321596056E-2</v>
      </c>
      <c r="S1031" s="22">
        <f t="shared" si="217"/>
        <v>0.98377620319820946</v>
      </c>
      <c r="T1031" s="22">
        <f t="shared" si="218"/>
        <v>11.293715703134138</v>
      </c>
      <c r="U1031" s="39">
        <f t="shared" si="222"/>
        <v>8.1045764992163871E-2</v>
      </c>
      <c r="V1031" s="39">
        <f t="shared" si="223"/>
        <v>5.2399493832038235E-3</v>
      </c>
      <c r="W1031" s="39">
        <f t="shared" si="224"/>
        <v>7.5805815608960048E-2</v>
      </c>
      <c r="Z1031" s="37"/>
      <c r="AA1031" s="37"/>
    </row>
    <row r="1032" spans="1:27">
      <c r="A1032" s="1">
        <v>1956.04</v>
      </c>
      <c r="B1032" s="11">
        <v>48.05</v>
      </c>
      <c r="C1032" s="4">
        <v>1.7533300000000001</v>
      </c>
      <c r="D1032" s="11">
        <v>3.66</v>
      </c>
      <c r="E1032" s="11">
        <v>26.9</v>
      </c>
      <c r="F1032" s="4">
        <f t="shared" si="214"/>
        <v>1956.2916666665892</v>
      </c>
      <c r="G1032" s="22">
        <v>3.18</v>
      </c>
      <c r="H1032" s="22">
        <f>G1032+100*variable_alloc_parm!B$8</f>
        <v>3.18</v>
      </c>
      <c r="I1032" s="4">
        <f t="shared" si="211"/>
        <v>544.26895910780672</v>
      </c>
      <c r="J1032" s="4">
        <f t="shared" si="212"/>
        <v>19.860210074349446</v>
      </c>
      <c r="K1032" s="33">
        <f t="shared" si="215"/>
        <v>50966.953766830018</v>
      </c>
      <c r="L1032" s="4">
        <f t="shared" si="216"/>
        <v>41.45732342007436</v>
      </c>
      <c r="M1032" s="33">
        <f t="shared" si="213"/>
        <v>3882.1862806784166</v>
      </c>
      <c r="N1032" s="15">
        <f t="shared" si="219"/>
        <v>19.370593634578494</v>
      </c>
      <c r="O1032" s="6"/>
      <c r="P1032" s="7">
        <f t="shared" si="220"/>
        <v>24.338669114170258</v>
      </c>
      <c r="Q1032" s="7"/>
      <c r="R1032" s="46">
        <f t="shared" si="221"/>
        <v>5.8532570272147345E-2</v>
      </c>
      <c r="S1032" s="22">
        <f t="shared" si="217"/>
        <v>1.0120440058709126</v>
      </c>
      <c r="T1032" s="22">
        <f t="shared" si="218"/>
        <v>11.069185822256701</v>
      </c>
      <c r="U1032" s="39">
        <f t="shared" si="222"/>
        <v>8.2716102777452116E-2</v>
      </c>
      <c r="V1032" s="39">
        <f t="shared" si="223"/>
        <v>7.9893148106200407E-3</v>
      </c>
      <c r="W1032" s="39">
        <f t="shared" si="224"/>
        <v>7.4726787966832076E-2</v>
      </c>
      <c r="Z1032" s="37"/>
      <c r="AA1032" s="37"/>
    </row>
    <row r="1033" spans="1:27">
      <c r="A1033" s="1">
        <v>1956.05</v>
      </c>
      <c r="B1033" s="11">
        <v>46.54</v>
      </c>
      <c r="C1033" s="4">
        <v>1.77667</v>
      </c>
      <c r="D1033" s="11">
        <v>3.63</v>
      </c>
      <c r="E1033" s="11">
        <v>27</v>
      </c>
      <c r="F1033" s="4">
        <f t="shared" si="214"/>
        <v>1956.3749999999225</v>
      </c>
      <c r="G1033" s="22">
        <v>3.07</v>
      </c>
      <c r="H1033" s="22">
        <f>G1033+100*variable_alloc_parm!B$8</f>
        <v>3.07</v>
      </c>
      <c r="I1033" s="4">
        <f t="shared" si="211"/>
        <v>525.21251851851855</v>
      </c>
      <c r="J1033" s="4">
        <f t="shared" si="212"/>
        <v>20.050049962962962</v>
      </c>
      <c r="K1033" s="33">
        <f t="shared" si="215"/>
        <v>49338.914514931399</v>
      </c>
      <c r="L1033" s="4">
        <f t="shared" si="216"/>
        <v>40.965222222222231</v>
      </c>
      <c r="M1033" s="33">
        <f t="shared" si="213"/>
        <v>3848.3081153674475</v>
      </c>
      <c r="N1033" s="15">
        <f t="shared" si="219"/>
        <v>18.544506591754431</v>
      </c>
      <c r="O1033" s="6"/>
      <c r="P1033" s="7">
        <f t="shared" si="220"/>
        <v>23.274196470664435</v>
      </c>
      <c r="Q1033" s="7"/>
      <c r="R1033" s="46">
        <f t="shared" si="221"/>
        <v>6.1754700568371262E-2</v>
      </c>
      <c r="S1033" s="22">
        <f t="shared" si="217"/>
        <v>1.0085562050188539</v>
      </c>
      <c r="T1033" s="22">
        <f t="shared" si="218"/>
        <v>11.161012408836974</v>
      </c>
      <c r="U1033" s="39">
        <f t="shared" si="222"/>
        <v>8.0672480501264854E-2</v>
      </c>
      <c r="V1033" s="39">
        <f t="shared" si="223"/>
        <v>7.3172106738386145E-3</v>
      </c>
      <c r="W1033" s="39">
        <f t="shared" si="224"/>
        <v>7.3355269827426239E-2</v>
      </c>
      <c r="Z1033" s="37"/>
      <c r="AA1033" s="37"/>
    </row>
    <row r="1034" spans="1:27">
      <c r="A1034" s="1">
        <v>1956.06</v>
      </c>
      <c r="B1034" s="11">
        <v>46.27</v>
      </c>
      <c r="C1034" s="4">
        <v>1.8</v>
      </c>
      <c r="D1034" s="11">
        <v>3.6</v>
      </c>
      <c r="E1034" s="11">
        <v>27.2</v>
      </c>
      <c r="F1034" s="4">
        <f t="shared" si="214"/>
        <v>1956.4583333332557</v>
      </c>
      <c r="G1034" s="22">
        <v>3</v>
      </c>
      <c r="H1034" s="22">
        <f>G1034+100*variable_alloc_parm!B$8</f>
        <v>3</v>
      </c>
      <c r="I1034" s="4">
        <f t="shared" ref="I1034:I1097" si="225">B1034*$E$1839/E1034</f>
        <v>518.3260661764707</v>
      </c>
      <c r="J1034" s="4">
        <f t="shared" ref="J1034:J1097" si="226">C1034*$E$1839/E1034</f>
        <v>20.163970588235301</v>
      </c>
      <c r="K1034" s="33">
        <f t="shared" si="215"/>
        <v>48849.846999216461</v>
      </c>
      <c r="L1034" s="4">
        <f t="shared" si="216"/>
        <v>40.327941176470603</v>
      </c>
      <c r="M1034" s="33">
        <f t="shared" ref="M1034:M1097" si="227">L1034*(K1034/I1034)</f>
        <v>3800.7229132738121</v>
      </c>
      <c r="N1034" s="15">
        <f t="shared" si="219"/>
        <v>18.158163846958697</v>
      </c>
      <c r="O1034" s="6"/>
      <c r="P1034" s="7">
        <f t="shared" si="220"/>
        <v>22.767416558558143</v>
      </c>
      <c r="Q1034" s="7"/>
      <c r="R1034" s="46">
        <f t="shared" si="221"/>
        <v>6.3251818698492807E-2</v>
      </c>
      <c r="S1034" s="22">
        <f t="shared" si="217"/>
        <v>0.99312377072866442</v>
      </c>
      <c r="T1034" s="22">
        <f t="shared" si="218"/>
        <v>11.173739875701244</v>
      </c>
      <c r="U1034" s="39">
        <f t="shared" si="222"/>
        <v>8.0810362261079405E-2</v>
      </c>
      <c r="V1034" s="39">
        <f t="shared" si="223"/>
        <v>7.0542140688891752E-3</v>
      </c>
      <c r="W1034" s="39">
        <f t="shared" si="224"/>
        <v>7.375614819219023E-2</v>
      </c>
      <c r="Z1034" s="37"/>
      <c r="AA1034" s="37"/>
    </row>
    <row r="1035" spans="1:27">
      <c r="A1035" s="1">
        <v>1956.07</v>
      </c>
      <c r="B1035" s="11">
        <v>48.78</v>
      </c>
      <c r="C1035" s="4">
        <v>1.8133300000000001</v>
      </c>
      <c r="D1035" s="11">
        <v>3.5533299999999999</v>
      </c>
      <c r="E1035" s="11">
        <v>27.4</v>
      </c>
      <c r="F1035" s="4">
        <f t="shared" ref="F1035:F1098" si="228">F1034+1/12</f>
        <v>1956.541666666589</v>
      </c>
      <c r="G1035" s="22">
        <v>3.11</v>
      </c>
      <c r="H1035" s="22">
        <f>G1035+100*variable_alloc_parm!B$8</f>
        <v>3.11</v>
      </c>
      <c r="I1035" s="4">
        <f t="shared" si="225"/>
        <v>542.45496350364976</v>
      </c>
      <c r="J1035" s="4">
        <f t="shared" si="226"/>
        <v>20.165023759124093</v>
      </c>
      <c r="K1035" s="33">
        <f t="shared" ref="K1035:K1098" si="229">K1034*((I1035+(J1035/12))/I1034)</f>
        <v>51282.256285080897</v>
      </c>
      <c r="L1035" s="4">
        <f t="shared" ref="L1035:L1098" si="230">D1035*$E$1839/E1035</f>
        <v>39.514585802919711</v>
      </c>
      <c r="M1035" s="33">
        <f t="shared" si="227"/>
        <v>3735.604340415467</v>
      </c>
      <c r="N1035" s="15">
        <f t="shared" si="219"/>
        <v>18.856797596896786</v>
      </c>
      <c r="O1035" s="6"/>
      <c r="P1035" s="7">
        <f t="shared" si="220"/>
        <v>23.62031167520173</v>
      </c>
      <c r="Q1035" s="7"/>
      <c r="R1035" s="46">
        <f t="shared" si="221"/>
        <v>5.4950815885390331E-2</v>
      </c>
      <c r="S1035" s="22">
        <f t="shared" ref="S1035:S1098" si="231">((H1035/H1036+H1035/1200+((1+H1036/1200)^(-119))*(1-H1035/H1036)))</f>
        <v>0.98403310014206236</v>
      </c>
      <c r="T1035" s="22">
        <f t="shared" ref="T1035:T1098" si="232">T1034*S1034*E1034/E1035</f>
        <v>11.015907359676508</v>
      </c>
      <c r="U1035" s="39">
        <f t="shared" si="222"/>
        <v>7.5261518135921524E-2</v>
      </c>
      <c r="V1035" s="39">
        <f t="shared" si="223"/>
        <v>6.9230586276944894E-3</v>
      </c>
      <c r="W1035" s="39">
        <f t="shared" si="224"/>
        <v>6.8338459508227034E-2</v>
      </c>
      <c r="Z1035" s="37"/>
      <c r="AA1035" s="37"/>
    </row>
    <row r="1036" spans="1:27">
      <c r="A1036" s="1">
        <v>1956.08</v>
      </c>
      <c r="B1036" s="11">
        <v>48.49</v>
      </c>
      <c r="C1036" s="4">
        <v>1.82667</v>
      </c>
      <c r="D1036" s="11">
        <v>3.5066700000000002</v>
      </c>
      <c r="E1036" s="11">
        <v>27.3</v>
      </c>
      <c r="F1036" s="4">
        <f t="shared" si="228"/>
        <v>1956.6249999999222</v>
      </c>
      <c r="G1036" s="22">
        <v>3.33</v>
      </c>
      <c r="H1036" s="22">
        <f>G1036+100*variable_alloc_parm!B$8</f>
        <v>3.33</v>
      </c>
      <c r="I1036" s="4">
        <f t="shared" si="225"/>
        <v>541.2052380952382</v>
      </c>
      <c r="J1036" s="4">
        <f t="shared" si="226"/>
        <v>20.387778351648354</v>
      </c>
      <c r="K1036" s="33">
        <f t="shared" si="229"/>
        <v>51324.727769497666</v>
      </c>
      <c r="L1036" s="4">
        <f t="shared" si="230"/>
        <v>39.138547582417587</v>
      </c>
      <c r="M1036" s="33">
        <f t="shared" si="227"/>
        <v>3711.6700995558749</v>
      </c>
      <c r="N1036" s="15">
        <f t="shared" si="219"/>
        <v>18.670937110186422</v>
      </c>
      <c r="O1036" s="6"/>
      <c r="P1036" s="7">
        <f t="shared" si="220"/>
        <v>23.368947299227301</v>
      </c>
      <c r="Q1036" s="7"/>
      <c r="R1036" s="46">
        <f t="shared" si="221"/>
        <v>5.0837793863342431E-2</v>
      </c>
      <c r="S1036" s="22">
        <f t="shared" si="231"/>
        <v>0.99856707120078669</v>
      </c>
      <c r="T1036" s="22">
        <f t="shared" si="232"/>
        <v>10.879724493719941</v>
      </c>
      <c r="U1036" s="39">
        <f t="shared" si="222"/>
        <v>6.8148848085951341E-2</v>
      </c>
      <c r="V1036" s="39">
        <f t="shared" si="223"/>
        <v>6.4164403429456396E-3</v>
      </c>
      <c r="W1036" s="39">
        <f t="shared" si="224"/>
        <v>6.1732407743005702E-2</v>
      </c>
      <c r="Z1036" s="37"/>
      <c r="AA1036" s="37"/>
    </row>
    <row r="1037" spans="1:27">
      <c r="A1037" s="1">
        <v>1956.09</v>
      </c>
      <c r="B1037" s="11">
        <v>46.84</v>
      </c>
      <c r="C1037" s="4">
        <v>1.84</v>
      </c>
      <c r="D1037" s="11">
        <v>3.46</v>
      </c>
      <c r="E1037" s="11">
        <v>27.4</v>
      </c>
      <c r="F1037" s="4">
        <f t="shared" si="228"/>
        <v>1956.7083333332555</v>
      </c>
      <c r="G1037" s="22">
        <v>3.38</v>
      </c>
      <c r="H1037" s="22">
        <f>G1037+100*variable_alloc_parm!B$8</f>
        <v>3.38</v>
      </c>
      <c r="I1037" s="4">
        <f t="shared" si="225"/>
        <v>520.88131386861323</v>
      </c>
      <c r="J1037" s="4">
        <f t="shared" si="226"/>
        <v>20.461605839416066</v>
      </c>
      <c r="K1037" s="33">
        <f t="shared" si="229"/>
        <v>49559.03098433149</v>
      </c>
      <c r="L1037" s="4">
        <f t="shared" si="230"/>
        <v>38.476715328467165</v>
      </c>
      <c r="M1037" s="33">
        <f t="shared" si="227"/>
        <v>3660.8507089194491</v>
      </c>
      <c r="N1037" s="15">
        <f t="shared" si="219"/>
        <v>17.836640796312018</v>
      </c>
      <c r="O1037" s="6"/>
      <c r="P1037" s="7">
        <f t="shared" si="220"/>
        <v>22.311473210449883</v>
      </c>
      <c r="Q1037" s="7"/>
      <c r="R1037" s="46">
        <f t="shared" si="221"/>
        <v>5.2204639380191584E-2</v>
      </c>
      <c r="S1037" s="22">
        <f t="shared" si="231"/>
        <v>1.0061893610621129</v>
      </c>
      <c r="T1037" s="22">
        <f t="shared" si="232"/>
        <v>10.824484496803466</v>
      </c>
      <c r="U1037" s="39">
        <f t="shared" si="222"/>
        <v>6.8389173775341705E-2</v>
      </c>
      <c r="V1037" s="39">
        <f t="shared" si="223"/>
        <v>7.676213894525219E-3</v>
      </c>
      <c r="W1037" s="39">
        <f t="shared" si="224"/>
        <v>6.0712959880816486E-2</v>
      </c>
      <c r="Z1037" s="37"/>
      <c r="AA1037" s="37"/>
    </row>
    <row r="1038" spans="1:27">
      <c r="A1038" s="1">
        <v>1956.1</v>
      </c>
      <c r="B1038" s="11">
        <v>46.24</v>
      </c>
      <c r="C1038" s="4">
        <v>1.80667</v>
      </c>
      <c r="D1038" s="11">
        <v>3.44333</v>
      </c>
      <c r="E1038" s="11">
        <v>27.5</v>
      </c>
      <c r="F1038" s="4">
        <f t="shared" si="228"/>
        <v>1956.7916666665888</v>
      </c>
      <c r="G1038" s="22">
        <v>3.34</v>
      </c>
      <c r="H1038" s="22">
        <f>G1038+100*variable_alloc_parm!B$8</f>
        <v>3.34</v>
      </c>
      <c r="I1038" s="4">
        <f t="shared" si="225"/>
        <v>512.33920000000012</v>
      </c>
      <c r="J1038" s="4">
        <f t="shared" si="226"/>
        <v>20.017903600000004</v>
      </c>
      <c r="K1038" s="33">
        <f t="shared" si="229"/>
        <v>48905.011438189598</v>
      </c>
      <c r="L1038" s="4">
        <f t="shared" si="230"/>
        <v>38.152096400000005</v>
      </c>
      <c r="M1038" s="33">
        <f t="shared" si="227"/>
        <v>3641.7840189329881</v>
      </c>
      <c r="N1038" s="15">
        <f t="shared" si="219"/>
        <v>17.418952948636129</v>
      </c>
      <c r="O1038" s="6"/>
      <c r="P1038" s="7">
        <f t="shared" si="220"/>
        <v>21.777269004413125</v>
      </c>
      <c r="Q1038" s="7"/>
      <c r="R1038" s="46">
        <f t="shared" si="221"/>
        <v>5.2325543255801035E-2</v>
      </c>
      <c r="S1038" s="22">
        <f t="shared" si="231"/>
        <v>0.99022472627998948</v>
      </c>
      <c r="T1038" s="22">
        <f t="shared" si="232"/>
        <v>10.851875753703007</v>
      </c>
      <c r="U1038" s="39">
        <f t="shared" si="222"/>
        <v>6.8551558542897073E-2</v>
      </c>
      <c r="V1038" s="39">
        <f t="shared" si="223"/>
        <v>8.563709737462899E-3</v>
      </c>
      <c r="W1038" s="39">
        <f t="shared" si="224"/>
        <v>5.9987848805434174E-2</v>
      </c>
      <c r="Z1038" s="37"/>
      <c r="AA1038" s="37"/>
    </row>
    <row r="1039" spans="1:27">
      <c r="A1039" s="1">
        <v>1956.11</v>
      </c>
      <c r="B1039" s="11">
        <v>45.76</v>
      </c>
      <c r="C1039" s="4">
        <v>1.7733300000000001</v>
      </c>
      <c r="D1039" s="11">
        <v>3.4266700000000001</v>
      </c>
      <c r="E1039" s="11">
        <v>27.5</v>
      </c>
      <c r="F1039" s="4">
        <f t="shared" si="228"/>
        <v>1956.874999999922</v>
      </c>
      <c r="G1039" s="22">
        <v>3.49</v>
      </c>
      <c r="H1039" s="22">
        <f>G1039+100*variable_alloc_parm!B$8</f>
        <v>3.49</v>
      </c>
      <c r="I1039" s="4">
        <f t="shared" si="225"/>
        <v>507.02080000000007</v>
      </c>
      <c r="J1039" s="4">
        <f t="shared" si="226"/>
        <v>19.648496400000006</v>
      </c>
      <c r="K1039" s="33">
        <f t="shared" si="229"/>
        <v>48553.641516854732</v>
      </c>
      <c r="L1039" s="4">
        <f t="shared" si="230"/>
        <v>37.967503600000008</v>
      </c>
      <c r="M1039" s="33">
        <f t="shared" si="227"/>
        <v>3635.8677180192444</v>
      </c>
      <c r="N1039" s="15">
        <f t="shared" si="219"/>
        <v>17.120339736628253</v>
      </c>
      <c r="O1039" s="6"/>
      <c r="P1039" s="7">
        <f t="shared" si="220"/>
        <v>21.392087415372316</v>
      </c>
      <c r="Q1039" s="7"/>
      <c r="R1039" s="46">
        <f t="shared" si="221"/>
        <v>4.9387093462700517E-2</v>
      </c>
      <c r="S1039" s="22">
        <f t="shared" si="231"/>
        <v>0.99457516226368625</v>
      </c>
      <c r="T1039" s="22">
        <f t="shared" si="232"/>
        <v>10.745795697835014</v>
      </c>
      <c r="U1039" s="39">
        <f t="shared" si="222"/>
        <v>7.4874603233678227E-2</v>
      </c>
      <c r="V1039" s="39">
        <f t="shared" si="223"/>
        <v>8.8003928916504659E-3</v>
      </c>
      <c r="W1039" s="39">
        <f t="shared" si="224"/>
        <v>6.6074210342027762E-2</v>
      </c>
      <c r="Z1039" s="37"/>
      <c r="AA1039" s="37"/>
    </row>
    <row r="1040" spans="1:27">
      <c r="A1040" s="1">
        <v>1956.12</v>
      </c>
      <c r="B1040" s="11">
        <v>46.44</v>
      </c>
      <c r="C1040" s="4">
        <v>1.74</v>
      </c>
      <c r="D1040" s="11">
        <v>3.41</v>
      </c>
      <c r="E1040" s="11">
        <v>27.6</v>
      </c>
      <c r="F1040" s="4">
        <f t="shared" si="228"/>
        <v>1956.9583333332553</v>
      </c>
      <c r="G1040" s="22">
        <v>3.59</v>
      </c>
      <c r="H1040" s="22">
        <f>G1040+100*variable_alloc_parm!B$8</f>
        <v>3.59</v>
      </c>
      <c r="I1040" s="4">
        <f t="shared" si="225"/>
        <v>512.69086956521744</v>
      </c>
      <c r="J1040" s="4">
        <f t="shared" si="226"/>
        <v>19.209347826086958</v>
      </c>
      <c r="K1040" s="33">
        <f t="shared" si="229"/>
        <v>49249.917042543668</v>
      </c>
      <c r="L1040" s="4">
        <f t="shared" si="230"/>
        <v>37.645905797101456</v>
      </c>
      <c r="M1040" s="33">
        <f t="shared" si="227"/>
        <v>3616.326811263435</v>
      </c>
      <c r="N1040" s="15">
        <f t="shared" si="219"/>
        <v>17.197522725560923</v>
      </c>
      <c r="O1040" s="6"/>
      <c r="P1040" s="7">
        <f t="shared" si="220"/>
        <v>21.474498795561203</v>
      </c>
      <c r="Q1040" s="7"/>
      <c r="R1040" s="46">
        <f t="shared" si="221"/>
        <v>4.7538713978886989E-2</v>
      </c>
      <c r="S1040" s="22">
        <f t="shared" si="231"/>
        <v>1.0138911587112152</v>
      </c>
      <c r="T1040" s="22">
        <f t="shared" si="232"/>
        <v>10.648778668305569</v>
      </c>
      <c r="U1040" s="39">
        <f t="shared" si="222"/>
        <v>7.4110333432631625E-2</v>
      </c>
      <c r="V1040" s="39">
        <f t="shared" si="223"/>
        <v>1.2651981933879064E-2</v>
      </c>
      <c r="W1040" s="39">
        <f t="shared" si="224"/>
        <v>6.1458351498752561E-2</v>
      </c>
      <c r="Z1040" s="37"/>
      <c r="AA1040" s="37"/>
    </row>
    <row r="1041" spans="1:27">
      <c r="A1041" s="1">
        <v>1957.01</v>
      </c>
      <c r="B1041" s="11">
        <v>45.43</v>
      </c>
      <c r="C1041" s="4">
        <v>1.7366699999999999</v>
      </c>
      <c r="D1041" s="11">
        <v>3.4066700000000001</v>
      </c>
      <c r="E1041" s="11">
        <v>27.6</v>
      </c>
      <c r="F1041" s="4">
        <f t="shared" si="228"/>
        <v>1957.0416666665885</v>
      </c>
      <c r="G1041" s="22">
        <v>3.46</v>
      </c>
      <c r="H1041" s="22">
        <f>G1041+100*variable_alloc_parm!B$8</f>
        <v>3.46</v>
      </c>
      <c r="I1041" s="4">
        <f t="shared" si="225"/>
        <v>501.54061594202904</v>
      </c>
      <c r="J1041" s="4">
        <f t="shared" si="226"/>
        <v>19.172585108695653</v>
      </c>
      <c r="K1041" s="33">
        <f t="shared" si="229"/>
        <v>48332.284719249532</v>
      </c>
      <c r="L1041" s="4">
        <f t="shared" si="230"/>
        <v>37.609143079710144</v>
      </c>
      <c r="M1041" s="33">
        <f t="shared" si="227"/>
        <v>3624.3043007819897</v>
      </c>
      <c r="N1041" s="15">
        <f t="shared" si="219"/>
        <v>16.717780078533007</v>
      </c>
      <c r="O1041" s="6"/>
      <c r="P1041" s="7">
        <f t="shared" si="220"/>
        <v>20.863186388755366</v>
      </c>
      <c r="Q1041" s="7"/>
      <c r="R1041" s="46">
        <f t="shared" si="221"/>
        <v>5.0507358501613711E-2</v>
      </c>
      <c r="S1041" s="22">
        <f t="shared" si="231"/>
        <v>1.0130014165196715</v>
      </c>
      <c r="T1041" s="22">
        <f t="shared" si="232"/>
        <v>10.796702542867605</v>
      </c>
      <c r="U1041" s="39">
        <f t="shared" si="222"/>
        <v>8.0497704535241965E-2</v>
      </c>
      <c r="V1041" s="39">
        <f t="shared" si="223"/>
        <v>1.3728833633460891E-2</v>
      </c>
      <c r="W1041" s="39">
        <f t="shared" si="224"/>
        <v>6.6768870901781074E-2</v>
      </c>
      <c r="Z1041" s="37"/>
      <c r="AA1041" s="37"/>
    </row>
    <row r="1042" spans="1:27">
      <c r="A1042" s="1">
        <v>1957.02</v>
      </c>
      <c r="B1042" s="11">
        <v>43.47</v>
      </c>
      <c r="C1042" s="4">
        <v>1.73333</v>
      </c>
      <c r="D1042" s="11">
        <v>3.40333</v>
      </c>
      <c r="E1042" s="11">
        <v>27.7</v>
      </c>
      <c r="F1042" s="4">
        <f t="shared" si="228"/>
        <v>1957.1249999999218</v>
      </c>
      <c r="G1042" s="22">
        <v>3.34</v>
      </c>
      <c r="H1042" s="22">
        <f>G1042+100*variable_alloc_parm!B$8</f>
        <v>3.34</v>
      </c>
      <c r="I1042" s="4">
        <f t="shared" si="225"/>
        <v>478.17000000000007</v>
      </c>
      <c r="J1042" s="4">
        <f t="shared" si="226"/>
        <v>19.066630000000004</v>
      </c>
      <c r="K1042" s="33">
        <f t="shared" si="229"/>
        <v>46233.230828441592</v>
      </c>
      <c r="L1042" s="4">
        <f t="shared" si="230"/>
        <v>37.436630000000008</v>
      </c>
      <c r="M1042" s="33">
        <f t="shared" si="227"/>
        <v>3619.6673907375234</v>
      </c>
      <c r="N1042" s="15">
        <f t="shared" si="219"/>
        <v>15.843733142229739</v>
      </c>
      <c r="O1042" s="6"/>
      <c r="P1042" s="7">
        <f t="shared" si="220"/>
        <v>19.762632437908909</v>
      </c>
      <c r="Q1042" s="7"/>
      <c r="R1042" s="46">
        <f t="shared" si="221"/>
        <v>5.5378120041044282E-2</v>
      </c>
      <c r="S1042" s="22">
        <f t="shared" si="231"/>
        <v>0.99690055018396018</v>
      </c>
      <c r="T1042" s="22">
        <f t="shared" si="232"/>
        <v>10.897590944505174</v>
      </c>
      <c r="U1042" s="39">
        <f t="shared" si="222"/>
        <v>8.9288741946587091E-2</v>
      </c>
      <c r="V1042" s="39">
        <f t="shared" si="223"/>
        <v>1.2770880803941287E-2</v>
      </c>
      <c r="W1042" s="39">
        <f t="shared" si="224"/>
        <v>7.6517861142645804E-2</v>
      </c>
      <c r="Z1042" s="37"/>
      <c r="AA1042" s="37"/>
    </row>
    <row r="1043" spans="1:27">
      <c r="A1043" s="1">
        <v>1957.03</v>
      </c>
      <c r="B1043" s="11">
        <v>44.03</v>
      </c>
      <c r="C1043" s="4">
        <v>1.73</v>
      </c>
      <c r="D1043" s="11">
        <v>3.4</v>
      </c>
      <c r="E1043" s="11">
        <v>27.8</v>
      </c>
      <c r="F1043" s="4">
        <f t="shared" si="228"/>
        <v>1957.208333333255</v>
      </c>
      <c r="G1043" s="22">
        <v>3.41</v>
      </c>
      <c r="H1043" s="22">
        <f>G1043+100*variable_alloc_parm!B$8</f>
        <v>3.41</v>
      </c>
      <c r="I1043" s="4">
        <f t="shared" si="225"/>
        <v>482.58780575539578</v>
      </c>
      <c r="J1043" s="4">
        <f t="shared" si="226"/>
        <v>18.961546762589929</v>
      </c>
      <c r="K1043" s="33">
        <f t="shared" si="229"/>
        <v>46813.158254404509</v>
      </c>
      <c r="L1043" s="4">
        <f t="shared" si="230"/>
        <v>37.265467625899284</v>
      </c>
      <c r="M1043" s="33">
        <f t="shared" si="227"/>
        <v>3614.9156953208108</v>
      </c>
      <c r="N1043" s="15">
        <f t="shared" si="219"/>
        <v>15.900417108869165</v>
      </c>
      <c r="O1043" s="6"/>
      <c r="P1043" s="7">
        <f t="shared" si="220"/>
        <v>19.821836742269991</v>
      </c>
      <c r="Q1043" s="7"/>
      <c r="R1043" s="46">
        <f t="shared" si="221"/>
        <v>5.2933175375417439E-2</v>
      </c>
      <c r="S1043" s="22">
        <f t="shared" si="231"/>
        <v>0.99697822718203999</v>
      </c>
      <c r="T1043" s="22">
        <f t="shared" si="232"/>
        <v>10.824735939162499</v>
      </c>
      <c r="U1043" s="39">
        <f t="shared" si="222"/>
        <v>9.0433685779457207E-2</v>
      </c>
      <c r="V1043" s="39">
        <f t="shared" si="223"/>
        <v>1.4255317601388651E-2</v>
      </c>
      <c r="W1043" s="39">
        <f t="shared" si="224"/>
        <v>7.6178368178068556E-2</v>
      </c>
      <c r="Z1043" s="37"/>
      <c r="AA1043" s="37"/>
    </row>
    <row r="1044" spans="1:27">
      <c r="A1044" s="1">
        <v>1957.04</v>
      </c>
      <c r="B1044" s="11">
        <v>45.05</v>
      </c>
      <c r="C1044" s="4">
        <v>1.73</v>
      </c>
      <c r="D1044" s="11">
        <v>3.4066700000000001</v>
      </c>
      <c r="E1044" s="11">
        <v>27.9</v>
      </c>
      <c r="F1044" s="4">
        <f t="shared" si="228"/>
        <v>1957.2916666665883</v>
      </c>
      <c r="G1044" s="22">
        <v>3.48</v>
      </c>
      <c r="H1044" s="22">
        <f>G1044+100*variable_alloc_parm!B$8</f>
        <v>3.48</v>
      </c>
      <c r="I1044" s="4">
        <f t="shared" si="225"/>
        <v>491.99767025089608</v>
      </c>
      <c r="J1044" s="4">
        <f t="shared" si="226"/>
        <v>18.893584229390687</v>
      </c>
      <c r="K1044" s="33">
        <f t="shared" si="229"/>
        <v>47878.686983804837</v>
      </c>
      <c r="L1044" s="4">
        <f t="shared" si="230"/>
        <v>37.204743691756278</v>
      </c>
      <c r="M1044" s="33">
        <f t="shared" si="227"/>
        <v>3620.5746190259365</v>
      </c>
      <c r="N1044" s="15">
        <f t="shared" si="219"/>
        <v>16.12370436021175</v>
      </c>
      <c r="O1044" s="6"/>
      <c r="P1044" s="7">
        <f t="shared" si="220"/>
        <v>20.086831188745066</v>
      </c>
      <c r="Q1044" s="7"/>
      <c r="R1044" s="46">
        <f t="shared" si="221"/>
        <v>5.1730032009349287E-2</v>
      </c>
      <c r="S1044" s="22">
        <f t="shared" si="231"/>
        <v>0.99290488593614312</v>
      </c>
      <c r="T1044" s="22">
        <f t="shared" si="232"/>
        <v>10.753344949399658</v>
      </c>
      <c r="U1044" s="39">
        <f t="shared" si="222"/>
        <v>8.9801084735288583E-2</v>
      </c>
      <c r="V1044" s="39">
        <f t="shared" si="223"/>
        <v>1.4599954608208732E-2</v>
      </c>
      <c r="W1044" s="39">
        <f t="shared" si="224"/>
        <v>7.5201130127079852E-2</v>
      </c>
      <c r="Z1044" s="37"/>
      <c r="AA1044" s="37"/>
    </row>
    <row r="1045" spans="1:27">
      <c r="A1045" s="1">
        <v>1957.05</v>
      </c>
      <c r="B1045" s="11">
        <v>46.78</v>
      </c>
      <c r="C1045" s="4">
        <v>1.73</v>
      </c>
      <c r="D1045" s="11">
        <v>3.4133300000000002</v>
      </c>
      <c r="E1045" s="11">
        <v>28</v>
      </c>
      <c r="F1045" s="4">
        <f t="shared" si="228"/>
        <v>1957.3749999999216</v>
      </c>
      <c r="G1045" s="22">
        <v>3.6</v>
      </c>
      <c r="H1045" s="22">
        <f>G1045+100*variable_alloc_parm!B$8</f>
        <v>3.6</v>
      </c>
      <c r="I1045" s="4">
        <f t="shared" si="225"/>
        <v>509.06664285714294</v>
      </c>
      <c r="J1045" s="4">
        <f t="shared" si="226"/>
        <v>18.826107142857147</v>
      </c>
      <c r="K1045" s="33">
        <f t="shared" si="229"/>
        <v>49692.423426254405</v>
      </c>
      <c r="L1045" s="4">
        <f t="shared" si="230"/>
        <v>37.144344678571436</v>
      </c>
      <c r="M1045" s="33">
        <f t="shared" si="227"/>
        <v>3625.8366749366601</v>
      </c>
      <c r="N1045" s="15">
        <f t="shared" si="219"/>
        <v>16.598110789114259</v>
      </c>
      <c r="O1045" s="6"/>
      <c r="P1045" s="7">
        <f t="shared" si="220"/>
        <v>20.661106693401841</v>
      </c>
      <c r="Q1045" s="7"/>
      <c r="R1045" s="46">
        <f t="shared" si="221"/>
        <v>4.9123982127513358E-2</v>
      </c>
      <c r="S1045" s="22">
        <f t="shared" si="231"/>
        <v>0.9864967886452165</v>
      </c>
      <c r="T1045" s="22">
        <f t="shared" si="232"/>
        <v>10.638916423485611</v>
      </c>
      <c r="U1045" s="39">
        <f t="shared" si="222"/>
        <v>8.764208044800359E-2</v>
      </c>
      <c r="V1045" s="39">
        <f t="shared" si="223"/>
        <v>1.3680244472760617E-2</v>
      </c>
      <c r="W1045" s="39">
        <f t="shared" si="224"/>
        <v>7.3961835975242973E-2</v>
      </c>
      <c r="Z1045" s="37"/>
      <c r="AA1045" s="37"/>
    </row>
    <row r="1046" spans="1:27">
      <c r="A1046" s="1">
        <v>1957.06</v>
      </c>
      <c r="B1046" s="11">
        <v>47.55</v>
      </c>
      <c r="C1046" s="4">
        <v>1.73</v>
      </c>
      <c r="D1046" s="11">
        <v>3.42</v>
      </c>
      <c r="E1046" s="11">
        <v>28.1</v>
      </c>
      <c r="F1046" s="4">
        <f t="shared" si="228"/>
        <v>1957.4583333332548</v>
      </c>
      <c r="G1046" s="22">
        <v>3.8</v>
      </c>
      <c r="H1046" s="22">
        <f>G1046+100*variable_alloc_parm!B$8</f>
        <v>3.8</v>
      </c>
      <c r="I1046" s="4">
        <f t="shared" si="225"/>
        <v>515.60444839857655</v>
      </c>
      <c r="J1046" s="4">
        <f t="shared" si="226"/>
        <v>18.759110320284698</v>
      </c>
      <c r="K1046" s="33">
        <f t="shared" si="229"/>
        <v>50483.206999786817</v>
      </c>
      <c r="L1046" s="4">
        <f t="shared" si="230"/>
        <v>37.084483985765125</v>
      </c>
      <c r="M1046" s="33">
        <f t="shared" si="227"/>
        <v>3630.9688315304079</v>
      </c>
      <c r="N1046" s="15">
        <f t="shared" si="219"/>
        <v>16.729918872472862</v>
      </c>
      <c r="O1046" s="6"/>
      <c r="P1046" s="7">
        <f t="shared" si="220"/>
        <v>20.8067637251206</v>
      </c>
      <c r="Q1046" s="7"/>
      <c r="R1046" s="46">
        <f t="shared" si="221"/>
        <v>4.6547779954751504E-2</v>
      </c>
      <c r="S1046" s="22">
        <f t="shared" si="231"/>
        <v>0.9925044995420178</v>
      </c>
      <c r="T1046" s="22">
        <f t="shared" si="232"/>
        <v>10.457907217798413</v>
      </c>
      <c r="U1046" s="39">
        <f t="shared" si="222"/>
        <v>8.4518127021191436E-2</v>
      </c>
      <c r="V1046" s="39">
        <f t="shared" si="223"/>
        <v>1.4176390525993954E-2</v>
      </c>
      <c r="W1046" s="39">
        <f t="shared" si="224"/>
        <v>7.0341736495197482E-2</v>
      </c>
      <c r="Z1046" s="37"/>
      <c r="AA1046" s="37"/>
    </row>
    <row r="1047" spans="1:27">
      <c r="A1047" s="1">
        <v>1957.07</v>
      </c>
      <c r="B1047" s="11">
        <v>48.51</v>
      </c>
      <c r="C1047" s="4">
        <v>1.74</v>
      </c>
      <c r="D1047" s="11">
        <v>3.4366699999999999</v>
      </c>
      <c r="E1047" s="11">
        <v>28.3</v>
      </c>
      <c r="F1047" s="4">
        <f t="shared" si="228"/>
        <v>1957.5416666665881</v>
      </c>
      <c r="G1047" s="22">
        <v>3.93</v>
      </c>
      <c r="H1047" s="22">
        <f>G1047+100*variable_alloc_parm!B$8</f>
        <v>3.93</v>
      </c>
      <c r="I1047" s="4">
        <f t="shared" si="225"/>
        <v>522.29671378091871</v>
      </c>
      <c r="J1047" s="4">
        <f t="shared" si="226"/>
        <v>18.734204946996471</v>
      </c>
      <c r="K1047" s="33">
        <f t="shared" si="229"/>
        <v>51291.30821396636</v>
      </c>
      <c r="L1047" s="4">
        <f t="shared" si="230"/>
        <v>37.001885123674917</v>
      </c>
      <c r="M1047" s="33">
        <f t="shared" si="227"/>
        <v>3633.7105792556545</v>
      </c>
      <c r="N1047" s="15">
        <f t="shared" si="219"/>
        <v>16.868882383979791</v>
      </c>
      <c r="O1047" s="6"/>
      <c r="P1047" s="7">
        <f t="shared" si="220"/>
        <v>20.959760285686023</v>
      </c>
      <c r="Q1047" s="7"/>
      <c r="R1047" s="46">
        <f t="shared" si="221"/>
        <v>4.45547860323506E-2</v>
      </c>
      <c r="S1047" s="22">
        <f t="shared" si="231"/>
        <v>1.0032749999999999</v>
      </c>
      <c r="T1047" s="22">
        <f t="shared" si="232"/>
        <v>10.306166471440498</v>
      </c>
      <c r="U1047" s="39">
        <f t="shared" si="222"/>
        <v>8.4610876360744047E-2</v>
      </c>
      <c r="V1047" s="39">
        <f t="shared" si="223"/>
        <v>1.4676440623892395E-2</v>
      </c>
      <c r="W1047" s="39">
        <f t="shared" si="224"/>
        <v>6.9934435736851652E-2</v>
      </c>
      <c r="Z1047" s="37"/>
      <c r="AA1047" s="37"/>
    </row>
    <row r="1048" spans="1:27">
      <c r="A1048" s="1">
        <v>1957.08</v>
      </c>
      <c r="B1048" s="11">
        <v>45.84</v>
      </c>
      <c r="C1048" s="4">
        <v>1.75</v>
      </c>
      <c r="D1048" s="11">
        <v>3.4533299999999998</v>
      </c>
      <c r="E1048" s="11">
        <v>28.3</v>
      </c>
      <c r="F1048" s="4">
        <f t="shared" si="228"/>
        <v>1957.6249999999213</v>
      </c>
      <c r="G1048" s="22">
        <v>3.93</v>
      </c>
      <c r="H1048" s="22">
        <f>G1048+100*variable_alloc_parm!B$8</f>
        <v>3.93</v>
      </c>
      <c r="I1048" s="4">
        <f t="shared" si="225"/>
        <v>493.54939929328634</v>
      </c>
      <c r="J1048" s="4">
        <f t="shared" si="226"/>
        <v>18.841872791519439</v>
      </c>
      <c r="K1048" s="33">
        <f t="shared" si="229"/>
        <v>48622.41910896905</v>
      </c>
      <c r="L1048" s="4">
        <f t="shared" si="230"/>
        <v>37.181259752650178</v>
      </c>
      <c r="M1048" s="33">
        <f t="shared" si="227"/>
        <v>3662.9419411338581</v>
      </c>
      <c r="N1048" s="15">
        <f t="shared" si="219"/>
        <v>15.868942729452243</v>
      </c>
      <c r="O1048" s="6"/>
      <c r="P1048" s="7">
        <f t="shared" si="220"/>
        <v>19.702677805273041</v>
      </c>
      <c r="Q1048" s="7"/>
      <c r="R1048" s="46">
        <f t="shared" si="221"/>
        <v>4.6915841253376153E-2</v>
      </c>
      <c r="S1048" s="22">
        <f t="shared" si="231"/>
        <v>1.0040955493531014</v>
      </c>
      <c r="T1048" s="22">
        <f t="shared" si="232"/>
        <v>10.339919166634465</v>
      </c>
      <c r="U1048" s="39">
        <f t="shared" si="222"/>
        <v>9.2098737773285588E-2</v>
      </c>
      <c r="V1048" s="39">
        <f t="shared" si="223"/>
        <v>1.3538612374128123E-2</v>
      </c>
      <c r="W1048" s="39">
        <f t="shared" si="224"/>
        <v>7.8560125399157466E-2</v>
      </c>
      <c r="Z1048" s="37"/>
      <c r="AA1048" s="37"/>
    </row>
    <row r="1049" spans="1:27">
      <c r="A1049" s="1">
        <v>1957.09</v>
      </c>
      <c r="B1049" s="11">
        <v>43.98</v>
      </c>
      <c r="C1049" s="4">
        <v>1.76</v>
      </c>
      <c r="D1049" s="11">
        <v>3.47</v>
      </c>
      <c r="E1049" s="11">
        <v>28.3</v>
      </c>
      <c r="F1049" s="4">
        <f t="shared" si="228"/>
        <v>1957.7083333332546</v>
      </c>
      <c r="G1049" s="22">
        <v>3.92</v>
      </c>
      <c r="H1049" s="22">
        <f>G1049+100*variable_alloc_parm!B$8</f>
        <v>3.92</v>
      </c>
      <c r="I1049" s="4">
        <f t="shared" si="225"/>
        <v>473.52318021201421</v>
      </c>
      <c r="J1049" s="4">
        <f t="shared" si="226"/>
        <v>18.949540636042403</v>
      </c>
      <c r="K1049" s="33">
        <f t="shared" si="229"/>
        <v>46805.089017199847</v>
      </c>
      <c r="L1049" s="4">
        <f t="shared" si="230"/>
        <v>37.36074204946997</v>
      </c>
      <c r="M1049" s="33">
        <f t="shared" si="227"/>
        <v>3692.8981102702014</v>
      </c>
      <c r="N1049" s="15">
        <f t="shared" si="219"/>
        <v>15.15727448896221</v>
      </c>
      <c r="O1049" s="6"/>
      <c r="P1049" s="7">
        <f t="shared" si="220"/>
        <v>18.807961927666817</v>
      </c>
      <c r="Q1049" s="7"/>
      <c r="R1049" s="46">
        <f t="shared" si="221"/>
        <v>4.7728181231553368E-2</v>
      </c>
      <c r="S1049" s="22">
        <f t="shared" si="231"/>
        <v>0.99917347379769827</v>
      </c>
      <c r="T1049" s="22">
        <f t="shared" si="232"/>
        <v>10.382266815888494</v>
      </c>
      <c r="U1049" s="39">
        <f t="shared" si="222"/>
        <v>9.7739940487745036E-2</v>
      </c>
      <c r="V1049" s="39">
        <f t="shared" si="223"/>
        <v>1.3111808465150254E-2</v>
      </c>
      <c r="W1049" s="39">
        <f t="shared" si="224"/>
        <v>8.4628132022594782E-2</v>
      </c>
      <c r="Z1049" s="37"/>
      <c r="AA1049" s="37"/>
    </row>
    <row r="1050" spans="1:27">
      <c r="A1050" s="1">
        <v>1957.1</v>
      </c>
      <c r="B1050" s="11">
        <v>41.24</v>
      </c>
      <c r="C1050" s="4">
        <v>1.77</v>
      </c>
      <c r="D1050" s="11">
        <v>3.4366699999999999</v>
      </c>
      <c r="E1050" s="11">
        <v>28.3</v>
      </c>
      <c r="F1050" s="4">
        <f t="shared" si="228"/>
        <v>1957.7916666665878</v>
      </c>
      <c r="G1050" s="22">
        <v>3.97</v>
      </c>
      <c r="H1050" s="22">
        <f>G1050+100*variable_alloc_parm!B$8</f>
        <v>3.97</v>
      </c>
      <c r="I1050" s="4">
        <f t="shared" si="225"/>
        <v>444.02219081272096</v>
      </c>
      <c r="J1050" s="4">
        <f t="shared" si="226"/>
        <v>19.057208480565372</v>
      </c>
      <c r="K1050" s="33">
        <f t="shared" si="229"/>
        <v>44046.057792163687</v>
      </c>
      <c r="L1050" s="4">
        <f t="shared" si="230"/>
        <v>37.001885123674917</v>
      </c>
      <c r="M1050" s="33">
        <f t="shared" si="227"/>
        <v>3670.5083761541018</v>
      </c>
      <c r="N1050" s="15">
        <f t="shared" si="219"/>
        <v>14.149451489483534</v>
      </c>
      <c r="O1050" s="6"/>
      <c r="P1050" s="7">
        <f t="shared" si="220"/>
        <v>17.551467653382655</v>
      </c>
      <c r="Q1050" s="7"/>
      <c r="R1050" s="46">
        <f t="shared" si="221"/>
        <v>5.1927377075817391E-2</v>
      </c>
      <c r="S1050" s="22">
        <f t="shared" si="231"/>
        <v>1.0240147011474796</v>
      </c>
      <c r="T1050" s="22">
        <f t="shared" si="232"/>
        <v>10.373685600325873</v>
      </c>
      <c r="U1050" s="39">
        <f t="shared" si="222"/>
        <v>0.10420902641504837</v>
      </c>
      <c r="V1050" s="39">
        <f t="shared" si="223"/>
        <v>1.1945438210442916E-2</v>
      </c>
      <c r="W1050" s="39">
        <f t="shared" si="224"/>
        <v>9.2263588204605451E-2</v>
      </c>
      <c r="Z1050" s="37"/>
      <c r="AA1050" s="37"/>
    </row>
    <row r="1051" spans="1:27">
      <c r="A1051" s="1">
        <v>1957.11</v>
      </c>
      <c r="B1051" s="11">
        <v>40.35</v>
      </c>
      <c r="C1051" s="4">
        <v>1.78</v>
      </c>
      <c r="D1051" s="11">
        <v>3.40333</v>
      </c>
      <c r="E1051" s="11">
        <v>28.4</v>
      </c>
      <c r="F1051" s="4">
        <f t="shared" si="228"/>
        <v>1957.8749999999211</v>
      </c>
      <c r="G1051" s="22">
        <v>3.72</v>
      </c>
      <c r="H1051" s="22">
        <f>G1051+100*variable_alloc_parm!B$8</f>
        <v>3.72</v>
      </c>
      <c r="I1051" s="4">
        <f t="shared" si="225"/>
        <v>432.91003521126771</v>
      </c>
      <c r="J1051" s="4">
        <f t="shared" si="226"/>
        <v>19.097394366197186</v>
      </c>
      <c r="K1051" s="33">
        <f t="shared" si="229"/>
        <v>43101.623981197787</v>
      </c>
      <c r="L1051" s="4">
        <f t="shared" si="230"/>
        <v>36.513896161971843</v>
      </c>
      <c r="M1051" s="33">
        <f t="shared" si="227"/>
        <v>3635.4163554877291</v>
      </c>
      <c r="N1051" s="15">
        <f t="shared" si="219"/>
        <v>13.73624223529848</v>
      </c>
      <c r="O1051" s="6"/>
      <c r="P1051" s="7">
        <f t="shared" si="220"/>
        <v>17.035278552833905</v>
      </c>
      <c r="Q1051" s="7"/>
      <c r="R1051" s="46">
        <f t="shared" si="221"/>
        <v>5.6470571137262206E-2</v>
      </c>
      <c r="S1051" s="22">
        <f t="shared" si="231"/>
        <v>1.0463665008075973</v>
      </c>
      <c r="T1051" s="22">
        <f t="shared" si="232"/>
        <v>10.585402311365558</v>
      </c>
      <c r="U1051" s="39">
        <f t="shared" si="222"/>
        <v>0.1030470718779708</v>
      </c>
      <c r="V1051" s="39">
        <f t="shared" si="223"/>
        <v>7.9967769609405881E-3</v>
      </c>
      <c r="W1051" s="39">
        <f t="shared" si="224"/>
        <v>9.5050294917030209E-2</v>
      </c>
      <c r="Z1051" s="37"/>
      <c r="AA1051" s="37"/>
    </row>
    <row r="1052" spans="1:27">
      <c r="A1052" s="1">
        <v>1957.12</v>
      </c>
      <c r="B1052" s="11">
        <v>40.33</v>
      </c>
      <c r="C1052" s="4">
        <v>1.79</v>
      </c>
      <c r="D1052" s="11">
        <v>3.37</v>
      </c>
      <c r="E1052" s="11">
        <v>28.4</v>
      </c>
      <c r="F1052" s="4">
        <f t="shared" si="228"/>
        <v>1957.9583333332544</v>
      </c>
      <c r="G1052" s="22">
        <v>3.21</v>
      </c>
      <c r="H1052" s="22">
        <f>G1052+100*variable_alloc_parm!B$8</f>
        <v>3.21</v>
      </c>
      <c r="I1052" s="4">
        <f t="shared" si="225"/>
        <v>432.69545774647895</v>
      </c>
      <c r="J1052" s="4">
        <f t="shared" si="226"/>
        <v>19.204683098591556</v>
      </c>
      <c r="K1052" s="33">
        <f t="shared" si="229"/>
        <v>43239.59902698642</v>
      </c>
      <c r="L1052" s="4">
        <f t="shared" si="230"/>
        <v>36.156302816901416</v>
      </c>
      <c r="M1052" s="33">
        <f t="shared" si="227"/>
        <v>3613.1279127434723</v>
      </c>
      <c r="N1052" s="15">
        <f t="shared" si="219"/>
        <v>13.673246057951381</v>
      </c>
      <c r="O1052" s="6"/>
      <c r="P1052" s="7">
        <f t="shared" si="220"/>
        <v>16.95457761303825</v>
      </c>
      <c r="Q1052" s="7"/>
      <c r="R1052" s="46">
        <f t="shared" si="221"/>
        <v>6.0589559090497506E-2</v>
      </c>
      <c r="S1052" s="22">
        <f t="shared" si="231"/>
        <v>1.0129133037439282</v>
      </c>
      <c r="T1052" s="22">
        <f t="shared" si="232"/>
        <v>11.07621037618423</v>
      </c>
      <c r="U1052" s="39">
        <f t="shared" si="222"/>
        <v>0.10575204998778109</v>
      </c>
      <c r="V1052" s="39">
        <f t="shared" si="223"/>
        <v>3.9987577345161895E-3</v>
      </c>
      <c r="W1052" s="39">
        <f t="shared" si="224"/>
        <v>0.1017532922532649</v>
      </c>
      <c r="Z1052" s="37"/>
      <c r="AA1052" s="37"/>
    </row>
    <row r="1053" spans="1:27">
      <c r="A1053" s="1">
        <v>1958.01</v>
      </c>
      <c r="B1053" s="11">
        <v>41.12</v>
      </c>
      <c r="C1053" s="4">
        <v>1.7833300000000001</v>
      </c>
      <c r="D1053" s="11">
        <v>3.2933300000000001</v>
      </c>
      <c r="E1053" s="11">
        <v>28.6</v>
      </c>
      <c r="F1053" s="4">
        <f t="shared" si="228"/>
        <v>1958.0416666665876</v>
      </c>
      <c r="G1053" s="22">
        <v>3.09</v>
      </c>
      <c r="H1053" s="22">
        <f>G1053+100*variable_alloc_parm!B$8</f>
        <v>3.09</v>
      </c>
      <c r="I1053" s="4">
        <f t="shared" si="225"/>
        <v>438.08615384615388</v>
      </c>
      <c r="J1053" s="4">
        <f t="shared" si="226"/>
        <v>18.999323461538463</v>
      </c>
      <c r="K1053" s="33">
        <f t="shared" si="229"/>
        <v>43936.51366548345</v>
      </c>
      <c r="L1053" s="4">
        <f t="shared" si="230"/>
        <v>35.086631153846156</v>
      </c>
      <c r="M1053" s="33">
        <f t="shared" si="227"/>
        <v>3518.9065795220481</v>
      </c>
      <c r="N1053" s="15">
        <f t="shared" si="219"/>
        <v>13.78843155230763</v>
      </c>
      <c r="O1053" s="6"/>
      <c r="P1053" s="7">
        <f t="shared" si="220"/>
        <v>17.094108854212237</v>
      </c>
      <c r="Q1053" s="7"/>
      <c r="R1053" s="46">
        <f t="shared" si="221"/>
        <v>6.0595434959735614E-2</v>
      </c>
      <c r="S1053" s="22">
        <f t="shared" si="231"/>
        <v>1.0059942405838802</v>
      </c>
      <c r="T1053" s="22">
        <f t="shared" si="232"/>
        <v>11.140784615417505</v>
      </c>
      <c r="U1053" s="39">
        <f t="shared" si="222"/>
        <v>0.10331792901632153</v>
      </c>
      <c r="V1053" s="39">
        <f t="shared" si="223"/>
        <v>4.5866594938437366E-3</v>
      </c>
      <c r="W1053" s="39">
        <f t="shared" si="224"/>
        <v>9.8731269522477794E-2</v>
      </c>
      <c r="Z1053" s="37"/>
      <c r="AA1053" s="37"/>
    </row>
    <row r="1054" spans="1:27">
      <c r="A1054" s="1">
        <v>1958.02</v>
      </c>
      <c r="B1054" s="11">
        <v>41.26</v>
      </c>
      <c r="C1054" s="4">
        <v>1.77667</v>
      </c>
      <c r="D1054" s="11">
        <v>3.2166700000000001</v>
      </c>
      <c r="E1054" s="11">
        <v>28.6</v>
      </c>
      <c r="F1054" s="4">
        <f t="shared" si="228"/>
        <v>1958.1249999999209</v>
      </c>
      <c r="G1054" s="22">
        <v>3.05</v>
      </c>
      <c r="H1054" s="22">
        <f>G1054+100*variable_alloc_parm!B$8</f>
        <v>3.05</v>
      </c>
      <c r="I1054" s="4">
        <f t="shared" si="225"/>
        <v>439.5776923076923</v>
      </c>
      <c r="J1054" s="4">
        <f t="shared" si="226"/>
        <v>18.928368846153845</v>
      </c>
      <c r="K1054" s="33">
        <f t="shared" si="229"/>
        <v>44244.299877975478</v>
      </c>
      <c r="L1054" s="4">
        <f t="shared" si="230"/>
        <v>34.269907307692314</v>
      </c>
      <c r="M1054" s="33">
        <f t="shared" si="227"/>
        <v>3449.3289405837954</v>
      </c>
      <c r="N1054" s="15">
        <f t="shared" si="219"/>
        <v>13.784906390337678</v>
      </c>
      <c r="O1054" s="6"/>
      <c r="P1054" s="7">
        <f t="shared" si="220"/>
        <v>17.087281988811394</v>
      </c>
      <c r="Q1054" s="7"/>
      <c r="R1054" s="46">
        <f t="shared" si="221"/>
        <v>6.1877887208465876E-2</v>
      </c>
      <c r="S1054" s="22">
        <f t="shared" si="231"/>
        <v>1.008545231626615</v>
      </c>
      <c r="T1054" s="22">
        <f t="shared" si="232"/>
        <v>11.207565158695507</v>
      </c>
      <c r="U1054" s="39">
        <f t="shared" si="222"/>
        <v>9.7441652837697568E-2</v>
      </c>
      <c r="V1054" s="39">
        <f t="shared" si="223"/>
        <v>3.9256673672112274E-3</v>
      </c>
      <c r="W1054" s="39">
        <f t="shared" si="224"/>
        <v>9.351598547048634E-2</v>
      </c>
      <c r="Z1054" s="37"/>
      <c r="AA1054" s="37"/>
    </row>
    <row r="1055" spans="1:27">
      <c r="A1055" s="1">
        <v>1958.03</v>
      </c>
      <c r="B1055" s="11">
        <v>42.11</v>
      </c>
      <c r="C1055" s="4">
        <v>1.77</v>
      </c>
      <c r="D1055" s="11">
        <v>3.14</v>
      </c>
      <c r="E1055" s="11">
        <v>28.8</v>
      </c>
      <c r="F1055" s="4">
        <f t="shared" si="228"/>
        <v>1958.2083333332541</v>
      </c>
      <c r="G1055" s="22">
        <v>2.98</v>
      </c>
      <c r="H1055" s="22">
        <f>G1055+100*variable_alloc_parm!B$8</f>
        <v>2.98</v>
      </c>
      <c r="I1055" s="4">
        <f t="shared" si="225"/>
        <v>445.51795138888895</v>
      </c>
      <c r="J1055" s="4">
        <f t="shared" si="226"/>
        <v>18.72635416666667</v>
      </c>
      <c r="K1055" s="33">
        <f t="shared" si="229"/>
        <v>44999.267988800275</v>
      </c>
      <c r="L1055" s="4">
        <f t="shared" si="230"/>
        <v>33.220763888888897</v>
      </c>
      <c r="M1055" s="33">
        <f t="shared" si="227"/>
        <v>3355.4429229359507</v>
      </c>
      <c r="N1055" s="15">
        <f t="shared" si="219"/>
        <v>13.925589923892938</v>
      </c>
      <c r="O1055" s="6"/>
      <c r="P1055" s="7">
        <f t="shared" si="220"/>
        <v>17.25815533706723</v>
      </c>
      <c r="Q1055" s="7"/>
      <c r="R1055" s="46">
        <f t="shared" si="221"/>
        <v>6.2991250077044675E-2</v>
      </c>
      <c r="S1055" s="22">
        <f t="shared" si="231"/>
        <v>1.011100680921623</v>
      </c>
      <c r="T1055" s="22">
        <f t="shared" si="232"/>
        <v>11.224841007287587</v>
      </c>
      <c r="U1055" s="39">
        <f t="shared" si="222"/>
        <v>9.3547701103946279E-2</v>
      </c>
      <c r="V1055" s="39">
        <f t="shared" si="223"/>
        <v>2.5759344731348666E-3</v>
      </c>
      <c r="W1055" s="39">
        <f t="shared" si="224"/>
        <v>9.0971766630811413E-2</v>
      </c>
      <c r="Z1055" s="37"/>
      <c r="AA1055" s="37"/>
    </row>
    <row r="1056" spans="1:27">
      <c r="A1056" s="1">
        <v>1958.04</v>
      </c>
      <c r="B1056" s="11">
        <v>42.34</v>
      </c>
      <c r="C1056" s="4">
        <v>1.75667</v>
      </c>
      <c r="D1056" s="11">
        <v>3.07</v>
      </c>
      <c r="E1056" s="11">
        <v>28.9</v>
      </c>
      <c r="F1056" s="4">
        <f t="shared" si="228"/>
        <v>1958.2916666665874</v>
      </c>
      <c r="G1056" s="22">
        <v>2.88</v>
      </c>
      <c r="H1056" s="22">
        <f>G1056+100*variable_alloc_parm!B$8</f>
        <v>2.88</v>
      </c>
      <c r="I1056" s="4">
        <f t="shared" si="225"/>
        <v>446.40131487889289</v>
      </c>
      <c r="J1056" s="4">
        <f t="shared" si="226"/>
        <v>18.521015536332182</v>
      </c>
      <c r="K1056" s="33">
        <f t="shared" si="229"/>
        <v>45244.383563918593</v>
      </c>
      <c r="L1056" s="4">
        <f t="shared" si="230"/>
        <v>32.36778546712803</v>
      </c>
      <c r="M1056" s="33">
        <f t="shared" si="227"/>
        <v>3280.5918172231941</v>
      </c>
      <c r="N1056" s="15">
        <f t="shared" si="219"/>
        <v>13.913501765262778</v>
      </c>
      <c r="O1056" s="6"/>
      <c r="P1056" s="7">
        <f t="shared" si="220"/>
        <v>17.2396653902411</v>
      </c>
      <c r="Q1056" s="7"/>
      <c r="R1056" s="46">
        <f t="shared" si="221"/>
        <v>6.2677942573584666E-2</v>
      </c>
      <c r="S1056" s="22">
        <f t="shared" si="231"/>
        <v>0.9989596059826652</v>
      </c>
      <c r="T1056" s="22">
        <f t="shared" si="232"/>
        <v>11.310172951844866</v>
      </c>
      <c r="U1056" s="39">
        <f t="shared" si="222"/>
        <v>0.10073307025650857</v>
      </c>
      <c r="V1056" s="39">
        <f t="shared" si="223"/>
        <v>2.7569435246890261E-3</v>
      </c>
      <c r="W1056" s="39">
        <f t="shared" si="224"/>
        <v>9.7976126731819546E-2</v>
      </c>
      <c r="Z1056" s="37"/>
      <c r="AA1056" s="37"/>
    </row>
    <row r="1057" spans="1:27">
      <c r="A1057" s="1">
        <v>1958.05</v>
      </c>
      <c r="B1057" s="11">
        <v>43.7</v>
      </c>
      <c r="C1057" s="4">
        <v>1.74333</v>
      </c>
      <c r="D1057" s="11">
        <v>3</v>
      </c>
      <c r="E1057" s="11">
        <v>28.9</v>
      </c>
      <c r="F1057" s="4">
        <f t="shared" si="228"/>
        <v>1958.3749999999206</v>
      </c>
      <c r="G1057" s="22">
        <v>2.92</v>
      </c>
      <c r="H1057" s="22">
        <f>G1057+100*variable_alloc_parm!B$8</f>
        <v>2.92</v>
      </c>
      <c r="I1057" s="4">
        <f t="shared" si="225"/>
        <v>460.74013840830463</v>
      </c>
      <c r="J1057" s="4">
        <f t="shared" si="226"/>
        <v>18.380368546712806</v>
      </c>
      <c r="K1057" s="33">
        <f t="shared" si="229"/>
        <v>46852.918107615718</v>
      </c>
      <c r="L1057" s="4">
        <f t="shared" si="230"/>
        <v>31.629757785467135</v>
      </c>
      <c r="M1057" s="33">
        <f t="shared" si="227"/>
        <v>3216.4474673420395</v>
      </c>
      <c r="N1057" s="15">
        <f t="shared" si="219"/>
        <v>14.323824968409227</v>
      </c>
      <c r="O1057" s="6"/>
      <c r="P1057" s="7">
        <f t="shared" si="220"/>
        <v>17.742987045801225</v>
      </c>
      <c r="Q1057" s="7"/>
      <c r="R1057" s="46">
        <f t="shared" si="221"/>
        <v>5.9791646042329588E-2</v>
      </c>
      <c r="S1057" s="22">
        <f t="shared" si="231"/>
        <v>0.99814303734021625</v>
      </c>
      <c r="T1057" s="22">
        <f t="shared" si="232"/>
        <v>11.298405915570745</v>
      </c>
      <c r="U1057" s="39">
        <f t="shared" si="222"/>
        <v>9.9350221841863373E-2</v>
      </c>
      <c r="V1057" s="39">
        <f t="shared" si="223"/>
        <v>1.3039334764610722E-3</v>
      </c>
      <c r="W1057" s="39">
        <f t="shared" si="224"/>
        <v>9.8046288365402301E-2</v>
      </c>
      <c r="Z1057" s="37"/>
      <c r="AA1057" s="37"/>
    </row>
    <row r="1058" spans="1:27">
      <c r="A1058" s="1">
        <v>1958.06</v>
      </c>
      <c r="B1058" s="11">
        <v>44.75</v>
      </c>
      <c r="C1058" s="4">
        <v>1.73</v>
      </c>
      <c r="D1058" s="11">
        <v>2.93</v>
      </c>
      <c r="E1058" s="11">
        <v>28.9</v>
      </c>
      <c r="F1058" s="4">
        <f t="shared" si="228"/>
        <v>1958.4583333332539</v>
      </c>
      <c r="G1058" s="22">
        <v>2.97</v>
      </c>
      <c r="H1058" s="22">
        <f>G1058+100*variable_alloc_parm!B$8</f>
        <v>2.97</v>
      </c>
      <c r="I1058" s="4">
        <f t="shared" si="225"/>
        <v>471.81055363321809</v>
      </c>
      <c r="J1058" s="4">
        <f t="shared" si="226"/>
        <v>18.239826989619381</v>
      </c>
      <c r="K1058" s="33">
        <f t="shared" si="229"/>
        <v>48133.242891143811</v>
      </c>
      <c r="L1058" s="4">
        <f t="shared" si="230"/>
        <v>30.891730103806236</v>
      </c>
      <c r="M1058" s="33">
        <f t="shared" si="227"/>
        <v>3151.5173557776843</v>
      </c>
      <c r="N1058" s="15">
        <f t="shared" si="219"/>
        <v>14.635555551956259</v>
      </c>
      <c r="O1058" s="6"/>
      <c r="P1058" s="7">
        <f t="shared" si="220"/>
        <v>18.12245100826221</v>
      </c>
      <c r="Q1058" s="7"/>
      <c r="R1058" s="46">
        <f t="shared" si="221"/>
        <v>5.695567923070749E-2</v>
      </c>
      <c r="S1058" s="22">
        <f t="shared" si="231"/>
        <v>0.98295343369059929</v>
      </c>
      <c r="T1058" s="22">
        <f t="shared" si="232"/>
        <v>11.27742519767045</v>
      </c>
      <c r="U1058" s="39">
        <f t="shared" si="222"/>
        <v>9.893845306053195E-2</v>
      </c>
      <c r="V1058" s="39">
        <f t="shared" si="223"/>
        <v>2.5234838060506082E-3</v>
      </c>
      <c r="W1058" s="39">
        <f t="shared" si="224"/>
        <v>9.6414969254481342E-2</v>
      </c>
      <c r="Z1058" s="37"/>
      <c r="AA1058" s="37"/>
    </row>
    <row r="1059" spans="1:27">
      <c r="A1059" s="1">
        <v>1958.07</v>
      </c>
      <c r="B1059" s="11">
        <v>45.98</v>
      </c>
      <c r="C1059" s="4">
        <v>1.73</v>
      </c>
      <c r="D1059" s="11">
        <v>2.9133300000000002</v>
      </c>
      <c r="E1059" s="11">
        <v>29</v>
      </c>
      <c r="F1059" s="4">
        <f t="shared" si="228"/>
        <v>1958.5416666665872</v>
      </c>
      <c r="G1059" s="22">
        <v>3.2</v>
      </c>
      <c r="H1059" s="22">
        <f>G1059+100*variable_alloc_parm!B$8</f>
        <v>3.2</v>
      </c>
      <c r="I1059" s="4">
        <f t="shared" si="225"/>
        <v>483.10710344827589</v>
      </c>
      <c r="J1059" s="4">
        <f t="shared" si="226"/>
        <v>18.176931034482763</v>
      </c>
      <c r="K1059" s="33">
        <f t="shared" si="229"/>
        <v>49440.227494122802</v>
      </c>
      <c r="L1059" s="4">
        <f t="shared" si="230"/>
        <v>30.610056931034489</v>
      </c>
      <c r="M1059" s="33">
        <f t="shared" si="227"/>
        <v>3132.5728135157201</v>
      </c>
      <c r="N1059" s="15">
        <f t="shared" si="219"/>
        <v>14.957457101901127</v>
      </c>
      <c r="O1059" s="6"/>
      <c r="P1059" s="7">
        <f t="shared" si="220"/>
        <v>18.513137401048024</v>
      </c>
      <c r="Q1059" s="7"/>
      <c r="R1059" s="46">
        <f t="shared" si="221"/>
        <v>5.2277564534641455E-2</v>
      </c>
      <c r="S1059" s="22">
        <f t="shared" si="231"/>
        <v>0.97426729630230513</v>
      </c>
      <c r="T1059" s="22">
        <f t="shared" si="232"/>
        <v>11.046959049441679</v>
      </c>
      <c r="U1059" s="39">
        <f t="shared" si="222"/>
        <v>9.5423269679408174E-2</v>
      </c>
      <c r="V1059" s="39">
        <f t="shared" si="223"/>
        <v>6.1617487561467232E-3</v>
      </c>
      <c r="W1059" s="39">
        <f t="shared" si="224"/>
        <v>8.926152092326145E-2</v>
      </c>
      <c r="Z1059" s="37"/>
      <c r="AA1059" s="37"/>
    </row>
    <row r="1060" spans="1:27">
      <c r="A1060" s="1">
        <v>1958.08</v>
      </c>
      <c r="B1060" s="11">
        <v>47.7</v>
      </c>
      <c r="C1060" s="4">
        <v>1.73</v>
      </c>
      <c r="D1060" s="11">
        <v>2.8966699999999999</v>
      </c>
      <c r="E1060" s="11">
        <v>28.9</v>
      </c>
      <c r="F1060" s="4">
        <f t="shared" si="228"/>
        <v>1958.6249999999204</v>
      </c>
      <c r="G1060" s="22">
        <v>3.54</v>
      </c>
      <c r="H1060" s="22">
        <f>G1060+100*variable_alloc_parm!B$8</f>
        <v>3.54</v>
      </c>
      <c r="I1060" s="4">
        <f t="shared" si="225"/>
        <v>502.91314878892746</v>
      </c>
      <c r="J1060" s="4">
        <f t="shared" si="226"/>
        <v>18.239826989619381</v>
      </c>
      <c r="K1060" s="33">
        <f t="shared" si="229"/>
        <v>51622.691409184299</v>
      </c>
      <c r="L1060" s="4">
        <f t="shared" si="230"/>
        <v>30.540323494809691</v>
      </c>
      <c r="M1060" s="33">
        <f t="shared" si="227"/>
        <v>3134.8826315354686</v>
      </c>
      <c r="N1060" s="15">
        <f t="shared" si="219"/>
        <v>15.544566891165916</v>
      </c>
      <c r="O1060" s="6"/>
      <c r="P1060" s="7">
        <f t="shared" si="220"/>
        <v>19.229233309769285</v>
      </c>
      <c r="Q1060" s="7"/>
      <c r="R1060" s="46">
        <f t="shared" si="221"/>
        <v>4.558516370700294E-2</v>
      </c>
      <c r="S1060" s="22">
        <f t="shared" si="231"/>
        <v>0.98476247609558587</v>
      </c>
      <c r="T1060" s="22">
        <f t="shared" si="232"/>
        <v>10.79993207053263</v>
      </c>
      <c r="U1060" s="39">
        <f t="shared" si="222"/>
        <v>8.8263477388607292E-2</v>
      </c>
      <c r="V1060" s="39">
        <f t="shared" si="223"/>
        <v>9.225849402572539E-3</v>
      </c>
      <c r="W1060" s="39">
        <f t="shared" si="224"/>
        <v>7.9037627986034753E-2</v>
      </c>
      <c r="Z1060" s="37"/>
      <c r="AA1060" s="37"/>
    </row>
    <row r="1061" spans="1:27">
      <c r="A1061" s="1">
        <v>1958.09</v>
      </c>
      <c r="B1061" s="11">
        <v>48.96</v>
      </c>
      <c r="C1061" s="4">
        <v>1.73</v>
      </c>
      <c r="D1061" s="11">
        <v>2.88</v>
      </c>
      <c r="E1061" s="11">
        <v>28.9</v>
      </c>
      <c r="F1061" s="4">
        <f t="shared" si="228"/>
        <v>1958.7083333332537</v>
      </c>
      <c r="G1061" s="22">
        <v>3.76</v>
      </c>
      <c r="H1061" s="22">
        <f>G1061+100*variable_alloc_parm!B$8</f>
        <v>3.76</v>
      </c>
      <c r="I1061" s="4">
        <f t="shared" si="225"/>
        <v>516.19764705882369</v>
      </c>
      <c r="J1061" s="4">
        <f t="shared" si="226"/>
        <v>18.239826989619381</v>
      </c>
      <c r="K1061" s="33">
        <f t="shared" si="229"/>
        <v>53142.332132882337</v>
      </c>
      <c r="L1061" s="4">
        <f t="shared" si="230"/>
        <v>30.364567474048446</v>
      </c>
      <c r="M1061" s="33">
        <f t="shared" si="227"/>
        <v>3126.019537228372</v>
      </c>
      <c r="N1061" s="15">
        <f t="shared" si="219"/>
        <v>15.931923184092838</v>
      </c>
      <c r="O1061" s="6"/>
      <c r="P1061" s="7">
        <f t="shared" si="220"/>
        <v>19.695350298388746</v>
      </c>
      <c r="Q1061" s="7"/>
      <c r="R1061" s="46">
        <f t="shared" si="221"/>
        <v>4.1821066336221346E-2</v>
      </c>
      <c r="S1061" s="22">
        <f t="shared" si="231"/>
        <v>0.9998326910623766</v>
      </c>
      <c r="T1061" s="22">
        <f t="shared" si="232"/>
        <v>10.635367847441842</v>
      </c>
      <c r="U1061" s="39">
        <f t="shared" si="222"/>
        <v>8.8548753510931055E-2</v>
      </c>
      <c r="V1061" s="39">
        <f t="shared" si="223"/>
        <v>1.0635672693254827E-2</v>
      </c>
      <c r="W1061" s="39">
        <f t="shared" si="224"/>
        <v>7.7913080817676228E-2</v>
      </c>
      <c r="Z1061" s="37"/>
      <c r="AA1061" s="37"/>
    </row>
    <row r="1062" spans="1:27">
      <c r="A1062" s="1">
        <v>1958.1</v>
      </c>
      <c r="B1062" s="11">
        <v>50.95</v>
      </c>
      <c r="C1062" s="4">
        <v>1.7366699999999999</v>
      </c>
      <c r="D1062" s="11">
        <v>2.8833299999999999</v>
      </c>
      <c r="E1062" s="11">
        <v>28.9</v>
      </c>
      <c r="F1062" s="4">
        <f t="shared" si="228"/>
        <v>1958.7916666665869</v>
      </c>
      <c r="G1062" s="22">
        <v>3.8</v>
      </c>
      <c r="H1062" s="22">
        <f>G1062+100*variable_alloc_parm!B$8</f>
        <v>3.8</v>
      </c>
      <c r="I1062" s="4">
        <f t="shared" si="225"/>
        <v>537.17871972318358</v>
      </c>
      <c r="J1062" s="4">
        <f t="shared" si="226"/>
        <v>18.310150484429069</v>
      </c>
      <c r="K1062" s="33">
        <f t="shared" si="229"/>
        <v>55459.409994535468</v>
      </c>
      <c r="L1062" s="4">
        <f t="shared" si="230"/>
        <v>30.399676505190317</v>
      </c>
      <c r="M1062" s="33">
        <f t="shared" si="227"/>
        <v>3138.523662797722</v>
      </c>
      <c r="N1062" s="15">
        <f t="shared" si="219"/>
        <v>16.559803310351565</v>
      </c>
      <c r="O1062" s="6"/>
      <c r="P1062" s="7">
        <f t="shared" si="220"/>
        <v>20.455148275406568</v>
      </c>
      <c r="Q1062" s="7"/>
      <c r="R1062" s="46">
        <f t="shared" si="221"/>
        <v>3.9457090686644401E-2</v>
      </c>
      <c r="S1062" s="22">
        <f t="shared" si="231"/>
        <v>1.008131544683726</v>
      </c>
      <c r="T1062" s="22">
        <f t="shared" si="232"/>
        <v>10.633588455346052</v>
      </c>
      <c r="U1062" s="39">
        <f t="shared" si="222"/>
        <v>8.6206590168450115E-2</v>
      </c>
      <c r="V1062" s="39">
        <f t="shared" si="223"/>
        <v>9.6155994588935645E-3</v>
      </c>
      <c r="W1062" s="39">
        <f t="shared" si="224"/>
        <v>7.659099070955655E-2</v>
      </c>
      <c r="Z1062" s="37"/>
      <c r="AA1062" s="37"/>
    </row>
    <row r="1063" spans="1:27">
      <c r="A1063" s="1">
        <v>1958.11</v>
      </c>
      <c r="B1063" s="11">
        <v>52.5</v>
      </c>
      <c r="C1063" s="4">
        <v>1.74333</v>
      </c>
      <c r="D1063" s="11">
        <v>2.8866700000000001</v>
      </c>
      <c r="E1063" s="11">
        <v>29</v>
      </c>
      <c r="F1063" s="4">
        <f t="shared" si="228"/>
        <v>1958.8749999999202</v>
      </c>
      <c r="G1063" s="22">
        <v>3.74</v>
      </c>
      <c r="H1063" s="22">
        <f>G1063+100*variable_alloc_parm!B$8</f>
        <v>3.74</v>
      </c>
      <c r="I1063" s="4">
        <f t="shared" si="225"/>
        <v>551.61206896551732</v>
      </c>
      <c r="J1063" s="4">
        <f t="shared" si="226"/>
        <v>18.316987965517242</v>
      </c>
      <c r="K1063" s="33">
        <f t="shared" si="229"/>
        <v>57107.128180023916</v>
      </c>
      <c r="L1063" s="4">
        <f t="shared" si="230"/>
        <v>30.329943068965523</v>
      </c>
      <c r="M1063" s="33">
        <f t="shared" si="227"/>
        <v>3139.98921339866</v>
      </c>
      <c r="N1063" s="15">
        <f t="shared" si="219"/>
        <v>16.988883579386329</v>
      </c>
      <c r="O1063" s="6"/>
      <c r="P1063" s="7">
        <f t="shared" si="220"/>
        <v>20.965610881429569</v>
      </c>
      <c r="Q1063" s="7"/>
      <c r="R1063" s="46">
        <f t="shared" si="221"/>
        <v>3.9721033431446333E-2</v>
      </c>
      <c r="S1063" s="22">
        <f t="shared" si="231"/>
        <v>0.99324246095862645</v>
      </c>
      <c r="T1063" s="22">
        <f t="shared" si="232"/>
        <v>10.68309024482933</v>
      </c>
      <c r="U1063" s="39">
        <f t="shared" si="222"/>
        <v>8.4644019951249483E-2</v>
      </c>
      <c r="V1063" s="39">
        <f t="shared" si="223"/>
        <v>8.4141428860657896E-3</v>
      </c>
      <c r="W1063" s="39">
        <f t="shared" si="224"/>
        <v>7.6229877065183693E-2</v>
      </c>
      <c r="Z1063" s="37"/>
      <c r="AA1063" s="37"/>
    </row>
    <row r="1064" spans="1:27">
      <c r="A1064" s="1">
        <v>1958.12</v>
      </c>
      <c r="B1064" s="11">
        <v>53.49</v>
      </c>
      <c r="C1064" s="4">
        <v>1.75</v>
      </c>
      <c r="D1064" s="11">
        <v>2.89</v>
      </c>
      <c r="E1064" s="11">
        <v>28.9</v>
      </c>
      <c r="F1064" s="4">
        <f t="shared" si="228"/>
        <v>1958.9583333332534</v>
      </c>
      <c r="G1064" s="22">
        <v>3.86</v>
      </c>
      <c r="H1064" s="22">
        <f>G1064+100*variable_alloc_parm!B$8</f>
        <v>3.86</v>
      </c>
      <c r="I1064" s="4">
        <f t="shared" si="225"/>
        <v>563.9585813148791</v>
      </c>
      <c r="J1064" s="4">
        <f t="shared" si="226"/>
        <v>18.450692041522498</v>
      </c>
      <c r="K1064" s="33">
        <f t="shared" si="229"/>
        <v>58544.514000371011</v>
      </c>
      <c r="L1064" s="4">
        <f t="shared" si="230"/>
        <v>30.47000000000001</v>
      </c>
      <c r="M1064" s="33">
        <f t="shared" si="227"/>
        <v>3163.0892776420305</v>
      </c>
      <c r="N1064" s="15">
        <f t="shared" si="219"/>
        <v>17.358357365369955</v>
      </c>
      <c r="O1064" s="6"/>
      <c r="P1064" s="7">
        <f t="shared" si="220"/>
        <v>21.399510465598876</v>
      </c>
      <c r="Q1064" s="7"/>
      <c r="R1064" s="46">
        <f t="shared" si="221"/>
        <v>3.733806321074791E-2</v>
      </c>
      <c r="S1064" s="22">
        <f t="shared" si="231"/>
        <v>0.99014892310714775</v>
      </c>
      <c r="T1064" s="22">
        <f t="shared" si="232"/>
        <v>10.647614758377303</v>
      </c>
      <c r="U1064" s="39">
        <f t="shared" si="222"/>
        <v>8.3029357272975446E-2</v>
      </c>
      <c r="V1064" s="39">
        <f t="shared" si="223"/>
        <v>6.4466390086725944E-3</v>
      </c>
      <c r="W1064" s="39">
        <f t="shared" si="224"/>
        <v>7.6582718264302851E-2</v>
      </c>
      <c r="Z1064" s="37"/>
      <c r="AA1064" s="37"/>
    </row>
    <row r="1065" spans="1:27">
      <c r="A1065" s="1">
        <v>1959.01</v>
      </c>
      <c r="B1065" s="11">
        <v>55.62</v>
      </c>
      <c r="C1065" s="4">
        <v>1.75667</v>
      </c>
      <c r="D1065" s="11">
        <v>2.96333</v>
      </c>
      <c r="E1065" s="11">
        <v>29</v>
      </c>
      <c r="F1065" s="4">
        <f t="shared" si="228"/>
        <v>1959.0416666665867</v>
      </c>
      <c r="G1065" s="22">
        <v>4.0199999999999996</v>
      </c>
      <c r="H1065" s="22">
        <f>G1065+100*variable_alloc_parm!B$8</f>
        <v>4.0199999999999996</v>
      </c>
      <c r="I1065" s="4">
        <f t="shared" si="225"/>
        <v>584.39358620689654</v>
      </c>
      <c r="J1065" s="4">
        <f t="shared" si="226"/>
        <v>18.457149965517246</v>
      </c>
      <c r="K1065" s="33">
        <f t="shared" si="229"/>
        <v>60825.540560653775</v>
      </c>
      <c r="L1065" s="4">
        <f t="shared" si="230"/>
        <v>31.135401758620695</v>
      </c>
      <c r="M1065" s="33">
        <f t="shared" si="227"/>
        <v>3240.6715050270077</v>
      </c>
      <c r="N1065" s="15">
        <f t="shared" si="219"/>
        <v>17.980339342993386</v>
      </c>
      <c r="O1065" s="6"/>
      <c r="P1065" s="7">
        <f t="shared" si="220"/>
        <v>22.140010454221418</v>
      </c>
      <c r="Q1065" s="7"/>
      <c r="R1065" s="46">
        <f t="shared" si="221"/>
        <v>3.4520700487024707E-2</v>
      </c>
      <c r="S1065" s="22">
        <f t="shared" si="231"/>
        <v>1.0082641214080816</v>
      </c>
      <c r="T1065" s="22">
        <f t="shared" si="232"/>
        <v>10.506370064988896</v>
      </c>
      <c r="U1065" s="39">
        <f t="shared" si="222"/>
        <v>7.4217664652789228E-2</v>
      </c>
      <c r="V1065" s="39">
        <f t="shared" si="223"/>
        <v>7.9385311846511541E-3</v>
      </c>
      <c r="W1065" s="39">
        <f t="shared" si="224"/>
        <v>6.6279133468138074E-2</v>
      </c>
      <c r="Z1065" s="37"/>
      <c r="AA1065" s="37"/>
    </row>
    <row r="1066" spans="1:27">
      <c r="A1066" s="1">
        <v>1959.02</v>
      </c>
      <c r="B1066" s="11">
        <v>54.77</v>
      </c>
      <c r="C1066" s="4">
        <v>1.7633300000000001</v>
      </c>
      <c r="D1066" s="11">
        <v>3.03667</v>
      </c>
      <c r="E1066" s="11">
        <v>28.9</v>
      </c>
      <c r="F1066" s="4">
        <f t="shared" si="228"/>
        <v>1959.12499999992</v>
      </c>
      <c r="G1066" s="22">
        <v>3.96</v>
      </c>
      <c r="H1066" s="22">
        <f>G1066+100*variable_alloc_parm!B$8</f>
        <v>3.96</v>
      </c>
      <c r="I1066" s="4">
        <f t="shared" si="225"/>
        <v>577.45394463667833</v>
      </c>
      <c r="J1066" s="4">
        <f t="shared" si="226"/>
        <v>18.591233598615922</v>
      </c>
      <c r="K1066" s="33">
        <f t="shared" si="229"/>
        <v>60264.493511597815</v>
      </c>
      <c r="L1066" s="4">
        <f t="shared" si="230"/>
        <v>32.016378858131496</v>
      </c>
      <c r="M1066" s="33">
        <f t="shared" si="227"/>
        <v>3341.3069109341563</v>
      </c>
      <c r="N1066" s="15">
        <f t="shared" si="219"/>
        <v>17.759169263611415</v>
      </c>
      <c r="O1066" s="6"/>
      <c r="P1066" s="7">
        <f t="shared" si="220"/>
        <v>21.841682331178767</v>
      </c>
      <c r="Q1066" s="7"/>
      <c r="R1066" s="46">
        <f t="shared" si="221"/>
        <v>3.6314250209677851E-2</v>
      </c>
      <c r="S1066" s="22">
        <f t="shared" si="231"/>
        <v>1.0008463720204186</v>
      </c>
      <c r="T1066" s="22">
        <f t="shared" si="232"/>
        <v>10.629850640144006</v>
      </c>
      <c r="U1066" s="39">
        <f t="shared" si="222"/>
        <v>7.4355617986946898E-2</v>
      </c>
      <c r="V1066" s="39">
        <f t="shared" si="223"/>
        <v>5.5859953236327975E-3</v>
      </c>
      <c r="W1066" s="39">
        <f t="shared" si="224"/>
        <v>6.8769622663314101E-2</v>
      </c>
      <c r="Z1066" s="37"/>
      <c r="AA1066" s="37"/>
    </row>
    <row r="1067" spans="1:27">
      <c r="A1067" s="1">
        <v>1959.03</v>
      </c>
      <c r="B1067" s="11">
        <v>56.16</v>
      </c>
      <c r="C1067" s="4">
        <v>1.77</v>
      </c>
      <c r="D1067" s="11">
        <v>3.11</v>
      </c>
      <c r="E1067" s="11">
        <v>28.9</v>
      </c>
      <c r="F1067" s="4">
        <f t="shared" si="228"/>
        <v>1959.2083333332532</v>
      </c>
      <c r="G1067" s="22">
        <v>3.99</v>
      </c>
      <c r="H1067" s="22">
        <f>G1067+100*variable_alloc_parm!B$8</f>
        <v>3.99</v>
      </c>
      <c r="I1067" s="4">
        <f t="shared" si="225"/>
        <v>592.10906574394471</v>
      </c>
      <c r="J1067" s="4">
        <f t="shared" si="226"/>
        <v>18.661557093425611</v>
      </c>
      <c r="K1067" s="33">
        <f t="shared" si="229"/>
        <v>61956.234588356652</v>
      </c>
      <c r="L1067" s="4">
        <f t="shared" si="230"/>
        <v>32.789515570934263</v>
      </c>
      <c r="M1067" s="33">
        <f t="shared" si="227"/>
        <v>3430.9809396329988</v>
      </c>
      <c r="N1067" s="15">
        <f t="shared" si="219"/>
        <v>18.200871845485626</v>
      </c>
      <c r="O1067" s="6"/>
      <c r="P1067" s="7">
        <f t="shared" si="220"/>
        <v>22.355431528386681</v>
      </c>
      <c r="Q1067" s="7"/>
      <c r="R1067" s="46">
        <f t="shared" si="221"/>
        <v>3.464773301871929E-2</v>
      </c>
      <c r="S1067" s="22">
        <f t="shared" si="231"/>
        <v>0.99275673824349686</v>
      </c>
      <c r="T1067" s="22">
        <f t="shared" si="232"/>
        <v>10.638847448307056</v>
      </c>
      <c r="U1067" s="39">
        <f t="shared" si="222"/>
        <v>6.8426001852675666E-2</v>
      </c>
      <c r="V1067" s="39">
        <f t="shared" si="223"/>
        <v>4.3665738240288299E-3</v>
      </c>
      <c r="W1067" s="39">
        <f t="shared" si="224"/>
        <v>6.4059428028646836E-2</v>
      </c>
      <c r="Z1067" s="37"/>
      <c r="AA1067" s="37"/>
    </row>
    <row r="1068" spans="1:27">
      <c r="A1068" s="1">
        <v>1959.04</v>
      </c>
      <c r="B1068" s="11">
        <v>57.1</v>
      </c>
      <c r="C1068" s="4">
        <v>1.77667</v>
      </c>
      <c r="D1068" s="11">
        <v>3.2066699999999999</v>
      </c>
      <c r="E1068" s="11">
        <v>29</v>
      </c>
      <c r="F1068" s="4">
        <f t="shared" si="228"/>
        <v>1959.2916666665865</v>
      </c>
      <c r="G1068" s="22">
        <v>4.12</v>
      </c>
      <c r="H1068" s="22">
        <f>G1068+100*variable_alloc_parm!B$8</f>
        <v>4.12</v>
      </c>
      <c r="I1068" s="4">
        <f t="shared" si="225"/>
        <v>599.94379310344834</v>
      </c>
      <c r="J1068" s="4">
        <f t="shared" si="226"/>
        <v>18.667287896551723</v>
      </c>
      <c r="K1068" s="33">
        <f t="shared" si="229"/>
        <v>62938.80657081314</v>
      </c>
      <c r="L1068" s="4">
        <f t="shared" si="230"/>
        <v>33.692149965517245</v>
      </c>
      <c r="M1068" s="33">
        <f t="shared" si="227"/>
        <v>3534.5706281336143</v>
      </c>
      <c r="N1068" s="15">
        <f t="shared" si="219"/>
        <v>18.430753048783412</v>
      </c>
      <c r="O1068" s="6"/>
      <c r="P1068" s="7">
        <f t="shared" si="220"/>
        <v>22.606141738484002</v>
      </c>
      <c r="Q1068" s="7"/>
      <c r="R1068" s="46">
        <f t="shared" si="221"/>
        <v>3.2587143118029217E-2</v>
      </c>
      <c r="S1068" s="22">
        <f t="shared" si="231"/>
        <v>0.98812298241161645</v>
      </c>
      <c r="T1068" s="22">
        <f t="shared" si="232"/>
        <v>10.525367534584387</v>
      </c>
      <c r="U1068" s="39">
        <f t="shared" si="222"/>
        <v>6.8558111969219793E-2</v>
      </c>
      <c r="V1068" s="39">
        <f t="shared" si="223"/>
        <v>6.3737162470174358E-3</v>
      </c>
      <c r="W1068" s="39">
        <f t="shared" si="224"/>
        <v>6.2184395722202357E-2</v>
      </c>
      <c r="Z1068" s="37"/>
      <c r="AA1068" s="37"/>
    </row>
    <row r="1069" spans="1:27">
      <c r="A1069" s="1">
        <v>1959.05</v>
      </c>
      <c r="B1069" s="11">
        <v>57.96</v>
      </c>
      <c r="C1069" s="4">
        <v>1.7833300000000001</v>
      </c>
      <c r="D1069" s="11">
        <v>3.3033299999999999</v>
      </c>
      <c r="E1069" s="11">
        <v>29</v>
      </c>
      <c r="F1069" s="4">
        <f t="shared" si="228"/>
        <v>1959.3749999999197</v>
      </c>
      <c r="G1069" s="22">
        <v>4.3099999999999996</v>
      </c>
      <c r="H1069" s="22">
        <f>G1069+100*variable_alloc_parm!B$8</f>
        <v>4.3099999999999996</v>
      </c>
      <c r="I1069" s="4">
        <f t="shared" si="225"/>
        <v>608.97972413793116</v>
      </c>
      <c r="J1069" s="4">
        <f t="shared" si="226"/>
        <v>18.737263827586208</v>
      </c>
      <c r="K1069" s="33">
        <f t="shared" si="229"/>
        <v>64050.553718700939</v>
      </c>
      <c r="L1069" s="4">
        <f t="shared" si="230"/>
        <v>34.707746586206902</v>
      </c>
      <c r="M1069" s="33">
        <f t="shared" si="227"/>
        <v>3650.4505799792337</v>
      </c>
      <c r="N1069" s="15">
        <f t="shared" si="219"/>
        <v>18.692721439594173</v>
      </c>
      <c r="O1069" s="6"/>
      <c r="P1069" s="7">
        <f t="shared" si="220"/>
        <v>22.894229168466918</v>
      </c>
      <c r="Q1069" s="7"/>
      <c r="R1069" s="46">
        <f t="shared" si="221"/>
        <v>3.0354324726054656E-2</v>
      </c>
      <c r="S1069" s="22">
        <f t="shared" si="231"/>
        <v>1.0011775987524087</v>
      </c>
      <c r="T1069" s="22">
        <f t="shared" si="232"/>
        <v>10.400357559251926</v>
      </c>
      <c r="U1069" s="39">
        <f t="shared" si="222"/>
        <v>7.0084989449439972E-2</v>
      </c>
      <c r="V1069" s="39">
        <f t="shared" si="223"/>
        <v>6.7048696109144323E-3</v>
      </c>
      <c r="W1069" s="39">
        <f t="shared" si="224"/>
        <v>6.3380119838525539E-2</v>
      </c>
      <c r="Z1069" s="37"/>
      <c r="AA1069" s="37"/>
    </row>
    <row r="1070" spans="1:27">
      <c r="A1070" s="1">
        <v>1959.06</v>
      </c>
      <c r="B1070" s="11">
        <v>57.46</v>
      </c>
      <c r="C1070" s="4">
        <v>1.79</v>
      </c>
      <c r="D1070" s="11">
        <v>3.4</v>
      </c>
      <c r="E1070" s="11">
        <v>29.1</v>
      </c>
      <c r="F1070" s="4">
        <f t="shared" si="228"/>
        <v>1959.458333333253</v>
      </c>
      <c r="G1070" s="22">
        <v>4.34</v>
      </c>
      <c r="H1070" s="22">
        <f>G1070+100*variable_alloc_parm!B$8</f>
        <v>4.34</v>
      </c>
      <c r="I1070" s="4">
        <f t="shared" si="225"/>
        <v>601.65161512027498</v>
      </c>
      <c r="J1070" s="4">
        <f t="shared" si="226"/>
        <v>18.742714776632305</v>
      </c>
      <c r="K1070" s="33">
        <f t="shared" si="229"/>
        <v>63444.081416449626</v>
      </c>
      <c r="L1070" s="4">
        <f t="shared" si="230"/>
        <v>35.600687285223366</v>
      </c>
      <c r="M1070" s="33">
        <f t="shared" si="227"/>
        <v>3754.0876577780841</v>
      </c>
      <c r="N1070" s="15">
        <f t="shared" si="219"/>
        <v>18.448591397066469</v>
      </c>
      <c r="O1070" s="6"/>
      <c r="P1070" s="7">
        <f t="shared" si="220"/>
        <v>22.562214820417115</v>
      </c>
      <c r="Q1070" s="7"/>
      <c r="R1070" s="46">
        <f t="shared" si="221"/>
        <v>3.0685698424929735E-2</v>
      </c>
      <c r="S1070" s="22">
        <f t="shared" si="231"/>
        <v>0.99880191558246589</v>
      </c>
      <c r="T1070" s="22">
        <f t="shared" si="232"/>
        <v>10.376822859546767</v>
      </c>
      <c r="U1070" s="39">
        <f t="shared" si="222"/>
        <v>6.507284832661786E-2</v>
      </c>
      <c r="V1070" s="39">
        <f t="shared" si="223"/>
        <v>5.0739736032758831E-3</v>
      </c>
      <c r="W1070" s="39">
        <f t="shared" si="224"/>
        <v>5.9998874723341977E-2</v>
      </c>
      <c r="Z1070" s="37"/>
      <c r="AA1070" s="37"/>
    </row>
    <row r="1071" spans="1:27">
      <c r="A1071" s="1">
        <v>1959.07</v>
      </c>
      <c r="B1071" s="11">
        <v>59.74</v>
      </c>
      <c r="C1071" s="4">
        <v>1.79667</v>
      </c>
      <c r="D1071" s="11">
        <v>3.41</v>
      </c>
      <c r="E1071" s="11">
        <v>29.2</v>
      </c>
      <c r="F1071" s="4">
        <f t="shared" si="228"/>
        <v>1959.5416666665863</v>
      </c>
      <c r="G1071" s="22">
        <v>4.4000000000000004</v>
      </c>
      <c r="H1071" s="22">
        <f>G1071+100*variable_alloc_parm!B$8</f>
        <v>4.4000000000000004</v>
      </c>
      <c r="I1071" s="4">
        <f t="shared" si="225"/>
        <v>623.38280821917817</v>
      </c>
      <c r="J1071" s="4">
        <f t="shared" si="226"/>
        <v>18.748128390410962</v>
      </c>
      <c r="K1071" s="33">
        <f t="shared" si="229"/>
        <v>65900.381755556315</v>
      </c>
      <c r="L1071" s="4">
        <f t="shared" si="230"/>
        <v>35.583116438356171</v>
      </c>
      <c r="M1071" s="33">
        <f t="shared" si="227"/>
        <v>3761.6387978983435</v>
      </c>
      <c r="N1071" s="15">
        <f t="shared" si="219"/>
        <v>19.0905339757965</v>
      </c>
      <c r="O1071" s="6"/>
      <c r="P1071" s="7">
        <f t="shared" si="220"/>
        <v>23.310742907975158</v>
      </c>
      <c r="Q1071" s="7"/>
      <c r="R1071" s="46">
        <f t="shared" si="221"/>
        <v>2.947063577364338E-2</v>
      </c>
      <c r="S1071" s="22">
        <f t="shared" si="231"/>
        <v>1.0012626276101042</v>
      </c>
      <c r="T1071" s="22">
        <f t="shared" si="232"/>
        <v>10.32889606159107</v>
      </c>
      <c r="U1071" s="39">
        <f t="shared" si="222"/>
        <v>5.5911077489659178E-2</v>
      </c>
      <c r="V1071" s="39">
        <f t="shared" si="223"/>
        <v>4.4513692227852175E-3</v>
      </c>
      <c r="W1071" s="39">
        <f t="shared" si="224"/>
        <v>5.145970826687396E-2</v>
      </c>
      <c r="Z1071" s="37"/>
      <c r="AA1071" s="37"/>
    </row>
    <row r="1072" spans="1:27">
      <c r="A1072" s="1">
        <v>1959.08</v>
      </c>
      <c r="B1072" s="11">
        <v>59.4</v>
      </c>
      <c r="C1072" s="4">
        <v>1.8033300000000001</v>
      </c>
      <c r="D1072" s="11">
        <v>3.42</v>
      </c>
      <c r="E1072" s="11">
        <v>29.2</v>
      </c>
      <c r="F1072" s="4">
        <f t="shared" si="228"/>
        <v>1959.6249999999195</v>
      </c>
      <c r="G1072" s="22">
        <v>4.43</v>
      </c>
      <c r="H1072" s="22">
        <f>G1072+100*variable_alloc_parm!B$8</f>
        <v>4.43</v>
      </c>
      <c r="I1072" s="4">
        <f t="shared" si="225"/>
        <v>619.83493150684944</v>
      </c>
      <c r="J1072" s="4">
        <f t="shared" si="226"/>
        <v>18.817625034246579</v>
      </c>
      <c r="K1072" s="33">
        <f t="shared" si="229"/>
        <v>65691.095093728087</v>
      </c>
      <c r="L1072" s="4">
        <f t="shared" si="230"/>
        <v>35.687465753424661</v>
      </c>
      <c r="M1072" s="33">
        <f t="shared" si="227"/>
        <v>3782.2145660025258</v>
      </c>
      <c r="N1072" s="15">
        <f t="shared" si="219"/>
        <v>18.958803640750197</v>
      </c>
      <c r="O1072" s="6"/>
      <c r="P1072" s="7">
        <f t="shared" si="220"/>
        <v>23.114626571364813</v>
      </c>
      <c r="Q1072" s="7"/>
      <c r="R1072" s="46">
        <f t="shared" si="221"/>
        <v>2.910475620080246E-2</v>
      </c>
      <c r="S1072" s="22">
        <f t="shared" si="231"/>
        <v>0.98388762999034785</v>
      </c>
      <c r="T1072" s="22">
        <f t="shared" si="232"/>
        <v>10.341937610940331</v>
      </c>
      <c r="U1072" s="39">
        <f t="shared" si="222"/>
        <v>5.5375496521499867E-2</v>
      </c>
      <c r="V1072" s="39">
        <f t="shared" si="223"/>
        <v>4.5576778834710563E-3</v>
      </c>
      <c r="W1072" s="39">
        <f t="shared" si="224"/>
        <v>5.0817818638028811E-2</v>
      </c>
      <c r="Z1072" s="37"/>
      <c r="AA1072" s="37"/>
    </row>
    <row r="1073" spans="1:27">
      <c r="A1073" s="1">
        <v>1959.09</v>
      </c>
      <c r="B1073" s="11">
        <v>57.05</v>
      </c>
      <c r="C1073" s="4">
        <v>1.81</v>
      </c>
      <c r="D1073" s="11">
        <v>3.43</v>
      </c>
      <c r="E1073" s="11">
        <v>29.3</v>
      </c>
      <c r="F1073" s="4">
        <f t="shared" si="228"/>
        <v>1959.7083333332528</v>
      </c>
      <c r="G1073" s="22">
        <v>4.68</v>
      </c>
      <c r="H1073" s="22">
        <f>G1073+100*variable_alloc_parm!B$8</f>
        <v>4.68</v>
      </c>
      <c r="I1073" s="4">
        <f t="shared" si="225"/>
        <v>593.28105802047787</v>
      </c>
      <c r="J1073" s="4">
        <f t="shared" si="226"/>
        <v>18.822764505119455</v>
      </c>
      <c r="K1073" s="33">
        <f t="shared" si="229"/>
        <v>63043.11209516228</v>
      </c>
      <c r="L1073" s="4">
        <f t="shared" si="230"/>
        <v>35.669658703071676</v>
      </c>
      <c r="M1073" s="33">
        <f t="shared" si="227"/>
        <v>3790.3220768870574</v>
      </c>
      <c r="N1073" s="15">
        <f t="shared" si="219"/>
        <v>18.123290556758608</v>
      </c>
      <c r="O1073" s="6"/>
      <c r="P1073" s="7">
        <f t="shared" si="220"/>
        <v>22.065621822784557</v>
      </c>
      <c r="Q1073" s="7"/>
      <c r="R1073" s="46">
        <f t="shared" si="221"/>
        <v>2.8957426532419839E-2</v>
      </c>
      <c r="S1073" s="22">
        <f t="shared" si="231"/>
        <v>1.0158648196265918</v>
      </c>
      <c r="T1073" s="22">
        <f t="shared" si="232"/>
        <v>10.140576483879002</v>
      </c>
      <c r="U1073" s="39">
        <f t="shared" si="222"/>
        <v>6.0105380962148569E-2</v>
      </c>
      <c r="V1073" s="39">
        <f t="shared" si="223"/>
        <v>3.4376210664397444E-3</v>
      </c>
      <c r="W1073" s="39">
        <f t="shared" si="224"/>
        <v>5.6667759895708825E-2</v>
      </c>
      <c r="Z1073" s="37"/>
      <c r="AA1073" s="37"/>
    </row>
    <row r="1074" spans="1:27">
      <c r="A1074" s="1">
        <v>1959.1</v>
      </c>
      <c r="B1074" s="11">
        <v>57</v>
      </c>
      <c r="C1074" s="4">
        <v>1.81667</v>
      </c>
      <c r="D1074" s="11">
        <v>3.4166699999999999</v>
      </c>
      <c r="E1074" s="11">
        <v>29.4</v>
      </c>
      <c r="F1074" s="4">
        <f t="shared" si="228"/>
        <v>1959.791666666586</v>
      </c>
      <c r="G1074" s="22">
        <v>4.53</v>
      </c>
      <c r="H1074" s="22">
        <f>G1074+100*variable_alloc_parm!B$8</f>
        <v>4.53</v>
      </c>
      <c r="I1074" s="4">
        <f t="shared" si="225"/>
        <v>590.74489795918373</v>
      </c>
      <c r="J1074" s="4">
        <f t="shared" si="226"/>
        <v>18.827869013605447</v>
      </c>
      <c r="K1074" s="33">
        <f t="shared" si="229"/>
        <v>62940.338767945774</v>
      </c>
      <c r="L1074" s="4">
        <f t="shared" si="230"/>
        <v>35.410181938775516</v>
      </c>
      <c r="M1074" s="33">
        <f t="shared" si="227"/>
        <v>3772.7432852329352</v>
      </c>
      <c r="N1074" s="15">
        <f t="shared" si="219"/>
        <v>18.021962441515416</v>
      </c>
      <c r="O1074" s="6"/>
      <c r="P1074" s="7">
        <f t="shared" si="220"/>
        <v>21.913293512657322</v>
      </c>
      <c r="Q1074" s="7"/>
      <c r="R1074" s="46">
        <f t="shared" si="221"/>
        <v>3.1973736478613748E-2</v>
      </c>
      <c r="S1074" s="22">
        <f t="shared" si="231"/>
        <v>1.0037750000000001</v>
      </c>
      <c r="T1074" s="22">
        <f t="shared" si="232"/>
        <v>10.266415938458104</v>
      </c>
      <c r="U1074" s="39">
        <f t="shared" si="222"/>
        <v>6.1127011426896471E-2</v>
      </c>
      <c r="V1074" s="39">
        <f t="shared" si="223"/>
        <v>2.6821007016599729E-3</v>
      </c>
      <c r="W1074" s="39">
        <f t="shared" si="224"/>
        <v>5.8444910725236499E-2</v>
      </c>
      <c r="Z1074" s="37"/>
      <c r="AA1074" s="37"/>
    </row>
    <row r="1075" spans="1:27">
      <c r="A1075" s="1">
        <v>1959.11</v>
      </c>
      <c r="B1075" s="11">
        <v>57.23</v>
      </c>
      <c r="C1075" s="4">
        <v>1.8233299999999999</v>
      </c>
      <c r="D1075" s="11">
        <v>3.40333</v>
      </c>
      <c r="E1075" s="11">
        <v>29.4</v>
      </c>
      <c r="F1075" s="4">
        <f t="shared" si="228"/>
        <v>1959.8749999999193</v>
      </c>
      <c r="G1075" s="22">
        <v>4.53</v>
      </c>
      <c r="H1075" s="22">
        <f>G1075+100*variable_alloc_parm!B$8</f>
        <v>4.53</v>
      </c>
      <c r="I1075" s="4">
        <f t="shared" si="225"/>
        <v>593.12860544217699</v>
      </c>
      <c r="J1075" s="4">
        <f t="shared" si="226"/>
        <v>18.896892891156465</v>
      </c>
      <c r="K1075" s="33">
        <f t="shared" si="229"/>
        <v>63362.087807251759</v>
      </c>
      <c r="L1075" s="4">
        <f t="shared" si="230"/>
        <v>35.271926904761912</v>
      </c>
      <c r="M1075" s="33">
        <f t="shared" si="227"/>
        <v>3767.9904647397193</v>
      </c>
      <c r="N1075" s="15">
        <f t="shared" si="219"/>
        <v>18.071789130570206</v>
      </c>
      <c r="O1075" s="6"/>
      <c r="P1075" s="7">
        <f t="shared" si="220"/>
        <v>21.945863395901227</v>
      </c>
      <c r="Q1075" s="7"/>
      <c r="R1075" s="46">
        <f t="shared" si="221"/>
        <v>3.1390612264807702E-2</v>
      </c>
      <c r="S1075" s="22">
        <f t="shared" si="231"/>
        <v>0.99110624580365825</v>
      </c>
      <c r="T1075" s="22">
        <f t="shared" si="232"/>
        <v>10.305171658625785</v>
      </c>
      <c r="U1075" s="39">
        <f t="shared" si="222"/>
        <v>6.0904418264419169E-2</v>
      </c>
      <c r="V1075" s="39">
        <f t="shared" si="223"/>
        <v>2.0766310364799256E-3</v>
      </c>
      <c r="W1075" s="39">
        <f t="shared" si="224"/>
        <v>5.8827787227939243E-2</v>
      </c>
      <c r="Z1075" s="37"/>
      <c r="AA1075" s="37"/>
    </row>
    <row r="1076" spans="1:27">
      <c r="A1076" s="1">
        <v>1959.12</v>
      </c>
      <c r="B1076" s="11">
        <v>59.06</v>
      </c>
      <c r="C1076" s="4">
        <v>1.83</v>
      </c>
      <c r="D1076" s="11">
        <v>3.39</v>
      </c>
      <c r="E1076" s="11">
        <v>29.4</v>
      </c>
      <c r="F1076" s="4">
        <f t="shared" si="228"/>
        <v>1959.9583333332525</v>
      </c>
      <c r="G1076" s="22">
        <v>4.6900000000000004</v>
      </c>
      <c r="H1076" s="22">
        <f>G1076+100*variable_alloc_parm!B$8</f>
        <v>4.6900000000000004</v>
      </c>
      <c r="I1076" s="4">
        <f t="shared" si="225"/>
        <v>612.09462585034021</v>
      </c>
      <c r="J1076" s="4">
        <f t="shared" si="226"/>
        <v>18.966020408163271</v>
      </c>
      <c r="K1076" s="33">
        <f t="shared" si="229"/>
        <v>65557.008986316519</v>
      </c>
      <c r="L1076" s="4">
        <f t="shared" si="230"/>
        <v>35.133775510204089</v>
      </c>
      <c r="M1076" s="33">
        <f t="shared" si="227"/>
        <v>3762.9234755098714</v>
      </c>
      <c r="N1076" s="15">
        <f t="shared" si="219"/>
        <v>18.624728977900091</v>
      </c>
      <c r="O1076" s="6"/>
      <c r="P1076" s="7">
        <f t="shared" si="220"/>
        <v>22.588315691509798</v>
      </c>
      <c r="Q1076" s="7"/>
      <c r="R1076" s="46">
        <f t="shared" si="221"/>
        <v>2.9010076868157764E-2</v>
      </c>
      <c r="S1076" s="22">
        <f t="shared" si="231"/>
        <v>1.0015362166752055</v>
      </c>
      <c r="T1076" s="22">
        <f t="shared" si="232"/>
        <v>10.21351999494286</v>
      </c>
      <c r="U1076" s="39">
        <f t="shared" si="222"/>
        <v>5.1298900077659804E-2</v>
      </c>
      <c r="V1076" s="39">
        <f t="shared" si="223"/>
        <v>-5.5015396284074924E-4</v>
      </c>
      <c r="W1076" s="39">
        <f t="shared" si="224"/>
        <v>5.1849054040500553E-2</v>
      </c>
      <c r="Z1076" s="37"/>
      <c r="AA1076" s="37"/>
    </row>
    <row r="1077" spans="1:27">
      <c r="A1077" s="1">
        <v>1960.01</v>
      </c>
      <c r="B1077" s="11">
        <v>58.03</v>
      </c>
      <c r="C1077" s="4">
        <v>1.8666700000000001</v>
      </c>
      <c r="D1077" s="11">
        <v>3.39</v>
      </c>
      <c r="E1077" s="11">
        <v>29.3</v>
      </c>
      <c r="F1077" s="4">
        <f t="shared" si="228"/>
        <v>1960.0416666665858</v>
      </c>
      <c r="G1077" s="22">
        <v>4.72</v>
      </c>
      <c r="H1077" s="22">
        <f>G1077+100*variable_alloc_parm!B$8</f>
        <v>4.72</v>
      </c>
      <c r="I1077" s="4">
        <f t="shared" si="225"/>
        <v>603.4723890784984</v>
      </c>
      <c r="J1077" s="4">
        <f t="shared" si="226"/>
        <v>19.412093822525602</v>
      </c>
      <c r="K1077" s="33">
        <f t="shared" si="229"/>
        <v>64806.801202459617</v>
      </c>
      <c r="L1077" s="4">
        <f t="shared" si="230"/>
        <v>35.253686006825944</v>
      </c>
      <c r="M1077" s="33">
        <f t="shared" si="227"/>
        <v>3785.8875767075324</v>
      </c>
      <c r="N1077" s="15">
        <f t="shared" si="219"/>
        <v>18.338284994375552</v>
      </c>
      <c r="O1077" s="6"/>
      <c r="P1077" s="7">
        <f t="shared" si="220"/>
        <v>22.215441275545889</v>
      </c>
      <c r="Q1077" s="7"/>
      <c r="R1077" s="46">
        <f t="shared" si="221"/>
        <v>2.9634527949424047E-2</v>
      </c>
      <c r="S1077" s="22">
        <f t="shared" si="231"/>
        <v>1.0223132881790824</v>
      </c>
      <c r="T1077" s="22">
        <f t="shared" si="232"/>
        <v>10.26412215478997</v>
      </c>
      <c r="U1077" s="39">
        <f t="shared" si="222"/>
        <v>5.1609699366200523E-2</v>
      </c>
      <c r="V1077" s="39">
        <f t="shared" si="223"/>
        <v>-1.6361931398505281E-3</v>
      </c>
      <c r="W1077" s="39">
        <f t="shared" si="224"/>
        <v>5.3245892506051051E-2</v>
      </c>
      <c r="Z1077" s="37"/>
      <c r="AA1077" s="37"/>
    </row>
    <row r="1078" spans="1:27">
      <c r="A1078" s="1">
        <v>1960.02</v>
      </c>
      <c r="B1078" s="11">
        <v>55.78</v>
      </c>
      <c r="C1078" s="4">
        <v>1.90333</v>
      </c>
      <c r="D1078" s="11">
        <v>3.39</v>
      </c>
      <c r="E1078" s="11">
        <v>29.4</v>
      </c>
      <c r="F1078" s="4">
        <f t="shared" si="228"/>
        <v>1960.1249999999191</v>
      </c>
      <c r="G1078" s="22">
        <v>4.49</v>
      </c>
      <c r="H1078" s="22">
        <f>G1078+100*variable_alloc_parm!B$8</f>
        <v>4.49</v>
      </c>
      <c r="I1078" s="4">
        <f t="shared" si="225"/>
        <v>578.10088435374155</v>
      </c>
      <c r="J1078" s="4">
        <f t="shared" si="226"/>
        <v>19.726008537414966</v>
      </c>
      <c r="K1078" s="33">
        <f t="shared" si="229"/>
        <v>62258.690527334147</v>
      </c>
      <c r="L1078" s="4">
        <f t="shared" si="230"/>
        <v>35.133775510204089</v>
      </c>
      <c r="M1078" s="33">
        <f t="shared" si="227"/>
        <v>3783.7389904564861</v>
      </c>
      <c r="N1078" s="15">
        <f t="shared" si="219"/>
        <v>17.545275108945969</v>
      </c>
      <c r="O1078" s="6"/>
      <c r="P1078" s="7">
        <f t="shared" si="220"/>
        <v>21.233856769802067</v>
      </c>
      <c r="Q1078" s="7"/>
      <c r="R1078" s="46">
        <f t="shared" si="221"/>
        <v>3.4747577618196357E-2</v>
      </c>
      <c r="S1078" s="22">
        <f t="shared" si="231"/>
        <v>1.023134908202376</v>
      </c>
      <c r="T1078" s="22">
        <f t="shared" si="232"/>
        <v>10.457457489143488</v>
      </c>
      <c r="U1078" s="39">
        <f t="shared" si="222"/>
        <v>5.1857461039326758E-2</v>
      </c>
      <c r="V1078" s="39">
        <f t="shared" si="223"/>
        <v>4.0165797472035969E-4</v>
      </c>
      <c r="W1078" s="39">
        <f t="shared" si="224"/>
        <v>5.1455803064606398E-2</v>
      </c>
      <c r="Z1078" s="37"/>
      <c r="AA1078" s="37"/>
    </row>
    <row r="1079" spans="1:27">
      <c r="A1079" s="1">
        <v>1960.03</v>
      </c>
      <c r="B1079" s="11">
        <v>55.02</v>
      </c>
      <c r="C1079" s="4">
        <v>1.94</v>
      </c>
      <c r="D1079" s="11">
        <v>3.39</v>
      </c>
      <c r="E1079" s="11">
        <v>29.4</v>
      </c>
      <c r="F1079" s="4">
        <f t="shared" si="228"/>
        <v>1960.2083333332523</v>
      </c>
      <c r="G1079" s="22">
        <v>4.25</v>
      </c>
      <c r="H1079" s="22">
        <f>G1079+100*variable_alloc_parm!B$8</f>
        <v>4.25</v>
      </c>
      <c r="I1079" s="4">
        <f t="shared" si="225"/>
        <v>570.22428571428588</v>
      </c>
      <c r="J1079" s="4">
        <f t="shared" si="226"/>
        <v>20.106054421768711</v>
      </c>
      <c r="K1079" s="33">
        <f t="shared" si="229"/>
        <v>61590.86245576392</v>
      </c>
      <c r="L1079" s="4">
        <f t="shared" si="230"/>
        <v>35.133775510204089</v>
      </c>
      <c r="M1079" s="33">
        <f t="shared" si="227"/>
        <v>3794.8568470563373</v>
      </c>
      <c r="N1079" s="15">
        <f t="shared" si="219"/>
        <v>17.286020720522142</v>
      </c>
      <c r="O1079" s="6"/>
      <c r="P1079" s="7">
        <f t="shared" si="220"/>
        <v>20.901862083864074</v>
      </c>
      <c r="Q1079" s="7"/>
      <c r="R1079" s="46">
        <f t="shared" si="221"/>
        <v>3.7568234521250854E-2</v>
      </c>
      <c r="S1079" s="22">
        <f t="shared" si="231"/>
        <v>1.0011208804158602</v>
      </c>
      <c r="T1079" s="22">
        <f t="shared" si="232"/>
        <v>10.699389808185071</v>
      </c>
      <c r="U1079" s="39">
        <f t="shared" si="222"/>
        <v>5.4539031724874176E-2</v>
      </c>
      <c r="V1079" s="39">
        <f t="shared" si="223"/>
        <v>-6.138646284771232E-4</v>
      </c>
      <c r="W1079" s="39">
        <f t="shared" si="224"/>
        <v>5.5152896353351299E-2</v>
      </c>
      <c r="Z1079" s="37"/>
      <c r="AA1079" s="37"/>
    </row>
    <row r="1080" spans="1:27">
      <c r="A1080" s="1">
        <v>1960.04</v>
      </c>
      <c r="B1080" s="11">
        <v>55.73</v>
      </c>
      <c r="C1080" s="4">
        <v>1.94333</v>
      </c>
      <c r="D1080" s="11">
        <v>3.34667</v>
      </c>
      <c r="E1080" s="11">
        <v>29.5</v>
      </c>
      <c r="F1080" s="4">
        <f t="shared" si="228"/>
        <v>1960.2916666665856</v>
      </c>
      <c r="G1080" s="22">
        <v>4.28</v>
      </c>
      <c r="H1080" s="22">
        <f>G1080+100*variable_alloc_parm!B$8</f>
        <v>4.28</v>
      </c>
      <c r="I1080" s="4">
        <f t="shared" si="225"/>
        <v>575.62477966101699</v>
      </c>
      <c r="J1080" s="4">
        <f t="shared" si="226"/>
        <v>20.072293254237291</v>
      </c>
      <c r="K1080" s="33">
        <f t="shared" si="229"/>
        <v>62354.848800312633</v>
      </c>
      <c r="L1080" s="4">
        <f t="shared" si="230"/>
        <v>34.567130474576274</v>
      </c>
      <c r="M1080" s="33">
        <f t="shared" si="227"/>
        <v>3744.5020964389428</v>
      </c>
      <c r="N1080" s="15">
        <f t="shared" si="219"/>
        <v>17.429766947597194</v>
      </c>
      <c r="O1080" s="6"/>
      <c r="P1080" s="7">
        <f t="shared" si="220"/>
        <v>21.05701364532403</v>
      </c>
      <c r="Q1080" s="7"/>
      <c r="R1080" s="46">
        <f t="shared" si="221"/>
        <v>3.7138296214863337E-2</v>
      </c>
      <c r="S1080" s="22">
        <f t="shared" si="231"/>
        <v>0.9979364483224713</v>
      </c>
      <c r="T1080" s="22">
        <f t="shared" si="232"/>
        <v>10.675072773344814</v>
      </c>
      <c r="U1080" s="39">
        <f t="shared" si="222"/>
        <v>4.948843473227571E-2</v>
      </c>
      <c r="V1080" s="39">
        <f t="shared" si="223"/>
        <v>-2.834123274965461E-3</v>
      </c>
      <c r="W1080" s="39">
        <f t="shared" si="224"/>
        <v>5.2322558007241171E-2</v>
      </c>
      <c r="Z1080" s="37"/>
      <c r="AA1080" s="37"/>
    </row>
    <row r="1081" spans="1:27">
      <c r="A1081" s="1">
        <v>1960.05</v>
      </c>
      <c r="B1081" s="11">
        <v>55.22</v>
      </c>
      <c r="C1081" s="4">
        <v>1.9466699999999999</v>
      </c>
      <c r="D1081" s="11">
        <v>3.3033299999999999</v>
      </c>
      <c r="E1081" s="11">
        <v>29.5</v>
      </c>
      <c r="F1081" s="4">
        <f t="shared" si="228"/>
        <v>1960.3749999999188</v>
      </c>
      <c r="G1081" s="22">
        <v>4.3499999999999996</v>
      </c>
      <c r="H1081" s="22">
        <f>G1081+100*variable_alloc_parm!B$8</f>
        <v>4.3499999999999996</v>
      </c>
      <c r="I1081" s="4">
        <f t="shared" si="225"/>
        <v>570.35708474576279</v>
      </c>
      <c r="J1081" s="4">
        <f t="shared" si="226"/>
        <v>20.106791491525424</v>
      </c>
      <c r="K1081" s="33">
        <f t="shared" si="229"/>
        <v>61965.729592908174</v>
      </c>
      <c r="L1081" s="4">
        <f t="shared" si="230"/>
        <v>34.119479694915256</v>
      </c>
      <c r="M1081" s="33">
        <f t="shared" si="227"/>
        <v>3706.8680466523242</v>
      </c>
      <c r="N1081" s="15">
        <f t="shared" si="219"/>
        <v>17.256170578727911</v>
      </c>
      <c r="O1081" s="6"/>
      <c r="P1081" s="7">
        <f t="shared" si="220"/>
        <v>20.829617960486196</v>
      </c>
      <c r="Q1081" s="7"/>
      <c r="R1081" s="46">
        <f t="shared" si="221"/>
        <v>3.6583183856928672E-2</v>
      </c>
      <c r="S1081" s="22">
        <f t="shared" si="231"/>
        <v>1.019861215150373</v>
      </c>
      <c r="T1081" s="22">
        <f t="shared" si="232"/>
        <v>10.653044209015638</v>
      </c>
      <c r="U1081" s="39">
        <f t="shared" si="222"/>
        <v>3.7477773018283145E-2</v>
      </c>
      <c r="V1081" s="39">
        <f t="shared" si="223"/>
        <v>-5.8681926042273291E-3</v>
      </c>
      <c r="W1081" s="39">
        <f t="shared" si="224"/>
        <v>4.3345965622510474E-2</v>
      </c>
      <c r="Z1081" s="37"/>
      <c r="AA1081" s="37"/>
    </row>
    <row r="1082" spans="1:27">
      <c r="A1082" s="1">
        <v>1960.06</v>
      </c>
      <c r="B1082" s="11">
        <v>57.26</v>
      </c>
      <c r="C1082" s="4">
        <v>1.95</v>
      </c>
      <c r="D1082" s="11">
        <v>3.26</v>
      </c>
      <c r="E1082" s="11">
        <v>29.6</v>
      </c>
      <c r="F1082" s="4">
        <f t="shared" si="228"/>
        <v>1960.4583333332521</v>
      </c>
      <c r="G1082" s="22">
        <v>4.1500000000000004</v>
      </c>
      <c r="H1082" s="22">
        <f>G1082+100*variable_alloc_parm!B$8</f>
        <v>4.1500000000000004</v>
      </c>
      <c r="I1082" s="4">
        <f t="shared" si="225"/>
        <v>589.42979729729734</v>
      </c>
      <c r="J1082" s="4">
        <f t="shared" si="226"/>
        <v>20.073141891891893</v>
      </c>
      <c r="K1082" s="33">
        <f t="shared" si="229"/>
        <v>64219.595617951229</v>
      </c>
      <c r="L1082" s="4">
        <f t="shared" si="230"/>
        <v>33.558175675675677</v>
      </c>
      <c r="M1082" s="33">
        <f t="shared" si="227"/>
        <v>3656.2326530653336</v>
      </c>
      <c r="N1082" s="15">
        <f t="shared" si="219"/>
        <v>17.823363817264738</v>
      </c>
      <c r="O1082" s="6"/>
      <c r="P1082" s="7">
        <f t="shared" si="220"/>
        <v>21.494025476015576</v>
      </c>
      <c r="Q1082" s="7"/>
      <c r="R1082" s="46">
        <f t="shared" si="221"/>
        <v>3.6654561760249463E-2</v>
      </c>
      <c r="S1082" s="22">
        <f t="shared" si="231"/>
        <v>1.0239912183288333</v>
      </c>
      <c r="T1082" s="22">
        <f t="shared" si="232"/>
        <v>10.827921792422003</v>
      </c>
      <c r="U1082" s="39">
        <f t="shared" si="222"/>
        <v>3.2964861453453675E-2</v>
      </c>
      <c r="V1082" s="39">
        <f t="shared" si="223"/>
        <v>-6.8725965126598121E-3</v>
      </c>
      <c r="W1082" s="39">
        <f t="shared" si="224"/>
        <v>3.9837457966113488E-2</v>
      </c>
      <c r="Z1082" s="37"/>
      <c r="AA1082" s="37"/>
    </row>
    <row r="1083" spans="1:27">
      <c r="A1083" s="1">
        <v>1960.07</v>
      </c>
      <c r="B1083" s="11">
        <v>55.84</v>
      </c>
      <c r="C1083" s="4">
        <v>1.95</v>
      </c>
      <c r="D1083" s="11">
        <v>3.2633299999999998</v>
      </c>
      <c r="E1083" s="11">
        <v>29.6</v>
      </c>
      <c r="F1083" s="4">
        <f t="shared" si="228"/>
        <v>1960.5416666665853</v>
      </c>
      <c r="G1083" s="22">
        <v>3.9</v>
      </c>
      <c r="H1083" s="22">
        <f>G1083+100*variable_alloc_parm!B$8</f>
        <v>3.9</v>
      </c>
      <c r="I1083" s="4">
        <f t="shared" si="225"/>
        <v>574.8124324324325</v>
      </c>
      <c r="J1083" s="4">
        <f t="shared" si="226"/>
        <v>20.073141891891893</v>
      </c>
      <c r="K1083" s="33">
        <f t="shared" si="229"/>
        <v>62809.254341500411</v>
      </c>
      <c r="L1083" s="4">
        <f t="shared" si="230"/>
        <v>33.592454425675676</v>
      </c>
      <c r="M1083" s="33">
        <f t="shared" si="227"/>
        <v>3670.6182659428459</v>
      </c>
      <c r="N1083" s="15">
        <f t="shared" si="219"/>
        <v>17.376806472898114</v>
      </c>
      <c r="O1083" s="6"/>
      <c r="P1083" s="7">
        <f t="shared" si="220"/>
        <v>20.937549239049797</v>
      </c>
      <c r="Q1083" s="7"/>
      <c r="R1083" s="46">
        <f t="shared" si="221"/>
        <v>3.9316960601444684E-2</v>
      </c>
      <c r="S1083" s="22">
        <f t="shared" si="231"/>
        <v>1.0115016056773918</v>
      </c>
      <c r="T1083" s="22">
        <f t="shared" si="232"/>
        <v>11.087696828191532</v>
      </c>
      <c r="U1083" s="39">
        <f t="shared" si="222"/>
        <v>3.5268890757965465E-2</v>
      </c>
      <c r="V1083" s="39">
        <f t="shared" si="223"/>
        <v>-6.5029163456560291E-3</v>
      </c>
      <c r="W1083" s="39">
        <f t="shared" si="224"/>
        <v>4.1771807103621494E-2</v>
      </c>
      <c r="Z1083" s="37"/>
      <c r="AA1083" s="37"/>
    </row>
    <row r="1084" spans="1:27">
      <c r="A1084" s="1">
        <v>1960.08</v>
      </c>
      <c r="B1084" s="11">
        <v>56.51</v>
      </c>
      <c r="C1084" s="4">
        <v>1.95</v>
      </c>
      <c r="D1084" s="11">
        <v>3.26667</v>
      </c>
      <c r="E1084" s="11">
        <v>29.6</v>
      </c>
      <c r="F1084" s="4">
        <f t="shared" si="228"/>
        <v>1960.6249999999186</v>
      </c>
      <c r="G1084" s="22">
        <v>3.8</v>
      </c>
      <c r="H1084" s="22">
        <f>G1084+100*variable_alloc_parm!B$8</f>
        <v>3.8</v>
      </c>
      <c r="I1084" s="4">
        <f t="shared" si="225"/>
        <v>581.70935810810818</v>
      </c>
      <c r="J1084" s="4">
        <f t="shared" si="226"/>
        <v>20.073141891891893</v>
      </c>
      <c r="K1084" s="33">
        <f t="shared" si="229"/>
        <v>63745.656638049462</v>
      </c>
      <c r="L1084" s="4">
        <f t="shared" si="230"/>
        <v>33.626836114864872</v>
      </c>
      <c r="M1084" s="33">
        <f t="shared" si="227"/>
        <v>3684.9411461655823</v>
      </c>
      <c r="N1084" s="15">
        <f t="shared" si="219"/>
        <v>17.582113039577674</v>
      </c>
      <c r="O1084" s="6"/>
      <c r="P1084" s="7">
        <f t="shared" si="220"/>
        <v>21.166031871201252</v>
      </c>
      <c r="Q1084" s="7"/>
      <c r="R1084" s="46">
        <f t="shared" si="221"/>
        <v>3.8801705124786791E-2</v>
      </c>
      <c r="S1084" s="22">
        <f t="shared" si="231"/>
        <v>1.0031666666666668</v>
      </c>
      <c r="T1084" s="22">
        <f t="shared" si="232"/>
        <v>11.215223144979859</v>
      </c>
      <c r="U1084" s="39">
        <f t="shared" si="222"/>
        <v>3.7055645455989161E-2</v>
      </c>
      <c r="V1084" s="39">
        <f t="shared" si="223"/>
        <v>-7.5058869152682117E-3</v>
      </c>
      <c r="W1084" s="39">
        <f t="shared" si="224"/>
        <v>4.4561532371257373E-2</v>
      </c>
      <c r="Z1084" s="37"/>
      <c r="AA1084" s="37"/>
    </row>
    <row r="1085" spans="1:27">
      <c r="A1085" s="1">
        <v>1960.09</v>
      </c>
      <c r="B1085" s="11">
        <v>54.81</v>
      </c>
      <c r="C1085" s="4">
        <v>1.95</v>
      </c>
      <c r="D1085" s="11">
        <v>3.27</v>
      </c>
      <c r="E1085" s="11">
        <v>29.6</v>
      </c>
      <c r="F1085" s="4">
        <f t="shared" si="228"/>
        <v>1960.7083333332519</v>
      </c>
      <c r="G1085" s="22">
        <v>3.8</v>
      </c>
      <c r="H1085" s="22">
        <f>G1085+100*variable_alloc_parm!B$8</f>
        <v>3.8</v>
      </c>
      <c r="I1085" s="4">
        <f t="shared" si="225"/>
        <v>564.20969594594601</v>
      </c>
      <c r="J1085" s="4">
        <f t="shared" si="226"/>
        <v>20.073141891891893</v>
      </c>
      <c r="K1085" s="33">
        <f t="shared" si="229"/>
        <v>62011.291975494139</v>
      </c>
      <c r="L1085" s="4">
        <f t="shared" si="230"/>
        <v>33.661114864864871</v>
      </c>
      <c r="M1085" s="33">
        <f t="shared" si="227"/>
        <v>3699.6337303387309</v>
      </c>
      <c r="N1085" s="15">
        <f t="shared" si="219"/>
        <v>17.052015467817661</v>
      </c>
      <c r="O1085" s="6"/>
      <c r="P1085" s="7">
        <f t="shared" si="220"/>
        <v>20.511204667640989</v>
      </c>
      <c r="Q1085" s="7"/>
      <c r="R1085" s="46">
        <f t="shared" si="221"/>
        <v>4.015103884406266E-2</v>
      </c>
      <c r="S1085" s="22">
        <f t="shared" si="231"/>
        <v>0.99577137750533862</v>
      </c>
      <c r="T1085" s="22">
        <f t="shared" si="232"/>
        <v>11.250738018272296</v>
      </c>
      <c r="U1085" s="39">
        <f t="shared" si="222"/>
        <v>4.5779366054141457E-2</v>
      </c>
      <c r="V1085" s="39">
        <f t="shared" si="223"/>
        <v>-6.742316932297876E-3</v>
      </c>
      <c r="W1085" s="39">
        <f t="shared" si="224"/>
        <v>5.2521682986439333E-2</v>
      </c>
      <c r="Z1085" s="37"/>
      <c r="AA1085" s="37"/>
    </row>
    <row r="1086" spans="1:27">
      <c r="A1086" s="1">
        <v>1960.1</v>
      </c>
      <c r="B1086" s="11">
        <v>53.73</v>
      </c>
      <c r="C1086" s="4">
        <v>1.95</v>
      </c>
      <c r="D1086" s="11">
        <v>3.27</v>
      </c>
      <c r="E1086" s="11">
        <v>29.8</v>
      </c>
      <c r="F1086" s="4">
        <f t="shared" si="228"/>
        <v>1960.7916666665851</v>
      </c>
      <c r="G1086" s="22">
        <v>3.89</v>
      </c>
      <c r="H1086" s="22">
        <f>G1086+100*variable_alloc_parm!B$8</f>
        <v>3.89</v>
      </c>
      <c r="I1086" s="4">
        <f t="shared" si="225"/>
        <v>549.38023489932891</v>
      </c>
      <c r="J1086" s="4">
        <f t="shared" si="226"/>
        <v>19.938422818791949</v>
      </c>
      <c r="K1086" s="33">
        <f t="shared" si="229"/>
        <v>60564.028488018899</v>
      </c>
      <c r="L1086" s="4">
        <f t="shared" si="230"/>
        <v>33.435201342281886</v>
      </c>
      <c r="M1086" s="33">
        <f t="shared" si="227"/>
        <v>3685.9179816828928</v>
      </c>
      <c r="N1086" s="15">
        <f t="shared" si="219"/>
        <v>16.605104536251027</v>
      </c>
      <c r="O1086" s="6"/>
      <c r="P1086" s="7">
        <f t="shared" si="220"/>
        <v>19.958227629483655</v>
      </c>
      <c r="Q1086" s="7"/>
      <c r="R1086" s="46">
        <f t="shared" si="221"/>
        <v>4.068368452938366E-2</v>
      </c>
      <c r="S1086" s="22">
        <f t="shared" si="231"/>
        <v>0.99996099985908249</v>
      </c>
      <c r="T1086" s="22">
        <f t="shared" si="232"/>
        <v>11.127973881692549</v>
      </c>
      <c r="U1086" s="39">
        <f t="shared" si="222"/>
        <v>5.0296413350895852E-2</v>
      </c>
      <c r="V1086" s="39">
        <f t="shared" si="223"/>
        <v>-5.1312175257791637E-3</v>
      </c>
      <c r="W1086" s="39">
        <f t="shared" si="224"/>
        <v>5.5427630876675016E-2</v>
      </c>
      <c r="Z1086" s="37"/>
      <c r="AA1086" s="37"/>
    </row>
    <row r="1087" spans="1:27">
      <c r="A1087" s="1">
        <v>1960.11</v>
      </c>
      <c r="B1087" s="11">
        <v>55.47</v>
      </c>
      <c r="C1087" s="4">
        <v>1.95</v>
      </c>
      <c r="D1087" s="11">
        <v>3.27</v>
      </c>
      <c r="E1087" s="11">
        <v>29.8</v>
      </c>
      <c r="F1087" s="4">
        <f t="shared" si="228"/>
        <v>1960.8749999999184</v>
      </c>
      <c r="G1087" s="22">
        <v>3.93</v>
      </c>
      <c r="H1087" s="22">
        <f>G1087+100*variable_alloc_parm!B$8</f>
        <v>3.93</v>
      </c>
      <c r="I1087" s="4">
        <f t="shared" si="225"/>
        <v>567.17144295302023</v>
      </c>
      <c r="J1087" s="4">
        <f t="shared" si="226"/>
        <v>19.938422818791949</v>
      </c>
      <c r="K1087" s="33">
        <f t="shared" si="229"/>
        <v>62708.511350450615</v>
      </c>
      <c r="L1087" s="4">
        <f t="shared" si="230"/>
        <v>33.435201342281886</v>
      </c>
      <c r="M1087" s="33">
        <f t="shared" si="227"/>
        <v>3696.7159206052556</v>
      </c>
      <c r="N1087" s="15">
        <f t="shared" si="219"/>
        <v>17.146088452419004</v>
      </c>
      <c r="O1087" s="6"/>
      <c r="P1087" s="7">
        <f t="shared" si="220"/>
        <v>20.590981751601554</v>
      </c>
      <c r="Q1087" s="7"/>
      <c r="R1087" s="46">
        <f t="shared" si="221"/>
        <v>3.79701285161348E-2</v>
      </c>
      <c r="S1087" s="22">
        <f t="shared" si="231"/>
        <v>1.0106875755699061</v>
      </c>
      <c r="T1087" s="22">
        <f t="shared" si="232"/>
        <v>11.127539889143037</v>
      </c>
      <c r="U1087" s="39">
        <f t="shared" si="222"/>
        <v>4.6332708517203391E-2</v>
      </c>
      <c r="V1087" s="39">
        <f t="shared" si="223"/>
        <v>-1.5965533080211092E-3</v>
      </c>
      <c r="W1087" s="39">
        <f t="shared" si="224"/>
        <v>4.7929261825224501E-2</v>
      </c>
      <c r="Z1087" s="37"/>
      <c r="AA1087" s="37"/>
    </row>
    <row r="1088" spans="1:27">
      <c r="A1088" s="1">
        <v>1960.12</v>
      </c>
      <c r="B1088" s="11">
        <v>56.8</v>
      </c>
      <c r="C1088" s="4">
        <v>1.95</v>
      </c>
      <c r="D1088" s="11">
        <v>3.27</v>
      </c>
      <c r="E1088" s="11">
        <v>29.8</v>
      </c>
      <c r="F1088" s="4">
        <f t="shared" si="228"/>
        <v>1960.9583333332516</v>
      </c>
      <c r="G1088" s="22">
        <v>3.84</v>
      </c>
      <c r="H1088" s="22">
        <f>G1088+100*variable_alloc_parm!B$8</f>
        <v>3.84</v>
      </c>
      <c r="I1088" s="4">
        <f t="shared" si="225"/>
        <v>580.77046979865781</v>
      </c>
      <c r="J1088" s="4">
        <f t="shared" si="226"/>
        <v>19.938422818791949</v>
      </c>
      <c r="K1088" s="33">
        <f t="shared" si="229"/>
        <v>64395.773892194753</v>
      </c>
      <c r="L1088" s="4">
        <f t="shared" si="230"/>
        <v>33.435201342281886</v>
      </c>
      <c r="M1088" s="33">
        <f t="shared" si="227"/>
        <v>3707.2919124555783</v>
      </c>
      <c r="N1088" s="15">
        <f t="shared" si="219"/>
        <v>17.562090833957129</v>
      </c>
      <c r="O1088" s="6"/>
      <c r="P1088" s="7">
        <f t="shared" si="220"/>
        <v>21.071250947942293</v>
      </c>
      <c r="Q1088" s="7"/>
      <c r="R1088" s="46">
        <f t="shared" si="221"/>
        <v>3.6259226159542177E-2</v>
      </c>
      <c r="S1088" s="22">
        <f t="shared" si="231"/>
        <v>1.0032000000000001</v>
      </c>
      <c r="T1088" s="22">
        <f t="shared" si="232"/>
        <v>11.246466312615398</v>
      </c>
      <c r="U1088" s="39">
        <f t="shared" si="222"/>
        <v>5.0267335077437192E-2</v>
      </c>
      <c r="V1088" s="39">
        <f t="shared" si="223"/>
        <v>6.3160924080163383E-4</v>
      </c>
      <c r="W1088" s="39">
        <f t="shared" si="224"/>
        <v>4.9635725836635558E-2</v>
      </c>
      <c r="Z1088" s="37"/>
      <c r="AA1088" s="37"/>
    </row>
    <row r="1089" spans="1:27">
      <c r="A1089" s="1">
        <v>1961.01</v>
      </c>
      <c r="B1089" s="11">
        <v>59.72</v>
      </c>
      <c r="C1089" s="4">
        <v>1.9466699999999999</v>
      </c>
      <c r="D1089" s="11">
        <v>3.21</v>
      </c>
      <c r="E1089" s="11">
        <v>29.8</v>
      </c>
      <c r="F1089" s="4">
        <f t="shared" si="228"/>
        <v>1961.0416666665849</v>
      </c>
      <c r="G1089" s="22">
        <v>3.84</v>
      </c>
      <c r="H1089" s="22">
        <f>G1089+100*variable_alloc_parm!B$8</f>
        <v>3.84</v>
      </c>
      <c r="I1089" s="4">
        <f t="shared" si="225"/>
        <v>610.62697986577189</v>
      </c>
      <c r="J1089" s="4">
        <f t="shared" si="226"/>
        <v>19.904374127516778</v>
      </c>
      <c r="K1089" s="33">
        <f t="shared" si="229"/>
        <v>67890.177117466505</v>
      </c>
      <c r="L1089" s="4">
        <f t="shared" si="230"/>
        <v>32.821711409395974</v>
      </c>
      <c r="M1089" s="33">
        <f t="shared" si="227"/>
        <v>3649.1538604666353</v>
      </c>
      <c r="N1089" s="15">
        <f t="shared" ref="N1089:N1152" si="233">I1089/AVERAGE(L969:L1088)</f>
        <v>18.470416986477176</v>
      </c>
      <c r="O1089" s="6"/>
      <c r="P1089" s="7">
        <f t="shared" ref="P1089:P1152" si="234">K1089/AVERAGE(M969:M1088)</f>
        <v>22.138023912072349</v>
      </c>
      <c r="Q1089" s="7"/>
      <c r="R1089" s="46">
        <f t="shared" ref="R1089:R1152" si="235">1/N1089-(H1089/100-(((E1089/E969)^(1/10))-1))</f>
        <v>3.1844848651755873E-2</v>
      </c>
      <c r="S1089" s="22">
        <f t="shared" si="231"/>
        <v>1.0081555955915638</v>
      </c>
      <c r="T1089" s="22">
        <f t="shared" si="232"/>
        <v>11.282455004815768</v>
      </c>
      <c r="U1089" s="39">
        <f t="shared" si="222"/>
        <v>4.8948202171856359E-2</v>
      </c>
      <c r="V1089" s="39">
        <f t="shared" si="223"/>
        <v>1.9400846429533658E-3</v>
      </c>
      <c r="W1089" s="39">
        <f t="shared" si="224"/>
        <v>4.7008117528902993E-2</v>
      </c>
      <c r="Z1089" s="37"/>
      <c r="AA1089" s="37"/>
    </row>
    <row r="1090" spans="1:27">
      <c r="A1090" s="1">
        <v>1961.02</v>
      </c>
      <c r="B1090" s="11">
        <v>62.17</v>
      </c>
      <c r="C1090" s="4">
        <v>1.94333</v>
      </c>
      <c r="D1090" s="11">
        <v>3.15</v>
      </c>
      <c r="E1090" s="11">
        <v>29.8</v>
      </c>
      <c r="F1090" s="4">
        <f t="shared" si="228"/>
        <v>1961.1249999999181</v>
      </c>
      <c r="G1090" s="22">
        <v>3.78</v>
      </c>
      <c r="H1090" s="22">
        <f>G1090+100*variable_alloc_parm!B$8</f>
        <v>3.78</v>
      </c>
      <c r="I1090" s="4">
        <f t="shared" si="225"/>
        <v>635.67781879194638</v>
      </c>
      <c r="J1090" s="4">
        <f t="shared" si="226"/>
        <v>19.870223187919468</v>
      </c>
      <c r="K1090" s="33">
        <f t="shared" si="229"/>
        <v>70859.45628853036</v>
      </c>
      <c r="L1090" s="4">
        <f t="shared" si="230"/>
        <v>32.208221476510069</v>
      </c>
      <c r="M1090" s="33">
        <f t="shared" si="227"/>
        <v>3590.2732396472675</v>
      </c>
      <c r="N1090" s="15">
        <f t="shared" si="233"/>
        <v>19.234014498298357</v>
      </c>
      <c r="O1090" s="6"/>
      <c r="P1090" s="7">
        <f t="shared" si="234"/>
        <v>23.028743280290101</v>
      </c>
      <c r="Q1090" s="7"/>
      <c r="R1090" s="46">
        <f t="shared" si="235"/>
        <v>2.9103054689369377E-2</v>
      </c>
      <c r="S1090" s="22">
        <f t="shared" si="231"/>
        <v>1.0064599186780394</v>
      </c>
      <c r="T1090" s="22">
        <f t="shared" si="232"/>
        <v>11.37447014511506</v>
      </c>
      <c r="U1090" s="39">
        <f t="shared" ref="U1090:U1153" si="236">(($K1210/$K1090)^(1/10)-1)</f>
        <v>4.8460260605128092E-2</v>
      </c>
      <c r="V1090" s="39">
        <f t="shared" ref="V1090:V1153" si="237">(($T1210/$T1090)^(1/10)-1)</f>
        <v>2.3519224426142848E-3</v>
      </c>
      <c r="W1090" s="39">
        <f t="shared" ref="W1090:W1153" si="238">U1090-V1090</f>
        <v>4.6108338162513807E-2</v>
      </c>
      <c r="Z1090" s="37"/>
      <c r="AA1090" s="37"/>
    </row>
    <row r="1091" spans="1:27">
      <c r="A1091" s="1">
        <v>1961.03</v>
      </c>
      <c r="B1091" s="11">
        <v>64.12</v>
      </c>
      <c r="C1091" s="4">
        <v>1.94</v>
      </c>
      <c r="D1091" s="11">
        <v>3.09</v>
      </c>
      <c r="E1091" s="11">
        <v>29.8</v>
      </c>
      <c r="F1091" s="4">
        <f t="shared" si="228"/>
        <v>1961.2083333332514</v>
      </c>
      <c r="G1091" s="22">
        <v>3.74</v>
      </c>
      <c r="H1091" s="22">
        <f>G1091+100*variable_alloc_parm!B$8</f>
        <v>3.74</v>
      </c>
      <c r="I1091" s="4">
        <f t="shared" si="225"/>
        <v>655.61624161073837</v>
      </c>
      <c r="J1091" s="4">
        <f t="shared" si="226"/>
        <v>19.836174496644297</v>
      </c>
      <c r="K1091" s="33">
        <f t="shared" si="229"/>
        <v>73266.269089923546</v>
      </c>
      <c r="L1091" s="4">
        <f t="shared" si="230"/>
        <v>31.594731543624164</v>
      </c>
      <c r="M1091" s="33">
        <f t="shared" si="227"/>
        <v>3530.7668666229529</v>
      </c>
      <c r="N1091" s="15">
        <f t="shared" si="233"/>
        <v>19.844225272725566</v>
      </c>
      <c r="O1091" s="6"/>
      <c r="P1091" s="7">
        <f t="shared" si="234"/>
        <v>23.733978127182606</v>
      </c>
      <c r="Q1091" s="7"/>
      <c r="R1091" s="46">
        <f t="shared" si="235"/>
        <v>2.7510257772652931E-2</v>
      </c>
      <c r="S1091" s="22">
        <f t="shared" si="231"/>
        <v>0.99981293627229095</v>
      </c>
      <c r="T1091" s="22">
        <f t="shared" si="232"/>
        <v>11.447948297258291</v>
      </c>
      <c r="U1091" s="39">
        <f t="shared" si="236"/>
        <v>4.7623029721760135E-2</v>
      </c>
      <c r="V1091" s="39">
        <f t="shared" si="237"/>
        <v>5.0133359248512033E-3</v>
      </c>
      <c r="W1091" s="39">
        <f t="shared" si="238"/>
        <v>4.2609693796908932E-2</v>
      </c>
      <c r="Z1091" s="37"/>
      <c r="AA1091" s="37"/>
    </row>
    <row r="1092" spans="1:27">
      <c r="A1092" s="1">
        <v>1961.04</v>
      </c>
      <c r="B1092" s="11">
        <v>65.83</v>
      </c>
      <c r="C1092" s="4">
        <v>1.94</v>
      </c>
      <c r="D1092" s="11">
        <v>3.07</v>
      </c>
      <c r="E1092" s="11">
        <v>29.8</v>
      </c>
      <c r="F1092" s="4">
        <f t="shared" si="228"/>
        <v>1961.2916666665847</v>
      </c>
      <c r="G1092" s="22">
        <v>3.78</v>
      </c>
      <c r="H1092" s="22">
        <f>G1092+100*variable_alloc_parm!B$8</f>
        <v>3.78</v>
      </c>
      <c r="I1092" s="4">
        <f t="shared" si="225"/>
        <v>673.10070469798666</v>
      </c>
      <c r="J1092" s="4">
        <f t="shared" si="226"/>
        <v>19.836174496644297</v>
      </c>
      <c r="K1092" s="33">
        <f t="shared" si="229"/>
        <v>75404.915902878012</v>
      </c>
      <c r="L1092" s="4">
        <f t="shared" si="230"/>
        <v>31.39023489932886</v>
      </c>
      <c r="M1092" s="33">
        <f t="shared" si="227"/>
        <v>3516.5288139425106</v>
      </c>
      <c r="N1092" s="15">
        <f t="shared" si="233"/>
        <v>20.382842975754777</v>
      </c>
      <c r="O1092" s="6"/>
      <c r="P1092" s="7">
        <f t="shared" si="234"/>
        <v>24.35210021752286</v>
      </c>
      <c r="Q1092" s="7"/>
      <c r="R1092" s="46">
        <f t="shared" si="235"/>
        <v>2.5778633459042188E-2</v>
      </c>
      <c r="S1092" s="22">
        <f t="shared" si="231"/>
        <v>1.0089504982815469</v>
      </c>
      <c r="T1092" s="22">
        <f t="shared" si="232"/>
        <v>11.445806801375186</v>
      </c>
      <c r="U1092" s="39">
        <f t="shared" si="236"/>
        <v>4.8126861952407562E-2</v>
      </c>
      <c r="V1092" s="39">
        <f t="shared" si="237"/>
        <v>4.2753947049858354E-3</v>
      </c>
      <c r="W1092" s="39">
        <f t="shared" si="238"/>
        <v>4.3851467247421727E-2</v>
      </c>
      <c r="Z1092" s="37"/>
      <c r="AA1092" s="37"/>
    </row>
    <row r="1093" spans="1:27">
      <c r="A1093" s="1">
        <v>1961.05</v>
      </c>
      <c r="B1093" s="11">
        <v>66.5</v>
      </c>
      <c r="C1093" s="4">
        <v>1.94</v>
      </c>
      <c r="D1093" s="11">
        <v>3.05</v>
      </c>
      <c r="E1093" s="11">
        <v>29.8</v>
      </c>
      <c r="F1093" s="4">
        <f t="shared" si="228"/>
        <v>1961.3749999999179</v>
      </c>
      <c r="G1093" s="22">
        <v>3.71</v>
      </c>
      <c r="H1093" s="22">
        <f>G1093+100*variable_alloc_parm!B$8</f>
        <v>3.71</v>
      </c>
      <c r="I1093" s="4">
        <f t="shared" si="225"/>
        <v>679.95134228187931</v>
      </c>
      <c r="J1093" s="4">
        <f t="shared" si="226"/>
        <v>19.836174496644297</v>
      </c>
      <c r="K1093" s="33">
        <f t="shared" si="229"/>
        <v>76357.547758555171</v>
      </c>
      <c r="L1093" s="4">
        <f t="shared" si="230"/>
        <v>31.185738255033556</v>
      </c>
      <c r="M1093" s="33">
        <f t="shared" si="227"/>
        <v>3502.1130926856126</v>
      </c>
      <c r="N1093" s="15">
        <f t="shared" si="233"/>
        <v>20.59860684329734</v>
      </c>
      <c r="O1093" s="6"/>
      <c r="P1093" s="7">
        <f t="shared" si="234"/>
        <v>24.584398270064121</v>
      </c>
      <c r="Q1093" s="7"/>
      <c r="R1093" s="46">
        <f t="shared" si="235"/>
        <v>2.5572348486320985E-2</v>
      </c>
      <c r="S1093" s="22">
        <f t="shared" si="231"/>
        <v>0.98911626518356743</v>
      </c>
      <c r="T1093" s="22">
        <f t="shared" si="232"/>
        <v>11.548252475481812</v>
      </c>
      <c r="U1093" s="39">
        <f t="shared" si="236"/>
        <v>4.512588757964453E-2</v>
      </c>
      <c r="V1093" s="39">
        <f t="shared" si="237"/>
        <v>-8.0879422247692734E-4</v>
      </c>
      <c r="W1093" s="39">
        <f t="shared" si="238"/>
        <v>4.5934681802121458E-2</v>
      </c>
      <c r="Z1093" s="37"/>
      <c r="AA1093" s="37"/>
    </row>
    <row r="1094" spans="1:27">
      <c r="A1094" s="1">
        <v>1961.06</v>
      </c>
      <c r="B1094" s="11">
        <v>65.62</v>
      </c>
      <c r="C1094" s="4">
        <v>1.94</v>
      </c>
      <c r="D1094" s="11">
        <v>3.03</v>
      </c>
      <c r="E1094" s="11">
        <v>29.8</v>
      </c>
      <c r="F1094" s="4">
        <f t="shared" si="228"/>
        <v>1961.4583333332512</v>
      </c>
      <c r="G1094" s="22">
        <v>3.88</v>
      </c>
      <c r="H1094" s="22">
        <f>G1094+100*variable_alloc_parm!B$8</f>
        <v>3.88</v>
      </c>
      <c r="I1094" s="4">
        <f t="shared" si="225"/>
        <v>670.95348993288599</v>
      </c>
      <c r="J1094" s="4">
        <f t="shared" si="226"/>
        <v>19.836174496644297</v>
      </c>
      <c r="K1094" s="33">
        <f t="shared" si="229"/>
        <v>75532.733144922648</v>
      </c>
      <c r="L1094" s="4">
        <f t="shared" si="230"/>
        <v>30.981241610738259</v>
      </c>
      <c r="M1094" s="33">
        <f t="shared" si="227"/>
        <v>3487.7199242474189</v>
      </c>
      <c r="N1094" s="15">
        <f t="shared" si="233"/>
        <v>20.332414551592294</v>
      </c>
      <c r="O1094" s="6"/>
      <c r="P1094" s="7">
        <f t="shared" si="234"/>
        <v>24.243964853269777</v>
      </c>
      <c r="Q1094" s="7"/>
      <c r="R1094" s="46">
        <f t="shared" si="235"/>
        <v>2.4507926215313509E-2</v>
      </c>
      <c r="S1094" s="22">
        <f t="shared" si="231"/>
        <v>0.99995113592092766</v>
      </c>
      <c r="T1094" s="22">
        <f t="shared" si="232"/>
        <v>11.422564357945458</v>
      </c>
      <c r="U1094" s="39">
        <f t="shared" si="236"/>
        <v>4.3805070632089604E-2</v>
      </c>
      <c r="V1094" s="39">
        <f t="shared" si="237"/>
        <v>-8.7199178523100773E-4</v>
      </c>
      <c r="W1094" s="39">
        <f t="shared" si="238"/>
        <v>4.4677062417320612E-2</v>
      </c>
      <c r="Z1094" s="37"/>
      <c r="AA1094" s="37"/>
    </row>
    <row r="1095" spans="1:27">
      <c r="A1095" s="1">
        <v>1961.07</v>
      </c>
      <c r="B1095" s="11">
        <v>65.44</v>
      </c>
      <c r="C1095" s="4">
        <v>1.9466699999999999</v>
      </c>
      <c r="D1095" s="11">
        <v>3.03667</v>
      </c>
      <c r="E1095" s="11">
        <v>30</v>
      </c>
      <c r="F1095" s="4">
        <f t="shared" si="228"/>
        <v>1961.5416666665844</v>
      </c>
      <c r="G1095" s="22">
        <v>3.92</v>
      </c>
      <c r="H1095" s="22">
        <f>G1095+100*variable_alloc_parm!B$8</f>
        <v>3.92</v>
      </c>
      <c r="I1095" s="4">
        <f t="shared" si="225"/>
        <v>664.65226666666672</v>
      </c>
      <c r="J1095" s="4">
        <f t="shared" si="226"/>
        <v>19.771678300000001</v>
      </c>
      <c r="K1095" s="33">
        <f t="shared" si="229"/>
        <v>75008.854993918998</v>
      </c>
      <c r="L1095" s="4">
        <f t="shared" si="230"/>
        <v>30.842444966666672</v>
      </c>
      <c r="M1095" s="33">
        <f t="shared" si="227"/>
        <v>3480.7020124447436</v>
      </c>
      <c r="N1095" s="15">
        <f t="shared" si="233"/>
        <v>20.146643736827318</v>
      </c>
      <c r="O1095" s="6"/>
      <c r="P1095" s="7">
        <f t="shared" si="234"/>
        <v>24.001732449096977</v>
      </c>
      <c r="Q1095" s="7"/>
      <c r="R1095" s="46">
        <f t="shared" si="235"/>
        <v>2.5240009310458375E-2</v>
      </c>
      <c r="S1095" s="22">
        <f t="shared" si="231"/>
        <v>0.9934749803871008</v>
      </c>
      <c r="T1095" s="22">
        <f t="shared" si="232"/>
        <v>11.34585949682508</v>
      </c>
      <c r="U1095" s="39">
        <f t="shared" si="236"/>
        <v>4.3790117145812824E-2</v>
      </c>
      <c r="V1095" s="39">
        <f t="shared" si="237"/>
        <v>-1.4214964115368822E-3</v>
      </c>
      <c r="W1095" s="39">
        <f t="shared" si="238"/>
        <v>4.5211613557349706E-2</v>
      </c>
      <c r="Z1095" s="37"/>
      <c r="AA1095" s="37"/>
    </row>
    <row r="1096" spans="1:27">
      <c r="A1096" s="1">
        <v>1961.08</v>
      </c>
      <c r="B1096" s="11">
        <v>67.790000000000006</v>
      </c>
      <c r="C1096" s="4">
        <v>1.95333</v>
      </c>
      <c r="D1096" s="11">
        <v>3.0433300000000001</v>
      </c>
      <c r="E1096" s="11">
        <v>29.9</v>
      </c>
      <c r="F1096" s="4">
        <f t="shared" si="228"/>
        <v>1961.6249999999177</v>
      </c>
      <c r="G1096" s="22">
        <v>4.04</v>
      </c>
      <c r="H1096" s="22">
        <f>G1096+100*variable_alloc_parm!B$8</f>
        <v>4.04</v>
      </c>
      <c r="I1096" s="4">
        <f t="shared" si="225"/>
        <v>690.82317725752523</v>
      </c>
      <c r="J1096" s="4">
        <f t="shared" si="226"/>
        <v>19.905673946488296</v>
      </c>
      <c r="K1096" s="33">
        <f t="shared" si="229"/>
        <v>78149.557723966951</v>
      </c>
      <c r="L1096" s="4">
        <f t="shared" si="230"/>
        <v>31.01346658862877</v>
      </c>
      <c r="M1096" s="33">
        <f t="shared" si="227"/>
        <v>3508.4067489022032</v>
      </c>
      <c r="N1096" s="15">
        <f t="shared" si="233"/>
        <v>20.94168847521518</v>
      </c>
      <c r="O1096" s="6"/>
      <c r="P1096" s="7">
        <f t="shared" si="234"/>
        <v>24.927371788688781</v>
      </c>
      <c r="Q1096" s="7"/>
      <c r="R1096" s="46">
        <f t="shared" si="235"/>
        <v>2.1816815188407737E-2</v>
      </c>
      <c r="S1096" s="22">
        <f t="shared" si="231"/>
        <v>1.0082762096268238</v>
      </c>
      <c r="T1096" s="22">
        <f t="shared" si="232"/>
        <v>11.309525960952939</v>
      </c>
      <c r="U1096" s="39">
        <f t="shared" si="236"/>
        <v>3.767453343601046E-2</v>
      </c>
      <c r="V1096" s="39">
        <f t="shared" si="237"/>
        <v>2.9066845568914701E-4</v>
      </c>
      <c r="W1096" s="39">
        <f t="shared" si="238"/>
        <v>3.7383864980321313E-2</v>
      </c>
      <c r="Z1096" s="37"/>
      <c r="AA1096" s="37"/>
    </row>
    <row r="1097" spans="1:27">
      <c r="A1097" s="1">
        <v>1961.09</v>
      </c>
      <c r="B1097" s="11">
        <v>67.260000000000005</v>
      </c>
      <c r="C1097" s="4">
        <v>1.96</v>
      </c>
      <c r="D1097" s="11">
        <v>3.05</v>
      </c>
      <c r="E1097" s="11">
        <v>30</v>
      </c>
      <c r="F1097" s="4">
        <f t="shared" si="228"/>
        <v>1961.7083333332509</v>
      </c>
      <c r="G1097" s="22">
        <v>3.98</v>
      </c>
      <c r="H1097" s="22">
        <f>G1097+100*variable_alloc_parm!B$8</f>
        <v>3.98</v>
      </c>
      <c r="I1097" s="4">
        <f t="shared" si="225"/>
        <v>683.13740000000007</v>
      </c>
      <c r="J1097" s="4">
        <f t="shared" si="226"/>
        <v>19.907066666666669</v>
      </c>
      <c r="K1097" s="33">
        <f t="shared" si="229"/>
        <v>77467.76812717726</v>
      </c>
      <c r="L1097" s="4">
        <f t="shared" si="230"/>
        <v>30.977833333333333</v>
      </c>
      <c r="M1097" s="33">
        <f t="shared" si="227"/>
        <v>3512.885709008186</v>
      </c>
      <c r="N1097" s="15">
        <f t="shared" si="233"/>
        <v>20.705243044147249</v>
      </c>
      <c r="O1097" s="6"/>
      <c r="P1097" s="7">
        <f t="shared" si="234"/>
        <v>24.626812599567064</v>
      </c>
      <c r="Q1097" s="7"/>
      <c r="R1097" s="46">
        <f t="shared" si="235"/>
        <v>2.252057380943194E-2</v>
      </c>
      <c r="S1097" s="22">
        <f t="shared" si="231"/>
        <v>1.0082399627852752</v>
      </c>
      <c r="T1097" s="22">
        <f t="shared" si="232"/>
        <v>11.365115548690506</v>
      </c>
      <c r="U1097" s="39">
        <f t="shared" si="236"/>
        <v>4.1137790050248091E-2</v>
      </c>
      <c r="V1097" s="39">
        <f t="shared" si="237"/>
        <v>3.5461046872160562E-3</v>
      </c>
      <c r="W1097" s="39">
        <f t="shared" si="238"/>
        <v>3.7591685363032035E-2</v>
      </c>
      <c r="Z1097" s="37"/>
      <c r="AA1097" s="37"/>
    </row>
    <row r="1098" spans="1:27">
      <c r="A1098" s="1">
        <v>1961.1</v>
      </c>
      <c r="B1098" s="11">
        <v>68</v>
      </c>
      <c r="C1098" s="4">
        <v>1.98</v>
      </c>
      <c r="D1098" s="11">
        <v>3.09667</v>
      </c>
      <c r="E1098" s="11">
        <v>30</v>
      </c>
      <c r="F1098" s="4">
        <f t="shared" si="228"/>
        <v>1961.7916666665842</v>
      </c>
      <c r="G1098" s="22">
        <v>3.92</v>
      </c>
      <c r="H1098" s="22">
        <f>G1098+100*variable_alloc_parm!B$8</f>
        <v>3.92</v>
      </c>
      <c r="I1098" s="4">
        <f t="shared" ref="I1098:I1161" si="239">B1098*$E$1839/E1098</f>
        <v>690.65333333333342</v>
      </c>
      <c r="J1098" s="4">
        <f t="shared" ref="J1098:J1161" si="240">C1098*$E$1839/E1098</f>
        <v>20.110200000000003</v>
      </c>
      <c r="K1098" s="33">
        <f t="shared" si="229"/>
        <v>78510.116181817386</v>
      </c>
      <c r="L1098" s="4">
        <f t="shared" si="230"/>
        <v>31.451844966666673</v>
      </c>
      <c r="M1098" s="33">
        <f t="shared" ref="M1098:M1161" si="241">L1098*(K1098/I1098)</f>
        <v>3575.2929628933598</v>
      </c>
      <c r="N1098" s="15">
        <f t="shared" si="233"/>
        <v>20.924190141010776</v>
      </c>
      <c r="O1098" s="6"/>
      <c r="P1098" s="7">
        <f t="shared" si="234"/>
        <v>24.869916653028238</v>
      </c>
      <c r="Q1098" s="7"/>
      <c r="R1098" s="46">
        <f t="shared" si="235"/>
        <v>2.2227504665063458E-2</v>
      </c>
      <c r="S1098" s="22">
        <f t="shared" si="231"/>
        <v>1.0016270980695723</v>
      </c>
      <c r="T1098" s="22">
        <f t="shared" si="232"/>
        <v>11.458763677862068</v>
      </c>
      <c r="U1098" s="39">
        <f t="shared" si="236"/>
        <v>3.7538369975540276E-2</v>
      </c>
      <c r="V1098" s="39">
        <f t="shared" si="237"/>
        <v>4.5465836366012091E-3</v>
      </c>
      <c r="W1098" s="39">
        <f t="shared" si="238"/>
        <v>3.2991786338939066E-2</v>
      </c>
      <c r="Z1098" s="37"/>
      <c r="AA1098" s="37"/>
    </row>
    <row r="1099" spans="1:27">
      <c r="A1099" s="1">
        <v>1961.11</v>
      </c>
      <c r="B1099" s="11">
        <v>71.08</v>
      </c>
      <c r="C1099" s="4">
        <v>2</v>
      </c>
      <c r="D1099" s="11">
        <v>3.1433300000000002</v>
      </c>
      <c r="E1099" s="11">
        <v>30</v>
      </c>
      <c r="F1099" s="4">
        <f t="shared" ref="F1099:F1162" si="242">F1098+1/12</f>
        <v>1961.8749999999175</v>
      </c>
      <c r="G1099" s="22">
        <v>3.94</v>
      </c>
      <c r="H1099" s="22">
        <f>G1099+100*variable_alloc_parm!B$8</f>
        <v>3.94</v>
      </c>
      <c r="I1099" s="4">
        <f t="shared" si="239"/>
        <v>721.9358666666667</v>
      </c>
      <c r="J1099" s="4">
        <f t="shared" si="240"/>
        <v>20.313333333333336</v>
      </c>
      <c r="K1099" s="33">
        <f t="shared" ref="K1099:K1162" si="243">K1098*((I1099+(J1099/12))/I1098)</f>
        <v>82258.589375988464</v>
      </c>
      <c r="L1099" s="4">
        <f t="shared" ref="L1099:L1162" si="244">D1099*$E$1839/E1099</f>
        <v>31.925755033333342</v>
      </c>
      <c r="M1099" s="33">
        <f t="shared" si="241"/>
        <v>3637.674335160747</v>
      </c>
      <c r="N1099" s="15">
        <f t="shared" si="233"/>
        <v>21.857957721959664</v>
      </c>
      <c r="O1099" s="6"/>
      <c r="P1099" s="7">
        <f t="shared" si="234"/>
        <v>25.960088110372372</v>
      </c>
      <c r="Q1099" s="7"/>
      <c r="R1099" s="46">
        <f t="shared" si="235"/>
        <v>1.9215321648647518E-2</v>
      </c>
      <c r="S1099" s="22">
        <f t="shared" ref="S1099:S1162" si="245">((H1099/H1100+H1099/1200+((1+H1100/1200)^(-119))*(1-H1099/H1100)))</f>
        <v>0.99350075664378312</v>
      </c>
      <c r="T1099" s="22">
        <f t="shared" ref="T1099:T1162" si="246">T1098*S1098*E1098/E1099</f>
        <v>11.477408210122002</v>
      </c>
      <c r="U1099" s="39">
        <f t="shared" si="236"/>
        <v>2.8104043479765028E-2</v>
      </c>
      <c r="V1099" s="39">
        <f t="shared" si="237"/>
        <v>5.7777477795133425E-3</v>
      </c>
      <c r="W1099" s="39">
        <f t="shared" si="238"/>
        <v>2.2326295700251686E-2</v>
      </c>
      <c r="Z1099" s="37"/>
      <c r="AA1099" s="37"/>
    </row>
    <row r="1100" spans="1:27">
      <c r="A1100" s="1">
        <v>1961.12</v>
      </c>
      <c r="B1100" s="11">
        <v>71.739999999999995</v>
      </c>
      <c r="C1100" s="4">
        <v>2.02</v>
      </c>
      <c r="D1100" s="11">
        <v>3.19</v>
      </c>
      <c r="E1100" s="11">
        <v>30</v>
      </c>
      <c r="F1100" s="4">
        <f t="shared" si="242"/>
        <v>1961.9583333332507</v>
      </c>
      <c r="G1100" s="22">
        <v>4.0599999999999996</v>
      </c>
      <c r="H1100" s="22">
        <f>G1100+100*variable_alloc_parm!B$8</f>
        <v>4.0599999999999996</v>
      </c>
      <c r="I1100" s="4">
        <f t="shared" si="239"/>
        <v>728.6392666666668</v>
      </c>
      <c r="J1100" s="4">
        <f t="shared" si="240"/>
        <v>20.51646666666667</v>
      </c>
      <c r="K1100" s="33">
        <f t="shared" si="243"/>
        <v>83217.192802171776</v>
      </c>
      <c r="L1100" s="4">
        <f t="shared" si="244"/>
        <v>32.399766666666672</v>
      </c>
      <c r="M1100" s="33">
        <f t="shared" si="241"/>
        <v>3700.3463205872308</v>
      </c>
      <c r="N1100" s="15">
        <f t="shared" si="233"/>
        <v>22.041480198382263</v>
      </c>
      <c r="O1100" s="6"/>
      <c r="P1100" s="7">
        <f t="shared" si="234"/>
        <v>26.158967454388595</v>
      </c>
      <c r="Q1100" s="7"/>
      <c r="R1100" s="46">
        <f t="shared" si="235"/>
        <v>1.7251533180928598E-2</v>
      </c>
      <c r="S1100" s="22">
        <f t="shared" si="245"/>
        <v>1.0017544201863267</v>
      </c>
      <c r="T1100" s="22">
        <f t="shared" si="246"/>
        <v>11.402813741065778</v>
      </c>
      <c r="U1100" s="39">
        <f t="shared" si="236"/>
        <v>3.3538175321391028E-2</v>
      </c>
      <c r="V1100" s="39">
        <f t="shared" si="237"/>
        <v>5.5258212275945962E-3</v>
      </c>
      <c r="W1100" s="39">
        <f t="shared" si="238"/>
        <v>2.8012354093796432E-2</v>
      </c>
      <c r="Z1100" s="37"/>
      <c r="AA1100" s="37"/>
    </row>
    <row r="1101" spans="1:27">
      <c r="A1101" s="1">
        <v>1962.01</v>
      </c>
      <c r="B1101" s="11">
        <v>69.069999999999993</v>
      </c>
      <c r="C1101" s="4">
        <v>2.0266700000000002</v>
      </c>
      <c r="D1101" s="11">
        <v>3.25</v>
      </c>
      <c r="E1101" s="11">
        <v>30</v>
      </c>
      <c r="F1101" s="4">
        <f t="shared" si="242"/>
        <v>1962.041666666584</v>
      </c>
      <c r="G1101" s="22">
        <v>4.08</v>
      </c>
      <c r="H1101" s="22">
        <f>G1101+100*variable_alloc_parm!B$8</f>
        <v>4.08</v>
      </c>
      <c r="I1101" s="4">
        <f t="shared" si="239"/>
        <v>701.52096666666671</v>
      </c>
      <c r="J1101" s="4">
        <f t="shared" si="240"/>
        <v>20.584211633333336</v>
      </c>
      <c r="K1101" s="33">
        <f t="shared" si="243"/>
        <v>80315.946322702846</v>
      </c>
      <c r="L1101" s="4">
        <f t="shared" si="244"/>
        <v>33.009166666666673</v>
      </c>
      <c r="M1101" s="33">
        <f t="shared" si="241"/>
        <v>3779.1635376977601</v>
      </c>
      <c r="N1101" s="15">
        <f t="shared" si="233"/>
        <v>21.197931400015218</v>
      </c>
      <c r="O1101" s="6"/>
      <c r="P1101" s="7">
        <f t="shared" si="234"/>
        <v>25.142459916082938</v>
      </c>
      <c r="Q1101" s="7"/>
      <c r="R1101" s="46">
        <f t="shared" si="235"/>
        <v>1.885694371648261E-2</v>
      </c>
      <c r="S1101" s="22">
        <f t="shared" si="245"/>
        <v>1.0066638954265219</v>
      </c>
      <c r="T1101" s="22">
        <f t="shared" si="246"/>
        <v>11.422819067674027</v>
      </c>
      <c r="U1101" s="39">
        <f t="shared" si="236"/>
        <v>4.1710582602430213E-2</v>
      </c>
      <c r="V1101" s="39">
        <f t="shared" si="237"/>
        <v>5.6955120254535974E-3</v>
      </c>
      <c r="W1101" s="39">
        <f t="shared" si="238"/>
        <v>3.6015070576976616E-2</v>
      </c>
      <c r="Z1101" s="37"/>
      <c r="AA1101" s="37"/>
    </row>
    <row r="1102" spans="1:27">
      <c r="A1102" s="1">
        <v>1962.02</v>
      </c>
      <c r="B1102" s="11">
        <v>70.22</v>
      </c>
      <c r="C1102" s="4">
        <v>2.0333299999999999</v>
      </c>
      <c r="D1102" s="11">
        <v>3.31</v>
      </c>
      <c r="E1102" s="11">
        <v>30.1</v>
      </c>
      <c r="F1102" s="4">
        <f t="shared" si="242"/>
        <v>1962.1249999999172</v>
      </c>
      <c r="G1102" s="22">
        <v>4.04</v>
      </c>
      <c r="H1102" s="22">
        <f>G1102+100*variable_alloc_parm!B$8</f>
        <v>4.04</v>
      </c>
      <c r="I1102" s="4">
        <f t="shared" si="239"/>
        <v>710.8316943521595</v>
      </c>
      <c r="J1102" s="4">
        <f t="shared" si="240"/>
        <v>20.583244219269101</v>
      </c>
      <c r="K1102" s="33">
        <f t="shared" si="243"/>
        <v>81578.294147757406</v>
      </c>
      <c r="L1102" s="4">
        <f t="shared" si="244"/>
        <v>33.506877076411961</v>
      </c>
      <c r="M1102" s="33">
        <f t="shared" si="241"/>
        <v>3845.4023587165625</v>
      </c>
      <c r="N1102" s="15">
        <f t="shared" si="233"/>
        <v>21.451687754873372</v>
      </c>
      <c r="O1102" s="6"/>
      <c r="P1102" s="7">
        <f t="shared" si="234"/>
        <v>25.427057120717453</v>
      </c>
      <c r="Q1102" s="7"/>
      <c r="R1102" s="46">
        <f t="shared" si="235"/>
        <v>1.9803478924056102E-2</v>
      </c>
      <c r="S1102" s="22">
        <f t="shared" si="245"/>
        <v>1.0123885003875235</v>
      </c>
      <c r="T1102" s="22">
        <f t="shared" si="246"/>
        <v>11.460737082475502</v>
      </c>
      <c r="U1102" s="39">
        <f t="shared" si="236"/>
        <v>4.1731982825138791E-2</v>
      </c>
      <c r="V1102" s="39">
        <f t="shared" si="237"/>
        <v>4.4005263696751395E-3</v>
      </c>
      <c r="W1102" s="39">
        <f t="shared" si="238"/>
        <v>3.7331456455463652E-2</v>
      </c>
      <c r="Z1102" s="37"/>
      <c r="AA1102" s="37"/>
    </row>
    <row r="1103" spans="1:27">
      <c r="A1103" s="1">
        <v>1962.03</v>
      </c>
      <c r="B1103" s="11">
        <v>70.290000000000006</v>
      </c>
      <c r="C1103" s="4">
        <v>2.04</v>
      </c>
      <c r="D1103" s="11">
        <v>3.37</v>
      </c>
      <c r="E1103" s="11">
        <v>30.1</v>
      </c>
      <c r="F1103" s="4">
        <f t="shared" si="242"/>
        <v>1962.2083333332505</v>
      </c>
      <c r="G1103" s="22">
        <v>3.93</v>
      </c>
      <c r="H1103" s="22">
        <f>G1103+100*variable_alloc_parm!B$8</f>
        <v>3.93</v>
      </c>
      <c r="I1103" s="4">
        <f t="shared" si="239"/>
        <v>711.54029900332239</v>
      </c>
      <c r="J1103" s="4">
        <f t="shared" si="240"/>
        <v>20.65076411960133</v>
      </c>
      <c r="K1103" s="33">
        <f t="shared" si="243"/>
        <v>81857.114862588816</v>
      </c>
      <c r="L1103" s="4">
        <f t="shared" si="244"/>
        <v>34.114252491694359</v>
      </c>
      <c r="M1103" s="33">
        <f t="shared" si="241"/>
        <v>3924.5764274708254</v>
      </c>
      <c r="N1103" s="15">
        <f t="shared" si="233"/>
        <v>21.443158568526233</v>
      </c>
      <c r="O1103" s="6"/>
      <c r="P1103" s="7">
        <f t="shared" si="234"/>
        <v>25.400593865759632</v>
      </c>
      <c r="Q1103" s="7"/>
      <c r="R1103" s="46">
        <f t="shared" si="235"/>
        <v>2.0922020958310833E-2</v>
      </c>
      <c r="S1103" s="22">
        <f t="shared" si="245"/>
        <v>1.0106875755699061</v>
      </c>
      <c r="T1103" s="22">
        <f t="shared" si="246"/>
        <v>11.602718428263055</v>
      </c>
      <c r="U1103" s="39">
        <f t="shared" si="236"/>
        <v>4.3820507522673635E-2</v>
      </c>
      <c r="V1103" s="39">
        <f t="shared" si="237"/>
        <v>3.5032717460843354E-3</v>
      </c>
      <c r="W1103" s="39">
        <f t="shared" si="238"/>
        <v>4.03172357765893E-2</v>
      </c>
      <c r="Z1103" s="37"/>
      <c r="AA1103" s="37"/>
    </row>
    <row r="1104" spans="1:27">
      <c r="A1104" s="1">
        <v>1962.04</v>
      </c>
      <c r="B1104" s="11">
        <v>68.05</v>
      </c>
      <c r="C1104" s="4">
        <v>2.0466700000000002</v>
      </c>
      <c r="D1104" s="11">
        <v>3.40333</v>
      </c>
      <c r="E1104" s="11">
        <v>30.2</v>
      </c>
      <c r="F1104" s="4">
        <f t="shared" si="242"/>
        <v>1962.2916666665838</v>
      </c>
      <c r="G1104" s="22">
        <v>3.84</v>
      </c>
      <c r="H1104" s="22">
        <f>G1104+100*variable_alloc_parm!B$8</f>
        <v>3.84</v>
      </c>
      <c r="I1104" s="4">
        <f t="shared" si="239"/>
        <v>686.58394039735106</v>
      </c>
      <c r="J1104" s="4">
        <f t="shared" si="240"/>
        <v>20.649680430463583</v>
      </c>
      <c r="K1104" s="33">
        <f t="shared" si="243"/>
        <v>79184.047372639019</v>
      </c>
      <c r="L1104" s="4">
        <f t="shared" si="244"/>
        <v>34.337571225165568</v>
      </c>
      <c r="M1104" s="33">
        <f t="shared" si="241"/>
        <v>3960.1681696506039</v>
      </c>
      <c r="N1104" s="15">
        <f t="shared" si="233"/>
        <v>20.65833644764902</v>
      </c>
      <c r="O1104" s="6"/>
      <c r="P1104" s="7">
        <f t="shared" si="234"/>
        <v>24.457371048910883</v>
      </c>
      <c r="Q1104" s="7"/>
      <c r="R1104" s="46">
        <f t="shared" si="235"/>
        <v>2.3545227932979342E-2</v>
      </c>
      <c r="S1104" s="22">
        <f t="shared" si="245"/>
        <v>1.0007326009996715</v>
      </c>
      <c r="T1104" s="22">
        <f t="shared" si="246"/>
        <v>11.687893148485825</v>
      </c>
      <c r="U1104" s="39">
        <f t="shared" si="236"/>
        <v>4.8349863318874364E-2</v>
      </c>
      <c r="V1104" s="39">
        <f t="shared" si="237"/>
        <v>2.1442348125504385E-3</v>
      </c>
      <c r="W1104" s="39">
        <f t="shared" si="238"/>
        <v>4.6205628506323926E-2</v>
      </c>
      <c r="Z1104" s="37"/>
      <c r="AA1104" s="37"/>
    </row>
    <row r="1105" spans="1:27">
      <c r="A1105" s="1">
        <v>1962.05</v>
      </c>
      <c r="B1105" s="11">
        <v>62.99</v>
      </c>
      <c r="C1105" s="4">
        <v>2.0533299999999999</v>
      </c>
      <c r="D1105" s="11">
        <v>3.4366699999999999</v>
      </c>
      <c r="E1105" s="11">
        <v>30.2</v>
      </c>
      <c r="F1105" s="4">
        <f t="shared" si="242"/>
        <v>1962.374999999917</v>
      </c>
      <c r="G1105" s="22">
        <v>3.87</v>
      </c>
      <c r="H1105" s="22">
        <f>G1105+100*variable_alloc_parm!B$8</f>
        <v>3.87</v>
      </c>
      <c r="I1105" s="4">
        <f t="shared" si="239"/>
        <v>635.53155629139087</v>
      </c>
      <c r="J1105" s="4">
        <f t="shared" si="240"/>
        <v>20.716875860927153</v>
      </c>
      <c r="K1105" s="33">
        <f t="shared" si="243"/>
        <v>73495.259255476427</v>
      </c>
      <c r="L1105" s="4">
        <f t="shared" si="244"/>
        <v>34.673951953642387</v>
      </c>
      <c r="M1105" s="33">
        <f t="shared" si="241"/>
        <v>4009.8262045645047</v>
      </c>
      <c r="N1105" s="15">
        <f t="shared" si="233"/>
        <v>19.089367498116651</v>
      </c>
      <c r="O1105" s="6"/>
      <c r="P1105" s="7">
        <f t="shared" si="234"/>
        <v>22.592739011982154</v>
      </c>
      <c r="Q1105" s="7"/>
      <c r="R1105" s="46">
        <f t="shared" si="235"/>
        <v>2.7223802149255724E-2</v>
      </c>
      <c r="S1105" s="22">
        <f t="shared" si="245"/>
        <v>0.99994127099060903</v>
      </c>
      <c r="T1105" s="22">
        <f t="shared" si="246"/>
        <v>11.696455710690458</v>
      </c>
      <c r="U1105" s="39">
        <f t="shared" si="236"/>
        <v>5.511859855153145E-2</v>
      </c>
      <c r="V1105" s="39">
        <f t="shared" si="237"/>
        <v>2.7881753337712922E-3</v>
      </c>
      <c r="W1105" s="39">
        <f t="shared" si="238"/>
        <v>5.2330423217760158E-2</v>
      </c>
      <c r="Z1105" s="37"/>
      <c r="AA1105" s="37"/>
    </row>
    <row r="1106" spans="1:27">
      <c r="A1106" s="1">
        <v>1962.06</v>
      </c>
      <c r="B1106" s="11">
        <v>55.63</v>
      </c>
      <c r="C1106" s="4">
        <v>2.06</v>
      </c>
      <c r="D1106" s="11">
        <v>3.47</v>
      </c>
      <c r="E1106" s="11">
        <v>30.2</v>
      </c>
      <c r="F1106" s="4">
        <f t="shared" si="242"/>
        <v>1962.4583333332503</v>
      </c>
      <c r="G1106" s="22">
        <v>3.91</v>
      </c>
      <c r="H1106" s="22">
        <f>G1106+100*variable_alloc_parm!B$8</f>
        <v>3.91</v>
      </c>
      <c r="I1106" s="4">
        <f t="shared" si="239"/>
        <v>561.27354304635776</v>
      </c>
      <c r="J1106" s="4">
        <f t="shared" si="240"/>
        <v>20.784172185430467</v>
      </c>
      <c r="K1106" s="33">
        <f t="shared" si="243"/>
        <v>65108.079989749865</v>
      </c>
      <c r="L1106" s="4">
        <f t="shared" si="244"/>
        <v>35.01023178807948</v>
      </c>
      <c r="M1106" s="33">
        <f t="shared" si="241"/>
        <v>4061.2086565599861</v>
      </c>
      <c r="N1106" s="15">
        <f t="shared" si="233"/>
        <v>16.827571244792463</v>
      </c>
      <c r="O1106" s="6"/>
      <c r="P1106" s="7">
        <f t="shared" si="234"/>
        <v>19.917222641066694</v>
      </c>
      <c r="Q1106" s="7"/>
      <c r="R1106" s="46">
        <f t="shared" si="235"/>
        <v>3.3481783573162505E-2</v>
      </c>
      <c r="S1106" s="22">
        <f t="shared" si="245"/>
        <v>0.99508718933734119</v>
      </c>
      <c r="T1106" s="22">
        <f t="shared" si="246"/>
        <v>11.695768789433183</v>
      </c>
      <c r="U1106" s="39">
        <f t="shared" si="236"/>
        <v>6.8274864984938288E-2</v>
      </c>
      <c r="V1106" s="39">
        <f t="shared" si="237"/>
        <v>3.2123625469537842E-3</v>
      </c>
      <c r="W1106" s="39">
        <f t="shared" si="238"/>
        <v>6.5062502437984504E-2</v>
      </c>
      <c r="Z1106" s="37"/>
      <c r="AA1106" s="37"/>
    </row>
    <row r="1107" spans="1:27">
      <c r="A1107" s="1">
        <v>1962.07</v>
      </c>
      <c r="B1107" s="11">
        <v>56.97</v>
      </c>
      <c r="C1107" s="4">
        <v>2.0666699999999998</v>
      </c>
      <c r="D1107" s="11">
        <v>3.49</v>
      </c>
      <c r="E1107" s="11">
        <v>30.3</v>
      </c>
      <c r="F1107" s="4">
        <f t="shared" si="242"/>
        <v>1962.5416666665835</v>
      </c>
      <c r="G1107" s="22">
        <v>4.01</v>
      </c>
      <c r="H1107" s="22">
        <f>G1107+100*variable_alloc_parm!B$8</f>
        <v>4.01</v>
      </c>
      <c r="I1107" s="4">
        <f t="shared" si="239"/>
        <v>572.8963366336634</v>
      </c>
      <c r="J1107" s="4">
        <f t="shared" si="240"/>
        <v>20.78265178217822</v>
      </c>
      <c r="K1107" s="33">
        <f t="shared" si="243"/>
        <v>66657.231316962178</v>
      </c>
      <c r="L1107" s="4">
        <f t="shared" si="244"/>
        <v>35.09580858085809</v>
      </c>
      <c r="M1107" s="33">
        <f t="shared" si="241"/>
        <v>4083.4428172055123</v>
      </c>
      <c r="N1107" s="15">
        <f t="shared" si="233"/>
        <v>17.141325661322785</v>
      </c>
      <c r="O1107" s="6"/>
      <c r="P1107" s="7">
        <f t="shared" si="234"/>
        <v>20.289071663902114</v>
      </c>
      <c r="Q1107" s="7"/>
      <c r="R1107" s="46">
        <f t="shared" si="235"/>
        <v>3.0967289321607874E-2</v>
      </c>
      <c r="S1107" s="22">
        <f t="shared" si="245"/>
        <v>1.005796438146745</v>
      </c>
      <c r="T1107" s="22">
        <f t="shared" si="246"/>
        <v>11.599899428807168</v>
      </c>
      <c r="U1107" s="39">
        <f t="shared" si="236"/>
        <v>6.4718282245189052E-2</v>
      </c>
      <c r="V1107" s="39">
        <f t="shared" si="237"/>
        <v>4.0679412523005887E-3</v>
      </c>
      <c r="W1107" s="39">
        <f t="shared" si="238"/>
        <v>6.0650340992888463E-2</v>
      </c>
      <c r="Z1107" s="37"/>
      <c r="AA1107" s="37"/>
    </row>
    <row r="1108" spans="1:27">
      <c r="A1108" s="1">
        <v>1962.08</v>
      </c>
      <c r="B1108" s="11">
        <v>58.52</v>
      </c>
      <c r="C1108" s="4">
        <v>2.0733299999999999</v>
      </c>
      <c r="D1108" s="11">
        <v>3.51</v>
      </c>
      <c r="E1108" s="11">
        <v>30.3</v>
      </c>
      <c r="F1108" s="4">
        <f t="shared" si="242"/>
        <v>1962.6249999999168</v>
      </c>
      <c r="G1108" s="22">
        <v>3.98</v>
      </c>
      <c r="H1108" s="22">
        <f>G1108+100*variable_alloc_parm!B$8</f>
        <v>3.98</v>
      </c>
      <c r="I1108" s="4">
        <f t="shared" si="239"/>
        <v>588.48330033003322</v>
      </c>
      <c r="J1108" s="4">
        <f t="shared" si="240"/>
        <v>20.849625445544557</v>
      </c>
      <c r="K1108" s="33">
        <f t="shared" si="243"/>
        <v>68672.951491179469</v>
      </c>
      <c r="L1108" s="4">
        <f t="shared" si="244"/>
        <v>35.296930693069307</v>
      </c>
      <c r="M1108" s="33">
        <f t="shared" si="241"/>
        <v>4118.9688949767578</v>
      </c>
      <c r="N1108" s="15">
        <f t="shared" si="233"/>
        <v>17.571262631045531</v>
      </c>
      <c r="O1108" s="6"/>
      <c r="P1108" s="7">
        <f t="shared" si="234"/>
        <v>20.797371453348308</v>
      </c>
      <c r="Q1108" s="7"/>
      <c r="R1108" s="46">
        <f t="shared" si="235"/>
        <v>2.9839850791958507E-2</v>
      </c>
      <c r="S1108" s="22">
        <f t="shared" si="245"/>
        <v>1.0033166666666666</v>
      </c>
      <c r="T1108" s="22">
        <f t="shared" si="246"/>
        <v>11.667137528354711</v>
      </c>
      <c r="U1108" s="39">
        <f t="shared" si="236"/>
        <v>6.5247093555214741E-2</v>
      </c>
      <c r="V1108" s="39">
        <f t="shared" si="237"/>
        <v>3.0177421481709654E-3</v>
      </c>
      <c r="W1108" s="39">
        <f t="shared" si="238"/>
        <v>6.2229351407043776E-2</v>
      </c>
      <c r="Z1108" s="37"/>
      <c r="AA1108" s="37"/>
    </row>
    <row r="1109" spans="1:27">
      <c r="A1109" s="1">
        <v>1962.09</v>
      </c>
      <c r="B1109" s="11">
        <v>58</v>
      </c>
      <c r="C1109" s="4">
        <v>2.08</v>
      </c>
      <c r="D1109" s="11">
        <v>3.53</v>
      </c>
      <c r="E1109" s="11">
        <v>30.4</v>
      </c>
      <c r="F1109" s="4">
        <f t="shared" si="242"/>
        <v>1962.70833333325</v>
      </c>
      <c r="G1109" s="22">
        <v>3.98</v>
      </c>
      <c r="H1109" s="22">
        <f>G1109+100*variable_alloc_parm!B$8</f>
        <v>3.98</v>
      </c>
      <c r="I1109" s="4">
        <f t="shared" si="239"/>
        <v>581.33552631578959</v>
      </c>
      <c r="J1109" s="4">
        <f t="shared" si="240"/>
        <v>20.847894736842107</v>
      </c>
      <c r="K1109" s="33">
        <f t="shared" si="243"/>
        <v>68041.580078240484</v>
      </c>
      <c r="L1109" s="4">
        <f t="shared" si="244"/>
        <v>35.381282894736849</v>
      </c>
      <c r="M1109" s="33">
        <f t="shared" si="241"/>
        <v>4141.1513392446359</v>
      </c>
      <c r="N1109" s="15">
        <f t="shared" si="233"/>
        <v>17.321461147465474</v>
      </c>
      <c r="O1109" s="6"/>
      <c r="P1109" s="7">
        <f t="shared" si="234"/>
        <v>20.501925308455871</v>
      </c>
      <c r="Q1109" s="7"/>
      <c r="R1109" s="46">
        <f t="shared" si="235"/>
        <v>3.0994332976254563E-2</v>
      </c>
      <c r="S1109" s="22">
        <f t="shared" si="245"/>
        <v>1.007417500176147</v>
      </c>
      <c r="T1109" s="22">
        <f t="shared" si="246"/>
        <v>11.667327503126966</v>
      </c>
      <c r="U1109" s="39">
        <f t="shared" si="236"/>
        <v>6.4680784220179754E-2</v>
      </c>
      <c r="V1109" s="39">
        <f t="shared" si="237"/>
        <v>7.9721457991022149E-4</v>
      </c>
      <c r="W1109" s="39">
        <f t="shared" si="238"/>
        <v>6.3883569640269533E-2</v>
      </c>
      <c r="Z1109" s="37"/>
      <c r="AA1109" s="37"/>
    </row>
    <row r="1110" spans="1:27">
      <c r="A1110" s="1">
        <v>1962.1</v>
      </c>
      <c r="B1110" s="11">
        <v>56.17</v>
      </c>
      <c r="C1110" s="4">
        <v>2.09667</v>
      </c>
      <c r="D1110" s="11">
        <v>3.57667</v>
      </c>
      <c r="E1110" s="11">
        <v>30.4</v>
      </c>
      <c r="F1110" s="4">
        <f t="shared" si="242"/>
        <v>1962.7916666665833</v>
      </c>
      <c r="G1110" s="22">
        <v>3.93</v>
      </c>
      <c r="H1110" s="22">
        <f>G1110+100*variable_alloc_parm!B$8</f>
        <v>3.93</v>
      </c>
      <c r="I1110" s="4">
        <f t="shared" si="239"/>
        <v>562.99338815789486</v>
      </c>
      <c r="J1110" s="4">
        <f t="shared" si="240"/>
        <v>21.014978585526322</v>
      </c>
      <c r="K1110" s="33">
        <f t="shared" si="243"/>
        <v>66099.723240861873</v>
      </c>
      <c r="L1110" s="4">
        <f t="shared" si="244"/>
        <v>35.84905753289474</v>
      </c>
      <c r="M1110" s="33">
        <f t="shared" si="241"/>
        <v>4208.9531266493395</v>
      </c>
      <c r="N1110" s="15">
        <f t="shared" si="233"/>
        <v>16.739820967901327</v>
      </c>
      <c r="O1110" s="6"/>
      <c r="P1110" s="7">
        <f t="shared" si="234"/>
        <v>19.816278671377116</v>
      </c>
      <c r="Q1110" s="7"/>
      <c r="R1110" s="46">
        <f t="shared" si="235"/>
        <v>3.3500278187628983E-2</v>
      </c>
      <c r="S1110" s="22">
        <f t="shared" si="245"/>
        <v>1.0040955493531014</v>
      </c>
      <c r="T1110" s="22">
        <f t="shared" si="246"/>
        <v>11.753869906936574</v>
      </c>
      <c r="U1110" s="39">
        <f t="shared" si="236"/>
        <v>6.7708602152785735E-2</v>
      </c>
      <c r="V1110" s="39">
        <f t="shared" si="237"/>
        <v>6.3557512811973638E-4</v>
      </c>
      <c r="W1110" s="39">
        <f t="shared" si="238"/>
        <v>6.7073027024665999E-2</v>
      </c>
      <c r="Z1110" s="37"/>
      <c r="AA1110" s="37"/>
    </row>
    <row r="1111" spans="1:27">
      <c r="A1111" s="1">
        <v>1962.11</v>
      </c>
      <c r="B1111" s="11">
        <v>60.04</v>
      </c>
      <c r="C1111" s="4">
        <v>2.1133299999999999</v>
      </c>
      <c r="D1111" s="11">
        <v>3.6233300000000002</v>
      </c>
      <c r="E1111" s="11">
        <v>30.4</v>
      </c>
      <c r="F1111" s="4">
        <f t="shared" si="242"/>
        <v>1962.8749999999166</v>
      </c>
      <c r="G1111" s="22">
        <v>3.92</v>
      </c>
      <c r="H1111" s="22">
        <f>G1111+100*variable_alloc_parm!B$8</f>
        <v>3.92</v>
      </c>
      <c r="I1111" s="4">
        <f t="shared" si="239"/>
        <v>601.78250000000014</v>
      </c>
      <c r="J1111" s="4">
        <f t="shared" si="240"/>
        <v>21.181962203947371</v>
      </c>
      <c r="K1111" s="33">
        <f t="shared" si="243"/>
        <v>70861.104873142205</v>
      </c>
      <c r="L1111" s="4">
        <f t="shared" si="244"/>
        <v>36.316731940789488</v>
      </c>
      <c r="M1111" s="33">
        <f t="shared" si="241"/>
        <v>4276.3685396402798</v>
      </c>
      <c r="N1111" s="15">
        <f t="shared" si="233"/>
        <v>17.854386489497145</v>
      </c>
      <c r="O1111" s="6"/>
      <c r="P1111" s="7">
        <f t="shared" si="234"/>
        <v>21.134634868091094</v>
      </c>
      <c r="Q1111" s="7"/>
      <c r="R1111" s="46">
        <f t="shared" si="235"/>
        <v>2.9871128091809203E-2</v>
      </c>
      <c r="S1111" s="22">
        <f t="shared" si="245"/>
        <v>1.0082037695206869</v>
      </c>
      <c r="T1111" s="22">
        <f t="shared" si="246"/>
        <v>11.802008461230367</v>
      </c>
      <c r="U1111" s="39">
        <f t="shared" si="236"/>
        <v>6.5501446156986498E-2</v>
      </c>
      <c r="V1111" s="39">
        <f t="shared" si="237"/>
        <v>1.9859653960729862E-3</v>
      </c>
      <c r="W1111" s="39">
        <f t="shared" si="238"/>
        <v>6.3515480760913512E-2</v>
      </c>
      <c r="Z1111" s="37"/>
      <c r="AA1111" s="37"/>
    </row>
    <row r="1112" spans="1:27">
      <c r="A1112" s="1">
        <v>1962.12</v>
      </c>
      <c r="B1112" s="11">
        <v>62.64</v>
      </c>
      <c r="C1112" s="4">
        <v>2.13</v>
      </c>
      <c r="D1112" s="11">
        <v>3.67</v>
      </c>
      <c r="E1112" s="11">
        <v>30.4</v>
      </c>
      <c r="F1112" s="4">
        <f t="shared" si="242"/>
        <v>1962.9583333332498</v>
      </c>
      <c r="G1112" s="22">
        <v>3.86</v>
      </c>
      <c r="H1112" s="22">
        <f>G1112+100*variable_alloc_parm!B$8</f>
        <v>3.86</v>
      </c>
      <c r="I1112" s="4">
        <f t="shared" si="239"/>
        <v>627.84236842105281</v>
      </c>
      <c r="J1112" s="4">
        <f t="shared" si="240"/>
        <v>21.349046052631582</v>
      </c>
      <c r="K1112" s="33">
        <f t="shared" si="243"/>
        <v>74139.1981240608</v>
      </c>
      <c r="L1112" s="4">
        <f t="shared" si="244"/>
        <v>36.784506578947379</v>
      </c>
      <c r="M1112" s="33">
        <f t="shared" si="241"/>
        <v>4343.7237725942387</v>
      </c>
      <c r="N1112" s="15">
        <f t="shared" si="233"/>
        <v>18.585836118439858</v>
      </c>
      <c r="O1112" s="6"/>
      <c r="P1112" s="7">
        <f t="shared" si="234"/>
        <v>21.996928448150399</v>
      </c>
      <c r="Q1112" s="7"/>
      <c r="R1112" s="46">
        <f t="shared" si="235"/>
        <v>2.8266895655685027E-2</v>
      </c>
      <c r="S1112" s="22">
        <f t="shared" si="245"/>
        <v>1.0056886798606937</v>
      </c>
      <c r="T1112" s="22">
        <f t="shared" si="246"/>
        <v>11.898829418527498</v>
      </c>
      <c r="U1112" s="39">
        <f t="shared" si="236"/>
        <v>6.2871859796683971E-2</v>
      </c>
      <c r="V1112" s="39">
        <f t="shared" si="237"/>
        <v>8.6779591041552528E-4</v>
      </c>
      <c r="W1112" s="39">
        <f t="shared" si="238"/>
        <v>6.2004063886268446E-2</v>
      </c>
      <c r="Z1112" s="37"/>
      <c r="AA1112" s="37"/>
    </row>
    <row r="1113" spans="1:27">
      <c r="A1113" s="1">
        <v>1963.01</v>
      </c>
      <c r="B1113" s="11">
        <v>65.06</v>
      </c>
      <c r="C1113" s="4">
        <v>2.1366700000000001</v>
      </c>
      <c r="D1113" s="11">
        <v>3.6833300000000002</v>
      </c>
      <c r="E1113" s="11">
        <v>30.4</v>
      </c>
      <c r="F1113" s="4">
        <f t="shared" si="242"/>
        <v>1963.0416666665831</v>
      </c>
      <c r="G1113" s="22">
        <v>3.83</v>
      </c>
      <c r="H1113" s="22">
        <f>G1113+100*variable_alloc_parm!B$8</f>
        <v>3.83</v>
      </c>
      <c r="I1113" s="4">
        <f t="shared" si="239"/>
        <v>652.09809210526328</v>
      </c>
      <c r="J1113" s="4">
        <f t="shared" si="240"/>
        <v>21.415899638157899</v>
      </c>
      <c r="K1113" s="33">
        <f t="shared" si="243"/>
        <v>77214.194550703076</v>
      </c>
      <c r="L1113" s="4">
        <f t="shared" si="244"/>
        <v>36.918113519736849</v>
      </c>
      <c r="M1113" s="33">
        <f t="shared" si="241"/>
        <v>4371.4318969326951</v>
      </c>
      <c r="N1113" s="15">
        <f t="shared" si="233"/>
        <v>19.259231693254051</v>
      </c>
      <c r="O1113" s="6"/>
      <c r="P1113" s="7">
        <f t="shared" si="234"/>
        <v>22.78777539606369</v>
      </c>
      <c r="Q1113" s="7"/>
      <c r="R1113" s="46">
        <f t="shared" si="235"/>
        <v>2.7065841820962076E-2</v>
      </c>
      <c r="S1113" s="22">
        <f t="shared" si="245"/>
        <v>0.9958067224887539</v>
      </c>
      <c r="T1113" s="22">
        <f t="shared" si="246"/>
        <v>11.966518049806504</v>
      </c>
      <c r="U1113" s="39">
        <f t="shared" si="236"/>
        <v>5.9355393684216162E-2</v>
      </c>
      <c r="V1113" s="39">
        <f t="shared" si="237"/>
        <v>-1.3589280584125341E-4</v>
      </c>
      <c r="W1113" s="39">
        <f t="shared" si="238"/>
        <v>5.9491286490057416E-2</v>
      </c>
      <c r="Z1113" s="37"/>
      <c r="AA1113" s="37"/>
    </row>
    <row r="1114" spans="1:27">
      <c r="A1114" s="1">
        <v>1963.02</v>
      </c>
      <c r="B1114" s="11">
        <v>65.92</v>
      </c>
      <c r="C1114" s="4">
        <v>2.1433300000000002</v>
      </c>
      <c r="D1114" s="11">
        <v>3.6966700000000001</v>
      </c>
      <c r="E1114" s="11">
        <v>30.4</v>
      </c>
      <c r="F1114" s="4">
        <f t="shared" si="242"/>
        <v>1963.1249999999163</v>
      </c>
      <c r="G1114" s="22">
        <v>3.92</v>
      </c>
      <c r="H1114" s="22">
        <f>G1114+100*variable_alloc_parm!B$8</f>
        <v>3.92</v>
      </c>
      <c r="I1114" s="4">
        <f t="shared" si="239"/>
        <v>660.71789473684225</v>
      </c>
      <c r="J1114" s="4">
        <f t="shared" si="240"/>
        <v>21.482652993421059</v>
      </c>
      <c r="K1114" s="33">
        <f t="shared" si="243"/>
        <v>78446.833636892261</v>
      </c>
      <c r="L1114" s="4">
        <f t="shared" si="244"/>
        <v>37.051820690789484</v>
      </c>
      <c r="M1114" s="33">
        <f t="shared" si="241"/>
        <v>4399.1513425438488</v>
      </c>
      <c r="N1114" s="15">
        <f t="shared" si="233"/>
        <v>19.469191309671409</v>
      </c>
      <c r="O1114" s="6"/>
      <c r="P1114" s="7">
        <f t="shared" si="234"/>
        <v>23.029397502210259</v>
      </c>
      <c r="Q1114" s="7"/>
      <c r="R1114" s="46">
        <f t="shared" si="235"/>
        <v>2.5987675611033274E-2</v>
      </c>
      <c r="S1114" s="22">
        <f t="shared" si="245"/>
        <v>1.0024464999647706</v>
      </c>
      <c r="T1114" s="22">
        <f t="shared" si="246"/>
        <v>11.91633911878033</v>
      </c>
      <c r="U1114" s="39">
        <f t="shared" si="236"/>
        <v>5.3369306237670999E-2</v>
      </c>
      <c r="V1114" s="39">
        <f t="shared" si="237"/>
        <v>-1.1864075961453002E-3</v>
      </c>
      <c r="W1114" s="39">
        <f t="shared" si="238"/>
        <v>5.4555713833816299E-2</v>
      </c>
      <c r="Z1114" s="37"/>
      <c r="AA1114" s="37"/>
    </row>
    <row r="1115" spans="1:27">
      <c r="A1115" s="1">
        <v>1963.03</v>
      </c>
      <c r="B1115" s="11">
        <v>65.67</v>
      </c>
      <c r="C1115" s="4">
        <v>2.15</v>
      </c>
      <c r="D1115" s="11">
        <v>3.71</v>
      </c>
      <c r="E1115" s="11">
        <v>30.5</v>
      </c>
      <c r="F1115" s="4">
        <f t="shared" si="242"/>
        <v>1963.2083333332496</v>
      </c>
      <c r="G1115" s="22">
        <v>3.93</v>
      </c>
      <c r="H1115" s="22">
        <f>G1115+100*variable_alloc_parm!B$8</f>
        <v>3.93</v>
      </c>
      <c r="I1115" s="4">
        <f t="shared" si="239"/>
        <v>656.05406557377069</v>
      </c>
      <c r="J1115" s="4">
        <f t="shared" si="240"/>
        <v>21.478852459016395</v>
      </c>
      <c r="K1115" s="33">
        <f t="shared" si="243"/>
        <v>78105.61342506115</v>
      </c>
      <c r="L1115" s="4">
        <f t="shared" si="244"/>
        <v>37.063508196721315</v>
      </c>
      <c r="M1115" s="33">
        <f t="shared" si="241"/>
        <v>4412.5449338659482</v>
      </c>
      <c r="N1115" s="15">
        <f t="shared" si="233"/>
        <v>19.288064606604834</v>
      </c>
      <c r="O1115" s="6"/>
      <c r="P1115" s="7">
        <f t="shared" si="234"/>
        <v>22.808875397934859</v>
      </c>
      <c r="Q1115" s="7"/>
      <c r="R1115" s="46">
        <f t="shared" si="235"/>
        <v>2.6321100952038344E-2</v>
      </c>
      <c r="S1115" s="22">
        <f t="shared" si="245"/>
        <v>1.0000004457048253</v>
      </c>
      <c r="T1115" s="22">
        <f t="shared" si="246"/>
        <v>11.906326893024408</v>
      </c>
      <c r="U1115" s="39">
        <f t="shared" si="236"/>
        <v>5.1426422329269306E-2</v>
      </c>
      <c r="V1115" s="39">
        <f t="shared" si="237"/>
        <v>-1.9817913313385782E-3</v>
      </c>
      <c r="W1115" s="39">
        <f t="shared" si="238"/>
        <v>5.3408213660607884E-2</v>
      </c>
      <c r="Z1115" s="37"/>
      <c r="AA1115" s="37"/>
    </row>
    <row r="1116" spans="1:27">
      <c r="A1116" s="1">
        <v>1963.04</v>
      </c>
      <c r="B1116" s="11">
        <v>68.760000000000005</v>
      </c>
      <c r="C1116" s="4">
        <v>2.1666699999999999</v>
      </c>
      <c r="D1116" s="11">
        <v>3.7533300000000001</v>
      </c>
      <c r="E1116" s="11">
        <v>30.5</v>
      </c>
      <c r="F1116" s="4">
        <f t="shared" si="242"/>
        <v>1963.2916666665828</v>
      </c>
      <c r="G1116" s="22">
        <v>3.97</v>
      </c>
      <c r="H1116" s="22">
        <f>G1116+100*variable_alloc_parm!B$8</f>
        <v>3.97</v>
      </c>
      <c r="I1116" s="4">
        <f t="shared" si="239"/>
        <v>686.92367213114778</v>
      </c>
      <c r="J1116" s="4">
        <f t="shared" si="240"/>
        <v>21.645388491803281</v>
      </c>
      <c r="K1116" s="33">
        <f t="shared" si="243"/>
        <v>81995.498754791814</v>
      </c>
      <c r="L1116" s="4">
        <f t="shared" si="244"/>
        <v>37.496382000000004</v>
      </c>
      <c r="M1116" s="33">
        <f t="shared" si="241"/>
        <v>4475.802288268218</v>
      </c>
      <c r="N1116" s="15">
        <f t="shared" si="233"/>
        <v>20.150077238226977</v>
      </c>
      <c r="O1116" s="6"/>
      <c r="P1116" s="7">
        <f t="shared" si="234"/>
        <v>23.819656401644711</v>
      </c>
      <c r="Q1116" s="7"/>
      <c r="R1116" s="46">
        <f t="shared" si="235"/>
        <v>2.3703168769710035E-2</v>
      </c>
      <c r="S1116" s="22">
        <f t="shared" si="245"/>
        <v>1.0065890001409175</v>
      </c>
      <c r="T1116" s="22">
        <f t="shared" si="246"/>
        <v>11.906332199731755</v>
      </c>
      <c r="U1116" s="39">
        <f t="shared" si="236"/>
        <v>4.3887278797796858E-2</v>
      </c>
      <c r="V1116" s="39">
        <f t="shared" si="237"/>
        <v>-1.8273739201424277E-3</v>
      </c>
      <c r="W1116" s="39">
        <f t="shared" si="238"/>
        <v>4.5714652717939286E-2</v>
      </c>
      <c r="Z1116" s="37"/>
      <c r="AA1116" s="37"/>
    </row>
    <row r="1117" spans="1:27">
      <c r="A1117" s="1">
        <v>1963.05</v>
      </c>
      <c r="B1117" s="11">
        <v>70.14</v>
      </c>
      <c r="C1117" s="4">
        <v>2.1833300000000002</v>
      </c>
      <c r="D1117" s="11">
        <v>3.7966700000000002</v>
      </c>
      <c r="E1117" s="11">
        <v>30.5</v>
      </c>
      <c r="F1117" s="4">
        <f t="shared" si="242"/>
        <v>1963.3749999999161</v>
      </c>
      <c r="G1117" s="22">
        <v>3.93</v>
      </c>
      <c r="H1117" s="22">
        <f>G1117+100*variable_alloc_parm!B$8</f>
        <v>3.93</v>
      </c>
      <c r="I1117" s="4">
        <f t="shared" si="239"/>
        <v>700.71009836065582</v>
      </c>
      <c r="J1117" s="4">
        <f t="shared" si="240"/>
        <v>21.811824622950827</v>
      </c>
      <c r="K1117" s="33">
        <f t="shared" si="243"/>
        <v>83858.098972548789</v>
      </c>
      <c r="L1117" s="4">
        <f t="shared" si="244"/>
        <v>37.929355704918038</v>
      </c>
      <c r="M1117" s="33">
        <f t="shared" si="241"/>
        <v>4539.2290936142972</v>
      </c>
      <c r="N1117" s="15">
        <f t="shared" si="233"/>
        <v>20.507585864952606</v>
      </c>
      <c r="O1117" s="6"/>
      <c r="P1117" s="7">
        <f t="shared" si="234"/>
        <v>24.232447349964108</v>
      </c>
      <c r="Q1117" s="7"/>
      <c r="R1117" s="46">
        <f t="shared" si="235"/>
        <v>2.2857678405550967E-2</v>
      </c>
      <c r="S1117" s="22">
        <f t="shared" si="245"/>
        <v>0.99836774404083739</v>
      </c>
      <c r="T1117" s="22">
        <f t="shared" si="246"/>
        <v>11.984783024273598</v>
      </c>
      <c r="U1117" s="39">
        <f t="shared" si="236"/>
        <v>3.812641244539372E-2</v>
      </c>
      <c r="V1117" s="39">
        <f t="shared" si="237"/>
        <v>-3.9037208183410055E-3</v>
      </c>
      <c r="W1117" s="39">
        <f t="shared" si="238"/>
        <v>4.2030133263734726E-2</v>
      </c>
      <c r="Z1117" s="37"/>
      <c r="AA1117" s="37"/>
    </row>
    <row r="1118" spans="1:27">
      <c r="A1118" s="1">
        <v>1963.06</v>
      </c>
      <c r="B1118" s="11">
        <v>70.11</v>
      </c>
      <c r="C1118" s="4">
        <v>2.2000000000000002</v>
      </c>
      <c r="D1118" s="11">
        <v>3.84</v>
      </c>
      <c r="E1118" s="11">
        <v>30.6</v>
      </c>
      <c r="F1118" s="4">
        <f t="shared" si="242"/>
        <v>1963.4583333332494</v>
      </c>
      <c r="G1118" s="22">
        <v>3.99</v>
      </c>
      <c r="H1118" s="22">
        <f>G1118+100*variable_alloc_parm!B$8</f>
        <v>3.99</v>
      </c>
      <c r="I1118" s="4">
        <f t="shared" si="239"/>
        <v>698.12147058823541</v>
      </c>
      <c r="J1118" s="4">
        <f t="shared" si="240"/>
        <v>21.90653594771242</v>
      </c>
      <c r="K1118" s="33">
        <f t="shared" si="243"/>
        <v>83766.776328388689</v>
      </c>
      <c r="L1118" s="4">
        <f t="shared" si="244"/>
        <v>38.236862745098044</v>
      </c>
      <c r="M1118" s="33">
        <f t="shared" si="241"/>
        <v>4587.9963072459359</v>
      </c>
      <c r="N1118" s="15">
        <f t="shared" si="233"/>
        <v>20.384149993840992</v>
      </c>
      <c r="O1118" s="6"/>
      <c r="P1118" s="7">
        <f t="shared" si="234"/>
        <v>24.077153173393238</v>
      </c>
      <c r="Q1118" s="7"/>
      <c r="R1118" s="46">
        <f t="shared" si="235"/>
        <v>2.2505837092669845E-2</v>
      </c>
      <c r="S1118" s="22">
        <f t="shared" si="245"/>
        <v>1.0008747980825903</v>
      </c>
      <c r="T1118" s="22">
        <f t="shared" si="246"/>
        <v>11.926118762034974</v>
      </c>
      <c r="U1118" s="39">
        <f t="shared" si="236"/>
        <v>3.5450858712644528E-2</v>
      </c>
      <c r="V1118" s="39">
        <f t="shared" si="237"/>
        <v>-3.8819172565733862E-3</v>
      </c>
      <c r="W1118" s="39">
        <f t="shared" si="238"/>
        <v>3.9332775969217915E-2</v>
      </c>
      <c r="Z1118" s="37"/>
      <c r="AA1118" s="37"/>
    </row>
    <row r="1119" spans="1:27">
      <c r="A1119" s="1">
        <v>1963.07</v>
      </c>
      <c r="B1119" s="11">
        <v>69.069999999999993</v>
      </c>
      <c r="C1119" s="4">
        <v>2.2033299999999998</v>
      </c>
      <c r="D1119" s="11">
        <v>3.88</v>
      </c>
      <c r="E1119" s="11">
        <v>30.7</v>
      </c>
      <c r="F1119" s="4">
        <f t="shared" si="242"/>
        <v>1963.5416666665826</v>
      </c>
      <c r="G1119" s="22">
        <v>4.0199999999999996</v>
      </c>
      <c r="H1119" s="22">
        <f>G1119+100*variable_alloc_parm!B$8</f>
        <v>4.0199999999999996</v>
      </c>
      <c r="I1119" s="4">
        <f t="shared" si="239"/>
        <v>685.52537459283394</v>
      </c>
      <c r="J1119" s="4">
        <f t="shared" si="240"/>
        <v>21.868229674267102</v>
      </c>
      <c r="K1119" s="33">
        <f t="shared" si="243"/>
        <v>82474.047481198111</v>
      </c>
      <c r="L1119" s="4">
        <f t="shared" si="244"/>
        <v>38.509315960912055</v>
      </c>
      <c r="M1119" s="33">
        <f t="shared" si="241"/>
        <v>4632.97096028737</v>
      </c>
      <c r="N1119" s="15">
        <f t="shared" si="233"/>
        <v>19.969231885949632</v>
      </c>
      <c r="O1119" s="6"/>
      <c r="P1119" s="7">
        <f t="shared" si="234"/>
        <v>23.578826512048277</v>
      </c>
      <c r="Q1119" s="7"/>
      <c r="R1119" s="46">
        <f t="shared" si="235"/>
        <v>2.3555825629666585E-2</v>
      </c>
      <c r="S1119" s="22">
        <f t="shared" si="245"/>
        <v>1.0049849901462253</v>
      </c>
      <c r="T1119" s="22">
        <f t="shared" si="246"/>
        <v>11.897670431939375</v>
      </c>
      <c r="U1119" s="39">
        <f t="shared" si="236"/>
        <v>3.8077579765875447E-2</v>
      </c>
      <c r="V1119" s="39">
        <f t="shared" si="237"/>
        <v>-4.9269379762899579E-3</v>
      </c>
      <c r="W1119" s="39">
        <f t="shared" si="238"/>
        <v>4.3004517742165405E-2</v>
      </c>
      <c r="Z1119" s="37"/>
      <c r="AA1119" s="37"/>
    </row>
    <row r="1120" spans="1:27">
      <c r="A1120" s="1">
        <v>1963.08</v>
      </c>
      <c r="B1120" s="11">
        <v>70.98</v>
      </c>
      <c r="C1120" s="4">
        <v>2.2066699999999999</v>
      </c>
      <c r="D1120" s="11">
        <v>3.92</v>
      </c>
      <c r="E1120" s="11">
        <v>30.7</v>
      </c>
      <c r="F1120" s="4">
        <f t="shared" si="242"/>
        <v>1963.6249999999159</v>
      </c>
      <c r="G1120" s="22">
        <v>4</v>
      </c>
      <c r="H1120" s="22">
        <f>G1120+100*variable_alloc_parm!B$8</f>
        <v>4</v>
      </c>
      <c r="I1120" s="4">
        <f t="shared" si="239"/>
        <v>704.48228013029325</v>
      </c>
      <c r="J1120" s="4">
        <f t="shared" si="240"/>
        <v>21.901379446254076</v>
      </c>
      <c r="K1120" s="33">
        <f t="shared" si="243"/>
        <v>84974.286579967957</v>
      </c>
      <c r="L1120" s="4">
        <f t="shared" si="244"/>
        <v>38.906319218241052</v>
      </c>
      <c r="M1120" s="33">
        <f t="shared" si="241"/>
        <v>4692.86000836115</v>
      </c>
      <c r="N1120" s="15">
        <f t="shared" si="233"/>
        <v>20.47263790052768</v>
      </c>
      <c r="O1120" s="6"/>
      <c r="P1120" s="7">
        <f t="shared" si="234"/>
        <v>24.163214231057253</v>
      </c>
      <c r="Q1120" s="7"/>
      <c r="R1120" s="46">
        <f t="shared" si="235"/>
        <v>2.2147006613097993E-2</v>
      </c>
      <c r="S1120" s="22">
        <f t="shared" si="245"/>
        <v>0.99681768074530663</v>
      </c>
      <c r="T1120" s="22">
        <f t="shared" si="246"/>
        <v>11.95698020180563</v>
      </c>
      <c r="U1120" s="39">
        <f t="shared" si="236"/>
        <v>3.1430477529298173E-2</v>
      </c>
      <c r="V1120" s="39">
        <f t="shared" si="237"/>
        <v>-8.4972764927202515E-3</v>
      </c>
      <c r="W1120" s="39">
        <f t="shared" si="238"/>
        <v>3.9927754022018425E-2</v>
      </c>
      <c r="Z1120" s="37"/>
      <c r="AA1120" s="37"/>
    </row>
    <row r="1121" spans="1:27">
      <c r="A1121" s="1">
        <v>1963.09</v>
      </c>
      <c r="B1121" s="11">
        <v>72.849999999999994</v>
      </c>
      <c r="C1121" s="4">
        <v>2.21</v>
      </c>
      <c r="D1121" s="11">
        <v>3.96</v>
      </c>
      <c r="E1121" s="11">
        <v>30.7</v>
      </c>
      <c r="F1121" s="4">
        <f t="shared" si="242"/>
        <v>1963.7083333332491</v>
      </c>
      <c r="G1121" s="22">
        <v>4.08</v>
      </c>
      <c r="H1121" s="22">
        <f>G1121+100*variable_alloc_parm!B$8</f>
        <v>4.08</v>
      </c>
      <c r="I1121" s="4">
        <f t="shared" si="239"/>
        <v>723.04218241042349</v>
      </c>
      <c r="J1121" s="4">
        <f t="shared" si="240"/>
        <v>21.934429967426713</v>
      </c>
      <c r="K1121" s="33">
        <f t="shared" si="243"/>
        <v>87433.448978056869</v>
      </c>
      <c r="L1121" s="4">
        <f t="shared" si="244"/>
        <v>39.303322475570035</v>
      </c>
      <c r="M1121" s="33">
        <f t="shared" si="241"/>
        <v>4752.7310631860701</v>
      </c>
      <c r="N1121" s="15">
        <f t="shared" si="233"/>
        <v>20.960360090705109</v>
      </c>
      <c r="O1121" s="6"/>
      <c r="P1121" s="7">
        <f t="shared" si="234"/>
        <v>24.727136816950296</v>
      </c>
      <c r="Q1121" s="7"/>
      <c r="R1121" s="46">
        <f t="shared" si="235"/>
        <v>2.0210426714588697E-2</v>
      </c>
      <c r="S1121" s="22">
        <f t="shared" si="245"/>
        <v>1.0009600364438389</v>
      </c>
      <c r="T1121" s="22">
        <f t="shared" si="246"/>
        <v>11.918929273481437</v>
      </c>
      <c r="U1121" s="39">
        <f t="shared" si="236"/>
        <v>3.0299155865835647E-2</v>
      </c>
      <c r="V1121" s="39">
        <f t="shared" si="237"/>
        <v>-5.6394029686827052E-3</v>
      </c>
      <c r="W1121" s="39">
        <f t="shared" si="238"/>
        <v>3.5938558834518353E-2</v>
      </c>
      <c r="Z1121" s="37"/>
      <c r="AA1121" s="37"/>
    </row>
    <row r="1122" spans="1:27">
      <c r="A1122" s="1">
        <v>1963.1</v>
      </c>
      <c r="B1122" s="11">
        <v>73.03</v>
      </c>
      <c r="C1122" s="4">
        <v>2.23333</v>
      </c>
      <c r="D1122" s="11">
        <v>3.98</v>
      </c>
      <c r="E1122" s="11">
        <v>30.8</v>
      </c>
      <c r="F1122" s="4">
        <f t="shared" si="242"/>
        <v>1963.7916666665824</v>
      </c>
      <c r="G1122" s="22">
        <v>4.1100000000000003</v>
      </c>
      <c r="H1122" s="22">
        <f>G1122+100*variable_alloc_parm!B$8</f>
        <v>4.1100000000000003</v>
      </c>
      <c r="I1122" s="4">
        <f t="shared" si="239"/>
        <v>722.47535714285732</v>
      </c>
      <c r="J1122" s="4">
        <f t="shared" si="240"/>
        <v>22.094014642857143</v>
      </c>
      <c r="K1122" s="33">
        <f t="shared" si="243"/>
        <v>87587.548106847738</v>
      </c>
      <c r="L1122" s="4">
        <f t="shared" si="244"/>
        <v>39.373571428571431</v>
      </c>
      <c r="M1122" s="33">
        <f t="shared" si="241"/>
        <v>4773.3594613892092</v>
      </c>
      <c r="N1122" s="15">
        <f t="shared" si="233"/>
        <v>20.891344595411503</v>
      </c>
      <c r="O1122" s="6"/>
      <c r="P1122" s="7">
        <f t="shared" si="234"/>
        <v>24.634554206566847</v>
      </c>
      <c r="Q1122" s="7"/>
      <c r="R1122" s="46">
        <f t="shared" si="235"/>
        <v>2.0021572622875627E-2</v>
      </c>
      <c r="S1122" s="22">
        <f t="shared" si="245"/>
        <v>1.0026120567879613</v>
      </c>
      <c r="T1122" s="22">
        <f t="shared" si="246"/>
        <v>11.891636906319297</v>
      </c>
      <c r="U1122" s="39">
        <f t="shared" si="236"/>
        <v>3.3491536019557344E-2</v>
      </c>
      <c r="V1122" s="39">
        <f t="shared" si="237"/>
        <v>-3.586413357661522E-3</v>
      </c>
      <c r="W1122" s="39">
        <f t="shared" si="238"/>
        <v>3.7077949377218866E-2</v>
      </c>
      <c r="Z1122" s="37"/>
      <c r="AA1122" s="37"/>
    </row>
    <row r="1123" spans="1:27">
      <c r="A1123" s="1">
        <v>1963.11</v>
      </c>
      <c r="B1123" s="11">
        <v>72.62</v>
      </c>
      <c r="C1123" s="4">
        <v>2.2566700000000002</v>
      </c>
      <c r="D1123" s="11">
        <v>4</v>
      </c>
      <c r="E1123" s="11">
        <v>30.8</v>
      </c>
      <c r="F1123" s="4">
        <f t="shared" si="242"/>
        <v>1963.8749999999156</v>
      </c>
      <c r="G1123" s="22">
        <v>4.12</v>
      </c>
      <c r="H1123" s="22">
        <f>G1123+100*variable_alloc_parm!B$8</f>
        <v>4.12</v>
      </c>
      <c r="I1123" s="4">
        <f t="shared" si="239"/>
        <v>718.41928571428593</v>
      </c>
      <c r="J1123" s="4">
        <f t="shared" si="240"/>
        <v>22.32491392857143</v>
      </c>
      <c r="K1123" s="33">
        <f t="shared" si="243"/>
        <v>87321.362356129539</v>
      </c>
      <c r="L1123" s="4">
        <f t="shared" si="244"/>
        <v>39.571428571428577</v>
      </c>
      <c r="M1123" s="33">
        <f t="shared" si="241"/>
        <v>4809.7693393626841</v>
      </c>
      <c r="N1123" s="15">
        <f t="shared" si="233"/>
        <v>20.72039933533971</v>
      </c>
      <c r="O1123" s="6"/>
      <c r="P1123" s="7">
        <f t="shared" si="234"/>
        <v>24.423701791634489</v>
      </c>
      <c r="Q1123" s="7"/>
      <c r="R1123" s="46">
        <f t="shared" si="235"/>
        <v>2.0692523571010389E-2</v>
      </c>
      <c r="S1123" s="22">
        <f t="shared" si="245"/>
        <v>1.0026207678502677</v>
      </c>
      <c r="T1123" s="22">
        <f t="shared" si="246"/>
        <v>11.92269853722042</v>
      </c>
      <c r="U1123" s="39">
        <f t="shared" si="236"/>
        <v>2.58233365244942E-2</v>
      </c>
      <c r="V1123" s="39">
        <f t="shared" si="237"/>
        <v>-3.5091369210143997E-3</v>
      </c>
      <c r="W1123" s="39">
        <f t="shared" si="238"/>
        <v>2.93324734455086E-2</v>
      </c>
      <c r="Z1123" s="37"/>
      <c r="AA1123" s="37"/>
    </row>
    <row r="1124" spans="1:27">
      <c r="A1124" s="1">
        <v>1963.12</v>
      </c>
      <c r="B1124" s="11">
        <v>74.17</v>
      </c>
      <c r="C1124" s="4">
        <v>2.2799999999999998</v>
      </c>
      <c r="D1124" s="11">
        <v>4.0199999999999996</v>
      </c>
      <c r="E1124" s="11">
        <v>30.9</v>
      </c>
      <c r="F1124" s="4">
        <f t="shared" si="242"/>
        <v>1963.9583333332489</v>
      </c>
      <c r="G1124" s="22">
        <v>4.13</v>
      </c>
      <c r="H1124" s="22">
        <f>G1124+100*variable_alloc_parm!B$8</f>
        <v>4.13</v>
      </c>
      <c r="I1124" s="4">
        <f t="shared" si="239"/>
        <v>731.37860841423969</v>
      </c>
      <c r="J1124" s="4">
        <f t="shared" si="240"/>
        <v>22.482718446601943</v>
      </c>
      <c r="K1124" s="33">
        <f t="shared" si="243"/>
        <v>89124.247578562165</v>
      </c>
      <c r="L1124" s="4">
        <f t="shared" si="244"/>
        <v>39.640582524271849</v>
      </c>
      <c r="M1124" s="33">
        <f t="shared" si="241"/>
        <v>4830.5173960606689</v>
      </c>
      <c r="N1124" s="15">
        <f t="shared" si="233"/>
        <v>21.038599376737057</v>
      </c>
      <c r="O1124" s="6"/>
      <c r="P1124" s="7">
        <f t="shared" si="234"/>
        <v>24.789068553629296</v>
      </c>
      <c r="Q1124" s="7"/>
      <c r="R1124" s="46">
        <f t="shared" si="235"/>
        <v>2.0191207824954004E-2</v>
      </c>
      <c r="S1124" s="22">
        <f t="shared" si="245"/>
        <v>1.0001974386374914</v>
      </c>
      <c r="T1124" s="22">
        <f t="shared" si="246"/>
        <v>11.915259255561301</v>
      </c>
      <c r="U1124" s="39">
        <f t="shared" si="236"/>
        <v>1.5880522174610112E-2</v>
      </c>
      <c r="V1124" s="39">
        <f t="shared" si="237"/>
        <v>-3.6103662700108785E-3</v>
      </c>
      <c r="W1124" s="39">
        <f t="shared" si="238"/>
        <v>1.9490888444620991E-2</v>
      </c>
      <c r="Z1124" s="37"/>
      <c r="AA1124" s="37"/>
    </row>
    <row r="1125" spans="1:27">
      <c r="A1125" s="1">
        <v>1964.01</v>
      </c>
      <c r="B1125" s="11">
        <v>76.45</v>
      </c>
      <c r="C1125" s="4">
        <v>2.2966700000000002</v>
      </c>
      <c r="D1125" s="11">
        <v>4.0733300000000003</v>
      </c>
      <c r="E1125" s="11">
        <v>30.9</v>
      </c>
      <c r="F1125" s="4">
        <f t="shared" si="242"/>
        <v>1964.0416666665822</v>
      </c>
      <c r="G1125" s="22">
        <v>4.17</v>
      </c>
      <c r="H1125" s="22">
        <f>G1125+100*variable_alloc_parm!B$8</f>
        <v>4.17</v>
      </c>
      <c r="I1125" s="4">
        <f t="shared" si="239"/>
        <v>753.8613268608417</v>
      </c>
      <c r="J1125" s="4">
        <f t="shared" si="240"/>
        <v>22.647098673139165</v>
      </c>
      <c r="K1125" s="33">
        <f t="shared" si="243"/>
        <v>92093.921300457499</v>
      </c>
      <c r="L1125" s="4">
        <f t="shared" si="244"/>
        <v>40.166461197411017</v>
      </c>
      <c r="M1125" s="33">
        <f t="shared" si="241"/>
        <v>4906.8532694675287</v>
      </c>
      <c r="N1125" s="15">
        <f t="shared" si="233"/>
        <v>21.627216196980939</v>
      </c>
      <c r="O1125" s="6"/>
      <c r="P1125" s="7">
        <f t="shared" si="234"/>
        <v>25.471838579072315</v>
      </c>
      <c r="Q1125" s="7"/>
      <c r="R1125" s="46">
        <f t="shared" si="235"/>
        <v>1.8497562501543705E-2</v>
      </c>
      <c r="S1125" s="22">
        <f t="shared" si="245"/>
        <v>1.0050986215150373</v>
      </c>
      <c r="T1125" s="22">
        <f t="shared" si="246"/>
        <v>11.917611788114076</v>
      </c>
      <c r="U1125" s="39">
        <f t="shared" si="236"/>
        <v>1.3392673012419865E-2</v>
      </c>
      <c r="V1125" s="39">
        <f t="shared" si="237"/>
        <v>-5.7129274244506201E-3</v>
      </c>
      <c r="W1125" s="39">
        <f t="shared" si="238"/>
        <v>1.9105600436870485E-2</v>
      </c>
      <c r="Z1125" s="37"/>
      <c r="AA1125" s="37"/>
    </row>
    <row r="1126" spans="1:27">
      <c r="A1126" s="1">
        <v>1964.02</v>
      </c>
      <c r="B1126" s="11">
        <v>77.39</v>
      </c>
      <c r="C1126" s="4">
        <v>2.3133300000000001</v>
      </c>
      <c r="D1126" s="11">
        <v>4.1266699999999998</v>
      </c>
      <c r="E1126" s="11">
        <v>30.9</v>
      </c>
      <c r="F1126" s="4">
        <f t="shared" si="242"/>
        <v>1964.1249999999154</v>
      </c>
      <c r="G1126" s="22">
        <v>4.1500000000000004</v>
      </c>
      <c r="H1126" s="22">
        <f>G1126+100*variable_alloc_parm!B$8</f>
        <v>4.1500000000000004</v>
      </c>
      <c r="I1126" s="4">
        <f t="shared" si="239"/>
        <v>763.1305177993529</v>
      </c>
      <c r="J1126" s="4">
        <f t="shared" si="240"/>
        <v>22.811380291262143</v>
      </c>
      <c r="K1126" s="33">
        <f t="shared" si="243"/>
        <v>93458.498435002024</v>
      </c>
      <c r="L1126" s="4">
        <f t="shared" si="244"/>
        <v>40.692438478964405</v>
      </c>
      <c r="M1126" s="33">
        <f t="shared" si="241"/>
        <v>4983.4911711690111</v>
      </c>
      <c r="N1126" s="15">
        <f t="shared" si="233"/>
        <v>21.832670826710324</v>
      </c>
      <c r="O1126" s="6"/>
      <c r="P1126" s="7">
        <f t="shared" si="234"/>
        <v>25.702472478695238</v>
      </c>
      <c r="Q1126" s="7"/>
      <c r="R1126" s="46">
        <f t="shared" si="235"/>
        <v>1.8262443104984948E-2</v>
      </c>
      <c r="S1126" s="22">
        <f t="shared" si="245"/>
        <v>0.99779409510853112</v>
      </c>
      <c r="T1126" s="22">
        <f t="shared" si="246"/>
        <v>11.978375179984816</v>
      </c>
      <c r="U1126" s="39">
        <f t="shared" si="236"/>
        <v>8.0839239092016513E-3</v>
      </c>
      <c r="V1126" s="39">
        <f t="shared" si="237"/>
        <v>-6.7008680477482763E-3</v>
      </c>
      <c r="W1126" s="39">
        <f t="shared" si="238"/>
        <v>1.4784791956949928E-2</v>
      </c>
      <c r="Z1126" s="37"/>
      <c r="AA1126" s="37"/>
    </row>
    <row r="1127" spans="1:27">
      <c r="A1127" s="1">
        <v>1964.03</v>
      </c>
      <c r="B1127" s="11">
        <v>78.8</v>
      </c>
      <c r="C1127" s="4">
        <v>2.33</v>
      </c>
      <c r="D1127" s="11">
        <v>4.18</v>
      </c>
      <c r="E1127" s="11">
        <v>30.9</v>
      </c>
      <c r="F1127" s="4">
        <f t="shared" si="242"/>
        <v>1964.2083333332487</v>
      </c>
      <c r="G1127" s="22">
        <v>4.22</v>
      </c>
      <c r="H1127" s="22">
        <f>G1127+100*variable_alloc_parm!B$8</f>
        <v>4.22</v>
      </c>
      <c r="I1127" s="4">
        <f t="shared" si="239"/>
        <v>777.03430420711993</v>
      </c>
      <c r="J1127" s="4">
        <f t="shared" si="240"/>
        <v>22.975760517799358</v>
      </c>
      <c r="K1127" s="33">
        <f t="shared" si="243"/>
        <v>95395.738490644217</v>
      </c>
      <c r="L1127" s="4">
        <f t="shared" si="244"/>
        <v>41.218317152103566</v>
      </c>
      <c r="M1127" s="33">
        <f t="shared" si="241"/>
        <v>5060.332320950416</v>
      </c>
      <c r="N1127" s="15">
        <f t="shared" si="233"/>
        <v>22.167245585982638</v>
      </c>
      <c r="O1127" s="6"/>
      <c r="P1127" s="7">
        <f t="shared" si="234"/>
        <v>26.08399141025243</v>
      </c>
      <c r="Q1127" s="7"/>
      <c r="R1127" s="46">
        <f t="shared" si="235"/>
        <v>1.6871130342640463E-2</v>
      </c>
      <c r="S1127" s="22">
        <f t="shared" si="245"/>
        <v>1.0027078650726009</v>
      </c>
      <c r="T1127" s="22">
        <f t="shared" si="246"/>
        <v>11.951952023583438</v>
      </c>
      <c r="U1127" s="39">
        <f t="shared" si="236"/>
        <v>9.2539543885130637E-3</v>
      </c>
      <c r="V1127" s="39">
        <f t="shared" si="237"/>
        <v>-8.9203745345536323E-3</v>
      </c>
      <c r="W1127" s="39">
        <f t="shared" si="238"/>
        <v>1.8174328923066696E-2</v>
      </c>
      <c r="Z1127" s="37"/>
      <c r="AA1127" s="37"/>
    </row>
    <row r="1128" spans="1:27">
      <c r="A1128" s="1">
        <v>1964.04</v>
      </c>
      <c r="B1128" s="11">
        <v>79.94</v>
      </c>
      <c r="C1128" s="4">
        <v>2.34667</v>
      </c>
      <c r="D1128" s="11">
        <v>4.2300000000000004</v>
      </c>
      <c r="E1128" s="11">
        <v>30.9</v>
      </c>
      <c r="F1128" s="4">
        <f t="shared" si="242"/>
        <v>1964.2916666665819</v>
      </c>
      <c r="G1128" s="22">
        <v>4.2300000000000004</v>
      </c>
      <c r="H1128" s="22">
        <f>G1128+100*variable_alloc_parm!B$8</f>
        <v>4.2300000000000004</v>
      </c>
      <c r="I1128" s="4">
        <f t="shared" si="239"/>
        <v>788.27566343042088</v>
      </c>
      <c r="J1128" s="4">
        <f t="shared" si="240"/>
        <v>23.140140744336573</v>
      </c>
      <c r="K1128" s="33">
        <f t="shared" si="243"/>
        <v>97012.570153287874</v>
      </c>
      <c r="L1128" s="4">
        <f t="shared" si="244"/>
        <v>41.711359223300981</v>
      </c>
      <c r="M1128" s="33">
        <f t="shared" si="241"/>
        <v>5133.3896891219383</v>
      </c>
      <c r="N1128" s="15">
        <f t="shared" si="233"/>
        <v>22.42219216973718</v>
      </c>
      <c r="O1128" s="6"/>
      <c r="P1128" s="7">
        <f t="shared" si="234"/>
        <v>26.370888403447569</v>
      </c>
      <c r="Q1128" s="7"/>
      <c r="R1128" s="46">
        <f t="shared" si="235"/>
        <v>1.6635908141929903E-2</v>
      </c>
      <c r="S1128" s="22">
        <f t="shared" si="245"/>
        <v>1.0059547846225443</v>
      </c>
      <c r="T1128" s="22">
        <f t="shared" si="246"/>
        <v>11.984316297017502</v>
      </c>
      <c r="U1128" s="39">
        <f t="shared" si="236"/>
        <v>2.1808639941738317E-3</v>
      </c>
      <c r="V1128" s="39">
        <f t="shared" si="237"/>
        <v>-1.1090187213023905E-2</v>
      </c>
      <c r="W1128" s="39">
        <f t="shared" si="238"/>
        <v>1.3271051207197737E-2</v>
      </c>
      <c r="Z1128" s="37"/>
      <c r="AA1128" s="37"/>
    </row>
    <row r="1129" spans="1:27">
      <c r="A1129" s="1">
        <v>1964.05</v>
      </c>
      <c r="B1129" s="11">
        <v>80.72</v>
      </c>
      <c r="C1129" s="4">
        <v>2.3633299999999999</v>
      </c>
      <c r="D1129" s="11">
        <v>4.28</v>
      </c>
      <c r="E1129" s="11">
        <v>30.9</v>
      </c>
      <c r="F1129" s="4">
        <f t="shared" si="242"/>
        <v>1964.3749999999152</v>
      </c>
      <c r="G1129" s="22">
        <v>4.2</v>
      </c>
      <c r="H1129" s="22">
        <f>G1129+100*variable_alloc_parm!B$8</f>
        <v>4.2</v>
      </c>
      <c r="I1129" s="4">
        <f t="shared" si="239"/>
        <v>795.96711974110042</v>
      </c>
      <c r="J1129" s="4">
        <f t="shared" si="240"/>
        <v>23.304422362459551</v>
      </c>
      <c r="K1129" s="33">
        <f t="shared" si="243"/>
        <v>98198.157650218011</v>
      </c>
      <c r="L1129" s="4">
        <f t="shared" si="244"/>
        <v>42.204401294498389</v>
      </c>
      <c r="M1129" s="33">
        <f t="shared" si="241"/>
        <v>5206.7407673802418</v>
      </c>
      <c r="N1129" s="15">
        <f t="shared" si="233"/>
        <v>22.574330769563836</v>
      </c>
      <c r="O1129" s="6"/>
      <c r="P1129" s="7">
        <f t="shared" si="234"/>
        <v>26.536112909394092</v>
      </c>
      <c r="Q1129" s="7"/>
      <c r="R1129" s="46">
        <f t="shared" si="235"/>
        <v>1.6257628241597918E-2</v>
      </c>
      <c r="S1129" s="22">
        <f t="shared" si="245"/>
        <v>1.0059331710218815</v>
      </c>
      <c r="T1129" s="22">
        <f t="shared" si="246"/>
        <v>12.055680319414689</v>
      </c>
      <c r="U1129" s="39">
        <f t="shared" si="236"/>
        <v>-3.014996991643204E-3</v>
      </c>
      <c r="V1129" s="39">
        <f t="shared" si="237"/>
        <v>-1.2767132461679709E-2</v>
      </c>
      <c r="W1129" s="39">
        <f t="shared" si="238"/>
        <v>9.7521354700365048E-3</v>
      </c>
      <c r="Z1129" s="37"/>
      <c r="AA1129" s="37"/>
    </row>
    <row r="1130" spans="1:27">
      <c r="A1130" s="1">
        <v>1964.06</v>
      </c>
      <c r="B1130" s="11">
        <v>80.239999999999995</v>
      </c>
      <c r="C1130" s="4">
        <v>2.38</v>
      </c>
      <c r="D1130" s="11">
        <v>4.33</v>
      </c>
      <c r="E1130" s="11">
        <v>31</v>
      </c>
      <c r="F1130" s="4">
        <f t="shared" si="242"/>
        <v>1964.4583333332484</v>
      </c>
      <c r="G1130" s="22">
        <v>4.17</v>
      </c>
      <c r="H1130" s="22">
        <f>G1130+100*variable_alloc_parm!B$8</f>
        <v>4.17</v>
      </c>
      <c r="I1130" s="4">
        <f t="shared" si="239"/>
        <v>788.68154838709677</v>
      </c>
      <c r="J1130" s="4">
        <f t="shared" si="240"/>
        <v>23.393096774193548</v>
      </c>
      <c r="K1130" s="33">
        <f t="shared" si="243"/>
        <v>97539.839292189761</v>
      </c>
      <c r="L1130" s="4">
        <f t="shared" si="244"/>
        <v>42.559709677419356</v>
      </c>
      <c r="M1130" s="33">
        <f t="shared" si="241"/>
        <v>5263.553142262982</v>
      </c>
      <c r="N1130" s="15">
        <f t="shared" si="233"/>
        <v>22.300288036082794</v>
      </c>
      <c r="O1130" s="6"/>
      <c r="P1130" s="7">
        <f t="shared" si="234"/>
        <v>26.201151795356207</v>
      </c>
      <c r="Q1130" s="7"/>
      <c r="R1130" s="46">
        <f t="shared" si="235"/>
        <v>1.7429662017281418E-2</v>
      </c>
      <c r="S1130" s="22">
        <f t="shared" si="245"/>
        <v>1.0018543915381173</v>
      </c>
      <c r="T1130" s="22">
        <f t="shared" si="246"/>
        <v>12.088088704365438</v>
      </c>
      <c r="U1130" s="39">
        <f t="shared" si="236"/>
        <v>-2.7048679423669064E-3</v>
      </c>
      <c r="V1130" s="39">
        <f t="shared" si="237"/>
        <v>-1.2946635205408064E-2</v>
      </c>
      <c r="W1130" s="39">
        <f t="shared" si="238"/>
        <v>1.0241767263041157E-2</v>
      </c>
      <c r="Z1130" s="37"/>
      <c r="AA1130" s="37"/>
    </row>
    <row r="1131" spans="1:27">
      <c r="A1131" s="1">
        <v>1964.07</v>
      </c>
      <c r="B1131" s="11">
        <v>83.22</v>
      </c>
      <c r="C1131" s="4">
        <v>2.4</v>
      </c>
      <c r="D1131" s="11">
        <v>4.3766699999999998</v>
      </c>
      <c r="E1131" s="11">
        <v>31.1</v>
      </c>
      <c r="F1131" s="4">
        <f t="shared" si="242"/>
        <v>1964.5416666665817</v>
      </c>
      <c r="G1131" s="22">
        <v>4.1900000000000004</v>
      </c>
      <c r="H1131" s="22">
        <f>G1131+100*variable_alloc_parm!B$8</f>
        <v>4.1900000000000004</v>
      </c>
      <c r="I1131" s="4">
        <f t="shared" si="239"/>
        <v>815.34192926045023</v>
      </c>
      <c r="J1131" s="4">
        <f t="shared" si="240"/>
        <v>23.513826366559488</v>
      </c>
      <c r="K1131" s="33">
        <f t="shared" si="243"/>
        <v>101079.38852509536</v>
      </c>
      <c r="L1131" s="4">
        <f t="shared" si="244"/>
        <v>42.880107684887463</v>
      </c>
      <c r="M1131" s="33">
        <f t="shared" si="241"/>
        <v>5315.9231840438497</v>
      </c>
      <c r="N1131" s="15">
        <f t="shared" si="233"/>
        <v>22.984351845738409</v>
      </c>
      <c r="O1131" s="6"/>
      <c r="P1131" s="7">
        <f t="shared" si="234"/>
        <v>26.989715153331527</v>
      </c>
      <c r="Q1131" s="7"/>
      <c r="R1131" s="46">
        <f t="shared" si="235"/>
        <v>1.6221768966826138E-2</v>
      </c>
      <c r="S1131" s="22">
        <f t="shared" si="245"/>
        <v>1.0034916666666667</v>
      </c>
      <c r="T1131" s="22">
        <f t="shared" si="246"/>
        <v>12.071564224015933</v>
      </c>
      <c r="U1131" s="39">
        <f t="shared" si="236"/>
        <v>-1.8945039250053863E-2</v>
      </c>
      <c r="V1131" s="39">
        <f t="shared" si="237"/>
        <v>-1.4835150590170598E-2</v>
      </c>
      <c r="W1131" s="39">
        <f t="shared" si="238"/>
        <v>-4.1098886598832651E-3</v>
      </c>
      <c r="Z1131" s="37"/>
      <c r="AA1131" s="37"/>
    </row>
    <row r="1132" spans="1:27">
      <c r="A1132" s="1">
        <v>1964.08</v>
      </c>
      <c r="B1132" s="11">
        <v>82</v>
      </c>
      <c r="C1132" s="4">
        <v>2.42</v>
      </c>
      <c r="D1132" s="11">
        <v>4.42333</v>
      </c>
      <c r="E1132" s="11">
        <v>31</v>
      </c>
      <c r="F1132" s="4">
        <f t="shared" si="242"/>
        <v>1964.624999999915</v>
      </c>
      <c r="G1132" s="22">
        <v>4.1900000000000004</v>
      </c>
      <c r="H1132" s="22">
        <f>G1132+100*variable_alloc_parm!B$8</f>
        <v>4.1900000000000004</v>
      </c>
      <c r="I1132" s="4">
        <f t="shared" si="239"/>
        <v>805.98064516129045</v>
      </c>
      <c r="J1132" s="4">
        <f t="shared" si="240"/>
        <v>23.786258064516133</v>
      </c>
      <c r="K1132" s="33">
        <f t="shared" si="243"/>
        <v>100164.5888840938</v>
      </c>
      <c r="L1132" s="4">
        <f t="shared" si="244"/>
        <v>43.477053258064522</v>
      </c>
      <c r="M1132" s="33">
        <f t="shared" si="241"/>
        <v>5403.1833042521785</v>
      </c>
      <c r="N1132" s="15">
        <f t="shared" si="233"/>
        <v>22.650407292938802</v>
      </c>
      <c r="O1132" s="6"/>
      <c r="P1132" s="7">
        <f t="shared" si="234"/>
        <v>26.584322276294234</v>
      </c>
      <c r="Q1132" s="7"/>
      <c r="R1132" s="46">
        <f t="shared" si="235"/>
        <v>1.653650837495961E-2</v>
      </c>
      <c r="S1132" s="22">
        <f t="shared" si="245"/>
        <v>1.002681738459152</v>
      </c>
      <c r="T1132" s="22">
        <f t="shared" si="246"/>
        <v>12.152790599536072</v>
      </c>
      <c r="U1132" s="39">
        <f t="shared" si="236"/>
        <v>-2.299068010133043E-2</v>
      </c>
      <c r="V1132" s="39">
        <f t="shared" si="237"/>
        <v>-1.7589435600864012E-2</v>
      </c>
      <c r="W1132" s="39">
        <f t="shared" si="238"/>
        <v>-5.4012445004664178E-3</v>
      </c>
      <c r="Z1132" s="37"/>
      <c r="AA1132" s="37"/>
    </row>
    <row r="1133" spans="1:27">
      <c r="A1133" s="1">
        <v>1964.09</v>
      </c>
      <c r="B1133" s="11">
        <v>83.41</v>
      </c>
      <c r="C1133" s="4">
        <v>2.44</v>
      </c>
      <c r="D1133" s="11">
        <v>4.47</v>
      </c>
      <c r="E1133" s="11">
        <v>31.1</v>
      </c>
      <c r="F1133" s="4">
        <f t="shared" si="242"/>
        <v>1964.7083333332482</v>
      </c>
      <c r="G1133" s="22">
        <v>4.2</v>
      </c>
      <c r="H1133" s="22">
        <f>G1133+100*variable_alloc_parm!B$8</f>
        <v>4.2</v>
      </c>
      <c r="I1133" s="4">
        <f t="shared" si="239"/>
        <v>817.20344051446943</v>
      </c>
      <c r="J1133" s="4">
        <f t="shared" si="240"/>
        <v>23.905723472668811</v>
      </c>
      <c r="K1133" s="33">
        <f t="shared" si="243"/>
        <v>101806.89746507053</v>
      </c>
      <c r="L1133" s="4">
        <f t="shared" si="244"/>
        <v>43.794501607717038</v>
      </c>
      <c r="M1133" s="33">
        <f t="shared" si="241"/>
        <v>5455.9025496806771</v>
      </c>
      <c r="N1133" s="15">
        <f t="shared" si="233"/>
        <v>22.892221984231693</v>
      </c>
      <c r="O1133" s="6"/>
      <c r="P1133" s="7">
        <f t="shared" si="234"/>
        <v>26.854044617703899</v>
      </c>
      <c r="Q1133" s="7"/>
      <c r="R1133" s="46">
        <f t="shared" si="235"/>
        <v>1.6674819662362964E-2</v>
      </c>
      <c r="S1133" s="22">
        <f t="shared" si="245"/>
        <v>1.0043103042309414</v>
      </c>
      <c r="T1133" s="22">
        <f t="shared" si="246"/>
        <v>12.146199915423116</v>
      </c>
      <c r="U1133" s="39">
        <f t="shared" si="236"/>
        <v>-3.5963149282603246E-2</v>
      </c>
      <c r="V1133" s="39">
        <f t="shared" si="237"/>
        <v>-1.8051889864259096E-2</v>
      </c>
      <c r="W1133" s="39">
        <f t="shared" si="238"/>
        <v>-1.791125941834415E-2</v>
      </c>
      <c r="Z1133" s="37"/>
      <c r="AA1133" s="37"/>
    </row>
    <row r="1134" spans="1:27">
      <c r="A1134" s="1">
        <v>1964.1</v>
      </c>
      <c r="B1134" s="11">
        <v>84.85</v>
      </c>
      <c r="C1134" s="4">
        <v>2.46</v>
      </c>
      <c r="D1134" s="11">
        <v>4.4966699999999999</v>
      </c>
      <c r="E1134" s="11">
        <v>31.1</v>
      </c>
      <c r="F1134" s="4">
        <f t="shared" si="242"/>
        <v>1964.7916666665815</v>
      </c>
      <c r="G1134" s="22">
        <v>4.1900000000000004</v>
      </c>
      <c r="H1134" s="22">
        <f>G1134+100*variable_alloc_parm!B$8</f>
        <v>4.1900000000000004</v>
      </c>
      <c r="I1134" s="4">
        <f t="shared" si="239"/>
        <v>831.31173633440517</v>
      </c>
      <c r="J1134" s="4">
        <f t="shared" si="240"/>
        <v>24.101672025723477</v>
      </c>
      <c r="K1134" s="33">
        <f t="shared" si="243"/>
        <v>103814.71842574721</v>
      </c>
      <c r="L1134" s="4">
        <f t="shared" si="244"/>
        <v>44.055799003215434</v>
      </c>
      <c r="M1134" s="33">
        <f t="shared" si="241"/>
        <v>5501.7151432351766</v>
      </c>
      <c r="N1134" s="15">
        <f t="shared" si="233"/>
        <v>23.212154680675347</v>
      </c>
      <c r="O1134" s="6"/>
      <c r="P1134" s="7">
        <f t="shared" si="234"/>
        <v>27.214540709714299</v>
      </c>
      <c r="Q1134" s="7"/>
      <c r="R1134" s="46">
        <f t="shared" si="235"/>
        <v>1.6172738247145622E-2</v>
      </c>
      <c r="S1134" s="22">
        <f t="shared" si="245"/>
        <v>1.0067389096967414</v>
      </c>
      <c r="T1134" s="22">
        <f t="shared" si="246"/>
        <v>12.198553732308424</v>
      </c>
      <c r="U1134" s="39">
        <f t="shared" si="236"/>
        <v>-3.652864214333662E-2</v>
      </c>
      <c r="V1134" s="39">
        <f t="shared" si="237"/>
        <v>-1.7851620173030325E-2</v>
      </c>
      <c r="W1134" s="39">
        <f t="shared" si="238"/>
        <v>-1.8677021970306296E-2</v>
      </c>
      <c r="Z1134" s="37"/>
      <c r="AA1134" s="37"/>
    </row>
    <row r="1135" spans="1:27">
      <c r="A1135" s="1">
        <v>1964.11</v>
      </c>
      <c r="B1135" s="11">
        <v>85.44</v>
      </c>
      <c r="C1135" s="4">
        <v>2.48</v>
      </c>
      <c r="D1135" s="11">
        <v>4.5233299999999996</v>
      </c>
      <c r="E1135" s="11">
        <v>31.2</v>
      </c>
      <c r="F1135" s="4">
        <f t="shared" si="242"/>
        <v>1964.8749999999147</v>
      </c>
      <c r="G1135" s="22">
        <v>4.1500000000000004</v>
      </c>
      <c r="H1135" s="22">
        <f>G1135+100*variable_alloc_parm!B$8</f>
        <v>4.1500000000000004</v>
      </c>
      <c r="I1135" s="4">
        <f t="shared" si="239"/>
        <v>834.40923076923093</v>
      </c>
      <c r="J1135" s="4">
        <f t="shared" si="240"/>
        <v>24.219743589743594</v>
      </c>
      <c r="K1135" s="33">
        <f t="shared" si="243"/>
        <v>104453.58346011407</v>
      </c>
      <c r="L1135" s="4">
        <f t="shared" si="244"/>
        <v>44.174956762820514</v>
      </c>
      <c r="M1135" s="33">
        <f t="shared" si="241"/>
        <v>5529.9394624606475</v>
      </c>
      <c r="N1135" s="15">
        <f t="shared" si="233"/>
        <v>23.225019793095822</v>
      </c>
      <c r="O1135" s="6"/>
      <c r="P1135" s="7">
        <f t="shared" si="234"/>
        <v>27.214609565060375</v>
      </c>
      <c r="Q1135" s="7"/>
      <c r="R1135" s="46">
        <f t="shared" si="235"/>
        <v>1.6874766984181139E-2</v>
      </c>
      <c r="S1135" s="22">
        <f t="shared" si="245"/>
        <v>1.0010262918409112</v>
      </c>
      <c r="T1135" s="22">
        <f t="shared" si="246"/>
        <v>12.241397278301745</v>
      </c>
      <c r="U1135" s="39">
        <f t="shared" si="236"/>
        <v>-3.4327272781261131E-2</v>
      </c>
      <c r="V1135" s="39">
        <f t="shared" si="237"/>
        <v>-1.6841120852763569E-2</v>
      </c>
      <c r="W1135" s="39">
        <f t="shared" si="238"/>
        <v>-1.7486151928497562E-2</v>
      </c>
      <c r="Z1135" s="37"/>
      <c r="AA1135" s="37"/>
    </row>
    <row r="1136" spans="1:27">
      <c r="A1136" s="1">
        <v>1964.12</v>
      </c>
      <c r="B1136" s="11">
        <v>83.96</v>
      </c>
      <c r="C1136" s="4">
        <v>2.5</v>
      </c>
      <c r="D1136" s="11">
        <v>4.55</v>
      </c>
      <c r="E1136" s="11">
        <v>31.2</v>
      </c>
      <c r="F1136" s="4">
        <f t="shared" si="242"/>
        <v>1964.958333333248</v>
      </c>
      <c r="G1136" s="22">
        <v>4.18</v>
      </c>
      <c r="H1136" s="22">
        <f>G1136+100*variable_alloc_parm!B$8</f>
        <v>4.18</v>
      </c>
      <c r="I1136" s="4">
        <f t="shared" si="239"/>
        <v>819.95551282051292</v>
      </c>
      <c r="J1136" s="4">
        <f t="shared" si="240"/>
        <v>24.415064102564106</v>
      </c>
      <c r="K1136" s="33">
        <f t="shared" si="243"/>
        <v>102898.92357832436</v>
      </c>
      <c r="L1136" s="4">
        <f t="shared" si="244"/>
        <v>44.435416666666676</v>
      </c>
      <c r="M1136" s="33">
        <f t="shared" si="241"/>
        <v>5576.3470972055247</v>
      </c>
      <c r="N1136" s="15">
        <f t="shared" si="233"/>
        <v>22.752984772787268</v>
      </c>
      <c r="O1136" s="6"/>
      <c r="P1136" s="7">
        <f t="shared" si="234"/>
        <v>26.648307034113845</v>
      </c>
      <c r="Q1136" s="7"/>
      <c r="R1136" s="46">
        <f t="shared" si="235"/>
        <v>1.7847660253903164E-2</v>
      </c>
      <c r="S1136" s="22">
        <f t="shared" si="245"/>
        <v>1.002673029102392</v>
      </c>
      <c r="T1136" s="22">
        <f t="shared" si="246"/>
        <v>12.253960524449818</v>
      </c>
      <c r="U1136" s="39">
        <f t="shared" si="236"/>
        <v>-3.9680556761409025E-2</v>
      </c>
      <c r="V1136" s="39">
        <f t="shared" si="237"/>
        <v>-1.5378885425028854E-2</v>
      </c>
      <c r="W1136" s="39">
        <f t="shared" si="238"/>
        <v>-2.4301671336380171E-2</v>
      </c>
      <c r="Z1136" s="37"/>
      <c r="AA1136" s="37"/>
    </row>
    <row r="1137" spans="1:27">
      <c r="A1137" s="1">
        <v>1965.01</v>
      </c>
      <c r="B1137" s="11">
        <v>86.12</v>
      </c>
      <c r="C1137" s="4">
        <v>2.51667</v>
      </c>
      <c r="D1137" s="11">
        <v>4.5933299999999999</v>
      </c>
      <c r="E1137" s="11">
        <v>31.2</v>
      </c>
      <c r="F1137" s="4">
        <f t="shared" si="242"/>
        <v>1965.0416666665812</v>
      </c>
      <c r="G1137" s="22">
        <v>4.1900000000000004</v>
      </c>
      <c r="H1137" s="22">
        <f>G1137+100*variable_alloc_parm!B$8</f>
        <v>4.1900000000000004</v>
      </c>
      <c r="I1137" s="4">
        <f t="shared" si="239"/>
        <v>841.05012820512843</v>
      </c>
      <c r="J1137" s="4">
        <f t="shared" si="240"/>
        <v>24.577863750000002</v>
      </c>
      <c r="K1137" s="33">
        <f t="shared" si="243"/>
        <v>105803.18625613923</v>
      </c>
      <c r="L1137" s="4">
        <f t="shared" si="244"/>
        <v>44.858578557692319</v>
      </c>
      <c r="M1137" s="33">
        <f t="shared" si="241"/>
        <v>5643.1601199014403</v>
      </c>
      <c r="N1137" s="15">
        <f t="shared" si="233"/>
        <v>23.269335081922474</v>
      </c>
      <c r="O1137" s="6"/>
      <c r="P1137" s="7">
        <f t="shared" si="234"/>
        <v>27.237870222779151</v>
      </c>
      <c r="Q1137" s="7"/>
      <c r="R1137" s="46">
        <f t="shared" si="235"/>
        <v>1.6772396482347504E-2</v>
      </c>
      <c r="S1137" s="22">
        <f t="shared" si="245"/>
        <v>1.0018725618126394</v>
      </c>
      <c r="T1137" s="22">
        <f t="shared" si="246"/>
        <v>12.286715717551235</v>
      </c>
      <c r="U1137" s="39">
        <f t="shared" si="236"/>
        <v>-3.4755937557960692E-2</v>
      </c>
      <c r="V1137" s="39">
        <f t="shared" si="237"/>
        <v>-1.5891883407673668E-2</v>
      </c>
      <c r="W1137" s="39">
        <f t="shared" si="238"/>
        <v>-1.8864054150287024E-2</v>
      </c>
      <c r="Z1137" s="37"/>
      <c r="AA1137" s="37"/>
    </row>
    <row r="1138" spans="1:27">
      <c r="A1138" s="1">
        <v>1965.02</v>
      </c>
      <c r="B1138" s="11">
        <v>86.75</v>
      </c>
      <c r="C1138" s="4">
        <v>2.5333299999999999</v>
      </c>
      <c r="D1138" s="11">
        <v>4.6366699999999996</v>
      </c>
      <c r="E1138" s="11">
        <v>31.2</v>
      </c>
      <c r="F1138" s="4">
        <f t="shared" si="242"/>
        <v>1965.1249999999145</v>
      </c>
      <c r="G1138" s="22">
        <v>4.21</v>
      </c>
      <c r="H1138" s="22">
        <f>G1138+100*variable_alloc_parm!B$8</f>
        <v>4.21</v>
      </c>
      <c r="I1138" s="4">
        <f t="shared" si="239"/>
        <v>847.20272435897448</v>
      </c>
      <c r="J1138" s="4">
        <f t="shared" si="240"/>
        <v>24.740565737179487</v>
      </c>
      <c r="K1138" s="33">
        <f t="shared" si="243"/>
        <v>106836.53746562857</v>
      </c>
      <c r="L1138" s="4">
        <f t="shared" si="244"/>
        <v>45.281838108974362</v>
      </c>
      <c r="M1138" s="33">
        <f t="shared" si="241"/>
        <v>5710.2682209885415</v>
      </c>
      <c r="N1138" s="15">
        <f t="shared" si="233"/>
        <v>23.372068272751335</v>
      </c>
      <c r="O1138" s="6"/>
      <c r="P1138" s="7">
        <f t="shared" si="234"/>
        <v>27.342132127815141</v>
      </c>
      <c r="Q1138" s="7"/>
      <c r="R1138" s="46">
        <f t="shared" si="235"/>
        <v>1.6383497482970688E-2</v>
      </c>
      <c r="S1138" s="22">
        <f t="shared" si="245"/>
        <v>1.0035083333333332</v>
      </c>
      <c r="T1138" s="22">
        <f t="shared" si="246"/>
        <v>12.309723352206678</v>
      </c>
      <c r="U1138" s="39">
        <f t="shared" si="236"/>
        <v>-2.6489022094819736E-2</v>
      </c>
      <c r="V1138" s="39">
        <f t="shared" si="237"/>
        <v>-1.5463666017966449E-2</v>
      </c>
      <c r="W1138" s="39">
        <f t="shared" si="238"/>
        <v>-1.1025356076853288E-2</v>
      </c>
      <c r="Z1138" s="37"/>
      <c r="AA1138" s="37"/>
    </row>
    <row r="1139" spans="1:27">
      <c r="A1139" s="1">
        <v>1965.03</v>
      </c>
      <c r="B1139" s="11">
        <v>86.83</v>
      </c>
      <c r="C1139" s="4">
        <v>2.5499999999999998</v>
      </c>
      <c r="D1139" s="11">
        <v>4.68</v>
      </c>
      <c r="E1139" s="11">
        <v>31.3</v>
      </c>
      <c r="F1139" s="4">
        <f t="shared" si="242"/>
        <v>1965.2083333332478</v>
      </c>
      <c r="G1139" s="22">
        <v>4.21</v>
      </c>
      <c r="H1139" s="22">
        <f>G1139+100*variable_alloc_parm!B$8</f>
        <v>4.21</v>
      </c>
      <c r="I1139" s="4">
        <f t="shared" si="239"/>
        <v>845.27479233226848</v>
      </c>
      <c r="J1139" s="4">
        <f t="shared" si="240"/>
        <v>24.823801916932908</v>
      </c>
      <c r="K1139" s="33">
        <f t="shared" si="243"/>
        <v>106854.28273209219</v>
      </c>
      <c r="L1139" s="4">
        <f t="shared" si="244"/>
        <v>45.558977635782746</v>
      </c>
      <c r="M1139" s="33">
        <f t="shared" si="241"/>
        <v>5759.2772450327229</v>
      </c>
      <c r="N1139" s="15">
        <f t="shared" si="233"/>
        <v>23.253528200034843</v>
      </c>
      <c r="O1139" s="6"/>
      <c r="P1139" s="7">
        <f t="shared" si="234"/>
        <v>27.187223882061467</v>
      </c>
      <c r="Q1139" s="7"/>
      <c r="R1139" s="46">
        <f t="shared" si="235"/>
        <v>1.6926684744402731E-2</v>
      </c>
      <c r="S1139" s="22">
        <f t="shared" si="245"/>
        <v>1.0043182615408479</v>
      </c>
      <c r="T1139" s="22">
        <f t="shared" si="246"/>
        <v>12.313443798945073</v>
      </c>
      <c r="U1139" s="39">
        <f t="shared" si="236"/>
        <v>-2.2138064932353707E-2</v>
      </c>
      <c r="V1139" s="39">
        <f t="shared" si="237"/>
        <v>-1.7587657286617708E-2</v>
      </c>
      <c r="W1139" s="39">
        <f t="shared" si="238"/>
        <v>-4.5504076457359988E-3</v>
      </c>
      <c r="Z1139" s="37"/>
      <c r="AA1139" s="37"/>
    </row>
    <row r="1140" spans="1:27">
      <c r="A1140" s="1">
        <v>1965.04</v>
      </c>
      <c r="B1140" s="11">
        <v>87.97</v>
      </c>
      <c r="C1140" s="4">
        <v>2.57</v>
      </c>
      <c r="D1140" s="11">
        <v>4.7333299999999996</v>
      </c>
      <c r="E1140" s="11">
        <v>31.4</v>
      </c>
      <c r="F1140" s="4">
        <f t="shared" si="242"/>
        <v>1965.291666666581</v>
      </c>
      <c r="G1140" s="22">
        <v>4.2</v>
      </c>
      <c r="H1140" s="22">
        <f>G1140+100*variable_alloc_parm!B$8</f>
        <v>4.2</v>
      </c>
      <c r="I1140" s="4">
        <f t="shared" si="239"/>
        <v>853.64519108280263</v>
      </c>
      <c r="J1140" s="4">
        <f t="shared" si="240"/>
        <v>24.938821656050958</v>
      </c>
      <c r="K1140" s="33">
        <f t="shared" si="243"/>
        <v>108175.13281518698</v>
      </c>
      <c r="L1140" s="4">
        <f t="shared" si="244"/>
        <v>45.931390159235676</v>
      </c>
      <c r="M1140" s="33">
        <f t="shared" si="241"/>
        <v>5820.4910925100494</v>
      </c>
      <c r="N1140" s="15">
        <f t="shared" si="233"/>
        <v>23.420551954771291</v>
      </c>
      <c r="O1140" s="6"/>
      <c r="P1140" s="7">
        <f t="shared" si="234"/>
        <v>27.36526998387091</v>
      </c>
      <c r="Q1140" s="7"/>
      <c r="R1140" s="46">
        <f t="shared" si="235"/>
        <v>1.7044142006345755E-2</v>
      </c>
      <c r="S1140" s="22">
        <f t="shared" si="245"/>
        <v>1.0026904475729863</v>
      </c>
      <c r="T1140" s="22">
        <f t="shared" si="246"/>
        <v>12.327232340852936</v>
      </c>
      <c r="U1140" s="39">
        <f t="shared" si="236"/>
        <v>-2.2265125296573873E-2</v>
      </c>
      <c r="V1140" s="39">
        <f t="shared" si="237"/>
        <v>-2.0791407964532826E-2</v>
      </c>
      <c r="W1140" s="39">
        <f t="shared" si="238"/>
        <v>-1.4737173320410468E-3</v>
      </c>
      <c r="Z1140" s="37"/>
      <c r="AA1140" s="37"/>
    </row>
    <row r="1141" spans="1:27">
      <c r="A1141" s="1">
        <v>1965.05</v>
      </c>
      <c r="B1141" s="11">
        <v>89.28</v>
      </c>
      <c r="C1141" s="4">
        <v>2.59</v>
      </c>
      <c r="D1141" s="11">
        <v>4.78667</v>
      </c>
      <c r="E1141" s="11">
        <v>31.4</v>
      </c>
      <c r="F1141" s="4">
        <f t="shared" si="242"/>
        <v>1965.3749999999143</v>
      </c>
      <c r="G1141" s="22">
        <v>4.21</v>
      </c>
      <c r="H1141" s="22">
        <f>G1141+100*variable_alloc_parm!B$8</f>
        <v>4.21</v>
      </c>
      <c r="I1141" s="4">
        <f t="shared" si="239"/>
        <v>866.35719745222946</v>
      </c>
      <c r="J1141" s="4">
        <f t="shared" si="240"/>
        <v>25.132898089171981</v>
      </c>
      <c r="K1141" s="33">
        <f t="shared" si="243"/>
        <v>110051.4227263746</v>
      </c>
      <c r="L1141" s="4">
        <f t="shared" si="244"/>
        <v>46.448992006369437</v>
      </c>
      <c r="M1141" s="33">
        <f t="shared" si="241"/>
        <v>5900.311868522127</v>
      </c>
      <c r="N1141" s="15">
        <f t="shared" si="233"/>
        <v>23.708808308861943</v>
      </c>
      <c r="O1141" s="6"/>
      <c r="P1141" s="7">
        <f t="shared" si="234"/>
        <v>27.683223304413591</v>
      </c>
      <c r="Q1141" s="7"/>
      <c r="R1141" s="46">
        <f t="shared" si="235"/>
        <v>1.6425016894026381E-2</v>
      </c>
      <c r="S1141" s="22">
        <f t="shared" si="245"/>
        <v>1.0035083333333332</v>
      </c>
      <c r="T1141" s="22">
        <f t="shared" si="246"/>
        <v>12.360398113186021</v>
      </c>
      <c r="U1141" s="39">
        <f t="shared" si="236"/>
        <v>-1.8137200115091234E-2</v>
      </c>
      <c r="V1141" s="39">
        <f t="shared" si="237"/>
        <v>-1.981847792622049E-2</v>
      </c>
      <c r="W1141" s="39">
        <f t="shared" si="238"/>
        <v>1.6812778111292559E-3</v>
      </c>
      <c r="Z1141" s="37"/>
      <c r="AA1141" s="37"/>
    </row>
    <row r="1142" spans="1:27">
      <c r="A1142" s="1">
        <v>1965.06</v>
      </c>
      <c r="B1142" s="11">
        <v>85.04</v>
      </c>
      <c r="C1142" s="4">
        <v>2.61</v>
      </c>
      <c r="D1142" s="11">
        <v>4.84</v>
      </c>
      <c r="E1142" s="11">
        <v>31.6</v>
      </c>
      <c r="F1142" s="4">
        <f t="shared" si="242"/>
        <v>1965.4583333332475</v>
      </c>
      <c r="G1142" s="22">
        <v>4.21</v>
      </c>
      <c r="H1142" s="22">
        <f>G1142+100*variable_alloc_parm!B$8</f>
        <v>4.21</v>
      </c>
      <c r="I1142" s="4">
        <f t="shared" si="239"/>
        <v>819.99012658227866</v>
      </c>
      <c r="J1142" s="4">
        <f t="shared" si="240"/>
        <v>25.166677215189875</v>
      </c>
      <c r="K1142" s="33">
        <f t="shared" si="243"/>
        <v>104427.92269064893</v>
      </c>
      <c r="L1142" s="4">
        <f t="shared" si="244"/>
        <v>46.669240506329118</v>
      </c>
      <c r="M1142" s="33">
        <f t="shared" si="241"/>
        <v>5943.4518558647787</v>
      </c>
      <c r="N1142" s="15">
        <f t="shared" si="233"/>
        <v>22.385342986457786</v>
      </c>
      <c r="O1142" s="6"/>
      <c r="P1142" s="7">
        <f t="shared" si="234"/>
        <v>26.122738377042303</v>
      </c>
      <c r="Q1142" s="7"/>
      <c r="R1142" s="46">
        <f t="shared" si="235"/>
        <v>1.9564194009378998E-2</v>
      </c>
      <c r="S1142" s="22">
        <f t="shared" si="245"/>
        <v>1.0043182615408479</v>
      </c>
      <c r="T1142" s="22">
        <f t="shared" si="246"/>
        <v>12.325257683887754</v>
      </c>
      <c r="U1142" s="39">
        <f t="shared" si="236"/>
        <v>-1.0893214479830382E-2</v>
      </c>
      <c r="V1142" s="39">
        <f t="shared" si="237"/>
        <v>-1.8287081890895562E-2</v>
      </c>
      <c r="W1142" s="39">
        <f t="shared" si="238"/>
        <v>7.3938674110651803E-3</v>
      </c>
      <c r="Z1142" s="37"/>
      <c r="AA1142" s="37"/>
    </row>
    <row r="1143" spans="1:27">
      <c r="A1143" s="1">
        <v>1965.07</v>
      </c>
      <c r="B1143" s="11">
        <v>84.91</v>
      </c>
      <c r="C1143" s="4">
        <v>2.6266699999999998</v>
      </c>
      <c r="D1143" s="11">
        <v>4.8866699999999996</v>
      </c>
      <c r="E1143" s="11">
        <v>31.6</v>
      </c>
      <c r="F1143" s="4">
        <f t="shared" si="242"/>
        <v>1965.5416666665808</v>
      </c>
      <c r="G1143" s="22">
        <v>4.2</v>
      </c>
      <c r="H1143" s="22">
        <f>G1143+100*variable_alloc_parm!B$8</f>
        <v>4.2</v>
      </c>
      <c r="I1143" s="4">
        <f t="shared" si="239"/>
        <v>818.73661392405063</v>
      </c>
      <c r="J1143" s="4">
        <f t="shared" si="240"/>
        <v>25.327416107594935</v>
      </c>
      <c r="K1143" s="33">
        <f t="shared" si="243"/>
        <v>104537.0773358124</v>
      </c>
      <c r="L1143" s="4">
        <f t="shared" si="244"/>
        <v>47.119251550632917</v>
      </c>
      <c r="M1143" s="33">
        <f t="shared" si="241"/>
        <v>6016.2313002543215</v>
      </c>
      <c r="N1143" s="15">
        <f t="shared" si="233"/>
        <v>22.300781712174427</v>
      </c>
      <c r="O1143" s="6"/>
      <c r="P1143" s="7">
        <f t="shared" si="234"/>
        <v>26.008689840144726</v>
      </c>
      <c r="Q1143" s="7"/>
      <c r="R1143" s="46">
        <f t="shared" si="235"/>
        <v>1.9453470620650011E-2</v>
      </c>
      <c r="S1143" s="22">
        <f t="shared" si="245"/>
        <v>0.99945974134672722</v>
      </c>
      <c r="T1143" s="22">
        <f t="shared" si="246"/>
        <v>12.378481370125126</v>
      </c>
      <c r="U1143" s="39">
        <f t="shared" si="236"/>
        <v>-1.1670927727828184E-2</v>
      </c>
      <c r="V1143" s="39">
        <f t="shared" si="237"/>
        <v>-2.0497606516934441E-2</v>
      </c>
      <c r="W1143" s="39">
        <f t="shared" si="238"/>
        <v>8.826678789106257E-3</v>
      </c>
      <c r="Z1143" s="37"/>
      <c r="AA1143" s="37"/>
    </row>
    <row r="1144" spans="1:27">
      <c r="A1144" s="1">
        <v>1965.08</v>
      </c>
      <c r="B1144" s="11">
        <v>86.49</v>
      </c>
      <c r="C1144" s="4">
        <v>2.6433300000000002</v>
      </c>
      <c r="D1144" s="11">
        <v>4.9333299999999998</v>
      </c>
      <c r="E1144" s="11">
        <v>31.6</v>
      </c>
      <c r="F1144" s="4">
        <f t="shared" si="242"/>
        <v>1965.6249999999141</v>
      </c>
      <c r="G1144" s="22">
        <v>4.25</v>
      </c>
      <c r="H1144" s="22">
        <f>G1144+100*variable_alloc_parm!B$8</f>
        <v>4.25</v>
      </c>
      <c r="I1144" s="4">
        <f t="shared" si="239"/>
        <v>833.97161392405064</v>
      </c>
      <c r="J1144" s="4">
        <f t="shared" si="240"/>
        <v>25.488058575949374</v>
      </c>
      <c r="K1144" s="33">
        <f t="shared" si="243"/>
        <v>106753.49175394245</v>
      </c>
      <c r="L1144" s="4">
        <f t="shared" si="244"/>
        <v>47.569166170886078</v>
      </c>
      <c r="M1144" s="33">
        <f t="shared" si="241"/>
        <v>6089.1456061333902</v>
      </c>
      <c r="N1144" s="15">
        <f t="shared" si="233"/>
        <v>22.665971845964386</v>
      </c>
      <c r="O1144" s="6"/>
      <c r="P1144" s="7">
        <f t="shared" si="234"/>
        <v>26.417386639884473</v>
      </c>
      <c r="Q1144" s="7"/>
      <c r="R1144" s="46">
        <f t="shared" si="235"/>
        <v>1.823099265869578E-2</v>
      </c>
      <c r="S1144" s="22">
        <f t="shared" si="245"/>
        <v>1.0003154470399351</v>
      </c>
      <c r="T1144" s="22">
        <f t="shared" si="246"/>
        <v>12.371793788450541</v>
      </c>
      <c r="U1144" s="39">
        <f t="shared" si="236"/>
        <v>-2.1050276867498052E-2</v>
      </c>
      <c r="V1144" s="39">
        <f t="shared" si="237"/>
        <v>-2.2214710831054751E-2</v>
      </c>
      <c r="W1144" s="39">
        <f t="shared" si="238"/>
        <v>1.1644339635566991E-3</v>
      </c>
      <c r="Z1144" s="37"/>
      <c r="AA1144" s="37"/>
    </row>
    <row r="1145" spans="1:27">
      <c r="A1145" s="1">
        <v>1965.09</v>
      </c>
      <c r="B1145" s="11">
        <v>89.38</v>
      </c>
      <c r="C1145" s="4">
        <v>2.66</v>
      </c>
      <c r="D1145" s="11">
        <v>4.9800000000000004</v>
      </c>
      <c r="E1145" s="11">
        <v>31.6</v>
      </c>
      <c r="F1145" s="4">
        <f t="shared" si="242"/>
        <v>1965.7083333332473</v>
      </c>
      <c r="G1145" s="22">
        <v>4.29</v>
      </c>
      <c r="H1145" s="22">
        <f>G1145+100*variable_alloc_parm!B$8</f>
        <v>4.29</v>
      </c>
      <c r="I1145" s="4">
        <f t="shared" si="239"/>
        <v>861.83816455696206</v>
      </c>
      <c r="J1145" s="4">
        <f t="shared" si="240"/>
        <v>25.648797468354434</v>
      </c>
      <c r="K1145" s="33">
        <f t="shared" si="243"/>
        <v>110594.18179719622</v>
      </c>
      <c r="L1145" s="4">
        <f t="shared" si="244"/>
        <v>48.019177215189885</v>
      </c>
      <c r="M1145" s="33">
        <f t="shared" si="241"/>
        <v>6161.9940182371583</v>
      </c>
      <c r="N1145" s="15">
        <f t="shared" si="233"/>
        <v>23.374146831648623</v>
      </c>
      <c r="O1145" s="6"/>
      <c r="P1145" s="7">
        <f t="shared" si="234"/>
        <v>27.222292941753487</v>
      </c>
      <c r="Q1145" s="7"/>
      <c r="R1145" s="46">
        <f t="shared" si="235"/>
        <v>1.61157469856558E-2</v>
      </c>
      <c r="S1145" s="22">
        <f t="shared" si="245"/>
        <v>0.99874909856211824</v>
      </c>
      <c r="T1145" s="22">
        <f t="shared" si="246"/>
        <v>12.375696434179796</v>
      </c>
      <c r="U1145" s="39">
        <f t="shared" si="236"/>
        <v>-2.5876131524009582E-2</v>
      </c>
      <c r="V1145" s="39">
        <f t="shared" si="237"/>
        <v>-2.2297733493099159E-2</v>
      </c>
      <c r="W1145" s="39">
        <f t="shared" si="238"/>
        <v>-3.5783980309104235E-3</v>
      </c>
      <c r="Z1145" s="37"/>
      <c r="AA1145" s="37"/>
    </row>
    <row r="1146" spans="1:27">
      <c r="A1146" s="1">
        <v>1965.1</v>
      </c>
      <c r="B1146" s="11">
        <v>91.39</v>
      </c>
      <c r="C1146" s="4">
        <v>2.68</v>
      </c>
      <c r="D1146" s="11">
        <v>5.05</v>
      </c>
      <c r="E1146" s="11">
        <v>31.7</v>
      </c>
      <c r="F1146" s="4">
        <f t="shared" si="242"/>
        <v>1965.7916666665806</v>
      </c>
      <c r="G1146" s="22">
        <v>4.3499999999999996</v>
      </c>
      <c r="H1146" s="22">
        <f>G1146+100*variable_alloc_parm!B$8</f>
        <v>4.3499999999999996</v>
      </c>
      <c r="I1146" s="4">
        <f t="shared" si="239"/>
        <v>878.43952681388021</v>
      </c>
      <c r="J1146" s="4">
        <f t="shared" si="240"/>
        <v>25.760126182965305</v>
      </c>
      <c r="K1146" s="33">
        <f t="shared" si="243"/>
        <v>112999.9978393589</v>
      </c>
      <c r="L1146" s="4">
        <f t="shared" si="244"/>
        <v>48.540536277602527</v>
      </c>
      <c r="M1146" s="33">
        <f t="shared" si="241"/>
        <v>6244.1184931476364</v>
      </c>
      <c r="N1146" s="15">
        <f t="shared" si="233"/>
        <v>23.775745523312683</v>
      </c>
      <c r="O1146" s="6"/>
      <c r="P1146" s="7">
        <f t="shared" si="234"/>
        <v>27.667414224244006</v>
      </c>
      <c r="Q1146" s="7"/>
      <c r="R1146" s="46">
        <f t="shared" si="235"/>
        <v>1.5114242163623927E-2</v>
      </c>
      <c r="S1146" s="22">
        <f t="shared" si="245"/>
        <v>0.99561893894703013</v>
      </c>
      <c r="T1146" s="22">
        <f t="shared" si="246"/>
        <v>12.32122444112964</v>
      </c>
      <c r="U1146" s="39">
        <f t="shared" si="236"/>
        <v>-2.3778803201156884E-2</v>
      </c>
      <c r="V1146" s="39">
        <f t="shared" si="237"/>
        <v>-1.9821368584418741E-2</v>
      </c>
      <c r="W1146" s="39">
        <f t="shared" si="238"/>
        <v>-3.9574346167381425E-3</v>
      </c>
      <c r="Z1146" s="37"/>
      <c r="AA1146" s="37"/>
    </row>
    <row r="1147" spans="1:27">
      <c r="A1147" s="1">
        <v>1965.11</v>
      </c>
      <c r="B1147" s="11">
        <v>92.15</v>
      </c>
      <c r="C1147" s="4">
        <v>2.7</v>
      </c>
      <c r="D1147" s="11">
        <v>5.12</v>
      </c>
      <c r="E1147" s="11">
        <v>31.7</v>
      </c>
      <c r="F1147" s="4">
        <f t="shared" si="242"/>
        <v>1965.8749999999138</v>
      </c>
      <c r="G1147" s="22">
        <v>4.45</v>
      </c>
      <c r="H1147" s="22">
        <f>G1147+100*variable_alloc_parm!B$8</f>
        <v>4.45</v>
      </c>
      <c r="I1147" s="4">
        <f t="shared" si="239"/>
        <v>885.74463722397502</v>
      </c>
      <c r="J1147" s="4">
        <f t="shared" si="240"/>
        <v>25.952365930599374</v>
      </c>
      <c r="K1147" s="33">
        <f t="shared" si="243"/>
        <v>114217.91006029959</v>
      </c>
      <c r="L1147" s="4">
        <f t="shared" si="244"/>
        <v>49.21337539432178</v>
      </c>
      <c r="M1147" s="33">
        <f t="shared" si="241"/>
        <v>6346.128046757829</v>
      </c>
      <c r="N1147" s="15">
        <f t="shared" si="233"/>
        <v>23.92546115667372</v>
      </c>
      <c r="O1147" s="6"/>
      <c r="P1147" s="7">
        <f t="shared" si="234"/>
        <v>27.818071369298675</v>
      </c>
      <c r="Q1147" s="7"/>
      <c r="R1147" s="46">
        <f t="shared" si="235"/>
        <v>1.3851050159745637E-2</v>
      </c>
      <c r="S1147" s="22">
        <f t="shared" si="245"/>
        <v>0.99020434296432924</v>
      </c>
      <c r="T1147" s="22">
        <f t="shared" si="246"/>
        <v>12.267244404605707</v>
      </c>
      <c r="U1147" s="39">
        <f t="shared" si="236"/>
        <v>-2.3561836699148575E-2</v>
      </c>
      <c r="V1147" s="39">
        <f t="shared" si="237"/>
        <v>-1.8844007724404199E-2</v>
      </c>
      <c r="W1147" s="39">
        <f t="shared" si="238"/>
        <v>-4.7178289747443758E-3</v>
      </c>
      <c r="Z1147" s="37"/>
      <c r="AA1147" s="37"/>
    </row>
    <row r="1148" spans="1:27">
      <c r="A1148" s="1">
        <v>1965.12</v>
      </c>
      <c r="B1148" s="11">
        <v>91.73</v>
      </c>
      <c r="C1148" s="4">
        <v>2.72</v>
      </c>
      <c r="D1148" s="11">
        <v>5.19</v>
      </c>
      <c r="E1148" s="11">
        <v>31.8</v>
      </c>
      <c r="F1148" s="4">
        <f t="shared" si="242"/>
        <v>1965.9583333332471</v>
      </c>
      <c r="G1148" s="22">
        <v>4.62</v>
      </c>
      <c r="H1148" s="22">
        <f>G1148+100*variable_alloc_parm!B$8</f>
        <v>4.62</v>
      </c>
      <c r="I1148" s="4">
        <f t="shared" si="239"/>
        <v>878.93493710691837</v>
      </c>
      <c r="J1148" s="4">
        <f t="shared" si="240"/>
        <v>26.062389937106925</v>
      </c>
      <c r="K1148" s="33">
        <f t="shared" si="243"/>
        <v>113619.85536436406</v>
      </c>
      <c r="L1148" s="4">
        <f t="shared" si="244"/>
        <v>49.729339622641518</v>
      </c>
      <c r="M1148" s="33">
        <f t="shared" si="241"/>
        <v>6428.5081144778096</v>
      </c>
      <c r="N1148" s="15">
        <f t="shared" si="233"/>
        <v>23.694111549106324</v>
      </c>
      <c r="O1148" s="6"/>
      <c r="P1148" s="7">
        <f t="shared" si="234"/>
        <v>27.525611912109827</v>
      </c>
      <c r="Q1148" s="7"/>
      <c r="R1148" s="46">
        <f t="shared" si="235"/>
        <v>1.3258172151926248E-2</v>
      </c>
      <c r="S1148" s="22">
        <f t="shared" si="245"/>
        <v>1.0046447183490235</v>
      </c>
      <c r="T1148" s="22">
        <f t="shared" si="246"/>
        <v>12.108880324998752</v>
      </c>
      <c r="U1148" s="39">
        <f t="shared" si="236"/>
        <v>-2.4560821420823831E-2</v>
      </c>
      <c r="V1148" s="39">
        <f t="shared" si="237"/>
        <v>-1.6933179534137865E-2</v>
      </c>
      <c r="W1148" s="39">
        <f t="shared" si="238"/>
        <v>-7.6276418866859652E-3</v>
      </c>
      <c r="Z1148" s="37"/>
      <c r="AA1148" s="37"/>
    </row>
    <row r="1149" spans="1:27">
      <c r="A1149" s="1">
        <v>1966.01</v>
      </c>
      <c r="B1149" s="11">
        <v>93.32</v>
      </c>
      <c r="C1149" s="4">
        <v>2.74</v>
      </c>
      <c r="D1149" s="11">
        <v>5.24</v>
      </c>
      <c r="E1149" s="11">
        <v>31.8</v>
      </c>
      <c r="F1149" s="4">
        <f t="shared" si="242"/>
        <v>1966.0416666665803</v>
      </c>
      <c r="G1149" s="22">
        <v>4.6100000000000003</v>
      </c>
      <c r="H1149" s="22">
        <f>G1149+100*variable_alloc_parm!B$8</f>
        <v>4.6100000000000003</v>
      </c>
      <c r="I1149" s="4">
        <f t="shared" si="239"/>
        <v>894.16993710691827</v>
      </c>
      <c r="J1149" s="4">
        <f t="shared" si="240"/>
        <v>26.254025157232707</v>
      </c>
      <c r="K1149" s="33">
        <f t="shared" si="243"/>
        <v>115872.10403260274</v>
      </c>
      <c r="L1149" s="4">
        <f t="shared" si="244"/>
        <v>50.208427672955985</v>
      </c>
      <c r="M1149" s="33">
        <f t="shared" si="241"/>
        <v>6506.3204578958257</v>
      </c>
      <c r="N1149" s="15">
        <f t="shared" si="233"/>
        <v>24.058483388421742</v>
      </c>
      <c r="O1149" s="6"/>
      <c r="P1149" s="7">
        <f t="shared" si="234"/>
        <v>27.923438274605257</v>
      </c>
      <c r="Q1149" s="7"/>
      <c r="R1149" s="46">
        <f t="shared" si="235"/>
        <v>1.2718973089050019E-2</v>
      </c>
      <c r="S1149" s="22">
        <f t="shared" si="245"/>
        <v>0.98653380384444578</v>
      </c>
      <c r="T1149" s="22">
        <f t="shared" si="246"/>
        <v>12.165122663630404</v>
      </c>
      <c r="U1149" s="39">
        <f t="shared" si="236"/>
        <v>-1.7734160790136788E-2</v>
      </c>
      <c r="V1149" s="39">
        <f t="shared" si="237"/>
        <v>-1.5172325342341475E-2</v>
      </c>
      <c r="W1149" s="39">
        <f t="shared" si="238"/>
        <v>-2.5618354477953131E-3</v>
      </c>
      <c r="Z1149" s="37"/>
      <c r="AA1149" s="37"/>
    </row>
    <row r="1150" spans="1:27">
      <c r="A1150" s="1">
        <v>1966.02</v>
      </c>
      <c r="B1150" s="11">
        <v>92.69</v>
      </c>
      <c r="C1150" s="4">
        <v>2.76</v>
      </c>
      <c r="D1150" s="11">
        <v>5.29</v>
      </c>
      <c r="E1150" s="11">
        <v>32</v>
      </c>
      <c r="F1150" s="4">
        <f t="shared" si="242"/>
        <v>1966.1249999999136</v>
      </c>
      <c r="G1150" s="22">
        <v>4.83</v>
      </c>
      <c r="H1150" s="22">
        <f>G1150+100*variable_alloc_parm!B$8</f>
        <v>4.83</v>
      </c>
      <c r="I1150" s="4">
        <f t="shared" si="239"/>
        <v>882.58259375000011</v>
      </c>
      <c r="J1150" s="4">
        <f t="shared" si="240"/>
        <v>26.280375000000003</v>
      </c>
      <c r="K1150" s="33">
        <f t="shared" si="243"/>
        <v>114654.34185911395</v>
      </c>
      <c r="L1150" s="4">
        <f t="shared" si="244"/>
        <v>50.370718750000009</v>
      </c>
      <c r="M1150" s="33">
        <f t="shared" si="241"/>
        <v>6543.5480465499277</v>
      </c>
      <c r="N1150" s="15">
        <f t="shared" si="233"/>
        <v>23.700027145579405</v>
      </c>
      <c r="O1150" s="6"/>
      <c r="P1150" s="7">
        <f t="shared" si="234"/>
        <v>27.482994403460857</v>
      </c>
      <c r="Q1150" s="7"/>
      <c r="R1150" s="46">
        <f t="shared" si="235"/>
        <v>1.1785616374618862E-2</v>
      </c>
      <c r="S1150" s="22">
        <f t="shared" si="245"/>
        <v>1.000883883641557</v>
      </c>
      <c r="T1150" s="22">
        <f t="shared" si="246"/>
        <v>11.92629658098817</v>
      </c>
      <c r="U1150" s="39">
        <f t="shared" si="236"/>
        <v>-1.3016897705553254E-2</v>
      </c>
      <c r="V1150" s="39">
        <f t="shared" si="237"/>
        <v>-1.3276141473607006E-2</v>
      </c>
      <c r="W1150" s="39">
        <f t="shared" si="238"/>
        <v>2.5924376805375182E-4</v>
      </c>
      <c r="Z1150" s="37"/>
      <c r="AA1150" s="37"/>
    </row>
    <row r="1151" spans="1:27">
      <c r="A1151" s="1">
        <v>1966.03</v>
      </c>
      <c r="B1151" s="11">
        <v>88.88</v>
      </c>
      <c r="C1151" s="4">
        <v>2.78</v>
      </c>
      <c r="D1151" s="11">
        <v>5.34</v>
      </c>
      <c r="E1151" s="11">
        <v>32.1</v>
      </c>
      <c r="F1151" s="4">
        <f t="shared" si="242"/>
        <v>1966.2083333332469</v>
      </c>
      <c r="G1151" s="22">
        <v>4.87</v>
      </c>
      <c r="H1151" s="22">
        <f>G1151+100*variable_alloc_parm!B$8</f>
        <v>4.87</v>
      </c>
      <c r="I1151" s="4">
        <f t="shared" si="239"/>
        <v>843.66778816199383</v>
      </c>
      <c r="J1151" s="4">
        <f t="shared" si="240"/>
        <v>26.388348909657321</v>
      </c>
      <c r="K1151" s="33">
        <f t="shared" si="243"/>
        <v>109884.67698960124</v>
      </c>
      <c r="L1151" s="4">
        <f t="shared" si="244"/>
        <v>50.688411214953277</v>
      </c>
      <c r="M1151" s="33">
        <f t="shared" si="241"/>
        <v>6601.9821683671316</v>
      </c>
      <c r="N1151" s="15">
        <f t="shared" si="233"/>
        <v>22.611112582289994</v>
      </c>
      <c r="O1151" s="6"/>
      <c r="P1151" s="7">
        <f t="shared" si="234"/>
        <v>26.20030075974519</v>
      </c>
      <c r="Q1151" s="7"/>
      <c r="R1151" s="46">
        <f t="shared" si="235"/>
        <v>1.3735257908352588E-2</v>
      </c>
      <c r="S1151" s="22">
        <f t="shared" si="245"/>
        <v>1.013533726193486</v>
      </c>
      <c r="T1151" s="22">
        <f t="shared" si="246"/>
        <v>11.899651628102642</v>
      </c>
      <c r="U1151" s="39">
        <f t="shared" si="236"/>
        <v>-8.199088693369716E-3</v>
      </c>
      <c r="V1151" s="39">
        <f t="shared" si="237"/>
        <v>-1.2187341948056374E-2</v>
      </c>
      <c r="W1151" s="39">
        <f t="shared" si="238"/>
        <v>3.9882532546866578E-3</v>
      </c>
      <c r="Z1151" s="37"/>
      <c r="AA1151" s="37"/>
    </row>
    <row r="1152" spans="1:27">
      <c r="A1152" s="1">
        <v>1966.04</v>
      </c>
      <c r="B1152" s="11">
        <v>91.6</v>
      </c>
      <c r="C1152" s="4">
        <v>2.7966700000000002</v>
      </c>
      <c r="D1152" s="11">
        <v>5.38</v>
      </c>
      <c r="E1152" s="11">
        <v>32.299999999999997</v>
      </c>
      <c r="F1152" s="4">
        <f t="shared" si="242"/>
        <v>1966.2916666665801</v>
      </c>
      <c r="G1152" s="22">
        <v>4.75</v>
      </c>
      <c r="H1152" s="22">
        <f>G1152+100*variable_alloc_parm!B$8</f>
        <v>4.75</v>
      </c>
      <c r="I1152" s="4">
        <f t="shared" si="239"/>
        <v>864.10278637770921</v>
      </c>
      <c r="J1152" s="4">
        <f t="shared" si="240"/>
        <v>26.382208947368429</v>
      </c>
      <c r="K1152" s="33">
        <f t="shared" si="243"/>
        <v>112832.61051132518</v>
      </c>
      <c r="L1152" s="4">
        <f t="shared" si="244"/>
        <v>50.751888544891656</v>
      </c>
      <c r="M1152" s="33">
        <f t="shared" si="241"/>
        <v>6627.0681719533786</v>
      </c>
      <c r="N1152" s="15">
        <f t="shared" si="233"/>
        <v>23.113696462615827</v>
      </c>
      <c r="O1152" s="6"/>
      <c r="P1152" s="7">
        <f t="shared" si="234"/>
        <v>26.760408948311394</v>
      </c>
      <c r="Q1152" s="7"/>
      <c r="R1152" s="46">
        <f t="shared" si="235"/>
        <v>1.4226847363845711E-2</v>
      </c>
      <c r="S1152" s="22">
        <f t="shared" si="245"/>
        <v>1.0015927472648041</v>
      </c>
      <c r="T1152" s="22">
        <f t="shared" si="246"/>
        <v>11.986019008874047</v>
      </c>
      <c r="U1152" s="39">
        <f t="shared" si="236"/>
        <v>-1.0094733642359022E-2</v>
      </c>
      <c r="V1152" s="39">
        <f t="shared" si="237"/>
        <v>-1.1464986718927594E-2</v>
      </c>
      <c r="W1152" s="39">
        <f t="shared" si="238"/>
        <v>1.3702530765685728E-3</v>
      </c>
      <c r="Z1152" s="37"/>
      <c r="AA1152" s="37"/>
    </row>
    <row r="1153" spans="1:27">
      <c r="A1153" s="1">
        <v>1966.05</v>
      </c>
      <c r="B1153" s="11">
        <v>86.78</v>
      </c>
      <c r="C1153" s="4">
        <v>2.8133300000000001</v>
      </c>
      <c r="D1153" s="11">
        <v>5.42</v>
      </c>
      <c r="E1153" s="11">
        <v>32.299999999999997</v>
      </c>
      <c r="F1153" s="4">
        <f t="shared" si="242"/>
        <v>1966.3749999999134</v>
      </c>
      <c r="G1153" s="22">
        <v>4.78</v>
      </c>
      <c r="H1153" s="22">
        <f>G1153+100*variable_alloc_parm!B$8</f>
        <v>4.78</v>
      </c>
      <c r="I1153" s="4">
        <f t="shared" si="239"/>
        <v>818.63362229102188</v>
      </c>
      <c r="J1153" s="4">
        <f t="shared" si="240"/>
        <v>26.539370000000009</v>
      </c>
      <c r="K1153" s="33">
        <f t="shared" si="243"/>
        <v>107184.13632660428</v>
      </c>
      <c r="L1153" s="4">
        <f t="shared" si="244"/>
        <v>51.129226006191963</v>
      </c>
      <c r="M1153" s="33">
        <f t="shared" si="241"/>
        <v>6694.3768021455999</v>
      </c>
      <c r="N1153" s="15">
        <f t="shared" ref="N1153:N1216" si="247">I1153/AVERAGE(L1033:L1152)</f>
        <v>21.852177976763098</v>
      </c>
      <c r="O1153" s="6"/>
      <c r="P1153" s="7">
        <f t="shared" ref="P1153:P1216" si="248">K1153/AVERAGE(M1033:M1152)</f>
        <v>25.283601610272147</v>
      </c>
      <c r="Q1153" s="7"/>
      <c r="R1153" s="46">
        <f t="shared" ref="R1153:R1216" si="249">1/N1153-(H1153/100-(((E1153/E1033)^(1/10))-1))</f>
        <v>1.6046646835389027E-2</v>
      </c>
      <c r="S1153" s="22">
        <f t="shared" si="245"/>
        <v>1.0016210031287147</v>
      </c>
      <c r="T1153" s="22">
        <f t="shared" si="246"/>
        <v>12.005109707866321</v>
      </c>
      <c r="U1153" s="39">
        <f t="shared" si="236"/>
        <v>-6.0843084754333976E-3</v>
      </c>
      <c r="V1153" s="39">
        <f t="shared" si="237"/>
        <v>-1.4018900137595436E-2</v>
      </c>
      <c r="W1153" s="39">
        <f t="shared" si="238"/>
        <v>7.9345916621620383E-3</v>
      </c>
      <c r="Z1153" s="37"/>
      <c r="AA1153" s="37"/>
    </row>
    <row r="1154" spans="1:27">
      <c r="A1154" s="1">
        <v>1966.06</v>
      </c>
      <c r="B1154" s="11">
        <v>86.06</v>
      </c>
      <c r="C1154" s="4">
        <v>2.83</v>
      </c>
      <c r="D1154" s="11">
        <v>5.46</v>
      </c>
      <c r="E1154" s="11">
        <v>32.4</v>
      </c>
      <c r="F1154" s="4">
        <f t="shared" si="242"/>
        <v>1966.4583333332466</v>
      </c>
      <c r="G1154" s="22">
        <v>4.8099999999999996</v>
      </c>
      <c r="H1154" s="22">
        <f>G1154+100*variable_alloc_parm!B$8</f>
        <v>4.8099999999999996</v>
      </c>
      <c r="I1154" s="4">
        <f t="shared" si="239"/>
        <v>809.33586419753101</v>
      </c>
      <c r="J1154" s="4">
        <f t="shared" si="240"/>
        <v>26.614228395061733</v>
      </c>
      <c r="K1154" s="33">
        <f t="shared" si="243"/>
        <v>106257.1604976323</v>
      </c>
      <c r="L1154" s="4">
        <f t="shared" si="244"/>
        <v>51.347592592592605</v>
      </c>
      <c r="M1154" s="33">
        <f t="shared" si="241"/>
        <v>6741.3908472818075</v>
      </c>
      <c r="N1154" s="15">
        <f t="shared" si="247"/>
        <v>21.555253383226248</v>
      </c>
      <c r="O1154" s="6"/>
      <c r="P1154" s="7">
        <f t="shared" si="248"/>
        <v>24.925488570872414</v>
      </c>
      <c r="Q1154" s="7"/>
      <c r="R1154" s="46">
        <f t="shared" si="249"/>
        <v>1.594046667277358E-2</v>
      </c>
      <c r="S1154" s="22">
        <f t="shared" si="245"/>
        <v>0.98763033601551209</v>
      </c>
      <c r="T1154" s="22">
        <f t="shared" si="246"/>
        <v>11.987457157805732</v>
      </c>
      <c r="U1154" s="39">
        <f t="shared" ref="U1154:U1217" si="250">(($K1274/$K1154)^(1/10)-1)</f>
        <v>-4.853584375537956E-3</v>
      </c>
      <c r="V1154" s="39">
        <f t="shared" ref="V1154:V1217" si="251">(($T1274/$T1154)^(1/10)-1)</f>
        <v>-1.3479928932099705E-2</v>
      </c>
      <c r="W1154" s="39">
        <f t="shared" ref="W1154:W1217" si="252">U1154-V1154</f>
        <v>8.6263445565617491E-3</v>
      </c>
      <c r="Z1154" s="37"/>
      <c r="AA1154" s="37"/>
    </row>
    <row r="1155" spans="1:27">
      <c r="A1155" s="1">
        <v>1966.07</v>
      </c>
      <c r="B1155" s="11">
        <v>85.84</v>
      </c>
      <c r="C1155" s="4">
        <v>2.85</v>
      </c>
      <c r="D1155" s="11">
        <v>5.4766700000000004</v>
      </c>
      <c r="E1155" s="11">
        <v>32.5</v>
      </c>
      <c r="F1155" s="4">
        <f t="shared" si="242"/>
        <v>1966.5416666665799</v>
      </c>
      <c r="G1155" s="22">
        <v>5.0199999999999996</v>
      </c>
      <c r="H1155" s="22">
        <f>G1155+100*variable_alloc_parm!B$8</f>
        <v>5.0199999999999996</v>
      </c>
      <c r="I1155" s="4">
        <f t="shared" si="239"/>
        <v>804.78301538461551</v>
      </c>
      <c r="J1155" s="4">
        <f t="shared" si="240"/>
        <v>26.719846153846159</v>
      </c>
      <c r="K1155" s="33">
        <f t="shared" si="243"/>
        <v>105951.75592721078</v>
      </c>
      <c r="L1155" s="4">
        <f t="shared" si="244"/>
        <v>51.34588766153847</v>
      </c>
      <c r="M1155" s="33">
        <f t="shared" si="241"/>
        <v>6759.8183030507616</v>
      </c>
      <c r="N1155" s="15">
        <f t="shared" si="247"/>
        <v>21.381702007433415</v>
      </c>
      <c r="O1155" s="6"/>
      <c r="P1155" s="7">
        <f t="shared" si="248"/>
        <v>24.711793345102823</v>
      </c>
      <c r="Q1155" s="7"/>
      <c r="R1155" s="46">
        <f t="shared" si="249"/>
        <v>1.3785189143865235E-2</v>
      </c>
      <c r="S1155" s="22">
        <f t="shared" si="245"/>
        <v>0.98872696127512882</v>
      </c>
      <c r="T1155" s="22">
        <f t="shared" si="246"/>
        <v>11.80274810584066</v>
      </c>
      <c r="U1155" s="39">
        <f t="shared" si="250"/>
        <v>-2.4684475548129026E-3</v>
      </c>
      <c r="V1155" s="39">
        <f t="shared" si="251"/>
        <v>-1.1619750356131608E-2</v>
      </c>
      <c r="W1155" s="39">
        <f t="shared" si="252"/>
        <v>9.1513028013187059E-3</v>
      </c>
      <c r="Z1155" s="37"/>
      <c r="AA1155" s="37"/>
    </row>
    <row r="1156" spans="1:27">
      <c r="A1156" s="1">
        <v>1966.08</v>
      </c>
      <c r="B1156" s="11">
        <v>80.650000000000006</v>
      </c>
      <c r="C1156" s="4">
        <v>2.87</v>
      </c>
      <c r="D1156" s="11">
        <v>5.4933300000000003</v>
      </c>
      <c r="E1156" s="11">
        <v>32.700000000000003</v>
      </c>
      <c r="F1156" s="4">
        <f t="shared" si="242"/>
        <v>1966.6249999999131</v>
      </c>
      <c r="G1156" s="22">
        <v>5.22</v>
      </c>
      <c r="H1156" s="22">
        <f>G1156+100*variable_alloc_parm!B$8</f>
        <v>5.22</v>
      </c>
      <c r="I1156" s="4">
        <f t="shared" si="239"/>
        <v>751.50015290519889</v>
      </c>
      <c r="J1156" s="4">
        <f t="shared" si="240"/>
        <v>26.742782874617738</v>
      </c>
      <c r="K1156" s="33">
        <f t="shared" si="243"/>
        <v>99230.326253886597</v>
      </c>
      <c r="L1156" s="4">
        <f t="shared" si="244"/>
        <v>51.187084128440368</v>
      </c>
      <c r="M1156" s="33">
        <f t="shared" si="241"/>
        <v>6758.8955749567613</v>
      </c>
      <c r="N1156" s="15">
        <f t="shared" si="247"/>
        <v>19.913903864009811</v>
      </c>
      <c r="O1156" s="6"/>
      <c r="P1156" s="7">
        <f t="shared" si="248"/>
        <v>23.008866665632208</v>
      </c>
      <c r="Q1156" s="7"/>
      <c r="R1156" s="46">
        <f t="shared" si="249"/>
        <v>1.6228873124906548E-2</v>
      </c>
      <c r="S1156" s="22">
        <f t="shared" si="245"/>
        <v>1.0074469142354381</v>
      </c>
      <c r="T1156" s="22">
        <f t="shared" si="246"/>
        <v>11.598320986390446</v>
      </c>
      <c r="U1156" s="39">
        <f t="shared" si="250"/>
        <v>3.003215732589215E-3</v>
      </c>
      <c r="V1156" s="39">
        <f t="shared" si="251"/>
        <v>-9.3597095052878609E-3</v>
      </c>
      <c r="W1156" s="39">
        <f t="shared" si="252"/>
        <v>1.2362925237877076E-2</v>
      </c>
      <c r="Z1156" s="37"/>
      <c r="AA1156" s="37"/>
    </row>
    <row r="1157" spans="1:27">
      <c r="A1157" s="1">
        <v>1966.09</v>
      </c>
      <c r="B1157" s="11">
        <v>77.81</v>
      </c>
      <c r="C1157" s="4">
        <v>2.89</v>
      </c>
      <c r="D1157" s="11">
        <v>5.51</v>
      </c>
      <c r="E1157" s="11">
        <v>32.700000000000003</v>
      </c>
      <c r="F1157" s="4">
        <f t="shared" si="242"/>
        <v>1966.7083333332464</v>
      </c>
      <c r="G1157" s="22">
        <v>5.18</v>
      </c>
      <c r="H1157" s="22">
        <f>G1157+100*variable_alloc_parm!B$8</f>
        <v>5.18</v>
      </c>
      <c r="I1157" s="4">
        <f t="shared" si="239"/>
        <v>725.03691131498488</v>
      </c>
      <c r="J1157" s="4">
        <f t="shared" si="240"/>
        <v>26.929143730886853</v>
      </c>
      <c r="K1157" s="33">
        <f t="shared" si="243"/>
        <v>96032.357793606876</v>
      </c>
      <c r="L1157" s="4">
        <f t="shared" si="244"/>
        <v>51.342415902140672</v>
      </c>
      <c r="M1157" s="33">
        <f t="shared" si="241"/>
        <v>6800.3893001256101</v>
      </c>
      <c r="N1157" s="15">
        <f t="shared" si="247"/>
        <v>19.16167625061501</v>
      </c>
      <c r="O1157" s="6"/>
      <c r="P1157" s="7">
        <f t="shared" si="248"/>
        <v>22.136998500688101</v>
      </c>
      <c r="Q1157" s="7"/>
      <c r="R1157" s="46">
        <f t="shared" si="249"/>
        <v>1.8227981090812216E-2</v>
      </c>
      <c r="S1157" s="22">
        <f t="shared" si="245"/>
        <v>1.0175811091873184</v>
      </c>
      <c r="T1157" s="22">
        <f t="shared" si="246"/>
        <v>11.684692688051177</v>
      </c>
      <c r="U1157" s="39">
        <f t="shared" si="250"/>
        <v>8.3725961215934674E-3</v>
      </c>
      <c r="V1157" s="39">
        <f t="shared" si="251"/>
        <v>-8.5752295276819712E-3</v>
      </c>
      <c r="W1157" s="39">
        <f t="shared" si="252"/>
        <v>1.6947825649275439E-2</v>
      </c>
      <c r="Z1157" s="37"/>
      <c r="AA1157" s="37"/>
    </row>
    <row r="1158" spans="1:27">
      <c r="A1158" s="1">
        <v>1966.1</v>
      </c>
      <c r="B1158" s="11">
        <v>77.13</v>
      </c>
      <c r="C1158" s="4">
        <v>2.8833299999999999</v>
      </c>
      <c r="D1158" s="11">
        <v>5.5233299999999996</v>
      </c>
      <c r="E1158" s="11">
        <v>32.9</v>
      </c>
      <c r="F1158" s="4">
        <f t="shared" si="242"/>
        <v>1966.7916666665797</v>
      </c>
      <c r="G1158" s="22">
        <v>5.01</v>
      </c>
      <c r="H1158" s="22">
        <f>G1158+100*variable_alloc_parm!B$8</f>
        <v>5.01</v>
      </c>
      <c r="I1158" s="4">
        <f t="shared" si="239"/>
        <v>714.33164133738615</v>
      </c>
      <c r="J1158" s="4">
        <f t="shared" si="240"/>
        <v>26.70366720364742</v>
      </c>
      <c r="K1158" s="33">
        <f t="shared" si="243"/>
        <v>94909.172255810685</v>
      </c>
      <c r="L1158" s="4">
        <f t="shared" si="244"/>
        <v>51.153758389057757</v>
      </c>
      <c r="M1158" s="33">
        <f t="shared" si="241"/>
        <v>6796.5082120535053</v>
      </c>
      <c r="N1158" s="15">
        <f t="shared" si="247"/>
        <v>18.825409371315676</v>
      </c>
      <c r="O1158" s="6"/>
      <c r="P1158" s="7">
        <f t="shared" si="248"/>
        <v>21.746931566579892</v>
      </c>
      <c r="Q1158" s="7"/>
      <c r="R1158" s="46">
        <f t="shared" si="249"/>
        <v>2.1110043424481043E-2</v>
      </c>
      <c r="S1158" s="22">
        <f t="shared" si="245"/>
        <v>0.99255097662632741</v>
      </c>
      <c r="T1158" s="22">
        <f t="shared" si="246"/>
        <v>11.8178421658011</v>
      </c>
      <c r="U1158" s="39">
        <f t="shared" si="250"/>
        <v>5.8597346247946103E-3</v>
      </c>
      <c r="V1158" s="39">
        <f t="shared" si="251"/>
        <v>-8.3533751848543503E-3</v>
      </c>
      <c r="W1158" s="39">
        <f t="shared" si="252"/>
        <v>1.4213109809648961E-2</v>
      </c>
      <c r="Z1158" s="37"/>
      <c r="AA1158" s="37"/>
    </row>
    <row r="1159" spans="1:27">
      <c r="A1159" s="1">
        <v>1966.11</v>
      </c>
      <c r="B1159" s="11">
        <v>80.989999999999995</v>
      </c>
      <c r="C1159" s="4">
        <v>2.8766699999999998</v>
      </c>
      <c r="D1159" s="11">
        <v>5.53667</v>
      </c>
      <c r="E1159" s="11">
        <v>32.9</v>
      </c>
      <c r="F1159" s="4">
        <f t="shared" si="242"/>
        <v>1966.8749999999129</v>
      </c>
      <c r="G1159" s="22">
        <v>5.16</v>
      </c>
      <c r="H1159" s="22">
        <f>G1159+100*variable_alloc_parm!B$8</f>
        <v>5.16</v>
      </c>
      <c r="I1159" s="4">
        <f t="shared" si="239"/>
        <v>750.08063829787238</v>
      </c>
      <c r="J1159" s="4">
        <f t="shared" si="240"/>
        <v>26.641986291793316</v>
      </c>
      <c r="K1159" s="33">
        <f t="shared" si="243"/>
        <v>99953.918385118624</v>
      </c>
      <c r="L1159" s="4">
        <f t="shared" si="244"/>
        <v>51.277305440729492</v>
      </c>
      <c r="M1159" s="33">
        <f t="shared" si="241"/>
        <v>6833.0887925093812</v>
      </c>
      <c r="N1159" s="15">
        <f t="shared" si="247"/>
        <v>19.711251211928964</v>
      </c>
      <c r="O1159" s="6"/>
      <c r="P1159" s="7">
        <f t="shared" si="248"/>
        <v>22.765719180291434</v>
      </c>
      <c r="Q1159" s="7"/>
      <c r="R1159" s="46">
        <f t="shared" si="249"/>
        <v>1.7222795263778019E-2</v>
      </c>
      <c r="S1159" s="22">
        <f t="shared" si="245"/>
        <v>1.0294635264998171</v>
      </c>
      <c r="T1159" s="22">
        <f t="shared" si="246"/>
        <v>11.729810783281673</v>
      </c>
      <c r="U1159" s="39">
        <f t="shared" si="250"/>
        <v>1.2934079183080094E-4</v>
      </c>
      <c r="V1159" s="39">
        <f t="shared" si="251"/>
        <v>-6.3407983623332553E-3</v>
      </c>
      <c r="W1159" s="39">
        <f t="shared" si="252"/>
        <v>6.4701391541640563E-3</v>
      </c>
      <c r="Z1159" s="37"/>
      <c r="AA1159" s="37"/>
    </row>
    <row r="1160" spans="1:27">
      <c r="A1160" s="1">
        <v>1966.12</v>
      </c>
      <c r="B1160" s="11">
        <v>81.33</v>
      </c>
      <c r="C1160" s="4">
        <v>2.87</v>
      </c>
      <c r="D1160" s="11">
        <v>5.55</v>
      </c>
      <c r="E1160" s="11">
        <v>32.9</v>
      </c>
      <c r="F1160" s="4">
        <f t="shared" si="242"/>
        <v>1966.9583333332462</v>
      </c>
      <c r="G1160" s="22">
        <v>4.84</v>
      </c>
      <c r="H1160" s="22">
        <f>G1160+100*variable_alloc_parm!B$8</f>
        <v>4.84</v>
      </c>
      <c r="I1160" s="4">
        <f t="shared" si="239"/>
        <v>753.22951367781172</v>
      </c>
      <c r="J1160" s="4">
        <f t="shared" si="240"/>
        <v>26.580212765957452</v>
      </c>
      <c r="K1160" s="33">
        <f t="shared" si="243"/>
        <v>100668.69771258353</v>
      </c>
      <c r="L1160" s="4">
        <f t="shared" si="244"/>
        <v>51.400759878419464</v>
      </c>
      <c r="M1160" s="33">
        <f t="shared" si="241"/>
        <v>6869.6824333559389</v>
      </c>
      <c r="N1160" s="15">
        <f t="shared" si="247"/>
        <v>19.736473752791969</v>
      </c>
      <c r="O1160" s="6"/>
      <c r="P1160" s="7">
        <f t="shared" si="248"/>
        <v>22.790219081135159</v>
      </c>
      <c r="Q1160" s="7"/>
      <c r="R1160" s="46">
        <f t="shared" si="249"/>
        <v>1.9988484803566055E-2</v>
      </c>
      <c r="S1160" s="22">
        <f t="shared" si="245"/>
        <v>1.0247245931872906</v>
      </c>
      <c r="T1160" s="22">
        <f t="shared" si="246"/>
        <v>12.075412374132732</v>
      </c>
      <c r="U1160" s="39">
        <f t="shared" si="250"/>
        <v>2.7983091447607578E-3</v>
      </c>
      <c r="V1160" s="39">
        <f t="shared" si="251"/>
        <v>-6.0330276215824208E-3</v>
      </c>
      <c r="W1160" s="39">
        <f t="shared" si="252"/>
        <v>8.8313367663431785E-3</v>
      </c>
      <c r="Z1160" s="37"/>
      <c r="AA1160" s="37"/>
    </row>
    <row r="1161" spans="1:27">
      <c r="A1161" s="1">
        <v>1967.01</v>
      </c>
      <c r="B1161" s="11">
        <v>84.45</v>
      </c>
      <c r="C1161" s="4">
        <v>2.88</v>
      </c>
      <c r="D1161" s="11">
        <v>5.5166700000000004</v>
      </c>
      <c r="E1161" s="11">
        <v>32.9</v>
      </c>
      <c r="F1161" s="4">
        <f t="shared" si="242"/>
        <v>1967.0416666665794</v>
      </c>
      <c r="G1161" s="22">
        <v>4.58</v>
      </c>
      <c r="H1161" s="22">
        <f>G1161+100*variable_alloc_parm!B$8</f>
        <v>4.58</v>
      </c>
      <c r="I1161" s="4">
        <f t="shared" si="239"/>
        <v>782.12507598784214</v>
      </c>
      <c r="J1161" s="4">
        <f t="shared" si="240"/>
        <v>26.672826747720368</v>
      </c>
      <c r="K1161" s="33">
        <f t="shared" si="243"/>
        <v>104827.64059115578</v>
      </c>
      <c r="L1161" s="4">
        <f t="shared" si="244"/>
        <v>51.092077477203667</v>
      </c>
      <c r="M1161" s="33">
        <f t="shared" si="241"/>
        <v>6847.8330375371397</v>
      </c>
      <c r="N1161" s="15">
        <f t="shared" si="247"/>
        <v>20.432242125384281</v>
      </c>
      <c r="O1161" s="6"/>
      <c r="P1161" s="7">
        <f t="shared" si="248"/>
        <v>23.586985839267911</v>
      </c>
      <c r="Q1161" s="7"/>
      <c r="R1161" s="46">
        <f t="shared" si="249"/>
        <v>2.0863127305986433E-2</v>
      </c>
      <c r="S1161" s="22">
        <f t="shared" si="245"/>
        <v>0.99984673348798547</v>
      </c>
      <c r="T1161" s="22">
        <f t="shared" si="246"/>
        <v>12.373972032651938</v>
      </c>
      <c r="U1161" s="39">
        <f t="shared" si="250"/>
        <v>-2.3003099633072122E-3</v>
      </c>
      <c r="V1161" s="39">
        <f t="shared" si="251"/>
        <v>-1.0797432825817355E-2</v>
      </c>
      <c r="W1161" s="39">
        <f t="shared" si="252"/>
        <v>8.4971228625101425E-3</v>
      </c>
      <c r="Z1161" s="37"/>
      <c r="AA1161" s="37"/>
    </row>
    <row r="1162" spans="1:27">
      <c r="A1162" s="1">
        <v>1967.02</v>
      </c>
      <c r="B1162" s="11">
        <v>87.36</v>
      </c>
      <c r="C1162" s="4">
        <v>2.89</v>
      </c>
      <c r="D1162" s="11">
        <v>5.4833299999999996</v>
      </c>
      <c r="E1162" s="11">
        <v>32.9</v>
      </c>
      <c r="F1162" s="4">
        <f t="shared" si="242"/>
        <v>1967.1249999999127</v>
      </c>
      <c r="G1162" s="22">
        <v>4.63</v>
      </c>
      <c r="H1162" s="22">
        <f>G1162+100*variable_alloc_parm!B$8</f>
        <v>4.63</v>
      </c>
      <c r="I1162" s="4">
        <f t="shared" ref="I1162:I1225" si="253">B1162*$E$1839/E1162</f>
        <v>809.07574468085124</v>
      </c>
      <c r="J1162" s="4">
        <f t="shared" ref="J1162:J1225" si="254">C1162*$E$1839/E1162</f>
        <v>26.765440729483291</v>
      </c>
      <c r="K1162" s="33">
        <f t="shared" si="243"/>
        <v>108738.76461992192</v>
      </c>
      <c r="L1162" s="4">
        <f t="shared" si="244"/>
        <v>50.783302462006084</v>
      </c>
      <c r="M1162" s="33">
        <f t="shared" ref="M1162:M1225" si="255">L1162*(K1162/I1162)</f>
        <v>6825.212113133658</v>
      </c>
      <c r="N1162" s="15">
        <f t="shared" si="247"/>
        <v>21.074443163678442</v>
      </c>
      <c r="O1162" s="6"/>
      <c r="P1162" s="7">
        <f t="shared" si="248"/>
        <v>24.320019544824323</v>
      </c>
      <c r="Q1162" s="7"/>
      <c r="R1162" s="46">
        <f t="shared" si="249"/>
        <v>1.8503704565098977E-2</v>
      </c>
      <c r="S1162" s="22">
        <f t="shared" si="245"/>
        <v>1.0110339143296996</v>
      </c>
      <c r="T1162" s="22">
        <f t="shared" si="246"/>
        <v>12.372075517118729</v>
      </c>
      <c r="U1162" s="39">
        <f t="shared" si="250"/>
        <v>-9.3358805231843478E-3</v>
      </c>
      <c r="V1162" s="39">
        <f t="shared" si="251"/>
        <v>-1.2447113464996162E-2</v>
      </c>
      <c r="W1162" s="39">
        <f t="shared" si="252"/>
        <v>3.1112329418118145E-3</v>
      </c>
      <c r="Z1162" s="37"/>
      <c r="AA1162" s="37"/>
    </row>
    <row r="1163" spans="1:27">
      <c r="A1163" s="1">
        <v>1967.03</v>
      </c>
      <c r="B1163" s="11">
        <v>89.42</v>
      </c>
      <c r="C1163" s="4">
        <v>2.9</v>
      </c>
      <c r="D1163" s="11">
        <v>5.45</v>
      </c>
      <c r="E1163" s="11">
        <v>33</v>
      </c>
      <c r="F1163" s="4">
        <f t="shared" ref="F1163:F1226" si="256">F1162+1/12</f>
        <v>1967.2083333332459</v>
      </c>
      <c r="G1163" s="22">
        <v>4.54</v>
      </c>
      <c r="H1163" s="22">
        <f>G1163+100*variable_alloc_parm!B$8</f>
        <v>4.54</v>
      </c>
      <c r="I1163" s="4">
        <f t="shared" si="253"/>
        <v>825.64466666666681</v>
      </c>
      <c r="J1163" s="4">
        <f t="shared" si="254"/>
        <v>26.776666666666671</v>
      </c>
      <c r="K1163" s="33">
        <f t="shared" ref="K1163:K1226" si="257">K1162*((I1163+(J1163/12))/I1162)</f>
        <v>111265.50280534639</v>
      </c>
      <c r="L1163" s="4">
        <f t="shared" ref="L1163:L1226" si="258">D1163*$E$1839/E1163</f>
        <v>50.321666666666673</v>
      </c>
      <c r="M1163" s="33">
        <f t="shared" si="255"/>
        <v>6781.4469949579261</v>
      </c>
      <c r="N1163" s="15">
        <f t="shared" si="247"/>
        <v>21.443898602019104</v>
      </c>
      <c r="O1163" s="6"/>
      <c r="P1163" s="7">
        <f t="shared" si="248"/>
        <v>24.737345583070859</v>
      </c>
      <c r="Q1163" s="7"/>
      <c r="R1163" s="46">
        <f t="shared" si="249"/>
        <v>1.85283217665798E-2</v>
      </c>
      <c r="S1163" s="22">
        <f t="shared" ref="S1163:S1226" si="259">((H1163/H1164+H1163/1200+((1+H1164/1200)^(-119))*(1-H1163/H1164)))</f>
        <v>0.99980607830898216</v>
      </c>
      <c r="T1163" s="22">
        <f t="shared" ref="T1163:T1226" si="260">T1162*S1162*E1162/E1163</f>
        <v>12.470683126520477</v>
      </c>
      <c r="U1163" s="39">
        <f t="shared" si="250"/>
        <v>-1.2325121447545717E-2</v>
      </c>
      <c r="V1163" s="39">
        <f t="shared" si="251"/>
        <v>-1.3771681759980003E-2</v>
      </c>
      <c r="W1163" s="39">
        <f t="shared" si="252"/>
        <v>1.4465603124342863E-3</v>
      </c>
      <c r="Z1163" s="37"/>
      <c r="AA1163" s="37"/>
    </row>
    <row r="1164" spans="1:27">
      <c r="A1164" s="1">
        <v>1967.04</v>
      </c>
      <c r="B1164" s="11">
        <v>90.96</v>
      </c>
      <c r="C1164" s="4">
        <v>2.9</v>
      </c>
      <c r="D1164" s="11">
        <v>5.41</v>
      </c>
      <c r="E1164" s="11">
        <v>33.1</v>
      </c>
      <c r="F1164" s="4">
        <f t="shared" si="256"/>
        <v>1967.2916666665792</v>
      </c>
      <c r="G1164" s="22">
        <v>4.59</v>
      </c>
      <c r="H1164" s="22">
        <f>G1164+100*variable_alloc_parm!B$8</f>
        <v>4.59</v>
      </c>
      <c r="I1164" s="4">
        <f t="shared" si="253"/>
        <v>837.32664652567985</v>
      </c>
      <c r="J1164" s="4">
        <f t="shared" si="254"/>
        <v>26.695770392749246</v>
      </c>
      <c r="K1164" s="33">
        <f t="shared" si="257"/>
        <v>113139.58732564705</v>
      </c>
      <c r="L1164" s="4">
        <f t="shared" si="258"/>
        <v>49.801419939577045</v>
      </c>
      <c r="M1164" s="33">
        <f t="shared" si="255"/>
        <v>6729.1685073851204</v>
      </c>
      <c r="N1164" s="15">
        <f t="shared" si="247"/>
        <v>21.686025566746245</v>
      </c>
      <c r="O1164" s="6"/>
      <c r="P1164" s="7">
        <f t="shared" si="248"/>
        <v>25.007294802946525</v>
      </c>
      <c r="Q1164" s="7"/>
      <c r="R1164" s="46">
        <f t="shared" si="249"/>
        <v>1.7450185317673492E-2</v>
      </c>
      <c r="S1164" s="22">
        <f t="shared" si="259"/>
        <v>0.98338901038643711</v>
      </c>
      <c r="T1164" s="22">
        <f t="shared" si="260"/>
        <v>12.430596316872942</v>
      </c>
      <c r="U1164" s="39">
        <f t="shared" si="250"/>
        <v>-1.5975949325965022E-2</v>
      </c>
      <c r="V1164" s="39">
        <f t="shared" si="251"/>
        <v>-1.305060279982817E-2</v>
      </c>
      <c r="W1164" s="39">
        <f t="shared" si="252"/>
        <v>-2.9253465261368516E-3</v>
      </c>
      <c r="Z1164" s="37"/>
      <c r="AA1164" s="37"/>
    </row>
    <row r="1165" spans="1:27">
      <c r="A1165" s="1">
        <v>1967.05</v>
      </c>
      <c r="B1165" s="11">
        <v>92.59</v>
      </c>
      <c r="C1165" s="4">
        <v>2.9</v>
      </c>
      <c r="D1165" s="11">
        <v>5.37</v>
      </c>
      <c r="E1165" s="11">
        <v>33.200000000000003</v>
      </c>
      <c r="F1165" s="4">
        <f t="shared" si="256"/>
        <v>1967.3749999999125</v>
      </c>
      <c r="G1165" s="22">
        <v>4.8499999999999996</v>
      </c>
      <c r="H1165" s="22">
        <f>G1165+100*variable_alloc_parm!B$8</f>
        <v>4.8499999999999996</v>
      </c>
      <c r="I1165" s="4">
        <f t="shared" si="253"/>
        <v>849.76424698795188</v>
      </c>
      <c r="J1165" s="4">
        <f t="shared" si="254"/>
        <v>26.615361445783133</v>
      </c>
      <c r="K1165" s="33">
        <f t="shared" si="257"/>
        <v>115119.84505984317</v>
      </c>
      <c r="L1165" s="4">
        <f t="shared" si="258"/>
        <v>49.284307228915665</v>
      </c>
      <c r="M1165" s="33">
        <f t="shared" si="255"/>
        <v>6676.6774810601337</v>
      </c>
      <c r="N1165" s="15">
        <f t="shared" si="247"/>
        <v>21.9484773896584</v>
      </c>
      <c r="O1165" s="6"/>
      <c r="P1165" s="7">
        <f t="shared" si="248"/>
        <v>25.300129034292659</v>
      </c>
      <c r="Q1165" s="7"/>
      <c r="R1165" s="46">
        <f t="shared" si="249"/>
        <v>1.4241698664414569E-2</v>
      </c>
      <c r="S1165" s="22">
        <f t="shared" si="259"/>
        <v>0.99078328788557335</v>
      </c>
      <c r="T1165" s="22">
        <f t="shared" si="260"/>
        <v>12.187292196675735</v>
      </c>
      <c r="U1165" s="39">
        <f t="shared" si="250"/>
        <v>-1.8103709951358127E-2</v>
      </c>
      <c r="V1165" s="39">
        <f t="shared" si="251"/>
        <v>-1.1605898470410048E-2</v>
      </c>
      <c r="W1165" s="39">
        <f t="shared" si="252"/>
        <v>-6.4978114809480791E-3</v>
      </c>
      <c r="Z1165" s="37"/>
      <c r="AA1165" s="37"/>
    </row>
    <row r="1166" spans="1:27">
      <c r="A1166" s="1">
        <v>1967.06</v>
      </c>
      <c r="B1166" s="11">
        <v>91.43</v>
      </c>
      <c r="C1166" s="4">
        <v>2.9</v>
      </c>
      <c r="D1166" s="11">
        <v>5.33</v>
      </c>
      <c r="E1166" s="11">
        <v>33.299999999999997</v>
      </c>
      <c r="F1166" s="4">
        <f t="shared" si="256"/>
        <v>1967.4583333332457</v>
      </c>
      <c r="G1166" s="22">
        <v>5.0199999999999996</v>
      </c>
      <c r="H1166" s="22">
        <f>G1166+100*variable_alloc_parm!B$8</f>
        <v>5.0199999999999996</v>
      </c>
      <c r="I1166" s="4">
        <f t="shared" si="253"/>
        <v>836.59822822822844</v>
      </c>
      <c r="J1166" s="4">
        <f t="shared" si="254"/>
        <v>26.535435435435442</v>
      </c>
      <c r="K1166" s="33">
        <f t="shared" si="257"/>
        <v>113635.778026564</v>
      </c>
      <c r="L1166" s="4">
        <f t="shared" si="258"/>
        <v>48.770300300300306</v>
      </c>
      <c r="M1166" s="33">
        <f t="shared" si="255"/>
        <v>6624.507239216734</v>
      </c>
      <c r="N1166" s="15">
        <f t="shared" si="247"/>
        <v>21.552097609793485</v>
      </c>
      <c r="O1166" s="6"/>
      <c r="P1166" s="7">
        <f t="shared" si="248"/>
        <v>24.83520793471309</v>
      </c>
      <c r="Q1166" s="7"/>
      <c r="R1166" s="46">
        <f t="shared" si="249"/>
        <v>1.3322936774481063E-2</v>
      </c>
      <c r="S1166" s="22">
        <f t="shared" si="259"/>
        <v>0.99333424485123878</v>
      </c>
      <c r="T1166" s="22">
        <f t="shared" si="260"/>
        <v>12.038704275587987</v>
      </c>
      <c r="U1166" s="39">
        <f t="shared" si="250"/>
        <v>-1.6593517526992896E-2</v>
      </c>
      <c r="V1166" s="39">
        <f t="shared" si="251"/>
        <v>-9.1929769882308499E-3</v>
      </c>
      <c r="W1166" s="39">
        <f t="shared" si="252"/>
        <v>-7.400540538762046E-3</v>
      </c>
      <c r="Z1166" s="37"/>
      <c r="AA1166" s="37"/>
    </row>
    <row r="1167" spans="1:27">
      <c r="A1167" s="1">
        <v>1967.07</v>
      </c>
      <c r="B1167" s="11">
        <v>93.01</v>
      </c>
      <c r="C1167" s="4">
        <v>2.9066700000000001</v>
      </c>
      <c r="D1167" s="11">
        <v>5.32</v>
      </c>
      <c r="E1167" s="11">
        <v>33.4</v>
      </c>
      <c r="F1167" s="4">
        <f t="shared" si="256"/>
        <v>1967.541666666579</v>
      </c>
      <c r="G1167" s="22">
        <v>5.16</v>
      </c>
      <c r="H1167" s="22">
        <f>G1167+100*variable_alloc_parm!B$8</f>
        <v>5.16</v>
      </c>
      <c r="I1167" s="4">
        <f t="shared" si="253"/>
        <v>848.50739520958098</v>
      </c>
      <c r="J1167" s="4">
        <f t="shared" si="254"/>
        <v>26.51683679640719</v>
      </c>
      <c r="K1167" s="33">
        <f t="shared" si="257"/>
        <v>115553.55948539608</v>
      </c>
      <c r="L1167" s="4">
        <f t="shared" si="258"/>
        <v>48.533053892215584</v>
      </c>
      <c r="M1167" s="33">
        <f t="shared" si="255"/>
        <v>6609.449913582489</v>
      </c>
      <c r="N1167" s="15">
        <f t="shared" si="247"/>
        <v>21.804196245666365</v>
      </c>
      <c r="O1167" s="6"/>
      <c r="P1167" s="7">
        <f t="shared" si="248"/>
        <v>25.117400694974108</v>
      </c>
      <c r="Q1167" s="7"/>
      <c r="R1167" s="46">
        <f t="shared" si="249"/>
        <v>1.0970175118491618E-2</v>
      </c>
      <c r="S1167" s="22">
        <f t="shared" si="259"/>
        <v>0.99505147492736934</v>
      </c>
      <c r="T1167" s="22">
        <f t="shared" si="260"/>
        <v>11.922653456445104</v>
      </c>
      <c r="U1167" s="39">
        <f t="shared" si="250"/>
        <v>-1.7466825169580535E-2</v>
      </c>
      <c r="V1167" s="39">
        <f t="shared" si="251"/>
        <v>-8.4690950527326336E-3</v>
      </c>
      <c r="W1167" s="39">
        <f t="shared" si="252"/>
        <v>-8.9977301168479018E-3</v>
      </c>
      <c r="Z1167" s="37"/>
      <c r="AA1167" s="37"/>
    </row>
    <row r="1168" spans="1:27">
      <c r="A1168" s="1">
        <v>1967.08</v>
      </c>
      <c r="B1168" s="11">
        <v>94.49</v>
      </c>
      <c r="C1168" s="4">
        <v>2.9133300000000002</v>
      </c>
      <c r="D1168" s="11">
        <v>5.31</v>
      </c>
      <c r="E1168" s="11">
        <v>33.5</v>
      </c>
      <c r="F1168" s="4">
        <f t="shared" si="256"/>
        <v>1967.6249999999122</v>
      </c>
      <c r="G1168" s="22">
        <v>5.28</v>
      </c>
      <c r="H1168" s="22">
        <f>G1168+100*variable_alloc_parm!B$8</f>
        <v>5.28</v>
      </c>
      <c r="I1168" s="4">
        <f t="shared" si="253"/>
        <v>859.43591044776133</v>
      </c>
      <c r="J1168" s="4">
        <f t="shared" si="254"/>
        <v>26.498258238805978</v>
      </c>
      <c r="K1168" s="33">
        <f t="shared" si="257"/>
        <v>117342.57493676833</v>
      </c>
      <c r="L1168" s="4">
        <f t="shared" si="258"/>
        <v>48.297223880597016</v>
      </c>
      <c r="M1168" s="33">
        <f t="shared" si="255"/>
        <v>6594.2329655438652</v>
      </c>
      <c r="N1168" s="15">
        <f t="shared" si="247"/>
        <v>22.030627049126021</v>
      </c>
      <c r="O1168" s="6"/>
      <c r="P1168" s="7">
        <f t="shared" si="248"/>
        <v>25.369524753969287</v>
      </c>
      <c r="Q1168" s="7"/>
      <c r="R1168" s="46">
        <f t="shared" si="249"/>
        <v>9.6027920021897126E-3</v>
      </c>
      <c r="S1168" s="22">
        <f t="shared" si="259"/>
        <v>1.0028599810166616</v>
      </c>
      <c r="T1168" s="22">
        <f t="shared" si="260"/>
        <v>11.828240014624244</v>
      </c>
      <c r="U1168" s="39">
        <f t="shared" si="250"/>
        <v>-2.1350205562549629E-2</v>
      </c>
      <c r="V1168" s="39">
        <f t="shared" si="251"/>
        <v>-7.8862428294715903E-3</v>
      </c>
      <c r="W1168" s="39">
        <f t="shared" si="252"/>
        <v>-1.3463962733078039E-2</v>
      </c>
      <c r="Z1168" s="37"/>
      <c r="AA1168" s="37"/>
    </row>
    <row r="1169" spans="1:27">
      <c r="A1169" s="1">
        <v>1967.09</v>
      </c>
      <c r="B1169" s="11">
        <v>95.81</v>
      </c>
      <c r="C1169" s="4">
        <v>2.92</v>
      </c>
      <c r="D1169" s="11">
        <v>5.3</v>
      </c>
      <c r="E1169" s="11">
        <v>33.6</v>
      </c>
      <c r="F1169" s="4">
        <f t="shared" si="256"/>
        <v>1967.7083333332455</v>
      </c>
      <c r="G1169" s="22">
        <v>5.3</v>
      </c>
      <c r="H1169" s="22">
        <f>G1169+100*variable_alloc_parm!B$8</f>
        <v>5.3</v>
      </c>
      <c r="I1169" s="4">
        <f t="shared" si="253"/>
        <v>868.84842261904771</v>
      </c>
      <c r="J1169" s="4">
        <f t="shared" si="254"/>
        <v>26.479880952380956</v>
      </c>
      <c r="K1169" s="33">
        <f t="shared" si="257"/>
        <v>118928.99130919224</v>
      </c>
      <c r="L1169" s="4">
        <f t="shared" si="258"/>
        <v>48.062797619047622</v>
      </c>
      <c r="M1169" s="33">
        <f t="shared" si="255"/>
        <v>6578.8921191808668</v>
      </c>
      <c r="N1169" s="15">
        <f t="shared" si="247"/>
        <v>22.21914548866479</v>
      </c>
      <c r="O1169" s="6"/>
      <c r="P1169" s="7">
        <f t="shared" si="248"/>
        <v>25.577428710702129</v>
      </c>
      <c r="Q1169" s="7"/>
      <c r="R1169" s="46">
        <f t="shared" si="249"/>
        <v>9.3208473238869313E-3</v>
      </c>
      <c r="S1169" s="22">
        <f t="shared" si="259"/>
        <v>0.99066932403217856</v>
      </c>
      <c r="T1169" s="22">
        <f t="shared" si="260"/>
        <v>11.826764781060733</v>
      </c>
      <c r="U1169" s="39">
        <f t="shared" si="250"/>
        <v>-2.4132878792964996E-2</v>
      </c>
      <c r="V1169" s="39">
        <f t="shared" si="251"/>
        <v>-7.1723420467514343E-3</v>
      </c>
      <c r="W1169" s="39">
        <f t="shared" si="252"/>
        <v>-1.6960536746213561E-2</v>
      </c>
      <c r="Z1169" s="37"/>
      <c r="AA1169" s="37"/>
    </row>
    <row r="1170" spans="1:27">
      <c r="A1170" s="1">
        <v>1967.1</v>
      </c>
      <c r="B1170" s="11">
        <v>95.66</v>
      </c>
      <c r="C1170" s="4">
        <v>2.92</v>
      </c>
      <c r="D1170" s="11">
        <v>5.31</v>
      </c>
      <c r="E1170" s="11">
        <v>33.700000000000003</v>
      </c>
      <c r="F1170" s="4">
        <f t="shared" si="256"/>
        <v>1967.7916666665787</v>
      </c>
      <c r="G1170" s="22">
        <v>5.48</v>
      </c>
      <c r="H1170" s="22">
        <f>G1170+100*variable_alloc_parm!B$8</f>
        <v>5.48</v>
      </c>
      <c r="I1170" s="4">
        <f t="shared" si="253"/>
        <v>864.91400593471815</v>
      </c>
      <c r="J1170" s="4">
        <f t="shared" si="254"/>
        <v>26.401305637982198</v>
      </c>
      <c r="K1170" s="33">
        <f t="shared" si="257"/>
        <v>118691.59721195177</v>
      </c>
      <c r="L1170" s="4">
        <f t="shared" si="258"/>
        <v>48.01059347181009</v>
      </c>
      <c r="M1170" s="33">
        <f t="shared" si="255"/>
        <v>6588.4631109707707</v>
      </c>
      <c r="N1170" s="15">
        <f t="shared" si="247"/>
        <v>22.068199194183887</v>
      </c>
      <c r="O1170" s="6"/>
      <c r="P1170" s="7">
        <f t="shared" si="248"/>
        <v>25.39502305583051</v>
      </c>
      <c r="Q1170" s="7"/>
      <c r="R1170" s="46">
        <f t="shared" si="249"/>
        <v>8.1310570335601795E-3</v>
      </c>
      <c r="S1170" s="22">
        <f t="shared" si="259"/>
        <v>0.98419589994287426</v>
      </c>
      <c r="T1170" s="22">
        <f t="shared" si="260"/>
        <v>11.681646266775607</v>
      </c>
      <c r="U1170" s="39">
        <f t="shared" si="250"/>
        <v>-2.6416414101271268E-2</v>
      </c>
      <c r="V1170" s="39">
        <f t="shared" si="251"/>
        <v>-6.9106636236335728E-3</v>
      </c>
      <c r="W1170" s="39">
        <f t="shared" si="252"/>
        <v>-1.9505750477637696E-2</v>
      </c>
      <c r="Z1170" s="37"/>
      <c r="AA1170" s="37"/>
    </row>
    <row r="1171" spans="1:27">
      <c r="A1171" s="1">
        <v>1967.11</v>
      </c>
      <c r="B1171" s="11">
        <v>92.66</v>
      </c>
      <c r="C1171" s="4">
        <v>2.92</v>
      </c>
      <c r="D1171" s="11">
        <v>5.32</v>
      </c>
      <c r="E1171" s="11">
        <v>33.799999999999997</v>
      </c>
      <c r="F1171" s="4">
        <f t="shared" si="256"/>
        <v>1967.874999999912</v>
      </c>
      <c r="G1171" s="22">
        <v>5.75</v>
      </c>
      <c r="H1171" s="22">
        <f>G1171+100*variable_alloc_parm!B$8</f>
        <v>5.75</v>
      </c>
      <c r="I1171" s="4">
        <f t="shared" si="253"/>
        <v>835.31071005917181</v>
      </c>
      <c r="J1171" s="4">
        <f t="shared" si="254"/>
        <v>26.323195266272197</v>
      </c>
      <c r="K1171" s="33">
        <f t="shared" si="257"/>
        <v>114930.18208043504</v>
      </c>
      <c r="L1171" s="4">
        <f t="shared" si="258"/>
        <v>47.958698224852085</v>
      </c>
      <c r="M1171" s="33">
        <f t="shared" si="255"/>
        <v>6598.6247428007173</v>
      </c>
      <c r="N1171" s="15">
        <f t="shared" si="247"/>
        <v>21.263102968336288</v>
      </c>
      <c r="O1171" s="6"/>
      <c r="P1171" s="7">
        <f t="shared" si="248"/>
        <v>24.462965360562396</v>
      </c>
      <c r="Q1171" s="7"/>
      <c r="R1171" s="46">
        <f t="shared" si="249"/>
        <v>7.0893778261975557E-3</v>
      </c>
      <c r="S1171" s="22">
        <f t="shared" si="259"/>
        <v>1.0085725527060585</v>
      </c>
      <c r="T1171" s="22">
        <f t="shared" si="260"/>
        <v>11.463013483537786</v>
      </c>
      <c r="U1171" s="39">
        <f t="shared" si="250"/>
        <v>-2.279195981652804E-2</v>
      </c>
      <c r="V1171" s="39">
        <f t="shared" si="251"/>
        <v>-5.307967461709362E-3</v>
      </c>
      <c r="W1171" s="39">
        <f t="shared" si="252"/>
        <v>-1.7483992354818678E-2</v>
      </c>
      <c r="Z1171" s="37"/>
      <c r="AA1171" s="37"/>
    </row>
    <row r="1172" spans="1:27">
      <c r="A1172" s="1">
        <v>1967.12</v>
      </c>
      <c r="B1172" s="11">
        <v>95.3</v>
      </c>
      <c r="C1172" s="4">
        <v>2.92</v>
      </c>
      <c r="D1172" s="11">
        <v>5.33</v>
      </c>
      <c r="E1172" s="11">
        <v>33.9</v>
      </c>
      <c r="F1172" s="4">
        <f t="shared" si="256"/>
        <v>1967.9583333332453</v>
      </c>
      <c r="G1172" s="22">
        <v>5.7</v>
      </c>
      <c r="H1172" s="22">
        <f>G1172+100*variable_alloc_parm!B$8</f>
        <v>5.7</v>
      </c>
      <c r="I1172" s="4">
        <f t="shared" si="253"/>
        <v>856.57551622418896</v>
      </c>
      <c r="J1172" s="4">
        <f t="shared" si="254"/>
        <v>26.245545722713871</v>
      </c>
      <c r="K1172" s="33">
        <f t="shared" si="257"/>
        <v>118156.92767867153</v>
      </c>
      <c r="L1172" s="4">
        <f t="shared" si="258"/>
        <v>47.90710914454278</v>
      </c>
      <c r="M1172" s="33">
        <f t="shared" si="255"/>
        <v>6608.3570254702972</v>
      </c>
      <c r="N1172" s="15">
        <f t="shared" si="247"/>
        <v>21.751597808723638</v>
      </c>
      <c r="O1172" s="6"/>
      <c r="P1172" s="7">
        <f t="shared" si="248"/>
        <v>25.018284016206447</v>
      </c>
      <c r="Q1172" s="7"/>
      <c r="R1172" s="46">
        <f t="shared" si="249"/>
        <v>6.8338405886379031E-3</v>
      </c>
      <c r="S1172" s="22">
        <f t="shared" si="259"/>
        <v>1.0177042180566567</v>
      </c>
      <c r="T1172" s="22">
        <f t="shared" si="260"/>
        <v>11.527176697725478</v>
      </c>
      <c r="U1172" s="39">
        <f t="shared" si="250"/>
        <v>-2.5881512493090342E-2</v>
      </c>
      <c r="V1172" s="39">
        <f t="shared" si="251"/>
        <v>-6.3128452528026235E-3</v>
      </c>
      <c r="W1172" s="39">
        <f t="shared" si="252"/>
        <v>-1.9568667240287718E-2</v>
      </c>
      <c r="Z1172" s="37"/>
      <c r="AA1172" s="37"/>
    </row>
    <row r="1173" spans="1:27">
      <c r="A1173" s="1">
        <v>1968.01</v>
      </c>
      <c r="B1173" s="11">
        <v>95.04</v>
      </c>
      <c r="C1173" s="4">
        <v>2.93</v>
      </c>
      <c r="D1173" s="11">
        <v>5.3666700000000001</v>
      </c>
      <c r="E1173" s="11">
        <v>34.1</v>
      </c>
      <c r="F1173" s="4">
        <f t="shared" si="256"/>
        <v>1968.0416666665785</v>
      </c>
      <c r="G1173" s="22">
        <v>5.53</v>
      </c>
      <c r="H1173" s="22">
        <f>G1173+100*variable_alloc_parm!B$8</f>
        <v>5.53</v>
      </c>
      <c r="I1173" s="4">
        <f t="shared" si="253"/>
        <v>849.22838709677433</v>
      </c>
      <c r="J1173" s="4">
        <f t="shared" si="254"/>
        <v>26.18096774193549</v>
      </c>
      <c r="K1173" s="33">
        <f t="shared" si="257"/>
        <v>117444.4094779327</v>
      </c>
      <c r="L1173" s="4">
        <f t="shared" si="258"/>
        <v>47.953793225806457</v>
      </c>
      <c r="M1173" s="33">
        <f t="shared" si="255"/>
        <v>6631.7907093112062</v>
      </c>
      <c r="N1173" s="15">
        <f t="shared" si="247"/>
        <v>21.51153589633218</v>
      </c>
      <c r="O1173" s="6"/>
      <c r="P1173" s="7">
        <f t="shared" si="248"/>
        <v>24.736682989926905</v>
      </c>
      <c r="Q1173" s="7"/>
      <c r="R1173" s="46">
        <f t="shared" si="249"/>
        <v>8.9313505399880935E-3</v>
      </c>
      <c r="S1173" s="22">
        <f t="shared" si="259"/>
        <v>1.0023253980989233</v>
      </c>
      <c r="T1173" s="22">
        <f t="shared" si="260"/>
        <v>11.662451324993288</v>
      </c>
      <c r="U1173" s="39">
        <f t="shared" si="250"/>
        <v>-2.9267866978391788E-2</v>
      </c>
      <c r="V1173" s="39">
        <f t="shared" si="251"/>
        <v>-9.3120270743408673E-3</v>
      </c>
      <c r="W1173" s="39">
        <f t="shared" si="252"/>
        <v>-1.995583990405092E-2</v>
      </c>
      <c r="Z1173" s="37"/>
      <c r="AA1173" s="37"/>
    </row>
    <row r="1174" spans="1:27">
      <c r="A1174" s="1">
        <v>1968.02</v>
      </c>
      <c r="B1174" s="11">
        <v>90.75</v>
      </c>
      <c r="C1174" s="4">
        <v>2.94</v>
      </c>
      <c r="D1174" s="11">
        <v>5.4033300000000004</v>
      </c>
      <c r="E1174" s="11">
        <v>34.200000000000003</v>
      </c>
      <c r="F1174" s="4">
        <f t="shared" si="256"/>
        <v>1968.1249999999118</v>
      </c>
      <c r="G1174" s="22">
        <v>5.56</v>
      </c>
      <c r="H1174" s="22">
        <f>G1174+100*variable_alloc_parm!B$8</f>
        <v>5.56</v>
      </c>
      <c r="I1174" s="4">
        <f t="shared" si="253"/>
        <v>808.52412280701765</v>
      </c>
      <c r="J1174" s="4">
        <f t="shared" si="254"/>
        <v>26.193508771929825</v>
      </c>
      <c r="K1174" s="33">
        <f t="shared" si="257"/>
        <v>112117.06575352605</v>
      </c>
      <c r="L1174" s="4">
        <f t="shared" si="258"/>
        <v>48.140194473684218</v>
      </c>
      <c r="M1174" s="33">
        <f t="shared" si="255"/>
        <v>6675.5427536969692</v>
      </c>
      <c r="N1174" s="15">
        <f t="shared" si="247"/>
        <v>20.424992376214227</v>
      </c>
      <c r="O1174" s="6"/>
      <c r="P1174" s="7">
        <f t="shared" si="248"/>
        <v>23.486290074730878</v>
      </c>
      <c r="Q1174" s="7"/>
      <c r="R1174" s="46">
        <f t="shared" si="249"/>
        <v>1.140235753135415E-2</v>
      </c>
      <c r="S1174" s="22">
        <f t="shared" si="259"/>
        <v>0.99104669427467706</v>
      </c>
      <c r="T1174" s="22">
        <f t="shared" si="260"/>
        <v>11.655391134480777</v>
      </c>
      <c r="U1174" s="39">
        <f t="shared" si="250"/>
        <v>-2.6320637692261561E-2</v>
      </c>
      <c r="V1174" s="39">
        <f t="shared" si="251"/>
        <v>-9.7000904770658813E-3</v>
      </c>
      <c r="W1174" s="39">
        <f t="shared" si="252"/>
        <v>-1.662054721519568E-2</v>
      </c>
      <c r="Z1174" s="37"/>
      <c r="AA1174" s="37"/>
    </row>
    <row r="1175" spans="1:27">
      <c r="A1175" s="1">
        <v>1968.03</v>
      </c>
      <c r="B1175" s="11">
        <v>89.09</v>
      </c>
      <c r="C1175" s="4">
        <v>2.95</v>
      </c>
      <c r="D1175" s="11">
        <v>5.44</v>
      </c>
      <c r="E1175" s="11">
        <v>34.299999999999997</v>
      </c>
      <c r="F1175" s="4">
        <f t="shared" si="256"/>
        <v>1968.208333333245</v>
      </c>
      <c r="G1175" s="22">
        <v>5.74</v>
      </c>
      <c r="H1175" s="22">
        <f>G1175+100*variable_alloc_parm!B$8</f>
        <v>5.74</v>
      </c>
      <c r="I1175" s="4">
        <f t="shared" si="253"/>
        <v>791.42049562682234</v>
      </c>
      <c r="J1175" s="4">
        <f t="shared" si="254"/>
        <v>26.20597667638485</v>
      </c>
      <c r="K1175" s="33">
        <f t="shared" si="257"/>
        <v>110048.15565117213</v>
      </c>
      <c r="L1175" s="4">
        <f t="shared" si="258"/>
        <v>48.325597667638498</v>
      </c>
      <c r="M1175" s="33">
        <f t="shared" si="255"/>
        <v>6719.7437057175475</v>
      </c>
      <c r="N1175" s="15">
        <f t="shared" si="247"/>
        <v>19.934711308295697</v>
      </c>
      <c r="O1175" s="6"/>
      <c r="P1175" s="7">
        <f t="shared" si="248"/>
        <v>22.92379026063562</v>
      </c>
      <c r="Q1175" s="7"/>
      <c r="R1175" s="46">
        <f t="shared" si="249"/>
        <v>1.0394369323284233E-2</v>
      </c>
      <c r="S1175" s="22">
        <f t="shared" si="259"/>
        <v>1.0123656295663206</v>
      </c>
      <c r="T1175" s="22">
        <f t="shared" si="260"/>
        <v>11.517360362018948</v>
      </c>
      <c r="U1175" s="39">
        <f t="shared" si="250"/>
        <v>-2.5014894991435943E-2</v>
      </c>
      <c r="V1175" s="39">
        <f t="shared" si="251"/>
        <v>-8.7105434123138092E-3</v>
      </c>
      <c r="W1175" s="39">
        <f t="shared" si="252"/>
        <v>-1.6304351579122134E-2</v>
      </c>
      <c r="Z1175" s="37"/>
      <c r="AA1175" s="37"/>
    </row>
    <row r="1176" spans="1:27">
      <c r="A1176" s="1">
        <v>1968.04</v>
      </c>
      <c r="B1176" s="11">
        <v>95.67</v>
      </c>
      <c r="C1176" s="4">
        <v>2.96333</v>
      </c>
      <c r="D1176" s="11">
        <v>5.4833299999999996</v>
      </c>
      <c r="E1176" s="11">
        <v>34.4</v>
      </c>
      <c r="F1176" s="4">
        <f t="shared" si="256"/>
        <v>1968.2916666665783</v>
      </c>
      <c r="G1176" s="22">
        <v>5.64</v>
      </c>
      <c r="H1176" s="22">
        <f>G1176+100*variable_alloc_parm!B$8</f>
        <v>5.64</v>
      </c>
      <c r="I1176" s="4">
        <f t="shared" si="253"/>
        <v>847.40258720930251</v>
      </c>
      <c r="J1176" s="4">
        <f t="shared" si="254"/>
        <v>26.247867761627912</v>
      </c>
      <c r="K1176" s="33">
        <f t="shared" si="257"/>
        <v>118136.69612988285</v>
      </c>
      <c r="L1176" s="4">
        <f t="shared" si="258"/>
        <v>48.568914273255814</v>
      </c>
      <c r="M1176" s="33">
        <f t="shared" si="255"/>
        <v>6771.0096162837926</v>
      </c>
      <c r="N1176" s="15">
        <f t="shared" si="247"/>
        <v>21.277356015671742</v>
      </c>
      <c r="O1176" s="6"/>
      <c r="P1176" s="7">
        <f t="shared" si="248"/>
        <v>24.465807304987642</v>
      </c>
      <c r="Q1176" s="7"/>
      <c r="R1176" s="46">
        <f t="shared" si="249"/>
        <v>8.1724569389255985E-3</v>
      </c>
      <c r="S1176" s="22">
        <f t="shared" si="259"/>
        <v>0.98744069838917836</v>
      </c>
      <c r="T1176" s="22">
        <f t="shared" si="260"/>
        <v>11.625885065192623</v>
      </c>
      <c r="U1176" s="39">
        <f t="shared" si="250"/>
        <v>-2.808877773538998E-2</v>
      </c>
      <c r="V1176" s="39">
        <f t="shared" si="251"/>
        <v>-1.0493246848304993E-2</v>
      </c>
      <c r="W1176" s="39">
        <f t="shared" si="252"/>
        <v>-1.7595530887084987E-2</v>
      </c>
      <c r="Z1176" s="37"/>
      <c r="AA1176" s="37"/>
    </row>
    <row r="1177" spans="1:27">
      <c r="A1177" s="1">
        <v>1968.05</v>
      </c>
      <c r="B1177" s="11">
        <v>97.87</v>
      </c>
      <c r="C1177" s="4">
        <v>2.9766699999999999</v>
      </c>
      <c r="D1177" s="11">
        <v>5.5266700000000002</v>
      </c>
      <c r="E1177" s="11">
        <v>34.5</v>
      </c>
      <c r="F1177" s="4">
        <f t="shared" si="256"/>
        <v>1968.3749999999116</v>
      </c>
      <c r="G1177" s="22">
        <v>5.87</v>
      </c>
      <c r="H1177" s="22">
        <f>G1177+100*variable_alloc_parm!B$8</f>
        <v>5.87</v>
      </c>
      <c r="I1177" s="4">
        <f t="shared" si="253"/>
        <v>864.37649275362332</v>
      </c>
      <c r="J1177" s="4">
        <f t="shared" si="254"/>
        <v>26.289604318840585</v>
      </c>
      <c r="K1177" s="33">
        <f t="shared" si="257"/>
        <v>120808.45459746316</v>
      </c>
      <c r="L1177" s="4">
        <f t="shared" si="258"/>
        <v>48.810908666666677</v>
      </c>
      <c r="M1177" s="33">
        <f t="shared" si="255"/>
        <v>6821.9930700946325</v>
      </c>
      <c r="N1177" s="15">
        <f t="shared" si="247"/>
        <v>21.63022714277988</v>
      </c>
      <c r="O1177" s="6"/>
      <c r="P1177" s="7">
        <f t="shared" si="248"/>
        <v>24.869313748785782</v>
      </c>
      <c r="Q1177" s="7"/>
      <c r="R1177" s="46">
        <f t="shared" si="249"/>
        <v>5.4011560832052941E-3</v>
      </c>
      <c r="S1177" s="22">
        <f t="shared" si="259"/>
        <v>1.0162240888211822</v>
      </c>
      <c r="T1177" s="22">
        <f t="shared" si="260"/>
        <v>11.44659707666419</v>
      </c>
      <c r="U1177" s="39">
        <f t="shared" si="250"/>
        <v>-2.5957646492055675E-2</v>
      </c>
      <c r="V1177" s="39">
        <f t="shared" si="251"/>
        <v>-1.0541948226916231E-2</v>
      </c>
      <c r="W1177" s="39">
        <f t="shared" si="252"/>
        <v>-1.5415698265139444E-2</v>
      </c>
      <c r="Z1177" s="37"/>
      <c r="AA1177" s="37"/>
    </row>
    <row r="1178" spans="1:27">
      <c r="A1178" s="1">
        <v>1968.06</v>
      </c>
      <c r="B1178" s="11">
        <v>100.5</v>
      </c>
      <c r="C1178" s="4">
        <v>2.99</v>
      </c>
      <c r="D1178" s="11">
        <v>5.57</v>
      </c>
      <c r="E1178" s="11">
        <v>34.700000000000003</v>
      </c>
      <c r="F1178" s="4">
        <f t="shared" si="256"/>
        <v>1968.4583333332448</v>
      </c>
      <c r="G1178" s="22">
        <v>5.72</v>
      </c>
      <c r="H1178" s="22">
        <f>G1178+100*variable_alloc_parm!B$8</f>
        <v>5.72</v>
      </c>
      <c r="I1178" s="4">
        <f t="shared" si="253"/>
        <v>882.48847262247853</v>
      </c>
      <c r="J1178" s="4">
        <f t="shared" si="254"/>
        <v>26.255129682997122</v>
      </c>
      <c r="K1178" s="33">
        <f t="shared" si="257"/>
        <v>123645.64470509683</v>
      </c>
      <c r="L1178" s="4">
        <f t="shared" si="258"/>
        <v>48.910057636887615</v>
      </c>
      <c r="M1178" s="33">
        <f t="shared" si="255"/>
        <v>6852.7984179839723</v>
      </c>
      <c r="N1178" s="15">
        <f t="shared" si="247"/>
        <v>22.004623431346541</v>
      </c>
      <c r="O1178" s="6"/>
      <c r="P1178" s="7">
        <f t="shared" si="248"/>
        <v>25.296903018034897</v>
      </c>
      <c r="Q1178" s="7"/>
      <c r="R1178" s="46">
        <f t="shared" si="249"/>
        <v>6.7030870496969444E-3</v>
      </c>
      <c r="S1178" s="22">
        <f t="shared" si="259"/>
        <v>1.0215537495838729</v>
      </c>
      <c r="T1178" s="22">
        <f t="shared" si="260"/>
        <v>11.565262683273817</v>
      </c>
      <c r="U1178" s="39">
        <f t="shared" si="250"/>
        <v>-2.8609620524990942E-2</v>
      </c>
      <c r="V1178" s="39">
        <f t="shared" si="251"/>
        <v>-1.2668593559625685E-2</v>
      </c>
      <c r="W1178" s="39">
        <f t="shared" si="252"/>
        <v>-1.5941026965365257E-2</v>
      </c>
      <c r="Z1178" s="37"/>
      <c r="AA1178" s="37"/>
    </row>
    <row r="1179" spans="1:27">
      <c r="A1179" s="1">
        <v>1968.07</v>
      </c>
      <c r="B1179" s="11">
        <v>100.3</v>
      </c>
      <c r="C1179" s="4">
        <v>3.0033300000000001</v>
      </c>
      <c r="D1179" s="11">
        <v>5.6</v>
      </c>
      <c r="E1179" s="11">
        <v>34.9</v>
      </c>
      <c r="F1179" s="4">
        <f t="shared" si="256"/>
        <v>1968.5416666665781</v>
      </c>
      <c r="G1179" s="22">
        <v>5.5</v>
      </c>
      <c r="H1179" s="22">
        <f>G1179+100*variable_alloc_parm!B$8</f>
        <v>5.5</v>
      </c>
      <c r="I1179" s="4">
        <f t="shared" si="253"/>
        <v>875.68510028653304</v>
      </c>
      <c r="J1179" s="4">
        <f t="shared" si="254"/>
        <v>26.221050171919778</v>
      </c>
      <c r="K1179" s="33">
        <f t="shared" si="257"/>
        <v>122998.57585160359</v>
      </c>
      <c r="L1179" s="4">
        <f t="shared" si="258"/>
        <v>48.891690544412612</v>
      </c>
      <c r="M1179" s="33">
        <f t="shared" si="255"/>
        <v>6867.3182928113656</v>
      </c>
      <c r="N1179" s="15">
        <f t="shared" si="247"/>
        <v>21.753537415670948</v>
      </c>
      <c r="O1179" s="6"/>
      <c r="P1179" s="7">
        <f t="shared" si="248"/>
        <v>25.006714675274804</v>
      </c>
      <c r="Q1179" s="7"/>
      <c r="R1179" s="46">
        <f t="shared" si="249"/>
        <v>9.6611769330873093E-3</v>
      </c>
      <c r="S1179" s="22">
        <f t="shared" si="259"/>
        <v>1.0107099146729044</v>
      </c>
      <c r="T1179" s="22">
        <f t="shared" si="260"/>
        <v>11.746832373295765</v>
      </c>
      <c r="U1179" s="39">
        <f t="shared" si="250"/>
        <v>-2.889946510850061E-2</v>
      </c>
      <c r="V1179" s="39">
        <f t="shared" si="251"/>
        <v>-1.5443154806242365E-2</v>
      </c>
      <c r="W1179" s="39">
        <f t="shared" si="252"/>
        <v>-1.3456310302258245E-2</v>
      </c>
      <c r="Z1179" s="37"/>
      <c r="AA1179" s="37"/>
    </row>
    <row r="1180" spans="1:27">
      <c r="A1180" s="1">
        <v>1968.08</v>
      </c>
      <c r="B1180" s="11">
        <v>98.11</v>
      </c>
      <c r="C1180" s="4">
        <v>3.01667</v>
      </c>
      <c r="D1180" s="11">
        <v>5.63</v>
      </c>
      <c r="E1180" s="11">
        <v>35</v>
      </c>
      <c r="F1180" s="4">
        <f t="shared" si="256"/>
        <v>1968.6249999999113</v>
      </c>
      <c r="G1180" s="22">
        <v>5.42</v>
      </c>
      <c r="H1180" s="22">
        <f>G1180+100*variable_alloc_parm!B$8</f>
        <v>5.42</v>
      </c>
      <c r="I1180" s="4">
        <f t="shared" si="253"/>
        <v>854.11762857142878</v>
      </c>
      <c r="J1180" s="4">
        <f t="shared" si="254"/>
        <v>26.262267114285716</v>
      </c>
      <c r="K1180" s="33">
        <f t="shared" si="257"/>
        <v>120276.61200437509</v>
      </c>
      <c r="L1180" s="4">
        <f t="shared" si="258"/>
        <v>49.013171428571432</v>
      </c>
      <c r="M1180" s="33">
        <f t="shared" si="255"/>
        <v>6902.0214614680617</v>
      </c>
      <c r="N1180" s="15">
        <f t="shared" si="247"/>
        <v>21.13776679361786</v>
      </c>
      <c r="O1180" s="6"/>
      <c r="P1180" s="7">
        <f t="shared" si="248"/>
        <v>24.299558060393466</v>
      </c>
      <c r="Q1180" s="7"/>
      <c r="R1180" s="46">
        <f t="shared" si="249"/>
        <v>1.2443883796378653E-2</v>
      </c>
      <c r="S1180" s="22">
        <f t="shared" si="259"/>
        <v>1.0014589299656875</v>
      </c>
      <c r="T1180" s="22">
        <f t="shared" si="260"/>
        <v>11.838718117274414</v>
      </c>
      <c r="U1180" s="39">
        <f t="shared" si="250"/>
        <v>-2.0259953645671014E-2</v>
      </c>
      <c r="V1180" s="39">
        <f t="shared" si="251"/>
        <v>-1.4454547241377402E-2</v>
      </c>
      <c r="W1180" s="39">
        <f t="shared" si="252"/>
        <v>-5.8054064042936115E-3</v>
      </c>
      <c r="Z1180" s="37"/>
      <c r="AA1180" s="37"/>
    </row>
    <row r="1181" spans="1:27">
      <c r="A1181" s="1">
        <v>1968.09</v>
      </c>
      <c r="B1181" s="11">
        <v>101.3</v>
      </c>
      <c r="C1181" s="4">
        <v>3.03</v>
      </c>
      <c r="D1181" s="11">
        <v>5.66</v>
      </c>
      <c r="E1181" s="11">
        <v>35.1</v>
      </c>
      <c r="F1181" s="4">
        <f t="shared" si="256"/>
        <v>1968.7083333332446</v>
      </c>
      <c r="G1181" s="22">
        <v>5.46</v>
      </c>
      <c r="H1181" s="22">
        <f>G1181+100*variable_alloc_parm!B$8</f>
        <v>5.46</v>
      </c>
      <c r="I1181" s="4">
        <f t="shared" si="253"/>
        <v>879.37635327635337</v>
      </c>
      <c r="J1181" s="4">
        <f t="shared" si="254"/>
        <v>26.303162393162395</v>
      </c>
      <c r="K1181" s="33">
        <f t="shared" si="257"/>
        <v>124142.20575721607</v>
      </c>
      <c r="L1181" s="4">
        <f t="shared" si="258"/>
        <v>49.133960113960121</v>
      </c>
      <c r="M1181" s="33">
        <f t="shared" si="255"/>
        <v>6936.2772417161195</v>
      </c>
      <c r="N1181" s="15">
        <f t="shared" si="247"/>
        <v>21.680275633292926</v>
      </c>
      <c r="O1181" s="6"/>
      <c r="P1181" s="7">
        <f t="shared" si="248"/>
        <v>24.922460342186486</v>
      </c>
      <c r="Q1181" s="7"/>
      <c r="R1181" s="46">
        <f t="shared" si="249"/>
        <v>1.1150936161089038E-2</v>
      </c>
      <c r="S1181" s="22">
        <f t="shared" si="259"/>
        <v>0.99542652120307873</v>
      </c>
      <c r="T1181" s="22">
        <f t="shared" si="260"/>
        <v>11.822212228666272</v>
      </c>
      <c r="U1181" s="39">
        <f t="shared" si="250"/>
        <v>-2.3698916981740425E-2</v>
      </c>
      <c r="V1181" s="39">
        <f t="shared" si="251"/>
        <v>-1.4438237545495558E-2</v>
      </c>
      <c r="W1181" s="39">
        <f t="shared" si="252"/>
        <v>-9.2606794362448674E-3</v>
      </c>
      <c r="Z1181" s="37"/>
      <c r="AA1181" s="37"/>
    </row>
    <row r="1182" spans="1:27">
      <c r="A1182" s="1">
        <v>1968.1</v>
      </c>
      <c r="B1182" s="11">
        <v>103.8</v>
      </c>
      <c r="C1182" s="4">
        <v>3.0433300000000001</v>
      </c>
      <c r="D1182" s="11">
        <v>5.6933299999999996</v>
      </c>
      <c r="E1182" s="11">
        <v>35.299999999999997</v>
      </c>
      <c r="F1182" s="4">
        <f t="shared" si="256"/>
        <v>1968.7916666665778</v>
      </c>
      <c r="G1182" s="22">
        <v>5.58</v>
      </c>
      <c r="H1182" s="22">
        <f>G1182+100*variable_alloc_parm!B$8</f>
        <v>5.58</v>
      </c>
      <c r="I1182" s="4">
        <f t="shared" si="253"/>
        <v>895.97337110481601</v>
      </c>
      <c r="J1182" s="4">
        <f t="shared" si="254"/>
        <v>26.269196912181311</v>
      </c>
      <c r="K1182" s="33">
        <f t="shared" si="257"/>
        <v>126794.25577448933</v>
      </c>
      <c r="L1182" s="4">
        <f t="shared" si="258"/>
        <v>49.143276232294625</v>
      </c>
      <c r="M1182" s="33">
        <f t="shared" si="255"/>
        <v>6954.5427767685287</v>
      </c>
      <c r="N1182" s="15">
        <f t="shared" si="247"/>
        <v>22.004606927956878</v>
      </c>
      <c r="O1182" s="6"/>
      <c r="P1182" s="7">
        <f t="shared" si="248"/>
        <v>25.293645118119219</v>
      </c>
      <c r="Q1182" s="7"/>
      <c r="R1182" s="46">
        <f t="shared" si="249"/>
        <v>9.8505894892879572E-3</v>
      </c>
      <c r="S1182" s="22">
        <f t="shared" si="259"/>
        <v>0.99557587350545962</v>
      </c>
      <c r="T1182" s="22">
        <f t="shared" si="260"/>
        <v>11.70146855719185</v>
      </c>
      <c r="U1182" s="39">
        <f t="shared" si="250"/>
        <v>-2.9367712362797227E-2</v>
      </c>
      <c r="V1182" s="39">
        <f t="shared" si="251"/>
        <v>-1.5063763787013462E-2</v>
      </c>
      <c r="W1182" s="39">
        <f t="shared" si="252"/>
        <v>-1.4303948575783765E-2</v>
      </c>
      <c r="Z1182" s="37"/>
      <c r="AA1182" s="37"/>
    </row>
    <row r="1183" spans="1:27">
      <c r="A1183" s="1">
        <v>1968.11</v>
      </c>
      <c r="B1183" s="11">
        <v>105.4</v>
      </c>
      <c r="C1183" s="4">
        <v>3.05667</v>
      </c>
      <c r="D1183" s="11">
        <v>5.7266700000000004</v>
      </c>
      <c r="E1183" s="11">
        <v>35.4</v>
      </c>
      <c r="F1183" s="4">
        <f t="shared" si="256"/>
        <v>1968.8749999999111</v>
      </c>
      <c r="G1183" s="22">
        <v>5.7</v>
      </c>
      <c r="H1183" s="22">
        <f>G1183+100*variable_alloc_parm!B$8</f>
        <v>5.7</v>
      </c>
      <c r="I1183" s="4">
        <f t="shared" si="253"/>
        <v>907.21412429378563</v>
      </c>
      <c r="J1183" s="4">
        <f t="shared" si="254"/>
        <v>26.309812118644071</v>
      </c>
      <c r="K1183" s="33">
        <f t="shared" si="257"/>
        <v>128695.26914214746</v>
      </c>
      <c r="L1183" s="4">
        <f t="shared" si="258"/>
        <v>49.291422288135607</v>
      </c>
      <c r="M1183" s="33">
        <f t="shared" si="255"/>
        <v>6992.3656256002041</v>
      </c>
      <c r="N1183" s="15">
        <f t="shared" si="247"/>
        <v>22.195529227158154</v>
      </c>
      <c r="O1183" s="6"/>
      <c r="P1183" s="7">
        <f t="shared" si="248"/>
        <v>25.511036361496647</v>
      </c>
      <c r="Q1183" s="7"/>
      <c r="R1183" s="46">
        <f t="shared" si="249"/>
        <v>8.1958793247940628E-3</v>
      </c>
      <c r="S1183" s="22">
        <f t="shared" si="259"/>
        <v>0.98016407937857886</v>
      </c>
      <c r="T1183" s="22">
        <f t="shared" si="260"/>
        <v>11.61679102368192</v>
      </c>
      <c r="U1183" s="39">
        <f t="shared" si="250"/>
        <v>-3.6643228172882791E-2</v>
      </c>
      <c r="V1183" s="39">
        <f t="shared" si="251"/>
        <v>-1.5184124813503619E-2</v>
      </c>
      <c r="W1183" s="39">
        <f t="shared" si="252"/>
        <v>-2.1459103359379172E-2</v>
      </c>
      <c r="Z1183" s="37"/>
      <c r="AA1183" s="37"/>
    </row>
    <row r="1184" spans="1:27">
      <c r="A1184" s="1">
        <v>1968.12</v>
      </c>
      <c r="B1184" s="11">
        <v>106.5</v>
      </c>
      <c r="C1184" s="4">
        <v>3.07</v>
      </c>
      <c r="D1184" s="11">
        <v>5.76</v>
      </c>
      <c r="E1184" s="11">
        <v>35.5</v>
      </c>
      <c r="F1184" s="4">
        <f t="shared" si="256"/>
        <v>1968.9583333332444</v>
      </c>
      <c r="G1184" s="22">
        <v>6.03</v>
      </c>
      <c r="H1184" s="22">
        <f>G1184+100*variable_alloc_parm!B$8</f>
        <v>6.03</v>
      </c>
      <c r="I1184" s="4">
        <f t="shared" si="253"/>
        <v>914.10000000000014</v>
      </c>
      <c r="J1184" s="4">
        <f t="shared" si="254"/>
        <v>26.350112676056341</v>
      </c>
      <c r="K1184" s="33">
        <f t="shared" si="257"/>
        <v>129983.58043076565</v>
      </c>
      <c r="L1184" s="4">
        <f t="shared" si="258"/>
        <v>49.438647887323945</v>
      </c>
      <c r="M1184" s="33">
        <f t="shared" si="255"/>
        <v>7030.0978711850712</v>
      </c>
      <c r="N1184" s="15">
        <f t="shared" si="247"/>
        <v>22.277872995434883</v>
      </c>
      <c r="O1184" s="6"/>
      <c r="P1184" s="7">
        <f t="shared" si="248"/>
        <v>25.603481925014655</v>
      </c>
      <c r="Q1184" s="7"/>
      <c r="R1184" s="46">
        <f t="shared" si="249"/>
        <v>5.3697008905874144E-3</v>
      </c>
      <c r="S1184" s="22">
        <f t="shared" si="259"/>
        <v>1.0042803063246961</v>
      </c>
      <c r="T1184" s="22">
        <f t="shared" si="260"/>
        <v>11.354287021936413</v>
      </c>
      <c r="U1184" s="39">
        <f t="shared" si="250"/>
        <v>-3.6194372497889482E-2</v>
      </c>
      <c r="V1184" s="39">
        <f t="shared" si="251"/>
        <v>-1.3936881814938795E-2</v>
      </c>
      <c r="W1184" s="39">
        <f t="shared" si="252"/>
        <v>-2.2257490682950687E-2</v>
      </c>
      <c r="Z1184" s="37"/>
      <c r="AA1184" s="37"/>
    </row>
    <row r="1185" spans="1:27">
      <c r="A1185" s="1">
        <v>1969.01</v>
      </c>
      <c r="B1185" s="11">
        <v>102</v>
      </c>
      <c r="C1185" s="4">
        <v>3.08</v>
      </c>
      <c r="D1185" s="11">
        <v>5.78</v>
      </c>
      <c r="E1185" s="11">
        <v>35.6</v>
      </c>
      <c r="F1185" s="4">
        <f t="shared" si="256"/>
        <v>1969.0416666665776</v>
      </c>
      <c r="G1185" s="22">
        <v>6.04</v>
      </c>
      <c r="H1185" s="22">
        <f>G1185+100*variable_alloc_parm!B$8</f>
        <v>6.04</v>
      </c>
      <c r="I1185" s="4">
        <f t="shared" si="253"/>
        <v>873.01685393258435</v>
      </c>
      <c r="J1185" s="4">
        <f t="shared" si="254"/>
        <v>26.36168539325843</v>
      </c>
      <c r="K1185" s="33">
        <f t="shared" si="257"/>
        <v>124454.0042719912</v>
      </c>
      <c r="L1185" s="4">
        <f t="shared" si="258"/>
        <v>49.470955056179783</v>
      </c>
      <c r="M1185" s="33">
        <f t="shared" si="255"/>
        <v>7052.3935754128352</v>
      </c>
      <c r="N1185" s="15">
        <f t="shared" si="247"/>
        <v>21.194968072847153</v>
      </c>
      <c r="O1185" s="6"/>
      <c r="P1185" s="7">
        <f t="shared" si="248"/>
        <v>24.359671474340754</v>
      </c>
      <c r="Q1185" s="7"/>
      <c r="R1185" s="46">
        <f t="shared" si="249"/>
        <v>7.4976621748610237E-3</v>
      </c>
      <c r="S1185" s="22">
        <f t="shared" si="259"/>
        <v>0.99393774788232392</v>
      </c>
      <c r="T1185" s="22">
        <f t="shared" si="260"/>
        <v>11.370856267453741</v>
      </c>
      <c r="U1185" s="39">
        <f t="shared" si="250"/>
        <v>-2.8872101644775272E-2</v>
      </c>
      <c r="V1185" s="39">
        <f t="shared" si="251"/>
        <v>-1.4788467462165222E-2</v>
      </c>
      <c r="W1185" s="39">
        <f t="shared" si="252"/>
        <v>-1.408363418261005E-2</v>
      </c>
      <c r="Z1185" s="37"/>
      <c r="AA1185" s="37"/>
    </row>
    <row r="1186" spans="1:27">
      <c r="A1186" s="1">
        <v>1969.02</v>
      </c>
      <c r="B1186" s="11">
        <v>101.5</v>
      </c>
      <c r="C1186" s="4">
        <v>3.09</v>
      </c>
      <c r="D1186" s="11">
        <v>5.8</v>
      </c>
      <c r="E1186" s="11">
        <v>35.799999999999997</v>
      </c>
      <c r="F1186" s="4">
        <f t="shared" si="256"/>
        <v>1969.1249999999109</v>
      </c>
      <c r="G1186" s="22">
        <v>6.19</v>
      </c>
      <c r="H1186" s="22">
        <f>G1186+100*variable_alloc_parm!B$8</f>
        <v>6.19</v>
      </c>
      <c r="I1186" s="4">
        <f t="shared" si="253"/>
        <v>863.88407821229066</v>
      </c>
      <c r="J1186" s="4">
        <f t="shared" si="254"/>
        <v>26.299525139664809</v>
      </c>
      <c r="K1186" s="33">
        <f t="shared" si="257"/>
        <v>123464.50018993713</v>
      </c>
      <c r="L1186" s="4">
        <f t="shared" si="258"/>
        <v>49.36480446927375</v>
      </c>
      <c r="M1186" s="33">
        <f t="shared" si="255"/>
        <v>7055.1142965678355</v>
      </c>
      <c r="N1186" s="15">
        <f t="shared" si="247"/>
        <v>20.895729901987234</v>
      </c>
      <c r="O1186" s="6"/>
      <c r="P1186" s="7">
        <f t="shared" si="248"/>
        <v>24.016674426994651</v>
      </c>
      <c r="Q1186" s="7"/>
      <c r="R1186" s="46">
        <f t="shared" si="249"/>
        <v>7.5981495746427138E-3</v>
      </c>
      <c r="S1186" s="22">
        <f t="shared" si="259"/>
        <v>0.99706147684174262</v>
      </c>
      <c r="T1186" s="22">
        <f t="shared" si="260"/>
        <v>11.238784033821517</v>
      </c>
      <c r="U1186" s="39">
        <f t="shared" si="250"/>
        <v>-3.0255130155565468E-2</v>
      </c>
      <c r="V1186" s="39">
        <f t="shared" si="251"/>
        <v>-1.4040140079615737E-2</v>
      </c>
      <c r="W1186" s="39">
        <f t="shared" si="252"/>
        <v>-1.6214990075949731E-2</v>
      </c>
      <c r="Z1186" s="37"/>
      <c r="AA1186" s="37"/>
    </row>
    <row r="1187" spans="1:27">
      <c r="A1187" s="1">
        <v>1969.03</v>
      </c>
      <c r="B1187" s="11">
        <v>99.3</v>
      </c>
      <c r="C1187" s="4">
        <v>3.1</v>
      </c>
      <c r="D1187" s="11">
        <v>5.82</v>
      </c>
      <c r="E1187" s="11">
        <v>36.1</v>
      </c>
      <c r="F1187" s="4">
        <f t="shared" si="256"/>
        <v>1969.2083333332441</v>
      </c>
      <c r="G1187" s="22">
        <v>6.3</v>
      </c>
      <c r="H1187" s="22">
        <f>G1187+100*variable_alloc_parm!B$8</f>
        <v>6.3</v>
      </c>
      <c r="I1187" s="4">
        <f t="shared" si="253"/>
        <v>838.13601108033242</v>
      </c>
      <c r="J1187" s="4">
        <f t="shared" si="254"/>
        <v>26.16537396121884</v>
      </c>
      <c r="K1187" s="33">
        <f t="shared" si="257"/>
        <v>120096.26547979885</v>
      </c>
      <c r="L1187" s="4">
        <f t="shared" si="258"/>
        <v>49.123379501385045</v>
      </c>
      <c r="M1187" s="33">
        <f t="shared" si="255"/>
        <v>7038.8747743447066</v>
      </c>
      <c r="N1187" s="15">
        <f t="shared" si="247"/>
        <v>20.202287616481652</v>
      </c>
      <c r="O1187" s="6"/>
      <c r="P1187" s="7">
        <f t="shared" si="248"/>
        <v>23.221677104407615</v>
      </c>
      <c r="Q1187" s="7"/>
      <c r="R1187" s="46">
        <f t="shared" si="249"/>
        <v>8.9937395359405425E-3</v>
      </c>
      <c r="S1187" s="22">
        <f t="shared" si="259"/>
        <v>1.0148747842994055</v>
      </c>
      <c r="T1187" s="22">
        <f t="shared" si="260"/>
        <v>11.11263595896664</v>
      </c>
      <c r="U1187" s="39">
        <f t="shared" si="250"/>
        <v>-2.6294536014482506E-2</v>
      </c>
      <c r="V1187" s="39">
        <f t="shared" si="251"/>
        <v>-1.3303355333953992E-2</v>
      </c>
      <c r="W1187" s="39">
        <f t="shared" si="252"/>
        <v>-1.2991180680528513E-2</v>
      </c>
      <c r="Z1187" s="37"/>
      <c r="AA1187" s="37"/>
    </row>
    <row r="1188" spans="1:27">
      <c r="A1188" s="1">
        <v>1969.04</v>
      </c>
      <c r="B1188" s="11">
        <v>101.3</v>
      </c>
      <c r="C1188" s="4">
        <v>3.11</v>
      </c>
      <c r="D1188" s="11">
        <v>5.82667</v>
      </c>
      <c r="E1188" s="11">
        <v>36.299999999999997</v>
      </c>
      <c r="F1188" s="4">
        <f t="shared" si="256"/>
        <v>1969.2916666665774</v>
      </c>
      <c r="G1188" s="22">
        <v>6.17</v>
      </c>
      <c r="H1188" s="22">
        <f>G1188+100*variable_alloc_parm!B$8</f>
        <v>6.17</v>
      </c>
      <c r="I1188" s="4">
        <f t="shared" si="253"/>
        <v>850.30606060606078</v>
      </c>
      <c r="J1188" s="4">
        <f t="shared" si="254"/>
        <v>26.105151515151519</v>
      </c>
      <c r="K1188" s="33">
        <f t="shared" si="257"/>
        <v>122151.82497117502</v>
      </c>
      <c r="L1188" s="4">
        <f t="shared" si="258"/>
        <v>48.908714848484863</v>
      </c>
      <c r="M1188" s="33">
        <f t="shared" si="255"/>
        <v>7026.0451530582086</v>
      </c>
      <c r="N1188" s="15">
        <f t="shared" si="247"/>
        <v>20.428608081932154</v>
      </c>
      <c r="O1188" s="6"/>
      <c r="P1188" s="7">
        <f t="shared" si="248"/>
        <v>23.482621868082408</v>
      </c>
      <c r="Q1188" s="7"/>
      <c r="R1188" s="46">
        <f t="shared" si="249"/>
        <v>9.957099691437217E-3</v>
      </c>
      <c r="S1188" s="22">
        <f t="shared" si="259"/>
        <v>0.994110352163324</v>
      </c>
      <c r="T1188" s="22">
        <f t="shared" si="260"/>
        <v>11.215796644323211</v>
      </c>
      <c r="U1188" s="39">
        <f t="shared" si="250"/>
        <v>-2.6714214502781219E-2</v>
      </c>
      <c r="V1188" s="39">
        <f t="shared" si="251"/>
        <v>-1.497342443227645E-2</v>
      </c>
      <c r="W1188" s="39">
        <f t="shared" si="252"/>
        <v>-1.174079007050477E-2</v>
      </c>
      <c r="Z1188" s="37"/>
      <c r="AA1188" s="37"/>
    </row>
    <row r="1189" spans="1:27">
      <c r="A1189" s="1">
        <v>1969.05</v>
      </c>
      <c r="B1189" s="11">
        <v>104.6</v>
      </c>
      <c r="C1189" s="4">
        <v>3.12</v>
      </c>
      <c r="D1189" s="11">
        <v>5.8333300000000001</v>
      </c>
      <c r="E1189" s="11">
        <v>36.4</v>
      </c>
      <c r="F1189" s="4">
        <f t="shared" si="256"/>
        <v>1969.3749999999106</v>
      </c>
      <c r="G1189" s="22">
        <v>6.32</v>
      </c>
      <c r="H1189" s="22">
        <f>G1189+100*variable_alloc_parm!B$8</f>
        <v>6.32</v>
      </c>
      <c r="I1189" s="4">
        <f t="shared" si="253"/>
        <v>875.59395604395615</v>
      </c>
      <c r="J1189" s="4">
        <f t="shared" si="254"/>
        <v>26.117142857142863</v>
      </c>
      <c r="K1189" s="33">
        <f t="shared" si="257"/>
        <v>126097.24821906698</v>
      </c>
      <c r="L1189" s="4">
        <f t="shared" si="258"/>
        <v>48.830100302197813</v>
      </c>
      <c r="M1189" s="33">
        <f t="shared" si="255"/>
        <v>7032.1879632287764</v>
      </c>
      <c r="N1189" s="15">
        <f t="shared" si="247"/>
        <v>20.972258271972098</v>
      </c>
      <c r="O1189" s="6"/>
      <c r="P1189" s="7">
        <f t="shared" si="248"/>
        <v>24.106259591810339</v>
      </c>
      <c r="Q1189" s="7"/>
      <c r="R1189" s="46">
        <f t="shared" si="249"/>
        <v>7.4695643878682702E-3</v>
      </c>
      <c r="S1189" s="22">
        <f t="shared" si="259"/>
        <v>0.98708467973815017</v>
      </c>
      <c r="T1189" s="22">
        <f t="shared" si="260"/>
        <v>11.119108399265317</v>
      </c>
      <c r="U1189" s="39">
        <f t="shared" si="250"/>
        <v>-3.2877791186195271E-2</v>
      </c>
      <c r="V1189" s="39">
        <f t="shared" si="251"/>
        <v>-1.5061774733856059E-2</v>
      </c>
      <c r="W1189" s="39">
        <f t="shared" si="252"/>
        <v>-1.7816016452339212E-2</v>
      </c>
      <c r="Z1189" s="37"/>
      <c r="AA1189" s="37"/>
    </row>
    <row r="1190" spans="1:27">
      <c r="A1190" s="1">
        <v>1969.06</v>
      </c>
      <c r="B1190" s="11">
        <v>99.14</v>
      </c>
      <c r="C1190" s="4">
        <v>3.13</v>
      </c>
      <c r="D1190" s="11">
        <v>5.84</v>
      </c>
      <c r="E1190" s="11">
        <v>36.6</v>
      </c>
      <c r="F1190" s="4">
        <f t="shared" si="256"/>
        <v>1969.4583333332439</v>
      </c>
      <c r="G1190" s="22">
        <v>6.57</v>
      </c>
      <c r="H1190" s="22">
        <f>G1190+100*variable_alloc_parm!B$8</f>
        <v>6.57</v>
      </c>
      <c r="I1190" s="4">
        <f t="shared" si="253"/>
        <v>825.35404371584707</v>
      </c>
      <c r="J1190" s="4">
        <f t="shared" si="254"/>
        <v>26.057677595628419</v>
      </c>
      <c r="K1190" s="33">
        <f t="shared" si="257"/>
        <v>119174.74964897816</v>
      </c>
      <c r="L1190" s="4">
        <f t="shared" si="258"/>
        <v>48.61879781420766</v>
      </c>
      <c r="M1190" s="33">
        <f t="shared" si="255"/>
        <v>7020.1789181968188</v>
      </c>
      <c r="N1190" s="15">
        <f t="shared" si="247"/>
        <v>19.713341583757632</v>
      </c>
      <c r="O1190" s="6"/>
      <c r="P1190" s="7">
        <f t="shared" si="248"/>
        <v>22.660788139262021</v>
      </c>
      <c r="Q1190" s="7"/>
      <c r="R1190" s="46">
        <f t="shared" si="249"/>
        <v>8.2230104032739518E-3</v>
      </c>
      <c r="S1190" s="22">
        <f t="shared" si="259"/>
        <v>0.99463816126572757</v>
      </c>
      <c r="T1190" s="22">
        <f t="shared" si="260"/>
        <v>10.915526134938741</v>
      </c>
      <c r="U1190" s="39">
        <f t="shared" si="250"/>
        <v>-2.6155992087097957E-2</v>
      </c>
      <c r="V1190" s="39">
        <f t="shared" si="251"/>
        <v>-1.1415251035158724E-2</v>
      </c>
      <c r="W1190" s="39">
        <f t="shared" si="252"/>
        <v>-1.4740741051939232E-2</v>
      </c>
      <c r="Z1190" s="37"/>
      <c r="AA1190" s="37"/>
    </row>
    <row r="1191" spans="1:27">
      <c r="A1191" s="1">
        <v>1969.07</v>
      </c>
      <c r="B1191" s="11">
        <v>94.71</v>
      </c>
      <c r="C1191" s="4">
        <v>3.1366700000000001</v>
      </c>
      <c r="D1191" s="11">
        <v>5.8566700000000003</v>
      </c>
      <c r="E1191" s="11">
        <v>36.799999999999997</v>
      </c>
      <c r="F1191" s="4">
        <f t="shared" si="256"/>
        <v>1969.5416666665772</v>
      </c>
      <c r="G1191" s="22">
        <v>6.72</v>
      </c>
      <c r="H1191" s="22">
        <f>G1191+100*variable_alloc_parm!B$8</f>
        <v>6.72</v>
      </c>
      <c r="I1191" s="4">
        <f t="shared" si="253"/>
        <v>784.18850543478277</v>
      </c>
      <c r="J1191" s="4">
        <f t="shared" si="254"/>
        <v>25.971286657608704</v>
      </c>
      <c r="K1191" s="33">
        <f t="shared" si="257"/>
        <v>113543.26827997033</v>
      </c>
      <c r="L1191" s="4">
        <f t="shared" si="258"/>
        <v>48.492591005434797</v>
      </c>
      <c r="M1191" s="33">
        <f t="shared" si="255"/>
        <v>7021.2802559101874</v>
      </c>
      <c r="N1191" s="15">
        <f t="shared" si="247"/>
        <v>18.681708207192759</v>
      </c>
      <c r="O1191" s="6"/>
      <c r="P1191" s="7">
        <f t="shared" si="248"/>
        <v>21.478815780067084</v>
      </c>
      <c r="Q1191" s="7"/>
      <c r="R1191" s="46">
        <f t="shared" si="249"/>
        <v>9.7308502568546201E-3</v>
      </c>
      <c r="S1191" s="22">
        <f t="shared" si="259"/>
        <v>1.007770250943413</v>
      </c>
      <c r="T1191" s="22">
        <f t="shared" si="260"/>
        <v>10.797993415602901</v>
      </c>
      <c r="U1191" s="39">
        <f t="shared" si="250"/>
        <v>-2.1122186476369875E-2</v>
      </c>
      <c r="V1191" s="39">
        <f t="shared" si="251"/>
        <v>-1.0959231654178225E-2</v>
      </c>
      <c r="W1191" s="39">
        <f t="shared" si="252"/>
        <v>-1.016295482219165E-2</v>
      </c>
      <c r="Z1191" s="37"/>
      <c r="AA1191" s="37"/>
    </row>
    <row r="1192" spans="1:27">
      <c r="A1192" s="1">
        <v>1969.08</v>
      </c>
      <c r="B1192" s="11">
        <v>94.18</v>
      </c>
      <c r="C1192" s="4">
        <v>3.1433300000000002</v>
      </c>
      <c r="D1192" s="11">
        <v>5.8733300000000002</v>
      </c>
      <c r="E1192" s="11">
        <v>37</v>
      </c>
      <c r="F1192" s="4">
        <f t="shared" si="256"/>
        <v>1969.6249999999104</v>
      </c>
      <c r="G1192" s="22">
        <v>6.69</v>
      </c>
      <c r="H1192" s="22">
        <f>G1192+100*variable_alloc_parm!B$8</f>
        <v>6.69</v>
      </c>
      <c r="I1192" s="4">
        <f t="shared" si="253"/>
        <v>775.58502702702719</v>
      </c>
      <c r="J1192" s="4">
        <f t="shared" si="254"/>
        <v>25.885747324324331</v>
      </c>
      <c r="K1192" s="33">
        <f t="shared" si="257"/>
        <v>112609.89870216607</v>
      </c>
      <c r="L1192" s="4">
        <f t="shared" si="258"/>
        <v>48.367666243243249</v>
      </c>
      <c r="M1192" s="33">
        <f t="shared" si="255"/>
        <v>7022.6703795327348</v>
      </c>
      <c r="N1192" s="15">
        <f t="shared" si="247"/>
        <v>18.429515590207746</v>
      </c>
      <c r="O1192" s="6"/>
      <c r="P1192" s="7">
        <f t="shared" si="248"/>
        <v>21.193349289269666</v>
      </c>
      <c r="Q1192" s="7"/>
      <c r="R1192" s="46">
        <f t="shared" si="249"/>
        <v>1.1318181972567828E-2</v>
      </c>
      <c r="S1192" s="22">
        <f t="shared" si="259"/>
        <v>0.97227236092193536</v>
      </c>
      <c r="T1192" s="22">
        <f t="shared" si="260"/>
        <v>10.823075471780822</v>
      </c>
      <c r="U1192" s="39">
        <f t="shared" si="250"/>
        <v>-1.6442330554510942E-2</v>
      </c>
      <c r="V1192" s="39">
        <f t="shared" si="251"/>
        <v>-1.1910586002217616E-2</v>
      </c>
      <c r="W1192" s="39">
        <f t="shared" si="252"/>
        <v>-4.5317445522933264E-3</v>
      </c>
      <c r="Z1192" s="37"/>
      <c r="AA1192" s="37"/>
    </row>
    <row r="1193" spans="1:27">
      <c r="A1193" s="1">
        <v>1969.09</v>
      </c>
      <c r="B1193" s="11">
        <v>94.51</v>
      </c>
      <c r="C1193" s="4">
        <v>3.15</v>
      </c>
      <c r="D1193" s="11">
        <v>5.89</v>
      </c>
      <c r="E1193" s="11">
        <v>37.1</v>
      </c>
      <c r="F1193" s="4">
        <f t="shared" si="256"/>
        <v>1969.7083333332437</v>
      </c>
      <c r="G1193" s="22">
        <v>7.16</v>
      </c>
      <c r="H1193" s="22">
        <f>G1193+100*variable_alloc_parm!B$8</f>
        <v>7.16</v>
      </c>
      <c r="I1193" s="4">
        <f t="shared" si="253"/>
        <v>776.20477088948803</v>
      </c>
      <c r="J1193" s="4">
        <f t="shared" si="254"/>
        <v>25.870754716981132</v>
      </c>
      <c r="K1193" s="33">
        <f t="shared" si="257"/>
        <v>113012.90358022581</v>
      </c>
      <c r="L1193" s="4">
        <f t="shared" si="258"/>
        <v>48.374204851752026</v>
      </c>
      <c r="M1193" s="33">
        <f t="shared" si="255"/>
        <v>7043.1277334412225</v>
      </c>
      <c r="N1193" s="15">
        <f t="shared" si="247"/>
        <v>18.398046344676974</v>
      </c>
      <c r="O1193" s="6"/>
      <c r="P1193" s="7">
        <f t="shared" si="248"/>
        <v>21.161648629370415</v>
      </c>
      <c r="Q1193" s="7"/>
      <c r="R1193" s="46">
        <f t="shared" si="249"/>
        <v>6.6372965809133322E-3</v>
      </c>
      <c r="S1193" s="22">
        <f t="shared" si="259"/>
        <v>1.0102292959873826</v>
      </c>
      <c r="T1193" s="22">
        <f t="shared" si="260"/>
        <v>10.49461332159653</v>
      </c>
      <c r="U1193" s="39">
        <f t="shared" si="250"/>
        <v>-1.6346310010965426E-2</v>
      </c>
      <c r="V1193" s="39">
        <f t="shared" si="251"/>
        <v>-1.1106974916049062E-2</v>
      </c>
      <c r="W1193" s="39">
        <f t="shared" si="252"/>
        <v>-5.2393350949163642E-3</v>
      </c>
      <c r="Z1193" s="37"/>
      <c r="AA1193" s="37"/>
    </row>
    <row r="1194" spans="1:27">
      <c r="A1194" s="1">
        <v>1969.1</v>
      </c>
      <c r="B1194" s="11">
        <v>95.52</v>
      </c>
      <c r="C1194" s="4">
        <v>3.15333</v>
      </c>
      <c r="D1194" s="11">
        <v>5.8533299999999997</v>
      </c>
      <c r="E1194" s="11">
        <v>37.299999999999997</v>
      </c>
      <c r="F1194" s="4">
        <f t="shared" si="256"/>
        <v>1969.7916666665769</v>
      </c>
      <c r="G1194" s="22">
        <v>7.1</v>
      </c>
      <c r="H1194" s="22">
        <f>G1194+100*variable_alloc_parm!B$8</f>
        <v>7.1</v>
      </c>
      <c r="I1194" s="4">
        <f t="shared" si="253"/>
        <v>780.29340482573741</v>
      </c>
      <c r="J1194" s="4">
        <f t="shared" si="254"/>
        <v>25.759239973190354</v>
      </c>
      <c r="K1194" s="33">
        <f t="shared" si="257"/>
        <v>113920.73395504714</v>
      </c>
      <c r="L1194" s="4">
        <f t="shared" si="258"/>
        <v>47.815272144772123</v>
      </c>
      <c r="M1194" s="33">
        <f t="shared" si="255"/>
        <v>6980.9008551203515</v>
      </c>
      <c r="N1194" s="15">
        <f t="shared" si="247"/>
        <v>18.448662031815356</v>
      </c>
      <c r="O1194" s="6"/>
      <c r="P1194" s="7">
        <f t="shared" si="248"/>
        <v>21.223912918013685</v>
      </c>
      <c r="Q1194" s="7"/>
      <c r="R1194" s="46">
        <f t="shared" si="249"/>
        <v>7.2898151339660239E-3</v>
      </c>
      <c r="S1194" s="22">
        <f t="shared" si="259"/>
        <v>1.0030799074007841</v>
      </c>
      <c r="T1194" s="22">
        <f t="shared" si="260"/>
        <v>10.545118825780046</v>
      </c>
      <c r="U1194" s="39">
        <f t="shared" si="250"/>
        <v>-2.1259602671944711E-2</v>
      </c>
      <c r="V1194" s="39">
        <f t="shared" si="251"/>
        <v>-1.7668368369158527E-2</v>
      </c>
      <c r="W1194" s="39">
        <f t="shared" si="252"/>
        <v>-3.5912343027861837E-3</v>
      </c>
      <c r="Z1194" s="37"/>
      <c r="AA1194" s="37"/>
    </row>
    <row r="1195" spans="1:27">
      <c r="A1195" s="1">
        <v>1969.11</v>
      </c>
      <c r="B1195" s="11">
        <v>96.21</v>
      </c>
      <c r="C1195" s="4">
        <v>3.1566700000000001</v>
      </c>
      <c r="D1195" s="11">
        <v>5.8166700000000002</v>
      </c>
      <c r="E1195" s="11">
        <v>37.5</v>
      </c>
      <c r="F1195" s="4">
        <f t="shared" si="256"/>
        <v>1969.8749999999102</v>
      </c>
      <c r="G1195" s="22">
        <v>7.14</v>
      </c>
      <c r="H1195" s="22">
        <f>G1195+100*variable_alloc_parm!B$8</f>
        <v>7.14</v>
      </c>
      <c r="I1195" s="4">
        <f t="shared" si="253"/>
        <v>781.73832000000004</v>
      </c>
      <c r="J1195" s="4">
        <f t="shared" si="254"/>
        <v>25.648995973333339</v>
      </c>
      <c r="K1195" s="33">
        <f t="shared" si="257"/>
        <v>114443.74469926022</v>
      </c>
      <c r="L1195" s="4">
        <f t="shared" si="258"/>
        <v>47.262382640000006</v>
      </c>
      <c r="M1195" s="33">
        <f t="shared" si="255"/>
        <v>6919.0468400358168</v>
      </c>
      <c r="N1195" s="15">
        <f t="shared" si="247"/>
        <v>18.437760084691043</v>
      </c>
      <c r="O1195" s="6"/>
      <c r="P1195" s="7">
        <f t="shared" si="248"/>
        <v>21.21568143933888</v>
      </c>
      <c r="Q1195" s="7"/>
      <c r="R1195" s="46">
        <f t="shared" si="249"/>
        <v>7.4696523355253369E-3</v>
      </c>
      <c r="S1195" s="22">
        <f t="shared" si="259"/>
        <v>0.97057926051089938</v>
      </c>
      <c r="T1195" s="22">
        <f t="shared" si="260"/>
        <v>10.521182965612146</v>
      </c>
      <c r="U1195" s="39">
        <f t="shared" si="250"/>
        <v>-2.2925778303101496E-2</v>
      </c>
      <c r="V1195" s="39">
        <f t="shared" si="251"/>
        <v>-1.9618585245797182E-2</v>
      </c>
      <c r="W1195" s="39">
        <f t="shared" si="252"/>
        <v>-3.307193057304314E-3</v>
      </c>
      <c r="Z1195" s="37"/>
      <c r="AA1195" s="37"/>
    </row>
    <row r="1196" spans="1:27">
      <c r="A1196" s="1">
        <v>1969.12</v>
      </c>
      <c r="B1196" s="11">
        <v>91.11</v>
      </c>
      <c r="C1196" s="4">
        <v>3.16</v>
      </c>
      <c r="D1196" s="11">
        <v>5.78</v>
      </c>
      <c r="E1196" s="11">
        <v>37.700000000000003</v>
      </c>
      <c r="F1196" s="4">
        <f t="shared" si="256"/>
        <v>1969.9583333332434</v>
      </c>
      <c r="G1196" s="22">
        <v>7.65</v>
      </c>
      <c r="H1196" s="22">
        <f>G1196+100*variable_alloc_parm!B$8</f>
        <v>7.65</v>
      </c>
      <c r="I1196" s="4">
        <f t="shared" si="253"/>
        <v>736.37180371352792</v>
      </c>
      <c r="J1196" s="4">
        <f t="shared" si="254"/>
        <v>25.539840848806371</v>
      </c>
      <c r="K1196" s="33">
        <f t="shared" si="257"/>
        <v>108113.82461939198</v>
      </c>
      <c r="L1196" s="4">
        <f t="shared" si="258"/>
        <v>46.715278514588867</v>
      </c>
      <c r="M1196" s="33">
        <f t="shared" si="255"/>
        <v>6858.7191998692315</v>
      </c>
      <c r="N1196" s="15">
        <f t="shared" si="247"/>
        <v>17.326929913742685</v>
      </c>
      <c r="O1196" s="6"/>
      <c r="P1196" s="7">
        <f t="shared" si="248"/>
        <v>19.9451447524721</v>
      </c>
      <c r="Q1196" s="7"/>
      <c r="R1196" s="46">
        <f t="shared" si="249"/>
        <v>6.3919218866562155E-3</v>
      </c>
      <c r="S1196" s="22">
        <f t="shared" si="259"/>
        <v>0.99672430310805182</v>
      </c>
      <c r="T1196" s="22">
        <f t="shared" si="260"/>
        <v>10.157468815447984</v>
      </c>
      <c r="U1196" s="39">
        <f t="shared" si="250"/>
        <v>-1.4137035989234881E-2</v>
      </c>
      <c r="V1196" s="39">
        <f t="shared" si="251"/>
        <v>-1.4771464629442566E-2</v>
      </c>
      <c r="W1196" s="39">
        <f t="shared" si="252"/>
        <v>6.3442864020768486E-4</v>
      </c>
      <c r="Z1196" s="37"/>
      <c r="AA1196" s="37"/>
    </row>
    <row r="1197" spans="1:27">
      <c r="A1197" s="1">
        <v>1970.01</v>
      </c>
      <c r="B1197" s="11">
        <v>90.31</v>
      </c>
      <c r="C1197" s="4">
        <v>3.1633300000000002</v>
      </c>
      <c r="D1197" s="11">
        <v>5.73</v>
      </c>
      <c r="E1197" s="11">
        <v>37.799999999999997</v>
      </c>
      <c r="F1197" s="4">
        <f t="shared" si="256"/>
        <v>1970.0416666665767</v>
      </c>
      <c r="G1197" s="22">
        <v>7.79</v>
      </c>
      <c r="H1197" s="22">
        <f>G1197+100*variable_alloc_parm!B$8</f>
        <v>7.79</v>
      </c>
      <c r="I1197" s="4">
        <f t="shared" si="253"/>
        <v>727.97505291005314</v>
      </c>
      <c r="J1197" s="4">
        <f t="shared" si="254"/>
        <v>25.499117751322757</v>
      </c>
      <c r="K1197" s="33">
        <f t="shared" si="257"/>
        <v>107192.99778760613</v>
      </c>
      <c r="L1197" s="4">
        <f t="shared" si="258"/>
        <v>46.188650793650808</v>
      </c>
      <c r="M1197" s="33">
        <f t="shared" si="255"/>
        <v>6801.1945224557985</v>
      </c>
      <c r="N1197" s="15">
        <f t="shared" si="247"/>
        <v>17.090541395140207</v>
      </c>
      <c r="O1197" s="6"/>
      <c r="P1197" s="7">
        <f t="shared" si="248"/>
        <v>19.681596538879791</v>
      </c>
      <c r="Q1197" s="7"/>
      <c r="R1197" s="46">
        <f t="shared" si="249"/>
        <v>6.4112433742652061E-3</v>
      </c>
      <c r="S1197" s="22">
        <f t="shared" si="259"/>
        <v>1.0453262030836263</v>
      </c>
      <c r="T1197" s="22">
        <f t="shared" si="260"/>
        <v>10.097412439047684</v>
      </c>
      <c r="U1197" s="39">
        <f t="shared" si="250"/>
        <v>-1.1477621398428783E-2</v>
      </c>
      <c r="V1197" s="39">
        <f t="shared" si="251"/>
        <v>-1.7199657072738628E-2</v>
      </c>
      <c r="W1197" s="39">
        <f t="shared" si="252"/>
        <v>5.7220356743098444E-3</v>
      </c>
      <c r="Z1197" s="37"/>
      <c r="AA1197" s="37"/>
    </row>
    <row r="1198" spans="1:27">
      <c r="A1198" s="1">
        <v>1970.02</v>
      </c>
      <c r="B1198" s="11">
        <v>87.16</v>
      </c>
      <c r="C1198" s="4">
        <v>3.1666699999999999</v>
      </c>
      <c r="D1198" s="11">
        <v>5.68</v>
      </c>
      <c r="E1198" s="11">
        <v>38</v>
      </c>
      <c r="F1198" s="4">
        <f t="shared" si="256"/>
        <v>1970.12499999991</v>
      </c>
      <c r="G1198" s="22">
        <v>7.24</v>
      </c>
      <c r="H1198" s="22">
        <f>G1198+100*variable_alloc_parm!B$8</f>
        <v>7.24</v>
      </c>
      <c r="I1198" s="4">
        <f t="shared" si="253"/>
        <v>698.88557894736846</v>
      </c>
      <c r="J1198" s="4">
        <f t="shared" si="254"/>
        <v>25.391693394736848</v>
      </c>
      <c r="K1198" s="33">
        <f t="shared" si="257"/>
        <v>103221.19921830615</v>
      </c>
      <c r="L1198" s="4">
        <f t="shared" si="258"/>
        <v>45.544631578947374</v>
      </c>
      <c r="M1198" s="33">
        <f t="shared" si="255"/>
        <v>6726.6683290497822</v>
      </c>
      <c r="N1198" s="15">
        <f t="shared" si="247"/>
        <v>16.372586787159847</v>
      </c>
      <c r="O1198" s="6"/>
      <c r="P1198" s="7">
        <f t="shared" si="248"/>
        <v>18.865300867228143</v>
      </c>
      <c r="Q1198" s="7"/>
      <c r="R1198" s="46">
        <f t="shared" si="249"/>
        <v>1.4668881693785996E-2</v>
      </c>
      <c r="S1198" s="22">
        <f t="shared" si="259"/>
        <v>1.0181267352323757</v>
      </c>
      <c r="T1198" s="22">
        <f t="shared" si="260"/>
        <v>10.499536701637624</v>
      </c>
      <c r="U1198" s="39">
        <f t="shared" si="250"/>
        <v>-4.8549116449233543E-3</v>
      </c>
      <c r="V1198" s="39">
        <f t="shared" si="251"/>
        <v>-3.079532454964351E-2</v>
      </c>
      <c r="W1198" s="39">
        <f t="shared" si="252"/>
        <v>2.5940412904720156E-2</v>
      </c>
      <c r="Z1198" s="37"/>
      <c r="AA1198" s="37"/>
    </row>
    <row r="1199" spans="1:27">
      <c r="A1199" s="1">
        <v>1970.03</v>
      </c>
      <c r="B1199" s="11">
        <v>88.65</v>
      </c>
      <c r="C1199" s="4">
        <v>3.17</v>
      </c>
      <c r="D1199" s="11">
        <v>5.63</v>
      </c>
      <c r="E1199" s="11">
        <v>38.200000000000003</v>
      </c>
      <c r="F1199" s="4">
        <f t="shared" si="256"/>
        <v>1970.2083333332432</v>
      </c>
      <c r="G1199" s="22">
        <v>7.07</v>
      </c>
      <c r="H1199" s="22">
        <f>G1199+100*variable_alloc_parm!B$8</f>
        <v>7.07</v>
      </c>
      <c r="I1199" s="4">
        <f t="shared" si="253"/>
        <v>707.11138743455513</v>
      </c>
      <c r="J1199" s="4">
        <f t="shared" si="254"/>
        <v>25.285314136125656</v>
      </c>
      <c r="K1199" s="33">
        <f t="shared" si="257"/>
        <v>104747.30909860898</v>
      </c>
      <c r="L1199" s="4">
        <f t="shared" si="258"/>
        <v>44.907356020942409</v>
      </c>
      <c r="M1199" s="33">
        <f t="shared" si="255"/>
        <v>6652.3107752416072</v>
      </c>
      <c r="N1199" s="15">
        <f t="shared" si="247"/>
        <v>16.531690813943616</v>
      </c>
      <c r="O1199" s="6"/>
      <c r="P1199" s="7">
        <f t="shared" si="248"/>
        <v>19.058795732982517</v>
      </c>
      <c r="Q1199" s="7"/>
      <c r="R1199" s="46">
        <f t="shared" si="249"/>
        <v>1.6319779332802591E-2</v>
      </c>
      <c r="S1199" s="22">
        <f t="shared" si="259"/>
        <v>0.9834450156947917</v>
      </c>
      <c r="T1199" s="22">
        <f t="shared" si="260"/>
        <v>10.633891175200292</v>
      </c>
      <c r="U1199" s="39">
        <f t="shared" si="250"/>
        <v>-1.6882974241758886E-2</v>
      </c>
      <c r="V1199" s="39">
        <f t="shared" si="251"/>
        <v>-3.4335322596736328E-2</v>
      </c>
      <c r="W1199" s="39">
        <f t="shared" si="252"/>
        <v>1.7452348354977443E-2</v>
      </c>
      <c r="Z1199" s="37"/>
      <c r="AA1199" s="37"/>
    </row>
    <row r="1200" spans="1:27">
      <c r="A1200" s="1">
        <v>1970.04</v>
      </c>
      <c r="B1200" s="11">
        <v>85.95</v>
      </c>
      <c r="C1200" s="4">
        <v>3.17333</v>
      </c>
      <c r="D1200" s="11">
        <v>5.5933299999999999</v>
      </c>
      <c r="E1200" s="11">
        <v>38.5</v>
      </c>
      <c r="F1200" s="4">
        <f t="shared" si="256"/>
        <v>1970.2916666665765</v>
      </c>
      <c r="G1200" s="22">
        <v>7.39</v>
      </c>
      <c r="H1200" s="22">
        <f>G1200+100*variable_alloc_parm!B$8</f>
        <v>7.39</v>
      </c>
      <c r="I1200" s="4">
        <f t="shared" si="253"/>
        <v>680.23285714285726</v>
      </c>
      <c r="J1200" s="4">
        <f t="shared" si="254"/>
        <v>25.114640285714291</v>
      </c>
      <c r="K1200" s="33">
        <f t="shared" si="257"/>
        <v>101075.71008657156</v>
      </c>
      <c r="L1200" s="4">
        <f t="shared" si="258"/>
        <v>44.267211714285722</v>
      </c>
      <c r="M1200" s="33">
        <f t="shared" si="255"/>
        <v>6577.6591215651351</v>
      </c>
      <c r="N1200" s="15">
        <f t="shared" si="247"/>
        <v>15.873067819354057</v>
      </c>
      <c r="O1200" s="6"/>
      <c r="P1200" s="7">
        <f t="shared" si="248"/>
        <v>18.311411111344036</v>
      </c>
      <c r="Q1200" s="7"/>
      <c r="R1200" s="46">
        <f t="shared" si="249"/>
        <v>1.6084252196537183E-2</v>
      </c>
      <c r="S1200" s="22">
        <f t="shared" si="259"/>
        <v>0.97049894880882093</v>
      </c>
      <c r="T1200" s="22">
        <f t="shared" si="260"/>
        <v>10.37635755467578</v>
      </c>
      <c r="U1200" s="39">
        <f t="shared" si="250"/>
        <v>-1.561819126896169E-2</v>
      </c>
      <c r="V1200" s="39">
        <f t="shared" si="251"/>
        <v>-2.5013508994320088E-2</v>
      </c>
      <c r="W1200" s="39">
        <f t="shared" si="252"/>
        <v>9.3953177253583986E-3</v>
      </c>
      <c r="Z1200" s="37"/>
      <c r="AA1200" s="37"/>
    </row>
    <row r="1201" spans="1:27">
      <c r="A1201" s="1">
        <v>1970.05</v>
      </c>
      <c r="B1201" s="11">
        <v>76.06</v>
      </c>
      <c r="C1201" s="4">
        <v>3.1766700000000001</v>
      </c>
      <c r="D1201" s="11">
        <v>5.5566700000000004</v>
      </c>
      <c r="E1201" s="11">
        <v>38.6</v>
      </c>
      <c r="F1201" s="4">
        <f t="shared" si="256"/>
        <v>1970.3749999999097</v>
      </c>
      <c r="G1201" s="22">
        <v>7.91</v>
      </c>
      <c r="H1201" s="22">
        <f>G1201+100*variable_alloc_parm!B$8</f>
        <v>7.91</v>
      </c>
      <c r="I1201" s="4">
        <f t="shared" si="253"/>
        <v>600.40108808290165</v>
      </c>
      <c r="J1201" s="4">
        <f t="shared" si="254"/>
        <v>25.075941683937828</v>
      </c>
      <c r="K1201" s="33">
        <f t="shared" si="257"/>
        <v>89524.020673589897</v>
      </c>
      <c r="L1201" s="4">
        <f t="shared" si="258"/>
        <v>43.863143756476688</v>
      </c>
      <c r="M1201" s="33">
        <f t="shared" si="255"/>
        <v>6540.3029181740303</v>
      </c>
      <c r="N1201" s="15">
        <f t="shared" si="247"/>
        <v>13.983836060789187</v>
      </c>
      <c r="O1201" s="6"/>
      <c r="P1201" s="7">
        <f t="shared" si="248"/>
        <v>16.149570146153565</v>
      </c>
      <c r="Q1201" s="7"/>
      <c r="R1201" s="46">
        <f t="shared" si="249"/>
        <v>1.966203214030364E-2</v>
      </c>
      <c r="S1201" s="22">
        <f t="shared" si="259"/>
        <v>1.0114065562340058</v>
      </c>
      <c r="T1201" s="22">
        <f t="shared" si="260"/>
        <v>10.044155383994211</v>
      </c>
      <c r="U1201" s="39">
        <f t="shared" si="250"/>
        <v>3.2911346716102408E-4</v>
      </c>
      <c r="V1201" s="39">
        <f t="shared" si="251"/>
        <v>-1.4347637263584123E-2</v>
      </c>
      <c r="W1201" s="39">
        <f t="shared" si="252"/>
        <v>1.4676750730745147E-2</v>
      </c>
      <c r="Z1201" s="37"/>
      <c r="AA1201" s="37"/>
    </row>
    <row r="1202" spans="1:27">
      <c r="A1202" s="1">
        <v>1970.06</v>
      </c>
      <c r="B1202" s="11">
        <v>75.59</v>
      </c>
      <c r="C1202" s="4">
        <v>3.18</v>
      </c>
      <c r="D1202" s="11">
        <v>5.52</v>
      </c>
      <c r="E1202" s="11">
        <v>38.799999999999997</v>
      </c>
      <c r="F1202" s="4">
        <f t="shared" si="256"/>
        <v>1970.458333333243</v>
      </c>
      <c r="G1202" s="22">
        <v>7.84</v>
      </c>
      <c r="H1202" s="22">
        <f>G1202+100*variable_alloc_parm!B$8</f>
        <v>7.84</v>
      </c>
      <c r="I1202" s="4">
        <f t="shared" si="253"/>
        <v>593.61528350515482</v>
      </c>
      <c r="J1202" s="4">
        <f t="shared" si="254"/>
        <v>24.972835051546397</v>
      </c>
      <c r="K1202" s="33">
        <f t="shared" si="257"/>
        <v>88822.511630919864</v>
      </c>
      <c r="L1202" s="4">
        <f t="shared" si="258"/>
        <v>43.34907216494846</v>
      </c>
      <c r="M1202" s="33">
        <f t="shared" si="255"/>
        <v>6486.3112078671456</v>
      </c>
      <c r="N1202" s="15">
        <f t="shared" si="247"/>
        <v>13.799691797725178</v>
      </c>
      <c r="O1202" s="6"/>
      <c r="P1202" s="7">
        <f t="shared" si="248"/>
        <v>15.955062559858018</v>
      </c>
      <c r="Q1202" s="7"/>
      <c r="R1202" s="46">
        <f t="shared" si="249"/>
        <v>2.1499547604048083E-2</v>
      </c>
      <c r="S1202" s="22">
        <f t="shared" si="259"/>
        <v>1.0331072842441178</v>
      </c>
      <c r="T1202" s="22">
        <f t="shared" si="260"/>
        <v>10.106360047373879</v>
      </c>
      <c r="U1202" s="39">
        <f t="shared" si="250"/>
        <v>6.6845801773449676E-3</v>
      </c>
      <c r="V1202" s="39">
        <f t="shared" si="251"/>
        <v>-1.2755533215716874E-2</v>
      </c>
      <c r="W1202" s="39">
        <f t="shared" si="252"/>
        <v>1.9440113393061842E-2</v>
      </c>
      <c r="Z1202" s="37"/>
      <c r="AA1202" s="37"/>
    </row>
    <row r="1203" spans="1:27">
      <c r="A1203" s="1">
        <v>1970.07</v>
      </c>
      <c r="B1203" s="11">
        <v>75.72</v>
      </c>
      <c r="C1203" s="4">
        <v>3.1833300000000002</v>
      </c>
      <c r="D1203" s="11">
        <v>5.4666699999999997</v>
      </c>
      <c r="E1203" s="11">
        <v>39</v>
      </c>
      <c r="F1203" s="4">
        <f t="shared" si="256"/>
        <v>1970.5416666665762</v>
      </c>
      <c r="G1203" s="22">
        <v>7.46</v>
      </c>
      <c r="H1203" s="22">
        <f>G1203+100*variable_alloc_parm!B$8</f>
        <v>7.46</v>
      </c>
      <c r="I1203" s="4">
        <f t="shared" si="253"/>
        <v>591.58676923076928</v>
      </c>
      <c r="J1203" s="4">
        <f t="shared" si="254"/>
        <v>24.87078592307693</v>
      </c>
      <c r="K1203" s="33">
        <f t="shared" si="257"/>
        <v>88829.103004219782</v>
      </c>
      <c r="L1203" s="4">
        <f t="shared" si="258"/>
        <v>42.710111512820518</v>
      </c>
      <c r="M1203" s="33">
        <f t="shared" si="255"/>
        <v>6413.0928753311955</v>
      </c>
      <c r="N1203" s="15">
        <f t="shared" si="247"/>
        <v>13.726499744359765</v>
      </c>
      <c r="O1203" s="6"/>
      <c r="P1203" s="7">
        <f t="shared" si="248"/>
        <v>15.888935332500388</v>
      </c>
      <c r="Q1203" s="7"/>
      <c r="R1203" s="46">
        <f t="shared" si="249"/>
        <v>2.6214326254140607E-2</v>
      </c>
      <c r="S1203" s="22">
        <f t="shared" si="259"/>
        <v>1.0013364030516227</v>
      </c>
      <c r="T1203" s="22">
        <f t="shared" si="260"/>
        <v>10.387410827355499</v>
      </c>
      <c r="U1203" s="39">
        <f t="shared" si="250"/>
        <v>1.1574313955990734E-2</v>
      </c>
      <c r="V1203" s="39">
        <f t="shared" si="251"/>
        <v>-1.7551010788146693E-2</v>
      </c>
      <c r="W1203" s="39">
        <f t="shared" si="252"/>
        <v>2.9125324744137426E-2</v>
      </c>
      <c r="Z1203" s="37"/>
      <c r="AA1203" s="37"/>
    </row>
    <row r="1204" spans="1:27">
      <c r="A1204" s="1">
        <v>1970.08</v>
      </c>
      <c r="B1204" s="11">
        <v>77.92</v>
      </c>
      <c r="C1204" s="4">
        <v>3.1866699999999999</v>
      </c>
      <c r="D1204" s="11">
        <v>5.4133300000000002</v>
      </c>
      <c r="E1204" s="11">
        <v>39</v>
      </c>
      <c r="F1204" s="4">
        <f t="shared" si="256"/>
        <v>1970.6249999999095</v>
      </c>
      <c r="G1204" s="22">
        <v>7.53</v>
      </c>
      <c r="H1204" s="22">
        <f>G1204+100*variable_alloc_parm!B$8</f>
        <v>7.53</v>
      </c>
      <c r="I1204" s="4">
        <f t="shared" si="253"/>
        <v>608.77497435897453</v>
      </c>
      <c r="J1204" s="4">
        <f t="shared" si="254"/>
        <v>24.896880743589747</v>
      </c>
      <c r="K1204" s="33">
        <f t="shared" si="257"/>
        <v>91721.510731132395</v>
      </c>
      <c r="L1204" s="4">
        <f t="shared" si="258"/>
        <v>42.293375666666677</v>
      </c>
      <c r="M1204" s="33">
        <f t="shared" si="255"/>
        <v>6372.1612639394361</v>
      </c>
      <c r="N1204" s="15">
        <f t="shared" si="247"/>
        <v>14.100456516815449</v>
      </c>
      <c r="O1204" s="6"/>
      <c r="P1204" s="7">
        <f t="shared" si="248"/>
        <v>16.339508329168652</v>
      </c>
      <c r="Q1204" s="7"/>
      <c r="R1204" s="46">
        <f t="shared" si="249"/>
        <v>2.358223149317086E-2</v>
      </c>
      <c r="S1204" s="22">
        <f t="shared" si="259"/>
        <v>1.0160954098001953</v>
      </c>
      <c r="T1204" s="22">
        <f t="shared" si="260"/>
        <v>10.401292594883635</v>
      </c>
      <c r="U1204" s="39">
        <f t="shared" si="250"/>
        <v>1.1089305510932457E-2</v>
      </c>
      <c r="V1204" s="39">
        <f t="shared" si="251"/>
        <v>-2.2639234506384609E-2</v>
      </c>
      <c r="W1204" s="39">
        <f t="shared" si="252"/>
        <v>3.3728540017317066E-2</v>
      </c>
      <c r="Z1204" s="37"/>
      <c r="AA1204" s="37"/>
    </row>
    <row r="1205" spans="1:27">
      <c r="A1205" s="1">
        <v>1970.09</v>
      </c>
      <c r="B1205" s="11">
        <v>82.58</v>
      </c>
      <c r="C1205" s="4">
        <v>3.19</v>
      </c>
      <c r="D1205" s="11">
        <v>5.36</v>
      </c>
      <c r="E1205" s="11">
        <v>39.200000000000003</v>
      </c>
      <c r="F1205" s="4">
        <f t="shared" si="256"/>
        <v>1970.7083333332428</v>
      </c>
      <c r="G1205" s="22">
        <v>7.39</v>
      </c>
      <c r="H1205" s="22">
        <f>G1205+100*variable_alloc_parm!B$8</f>
        <v>7.39</v>
      </c>
      <c r="I1205" s="4">
        <f t="shared" si="253"/>
        <v>641.89096938775515</v>
      </c>
      <c r="J1205" s="4">
        <f t="shared" si="254"/>
        <v>24.795739795918369</v>
      </c>
      <c r="K1205" s="33">
        <f t="shared" si="257"/>
        <v>97022.277772271846</v>
      </c>
      <c r="L1205" s="4">
        <f t="shared" si="258"/>
        <v>41.663061224489802</v>
      </c>
      <c r="M1205" s="33">
        <f t="shared" si="255"/>
        <v>6297.401415105076</v>
      </c>
      <c r="N1205" s="15">
        <f t="shared" si="247"/>
        <v>14.84266114524222</v>
      </c>
      <c r="O1205" s="6"/>
      <c r="P1205" s="7">
        <f t="shared" si="248"/>
        <v>17.215125541252291</v>
      </c>
      <c r="Q1205" s="7"/>
      <c r="R1205" s="46">
        <f t="shared" si="249"/>
        <v>2.196185272759632E-2</v>
      </c>
      <c r="S1205" s="22">
        <f t="shared" si="259"/>
        <v>1.0103781482444136</v>
      </c>
      <c r="T1205" s="22">
        <f t="shared" si="260"/>
        <v>10.514783693988544</v>
      </c>
      <c r="U1205" s="39">
        <f t="shared" si="250"/>
        <v>7.3995040543766155E-3</v>
      </c>
      <c r="V1205" s="39">
        <f t="shared" si="251"/>
        <v>-2.5982514542431612E-2</v>
      </c>
      <c r="W1205" s="39">
        <f t="shared" si="252"/>
        <v>3.3382018596808227E-2</v>
      </c>
      <c r="Z1205" s="37"/>
      <c r="AA1205" s="37"/>
    </row>
    <row r="1206" spans="1:27">
      <c r="A1206" s="1">
        <v>1970.1</v>
      </c>
      <c r="B1206" s="11">
        <v>84.37</v>
      </c>
      <c r="C1206" s="4">
        <v>3.17333</v>
      </c>
      <c r="D1206" s="11">
        <v>5.2833300000000003</v>
      </c>
      <c r="E1206" s="11">
        <v>39.4</v>
      </c>
      <c r="F1206" s="4">
        <f t="shared" si="256"/>
        <v>1970.791666666576</v>
      </c>
      <c r="G1206" s="22">
        <v>7.33</v>
      </c>
      <c r="H1206" s="22">
        <f>G1206+100*variable_alloc_parm!B$8</f>
        <v>7.33</v>
      </c>
      <c r="I1206" s="4">
        <f t="shared" si="253"/>
        <v>652.47560913705593</v>
      </c>
      <c r="J1206" s="4">
        <f t="shared" si="254"/>
        <v>24.540955609137061</v>
      </c>
      <c r="K1206" s="33">
        <f t="shared" si="257"/>
        <v>98931.268863656762</v>
      </c>
      <c r="L1206" s="4">
        <f t="shared" si="258"/>
        <v>40.858645964467016</v>
      </c>
      <c r="M1206" s="33">
        <f t="shared" si="255"/>
        <v>6195.1705668534278</v>
      </c>
      <c r="N1206" s="15">
        <f t="shared" si="247"/>
        <v>15.064185404089633</v>
      </c>
      <c r="O1206" s="6"/>
      <c r="P1206" s="7">
        <f t="shared" si="248"/>
        <v>17.486678518763028</v>
      </c>
      <c r="Q1206" s="7"/>
      <c r="R1206" s="46">
        <f t="shared" si="249"/>
        <v>2.1401934611650089E-2</v>
      </c>
      <c r="S1206" s="22">
        <f t="shared" si="259"/>
        <v>1.0413211919527887</v>
      </c>
      <c r="T1206" s="22">
        <f t="shared" si="260"/>
        <v>10.569979212552536</v>
      </c>
      <c r="U1206" s="39">
        <f t="shared" si="250"/>
        <v>7.7786185512356276E-3</v>
      </c>
      <c r="V1206" s="39">
        <f t="shared" si="251"/>
        <v>-2.7846164942143425E-2</v>
      </c>
      <c r="W1206" s="39">
        <f t="shared" si="252"/>
        <v>3.5624783493379053E-2</v>
      </c>
      <c r="Z1206" s="37"/>
      <c r="AA1206" s="37"/>
    </row>
    <row r="1207" spans="1:27">
      <c r="A1207" s="1">
        <v>1970.11</v>
      </c>
      <c r="B1207" s="11">
        <v>84.28</v>
      </c>
      <c r="C1207" s="4">
        <v>3.1566700000000001</v>
      </c>
      <c r="D1207" s="11">
        <v>5.2066699999999999</v>
      </c>
      <c r="E1207" s="11">
        <v>39.6</v>
      </c>
      <c r="F1207" s="4">
        <f t="shared" si="256"/>
        <v>1970.8749999999093</v>
      </c>
      <c r="G1207" s="22">
        <v>6.84</v>
      </c>
      <c r="H1207" s="22">
        <f>G1207+100*variable_alloc_parm!B$8</f>
        <v>6.84</v>
      </c>
      <c r="I1207" s="4">
        <f t="shared" si="253"/>
        <v>648.48777777777786</v>
      </c>
      <c r="J1207" s="4">
        <f t="shared" si="254"/>
        <v>24.288821944444447</v>
      </c>
      <c r="K1207" s="33">
        <f t="shared" si="257"/>
        <v>98633.514358885819</v>
      </c>
      <c r="L1207" s="4">
        <f t="shared" si="258"/>
        <v>40.062433055555559</v>
      </c>
      <c r="M1207" s="33">
        <f t="shared" si="255"/>
        <v>6093.4048434620317</v>
      </c>
      <c r="N1207" s="15">
        <f t="shared" si="247"/>
        <v>14.95076190879173</v>
      </c>
      <c r="O1207" s="6"/>
      <c r="P1207" s="7">
        <f t="shared" si="248"/>
        <v>17.369848985307829</v>
      </c>
      <c r="Q1207" s="7"/>
      <c r="R1207" s="46">
        <f t="shared" si="249"/>
        <v>2.7326345228659829E-2</v>
      </c>
      <c r="S1207" s="22">
        <f t="shared" si="259"/>
        <v>1.0386907764634588</v>
      </c>
      <c r="T1207" s="22">
        <f t="shared" si="260"/>
        <v>10.951153739639832</v>
      </c>
      <c r="U1207" s="39">
        <f t="shared" si="250"/>
        <v>1.1810279795561707E-2</v>
      </c>
      <c r="V1207" s="39">
        <f t="shared" si="251"/>
        <v>-3.6280350482559065E-2</v>
      </c>
      <c r="W1207" s="39">
        <f t="shared" si="252"/>
        <v>4.8090630278120772E-2</v>
      </c>
      <c r="Z1207" s="37"/>
      <c r="AA1207" s="37"/>
    </row>
    <row r="1208" spans="1:27">
      <c r="A1208" s="1">
        <v>1970.12</v>
      </c>
      <c r="B1208" s="11">
        <v>90.05</v>
      </c>
      <c r="C1208" s="4">
        <v>3.14</v>
      </c>
      <c r="D1208" s="11">
        <v>5.13</v>
      </c>
      <c r="E1208" s="11">
        <v>39.799999999999997</v>
      </c>
      <c r="F1208" s="4">
        <f t="shared" si="256"/>
        <v>1970.9583333332425</v>
      </c>
      <c r="G1208" s="22">
        <v>6.39</v>
      </c>
      <c r="H1208" s="22">
        <f>G1208+100*variable_alloc_parm!B$8</f>
        <v>6.39</v>
      </c>
      <c r="I1208" s="4">
        <f t="shared" si="253"/>
        <v>689.40288944723636</v>
      </c>
      <c r="J1208" s="4">
        <f t="shared" si="254"/>
        <v>24.03914572864322</v>
      </c>
      <c r="K1208" s="33">
        <f t="shared" si="257"/>
        <v>105161.30128850423</v>
      </c>
      <c r="L1208" s="4">
        <f t="shared" si="258"/>
        <v>39.274145728643219</v>
      </c>
      <c r="M1208" s="33">
        <f t="shared" si="255"/>
        <v>5990.8659146032942</v>
      </c>
      <c r="N1208" s="15">
        <f t="shared" si="247"/>
        <v>15.873840687205741</v>
      </c>
      <c r="O1208" s="6"/>
      <c r="P1208" s="7">
        <f t="shared" si="248"/>
        <v>18.454515548006192</v>
      </c>
      <c r="Q1208" s="7"/>
      <c r="R1208" s="46">
        <f t="shared" si="249"/>
        <v>2.8455287421124548E-2</v>
      </c>
      <c r="S1208" s="22">
        <f t="shared" si="259"/>
        <v>1.0163958032214011</v>
      </c>
      <c r="T1208" s="22">
        <f t="shared" si="260"/>
        <v>11.317702268529887</v>
      </c>
      <c r="U1208" s="39">
        <f t="shared" si="250"/>
        <v>3.1555751529841469E-3</v>
      </c>
      <c r="V1208" s="39">
        <f t="shared" si="251"/>
        <v>-4.0187095108721205E-2</v>
      </c>
      <c r="W1208" s="39">
        <f t="shared" si="252"/>
        <v>4.3342670261705352E-2</v>
      </c>
      <c r="Z1208" s="37"/>
      <c r="AA1208" s="37"/>
    </row>
    <row r="1209" spans="1:27">
      <c r="A1209" s="1">
        <v>1971.01</v>
      </c>
      <c r="B1209" s="11">
        <v>93.49</v>
      </c>
      <c r="C1209" s="4">
        <v>3.13</v>
      </c>
      <c r="D1209" s="11">
        <v>5.16</v>
      </c>
      <c r="E1209" s="11">
        <v>39.799999999999997</v>
      </c>
      <c r="F1209" s="4">
        <f t="shared" si="256"/>
        <v>1971.0416666665758</v>
      </c>
      <c r="G1209" s="22">
        <v>6.24</v>
      </c>
      <c r="H1209" s="22">
        <f>G1209+100*variable_alloc_parm!B$8</f>
        <v>6.24</v>
      </c>
      <c r="I1209" s="4">
        <f t="shared" si="253"/>
        <v>715.73876884422123</v>
      </c>
      <c r="J1209" s="4">
        <f t="shared" si="254"/>
        <v>23.962587939698498</v>
      </c>
      <c r="K1209" s="33">
        <f t="shared" si="257"/>
        <v>109483.17190688518</v>
      </c>
      <c r="L1209" s="4">
        <f t="shared" si="258"/>
        <v>39.503819095477397</v>
      </c>
      <c r="M1209" s="33">
        <f t="shared" si="255"/>
        <v>6042.7122370256457</v>
      </c>
      <c r="N1209" s="15">
        <f t="shared" si="247"/>
        <v>16.461793943491941</v>
      </c>
      <c r="O1209" s="6"/>
      <c r="P1209" s="7">
        <f t="shared" si="248"/>
        <v>19.149002748259782</v>
      </c>
      <c r="Q1209" s="7"/>
      <c r="R1209" s="46">
        <f t="shared" si="249"/>
        <v>2.7705281704982716E-2</v>
      </c>
      <c r="S1209" s="22">
        <f t="shared" si="259"/>
        <v>1.0148506806126156</v>
      </c>
      <c r="T1209" s="22">
        <f t="shared" si="260"/>
        <v>11.503265087843108</v>
      </c>
      <c r="U1209" s="39">
        <f t="shared" si="250"/>
        <v>-1.6709123430017625E-3</v>
      </c>
      <c r="V1209" s="39">
        <f t="shared" si="251"/>
        <v>-4.0063139342521037E-2</v>
      </c>
      <c r="W1209" s="39">
        <f t="shared" si="252"/>
        <v>3.8392226999519274E-2</v>
      </c>
      <c r="Z1209" s="37"/>
      <c r="AA1209" s="37"/>
    </row>
    <row r="1210" spans="1:27">
      <c r="A1210" s="1">
        <v>1971.02</v>
      </c>
      <c r="B1210" s="11">
        <v>97.11</v>
      </c>
      <c r="C1210" s="4">
        <v>3.12</v>
      </c>
      <c r="D1210" s="11">
        <v>5.19</v>
      </c>
      <c r="E1210" s="11">
        <v>39.9</v>
      </c>
      <c r="F1210" s="4">
        <f t="shared" si="256"/>
        <v>1971.1249999999091</v>
      </c>
      <c r="G1210" s="22">
        <v>6.11</v>
      </c>
      <c r="H1210" s="22">
        <f>G1210+100*variable_alloc_parm!B$8</f>
        <v>6.11</v>
      </c>
      <c r="I1210" s="4">
        <f t="shared" si="253"/>
        <v>741.58939849624073</v>
      </c>
      <c r="J1210" s="4">
        <f t="shared" si="254"/>
        <v>23.82616541353384</v>
      </c>
      <c r="K1210" s="33">
        <f t="shared" si="257"/>
        <v>113741.1350210004</v>
      </c>
      <c r="L1210" s="4">
        <f t="shared" si="258"/>
        <v>39.633909774436098</v>
      </c>
      <c r="M1210" s="33">
        <f t="shared" si="255"/>
        <v>6078.8434842857796</v>
      </c>
      <c r="N1210" s="15">
        <f t="shared" si="247"/>
        <v>17.034534781502124</v>
      </c>
      <c r="O1210" s="6"/>
      <c r="P1210" s="7">
        <f t="shared" si="248"/>
        <v>19.824574232687645</v>
      </c>
      <c r="Q1210" s="7"/>
      <c r="R1210" s="46">
        <f t="shared" si="249"/>
        <v>2.7221175943178084E-2</v>
      </c>
      <c r="S1210" s="22">
        <f t="shared" si="259"/>
        <v>1.0360949321896797</v>
      </c>
      <c r="T1210" s="22">
        <f t="shared" si="260"/>
        <v>11.644838016688313</v>
      </c>
      <c r="U1210" s="39">
        <f t="shared" si="250"/>
        <v>-9.5863670714831928E-3</v>
      </c>
      <c r="V1210" s="39">
        <f t="shared" si="251"/>
        <v>-4.452039276429598E-2</v>
      </c>
      <c r="W1210" s="39">
        <f t="shared" si="252"/>
        <v>3.4934025692812787E-2</v>
      </c>
      <c r="Z1210" s="37"/>
      <c r="AA1210" s="37"/>
    </row>
    <row r="1211" spans="1:27">
      <c r="A1211" s="1">
        <v>1971.03</v>
      </c>
      <c r="B1211" s="11">
        <v>99.6</v>
      </c>
      <c r="C1211" s="4">
        <v>3.11</v>
      </c>
      <c r="D1211" s="11">
        <v>5.22</v>
      </c>
      <c r="E1211" s="11">
        <v>40</v>
      </c>
      <c r="F1211" s="4">
        <f t="shared" si="256"/>
        <v>1971.2083333332423</v>
      </c>
      <c r="G1211" s="22">
        <v>5.7</v>
      </c>
      <c r="H1211" s="22">
        <f>G1211+100*variable_alloc_parm!B$8</f>
        <v>5.7</v>
      </c>
      <c r="I1211" s="4">
        <f t="shared" si="253"/>
        <v>758.70300000000009</v>
      </c>
      <c r="J1211" s="4">
        <f t="shared" si="254"/>
        <v>23.690425000000001</v>
      </c>
      <c r="K1211" s="33">
        <f t="shared" si="257"/>
        <v>116668.72331912903</v>
      </c>
      <c r="L1211" s="4">
        <f t="shared" si="258"/>
        <v>39.763350000000003</v>
      </c>
      <c r="M1211" s="33">
        <f t="shared" si="255"/>
        <v>6114.5656197374847</v>
      </c>
      <c r="N1211" s="15">
        <f t="shared" si="247"/>
        <v>17.402902607188878</v>
      </c>
      <c r="O1211" s="6"/>
      <c r="P1211" s="7">
        <f t="shared" si="248"/>
        <v>20.261603158151761</v>
      </c>
      <c r="Q1211" s="7"/>
      <c r="R1211" s="46">
        <f t="shared" si="249"/>
        <v>3.0336339371474168E-2</v>
      </c>
      <c r="S1211" s="22">
        <f t="shared" si="259"/>
        <v>0.99497715756358207</v>
      </c>
      <c r="T1211" s="22">
        <f t="shared" si="260"/>
        <v>12.034994761122331</v>
      </c>
      <c r="U1211" s="39">
        <f t="shared" si="250"/>
        <v>-8.7534280564597333E-3</v>
      </c>
      <c r="V1211" s="39">
        <f t="shared" si="251"/>
        <v>-4.6906446445454719E-2</v>
      </c>
      <c r="W1211" s="39">
        <f t="shared" si="252"/>
        <v>3.8153018388994986E-2</v>
      </c>
      <c r="Z1211" s="37"/>
      <c r="AA1211" s="37"/>
    </row>
    <row r="1212" spans="1:27">
      <c r="A1212" s="1">
        <v>1971.04</v>
      </c>
      <c r="B1212" s="11">
        <v>103</v>
      </c>
      <c r="C1212" s="4">
        <v>3.1066699999999998</v>
      </c>
      <c r="D1212" s="11">
        <v>5.2533300000000001</v>
      </c>
      <c r="E1212" s="11">
        <v>40.1</v>
      </c>
      <c r="F1212" s="4">
        <f t="shared" si="256"/>
        <v>1971.2916666665756</v>
      </c>
      <c r="G1212" s="22">
        <v>5.83</v>
      </c>
      <c r="H1212" s="22">
        <f>G1212+100*variable_alloc_parm!B$8</f>
        <v>5.83</v>
      </c>
      <c r="I1212" s="4">
        <f t="shared" si="253"/>
        <v>782.64588528678314</v>
      </c>
      <c r="J1212" s="4">
        <f t="shared" si="254"/>
        <v>23.6060436159601</v>
      </c>
      <c r="K1212" s="33">
        <f t="shared" si="257"/>
        <v>120653.01375503455</v>
      </c>
      <c r="L1212" s="4">
        <f t="shared" si="258"/>
        <v>39.917447655860357</v>
      </c>
      <c r="M1212" s="33">
        <f t="shared" si="255"/>
        <v>6153.6902597061726</v>
      </c>
      <c r="N1212" s="15">
        <f t="shared" si="247"/>
        <v>17.924110447959606</v>
      </c>
      <c r="O1212" s="6"/>
      <c r="P1212" s="7">
        <f t="shared" si="248"/>
        <v>20.875485334712344</v>
      </c>
      <c r="Q1212" s="7"/>
      <c r="R1212" s="46">
        <f t="shared" si="249"/>
        <v>2.7622614301182638E-2</v>
      </c>
      <c r="S1212" s="22">
        <f t="shared" si="259"/>
        <v>0.9638031448454738</v>
      </c>
      <c r="T1212" s="22">
        <f t="shared" si="260"/>
        <v>11.94468317078713</v>
      </c>
      <c r="U1212" s="39">
        <f t="shared" si="250"/>
        <v>-1.1471603257818597E-2</v>
      </c>
      <c r="V1212" s="39">
        <f t="shared" si="251"/>
        <v>-4.8695950276563149E-2</v>
      </c>
      <c r="W1212" s="39">
        <f t="shared" si="252"/>
        <v>3.7224347018744552E-2</v>
      </c>
      <c r="Z1212" s="37"/>
      <c r="AA1212" s="37"/>
    </row>
    <row r="1213" spans="1:27">
      <c r="A1213" s="1">
        <v>1971.05</v>
      </c>
      <c r="B1213" s="11">
        <v>101.6</v>
      </c>
      <c r="C1213" s="4">
        <v>3.1033300000000001</v>
      </c>
      <c r="D1213" s="11">
        <v>5.28667</v>
      </c>
      <c r="E1213" s="11">
        <v>40.299999999999997</v>
      </c>
      <c r="F1213" s="4">
        <f t="shared" si="256"/>
        <v>1971.3749999999088</v>
      </c>
      <c r="G1213" s="22">
        <v>6.39</v>
      </c>
      <c r="H1213" s="22">
        <f>G1213+100*variable_alloc_parm!B$8</f>
        <v>6.39</v>
      </c>
      <c r="I1213" s="4">
        <f t="shared" si="253"/>
        <v>768.17667493796546</v>
      </c>
      <c r="J1213" s="4">
        <f t="shared" si="254"/>
        <v>23.463638982630279</v>
      </c>
      <c r="K1213" s="33">
        <f t="shared" si="257"/>
        <v>118723.86465467958</v>
      </c>
      <c r="L1213" s="4">
        <f t="shared" si="258"/>
        <v>39.971423052109195</v>
      </c>
      <c r="M1213" s="33">
        <f t="shared" si="255"/>
        <v>6177.6958026964066</v>
      </c>
      <c r="N1213" s="15">
        <f t="shared" si="247"/>
        <v>17.564153279699386</v>
      </c>
      <c r="O1213" s="6"/>
      <c r="P1213" s="7">
        <f t="shared" si="248"/>
        <v>20.463891147264611</v>
      </c>
      <c r="Q1213" s="7"/>
      <c r="R1213" s="46">
        <f t="shared" si="249"/>
        <v>2.3678614175411589E-2</v>
      </c>
      <c r="S1213" s="22">
        <f t="shared" si="259"/>
        <v>0.99584933245988749</v>
      </c>
      <c r="T1213" s="22">
        <f t="shared" si="260"/>
        <v>11.455190086548795</v>
      </c>
      <c r="U1213" s="39">
        <f t="shared" si="250"/>
        <v>-1.226102345412039E-2</v>
      </c>
      <c r="V1213" s="39">
        <f t="shared" si="251"/>
        <v>-4.6506538769724881E-2</v>
      </c>
      <c r="W1213" s="39">
        <f t="shared" si="252"/>
        <v>3.4245515315604491E-2</v>
      </c>
      <c r="Z1213" s="37"/>
      <c r="AA1213" s="37"/>
    </row>
    <row r="1214" spans="1:27">
      <c r="A1214" s="1">
        <v>1971.06</v>
      </c>
      <c r="B1214" s="11">
        <v>99.72</v>
      </c>
      <c r="C1214" s="4">
        <v>3.1</v>
      </c>
      <c r="D1214" s="11">
        <v>5.32</v>
      </c>
      <c r="E1214" s="11">
        <v>40.6</v>
      </c>
      <c r="F1214" s="4">
        <f t="shared" si="256"/>
        <v>1971.4583333332421</v>
      </c>
      <c r="G1214" s="22">
        <v>6.52</v>
      </c>
      <c r="H1214" s="22">
        <f>G1214+100*variable_alloc_parm!B$8</f>
        <v>6.52</v>
      </c>
      <c r="I1214" s="4">
        <f t="shared" si="253"/>
        <v>748.39123152709374</v>
      </c>
      <c r="J1214" s="4">
        <f t="shared" si="254"/>
        <v>23.265270935960594</v>
      </c>
      <c r="K1214" s="33">
        <f t="shared" si="257"/>
        <v>115965.61150585808</v>
      </c>
      <c r="L1214" s="4">
        <f t="shared" si="258"/>
        <v>39.926206896551733</v>
      </c>
      <c r="M1214" s="33">
        <f t="shared" si="255"/>
        <v>6186.6932732768246</v>
      </c>
      <c r="N1214" s="15">
        <f t="shared" si="247"/>
        <v>17.083166880070706</v>
      </c>
      <c r="O1214" s="6"/>
      <c r="P1214" s="7">
        <f t="shared" si="248"/>
        <v>19.91193906311366</v>
      </c>
      <c r="Q1214" s="7"/>
      <c r="R1214" s="46">
        <f t="shared" si="249"/>
        <v>2.4746298795041699E-2</v>
      </c>
      <c r="S1214" s="22">
        <f t="shared" si="259"/>
        <v>0.99026847808800322</v>
      </c>
      <c r="T1214" s="22">
        <f t="shared" si="260"/>
        <v>11.323350469357061</v>
      </c>
      <c r="U1214" s="39">
        <f t="shared" si="250"/>
        <v>-9.9668358478816055E-3</v>
      </c>
      <c r="V1214" s="39">
        <f t="shared" si="251"/>
        <v>-4.1937497891791575E-2</v>
      </c>
      <c r="W1214" s="39">
        <f t="shared" si="252"/>
        <v>3.197066204390997E-2</v>
      </c>
      <c r="Z1214" s="37"/>
      <c r="AA1214" s="37"/>
    </row>
    <row r="1215" spans="1:27">
      <c r="A1215" s="1">
        <v>1971.07</v>
      </c>
      <c r="B1215" s="11">
        <v>99</v>
      </c>
      <c r="C1215" s="4">
        <v>3.09667</v>
      </c>
      <c r="D1215" s="11">
        <v>5.3566700000000003</v>
      </c>
      <c r="E1215" s="11">
        <v>40.700000000000003</v>
      </c>
      <c r="F1215" s="4">
        <f t="shared" si="256"/>
        <v>1971.5416666665753</v>
      </c>
      <c r="G1215" s="22">
        <v>6.73</v>
      </c>
      <c r="H1215" s="22">
        <f>G1215+100*variable_alloc_parm!B$8</f>
        <v>6.73</v>
      </c>
      <c r="I1215" s="4">
        <f t="shared" si="253"/>
        <v>741.16216216216219</v>
      </c>
      <c r="J1215" s="4">
        <f t="shared" si="254"/>
        <v>23.183178108108113</v>
      </c>
      <c r="K1215" s="33">
        <f t="shared" si="257"/>
        <v>115144.80307730469</v>
      </c>
      <c r="L1215" s="4">
        <f t="shared" si="258"/>
        <v>40.102637567567569</v>
      </c>
      <c r="M1215" s="33">
        <f t="shared" si="255"/>
        <v>6230.2294171727854</v>
      </c>
      <c r="N1215" s="15">
        <f t="shared" si="247"/>
        <v>16.889414708693359</v>
      </c>
      <c r="O1215" s="6"/>
      <c r="P1215" s="7">
        <f t="shared" si="248"/>
        <v>19.694941690150504</v>
      </c>
      <c r="Q1215" s="7"/>
      <c r="R1215" s="46">
        <f t="shared" si="249"/>
        <v>2.2881739151916665E-2</v>
      </c>
      <c r="S1215" s="22">
        <f t="shared" si="259"/>
        <v>1.0165126805988081</v>
      </c>
      <c r="T1215" s="22">
        <f t="shared" si="260"/>
        <v>11.185606281758727</v>
      </c>
      <c r="U1215" s="39">
        <f t="shared" si="250"/>
        <v>-1.2361256495427408E-2</v>
      </c>
      <c r="V1215" s="39">
        <f t="shared" si="251"/>
        <v>-4.4890131515096465E-2</v>
      </c>
      <c r="W1215" s="39">
        <f t="shared" si="252"/>
        <v>3.2528875019669057E-2</v>
      </c>
      <c r="Z1215" s="37"/>
      <c r="AA1215" s="37"/>
    </row>
    <row r="1216" spans="1:27">
      <c r="A1216" s="1">
        <v>1971.08</v>
      </c>
      <c r="B1216" s="11">
        <v>97.24</v>
      </c>
      <c r="C1216" s="4">
        <v>3.0933299999999999</v>
      </c>
      <c r="D1216" s="11">
        <v>5.3933299999999997</v>
      </c>
      <c r="E1216" s="11">
        <v>40.799999999999997</v>
      </c>
      <c r="F1216" s="4">
        <f t="shared" si="256"/>
        <v>1971.6249999999086</v>
      </c>
      <c r="G1216" s="22">
        <v>6.58</v>
      </c>
      <c r="H1216" s="22">
        <f>G1216+100*variable_alloc_parm!B$8</f>
        <v>6.58</v>
      </c>
      <c r="I1216" s="4">
        <f t="shared" si="253"/>
        <v>726.20166666666682</v>
      </c>
      <c r="J1216" s="4">
        <f t="shared" si="254"/>
        <v>23.101413014705887</v>
      </c>
      <c r="K1216" s="33">
        <f t="shared" si="257"/>
        <v>113119.66461229784</v>
      </c>
      <c r="L1216" s="4">
        <f t="shared" si="258"/>
        <v>40.278128700980403</v>
      </c>
      <c r="M1216" s="33">
        <f t="shared" si="255"/>
        <v>6274.0814556092591</v>
      </c>
      <c r="N1216" s="15">
        <f t="shared" si="247"/>
        <v>16.519449443051563</v>
      </c>
      <c r="O1216" s="6"/>
      <c r="P1216" s="7">
        <f t="shared" si="248"/>
        <v>19.273018870882744</v>
      </c>
      <c r="Q1216" s="7"/>
      <c r="R1216" s="46">
        <f t="shared" si="249"/>
        <v>2.6305165708427142E-2</v>
      </c>
      <c r="S1216" s="22">
        <f t="shared" si="259"/>
        <v>1.0381033092028704</v>
      </c>
      <c r="T1216" s="22">
        <f t="shared" si="260"/>
        <v>11.34244221719737</v>
      </c>
      <c r="U1216" s="39">
        <f t="shared" si="250"/>
        <v>-1.056679231660862E-2</v>
      </c>
      <c r="V1216" s="39">
        <f t="shared" si="251"/>
        <v>-4.9076659971994618E-2</v>
      </c>
      <c r="W1216" s="39">
        <f t="shared" si="252"/>
        <v>3.8509867655385999E-2</v>
      </c>
      <c r="Z1216" s="37"/>
      <c r="AA1216" s="37"/>
    </row>
    <row r="1217" spans="1:27">
      <c r="A1217" s="1">
        <v>1971.09</v>
      </c>
      <c r="B1217" s="11">
        <v>99.4</v>
      </c>
      <c r="C1217" s="4">
        <v>3.09</v>
      </c>
      <c r="D1217" s="11">
        <v>5.43</v>
      </c>
      <c r="E1217" s="11">
        <v>40.799999999999997</v>
      </c>
      <c r="F1217" s="4">
        <f t="shared" si="256"/>
        <v>1971.7083333332419</v>
      </c>
      <c r="G1217" s="22">
        <v>6.14</v>
      </c>
      <c r="H1217" s="22">
        <f>G1217+100*variable_alloc_parm!B$8</f>
        <v>6.14</v>
      </c>
      <c r="I1217" s="4">
        <f t="shared" si="253"/>
        <v>742.33284313725517</v>
      </c>
      <c r="J1217" s="4">
        <f t="shared" si="254"/>
        <v>23.076544117647064</v>
      </c>
      <c r="K1217" s="33">
        <f t="shared" si="257"/>
        <v>115931.95162587489</v>
      </c>
      <c r="L1217" s="4">
        <f t="shared" si="258"/>
        <v>40.551985294117657</v>
      </c>
      <c r="M1217" s="33">
        <f t="shared" si="255"/>
        <v>6333.1035948541312</v>
      </c>
      <c r="N1217" s="15">
        <f t="shared" ref="N1217:N1280" si="261">I1217/AVERAGE(L1097:L1216)</f>
        <v>16.856792547836005</v>
      </c>
      <c r="O1217" s="6"/>
      <c r="P1217" s="7">
        <f t="shared" ref="P1217:P1280" si="262">K1217/AVERAGE(M1097:M1216)</f>
        <v>19.674910494388257</v>
      </c>
      <c r="Q1217" s="7"/>
      <c r="R1217" s="46">
        <f t="shared" ref="R1217:R1280" si="263">1/N1217-(H1217/100-(((E1217/E1097)^(1/10))-1))</f>
        <v>2.9149353637379929E-2</v>
      </c>
      <c r="S1217" s="22">
        <f t="shared" si="259"/>
        <v>1.0208326848149401</v>
      </c>
      <c r="T1217" s="22">
        <f t="shared" si="260"/>
        <v>11.774626800114932</v>
      </c>
      <c r="U1217" s="39">
        <f t="shared" si="250"/>
        <v>-2.2457744157994952E-2</v>
      </c>
      <c r="V1217" s="39">
        <f t="shared" si="251"/>
        <v>-5.4197352679455246E-2</v>
      </c>
      <c r="W1217" s="39">
        <f t="shared" si="252"/>
        <v>3.1739608521460294E-2</v>
      </c>
      <c r="Z1217" s="37"/>
      <c r="AA1217" s="37"/>
    </row>
    <row r="1218" spans="1:27">
      <c r="A1218" s="1">
        <v>1971.1</v>
      </c>
      <c r="B1218" s="11">
        <v>97.29</v>
      </c>
      <c r="C1218" s="4">
        <v>3.0833300000000001</v>
      </c>
      <c r="D1218" s="11">
        <v>5.52</v>
      </c>
      <c r="E1218" s="11">
        <v>40.9</v>
      </c>
      <c r="F1218" s="4">
        <f t="shared" si="256"/>
        <v>1971.7916666665751</v>
      </c>
      <c r="G1218" s="22">
        <v>5.93</v>
      </c>
      <c r="H1218" s="22">
        <f>G1218+100*variable_alloc_parm!B$8</f>
        <v>5.93</v>
      </c>
      <c r="I1218" s="4">
        <f t="shared" si="253"/>
        <v>724.79860635696843</v>
      </c>
      <c r="J1218" s="4">
        <f t="shared" si="254"/>
        <v>22.970431564792182</v>
      </c>
      <c r="K1218" s="33">
        <f t="shared" si="257"/>
        <v>113492.53235431717</v>
      </c>
      <c r="L1218" s="4">
        <f t="shared" si="258"/>
        <v>41.123325183374092</v>
      </c>
      <c r="M1218" s="33">
        <f t="shared" si="255"/>
        <v>6439.2926158477821</v>
      </c>
      <c r="N1218" s="15">
        <f t="shared" si="261"/>
        <v>16.428862709159471</v>
      </c>
      <c r="O1218" s="6"/>
      <c r="P1218" s="7">
        <f t="shared" si="262"/>
        <v>19.184397344751744</v>
      </c>
      <c r="Q1218" s="7"/>
      <c r="R1218" s="46">
        <f t="shared" si="263"/>
        <v>3.3047046104171397E-2</v>
      </c>
      <c r="S1218" s="22">
        <f t="shared" si="259"/>
        <v>1.0139708836443282</v>
      </c>
      <c r="T1218" s="22">
        <f t="shared" si="260"/>
        <v>11.990535322089366</v>
      </c>
      <c r="U1218" s="39">
        <f t="shared" ref="U1218:U1281" si="264">(($K1338/$K1218)^(1/10)-1)</f>
        <v>-1.890545456653292E-2</v>
      </c>
      <c r="V1218" s="39">
        <f t="shared" ref="V1218:V1281" si="265">(($T1338/$T1218)^(1/10)-1)</f>
        <v>-5.4109870934527682E-2</v>
      </c>
      <c r="W1218" s="39">
        <f t="shared" ref="W1218:W1281" si="266">U1218-V1218</f>
        <v>3.5204416367994762E-2</v>
      </c>
      <c r="Z1218" s="37"/>
      <c r="AA1218" s="37"/>
    </row>
    <row r="1219" spans="1:27">
      <c r="A1219" s="1">
        <v>1971.11</v>
      </c>
      <c r="B1219" s="11">
        <v>92.78</v>
      </c>
      <c r="C1219" s="4">
        <v>3.07667</v>
      </c>
      <c r="D1219" s="11">
        <v>5.61</v>
      </c>
      <c r="E1219" s="11">
        <v>40.9</v>
      </c>
      <c r="F1219" s="4">
        <f t="shared" si="256"/>
        <v>1971.8749999999084</v>
      </c>
      <c r="G1219" s="22">
        <v>5.81</v>
      </c>
      <c r="H1219" s="22">
        <f>G1219+100*variable_alloc_parm!B$8</f>
        <v>5.81</v>
      </c>
      <c r="I1219" s="4">
        <f t="shared" si="253"/>
        <v>691.19965770171166</v>
      </c>
      <c r="J1219" s="4">
        <f t="shared" si="254"/>
        <v>22.92081537897311</v>
      </c>
      <c r="K1219" s="33">
        <f t="shared" si="257"/>
        <v>108530.53147935819</v>
      </c>
      <c r="L1219" s="4">
        <f t="shared" si="258"/>
        <v>41.793814180929104</v>
      </c>
      <c r="M1219" s="33">
        <f t="shared" si="255"/>
        <v>6562.3656132700953</v>
      </c>
      <c r="N1219" s="15">
        <f t="shared" si="261"/>
        <v>15.638712654326648</v>
      </c>
      <c r="O1219" s="6"/>
      <c r="P1219" s="7">
        <f t="shared" si="262"/>
        <v>18.271922182649185</v>
      </c>
      <c r="Q1219" s="7"/>
      <c r="R1219" s="46">
        <f t="shared" si="263"/>
        <v>3.7322442309907042E-2</v>
      </c>
      <c r="S1219" s="22">
        <f t="shared" si="259"/>
        <v>0.99586108486765323</v>
      </c>
      <c r="T1219" s="22">
        <f t="shared" si="260"/>
        <v>12.158053695907483</v>
      </c>
      <c r="U1219" s="39">
        <f t="shared" si="264"/>
        <v>-1.186482917123266E-2</v>
      </c>
      <c r="V1219" s="39">
        <f t="shared" si="265"/>
        <v>-4.5906608894522138E-2</v>
      </c>
      <c r="W1219" s="39">
        <f t="shared" si="266"/>
        <v>3.4041779723289478E-2</v>
      </c>
      <c r="Z1219" s="37"/>
      <c r="AA1219" s="37"/>
    </row>
    <row r="1220" spans="1:27">
      <c r="A1220" s="1">
        <v>1971.12</v>
      </c>
      <c r="B1220" s="11">
        <v>99.17</v>
      </c>
      <c r="C1220" s="4">
        <v>3.07</v>
      </c>
      <c r="D1220" s="11">
        <v>5.7</v>
      </c>
      <c r="E1220" s="11">
        <v>41.1</v>
      </c>
      <c r="F1220" s="4">
        <f t="shared" si="256"/>
        <v>1971.9583333332416</v>
      </c>
      <c r="G1220" s="22">
        <v>5.93</v>
      </c>
      <c r="H1220" s="22">
        <f>G1220+100*variable_alloc_parm!B$8</f>
        <v>5.93</v>
      </c>
      <c r="I1220" s="4">
        <f t="shared" si="253"/>
        <v>735.20922141119229</v>
      </c>
      <c r="J1220" s="4">
        <f t="shared" si="254"/>
        <v>22.7598296836983</v>
      </c>
      <c r="K1220" s="33">
        <f t="shared" si="257"/>
        <v>115738.61670487294</v>
      </c>
      <c r="L1220" s="4">
        <f t="shared" si="258"/>
        <v>42.257664233576648</v>
      </c>
      <c r="M1220" s="33">
        <f t="shared" si="255"/>
        <v>6652.3153697466551</v>
      </c>
      <c r="N1220" s="15">
        <f t="shared" si="261"/>
        <v>16.603557212925335</v>
      </c>
      <c r="O1220" s="6"/>
      <c r="P1220" s="7">
        <f t="shared" si="262"/>
        <v>19.405829401067074</v>
      </c>
      <c r="Q1220" s="7"/>
      <c r="R1220" s="46">
        <f t="shared" si="263"/>
        <v>3.2909901694790147E-2</v>
      </c>
      <c r="S1220" s="22">
        <f t="shared" si="259"/>
        <v>1.003446248011016</v>
      </c>
      <c r="T1220" s="22">
        <f t="shared" si="260"/>
        <v>12.048814136947962</v>
      </c>
      <c r="U1220" s="39">
        <f t="shared" si="264"/>
        <v>-1.7358370037446336E-2</v>
      </c>
      <c r="V1220" s="39">
        <f t="shared" si="265"/>
        <v>-4.5989603996534179E-2</v>
      </c>
      <c r="W1220" s="39">
        <f t="shared" si="266"/>
        <v>2.8631233959087843E-2</v>
      </c>
      <c r="Z1220" s="37"/>
      <c r="AA1220" s="37"/>
    </row>
    <row r="1221" spans="1:27">
      <c r="A1221" s="1">
        <v>1972.01</v>
      </c>
      <c r="B1221" s="11">
        <v>103.3</v>
      </c>
      <c r="C1221" s="4">
        <v>3.07</v>
      </c>
      <c r="D1221" s="11">
        <v>5.7366700000000002</v>
      </c>
      <c r="E1221" s="11">
        <v>41.1</v>
      </c>
      <c r="F1221" s="4">
        <f t="shared" si="256"/>
        <v>1972.0416666665749</v>
      </c>
      <c r="G1221" s="22">
        <v>5.95</v>
      </c>
      <c r="H1221" s="22">
        <f>G1221+100*variable_alloc_parm!B$8</f>
        <v>5.95</v>
      </c>
      <c r="I1221" s="4">
        <f t="shared" si="253"/>
        <v>765.82749391727498</v>
      </c>
      <c r="J1221" s="4">
        <f t="shared" si="254"/>
        <v>22.7598296836983</v>
      </c>
      <c r="K1221" s="33">
        <f t="shared" si="257"/>
        <v>120857.20380881689</v>
      </c>
      <c r="L1221" s="4">
        <f t="shared" si="258"/>
        <v>42.529521873479325</v>
      </c>
      <c r="M1221" s="33">
        <f t="shared" si="255"/>
        <v>6711.6930820321941</v>
      </c>
      <c r="N1221" s="15">
        <f t="shared" si="261"/>
        <v>17.262996797035171</v>
      </c>
      <c r="O1221" s="6"/>
      <c r="P1221" s="7">
        <f t="shared" si="262"/>
        <v>20.18082172705191</v>
      </c>
      <c r="Q1221" s="7"/>
      <c r="R1221" s="46">
        <f t="shared" si="263"/>
        <v>3.0409213945432376E-2</v>
      </c>
      <c r="S1221" s="22">
        <f t="shared" si="259"/>
        <v>0.99529466757156304</v>
      </c>
      <c r="T1221" s="22">
        <f t="shared" si="260"/>
        <v>12.09033733870252</v>
      </c>
      <c r="U1221" s="39">
        <f t="shared" si="264"/>
        <v>-2.671487359601088E-2</v>
      </c>
      <c r="V1221" s="39">
        <f t="shared" si="265"/>
        <v>-4.9917893224626586E-2</v>
      </c>
      <c r="W1221" s="39">
        <f t="shared" si="266"/>
        <v>2.3203019628615706E-2</v>
      </c>
      <c r="Z1221" s="37"/>
      <c r="AA1221" s="37"/>
    </row>
    <row r="1222" spans="1:27">
      <c r="A1222" s="1">
        <v>1972.02</v>
      </c>
      <c r="B1222" s="11">
        <v>105.2</v>
      </c>
      <c r="C1222" s="4">
        <v>3.07</v>
      </c>
      <c r="D1222" s="11">
        <v>5.7733299999999996</v>
      </c>
      <c r="E1222" s="11">
        <v>41.3</v>
      </c>
      <c r="F1222" s="4">
        <f t="shared" si="256"/>
        <v>1972.1249999999081</v>
      </c>
      <c r="G1222" s="22">
        <v>6.08</v>
      </c>
      <c r="H1222" s="22">
        <f>G1222+100*variable_alloc_parm!B$8</f>
        <v>6.08</v>
      </c>
      <c r="I1222" s="4">
        <f t="shared" si="253"/>
        <v>776.13656174334164</v>
      </c>
      <c r="J1222" s="4">
        <f t="shared" si="254"/>
        <v>22.649612590799034</v>
      </c>
      <c r="K1222" s="33">
        <f t="shared" si="257"/>
        <v>122781.97040895172</v>
      </c>
      <c r="L1222" s="4">
        <f t="shared" si="258"/>
        <v>42.594035133171921</v>
      </c>
      <c r="M1222" s="33">
        <f t="shared" si="255"/>
        <v>6738.2208481094403</v>
      </c>
      <c r="N1222" s="15">
        <f t="shared" si="261"/>
        <v>17.464147605486172</v>
      </c>
      <c r="O1222" s="6"/>
      <c r="P1222" s="7">
        <f t="shared" si="262"/>
        <v>20.418898605460925</v>
      </c>
      <c r="Q1222" s="7"/>
      <c r="R1222" s="46">
        <f t="shared" si="263"/>
        <v>2.8599563798766714E-2</v>
      </c>
      <c r="S1222" s="22">
        <f t="shared" si="259"/>
        <v>1.0058103589465617</v>
      </c>
      <c r="T1222" s="22">
        <f t="shared" si="260"/>
        <v>11.975174925052459</v>
      </c>
      <c r="U1222" s="39">
        <f t="shared" si="264"/>
        <v>-3.0433439385573413E-2</v>
      </c>
      <c r="V1222" s="39">
        <f t="shared" si="265"/>
        <v>-4.7372210081731425E-2</v>
      </c>
      <c r="W1222" s="39">
        <f t="shared" si="266"/>
        <v>1.6938770696158012E-2</v>
      </c>
      <c r="Z1222" s="37"/>
      <c r="AA1222" s="37"/>
    </row>
    <row r="1223" spans="1:27">
      <c r="A1223" s="1">
        <v>1972.03</v>
      </c>
      <c r="B1223" s="11">
        <v>107.7</v>
      </c>
      <c r="C1223" s="4">
        <v>3.07</v>
      </c>
      <c r="D1223" s="11">
        <v>5.81</v>
      </c>
      <c r="E1223" s="11">
        <v>41.4</v>
      </c>
      <c r="F1223" s="4">
        <f t="shared" si="256"/>
        <v>1972.2083333332414</v>
      </c>
      <c r="G1223" s="22">
        <v>6.07</v>
      </c>
      <c r="H1223" s="22">
        <f>G1223+100*variable_alloc_parm!B$8</f>
        <v>6.07</v>
      </c>
      <c r="I1223" s="4">
        <f t="shared" si="253"/>
        <v>792.66159420289864</v>
      </c>
      <c r="J1223" s="4">
        <f t="shared" si="254"/>
        <v>22.594903381642514</v>
      </c>
      <c r="K1223" s="33">
        <f t="shared" si="257"/>
        <v>125694.03947994878</v>
      </c>
      <c r="L1223" s="4">
        <f t="shared" si="258"/>
        <v>42.761038647343</v>
      </c>
      <c r="M1223" s="33">
        <f t="shared" si="255"/>
        <v>6780.7090935794095</v>
      </c>
      <c r="N1223" s="15">
        <f t="shared" si="261"/>
        <v>17.805643849614938</v>
      </c>
      <c r="O1223" s="6"/>
      <c r="P1223" s="7">
        <f t="shared" si="262"/>
        <v>20.819715240429726</v>
      </c>
      <c r="Q1223" s="7"/>
      <c r="R1223" s="46">
        <f t="shared" si="263"/>
        <v>2.7851006076088466E-2</v>
      </c>
      <c r="S1223" s="22">
        <f t="shared" si="259"/>
        <v>0.99618186497252592</v>
      </c>
      <c r="T1223" s="22">
        <f t="shared" si="260"/>
        <v>12.015661378728367</v>
      </c>
      <c r="U1223" s="39">
        <f t="shared" si="264"/>
        <v>-3.5287453923462442E-2</v>
      </c>
      <c r="V1223" s="39">
        <f t="shared" si="265"/>
        <v>-4.3605540234173401E-2</v>
      </c>
      <c r="W1223" s="39">
        <f t="shared" si="266"/>
        <v>8.3180863107109593E-3</v>
      </c>
      <c r="Z1223" s="37"/>
      <c r="AA1223" s="37"/>
    </row>
    <row r="1224" spans="1:27">
      <c r="A1224" s="1">
        <v>1972.04</v>
      </c>
      <c r="B1224" s="11">
        <v>108.8</v>
      </c>
      <c r="C1224" s="4">
        <v>3.07</v>
      </c>
      <c r="D1224" s="11">
        <v>5.8633300000000004</v>
      </c>
      <c r="E1224" s="11">
        <v>41.5</v>
      </c>
      <c r="F1224" s="4">
        <f t="shared" si="256"/>
        <v>1972.2916666665747</v>
      </c>
      <c r="G1224" s="22">
        <v>6.19</v>
      </c>
      <c r="H1224" s="22">
        <f>G1224+100*variable_alloc_parm!B$8</f>
        <v>6.19</v>
      </c>
      <c r="I1224" s="4">
        <f t="shared" si="253"/>
        <v>798.82795180722894</v>
      </c>
      <c r="J1224" s="4">
        <f t="shared" si="254"/>
        <v>22.540457831325302</v>
      </c>
      <c r="K1224" s="33">
        <f t="shared" si="257"/>
        <v>126969.70932856211</v>
      </c>
      <c r="L1224" s="4">
        <f t="shared" si="258"/>
        <v>43.049557855421696</v>
      </c>
      <c r="M1224" s="33">
        <f t="shared" si="255"/>
        <v>6842.5120018146899</v>
      </c>
      <c r="N1224" s="15">
        <f t="shared" si="261"/>
        <v>17.915161678498297</v>
      </c>
      <c r="O1224" s="6"/>
      <c r="P1224" s="7">
        <f t="shared" si="262"/>
        <v>20.94842827621213</v>
      </c>
      <c r="Q1224" s="7"/>
      <c r="R1224" s="46">
        <f t="shared" si="263"/>
        <v>2.6214335260434145E-2</v>
      </c>
      <c r="S1224" s="22">
        <f t="shared" si="259"/>
        <v>1.0096085045152758</v>
      </c>
      <c r="T1224" s="22">
        <f t="shared" si="260"/>
        <v>11.940941108221567</v>
      </c>
      <c r="U1224" s="39">
        <f t="shared" si="264"/>
        <v>-3.152261656512656E-2</v>
      </c>
      <c r="V1224" s="39">
        <f t="shared" si="265"/>
        <v>-4.2364617970634733E-2</v>
      </c>
      <c r="W1224" s="39">
        <f t="shared" si="266"/>
        <v>1.0842001405508173E-2</v>
      </c>
      <c r="Z1224" s="37"/>
      <c r="AA1224" s="37"/>
    </row>
    <row r="1225" spans="1:27">
      <c r="A1225" s="1">
        <v>1972.05</v>
      </c>
      <c r="B1225" s="11">
        <v>107.7</v>
      </c>
      <c r="C1225" s="4">
        <v>3.07</v>
      </c>
      <c r="D1225" s="11">
        <v>5.9166699999999999</v>
      </c>
      <c r="E1225" s="11">
        <v>41.6</v>
      </c>
      <c r="F1225" s="4">
        <f t="shared" si="256"/>
        <v>1972.3749999999079</v>
      </c>
      <c r="G1225" s="22">
        <v>6.13</v>
      </c>
      <c r="H1225" s="22">
        <f>G1225+100*variable_alloc_parm!B$8</f>
        <v>6.13</v>
      </c>
      <c r="I1225" s="4">
        <f t="shared" si="253"/>
        <v>788.85072115384617</v>
      </c>
      <c r="J1225" s="4">
        <f t="shared" si="254"/>
        <v>22.486274038461541</v>
      </c>
      <c r="K1225" s="33">
        <f t="shared" si="257"/>
        <v>125681.71846591869</v>
      </c>
      <c r="L1225" s="4">
        <f t="shared" si="258"/>
        <v>43.336763197115388</v>
      </c>
      <c r="M1225" s="33">
        <f t="shared" si="255"/>
        <v>6904.5241708054518</v>
      </c>
      <c r="N1225" s="15">
        <f t="shared" si="261"/>
        <v>17.662646200372553</v>
      </c>
      <c r="O1225" s="6"/>
      <c r="P1225" s="7">
        <f t="shared" si="262"/>
        <v>20.654075196229307</v>
      </c>
      <c r="Q1225" s="7"/>
      <c r="R1225" s="46">
        <f t="shared" si="263"/>
        <v>2.7860827719040644E-2</v>
      </c>
      <c r="S1225" s="22">
        <f t="shared" si="259"/>
        <v>1.0065930534275818</v>
      </c>
      <c r="T1225" s="22">
        <f t="shared" si="260"/>
        <v>12.02669570512565</v>
      </c>
      <c r="U1225" s="39">
        <f t="shared" si="264"/>
        <v>-3.0896914942138198E-2</v>
      </c>
      <c r="V1225" s="39">
        <f t="shared" si="265"/>
        <v>-4.15774270225443E-2</v>
      </c>
      <c r="W1225" s="39">
        <f t="shared" si="266"/>
        <v>1.0680512080406102E-2</v>
      </c>
      <c r="Z1225" s="37"/>
      <c r="AA1225" s="37"/>
    </row>
    <row r="1226" spans="1:27">
      <c r="A1226" s="1">
        <v>1972.06</v>
      </c>
      <c r="B1226" s="11">
        <v>108</v>
      </c>
      <c r="C1226" s="4">
        <v>3.07</v>
      </c>
      <c r="D1226" s="11">
        <v>5.97</v>
      </c>
      <c r="E1226" s="11">
        <v>41.7</v>
      </c>
      <c r="F1226" s="4">
        <f t="shared" si="256"/>
        <v>1972.4583333332412</v>
      </c>
      <c r="G1226" s="22">
        <v>6.11</v>
      </c>
      <c r="H1226" s="22">
        <f>G1226+100*variable_alloc_parm!B$8</f>
        <v>6.11</v>
      </c>
      <c r="I1226" s="4">
        <f t="shared" ref="I1226:I1289" si="267">B1226*$E$1839/E1226</f>
        <v>789.15107913669078</v>
      </c>
      <c r="J1226" s="4">
        <f t="shared" ref="J1226:J1289" si="268">C1226*$E$1839/E1226</f>
        <v>22.432350119904076</v>
      </c>
      <c r="K1226" s="33">
        <f t="shared" si="257"/>
        <v>126027.40389513595</v>
      </c>
      <c r="L1226" s="4">
        <f t="shared" si="258"/>
        <v>43.622517985611509</v>
      </c>
      <c r="M1226" s="33">
        <f t="shared" ref="M1226:M1289" si="269">L1226*(K1226/I1226)</f>
        <v>6966.5148264255686</v>
      </c>
      <c r="N1226" s="15">
        <f t="shared" si="261"/>
        <v>17.640857315740256</v>
      </c>
      <c r="O1226" s="6"/>
      <c r="P1226" s="7">
        <f t="shared" si="262"/>
        <v>20.629105958815575</v>
      </c>
      <c r="Q1226" s="7"/>
      <c r="R1226" s="46">
        <f t="shared" si="263"/>
        <v>2.8378696724454158E-2</v>
      </c>
      <c r="S1226" s="22">
        <f t="shared" si="259"/>
        <v>1.0050916666666667</v>
      </c>
      <c r="T1226" s="22">
        <f t="shared" si="260"/>
        <v>12.076957205338593</v>
      </c>
      <c r="U1226" s="39">
        <f t="shared" si="264"/>
        <v>-3.7591344064675791E-2</v>
      </c>
      <c r="V1226" s="39">
        <f t="shared" si="265"/>
        <v>-4.5548115657706001E-2</v>
      </c>
      <c r="W1226" s="39">
        <f t="shared" si="266"/>
        <v>7.9567715930302096E-3</v>
      </c>
      <c r="Z1226" s="37"/>
      <c r="AA1226" s="37"/>
    </row>
    <row r="1227" spans="1:27">
      <c r="A1227" s="1">
        <v>1972.07</v>
      </c>
      <c r="B1227" s="11">
        <v>107.2</v>
      </c>
      <c r="C1227" s="4">
        <v>3.0733299999999999</v>
      </c>
      <c r="D1227" s="11">
        <v>6.0266700000000002</v>
      </c>
      <c r="E1227" s="11">
        <v>41.9</v>
      </c>
      <c r="F1227" s="4">
        <f t="shared" ref="F1227:F1290" si="270">F1226+1/12</f>
        <v>1972.5416666665744</v>
      </c>
      <c r="G1227" s="22">
        <v>6.11</v>
      </c>
      <c r="H1227" s="22">
        <f>G1227+100*variable_alloc_parm!B$8</f>
        <v>6.11</v>
      </c>
      <c r="I1227" s="4">
        <f t="shared" si="267"/>
        <v>779.56658711217199</v>
      </c>
      <c r="J1227" s="4">
        <f t="shared" si="268"/>
        <v>22.349490477326974</v>
      </c>
      <c r="K1227" s="33">
        <f t="shared" ref="K1227:K1290" si="271">K1226*((I1227+(J1227/12))/I1226)</f>
        <v>124794.19521731809</v>
      </c>
      <c r="L1227" s="4">
        <f t="shared" ref="L1227:L1290" si="272">D1227*$E$1839/E1227</f>
        <v>43.82640451073987</v>
      </c>
      <c r="M1227" s="33">
        <f t="shared" si="269"/>
        <v>7015.7969448727099</v>
      </c>
      <c r="N1227" s="15">
        <f t="shared" si="261"/>
        <v>17.398690031138177</v>
      </c>
      <c r="O1227" s="6"/>
      <c r="P1227" s="7">
        <f t="shared" si="262"/>
        <v>20.346611167293176</v>
      </c>
      <c r="Q1227" s="7"/>
      <c r="R1227" s="46">
        <f t="shared" si="263"/>
        <v>2.9320452728723502E-2</v>
      </c>
      <c r="S1227" s="22">
        <f t="shared" ref="S1227:S1290" si="273">((H1227/H1228+H1227/1200+((1+H1228/1200)^(-119))*(1-H1227/H1228)))</f>
        <v>0.99770122457419719</v>
      </c>
      <c r="T1227" s="22">
        <f t="shared" ref="T1227:T1290" si="274">T1226*S1226*E1226/E1227</f>
        <v>12.080508954865152</v>
      </c>
      <c r="U1227" s="39">
        <f t="shared" si="264"/>
        <v>-3.6904166721433374E-2</v>
      </c>
      <c r="V1227" s="39">
        <f t="shared" si="265"/>
        <v>-4.3181112257929199E-2</v>
      </c>
      <c r="W1227" s="39">
        <f t="shared" si="266"/>
        <v>6.276945536495826E-3</v>
      </c>
      <c r="Z1227" s="37"/>
      <c r="AA1227" s="37"/>
    </row>
    <row r="1228" spans="1:27">
      <c r="A1228" s="1">
        <v>1972.08</v>
      </c>
      <c r="B1228" s="11">
        <v>111</v>
      </c>
      <c r="C1228" s="4">
        <v>3.07667</v>
      </c>
      <c r="D1228" s="11">
        <v>6.0833300000000001</v>
      </c>
      <c r="E1228" s="11">
        <v>42</v>
      </c>
      <c r="F1228" s="4">
        <f t="shared" si="270"/>
        <v>1972.6249999999077</v>
      </c>
      <c r="G1228" s="22">
        <v>6.21</v>
      </c>
      <c r="H1228" s="22">
        <f>G1228+100*variable_alloc_parm!B$8</f>
        <v>6.21</v>
      </c>
      <c r="I1228" s="4">
        <f t="shared" si="267"/>
        <v>805.27857142857158</v>
      </c>
      <c r="J1228" s="4">
        <f t="shared" si="268"/>
        <v>22.320508309523813</v>
      </c>
      <c r="K1228" s="33">
        <f t="shared" si="271"/>
        <v>129207.96683909702</v>
      </c>
      <c r="L1228" s="4">
        <f t="shared" si="272"/>
        <v>44.13311073809524</v>
      </c>
      <c r="M1228" s="33">
        <f t="shared" si="269"/>
        <v>7081.213521723279</v>
      </c>
      <c r="N1228" s="15">
        <f t="shared" si="261"/>
        <v>17.943404688029808</v>
      </c>
      <c r="O1228" s="6"/>
      <c r="P1228" s="7">
        <f t="shared" si="262"/>
        <v>20.982640900740645</v>
      </c>
      <c r="Q1228" s="7"/>
      <c r="R1228" s="46">
        <f t="shared" si="263"/>
        <v>2.6821906525101372E-2</v>
      </c>
      <c r="S1228" s="22">
        <f t="shared" si="273"/>
        <v>0.98042551346167606</v>
      </c>
      <c r="T1228" s="22">
        <f t="shared" si="274"/>
        <v>12.02404158113483</v>
      </c>
      <c r="U1228" s="39">
        <f t="shared" si="264"/>
        <v>-3.9682342651760183E-2</v>
      </c>
      <c r="V1228" s="39">
        <f t="shared" si="265"/>
        <v>-3.7247063348183396E-2</v>
      </c>
      <c r="W1228" s="39">
        <f t="shared" si="266"/>
        <v>-2.4352793035767872E-3</v>
      </c>
      <c r="Z1228" s="37"/>
      <c r="AA1228" s="37"/>
    </row>
    <row r="1229" spans="1:27">
      <c r="A1229" s="1">
        <v>1972.09</v>
      </c>
      <c r="B1229" s="11">
        <v>109.4</v>
      </c>
      <c r="C1229" s="4">
        <v>3.08</v>
      </c>
      <c r="D1229" s="11">
        <v>6.14</v>
      </c>
      <c r="E1229" s="11">
        <v>42.1</v>
      </c>
      <c r="F1229" s="4">
        <f t="shared" si="270"/>
        <v>1972.7083333332409</v>
      </c>
      <c r="G1229" s="22">
        <v>6.55</v>
      </c>
      <c r="H1229" s="22">
        <f>G1229+100*variable_alloc_parm!B$8</f>
        <v>6.55</v>
      </c>
      <c r="I1229" s="4">
        <f t="shared" si="267"/>
        <v>791.78574821852749</v>
      </c>
      <c r="J1229" s="4">
        <f t="shared" si="268"/>
        <v>22.291591448931118</v>
      </c>
      <c r="K1229" s="33">
        <f t="shared" si="271"/>
        <v>127341.08577064656</v>
      </c>
      <c r="L1229" s="4">
        <f t="shared" si="272"/>
        <v>44.43843230403801</v>
      </c>
      <c r="M1229" s="33">
        <f t="shared" si="269"/>
        <v>7146.9311392300706</v>
      </c>
      <c r="N1229" s="15">
        <f t="shared" si="261"/>
        <v>17.613854552912116</v>
      </c>
      <c r="O1229" s="6"/>
      <c r="P1229" s="7">
        <f t="shared" si="262"/>
        <v>20.596901878448602</v>
      </c>
      <c r="Q1229" s="7"/>
      <c r="R1229" s="46">
        <f t="shared" si="263"/>
        <v>2.4369897516160741E-2</v>
      </c>
      <c r="S1229" s="22">
        <f t="shared" si="273"/>
        <v>1.010569702584494</v>
      </c>
      <c r="T1229" s="22">
        <f t="shared" si="274"/>
        <v>11.760675532657569</v>
      </c>
      <c r="U1229" s="39">
        <f t="shared" si="264"/>
        <v>-2.7437041582257571E-2</v>
      </c>
      <c r="V1229" s="39">
        <f t="shared" si="265"/>
        <v>-3.0410703049408183E-2</v>
      </c>
      <c r="W1229" s="39">
        <f t="shared" si="266"/>
        <v>2.9736614671506123E-3</v>
      </c>
      <c r="Z1229" s="37"/>
      <c r="AA1229" s="37"/>
    </row>
    <row r="1230" spans="1:27">
      <c r="A1230" s="1">
        <v>1972.1</v>
      </c>
      <c r="B1230" s="11">
        <v>109.6</v>
      </c>
      <c r="C1230" s="4">
        <v>3.1033300000000001</v>
      </c>
      <c r="D1230" s="11">
        <v>6.2333299999999996</v>
      </c>
      <c r="E1230" s="11">
        <v>42.3</v>
      </c>
      <c r="F1230" s="4">
        <f t="shared" si="270"/>
        <v>1972.7916666665742</v>
      </c>
      <c r="G1230" s="22">
        <v>6.48</v>
      </c>
      <c r="H1230" s="22">
        <f>G1230+100*variable_alloc_parm!B$8</f>
        <v>6.48</v>
      </c>
      <c r="I1230" s="4">
        <f t="shared" si="267"/>
        <v>789.48274231678499</v>
      </c>
      <c r="J1230" s="4">
        <f t="shared" si="268"/>
        <v>22.354247068557928</v>
      </c>
      <c r="K1230" s="33">
        <f t="shared" si="271"/>
        <v>127270.29713738023</v>
      </c>
      <c r="L1230" s="4">
        <f t="shared" si="272"/>
        <v>44.900606406619389</v>
      </c>
      <c r="M1230" s="33">
        <f t="shared" si="269"/>
        <v>7238.3007413808964</v>
      </c>
      <c r="N1230" s="15">
        <f t="shared" si="261"/>
        <v>17.533183854158558</v>
      </c>
      <c r="O1230" s="6"/>
      <c r="P1230" s="7">
        <f t="shared" si="262"/>
        <v>20.502387938457527</v>
      </c>
      <c r="Q1230" s="7"/>
      <c r="R1230" s="46">
        <f t="shared" si="263"/>
        <v>2.5820850137224759E-2</v>
      </c>
      <c r="S1230" s="22">
        <f t="shared" si="273"/>
        <v>1.0201347118183646</v>
      </c>
      <c r="T1230" s="22">
        <f t="shared" si="274"/>
        <v>11.828788605134843</v>
      </c>
      <c r="U1230" s="39">
        <f t="shared" si="264"/>
        <v>-1.9371423442052338E-2</v>
      </c>
      <c r="V1230" s="39">
        <f t="shared" si="265"/>
        <v>-2.2282554803891186E-2</v>
      </c>
      <c r="W1230" s="39">
        <f t="shared" si="266"/>
        <v>2.9111313618388479E-3</v>
      </c>
      <c r="Z1230" s="37"/>
      <c r="AA1230" s="37"/>
    </row>
    <row r="1231" spans="1:27">
      <c r="A1231" s="1">
        <v>1972.11</v>
      </c>
      <c r="B1231" s="11">
        <v>115.1</v>
      </c>
      <c r="C1231" s="4">
        <v>3.1266699999999998</v>
      </c>
      <c r="D1231" s="11">
        <v>6.32667</v>
      </c>
      <c r="E1231" s="11">
        <v>42.4</v>
      </c>
      <c r="F1231" s="4">
        <f t="shared" si="270"/>
        <v>1972.8749999999075</v>
      </c>
      <c r="G1231" s="22">
        <v>6.28</v>
      </c>
      <c r="H1231" s="22">
        <f>G1231+100*variable_alloc_parm!B$8</f>
        <v>6.28</v>
      </c>
      <c r="I1231" s="4">
        <f t="shared" si="267"/>
        <v>827.14551886792458</v>
      </c>
      <c r="J1231" s="4">
        <f t="shared" si="268"/>
        <v>22.469253514150946</v>
      </c>
      <c r="K1231" s="33">
        <f t="shared" si="271"/>
        <v>133643.65808278017</v>
      </c>
      <c r="L1231" s="4">
        <f t="shared" si="272"/>
        <v>45.465479929245291</v>
      </c>
      <c r="M1231" s="33">
        <f t="shared" si="269"/>
        <v>7345.9541466775227</v>
      </c>
      <c r="N1231" s="15">
        <f t="shared" si="261"/>
        <v>18.33889471496806</v>
      </c>
      <c r="O1231" s="6"/>
      <c r="P1231" s="7">
        <f t="shared" si="262"/>
        <v>21.441895093127481</v>
      </c>
      <c r="Q1231" s="7"/>
      <c r="R1231" s="46">
        <f t="shared" si="263"/>
        <v>2.5559143714735617E-2</v>
      </c>
      <c r="S1231" s="22">
        <f t="shared" si="273"/>
        <v>0.99936045600343393</v>
      </c>
      <c r="T1231" s="22">
        <f t="shared" si="274"/>
        <v>12.038498048598125</v>
      </c>
      <c r="U1231" s="39">
        <f t="shared" si="264"/>
        <v>-1.9646452748045995E-2</v>
      </c>
      <c r="V1231" s="39">
        <f t="shared" si="265"/>
        <v>-2.0798928150206786E-2</v>
      </c>
      <c r="W1231" s="39">
        <f t="shared" si="266"/>
        <v>1.1524754021607908E-3</v>
      </c>
      <c r="Z1231" s="37"/>
      <c r="AA1231" s="37"/>
    </row>
    <row r="1232" spans="1:27">
      <c r="A1232" s="1">
        <v>1972.12</v>
      </c>
      <c r="B1232" s="11">
        <v>117.5</v>
      </c>
      <c r="C1232" s="4">
        <v>3.15</v>
      </c>
      <c r="D1232" s="11">
        <v>6.42</v>
      </c>
      <c r="E1232" s="11">
        <v>42.5</v>
      </c>
      <c r="F1232" s="4">
        <f t="shared" si="270"/>
        <v>1972.9583333332407</v>
      </c>
      <c r="G1232" s="22">
        <v>6.36</v>
      </c>
      <c r="H1232" s="22">
        <f>G1232+100*variable_alloc_parm!B$8</f>
        <v>6.36</v>
      </c>
      <c r="I1232" s="4">
        <f t="shared" si="267"/>
        <v>842.40588235294138</v>
      </c>
      <c r="J1232" s="4">
        <f t="shared" si="268"/>
        <v>22.58364705882353</v>
      </c>
      <c r="K1232" s="33">
        <f t="shared" si="271"/>
        <v>136413.38140397042</v>
      </c>
      <c r="L1232" s="4">
        <f t="shared" si="272"/>
        <v>46.02762352941177</v>
      </c>
      <c r="M1232" s="33">
        <f t="shared" si="269"/>
        <v>7453.3949669233189</v>
      </c>
      <c r="N1232" s="15">
        <f t="shared" si="261"/>
        <v>18.645719442073688</v>
      </c>
      <c r="O1232" s="6"/>
      <c r="P1232" s="7">
        <f t="shared" si="262"/>
        <v>21.796816349100624</v>
      </c>
      <c r="Q1232" s="7"/>
      <c r="R1232" s="46">
        <f t="shared" si="263"/>
        <v>2.4105412407063501E-2</v>
      </c>
      <c r="S1232" s="22">
        <f t="shared" si="273"/>
        <v>0.99799154109454147</v>
      </c>
      <c r="T1232" s="22">
        <f t="shared" si="274"/>
        <v>12.002491137327134</v>
      </c>
      <c r="U1232" s="39">
        <f t="shared" si="264"/>
        <v>-1.9936100049576577E-2</v>
      </c>
      <c r="V1232" s="39">
        <f t="shared" si="265"/>
        <v>-1.9187130722097656E-2</v>
      </c>
      <c r="W1232" s="39">
        <f t="shared" si="266"/>
        <v>-7.4896932747892109E-4</v>
      </c>
      <c r="Z1232" s="37"/>
      <c r="AA1232" s="37"/>
    </row>
    <row r="1233" spans="1:27">
      <c r="A1233" s="1">
        <v>1973.01</v>
      </c>
      <c r="B1233" s="11">
        <v>118.4</v>
      </c>
      <c r="C1233" s="4">
        <v>3.1566700000000001</v>
      </c>
      <c r="D1233" s="11">
        <v>6.5466699999999998</v>
      </c>
      <c r="E1233" s="11">
        <v>42.6</v>
      </c>
      <c r="F1233" s="4">
        <f t="shared" si="270"/>
        <v>1973.041666666574</v>
      </c>
      <c r="G1233" s="22">
        <v>6.46</v>
      </c>
      <c r="H1233" s="22">
        <f>G1233+100*variable_alloc_parm!B$8</f>
        <v>6.46</v>
      </c>
      <c r="I1233" s="4">
        <f t="shared" si="267"/>
        <v>846.86572769953068</v>
      </c>
      <c r="J1233" s="4">
        <f t="shared" si="268"/>
        <v>22.5783415258216</v>
      </c>
      <c r="K1233" s="33">
        <f t="shared" si="271"/>
        <v>137440.25961302733</v>
      </c>
      <c r="L1233" s="4">
        <f t="shared" si="272"/>
        <v>46.825595046948358</v>
      </c>
      <c r="M1233" s="33">
        <f t="shared" si="269"/>
        <v>7599.4596655474452</v>
      </c>
      <c r="N1233" s="15">
        <f t="shared" si="261"/>
        <v>18.712530467302436</v>
      </c>
      <c r="O1233" s="6"/>
      <c r="P1233" s="7">
        <f t="shared" si="262"/>
        <v>21.870338532710889</v>
      </c>
      <c r="Q1233" s="7"/>
      <c r="R1233" s="46">
        <f t="shared" si="263"/>
        <v>2.3156980894173076E-2</v>
      </c>
      <c r="S1233" s="22">
        <f t="shared" si="273"/>
        <v>0.99233292289622221</v>
      </c>
      <c r="T1233" s="22">
        <f t="shared" si="274"/>
        <v>11.950266353342112</v>
      </c>
      <c r="U1233" s="39">
        <f t="shared" si="264"/>
        <v>-1.7092971405117896E-2</v>
      </c>
      <c r="V1233" s="39">
        <f t="shared" si="265"/>
        <v>-1.7623536714926669E-2</v>
      </c>
      <c r="W1233" s="39">
        <f t="shared" si="266"/>
        <v>5.3056530980877259E-4</v>
      </c>
      <c r="Z1233" s="37"/>
      <c r="AA1233" s="37"/>
    </row>
    <row r="1234" spans="1:27">
      <c r="A1234" s="1">
        <v>1973.02</v>
      </c>
      <c r="B1234" s="11">
        <v>114.2</v>
      </c>
      <c r="C1234" s="4">
        <v>3.1633300000000002</v>
      </c>
      <c r="D1234" s="11">
        <v>6.67333</v>
      </c>
      <c r="E1234" s="11">
        <v>42.9</v>
      </c>
      <c r="F1234" s="4">
        <f t="shared" si="270"/>
        <v>1973.1249999999072</v>
      </c>
      <c r="G1234" s="22">
        <v>6.64</v>
      </c>
      <c r="H1234" s="22">
        <f>G1234+100*variable_alloc_parm!B$8</f>
        <v>6.64</v>
      </c>
      <c r="I1234" s="4">
        <f t="shared" si="267"/>
        <v>811.11282051282069</v>
      </c>
      <c r="J1234" s="4">
        <f t="shared" si="268"/>
        <v>22.467754102564108</v>
      </c>
      <c r="K1234" s="33">
        <f t="shared" si="271"/>
        <v>131941.6811131672</v>
      </c>
      <c r="L1234" s="4">
        <f t="shared" si="272"/>
        <v>47.397754102564114</v>
      </c>
      <c r="M1234" s="33">
        <f t="shared" si="269"/>
        <v>7710.073369727952</v>
      </c>
      <c r="N1234" s="15">
        <f t="shared" si="261"/>
        <v>17.889889599193754</v>
      </c>
      <c r="O1234" s="6"/>
      <c r="P1234" s="7">
        <f t="shared" si="262"/>
        <v>20.905882678986927</v>
      </c>
      <c r="Q1234" s="7"/>
      <c r="R1234" s="46">
        <f t="shared" si="263"/>
        <v>2.4540442446005298E-2</v>
      </c>
      <c r="S1234" s="22">
        <f t="shared" si="273"/>
        <v>1.0004739008511474</v>
      </c>
      <c r="T1234" s="22">
        <f t="shared" si="274"/>
        <v>11.775715168193363</v>
      </c>
      <c r="U1234" s="39">
        <f t="shared" si="264"/>
        <v>-1.1089656938961023E-2</v>
      </c>
      <c r="V1234" s="39">
        <f t="shared" si="265"/>
        <v>-1.6980219507644834E-2</v>
      </c>
      <c r="W1234" s="39">
        <f t="shared" si="266"/>
        <v>5.8905625686838103E-3</v>
      </c>
      <c r="Z1234" s="37"/>
      <c r="AA1234" s="37"/>
    </row>
    <row r="1235" spans="1:27">
      <c r="A1235" s="1">
        <v>1973.03</v>
      </c>
      <c r="B1235" s="11">
        <v>112.4</v>
      </c>
      <c r="C1235" s="4">
        <v>3.17</v>
      </c>
      <c r="D1235" s="11">
        <v>6.8</v>
      </c>
      <c r="E1235" s="11">
        <v>43.3</v>
      </c>
      <c r="F1235" s="4">
        <f t="shared" si="270"/>
        <v>1973.2083333332405</v>
      </c>
      <c r="G1235" s="22">
        <v>6.71</v>
      </c>
      <c r="H1235" s="22">
        <f>G1235+100*variable_alloc_parm!B$8</f>
        <v>6.71</v>
      </c>
      <c r="I1235" s="4">
        <f t="shared" si="267"/>
        <v>790.95334872979231</v>
      </c>
      <c r="J1235" s="4">
        <f t="shared" si="268"/>
        <v>22.307136258660513</v>
      </c>
      <c r="K1235" s="33">
        <f t="shared" si="271"/>
        <v>128964.77771809169</v>
      </c>
      <c r="L1235" s="4">
        <f t="shared" si="272"/>
        <v>47.851270207852195</v>
      </c>
      <c r="M1235" s="33">
        <f t="shared" si="269"/>
        <v>7802.1395772510978</v>
      </c>
      <c r="N1235" s="15">
        <f t="shared" si="261"/>
        <v>17.412142058290335</v>
      </c>
      <c r="O1235" s="6"/>
      <c r="P1235" s="7">
        <f t="shared" si="262"/>
        <v>20.345254441323704</v>
      </c>
      <c r="Q1235" s="7"/>
      <c r="R1235" s="46">
        <f t="shared" si="263"/>
        <v>2.5995009873511901E-2</v>
      </c>
      <c r="S1235" s="22">
        <f t="shared" si="273"/>
        <v>1.0084879014746988</v>
      </c>
      <c r="T1235" s="22">
        <f t="shared" si="274"/>
        <v>11.672461549314491</v>
      </c>
      <c r="U1235" s="39">
        <f t="shared" si="264"/>
        <v>-5.0631756542043327E-3</v>
      </c>
      <c r="V1235" s="39">
        <f t="shared" si="265"/>
        <v>-1.3986529408438031E-2</v>
      </c>
      <c r="W1235" s="39">
        <f t="shared" si="266"/>
        <v>8.9233537542336983E-3</v>
      </c>
      <c r="Z1235" s="37"/>
      <c r="AA1235" s="37"/>
    </row>
    <row r="1236" spans="1:27">
      <c r="A1236" s="1">
        <v>1973.04</v>
      </c>
      <c r="B1236" s="11">
        <v>110.3</v>
      </c>
      <c r="C1236" s="4">
        <v>3.1866699999999999</v>
      </c>
      <c r="D1236" s="11">
        <v>6.9433299999999996</v>
      </c>
      <c r="E1236" s="11">
        <v>43.6</v>
      </c>
      <c r="F1236" s="4">
        <f t="shared" si="270"/>
        <v>1973.2916666665737</v>
      </c>
      <c r="G1236" s="22">
        <v>6.67</v>
      </c>
      <c r="H1236" s="22">
        <f>G1236+100*variable_alloc_parm!B$8</f>
        <v>6.67</v>
      </c>
      <c r="I1236" s="4">
        <f t="shared" si="267"/>
        <v>770.83509174311928</v>
      </c>
      <c r="J1236" s="4">
        <f t="shared" si="268"/>
        <v>22.270145619266057</v>
      </c>
      <c r="K1236" s="33">
        <f t="shared" si="271"/>
        <v>125987.09534801365</v>
      </c>
      <c r="L1236" s="4">
        <f t="shared" si="272"/>
        <v>48.523684655963308</v>
      </c>
      <c r="M1236" s="33">
        <f t="shared" si="269"/>
        <v>7930.8248299430979</v>
      </c>
      <c r="N1236" s="15">
        <f t="shared" si="261"/>
        <v>16.935740066050823</v>
      </c>
      <c r="O1236" s="6"/>
      <c r="P1236" s="7">
        <f t="shared" si="262"/>
        <v>19.787325522958444</v>
      </c>
      <c r="Q1236" s="7"/>
      <c r="R1236" s="46">
        <f t="shared" si="263"/>
        <v>2.8725870505722964E-2</v>
      </c>
      <c r="S1236" s="22">
        <f t="shared" si="273"/>
        <v>0.99262871327900482</v>
      </c>
      <c r="T1236" s="22">
        <f t="shared" si="274"/>
        <v>11.690539443832611</v>
      </c>
      <c r="U1236" s="39">
        <f t="shared" si="264"/>
        <v>6.5990840437635256E-4</v>
      </c>
      <c r="V1236" s="39">
        <f t="shared" si="265"/>
        <v>-1.3320197333000272E-2</v>
      </c>
      <c r="W1236" s="39">
        <f t="shared" si="266"/>
        <v>1.3980105737376625E-2</v>
      </c>
      <c r="Z1236" s="37"/>
      <c r="AA1236" s="37"/>
    </row>
    <row r="1237" spans="1:27">
      <c r="A1237" s="1">
        <v>1973.05</v>
      </c>
      <c r="B1237" s="11">
        <v>107.2</v>
      </c>
      <c r="C1237" s="4">
        <v>3.2033299999999998</v>
      </c>
      <c r="D1237" s="11">
        <v>7.0866699999999998</v>
      </c>
      <c r="E1237" s="11">
        <v>43.9</v>
      </c>
      <c r="F1237" s="4">
        <f t="shared" si="270"/>
        <v>1973.374999999907</v>
      </c>
      <c r="G1237" s="22">
        <v>6.85</v>
      </c>
      <c r="H1237" s="22">
        <f>G1237+100*variable_alloc_parm!B$8</f>
        <v>6.85</v>
      </c>
      <c r="I1237" s="4">
        <f t="shared" si="267"/>
        <v>744.05102505694776</v>
      </c>
      <c r="J1237" s="4">
        <f t="shared" si="268"/>
        <v>22.233591138952164</v>
      </c>
      <c r="K1237" s="33">
        <f t="shared" si="271"/>
        <v>121912.27052515041</v>
      </c>
      <c r="L1237" s="4">
        <f t="shared" si="272"/>
        <v>49.186978337129851</v>
      </c>
      <c r="M1237" s="33">
        <f t="shared" si="269"/>
        <v>8059.2540127095854</v>
      </c>
      <c r="N1237" s="15">
        <f t="shared" si="261"/>
        <v>16.314338759668569</v>
      </c>
      <c r="O1237" s="6"/>
      <c r="P1237" s="7">
        <f t="shared" si="262"/>
        <v>19.061145729006849</v>
      </c>
      <c r="Q1237" s="7"/>
      <c r="R1237" s="46">
        <f t="shared" si="263"/>
        <v>2.9885823859598974E-2</v>
      </c>
      <c r="S1237" s="22">
        <f t="shared" si="273"/>
        <v>1.0021246957992085</v>
      </c>
      <c r="T1237" s="22">
        <f t="shared" si="274"/>
        <v>11.525064225038022</v>
      </c>
      <c r="U1237" s="39">
        <f t="shared" si="264"/>
        <v>7.6997385593500223E-3</v>
      </c>
      <c r="V1237" s="39">
        <f t="shared" si="265"/>
        <v>-1.1538385700090914E-2</v>
      </c>
      <c r="W1237" s="39">
        <f t="shared" si="266"/>
        <v>1.9238124259440936E-2</v>
      </c>
      <c r="Z1237" s="37"/>
      <c r="AA1237" s="37"/>
    </row>
    <row r="1238" spans="1:27">
      <c r="A1238" s="1">
        <v>1973.06</v>
      </c>
      <c r="B1238" s="11">
        <v>104.8</v>
      </c>
      <c r="C1238" s="4">
        <v>3.22</v>
      </c>
      <c r="D1238" s="11">
        <v>7.23</v>
      </c>
      <c r="E1238" s="11">
        <v>44.2</v>
      </c>
      <c r="F1238" s="4">
        <f t="shared" si="270"/>
        <v>1973.4583333332403</v>
      </c>
      <c r="G1238" s="22">
        <v>6.9</v>
      </c>
      <c r="H1238" s="22">
        <f>G1238+100*variable_alloc_parm!B$8</f>
        <v>6.9</v>
      </c>
      <c r="I1238" s="4">
        <f t="shared" si="267"/>
        <v>722.45610859728515</v>
      </c>
      <c r="J1238" s="4">
        <f t="shared" si="268"/>
        <v>22.197601809954755</v>
      </c>
      <c r="K1238" s="33">
        <f t="shared" si="271"/>
        <v>118677.04621938619</v>
      </c>
      <c r="L1238" s="4">
        <f t="shared" si="272"/>
        <v>49.841199095022638</v>
      </c>
      <c r="M1238" s="33">
        <f t="shared" si="269"/>
        <v>8187.3572916618541</v>
      </c>
      <c r="N1238" s="15">
        <f t="shared" si="261"/>
        <v>15.808323047681981</v>
      </c>
      <c r="O1238" s="6"/>
      <c r="P1238" s="7">
        <f t="shared" si="262"/>
        <v>18.470601678103709</v>
      </c>
      <c r="Q1238" s="7"/>
      <c r="R1238" s="46">
        <f t="shared" si="263"/>
        <v>3.1714766309810502E-2</v>
      </c>
      <c r="S1238" s="22">
        <f t="shared" si="273"/>
        <v>0.98943146265705451</v>
      </c>
      <c r="T1238" s="22">
        <f t="shared" si="274"/>
        <v>11.471160859673637</v>
      </c>
      <c r="U1238" s="39">
        <f t="shared" si="264"/>
        <v>1.1866524077828178E-2</v>
      </c>
      <c r="V1238" s="39">
        <f t="shared" si="265"/>
        <v>-1.3351240060321401E-2</v>
      </c>
      <c r="W1238" s="39">
        <f t="shared" si="266"/>
        <v>2.5217764138149579E-2</v>
      </c>
      <c r="Z1238" s="37"/>
      <c r="AA1238" s="37"/>
    </row>
    <row r="1239" spans="1:27">
      <c r="A1239" s="1">
        <v>1973.07</v>
      </c>
      <c r="B1239" s="11">
        <v>105.8</v>
      </c>
      <c r="C1239" s="4">
        <v>3.2366700000000002</v>
      </c>
      <c r="D1239" s="11">
        <v>7.3833299999999999</v>
      </c>
      <c r="E1239" s="11">
        <v>44.3</v>
      </c>
      <c r="F1239" s="4">
        <f t="shared" si="270"/>
        <v>1973.5416666665735</v>
      </c>
      <c r="G1239" s="22">
        <v>7.13</v>
      </c>
      <c r="H1239" s="22">
        <f>G1239+100*variable_alloc_parm!B$8</f>
        <v>7.13</v>
      </c>
      <c r="I1239" s="4">
        <f t="shared" si="267"/>
        <v>727.70338600451487</v>
      </c>
      <c r="J1239" s="4">
        <f t="shared" si="268"/>
        <v>22.262152347629804</v>
      </c>
      <c r="K1239" s="33">
        <f t="shared" si="271"/>
        <v>119843.75874389584</v>
      </c>
      <c r="L1239" s="4">
        <f t="shared" si="272"/>
        <v>50.783310406320545</v>
      </c>
      <c r="M1239" s="33">
        <f t="shared" si="269"/>
        <v>8363.3839248257864</v>
      </c>
      <c r="N1239" s="15">
        <f t="shared" si="261"/>
        <v>15.889518573988788</v>
      </c>
      <c r="O1239" s="6"/>
      <c r="P1239" s="7">
        <f t="shared" si="262"/>
        <v>18.56551658282244</v>
      </c>
      <c r="Q1239" s="7"/>
      <c r="R1239" s="46">
        <f t="shared" si="263"/>
        <v>2.8987491947744776E-2</v>
      </c>
      <c r="S1239" s="22">
        <f t="shared" si="273"/>
        <v>0.98701058762603067</v>
      </c>
      <c r="T1239" s="22">
        <f t="shared" si="274"/>
        <v>11.324306863996544</v>
      </c>
      <c r="U1239" s="39">
        <f t="shared" si="264"/>
        <v>1.1185898648329529E-2</v>
      </c>
      <c r="V1239" s="39">
        <f t="shared" si="265"/>
        <v>-1.4708496170451557E-2</v>
      </c>
      <c r="W1239" s="39">
        <f t="shared" si="266"/>
        <v>2.5894394818781086E-2</v>
      </c>
      <c r="Z1239" s="37"/>
      <c r="AA1239" s="37"/>
    </row>
    <row r="1240" spans="1:27">
      <c r="A1240" s="1">
        <v>1973.08</v>
      </c>
      <c r="B1240" s="11">
        <v>103.8</v>
      </c>
      <c r="C1240" s="4">
        <v>3.2533300000000001</v>
      </c>
      <c r="D1240" s="11">
        <v>7.53667</v>
      </c>
      <c r="E1240" s="11">
        <v>45.1</v>
      </c>
      <c r="F1240" s="4">
        <f t="shared" si="270"/>
        <v>1973.6249999999068</v>
      </c>
      <c r="G1240" s="22">
        <v>7.4</v>
      </c>
      <c r="H1240" s="22">
        <f>G1240+100*variable_alloc_parm!B$8</f>
        <v>7.4</v>
      </c>
      <c r="I1240" s="4">
        <f t="shared" si="267"/>
        <v>701.28292682926838</v>
      </c>
      <c r="J1240" s="4">
        <f t="shared" si="268"/>
        <v>21.979814878048785</v>
      </c>
      <c r="K1240" s="33">
        <f t="shared" si="271"/>
        <v>115794.2858093383</v>
      </c>
      <c r="L1240" s="4">
        <f t="shared" si="272"/>
        <v>50.918477804878052</v>
      </c>
      <c r="M1240" s="33">
        <f t="shared" si="269"/>
        <v>8407.5464357482233</v>
      </c>
      <c r="N1240" s="15">
        <f t="shared" si="261"/>
        <v>15.278501094706126</v>
      </c>
      <c r="O1240" s="6"/>
      <c r="P1240" s="7">
        <f t="shared" si="262"/>
        <v>17.852222658614018</v>
      </c>
      <c r="Q1240" s="7"/>
      <c r="R1240" s="46">
        <f t="shared" si="263"/>
        <v>3.066264186836655E-2</v>
      </c>
      <c r="S1240" s="22">
        <f t="shared" si="273"/>
        <v>1.0281999418118777</v>
      </c>
      <c r="T1240" s="22">
        <f t="shared" si="274"/>
        <v>10.978945392737891</v>
      </c>
      <c r="U1240" s="39">
        <f t="shared" si="264"/>
        <v>1.1895906260810163E-2</v>
      </c>
      <c r="V1240" s="39">
        <f t="shared" si="265"/>
        <v>-1.3727563292538103E-2</v>
      </c>
      <c r="W1240" s="39">
        <f t="shared" si="266"/>
        <v>2.5623469553348266E-2</v>
      </c>
      <c r="Z1240" s="37"/>
      <c r="AA1240" s="37"/>
    </row>
    <row r="1241" spans="1:27">
      <c r="A1241" s="1">
        <v>1973.09</v>
      </c>
      <c r="B1241" s="11">
        <v>105.6</v>
      </c>
      <c r="C1241" s="4">
        <v>3.27</v>
      </c>
      <c r="D1241" s="11">
        <v>7.69</v>
      </c>
      <c r="E1241" s="11">
        <v>45.2</v>
      </c>
      <c r="F1241" s="4">
        <f t="shared" si="270"/>
        <v>1973.70833333324</v>
      </c>
      <c r="G1241" s="22">
        <v>7.09</v>
      </c>
      <c r="H1241" s="22">
        <f>G1241+100*variable_alloc_parm!B$8</f>
        <v>7.09</v>
      </c>
      <c r="I1241" s="4">
        <f t="shared" si="267"/>
        <v>711.8654867256638</v>
      </c>
      <c r="J1241" s="4">
        <f t="shared" si="268"/>
        <v>22.043561946902656</v>
      </c>
      <c r="K1241" s="33">
        <f t="shared" si="271"/>
        <v>117844.97004282988</v>
      </c>
      <c r="L1241" s="4">
        <f t="shared" si="272"/>
        <v>51.839446902654878</v>
      </c>
      <c r="M1241" s="33">
        <f t="shared" si="269"/>
        <v>8581.7028373992598</v>
      </c>
      <c r="N1241" s="15">
        <f t="shared" si="261"/>
        <v>15.475308601805564</v>
      </c>
      <c r="O1241" s="6"/>
      <c r="P1241" s="7">
        <f t="shared" si="262"/>
        <v>18.082083727935416</v>
      </c>
      <c r="Q1241" s="7"/>
      <c r="R1241" s="46">
        <f t="shared" si="263"/>
        <v>3.3160456131076405E-2</v>
      </c>
      <c r="S1241" s="22">
        <f t="shared" si="273"/>
        <v>1.0275149478054186</v>
      </c>
      <c r="T1241" s="22">
        <f t="shared" si="274"/>
        <v>11.263576343583996</v>
      </c>
      <c r="U1241" s="39">
        <f t="shared" si="264"/>
        <v>1.2916279581847379E-2</v>
      </c>
      <c r="V1241" s="39">
        <f t="shared" si="265"/>
        <v>-1.4634266551174058E-2</v>
      </c>
      <c r="W1241" s="39">
        <f t="shared" si="266"/>
        <v>2.7550546133021436E-2</v>
      </c>
      <c r="Z1241" s="37"/>
      <c r="AA1241" s="37"/>
    </row>
    <row r="1242" spans="1:27">
      <c r="A1242" s="1">
        <v>1973.1</v>
      </c>
      <c r="B1242" s="11">
        <v>109.8</v>
      </c>
      <c r="C1242" s="4">
        <v>3.30667</v>
      </c>
      <c r="D1242" s="11">
        <v>7.8466699999999996</v>
      </c>
      <c r="E1242" s="11">
        <v>45.6</v>
      </c>
      <c r="F1242" s="4">
        <f t="shared" si="270"/>
        <v>1973.7916666665733</v>
      </c>
      <c r="G1242" s="22">
        <v>6.79</v>
      </c>
      <c r="H1242" s="22">
        <f>G1242+100*variable_alloc_parm!B$8</f>
        <v>6.79</v>
      </c>
      <c r="I1242" s="4">
        <f t="shared" si="267"/>
        <v>733.68552631578962</v>
      </c>
      <c r="J1242" s="4">
        <f t="shared" si="268"/>
        <v>22.095226951754388</v>
      </c>
      <c r="K1242" s="33">
        <f t="shared" si="271"/>
        <v>121761.95470310446</v>
      </c>
      <c r="L1242" s="4">
        <f t="shared" si="272"/>
        <v>52.431586600877189</v>
      </c>
      <c r="M1242" s="33">
        <f t="shared" si="269"/>
        <v>8701.5107204937012</v>
      </c>
      <c r="N1242" s="15">
        <f t="shared" si="261"/>
        <v>15.913516308933383</v>
      </c>
      <c r="O1242" s="6"/>
      <c r="P1242" s="7">
        <f t="shared" si="262"/>
        <v>18.592078071081094</v>
      </c>
      <c r="Q1242" s="7"/>
      <c r="R1242" s="46">
        <f t="shared" si="263"/>
        <v>3.495899613495182E-2</v>
      </c>
      <c r="S1242" s="22">
        <f t="shared" si="273"/>
        <v>1.0099911491177134</v>
      </c>
      <c r="T1242" s="22">
        <f t="shared" si="274"/>
        <v>11.471971189843391</v>
      </c>
      <c r="U1242" s="39">
        <f t="shared" si="264"/>
        <v>9.9629290667919701E-3</v>
      </c>
      <c r="V1242" s="39">
        <f t="shared" si="265"/>
        <v>-1.5151288843267774E-2</v>
      </c>
      <c r="W1242" s="39">
        <f t="shared" si="266"/>
        <v>2.5114217910059744E-2</v>
      </c>
      <c r="Z1242" s="37"/>
      <c r="AA1242" s="37"/>
    </row>
    <row r="1243" spans="1:27">
      <c r="A1243" s="1">
        <v>1973.11</v>
      </c>
      <c r="B1243" s="11">
        <v>102</v>
      </c>
      <c r="C1243" s="4">
        <v>3.3433299999999999</v>
      </c>
      <c r="D1243" s="11">
        <v>8.0033300000000001</v>
      </c>
      <c r="E1243" s="11">
        <v>45.9</v>
      </c>
      <c r="F1243" s="4">
        <f t="shared" si="270"/>
        <v>1973.8749999999065</v>
      </c>
      <c r="G1243" s="22">
        <v>6.73</v>
      </c>
      <c r="H1243" s="22">
        <f>G1243+100*variable_alloc_parm!B$8</f>
        <v>6.73</v>
      </c>
      <c r="I1243" s="4">
        <f t="shared" si="267"/>
        <v>677.1111111111112</v>
      </c>
      <c r="J1243" s="4">
        <f t="shared" si="268"/>
        <v>22.194175403050114</v>
      </c>
      <c r="K1243" s="33">
        <f t="shared" si="271"/>
        <v>112679.84714135545</v>
      </c>
      <c r="L1243" s="4">
        <f t="shared" si="272"/>
        <v>53.128859498910685</v>
      </c>
      <c r="M1243" s="33">
        <f t="shared" si="269"/>
        <v>8841.3137355080817</v>
      </c>
      <c r="N1243" s="15">
        <f t="shared" si="261"/>
        <v>14.651845159710563</v>
      </c>
      <c r="O1243" s="6"/>
      <c r="P1243" s="7">
        <f t="shared" si="262"/>
        <v>17.119742977139456</v>
      </c>
      <c r="Q1243" s="7"/>
      <c r="R1243" s="46">
        <f t="shared" si="263"/>
        <v>4.1652328760251156E-2</v>
      </c>
      <c r="S1243" s="22">
        <f t="shared" si="273"/>
        <v>1.0048865171192618</v>
      </c>
      <c r="T1243" s="22">
        <f t="shared" si="274"/>
        <v>11.510860022422449</v>
      </c>
      <c r="U1243" s="39">
        <f t="shared" si="264"/>
        <v>1.6454975003629579E-2</v>
      </c>
      <c r="V1243" s="39">
        <f t="shared" si="265"/>
        <v>-1.5597269561874794E-2</v>
      </c>
      <c r="W1243" s="39">
        <f t="shared" si="266"/>
        <v>3.2052244565504373E-2</v>
      </c>
      <c r="Z1243" s="37"/>
      <c r="AA1243" s="37"/>
    </row>
    <row r="1244" spans="1:27">
      <c r="A1244" s="1">
        <v>1973.12</v>
      </c>
      <c r="B1244" s="11">
        <v>94.78</v>
      </c>
      <c r="C1244" s="4">
        <v>3.38</v>
      </c>
      <c r="D1244" s="11">
        <v>8.16</v>
      </c>
      <c r="E1244" s="11">
        <v>46.2</v>
      </c>
      <c r="F1244" s="4">
        <f t="shared" si="270"/>
        <v>1973.9583333332398</v>
      </c>
      <c r="G1244" s="22">
        <v>6.74</v>
      </c>
      <c r="H1244" s="22">
        <f>G1244+100*variable_alloc_parm!B$8</f>
        <v>6.74</v>
      </c>
      <c r="I1244" s="4">
        <f t="shared" si="267"/>
        <v>625.09666666666669</v>
      </c>
      <c r="J1244" s="4">
        <f t="shared" si="268"/>
        <v>22.291904761904764</v>
      </c>
      <c r="K1244" s="33">
        <f t="shared" si="271"/>
        <v>104333.1240487255</v>
      </c>
      <c r="L1244" s="4">
        <f t="shared" si="272"/>
        <v>53.817142857142862</v>
      </c>
      <c r="M1244" s="33">
        <f t="shared" si="269"/>
        <v>8982.4677383161015</v>
      </c>
      <c r="N1244" s="15">
        <f t="shared" si="261"/>
        <v>13.493329686205884</v>
      </c>
      <c r="O1244" s="6"/>
      <c r="P1244" s="7">
        <f t="shared" si="262"/>
        <v>15.7711022106452</v>
      </c>
      <c r="Q1244" s="7"/>
      <c r="R1244" s="46">
        <f t="shared" si="263"/>
        <v>4.7752928053783492E-2</v>
      </c>
      <c r="S1244" s="22">
        <f t="shared" si="273"/>
        <v>0.98776947809049742</v>
      </c>
      <c r="T1244" s="22">
        <f t="shared" si="274"/>
        <v>11.491996945830225</v>
      </c>
      <c r="U1244" s="39">
        <f t="shared" si="264"/>
        <v>2.4077050220233875E-2</v>
      </c>
      <c r="V1244" s="39">
        <f t="shared" si="265"/>
        <v>-1.5376635272250416E-2</v>
      </c>
      <c r="W1244" s="39">
        <f t="shared" si="266"/>
        <v>3.9453685492484292E-2</v>
      </c>
      <c r="Z1244" s="37"/>
      <c r="AA1244" s="37"/>
    </row>
    <row r="1245" spans="1:27">
      <c r="A1245" s="1">
        <v>1974.01</v>
      </c>
      <c r="B1245" s="11">
        <v>96.11</v>
      </c>
      <c r="C1245" s="4">
        <v>3.4</v>
      </c>
      <c r="D1245" s="11">
        <v>8.2266700000000004</v>
      </c>
      <c r="E1245" s="11">
        <v>46.6</v>
      </c>
      <c r="F1245" s="4">
        <f t="shared" si="270"/>
        <v>1974.0416666665731</v>
      </c>
      <c r="G1245" s="22">
        <v>6.99</v>
      </c>
      <c r="H1245" s="22">
        <f>G1245+100*variable_alloc_parm!B$8</f>
        <v>6.99</v>
      </c>
      <c r="I1245" s="4">
        <f t="shared" si="267"/>
        <v>628.42740343347646</v>
      </c>
      <c r="J1245" s="4">
        <f t="shared" si="268"/>
        <v>22.231330472103004</v>
      </c>
      <c r="K1245" s="33">
        <f t="shared" si="271"/>
        <v>105198.26200433458</v>
      </c>
      <c r="L1245" s="4">
        <f t="shared" si="272"/>
        <v>53.79112336909872</v>
      </c>
      <c r="M1245" s="33">
        <f t="shared" si="269"/>
        <v>9004.5925094495797</v>
      </c>
      <c r="N1245" s="15">
        <f t="shared" si="261"/>
        <v>13.530721892513943</v>
      </c>
      <c r="O1245" s="6"/>
      <c r="P1245" s="7">
        <f t="shared" si="262"/>
        <v>15.819141518464626</v>
      </c>
      <c r="Q1245" s="7"/>
      <c r="R1245" s="46">
        <f t="shared" si="263"/>
        <v>4.5945965557319071E-2</v>
      </c>
      <c r="S1245" s="22">
        <f t="shared" si="273"/>
        <v>1.0079694972375672</v>
      </c>
      <c r="T1245" s="22">
        <f t="shared" si="274"/>
        <v>11.254006539345372</v>
      </c>
      <c r="U1245" s="39">
        <f t="shared" si="264"/>
        <v>2.4229443866257139E-2</v>
      </c>
      <c r="V1245" s="39">
        <f t="shared" si="265"/>
        <v>-1.2015977017232893E-2</v>
      </c>
      <c r="W1245" s="39">
        <f t="shared" si="266"/>
        <v>3.6245420883490032E-2</v>
      </c>
      <c r="Z1245" s="37"/>
      <c r="AA1245" s="37"/>
    </row>
    <row r="1246" spans="1:27">
      <c r="A1246" s="1">
        <v>1974.02</v>
      </c>
      <c r="B1246" s="11">
        <v>93.45</v>
      </c>
      <c r="C1246" s="4">
        <v>3.42</v>
      </c>
      <c r="D1246" s="11">
        <v>8.2933299999999992</v>
      </c>
      <c r="E1246" s="11">
        <v>47.2</v>
      </c>
      <c r="F1246" s="4">
        <f t="shared" si="270"/>
        <v>1974.1249999999063</v>
      </c>
      <c r="G1246" s="22">
        <v>6.96</v>
      </c>
      <c r="H1246" s="22">
        <f>G1246+100*variable_alloc_parm!B$8</f>
        <v>6.96</v>
      </c>
      <c r="I1246" s="4">
        <f t="shared" si="267"/>
        <v>603.2672669491526</v>
      </c>
      <c r="J1246" s="4">
        <f t="shared" si="268"/>
        <v>22.077838983050846</v>
      </c>
      <c r="K1246" s="33">
        <f t="shared" si="271"/>
        <v>101294.45902080236</v>
      </c>
      <c r="L1246" s="4">
        <f t="shared" si="272"/>
        <v>53.537662097457627</v>
      </c>
      <c r="M1246" s="33">
        <f t="shared" si="269"/>
        <v>8989.4957285285273</v>
      </c>
      <c r="N1246" s="15">
        <f t="shared" si="261"/>
        <v>12.957321280205381</v>
      </c>
      <c r="O1246" s="6"/>
      <c r="P1246" s="7">
        <f t="shared" si="262"/>
        <v>15.15429214633871</v>
      </c>
      <c r="Q1246" s="7"/>
      <c r="R1246" s="46">
        <f t="shared" si="263"/>
        <v>5.0850367922704184E-2</v>
      </c>
      <c r="S1246" s="22">
        <f t="shared" si="273"/>
        <v>0.98812468410760568</v>
      </c>
      <c r="T1246" s="22">
        <f t="shared" si="274"/>
        <v>11.199495796676839</v>
      </c>
      <c r="U1246" s="39">
        <f t="shared" si="264"/>
        <v>2.2230186502816274E-2</v>
      </c>
      <c r="V1246" s="39">
        <f t="shared" si="265"/>
        <v>-1.2036619668587267E-2</v>
      </c>
      <c r="W1246" s="39">
        <f t="shared" si="266"/>
        <v>3.4266806171403541E-2</v>
      </c>
      <c r="Z1246" s="37"/>
      <c r="AA1246" s="37"/>
    </row>
    <row r="1247" spans="1:27">
      <c r="A1247" s="1">
        <v>1974.03</v>
      </c>
      <c r="B1247" s="11">
        <v>97.44</v>
      </c>
      <c r="C1247" s="4">
        <v>3.44</v>
      </c>
      <c r="D1247" s="11">
        <v>8.36</v>
      </c>
      <c r="E1247" s="11">
        <v>47.8</v>
      </c>
      <c r="F1247" s="4">
        <f t="shared" si="270"/>
        <v>1974.2083333332396</v>
      </c>
      <c r="G1247" s="22">
        <v>7.21</v>
      </c>
      <c r="H1247" s="22">
        <f>G1247+100*variable_alloc_parm!B$8</f>
        <v>7.21</v>
      </c>
      <c r="I1247" s="4">
        <f t="shared" si="267"/>
        <v>621.12903765690385</v>
      </c>
      <c r="J1247" s="4">
        <f t="shared" si="268"/>
        <v>21.928200836820089</v>
      </c>
      <c r="K1247" s="33">
        <f t="shared" si="271"/>
        <v>104600.45446762444</v>
      </c>
      <c r="L1247" s="4">
        <f t="shared" si="272"/>
        <v>53.290627615062775</v>
      </c>
      <c r="M1247" s="33">
        <f t="shared" si="269"/>
        <v>8974.3411263273865</v>
      </c>
      <c r="N1247" s="15">
        <f t="shared" si="261"/>
        <v>13.310364239140155</v>
      </c>
      <c r="O1247" s="6"/>
      <c r="P1247" s="7">
        <f t="shared" si="262"/>
        <v>15.571122142264297</v>
      </c>
      <c r="Q1247" s="7"/>
      <c r="R1247" s="46">
        <f t="shared" si="263"/>
        <v>4.7622016397860858E-2</v>
      </c>
      <c r="S1247" s="22">
        <f t="shared" si="273"/>
        <v>0.98507465515458947</v>
      </c>
      <c r="T1247" s="22">
        <f t="shared" si="274"/>
        <v>10.927588226428282</v>
      </c>
      <c r="U1247" s="39">
        <f t="shared" si="264"/>
        <v>1.9205013338245092E-2</v>
      </c>
      <c r="V1247" s="39">
        <f t="shared" si="265"/>
        <v>-1.1549315348687084E-2</v>
      </c>
      <c r="W1247" s="39">
        <f t="shared" si="266"/>
        <v>3.0754328686932175E-2</v>
      </c>
      <c r="Z1247" s="37"/>
      <c r="AA1247" s="37"/>
    </row>
    <row r="1248" spans="1:27">
      <c r="A1248" s="1">
        <v>1974.04</v>
      </c>
      <c r="B1248" s="11">
        <v>92.46</v>
      </c>
      <c r="C1248" s="4">
        <v>3.46</v>
      </c>
      <c r="D1248" s="11">
        <v>8.4866700000000002</v>
      </c>
      <c r="E1248" s="11">
        <v>48</v>
      </c>
      <c r="F1248" s="4">
        <f t="shared" si="270"/>
        <v>1974.2916666665728</v>
      </c>
      <c r="G1248" s="22">
        <v>7.51</v>
      </c>
      <c r="H1248" s="22">
        <f>G1248+100*variable_alloc_parm!B$8</f>
        <v>7.51</v>
      </c>
      <c r="I1248" s="4">
        <f t="shared" si="267"/>
        <v>586.92837500000007</v>
      </c>
      <c r="J1248" s="4">
        <f t="shared" si="268"/>
        <v>21.963791666666669</v>
      </c>
      <c r="K1248" s="33">
        <f t="shared" si="271"/>
        <v>99149.166942466807</v>
      </c>
      <c r="L1248" s="4">
        <f t="shared" si="272"/>
        <v>53.872673937500004</v>
      </c>
      <c r="M1248" s="33">
        <f t="shared" si="269"/>
        <v>9100.6517479518134</v>
      </c>
      <c r="N1248" s="15">
        <f t="shared" si="261"/>
        <v>12.550411048540903</v>
      </c>
      <c r="O1248" s="6"/>
      <c r="P1248" s="7">
        <f t="shared" si="262"/>
        <v>14.688309996556283</v>
      </c>
      <c r="Q1248" s="7"/>
      <c r="R1248" s="46">
        <f t="shared" si="263"/>
        <v>4.9607504754646911E-2</v>
      </c>
      <c r="S1248" s="22">
        <f t="shared" si="273"/>
        <v>1.0013886996776262</v>
      </c>
      <c r="T1248" s="22">
        <f t="shared" si="274"/>
        <v>10.719638161304275</v>
      </c>
      <c r="U1248" s="39">
        <f t="shared" si="264"/>
        <v>2.4697271508143048E-2</v>
      </c>
      <c r="V1248" s="39">
        <f t="shared" si="265"/>
        <v>-1.0846436354005617E-2</v>
      </c>
      <c r="W1248" s="39">
        <f t="shared" si="266"/>
        <v>3.5543707862148666E-2</v>
      </c>
      <c r="Z1248" s="37"/>
      <c r="AA1248" s="37"/>
    </row>
    <row r="1249" spans="1:27">
      <c r="A1249" s="1">
        <v>1974.05</v>
      </c>
      <c r="B1249" s="11">
        <v>89.67</v>
      </c>
      <c r="C1249" s="4">
        <v>3.48</v>
      </c>
      <c r="D1249" s="11">
        <v>8.6133299999999995</v>
      </c>
      <c r="E1249" s="11">
        <v>48.6</v>
      </c>
      <c r="F1249" s="4">
        <f t="shared" si="270"/>
        <v>1974.3749999999061</v>
      </c>
      <c r="G1249" s="22">
        <v>7.58</v>
      </c>
      <c r="H1249" s="22">
        <f>G1249+100*variable_alloc_parm!B$8</f>
        <v>7.58</v>
      </c>
      <c r="I1249" s="4">
        <f t="shared" si="267"/>
        <v>562.19030864197543</v>
      </c>
      <c r="J1249" s="4">
        <f t="shared" si="268"/>
        <v>21.81802469135803</v>
      </c>
      <c r="K1249" s="33">
        <f t="shared" si="271"/>
        <v>95277.333762153445</v>
      </c>
      <c r="L1249" s="4">
        <f t="shared" si="272"/>
        <v>54.001680061728393</v>
      </c>
      <c r="M1249" s="33">
        <f t="shared" si="269"/>
        <v>9151.9473314772931</v>
      </c>
      <c r="N1249" s="15">
        <f t="shared" si="261"/>
        <v>11.995436947329654</v>
      </c>
      <c r="O1249" s="6"/>
      <c r="P1249" s="7">
        <f t="shared" si="262"/>
        <v>14.045930080444693</v>
      </c>
      <c r="Q1249" s="7"/>
      <c r="R1249" s="46">
        <f t="shared" si="263"/>
        <v>5.3892868651376075E-2</v>
      </c>
      <c r="S1249" s="22">
        <f t="shared" si="273"/>
        <v>1.0091041723610832</v>
      </c>
      <c r="T1249" s="22">
        <f t="shared" si="274"/>
        <v>10.601999525296936</v>
      </c>
      <c r="U1249" s="39">
        <f t="shared" si="264"/>
        <v>2.8230560552379602E-2</v>
      </c>
      <c r="V1249" s="39">
        <f t="shared" si="265"/>
        <v>-1.3270756867215239E-2</v>
      </c>
      <c r="W1249" s="39">
        <f t="shared" si="266"/>
        <v>4.1501317419594841E-2</v>
      </c>
      <c r="Z1249" s="37"/>
      <c r="AA1249" s="37"/>
    </row>
    <row r="1250" spans="1:27">
      <c r="A1250" s="1">
        <v>1974.06</v>
      </c>
      <c r="B1250" s="11">
        <v>89.79</v>
      </c>
      <c r="C1250" s="4">
        <v>3.5</v>
      </c>
      <c r="D1250" s="11">
        <v>8.74</v>
      </c>
      <c r="E1250" s="11">
        <v>49</v>
      </c>
      <c r="F1250" s="4">
        <f t="shared" si="270"/>
        <v>1974.4583333332394</v>
      </c>
      <c r="G1250" s="22">
        <v>7.54</v>
      </c>
      <c r="H1250" s="22">
        <f>G1250+100*variable_alloc_parm!B$8</f>
        <v>7.54</v>
      </c>
      <c r="I1250" s="4">
        <f t="shared" si="267"/>
        <v>558.34720408163275</v>
      </c>
      <c r="J1250" s="4">
        <f t="shared" si="268"/>
        <v>21.76428571428572</v>
      </c>
      <c r="K1250" s="33">
        <f t="shared" si="271"/>
        <v>94933.398336613187</v>
      </c>
      <c r="L1250" s="4">
        <f t="shared" si="272"/>
        <v>54.348530612244907</v>
      </c>
      <c r="M1250" s="33">
        <f t="shared" si="269"/>
        <v>9240.6493090767271</v>
      </c>
      <c r="N1250" s="15">
        <f t="shared" si="261"/>
        <v>11.888498820078993</v>
      </c>
      <c r="O1250" s="6"/>
      <c r="P1250" s="7">
        <f t="shared" si="262"/>
        <v>13.927722593419713</v>
      </c>
      <c r="Q1250" s="7"/>
      <c r="R1250" s="46">
        <f t="shared" si="263"/>
        <v>5.5562453619213137E-2</v>
      </c>
      <c r="S1250" s="22">
        <f t="shared" si="273"/>
        <v>0.98768742668372878</v>
      </c>
      <c r="T1250" s="22">
        <f t="shared" si="274"/>
        <v>10.611187083234322</v>
      </c>
      <c r="U1250" s="39">
        <f t="shared" si="264"/>
        <v>2.6390310882116186E-2</v>
      </c>
      <c r="V1250" s="39">
        <f t="shared" si="265"/>
        <v>-1.3344768012055308E-2</v>
      </c>
      <c r="W1250" s="39">
        <f t="shared" si="266"/>
        <v>3.9735078894171494E-2</v>
      </c>
      <c r="Z1250" s="37"/>
      <c r="AA1250" s="37"/>
    </row>
    <row r="1251" spans="1:27">
      <c r="A1251" s="1">
        <v>1974.07</v>
      </c>
      <c r="B1251" s="11">
        <v>79.31</v>
      </c>
      <c r="C1251" s="4">
        <v>3.53</v>
      </c>
      <c r="D1251" s="11">
        <v>8.8633299999999995</v>
      </c>
      <c r="E1251" s="11">
        <v>49.4</v>
      </c>
      <c r="F1251" s="4">
        <f t="shared" si="270"/>
        <v>1974.5416666665726</v>
      </c>
      <c r="G1251" s="22">
        <v>7.81</v>
      </c>
      <c r="H1251" s="22">
        <f>G1251+100*variable_alloc_parm!B$8</f>
        <v>7.81</v>
      </c>
      <c r="I1251" s="4">
        <f t="shared" si="267"/>
        <v>489.18536437246973</v>
      </c>
      <c r="J1251" s="4">
        <f t="shared" si="268"/>
        <v>21.773097165991906</v>
      </c>
      <c r="K1251" s="33">
        <f t="shared" si="271"/>
        <v>83482.604058056255</v>
      </c>
      <c r="L1251" s="4">
        <f t="shared" si="272"/>
        <v>54.66916297570851</v>
      </c>
      <c r="M1251" s="33">
        <f t="shared" si="269"/>
        <v>9329.6415209417701</v>
      </c>
      <c r="N1251" s="15">
        <f t="shared" si="261"/>
        <v>10.394141805327047</v>
      </c>
      <c r="O1251" s="6"/>
      <c r="P1251" s="7">
        <f t="shared" si="262"/>
        <v>12.188506545695981</v>
      </c>
      <c r="Q1251" s="7"/>
      <c r="R1251" s="46">
        <f t="shared" si="263"/>
        <v>6.5469660475618779E-2</v>
      </c>
      <c r="S1251" s="22">
        <f t="shared" si="273"/>
        <v>0.99082437643708132</v>
      </c>
      <c r="T1251" s="22">
        <f t="shared" si="274"/>
        <v>10.395673424102574</v>
      </c>
      <c r="U1251" s="39">
        <f t="shared" si="264"/>
        <v>3.8321555671837704E-2</v>
      </c>
      <c r="V1251" s="39">
        <f t="shared" si="265"/>
        <v>-9.520370637920994E-3</v>
      </c>
      <c r="W1251" s="39">
        <f t="shared" si="266"/>
        <v>4.7841926309758698E-2</v>
      </c>
      <c r="Z1251" s="37"/>
      <c r="AA1251" s="37"/>
    </row>
    <row r="1252" spans="1:27">
      <c r="A1252" s="1">
        <v>1974.08</v>
      </c>
      <c r="B1252" s="11">
        <v>76.03</v>
      </c>
      <c r="C1252" s="4">
        <v>3.56</v>
      </c>
      <c r="D1252" s="11">
        <v>8.9866700000000002</v>
      </c>
      <c r="E1252" s="11">
        <v>50</v>
      </c>
      <c r="F1252" s="4">
        <f t="shared" si="270"/>
        <v>1974.6249999999059</v>
      </c>
      <c r="G1252" s="22">
        <v>8.0399999999999991</v>
      </c>
      <c r="H1252" s="22">
        <f>G1252+100*variable_alloc_parm!B$8</f>
        <v>8.0399999999999991</v>
      </c>
      <c r="I1252" s="4">
        <f t="shared" si="267"/>
        <v>463.32682000000005</v>
      </c>
      <c r="J1252" s="4">
        <f t="shared" si="268"/>
        <v>21.694640000000003</v>
      </c>
      <c r="K1252" s="33">
        <f t="shared" si="271"/>
        <v>79378.205846623605</v>
      </c>
      <c r="L1252" s="4">
        <f t="shared" si="272"/>
        <v>54.764766980000012</v>
      </c>
      <c r="M1252" s="33">
        <f t="shared" si="269"/>
        <v>9382.424584186203</v>
      </c>
      <c r="N1252" s="15">
        <f t="shared" si="261"/>
        <v>9.8241957231411909</v>
      </c>
      <c r="O1252" s="6"/>
      <c r="P1252" s="7">
        <f t="shared" si="262"/>
        <v>11.53294243495448</v>
      </c>
      <c r="Q1252" s="7"/>
      <c r="R1252" s="46">
        <f t="shared" si="263"/>
        <v>7.0354100557487864E-2</v>
      </c>
      <c r="S1252" s="22">
        <f t="shared" si="273"/>
        <v>1.0066999999999999</v>
      </c>
      <c r="T1252" s="22">
        <f t="shared" si="274"/>
        <v>10.176683198423012</v>
      </c>
      <c r="U1252" s="39">
        <f t="shared" si="264"/>
        <v>5.2398375851310242E-2</v>
      </c>
      <c r="V1252" s="39">
        <f t="shared" si="265"/>
        <v>-3.2127273530165867E-3</v>
      </c>
      <c r="W1252" s="39">
        <f t="shared" si="266"/>
        <v>5.5611103204326828E-2</v>
      </c>
      <c r="Z1252" s="37"/>
      <c r="AA1252" s="37"/>
    </row>
    <row r="1253" spans="1:27">
      <c r="A1253" s="1">
        <v>1974.09</v>
      </c>
      <c r="B1253" s="11">
        <v>68.12</v>
      </c>
      <c r="C1253" s="4">
        <v>3.59</v>
      </c>
      <c r="D1253" s="11">
        <v>9.11</v>
      </c>
      <c r="E1253" s="11">
        <v>50.6</v>
      </c>
      <c r="F1253" s="4">
        <f t="shared" si="270"/>
        <v>1974.7083333332391</v>
      </c>
      <c r="G1253" s="22">
        <v>8.0399999999999991</v>
      </c>
      <c r="H1253" s="22">
        <f>G1253+100*variable_alloc_parm!B$8</f>
        <v>8.0399999999999991</v>
      </c>
      <c r="I1253" s="4">
        <f t="shared" si="267"/>
        <v>410.20086956521749</v>
      </c>
      <c r="J1253" s="4">
        <f t="shared" si="268"/>
        <v>21.618043478260869</v>
      </c>
      <c r="K1253" s="33">
        <f t="shared" si="271"/>
        <v>70585.184747661959</v>
      </c>
      <c r="L1253" s="4">
        <f t="shared" si="272"/>
        <v>54.858043478260875</v>
      </c>
      <c r="M1253" s="33">
        <f t="shared" si="269"/>
        <v>9439.6804617028811</v>
      </c>
      <c r="N1253" s="15">
        <f t="shared" si="261"/>
        <v>8.6804213056463304</v>
      </c>
      <c r="O1253" s="6"/>
      <c r="P1253" s="7">
        <f t="shared" si="262"/>
        <v>10.206222645077462</v>
      </c>
      <c r="Q1253" s="7"/>
      <c r="R1253" s="46">
        <f t="shared" si="263"/>
        <v>8.4680210820316626E-2</v>
      </c>
      <c r="S1253" s="22">
        <f t="shared" si="273"/>
        <v>1.016304763687051</v>
      </c>
      <c r="T1253" s="22">
        <f t="shared" si="274"/>
        <v>10.123386339775145</v>
      </c>
      <c r="U1253" s="39">
        <f t="shared" si="264"/>
        <v>6.5807880219376891E-2</v>
      </c>
      <c r="V1253" s="39">
        <f t="shared" si="265"/>
        <v>-1.0004189719038381E-3</v>
      </c>
      <c r="W1253" s="39">
        <f t="shared" si="266"/>
        <v>6.6808299191280729E-2</v>
      </c>
      <c r="Z1253" s="37"/>
      <c r="AA1253" s="37"/>
    </row>
    <row r="1254" spans="1:27">
      <c r="A1254" s="1">
        <v>1974.1</v>
      </c>
      <c r="B1254" s="11">
        <v>69.44</v>
      </c>
      <c r="C1254" s="4">
        <v>3.5933299999999999</v>
      </c>
      <c r="D1254" s="11">
        <v>9.0366700000000009</v>
      </c>
      <c r="E1254" s="11">
        <v>51.1</v>
      </c>
      <c r="F1254" s="4">
        <f t="shared" si="270"/>
        <v>1974.7916666665724</v>
      </c>
      <c r="G1254" s="22">
        <v>7.9</v>
      </c>
      <c r="H1254" s="22">
        <f>G1254+100*variable_alloc_parm!B$8</f>
        <v>7.9</v>
      </c>
      <c r="I1254" s="4">
        <f t="shared" si="267"/>
        <v>414.05808219178084</v>
      </c>
      <c r="J1254" s="4">
        <f t="shared" si="268"/>
        <v>21.426372818003919</v>
      </c>
      <c r="K1254" s="33">
        <f t="shared" si="271"/>
        <v>71556.158082258771</v>
      </c>
      <c r="L1254" s="4">
        <f t="shared" si="272"/>
        <v>53.884018571428584</v>
      </c>
      <c r="M1254" s="33">
        <f t="shared" si="269"/>
        <v>9312.0591454090645</v>
      </c>
      <c r="N1254" s="15">
        <f t="shared" si="261"/>
        <v>8.7449838338095809</v>
      </c>
      <c r="O1254" s="6"/>
      <c r="P1254" s="7">
        <f t="shared" si="262"/>
        <v>10.297190694389551</v>
      </c>
      <c r="Q1254" s="7"/>
      <c r="R1254" s="46">
        <f t="shared" si="263"/>
        <v>8.6262543163718577E-2</v>
      </c>
      <c r="S1254" s="22">
        <f t="shared" si="273"/>
        <v>1.0218213915607526</v>
      </c>
      <c r="T1254" s="22">
        <f t="shared" si="274"/>
        <v>10.187776038061639</v>
      </c>
      <c r="U1254" s="39">
        <f t="shared" si="264"/>
        <v>6.3612158967854215E-2</v>
      </c>
      <c r="V1254" s="39">
        <f t="shared" si="265"/>
        <v>1.1449390348712285E-3</v>
      </c>
      <c r="W1254" s="39">
        <f t="shared" si="266"/>
        <v>6.2467219932982987E-2</v>
      </c>
      <c r="Z1254" s="37"/>
      <c r="AA1254" s="37"/>
    </row>
    <row r="1255" spans="1:27">
      <c r="A1255" s="1">
        <v>1974.11</v>
      </c>
      <c r="B1255" s="11">
        <v>71.739999999999995</v>
      </c>
      <c r="C1255" s="4">
        <v>3.59667</v>
      </c>
      <c r="D1255" s="11">
        <v>8.9633299999999991</v>
      </c>
      <c r="E1255" s="11">
        <v>51.5</v>
      </c>
      <c r="F1255" s="4">
        <f t="shared" si="270"/>
        <v>1974.8749999999056</v>
      </c>
      <c r="G1255" s="22">
        <v>7.68</v>
      </c>
      <c r="H1255" s="22">
        <f>G1255+100*variable_alloc_parm!B$8</f>
        <v>7.68</v>
      </c>
      <c r="I1255" s="4">
        <f t="shared" si="267"/>
        <v>424.45005825242725</v>
      </c>
      <c r="J1255" s="4">
        <f t="shared" si="268"/>
        <v>21.279715514563108</v>
      </c>
      <c r="K1255" s="33">
        <f t="shared" si="271"/>
        <v>73658.522806349822</v>
      </c>
      <c r="L1255" s="4">
        <f t="shared" si="272"/>
        <v>53.03158545631068</v>
      </c>
      <c r="M1255" s="33">
        <f t="shared" si="269"/>
        <v>9203.0338336470504</v>
      </c>
      <c r="N1255" s="15">
        <f t="shared" si="261"/>
        <v>8.9489845127556027</v>
      </c>
      <c r="O1255" s="6"/>
      <c r="P1255" s="7">
        <f t="shared" si="262"/>
        <v>10.551515010335228</v>
      </c>
      <c r="Q1255" s="7"/>
      <c r="R1255" s="46">
        <f t="shared" si="263"/>
        <v>8.6337963625103598E-2</v>
      </c>
      <c r="S1255" s="22">
        <f t="shared" si="273"/>
        <v>1.0239057981194166</v>
      </c>
      <c r="T1255" s="22">
        <f t="shared" si="274"/>
        <v>10.329232439670005</v>
      </c>
      <c r="U1255" s="39">
        <f t="shared" si="264"/>
        <v>6.1895250998547979E-2</v>
      </c>
      <c r="V1255" s="39">
        <f t="shared" si="265"/>
        <v>4.1611956541700579E-3</v>
      </c>
      <c r="W1255" s="39">
        <f t="shared" si="266"/>
        <v>5.7734055344377921E-2</v>
      </c>
      <c r="Z1255" s="37"/>
      <c r="AA1255" s="37"/>
    </row>
    <row r="1256" spans="1:27">
      <c r="A1256" s="1">
        <v>1974.12</v>
      </c>
      <c r="B1256" s="11">
        <v>67.069999999999993</v>
      </c>
      <c r="C1256" s="4">
        <v>3.6</v>
      </c>
      <c r="D1256" s="11">
        <v>8.89</v>
      </c>
      <c r="E1256" s="11">
        <v>51.9</v>
      </c>
      <c r="F1256" s="4">
        <f t="shared" si="270"/>
        <v>1974.9583333332389</v>
      </c>
      <c r="G1256" s="22">
        <v>7.43</v>
      </c>
      <c r="H1256" s="22">
        <f>G1256+100*variable_alloc_parm!B$8</f>
        <v>7.43</v>
      </c>
      <c r="I1256" s="4">
        <f t="shared" si="267"/>
        <v>393.76163776493257</v>
      </c>
      <c r="J1256" s="4">
        <f t="shared" si="268"/>
        <v>21.135260115606943</v>
      </c>
      <c r="K1256" s="33">
        <f t="shared" si="271"/>
        <v>68638.542224406221</v>
      </c>
      <c r="L1256" s="4">
        <f t="shared" si="272"/>
        <v>52.192350674373806</v>
      </c>
      <c r="M1256" s="33">
        <f t="shared" si="269"/>
        <v>9097.9072666612701</v>
      </c>
      <c r="N1256" s="15">
        <f t="shared" si="261"/>
        <v>8.2890600559230805</v>
      </c>
      <c r="O1256" s="6"/>
      <c r="P1256" s="7">
        <f t="shared" si="262"/>
        <v>9.7894832311996236</v>
      </c>
      <c r="Q1256" s="7"/>
      <c r="R1256" s="46">
        <f t="shared" si="263"/>
        <v>9.8548157675612341E-2</v>
      </c>
      <c r="S1256" s="22">
        <f t="shared" si="273"/>
        <v>1.001305009112839</v>
      </c>
      <c r="T1256" s="22">
        <f t="shared" si="274"/>
        <v>10.494649147065823</v>
      </c>
      <c r="U1256" s="39">
        <f t="shared" si="264"/>
        <v>6.8660825719678575E-2</v>
      </c>
      <c r="V1256" s="39">
        <f t="shared" si="265"/>
        <v>3.9393603191506532E-3</v>
      </c>
      <c r="W1256" s="39">
        <f t="shared" si="266"/>
        <v>6.4721465400527922E-2</v>
      </c>
      <c r="Z1256" s="37"/>
      <c r="AA1256" s="37"/>
    </row>
    <row r="1257" spans="1:27">
      <c r="A1257" s="1">
        <v>1975.01</v>
      </c>
      <c r="B1257" s="11">
        <v>72.56</v>
      </c>
      <c r="C1257" s="4">
        <v>3.6233300000000002</v>
      </c>
      <c r="D1257" s="11">
        <v>8.7433300000000003</v>
      </c>
      <c r="E1257" s="11">
        <v>52.1</v>
      </c>
      <c r="F1257" s="4">
        <f t="shared" si="270"/>
        <v>1975.0416666665722</v>
      </c>
      <c r="G1257" s="22">
        <v>7.5</v>
      </c>
      <c r="H1257" s="22">
        <f>G1257+100*variable_alloc_parm!B$8</f>
        <v>7.5</v>
      </c>
      <c r="I1257" s="4">
        <f t="shared" si="267"/>
        <v>424.35761996161233</v>
      </c>
      <c r="J1257" s="4">
        <f t="shared" si="268"/>
        <v>21.190569117082539</v>
      </c>
      <c r="K1257" s="33">
        <f t="shared" si="271"/>
        <v>74279.698914032444</v>
      </c>
      <c r="L1257" s="4">
        <f t="shared" si="272"/>
        <v>51.134215950095978</v>
      </c>
      <c r="M1257" s="33">
        <f t="shared" si="269"/>
        <v>8950.5501640852726</v>
      </c>
      <c r="N1257" s="15">
        <f t="shared" si="261"/>
        <v>8.9209955084042463</v>
      </c>
      <c r="O1257" s="6"/>
      <c r="P1257" s="7">
        <f t="shared" si="262"/>
        <v>10.549889518230218</v>
      </c>
      <c r="Q1257" s="7"/>
      <c r="R1257" s="46">
        <f t="shared" si="263"/>
        <v>8.970710376206055E-2</v>
      </c>
      <c r="S1257" s="22">
        <f t="shared" si="273"/>
        <v>1.0139660362715821</v>
      </c>
      <c r="T1257" s="22">
        <f t="shared" si="274"/>
        <v>10.468005624484324</v>
      </c>
      <c r="U1257" s="39">
        <f t="shared" si="264"/>
        <v>6.4931914539633206E-2</v>
      </c>
      <c r="V1257" s="39">
        <f t="shared" si="265"/>
        <v>5.6681404395635404E-3</v>
      </c>
      <c r="W1257" s="39">
        <f t="shared" si="266"/>
        <v>5.9263774100069666E-2</v>
      </c>
      <c r="Z1257" s="37"/>
      <c r="AA1257" s="37"/>
    </row>
    <row r="1258" spans="1:27">
      <c r="A1258" s="1">
        <v>1975.02</v>
      </c>
      <c r="B1258" s="11">
        <v>80.099999999999994</v>
      </c>
      <c r="C1258" s="4">
        <v>3.6466699999999999</v>
      </c>
      <c r="D1258" s="11">
        <v>8.5966699999999996</v>
      </c>
      <c r="E1258" s="11">
        <v>52.5</v>
      </c>
      <c r="F1258" s="4">
        <f t="shared" si="270"/>
        <v>1975.1249999999054</v>
      </c>
      <c r="G1258" s="22">
        <v>7.39</v>
      </c>
      <c r="H1258" s="22">
        <f>G1258+100*variable_alloc_parm!B$8</f>
        <v>7.39</v>
      </c>
      <c r="I1258" s="4">
        <f t="shared" si="267"/>
        <v>464.88514285714285</v>
      </c>
      <c r="J1258" s="4">
        <f t="shared" si="268"/>
        <v>21.164578076190477</v>
      </c>
      <c r="K1258" s="33">
        <f t="shared" si="271"/>
        <v>81682.371230739212</v>
      </c>
      <c r="L1258" s="4">
        <f t="shared" si="272"/>
        <v>49.893435219047625</v>
      </c>
      <c r="M1258" s="33">
        <f t="shared" si="269"/>
        <v>8766.496757654917</v>
      </c>
      <c r="N1258" s="15">
        <f t="shared" si="261"/>
        <v>9.7622467161664641</v>
      </c>
      <c r="O1258" s="6"/>
      <c r="P1258" s="7">
        <f t="shared" si="262"/>
        <v>11.556048733542463</v>
      </c>
      <c r="Q1258" s="7"/>
      <c r="R1258" s="46">
        <f t="shared" si="263"/>
        <v>8.1952795686783625E-2</v>
      </c>
      <c r="S1258" s="22">
        <f t="shared" si="273"/>
        <v>0.98265975689433727</v>
      </c>
      <c r="T1258" s="22">
        <f t="shared" si="274"/>
        <v>10.53333205895003</v>
      </c>
      <c r="U1258" s="39">
        <f t="shared" si="264"/>
        <v>6.031504536004384E-2</v>
      </c>
      <c r="V1258" s="39">
        <f t="shared" si="265"/>
        <v>4.7498443692819414E-3</v>
      </c>
      <c r="W1258" s="39">
        <f t="shared" si="266"/>
        <v>5.5565200990761898E-2</v>
      </c>
      <c r="Z1258" s="37"/>
      <c r="AA1258" s="37"/>
    </row>
    <row r="1259" spans="1:27">
      <c r="A1259" s="1">
        <v>1975.03</v>
      </c>
      <c r="B1259" s="11">
        <v>83.78</v>
      </c>
      <c r="C1259" s="4">
        <v>3.67</v>
      </c>
      <c r="D1259" s="11">
        <v>8.4499999999999993</v>
      </c>
      <c r="E1259" s="11">
        <v>52.7</v>
      </c>
      <c r="F1259" s="4">
        <f t="shared" si="270"/>
        <v>1975.2083333332387</v>
      </c>
      <c r="G1259" s="22">
        <v>7.73</v>
      </c>
      <c r="H1259" s="22">
        <f>G1259+100*variable_alloc_parm!B$8</f>
        <v>7.73</v>
      </c>
      <c r="I1259" s="4">
        <f t="shared" si="267"/>
        <v>484.39783681214425</v>
      </c>
      <c r="J1259" s="4">
        <f t="shared" si="268"/>
        <v>21.219146110056929</v>
      </c>
      <c r="K1259" s="33">
        <f t="shared" si="271"/>
        <v>85421.529140026207</v>
      </c>
      <c r="L1259" s="4">
        <f t="shared" si="272"/>
        <v>48.856072106261863</v>
      </c>
      <c r="M1259" s="33">
        <f t="shared" si="269"/>
        <v>8615.5636337219075</v>
      </c>
      <c r="N1259" s="15">
        <f t="shared" si="261"/>
        <v>10.163796767444031</v>
      </c>
      <c r="O1259" s="6"/>
      <c r="P1259" s="7">
        <f t="shared" si="262"/>
        <v>12.041659481362908</v>
      </c>
      <c r="Q1259" s="7"/>
      <c r="R1259" s="46">
        <f t="shared" si="263"/>
        <v>7.4569236357281632E-2</v>
      </c>
      <c r="S1259" s="22">
        <f t="shared" si="273"/>
        <v>0.97262439769767806</v>
      </c>
      <c r="T1259" s="22">
        <f t="shared" si="274"/>
        <v>10.311399996538825</v>
      </c>
      <c r="U1259" s="39">
        <f t="shared" si="264"/>
        <v>5.4678490262492829E-2</v>
      </c>
      <c r="V1259" s="39">
        <f t="shared" si="265"/>
        <v>5.4239159836235729E-3</v>
      </c>
      <c r="W1259" s="39">
        <f t="shared" si="266"/>
        <v>4.9254574278869256E-2</v>
      </c>
      <c r="Z1259" s="37"/>
      <c r="AA1259" s="37"/>
    </row>
    <row r="1260" spans="1:27">
      <c r="A1260" s="1">
        <v>1975.04</v>
      </c>
      <c r="B1260" s="11">
        <v>84.72</v>
      </c>
      <c r="C1260" s="4">
        <v>3.6833300000000002</v>
      </c>
      <c r="D1260" s="11">
        <v>8.2866700000000009</v>
      </c>
      <c r="E1260" s="11">
        <v>52.9</v>
      </c>
      <c r="F1260" s="4">
        <f t="shared" si="270"/>
        <v>1975.2916666665719</v>
      </c>
      <c r="G1260" s="22">
        <v>8.23</v>
      </c>
      <c r="H1260" s="22">
        <f>G1260+100*variable_alloc_parm!B$8</f>
        <v>8.23</v>
      </c>
      <c r="I1260" s="4">
        <f t="shared" si="267"/>
        <v>487.98079395085074</v>
      </c>
      <c r="J1260" s="4">
        <f t="shared" si="268"/>
        <v>21.215702287334597</v>
      </c>
      <c r="K1260" s="33">
        <f t="shared" si="271"/>
        <v>86365.14363860288</v>
      </c>
      <c r="L1260" s="4">
        <f t="shared" si="272"/>
        <v>47.730592608695666</v>
      </c>
      <c r="M1260" s="33">
        <f t="shared" si="269"/>
        <v>8447.5855150578554</v>
      </c>
      <c r="N1260" s="15">
        <f t="shared" si="261"/>
        <v>10.233076136605915</v>
      </c>
      <c r="O1260" s="6"/>
      <c r="P1260" s="7">
        <f t="shared" si="262"/>
        <v>12.133964603730425</v>
      </c>
      <c r="Q1260" s="7"/>
      <c r="R1260" s="46">
        <f t="shared" si="263"/>
        <v>6.896614211146769E-2</v>
      </c>
      <c r="S1260" s="22">
        <f t="shared" si="273"/>
        <v>1.0184408106982208</v>
      </c>
      <c r="T1260" s="22">
        <f t="shared" si="274"/>
        <v>9.9912019361534021</v>
      </c>
      <c r="U1260" s="39">
        <f t="shared" si="264"/>
        <v>5.4102054931585153E-2</v>
      </c>
      <c r="V1260" s="39">
        <f t="shared" si="265"/>
        <v>1.163394002838225E-2</v>
      </c>
      <c r="W1260" s="39">
        <f t="shared" si="266"/>
        <v>4.2468114903202903E-2</v>
      </c>
      <c r="Z1260" s="37"/>
      <c r="AA1260" s="37"/>
    </row>
    <row r="1261" spans="1:27">
      <c r="A1261" s="1">
        <v>1975.05</v>
      </c>
      <c r="B1261" s="11">
        <v>90.1</v>
      </c>
      <c r="C1261" s="4">
        <v>3.6966700000000001</v>
      </c>
      <c r="D1261" s="11">
        <v>8.1233299999999993</v>
      </c>
      <c r="E1261" s="11">
        <v>53.2</v>
      </c>
      <c r="F1261" s="4">
        <f t="shared" si="270"/>
        <v>1975.3749999999052</v>
      </c>
      <c r="G1261" s="22">
        <v>8.06</v>
      </c>
      <c r="H1261" s="22">
        <f>G1261+100*variable_alloc_parm!B$8</f>
        <v>8.06</v>
      </c>
      <c r="I1261" s="4">
        <f t="shared" si="267"/>
        <v>516.04266917293228</v>
      </c>
      <c r="J1261" s="4">
        <f t="shared" si="268"/>
        <v>21.172468966165415</v>
      </c>
      <c r="K1261" s="33">
        <f t="shared" si="271"/>
        <v>91643.933691837985</v>
      </c>
      <c r="L1261" s="4">
        <f t="shared" si="272"/>
        <v>46.525914492481206</v>
      </c>
      <c r="M1261" s="33">
        <f t="shared" si="269"/>
        <v>8262.5295879791156</v>
      </c>
      <c r="N1261" s="15">
        <f t="shared" si="261"/>
        <v>10.818139119335806</v>
      </c>
      <c r="O1261" s="6"/>
      <c r="P1261" s="7">
        <f t="shared" si="262"/>
        <v>12.836132514309519</v>
      </c>
      <c r="Q1261" s="7"/>
      <c r="R1261" s="46">
        <f t="shared" si="263"/>
        <v>6.5977109538501583E-2</v>
      </c>
      <c r="S1261" s="22">
        <f t="shared" si="273"/>
        <v>1.0204615670414772</v>
      </c>
      <c r="T1261" s="22">
        <f t="shared" si="274"/>
        <v>10.118067454970522</v>
      </c>
      <c r="U1261" s="39">
        <f t="shared" si="264"/>
        <v>5.0307742047225323E-2</v>
      </c>
      <c r="V1261" s="39">
        <f t="shared" si="265"/>
        <v>1.440398535142684E-2</v>
      </c>
      <c r="W1261" s="39">
        <f t="shared" si="266"/>
        <v>3.5903756695798483E-2</v>
      </c>
      <c r="Z1261" s="37"/>
      <c r="AA1261" s="37"/>
    </row>
    <row r="1262" spans="1:27">
      <c r="A1262" s="1">
        <v>1975.06</v>
      </c>
      <c r="B1262" s="11">
        <v>92.4</v>
      </c>
      <c r="C1262" s="4">
        <v>3.71</v>
      </c>
      <c r="D1262" s="11">
        <v>7.96</v>
      </c>
      <c r="E1262" s="11">
        <v>53.6</v>
      </c>
      <c r="F1262" s="4">
        <f t="shared" si="270"/>
        <v>1975.4583333332384</v>
      </c>
      <c r="G1262" s="22">
        <v>7.86</v>
      </c>
      <c r="H1262" s="22">
        <f>G1262+100*variable_alloc_parm!B$8</f>
        <v>7.86</v>
      </c>
      <c r="I1262" s="4">
        <f t="shared" si="267"/>
        <v>525.2664179104479</v>
      </c>
      <c r="J1262" s="4">
        <f t="shared" si="268"/>
        <v>21.090242537313436</v>
      </c>
      <c r="K1262" s="33">
        <f t="shared" si="271"/>
        <v>93594.095458545184</v>
      </c>
      <c r="L1262" s="4">
        <f t="shared" si="272"/>
        <v>45.250223880597019</v>
      </c>
      <c r="M1262" s="33">
        <f t="shared" si="269"/>
        <v>8062.8679637447995</v>
      </c>
      <c r="N1262" s="15">
        <f t="shared" si="261"/>
        <v>11.011354609247665</v>
      </c>
      <c r="O1262" s="6"/>
      <c r="P1262" s="7">
        <f t="shared" si="262"/>
        <v>13.073236851521386</v>
      </c>
      <c r="Q1262" s="7"/>
      <c r="R1262" s="46">
        <f t="shared" si="263"/>
        <v>6.6475448855364883E-2</v>
      </c>
      <c r="S1262" s="22">
        <f t="shared" si="273"/>
        <v>0.992923556041309</v>
      </c>
      <c r="T1262" s="22">
        <f t="shared" si="274"/>
        <v>10.24804599313857</v>
      </c>
      <c r="U1262" s="39">
        <f t="shared" si="264"/>
        <v>5.0408871619804785E-2</v>
      </c>
      <c r="V1262" s="39">
        <f t="shared" si="265"/>
        <v>1.797969051405679E-2</v>
      </c>
      <c r="W1262" s="39">
        <f t="shared" si="266"/>
        <v>3.2429181105747995E-2</v>
      </c>
      <c r="Z1262" s="37"/>
      <c r="AA1262" s="37"/>
    </row>
    <row r="1263" spans="1:27">
      <c r="A1263" s="1">
        <v>1975.07</v>
      </c>
      <c r="B1263" s="11">
        <v>92.49</v>
      </c>
      <c r="C1263" s="4">
        <v>3.71</v>
      </c>
      <c r="D1263" s="11">
        <v>7.8933299999999997</v>
      </c>
      <c r="E1263" s="11">
        <v>54.2</v>
      </c>
      <c r="F1263" s="4">
        <f t="shared" si="270"/>
        <v>1975.5416666665717</v>
      </c>
      <c r="G1263" s="22">
        <v>8.06</v>
      </c>
      <c r="H1263" s="22">
        <f>G1263+100*variable_alloc_parm!B$8</f>
        <v>8.06</v>
      </c>
      <c r="I1263" s="4">
        <f t="shared" si="267"/>
        <v>519.9576199261993</v>
      </c>
      <c r="J1263" s="4">
        <f t="shared" si="268"/>
        <v>20.856771217712179</v>
      </c>
      <c r="K1263" s="33">
        <f t="shared" si="271"/>
        <v>92957.84767858671</v>
      </c>
      <c r="L1263" s="4">
        <f t="shared" si="272"/>
        <v>44.374495405904064</v>
      </c>
      <c r="M1263" s="33">
        <f t="shared" si="269"/>
        <v>7933.2573015117177</v>
      </c>
      <c r="N1263" s="15">
        <f t="shared" si="261"/>
        <v>10.902767048238575</v>
      </c>
      <c r="O1263" s="6"/>
      <c r="P1263" s="7">
        <f t="shared" si="262"/>
        <v>12.952412030935092</v>
      </c>
      <c r="Q1263" s="7"/>
      <c r="R1263" s="46">
        <f t="shared" si="263"/>
        <v>6.6554175378377087E-2</v>
      </c>
      <c r="S1263" s="22">
        <f t="shared" si="273"/>
        <v>0.98388835997198798</v>
      </c>
      <c r="T1263" s="22">
        <f t="shared" si="274"/>
        <v>10.062882067731312</v>
      </c>
      <c r="U1263" s="39">
        <f t="shared" si="264"/>
        <v>5.3270079003936655E-2</v>
      </c>
      <c r="V1263" s="39">
        <f t="shared" si="265"/>
        <v>1.9563915986630542E-2</v>
      </c>
      <c r="W1263" s="39">
        <f t="shared" si="266"/>
        <v>3.3706163017306112E-2</v>
      </c>
      <c r="Z1263" s="37"/>
      <c r="AA1263" s="37"/>
    </row>
    <row r="1264" spans="1:27">
      <c r="A1264" s="1">
        <v>1975.08</v>
      </c>
      <c r="B1264" s="11">
        <v>85.71</v>
      </c>
      <c r="C1264" s="4">
        <v>3.71</v>
      </c>
      <c r="D1264" s="11">
        <v>7.82667</v>
      </c>
      <c r="E1264" s="11">
        <v>54.3</v>
      </c>
      <c r="F1264" s="4">
        <f t="shared" si="270"/>
        <v>1975.624999999905</v>
      </c>
      <c r="G1264" s="22">
        <v>8.4</v>
      </c>
      <c r="H1264" s="22">
        <f>G1264+100*variable_alloc_parm!B$8</f>
        <v>8.4</v>
      </c>
      <c r="I1264" s="4">
        <f t="shared" si="267"/>
        <v>480.95464088397796</v>
      </c>
      <c r="J1264" s="4">
        <f t="shared" si="268"/>
        <v>20.818360957642728</v>
      </c>
      <c r="K1264" s="33">
        <f t="shared" si="271"/>
        <v>86295.066553447876</v>
      </c>
      <c r="L1264" s="4">
        <f t="shared" si="272"/>
        <v>43.918717292817689</v>
      </c>
      <c r="M1264" s="33">
        <f t="shared" si="269"/>
        <v>7880.0957711104184</v>
      </c>
      <c r="N1264" s="15">
        <f t="shared" si="261"/>
        <v>10.089769593328016</v>
      </c>
      <c r="O1264" s="6"/>
      <c r="P1264" s="7">
        <f t="shared" si="262"/>
        <v>11.997338854776944</v>
      </c>
      <c r="Q1264" s="7"/>
      <c r="R1264" s="46">
        <f t="shared" si="263"/>
        <v>7.0739198937496944E-2</v>
      </c>
      <c r="S1264" s="22">
        <f t="shared" si="273"/>
        <v>1.004988328663875</v>
      </c>
      <c r="T1264" s="22">
        <f t="shared" si="274"/>
        <v>9.8825191041302691</v>
      </c>
      <c r="U1264" s="39">
        <f t="shared" si="264"/>
        <v>5.8963523143214847E-2</v>
      </c>
      <c r="V1264" s="39">
        <f t="shared" si="265"/>
        <v>2.1968778190045057E-2</v>
      </c>
      <c r="W1264" s="39">
        <f t="shared" si="266"/>
        <v>3.6994744953169789E-2</v>
      </c>
      <c r="Z1264" s="37"/>
      <c r="AA1264" s="37"/>
    </row>
    <row r="1265" spans="1:27">
      <c r="A1265" s="1">
        <v>1975.09</v>
      </c>
      <c r="B1265" s="11">
        <v>84.67</v>
      </c>
      <c r="C1265" s="4">
        <v>3.71</v>
      </c>
      <c r="D1265" s="11">
        <v>7.76</v>
      </c>
      <c r="E1265" s="11">
        <v>54.6</v>
      </c>
      <c r="F1265" s="4">
        <f t="shared" si="270"/>
        <v>1975.7083333332382</v>
      </c>
      <c r="G1265" s="22">
        <v>8.43</v>
      </c>
      <c r="H1265" s="22">
        <f>G1265+100*variable_alloc_parm!B$8</f>
        <v>8.43</v>
      </c>
      <c r="I1265" s="4">
        <f t="shared" si="267"/>
        <v>472.50822344322353</v>
      </c>
      <c r="J1265" s="4">
        <f t="shared" si="268"/>
        <v>20.70397435897436</v>
      </c>
      <c r="K1265" s="33">
        <f t="shared" si="271"/>
        <v>85089.138726893623</v>
      </c>
      <c r="L1265" s="4">
        <f t="shared" si="272"/>
        <v>43.305347985347986</v>
      </c>
      <c r="M1265" s="33">
        <f t="shared" si="269"/>
        <v>7798.4140370933555</v>
      </c>
      <c r="N1265" s="15">
        <f t="shared" si="261"/>
        <v>9.918905356559419</v>
      </c>
      <c r="O1265" s="6"/>
      <c r="P1265" s="7">
        <f t="shared" si="262"/>
        <v>11.805187590081793</v>
      </c>
      <c r="Q1265" s="7"/>
      <c r="R1265" s="46">
        <f t="shared" si="263"/>
        <v>7.2728259980148965E-2</v>
      </c>
      <c r="S1265" s="22">
        <f t="shared" si="273"/>
        <v>1.0267152349594735</v>
      </c>
      <c r="T1265" s="22">
        <f t="shared" si="274"/>
        <v>9.8772459379022717</v>
      </c>
      <c r="U1265" s="39">
        <f t="shared" si="264"/>
        <v>5.814677080718611E-2</v>
      </c>
      <c r="V1265" s="39">
        <f t="shared" si="265"/>
        <v>2.2365128299606907E-2</v>
      </c>
      <c r="W1265" s="39">
        <f t="shared" si="266"/>
        <v>3.5781642507579203E-2</v>
      </c>
      <c r="Z1265" s="37"/>
      <c r="AA1265" s="37"/>
    </row>
    <row r="1266" spans="1:27">
      <c r="A1266" s="1">
        <v>1975.1</v>
      </c>
      <c r="B1266" s="11">
        <v>88.57</v>
      </c>
      <c r="C1266" s="4">
        <v>3.7</v>
      </c>
      <c r="D1266" s="11">
        <v>7.82667</v>
      </c>
      <c r="E1266" s="11">
        <v>54.9</v>
      </c>
      <c r="F1266" s="4">
        <f t="shared" si="270"/>
        <v>1975.7916666665715</v>
      </c>
      <c r="G1266" s="22">
        <v>8.14</v>
      </c>
      <c r="H1266" s="22">
        <f>G1266+100*variable_alloc_parm!B$8</f>
        <v>8.14</v>
      </c>
      <c r="I1266" s="4">
        <f t="shared" si="267"/>
        <v>491.57156648451735</v>
      </c>
      <c r="J1266" s="4">
        <f t="shared" si="268"/>
        <v>20.53533697632059</v>
      </c>
      <c r="K1266" s="33">
        <f t="shared" si="271"/>
        <v>88830.22624876308</v>
      </c>
      <c r="L1266" s="4">
        <f t="shared" si="272"/>
        <v>43.438731311475422</v>
      </c>
      <c r="M1266" s="33">
        <f t="shared" si="269"/>
        <v>7849.6654270566414</v>
      </c>
      <c r="N1266" s="15">
        <f t="shared" si="261"/>
        <v>10.327599777501108</v>
      </c>
      <c r="O1266" s="6"/>
      <c r="P1266" s="7">
        <f t="shared" si="262"/>
        <v>12.300949653188093</v>
      </c>
      <c r="Q1266" s="7"/>
      <c r="R1266" s="46">
        <f t="shared" si="263"/>
        <v>7.1883662268419607E-2</v>
      </c>
      <c r="S1266" s="22">
        <f t="shared" si="273"/>
        <v>1.0129178826624958</v>
      </c>
      <c r="T1266" s="22">
        <f t="shared" si="274"/>
        <v>10.085702933700668</v>
      </c>
      <c r="U1266" s="39">
        <f t="shared" si="264"/>
        <v>5.4780838431220502E-2</v>
      </c>
      <c r="V1266" s="39">
        <f t="shared" si="265"/>
        <v>2.154842705265736E-2</v>
      </c>
      <c r="W1266" s="39">
        <f t="shared" si="266"/>
        <v>3.3232411378563143E-2</v>
      </c>
      <c r="Z1266" s="37"/>
      <c r="AA1266" s="37"/>
    </row>
    <row r="1267" spans="1:27">
      <c r="A1267" s="1">
        <v>1975.11</v>
      </c>
      <c r="B1267" s="11">
        <v>90.07</v>
      </c>
      <c r="C1267" s="4">
        <v>3.69</v>
      </c>
      <c r="D1267" s="11">
        <v>7.8933299999999997</v>
      </c>
      <c r="E1267" s="11">
        <v>55.3</v>
      </c>
      <c r="F1267" s="4">
        <f t="shared" si="270"/>
        <v>1975.8749999999047</v>
      </c>
      <c r="G1267" s="22">
        <v>8.0500000000000007</v>
      </c>
      <c r="H1267" s="22">
        <f>G1267+100*variable_alloc_parm!B$8</f>
        <v>8.0500000000000007</v>
      </c>
      <c r="I1267" s="4">
        <f t="shared" si="267"/>
        <v>496.28081374321886</v>
      </c>
      <c r="J1267" s="4">
        <f t="shared" si="268"/>
        <v>20.331699819168175</v>
      </c>
      <c r="K1267" s="33">
        <f t="shared" si="271"/>
        <v>89987.391002547301</v>
      </c>
      <c r="L1267" s="4">
        <f t="shared" si="272"/>
        <v>43.491820090415928</v>
      </c>
      <c r="M1267" s="33">
        <f t="shared" si="269"/>
        <v>7886.0905187313956</v>
      </c>
      <c r="N1267" s="15">
        <f t="shared" si="261"/>
        <v>10.435859457947894</v>
      </c>
      <c r="O1267" s="6"/>
      <c r="P1267" s="7">
        <f t="shared" si="262"/>
        <v>12.438145517109911</v>
      </c>
      <c r="Q1267" s="7"/>
      <c r="R1267" s="46">
        <f t="shared" si="263"/>
        <v>7.2546406133995739E-2</v>
      </c>
      <c r="S1267" s="22">
        <f t="shared" si="273"/>
        <v>1.010123789893028</v>
      </c>
      <c r="T1267" s="22">
        <f t="shared" si="274"/>
        <v>10.14209382379943</v>
      </c>
      <c r="U1267" s="39">
        <f t="shared" si="264"/>
        <v>5.9701009740135369E-2</v>
      </c>
      <c r="V1267" s="39">
        <f t="shared" si="265"/>
        <v>2.4478480153615312E-2</v>
      </c>
      <c r="W1267" s="39">
        <f t="shared" si="266"/>
        <v>3.5222529586520057E-2</v>
      </c>
      <c r="Z1267" s="37"/>
      <c r="AA1267" s="37"/>
    </row>
    <row r="1268" spans="1:27">
      <c r="A1268" s="1">
        <v>1975.12</v>
      </c>
      <c r="B1268" s="11">
        <v>88.7</v>
      </c>
      <c r="C1268" s="4">
        <v>3.68</v>
      </c>
      <c r="D1268" s="11">
        <v>7.96</v>
      </c>
      <c r="E1268" s="11">
        <v>55.5</v>
      </c>
      <c r="F1268" s="4">
        <f t="shared" si="270"/>
        <v>1975.958333333238</v>
      </c>
      <c r="G1268" s="22">
        <v>8</v>
      </c>
      <c r="H1268" s="22">
        <f>G1268+100*variable_alloc_parm!B$8</f>
        <v>8</v>
      </c>
      <c r="I1268" s="4">
        <f t="shared" si="267"/>
        <v>486.97099099099108</v>
      </c>
      <c r="J1268" s="4">
        <f t="shared" si="268"/>
        <v>20.203531531531535</v>
      </c>
      <c r="K1268" s="33">
        <f t="shared" si="271"/>
        <v>88604.58235160842</v>
      </c>
      <c r="L1268" s="4">
        <f t="shared" si="272"/>
        <v>43.701117117117121</v>
      </c>
      <c r="M1268" s="33">
        <f t="shared" si="269"/>
        <v>7951.4371535378014</v>
      </c>
      <c r="N1268" s="15">
        <f t="shared" si="261"/>
        <v>10.250368416256837</v>
      </c>
      <c r="O1268" s="6"/>
      <c r="P1268" s="7">
        <f t="shared" si="262"/>
        <v>12.225327151884686</v>
      </c>
      <c r="Q1268" s="7"/>
      <c r="R1268" s="46">
        <f t="shared" si="263"/>
        <v>7.4829117279938517E-2</v>
      </c>
      <c r="S1268" s="22">
        <f t="shared" si="273"/>
        <v>1.0246283579987883</v>
      </c>
      <c r="T1268" s="22">
        <f t="shared" si="274"/>
        <v>10.207852159753267</v>
      </c>
      <c r="U1268" s="39">
        <f t="shared" si="264"/>
        <v>6.6540747241630172E-2</v>
      </c>
      <c r="V1268" s="39">
        <f t="shared" si="265"/>
        <v>2.7736080867243551E-2</v>
      </c>
      <c r="W1268" s="39">
        <f t="shared" si="266"/>
        <v>3.880466637438662E-2</v>
      </c>
      <c r="Z1268" s="37"/>
      <c r="AA1268" s="37"/>
    </row>
    <row r="1269" spans="1:27">
      <c r="A1269" s="1">
        <v>1976.01</v>
      </c>
      <c r="B1269" s="11">
        <v>96.86</v>
      </c>
      <c r="C1269" s="4">
        <v>3.6833300000000002</v>
      </c>
      <c r="D1269" s="11">
        <v>8.1933299999999996</v>
      </c>
      <c r="E1269" s="11">
        <v>55.6</v>
      </c>
      <c r="F1269" s="4">
        <f t="shared" si="270"/>
        <v>1976.0416666665712</v>
      </c>
      <c r="G1269" s="22">
        <v>7.74</v>
      </c>
      <c r="H1269" s="22">
        <f>G1269+100*variable_alloc_parm!B$8</f>
        <v>7.74</v>
      </c>
      <c r="I1269" s="4">
        <f t="shared" si="267"/>
        <v>530.81370503597134</v>
      </c>
      <c r="J1269" s="4">
        <f t="shared" si="268"/>
        <v>20.185443363309357</v>
      </c>
      <c r="K1269" s="33">
        <f t="shared" si="271"/>
        <v>96887.845639647057</v>
      </c>
      <c r="L1269" s="4">
        <f t="shared" si="272"/>
        <v>44.901216744604319</v>
      </c>
      <c r="M1269" s="33">
        <f t="shared" si="269"/>
        <v>8195.6854461561979</v>
      </c>
      <c r="N1269" s="15">
        <f t="shared" si="261"/>
        <v>11.185051362622149</v>
      </c>
      <c r="O1269" s="6"/>
      <c r="P1269" s="7">
        <f t="shared" si="262"/>
        <v>13.344852948567919</v>
      </c>
      <c r="Q1269" s="7"/>
      <c r="R1269" s="46">
        <f t="shared" si="263"/>
        <v>6.9467036472156643E-2</v>
      </c>
      <c r="S1269" s="22">
        <f t="shared" si="273"/>
        <v>1.0030033225385899</v>
      </c>
      <c r="T1269" s="22">
        <f t="shared" si="274"/>
        <v>10.440443187794996</v>
      </c>
      <c r="U1269" s="39">
        <f t="shared" si="264"/>
        <v>5.7555200461476774E-2</v>
      </c>
      <c r="V1269" s="39">
        <f t="shared" si="265"/>
        <v>2.6392245638532819E-2</v>
      </c>
      <c r="W1269" s="39">
        <f t="shared" si="266"/>
        <v>3.1162954822943956E-2</v>
      </c>
      <c r="Z1269" s="37"/>
      <c r="AA1269" s="37"/>
    </row>
    <row r="1270" spans="1:27">
      <c r="A1270" s="1">
        <v>1976.02</v>
      </c>
      <c r="B1270" s="11">
        <v>100.6</v>
      </c>
      <c r="C1270" s="4">
        <v>3.6866699999999999</v>
      </c>
      <c r="D1270" s="11">
        <v>8.4266699999999997</v>
      </c>
      <c r="E1270" s="11">
        <v>55.8</v>
      </c>
      <c r="F1270" s="4">
        <f t="shared" si="270"/>
        <v>1976.1249999999045</v>
      </c>
      <c r="G1270" s="22">
        <v>7.79</v>
      </c>
      <c r="H1270" s="22">
        <f>G1270+100*variable_alloc_parm!B$8</f>
        <v>7.79</v>
      </c>
      <c r="I1270" s="4">
        <f t="shared" si="267"/>
        <v>549.33369175627251</v>
      </c>
      <c r="J1270" s="4">
        <f t="shared" si="268"/>
        <v>20.131332419354841</v>
      </c>
      <c r="K1270" s="33">
        <f t="shared" si="271"/>
        <v>100574.4530407681</v>
      </c>
      <c r="L1270" s="4">
        <f t="shared" si="272"/>
        <v>46.014450698924733</v>
      </c>
      <c r="M1270" s="33">
        <f t="shared" si="269"/>
        <v>8424.5300815611263</v>
      </c>
      <c r="N1270" s="15">
        <f t="shared" si="261"/>
        <v>11.586092994449688</v>
      </c>
      <c r="O1270" s="6"/>
      <c r="P1270" s="7">
        <f t="shared" si="262"/>
        <v>13.825819214816359</v>
      </c>
      <c r="Q1270" s="7"/>
      <c r="R1270" s="46">
        <f t="shared" si="263"/>
        <v>6.5589115311616292E-2</v>
      </c>
      <c r="S1270" s="22">
        <f t="shared" si="273"/>
        <v>1.0106384742735481</v>
      </c>
      <c r="T1270" s="22">
        <f t="shared" si="274"/>
        <v>10.434265875645833</v>
      </c>
      <c r="U1270" s="39">
        <f t="shared" si="264"/>
        <v>5.9759385545582244E-2</v>
      </c>
      <c r="V1270" s="39">
        <f t="shared" si="265"/>
        <v>3.0782917131401577E-2</v>
      </c>
      <c r="W1270" s="39">
        <f t="shared" si="266"/>
        <v>2.8976468414180667E-2</v>
      </c>
      <c r="Z1270" s="37"/>
      <c r="AA1270" s="37"/>
    </row>
    <row r="1271" spans="1:27">
      <c r="A1271" s="1">
        <v>1976.03</v>
      </c>
      <c r="B1271" s="11">
        <v>101.1</v>
      </c>
      <c r="C1271" s="4">
        <v>3.69</v>
      </c>
      <c r="D1271" s="11">
        <v>8.66</v>
      </c>
      <c r="E1271" s="11">
        <v>55.9</v>
      </c>
      <c r="F1271" s="4">
        <f t="shared" si="270"/>
        <v>1976.2083333332378</v>
      </c>
      <c r="G1271" s="22">
        <v>7.73</v>
      </c>
      <c r="H1271" s="22">
        <f>G1271+100*variable_alloc_parm!B$8</f>
        <v>7.73</v>
      </c>
      <c r="I1271" s="4">
        <f t="shared" si="267"/>
        <v>551.07638640429343</v>
      </c>
      <c r="J1271" s="4">
        <f t="shared" si="268"/>
        <v>20.113470483005369</v>
      </c>
      <c r="K1271" s="33">
        <f t="shared" si="271"/>
        <v>101200.38528180264</v>
      </c>
      <c r="L1271" s="4">
        <f t="shared" si="272"/>
        <v>47.203971377459752</v>
      </c>
      <c r="M1271" s="33">
        <f t="shared" si="269"/>
        <v>8668.5987788369021</v>
      </c>
      <c r="N1271" s="15">
        <f t="shared" si="261"/>
        <v>11.631754403566505</v>
      </c>
      <c r="O1271" s="6"/>
      <c r="P1271" s="7">
        <f t="shared" si="262"/>
        <v>13.881952375762484</v>
      </c>
      <c r="Q1271" s="7"/>
      <c r="R1271" s="46">
        <f t="shared" si="263"/>
        <v>6.5709741950206596E-2</v>
      </c>
      <c r="S1271" s="22">
        <f t="shared" si="273"/>
        <v>1.0182782363989127</v>
      </c>
      <c r="T1271" s="22">
        <f t="shared" si="274"/>
        <v>10.526406017813608</v>
      </c>
      <c r="U1271" s="39">
        <f t="shared" si="264"/>
        <v>6.5965076576071757E-2</v>
      </c>
      <c r="V1271" s="39">
        <f t="shared" si="265"/>
        <v>3.7411724396097856E-2</v>
      </c>
      <c r="W1271" s="39">
        <f t="shared" si="266"/>
        <v>2.8553352179973901E-2</v>
      </c>
      <c r="Z1271" s="37"/>
      <c r="AA1271" s="37"/>
    </row>
    <row r="1272" spans="1:27">
      <c r="A1272" s="1">
        <v>1976.04</v>
      </c>
      <c r="B1272" s="11">
        <v>101.9</v>
      </c>
      <c r="C1272" s="4">
        <v>3.71333</v>
      </c>
      <c r="D1272" s="11">
        <v>8.8566699999999994</v>
      </c>
      <c r="E1272" s="11">
        <v>56.1</v>
      </c>
      <c r="F1272" s="4">
        <f t="shared" si="270"/>
        <v>1976.291666666571</v>
      </c>
      <c r="G1272" s="22">
        <v>7.56</v>
      </c>
      <c r="H1272" s="22">
        <f>G1272+100*variable_alloc_parm!B$8</f>
        <v>7.56</v>
      </c>
      <c r="I1272" s="4">
        <f t="shared" si="267"/>
        <v>553.45686274509819</v>
      </c>
      <c r="J1272" s="4">
        <f t="shared" si="268"/>
        <v>20.16847862745098</v>
      </c>
      <c r="K1272" s="33">
        <f t="shared" si="271"/>
        <v>101946.18619728459</v>
      </c>
      <c r="L1272" s="4">
        <f t="shared" si="272"/>
        <v>48.103874313725498</v>
      </c>
      <c r="M1272" s="33">
        <f t="shared" si="269"/>
        <v>8860.684287614371</v>
      </c>
      <c r="N1272" s="15">
        <f t="shared" si="261"/>
        <v>11.689164132206367</v>
      </c>
      <c r="O1272" s="6"/>
      <c r="P1272" s="7">
        <f t="shared" si="262"/>
        <v>13.951298003011852</v>
      </c>
      <c r="Q1272" s="7"/>
      <c r="R1272" s="46">
        <f t="shared" si="263"/>
        <v>6.6708507735152842E-2</v>
      </c>
      <c r="S1272" s="22">
        <f t="shared" si="273"/>
        <v>0.98297414533144722</v>
      </c>
      <c r="T1272" s="22">
        <f t="shared" si="274"/>
        <v>10.680596928502533</v>
      </c>
      <c r="U1272" s="39">
        <f t="shared" si="264"/>
        <v>6.8264915193052778E-2</v>
      </c>
      <c r="V1272" s="39">
        <f t="shared" si="265"/>
        <v>4.0195100538251038E-2</v>
      </c>
      <c r="W1272" s="39">
        <f t="shared" si="266"/>
        <v>2.8069814654801739E-2</v>
      </c>
      <c r="Z1272" s="37"/>
      <c r="AA1272" s="37"/>
    </row>
    <row r="1273" spans="1:27">
      <c r="A1273" s="1">
        <v>1976.05</v>
      </c>
      <c r="B1273" s="11">
        <v>101.2</v>
      </c>
      <c r="C1273" s="4">
        <v>3.7366700000000002</v>
      </c>
      <c r="D1273" s="11">
        <v>9.0533300000000008</v>
      </c>
      <c r="E1273" s="11">
        <v>56.5</v>
      </c>
      <c r="F1273" s="4">
        <f t="shared" si="270"/>
        <v>1976.3749999999043</v>
      </c>
      <c r="G1273" s="22">
        <v>7.9</v>
      </c>
      <c r="H1273" s="22">
        <f>G1273+100*variable_alloc_parm!B$8</f>
        <v>7.9</v>
      </c>
      <c r="I1273" s="4">
        <f t="shared" si="267"/>
        <v>545.76353982300895</v>
      </c>
      <c r="J1273" s="4">
        <f t="shared" si="268"/>
        <v>20.151563699115048</v>
      </c>
      <c r="K1273" s="33">
        <f t="shared" si="271"/>
        <v>100838.40878900778</v>
      </c>
      <c r="L1273" s="4">
        <f t="shared" si="272"/>
        <v>48.823887628318595</v>
      </c>
      <c r="M1273" s="33">
        <f t="shared" si="269"/>
        <v>9020.9821288714211</v>
      </c>
      <c r="N1273" s="15">
        <f t="shared" si="261"/>
        <v>11.532053585609422</v>
      </c>
      <c r="O1273" s="6"/>
      <c r="P1273" s="7">
        <f t="shared" si="262"/>
        <v>13.764637153557761</v>
      </c>
      <c r="Q1273" s="7"/>
      <c r="R1273" s="46">
        <f t="shared" si="263"/>
        <v>6.5225091420169759E-2</v>
      </c>
      <c r="S1273" s="22">
        <f t="shared" si="273"/>
        <v>1.0093323134082954</v>
      </c>
      <c r="T1273" s="22">
        <f t="shared" si="274"/>
        <v>10.4244231992834</v>
      </c>
      <c r="U1273" s="39">
        <f t="shared" si="264"/>
        <v>6.9663406403566386E-2</v>
      </c>
      <c r="V1273" s="39">
        <f t="shared" si="265"/>
        <v>4.0089934897060919E-2</v>
      </c>
      <c r="W1273" s="39">
        <f t="shared" si="266"/>
        <v>2.9573471506505467E-2</v>
      </c>
      <c r="Z1273" s="37"/>
      <c r="AA1273" s="37"/>
    </row>
    <row r="1274" spans="1:27">
      <c r="A1274" s="1">
        <v>1976.06</v>
      </c>
      <c r="B1274" s="11">
        <v>101.8</v>
      </c>
      <c r="C1274" s="4">
        <v>3.76</v>
      </c>
      <c r="D1274" s="11">
        <v>9.25</v>
      </c>
      <c r="E1274" s="11">
        <v>56.8</v>
      </c>
      <c r="F1274" s="4">
        <f t="shared" si="270"/>
        <v>1976.4583333332375</v>
      </c>
      <c r="G1274" s="22">
        <v>7.86</v>
      </c>
      <c r="H1274" s="22">
        <f>G1274+100*variable_alloc_parm!B$8</f>
        <v>7.86</v>
      </c>
      <c r="I1274" s="4">
        <f t="shared" si="267"/>
        <v>546.09964788732407</v>
      </c>
      <c r="J1274" s="4">
        <f t="shared" si="268"/>
        <v>20.170281690140847</v>
      </c>
      <c r="K1274" s="33">
        <f t="shared" si="271"/>
        <v>101211.07481269323</v>
      </c>
      <c r="L1274" s="4">
        <f t="shared" si="272"/>
        <v>49.621038732394375</v>
      </c>
      <c r="M1274" s="33">
        <f t="shared" si="269"/>
        <v>9196.4876426071951</v>
      </c>
      <c r="N1274" s="15">
        <f t="shared" si="261"/>
        <v>11.543841631417104</v>
      </c>
      <c r="O1274" s="6"/>
      <c r="P1274" s="7">
        <f t="shared" si="262"/>
        <v>13.779039853350028</v>
      </c>
      <c r="Q1274" s="7"/>
      <c r="R1274" s="46">
        <f t="shared" si="263"/>
        <v>6.5769695495819069E-2</v>
      </c>
      <c r="S1274" s="22">
        <f t="shared" si="273"/>
        <v>1.0086144194586297</v>
      </c>
      <c r="T1274" s="22">
        <f t="shared" si="274"/>
        <v>10.466134786582916</v>
      </c>
      <c r="U1274" s="39">
        <f t="shared" si="264"/>
        <v>7.1984653442048296E-2</v>
      </c>
      <c r="V1274" s="39">
        <f t="shared" si="265"/>
        <v>3.9126818913099326E-2</v>
      </c>
      <c r="W1274" s="39">
        <f t="shared" si="266"/>
        <v>3.285783452894897E-2</v>
      </c>
      <c r="Z1274" s="37"/>
      <c r="AA1274" s="37"/>
    </row>
    <row r="1275" spans="1:27">
      <c r="A1275" s="1">
        <v>1976.07</v>
      </c>
      <c r="B1275" s="11">
        <v>104.2</v>
      </c>
      <c r="C1275" s="4">
        <v>3.79</v>
      </c>
      <c r="D1275" s="11">
        <v>9.35</v>
      </c>
      <c r="E1275" s="11">
        <v>57.1</v>
      </c>
      <c r="F1275" s="4">
        <f t="shared" si="270"/>
        <v>1976.5416666665708</v>
      </c>
      <c r="G1275" s="22">
        <v>7.83</v>
      </c>
      <c r="H1275" s="22">
        <f>G1275+100*variable_alloc_parm!B$8</f>
        <v>7.83</v>
      </c>
      <c r="I1275" s="4">
        <f t="shared" si="267"/>
        <v>556.03747810858147</v>
      </c>
      <c r="J1275" s="4">
        <f t="shared" si="268"/>
        <v>20.224395796847638</v>
      </c>
      <c r="K1275" s="33">
        <f t="shared" si="271"/>
        <v>103365.25348482195</v>
      </c>
      <c r="L1275" s="4">
        <f t="shared" si="272"/>
        <v>49.893957968476357</v>
      </c>
      <c r="M1275" s="33">
        <f t="shared" si="269"/>
        <v>9275.0971217186689</v>
      </c>
      <c r="N1275" s="15">
        <f t="shared" si="261"/>
        <v>11.757490488689911</v>
      </c>
      <c r="O1275" s="6"/>
      <c r="P1275" s="7">
        <f t="shared" si="262"/>
        <v>14.033225918703806</v>
      </c>
      <c r="Q1275" s="7"/>
      <c r="R1275" s="46">
        <f t="shared" si="263"/>
        <v>6.4726844830016672E-2</v>
      </c>
      <c r="S1275" s="22">
        <f t="shared" si="273"/>
        <v>1.0106646066851026</v>
      </c>
      <c r="T1275" s="22">
        <f t="shared" si="274"/>
        <v>10.500832319214037</v>
      </c>
      <c r="U1275" s="39">
        <f t="shared" si="264"/>
        <v>6.7785412056091232E-2</v>
      </c>
      <c r="V1275" s="39">
        <f t="shared" si="265"/>
        <v>4.3036614725714406E-2</v>
      </c>
      <c r="W1275" s="39">
        <f t="shared" si="266"/>
        <v>2.4748797330376826E-2</v>
      </c>
      <c r="Z1275" s="37"/>
      <c r="AA1275" s="37"/>
    </row>
    <row r="1276" spans="1:27">
      <c r="A1276" s="1">
        <v>1976.08</v>
      </c>
      <c r="B1276" s="11">
        <v>103.3</v>
      </c>
      <c r="C1276" s="4">
        <v>3.82</v>
      </c>
      <c r="D1276" s="11">
        <v>9.4499999999999993</v>
      </c>
      <c r="E1276" s="11">
        <v>57.4</v>
      </c>
      <c r="F1276" s="4">
        <f t="shared" si="270"/>
        <v>1976.624999999904</v>
      </c>
      <c r="G1276" s="22">
        <v>7.77</v>
      </c>
      <c r="H1276" s="22">
        <f>G1276+100*variable_alloc_parm!B$8</f>
        <v>7.77</v>
      </c>
      <c r="I1276" s="4">
        <f t="shared" si="267"/>
        <v>548.35383275261324</v>
      </c>
      <c r="J1276" s="4">
        <f t="shared" si="268"/>
        <v>20.277944250871084</v>
      </c>
      <c r="K1276" s="33">
        <f t="shared" si="271"/>
        <v>102251.02575078909</v>
      </c>
      <c r="L1276" s="4">
        <f t="shared" si="272"/>
        <v>50.16402439024391</v>
      </c>
      <c r="M1276" s="33">
        <f t="shared" si="269"/>
        <v>9354.0386577440186</v>
      </c>
      <c r="N1276" s="15">
        <f t="shared" si="261"/>
        <v>11.59798600250925</v>
      </c>
      <c r="O1276" s="6"/>
      <c r="P1276" s="7">
        <f t="shared" si="262"/>
        <v>13.842562825921171</v>
      </c>
      <c r="Q1276" s="7"/>
      <c r="R1276" s="46">
        <f t="shared" si="263"/>
        <v>6.6401884511022427E-2</v>
      </c>
      <c r="S1276" s="22">
        <f t="shared" si="273"/>
        <v>1.0189914585181015</v>
      </c>
      <c r="T1276" s="22">
        <f t="shared" si="274"/>
        <v>10.55735186768576</v>
      </c>
      <c r="U1276" s="39">
        <f t="shared" si="264"/>
        <v>7.1162833541595694E-2</v>
      </c>
      <c r="V1276" s="39">
        <f t="shared" si="265"/>
        <v>4.3869515569996187E-2</v>
      </c>
      <c r="W1276" s="39">
        <f t="shared" si="266"/>
        <v>2.7293317971599507E-2</v>
      </c>
      <c r="Z1276" s="37"/>
      <c r="AA1276" s="37"/>
    </row>
    <row r="1277" spans="1:27">
      <c r="A1277" s="1">
        <v>1976.09</v>
      </c>
      <c r="B1277" s="11">
        <v>105.5</v>
      </c>
      <c r="C1277" s="4">
        <v>3.85</v>
      </c>
      <c r="D1277" s="11">
        <v>9.5500000000000007</v>
      </c>
      <c r="E1277" s="11">
        <v>57.6</v>
      </c>
      <c r="F1277" s="4">
        <f t="shared" si="270"/>
        <v>1976.7083333332373</v>
      </c>
      <c r="G1277" s="22">
        <v>7.59</v>
      </c>
      <c r="H1277" s="22">
        <f>G1277+100*variable_alloc_parm!B$8</f>
        <v>7.59</v>
      </c>
      <c r="I1277" s="4">
        <f t="shared" si="267"/>
        <v>558.0876736111112</v>
      </c>
      <c r="J1277" s="4">
        <f t="shared" si="268"/>
        <v>20.366232638888892</v>
      </c>
      <c r="K1277" s="33">
        <f t="shared" si="271"/>
        <v>104382.55863575659</v>
      </c>
      <c r="L1277" s="4">
        <f t="shared" si="272"/>
        <v>50.518836805555566</v>
      </c>
      <c r="M1277" s="33">
        <f t="shared" si="269"/>
        <v>9448.8477248481086</v>
      </c>
      <c r="N1277" s="15">
        <f t="shared" si="261"/>
        <v>11.80599094953979</v>
      </c>
      <c r="O1277" s="6"/>
      <c r="P1277" s="7">
        <f t="shared" si="262"/>
        <v>14.089874827138555</v>
      </c>
      <c r="Q1277" s="7"/>
      <c r="R1277" s="46">
        <f t="shared" si="263"/>
        <v>6.7050799195108132E-2</v>
      </c>
      <c r="S1277" s="22">
        <f t="shared" si="273"/>
        <v>1.018940201004066</v>
      </c>
      <c r="T1277" s="22">
        <f t="shared" si="274"/>
        <v>10.720497727124755</v>
      </c>
      <c r="U1277" s="39">
        <f t="shared" si="264"/>
        <v>6.5816844211692205E-2</v>
      </c>
      <c r="V1277" s="39">
        <f t="shared" si="265"/>
        <v>4.0368985530300217E-2</v>
      </c>
      <c r="W1277" s="39">
        <f t="shared" si="266"/>
        <v>2.5447858681391988E-2</v>
      </c>
      <c r="Z1277" s="37"/>
      <c r="AA1277" s="37"/>
    </row>
    <row r="1278" spans="1:27">
      <c r="A1278" s="1">
        <v>1976.1</v>
      </c>
      <c r="B1278" s="11">
        <v>101.9</v>
      </c>
      <c r="C1278" s="4">
        <v>3.9166699999999999</v>
      </c>
      <c r="D1278" s="11">
        <v>9.67</v>
      </c>
      <c r="E1278" s="11">
        <v>57.9</v>
      </c>
      <c r="F1278" s="4">
        <f t="shared" si="270"/>
        <v>1976.7916666665706</v>
      </c>
      <c r="G1278" s="22">
        <v>7.41</v>
      </c>
      <c r="H1278" s="22">
        <f>G1278+100*variable_alloc_parm!B$8</f>
        <v>7.41</v>
      </c>
      <c r="I1278" s="4">
        <f t="shared" si="267"/>
        <v>536.25094991364438</v>
      </c>
      <c r="J1278" s="4">
        <f t="shared" si="268"/>
        <v>20.611560431778933</v>
      </c>
      <c r="K1278" s="33">
        <f t="shared" si="271"/>
        <v>100619.56121954479</v>
      </c>
      <c r="L1278" s="4">
        <f t="shared" si="272"/>
        <v>50.888583765112273</v>
      </c>
      <c r="M1278" s="33">
        <f t="shared" si="269"/>
        <v>9548.4902550833958</v>
      </c>
      <c r="N1278" s="15">
        <f t="shared" si="261"/>
        <v>11.345696136316697</v>
      </c>
      <c r="O1278" s="6"/>
      <c r="P1278" s="7">
        <f t="shared" si="262"/>
        <v>13.541591689930142</v>
      </c>
      <c r="Q1278" s="7"/>
      <c r="R1278" s="46">
        <f t="shared" si="263"/>
        <v>7.2191659112081946E-2</v>
      </c>
      <c r="S1278" s="22">
        <f t="shared" si="273"/>
        <v>1.0146294332391081</v>
      </c>
      <c r="T1278" s="22">
        <f t="shared" si="274"/>
        <v>10.866947424437852</v>
      </c>
      <c r="U1278" s="39">
        <f t="shared" si="264"/>
        <v>6.9544710671768373E-2</v>
      </c>
      <c r="V1278" s="39">
        <f t="shared" si="265"/>
        <v>3.9651868739782214E-2</v>
      </c>
      <c r="W1278" s="39">
        <f t="shared" si="266"/>
        <v>2.9892841931986158E-2</v>
      </c>
      <c r="Z1278" s="37"/>
      <c r="AA1278" s="37"/>
    </row>
    <row r="1279" spans="1:27">
      <c r="A1279" s="1">
        <v>1976.11</v>
      </c>
      <c r="B1279" s="11">
        <v>101.2</v>
      </c>
      <c r="C1279" s="4">
        <v>3.98333</v>
      </c>
      <c r="D1279" s="11">
        <v>9.7899999999999991</v>
      </c>
      <c r="E1279" s="11">
        <v>58</v>
      </c>
      <c r="F1279" s="4">
        <f t="shared" si="270"/>
        <v>1976.8749999999038</v>
      </c>
      <c r="G1279" s="22">
        <v>7.29</v>
      </c>
      <c r="H1279" s="22">
        <f>G1279+100*variable_alloc_parm!B$8</f>
        <v>7.29</v>
      </c>
      <c r="I1279" s="4">
        <f t="shared" si="267"/>
        <v>531.64896551724155</v>
      </c>
      <c r="J1279" s="4">
        <f t="shared" si="268"/>
        <v>20.926218120689658</v>
      </c>
      <c r="K1279" s="33">
        <f t="shared" si="271"/>
        <v>100083.2748465742</v>
      </c>
      <c r="L1279" s="4">
        <f t="shared" si="272"/>
        <v>51.431258620689661</v>
      </c>
      <c r="M1279" s="33">
        <f t="shared" si="269"/>
        <v>9681.9689797229385</v>
      </c>
      <c r="N1279" s="15">
        <f t="shared" si="261"/>
        <v>11.248855860507966</v>
      </c>
      <c r="O1279" s="6"/>
      <c r="P1279" s="7">
        <f t="shared" si="262"/>
        <v>13.42797310224535</v>
      </c>
      <c r="Q1279" s="7"/>
      <c r="R1279" s="46">
        <f t="shared" si="263"/>
        <v>7.4333053535413099E-2</v>
      </c>
      <c r="S1279" s="22">
        <f t="shared" si="273"/>
        <v>1.0362174650586484</v>
      </c>
      <c r="T1279" s="22">
        <f t="shared" si="274"/>
        <v>11.006914491285707</v>
      </c>
      <c r="U1279" s="39">
        <f t="shared" si="264"/>
        <v>7.3741610091351717E-2</v>
      </c>
      <c r="V1279" s="39">
        <f t="shared" si="265"/>
        <v>4.0173409496399914E-2</v>
      </c>
      <c r="W1279" s="39">
        <f t="shared" si="266"/>
        <v>3.3568200594951803E-2</v>
      </c>
      <c r="Z1279" s="37"/>
      <c r="AA1279" s="37"/>
    </row>
    <row r="1280" spans="1:27">
      <c r="A1280" s="1">
        <v>1976.12</v>
      </c>
      <c r="B1280" s="11">
        <v>104.7</v>
      </c>
      <c r="C1280" s="4">
        <v>4.05</v>
      </c>
      <c r="D1280" s="11">
        <v>9.91</v>
      </c>
      <c r="E1280" s="11">
        <v>58.2</v>
      </c>
      <c r="F1280" s="4">
        <f t="shared" si="270"/>
        <v>1976.9583333332371</v>
      </c>
      <c r="G1280" s="22">
        <v>6.87</v>
      </c>
      <c r="H1280" s="22">
        <f>G1280+100*variable_alloc_parm!B$8</f>
        <v>6.87</v>
      </c>
      <c r="I1280" s="4">
        <f t="shared" si="267"/>
        <v>548.14587628865991</v>
      </c>
      <c r="J1280" s="4">
        <f t="shared" si="268"/>
        <v>21.203350515463917</v>
      </c>
      <c r="K1280" s="33">
        <f t="shared" si="271"/>
        <v>103521.45812762794</v>
      </c>
      <c r="L1280" s="4">
        <f t="shared" si="272"/>
        <v>51.882766323024065</v>
      </c>
      <c r="M1280" s="33">
        <f t="shared" si="269"/>
        <v>9798.4493796064271</v>
      </c>
      <c r="N1280" s="15">
        <f t="shared" si="261"/>
        <v>11.597589726582941</v>
      </c>
      <c r="O1280" s="6"/>
      <c r="P1280" s="7">
        <f t="shared" si="262"/>
        <v>13.845167133360249</v>
      </c>
      <c r="Q1280" s="7"/>
      <c r="R1280" s="46">
        <f t="shared" si="263"/>
        <v>7.6224314233364607E-2</v>
      </c>
      <c r="S1280" s="22">
        <f t="shared" si="273"/>
        <v>0.98168657038634366</v>
      </c>
      <c r="T1280" s="22">
        <f t="shared" si="274"/>
        <v>11.366362678214569</v>
      </c>
      <c r="U1280" s="39">
        <f t="shared" si="264"/>
        <v>7.1839431937081866E-2</v>
      </c>
      <c r="V1280" s="39">
        <f t="shared" si="265"/>
        <v>3.8387610610941314E-2</v>
      </c>
      <c r="W1280" s="39">
        <f t="shared" si="266"/>
        <v>3.3451821326140552E-2</v>
      </c>
      <c r="Z1280" s="37"/>
      <c r="AA1280" s="37"/>
    </row>
    <row r="1281" spans="1:27">
      <c r="A1281" s="1">
        <v>1977.01</v>
      </c>
      <c r="B1281" s="11">
        <v>103.8</v>
      </c>
      <c r="C1281" s="4">
        <v>4.0966699999999996</v>
      </c>
      <c r="D1281" s="11">
        <v>9.9666700000000006</v>
      </c>
      <c r="E1281" s="11">
        <v>58.5</v>
      </c>
      <c r="F1281" s="4">
        <f t="shared" si="270"/>
        <v>1977.0416666665703</v>
      </c>
      <c r="G1281" s="22">
        <v>7.21</v>
      </c>
      <c r="H1281" s="22">
        <f>G1281+100*variable_alloc_parm!B$8</f>
        <v>7.21</v>
      </c>
      <c r="I1281" s="4">
        <f t="shared" si="267"/>
        <v>540.64717948717953</v>
      </c>
      <c r="J1281" s="4">
        <f t="shared" si="268"/>
        <v>21.337698273504273</v>
      </c>
      <c r="K1281" s="33">
        <f t="shared" si="271"/>
        <v>102441.08837686169</v>
      </c>
      <c r="L1281" s="4">
        <f t="shared" si="272"/>
        <v>51.911869213675217</v>
      </c>
      <c r="M1281" s="33">
        <f t="shared" si="269"/>
        <v>9836.1900028228902</v>
      </c>
      <c r="N1281" s="15">
        <f t="shared" ref="N1281:N1344" si="275">I1281/AVERAGE(L1161:L1280)</f>
        <v>11.437961346787549</v>
      </c>
      <c r="O1281" s="6"/>
      <c r="P1281" s="7">
        <f t="shared" ref="P1281:P1344" si="276">K1281/AVERAGE(M1161:M1280)</f>
        <v>13.656100626714071</v>
      </c>
      <c r="Q1281" s="7"/>
      <c r="R1281" s="46">
        <f t="shared" ref="R1281:R1344" si="277">1/N1281-(H1281/100-(((E1281/E1161)^(1/10))-1))</f>
        <v>7.4572128819871714E-2</v>
      </c>
      <c r="S1281" s="22">
        <f t="shared" si="273"/>
        <v>0.99338209216165363</v>
      </c>
      <c r="T1281" s="22">
        <f t="shared" si="274"/>
        <v>11.100984028188186</v>
      </c>
      <c r="U1281" s="39">
        <f t="shared" si="264"/>
        <v>7.923736731565123E-2</v>
      </c>
      <c r="V1281" s="39">
        <f t="shared" si="265"/>
        <v>4.10217667319277E-2</v>
      </c>
      <c r="W1281" s="39">
        <f t="shared" si="266"/>
        <v>3.821560058372353E-2</v>
      </c>
      <c r="Z1281" s="37"/>
      <c r="AA1281" s="37"/>
    </row>
    <row r="1282" spans="1:27">
      <c r="A1282" s="1">
        <v>1977.02</v>
      </c>
      <c r="B1282" s="11">
        <v>101</v>
      </c>
      <c r="C1282" s="4">
        <v>4.1433299999999997</v>
      </c>
      <c r="D1282" s="11">
        <v>10.023300000000001</v>
      </c>
      <c r="E1282" s="11">
        <v>59.1</v>
      </c>
      <c r="F1282" s="4">
        <f t="shared" si="270"/>
        <v>1977.1249999999036</v>
      </c>
      <c r="G1282" s="22">
        <v>7.39</v>
      </c>
      <c r="H1282" s="22">
        <f>G1282+100*variable_alloc_parm!B$8</f>
        <v>7.39</v>
      </c>
      <c r="I1282" s="4">
        <f t="shared" si="267"/>
        <v>520.72250423011849</v>
      </c>
      <c r="J1282" s="4">
        <f t="shared" si="268"/>
        <v>21.361635380710659</v>
      </c>
      <c r="K1282" s="33">
        <f t="shared" si="271"/>
        <v>99003.085939684825</v>
      </c>
      <c r="L1282" s="4">
        <f t="shared" si="272"/>
        <v>51.676810659898486</v>
      </c>
      <c r="M1282" s="33">
        <f t="shared" si="269"/>
        <v>9825.1250623687429</v>
      </c>
      <c r="N1282" s="15">
        <f t="shared" si="275"/>
        <v>11.014841854222775</v>
      </c>
      <c r="O1282" s="6"/>
      <c r="P1282" s="7">
        <f t="shared" si="276"/>
        <v>13.154123053942882</v>
      </c>
      <c r="Q1282" s="7"/>
      <c r="R1282" s="46">
        <f t="shared" si="277"/>
        <v>7.7211979817013124E-2</v>
      </c>
      <c r="S1282" s="22">
        <f t="shared" si="273"/>
        <v>1.0012631318497678</v>
      </c>
      <c r="T1282" s="22">
        <f t="shared" si="274"/>
        <v>10.915564234010471</v>
      </c>
      <c r="U1282" s="39">
        <f t="shared" ref="U1282:U1345" si="278">(($K1402/$K1282)^(1/10)-1)</f>
        <v>8.9339489756051549E-2</v>
      </c>
      <c r="V1282" s="39">
        <f t="shared" ref="V1282:V1345" si="279">(($T1402/$T1282)^(1/10)-1)</f>
        <v>4.1764967267658104E-2</v>
      </c>
      <c r="W1282" s="39">
        <f t="shared" ref="W1282:W1345" si="280">U1282-V1282</f>
        <v>4.7574522488393445E-2</v>
      </c>
      <c r="Z1282" s="37"/>
      <c r="AA1282" s="37"/>
    </row>
    <row r="1283" spans="1:27">
      <c r="A1283" s="1">
        <v>1977.03</v>
      </c>
      <c r="B1283" s="11">
        <v>100.6</v>
      </c>
      <c r="C1283" s="4">
        <v>4.1900000000000004</v>
      </c>
      <c r="D1283" s="11">
        <v>10.08</v>
      </c>
      <c r="E1283" s="11">
        <v>59.5</v>
      </c>
      <c r="F1283" s="4">
        <f t="shared" si="270"/>
        <v>1977.2083333332369</v>
      </c>
      <c r="G1283" s="22">
        <v>7.46</v>
      </c>
      <c r="H1283" s="22">
        <f>G1283+100*variable_alloc_parm!B$8</f>
        <v>7.46</v>
      </c>
      <c r="I1283" s="4">
        <f t="shared" si="267"/>
        <v>515.17344537815131</v>
      </c>
      <c r="J1283" s="4">
        <f t="shared" si="268"/>
        <v>21.457025210084037</v>
      </c>
      <c r="K1283" s="33">
        <f t="shared" si="271"/>
        <v>98288.025669629496</v>
      </c>
      <c r="L1283" s="4">
        <f t="shared" si="272"/>
        <v>51.619764705882361</v>
      </c>
      <c r="M1283" s="33">
        <f t="shared" si="269"/>
        <v>9848.3429299191375</v>
      </c>
      <c r="N1283" s="15">
        <f t="shared" si="275"/>
        <v>10.895746511662738</v>
      </c>
      <c r="O1283" s="6"/>
      <c r="P1283" s="7">
        <f t="shared" si="276"/>
        <v>13.015883122750955</v>
      </c>
      <c r="Q1283" s="7"/>
      <c r="R1283" s="46">
        <f t="shared" si="277"/>
        <v>7.7897822669790812E-2</v>
      </c>
      <c r="S1283" s="22">
        <f t="shared" si="273"/>
        <v>1.0125353142511471</v>
      </c>
      <c r="T1283" s="22">
        <f t="shared" si="274"/>
        <v>10.855877395351104</v>
      </c>
      <c r="U1283" s="39">
        <f t="shared" si="278"/>
        <v>9.4320159578388685E-2</v>
      </c>
      <c r="V1283" s="39">
        <f t="shared" si="279"/>
        <v>4.2498238359535589E-2</v>
      </c>
      <c r="W1283" s="39">
        <f t="shared" si="280"/>
        <v>5.1821921218853095E-2</v>
      </c>
      <c r="Z1283" s="37"/>
      <c r="AA1283" s="37"/>
    </row>
    <row r="1284" spans="1:27">
      <c r="A1284" s="1">
        <v>1977.04</v>
      </c>
      <c r="B1284" s="11">
        <v>99.05</v>
      </c>
      <c r="C1284" s="4">
        <v>4.2466699999999999</v>
      </c>
      <c r="D1284" s="11">
        <v>10.193300000000001</v>
      </c>
      <c r="E1284" s="11">
        <v>60</v>
      </c>
      <c r="F1284" s="4">
        <f t="shared" si="270"/>
        <v>1977.2916666665701</v>
      </c>
      <c r="G1284" s="22">
        <v>7.37</v>
      </c>
      <c r="H1284" s="22">
        <f>G1284+100*variable_alloc_parm!B$8</f>
        <v>7.37</v>
      </c>
      <c r="I1284" s="4">
        <f t="shared" si="267"/>
        <v>503.00891666666672</v>
      </c>
      <c r="J1284" s="4">
        <f t="shared" si="268"/>
        <v>21.566005816666671</v>
      </c>
      <c r="K1284" s="33">
        <f t="shared" si="271"/>
        <v>96310.075314682428</v>
      </c>
      <c r="L1284" s="4">
        <f t="shared" si="272"/>
        <v>51.76497516666668</v>
      </c>
      <c r="M1284" s="33">
        <f t="shared" si="269"/>
        <v>9911.3325664326348</v>
      </c>
      <c r="N1284" s="15">
        <f t="shared" si="275"/>
        <v>10.636037409141359</v>
      </c>
      <c r="O1284" s="6"/>
      <c r="P1284" s="7">
        <f t="shared" si="276"/>
        <v>12.710931427883887</v>
      </c>
      <c r="Q1284" s="7"/>
      <c r="R1284" s="46">
        <f t="shared" si="277"/>
        <v>8.1605709886888492E-2</v>
      </c>
      <c r="S1284" s="22">
        <f t="shared" si="273"/>
        <v>0.99984783618779671</v>
      </c>
      <c r="T1284" s="22">
        <f t="shared" si="274"/>
        <v>10.900359569723975</v>
      </c>
      <c r="U1284" s="39">
        <f t="shared" si="278"/>
        <v>9.5021562613185173E-2</v>
      </c>
      <c r="V1284" s="39">
        <f t="shared" si="279"/>
        <v>3.6567249736940699E-2</v>
      </c>
      <c r="W1284" s="39">
        <f t="shared" si="280"/>
        <v>5.8454312876244474E-2</v>
      </c>
      <c r="Z1284" s="37"/>
      <c r="AA1284" s="37"/>
    </row>
    <row r="1285" spans="1:27">
      <c r="A1285" s="1">
        <v>1977.05</v>
      </c>
      <c r="B1285" s="11">
        <v>98.76</v>
      </c>
      <c r="C1285" s="4">
        <v>4.3033299999999999</v>
      </c>
      <c r="D1285" s="11">
        <v>10.306699999999999</v>
      </c>
      <c r="E1285" s="11">
        <v>60.3</v>
      </c>
      <c r="F1285" s="4">
        <f t="shared" si="270"/>
        <v>1977.3749999999034</v>
      </c>
      <c r="G1285" s="22">
        <v>7.46</v>
      </c>
      <c r="H1285" s="22">
        <f>G1285+100*variable_alloc_parm!B$8</f>
        <v>7.46</v>
      </c>
      <c r="I1285" s="4">
        <f t="shared" si="267"/>
        <v>499.04099502487577</v>
      </c>
      <c r="J1285" s="4">
        <f t="shared" si="268"/>
        <v>21.745019087893869</v>
      </c>
      <c r="K1285" s="33">
        <f t="shared" si="271"/>
        <v>95897.301724040401</v>
      </c>
      <c r="L1285" s="4">
        <f t="shared" si="272"/>
        <v>52.080455887230521</v>
      </c>
      <c r="M1285" s="33">
        <f t="shared" si="269"/>
        <v>10007.945723766374</v>
      </c>
      <c r="N1285" s="15">
        <f t="shared" si="275"/>
        <v>10.548486693556995</v>
      </c>
      <c r="O1285" s="6"/>
      <c r="P1285" s="7">
        <f t="shared" si="276"/>
        <v>12.612312925720722</v>
      </c>
      <c r="Q1285" s="7"/>
      <c r="R1285" s="46">
        <f t="shared" si="277"/>
        <v>8.1695254846814627E-2</v>
      </c>
      <c r="S1285" s="22">
        <f t="shared" si="273"/>
        <v>1.0189038765071172</v>
      </c>
      <c r="T1285" s="22">
        <f t="shared" si="274"/>
        <v>10.844478536773591</v>
      </c>
      <c r="U1285" s="39">
        <f t="shared" si="278"/>
        <v>9.5294936166097299E-2</v>
      </c>
      <c r="V1285" s="39">
        <f t="shared" si="279"/>
        <v>3.3304986560434235E-2</v>
      </c>
      <c r="W1285" s="39">
        <f t="shared" si="280"/>
        <v>6.1989949605663064E-2</v>
      </c>
      <c r="Z1285" s="37"/>
      <c r="AA1285" s="37"/>
    </row>
    <row r="1286" spans="1:27">
      <c r="A1286" s="1">
        <v>1977.06</v>
      </c>
      <c r="B1286" s="11">
        <v>99.29</v>
      </c>
      <c r="C1286" s="4">
        <v>4.3600000000000003</v>
      </c>
      <c r="D1286" s="11">
        <v>10.42</v>
      </c>
      <c r="E1286" s="11">
        <v>60.7</v>
      </c>
      <c r="F1286" s="4">
        <f t="shared" si="270"/>
        <v>1977.4583333332366</v>
      </c>
      <c r="G1286" s="22">
        <v>7.28</v>
      </c>
      <c r="H1286" s="22">
        <f>G1286+100*variable_alloc_parm!B$8</f>
        <v>7.28</v>
      </c>
      <c r="I1286" s="4">
        <f t="shared" si="267"/>
        <v>498.41289950576618</v>
      </c>
      <c r="J1286" s="4">
        <f t="shared" si="268"/>
        <v>21.886194398682044</v>
      </c>
      <c r="K1286" s="33">
        <f t="shared" si="271"/>
        <v>96127.081611108602</v>
      </c>
      <c r="L1286" s="4">
        <f t="shared" si="272"/>
        <v>52.305996705107091</v>
      </c>
      <c r="M1286" s="33">
        <f t="shared" si="269"/>
        <v>10088.067180861633</v>
      </c>
      <c r="N1286" s="15">
        <f t="shared" si="275"/>
        <v>10.530023959090757</v>
      </c>
      <c r="O1286" s="6"/>
      <c r="P1286" s="7">
        <f t="shared" si="276"/>
        <v>12.596542842152299</v>
      </c>
      <c r="Q1286" s="7"/>
      <c r="R1286" s="46">
        <f t="shared" si="277"/>
        <v>8.4044111752430414E-2</v>
      </c>
      <c r="S1286" s="22">
        <f t="shared" si="273"/>
        <v>1.0025501542407664</v>
      </c>
      <c r="T1286" s="22">
        <f t="shared" si="274"/>
        <v>10.976667505023977</v>
      </c>
      <c r="U1286" s="39">
        <f t="shared" si="278"/>
        <v>9.9475403338105339E-2</v>
      </c>
      <c r="V1286" s="39">
        <f t="shared" si="279"/>
        <v>3.3863681104560062E-2</v>
      </c>
      <c r="W1286" s="39">
        <f t="shared" si="280"/>
        <v>6.5611722233545278E-2</v>
      </c>
      <c r="Z1286" s="37"/>
      <c r="AA1286" s="37"/>
    </row>
    <row r="1287" spans="1:27">
      <c r="A1287" s="1">
        <v>1977.07</v>
      </c>
      <c r="B1287" s="11">
        <v>100.2</v>
      </c>
      <c r="C1287" s="4">
        <v>4.4066700000000001</v>
      </c>
      <c r="D1287" s="11">
        <v>10.5167</v>
      </c>
      <c r="E1287" s="11">
        <v>61</v>
      </c>
      <c r="F1287" s="4">
        <f t="shared" si="270"/>
        <v>1977.5416666665699</v>
      </c>
      <c r="G1287" s="22">
        <v>7.33</v>
      </c>
      <c r="H1287" s="22">
        <f>G1287+100*variable_alloc_parm!B$8</f>
        <v>7.33</v>
      </c>
      <c r="I1287" s="4">
        <f t="shared" si="267"/>
        <v>500.50721311475422</v>
      </c>
      <c r="J1287" s="4">
        <f t="shared" si="268"/>
        <v>22.01167785245902</v>
      </c>
      <c r="K1287" s="33">
        <f t="shared" si="271"/>
        <v>96884.780268242714</v>
      </c>
      <c r="L1287" s="4">
        <f t="shared" si="272"/>
        <v>52.531778524590173</v>
      </c>
      <c r="M1287" s="33">
        <f t="shared" si="269"/>
        <v>10168.744198074133</v>
      </c>
      <c r="N1287" s="15">
        <f t="shared" si="275"/>
        <v>10.567692447775407</v>
      </c>
      <c r="O1287" s="6"/>
      <c r="P1287" s="7">
        <f t="shared" si="276"/>
        <v>12.647994539435665</v>
      </c>
      <c r="Q1287" s="7"/>
      <c r="R1287" s="46">
        <f t="shared" si="277"/>
        <v>8.3410742744201058E-2</v>
      </c>
      <c r="S1287" s="22">
        <f t="shared" si="273"/>
        <v>1.0012002758042795</v>
      </c>
      <c r="T1287" s="22">
        <f t="shared" si="274"/>
        <v>10.950538422997242</v>
      </c>
      <c r="U1287" s="39">
        <f t="shared" si="278"/>
        <v>0.10170574691312284</v>
      </c>
      <c r="V1287" s="39">
        <f t="shared" si="279"/>
        <v>3.4213911769439331E-2</v>
      </c>
      <c r="W1287" s="39">
        <f t="shared" si="280"/>
        <v>6.749183514368351E-2</v>
      </c>
      <c r="Z1287" s="37"/>
      <c r="AA1287" s="37"/>
    </row>
    <row r="1288" spans="1:27">
      <c r="A1288" s="1">
        <v>1977.08</v>
      </c>
      <c r="B1288" s="11">
        <v>97.75</v>
      </c>
      <c r="C1288" s="4">
        <v>4.4533300000000002</v>
      </c>
      <c r="D1288" s="11">
        <v>10.613300000000001</v>
      </c>
      <c r="E1288" s="11">
        <v>61.2</v>
      </c>
      <c r="F1288" s="4">
        <f t="shared" si="270"/>
        <v>1977.6249999999031</v>
      </c>
      <c r="G1288" s="22">
        <v>7.4</v>
      </c>
      <c r="H1288" s="22">
        <f>G1288+100*variable_alloc_parm!B$8</f>
        <v>7.4</v>
      </c>
      <c r="I1288" s="4">
        <f t="shared" si="267"/>
        <v>486.67361111111114</v>
      </c>
      <c r="J1288" s="4">
        <f t="shared" si="268"/>
        <v>22.172053120915038</v>
      </c>
      <c r="K1288" s="33">
        <f t="shared" si="271"/>
        <v>94564.625329172806</v>
      </c>
      <c r="L1288" s="4">
        <f t="shared" si="272"/>
        <v>52.841054084967325</v>
      </c>
      <c r="M1288" s="33">
        <f t="shared" si="269"/>
        <v>10267.44489008808</v>
      </c>
      <c r="N1288" s="15">
        <f t="shared" si="275"/>
        <v>10.268385666711</v>
      </c>
      <c r="O1288" s="6"/>
      <c r="P1288" s="7">
        <f t="shared" si="276"/>
        <v>12.297488474266254</v>
      </c>
      <c r="Q1288" s="7"/>
      <c r="R1288" s="46">
        <f t="shared" si="277"/>
        <v>8.5499137405506034E-2</v>
      </c>
      <c r="S1288" s="22">
        <f t="shared" si="273"/>
        <v>1.0103846340465472</v>
      </c>
      <c r="T1288" s="22">
        <f t="shared" si="274"/>
        <v>10.927853062874544</v>
      </c>
      <c r="U1288" s="39">
        <f t="shared" si="278"/>
        <v>0.1107252340667737</v>
      </c>
      <c r="V1288" s="39">
        <f t="shared" si="279"/>
        <v>3.2485070408091898E-2</v>
      </c>
      <c r="W1288" s="39">
        <f t="shared" si="280"/>
        <v>7.8240163658681805E-2</v>
      </c>
      <c r="Z1288" s="37"/>
      <c r="AA1288" s="37"/>
    </row>
    <row r="1289" spans="1:27">
      <c r="A1289" s="1">
        <v>1977.09</v>
      </c>
      <c r="B1289" s="11">
        <v>96.23</v>
      </c>
      <c r="C1289" s="4">
        <v>4.5</v>
      </c>
      <c r="D1289" s="11">
        <v>10.71</v>
      </c>
      <c r="E1289" s="11">
        <v>61.4</v>
      </c>
      <c r="F1289" s="4">
        <f t="shared" si="270"/>
        <v>1977.7083333332364</v>
      </c>
      <c r="G1289" s="22">
        <v>7.34</v>
      </c>
      <c r="H1289" s="22">
        <f>G1289+100*variable_alloc_parm!B$8</f>
        <v>7.34</v>
      </c>
      <c r="I1289" s="4">
        <f t="shared" si="267"/>
        <v>477.54529315960923</v>
      </c>
      <c r="J1289" s="4">
        <f t="shared" si="268"/>
        <v>22.331433224755703</v>
      </c>
      <c r="K1289" s="33">
        <f t="shared" si="271"/>
        <v>93152.517399034317</v>
      </c>
      <c r="L1289" s="4">
        <f t="shared" si="272"/>
        <v>53.148811074918584</v>
      </c>
      <c r="M1289" s="33">
        <f t="shared" si="269"/>
        <v>10367.48894672823</v>
      </c>
      <c r="N1289" s="15">
        <f t="shared" si="275"/>
        <v>10.067742820070706</v>
      </c>
      <c r="O1289" s="6"/>
      <c r="P1289" s="7">
        <f t="shared" si="276"/>
        <v>12.065823759131622</v>
      </c>
      <c r="Q1289" s="7"/>
      <c r="R1289" s="46">
        <f t="shared" si="277"/>
        <v>8.8069929756703066E-2</v>
      </c>
      <c r="S1289" s="22">
        <f t="shared" si="273"/>
        <v>0.99356194027754619</v>
      </c>
      <c r="T1289" s="22">
        <f t="shared" si="274"/>
        <v>11.00536955785395</v>
      </c>
      <c r="U1289" s="39">
        <f t="shared" si="278"/>
        <v>0.10840109360941375</v>
      </c>
      <c r="V1289" s="39">
        <f t="shared" si="279"/>
        <v>2.7534316055390695E-2</v>
      </c>
      <c r="W1289" s="39">
        <f t="shared" si="280"/>
        <v>8.086677755402305E-2</v>
      </c>
      <c r="Z1289" s="37"/>
      <c r="AA1289" s="37"/>
    </row>
    <row r="1290" spans="1:27">
      <c r="A1290" s="1">
        <v>1977.1</v>
      </c>
      <c r="B1290" s="11">
        <v>93.74</v>
      </c>
      <c r="C1290" s="4">
        <v>4.5566700000000004</v>
      </c>
      <c r="D1290" s="11">
        <v>10.77</v>
      </c>
      <c r="E1290" s="11">
        <v>61.6</v>
      </c>
      <c r="F1290" s="4">
        <f t="shared" si="270"/>
        <v>1977.7916666665697</v>
      </c>
      <c r="G1290" s="22">
        <v>7.52</v>
      </c>
      <c r="H1290" s="22">
        <f>G1290+100*variable_alloc_parm!B$8</f>
        <v>7.52</v>
      </c>
      <c r="I1290" s="4">
        <f t="shared" ref="I1290:I1353" si="281">B1290*$E$1839/E1290</f>
        <v>463.67821428571432</v>
      </c>
      <c r="J1290" s="4">
        <f t="shared" ref="J1290:J1353" si="282">C1290*$E$1839/E1290</f>
        <v>22.539242678571433</v>
      </c>
      <c r="K1290" s="33">
        <f t="shared" si="271"/>
        <v>90813.916804654757</v>
      </c>
      <c r="L1290" s="4">
        <f t="shared" si="272"/>
        <v>53.273035714285719</v>
      </c>
      <c r="M1290" s="33">
        <f t="shared" ref="M1290:M1353" si="283">L1290*(K1290/I1290)</f>
        <v>10433.815702860376</v>
      </c>
      <c r="N1290" s="15">
        <f t="shared" si="275"/>
        <v>9.7666662995565492</v>
      </c>
      <c r="O1290" s="6"/>
      <c r="P1290" s="7">
        <f t="shared" si="276"/>
        <v>11.715003066672733</v>
      </c>
      <c r="Q1290" s="7"/>
      <c r="R1290" s="46">
        <f t="shared" si="277"/>
        <v>8.9361650655281427E-2</v>
      </c>
      <c r="S1290" s="22">
        <f t="shared" si="273"/>
        <v>1.0020926949617748</v>
      </c>
      <c r="T1290" s="22">
        <f t="shared" si="274"/>
        <v>10.89901465497225</v>
      </c>
      <c r="U1290" s="39">
        <f t="shared" si="278"/>
        <v>9.7005940139350155E-2</v>
      </c>
      <c r="V1290" s="39">
        <f t="shared" si="279"/>
        <v>2.8413459183427081E-2</v>
      </c>
      <c r="W1290" s="39">
        <f t="shared" si="280"/>
        <v>6.8592480955923074E-2</v>
      </c>
      <c r="Z1290" s="37"/>
      <c r="AA1290" s="37"/>
    </row>
    <row r="1291" spans="1:27">
      <c r="A1291" s="1">
        <v>1977.11</v>
      </c>
      <c r="B1291" s="11">
        <v>94.28</v>
      </c>
      <c r="C1291" s="4">
        <v>4.6133300000000004</v>
      </c>
      <c r="D1291" s="11">
        <v>10.83</v>
      </c>
      <c r="E1291" s="11">
        <v>61.9</v>
      </c>
      <c r="F1291" s="4">
        <f t="shared" ref="F1291:F1354" si="284">F1290+1/12</f>
        <v>1977.8749999999029</v>
      </c>
      <c r="G1291" s="22">
        <v>7.58</v>
      </c>
      <c r="H1291" s="22">
        <f>G1291+100*variable_alloc_parm!B$8</f>
        <v>7.58</v>
      </c>
      <c r="I1291" s="4">
        <f t="shared" si="281"/>
        <v>464.08911147011321</v>
      </c>
      <c r="J1291" s="4">
        <f t="shared" si="282"/>
        <v>22.708911970920845</v>
      </c>
      <c r="K1291" s="33">
        <f t="shared" ref="K1291:K1354" si="285">K1290*((I1291+(J1291/12))/I1290)</f>
        <v>91265.031995777361</v>
      </c>
      <c r="L1291" s="4">
        <f t="shared" ref="L1291:L1354" si="286">D1291*$E$1839/E1291</f>
        <v>53.310193861066239</v>
      </c>
      <c r="M1291" s="33">
        <f t="shared" si="283"/>
        <v>10483.668821746591</v>
      </c>
      <c r="N1291" s="15">
        <f t="shared" si="275"/>
        <v>9.7662999836602058</v>
      </c>
      <c r="O1291" s="6"/>
      <c r="P1291" s="7">
        <f t="shared" si="276"/>
        <v>11.724729783734963</v>
      </c>
      <c r="Q1291" s="7"/>
      <c r="R1291" s="46">
        <f t="shared" si="277"/>
        <v>8.896682840305295E-2</v>
      </c>
      <c r="S1291" s="22">
        <f t="shared" ref="S1291:S1354" si="287">((H1291/H1292+H1291/1200+((1+H1292/1200)^(-119))*(1-H1291/H1292)))</f>
        <v>0.99870095138461501</v>
      </c>
      <c r="T1291" s="22">
        <f t="shared" ref="T1291:T1354" si="288">T1290*S1290*E1290/E1291</f>
        <v>10.868890061883482</v>
      </c>
      <c r="U1291" s="39">
        <f t="shared" si="278"/>
        <v>8.2069444828506422E-2</v>
      </c>
      <c r="V1291" s="39">
        <f t="shared" si="279"/>
        <v>3.3776049189570001E-2</v>
      </c>
      <c r="W1291" s="39">
        <f t="shared" si="280"/>
        <v>4.8293395638936421E-2</v>
      </c>
      <c r="Z1291" s="37"/>
      <c r="AA1291" s="37"/>
    </row>
    <row r="1292" spans="1:27">
      <c r="A1292" s="1">
        <v>1977.12</v>
      </c>
      <c r="B1292" s="11">
        <v>93.82</v>
      </c>
      <c r="C1292" s="4">
        <v>4.67</v>
      </c>
      <c r="D1292" s="11">
        <v>10.89</v>
      </c>
      <c r="E1292" s="11">
        <v>62.1</v>
      </c>
      <c r="F1292" s="4">
        <f t="shared" si="284"/>
        <v>1977.9583333332362</v>
      </c>
      <c r="G1292" s="22">
        <v>7.69</v>
      </c>
      <c r="H1292" s="22">
        <f>G1292+100*variable_alloc_parm!B$8</f>
        <v>7.69</v>
      </c>
      <c r="I1292" s="4">
        <f t="shared" si="281"/>
        <v>460.33742351046698</v>
      </c>
      <c r="J1292" s="4">
        <f t="shared" si="282"/>
        <v>22.913832528180357</v>
      </c>
      <c r="K1292" s="33">
        <f t="shared" si="285"/>
        <v>90902.755414367857</v>
      </c>
      <c r="L1292" s="4">
        <f t="shared" si="286"/>
        <v>53.432898550724644</v>
      </c>
      <c r="M1292" s="33">
        <f t="shared" si="283"/>
        <v>10551.385700942934</v>
      </c>
      <c r="N1292" s="15">
        <f t="shared" si="275"/>
        <v>9.678266582535926</v>
      </c>
      <c r="O1292" s="6"/>
      <c r="P1292" s="7">
        <f t="shared" si="276"/>
        <v>11.629817356636796</v>
      </c>
      <c r="Q1292" s="7"/>
      <c r="R1292" s="46">
        <f t="shared" si="277"/>
        <v>8.8827047432467374E-2</v>
      </c>
      <c r="S1292" s="22">
        <f t="shared" si="287"/>
        <v>0.98793292468503968</v>
      </c>
      <c r="T1292" s="22">
        <f t="shared" si="288"/>
        <v>10.819811840965137</v>
      </c>
      <c r="U1292" s="39">
        <f t="shared" si="278"/>
        <v>8.1048218319675014E-2</v>
      </c>
      <c r="V1292" s="39">
        <f t="shared" si="279"/>
        <v>3.4127278894454216E-2</v>
      </c>
      <c r="W1292" s="39">
        <f t="shared" si="280"/>
        <v>4.6920939425220798E-2</v>
      </c>
      <c r="Z1292" s="37"/>
      <c r="AA1292" s="37"/>
    </row>
    <row r="1293" spans="1:27">
      <c r="A1293" s="1">
        <v>1978.01</v>
      </c>
      <c r="B1293" s="11">
        <v>90.25</v>
      </c>
      <c r="C1293" s="4">
        <v>4.71333</v>
      </c>
      <c r="D1293" s="11">
        <v>10.9</v>
      </c>
      <c r="E1293" s="11">
        <v>62.5</v>
      </c>
      <c r="F1293" s="4">
        <f t="shared" si="284"/>
        <v>1978.0416666665694</v>
      </c>
      <c r="G1293" s="22">
        <v>7.96</v>
      </c>
      <c r="H1293" s="22">
        <f>G1293+100*variable_alloc_parm!B$8</f>
        <v>7.96</v>
      </c>
      <c r="I1293" s="4">
        <f t="shared" si="281"/>
        <v>439.98680000000007</v>
      </c>
      <c r="J1293" s="4">
        <f t="shared" si="282"/>
        <v>22.978426416000001</v>
      </c>
      <c r="K1293" s="33">
        <f t="shared" si="285"/>
        <v>87262.249973025304</v>
      </c>
      <c r="L1293" s="4">
        <f t="shared" si="286"/>
        <v>53.139680000000006</v>
      </c>
      <c r="M1293" s="33">
        <f t="shared" si="283"/>
        <v>10539.152628321062</v>
      </c>
      <c r="N1293" s="15">
        <f t="shared" si="275"/>
        <v>9.2414622609346946</v>
      </c>
      <c r="O1293" s="6"/>
      <c r="P1293" s="7">
        <f t="shared" si="276"/>
        <v>11.117327063419959</v>
      </c>
      <c r="Q1293" s="7"/>
      <c r="R1293" s="46">
        <f t="shared" si="277"/>
        <v>9.1067923597768483E-2</v>
      </c>
      <c r="S1293" s="22">
        <f t="shared" si="287"/>
        <v>1.0018578918241261</v>
      </c>
      <c r="T1293" s="22">
        <f t="shared" si="288"/>
        <v>10.620837167104357</v>
      </c>
      <c r="U1293" s="39">
        <f t="shared" si="278"/>
        <v>8.9718220637121204E-2</v>
      </c>
      <c r="V1293" s="39">
        <f t="shared" si="279"/>
        <v>3.8717588187234808E-2</v>
      </c>
      <c r="W1293" s="39">
        <f t="shared" si="280"/>
        <v>5.1000632449886396E-2</v>
      </c>
      <c r="Z1293" s="37"/>
      <c r="AA1293" s="37"/>
    </row>
    <row r="1294" spans="1:27">
      <c r="A1294" s="1">
        <v>1978.02</v>
      </c>
      <c r="B1294" s="11">
        <v>88.98</v>
      </c>
      <c r="C1294" s="4">
        <v>4.7566699999999997</v>
      </c>
      <c r="D1294" s="11">
        <v>10.91</v>
      </c>
      <c r="E1294" s="11">
        <v>62.9</v>
      </c>
      <c r="F1294" s="4">
        <f t="shared" si="284"/>
        <v>1978.1249999999027</v>
      </c>
      <c r="G1294" s="22">
        <v>8.0299999999999994</v>
      </c>
      <c r="H1294" s="22">
        <f>G1294+100*variable_alloc_parm!B$8</f>
        <v>8.0299999999999994</v>
      </c>
      <c r="I1294" s="4">
        <f t="shared" si="281"/>
        <v>431.03666136724968</v>
      </c>
      <c r="J1294" s="4">
        <f t="shared" si="282"/>
        <v>23.042247201907792</v>
      </c>
      <c r="K1294" s="33">
        <f t="shared" si="285"/>
        <v>85868.005024332437</v>
      </c>
      <c r="L1294" s="4">
        <f t="shared" si="286"/>
        <v>52.850190779014319</v>
      </c>
      <c r="M1294" s="33">
        <f t="shared" si="283"/>
        <v>10528.432623235187</v>
      </c>
      <c r="N1294" s="15">
        <f t="shared" si="275"/>
        <v>9.0452635707047442</v>
      </c>
      <c r="O1294" s="6"/>
      <c r="P1294" s="7">
        <f t="shared" si="276"/>
        <v>10.894504079092545</v>
      </c>
      <c r="Q1294" s="7"/>
      <c r="R1294" s="46">
        <f t="shared" si="277"/>
        <v>9.3081792692157023E-2</v>
      </c>
      <c r="S1294" s="22">
        <f t="shared" si="287"/>
        <v>1.0060097554972645</v>
      </c>
      <c r="T1294" s="22">
        <f t="shared" si="288"/>
        <v>10.572902954732209</v>
      </c>
      <c r="U1294" s="39">
        <f t="shared" si="278"/>
        <v>9.477266521704375E-2</v>
      </c>
      <c r="V1294" s="39">
        <f t="shared" si="279"/>
        <v>4.2836977883915939E-2</v>
      </c>
      <c r="W1294" s="39">
        <f t="shared" si="280"/>
        <v>5.1935687333127811E-2</v>
      </c>
      <c r="Z1294" s="37"/>
      <c r="AA1294" s="37"/>
    </row>
    <row r="1295" spans="1:27">
      <c r="A1295" s="1">
        <v>1978.03</v>
      </c>
      <c r="B1295" s="11">
        <v>88.82</v>
      </c>
      <c r="C1295" s="4">
        <v>4.8</v>
      </c>
      <c r="D1295" s="11">
        <v>10.92</v>
      </c>
      <c r="E1295" s="11">
        <v>63.4</v>
      </c>
      <c r="F1295" s="4">
        <f t="shared" si="284"/>
        <v>1978.2083333332359</v>
      </c>
      <c r="G1295" s="22">
        <v>8.0399999999999991</v>
      </c>
      <c r="H1295" s="22">
        <f>G1295+100*variable_alloc_parm!B$8</f>
        <v>8.0399999999999991</v>
      </c>
      <c r="I1295" s="4">
        <f t="shared" si="281"/>
        <v>426.86835962145113</v>
      </c>
      <c r="J1295" s="4">
        <f t="shared" si="282"/>
        <v>23.06876971608833</v>
      </c>
      <c r="K1295" s="33">
        <f t="shared" si="285"/>
        <v>85420.592225425149</v>
      </c>
      <c r="L1295" s="4">
        <f t="shared" si="286"/>
        <v>52.481451104100955</v>
      </c>
      <c r="M1295" s="33">
        <f t="shared" si="283"/>
        <v>10502.058850502621</v>
      </c>
      <c r="N1295" s="15">
        <f t="shared" si="275"/>
        <v>8.9504200776338969</v>
      </c>
      <c r="O1295" s="6"/>
      <c r="P1295" s="7">
        <f t="shared" si="276"/>
        <v>10.793768769045755</v>
      </c>
      <c r="Q1295" s="7"/>
      <c r="R1295" s="46">
        <f t="shared" si="277"/>
        <v>9.4684626553438386E-2</v>
      </c>
      <c r="S1295" s="22">
        <f t="shared" si="287"/>
        <v>0.99923451046474232</v>
      </c>
      <c r="T1295" s="22">
        <f t="shared" si="288"/>
        <v>10.55255989244019</v>
      </c>
      <c r="U1295" s="39">
        <f t="shared" si="278"/>
        <v>9.8363580009471319E-2</v>
      </c>
      <c r="V1295" s="39">
        <f t="shared" si="279"/>
        <v>4.2180432319903316E-2</v>
      </c>
      <c r="W1295" s="39">
        <f t="shared" si="280"/>
        <v>5.6183147689568003E-2</v>
      </c>
      <c r="Z1295" s="37"/>
      <c r="AA1295" s="37"/>
    </row>
    <row r="1296" spans="1:27">
      <c r="A1296" s="1">
        <v>1978.04</v>
      </c>
      <c r="B1296" s="11">
        <v>92.71</v>
      </c>
      <c r="C1296" s="4">
        <v>4.8366699999999998</v>
      </c>
      <c r="D1296" s="11">
        <v>11.023300000000001</v>
      </c>
      <c r="E1296" s="11">
        <v>63.9</v>
      </c>
      <c r="F1296" s="4">
        <f t="shared" si="284"/>
        <v>1978.2916666665692</v>
      </c>
      <c r="G1296" s="22">
        <v>8.15</v>
      </c>
      <c r="H1296" s="22">
        <f>G1296+100*variable_alloc_parm!B$8</f>
        <v>8.15</v>
      </c>
      <c r="I1296" s="4">
        <f t="shared" si="281"/>
        <v>442.07726134585295</v>
      </c>
      <c r="J1296" s="4">
        <f t="shared" si="282"/>
        <v>23.063119702660408</v>
      </c>
      <c r="K1296" s="33">
        <f t="shared" si="285"/>
        <v>88848.640876438556</v>
      </c>
      <c r="L1296" s="4">
        <f t="shared" si="286"/>
        <v>52.56337261345854</v>
      </c>
      <c r="M1296" s="33">
        <f t="shared" si="283"/>
        <v>10564.181026569358</v>
      </c>
      <c r="N1296" s="15">
        <f t="shared" si="275"/>
        <v>9.2625887208668463</v>
      </c>
      <c r="O1296" s="6"/>
      <c r="P1296" s="7">
        <f t="shared" si="276"/>
        <v>11.182400797006659</v>
      </c>
      <c r="Q1296" s="7"/>
      <c r="R1296" s="46">
        <f t="shared" si="277"/>
        <v>9.0345091115402912E-2</v>
      </c>
      <c r="S1296" s="22">
        <f t="shared" si="287"/>
        <v>0.99333439042893168</v>
      </c>
      <c r="T1296" s="22">
        <f t="shared" si="288"/>
        <v>10.461974334248307</v>
      </c>
      <c r="U1296" s="39">
        <f t="shared" si="278"/>
        <v>9.2518948888489216E-2</v>
      </c>
      <c r="V1296" s="39">
        <f t="shared" si="279"/>
        <v>4.0841713895991116E-2</v>
      </c>
      <c r="W1296" s="39">
        <f t="shared" si="280"/>
        <v>5.16772349924981E-2</v>
      </c>
      <c r="Z1296" s="37"/>
      <c r="AA1296" s="37"/>
    </row>
    <row r="1297" spans="1:27">
      <c r="A1297" s="1">
        <v>1978.05</v>
      </c>
      <c r="B1297" s="11">
        <v>97.41</v>
      </c>
      <c r="C1297" s="4">
        <v>4.8733300000000002</v>
      </c>
      <c r="D1297" s="11">
        <v>11.1267</v>
      </c>
      <c r="E1297" s="11">
        <v>64.5</v>
      </c>
      <c r="F1297" s="4">
        <f t="shared" si="284"/>
        <v>1978.3749999999025</v>
      </c>
      <c r="G1297" s="22">
        <v>8.35</v>
      </c>
      <c r="H1297" s="22">
        <f>G1297+100*variable_alloc_parm!B$8</f>
        <v>8.35</v>
      </c>
      <c r="I1297" s="4">
        <f t="shared" si="281"/>
        <v>460.16786046511635</v>
      </c>
      <c r="J1297" s="4">
        <f t="shared" si="282"/>
        <v>23.021762031007757</v>
      </c>
      <c r="K1297" s="33">
        <f t="shared" si="285"/>
        <v>92870.063499626922</v>
      </c>
      <c r="L1297" s="4">
        <f t="shared" si="286"/>
        <v>52.56287581395349</v>
      </c>
      <c r="M1297" s="33">
        <f t="shared" si="283"/>
        <v>10608.123760818178</v>
      </c>
      <c r="N1297" s="15">
        <f t="shared" si="275"/>
        <v>9.6349107285984541</v>
      </c>
      <c r="O1297" s="6"/>
      <c r="P1297" s="7">
        <f t="shared" si="276"/>
        <v>11.642215937209846</v>
      </c>
      <c r="Q1297" s="7"/>
      <c r="R1297" s="46">
        <f t="shared" si="277"/>
        <v>8.4858837775058191E-2</v>
      </c>
      <c r="S1297" s="22">
        <f t="shared" si="287"/>
        <v>0.99959168787242791</v>
      </c>
      <c r="T1297" s="22">
        <f t="shared" si="288"/>
        <v>10.295566908244892</v>
      </c>
      <c r="U1297" s="39">
        <f t="shared" si="278"/>
        <v>8.4922700252628269E-2</v>
      </c>
      <c r="V1297" s="39">
        <f t="shared" si="279"/>
        <v>4.0386377893305125E-2</v>
      </c>
      <c r="W1297" s="39">
        <f t="shared" si="280"/>
        <v>4.4536322359323144E-2</v>
      </c>
      <c r="Z1297" s="37"/>
      <c r="AA1297" s="37"/>
    </row>
    <row r="1298" spans="1:27">
      <c r="A1298" s="1">
        <v>1978.06</v>
      </c>
      <c r="B1298" s="11">
        <v>97.66</v>
      </c>
      <c r="C1298" s="4">
        <v>4.91</v>
      </c>
      <c r="D1298" s="11">
        <v>11.23</v>
      </c>
      <c r="E1298" s="11">
        <v>65.2</v>
      </c>
      <c r="F1298" s="4">
        <f t="shared" si="284"/>
        <v>1978.4583333332357</v>
      </c>
      <c r="G1298" s="22">
        <v>8.4600000000000009</v>
      </c>
      <c r="H1298" s="22">
        <f>G1298+100*variable_alloc_parm!B$8</f>
        <v>8.4600000000000009</v>
      </c>
      <c r="I1298" s="4">
        <f t="shared" si="281"/>
        <v>456.39573619631904</v>
      </c>
      <c r="J1298" s="4">
        <f t="shared" si="282"/>
        <v>22.945966257668715</v>
      </c>
      <c r="K1298" s="33">
        <f t="shared" si="285"/>
        <v>92494.690387781171</v>
      </c>
      <c r="L1298" s="4">
        <f t="shared" si="286"/>
        <v>52.481303680981604</v>
      </c>
      <c r="M1298" s="33">
        <f t="shared" si="283"/>
        <v>10636.036996260318</v>
      </c>
      <c r="N1298" s="15">
        <f t="shared" si="275"/>
        <v>9.5496789810417422</v>
      </c>
      <c r="O1298" s="6"/>
      <c r="P1298" s="7">
        <f t="shared" si="276"/>
        <v>11.549477957050748</v>
      </c>
      <c r="Q1298" s="7"/>
      <c r="R1298" s="46">
        <f t="shared" si="277"/>
        <v>8.5219062554306751E-2</v>
      </c>
      <c r="S1298" s="22">
        <f t="shared" si="287"/>
        <v>0.99508799039775164</v>
      </c>
      <c r="T1298" s="22">
        <f t="shared" si="288"/>
        <v>10.180873008747447</v>
      </c>
      <c r="U1298" s="39">
        <f t="shared" si="278"/>
        <v>9.124274461604176E-2</v>
      </c>
      <c r="V1298" s="39">
        <f t="shared" si="279"/>
        <v>4.3044982803519316E-2</v>
      </c>
      <c r="W1298" s="39">
        <f t="shared" si="280"/>
        <v>4.8197761812522444E-2</v>
      </c>
      <c r="Z1298" s="37"/>
      <c r="AA1298" s="37"/>
    </row>
    <row r="1299" spans="1:27">
      <c r="A1299" s="1">
        <v>1978.07</v>
      </c>
      <c r="B1299" s="11">
        <v>97.19</v>
      </c>
      <c r="C1299" s="4">
        <v>4.9466700000000001</v>
      </c>
      <c r="D1299" s="11">
        <v>11.343299999999999</v>
      </c>
      <c r="E1299" s="11">
        <v>65.7</v>
      </c>
      <c r="F1299" s="4">
        <f t="shared" si="284"/>
        <v>1978.541666666569</v>
      </c>
      <c r="G1299" s="22">
        <v>8.64</v>
      </c>
      <c r="H1299" s="22">
        <f>G1299+100*variable_alloc_parm!B$8</f>
        <v>8.64</v>
      </c>
      <c r="I1299" s="4">
        <f t="shared" si="281"/>
        <v>450.74266362252672</v>
      </c>
      <c r="J1299" s="4">
        <f t="shared" si="282"/>
        <v>22.94140561643836</v>
      </c>
      <c r="K1299" s="33">
        <f t="shared" si="285"/>
        <v>91736.468259019559</v>
      </c>
      <c r="L1299" s="4">
        <f t="shared" si="286"/>
        <v>52.607359360730591</v>
      </c>
      <c r="M1299" s="33">
        <f t="shared" si="283"/>
        <v>10706.803996322011</v>
      </c>
      <c r="N1299" s="15">
        <f t="shared" si="275"/>
        <v>9.4255240477873645</v>
      </c>
      <c r="O1299" s="6"/>
      <c r="P1299" s="7">
        <f t="shared" si="276"/>
        <v>11.409884648364537</v>
      </c>
      <c r="Q1299" s="7"/>
      <c r="R1299" s="46">
        <f t="shared" si="277"/>
        <v>8.4999967512313035E-2</v>
      </c>
      <c r="S1299" s="22">
        <f t="shared" si="287"/>
        <v>1.0226360524630467</v>
      </c>
      <c r="T1299" s="22">
        <f t="shared" si="288"/>
        <v>10.053765037633978</v>
      </c>
      <c r="U1299" s="39">
        <f t="shared" si="278"/>
        <v>9.1346708577502822E-2</v>
      </c>
      <c r="V1299" s="39">
        <f t="shared" si="279"/>
        <v>4.3736554819766127E-2</v>
      </c>
      <c r="W1299" s="39">
        <f t="shared" si="280"/>
        <v>4.7610153757736695E-2</v>
      </c>
      <c r="Z1299" s="37"/>
      <c r="AA1299" s="37"/>
    </row>
    <row r="1300" spans="1:27">
      <c r="A1300" s="1">
        <v>1978.08</v>
      </c>
      <c r="B1300" s="11">
        <v>103.9</v>
      </c>
      <c r="C1300" s="4">
        <v>4.9833299999999996</v>
      </c>
      <c r="D1300" s="11">
        <v>11.4567</v>
      </c>
      <c r="E1300" s="11">
        <v>66</v>
      </c>
      <c r="F1300" s="4">
        <f t="shared" si="284"/>
        <v>1978.6249999999022</v>
      </c>
      <c r="G1300" s="22">
        <v>8.41</v>
      </c>
      <c r="H1300" s="22">
        <f>G1300+100*variable_alloc_parm!B$8</f>
        <v>8.41</v>
      </c>
      <c r="I1300" s="4">
        <f t="shared" si="281"/>
        <v>479.67166666666674</v>
      </c>
      <c r="J1300" s="4">
        <f t="shared" si="282"/>
        <v>23.006373500000002</v>
      </c>
      <c r="K1300" s="33">
        <f t="shared" si="285"/>
        <v>98014.377479201707</v>
      </c>
      <c r="L1300" s="4">
        <f t="shared" si="286"/>
        <v>52.891765000000007</v>
      </c>
      <c r="M1300" s="33">
        <f t="shared" si="283"/>
        <v>10807.712401019924</v>
      </c>
      <c r="N1300" s="15">
        <f t="shared" si="275"/>
        <v>10.023970854003755</v>
      </c>
      <c r="O1300" s="6"/>
      <c r="P1300" s="7">
        <f t="shared" si="276"/>
        <v>12.142389731257985</v>
      </c>
      <c r="Q1300" s="7"/>
      <c r="R1300" s="46">
        <f t="shared" si="277"/>
        <v>8.1146475737117085E-2</v>
      </c>
      <c r="S1300" s="22">
        <f t="shared" si="287"/>
        <v>1.0063374885085377</v>
      </c>
      <c r="T1300" s="22">
        <f t="shared" si="288"/>
        <v>10.234609215065746</v>
      </c>
      <c r="U1300" s="39">
        <f t="shared" si="278"/>
        <v>8.1815844720131148E-2</v>
      </c>
      <c r="V1300" s="39">
        <f t="shared" si="279"/>
        <v>4.087556207648535E-2</v>
      </c>
      <c r="W1300" s="39">
        <f t="shared" si="280"/>
        <v>4.0940282643645798E-2</v>
      </c>
      <c r="Z1300" s="37"/>
      <c r="AA1300" s="37"/>
    </row>
    <row r="1301" spans="1:27">
      <c r="A1301" s="1">
        <v>1978.09</v>
      </c>
      <c r="B1301" s="11">
        <v>103.9</v>
      </c>
      <c r="C1301" s="4">
        <v>5.0199999999999996</v>
      </c>
      <c r="D1301" s="11">
        <v>11.57</v>
      </c>
      <c r="E1301" s="11">
        <v>66.5</v>
      </c>
      <c r="F1301" s="4">
        <f t="shared" si="284"/>
        <v>1978.7083333332355</v>
      </c>
      <c r="G1301" s="22">
        <v>8.42</v>
      </c>
      <c r="H1301" s="22">
        <f>G1301+100*variable_alloc_parm!B$8</f>
        <v>8.42</v>
      </c>
      <c r="I1301" s="4">
        <f t="shared" si="281"/>
        <v>476.06511278195495</v>
      </c>
      <c r="J1301" s="4">
        <f t="shared" si="282"/>
        <v>23.001413533834587</v>
      </c>
      <c r="K1301" s="33">
        <f t="shared" si="285"/>
        <v>97669.096092697364</v>
      </c>
      <c r="L1301" s="4">
        <f t="shared" si="286"/>
        <v>53.013218045112794</v>
      </c>
      <c r="M1301" s="33">
        <f t="shared" si="283"/>
        <v>10876.144771823952</v>
      </c>
      <c r="N1301" s="15">
        <f t="shared" si="275"/>
        <v>9.941887473004412</v>
      </c>
      <c r="O1301" s="6"/>
      <c r="P1301" s="7">
        <f t="shared" si="276"/>
        <v>12.051024072050545</v>
      </c>
      <c r="Q1301" s="7"/>
      <c r="R1301" s="46">
        <f t="shared" si="277"/>
        <v>8.237040403865363E-2</v>
      </c>
      <c r="S1301" s="22">
        <f t="shared" si="287"/>
        <v>0.99239643270836309</v>
      </c>
      <c r="T1301" s="22">
        <f t="shared" si="288"/>
        <v>10.222031302277738</v>
      </c>
      <c r="U1301" s="39">
        <f t="shared" si="278"/>
        <v>8.3541731911288108E-2</v>
      </c>
      <c r="V1301" s="39">
        <f t="shared" si="279"/>
        <v>4.2985741591868631E-2</v>
      </c>
      <c r="W1301" s="39">
        <f t="shared" si="280"/>
        <v>4.0555990319419477E-2</v>
      </c>
      <c r="Z1301" s="37"/>
      <c r="AA1301" s="37"/>
    </row>
    <row r="1302" spans="1:27">
      <c r="A1302" s="1">
        <v>1978.1</v>
      </c>
      <c r="B1302" s="11">
        <v>100.6</v>
      </c>
      <c r="C1302" s="4">
        <v>5.03667</v>
      </c>
      <c r="D1302" s="11">
        <v>11.8233</v>
      </c>
      <c r="E1302" s="11">
        <v>67.099999999999994</v>
      </c>
      <c r="F1302" s="4">
        <f t="shared" si="284"/>
        <v>1978.7916666665687</v>
      </c>
      <c r="G1302" s="22">
        <v>8.64</v>
      </c>
      <c r="H1302" s="22">
        <f>G1302+100*variable_alloc_parm!B$8</f>
        <v>8.64</v>
      </c>
      <c r="I1302" s="4">
        <f t="shared" si="281"/>
        <v>456.8229508196722</v>
      </c>
      <c r="J1302" s="4">
        <f t="shared" si="282"/>
        <v>22.871435901639348</v>
      </c>
      <c r="K1302" s="33">
        <f t="shared" si="285"/>
        <v>94112.414843936422</v>
      </c>
      <c r="L1302" s="4">
        <f t="shared" si="286"/>
        <v>53.689411475409848</v>
      </c>
      <c r="M1302" s="33">
        <f t="shared" si="283"/>
        <v>11060.828175191984</v>
      </c>
      <c r="N1302" s="15">
        <f t="shared" si="275"/>
        <v>9.5336083582088342</v>
      </c>
      <c r="O1302" s="6"/>
      <c r="P1302" s="7">
        <f t="shared" si="276"/>
        <v>11.56532682047488</v>
      </c>
      <c r="Q1302" s="7"/>
      <c r="R1302" s="46">
        <f t="shared" si="277"/>
        <v>8.4829822270452743E-2</v>
      </c>
      <c r="S1302" s="22">
        <f t="shared" si="287"/>
        <v>0.99598416780962151</v>
      </c>
      <c r="T1302" s="22">
        <f t="shared" si="288"/>
        <v>10.053598242339907</v>
      </c>
      <c r="U1302" s="39">
        <f t="shared" si="278"/>
        <v>9.1273189175097302E-2</v>
      </c>
      <c r="V1302" s="39">
        <f t="shared" si="279"/>
        <v>4.6376801650140909E-2</v>
      </c>
      <c r="W1302" s="39">
        <f t="shared" si="280"/>
        <v>4.4896387524956394E-2</v>
      </c>
      <c r="Z1302" s="37"/>
      <c r="AA1302" s="37"/>
    </row>
    <row r="1303" spans="1:27">
      <c r="A1303" s="1">
        <v>1978.11</v>
      </c>
      <c r="B1303" s="11">
        <v>94.71</v>
      </c>
      <c r="C1303" s="4">
        <v>5.0533299999999999</v>
      </c>
      <c r="D1303" s="11">
        <v>12.076700000000001</v>
      </c>
      <c r="E1303" s="11">
        <v>67.400000000000006</v>
      </c>
      <c r="F1303" s="4">
        <f t="shared" si="284"/>
        <v>1978.874999999902</v>
      </c>
      <c r="G1303" s="22">
        <v>8.81</v>
      </c>
      <c r="H1303" s="22">
        <f>G1303+100*variable_alloc_parm!B$8</f>
        <v>8.81</v>
      </c>
      <c r="I1303" s="4">
        <f t="shared" si="281"/>
        <v>428.16227002967361</v>
      </c>
      <c r="J1303" s="4">
        <f t="shared" si="282"/>
        <v>22.844950311572699</v>
      </c>
      <c r="K1303" s="33">
        <f t="shared" si="285"/>
        <v>88600.082865799093</v>
      </c>
      <c r="L1303" s="4">
        <f t="shared" si="286"/>
        <v>54.596001335311577</v>
      </c>
      <c r="M1303" s="33">
        <f t="shared" si="283"/>
        <v>11297.609763967859</v>
      </c>
      <c r="N1303" s="15">
        <f t="shared" si="275"/>
        <v>8.928418902293151</v>
      </c>
      <c r="O1303" s="6"/>
      <c r="P1303" s="7">
        <f t="shared" si="276"/>
        <v>10.842331646474506</v>
      </c>
      <c r="Q1303" s="7"/>
      <c r="R1303" s="46">
        <f t="shared" si="277"/>
        <v>9.0413709782575166E-2</v>
      </c>
      <c r="S1303" s="22">
        <f t="shared" si="287"/>
        <v>0.99425825928905653</v>
      </c>
      <c r="T1303" s="22">
        <f t="shared" si="288"/>
        <v>9.9686554295766214</v>
      </c>
      <c r="U1303" s="39">
        <f t="shared" si="278"/>
        <v>9.5553222239581403E-2</v>
      </c>
      <c r="V1303" s="39">
        <f t="shared" si="279"/>
        <v>4.684701020306048E-2</v>
      </c>
      <c r="W1303" s="39">
        <f t="shared" si="280"/>
        <v>4.8706212036520924E-2</v>
      </c>
      <c r="Z1303" s="37"/>
      <c r="AA1303" s="37"/>
    </row>
    <row r="1304" spans="1:27">
      <c r="A1304" s="1">
        <v>1978.12</v>
      </c>
      <c r="B1304" s="11">
        <v>96.11</v>
      </c>
      <c r="C1304" s="4">
        <v>5.07</v>
      </c>
      <c r="D1304" s="11">
        <v>12.33</v>
      </c>
      <c r="E1304" s="11">
        <v>67.7</v>
      </c>
      <c r="F1304" s="4">
        <f t="shared" si="284"/>
        <v>1978.9583333332353</v>
      </c>
      <c r="G1304" s="22">
        <v>9.01</v>
      </c>
      <c r="H1304" s="22">
        <f>G1304+100*variable_alloc_parm!B$8</f>
        <v>9.01</v>
      </c>
      <c r="I1304" s="4">
        <f t="shared" si="281"/>
        <v>432.56598227474154</v>
      </c>
      <c r="J1304" s="4">
        <f t="shared" si="282"/>
        <v>22.818744460856728</v>
      </c>
      <c r="K1304" s="33">
        <f t="shared" si="285"/>
        <v>89904.840111150377</v>
      </c>
      <c r="L1304" s="4">
        <f t="shared" si="286"/>
        <v>55.494106351550968</v>
      </c>
      <c r="M1304" s="33">
        <f t="shared" si="283"/>
        <v>11533.936932374199</v>
      </c>
      <c r="N1304" s="15">
        <f t="shared" si="275"/>
        <v>9.011941819133833</v>
      </c>
      <c r="O1304" s="6"/>
      <c r="P1304" s="7">
        <f t="shared" si="276"/>
        <v>10.953907642577771</v>
      </c>
      <c r="Q1304" s="7"/>
      <c r="R1304" s="46">
        <f t="shared" si="277"/>
        <v>8.7548492443670328E-2</v>
      </c>
      <c r="S1304" s="22">
        <f t="shared" si="287"/>
        <v>1.0016432159641684</v>
      </c>
      <c r="T1304" s="22">
        <f t="shared" si="288"/>
        <v>9.8674973833645971</v>
      </c>
      <c r="U1304" s="39">
        <f t="shared" si="278"/>
        <v>9.6292541907303075E-2</v>
      </c>
      <c r="V1304" s="39">
        <f t="shared" si="279"/>
        <v>4.7499532134704703E-2</v>
      </c>
      <c r="W1304" s="39">
        <f t="shared" si="280"/>
        <v>4.8793009772598372E-2</v>
      </c>
      <c r="Z1304" s="37"/>
      <c r="AA1304" s="37"/>
    </row>
    <row r="1305" spans="1:27">
      <c r="A1305" s="1">
        <v>1979.01</v>
      </c>
      <c r="B1305" s="11">
        <v>99.71</v>
      </c>
      <c r="C1305" s="4">
        <v>5.1133300000000004</v>
      </c>
      <c r="D1305" s="11">
        <v>12.6533</v>
      </c>
      <c r="E1305" s="11">
        <v>68.3</v>
      </c>
      <c r="F1305" s="4">
        <f t="shared" si="284"/>
        <v>1979.0416666665685</v>
      </c>
      <c r="G1305" s="22">
        <v>9.1</v>
      </c>
      <c r="H1305" s="22">
        <f>G1305+100*variable_alloc_parm!B$8</f>
        <v>9.1</v>
      </c>
      <c r="I1305" s="4">
        <f t="shared" si="281"/>
        <v>444.82631039531486</v>
      </c>
      <c r="J1305" s="4">
        <f t="shared" si="282"/>
        <v>22.81159079062958</v>
      </c>
      <c r="K1305" s="33">
        <f t="shared" si="285"/>
        <v>92848.134144400989</v>
      </c>
      <c r="L1305" s="4">
        <f t="shared" si="286"/>
        <v>56.448909370424602</v>
      </c>
      <c r="M1305" s="33">
        <f t="shared" si="283"/>
        <v>11782.522272283111</v>
      </c>
      <c r="N1305" s="15">
        <f t="shared" si="275"/>
        <v>9.2576369191399746</v>
      </c>
      <c r="O1305" s="6"/>
      <c r="P1305" s="7">
        <f t="shared" si="276"/>
        <v>11.261020341262231</v>
      </c>
      <c r="Q1305" s="7"/>
      <c r="R1305" s="46">
        <f t="shared" si="277"/>
        <v>8.4344881137919728E-2</v>
      </c>
      <c r="S1305" s="22">
        <f t="shared" si="287"/>
        <v>1.0075833333333333</v>
      </c>
      <c r="T1305" s="22">
        <f t="shared" si="288"/>
        <v>9.7968856473269863</v>
      </c>
      <c r="U1305" s="39">
        <f t="shared" si="278"/>
        <v>9.6003361516135755E-2</v>
      </c>
      <c r="V1305" s="39">
        <f t="shared" si="279"/>
        <v>4.8659868105674908E-2</v>
      </c>
      <c r="W1305" s="39">
        <f t="shared" si="280"/>
        <v>4.7343493410460846E-2</v>
      </c>
      <c r="Z1305" s="37"/>
      <c r="AA1305" s="37"/>
    </row>
    <row r="1306" spans="1:27">
      <c r="A1306" s="1">
        <v>1979.02</v>
      </c>
      <c r="B1306" s="11">
        <v>98.23</v>
      </c>
      <c r="C1306" s="4">
        <v>5.1566700000000001</v>
      </c>
      <c r="D1306" s="11">
        <v>12.976699999999999</v>
      </c>
      <c r="E1306" s="11">
        <v>69.099999999999994</v>
      </c>
      <c r="F1306" s="4">
        <f t="shared" si="284"/>
        <v>1979.1249999999018</v>
      </c>
      <c r="G1306" s="22">
        <v>9.1</v>
      </c>
      <c r="H1306" s="22">
        <f>G1306+100*variable_alloc_parm!B$8</f>
        <v>9.1</v>
      </c>
      <c r="I1306" s="4">
        <f t="shared" si="281"/>
        <v>433.15023154848058</v>
      </c>
      <c r="J1306" s="4">
        <f t="shared" si="282"/>
        <v>22.738601287988427</v>
      </c>
      <c r="K1306" s="33">
        <f t="shared" si="285"/>
        <v>90806.515377836899</v>
      </c>
      <c r="L1306" s="4">
        <f t="shared" si="286"/>
        <v>57.221425325615058</v>
      </c>
      <c r="M1306" s="33">
        <f t="shared" si="283"/>
        <v>11996.018610440557</v>
      </c>
      <c r="N1306" s="15">
        <f t="shared" si="275"/>
        <v>9.0037403710456374</v>
      </c>
      <c r="O1306" s="6"/>
      <c r="P1306" s="7">
        <f t="shared" si="276"/>
        <v>10.961002211569228</v>
      </c>
      <c r="Q1306" s="7"/>
      <c r="R1306" s="46">
        <f t="shared" si="277"/>
        <v>8.8036056601136559E-2</v>
      </c>
      <c r="S1306" s="22">
        <f t="shared" si="287"/>
        <v>1.0062810771389346</v>
      </c>
      <c r="T1306" s="22">
        <f t="shared" si="288"/>
        <v>9.7568958754378077</v>
      </c>
      <c r="U1306" s="39">
        <f t="shared" si="278"/>
        <v>0.1015635398802115</v>
      </c>
      <c r="V1306" s="39">
        <f t="shared" si="279"/>
        <v>4.8905711599098511E-2</v>
      </c>
      <c r="W1306" s="39">
        <f t="shared" si="280"/>
        <v>5.2657828281112984E-2</v>
      </c>
      <c r="Z1306" s="37"/>
      <c r="AA1306" s="37"/>
    </row>
    <row r="1307" spans="1:27">
      <c r="A1307" s="1">
        <v>1979.03</v>
      </c>
      <c r="B1307" s="11">
        <v>100.1</v>
      </c>
      <c r="C1307" s="4">
        <v>5.2</v>
      </c>
      <c r="D1307" s="11">
        <v>13.3</v>
      </c>
      <c r="E1307" s="11">
        <v>69.8</v>
      </c>
      <c r="F1307" s="4">
        <f t="shared" si="284"/>
        <v>1979.208333333235</v>
      </c>
      <c r="G1307" s="22">
        <v>9.1199999999999992</v>
      </c>
      <c r="H1307" s="22">
        <f>G1307+100*variable_alloc_parm!B$8</f>
        <v>9.1199999999999992</v>
      </c>
      <c r="I1307" s="4">
        <f t="shared" si="281"/>
        <v>436.96948424068773</v>
      </c>
      <c r="J1307" s="4">
        <f t="shared" si="282"/>
        <v>22.699713467048717</v>
      </c>
      <c r="K1307" s="33">
        <f t="shared" si="285"/>
        <v>92003.759383627563</v>
      </c>
      <c r="L1307" s="4">
        <f t="shared" si="286"/>
        <v>58.058882521489984</v>
      </c>
      <c r="M1307" s="33">
        <f t="shared" si="283"/>
        <v>12224.275722300166</v>
      </c>
      <c r="N1307" s="15">
        <f t="shared" si="275"/>
        <v>9.0707850296607653</v>
      </c>
      <c r="O1307" s="6"/>
      <c r="P1307" s="7">
        <f t="shared" si="276"/>
        <v>11.050596484076515</v>
      </c>
      <c r="Q1307" s="7"/>
      <c r="R1307" s="46">
        <f t="shared" si="277"/>
        <v>8.7200380134632091E-2</v>
      </c>
      <c r="S1307" s="22">
        <f t="shared" si="287"/>
        <v>1.0037031360281712</v>
      </c>
      <c r="T1307" s="22">
        <f t="shared" si="288"/>
        <v>9.7197165709569884</v>
      </c>
      <c r="U1307" s="39">
        <f t="shared" si="278"/>
        <v>9.9315980743650556E-2</v>
      </c>
      <c r="V1307" s="39">
        <f t="shared" si="279"/>
        <v>4.8220175595768078E-2</v>
      </c>
      <c r="W1307" s="39">
        <f t="shared" si="280"/>
        <v>5.1095805147882478E-2</v>
      </c>
      <c r="Z1307" s="37"/>
      <c r="AA1307" s="37"/>
    </row>
    <row r="1308" spans="1:27">
      <c r="A1308" s="1">
        <v>1979.04</v>
      </c>
      <c r="B1308" s="11">
        <v>102.1</v>
      </c>
      <c r="C1308" s="4">
        <v>5.2466699999999999</v>
      </c>
      <c r="D1308" s="11">
        <v>13.5267</v>
      </c>
      <c r="E1308" s="11">
        <v>70.599999999999994</v>
      </c>
      <c r="F1308" s="4">
        <f t="shared" si="284"/>
        <v>1979.2916666665683</v>
      </c>
      <c r="G1308" s="22">
        <v>9.18</v>
      </c>
      <c r="H1308" s="22">
        <f>G1308+100*variable_alloc_parm!B$8</f>
        <v>9.18</v>
      </c>
      <c r="I1308" s="4">
        <f t="shared" si="281"/>
        <v>440.64971671388111</v>
      </c>
      <c r="J1308" s="4">
        <f t="shared" si="282"/>
        <v>22.643914291784707</v>
      </c>
      <c r="K1308" s="33">
        <f t="shared" si="285"/>
        <v>93175.936568181496</v>
      </c>
      <c r="L1308" s="4">
        <f t="shared" si="286"/>
        <v>58.379397875354115</v>
      </c>
      <c r="M1308" s="33">
        <f t="shared" si="283"/>
        <v>12344.397073230368</v>
      </c>
      <c r="N1308" s="15">
        <f t="shared" si="275"/>
        <v>9.133063566217416</v>
      </c>
      <c r="O1308" s="6"/>
      <c r="P1308" s="7">
        <f t="shared" si="276"/>
        <v>11.133601762772869</v>
      </c>
      <c r="Q1308" s="7"/>
      <c r="R1308" s="46">
        <f t="shared" si="277"/>
        <v>8.6475950262932477E-2</v>
      </c>
      <c r="S1308" s="22">
        <f t="shared" si="287"/>
        <v>1.003117086251853</v>
      </c>
      <c r="T1308" s="22">
        <f t="shared" si="288"/>
        <v>9.6451637145821678</v>
      </c>
      <c r="U1308" s="39">
        <f t="shared" si="278"/>
        <v>0.10106179802981496</v>
      </c>
      <c r="V1308" s="39">
        <f t="shared" si="279"/>
        <v>5.0369438134763911E-2</v>
      </c>
      <c r="W1308" s="39">
        <f t="shared" si="280"/>
        <v>5.0692359895051053E-2</v>
      </c>
      <c r="Z1308" s="37"/>
      <c r="AA1308" s="37"/>
    </row>
    <row r="1309" spans="1:27">
      <c r="A1309" s="1">
        <v>1979.05</v>
      </c>
      <c r="B1309" s="11">
        <v>99.73</v>
      </c>
      <c r="C1309" s="4">
        <v>5.2933300000000001</v>
      </c>
      <c r="D1309" s="11">
        <v>13.753299999999999</v>
      </c>
      <c r="E1309" s="11">
        <v>71.5</v>
      </c>
      <c r="F1309" s="4">
        <f t="shared" si="284"/>
        <v>1979.3749999999015</v>
      </c>
      <c r="G1309" s="22">
        <v>9.25</v>
      </c>
      <c r="H1309" s="22">
        <f>G1309+100*variable_alloc_parm!B$8</f>
        <v>9.25</v>
      </c>
      <c r="I1309" s="4">
        <f t="shared" si="281"/>
        <v>425.00323076923087</v>
      </c>
      <c r="J1309" s="4">
        <f t="shared" si="282"/>
        <v>22.557729384615389</v>
      </c>
      <c r="K1309" s="33">
        <f t="shared" si="285"/>
        <v>90264.955798079318</v>
      </c>
      <c r="L1309" s="4">
        <f t="shared" si="286"/>
        <v>58.610216923076933</v>
      </c>
      <c r="M1309" s="33">
        <f t="shared" si="283"/>
        <v>12448.019819289324</v>
      </c>
      <c r="N1309" s="15">
        <f t="shared" si="275"/>
        <v>8.7943832898149594</v>
      </c>
      <c r="O1309" s="6"/>
      <c r="P1309" s="7">
        <f t="shared" si="276"/>
        <v>10.728950511599072</v>
      </c>
      <c r="Q1309" s="7"/>
      <c r="R1309" s="46">
        <f t="shared" si="277"/>
        <v>9.1052965524399773E-2</v>
      </c>
      <c r="S1309" s="22">
        <f t="shared" si="287"/>
        <v>1.030044769334399</v>
      </c>
      <c r="T1309" s="22">
        <f t="shared" si="288"/>
        <v>9.5534424285124437</v>
      </c>
      <c r="U1309" s="39">
        <f t="shared" si="278"/>
        <v>0.10840015297084604</v>
      </c>
      <c r="V1309" s="39">
        <f t="shared" si="279"/>
        <v>5.3756804855167539E-2</v>
      </c>
      <c r="W1309" s="39">
        <f t="shared" si="280"/>
        <v>5.4643348115678503E-2</v>
      </c>
      <c r="Z1309" s="37"/>
      <c r="AA1309" s="37"/>
    </row>
    <row r="1310" spans="1:27">
      <c r="A1310" s="1">
        <v>1979.06</v>
      </c>
      <c r="B1310" s="11">
        <v>101.7</v>
      </c>
      <c r="C1310" s="4">
        <v>5.34</v>
      </c>
      <c r="D1310" s="11">
        <v>13.98</v>
      </c>
      <c r="E1310" s="11">
        <v>72.3</v>
      </c>
      <c r="F1310" s="4">
        <f t="shared" si="284"/>
        <v>1979.4583333332348</v>
      </c>
      <c r="G1310" s="22">
        <v>8.91</v>
      </c>
      <c r="H1310" s="22">
        <f>G1310+100*variable_alloc_parm!B$8</f>
        <v>8.91</v>
      </c>
      <c r="I1310" s="4">
        <f t="shared" si="281"/>
        <v>428.60290456431545</v>
      </c>
      <c r="J1310" s="4">
        <f t="shared" si="282"/>
        <v>22.504813278008303</v>
      </c>
      <c r="K1310" s="33">
        <f t="shared" si="285"/>
        <v>91427.787885469064</v>
      </c>
      <c r="L1310" s="4">
        <f t="shared" si="286"/>
        <v>58.917095435684665</v>
      </c>
      <c r="M1310" s="33">
        <f t="shared" si="283"/>
        <v>12567.949603135276</v>
      </c>
      <c r="N1310" s="15">
        <f t="shared" si="275"/>
        <v>8.8539377646939563</v>
      </c>
      <c r="O1310" s="6"/>
      <c r="P1310" s="7">
        <f t="shared" si="276"/>
        <v>10.809180598290331</v>
      </c>
      <c r="Q1310" s="7"/>
      <c r="R1310" s="46">
        <f t="shared" si="277"/>
        <v>9.4292456494697266E-2</v>
      </c>
      <c r="S1310" s="22">
        <f t="shared" si="287"/>
        <v>1.0048016460396398</v>
      </c>
      <c r="T1310" s="22">
        <f t="shared" si="288"/>
        <v>9.7315884963734316</v>
      </c>
      <c r="U1310" s="39">
        <f t="shared" si="278"/>
        <v>0.11041797916582263</v>
      </c>
      <c r="V1310" s="39">
        <f t="shared" si="279"/>
        <v>5.6350250301478111E-2</v>
      </c>
      <c r="W1310" s="39">
        <f t="shared" si="280"/>
        <v>5.4067728864344522E-2</v>
      </c>
      <c r="Z1310" s="37"/>
      <c r="AA1310" s="37"/>
    </row>
    <row r="1311" spans="1:27">
      <c r="A1311" s="1">
        <v>1979.07</v>
      </c>
      <c r="B1311" s="11">
        <v>102.7</v>
      </c>
      <c r="C1311" s="4">
        <v>5.3966700000000003</v>
      </c>
      <c r="D1311" s="11">
        <v>14.1967</v>
      </c>
      <c r="E1311" s="11">
        <v>73.099999999999994</v>
      </c>
      <c r="F1311" s="4">
        <f t="shared" si="284"/>
        <v>1979.5416666665681</v>
      </c>
      <c r="G1311" s="22">
        <v>8.9499999999999993</v>
      </c>
      <c r="H1311" s="22">
        <f>G1311+100*variable_alloc_parm!B$8</f>
        <v>8.9499999999999993</v>
      </c>
      <c r="I1311" s="4">
        <f t="shared" si="281"/>
        <v>428.08057455540364</v>
      </c>
      <c r="J1311" s="4">
        <f t="shared" si="282"/>
        <v>22.494738016415877</v>
      </c>
      <c r="K1311" s="33">
        <f t="shared" si="285"/>
        <v>91716.240279859645</v>
      </c>
      <c r="L1311" s="4">
        <f t="shared" si="286"/>
        <v>59.175574418604668</v>
      </c>
      <c r="M1311" s="33">
        <f t="shared" si="283"/>
        <v>12678.363664859626</v>
      </c>
      <c r="N1311" s="15">
        <f t="shared" si="275"/>
        <v>8.8274980455423666</v>
      </c>
      <c r="O1311" s="6"/>
      <c r="P1311" s="7">
        <f t="shared" si="276"/>
        <v>10.784338517075033</v>
      </c>
      <c r="Q1311" s="7"/>
      <c r="R1311" s="46">
        <f t="shared" si="277"/>
        <v>9.4825501424015093E-2</v>
      </c>
      <c r="S1311" s="22">
        <f t="shared" si="287"/>
        <v>1.0022294077638916</v>
      </c>
      <c r="T1311" s="22">
        <f t="shared" si="288"/>
        <v>9.6713031040074586</v>
      </c>
      <c r="U1311" s="39">
        <f t="shared" si="278"/>
        <v>0.11287090177119952</v>
      </c>
      <c r="V1311" s="39">
        <f t="shared" si="279"/>
        <v>5.9327623602140944E-2</v>
      </c>
      <c r="W1311" s="39">
        <f t="shared" si="280"/>
        <v>5.3543278169058572E-2</v>
      </c>
      <c r="Z1311" s="37"/>
      <c r="AA1311" s="37"/>
    </row>
    <row r="1312" spans="1:27">
      <c r="A1312" s="1">
        <v>1979.08</v>
      </c>
      <c r="B1312" s="11">
        <v>107.4</v>
      </c>
      <c r="C1312" s="4">
        <v>5.4533300000000002</v>
      </c>
      <c r="D1312" s="11">
        <v>14.4133</v>
      </c>
      <c r="E1312" s="11">
        <v>73.8</v>
      </c>
      <c r="F1312" s="4">
        <f t="shared" si="284"/>
        <v>1979.6249999999013</v>
      </c>
      <c r="G1312" s="22">
        <v>9.0299999999999994</v>
      </c>
      <c r="H1312" s="22">
        <f>G1312+100*variable_alloc_parm!B$8</f>
        <v>9.0299999999999994</v>
      </c>
      <c r="I1312" s="4">
        <f t="shared" si="281"/>
        <v>443.42520325203265</v>
      </c>
      <c r="J1312" s="4">
        <f t="shared" si="282"/>
        <v>22.515306924119248</v>
      </c>
      <c r="K1312" s="33">
        <f t="shared" si="285"/>
        <v>95405.818102534497</v>
      </c>
      <c r="L1312" s="4">
        <f t="shared" si="286"/>
        <v>59.508570596205978</v>
      </c>
      <c r="M1312" s="33">
        <f t="shared" si="283"/>
        <v>12803.656220272444</v>
      </c>
      <c r="N1312" s="15">
        <f t="shared" si="275"/>
        <v>9.1271657972150351</v>
      </c>
      <c r="O1312" s="6"/>
      <c r="P1312" s="7">
        <f t="shared" si="276"/>
        <v>11.156331375849184</v>
      </c>
      <c r="Q1312" s="7"/>
      <c r="R1312" s="46">
        <f t="shared" si="277"/>
        <v>9.0746477696883918E-2</v>
      </c>
      <c r="S1312" s="22">
        <f t="shared" si="287"/>
        <v>0.9881636923006627</v>
      </c>
      <c r="T1312" s="22">
        <f t="shared" si="288"/>
        <v>9.6009266441916079</v>
      </c>
      <c r="U1312" s="39">
        <f t="shared" si="278"/>
        <v>0.11340784433525886</v>
      </c>
      <c r="V1312" s="39">
        <f t="shared" si="279"/>
        <v>5.9991130331344067E-2</v>
      </c>
      <c r="W1312" s="39">
        <f t="shared" si="280"/>
        <v>5.3416714003914789E-2</v>
      </c>
      <c r="Z1312" s="37"/>
      <c r="AA1312" s="37"/>
    </row>
    <row r="1313" spans="1:27">
      <c r="A1313" s="1">
        <v>1979.09</v>
      </c>
      <c r="B1313" s="11">
        <v>108.6</v>
      </c>
      <c r="C1313" s="4">
        <v>5.51</v>
      </c>
      <c r="D1313" s="11">
        <v>14.63</v>
      </c>
      <c r="E1313" s="11">
        <v>74.599999999999994</v>
      </c>
      <c r="F1313" s="4">
        <f t="shared" si="284"/>
        <v>1979.7083333332346</v>
      </c>
      <c r="G1313" s="22">
        <v>9.33</v>
      </c>
      <c r="H1313" s="22">
        <f>G1313+100*variable_alloc_parm!B$8</f>
        <v>9.33</v>
      </c>
      <c r="I1313" s="4">
        <f t="shared" si="281"/>
        <v>443.57131367292237</v>
      </c>
      <c r="J1313" s="4">
        <f t="shared" si="282"/>
        <v>22.505321715817697</v>
      </c>
      <c r="K1313" s="33">
        <f t="shared" si="285"/>
        <v>95840.768578932795</v>
      </c>
      <c r="L1313" s="4">
        <f t="shared" si="286"/>
        <v>59.75550938337804</v>
      </c>
      <c r="M1313" s="33">
        <f t="shared" si="283"/>
        <v>12911.145896038553</v>
      </c>
      <c r="N1313" s="15">
        <f t="shared" si="275"/>
        <v>9.112758990740959</v>
      </c>
      <c r="O1313" s="6"/>
      <c r="P1313" s="7">
        <f t="shared" si="276"/>
        <v>11.144412105091893</v>
      </c>
      <c r="Q1313" s="7"/>
      <c r="R1313" s="46">
        <f t="shared" si="277"/>
        <v>8.8786091274875911E-2</v>
      </c>
      <c r="S1313" s="22">
        <f t="shared" si="287"/>
        <v>0.94765923764923543</v>
      </c>
      <c r="T1313" s="22">
        <f t="shared" si="288"/>
        <v>9.3855467777578525</v>
      </c>
      <c r="U1313" s="39">
        <f t="shared" si="278"/>
        <v>0.11305552603619384</v>
      </c>
      <c r="V1313" s="39">
        <f t="shared" si="279"/>
        <v>6.2200426914902129E-2</v>
      </c>
      <c r="W1313" s="39">
        <f t="shared" si="280"/>
        <v>5.0855099121291714E-2</v>
      </c>
      <c r="Z1313" s="37"/>
      <c r="AA1313" s="37"/>
    </row>
    <row r="1314" spans="1:27">
      <c r="A1314" s="1">
        <v>1979.1</v>
      </c>
      <c r="B1314" s="11">
        <v>104.5</v>
      </c>
      <c r="C1314" s="4">
        <v>5.5566700000000004</v>
      </c>
      <c r="D1314" s="11">
        <v>14.7067</v>
      </c>
      <c r="E1314" s="11">
        <v>75.2</v>
      </c>
      <c r="F1314" s="4">
        <f t="shared" si="284"/>
        <v>1979.7916666665678</v>
      </c>
      <c r="G1314" s="22">
        <v>10.3</v>
      </c>
      <c r="H1314" s="22">
        <f>G1314+100*variable_alloc_parm!B$8</f>
        <v>10.3</v>
      </c>
      <c r="I1314" s="4">
        <f t="shared" si="281"/>
        <v>423.4195478723405</v>
      </c>
      <c r="J1314" s="4">
        <f t="shared" si="282"/>
        <v>22.514858364361707</v>
      </c>
      <c r="K1314" s="33">
        <f t="shared" si="285"/>
        <v>91892.044759967714</v>
      </c>
      <c r="L1314" s="4">
        <f t="shared" si="286"/>
        <v>59.589514494680856</v>
      </c>
      <c r="M1314" s="33">
        <f t="shared" si="283"/>
        <v>12932.332389200163</v>
      </c>
      <c r="N1314" s="15">
        <f t="shared" si="275"/>
        <v>8.6818433068993155</v>
      </c>
      <c r="O1314" s="6"/>
      <c r="P1314" s="7">
        <f t="shared" si="276"/>
        <v>10.624838288277681</v>
      </c>
      <c r="Q1314" s="7"/>
      <c r="R1314" s="46">
        <f t="shared" si="277"/>
        <v>8.4815287363696645E-2</v>
      </c>
      <c r="S1314" s="22">
        <f t="shared" si="287"/>
        <v>0.98720293819717986</v>
      </c>
      <c r="T1314" s="22">
        <f t="shared" si="288"/>
        <v>8.8233349439243458</v>
      </c>
      <c r="U1314" s="39">
        <f t="shared" si="278"/>
        <v>0.11753450057390258</v>
      </c>
      <c r="V1314" s="39">
        <f t="shared" si="279"/>
        <v>7.029506667040053E-2</v>
      </c>
      <c r="W1314" s="39">
        <f t="shared" si="280"/>
        <v>4.7239433903502048E-2</v>
      </c>
      <c r="Z1314" s="37"/>
      <c r="AA1314" s="37"/>
    </row>
    <row r="1315" spans="1:27">
      <c r="A1315" s="1">
        <v>1979.11</v>
      </c>
      <c r="B1315" s="11">
        <v>103.7</v>
      </c>
      <c r="C1315" s="4">
        <v>5.6033299999999997</v>
      </c>
      <c r="D1315" s="11">
        <v>14.783300000000001</v>
      </c>
      <c r="E1315" s="11">
        <v>75.900000000000006</v>
      </c>
      <c r="F1315" s="4">
        <f t="shared" si="284"/>
        <v>1979.8749999999011</v>
      </c>
      <c r="G1315" s="22">
        <v>10.65</v>
      </c>
      <c r="H1315" s="22">
        <f>G1315+100*variable_alloc_parm!B$8</f>
        <v>10.65</v>
      </c>
      <c r="I1315" s="4">
        <f t="shared" si="281"/>
        <v>416.30289855072471</v>
      </c>
      <c r="J1315" s="4">
        <f t="shared" si="282"/>
        <v>22.494527681159422</v>
      </c>
      <c r="K1315" s="33">
        <f t="shared" si="285"/>
        <v>90754.384059812248</v>
      </c>
      <c r="L1315" s="4">
        <f t="shared" si="286"/>
        <v>59.347450724637696</v>
      </c>
      <c r="M1315" s="33">
        <f t="shared" si="283"/>
        <v>12937.794463562415</v>
      </c>
      <c r="N1315" s="15">
        <f t="shared" si="275"/>
        <v>8.5187843029835602</v>
      </c>
      <c r="O1315" s="6"/>
      <c r="P1315" s="7">
        <f t="shared" si="276"/>
        <v>10.433469269423099</v>
      </c>
      <c r="Q1315" s="7"/>
      <c r="R1315" s="46">
        <f t="shared" si="277"/>
        <v>8.394033968829677E-2</v>
      </c>
      <c r="S1315" s="22">
        <f t="shared" si="287"/>
        <v>1.0249286541450782</v>
      </c>
      <c r="T1315" s="22">
        <f t="shared" si="288"/>
        <v>8.6300889069402533</v>
      </c>
      <c r="U1315" s="39">
        <f t="shared" si="278"/>
        <v>0.11661860415602532</v>
      </c>
      <c r="V1315" s="39">
        <f t="shared" si="279"/>
        <v>7.4146520468323818E-2</v>
      </c>
      <c r="W1315" s="39">
        <f t="shared" si="280"/>
        <v>4.2472083687701501E-2</v>
      </c>
      <c r="Z1315" s="37"/>
      <c r="AA1315" s="37"/>
    </row>
    <row r="1316" spans="1:27">
      <c r="A1316" s="1">
        <v>1979.12</v>
      </c>
      <c r="B1316" s="11">
        <v>107.8</v>
      </c>
      <c r="C1316" s="4">
        <v>5.65</v>
      </c>
      <c r="D1316" s="11">
        <v>14.86</v>
      </c>
      <c r="E1316" s="11">
        <v>76.7</v>
      </c>
      <c r="F1316" s="4">
        <f t="shared" si="284"/>
        <v>1979.9583333332343</v>
      </c>
      <c r="G1316" s="22">
        <v>10.39</v>
      </c>
      <c r="H1316" s="22">
        <f>G1316+100*variable_alloc_parm!B$8</f>
        <v>10.39</v>
      </c>
      <c r="I1316" s="4">
        <f t="shared" si="281"/>
        <v>428.24850065189054</v>
      </c>
      <c r="J1316" s="4">
        <f t="shared" si="282"/>
        <v>22.445306388526731</v>
      </c>
      <c r="K1316" s="33">
        <f t="shared" si="285"/>
        <v>93766.293405083925</v>
      </c>
      <c r="L1316" s="4">
        <f t="shared" si="286"/>
        <v>59.033142112125169</v>
      </c>
      <c r="M1316" s="33">
        <f t="shared" si="283"/>
        <v>12925.48348793643</v>
      </c>
      <c r="N1316" s="15">
        <f t="shared" si="275"/>
        <v>8.7452044046692947</v>
      </c>
      <c r="O1316" s="6"/>
      <c r="P1316" s="7">
        <f t="shared" si="276"/>
        <v>10.717928631289352</v>
      </c>
      <c r="Q1316" s="7"/>
      <c r="R1316" s="46">
        <f t="shared" si="277"/>
        <v>8.4055550379180333E-2</v>
      </c>
      <c r="S1316" s="22">
        <f t="shared" si="287"/>
        <v>0.98376644574528849</v>
      </c>
      <c r="T1316" s="22">
        <f t="shared" si="288"/>
        <v>8.7529675164066045</v>
      </c>
      <c r="U1316" s="39">
        <f t="shared" si="278"/>
        <v>0.11581447133810352</v>
      </c>
      <c r="V1316" s="39">
        <f t="shared" si="279"/>
        <v>7.3379812698553426E-2</v>
      </c>
      <c r="W1316" s="39">
        <f t="shared" si="280"/>
        <v>4.2434658639550094E-2</v>
      </c>
      <c r="Z1316" s="37"/>
      <c r="AA1316" s="37"/>
    </row>
    <row r="1317" spans="1:27">
      <c r="A1317" s="1">
        <v>1980.01</v>
      </c>
      <c r="B1317" s="11">
        <v>110.9</v>
      </c>
      <c r="C1317" s="4">
        <v>5.7</v>
      </c>
      <c r="D1317" s="11">
        <v>15.003299999999999</v>
      </c>
      <c r="E1317" s="11">
        <v>77.8</v>
      </c>
      <c r="F1317" s="4">
        <f t="shared" si="284"/>
        <v>1980.0416666665676</v>
      </c>
      <c r="G1317" s="22">
        <v>10.8</v>
      </c>
      <c r="H1317" s="22">
        <f>G1317+100*variable_alloc_parm!B$8</f>
        <v>10.8</v>
      </c>
      <c r="I1317" s="4">
        <f t="shared" si="281"/>
        <v>434.33457583547562</v>
      </c>
      <c r="J1317" s="4">
        <f t="shared" si="282"/>
        <v>22.323778920308488</v>
      </c>
      <c r="K1317" s="33">
        <f t="shared" si="285"/>
        <v>95506.179344893506</v>
      </c>
      <c r="L1317" s="4">
        <f t="shared" si="286"/>
        <v>58.759710925449887</v>
      </c>
      <c r="M1317" s="33">
        <f t="shared" si="283"/>
        <v>12920.720113302445</v>
      </c>
      <c r="N1317" s="15">
        <f t="shared" si="275"/>
        <v>8.8509341807291104</v>
      </c>
      <c r="O1317" s="6"/>
      <c r="P1317" s="7">
        <f t="shared" si="276"/>
        <v>10.854081878724754</v>
      </c>
      <c r="Q1317" s="7"/>
      <c r="R1317" s="46">
        <f t="shared" si="277"/>
        <v>7.9834698453491879E-2</v>
      </c>
      <c r="S1317" s="22">
        <f t="shared" si="287"/>
        <v>0.91740152564398236</v>
      </c>
      <c r="T1317" s="22">
        <f t="shared" si="288"/>
        <v>8.4891281428550585</v>
      </c>
      <c r="U1317" s="39">
        <f t="shared" si="278"/>
        <v>0.11014020821413251</v>
      </c>
      <c r="V1317" s="39">
        <f t="shared" si="279"/>
        <v>7.3558380560686532E-2</v>
      </c>
      <c r="W1317" s="39">
        <f t="shared" si="280"/>
        <v>3.6581827653445975E-2</v>
      </c>
      <c r="Z1317" s="37"/>
      <c r="AA1317" s="37"/>
    </row>
    <row r="1318" spans="1:27">
      <c r="A1318" s="1">
        <v>1980.02</v>
      </c>
      <c r="B1318" s="11">
        <v>115.3</v>
      </c>
      <c r="C1318" s="4">
        <v>5.75</v>
      </c>
      <c r="D1318" s="11">
        <v>15.146699999999999</v>
      </c>
      <c r="E1318" s="11">
        <v>78.900000000000006</v>
      </c>
      <c r="F1318" s="4">
        <f t="shared" si="284"/>
        <v>1980.1249999999009</v>
      </c>
      <c r="G1318" s="22">
        <v>12.41</v>
      </c>
      <c r="H1318" s="22">
        <f>G1318+100*variable_alloc_parm!B$8</f>
        <v>12.41</v>
      </c>
      <c r="I1318" s="4">
        <f t="shared" si="281"/>
        <v>445.27135614702155</v>
      </c>
      <c r="J1318" s="4">
        <f t="shared" si="282"/>
        <v>22.205640050697088</v>
      </c>
      <c r="K1318" s="33">
        <f t="shared" si="285"/>
        <v>98317.978105415503</v>
      </c>
      <c r="L1318" s="4">
        <f t="shared" si="286"/>
        <v>58.494290114068448</v>
      </c>
      <c r="M1318" s="33">
        <f t="shared" si="283"/>
        <v>12915.810225232413</v>
      </c>
      <c r="N1318" s="15">
        <f t="shared" si="275"/>
        <v>9.0544760921925178</v>
      </c>
      <c r="O1318" s="6"/>
      <c r="P1318" s="7">
        <f t="shared" si="276"/>
        <v>11.109252312727023</v>
      </c>
      <c r="Q1318" s="7"/>
      <c r="R1318" s="46">
        <f t="shared" si="277"/>
        <v>6.2137165228765279E-2</v>
      </c>
      <c r="S1318" s="22">
        <f t="shared" si="287"/>
        <v>0.99125648533881872</v>
      </c>
      <c r="T1318" s="22">
        <f t="shared" si="288"/>
        <v>7.6793620117894337</v>
      </c>
      <c r="U1318" s="39">
        <f t="shared" si="278"/>
        <v>0.10357782711324814</v>
      </c>
      <c r="V1318" s="39">
        <f t="shared" si="279"/>
        <v>8.2715176581483529E-2</v>
      </c>
      <c r="W1318" s="39">
        <f t="shared" si="280"/>
        <v>2.0862650531764615E-2</v>
      </c>
      <c r="Z1318" s="37"/>
      <c r="AA1318" s="37"/>
    </row>
    <row r="1319" spans="1:27">
      <c r="A1319" s="1">
        <v>1980.03</v>
      </c>
      <c r="B1319" s="11">
        <v>104.7</v>
      </c>
      <c r="C1319" s="4">
        <v>5.8</v>
      </c>
      <c r="D1319" s="11">
        <v>15.29</v>
      </c>
      <c r="E1319" s="11">
        <v>80.099999999999994</v>
      </c>
      <c r="F1319" s="4">
        <f t="shared" si="284"/>
        <v>1980.2083333332341</v>
      </c>
      <c r="G1319" s="22">
        <v>12.75</v>
      </c>
      <c r="H1319" s="22">
        <f>G1319+100*variable_alloc_parm!B$8</f>
        <v>12.75</v>
      </c>
      <c r="I1319" s="4">
        <f t="shared" si="281"/>
        <v>398.27827715355818</v>
      </c>
      <c r="J1319" s="4">
        <f t="shared" si="282"/>
        <v>22.06317103620475</v>
      </c>
      <c r="K1319" s="33">
        <f t="shared" si="285"/>
        <v>88347.659437802678</v>
      </c>
      <c r="L1319" s="4">
        <f t="shared" si="286"/>
        <v>58.163083645443201</v>
      </c>
      <c r="M1319" s="33">
        <f t="shared" si="283"/>
        <v>12901.964783228297</v>
      </c>
      <c r="N1319" s="15">
        <f t="shared" si="275"/>
        <v>8.0811509007854987</v>
      </c>
      <c r="O1319" s="6"/>
      <c r="P1319" s="7">
        <f t="shared" si="276"/>
        <v>9.924835697356496</v>
      </c>
      <c r="Q1319" s="7"/>
      <c r="R1319" s="46">
        <f t="shared" si="277"/>
        <v>7.3098972741579948E-2</v>
      </c>
      <c r="S1319" s="22">
        <f t="shared" si="287"/>
        <v>1.0862448859181546</v>
      </c>
      <c r="T1319" s="22">
        <f t="shared" si="288"/>
        <v>7.4981766873766658</v>
      </c>
      <c r="U1319" s="39">
        <f t="shared" si="278"/>
        <v>0.11781757133238635</v>
      </c>
      <c r="V1319" s="39">
        <f t="shared" si="279"/>
        <v>8.461038335075366E-2</v>
      </c>
      <c r="W1319" s="39">
        <f t="shared" si="280"/>
        <v>3.3207187981632691E-2</v>
      </c>
      <c r="Z1319" s="37"/>
      <c r="AA1319" s="37"/>
    </row>
    <row r="1320" spans="1:27">
      <c r="A1320" s="1">
        <v>1980.04</v>
      </c>
      <c r="B1320" s="11">
        <v>103</v>
      </c>
      <c r="C1320" s="4">
        <v>5.8466699999999996</v>
      </c>
      <c r="D1320" s="11">
        <v>15.173299999999999</v>
      </c>
      <c r="E1320" s="11">
        <v>81</v>
      </c>
      <c r="F1320" s="4">
        <f t="shared" si="284"/>
        <v>1980.2916666665674</v>
      </c>
      <c r="G1320" s="22">
        <v>11.47</v>
      </c>
      <c r="H1320" s="22">
        <f>G1320+100*variable_alloc_parm!B$8</f>
        <v>11.47</v>
      </c>
      <c r="I1320" s="4">
        <f t="shared" si="281"/>
        <v>387.4580246913581</v>
      </c>
      <c r="J1320" s="4">
        <f t="shared" si="282"/>
        <v>21.993584555555557</v>
      </c>
      <c r="K1320" s="33">
        <f t="shared" si="285"/>
        <v>86354.026973774366</v>
      </c>
      <c r="L1320" s="4">
        <f t="shared" si="286"/>
        <v>57.077833456790131</v>
      </c>
      <c r="M1320" s="33">
        <f t="shared" si="283"/>
        <v>12721.121917292918</v>
      </c>
      <c r="N1320" s="15">
        <f t="shared" si="275"/>
        <v>7.8440245047192176</v>
      </c>
      <c r="O1320" s="6"/>
      <c r="P1320" s="7">
        <f t="shared" si="276"/>
        <v>9.6444480482973134</v>
      </c>
      <c r="Q1320" s="7"/>
      <c r="R1320" s="46">
        <f t="shared" si="277"/>
        <v>9.0000669289211147E-2</v>
      </c>
      <c r="S1320" s="22">
        <f t="shared" si="287"/>
        <v>1.0899045574721604</v>
      </c>
      <c r="T1320" s="22">
        <f t="shared" si="288"/>
        <v>8.0543576794805904</v>
      </c>
      <c r="U1320" s="39">
        <f t="shared" si="278"/>
        <v>0.12042042697591238</v>
      </c>
      <c r="V1320" s="39">
        <f t="shared" si="279"/>
        <v>7.6057149488397258E-2</v>
      </c>
      <c r="W1320" s="39">
        <f t="shared" si="280"/>
        <v>4.4363277487515118E-2</v>
      </c>
      <c r="Z1320" s="37"/>
      <c r="AA1320" s="37"/>
    </row>
    <row r="1321" spans="1:27">
      <c r="A1321" s="1">
        <v>1980.05</v>
      </c>
      <c r="B1321" s="11">
        <v>107.7</v>
      </c>
      <c r="C1321" s="4">
        <v>5.8933299999999997</v>
      </c>
      <c r="D1321" s="11">
        <v>15.056699999999999</v>
      </c>
      <c r="E1321" s="11">
        <v>81.8</v>
      </c>
      <c r="F1321" s="4">
        <f t="shared" si="284"/>
        <v>1980.3749999999006</v>
      </c>
      <c r="G1321" s="22">
        <v>10.18</v>
      </c>
      <c r="H1321" s="22">
        <f>G1321+100*variable_alloc_parm!B$8</f>
        <v>10.18</v>
      </c>
      <c r="I1321" s="4">
        <f t="shared" si="281"/>
        <v>401.17591687041568</v>
      </c>
      <c r="J1321" s="4">
        <f t="shared" si="282"/>
        <v>21.952294022004892</v>
      </c>
      <c r="K1321" s="33">
        <f t="shared" si="285"/>
        <v>89819.093023615074</v>
      </c>
      <c r="L1321" s="4">
        <f t="shared" si="286"/>
        <v>56.085287163814186</v>
      </c>
      <c r="M1321" s="33">
        <f t="shared" si="283"/>
        <v>12556.909358669129</v>
      </c>
      <c r="N1321" s="15">
        <f t="shared" si="275"/>
        <v>8.1042258071764923</v>
      </c>
      <c r="O1321" s="6"/>
      <c r="P1321" s="7">
        <f t="shared" si="276"/>
        <v>9.9744124837086705</v>
      </c>
      <c r="Q1321" s="7"/>
      <c r="R1321" s="46">
        <f t="shared" si="277"/>
        <v>9.9587051863871331E-2</v>
      </c>
      <c r="S1321" s="22">
        <f t="shared" si="287"/>
        <v>1.0338153104575889</v>
      </c>
      <c r="T1321" s="22">
        <f t="shared" si="288"/>
        <v>8.6926280260699276</v>
      </c>
      <c r="U1321" s="39">
        <f t="shared" si="278"/>
        <v>0.11998882624858798</v>
      </c>
      <c r="V1321" s="39">
        <f t="shared" si="279"/>
        <v>6.8623577027353555E-2</v>
      </c>
      <c r="W1321" s="39">
        <f t="shared" si="280"/>
        <v>5.1365249221234421E-2</v>
      </c>
      <c r="Z1321" s="37"/>
      <c r="AA1321" s="37"/>
    </row>
    <row r="1322" spans="1:27">
      <c r="A1322" s="1">
        <v>1980.06</v>
      </c>
      <c r="B1322" s="11">
        <v>114.6</v>
      </c>
      <c r="C1322" s="4">
        <v>5.94</v>
      </c>
      <c r="D1322" s="11">
        <v>14.94</v>
      </c>
      <c r="E1322" s="11">
        <v>82.7</v>
      </c>
      <c r="F1322" s="4">
        <f t="shared" si="284"/>
        <v>1980.4583333332339</v>
      </c>
      <c r="G1322" s="22">
        <v>9.7799999999999994</v>
      </c>
      <c r="H1322" s="22">
        <f>G1322+100*variable_alloc_parm!B$8</f>
        <v>9.7799999999999994</v>
      </c>
      <c r="I1322" s="4">
        <f t="shared" si="281"/>
        <v>422.23240628778723</v>
      </c>
      <c r="J1322" s="4">
        <f t="shared" si="282"/>
        <v>21.885344619105204</v>
      </c>
      <c r="K1322" s="33">
        <f t="shared" si="285"/>
        <v>94941.745819204632</v>
      </c>
      <c r="L1322" s="4">
        <f t="shared" si="286"/>
        <v>55.044957678355509</v>
      </c>
      <c r="M1322" s="33">
        <f t="shared" si="283"/>
        <v>12377.222360723536</v>
      </c>
      <c r="N1322" s="15">
        <f t="shared" si="275"/>
        <v>8.5120779623067406</v>
      </c>
      <c r="O1322" s="6"/>
      <c r="P1322" s="7">
        <f t="shared" si="276"/>
        <v>10.48490462577389</v>
      </c>
      <c r="Q1322" s="7"/>
      <c r="R1322" s="46">
        <f t="shared" si="277"/>
        <v>9.8297418837549042E-2</v>
      </c>
      <c r="S1322" s="22">
        <f t="shared" si="287"/>
        <v>0.97896138321192905</v>
      </c>
      <c r="T1322" s="22">
        <f t="shared" si="288"/>
        <v>8.8887736978445044</v>
      </c>
      <c r="U1322" s="39">
        <f t="shared" si="278"/>
        <v>0.11667441295748793</v>
      </c>
      <c r="V1322" s="39">
        <f t="shared" si="279"/>
        <v>6.8408284515380169E-2</v>
      </c>
      <c r="W1322" s="39">
        <f t="shared" si="280"/>
        <v>4.8266128442107759E-2</v>
      </c>
      <c r="Z1322" s="37"/>
      <c r="AA1322" s="37"/>
    </row>
    <row r="1323" spans="1:27">
      <c r="A1323" s="1">
        <v>1980.07</v>
      </c>
      <c r="B1323" s="11">
        <v>119.8</v>
      </c>
      <c r="C1323" s="4">
        <v>5.9833299999999996</v>
      </c>
      <c r="D1323" s="11">
        <v>14.84</v>
      </c>
      <c r="E1323" s="11">
        <v>82.7</v>
      </c>
      <c r="F1323" s="4">
        <f t="shared" si="284"/>
        <v>1980.5416666665672</v>
      </c>
      <c r="G1323" s="22">
        <v>10.25</v>
      </c>
      <c r="H1323" s="22">
        <f>G1323+100*variable_alloc_parm!B$8</f>
        <v>10.25</v>
      </c>
      <c r="I1323" s="4">
        <f t="shared" si="281"/>
        <v>441.39129383313184</v>
      </c>
      <c r="J1323" s="4">
        <f t="shared" si="282"/>
        <v>22.044989733978237</v>
      </c>
      <c r="K1323" s="33">
        <f t="shared" si="285"/>
        <v>99662.828378200269</v>
      </c>
      <c r="L1323" s="4">
        <f t="shared" si="286"/>
        <v>54.676517533252728</v>
      </c>
      <c r="M1323" s="33">
        <f t="shared" si="283"/>
        <v>12345.545685580068</v>
      </c>
      <c r="N1323" s="15">
        <f t="shared" si="275"/>
        <v>8.8808655272958408</v>
      </c>
      <c r="O1323" s="6"/>
      <c r="P1323" s="7">
        <f t="shared" si="276"/>
        <v>10.946930734313666</v>
      </c>
      <c r="Q1323" s="7"/>
      <c r="R1323" s="46">
        <f t="shared" si="277"/>
        <v>8.8164511549686464E-2</v>
      </c>
      <c r="S1323" s="22">
        <f t="shared" si="287"/>
        <v>0.95756531230729502</v>
      </c>
      <c r="T1323" s="22">
        <f t="shared" si="288"/>
        <v>8.7017661942996689</v>
      </c>
      <c r="U1323" s="39">
        <f t="shared" si="278"/>
        <v>0.11103166742807868</v>
      </c>
      <c r="V1323" s="39">
        <f t="shared" si="279"/>
        <v>7.1096320450743322E-2</v>
      </c>
      <c r="W1323" s="39">
        <f t="shared" si="280"/>
        <v>3.9935346977335362E-2</v>
      </c>
      <c r="Z1323" s="37"/>
      <c r="AA1323" s="37"/>
    </row>
    <row r="1324" spans="1:27">
      <c r="A1324" s="1">
        <v>1980.08</v>
      </c>
      <c r="B1324" s="11">
        <v>123.5</v>
      </c>
      <c r="C1324" s="4">
        <v>6.0266700000000002</v>
      </c>
      <c r="D1324" s="11">
        <v>14.74</v>
      </c>
      <c r="E1324" s="11">
        <v>83.3</v>
      </c>
      <c r="F1324" s="4">
        <f t="shared" si="284"/>
        <v>1980.6249999999004</v>
      </c>
      <c r="G1324" s="22">
        <v>11.1</v>
      </c>
      <c r="H1324" s="22">
        <f>G1324+100*variable_alloc_parm!B$8</f>
        <v>11.1</v>
      </c>
      <c r="I1324" s="4">
        <f t="shared" si="281"/>
        <v>451.74609843937583</v>
      </c>
      <c r="J1324" s="4">
        <f t="shared" si="282"/>
        <v>22.044734081632658</v>
      </c>
      <c r="K1324" s="33">
        <f t="shared" si="285"/>
        <v>102415.65980870191</v>
      </c>
      <c r="L1324" s="4">
        <f t="shared" si="286"/>
        <v>53.91690276110446</v>
      </c>
      <c r="M1324" s="33">
        <f t="shared" si="283"/>
        <v>12223.537049232926</v>
      </c>
      <c r="N1324" s="15">
        <f t="shared" si="275"/>
        <v>9.071005981618379</v>
      </c>
      <c r="O1324" s="6"/>
      <c r="P1324" s="7">
        <f t="shared" si="276"/>
        <v>11.188545257817427</v>
      </c>
      <c r="Q1324" s="7"/>
      <c r="R1324" s="46">
        <f t="shared" si="277"/>
        <v>7.8083837878666004E-2</v>
      </c>
      <c r="S1324" s="22">
        <f t="shared" si="287"/>
        <v>0.98506715229684649</v>
      </c>
      <c r="T1324" s="22">
        <f t="shared" si="288"/>
        <v>8.2724913881024982</v>
      </c>
      <c r="U1324" s="39">
        <f t="shared" si="278"/>
        <v>9.7969185990176788E-2</v>
      </c>
      <c r="V1324" s="39">
        <f t="shared" si="279"/>
        <v>7.4303867471424034E-2</v>
      </c>
      <c r="W1324" s="39">
        <f t="shared" si="280"/>
        <v>2.3665318518752754E-2</v>
      </c>
      <c r="Z1324" s="37"/>
      <c r="AA1324" s="37"/>
    </row>
    <row r="1325" spans="1:27">
      <c r="A1325" s="1">
        <v>1980.09</v>
      </c>
      <c r="B1325" s="11">
        <v>126.5</v>
      </c>
      <c r="C1325" s="4">
        <v>6.07</v>
      </c>
      <c r="D1325" s="11">
        <v>14.64</v>
      </c>
      <c r="E1325" s="11">
        <v>84</v>
      </c>
      <c r="F1325" s="4">
        <f t="shared" si="284"/>
        <v>1980.7083333332337</v>
      </c>
      <c r="G1325" s="22">
        <v>11.51</v>
      </c>
      <c r="H1325" s="22">
        <f>G1325+100*variable_alloc_parm!B$8</f>
        <v>11.51</v>
      </c>
      <c r="I1325" s="4">
        <f t="shared" si="281"/>
        <v>458.86369047619053</v>
      </c>
      <c r="J1325" s="4">
        <f t="shared" si="282"/>
        <v>22.018202380952385</v>
      </c>
      <c r="K1325" s="33">
        <f t="shared" si="285"/>
        <v>104445.27396937218</v>
      </c>
      <c r="L1325" s="4">
        <f t="shared" si="286"/>
        <v>53.104857142857156</v>
      </c>
      <c r="M1325" s="33">
        <f t="shared" si="283"/>
        <v>12087.579532898095</v>
      </c>
      <c r="N1325" s="15">
        <f t="shared" si="275"/>
        <v>9.1960401317432368</v>
      </c>
      <c r="O1325" s="6"/>
      <c r="P1325" s="7">
        <f t="shared" si="276"/>
        <v>11.349812726304929</v>
      </c>
      <c r="Q1325" s="7"/>
      <c r="R1325" s="46">
        <f t="shared" si="277"/>
        <v>7.2835959625503183E-2</v>
      </c>
      <c r="S1325" s="22">
        <f t="shared" si="287"/>
        <v>0.99557219879022962</v>
      </c>
      <c r="T1325" s="22">
        <f t="shared" si="288"/>
        <v>8.0810515379609953</v>
      </c>
      <c r="U1325" s="39">
        <f t="shared" si="278"/>
        <v>9.0057723227128017E-2</v>
      </c>
      <c r="V1325" s="39">
        <f t="shared" si="279"/>
        <v>7.5720136129266313E-2</v>
      </c>
      <c r="W1325" s="39">
        <f t="shared" si="280"/>
        <v>1.4337587097861704E-2</v>
      </c>
      <c r="Z1325" s="37"/>
      <c r="AA1325" s="37"/>
    </row>
    <row r="1326" spans="1:27">
      <c r="A1326" s="1">
        <v>1980.1</v>
      </c>
      <c r="B1326" s="11">
        <v>130.19999999999999</v>
      </c>
      <c r="C1326" s="4">
        <v>6.1</v>
      </c>
      <c r="D1326" s="11">
        <v>14.7</v>
      </c>
      <c r="E1326" s="11">
        <v>84.8</v>
      </c>
      <c r="F1326" s="4">
        <f t="shared" si="284"/>
        <v>1980.7916666665669</v>
      </c>
      <c r="G1326" s="22">
        <v>11.75</v>
      </c>
      <c r="H1326" s="22">
        <f>G1326+100*variable_alloc_parm!B$8</f>
        <v>11.75</v>
      </c>
      <c r="I1326" s="4">
        <f t="shared" si="281"/>
        <v>467.8294811320755</v>
      </c>
      <c r="J1326" s="4">
        <f t="shared" si="282"/>
        <v>21.918278301886794</v>
      </c>
      <c r="K1326" s="33">
        <f t="shared" si="285"/>
        <v>106901.79035971379</v>
      </c>
      <c r="L1326" s="4">
        <f t="shared" si="286"/>
        <v>52.819457547169812</v>
      </c>
      <c r="M1326" s="33">
        <f t="shared" si="283"/>
        <v>12069.556976096717</v>
      </c>
      <c r="N1326" s="15">
        <f t="shared" si="275"/>
        <v>9.3578410467571072</v>
      </c>
      <c r="O1326" s="6"/>
      <c r="P1326" s="7">
        <f t="shared" si="276"/>
        <v>11.556163110889692</v>
      </c>
      <c r="Q1326" s="7"/>
      <c r="R1326" s="46">
        <f t="shared" si="277"/>
        <v>6.9029592685767832E-2</v>
      </c>
      <c r="S1326" s="22">
        <f t="shared" si="287"/>
        <v>0.9574436158599442</v>
      </c>
      <c r="T1326" s="22">
        <f t="shared" si="288"/>
        <v>7.9693714722587217</v>
      </c>
      <c r="U1326" s="39">
        <f t="shared" si="278"/>
        <v>8.4332377145880599E-2</v>
      </c>
      <c r="V1326" s="39">
        <f t="shared" si="279"/>
        <v>7.8563898778369445E-2</v>
      </c>
      <c r="W1326" s="39">
        <f t="shared" si="280"/>
        <v>5.7684783675111539E-3</v>
      </c>
      <c r="Z1326" s="37"/>
      <c r="AA1326" s="37"/>
    </row>
    <row r="1327" spans="1:27">
      <c r="A1327" s="1">
        <v>1980.11</v>
      </c>
      <c r="B1327" s="11">
        <v>135.69999999999999</v>
      </c>
      <c r="C1327" s="4">
        <v>6.13</v>
      </c>
      <c r="D1327" s="11">
        <v>14.76</v>
      </c>
      <c r="E1327" s="11">
        <v>85.5</v>
      </c>
      <c r="F1327" s="4">
        <f t="shared" si="284"/>
        <v>1980.8749999999002</v>
      </c>
      <c r="G1327" s="22">
        <v>12.68</v>
      </c>
      <c r="H1327" s="22">
        <f>G1327+100*variable_alloc_parm!B$8</f>
        <v>12.68</v>
      </c>
      <c r="I1327" s="4">
        <f t="shared" si="281"/>
        <v>483.59988304093571</v>
      </c>
      <c r="J1327" s="4">
        <f t="shared" si="282"/>
        <v>21.845742690058483</v>
      </c>
      <c r="K1327" s="33">
        <f t="shared" si="285"/>
        <v>110921.41009660518</v>
      </c>
      <c r="L1327" s="4">
        <f t="shared" si="286"/>
        <v>52.600842105263162</v>
      </c>
      <c r="M1327" s="33">
        <f t="shared" si="283"/>
        <v>12064.849027456834</v>
      </c>
      <c r="N1327" s="15">
        <f t="shared" si="275"/>
        <v>9.6540436632333861</v>
      </c>
      <c r="O1327" s="6"/>
      <c r="P1327" s="7">
        <f t="shared" si="276"/>
        <v>11.927567744896841</v>
      </c>
      <c r="Q1327" s="7"/>
      <c r="R1327" s="46">
        <f t="shared" si="277"/>
        <v>5.6791837574995688E-2</v>
      </c>
      <c r="S1327" s="22">
        <f t="shared" si="287"/>
        <v>1.0016172099037945</v>
      </c>
      <c r="T1327" s="22">
        <f t="shared" si="288"/>
        <v>7.567754169677011</v>
      </c>
      <c r="U1327" s="39">
        <f t="shared" si="278"/>
        <v>8.3277664823952602E-2</v>
      </c>
      <c r="V1327" s="39">
        <f t="shared" si="279"/>
        <v>8.7060991725470327E-2</v>
      </c>
      <c r="W1327" s="39">
        <f t="shared" si="280"/>
        <v>-3.7833269015177251E-3</v>
      </c>
      <c r="Z1327" s="37"/>
      <c r="AA1327" s="37"/>
    </row>
    <row r="1328" spans="1:27">
      <c r="A1328" s="1">
        <v>1980.12</v>
      </c>
      <c r="B1328" s="11">
        <v>133.5</v>
      </c>
      <c r="C1328" s="4">
        <v>6.16</v>
      </c>
      <c r="D1328" s="11">
        <v>14.82</v>
      </c>
      <c r="E1328" s="11">
        <v>86.3</v>
      </c>
      <c r="F1328" s="4">
        <f t="shared" si="284"/>
        <v>1980.9583333332334</v>
      </c>
      <c r="G1328" s="22">
        <v>12.84</v>
      </c>
      <c r="H1328" s="22">
        <f>G1328+100*variable_alloc_parm!B$8</f>
        <v>12.84</v>
      </c>
      <c r="I1328" s="4">
        <f t="shared" si="281"/>
        <v>471.34936268829671</v>
      </c>
      <c r="J1328" s="4">
        <f t="shared" si="282"/>
        <v>21.74915411355736</v>
      </c>
      <c r="K1328" s="33">
        <f t="shared" si="285"/>
        <v>108527.26610351507</v>
      </c>
      <c r="L1328" s="4">
        <f t="shared" si="286"/>
        <v>52.325075318655855</v>
      </c>
      <c r="M1328" s="33">
        <f t="shared" si="283"/>
        <v>12047.74594497448</v>
      </c>
      <c r="N1328" s="15">
        <f t="shared" si="275"/>
        <v>9.3899020849217401</v>
      </c>
      <c r="O1328" s="6"/>
      <c r="P1328" s="7">
        <f t="shared" si="276"/>
        <v>11.608006971345489</v>
      </c>
      <c r="Q1328" s="7"/>
      <c r="R1328" s="46">
        <f t="shared" si="277"/>
        <v>5.8567531084092489E-2</v>
      </c>
      <c r="S1328" s="22">
        <f t="shared" si="287"/>
        <v>1.0259640818205924</v>
      </c>
      <c r="T1328" s="22">
        <f t="shared" si="288"/>
        <v>7.5097263710922251</v>
      </c>
      <c r="U1328" s="39">
        <f t="shared" si="278"/>
        <v>9.0525660954746234E-2</v>
      </c>
      <c r="V1328" s="39">
        <f t="shared" si="279"/>
        <v>9.091647924203361E-2</v>
      </c>
      <c r="W1328" s="39">
        <f t="shared" si="280"/>
        <v>-3.9081828728737555E-4</v>
      </c>
      <c r="Z1328" s="37"/>
      <c r="AA1328" s="37"/>
    </row>
    <row r="1329" spans="1:27">
      <c r="A1329" s="1">
        <v>1981.01</v>
      </c>
      <c r="B1329" s="11">
        <v>133</v>
      </c>
      <c r="C1329" s="4">
        <v>6.2</v>
      </c>
      <c r="D1329" s="11">
        <v>14.74</v>
      </c>
      <c r="E1329" s="11">
        <v>87</v>
      </c>
      <c r="F1329" s="4">
        <f t="shared" si="284"/>
        <v>1981.0416666665667</v>
      </c>
      <c r="G1329" s="22">
        <v>12.57</v>
      </c>
      <c r="H1329" s="22">
        <f>G1329+100*variable_alloc_parm!B$8</f>
        <v>12.57</v>
      </c>
      <c r="I1329" s="4">
        <f t="shared" si="281"/>
        <v>465.80574712643687</v>
      </c>
      <c r="J1329" s="4">
        <f t="shared" si="282"/>
        <v>21.714252873563222</v>
      </c>
      <c r="K1329" s="33">
        <f t="shared" si="285"/>
        <v>107667.49817265612</v>
      </c>
      <c r="L1329" s="4">
        <f t="shared" si="286"/>
        <v>51.623885057471277</v>
      </c>
      <c r="M1329" s="33">
        <f t="shared" si="283"/>
        <v>11932.473105751515</v>
      </c>
      <c r="N1329" s="15">
        <f t="shared" si="275"/>
        <v>9.2594045308779496</v>
      </c>
      <c r="O1329" s="6"/>
      <c r="P1329" s="7">
        <f t="shared" si="276"/>
        <v>11.454209284131183</v>
      </c>
      <c r="Q1329" s="7"/>
      <c r="R1329" s="46">
        <f t="shared" si="277"/>
        <v>6.3641666217788925E-2</v>
      </c>
      <c r="S1329" s="22">
        <f t="shared" si="287"/>
        <v>0.97626896793785978</v>
      </c>
      <c r="T1329" s="22">
        <f t="shared" si="288"/>
        <v>7.6427176053549823</v>
      </c>
      <c r="U1329" s="39">
        <f t="shared" si="278"/>
        <v>8.9993765283575167E-2</v>
      </c>
      <c r="V1329" s="39">
        <f t="shared" si="279"/>
        <v>8.9011131540330801E-2</v>
      </c>
      <c r="W1329" s="39">
        <f t="shared" si="280"/>
        <v>9.8263374324436548E-4</v>
      </c>
      <c r="Z1329" s="37"/>
      <c r="AA1329" s="37"/>
    </row>
    <row r="1330" spans="1:27">
      <c r="A1330" s="1">
        <v>1981.02</v>
      </c>
      <c r="B1330" s="11">
        <v>128.4</v>
      </c>
      <c r="C1330" s="4">
        <v>6.24</v>
      </c>
      <c r="D1330" s="11">
        <v>14.66</v>
      </c>
      <c r="E1330" s="11">
        <v>87.9</v>
      </c>
      <c r="F1330" s="4">
        <f t="shared" si="284"/>
        <v>1981.1249999999</v>
      </c>
      <c r="G1330" s="22">
        <v>13.19</v>
      </c>
      <c r="H1330" s="22">
        <f>G1330+100*variable_alloc_parm!B$8</f>
        <v>13.19</v>
      </c>
      <c r="I1330" s="4">
        <f t="shared" si="281"/>
        <v>445.09078498293525</v>
      </c>
      <c r="J1330" s="4">
        <f t="shared" si="282"/>
        <v>21.630580204778159</v>
      </c>
      <c r="K1330" s="33">
        <f t="shared" si="285"/>
        <v>103296.03584083401</v>
      </c>
      <c r="L1330" s="4">
        <f t="shared" si="286"/>
        <v>50.817997724687153</v>
      </c>
      <c r="M1330" s="33">
        <f t="shared" si="283"/>
        <v>11793.768578088991</v>
      </c>
      <c r="N1330" s="15">
        <f t="shared" si="275"/>
        <v>8.8298993538313049</v>
      </c>
      <c r="O1330" s="6"/>
      <c r="P1330" s="7">
        <f t="shared" si="276"/>
        <v>10.932069150005745</v>
      </c>
      <c r="Q1330" s="7"/>
      <c r="R1330" s="46">
        <f t="shared" si="277"/>
        <v>6.3536793244894613E-2</v>
      </c>
      <c r="S1330" s="22">
        <f t="shared" si="287"/>
        <v>1.0148642333079452</v>
      </c>
      <c r="T1330" s="22">
        <f t="shared" si="288"/>
        <v>7.3849519739178211</v>
      </c>
      <c r="U1330" s="39">
        <f t="shared" si="278"/>
        <v>0.10644224411334346</v>
      </c>
      <c r="V1330" s="39">
        <f t="shared" si="279"/>
        <v>9.5104882039439342E-2</v>
      </c>
      <c r="W1330" s="39">
        <f t="shared" si="280"/>
        <v>1.1337362073904123E-2</v>
      </c>
      <c r="Z1330" s="37"/>
      <c r="AA1330" s="37"/>
    </row>
    <row r="1331" spans="1:27">
      <c r="A1331" s="1">
        <v>1981.03</v>
      </c>
      <c r="B1331" s="11">
        <v>133.19999999999999</v>
      </c>
      <c r="C1331" s="4">
        <v>6.28</v>
      </c>
      <c r="D1331" s="11">
        <v>14.58</v>
      </c>
      <c r="E1331" s="11">
        <v>88.5</v>
      </c>
      <c r="F1331" s="4">
        <f t="shared" si="284"/>
        <v>1981.2083333332332</v>
      </c>
      <c r="G1331" s="22">
        <v>13.12</v>
      </c>
      <c r="H1331" s="22">
        <f>G1331+100*variable_alloc_parm!B$8</f>
        <v>13.12</v>
      </c>
      <c r="I1331" s="4">
        <f t="shared" si="281"/>
        <v>458.59932203389832</v>
      </c>
      <c r="J1331" s="4">
        <f t="shared" si="282"/>
        <v>21.621649717514128</v>
      </c>
      <c r="K1331" s="33">
        <f t="shared" si="285"/>
        <v>106849.23803256366</v>
      </c>
      <c r="L1331" s="4">
        <f t="shared" si="286"/>
        <v>50.198033898305091</v>
      </c>
      <c r="M1331" s="33">
        <f t="shared" si="283"/>
        <v>11695.659838699537</v>
      </c>
      <c r="N1331" s="15">
        <f t="shared" si="275"/>
        <v>9.0810968838546238</v>
      </c>
      <c r="O1331" s="6"/>
      <c r="P1331" s="7">
        <f t="shared" si="276"/>
        <v>11.251403769600724</v>
      </c>
      <c r="Q1331" s="7"/>
      <c r="R1331" s="46">
        <f t="shared" si="277"/>
        <v>6.1569473498460286E-2</v>
      </c>
      <c r="S1331" s="22">
        <f t="shared" si="287"/>
        <v>0.98062124254747773</v>
      </c>
      <c r="T1331" s="22">
        <f t="shared" si="288"/>
        <v>7.4439119374462681</v>
      </c>
      <c r="U1331" s="39">
        <f t="shared" si="278"/>
        <v>0.10585474086018953</v>
      </c>
      <c r="V1331" s="39">
        <f t="shared" si="279"/>
        <v>9.2847830304423562E-2</v>
      </c>
      <c r="W1331" s="39">
        <f t="shared" si="280"/>
        <v>1.3006910555765971E-2</v>
      </c>
      <c r="Z1331" s="37"/>
      <c r="AA1331" s="37"/>
    </row>
    <row r="1332" spans="1:27">
      <c r="A1332" s="1">
        <v>1981.04</v>
      </c>
      <c r="B1332" s="11">
        <v>134.4</v>
      </c>
      <c r="C1332" s="4">
        <v>6.3166700000000002</v>
      </c>
      <c r="D1332" s="11">
        <v>14.7233</v>
      </c>
      <c r="E1332" s="11">
        <v>89.1</v>
      </c>
      <c r="F1332" s="4">
        <f t="shared" si="284"/>
        <v>1981.2916666665665</v>
      </c>
      <c r="G1332" s="22">
        <v>13.68</v>
      </c>
      <c r="H1332" s="22">
        <f>G1332+100*variable_alloc_parm!B$8</f>
        <v>13.68</v>
      </c>
      <c r="I1332" s="4">
        <f t="shared" si="281"/>
        <v>459.61481481481491</v>
      </c>
      <c r="J1332" s="4">
        <f t="shared" si="282"/>
        <v>21.60145172839507</v>
      </c>
      <c r="K1332" s="33">
        <f t="shared" si="285"/>
        <v>107505.24899946232</v>
      </c>
      <c r="L1332" s="4">
        <f t="shared" si="286"/>
        <v>50.350050617283969</v>
      </c>
      <c r="M1332" s="33">
        <f t="shared" si="283"/>
        <v>11777.024052037083</v>
      </c>
      <c r="N1332" s="15">
        <f t="shared" si="275"/>
        <v>9.0855612307887412</v>
      </c>
      <c r="O1332" s="6"/>
      <c r="P1332" s="7">
        <f t="shared" si="276"/>
        <v>11.265311096462016</v>
      </c>
      <c r="Q1332" s="7"/>
      <c r="R1332" s="46">
        <f t="shared" si="277"/>
        <v>5.637666153137548E-2</v>
      </c>
      <c r="S1332" s="22">
        <f t="shared" si="287"/>
        <v>0.98903129537480927</v>
      </c>
      <c r="T1332" s="22">
        <f t="shared" si="288"/>
        <v>7.2505022262161809</v>
      </c>
      <c r="U1332" s="39">
        <f t="shared" si="278"/>
        <v>0.10748598556547928</v>
      </c>
      <c r="V1332" s="39">
        <f t="shared" si="279"/>
        <v>9.6823295677372689E-2</v>
      </c>
      <c r="W1332" s="39">
        <f t="shared" si="280"/>
        <v>1.0662689888106591E-2</v>
      </c>
      <c r="Z1332" s="37"/>
      <c r="AA1332" s="37"/>
    </row>
    <row r="1333" spans="1:27">
      <c r="A1333" s="1">
        <v>1981.05</v>
      </c>
      <c r="B1333" s="11">
        <v>131.69999999999999</v>
      </c>
      <c r="C1333" s="4">
        <v>6.3533299999999997</v>
      </c>
      <c r="D1333" s="11">
        <v>14.8667</v>
      </c>
      <c r="E1333" s="11">
        <v>89.8</v>
      </c>
      <c r="F1333" s="4">
        <f t="shared" si="284"/>
        <v>1981.3749999998997</v>
      </c>
      <c r="G1333" s="22">
        <v>14.1</v>
      </c>
      <c r="H1333" s="22">
        <f>G1333+100*variable_alloc_parm!B$8</f>
        <v>14.1</v>
      </c>
      <c r="I1333" s="4">
        <f t="shared" si="281"/>
        <v>446.87071269487757</v>
      </c>
      <c r="J1333" s="4">
        <f t="shared" si="282"/>
        <v>21.557457138084636</v>
      </c>
      <c r="K1333" s="33">
        <f t="shared" si="285"/>
        <v>104944.5622737732</v>
      </c>
      <c r="L1333" s="4">
        <f t="shared" si="286"/>
        <v>50.4441368596882</v>
      </c>
      <c r="M1333" s="33">
        <f t="shared" si="283"/>
        <v>11846.46411507596</v>
      </c>
      <c r="N1333" s="15">
        <f t="shared" si="275"/>
        <v>8.8184834665480647</v>
      </c>
      <c r="O1333" s="6"/>
      <c r="P1333" s="7">
        <f t="shared" si="276"/>
        <v>10.943243788709788</v>
      </c>
      <c r="Q1333" s="7"/>
      <c r="R1333" s="46">
        <f t="shared" si="277"/>
        <v>5.5818882846930179E-2</v>
      </c>
      <c r="S1333" s="22">
        <f t="shared" si="287"/>
        <v>1.046130210601641</v>
      </c>
      <c r="T1333" s="22">
        <f t="shared" si="288"/>
        <v>7.1150751509365948</v>
      </c>
      <c r="U1333" s="39">
        <f t="shared" si="278"/>
        <v>0.10963271450133116</v>
      </c>
      <c r="V1333" s="39">
        <f t="shared" si="279"/>
        <v>9.9079237728755709E-2</v>
      </c>
      <c r="W1333" s="39">
        <f t="shared" si="280"/>
        <v>1.0553476772575454E-2</v>
      </c>
      <c r="Z1333" s="37"/>
      <c r="AA1333" s="37"/>
    </row>
    <row r="1334" spans="1:27">
      <c r="A1334" s="1">
        <v>1981.06</v>
      </c>
      <c r="B1334" s="11">
        <v>132.30000000000001</v>
      </c>
      <c r="C1334" s="4">
        <v>6.39</v>
      </c>
      <c r="D1334" s="11">
        <v>15.01</v>
      </c>
      <c r="E1334" s="11">
        <v>90.6</v>
      </c>
      <c r="F1334" s="4">
        <f t="shared" si="284"/>
        <v>1981.458333333233</v>
      </c>
      <c r="G1334" s="22">
        <v>13.47</v>
      </c>
      <c r="H1334" s="22">
        <f>G1334+100*variable_alloc_parm!B$8</f>
        <v>13.47</v>
      </c>
      <c r="I1334" s="4">
        <f t="shared" si="281"/>
        <v>444.94271523178827</v>
      </c>
      <c r="J1334" s="4">
        <f t="shared" si="282"/>
        <v>21.49043046357616</v>
      </c>
      <c r="K1334" s="33">
        <f t="shared" si="285"/>
        <v>104912.35863057071</v>
      </c>
      <c r="L1334" s="4">
        <f t="shared" si="286"/>
        <v>50.480651214128045</v>
      </c>
      <c r="M1334" s="33">
        <f t="shared" si="283"/>
        <v>11902.755125055677</v>
      </c>
      <c r="N1334" s="15">
        <f t="shared" si="275"/>
        <v>8.7653407443049272</v>
      </c>
      <c r="O1334" s="6"/>
      <c r="P1334" s="7">
        <f t="shared" si="276"/>
        <v>10.88626009101193</v>
      </c>
      <c r="Q1334" s="7"/>
      <c r="R1334" s="46">
        <f t="shared" si="277"/>
        <v>6.2963789588328767E-2</v>
      </c>
      <c r="S1334" s="22">
        <f t="shared" si="287"/>
        <v>0.96838210101872668</v>
      </c>
      <c r="T1334" s="22">
        <f t="shared" si="288"/>
        <v>7.3775706063510276</v>
      </c>
      <c r="U1334" s="39">
        <f t="shared" si="278"/>
        <v>0.10972456257581187</v>
      </c>
      <c r="V1334" s="39">
        <f t="shared" si="279"/>
        <v>9.3964005375105408E-2</v>
      </c>
      <c r="W1334" s="39">
        <f t="shared" si="280"/>
        <v>1.576055720070646E-2</v>
      </c>
      <c r="Z1334" s="37"/>
      <c r="AA1334" s="37"/>
    </row>
    <row r="1335" spans="1:27">
      <c r="A1335" s="1">
        <v>1981.07</v>
      </c>
      <c r="B1335" s="11">
        <v>129.1</v>
      </c>
      <c r="C1335" s="4">
        <v>6.4333299999999998</v>
      </c>
      <c r="D1335" s="11">
        <v>15.0967</v>
      </c>
      <c r="E1335" s="11">
        <v>91.6</v>
      </c>
      <c r="F1335" s="4">
        <f t="shared" si="284"/>
        <v>1981.5416666665662</v>
      </c>
      <c r="G1335" s="22">
        <v>14.28</v>
      </c>
      <c r="H1335" s="22">
        <f>G1335+100*variable_alloc_parm!B$8</f>
        <v>14.28</v>
      </c>
      <c r="I1335" s="4">
        <f t="shared" si="281"/>
        <v>429.44072052401754</v>
      </c>
      <c r="J1335" s="4">
        <f t="shared" si="282"/>
        <v>21.399952521834063</v>
      </c>
      <c r="K1335" s="33">
        <f t="shared" si="285"/>
        <v>101677.65562754757</v>
      </c>
      <c r="L1335" s="4">
        <f t="shared" si="286"/>
        <v>50.21795294759827</v>
      </c>
      <c r="M1335" s="33">
        <f t="shared" si="283"/>
        <v>11889.985001645218</v>
      </c>
      <c r="N1335" s="15">
        <f t="shared" si="275"/>
        <v>8.4453194678755086</v>
      </c>
      <c r="O1335" s="6"/>
      <c r="P1335" s="7">
        <f t="shared" si="276"/>
        <v>10.498717805693907</v>
      </c>
      <c r="Q1335" s="7"/>
      <c r="R1335" s="46">
        <f t="shared" si="277"/>
        <v>6.0110156642069063E-2</v>
      </c>
      <c r="S1335" s="22">
        <f t="shared" si="287"/>
        <v>0.97785626317232477</v>
      </c>
      <c r="T1335" s="22">
        <f t="shared" si="288"/>
        <v>7.0663127027490633</v>
      </c>
      <c r="U1335" s="39">
        <f t="shared" si="278"/>
        <v>0.11390857539913224</v>
      </c>
      <c r="V1335" s="39">
        <f t="shared" si="279"/>
        <v>9.9357671032505923E-2</v>
      </c>
      <c r="W1335" s="39">
        <f t="shared" si="280"/>
        <v>1.4550904366626316E-2</v>
      </c>
      <c r="Z1335" s="37"/>
      <c r="AA1335" s="37"/>
    </row>
    <row r="1336" spans="1:27">
      <c r="A1336" s="1">
        <v>1981.08</v>
      </c>
      <c r="B1336" s="11">
        <v>129.6</v>
      </c>
      <c r="C1336" s="4">
        <v>6.4766700000000004</v>
      </c>
      <c r="D1336" s="11">
        <v>15.183299999999999</v>
      </c>
      <c r="E1336" s="11">
        <v>92.3</v>
      </c>
      <c r="F1336" s="4">
        <f t="shared" si="284"/>
        <v>1981.6249999998995</v>
      </c>
      <c r="G1336" s="22">
        <v>14.94</v>
      </c>
      <c r="H1336" s="22">
        <f>G1336+100*variable_alloc_parm!B$8</f>
        <v>14.94</v>
      </c>
      <c r="I1336" s="4">
        <f t="shared" si="281"/>
        <v>427.83445287107264</v>
      </c>
      <c r="J1336" s="4">
        <f t="shared" si="282"/>
        <v>21.380729674972919</v>
      </c>
      <c r="K1336" s="33">
        <f t="shared" si="285"/>
        <v>101719.19883083197</v>
      </c>
      <c r="L1336" s="4">
        <f t="shared" si="286"/>
        <v>50.122984940411705</v>
      </c>
      <c r="M1336" s="33">
        <f t="shared" si="283"/>
        <v>11916.922157470455</v>
      </c>
      <c r="N1336" s="15">
        <f t="shared" si="275"/>
        <v>8.3998063165664405</v>
      </c>
      <c r="O1336" s="6"/>
      <c r="P1336" s="7">
        <f t="shared" si="276"/>
        <v>10.45210580048016</v>
      </c>
      <c r="Q1336" s="7"/>
      <c r="R1336" s="46">
        <f t="shared" si="277"/>
        <v>5.4711363406107688E-2</v>
      </c>
      <c r="S1336" s="22">
        <f t="shared" si="287"/>
        <v>0.99312741007799621</v>
      </c>
      <c r="T1336" s="22">
        <f t="shared" si="288"/>
        <v>6.857434161070719</v>
      </c>
      <c r="U1336" s="39">
        <f t="shared" si="278"/>
        <v>0.11648523649205966</v>
      </c>
      <c r="V1336" s="39">
        <f t="shared" si="279"/>
        <v>0.10584521303159589</v>
      </c>
      <c r="W1336" s="39">
        <f t="shared" si="280"/>
        <v>1.0640023460463777E-2</v>
      </c>
      <c r="Z1336" s="37"/>
      <c r="AA1336" s="37"/>
    </row>
    <row r="1337" spans="1:27">
      <c r="A1337" s="1">
        <v>1981.09</v>
      </c>
      <c r="B1337" s="11">
        <v>118.3</v>
      </c>
      <c r="C1337" s="4">
        <v>6.52</v>
      </c>
      <c r="D1337" s="11">
        <v>15.27</v>
      </c>
      <c r="E1337" s="11">
        <v>93.2</v>
      </c>
      <c r="F1337" s="4">
        <f t="shared" si="284"/>
        <v>1981.7083333332328</v>
      </c>
      <c r="G1337" s="22">
        <v>15.32</v>
      </c>
      <c r="H1337" s="22">
        <f>G1337+100*variable_alloc_parm!B$8</f>
        <v>15.32</v>
      </c>
      <c r="I1337" s="4">
        <f t="shared" si="281"/>
        <v>386.75976394849789</v>
      </c>
      <c r="J1337" s="4">
        <f t="shared" si="282"/>
        <v>21.315922746781119</v>
      </c>
      <c r="K1337" s="33">
        <f t="shared" si="285"/>
        <v>92375.870181336737</v>
      </c>
      <c r="L1337" s="4">
        <f t="shared" si="286"/>
        <v>49.922414163090131</v>
      </c>
      <c r="M1337" s="33">
        <f t="shared" si="283"/>
        <v>11923.749261783702</v>
      </c>
      <c r="N1337" s="15">
        <f t="shared" si="275"/>
        <v>7.5811630519231574</v>
      </c>
      <c r="O1337" s="6"/>
      <c r="P1337" s="7">
        <f t="shared" si="276"/>
        <v>9.4463927318347025</v>
      </c>
      <c r="Q1337" s="7"/>
      <c r="R1337" s="46">
        <f t="shared" si="277"/>
        <v>6.4820290137253073E-2</v>
      </c>
      <c r="S1337" s="22">
        <f t="shared" si="287"/>
        <v>1.0214663553165861</v>
      </c>
      <c r="T1337" s="22">
        <f t="shared" si="288"/>
        <v>6.7445410723131651</v>
      </c>
      <c r="U1337" s="39">
        <f t="shared" si="278"/>
        <v>0.12645967903323441</v>
      </c>
      <c r="V1337" s="39">
        <f t="shared" si="279"/>
        <v>0.10981760545027131</v>
      </c>
      <c r="W1337" s="39">
        <f t="shared" si="280"/>
        <v>1.6642073582963102E-2</v>
      </c>
      <c r="Z1337" s="37"/>
      <c r="AA1337" s="37"/>
    </row>
    <row r="1338" spans="1:27">
      <c r="A1338" s="1">
        <v>1981.1</v>
      </c>
      <c r="B1338" s="11">
        <v>119.8</v>
      </c>
      <c r="C1338" s="4">
        <v>6.5566700000000004</v>
      </c>
      <c r="D1338" s="11">
        <v>15.3</v>
      </c>
      <c r="E1338" s="11">
        <v>93.4</v>
      </c>
      <c r="F1338" s="4">
        <f t="shared" si="284"/>
        <v>1981.791666666566</v>
      </c>
      <c r="G1338" s="22">
        <v>15.15</v>
      </c>
      <c r="H1338" s="22">
        <f>G1338+100*variable_alloc_parm!B$8</f>
        <v>15.15</v>
      </c>
      <c r="I1338" s="4">
        <f t="shared" si="281"/>
        <v>390.82505353319061</v>
      </c>
      <c r="J1338" s="4">
        <f t="shared" si="282"/>
        <v>21.389907376873666</v>
      </c>
      <c r="K1338" s="33">
        <f t="shared" si="285"/>
        <v>93772.587184668693</v>
      </c>
      <c r="L1338" s="4">
        <f t="shared" si="286"/>
        <v>49.913383297644543</v>
      </c>
      <c r="M1338" s="33">
        <f t="shared" si="283"/>
        <v>11975.96480739091</v>
      </c>
      <c r="N1338" s="15">
        <f t="shared" si="275"/>
        <v>7.6491417133192137</v>
      </c>
      <c r="O1338" s="6"/>
      <c r="P1338" s="7">
        <f t="shared" si="276"/>
        <v>9.543753400017172</v>
      </c>
      <c r="Q1338" s="7"/>
      <c r="R1338" s="46">
        <f t="shared" si="277"/>
        <v>6.5314973550943983E-2</v>
      </c>
      <c r="S1338" s="22">
        <f t="shared" si="287"/>
        <v>1.108970876178851</v>
      </c>
      <c r="T1338" s="22">
        <f t="shared" si="288"/>
        <v>6.8745694923707426</v>
      </c>
      <c r="U1338" s="39">
        <f t="shared" si="278"/>
        <v>0.12481013401317043</v>
      </c>
      <c r="V1338" s="39">
        <f t="shared" si="279"/>
        <v>0.10916093562324169</v>
      </c>
      <c r="W1338" s="39">
        <f t="shared" si="280"/>
        <v>1.5649198389928731E-2</v>
      </c>
      <c r="Z1338" s="37"/>
      <c r="AA1338" s="37"/>
    </row>
    <row r="1339" spans="1:27">
      <c r="A1339" s="1">
        <v>1981.11</v>
      </c>
      <c r="B1339" s="11">
        <v>122.9</v>
      </c>
      <c r="C1339" s="4">
        <v>6.5933299999999999</v>
      </c>
      <c r="D1339" s="11">
        <v>15.33</v>
      </c>
      <c r="E1339" s="11">
        <v>93.7</v>
      </c>
      <c r="F1339" s="4">
        <f t="shared" si="284"/>
        <v>1981.8749999998993</v>
      </c>
      <c r="G1339" s="22">
        <v>13.39</v>
      </c>
      <c r="H1339" s="22">
        <f>G1339+100*variable_alloc_parm!B$8</f>
        <v>13.39</v>
      </c>
      <c r="I1339" s="4">
        <f t="shared" si="281"/>
        <v>399.65453575240133</v>
      </c>
      <c r="J1339" s="4">
        <f t="shared" si="282"/>
        <v>21.440636616862331</v>
      </c>
      <c r="K1339" s="33">
        <f t="shared" si="285"/>
        <v>96319.784997946379</v>
      </c>
      <c r="L1339" s="4">
        <f t="shared" si="286"/>
        <v>49.851131270010676</v>
      </c>
      <c r="M1339" s="33">
        <f t="shared" si="283"/>
        <v>12014.502066871586</v>
      </c>
      <c r="N1339" s="15">
        <f t="shared" si="275"/>
        <v>7.8107525657161103</v>
      </c>
      <c r="O1339" s="6"/>
      <c r="P1339" s="7">
        <f t="shared" si="276"/>
        <v>9.7571778791498858</v>
      </c>
      <c r="Q1339" s="7"/>
      <c r="R1339" s="46">
        <f t="shared" si="277"/>
        <v>8.0558333298078461E-2</v>
      </c>
      <c r="S1339" s="22">
        <f t="shared" si="287"/>
        <v>0.99332349567742073</v>
      </c>
      <c r="T1339" s="22">
        <f t="shared" si="288"/>
        <v>7.5992885037230895</v>
      </c>
      <c r="U1339" s="39">
        <f t="shared" si="278"/>
        <v>0.12149055866632885</v>
      </c>
      <c r="V1339" s="39">
        <f t="shared" si="279"/>
        <v>9.9305884179993642E-2</v>
      </c>
      <c r="W1339" s="39">
        <f t="shared" si="280"/>
        <v>2.218467448633521E-2</v>
      </c>
      <c r="Z1339" s="37"/>
      <c r="AA1339" s="37"/>
    </row>
    <row r="1340" spans="1:27">
      <c r="A1340" s="1">
        <v>1981.12</v>
      </c>
      <c r="B1340" s="11">
        <v>123.8</v>
      </c>
      <c r="C1340" s="4">
        <v>6.63</v>
      </c>
      <c r="D1340" s="11">
        <v>15.36</v>
      </c>
      <c r="E1340" s="11">
        <v>94</v>
      </c>
      <c r="F1340" s="4">
        <f t="shared" si="284"/>
        <v>1981.9583333332325</v>
      </c>
      <c r="G1340" s="22">
        <v>13.72</v>
      </c>
      <c r="H1340" s="22">
        <f>G1340+100*variable_alloc_parm!B$8</f>
        <v>13.72</v>
      </c>
      <c r="I1340" s="4">
        <f t="shared" si="281"/>
        <v>401.2963829787235</v>
      </c>
      <c r="J1340" s="4">
        <f t="shared" si="282"/>
        <v>21.49107446808511</v>
      </c>
      <c r="K1340" s="33">
        <f t="shared" si="285"/>
        <v>97147.108719490236</v>
      </c>
      <c r="L1340" s="4">
        <f t="shared" si="286"/>
        <v>49.789276595744688</v>
      </c>
      <c r="M1340" s="33">
        <f t="shared" si="283"/>
        <v>12053.146929978755</v>
      </c>
      <c r="N1340" s="15">
        <f t="shared" si="275"/>
        <v>7.8325621371418972</v>
      </c>
      <c r="O1340" s="6"/>
      <c r="P1340" s="7">
        <f t="shared" si="276"/>
        <v>9.7958999615754703</v>
      </c>
      <c r="Q1340" s="7"/>
      <c r="R1340" s="46">
        <f t="shared" si="277"/>
        <v>7.6719176754106083E-2</v>
      </c>
      <c r="S1340" s="22">
        <f t="shared" si="287"/>
        <v>0.96595805643577104</v>
      </c>
      <c r="T1340" s="22">
        <f t="shared" si="288"/>
        <v>7.5244606983459041</v>
      </c>
      <c r="U1340" s="39">
        <f t="shared" si="278"/>
        <v>0.1214932661158048</v>
      </c>
      <c r="V1340" s="39">
        <f t="shared" si="279"/>
        <v>0.103532845627609</v>
      </c>
      <c r="W1340" s="39">
        <f t="shared" si="280"/>
        <v>1.7960420488195794E-2</v>
      </c>
      <c r="Z1340" s="37"/>
      <c r="AA1340" s="37"/>
    </row>
    <row r="1341" spans="1:27">
      <c r="A1341" s="1">
        <v>1982.01</v>
      </c>
      <c r="B1341" s="11">
        <v>117.3</v>
      </c>
      <c r="C1341" s="4">
        <v>6.66</v>
      </c>
      <c r="D1341" s="11">
        <v>15.1767</v>
      </c>
      <c r="E1341" s="11">
        <v>94.3</v>
      </c>
      <c r="F1341" s="4">
        <f t="shared" si="284"/>
        <v>1982.0416666665658</v>
      </c>
      <c r="G1341" s="22">
        <v>14.59</v>
      </c>
      <c r="H1341" s="22">
        <f>G1341+100*variable_alloc_parm!B$8</f>
        <v>14.59</v>
      </c>
      <c r="I1341" s="4">
        <f t="shared" si="281"/>
        <v>379.01707317073175</v>
      </c>
      <c r="J1341" s="4">
        <f t="shared" si="282"/>
        <v>21.519639448568402</v>
      </c>
      <c r="K1341" s="33">
        <f t="shared" si="285"/>
        <v>92187.790900790875</v>
      </c>
      <c r="L1341" s="4">
        <f t="shared" si="286"/>
        <v>49.038605408271479</v>
      </c>
      <c r="M1341" s="33">
        <f t="shared" si="283"/>
        <v>11927.591186394142</v>
      </c>
      <c r="N1341" s="15">
        <f t="shared" si="275"/>
        <v>7.3886599733759946</v>
      </c>
      <c r="O1341" s="6"/>
      <c r="P1341" s="7">
        <f t="shared" si="276"/>
        <v>9.2538268070569849</v>
      </c>
      <c r="Q1341" s="7"/>
      <c r="R1341" s="46">
        <f t="shared" si="277"/>
        <v>7.6035749513202217E-2</v>
      </c>
      <c r="S1341" s="22">
        <f t="shared" si="287"/>
        <v>1.0205727472457031</v>
      </c>
      <c r="T1341" s="22">
        <f t="shared" si="288"/>
        <v>7.2451904835497993</v>
      </c>
      <c r="U1341" s="39">
        <f t="shared" si="278"/>
        <v>0.13525435079719372</v>
      </c>
      <c r="V1341" s="39">
        <f t="shared" si="279"/>
        <v>0.10867673297263303</v>
      </c>
      <c r="W1341" s="39">
        <f t="shared" si="280"/>
        <v>2.6577617824560695E-2</v>
      </c>
      <c r="Z1341" s="37"/>
      <c r="AA1341" s="37"/>
    </row>
    <row r="1342" spans="1:27">
      <c r="A1342" s="1">
        <v>1982.02</v>
      </c>
      <c r="B1342" s="11">
        <v>114.5</v>
      </c>
      <c r="C1342" s="4">
        <v>6.69</v>
      </c>
      <c r="D1342" s="11">
        <v>14.9933</v>
      </c>
      <c r="E1342" s="11">
        <v>94.6</v>
      </c>
      <c r="F1342" s="4">
        <f t="shared" si="284"/>
        <v>1982.124999999899</v>
      </c>
      <c r="G1342" s="22">
        <v>14.43</v>
      </c>
      <c r="H1342" s="22">
        <f>G1342+100*variable_alloc_parm!B$8</f>
        <v>14.43</v>
      </c>
      <c r="I1342" s="4">
        <f t="shared" si="281"/>
        <v>368.79651162790708</v>
      </c>
      <c r="J1342" s="4">
        <f t="shared" si="282"/>
        <v>21.548023255813959</v>
      </c>
      <c r="K1342" s="33">
        <f t="shared" si="285"/>
        <v>90138.61601257672</v>
      </c>
      <c r="L1342" s="4">
        <f t="shared" si="286"/>
        <v>48.292373255813963</v>
      </c>
      <c r="M1342" s="33">
        <f t="shared" si="283"/>
        <v>11803.277829356912</v>
      </c>
      <c r="N1342" s="15">
        <f t="shared" si="275"/>
        <v>7.181823450546732</v>
      </c>
      <c r="O1342" s="6"/>
      <c r="P1342" s="7">
        <f t="shared" si="276"/>
        <v>9.0088238106911849</v>
      </c>
      <c r="Q1342" s="7"/>
      <c r="R1342" s="46">
        <f t="shared" si="277"/>
        <v>8.135128973041264E-2</v>
      </c>
      <c r="S1342" s="22">
        <f t="shared" si="287"/>
        <v>1.0426643818639756</v>
      </c>
      <c r="T1342" s="22">
        <f t="shared" si="288"/>
        <v>7.3707949795098271</v>
      </c>
      <c r="U1342" s="39">
        <f t="shared" si="278"/>
        <v>0.13671369118165044</v>
      </c>
      <c r="V1342" s="39">
        <f t="shared" si="279"/>
        <v>0.1045971709609399</v>
      </c>
      <c r="W1342" s="39">
        <f t="shared" si="280"/>
        <v>3.2116520220710543E-2</v>
      </c>
      <c r="Z1342" s="37"/>
      <c r="AA1342" s="37"/>
    </row>
    <row r="1343" spans="1:27">
      <c r="A1343" s="1">
        <v>1982.03</v>
      </c>
      <c r="B1343" s="11">
        <v>110.8</v>
      </c>
      <c r="C1343" s="4">
        <v>6.72</v>
      </c>
      <c r="D1343" s="11">
        <v>14.81</v>
      </c>
      <c r="E1343" s="11">
        <v>94.5</v>
      </c>
      <c r="F1343" s="4">
        <f t="shared" si="284"/>
        <v>1982.2083333332323</v>
      </c>
      <c r="G1343" s="22">
        <v>13.86</v>
      </c>
      <c r="H1343" s="22">
        <f>G1343+100*variable_alloc_parm!B$8</f>
        <v>13.86</v>
      </c>
      <c r="I1343" s="4">
        <f t="shared" si="281"/>
        <v>357.2567195767196</v>
      </c>
      <c r="J1343" s="4">
        <f t="shared" si="282"/>
        <v>21.667555555555559</v>
      </c>
      <c r="K1343" s="33">
        <f t="shared" si="285"/>
        <v>87759.461381075962</v>
      </c>
      <c r="L1343" s="4">
        <f t="shared" si="286"/>
        <v>47.752455026455038</v>
      </c>
      <c r="M1343" s="33">
        <f t="shared" si="283"/>
        <v>11730.303457163674</v>
      </c>
      <c r="N1343" s="15">
        <f t="shared" si="275"/>
        <v>6.9506737935360317</v>
      </c>
      <c r="O1343" s="6"/>
      <c r="P1343" s="7">
        <f t="shared" si="276"/>
        <v>8.7341959211512723</v>
      </c>
      <c r="Q1343" s="7"/>
      <c r="R1343" s="46">
        <f t="shared" si="277"/>
        <v>9.1304256301417142E-2</v>
      </c>
      <c r="S1343" s="22">
        <f t="shared" si="287"/>
        <v>1.0110126744031835</v>
      </c>
      <c r="T1343" s="22">
        <f t="shared" si="288"/>
        <v>7.6933979471261855</v>
      </c>
      <c r="U1343" s="39">
        <f t="shared" si="278"/>
        <v>0.13802666879496672</v>
      </c>
      <c r="V1343" s="39">
        <f t="shared" si="279"/>
        <v>9.8458769841764049E-2</v>
      </c>
      <c r="W1343" s="39">
        <f t="shared" si="280"/>
        <v>3.9567898953202674E-2</v>
      </c>
      <c r="Z1343" s="37"/>
      <c r="AA1343" s="37"/>
    </row>
    <row r="1344" spans="1:27">
      <c r="A1344" s="1">
        <v>1982.04</v>
      </c>
      <c r="B1344" s="11">
        <v>116.3</v>
      </c>
      <c r="C1344" s="4">
        <v>6.75</v>
      </c>
      <c r="D1344" s="11">
        <v>14.5967</v>
      </c>
      <c r="E1344" s="11">
        <v>94.9</v>
      </c>
      <c r="F1344" s="4">
        <f t="shared" si="284"/>
        <v>1982.2916666665656</v>
      </c>
      <c r="G1344" s="22">
        <v>13.87</v>
      </c>
      <c r="H1344" s="22">
        <f>G1344+100*variable_alloc_parm!B$8</f>
        <v>13.87</v>
      </c>
      <c r="I1344" s="4">
        <f t="shared" si="281"/>
        <v>373.41001053740786</v>
      </c>
      <c r="J1344" s="4">
        <f t="shared" si="282"/>
        <v>21.67255005268704</v>
      </c>
      <c r="K1344" s="33">
        <f t="shared" si="285"/>
        <v>92171.139700401531</v>
      </c>
      <c r="L1344" s="4">
        <f t="shared" si="286"/>
        <v>46.866327608008433</v>
      </c>
      <c r="M1344" s="33">
        <f t="shared" si="283"/>
        <v>11568.310188003876</v>
      </c>
      <c r="N1344" s="15">
        <f t="shared" si="275"/>
        <v>7.2590726254261462</v>
      </c>
      <c r="O1344" s="6"/>
      <c r="P1344" s="7">
        <f t="shared" si="276"/>
        <v>9.1357622995118177</v>
      </c>
      <c r="Q1344" s="7"/>
      <c r="R1344" s="46">
        <f t="shared" si="277"/>
        <v>8.5288689814834423E-2</v>
      </c>
      <c r="S1344" s="22">
        <f t="shared" si="287"/>
        <v>1.0251220228422484</v>
      </c>
      <c r="T1344" s="22">
        <f t="shared" si="288"/>
        <v>7.7453383328920404</v>
      </c>
      <c r="U1344" s="39">
        <f t="shared" si="278"/>
        <v>0.13259506168701951</v>
      </c>
      <c r="V1344" s="39">
        <f t="shared" si="279"/>
        <v>9.8706801499587105E-2</v>
      </c>
      <c r="W1344" s="39">
        <f t="shared" si="280"/>
        <v>3.3888260187432406E-2</v>
      </c>
      <c r="Z1344" s="37"/>
      <c r="AA1344" s="37"/>
    </row>
    <row r="1345" spans="1:27">
      <c r="A1345" s="1">
        <v>1982.05</v>
      </c>
      <c r="B1345" s="11">
        <v>116.4</v>
      </c>
      <c r="C1345" s="4">
        <v>6.78</v>
      </c>
      <c r="D1345" s="11">
        <v>14.3833</v>
      </c>
      <c r="E1345" s="11">
        <v>95.8</v>
      </c>
      <c r="F1345" s="4">
        <f t="shared" si="284"/>
        <v>1982.3749999998988</v>
      </c>
      <c r="G1345" s="22">
        <v>13.62</v>
      </c>
      <c r="H1345" s="22">
        <f>G1345+100*variable_alloc_parm!B$8</f>
        <v>13.62</v>
      </c>
      <c r="I1345" s="4">
        <f t="shared" si="281"/>
        <v>370.22004175365356</v>
      </c>
      <c r="J1345" s="4">
        <f t="shared" si="282"/>
        <v>21.564363256784976</v>
      </c>
      <c r="K1345" s="33">
        <f t="shared" si="285"/>
        <v>91827.311933085875</v>
      </c>
      <c r="L1345" s="4">
        <f t="shared" si="286"/>
        <v>45.747301774530285</v>
      </c>
      <c r="M1345" s="33">
        <f t="shared" si="283"/>
        <v>11346.905289752181</v>
      </c>
      <c r="N1345" s="15">
        <f t="shared" ref="N1345:N1408" si="289">I1345/AVERAGE(L1225:L1344)</f>
        <v>7.1926124844646209</v>
      </c>
      <c r="O1345" s="6"/>
      <c r="P1345" s="7">
        <f t="shared" ref="P1345:P1408" si="290">K1345/AVERAGE(M1225:M1344)</f>
        <v>9.0662935630478767</v>
      </c>
      <c r="Q1345" s="7"/>
      <c r="R1345" s="46">
        <f t="shared" ref="R1345:R1408" si="291">1/N1345-(H1345/100-(((E1345/E1225)^(1/10))-1))</f>
        <v>8.982571898673003E-2</v>
      </c>
      <c r="S1345" s="22">
        <f t="shared" si="287"/>
        <v>0.97541064127436528</v>
      </c>
      <c r="T1345" s="22">
        <f t="shared" si="288"/>
        <v>7.8653247782274436</v>
      </c>
      <c r="U1345" s="39">
        <f t="shared" si="278"/>
        <v>0.13517772888684632</v>
      </c>
      <c r="V1345" s="39">
        <f t="shared" si="279"/>
        <v>9.8230402434277275E-2</v>
      </c>
      <c r="W1345" s="39">
        <f t="shared" si="280"/>
        <v>3.694732645256904E-2</v>
      </c>
      <c r="Z1345" s="37"/>
      <c r="AA1345" s="37"/>
    </row>
    <row r="1346" spans="1:27">
      <c r="A1346" s="1">
        <v>1982.06</v>
      </c>
      <c r="B1346" s="11">
        <v>109.7</v>
      </c>
      <c r="C1346" s="4">
        <v>6.81</v>
      </c>
      <c r="D1346" s="11">
        <v>14.17</v>
      </c>
      <c r="E1346" s="11">
        <v>97</v>
      </c>
      <c r="F1346" s="4">
        <f t="shared" si="284"/>
        <v>1982.4583333332321</v>
      </c>
      <c r="G1346" s="22">
        <v>14.3</v>
      </c>
      <c r="H1346" s="22">
        <f>G1346+100*variable_alloc_parm!B$8</f>
        <v>14.3</v>
      </c>
      <c r="I1346" s="4">
        <f t="shared" si="281"/>
        <v>344.5937113402062</v>
      </c>
      <c r="J1346" s="4">
        <f t="shared" si="282"/>
        <v>21.391824742268042</v>
      </c>
      <c r="K1346" s="33">
        <f t="shared" si="285"/>
        <v>85913.259092368302</v>
      </c>
      <c r="L1346" s="4">
        <f t="shared" si="286"/>
        <v>44.511329896907228</v>
      </c>
      <c r="M1346" s="33">
        <f t="shared" si="283"/>
        <v>11097.455618403455</v>
      </c>
      <c r="N1346" s="15">
        <f t="shared" si="289"/>
        <v>6.6921339881975843</v>
      </c>
      <c r="O1346" s="6"/>
      <c r="P1346" s="7">
        <f t="shared" si="290"/>
        <v>8.4514967536399084</v>
      </c>
      <c r="Q1346" s="7"/>
      <c r="R1346" s="46">
        <f t="shared" si="291"/>
        <v>9.4516031526627686E-2</v>
      </c>
      <c r="S1346" s="22">
        <f t="shared" si="287"/>
        <v>1.0306651376519482</v>
      </c>
      <c r="T1346" s="22">
        <f t="shared" si="288"/>
        <v>7.5770111168659611</v>
      </c>
      <c r="U1346" s="39">
        <f t="shared" ref="U1346:U1409" si="292">(($K1466/$K1346)^(1/10)-1)</f>
        <v>0.14082431267500195</v>
      </c>
      <c r="V1346" s="39">
        <f t="shared" ref="V1346:V1409" si="293">(($T1466/$T1346)^(1/10)-1)</f>
        <v>0.10362332159161558</v>
      </c>
      <c r="W1346" s="39">
        <f t="shared" ref="W1346:W1409" si="294">U1346-V1346</f>
        <v>3.720099108338637E-2</v>
      </c>
      <c r="Z1346" s="37"/>
      <c r="AA1346" s="37"/>
    </row>
    <row r="1347" spans="1:27">
      <c r="A1347" s="1">
        <v>1982.07</v>
      </c>
      <c r="B1347" s="11">
        <v>109.4</v>
      </c>
      <c r="C1347" s="4">
        <v>6.8233300000000003</v>
      </c>
      <c r="D1347" s="11">
        <v>13.966699999999999</v>
      </c>
      <c r="E1347" s="11">
        <v>97.5</v>
      </c>
      <c r="F1347" s="4">
        <f t="shared" si="284"/>
        <v>1982.5416666665653</v>
      </c>
      <c r="G1347" s="22">
        <v>13.95</v>
      </c>
      <c r="H1347" s="22">
        <f>G1347+100*variable_alloc_parm!B$8</f>
        <v>13.95</v>
      </c>
      <c r="I1347" s="4">
        <f t="shared" si="281"/>
        <v>341.88902564102574</v>
      </c>
      <c r="J1347" s="4">
        <f t="shared" si="282"/>
        <v>21.32378103589744</v>
      </c>
      <c r="K1347" s="33">
        <f t="shared" si="285"/>
        <v>85681.966219436959</v>
      </c>
      <c r="L1347" s="4">
        <f t="shared" si="286"/>
        <v>43.647728102564109</v>
      </c>
      <c r="M1347" s="33">
        <f t="shared" si="283"/>
        <v>10938.704914049451</v>
      </c>
      <c r="N1347" s="15">
        <f t="shared" si="289"/>
        <v>6.6386531002087565</v>
      </c>
      <c r="O1347" s="6"/>
      <c r="P1347" s="7">
        <f t="shared" si="290"/>
        <v>8.4002969540387138</v>
      </c>
      <c r="Q1347" s="7"/>
      <c r="R1347" s="46">
        <f t="shared" si="291"/>
        <v>9.9258643505639704E-2</v>
      </c>
      <c r="S1347" s="22">
        <f t="shared" si="287"/>
        <v>1.0609778281904543</v>
      </c>
      <c r="T1347" s="22">
        <f t="shared" si="288"/>
        <v>7.7693131995716387</v>
      </c>
      <c r="U1347" s="39">
        <f t="shared" si="292"/>
        <v>0.14305152120152997</v>
      </c>
      <c r="V1347" s="39">
        <f t="shared" si="293"/>
        <v>0.10454976257346549</v>
      </c>
      <c r="W1347" s="39">
        <f t="shared" si="294"/>
        <v>3.8501758628064486E-2</v>
      </c>
      <c r="Z1347" s="37"/>
      <c r="AA1347" s="37"/>
    </row>
    <row r="1348" spans="1:27">
      <c r="A1348" s="1">
        <v>1982.08</v>
      </c>
      <c r="B1348" s="11">
        <v>109.7</v>
      </c>
      <c r="C1348" s="4">
        <v>6.8366699999999998</v>
      </c>
      <c r="D1348" s="11">
        <v>13.763299999999999</v>
      </c>
      <c r="E1348" s="11">
        <v>97.7</v>
      </c>
      <c r="F1348" s="4">
        <f t="shared" si="284"/>
        <v>1982.6249999998986</v>
      </c>
      <c r="G1348" s="22">
        <v>13.06</v>
      </c>
      <c r="H1348" s="22">
        <f>G1348+100*variable_alloc_parm!B$8</f>
        <v>13.06</v>
      </c>
      <c r="I1348" s="4">
        <f t="shared" si="281"/>
        <v>342.124769703173</v>
      </c>
      <c r="J1348" s="4">
        <f t="shared" si="282"/>
        <v>21.321733357215969</v>
      </c>
      <c r="K1348" s="33">
        <f t="shared" si="285"/>
        <v>86186.339485636679</v>
      </c>
      <c r="L1348" s="4">
        <f t="shared" si="286"/>
        <v>42.92402773797339</v>
      </c>
      <c r="M1348" s="33">
        <f t="shared" si="283"/>
        <v>10813.203703214796</v>
      </c>
      <c r="N1348" s="15">
        <f t="shared" si="289"/>
        <v>6.6434227521660851</v>
      </c>
      <c r="O1348" s="6"/>
      <c r="P1348" s="7">
        <f t="shared" si="290"/>
        <v>8.422750758567588</v>
      </c>
      <c r="Q1348" s="7"/>
      <c r="R1348" s="46">
        <f t="shared" si="291"/>
        <v>0.10801408722100178</v>
      </c>
      <c r="S1348" s="22">
        <f t="shared" si="287"/>
        <v>1.0519607466985679</v>
      </c>
      <c r="T1348" s="22">
        <f t="shared" si="288"/>
        <v>8.2261947992708517</v>
      </c>
      <c r="U1348" s="39">
        <f t="shared" si="292"/>
        <v>0.14312759854629231</v>
      </c>
      <c r="V1348" s="39">
        <f t="shared" si="293"/>
        <v>0.1005365972969634</v>
      </c>
      <c r="W1348" s="39">
        <f t="shared" si="294"/>
        <v>4.2591001249328908E-2</v>
      </c>
      <c r="Z1348" s="37"/>
      <c r="AA1348" s="37"/>
    </row>
    <row r="1349" spans="1:27">
      <c r="A1349" s="1">
        <v>1982.09</v>
      </c>
      <c r="B1349" s="11">
        <v>122.4</v>
      </c>
      <c r="C1349" s="4">
        <v>6.85</v>
      </c>
      <c r="D1349" s="11">
        <v>13.56</v>
      </c>
      <c r="E1349" s="11">
        <v>97.9</v>
      </c>
      <c r="F1349" s="4">
        <f t="shared" si="284"/>
        <v>1982.7083333332318</v>
      </c>
      <c r="G1349" s="22">
        <v>12.34</v>
      </c>
      <c r="H1349" s="22">
        <f>G1349+100*variable_alloc_parm!B$8</f>
        <v>12.34</v>
      </c>
      <c r="I1349" s="4">
        <f t="shared" si="281"/>
        <v>380.9528089887641</v>
      </c>
      <c r="J1349" s="4">
        <f t="shared" si="282"/>
        <v>21.319662921348314</v>
      </c>
      <c r="K1349" s="33">
        <f t="shared" si="285"/>
        <v>96415.264313229156</v>
      </c>
      <c r="L1349" s="4">
        <f t="shared" si="286"/>
        <v>42.203595505617983</v>
      </c>
      <c r="M1349" s="33">
        <f t="shared" si="283"/>
        <v>10681.298889602838</v>
      </c>
      <c r="N1349" s="15">
        <f t="shared" si="289"/>
        <v>7.3988382003233024</v>
      </c>
      <c r="O1349" s="6"/>
      <c r="P1349" s="7">
        <f t="shared" si="290"/>
        <v>9.3938442850122179</v>
      </c>
      <c r="Q1349" s="7"/>
      <c r="R1349" s="46">
        <f t="shared" si="291"/>
        <v>9.9809376875610437E-2</v>
      </c>
      <c r="S1349" s="22">
        <f t="shared" si="287"/>
        <v>1.0967112869231939</v>
      </c>
      <c r="T1349" s="22">
        <f t="shared" si="288"/>
        <v>8.635955506626841</v>
      </c>
      <c r="U1349" s="39">
        <f t="shared" si="292"/>
        <v>0.13048571601745818</v>
      </c>
      <c r="V1349" s="39">
        <f t="shared" si="293"/>
        <v>9.6837708603978667E-2</v>
      </c>
      <c r="W1349" s="39">
        <f t="shared" si="294"/>
        <v>3.3648007413479508E-2</v>
      </c>
      <c r="Z1349" s="37"/>
      <c r="AA1349" s="37"/>
    </row>
    <row r="1350" spans="1:27">
      <c r="A1350" s="1">
        <v>1982.1</v>
      </c>
      <c r="B1350" s="11">
        <v>132.69999999999999</v>
      </c>
      <c r="C1350" s="4">
        <v>6.8566700000000003</v>
      </c>
      <c r="D1350" s="11">
        <v>13.253299999999999</v>
      </c>
      <c r="E1350" s="11">
        <v>98.2</v>
      </c>
      <c r="F1350" s="4">
        <f t="shared" si="284"/>
        <v>1982.7916666665651</v>
      </c>
      <c r="G1350" s="22">
        <v>10.91</v>
      </c>
      <c r="H1350" s="22">
        <f>G1350+100*variable_alloc_parm!B$8</f>
        <v>10.91</v>
      </c>
      <c r="I1350" s="4">
        <f t="shared" si="281"/>
        <v>411.74837067209779</v>
      </c>
      <c r="J1350" s="4">
        <f t="shared" si="282"/>
        <v>21.275227586558046</v>
      </c>
      <c r="K1350" s="33">
        <f t="shared" si="285"/>
        <v>104658.0182787361</v>
      </c>
      <c r="L1350" s="4">
        <f t="shared" si="286"/>
        <v>41.123019450101836</v>
      </c>
      <c r="M1350" s="33">
        <f t="shared" si="283"/>
        <v>10452.630848934235</v>
      </c>
      <c r="N1350" s="15">
        <f t="shared" si="289"/>
        <v>7.9998409945345834</v>
      </c>
      <c r="O1350" s="6"/>
      <c r="P1350" s="7">
        <f t="shared" si="290"/>
        <v>10.167766914461478</v>
      </c>
      <c r="Q1350" s="7"/>
      <c r="R1350" s="46">
        <f t="shared" si="291"/>
        <v>0.10377276401638622</v>
      </c>
      <c r="S1350" s="22">
        <f t="shared" si="287"/>
        <v>1.0311735941154534</v>
      </c>
      <c r="T1350" s="22">
        <f t="shared" si="288"/>
        <v>9.4422156110560067</v>
      </c>
      <c r="U1350" s="39">
        <f t="shared" si="292"/>
        <v>0.11952157206408986</v>
      </c>
      <c r="V1350" s="39">
        <f t="shared" si="293"/>
        <v>8.5943969161108136E-2</v>
      </c>
      <c r="W1350" s="39">
        <f t="shared" si="294"/>
        <v>3.3577602902981729E-2</v>
      </c>
      <c r="Z1350" s="37"/>
      <c r="AA1350" s="37"/>
    </row>
    <row r="1351" spans="1:27">
      <c r="A1351" s="1">
        <v>1982.11</v>
      </c>
      <c r="B1351" s="11">
        <v>138.1</v>
      </c>
      <c r="C1351" s="4">
        <v>6.8633300000000004</v>
      </c>
      <c r="D1351" s="11">
        <v>12.9467</v>
      </c>
      <c r="E1351" s="11">
        <v>98</v>
      </c>
      <c r="F1351" s="4">
        <f t="shared" si="284"/>
        <v>1982.8749999998984</v>
      </c>
      <c r="G1351" s="22">
        <v>10.55</v>
      </c>
      <c r="H1351" s="22">
        <f>G1351+100*variable_alloc_parm!B$8</f>
        <v>10.55</v>
      </c>
      <c r="I1351" s="4">
        <f t="shared" si="281"/>
        <v>429.3782653061225</v>
      </c>
      <c r="J1351" s="4">
        <f t="shared" si="282"/>
        <v>21.339353581632658</v>
      </c>
      <c r="K1351" s="33">
        <f t="shared" si="285"/>
        <v>109591.17936522998</v>
      </c>
      <c r="L1351" s="4">
        <f t="shared" si="286"/>
        <v>40.253668265306132</v>
      </c>
      <c r="M1351" s="33">
        <f t="shared" si="283"/>
        <v>10274.03419180176</v>
      </c>
      <c r="N1351" s="15">
        <f t="shared" si="289"/>
        <v>8.3474769381554221</v>
      </c>
      <c r="O1351" s="6"/>
      <c r="P1351" s="7">
        <f t="shared" si="290"/>
        <v>10.619399669022316</v>
      </c>
      <c r="Q1351" s="7"/>
      <c r="R1351" s="46">
        <f t="shared" si="291"/>
        <v>0.10168839765063213</v>
      </c>
      <c r="S1351" s="22">
        <f t="shared" si="287"/>
        <v>1.0094053062237236</v>
      </c>
      <c r="T1351" s="22">
        <f t="shared" si="288"/>
        <v>9.7564339456331464</v>
      </c>
      <c r="U1351" s="39">
        <f t="shared" si="292"/>
        <v>0.1172542550530038</v>
      </c>
      <c r="V1351" s="39">
        <f t="shared" si="293"/>
        <v>8.0651341202742088E-2</v>
      </c>
      <c r="W1351" s="39">
        <f t="shared" si="294"/>
        <v>3.6602913850261709E-2</v>
      </c>
      <c r="Z1351" s="37"/>
      <c r="AA1351" s="37"/>
    </row>
    <row r="1352" spans="1:27">
      <c r="A1352" s="1">
        <v>1982.12</v>
      </c>
      <c r="B1352" s="11">
        <v>139.4</v>
      </c>
      <c r="C1352" s="4">
        <v>6.87</v>
      </c>
      <c r="D1352" s="11">
        <v>12.64</v>
      </c>
      <c r="E1352" s="11">
        <v>97.6</v>
      </c>
      <c r="F1352" s="4">
        <f t="shared" si="284"/>
        <v>1982.9583333332316</v>
      </c>
      <c r="G1352" s="22">
        <v>10.54</v>
      </c>
      <c r="H1352" s="22">
        <f>G1352+100*variable_alloc_parm!B$8</f>
        <v>10.54</v>
      </c>
      <c r="I1352" s="4">
        <f t="shared" si="281"/>
        <v>435.19651639344272</v>
      </c>
      <c r="J1352" s="4">
        <f t="shared" si="282"/>
        <v>21.447633196721316</v>
      </c>
      <c r="K1352" s="33">
        <f t="shared" si="285"/>
        <v>111532.36196318941</v>
      </c>
      <c r="L1352" s="4">
        <f t="shared" si="286"/>
        <v>39.461147540983617</v>
      </c>
      <c r="M1352" s="33">
        <f t="shared" si="283"/>
        <v>10113.120912587619</v>
      </c>
      <c r="N1352" s="15">
        <f t="shared" si="289"/>
        <v>8.4677384014004708</v>
      </c>
      <c r="O1352" s="6"/>
      <c r="P1352" s="7">
        <f t="shared" si="290"/>
        <v>10.782007239538867</v>
      </c>
      <c r="Q1352" s="7"/>
      <c r="R1352" s="46">
        <f t="shared" si="291"/>
        <v>9.9386333731798282E-2</v>
      </c>
      <c r="S1352" s="22">
        <f t="shared" si="287"/>
        <v>1.0137086656838108</v>
      </c>
      <c r="T1352" s="22">
        <f t="shared" si="288"/>
        <v>9.8885576543570597</v>
      </c>
      <c r="U1352" s="39">
        <f t="shared" si="292"/>
        <v>0.1189690134360597</v>
      </c>
      <c r="V1352" s="39">
        <f t="shared" si="293"/>
        <v>8.066255773650699E-2</v>
      </c>
      <c r="W1352" s="39">
        <f t="shared" si="294"/>
        <v>3.8306455699552711E-2</v>
      </c>
      <c r="Z1352" s="37"/>
      <c r="AA1352" s="37"/>
    </row>
    <row r="1353" spans="1:27">
      <c r="A1353" s="1">
        <v>1983.01</v>
      </c>
      <c r="B1353" s="11">
        <v>144.30000000000001</v>
      </c>
      <c r="C1353" s="4">
        <v>6.8833299999999999</v>
      </c>
      <c r="D1353" s="11">
        <v>12.566700000000001</v>
      </c>
      <c r="E1353" s="11">
        <v>97.8</v>
      </c>
      <c r="F1353" s="4">
        <f t="shared" si="284"/>
        <v>1983.0416666665649</v>
      </c>
      <c r="G1353" s="22">
        <v>10.46</v>
      </c>
      <c r="H1353" s="22">
        <f>G1353+100*variable_alloc_parm!B$8</f>
        <v>10.46</v>
      </c>
      <c r="I1353" s="4">
        <f t="shared" si="281"/>
        <v>449.57269938650313</v>
      </c>
      <c r="J1353" s="4">
        <f t="shared" si="282"/>
        <v>21.445303179959105</v>
      </c>
      <c r="K1353" s="33">
        <f t="shared" si="285"/>
        <v>115674.69771354673</v>
      </c>
      <c r="L1353" s="4">
        <f t="shared" si="286"/>
        <v>39.152080674846637</v>
      </c>
      <c r="M1353" s="33">
        <f t="shared" si="283"/>
        <v>10073.799194434012</v>
      </c>
      <c r="N1353" s="15">
        <f t="shared" si="289"/>
        <v>8.7567832241347361</v>
      </c>
      <c r="O1353" s="6"/>
      <c r="P1353" s="7">
        <f t="shared" si="290"/>
        <v>11.158544264730375</v>
      </c>
      <c r="Q1353" s="7"/>
      <c r="R1353" s="46">
        <f t="shared" si="291"/>
        <v>9.6255295626269041E-2</v>
      </c>
      <c r="S1353" s="22">
        <f t="shared" si="287"/>
        <v>0.99287968796737325</v>
      </c>
      <c r="T1353" s="22">
        <f t="shared" si="288"/>
        <v>10.003617369414798</v>
      </c>
      <c r="U1353" s="39">
        <f t="shared" si="292"/>
        <v>0.1145070153701413</v>
      </c>
      <c r="V1353" s="39">
        <f t="shared" si="293"/>
        <v>8.0807341285989098E-2</v>
      </c>
      <c r="W1353" s="39">
        <f t="shared" si="294"/>
        <v>3.3699674084152198E-2</v>
      </c>
      <c r="Z1353" s="37"/>
      <c r="AA1353" s="37"/>
    </row>
    <row r="1354" spans="1:27">
      <c r="A1354" s="1">
        <v>1983.02</v>
      </c>
      <c r="B1354" s="11">
        <v>146.80000000000001</v>
      </c>
      <c r="C1354" s="4">
        <v>6.8966700000000003</v>
      </c>
      <c r="D1354" s="11">
        <v>12.4933</v>
      </c>
      <c r="E1354" s="11">
        <v>97.9</v>
      </c>
      <c r="F1354" s="4">
        <f t="shared" si="284"/>
        <v>1983.1249999998981</v>
      </c>
      <c r="G1354" s="22">
        <v>10.72</v>
      </c>
      <c r="H1354" s="22">
        <f>G1354+100*variable_alloc_parm!B$8</f>
        <v>10.72</v>
      </c>
      <c r="I1354" s="4">
        <f t="shared" ref="I1354:I1417" si="295">B1354*$E$1839/E1354</f>
        <v>456.89438202247203</v>
      </c>
      <c r="J1354" s="4">
        <f t="shared" ref="J1354:J1417" si="296">C1354*$E$1839/E1354</f>
        <v>21.464916741573035</v>
      </c>
      <c r="K1354" s="33">
        <f t="shared" si="285"/>
        <v>118018.80299411422</v>
      </c>
      <c r="L1354" s="4">
        <f t="shared" si="286"/>
        <v>38.883641573033707</v>
      </c>
      <c r="M1354" s="33">
        <f t="shared" ref="M1354:M1417" si="297">L1354*(K1354/I1354)</f>
        <v>10043.898579334924</v>
      </c>
      <c r="N1354" s="15">
        <f t="shared" si="289"/>
        <v>8.9104934366241135</v>
      </c>
      <c r="O1354" s="6"/>
      <c r="P1354" s="7">
        <f t="shared" si="290"/>
        <v>11.36206826684861</v>
      </c>
      <c r="Q1354" s="7"/>
      <c r="R1354" s="46">
        <f t="shared" si="291"/>
        <v>9.1034018855072243E-2</v>
      </c>
      <c r="S1354" s="22">
        <f t="shared" si="287"/>
        <v>1.0218357023839544</v>
      </c>
      <c r="T1354" s="22">
        <f t="shared" si="288"/>
        <v>9.9222430494986593</v>
      </c>
      <c r="U1354" s="39">
        <f t="shared" si="292"/>
        <v>0.11378722948097164</v>
      </c>
      <c r="V1354" s="39">
        <f t="shared" si="293"/>
        <v>8.4573040422435408E-2</v>
      </c>
      <c r="W1354" s="39">
        <f t="shared" si="294"/>
        <v>2.9214189058536233E-2</v>
      </c>
      <c r="Z1354" s="37"/>
      <c r="AA1354" s="37"/>
    </row>
    <row r="1355" spans="1:27">
      <c r="A1355" s="1">
        <v>1983.03</v>
      </c>
      <c r="B1355" s="11">
        <v>151.9</v>
      </c>
      <c r="C1355" s="4">
        <v>6.91</v>
      </c>
      <c r="D1355" s="11">
        <v>12.42</v>
      </c>
      <c r="E1355" s="11">
        <v>97.9</v>
      </c>
      <c r="F1355" s="4">
        <f t="shared" ref="F1355:F1418" si="298">F1354+1/12</f>
        <v>1983.2083333332314</v>
      </c>
      <c r="G1355" s="22">
        <v>10.51</v>
      </c>
      <c r="H1355" s="22">
        <f>G1355+100*variable_alloc_parm!B$8</f>
        <v>10.51</v>
      </c>
      <c r="I1355" s="4">
        <f t="shared" si="295"/>
        <v>472.76741573033712</v>
      </c>
      <c r="J1355" s="4">
        <f t="shared" si="296"/>
        <v>21.506404494382025</v>
      </c>
      <c r="K1355" s="33">
        <f t="shared" ref="K1355:K1418" si="299">K1354*((I1355+(J1355/12))/I1354)</f>
        <v>122581.84833467341</v>
      </c>
      <c r="L1355" s="4">
        <f t="shared" ref="L1355:L1418" si="300">D1355*$E$1839/E1355</f>
        <v>38.655505617977532</v>
      </c>
      <c r="M1355" s="33">
        <f t="shared" si="297"/>
        <v>10022.821305573692</v>
      </c>
      <c r="N1355" s="15">
        <f t="shared" si="289"/>
        <v>9.2328297051905182</v>
      </c>
      <c r="O1355" s="6"/>
      <c r="P1355" s="7">
        <f t="shared" si="290"/>
        <v>11.779312721126248</v>
      </c>
      <c r="Q1355" s="7"/>
      <c r="R1355" s="46">
        <f t="shared" si="291"/>
        <v>8.8208510612932209E-2</v>
      </c>
      <c r="S1355" s="22">
        <f t="shared" ref="S1355:S1418" si="301">((H1355/H1356+H1355/1200+((1+H1356/1200)^(-119))*(1-H1355/H1356)))</f>
        <v>1.0155474590353635</v>
      </c>
      <c r="T1355" s="22">
        <f t="shared" ref="T1355:T1418" si="302">T1354*S1354*E1354/E1355</f>
        <v>10.138902195708772</v>
      </c>
      <c r="U1355" s="39">
        <f t="shared" si="292"/>
        <v>0.11154596523456917</v>
      </c>
      <c r="V1355" s="39">
        <f t="shared" si="293"/>
        <v>8.4648988018722671E-2</v>
      </c>
      <c r="W1355" s="39">
        <f t="shared" si="294"/>
        <v>2.6896977215846496E-2</v>
      </c>
      <c r="Z1355" s="37"/>
      <c r="AA1355" s="37"/>
    </row>
    <row r="1356" spans="1:27">
      <c r="A1356" s="1">
        <v>1983.04</v>
      </c>
      <c r="B1356" s="11">
        <v>157.69999999999999</v>
      </c>
      <c r="C1356" s="4">
        <v>6.92</v>
      </c>
      <c r="D1356" s="11">
        <v>12.476699999999999</v>
      </c>
      <c r="E1356" s="11">
        <v>98.6</v>
      </c>
      <c r="F1356" s="4">
        <f t="shared" si="298"/>
        <v>1983.2916666665647</v>
      </c>
      <c r="G1356" s="22">
        <v>10.4</v>
      </c>
      <c r="H1356" s="22">
        <f>G1356+100*variable_alloc_parm!B$8</f>
        <v>10.4</v>
      </c>
      <c r="I1356" s="4">
        <f t="shared" si="295"/>
        <v>487.33458417849903</v>
      </c>
      <c r="J1356" s="4">
        <f t="shared" si="296"/>
        <v>21.38462474645031</v>
      </c>
      <c r="K1356" s="33">
        <f t="shared" si="299"/>
        <v>126820.96804197354</v>
      </c>
      <c r="L1356" s="4">
        <f t="shared" si="300"/>
        <v>38.556293002028404</v>
      </c>
      <c r="M1356" s="33">
        <f t="shared" si="297"/>
        <v>10033.653595239641</v>
      </c>
      <c r="N1356" s="15">
        <f t="shared" si="289"/>
        <v>9.5315812841604028</v>
      </c>
      <c r="O1356" s="6"/>
      <c r="P1356" s="7">
        <f t="shared" si="290"/>
        <v>12.165031590630461</v>
      </c>
      <c r="Q1356" s="7"/>
      <c r="R1356" s="46">
        <f t="shared" si="291"/>
        <v>8.5937631639212683E-2</v>
      </c>
      <c r="S1356" s="22">
        <f t="shared" si="301"/>
        <v>1.0099020734301765</v>
      </c>
      <c r="T1356" s="22">
        <f t="shared" si="302"/>
        <v>10.223437219728854</v>
      </c>
      <c r="U1356" s="39">
        <f t="shared" si="292"/>
        <v>0.1059706013415338</v>
      </c>
      <c r="V1356" s="39">
        <f t="shared" si="293"/>
        <v>8.4066606397504184E-2</v>
      </c>
      <c r="W1356" s="39">
        <f t="shared" si="294"/>
        <v>2.1903994944029614E-2</v>
      </c>
      <c r="Z1356" s="37"/>
      <c r="AA1356" s="37"/>
    </row>
    <row r="1357" spans="1:27">
      <c r="A1357" s="1">
        <v>1983.05</v>
      </c>
      <c r="B1357" s="11">
        <v>164.1</v>
      </c>
      <c r="C1357" s="4">
        <v>6.93</v>
      </c>
      <c r="D1357" s="11">
        <v>12.533300000000001</v>
      </c>
      <c r="E1357" s="11">
        <v>99.2</v>
      </c>
      <c r="F1357" s="4">
        <f t="shared" si="298"/>
        <v>1983.3749999998979</v>
      </c>
      <c r="G1357" s="22">
        <v>10.38</v>
      </c>
      <c r="H1357" s="22">
        <f>G1357+100*variable_alloc_parm!B$8</f>
        <v>10.38</v>
      </c>
      <c r="I1357" s="4">
        <f t="shared" si="295"/>
        <v>504.045060483871</v>
      </c>
      <c r="J1357" s="4">
        <f t="shared" si="296"/>
        <v>21.285997983870971</v>
      </c>
      <c r="K1357" s="33">
        <f t="shared" si="299"/>
        <v>131631.21155180471</v>
      </c>
      <c r="L1357" s="4">
        <f t="shared" si="300"/>
        <v>38.496940625000008</v>
      </c>
      <c r="M1357" s="33">
        <f t="shared" si="297"/>
        <v>10053.464130056271</v>
      </c>
      <c r="N1357" s="15">
        <f t="shared" si="289"/>
        <v>9.874456504668391</v>
      </c>
      <c r="O1357" s="6"/>
      <c r="P1357" s="7">
        <f t="shared" si="290"/>
        <v>12.605255648355707</v>
      </c>
      <c r="Q1357" s="7"/>
      <c r="R1357" s="46">
        <f t="shared" si="291"/>
        <v>8.2408883245413761E-2</v>
      </c>
      <c r="S1357" s="22">
        <f t="shared" si="301"/>
        <v>0.9801737810824116</v>
      </c>
      <c r="T1357" s="22">
        <f t="shared" si="302"/>
        <v>10.262222842284661</v>
      </c>
      <c r="U1357" s="39">
        <f t="shared" si="292"/>
        <v>0.10250417283690183</v>
      </c>
      <c r="V1357" s="39">
        <f t="shared" si="293"/>
        <v>8.3480022150906663E-2</v>
      </c>
      <c r="W1357" s="39">
        <f t="shared" si="294"/>
        <v>1.9024150685995167E-2</v>
      </c>
      <c r="Z1357" s="37"/>
      <c r="AA1357" s="37"/>
    </row>
    <row r="1358" spans="1:27">
      <c r="A1358" s="1">
        <v>1983.06</v>
      </c>
      <c r="B1358" s="11">
        <v>166.4</v>
      </c>
      <c r="C1358" s="4">
        <v>6.94</v>
      </c>
      <c r="D1358" s="11">
        <v>12.59</v>
      </c>
      <c r="E1358" s="11">
        <v>99.5</v>
      </c>
      <c r="F1358" s="4">
        <f t="shared" si="298"/>
        <v>1983.4583333332312</v>
      </c>
      <c r="G1358" s="22">
        <v>10.85</v>
      </c>
      <c r="H1358" s="22">
        <f>G1358+100*variable_alloc_parm!B$8</f>
        <v>10.85</v>
      </c>
      <c r="I1358" s="4">
        <f t="shared" si="295"/>
        <v>509.56864321608049</v>
      </c>
      <c r="J1358" s="4">
        <f t="shared" si="296"/>
        <v>21.252442211055282</v>
      </c>
      <c r="K1358" s="33">
        <f t="shared" si="299"/>
        <v>133536.19919837595</v>
      </c>
      <c r="L1358" s="4">
        <f t="shared" si="300"/>
        <v>38.55450251256282</v>
      </c>
      <c r="M1358" s="33">
        <f t="shared" si="297"/>
        <v>10103.490071559814</v>
      </c>
      <c r="N1358" s="15">
        <f t="shared" si="289"/>
        <v>10.000117903130013</v>
      </c>
      <c r="O1358" s="6"/>
      <c r="P1358" s="7">
        <f t="shared" si="290"/>
        <v>12.767362769540004</v>
      </c>
      <c r="Q1358" s="7"/>
      <c r="R1358" s="46">
        <f t="shared" si="291"/>
        <v>7.6025103316231649E-2</v>
      </c>
      <c r="S1358" s="22">
        <f t="shared" si="301"/>
        <v>0.97761600247503</v>
      </c>
      <c r="T1358" s="22">
        <f t="shared" si="302"/>
        <v>10.028433840710944</v>
      </c>
      <c r="U1358" s="39">
        <f t="shared" si="292"/>
        <v>0.10171755700388485</v>
      </c>
      <c r="V1358" s="39">
        <f t="shared" si="293"/>
        <v>8.7019142722068565E-2</v>
      </c>
      <c r="W1358" s="39">
        <f t="shared" si="294"/>
        <v>1.4698414281816286E-2</v>
      </c>
      <c r="Z1358" s="37"/>
      <c r="AA1358" s="37"/>
    </row>
    <row r="1359" spans="1:27">
      <c r="A1359" s="1">
        <v>1983.07</v>
      </c>
      <c r="B1359" s="11">
        <v>167</v>
      </c>
      <c r="C1359" s="4">
        <v>6.96</v>
      </c>
      <c r="D1359" s="11">
        <v>12.826700000000001</v>
      </c>
      <c r="E1359" s="11">
        <v>99.9</v>
      </c>
      <c r="F1359" s="4">
        <f t="shared" si="298"/>
        <v>1983.5416666665644</v>
      </c>
      <c r="G1359" s="22">
        <v>11.38</v>
      </c>
      <c r="H1359" s="22">
        <f>G1359+100*variable_alloc_parm!B$8</f>
        <v>11.38</v>
      </c>
      <c r="I1359" s="4">
        <f t="shared" si="295"/>
        <v>509.35835835835843</v>
      </c>
      <c r="J1359" s="4">
        <f t="shared" si="296"/>
        <v>21.228348348348351</v>
      </c>
      <c r="K1359" s="33">
        <f t="shared" si="299"/>
        <v>133944.67953744321</v>
      </c>
      <c r="L1359" s="4">
        <f t="shared" si="300"/>
        <v>39.122076976976984</v>
      </c>
      <c r="M1359" s="33">
        <f t="shared" si="297"/>
        <v>10287.833658819898</v>
      </c>
      <c r="N1359" s="15">
        <f t="shared" si="289"/>
        <v>10.014475995571019</v>
      </c>
      <c r="O1359" s="6"/>
      <c r="P1359" s="7">
        <f t="shared" si="290"/>
        <v>12.786896040903434</v>
      </c>
      <c r="Q1359" s="7"/>
      <c r="R1359" s="46">
        <f t="shared" si="291"/>
        <v>7.07717739327203E-2</v>
      </c>
      <c r="S1359" s="22">
        <f t="shared" si="301"/>
        <v>0.98213867029786017</v>
      </c>
      <c r="T1359" s="22">
        <f t="shared" si="302"/>
        <v>9.7647023177466874</v>
      </c>
      <c r="U1359" s="39">
        <f t="shared" si="292"/>
        <v>0.10144828299634256</v>
      </c>
      <c r="V1359" s="39">
        <f t="shared" si="293"/>
        <v>9.1678594661900981E-2</v>
      </c>
      <c r="W1359" s="39">
        <f t="shared" si="294"/>
        <v>9.7696883344415841E-3</v>
      </c>
      <c r="Z1359" s="37"/>
      <c r="AA1359" s="37"/>
    </row>
    <row r="1360" spans="1:27">
      <c r="A1360" s="1">
        <v>1983.08</v>
      </c>
      <c r="B1360" s="11">
        <v>162.4</v>
      </c>
      <c r="C1360" s="4">
        <v>6.98</v>
      </c>
      <c r="D1360" s="11">
        <v>13.0633</v>
      </c>
      <c r="E1360" s="11">
        <v>100.2</v>
      </c>
      <c r="F1360" s="4">
        <f t="shared" si="298"/>
        <v>1983.6249999998977</v>
      </c>
      <c r="G1360" s="22">
        <v>11.85</v>
      </c>
      <c r="H1360" s="22">
        <f>G1360+100*variable_alloc_parm!B$8</f>
        <v>11.85</v>
      </c>
      <c r="I1360" s="4">
        <f t="shared" si="295"/>
        <v>493.84510978043915</v>
      </c>
      <c r="J1360" s="4">
        <f t="shared" si="296"/>
        <v>21.225608782435135</v>
      </c>
      <c r="K1360" s="33">
        <f t="shared" si="299"/>
        <v>130330.33684148415</v>
      </c>
      <c r="L1360" s="4">
        <f t="shared" si="300"/>
        <v>39.724426247504994</v>
      </c>
      <c r="M1360" s="33">
        <f t="shared" si="297"/>
        <v>10483.647101363054</v>
      </c>
      <c r="N1360" s="15">
        <f t="shared" si="289"/>
        <v>9.7280569356652009</v>
      </c>
      <c r="O1360" s="6"/>
      <c r="P1360" s="7">
        <f t="shared" si="290"/>
        <v>12.422837481069035</v>
      </c>
      <c r="Q1360" s="7"/>
      <c r="R1360" s="46">
        <f t="shared" si="291"/>
        <v>6.7396852910745181E-2</v>
      </c>
      <c r="S1360" s="22">
        <f t="shared" si="301"/>
        <v>1.0216050338528322</v>
      </c>
      <c r="T1360" s="22">
        <f t="shared" si="302"/>
        <v>9.5615783018522542</v>
      </c>
      <c r="U1360" s="39">
        <f t="shared" si="292"/>
        <v>0.10609067393765947</v>
      </c>
      <c r="V1360" s="39">
        <f t="shared" si="293"/>
        <v>9.5268371975205435E-2</v>
      </c>
      <c r="W1360" s="39">
        <f t="shared" si="294"/>
        <v>1.082230196245404E-2</v>
      </c>
      <c r="Z1360" s="37"/>
      <c r="AA1360" s="37"/>
    </row>
    <row r="1361" spans="1:27">
      <c r="A1361" s="1">
        <v>1983.09</v>
      </c>
      <c r="B1361" s="11">
        <v>167.2</v>
      </c>
      <c r="C1361" s="4">
        <v>7</v>
      </c>
      <c r="D1361" s="11">
        <v>13.3</v>
      </c>
      <c r="E1361" s="11">
        <v>100.7</v>
      </c>
      <c r="F1361" s="4">
        <f t="shared" si="298"/>
        <v>1983.7083333332309</v>
      </c>
      <c r="G1361" s="22">
        <v>11.65</v>
      </c>
      <c r="H1361" s="22">
        <f>G1361+100*variable_alloc_parm!B$8</f>
        <v>11.65</v>
      </c>
      <c r="I1361" s="4">
        <f t="shared" si="295"/>
        <v>505.91698113207548</v>
      </c>
      <c r="J1361" s="4">
        <f t="shared" si="296"/>
        <v>21.180734856007948</v>
      </c>
      <c r="K1361" s="33">
        <f t="shared" si="299"/>
        <v>133982.03258483589</v>
      </c>
      <c r="L1361" s="4">
        <f t="shared" si="300"/>
        <v>40.243396226415101</v>
      </c>
      <c r="M1361" s="33">
        <f t="shared" si="297"/>
        <v>10657.661682884675</v>
      </c>
      <c r="N1361" s="15">
        <f t="shared" si="289"/>
        <v>9.9842024580287703</v>
      </c>
      <c r="O1361" s="6"/>
      <c r="P1361" s="7">
        <f t="shared" si="290"/>
        <v>12.749884493756905</v>
      </c>
      <c r="Q1361" s="7"/>
      <c r="R1361" s="46">
        <f t="shared" si="291"/>
        <v>6.7058904719817639E-2</v>
      </c>
      <c r="S1361" s="22">
        <f t="shared" si="301"/>
        <v>1.0161885537859756</v>
      </c>
      <c r="T1361" s="22">
        <f t="shared" si="302"/>
        <v>9.7196552510424805</v>
      </c>
      <c r="U1361" s="39">
        <f t="shared" si="292"/>
        <v>0.10429535852232452</v>
      </c>
      <c r="V1361" s="39">
        <f t="shared" si="293"/>
        <v>9.6410046903158131E-2</v>
      </c>
      <c r="W1361" s="39">
        <f t="shared" si="294"/>
        <v>7.8853116191663908E-3</v>
      </c>
      <c r="Z1361" s="37"/>
      <c r="AA1361" s="37"/>
    </row>
    <row r="1362" spans="1:27">
      <c r="A1362" s="1">
        <v>1983.1</v>
      </c>
      <c r="B1362" s="11">
        <v>167.7</v>
      </c>
      <c r="C1362" s="4">
        <v>7.03</v>
      </c>
      <c r="D1362" s="11">
        <v>13.5433</v>
      </c>
      <c r="E1362" s="11">
        <v>101</v>
      </c>
      <c r="F1362" s="4">
        <f t="shared" si="298"/>
        <v>1983.7916666665642</v>
      </c>
      <c r="G1362" s="22">
        <v>11.54</v>
      </c>
      <c r="H1362" s="22">
        <f>G1362+100*variable_alloc_parm!B$8</f>
        <v>11.54</v>
      </c>
      <c r="I1362" s="4">
        <f t="shared" si="295"/>
        <v>505.92267326732673</v>
      </c>
      <c r="J1362" s="4">
        <f t="shared" si="296"/>
        <v>21.208326732673275</v>
      </c>
      <c r="K1362" s="33">
        <f t="shared" si="299"/>
        <v>134451.59026522786</v>
      </c>
      <c r="L1362" s="4">
        <f t="shared" si="300"/>
        <v>40.857856534653472</v>
      </c>
      <c r="M1362" s="33">
        <f t="shared" si="297"/>
        <v>10858.188565528089</v>
      </c>
      <c r="N1362" s="15">
        <f t="shared" si="289"/>
        <v>10.003391799449616</v>
      </c>
      <c r="O1362" s="6"/>
      <c r="P1362" s="7">
        <f t="shared" si="290"/>
        <v>12.773539636170558</v>
      </c>
      <c r="Q1362" s="7"/>
      <c r="R1362" s="46">
        <f t="shared" si="291"/>
        <v>6.7334694140756463E-2</v>
      </c>
      <c r="S1362" s="22">
        <f t="shared" si="301"/>
        <v>1.0008333098386939</v>
      </c>
      <c r="T1362" s="22">
        <f t="shared" si="302"/>
        <v>9.8476647819258485</v>
      </c>
      <c r="U1362" s="39">
        <f t="shared" si="292"/>
        <v>0.10481683178116641</v>
      </c>
      <c r="V1362" s="39">
        <f t="shared" si="293"/>
        <v>9.5263796768798592E-2</v>
      </c>
      <c r="W1362" s="39">
        <f t="shared" si="294"/>
        <v>9.5530350123678165E-3</v>
      </c>
      <c r="Z1362" s="37"/>
      <c r="AA1362" s="37"/>
    </row>
    <row r="1363" spans="1:27">
      <c r="A1363" s="1">
        <v>1983.11</v>
      </c>
      <c r="B1363" s="11">
        <v>165.2</v>
      </c>
      <c r="C1363" s="4">
        <v>7.06</v>
      </c>
      <c r="D1363" s="11">
        <v>13.7867</v>
      </c>
      <c r="E1363" s="11">
        <v>101.2</v>
      </c>
      <c r="F1363" s="4">
        <f t="shared" si="298"/>
        <v>1983.8749999998975</v>
      </c>
      <c r="G1363" s="22">
        <v>11.69</v>
      </c>
      <c r="H1363" s="22">
        <f>G1363+100*variable_alloc_parm!B$8</f>
        <v>11.69</v>
      </c>
      <c r="I1363" s="4">
        <f t="shared" si="295"/>
        <v>497.39565217391305</v>
      </c>
      <c r="J1363" s="4">
        <f t="shared" si="296"/>
        <v>21.256739130434784</v>
      </c>
      <c r="K1363" s="33">
        <f t="shared" si="299"/>
        <v>132656.24736159074</v>
      </c>
      <c r="L1363" s="4">
        <f t="shared" si="300"/>
        <v>41.509955434782611</v>
      </c>
      <c r="M1363" s="33">
        <f t="shared" si="297"/>
        <v>11070.774125302925</v>
      </c>
      <c r="N1363" s="15">
        <f t="shared" si="289"/>
        <v>9.8535816493642727</v>
      </c>
      <c r="O1363" s="6"/>
      <c r="P1363" s="7">
        <f t="shared" si="290"/>
        <v>12.581491199513103</v>
      </c>
      <c r="Q1363" s="7"/>
      <c r="R1363" s="46">
        <f t="shared" si="291"/>
        <v>6.6858837415098016E-2</v>
      </c>
      <c r="S1363" s="22">
        <f t="shared" si="301"/>
        <v>1.0015899027226098</v>
      </c>
      <c r="T1363" s="22">
        <f t="shared" si="302"/>
        <v>9.8363929320707069</v>
      </c>
      <c r="U1363" s="39">
        <f t="shared" si="292"/>
        <v>0.10623588135321338</v>
      </c>
      <c r="V1363" s="39">
        <f t="shared" si="293"/>
        <v>9.2541965579322927E-2</v>
      </c>
      <c r="W1363" s="39">
        <f t="shared" si="294"/>
        <v>1.3693915773890453E-2</v>
      </c>
      <c r="Z1363" s="37"/>
      <c r="AA1363" s="37"/>
    </row>
    <row r="1364" spans="1:27">
      <c r="A1364" s="1">
        <v>1983.12</v>
      </c>
      <c r="B1364" s="11">
        <v>164.4</v>
      </c>
      <c r="C1364" s="4">
        <v>7.09</v>
      </c>
      <c r="D1364" s="11">
        <v>14.03</v>
      </c>
      <c r="E1364" s="11">
        <v>101.3</v>
      </c>
      <c r="F1364" s="4">
        <f t="shared" si="298"/>
        <v>1983.9583333332307</v>
      </c>
      <c r="G1364" s="22">
        <v>11.83</v>
      </c>
      <c r="H1364" s="22">
        <f>G1364+100*variable_alloc_parm!B$8</f>
        <v>11.83</v>
      </c>
      <c r="I1364" s="4">
        <f t="shared" si="295"/>
        <v>494.49832181638703</v>
      </c>
      <c r="J1364" s="4">
        <f t="shared" si="296"/>
        <v>21.325992102665353</v>
      </c>
      <c r="K1364" s="33">
        <f t="shared" si="299"/>
        <v>132357.49766743236</v>
      </c>
      <c r="L1364" s="4">
        <f t="shared" si="300"/>
        <v>42.200799605133277</v>
      </c>
      <c r="M1364" s="33">
        <f t="shared" si="297"/>
        <v>11295.472580742557</v>
      </c>
      <c r="N1364" s="15">
        <f t="shared" si="289"/>
        <v>9.8150109036086643</v>
      </c>
      <c r="O1364" s="6"/>
      <c r="P1364" s="7">
        <f t="shared" si="290"/>
        <v>12.531076317323546</v>
      </c>
      <c r="Q1364" s="7"/>
      <c r="R1364" s="46">
        <f t="shared" si="291"/>
        <v>6.5259644091050922E-2</v>
      </c>
      <c r="S1364" s="22">
        <f t="shared" si="301"/>
        <v>1.0192347993297712</v>
      </c>
      <c r="T1364" s="22">
        <f t="shared" si="302"/>
        <v>9.8423062409217721</v>
      </c>
      <c r="U1364" s="39">
        <f t="shared" si="292"/>
        <v>0.10746347078169727</v>
      </c>
      <c r="V1364" s="39">
        <f t="shared" si="293"/>
        <v>9.258525518549332E-2</v>
      </c>
      <c r="W1364" s="39">
        <f t="shared" si="294"/>
        <v>1.4878215596203948E-2</v>
      </c>
      <c r="Z1364" s="37"/>
      <c r="AA1364" s="37"/>
    </row>
    <row r="1365" spans="1:27">
      <c r="A1365" s="1">
        <v>1984.01</v>
      </c>
      <c r="B1365" s="11">
        <v>166.4</v>
      </c>
      <c r="C1365" s="4">
        <v>7.12</v>
      </c>
      <c r="D1365" s="11">
        <v>14.44</v>
      </c>
      <c r="E1365" s="11">
        <v>101.9</v>
      </c>
      <c r="F1365" s="4">
        <f t="shared" si="298"/>
        <v>1984.041666666564</v>
      </c>
      <c r="G1365" s="22">
        <v>11.67</v>
      </c>
      <c r="H1365" s="22">
        <f>G1365+100*variable_alloc_parm!B$8</f>
        <v>11.67</v>
      </c>
      <c r="I1365" s="4">
        <f t="shared" si="295"/>
        <v>497.56702649656535</v>
      </c>
      <c r="J1365" s="4">
        <f t="shared" si="296"/>
        <v>21.29012757605496</v>
      </c>
      <c r="K1365" s="33">
        <f t="shared" si="299"/>
        <v>133653.74421034582</v>
      </c>
      <c r="L1365" s="4">
        <f t="shared" si="300"/>
        <v>43.178292443572133</v>
      </c>
      <c r="M1365" s="33">
        <f t="shared" si="297"/>
        <v>11598.317706715106</v>
      </c>
      <c r="N1365" s="15">
        <f t="shared" si="289"/>
        <v>9.8949318092025322</v>
      </c>
      <c r="O1365" s="6"/>
      <c r="P1365" s="7">
        <f t="shared" si="290"/>
        <v>12.630750087850318</v>
      </c>
      <c r="Q1365" s="7"/>
      <c r="R1365" s="46">
        <f t="shared" si="291"/>
        <v>6.5743067613577136E-2</v>
      </c>
      <c r="S1365" s="22">
        <f t="shared" si="301"/>
        <v>0.99983040453438909</v>
      </c>
      <c r="T1365" s="22">
        <f t="shared" si="302"/>
        <v>9.9725535816990778</v>
      </c>
      <c r="U1365" s="39">
        <f t="shared" si="292"/>
        <v>0.10798763126838695</v>
      </c>
      <c r="V1365" s="39">
        <f t="shared" si="293"/>
        <v>9.1538083977128926E-2</v>
      </c>
      <c r="W1365" s="39">
        <f t="shared" si="294"/>
        <v>1.6449547291258027E-2</v>
      </c>
      <c r="Z1365" s="37"/>
      <c r="AA1365" s="37"/>
    </row>
    <row r="1366" spans="1:27">
      <c r="A1366" s="1">
        <v>1984.02</v>
      </c>
      <c r="B1366" s="11">
        <v>157.30000000000001</v>
      </c>
      <c r="C1366" s="4">
        <v>7.15</v>
      </c>
      <c r="D1366" s="11">
        <v>14.85</v>
      </c>
      <c r="E1366" s="11">
        <v>102.4</v>
      </c>
      <c r="F1366" s="4">
        <f t="shared" si="298"/>
        <v>1984.1249999998972</v>
      </c>
      <c r="G1366" s="22">
        <v>11.84</v>
      </c>
      <c r="H1366" s="22">
        <f>G1366+100*variable_alloc_parm!B$8</f>
        <v>11.84</v>
      </c>
      <c r="I1366" s="4">
        <f t="shared" si="295"/>
        <v>468.05966796875009</v>
      </c>
      <c r="J1366" s="4">
        <f t="shared" si="296"/>
        <v>21.275439453125003</v>
      </c>
      <c r="K1366" s="33">
        <f t="shared" si="299"/>
        <v>126203.87935519157</v>
      </c>
      <c r="L1366" s="4">
        <f t="shared" si="300"/>
        <v>44.187451171875004</v>
      </c>
      <c r="M1366" s="33">
        <f t="shared" si="297"/>
        <v>11914.352246818782</v>
      </c>
      <c r="N1366" s="15">
        <f t="shared" si="289"/>
        <v>9.3245296457279796</v>
      </c>
      <c r="O1366" s="6"/>
      <c r="P1366" s="7">
        <f t="shared" si="290"/>
        <v>11.902399335847161</v>
      </c>
      <c r="Q1366" s="7"/>
      <c r="R1366" s="46">
        <f t="shared" si="291"/>
        <v>6.9371444181055605E-2</v>
      </c>
      <c r="S1366" s="22">
        <f t="shared" si="301"/>
        <v>0.98245992906107671</v>
      </c>
      <c r="T1366" s="22">
        <f t="shared" si="302"/>
        <v>9.9221764308455569</v>
      </c>
      <c r="U1366" s="39">
        <f t="shared" si="292"/>
        <v>0.11389671711025429</v>
      </c>
      <c r="V1366" s="39">
        <f t="shared" si="293"/>
        <v>9.0440414631478117E-2</v>
      </c>
      <c r="W1366" s="39">
        <f t="shared" si="294"/>
        <v>2.345630247877617E-2</v>
      </c>
      <c r="Z1366" s="37"/>
      <c r="AA1366" s="37"/>
    </row>
    <row r="1367" spans="1:27">
      <c r="A1367" s="1">
        <v>1984.03</v>
      </c>
      <c r="B1367" s="11">
        <v>157.4</v>
      </c>
      <c r="C1367" s="4">
        <v>7.18</v>
      </c>
      <c r="D1367" s="11">
        <v>15.26</v>
      </c>
      <c r="E1367" s="11">
        <v>102.6</v>
      </c>
      <c r="F1367" s="4">
        <f t="shared" si="298"/>
        <v>1984.2083333332305</v>
      </c>
      <c r="G1367" s="22">
        <v>12.32</v>
      </c>
      <c r="H1367" s="22">
        <f>G1367+100*variable_alloc_parm!B$8</f>
        <v>12.32</v>
      </c>
      <c r="I1367" s="4">
        <f t="shared" si="295"/>
        <v>467.44424951267064</v>
      </c>
      <c r="J1367" s="4">
        <f t="shared" si="296"/>
        <v>21.323060428849903</v>
      </c>
      <c r="K1367" s="33">
        <f t="shared" si="299"/>
        <v>126517.05783563184</v>
      </c>
      <c r="L1367" s="4">
        <f t="shared" si="300"/>
        <v>45.318927875243673</v>
      </c>
      <c r="M1367" s="33">
        <f t="shared" si="297"/>
        <v>12265.885022692137</v>
      </c>
      <c r="N1367" s="15">
        <f t="shared" si="289"/>
        <v>9.3267470665082399</v>
      </c>
      <c r="O1367" s="6"/>
      <c r="P1367" s="7">
        <f t="shared" si="290"/>
        <v>11.904570260565981</v>
      </c>
      <c r="Q1367" s="7"/>
      <c r="R1367" s="46">
        <f t="shared" si="291"/>
        <v>6.3392502935456008E-2</v>
      </c>
      <c r="S1367" s="22">
        <f t="shared" si="301"/>
        <v>0.99278279732954544</v>
      </c>
      <c r="T1367" s="22">
        <f t="shared" si="302"/>
        <v>9.7291385286911645</v>
      </c>
      <c r="U1367" s="39">
        <f t="shared" si="292"/>
        <v>0.11164739045242511</v>
      </c>
      <c r="V1367" s="39">
        <f t="shared" si="293"/>
        <v>8.8636951239702277E-2</v>
      </c>
      <c r="W1367" s="39">
        <f t="shared" si="294"/>
        <v>2.3010439212722833E-2</v>
      </c>
      <c r="Z1367" s="37"/>
      <c r="AA1367" s="37"/>
    </row>
    <row r="1368" spans="1:27">
      <c r="A1368" s="1">
        <v>1984.04</v>
      </c>
      <c r="B1368" s="11">
        <v>157.6</v>
      </c>
      <c r="C1368" s="4">
        <v>7.2233299999999998</v>
      </c>
      <c r="D1368" s="11">
        <v>15.5733</v>
      </c>
      <c r="E1368" s="11">
        <v>103.1</v>
      </c>
      <c r="F1368" s="4">
        <f t="shared" si="298"/>
        <v>1984.2916666665637</v>
      </c>
      <c r="G1368" s="22">
        <v>12.63</v>
      </c>
      <c r="H1368" s="22">
        <f>G1368+100*variable_alloc_parm!B$8</f>
        <v>12.63</v>
      </c>
      <c r="I1368" s="4">
        <f t="shared" si="295"/>
        <v>465.76838021338517</v>
      </c>
      <c r="J1368" s="4">
        <f t="shared" si="296"/>
        <v>21.347707575169739</v>
      </c>
      <c r="K1368" s="33">
        <f t="shared" si="299"/>
        <v>126544.96428603691</v>
      </c>
      <c r="L1368" s="4">
        <f t="shared" si="300"/>
        <v>46.025067992240558</v>
      </c>
      <c r="M1368" s="33">
        <f t="shared" si="297"/>
        <v>12504.585611140474</v>
      </c>
      <c r="N1368" s="15">
        <f t="shared" si="289"/>
        <v>9.3056434045948215</v>
      </c>
      <c r="O1368" s="6"/>
      <c r="P1368" s="7">
        <f t="shared" si="290"/>
        <v>11.87654309886865</v>
      </c>
      <c r="Q1368" s="7"/>
      <c r="R1368" s="46">
        <f t="shared" si="291"/>
        <v>6.060971379474149E-2</v>
      </c>
      <c r="S1368" s="22">
        <f t="shared" si="301"/>
        <v>0.96785950923679398</v>
      </c>
      <c r="T1368" s="22">
        <f t="shared" si="302"/>
        <v>9.6120788744789625</v>
      </c>
      <c r="U1368" s="39">
        <f t="shared" si="292"/>
        <v>0.10769621123993267</v>
      </c>
      <c r="V1368" s="39">
        <f t="shared" si="293"/>
        <v>8.6536652588257379E-2</v>
      </c>
      <c r="W1368" s="39">
        <f t="shared" si="294"/>
        <v>2.1159558651675292E-2</v>
      </c>
      <c r="Z1368" s="37"/>
      <c r="AA1368" s="37"/>
    </row>
    <row r="1369" spans="1:27">
      <c r="A1369" s="1">
        <v>1984.05</v>
      </c>
      <c r="B1369" s="11">
        <v>156.6</v>
      </c>
      <c r="C1369" s="4">
        <v>7.2666700000000004</v>
      </c>
      <c r="D1369" s="11">
        <v>15.886699999999999</v>
      </c>
      <c r="E1369" s="11">
        <v>103.4</v>
      </c>
      <c r="F1369" s="4">
        <f t="shared" si="298"/>
        <v>1984.374999999897</v>
      </c>
      <c r="G1369" s="22">
        <v>13.41</v>
      </c>
      <c r="H1369" s="22">
        <f>G1369+100*variable_alloc_parm!B$8</f>
        <v>13.41</v>
      </c>
      <c r="I1369" s="4">
        <f t="shared" si="295"/>
        <v>461.47021276595746</v>
      </c>
      <c r="J1369" s="4">
        <f t="shared" si="296"/>
        <v>21.413485000000001</v>
      </c>
      <c r="K1369" s="33">
        <f t="shared" si="299"/>
        <v>125862.01241175117</v>
      </c>
      <c r="L1369" s="4">
        <f t="shared" si="300"/>
        <v>46.815062765957457</v>
      </c>
      <c r="M1369" s="33">
        <f t="shared" si="297"/>
        <v>12768.403784047048</v>
      </c>
      <c r="N1369" s="15">
        <f t="shared" si="289"/>
        <v>9.2318318168960438</v>
      </c>
      <c r="O1369" s="6"/>
      <c r="P1369" s="7">
        <f t="shared" si="290"/>
        <v>11.781082542587818</v>
      </c>
      <c r="Q1369" s="7"/>
      <c r="R1369" s="46">
        <f t="shared" si="291"/>
        <v>5.2642089353780203E-2</v>
      </c>
      <c r="S1369" s="22">
        <f t="shared" si="301"/>
        <v>1.0030178161231755</v>
      </c>
      <c r="T1369" s="22">
        <f t="shared" si="302"/>
        <v>9.2761502344358977</v>
      </c>
      <c r="U1369" s="39">
        <f t="shared" si="292"/>
        <v>0.10938875012197524</v>
      </c>
      <c r="V1369" s="39">
        <f t="shared" si="293"/>
        <v>8.9343093395080064E-2</v>
      </c>
      <c r="W1369" s="39">
        <f t="shared" si="294"/>
        <v>2.0045656726895178E-2</v>
      </c>
      <c r="Z1369" s="37"/>
      <c r="AA1369" s="37"/>
    </row>
    <row r="1370" spans="1:27">
      <c r="A1370" s="1">
        <v>1984.06</v>
      </c>
      <c r="B1370" s="11">
        <v>153.1</v>
      </c>
      <c r="C1370" s="4">
        <v>7.31</v>
      </c>
      <c r="D1370" s="11">
        <v>16.2</v>
      </c>
      <c r="E1370" s="11">
        <v>103.7</v>
      </c>
      <c r="F1370" s="4">
        <f t="shared" si="298"/>
        <v>1984.4583333332303</v>
      </c>
      <c r="G1370" s="22">
        <v>13.56</v>
      </c>
      <c r="H1370" s="22">
        <f>G1370+100*variable_alloc_parm!B$8</f>
        <v>13.56</v>
      </c>
      <c r="I1370" s="4">
        <f t="shared" si="295"/>
        <v>449.8512054001929</v>
      </c>
      <c r="J1370" s="4">
        <f t="shared" si="296"/>
        <v>21.478852459016398</v>
      </c>
      <c r="K1370" s="33">
        <f t="shared" si="299"/>
        <v>123181.20951521132</v>
      </c>
      <c r="L1370" s="4">
        <f t="shared" si="300"/>
        <v>47.600192864030859</v>
      </c>
      <c r="M1370" s="33">
        <f t="shared" si="297"/>
        <v>13034.197218461288</v>
      </c>
      <c r="N1370" s="15">
        <f t="shared" si="289"/>
        <v>9.0101855122910077</v>
      </c>
      <c r="O1370" s="6"/>
      <c r="P1370" s="7">
        <f t="shared" si="290"/>
        <v>11.497716640781466</v>
      </c>
      <c r="Q1370" s="7"/>
      <c r="R1370" s="46">
        <f t="shared" si="291"/>
        <v>5.3235361198267869E-2</v>
      </c>
      <c r="S1370" s="22">
        <f t="shared" si="301"/>
        <v>1.0222612021863886</v>
      </c>
      <c r="T1370" s="22">
        <f t="shared" si="302"/>
        <v>9.2772274295856363</v>
      </c>
      <c r="U1370" s="39">
        <f t="shared" si="292"/>
        <v>0.11262994558557926</v>
      </c>
      <c r="V1370" s="39">
        <f t="shared" si="293"/>
        <v>9.0225719524183345E-2</v>
      </c>
      <c r="W1370" s="39">
        <f t="shared" si="294"/>
        <v>2.2404226061395915E-2</v>
      </c>
      <c r="Z1370" s="37"/>
      <c r="AA1370" s="37"/>
    </row>
    <row r="1371" spans="1:27">
      <c r="A1371" s="1">
        <v>1984.07</v>
      </c>
      <c r="B1371" s="11">
        <v>151.1</v>
      </c>
      <c r="C1371" s="4">
        <v>7.3333300000000001</v>
      </c>
      <c r="D1371" s="11">
        <v>16.32</v>
      </c>
      <c r="E1371" s="11">
        <v>104.1</v>
      </c>
      <c r="F1371" s="4">
        <f t="shared" si="298"/>
        <v>1984.5416666665635</v>
      </c>
      <c r="G1371" s="22">
        <v>13.36</v>
      </c>
      <c r="H1371" s="22">
        <f>G1371+100*variable_alloc_parm!B$8</f>
        <v>13.36</v>
      </c>
      <c r="I1371" s="4">
        <f t="shared" si="295"/>
        <v>442.268683957733</v>
      </c>
      <c r="J1371" s="4">
        <f t="shared" si="296"/>
        <v>21.464607598463022</v>
      </c>
      <c r="K1371" s="33">
        <f t="shared" si="299"/>
        <v>121594.71203913292</v>
      </c>
      <c r="L1371" s="4">
        <f t="shared" si="300"/>
        <v>47.768530259366003</v>
      </c>
      <c r="M1371" s="33">
        <f t="shared" si="297"/>
        <v>13133.194576298141</v>
      </c>
      <c r="N1371" s="15">
        <f t="shared" si="289"/>
        <v>8.8683022140433003</v>
      </c>
      <c r="O1371" s="6"/>
      <c r="P1371" s="7">
        <f t="shared" si="290"/>
        <v>11.31624186364971</v>
      </c>
      <c r="Q1371" s="7"/>
      <c r="R1371" s="46">
        <f t="shared" si="291"/>
        <v>5.6549760285445436E-2</v>
      </c>
      <c r="S1371" s="22">
        <f t="shared" si="301"/>
        <v>1.0471009378195517</v>
      </c>
      <c r="T1371" s="22">
        <f t="shared" si="302"/>
        <v>9.4473087442212975</v>
      </c>
      <c r="U1371" s="39">
        <f t="shared" si="292"/>
        <v>0.11319388534234909</v>
      </c>
      <c r="V1371" s="39">
        <f t="shared" si="293"/>
        <v>8.706129020049036E-2</v>
      </c>
      <c r="W1371" s="39">
        <f t="shared" si="294"/>
        <v>2.6132595141858728E-2</v>
      </c>
      <c r="Z1371" s="37"/>
      <c r="AA1371" s="37"/>
    </row>
    <row r="1372" spans="1:27">
      <c r="A1372" s="1">
        <v>1984.08</v>
      </c>
      <c r="B1372" s="11">
        <v>164.4</v>
      </c>
      <c r="C1372" s="4">
        <v>7.3566700000000003</v>
      </c>
      <c r="D1372" s="11">
        <v>16.440000000000001</v>
      </c>
      <c r="E1372" s="11">
        <v>104.5</v>
      </c>
      <c r="F1372" s="4">
        <f t="shared" si="298"/>
        <v>1984.6249999998968</v>
      </c>
      <c r="G1372" s="22">
        <v>12.72</v>
      </c>
      <c r="H1372" s="22">
        <f>G1372+100*variable_alloc_parm!B$8</f>
        <v>12.72</v>
      </c>
      <c r="I1372" s="4">
        <f t="shared" si="295"/>
        <v>479.3557894736843</v>
      </c>
      <c r="J1372" s="4">
        <f t="shared" si="296"/>
        <v>21.450500947368425</v>
      </c>
      <c r="K1372" s="33">
        <f t="shared" si="299"/>
        <v>132282.67551213488</v>
      </c>
      <c r="L1372" s="4">
        <f t="shared" si="300"/>
        <v>47.935578947368427</v>
      </c>
      <c r="M1372" s="33">
        <f t="shared" si="297"/>
        <v>13228.267551213487</v>
      </c>
      <c r="N1372" s="15">
        <f t="shared" si="289"/>
        <v>9.6230632573731683</v>
      </c>
      <c r="O1372" s="6"/>
      <c r="P1372" s="7">
        <f t="shared" si="290"/>
        <v>12.274711609555553</v>
      </c>
      <c r="Q1372" s="7"/>
      <c r="R1372" s="46">
        <f t="shared" si="291"/>
        <v>5.3218487566763409E-2</v>
      </c>
      <c r="S1372" s="22">
        <f t="shared" si="301"/>
        <v>1.0219291431360158</v>
      </c>
      <c r="T1372" s="22">
        <f t="shared" si="302"/>
        <v>9.854420636965278</v>
      </c>
      <c r="U1372" s="39">
        <f t="shared" si="292"/>
        <v>0.10676469503956709</v>
      </c>
      <c r="V1372" s="39">
        <f t="shared" si="293"/>
        <v>8.3159425168814138E-2</v>
      </c>
      <c r="W1372" s="39">
        <f t="shared" si="294"/>
        <v>2.3605269870752954E-2</v>
      </c>
      <c r="Z1372" s="37"/>
      <c r="AA1372" s="37"/>
    </row>
    <row r="1373" spans="1:27">
      <c r="A1373" s="1">
        <v>1984.09</v>
      </c>
      <c r="B1373" s="11">
        <v>166.1</v>
      </c>
      <c r="C1373" s="4">
        <v>7.38</v>
      </c>
      <c r="D1373" s="11">
        <v>16.559999999999999</v>
      </c>
      <c r="E1373" s="11">
        <v>105</v>
      </c>
      <c r="F1373" s="4">
        <f t="shared" si="298"/>
        <v>1984.70833333323</v>
      </c>
      <c r="G1373" s="22">
        <v>12.52</v>
      </c>
      <c r="H1373" s="22">
        <f>G1373+100*variable_alloc_parm!B$8</f>
        <v>12.52</v>
      </c>
      <c r="I1373" s="4">
        <f t="shared" si="295"/>
        <v>482.00638095238099</v>
      </c>
      <c r="J1373" s="4">
        <f t="shared" si="296"/>
        <v>21.416057142857145</v>
      </c>
      <c r="K1373" s="33">
        <f t="shared" si="299"/>
        <v>133506.62744274019</v>
      </c>
      <c r="L1373" s="4">
        <f t="shared" si="300"/>
        <v>48.055542857142861</v>
      </c>
      <c r="M1373" s="33">
        <f t="shared" si="297"/>
        <v>13310.47411470065</v>
      </c>
      <c r="N1373" s="15">
        <f t="shared" si="289"/>
        <v>9.6873413136280799</v>
      </c>
      <c r="O1373" s="6"/>
      <c r="P1373" s="7">
        <f t="shared" si="290"/>
        <v>12.351552352066447</v>
      </c>
      <c r="Q1373" s="7"/>
      <c r="R1373" s="46">
        <f t="shared" si="291"/>
        <v>5.3758978119069448E-2</v>
      </c>
      <c r="S1373" s="22">
        <f t="shared" si="301"/>
        <v>1.0311198603417759</v>
      </c>
      <c r="T1373" s="22">
        <f t="shared" si="302"/>
        <v>10.022564782218485</v>
      </c>
      <c r="U1373" s="39">
        <f t="shared" si="292"/>
        <v>0.10635017945323866</v>
      </c>
      <c r="V1373" s="39">
        <f t="shared" si="293"/>
        <v>8.0023306472536415E-2</v>
      </c>
      <c r="W1373" s="39">
        <f t="shared" si="294"/>
        <v>2.6326872980702243E-2</v>
      </c>
      <c r="Z1373" s="37"/>
      <c r="AA1373" s="37"/>
    </row>
    <row r="1374" spans="1:27">
      <c r="A1374" s="1">
        <v>1984.1</v>
      </c>
      <c r="B1374" s="11">
        <v>164.8</v>
      </c>
      <c r="C1374" s="4">
        <v>7.43</v>
      </c>
      <c r="D1374" s="11">
        <v>16.5867</v>
      </c>
      <c r="E1374" s="11">
        <v>105.3</v>
      </c>
      <c r="F1374" s="4">
        <f t="shared" si="298"/>
        <v>1984.7916666665633</v>
      </c>
      <c r="G1374" s="22">
        <v>12.16</v>
      </c>
      <c r="H1374" s="22">
        <f>G1374+100*variable_alloc_parm!B$8</f>
        <v>12.16</v>
      </c>
      <c r="I1374" s="4">
        <f t="shared" si="295"/>
        <v>476.87141500474848</v>
      </c>
      <c r="J1374" s="4">
        <f t="shared" si="296"/>
        <v>21.499724596391268</v>
      </c>
      <c r="K1374" s="33">
        <f t="shared" si="299"/>
        <v>132580.59058267041</v>
      </c>
      <c r="L1374" s="4">
        <f t="shared" si="300"/>
        <v>47.995892592592604</v>
      </c>
      <c r="M1374" s="33">
        <f t="shared" si="297"/>
        <v>13343.89855471832</v>
      </c>
      <c r="N1374" s="15">
        <f t="shared" si="289"/>
        <v>9.5950707030485045</v>
      </c>
      <c r="O1374" s="6"/>
      <c r="P1374" s="7">
        <f t="shared" si="290"/>
        <v>12.229383028121228</v>
      </c>
      <c r="Q1374" s="7"/>
      <c r="R1374" s="46">
        <f t="shared" si="291"/>
        <v>5.7601078518467588E-2</v>
      </c>
      <c r="S1374" s="22">
        <f t="shared" si="301"/>
        <v>1.0448487934823085</v>
      </c>
      <c r="T1374" s="22">
        <f t="shared" si="302"/>
        <v>10.305022676574456</v>
      </c>
      <c r="U1374" s="39">
        <f t="shared" si="292"/>
        <v>0.10655576733906291</v>
      </c>
      <c r="V1374" s="39">
        <f t="shared" si="293"/>
        <v>7.5531662853186132E-2</v>
      </c>
      <c r="W1374" s="39">
        <f t="shared" si="294"/>
        <v>3.102410448587678E-2</v>
      </c>
      <c r="Z1374" s="37"/>
      <c r="AA1374" s="37"/>
    </row>
    <row r="1375" spans="1:27">
      <c r="A1375" s="1">
        <v>1984.11</v>
      </c>
      <c r="B1375" s="11">
        <v>166.3</v>
      </c>
      <c r="C1375" s="4">
        <v>7.48</v>
      </c>
      <c r="D1375" s="11">
        <v>16.613299999999999</v>
      </c>
      <c r="E1375" s="11">
        <v>105.3</v>
      </c>
      <c r="F1375" s="4">
        <f t="shared" si="298"/>
        <v>1984.8749999998965</v>
      </c>
      <c r="G1375" s="22">
        <v>11.57</v>
      </c>
      <c r="H1375" s="22">
        <f>G1375+100*variable_alloc_parm!B$8</f>
        <v>11.57</v>
      </c>
      <c r="I1375" s="4">
        <f t="shared" si="295"/>
        <v>481.21187084520426</v>
      </c>
      <c r="J1375" s="4">
        <f t="shared" si="296"/>
        <v>21.644406457739795</v>
      </c>
      <c r="K1375" s="33">
        <f t="shared" si="299"/>
        <v>134288.79924369711</v>
      </c>
      <c r="L1375" s="4">
        <f t="shared" si="300"/>
        <v>48.072863342830011</v>
      </c>
      <c r="M1375" s="33">
        <f t="shared" si="297"/>
        <v>13415.394518793222</v>
      </c>
      <c r="N1375" s="15">
        <f t="shared" si="289"/>
        <v>9.6919732217830834</v>
      </c>
      <c r="O1375" s="6"/>
      <c r="P1375" s="7">
        <f t="shared" si="290"/>
        <v>12.348679358880014</v>
      </c>
      <c r="Q1375" s="7"/>
      <c r="R1375" s="46">
        <f t="shared" si="291"/>
        <v>6.1621192533612063E-2</v>
      </c>
      <c r="S1375" s="22">
        <f t="shared" si="301"/>
        <v>1.0137721149498926</v>
      </c>
      <c r="T1375" s="22">
        <f t="shared" si="302"/>
        <v>10.767190510426651</v>
      </c>
      <c r="U1375" s="39">
        <f t="shared" si="292"/>
        <v>0.10458458461602782</v>
      </c>
      <c r="V1375" s="39">
        <f t="shared" si="293"/>
        <v>6.9755454413112705E-2</v>
      </c>
      <c r="W1375" s="39">
        <f t="shared" si="294"/>
        <v>3.4829130202915115E-2</v>
      </c>
      <c r="Z1375" s="37"/>
      <c r="AA1375" s="37"/>
    </row>
    <row r="1376" spans="1:27">
      <c r="A1376" s="1">
        <v>1984.12</v>
      </c>
      <c r="B1376" s="11">
        <v>164.5</v>
      </c>
      <c r="C1376" s="4">
        <v>7.53</v>
      </c>
      <c r="D1376" s="11">
        <v>16.64</v>
      </c>
      <c r="E1376" s="11">
        <v>105.3</v>
      </c>
      <c r="F1376" s="4">
        <f t="shared" si="298"/>
        <v>1984.9583333332298</v>
      </c>
      <c r="G1376" s="22">
        <v>11.5</v>
      </c>
      <c r="H1376" s="22">
        <f>G1376+100*variable_alloc_parm!B$8</f>
        <v>11.5</v>
      </c>
      <c r="I1376" s="4">
        <f t="shared" si="295"/>
        <v>476.00332383665727</v>
      </c>
      <c r="J1376" s="4">
        <f t="shared" si="296"/>
        <v>21.789088319088325</v>
      </c>
      <c r="K1376" s="33">
        <f t="shared" si="299"/>
        <v>133341.99457073718</v>
      </c>
      <c r="L1376" s="4">
        <f t="shared" si="300"/>
        <v>48.150123456790126</v>
      </c>
      <c r="M1376" s="33">
        <f t="shared" si="297"/>
        <v>13488.211487277</v>
      </c>
      <c r="N1376" s="15">
        <f t="shared" si="289"/>
        <v>9.595054801133454</v>
      </c>
      <c r="O1376" s="6"/>
      <c r="P1376" s="7">
        <f t="shared" si="290"/>
        <v>12.22216248914614</v>
      </c>
      <c r="Q1376" s="7"/>
      <c r="R1376" s="46">
        <f t="shared" si="291"/>
        <v>6.253264079268335E-2</v>
      </c>
      <c r="S1376" s="22">
        <f t="shared" si="301"/>
        <v>1.0166985780559679</v>
      </c>
      <c r="T1376" s="22">
        <f t="shared" si="302"/>
        <v>10.915477495823641</v>
      </c>
      <c r="U1376" s="39">
        <f t="shared" si="292"/>
        <v>0.10422883776671998</v>
      </c>
      <c r="V1376" s="39">
        <f t="shared" si="293"/>
        <v>7.0091834449807822E-2</v>
      </c>
      <c r="W1376" s="39">
        <f t="shared" si="294"/>
        <v>3.4137003316912162E-2</v>
      </c>
      <c r="Z1376" s="37"/>
      <c r="AA1376" s="37"/>
    </row>
    <row r="1377" spans="1:27">
      <c r="A1377" s="1">
        <v>1985.01</v>
      </c>
      <c r="B1377" s="11">
        <v>171.6</v>
      </c>
      <c r="C1377" s="4">
        <v>7.5733300000000003</v>
      </c>
      <c r="D1377" s="11">
        <v>16.556699999999999</v>
      </c>
      <c r="E1377" s="11">
        <v>105.5</v>
      </c>
      <c r="F1377" s="4">
        <f t="shared" si="298"/>
        <v>1985.0416666665631</v>
      </c>
      <c r="G1377" s="22">
        <v>11.38</v>
      </c>
      <c r="H1377" s="22">
        <f>G1377+100*variable_alloc_parm!B$8</f>
        <v>11.38</v>
      </c>
      <c r="I1377" s="4">
        <f t="shared" si="295"/>
        <v>495.60682464454982</v>
      </c>
      <c r="J1377" s="4">
        <f t="shared" si="296"/>
        <v>21.872925601895741</v>
      </c>
      <c r="K1377" s="33">
        <f t="shared" si="299"/>
        <v>139344.09171823182</v>
      </c>
      <c r="L1377" s="4">
        <f t="shared" si="300"/>
        <v>47.818260568720383</v>
      </c>
      <c r="M1377" s="33">
        <f t="shared" si="297"/>
        <v>13444.512373841775</v>
      </c>
      <c r="N1377" s="15">
        <f t="shared" si="289"/>
        <v>9.9970011777304482</v>
      </c>
      <c r="O1377" s="6"/>
      <c r="P1377" s="7">
        <f t="shared" si="290"/>
        <v>12.729627871083462</v>
      </c>
      <c r="Q1377" s="7"/>
      <c r="R1377" s="46">
        <f t="shared" si="291"/>
        <v>5.933315692808748E-2</v>
      </c>
      <c r="S1377" s="22">
        <f t="shared" si="301"/>
        <v>1.0018156011347725</v>
      </c>
      <c r="T1377" s="22">
        <f t="shared" si="302"/>
        <v>11.076712059329404</v>
      </c>
      <c r="U1377" s="39">
        <f t="shared" si="292"/>
        <v>0.10160266350762104</v>
      </c>
      <c r="V1377" s="39">
        <f t="shared" si="293"/>
        <v>6.9009182167030003E-2</v>
      </c>
      <c r="W1377" s="39">
        <f t="shared" si="294"/>
        <v>3.2593481340591035E-2</v>
      </c>
      <c r="Z1377" s="37"/>
      <c r="AA1377" s="37"/>
    </row>
    <row r="1378" spans="1:27">
      <c r="A1378" s="1">
        <v>1985.02</v>
      </c>
      <c r="B1378" s="11">
        <v>180.9</v>
      </c>
      <c r="C1378" s="4">
        <v>7.6166700000000001</v>
      </c>
      <c r="D1378" s="11">
        <v>16.473299999999998</v>
      </c>
      <c r="E1378" s="11">
        <v>106</v>
      </c>
      <c r="F1378" s="4">
        <f t="shared" si="298"/>
        <v>1985.1249999998963</v>
      </c>
      <c r="G1378" s="22">
        <v>11.51</v>
      </c>
      <c r="H1378" s="22">
        <f>G1378+100*variable_alloc_parm!B$8</f>
        <v>11.51</v>
      </c>
      <c r="I1378" s="4">
        <f t="shared" si="295"/>
        <v>520.00216981132087</v>
      </c>
      <c r="J1378" s="4">
        <f t="shared" si="296"/>
        <v>21.89433348113208</v>
      </c>
      <c r="K1378" s="33">
        <f t="shared" si="299"/>
        <v>146716.03294354121</v>
      </c>
      <c r="L1378" s="4">
        <f t="shared" si="300"/>
        <v>47.352967075471703</v>
      </c>
      <c r="M1378" s="33">
        <f t="shared" si="297"/>
        <v>13360.40478434957</v>
      </c>
      <c r="N1378" s="15">
        <f t="shared" si="289"/>
        <v>10.494935172607072</v>
      </c>
      <c r="O1378" s="6"/>
      <c r="P1378" s="7">
        <f t="shared" si="290"/>
        <v>13.357385583224779</v>
      </c>
      <c r="Q1378" s="7"/>
      <c r="R1378" s="46">
        <f t="shared" si="291"/>
        <v>5.2973907673109069E-2</v>
      </c>
      <c r="S1378" s="22">
        <f t="shared" si="301"/>
        <v>0.98923679386188013</v>
      </c>
      <c r="T1378" s="22">
        <f t="shared" si="302"/>
        <v>11.044479445831259</v>
      </c>
      <c r="U1378" s="39">
        <f t="shared" si="292"/>
        <v>9.9615297703139039E-2</v>
      </c>
      <c r="V1378" s="39">
        <f t="shared" si="293"/>
        <v>7.1866578552323146E-2</v>
      </c>
      <c r="W1378" s="39">
        <f t="shared" si="294"/>
        <v>2.7748719150815893E-2</v>
      </c>
      <c r="Z1378" s="37"/>
      <c r="AA1378" s="37"/>
    </row>
    <row r="1379" spans="1:27">
      <c r="A1379" s="1">
        <v>1985.03</v>
      </c>
      <c r="B1379" s="11">
        <v>179.4</v>
      </c>
      <c r="C1379" s="4">
        <v>7.66</v>
      </c>
      <c r="D1379" s="11">
        <v>16.39</v>
      </c>
      <c r="E1379" s="11">
        <v>106.4</v>
      </c>
      <c r="F1379" s="4">
        <f t="shared" si="298"/>
        <v>1985.2083333332296</v>
      </c>
      <c r="G1379" s="22">
        <v>11.86</v>
      </c>
      <c r="H1379" s="22">
        <f>G1379+100*variable_alloc_parm!B$8</f>
        <v>11.86</v>
      </c>
      <c r="I1379" s="4">
        <f t="shared" si="295"/>
        <v>513.7516917293234</v>
      </c>
      <c r="J1379" s="4">
        <f t="shared" si="296"/>
        <v>21.936109022556394</v>
      </c>
      <c r="K1379" s="33">
        <f t="shared" si="299"/>
        <v>145468.25525203763</v>
      </c>
      <c r="L1379" s="4">
        <f t="shared" si="300"/>
        <v>46.936400375939861</v>
      </c>
      <c r="M1379" s="33">
        <f t="shared" si="297"/>
        <v>13289.992773583595</v>
      </c>
      <c r="N1379" s="15">
        <f t="shared" si="289"/>
        <v>10.373217214924725</v>
      </c>
      <c r="O1379" s="6"/>
      <c r="P1379" s="7">
        <f t="shared" si="290"/>
        <v>13.197786108739967</v>
      </c>
      <c r="Q1379" s="7"/>
      <c r="R1379" s="46">
        <f t="shared" si="291"/>
        <v>5.058811726454486E-2</v>
      </c>
      <c r="S1379" s="22">
        <f t="shared" si="301"/>
        <v>1.0353280439322068</v>
      </c>
      <c r="T1379" s="22">
        <f t="shared" si="302"/>
        <v>10.88453173221767</v>
      </c>
      <c r="U1379" s="39">
        <f t="shared" si="292"/>
        <v>0.1029732942127608</v>
      </c>
      <c r="V1379" s="39">
        <f t="shared" si="293"/>
        <v>7.5763176881239458E-2</v>
      </c>
      <c r="W1379" s="39">
        <f t="shared" si="294"/>
        <v>2.7210117331521344E-2</v>
      </c>
      <c r="Z1379" s="37"/>
      <c r="AA1379" s="37"/>
    </row>
    <row r="1380" spans="1:27">
      <c r="A1380" s="1">
        <v>1985.04</v>
      </c>
      <c r="B1380" s="11">
        <v>180.6</v>
      </c>
      <c r="C1380" s="4">
        <v>7.6866700000000003</v>
      </c>
      <c r="D1380" s="11">
        <v>16.13</v>
      </c>
      <c r="E1380" s="11">
        <v>106.9</v>
      </c>
      <c r="F1380" s="4">
        <f t="shared" si="298"/>
        <v>1985.2916666665628</v>
      </c>
      <c r="G1380" s="22">
        <v>11.43</v>
      </c>
      <c r="H1380" s="22">
        <f>G1380+100*variable_alloc_parm!B$8</f>
        <v>11.43</v>
      </c>
      <c r="I1380" s="4">
        <f t="shared" si="295"/>
        <v>514.76913002806361</v>
      </c>
      <c r="J1380" s="4">
        <f t="shared" si="296"/>
        <v>21.909526183348927</v>
      </c>
      <c r="K1380" s="33">
        <f t="shared" si="299"/>
        <v>146273.3134667555</v>
      </c>
      <c r="L1380" s="4">
        <f t="shared" si="300"/>
        <v>45.975781103835367</v>
      </c>
      <c r="M1380" s="33">
        <f t="shared" si="297"/>
        <v>13064.166922584533</v>
      </c>
      <c r="N1380" s="15">
        <f t="shared" si="289"/>
        <v>10.397118719816811</v>
      </c>
      <c r="O1380" s="6"/>
      <c r="P1380" s="7">
        <f t="shared" si="290"/>
        <v>13.224090599429935</v>
      </c>
      <c r="Q1380" s="7"/>
      <c r="R1380" s="46">
        <f t="shared" si="291"/>
        <v>5.4763095933410805E-2</v>
      </c>
      <c r="S1380" s="22">
        <f t="shared" si="301"/>
        <v>1.0446658658983008</v>
      </c>
      <c r="T1380" s="22">
        <f t="shared" si="302"/>
        <v>11.216352523920293</v>
      </c>
      <c r="U1380" s="39">
        <f t="shared" si="292"/>
        <v>0.10549595020856128</v>
      </c>
      <c r="V1380" s="39">
        <f t="shared" si="293"/>
        <v>7.3883356920591448E-2</v>
      </c>
      <c r="W1380" s="39">
        <f t="shared" si="294"/>
        <v>3.1612593287969837E-2</v>
      </c>
      <c r="Z1380" s="37"/>
      <c r="AA1380" s="37"/>
    </row>
    <row r="1381" spans="1:27">
      <c r="A1381" s="1">
        <v>1985.05</v>
      </c>
      <c r="B1381" s="11">
        <v>184.9</v>
      </c>
      <c r="C1381" s="4">
        <v>7.71333</v>
      </c>
      <c r="D1381" s="11">
        <v>15.87</v>
      </c>
      <c r="E1381" s="11">
        <v>107.3</v>
      </c>
      <c r="F1381" s="4">
        <f t="shared" si="298"/>
        <v>1985.3749999998961</v>
      </c>
      <c r="G1381" s="22">
        <v>10.85</v>
      </c>
      <c r="H1381" s="22">
        <f>G1381+100*variable_alloc_parm!B$8</f>
        <v>10.85</v>
      </c>
      <c r="I1381" s="4">
        <f t="shared" si="295"/>
        <v>525.0608574091334</v>
      </c>
      <c r="J1381" s="4">
        <f t="shared" si="296"/>
        <v>21.903556859273071</v>
      </c>
      <c r="K1381" s="33">
        <f t="shared" si="299"/>
        <v>149716.40497155965</v>
      </c>
      <c r="L1381" s="4">
        <f t="shared" si="300"/>
        <v>45.066067101584352</v>
      </c>
      <c r="M1381" s="33">
        <f t="shared" si="297"/>
        <v>12850.185759322074</v>
      </c>
      <c r="N1381" s="15">
        <f t="shared" si="289"/>
        <v>10.60812046786009</v>
      </c>
      <c r="O1381" s="6"/>
      <c r="P1381" s="7">
        <f t="shared" si="290"/>
        <v>13.488455241725166</v>
      </c>
      <c r="Q1381" s="7"/>
      <c r="R1381" s="46">
        <f t="shared" si="291"/>
        <v>5.8444011517648983E-2</v>
      </c>
      <c r="S1381" s="22">
        <f t="shared" si="301"/>
        <v>1.0520532267558704</v>
      </c>
      <c r="T1381" s="22">
        <f t="shared" si="302"/>
        <v>11.673659948288618</v>
      </c>
      <c r="U1381" s="39">
        <f t="shared" si="292"/>
        <v>0.10634756155358116</v>
      </c>
      <c r="V1381" s="39">
        <f t="shared" si="293"/>
        <v>7.3289360268057546E-2</v>
      </c>
      <c r="W1381" s="39">
        <f t="shared" si="294"/>
        <v>3.3058201285523614E-2</v>
      </c>
      <c r="Z1381" s="37"/>
      <c r="AA1381" s="37"/>
    </row>
    <row r="1382" spans="1:27">
      <c r="A1382" s="1">
        <v>1985.06</v>
      </c>
      <c r="B1382" s="11">
        <v>188.9</v>
      </c>
      <c r="C1382" s="4">
        <v>7.74</v>
      </c>
      <c r="D1382" s="11">
        <v>15.61</v>
      </c>
      <c r="E1382" s="11">
        <v>107.6</v>
      </c>
      <c r="F1382" s="4">
        <f t="shared" si="298"/>
        <v>1985.4583333332293</v>
      </c>
      <c r="G1382" s="22">
        <v>10.16</v>
      </c>
      <c r="H1382" s="22">
        <f>G1382+100*variable_alloc_parm!B$8</f>
        <v>10.16</v>
      </c>
      <c r="I1382" s="4">
        <f t="shared" si="295"/>
        <v>534.92407063197038</v>
      </c>
      <c r="J1382" s="4">
        <f t="shared" si="296"/>
        <v>21.918011152416362</v>
      </c>
      <c r="K1382" s="33">
        <f t="shared" si="299"/>
        <v>153049.6223563962</v>
      </c>
      <c r="L1382" s="4">
        <f t="shared" si="300"/>
        <v>44.204154275092939</v>
      </c>
      <c r="M1382" s="33">
        <f t="shared" si="297"/>
        <v>12647.456881859949</v>
      </c>
      <c r="N1382" s="15">
        <f t="shared" si="289"/>
        <v>10.810049845861208</v>
      </c>
      <c r="O1382" s="6"/>
      <c r="P1382" s="7">
        <f t="shared" si="290"/>
        <v>13.741426269246393</v>
      </c>
      <c r="Q1382" s="7"/>
      <c r="R1382" s="46">
        <f t="shared" si="291"/>
        <v>6.30792195548152E-2</v>
      </c>
      <c r="S1382" s="22">
        <f t="shared" si="301"/>
        <v>0.99917426056111813</v>
      </c>
      <c r="T1382" s="22">
        <f t="shared" si="302"/>
        <v>12.247070041508456</v>
      </c>
      <c r="U1382" s="39">
        <f t="shared" si="292"/>
        <v>0.1071565193131705</v>
      </c>
      <c r="V1382" s="39">
        <f t="shared" si="293"/>
        <v>7.209843199589594E-2</v>
      </c>
      <c r="W1382" s="39">
        <f t="shared" si="294"/>
        <v>3.5058087317274556E-2</v>
      </c>
      <c r="Z1382" s="37"/>
      <c r="AA1382" s="37"/>
    </row>
    <row r="1383" spans="1:27">
      <c r="A1383" s="1">
        <v>1985.07</v>
      </c>
      <c r="B1383" s="11">
        <v>192.5</v>
      </c>
      <c r="C1383" s="4">
        <v>7.7733299999999996</v>
      </c>
      <c r="D1383" s="11">
        <v>15.4833</v>
      </c>
      <c r="E1383" s="11">
        <v>107.8</v>
      </c>
      <c r="F1383" s="4">
        <f t="shared" si="298"/>
        <v>1985.5416666665626</v>
      </c>
      <c r="G1383" s="22">
        <v>10.31</v>
      </c>
      <c r="H1383" s="22">
        <f>G1383+100*variable_alloc_parm!B$8</f>
        <v>10.31</v>
      </c>
      <c r="I1383" s="4">
        <f t="shared" si="295"/>
        <v>544.10714285714289</v>
      </c>
      <c r="J1383" s="4">
        <f t="shared" si="296"/>
        <v>21.971555204081636</v>
      </c>
      <c r="K1383" s="33">
        <f t="shared" si="299"/>
        <v>156200.89935855081</v>
      </c>
      <c r="L1383" s="4">
        <f t="shared" si="300"/>
        <v>43.764021428571432</v>
      </c>
      <c r="M1383" s="33">
        <f t="shared" si="297"/>
        <v>12563.664337861039</v>
      </c>
      <c r="N1383" s="15">
        <f t="shared" si="289"/>
        <v>10.997563956793373</v>
      </c>
      <c r="O1383" s="6"/>
      <c r="P1383" s="7">
        <f t="shared" si="290"/>
        <v>13.976419083122831</v>
      </c>
      <c r="Q1383" s="7"/>
      <c r="R1383" s="46">
        <f t="shared" si="291"/>
        <v>5.9007975140128954E-2</v>
      </c>
      <c r="S1383" s="22">
        <f t="shared" si="301"/>
        <v>1.0073537038004854</v>
      </c>
      <c r="T1383" s="22">
        <f t="shared" si="302"/>
        <v>12.21425407826951</v>
      </c>
      <c r="U1383" s="39">
        <f t="shared" si="292"/>
        <v>0.10876208559650902</v>
      </c>
      <c r="V1383" s="39">
        <f t="shared" si="293"/>
        <v>7.2068013756902971E-2</v>
      </c>
      <c r="W1383" s="39">
        <f t="shared" si="294"/>
        <v>3.6694071839606046E-2</v>
      </c>
      <c r="Z1383" s="37"/>
      <c r="AA1383" s="37"/>
    </row>
    <row r="1384" spans="1:27">
      <c r="A1384" s="1">
        <v>1985.08</v>
      </c>
      <c r="B1384" s="11">
        <v>188.3</v>
      </c>
      <c r="C1384" s="4">
        <v>7.8066700000000004</v>
      </c>
      <c r="D1384" s="11">
        <v>15.3567</v>
      </c>
      <c r="E1384" s="11">
        <v>108</v>
      </c>
      <c r="F1384" s="4">
        <f t="shared" si="298"/>
        <v>1985.6249999998959</v>
      </c>
      <c r="G1384" s="22">
        <v>10.33</v>
      </c>
      <c r="H1384" s="22">
        <f>G1384+100*variable_alloc_parm!B$8</f>
        <v>10.33</v>
      </c>
      <c r="I1384" s="4">
        <f t="shared" si="295"/>
        <v>531.25009259259264</v>
      </c>
      <c r="J1384" s="4">
        <f t="shared" si="296"/>
        <v>22.02492915740741</v>
      </c>
      <c r="K1384" s="33">
        <f t="shared" si="299"/>
        <v>153036.83502833566</v>
      </c>
      <c r="L1384" s="4">
        <f t="shared" si="300"/>
        <v>43.325800833333339</v>
      </c>
      <c r="M1384" s="33">
        <f t="shared" si="297"/>
        <v>12480.83252511759</v>
      </c>
      <c r="N1384" s="15">
        <f t="shared" si="289"/>
        <v>10.738799808877275</v>
      </c>
      <c r="O1384" s="6"/>
      <c r="P1384" s="7">
        <f t="shared" si="290"/>
        <v>13.646192185229467</v>
      </c>
      <c r="Q1384" s="7"/>
      <c r="R1384" s="46">
        <f t="shared" si="291"/>
        <v>6.1000120961805057E-2</v>
      </c>
      <c r="S1384" s="22">
        <f t="shared" si="301"/>
        <v>1.0061364986054657</v>
      </c>
      <c r="T1384" s="22">
        <f t="shared" si="302"/>
        <v>12.281288762525522</v>
      </c>
      <c r="U1384" s="39">
        <f t="shared" si="292"/>
        <v>0.11131221364011323</v>
      </c>
      <c r="V1384" s="39">
        <f t="shared" si="293"/>
        <v>7.0114559329770731E-2</v>
      </c>
      <c r="W1384" s="39">
        <f t="shared" si="294"/>
        <v>4.1197654310342502E-2</v>
      </c>
      <c r="Z1384" s="37"/>
      <c r="AA1384" s="37"/>
    </row>
    <row r="1385" spans="1:27">
      <c r="A1385" s="1">
        <v>1985.09</v>
      </c>
      <c r="B1385" s="11">
        <v>184.1</v>
      </c>
      <c r="C1385" s="4">
        <v>7.84</v>
      </c>
      <c r="D1385" s="11">
        <v>15.23</v>
      </c>
      <c r="E1385" s="11">
        <v>108.3</v>
      </c>
      <c r="F1385" s="4">
        <f t="shared" si="298"/>
        <v>1985.7083333332291</v>
      </c>
      <c r="G1385" s="22">
        <v>10.37</v>
      </c>
      <c r="H1385" s="22">
        <f>G1385+100*variable_alloc_parm!B$8</f>
        <v>10.37</v>
      </c>
      <c r="I1385" s="4">
        <f t="shared" si="295"/>
        <v>517.96186518928903</v>
      </c>
      <c r="J1385" s="4">
        <f t="shared" si="296"/>
        <v>22.057691597414593</v>
      </c>
      <c r="K1385" s="33">
        <f t="shared" si="299"/>
        <v>149738.4168002177</v>
      </c>
      <c r="L1385" s="4">
        <f t="shared" si="300"/>
        <v>42.849316712834728</v>
      </c>
      <c r="M1385" s="33">
        <f t="shared" si="297"/>
        <v>12387.376903135882</v>
      </c>
      <c r="N1385" s="15">
        <f t="shared" si="289"/>
        <v>10.471234661697542</v>
      </c>
      <c r="O1385" s="6"/>
      <c r="P1385" s="7">
        <f t="shared" si="290"/>
        <v>13.306583154373689</v>
      </c>
      <c r="Q1385" s="7"/>
      <c r="R1385" s="46">
        <f t="shared" si="291"/>
        <v>6.2686561547940056E-2</v>
      </c>
      <c r="S1385" s="22">
        <f t="shared" si="301"/>
        <v>1.016718459059641</v>
      </c>
      <c r="T1385" s="22">
        <f t="shared" si="302"/>
        <v>12.322423918560744</v>
      </c>
      <c r="U1385" s="39">
        <f t="shared" si="292"/>
        <v>0.11759112151323259</v>
      </c>
      <c r="V1385" s="39">
        <f t="shared" si="293"/>
        <v>7.2384761252335172E-2</v>
      </c>
      <c r="W1385" s="39">
        <f t="shared" si="294"/>
        <v>4.5206360260897416E-2</v>
      </c>
      <c r="Z1385" s="37"/>
      <c r="AA1385" s="37"/>
    </row>
    <row r="1386" spans="1:27">
      <c r="A1386" s="1">
        <v>1985.1</v>
      </c>
      <c r="B1386" s="11">
        <v>186.2</v>
      </c>
      <c r="C1386" s="4">
        <v>7.86</v>
      </c>
      <c r="D1386" s="11">
        <v>15.023300000000001</v>
      </c>
      <c r="E1386" s="11">
        <v>108.7</v>
      </c>
      <c r="F1386" s="4">
        <f t="shared" si="298"/>
        <v>1985.7916666665624</v>
      </c>
      <c r="G1386" s="22">
        <v>10.24</v>
      </c>
      <c r="H1386" s="22">
        <f>G1386+100*variable_alloc_parm!B$8</f>
        <v>10.24</v>
      </c>
      <c r="I1386" s="4">
        <f t="shared" si="295"/>
        <v>521.94241030358785</v>
      </c>
      <c r="J1386" s="4">
        <f t="shared" si="296"/>
        <v>22.03258509659614</v>
      </c>
      <c r="K1386" s="33">
        <f t="shared" si="299"/>
        <v>151419.94514458146</v>
      </c>
      <c r="L1386" s="4">
        <f t="shared" si="300"/>
        <v>42.112231002759899</v>
      </c>
      <c r="M1386" s="33">
        <f t="shared" si="297"/>
        <v>12217.117410798019</v>
      </c>
      <c r="N1386" s="15">
        <f t="shared" si="289"/>
        <v>10.552516982943745</v>
      </c>
      <c r="O1386" s="6"/>
      <c r="P1386" s="7">
        <f t="shared" si="290"/>
        <v>13.41043984338485</v>
      </c>
      <c r="Q1386" s="7"/>
      <c r="R1386" s="46">
        <f t="shared" si="291"/>
        <v>6.3058986698610986E-2</v>
      </c>
      <c r="S1386" s="22">
        <f t="shared" si="301"/>
        <v>1.0376651070262271</v>
      </c>
      <c r="T1386" s="22">
        <f t="shared" si="302"/>
        <v>12.482333058511974</v>
      </c>
      <c r="U1386" s="39">
        <f t="shared" si="292"/>
        <v>0.11699545839275682</v>
      </c>
      <c r="V1386" s="39">
        <f t="shared" si="293"/>
        <v>7.2469002037476082E-2</v>
      </c>
      <c r="W1386" s="39">
        <f t="shared" si="294"/>
        <v>4.4526456355280741E-2</v>
      </c>
      <c r="Z1386" s="37"/>
      <c r="AA1386" s="37"/>
    </row>
    <row r="1387" spans="1:27">
      <c r="A1387" s="1">
        <v>1985.11</v>
      </c>
      <c r="B1387" s="11">
        <v>197.5</v>
      </c>
      <c r="C1387" s="4">
        <v>7.88</v>
      </c>
      <c r="D1387" s="11">
        <v>14.816700000000001</v>
      </c>
      <c r="E1387" s="11">
        <v>109</v>
      </c>
      <c r="F1387" s="4">
        <f t="shared" si="298"/>
        <v>1985.8749999998956</v>
      </c>
      <c r="G1387" s="22">
        <v>9.7799999999999994</v>
      </c>
      <c r="H1387" s="22">
        <f>G1387+100*variable_alloc_parm!B$8</f>
        <v>9.7799999999999994</v>
      </c>
      <c r="I1387" s="4">
        <f t="shared" si="295"/>
        <v>552.09403669724782</v>
      </c>
      <c r="J1387" s="4">
        <f t="shared" si="296"/>
        <v>22.02785321100918</v>
      </c>
      <c r="K1387" s="33">
        <f t="shared" si="299"/>
        <v>160699.72814874342</v>
      </c>
      <c r="L1387" s="4">
        <f t="shared" si="300"/>
        <v>41.418793486238535</v>
      </c>
      <c r="M1387" s="33">
        <f t="shared" si="297"/>
        <v>12055.897023096133</v>
      </c>
      <c r="N1387" s="15">
        <f t="shared" si="289"/>
        <v>11.164611128667465</v>
      </c>
      <c r="O1387" s="6"/>
      <c r="P1387" s="7">
        <f t="shared" si="290"/>
        <v>14.18657146402391</v>
      </c>
      <c r="Q1387" s="7"/>
      <c r="R1387" s="46">
        <f t="shared" si="291"/>
        <v>6.1981515915447788E-2</v>
      </c>
      <c r="S1387" s="22">
        <f t="shared" si="301"/>
        <v>1.0418088588778152</v>
      </c>
      <c r="T1387" s="22">
        <f t="shared" si="302"/>
        <v>12.916832437531516</v>
      </c>
      <c r="U1387" s="39">
        <f t="shared" si="292"/>
        <v>0.11303605796252914</v>
      </c>
      <c r="V1387" s="39">
        <f t="shared" si="293"/>
        <v>7.0284694115039459E-2</v>
      </c>
      <c r="W1387" s="39">
        <f t="shared" si="294"/>
        <v>4.2751363847489676E-2</v>
      </c>
      <c r="Z1387" s="37"/>
      <c r="AA1387" s="37"/>
    </row>
    <row r="1388" spans="1:27">
      <c r="A1388" s="1">
        <v>1985.12</v>
      </c>
      <c r="B1388" s="11">
        <v>207.3</v>
      </c>
      <c r="C1388" s="4">
        <v>7.9</v>
      </c>
      <c r="D1388" s="11">
        <v>14.61</v>
      </c>
      <c r="E1388" s="11">
        <v>109.3</v>
      </c>
      <c r="F1388" s="4">
        <f t="shared" si="298"/>
        <v>1985.9583333332289</v>
      </c>
      <c r="G1388" s="22">
        <v>9.26</v>
      </c>
      <c r="H1388" s="22">
        <f>G1388+100*variable_alloc_parm!B$8</f>
        <v>9.26</v>
      </c>
      <c r="I1388" s="4">
        <f t="shared" si="295"/>
        <v>577.89853613906689</v>
      </c>
      <c r="J1388" s="4">
        <f t="shared" si="296"/>
        <v>22.023147301006411</v>
      </c>
      <c r="K1388" s="33">
        <f t="shared" si="299"/>
        <v>168744.91954507443</v>
      </c>
      <c r="L1388" s="4">
        <f t="shared" si="300"/>
        <v>40.728883806038432</v>
      </c>
      <c r="M1388" s="33">
        <f t="shared" si="297"/>
        <v>11892.731666924927</v>
      </c>
      <c r="N1388" s="15">
        <f t="shared" si="289"/>
        <v>11.690521474467593</v>
      </c>
      <c r="O1388" s="6"/>
      <c r="P1388" s="7">
        <f t="shared" si="290"/>
        <v>14.85124344433247</v>
      </c>
      <c r="Q1388" s="7"/>
      <c r="R1388" s="46">
        <f t="shared" si="291"/>
        <v>6.3059967515150958E-2</v>
      </c>
      <c r="S1388" s="22">
        <f t="shared" si="301"/>
        <v>1.0122610862090651</v>
      </c>
      <c r="T1388" s="22">
        <f t="shared" si="302"/>
        <v>13.41993486152435</v>
      </c>
      <c r="U1388" s="39">
        <f t="shared" si="292"/>
        <v>0.11138329331321772</v>
      </c>
      <c r="V1388" s="39">
        <f t="shared" si="293"/>
        <v>6.8550312311696615E-2</v>
      </c>
      <c r="W1388" s="39">
        <f t="shared" si="294"/>
        <v>4.2832981001521109E-2</v>
      </c>
      <c r="Z1388" s="37"/>
      <c r="AA1388" s="37"/>
    </row>
    <row r="1389" spans="1:27">
      <c r="A1389" s="1">
        <v>1986.01</v>
      </c>
      <c r="B1389" s="11">
        <v>208.2</v>
      </c>
      <c r="C1389" s="4">
        <v>7.94</v>
      </c>
      <c r="D1389" s="11">
        <v>14.58</v>
      </c>
      <c r="E1389" s="11">
        <v>109.6</v>
      </c>
      <c r="F1389" s="4">
        <f t="shared" si="298"/>
        <v>1986.0416666665622</v>
      </c>
      <c r="G1389" s="22">
        <v>9.19</v>
      </c>
      <c r="H1389" s="22">
        <f>G1389+100*variable_alloc_parm!B$8</f>
        <v>9.19</v>
      </c>
      <c r="I1389" s="4">
        <f t="shared" si="295"/>
        <v>578.8187956204381</v>
      </c>
      <c r="J1389" s="4">
        <f t="shared" si="296"/>
        <v>22.074069343065702</v>
      </c>
      <c r="K1389" s="33">
        <f t="shared" si="299"/>
        <v>169550.76406211811</v>
      </c>
      <c r="L1389" s="4">
        <f t="shared" si="300"/>
        <v>40.533996350364973</v>
      </c>
      <c r="M1389" s="33">
        <f t="shared" si="297"/>
        <v>11873.439673514322</v>
      </c>
      <c r="N1389" s="15">
        <f t="shared" si="289"/>
        <v>11.715007584487985</v>
      </c>
      <c r="O1389" s="6"/>
      <c r="P1389" s="7">
        <f t="shared" si="290"/>
        <v>14.879155972876072</v>
      </c>
      <c r="Q1389" s="7"/>
      <c r="R1389" s="46">
        <f t="shared" si="291"/>
        <v>6.3681859023227816E-2</v>
      </c>
      <c r="S1389" s="22">
        <f t="shared" si="301"/>
        <v>1.0401382661479719</v>
      </c>
      <c r="T1389" s="22">
        <f t="shared" si="302"/>
        <v>13.547294050074107</v>
      </c>
      <c r="U1389" s="39">
        <f t="shared" si="292"/>
        <v>0.11038663398724546</v>
      </c>
      <c r="V1389" s="39">
        <f t="shared" si="293"/>
        <v>6.7906278066288239E-2</v>
      </c>
      <c r="W1389" s="39">
        <f t="shared" si="294"/>
        <v>4.2480355920957225E-2</v>
      </c>
      <c r="Z1389" s="37"/>
      <c r="AA1389" s="37"/>
    </row>
    <row r="1390" spans="1:27">
      <c r="A1390" s="1">
        <v>1986.02</v>
      </c>
      <c r="B1390" s="11">
        <v>219.4</v>
      </c>
      <c r="C1390" s="4">
        <v>7.98</v>
      </c>
      <c r="D1390" s="11">
        <v>14.55</v>
      </c>
      <c r="E1390" s="11">
        <v>109.3</v>
      </c>
      <c r="F1390" s="4">
        <f t="shared" si="298"/>
        <v>1986.1249999998954</v>
      </c>
      <c r="G1390" s="22">
        <v>8.6999999999999993</v>
      </c>
      <c r="H1390" s="22">
        <f>G1390+100*variable_alloc_parm!B$8</f>
        <v>8.6999999999999993</v>
      </c>
      <c r="I1390" s="4">
        <f t="shared" si="295"/>
        <v>611.63019213174755</v>
      </c>
      <c r="J1390" s="4">
        <f t="shared" si="296"/>
        <v>22.246166514181155</v>
      </c>
      <c r="K1390" s="33">
        <f t="shared" si="299"/>
        <v>179705.09665072249</v>
      </c>
      <c r="L1390" s="4">
        <f t="shared" si="300"/>
        <v>40.561619396157376</v>
      </c>
      <c r="M1390" s="33">
        <f t="shared" si="297"/>
        <v>11917.544012160495</v>
      </c>
      <c r="N1390" s="15">
        <f t="shared" si="289"/>
        <v>12.388219099418123</v>
      </c>
      <c r="O1390" s="6"/>
      <c r="P1390" s="7">
        <f t="shared" si="290"/>
        <v>15.727961947238775</v>
      </c>
      <c r="Q1390" s="7"/>
      <c r="R1390" s="46">
        <f t="shared" si="291"/>
        <v>6.3265706562706359E-2</v>
      </c>
      <c r="S1390" s="22">
        <f t="shared" si="301"/>
        <v>1.0706964086423971</v>
      </c>
      <c r="T1390" s="22">
        <f t="shared" si="302"/>
        <v>14.129735226795914</v>
      </c>
      <c r="U1390" s="39">
        <f t="shared" si="292"/>
        <v>0.10994055977766304</v>
      </c>
      <c r="V1390" s="39">
        <f t="shared" si="293"/>
        <v>6.2294770018033185E-2</v>
      </c>
      <c r="W1390" s="39">
        <f t="shared" si="294"/>
        <v>4.7645789759629853E-2</v>
      </c>
      <c r="Z1390" s="37"/>
      <c r="AA1390" s="37"/>
    </row>
    <row r="1391" spans="1:27">
      <c r="A1391" s="1">
        <v>1986.03</v>
      </c>
      <c r="B1391" s="11">
        <v>232.3</v>
      </c>
      <c r="C1391" s="4">
        <v>8.02</v>
      </c>
      <c r="D1391" s="11">
        <v>14.52</v>
      </c>
      <c r="E1391" s="11">
        <v>108.8</v>
      </c>
      <c r="F1391" s="4">
        <f t="shared" si="298"/>
        <v>1986.2083333332287</v>
      </c>
      <c r="G1391" s="22">
        <v>7.78</v>
      </c>
      <c r="H1391" s="22">
        <f>G1391+100*variable_alloc_parm!B$8</f>
        <v>7.78</v>
      </c>
      <c r="I1391" s="4">
        <f t="shared" si="295"/>
        <v>650.56810661764723</v>
      </c>
      <c r="J1391" s="4">
        <f t="shared" si="296"/>
        <v>22.460422794117651</v>
      </c>
      <c r="K1391" s="33">
        <f t="shared" si="299"/>
        <v>191695.50548135658</v>
      </c>
      <c r="L1391" s="4">
        <f t="shared" si="300"/>
        <v>40.664007352941184</v>
      </c>
      <c r="M1391" s="33">
        <f t="shared" si="297"/>
        <v>11982.000600900978</v>
      </c>
      <c r="N1391" s="15">
        <f t="shared" si="289"/>
        <v>13.189022981532716</v>
      </c>
      <c r="O1391" s="6"/>
      <c r="P1391" s="7">
        <f t="shared" si="290"/>
        <v>16.734740582959404</v>
      </c>
      <c r="Q1391" s="7"/>
      <c r="R1391" s="46">
        <f t="shared" si="291"/>
        <v>6.6882803250395945E-2</v>
      </c>
      <c r="S1391" s="22">
        <f t="shared" si="301"/>
        <v>1.0402862489588924</v>
      </c>
      <c r="T1391" s="22">
        <f t="shared" si="302"/>
        <v>15.198181839431431</v>
      </c>
      <c r="U1391" s="39">
        <f t="shared" si="292"/>
        <v>0.10200655087375909</v>
      </c>
      <c r="V1391" s="39">
        <f t="shared" si="293"/>
        <v>5.0932090972658495E-2</v>
      </c>
      <c r="W1391" s="39">
        <f t="shared" si="294"/>
        <v>5.10744599011006E-2</v>
      </c>
      <c r="Z1391" s="37"/>
      <c r="AA1391" s="37"/>
    </row>
    <row r="1392" spans="1:27">
      <c r="A1392" s="1">
        <v>1986.04</v>
      </c>
      <c r="B1392" s="11">
        <v>238</v>
      </c>
      <c r="C1392" s="4">
        <v>8.0466700000000007</v>
      </c>
      <c r="D1392" s="11">
        <v>14.583299999999999</v>
      </c>
      <c r="E1392" s="11">
        <v>108.6</v>
      </c>
      <c r="F1392" s="4">
        <f t="shared" si="298"/>
        <v>1986.2916666665619</v>
      </c>
      <c r="G1392" s="22">
        <v>7.3</v>
      </c>
      <c r="H1392" s="22">
        <f>G1392+100*variable_alloc_parm!B$8</f>
        <v>7.3</v>
      </c>
      <c r="I1392" s="4">
        <f t="shared" si="295"/>
        <v>667.75874769797429</v>
      </c>
      <c r="J1392" s="4">
        <f t="shared" si="296"/>
        <v>22.576614631675881</v>
      </c>
      <c r="K1392" s="33">
        <f t="shared" si="299"/>
        <v>197315.24238065357</v>
      </c>
      <c r="L1392" s="4">
        <f t="shared" si="300"/>
        <v>40.916496408839791</v>
      </c>
      <c r="M1392" s="33">
        <f t="shared" si="297"/>
        <v>12090.367118528511</v>
      </c>
      <c r="N1392" s="15">
        <f t="shared" si="289"/>
        <v>13.552504172869474</v>
      </c>
      <c r="O1392" s="6"/>
      <c r="P1392" s="7">
        <f t="shared" si="290"/>
        <v>17.183914355587909</v>
      </c>
      <c r="Q1392" s="7"/>
      <c r="R1392" s="46">
        <f t="shared" si="291"/>
        <v>6.9071033811458474E-2</v>
      </c>
      <c r="S1392" s="22">
        <f t="shared" si="301"/>
        <v>0.97772216546289359</v>
      </c>
      <c r="T1392" s="22">
        <f t="shared" si="302"/>
        <v>15.839576445202729</v>
      </c>
      <c r="U1392" s="39">
        <f t="shared" si="292"/>
        <v>9.8621454047865598E-2</v>
      </c>
      <c r="V1392" s="39">
        <f t="shared" si="293"/>
        <v>4.4902987607793987E-2</v>
      </c>
      <c r="W1392" s="39">
        <f t="shared" si="294"/>
        <v>5.3718466440071611E-2</v>
      </c>
      <c r="Z1392" s="37"/>
      <c r="AA1392" s="37"/>
    </row>
    <row r="1393" spans="1:27">
      <c r="A1393" s="1">
        <v>1986.05</v>
      </c>
      <c r="B1393" s="11">
        <v>238.5</v>
      </c>
      <c r="C1393" s="4">
        <v>8.0733300000000003</v>
      </c>
      <c r="D1393" s="11">
        <v>14.646699999999999</v>
      </c>
      <c r="E1393" s="11">
        <v>108.9</v>
      </c>
      <c r="F1393" s="4">
        <f t="shared" si="298"/>
        <v>1986.3749999998952</v>
      </c>
      <c r="G1393" s="22">
        <v>7.71</v>
      </c>
      <c r="H1393" s="22">
        <f>G1393+100*variable_alloc_parm!B$8</f>
        <v>7.71</v>
      </c>
      <c r="I1393" s="4">
        <f t="shared" si="295"/>
        <v>667.31818181818187</v>
      </c>
      <c r="J1393" s="4">
        <f t="shared" si="296"/>
        <v>22.589014242424245</v>
      </c>
      <c r="K1393" s="33">
        <f t="shared" si="299"/>
        <v>197741.29351462505</v>
      </c>
      <c r="L1393" s="4">
        <f t="shared" si="300"/>
        <v>40.98117070707071</v>
      </c>
      <c r="M1393" s="33">
        <f t="shared" si="297"/>
        <v>12143.636912874879</v>
      </c>
      <c r="N1393" s="15">
        <f t="shared" si="289"/>
        <v>13.560046199232335</v>
      </c>
      <c r="O1393" s="6"/>
      <c r="P1393" s="7">
        <f t="shared" si="290"/>
        <v>17.180748515167277</v>
      </c>
      <c r="Q1393" s="7"/>
      <c r="R1393" s="46">
        <f t="shared" si="291"/>
        <v>6.4465796792934779E-2</v>
      </c>
      <c r="S1393" s="22">
        <f t="shared" si="301"/>
        <v>1.0002236733487426</v>
      </c>
      <c r="T1393" s="22">
        <f t="shared" si="302"/>
        <v>15.444041882894634</v>
      </c>
      <c r="U1393" s="39">
        <f t="shared" si="292"/>
        <v>0.10073370689638605</v>
      </c>
      <c r="V1393" s="39">
        <f t="shared" si="293"/>
        <v>4.6171339837853154E-2</v>
      </c>
      <c r="W1393" s="39">
        <f t="shared" si="294"/>
        <v>5.4562367058532901E-2</v>
      </c>
      <c r="Z1393" s="37"/>
      <c r="AA1393" s="37"/>
    </row>
    <row r="1394" spans="1:27">
      <c r="A1394" s="1">
        <v>1986.06</v>
      </c>
      <c r="B1394" s="11">
        <v>245.3</v>
      </c>
      <c r="C1394" s="4">
        <v>8.1</v>
      </c>
      <c r="D1394" s="11">
        <v>14.71</v>
      </c>
      <c r="E1394" s="11">
        <v>109.5</v>
      </c>
      <c r="F1394" s="4">
        <f t="shared" si="298"/>
        <v>1986.4583333332284</v>
      </c>
      <c r="G1394" s="22">
        <v>7.8</v>
      </c>
      <c r="H1394" s="22">
        <f>G1394+100*variable_alloc_parm!B$8</f>
        <v>7.8</v>
      </c>
      <c r="I1394" s="4">
        <f t="shared" si="295"/>
        <v>682.58365296803674</v>
      </c>
      <c r="J1394" s="4">
        <f t="shared" si="296"/>
        <v>22.539452054794523</v>
      </c>
      <c r="K1394" s="33">
        <f t="shared" si="299"/>
        <v>202821.37245949684</v>
      </c>
      <c r="L1394" s="4">
        <f t="shared" si="300"/>
        <v>40.932757990867586</v>
      </c>
      <c r="M1394" s="33">
        <f t="shared" si="297"/>
        <v>12162.667708435378</v>
      </c>
      <c r="N1394" s="15">
        <f t="shared" si="289"/>
        <v>13.888688626457117</v>
      </c>
      <c r="O1394" s="6"/>
      <c r="P1394" s="7">
        <f t="shared" si="290"/>
        <v>17.582378520821564</v>
      </c>
      <c r="Q1394" s="7"/>
      <c r="R1394" s="46">
        <f t="shared" si="291"/>
        <v>6.184200539550401E-2</v>
      </c>
      <c r="S1394" s="22">
        <f t="shared" si="301"/>
        <v>1.0417113704432905</v>
      </c>
      <c r="T1394" s="22">
        <f t="shared" si="302"/>
        <v>15.362852488099275</v>
      </c>
      <c r="U1394" s="39">
        <f t="shared" si="292"/>
        <v>9.9271528248184859E-2</v>
      </c>
      <c r="V1394" s="39">
        <f t="shared" si="293"/>
        <v>4.5967205214896945E-2</v>
      </c>
      <c r="W1394" s="39">
        <f t="shared" si="294"/>
        <v>5.3304323033287915E-2</v>
      </c>
      <c r="Z1394" s="37"/>
      <c r="AA1394" s="37"/>
    </row>
    <row r="1395" spans="1:27">
      <c r="A1395" s="1">
        <v>1986.07</v>
      </c>
      <c r="B1395" s="11">
        <v>240.2</v>
      </c>
      <c r="C1395" s="4">
        <v>8.1433300000000006</v>
      </c>
      <c r="D1395" s="11">
        <v>14.7567</v>
      </c>
      <c r="E1395" s="11">
        <v>109.5</v>
      </c>
      <c r="F1395" s="4">
        <f t="shared" si="298"/>
        <v>1986.5416666665617</v>
      </c>
      <c r="G1395" s="22">
        <v>7.3</v>
      </c>
      <c r="H1395" s="22">
        <f>G1395+100*variable_alloc_parm!B$8</f>
        <v>7.3</v>
      </c>
      <c r="I1395" s="4">
        <f t="shared" si="295"/>
        <v>668.39214611872148</v>
      </c>
      <c r="J1395" s="4">
        <f t="shared" si="296"/>
        <v>22.66002421004567</v>
      </c>
      <c r="K1395" s="33">
        <f t="shared" si="299"/>
        <v>199165.63573319881</v>
      </c>
      <c r="L1395" s="4">
        <f t="shared" si="300"/>
        <v>41.062707671232879</v>
      </c>
      <c r="M1395" s="33">
        <f t="shared" si="297"/>
        <v>12235.751610425041</v>
      </c>
      <c r="N1395" s="15">
        <f t="shared" si="289"/>
        <v>13.619995534083808</v>
      </c>
      <c r="O1395" s="6"/>
      <c r="P1395" s="7">
        <f t="shared" si="290"/>
        <v>17.228549210852687</v>
      </c>
      <c r="Q1395" s="7"/>
      <c r="R1395" s="46">
        <f t="shared" si="291"/>
        <v>6.7700062192951271E-2</v>
      </c>
      <c r="S1395" s="22">
        <f t="shared" si="301"/>
        <v>1.0152906557195402</v>
      </c>
      <c r="T1395" s="22">
        <f t="shared" si="302"/>
        <v>16.003658119296013</v>
      </c>
      <c r="U1395" s="39">
        <f t="shared" si="292"/>
        <v>9.7174868748354237E-2</v>
      </c>
      <c r="V1395" s="39">
        <f t="shared" si="293"/>
        <v>4.2397614911459325E-2</v>
      </c>
      <c r="W1395" s="39">
        <f t="shared" si="294"/>
        <v>5.4777253836894912E-2</v>
      </c>
      <c r="Z1395" s="37"/>
      <c r="AA1395" s="37"/>
    </row>
    <row r="1396" spans="1:27">
      <c r="A1396" s="1">
        <v>1986.08</v>
      </c>
      <c r="B1396" s="11">
        <v>245</v>
      </c>
      <c r="C1396" s="4">
        <v>8.1866699999999994</v>
      </c>
      <c r="D1396" s="11">
        <v>14.8033</v>
      </c>
      <c r="E1396" s="11">
        <v>109.7</v>
      </c>
      <c r="F1396" s="4">
        <f t="shared" si="298"/>
        <v>1986.624999999895</v>
      </c>
      <c r="G1396" s="22">
        <v>7.17</v>
      </c>
      <c r="H1396" s="22">
        <f>G1396+100*variable_alloc_parm!B$8</f>
        <v>7.17</v>
      </c>
      <c r="I1396" s="4">
        <f t="shared" si="295"/>
        <v>680.50592525068384</v>
      </c>
      <c r="J1396" s="4">
        <f t="shared" si="296"/>
        <v>22.73909160437557</v>
      </c>
      <c r="K1396" s="33">
        <f t="shared" si="299"/>
        <v>203339.91028310006</v>
      </c>
      <c r="L1396" s="4">
        <f t="shared" si="300"/>
        <v>41.117279033728352</v>
      </c>
      <c r="M1396" s="33">
        <f t="shared" si="297"/>
        <v>12286.129362831896</v>
      </c>
      <c r="N1396" s="15">
        <f t="shared" si="289"/>
        <v>13.887667550866059</v>
      </c>
      <c r="O1396" s="6"/>
      <c r="P1396" s="7">
        <f t="shared" si="290"/>
        <v>17.552178737142754</v>
      </c>
      <c r="Q1396" s="7"/>
      <c r="R1396" s="46">
        <f t="shared" si="291"/>
        <v>6.7220478286354107E-2</v>
      </c>
      <c r="S1396" s="22">
        <f t="shared" si="301"/>
        <v>0.98638563676862145</v>
      </c>
      <c r="T1396" s="22">
        <f t="shared" si="302"/>
        <v>16.218741274117846</v>
      </c>
      <c r="U1396" s="39">
        <f t="shared" si="292"/>
        <v>9.8015529275469859E-2</v>
      </c>
      <c r="V1396" s="39">
        <f t="shared" si="293"/>
        <v>4.3116512363074566E-2</v>
      </c>
      <c r="W1396" s="39">
        <f t="shared" si="294"/>
        <v>5.4899016912395293E-2</v>
      </c>
      <c r="Z1396" s="37"/>
      <c r="AA1396" s="37"/>
    </row>
    <row r="1397" spans="1:27">
      <c r="A1397" s="1">
        <v>1986.09</v>
      </c>
      <c r="B1397" s="11">
        <v>238.3</v>
      </c>
      <c r="C1397" s="4">
        <v>8.23</v>
      </c>
      <c r="D1397" s="11">
        <v>14.85</v>
      </c>
      <c r="E1397" s="11">
        <v>110.2</v>
      </c>
      <c r="F1397" s="4">
        <f t="shared" si="298"/>
        <v>1986.7083333332282</v>
      </c>
      <c r="G1397" s="22">
        <v>7.45</v>
      </c>
      <c r="H1397" s="22">
        <f>G1397+100*variable_alloc_parm!B$8</f>
        <v>7.45</v>
      </c>
      <c r="I1397" s="4">
        <f t="shared" si="295"/>
        <v>658.89301270417434</v>
      </c>
      <c r="J1397" s="4">
        <f t="shared" si="296"/>
        <v>22.755725952813069</v>
      </c>
      <c r="K1397" s="33">
        <f t="shared" si="299"/>
        <v>197448.45226155894</v>
      </c>
      <c r="L1397" s="4">
        <f t="shared" si="300"/>
        <v>41.059845735027231</v>
      </c>
      <c r="M1397" s="33">
        <f t="shared" si="297"/>
        <v>12304.278288225558</v>
      </c>
      <c r="N1397" s="15">
        <f t="shared" si="289"/>
        <v>13.467314312977132</v>
      </c>
      <c r="O1397" s="6"/>
      <c r="P1397" s="7">
        <f t="shared" si="290"/>
        <v>17.007759947928378</v>
      </c>
      <c r="Q1397" s="7"/>
      <c r="R1397" s="46">
        <f t="shared" si="291"/>
        <v>6.6782088500137934E-2</v>
      </c>
      <c r="S1397" s="22">
        <f t="shared" si="301"/>
        <v>1.0076087971828867</v>
      </c>
      <c r="T1397" s="22">
        <f t="shared" si="302"/>
        <v>15.925347534359448</v>
      </c>
      <c r="U1397" s="39">
        <f t="shared" si="292"/>
        <v>0.10310882358663087</v>
      </c>
      <c r="V1397" s="39">
        <f t="shared" si="293"/>
        <v>4.383880223172576E-2</v>
      </c>
      <c r="W1397" s="39">
        <f t="shared" si="294"/>
        <v>5.9270021354905111E-2</v>
      </c>
      <c r="Z1397" s="37"/>
      <c r="AA1397" s="37"/>
    </row>
    <row r="1398" spans="1:27">
      <c r="A1398" s="1">
        <v>1986.1</v>
      </c>
      <c r="B1398" s="11">
        <v>237.4</v>
      </c>
      <c r="C1398" s="4">
        <v>8.2466699999999999</v>
      </c>
      <c r="D1398" s="11">
        <v>14.726699999999999</v>
      </c>
      <c r="E1398" s="11">
        <v>110.3</v>
      </c>
      <c r="F1398" s="4">
        <f t="shared" si="298"/>
        <v>1986.7916666665615</v>
      </c>
      <c r="G1398" s="22">
        <v>7.43</v>
      </c>
      <c r="H1398" s="22">
        <f>G1398+100*variable_alloc_parm!B$8</f>
        <v>7.43</v>
      </c>
      <c r="I1398" s="4">
        <f t="shared" si="295"/>
        <v>655.80942883046248</v>
      </c>
      <c r="J1398" s="4">
        <f t="shared" si="296"/>
        <v>22.781145503173168</v>
      </c>
      <c r="K1398" s="33">
        <f t="shared" si="299"/>
        <v>197093.30046593261</v>
      </c>
      <c r="L1398" s="4">
        <f t="shared" si="300"/>
        <v>40.682008068903002</v>
      </c>
      <c r="M1398" s="33">
        <f t="shared" si="297"/>
        <v>12226.343336022115</v>
      </c>
      <c r="N1398" s="15">
        <f t="shared" si="289"/>
        <v>13.425918860857365</v>
      </c>
      <c r="O1398" s="6"/>
      <c r="P1398" s="7">
        <f t="shared" si="290"/>
        <v>16.942441583196953</v>
      </c>
      <c r="Q1398" s="7"/>
      <c r="R1398" s="46">
        <f t="shared" si="291"/>
        <v>6.6753610688413553E-2</v>
      </c>
      <c r="S1398" s="22">
        <f t="shared" si="301"/>
        <v>1.0188955773741608</v>
      </c>
      <c r="T1398" s="22">
        <f t="shared" si="302"/>
        <v>16.031972204664136</v>
      </c>
      <c r="U1398" s="39">
        <f t="shared" si="292"/>
        <v>0.10742104525516782</v>
      </c>
      <c r="V1398" s="39">
        <f t="shared" si="293"/>
        <v>4.565035799543482E-2</v>
      </c>
      <c r="W1398" s="39">
        <f t="shared" si="294"/>
        <v>6.1770687259733004E-2</v>
      </c>
      <c r="Z1398" s="37"/>
      <c r="AA1398" s="37"/>
    </row>
    <row r="1399" spans="1:27">
      <c r="A1399" s="1">
        <v>1986.11</v>
      </c>
      <c r="B1399" s="11">
        <v>245.1</v>
      </c>
      <c r="C1399" s="4">
        <v>8.2633299999999998</v>
      </c>
      <c r="D1399" s="11">
        <v>14.603300000000001</v>
      </c>
      <c r="E1399" s="11">
        <v>110.4</v>
      </c>
      <c r="F1399" s="4">
        <f t="shared" si="298"/>
        <v>1986.8749999998947</v>
      </c>
      <c r="G1399" s="22">
        <v>7.25</v>
      </c>
      <c r="H1399" s="22">
        <f>G1399+100*variable_alloc_parm!B$8</f>
        <v>7.25</v>
      </c>
      <c r="I1399" s="4">
        <f t="shared" si="295"/>
        <v>676.46711956521744</v>
      </c>
      <c r="J1399" s="4">
        <f t="shared" si="296"/>
        <v>22.806491403985511</v>
      </c>
      <c r="K1399" s="33">
        <f t="shared" si="299"/>
        <v>203872.82534012952</v>
      </c>
      <c r="L1399" s="4">
        <f t="shared" si="300"/>
        <v>40.304578894927538</v>
      </c>
      <c r="M1399" s="33">
        <f t="shared" si="297"/>
        <v>12146.944228027389</v>
      </c>
      <c r="N1399" s="15">
        <f t="shared" si="289"/>
        <v>13.872985596138607</v>
      </c>
      <c r="O1399" s="6"/>
      <c r="P1399" s="7">
        <f t="shared" si="290"/>
        <v>17.491666180642543</v>
      </c>
      <c r="Q1399" s="7"/>
      <c r="R1399" s="46">
        <f t="shared" si="291"/>
        <v>6.6065956858145689E-2</v>
      </c>
      <c r="S1399" s="22">
        <f t="shared" si="301"/>
        <v>1.0159834282206941</v>
      </c>
      <c r="T1399" s="22">
        <f t="shared" si="302"/>
        <v>16.320109465794648</v>
      </c>
      <c r="U1399" s="39">
        <f t="shared" si="292"/>
        <v>0.10892623208224261</v>
      </c>
      <c r="V1399" s="39">
        <f t="shared" si="293"/>
        <v>4.666492670886746E-2</v>
      </c>
      <c r="W1399" s="39">
        <f t="shared" si="294"/>
        <v>6.2261305373375153E-2</v>
      </c>
      <c r="Z1399" s="37"/>
      <c r="AA1399" s="37"/>
    </row>
    <row r="1400" spans="1:27">
      <c r="A1400" s="1">
        <v>1986.12</v>
      </c>
      <c r="B1400" s="11">
        <v>248.6</v>
      </c>
      <c r="C1400" s="4">
        <v>8.2799999999999994</v>
      </c>
      <c r="D1400" s="11">
        <v>14.48</v>
      </c>
      <c r="E1400" s="11">
        <v>110.5</v>
      </c>
      <c r="F1400" s="4">
        <f t="shared" si="298"/>
        <v>1986.958333333228</v>
      </c>
      <c r="G1400" s="22">
        <v>7.11</v>
      </c>
      <c r="H1400" s="22">
        <f>G1400+100*variable_alloc_parm!B$8</f>
        <v>7.11</v>
      </c>
      <c r="I1400" s="4">
        <f t="shared" si="295"/>
        <v>685.50606334841643</v>
      </c>
      <c r="J1400" s="4">
        <f t="shared" si="296"/>
        <v>22.831819004524888</v>
      </c>
      <c r="K1400" s="33">
        <f t="shared" si="299"/>
        <v>207170.38984350703</v>
      </c>
      <c r="L1400" s="4">
        <f t="shared" si="300"/>
        <v>39.928108597285075</v>
      </c>
      <c r="M1400" s="33">
        <f t="shared" si="297"/>
        <v>12066.88352748987</v>
      </c>
      <c r="N1400" s="15">
        <f t="shared" si="289"/>
        <v>14.085139814743314</v>
      </c>
      <c r="O1400" s="6"/>
      <c r="P1400" s="7">
        <f t="shared" si="290"/>
        <v>17.743316425436966</v>
      </c>
      <c r="Q1400" s="7"/>
      <c r="R1400" s="46">
        <f t="shared" si="291"/>
        <v>6.6109702069103798E-2</v>
      </c>
      <c r="S1400" s="22">
        <f t="shared" si="301"/>
        <v>1.0080581907954413</v>
      </c>
      <c r="T1400" s="22">
        <f t="shared" si="302"/>
        <v>16.565955369638491</v>
      </c>
      <c r="U1400" s="39">
        <f t="shared" si="292"/>
        <v>0.10846887333722854</v>
      </c>
      <c r="V1400" s="39">
        <f t="shared" si="293"/>
        <v>4.4871625548176919E-2</v>
      </c>
      <c r="W1400" s="39">
        <f t="shared" si="294"/>
        <v>6.3597247789051625E-2</v>
      </c>
      <c r="Z1400" s="37"/>
      <c r="AA1400" s="37"/>
    </row>
    <row r="1401" spans="1:27">
      <c r="A1401" s="1">
        <v>1987.01</v>
      </c>
      <c r="B1401" s="11">
        <v>264.5</v>
      </c>
      <c r="C1401" s="4">
        <v>8.3000000000000007</v>
      </c>
      <c r="D1401" s="11">
        <v>14.6867</v>
      </c>
      <c r="E1401" s="11">
        <v>111.2</v>
      </c>
      <c r="F1401" s="4">
        <f t="shared" si="298"/>
        <v>1987.0416666665612</v>
      </c>
      <c r="G1401" s="22">
        <v>7.08</v>
      </c>
      <c r="H1401" s="22">
        <f>G1401+100*variable_alloc_parm!B$8</f>
        <v>7.08</v>
      </c>
      <c r="I1401" s="4">
        <f t="shared" si="295"/>
        <v>724.7585431654677</v>
      </c>
      <c r="J1401" s="4">
        <f t="shared" si="296"/>
        <v>22.742895683453241</v>
      </c>
      <c r="K1401" s="33">
        <f t="shared" si="299"/>
        <v>219605.85888194712</v>
      </c>
      <c r="L1401" s="4">
        <f t="shared" si="300"/>
        <v>40.243142895683455</v>
      </c>
      <c r="M1401" s="33">
        <f t="shared" si="297"/>
        <v>12193.895529835512</v>
      </c>
      <c r="N1401" s="15">
        <f t="shared" si="289"/>
        <v>14.922208103718949</v>
      </c>
      <c r="O1401" s="6"/>
      <c r="P1401" s="7">
        <f t="shared" si="290"/>
        <v>18.777962794262134</v>
      </c>
      <c r="Q1401" s="7"/>
      <c r="R1401" s="46">
        <f t="shared" si="291"/>
        <v>6.2552225871873632E-2</v>
      </c>
      <c r="S1401" s="22">
        <f t="shared" si="301"/>
        <v>0.99390186210958875</v>
      </c>
      <c r="T1401" s="22">
        <f t="shared" si="302"/>
        <v>16.594324580558418</v>
      </c>
      <c r="U1401" s="39">
        <f t="shared" si="292"/>
        <v>0.10521712997774313</v>
      </c>
      <c r="V1401" s="39">
        <f t="shared" si="293"/>
        <v>4.2775765751370098E-2</v>
      </c>
      <c r="W1401" s="39">
        <f t="shared" si="294"/>
        <v>6.2441364226373031E-2</v>
      </c>
      <c r="Z1401" s="37"/>
      <c r="AA1401" s="37"/>
    </row>
    <row r="1402" spans="1:27">
      <c r="A1402" s="1">
        <v>1987.02</v>
      </c>
      <c r="B1402" s="11">
        <v>280.89999999999998</v>
      </c>
      <c r="C1402" s="4">
        <v>8.32</v>
      </c>
      <c r="D1402" s="11">
        <v>14.8933</v>
      </c>
      <c r="E1402" s="11">
        <v>111.6</v>
      </c>
      <c r="F1402" s="4">
        <f t="shared" si="298"/>
        <v>1987.1249999998945</v>
      </c>
      <c r="G1402" s="22">
        <v>7.25</v>
      </c>
      <c r="H1402" s="22">
        <f>G1402+100*variable_alloc_parm!B$8</f>
        <v>7.25</v>
      </c>
      <c r="I1402" s="4">
        <f t="shared" si="295"/>
        <v>766.93754480286748</v>
      </c>
      <c r="J1402" s="4">
        <f t="shared" si="296"/>
        <v>22.715985663082442</v>
      </c>
      <c r="K1402" s="33">
        <f t="shared" si="299"/>
        <v>232959.91948754317</v>
      </c>
      <c r="L1402" s="4">
        <f t="shared" si="300"/>
        <v>40.662979480286751</v>
      </c>
      <c r="M1402" s="33">
        <f t="shared" si="297"/>
        <v>12351.520003217614</v>
      </c>
      <c r="N1402" s="15">
        <f t="shared" si="289"/>
        <v>15.822318142836457</v>
      </c>
      <c r="O1402" s="6"/>
      <c r="P1402" s="7">
        <f t="shared" si="290"/>
        <v>19.886426559991143</v>
      </c>
      <c r="Q1402" s="7"/>
      <c r="R1402" s="46">
        <f t="shared" si="291"/>
        <v>5.6334889356184401E-2</v>
      </c>
      <c r="S1402" s="22">
        <f t="shared" si="301"/>
        <v>1.0060416666666667</v>
      </c>
      <c r="T1402" s="22">
        <f t="shared" si="302"/>
        <v>16.434014939415359</v>
      </c>
      <c r="U1402" s="39">
        <f t="shared" si="292"/>
        <v>0.10306661670050477</v>
      </c>
      <c r="V1402" s="39">
        <f t="shared" si="293"/>
        <v>4.5241842361098072E-2</v>
      </c>
      <c r="W1402" s="39">
        <f t="shared" si="294"/>
        <v>5.7824774339406693E-2</v>
      </c>
      <c r="Z1402" s="37"/>
      <c r="AA1402" s="37"/>
    </row>
    <row r="1403" spans="1:27">
      <c r="A1403" s="1">
        <v>1987.03</v>
      </c>
      <c r="B1403" s="11">
        <v>292.5</v>
      </c>
      <c r="C1403" s="4">
        <v>8.34</v>
      </c>
      <c r="D1403" s="11">
        <v>15.1</v>
      </c>
      <c r="E1403" s="11">
        <v>112.1</v>
      </c>
      <c r="F1403" s="4">
        <f t="shared" si="298"/>
        <v>1987.2083333332278</v>
      </c>
      <c r="G1403" s="22">
        <v>7.25</v>
      </c>
      <c r="H1403" s="22">
        <f>G1403+100*variable_alloc_parm!B$8</f>
        <v>7.25</v>
      </c>
      <c r="I1403" s="4">
        <f t="shared" si="295"/>
        <v>795.04683318465675</v>
      </c>
      <c r="J1403" s="4">
        <f t="shared" si="296"/>
        <v>22.66902765388047</v>
      </c>
      <c r="K1403" s="33">
        <f t="shared" si="299"/>
        <v>242072.02886818702</v>
      </c>
      <c r="L1403" s="4">
        <f t="shared" si="300"/>
        <v>41.043443354148089</v>
      </c>
      <c r="M1403" s="33">
        <f t="shared" si="297"/>
        <v>12496.709866357687</v>
      </c>
      <c r="N1403" s="15">
        <f t="shared" si="289"/>
        <v>16.433343976069928</v>
      </c>
      <c r="O1403" s="6"/>
      <c r="P1403" s="7">
        <f t="shared" si="290"/>
        <v>20.627202938129223</v>
      </c>
      <c r="Q1403" s="7"/>
      <c r="R1403" s="46">
        <f t="shared" si="291"/>
        <v>5.3742497442263136E-2</v>
      </c>
      <c r="S1403" s="22">
        <f t="shared" si="301"/>
        <v>0.95348909939056448</v>
      </c>
      <c r="T1403" s="22">
        <f t="shared" si="302"/>
        <v>16.459560230255619</v>
      </c>
      <c r="U1403" s="39">
        <f t="shared" si="292"/>
        <v>9.7880883802397678E-2</v>
      </c>
      <c r="V1403" s="39">
        <f t="shared" si="293"/>
        <v>4.3326612376116236E-2</v>
      </c>
      <c r="W1403" s="39">
        <f t="shared" si="294"/>
        <v>5.4554271426281442E-2</v>
      </c>
      <c r="Z1403" s="37"/>
      <c r="AA1403" s="37"/>
    </row>
    <row r="1404" spans="1:27">
      <c r="A1404" s="1">
        <v>1987.04</v>
      </c>
      <c r="B1404" s="11">
        <v>289.3</v>
      </c>
      <c r="C1404" s="4">
        <v>8.4</v>
      </c>
      <c r="D1404" s="11">
        <v>14.8733</v>
      </c>
      <c r="E1404" s="11">
        <v>112.7</v>
      </c>
      <c r="F1404" s="4">
        <f t="shared" si="298"/>
        <v>1987.291666666561</v>
      </c>
      <c r="G1404" s="22">
        <v>8.02</v>
      </c>
      <c r="H1404" s="22">
        <f>G1404+100*variable_alloc_parm!B$8</f>
        <v>8.02</v>
      </c>
      <c r="I1404" s="4">
        <f t="shared" si="295"/>
        <v>782.16246672582088</v>
      </c>
      <c r="J1404" s="4">
        <f t="shared" si="296"/>
        <v>22.710559006211184</v>
      </c>
      <c r="K1404" s="33">
        <f t="shared" si="299"/>
        <v>238725.29251627545</v>
      </c>
      <c r="L1404" s="4">
        <f t="shared" si="300"/>
        <v>40.212018722271523</v>
      </c>
      <c r="M1404" s="33">
        <f t="shared" si="297"/>
        <v>12273.18663388289</v>
      </c>
      <c r="N1404" s="15">
        <f t="shared" si="289"/>
        <v>16.196534453220881</v>
      </c>
      <c r="O1404" s="6"/>
      <c r="P1404" s="7">
        <f t="shared" si="290"/>
        <v>20.303841071051377</v>
      </c>
      <c r="Q1404" s="7"/>
      <c r="R1404" s="46">
        <f t="shared" si="291"/>
        <v>4.6609431506182783E-2</v>
      </c>
      <c r="S1404" s="22">
        <f t="shared" si="301"/>
        <v>0.96742422509917603</v>
      </c>
      <c r="T1404" s="22">
        <f t="shared" si="302"/>
        <v>15.610458405331707</v>
      </c>
      <c r="U1404" s="39">
        <f t="shared" si="292"/>
        <v>9.5471540307972669E-2</v>
      </c>
      <c r="V1404" s="39">
        <f t="shared" si="293"/>
        <v>4.7813316678601669E-2</v>
      </c>
      <c r="W1404" s="39">
        <f t="shared" si="294"/>
        <v>4.7658223629370999E-2</v>
      </c>
      <c r="Z1404" s="37"/>
      <c r="AA1404" s="37"/>
    </row>
    <row r="1405" spans="1:27">
      <c r="A1405" s="1">
        <v>1987.05</v>
      </c>
      <c r="B1405" s="11">
        <v>289.10000000000002</v>
      </c>
      <c r="C1405" s="4">
        <v>8.4600000000000009</v>
      </c>
      <c r="D1405" s="11">
        <v>14.646699999999999</v>
      </c>
      <c r="E1405" s="11">
        <v>113.1</v>
      </c>
      <c r="F1405" s="4">
        <f t="shared" si="298"/>
        <v>1987.3749999998943</v>
      </c>
      <c r="G1405" s="22">
        <v>8.61</v>
      </c>
      <c r="H1405" s="22">
        <f>G1405+100*variable_alloc_parm!B$8</f>
        <v>8.61</v>
      </c>
      <c r="I1405" s="4">
        <f t="shared" si="295"/>
        <v>778.85738284703825</v>
      </c>
      <c r="J1405" s="4">
        <f t="shared" si="296"/>
        <v>22.791883289124677</v>
      </c>
      <c r="K1405" s="33">
        <f t="shared" si="299"/>
        <v>238296.23775302159</v>
      </c>
      <c r="L1405" s="4">
        <f t="shared" si="300"/>
        <v>39.459323519009729</v>
      </c>
      <c r="M1405" s="33">
        <f t="shared" si="297"/>
        <v>12072.824301270082</v>
      </c>
      <c r="N1405" s="15">
        <f t="shared" si="289"/>
        <v>16.160311952655743</v>
      </c>
      <c r="O1405" s="6"/>
      <c r="P1405" s="7">
        <f t="shared" si="290"/>
        <v>20.233478963142392</v>
      </c>
      <c r="Q1405" s="7"/>
      <c r="R1405" s="46">
        <f t="shared" si="291"/>
        <v>4.0693975709329581E-2</v>
      </c>
      <c r="S1405" s="22">
        <f t="shared" si="301"/>
        <v>1.0212748364878896</v>
      </c>
      <c r="T1405" s="22">
        <f t="shared" si="302"/>
        <v>15.0485247133077</v>
      </c>
      <c r="U1405" s="39">
        <f t="shared" si="292"/>
        <v>0.10544169617241894</v>
      </c>
      <c r="V1405" s="39">
        <f t="shared" si="293"/>
        <v>5.3683153601261413E-2</v>
      </c>
      <c r="W1405" s="39">
        <f t="shared" si="294"/>
        <v>5.1758542571157529E-2</v>
      </c>
      <c r="Z1405" s="37"/>
      <c r="AA1405" s="37"/>
    </row>
    <row r="1406" spans="1:27">
      <c r="A1406" s="1">
        <v>1987.06</v>
      </c>
      <c r="B1406" s="11">
        <v>301.39999999999998</v>
      </c>
      <c r="C1406" s="4">
        <v>8.52</v>
      </c>
      <c r="D1406" s="11">
        <v>14.42</v>
      </c>
      <c r="E1406" s="11">
        <v>113.5</v>
      </c>
      <c r="F1406" s="4">
        <f t="shared" si="298"/>
        <v>1987.4583333332275</v>
      </c>
      <c r="G1406" s="22">
        <v>8.4</v>
      </c>
      <c r="H1406" s="22">
        <f>G1406+100*variable_alloc_parm!B$8</f>
        <v>8.4</v>
      </c>
      <c r="I1406" s="4">
        <f t="shared" si="295"/>
        <v>809.13286343612333</v>
      </c>
      <c r="J1406" s="4">
        <f t="shared" si="296"/>
        <v>22.872634361233484</v>
      </c>
      <c r="K1406" s="33">
        <f t="shared" si="299"/>
        <v>248142.37713071675</v>
      </c>
      <c r="L1406" s="4">
        <f t="shared" si="300"/>
        <v>38.711665198237888</v>
      </c>
      <c r="M1406" s="33">
        <f t="shared" si="297"/>
        <v>11871.974380308347</v>
      </c>
      <c r="N1406" s="15">
        <f t="shared" si="289"/>
        <v>16.825207307878717</v>
      </c>
      <c r="O1406" s="6"/>
      <c r="P1406" s="7">
        <f t="shared" si="290"/>
        <v>21.038765339298095</v>
      </c>
      <c r="Q1406" s="7"/>
      <c r="R1406" s="46">
        <f t="shared" si="291"/>
        <v>4.0020549424348607E-2</v>
      </c>
      <c r="S1406" s="22">
        <f t="shared" si="301"/>
        <v>1.0036500888963857</v>
      </c>
      <c r="T1406" s="22">
        <f t="shared" si="302"/>
        <v>15.314516868422027</v>
      </c>
      <c r="U1406" s="39">
        <f t="shared" si="292"/>
        <v>0.10657640898187104</v>
      </c>
      <c r="V1406" s="39">
        <f t="shared" si="293"/>
        <v>5.3962220978424069E-2</v>
      </c>
      <c r="W1406" s="39">
        <f t="shared" si="294"/>
        <v>5.2614188003446971E-2</v>
      </c>
      <c r="Z1406" s="37"/>
      <c r="AA1406" s="37"/>
    </row>
    <row r="1407" spans="1:27">
      <c r="A1407" s="1">
        <v>1987.07</v>
      </c>
      <c r="B1407" s="11">
        <v>310.10000000000002</v>
      </c>
      <c r="C1407" s="4">
        <v>8.5666700000000002</v>
      </c>
      <c r="D1407" s="11">
        <v>14.9</v>
      </c>
      <c r="E1407" s="11">
        <v>113.8</v>
      </c>
      <c r="F1407" s="4">
        <f t="shared" si="298"/>
        <v>1987.5416666665608</v>
      </c>
      <c r="G1407" s="22">
        <v>8.4499999999999993</v>
      </c>
      <c r="H1407" s="22">
        <f>G1407+100*variable_alloc_parm!B$8</f>
        <v>8.4499999999999993</v>
      </c>
      <c r="I1407" s="4">
        <f t="shared" si="295"/>
        <v>830.29411247803182</v>
      </c>
      <c r="J1407" s="4">
        <f t="shared" si="296"/>
        <v>22.937296564147633</v>
      </c>
      <c r="K1407" s="33">
        <f t="shared" si="299"/>
        <v>255218.23884255689</v>
      </c>
      <c r="L1407" s="4">
        <f t="shared" si="300"/>
        <v>39.894815465729359</v>
      </c>
      <c r="M1407" s="33">
        <f t="shared" si="297"/>
        <v>12262.985355543688</v>
      </c>
      <c r="N1407" s="15">
        <f t="shared" si="289"/>
        <v>17.306004390512225</v>
      </c>
      <c r="O1407" s="6"/>
      <c r="P1407" s="7">
        <f t="shared" si="290"/>
        <v>21.61145347379118</v>
      </c>
      <c r="Q1407" s="7"/>
      <c r="R1407" s="46">
        <f t="shared" si="291"/>
        <v>3.7625517261062211E-2</v>
      </c>
      <c r="S1407" s="22">
        <f t="shared" si="301"/>
        <v>0.9865456526552201</v>
      </c>
      <c r="T1407" s="22">
        <f t="shared" si="302"/>
        <v>15.329896665738627</v>
      </c>
      <c r="U1407" s="39">
        <f t="shared" si="292"/>
        <v>0.10950345027898201</v>
      </c>
      <c r="V1407" s="39">
        <f t="shared" si="293"/>
        <v>5.6366611728344118E-2</v>
      </c>
      <c r="W1407" s="39">
        <f t="shared" si="294"/>
        <v>5.3136838550637888E-2</v>
      </c>
      <c r="Z1407" s="37"/>
      <c r="AA1407" s="37"/>
    </row>
    <row r="1408" spans="1:27">
      <c r="A1408" s="1">
        <v>1987.08</v>
      </c>
      <c r="B1408" s="11">
        <v>329.4</v>
      </c>
      <c r="C1408" s="4">
        <v>8.6133299999999995</v>
      </c>
      <c r="D1408" s="11">
        <v>15.38</v>
      </c>
      <c r="E1408" s="11">
        <v>114.4</v>
      </c>
      <c r="F1408" s="4">
        <f t="shared" si="298"/>
        <v>1987.624999999894</v>
      </c>
      <c r="G1408" s="22">
        <v>8.76</v>
      </c>
      <c r="H1408" s="22">
        <f>G1408+100*variable_alloc_parm!B$8</f>
        <v>8.76</v>
      </c>
      <c r="I1408" s="4">
        <f t="shared" si="295"/>
        <v>877.34423076923076</v>
      </c>
      <c r="J1408" s="4">
        <f t="shared" si="296"/>
        <v>22.941273173076922</v>
      </c>
      <c r="K1408" s="33">
        <f t="shared" si="299"/>
        <v>270268.28847897123</v>
      </c>
      <c r="L1408" s="4">
        <f t="shared" si="300"/>
        <v>40.964038461538465</v>
      </c>
      <c r="M1408" s="33">
        <f t="shared" si="297"/>
        <v>12619.084021877894</v>
      </c>
      <c r="N1408" s="15">
        <f t="shared" si="289"/>
        <v>18.326907245856336</v>
      </c>
      <c r="O1408" s="6"/>
      <c r="P1408" s="7">
        <f t="shared" si="290"/>
        <v>22.852095511377346</v>
      </c>
      <c r="Q1408" s="7"/>
      <c r="R1408" s="46">
        <f t="shared" si="291"/>
        <v>3.1518001960628581E-2</v>
      </c>
      <c r="S1408" s="22">
        <f t="shared" si="301"/>
        <v>0.96486630767468584</v>
      </c>
      <c r="T1408" s="22">
        <f t="shared" si="302"/>
        <v>15.044323105759673</v>
      </c>
      <c r="U1408" s="39">
        <f t="shared" si="292"/>
        <v>0.10334217533778389</v>
      </c>
      <c r="V1408" s="39">
        <f t="shared" si="293"/>
        <v>5.8082622427089392E-2</v>
      </c>
      <c r="W1408" s="39">
        <f t="shared" si="294"/>
        <v>4.52595529106945E-2</v>
      </c>
      <c r="Z1408" s="37"/>
      <c r="AA1408" s="37"/>
    </row>
    <row r="1409" spans="1:27">
      <c r="A1409" s="1">
        <v>1987.09</v>
      </c>
      <c r="B1409" s="11">
        <v>318.7</v>
      </c>
      <c r="C1409" s="4">
        <v>8.66</v>
      </c>
      <c r="D1409" s="11">
        <v>15.86</v>
      </c>
      <c r="E1409" s="11">
        <v>115</v>
      </c>
      <c r="F1409" s="4">
        <f t="shared" si="298"/>
        <v>1987.7083333332273</v>
      </c>
      <c r="G1409" s="22">
        <v>9.42</v>
      </c>
      <c r="H1409" s="22">
        <f>G1409+100*variable_alloc_parm!B$8</f>
        <v>9.42</v>
      </c>
      <c r="I1409" s="4">
        <f t="shared" si="295"/>
        <v>844.4164347826088</v>
      </c>
      <c r="J1409" s="4">
        <f t="shared" si="296"/>
        <v>22.945234782608697</v>
      </c>
      <c r="K1409" s="33">
        <f t="shared" si="299"/>
        <v>260713.81944285243</v>
      </c>
      <c r="L1409" s="4">
        <f t="shared" si="300"/>
        <v>42.022104347826087</v>
      </c>
      <c r="M1409" s="33">
        <f t="shared" si="297"/>
        <v>12974.336919873358</v>
      </c>
      <c r="N1409" s="15">
        <f t="shared" ref="N1409:N1472" si="303">I1409/AVERAGE(L1289:L1408)</f>
        <v>17.675620449938215</v>
      </c>
      <c r="O1409" s="6"/>
      <c r="P1409" s="7">
        <f t="shared" ref="P1409:P1472" si="304">K1409/AVERAGE(M1289:M1408)</f>
        <v>22.007766234206706</v>
      </c>
      <c r="Q1409" s="7"/>
      <c r="R1409" s="46">
        <f t="shared" ref="R1409:R1472" si="305">1/N1409-(H1409/100-(((E1409/E1289)^(1/10))-1))</f>
        <v>2.7138089806860242E-2</v>
      </c>
      <c r="S1409" s="22">
        <f t="shared" si="301"/>
        <v>1.0014476306327</v>
      </c>
      <c r="T1409" s="22">
        <f t="shared" si="302"/>
        <v>14.440026083980936</v>
      </c>
      <c r="U1409" s="39">
        <f t="shared" si="292"/>
        <v>0.10835852021718662</v>
      </c>
      <c r="V1409" s="39">
        <f t="shared" si="293"/>
        <v>6.342280497439301E-2</v>
      </c>
      <c r="W1409" s="39">
        <f t="shared" si="294"/>
        <v>4.4935715242793606E-2</v>
      </c>
      <c r="Z1409" s="37"/>
      <c r="AA1409" s="37"/>
    </row>
    <row r="1410" spans="1:27">
      <c r="A1410" s="1">
        <v>1987.1</v>
      </c>
      <c r="B1410" s="11">
        <v>280.2</v>
      </c>
      <c r="C1410" s="4">
        <v>8.7100000000000009</v>
      </c>
      <c r="D1410" s="11">
        <v>16.406700000000001</v>
      </c>
      <c r="E1410" s="11">
        <v>115.3</v>
      </c>
      <c r="F1410" s="4">
        <f t="shared" si="298"/>
        <v>1987.7916666665606</v>
      </c>
      <c r="G1410" s="22">
        <v>9.52</v>
      </c>
      <c r="H1410" s="22">
        <f>G1410+100*variable_alloc_parm!B$8</f>
        <v>9.52</v>
      </c>
      <c r="I1410" s="4">
        <f t="shared" si="295"/>
        <v>740.4764960971379</v>
      </c>
      <c r="J1410" s="4">
        <f t="shared" si="296"/>
        <v>23.01766695576757</v>
      </c>
      <c r="K1410" s="33">
        <f t="shared" si="299"/>
        <v>229214.55913775484</v>
      </c>
      <c r="L1410" s="4">
        <f t="shared" si="300"/>
        <v>43.357515091066794</v>
      </c>
      <c r="M1410" s="33">
        <f t="shared" si="297"/>
        <v>13421.322296236272</v>
      </c>
      <c r="N1410" s="15">
        <f t="shared" si="303"/>
        <v>15.530055563627309</v>
      </c>
      <c r="O1410" s="6"/>
      <c r="P1410" s="7">
        <f t="shared" si="304"/>
        <v>19.313386963315381</v>
      </c>
      <c r="Q1410" s="7"/>
      <c r="R1410" s="46">
        <f t="shared" si="305"/>
        <v>3.3885399558438375E-2</v>
      </c>
      <c r="S1410" s="22">
        <f t="shared" si="301"/>
        <v>1.0513845824386956</v>
      </c>
      <c r="T1410" s="22">
        <f t="shared" si="302"/>
        <v>14.423303897908639</v>
      </c>
      <c r="U1410" s="39">
        <f t="shared" ref="U1410:U1473" si="306">(($K1530/$K1410)^(1/10)-1)</f>
        <v>0.12427821516317117</v>
      </c>
      <c r="V1410" s="39">
        <f t="shared" ref="V1410:V1473" si="307">(($T1530/$T1410)^(1/10)-1)</f>
        <v>6.5242313112665595E-2</v>
      </c>
      <c r="W1410" s="39">
        <f t="shared" ref="W1410:W1473" si="308">U1410-V1410</f>
        <v>5.9035902050505573E-2</v>
      </c>
      <c r="Z1410" s="37"/>
      <c r="AA1410" s="37"/>
    </row>
    <row r="1411" spans="1:27">
      <c r="A1411" s="1">
        <v>1987.11</v>
      </c>
      <c r="B1411" s="11">
        <v>245</v>
      </c>
      <c r="C1411" s="4">
        <v>8.76</v>
      </c>
      <c r="D1411" s="11">
        <v>16.953299999999999</v>
      </c>
      <c r="E1411" s="11">
        <v>115.4</v>
      </c>
      <c r="F1411" s="4">
        <f t="shared" si="298"/>
        <v>1987.8749999998938</v>
      </c>
      <c r="G1411" s="22">
        <v>8.86</v>
      </c>
      <c r="H1411" s="22">
        <f>G1411+100*variable_alloc_parm!B$8</f>
        <v>8.86</v>
      </c>
      <c r="I1411" s="4">
        <f t="shared" si="295"/>
        <v>646.89341421143854</v>
      </c>
      <c r="J1411" s="4">
        <f t="shared" si="296"/>
        <v>23.129740034662049</v>
      </c>
      <c r="K1411" s="33">
        <f t="shared" si="299"/>
        <v>200842.55966062041</v>
      </c>
      <c r="L1411" s="4">
        <f t="shared" si="300"/>
        <v>44.763175996533789</v>
      </c>
      <c r="M1411" s="33">
        <f t="shared" si="297"/>
        <v>13897.731292630186</v>
      </c>
      <c r="N1411" s="15">
        <f t="shared" si="303"/>
        <v>13.590885143189086</v>
      </c>
      <c r="O1411" s="6"/>
      <c r="P1411" s="7">
        <f t="shared" si="304"/>
        <v>16.887366309768474</v>
      </c>
      <c r="Q1411" s="7"/>
      <c r="R1411" s="46">
        <f t="shared" si="305"/>
        <v>4.9247979245253967E-2</v>
      </c>
      <c r="S1411" s="22">
        <f t="shared" si="301"/>
        <v>0.99887189891126138</v>
      </c>
      <c r="T1411" s="22">
        <f t="shared" si="302"/>
        <v>15.151298584090739</v>
      </c>
      <c r="U1411" s="39">
        <f t="shared" si="306"/>
        <v>0.13798440684227598</v>
      </c>
      <c r="V1411" s="39">
        <f t="shared" si="307"/>
        <v>6.1788332359404174E-2</v>
      </c>
      <c r="W1411" s="39">
        <f t="shared" si="308"/>
        <v>7.6196074482871801E-2</v>
      </c>
      <c r="Z1411" s="37"/>
      <c r="AA1411" s="37"/>
    </row>
    <row r="1412" spans="1:27">
      <c r="A1412" s="1">
        <v>1987.12</v>
      </c>
      <c r="B1412" s="11">
        <v>241</v>
      </c>
      <c r="C1412" s="4">
        <v>8.81</v>
      </c>
      <c r="D1412" s="11">
        <v>17.5</v>
      </c>
      <c r="E1412" s="11">
        <v>115.4</v>
      </c>
      <c r="F1412" s="4">
        <f t="shared" si="298"/>
        <v>1987.9583333332271</v>
      </c>
      <c r="G1412" s="22">
        <v>8.99</v>
      </c>
      <c r="H1412" s="22">
        <f>G1412+100*variable_alloc_parm!B$8</f>
        <v>8.99</v>
      </c>
      <c r="I1412" s="4">
        <f t="shared" si="295"/>
        <v>636.33188908145587</v>
      </c>
      <c r="J1412" s="4">
        <f t="shared" si="296"/>
        <v>23.261759098786833</v>
      </c>
      <c r="K1412" s="33">
        <f t="shared" si="299"/>
        <v>198165.34200310352</v>
      </c>
      <c r="L1412" s="4">
        <f t="shared" si="300"/>
        <v>46.206672443674179</v>
      </c>
      <c r="M1412" s="33">
        <f t="shared" si="297"/>
        <v>14389.599523046936</v>
      </c>
      <c r="N1412" s="15">
        <f t="shared" si="303"/>
        <v>13.389028514426967</v>
      </c>
      <c r="O1412" s="6"/>
      <c r="P1412" s="7">
        <f t="shared" si="304"/>
        <v>16.622494633999864</v>
      </c>
      <c r="Q1412" s="7"/>
      <c r="R1412" s="46">
        <f t="shared" si="305"/>
        <v>4.871401448491447E-2</v>
      </c>
      <c r="S1412" s="22">
        <f t="shared" si="301"/>
        <v>1.028730231232527</v>
      </c>
      <c r="T1412" s="22">
        <f t="shared" si="302"/>
        <v>15.134206387662223</v>
      </c>
      <c r="U1412" s="39">
        <f t="shared" si="306"/>
        <v>0.14262186698497015</v>
      </c>
      <c r="V1412" s="39">
        <f t="shared" si="307"/>
        <v>6.3114654338094267E-2</v>
      </c>
      <c r="W1412" s="39">
        <f t="shared" si="308"/>
        <v>7.950721264687588E-2</v>
      </c>
      <c r="Z1412" s="37"/>
      <c r="AA1412" s="37"/>
    </row>
    <row r="1413" spans="1:27">
      <c r="A1413" s="1">
        <v>1988.01</v>
      </c>
      <c r="B1413" s="11">
        <v>250.5</v>
      </c>
      <c r="C1413" s="4">
        <v>8.8566699999999994</v>
      </c>
      <c r="D1413" s="11">
        <v>17.863299999999999</v>
      </c>
      <c r="E1413" s="11">
        <v>115.7</v>
      </c>
      <c r="F1413" s="4">
        <f t="shared" si="298"/>
        <v>1988.0416666665603</v>
      </c>
      <c r="G1413" s="22">
        <v>8.67</v>
      </c>
      <c r="H1413" s="22">
        <f>G1413+100*variable_alloc_parm!B$8</f>
        <v>8.67</v>
      </c>
      <c r="I1413" s="4">
        <f t="shared" si="295"/>
        <v>659.70051858254112</v>
      </c>
      <c r="J1413" s="4">
        <f t="shared" si="296"/>
        <v>23.32435046672429</v>
      </c>
      <c r="K1413" s="33">
        <f t="shared" si="299"/>
        <v>206048.06122645864</v>
      </c>
      <c r="L1413" s="4">
        <f t="shared" si="300"/>
        <v>47.043625842696635</v>
      </c>
      <c r="M1413" s="33">
        <f t="shared" si="297"/>
        <v>14693.406515395603</v>
      </c>
      <c r="N1413" s="15">
        <f t="shared" si="303"/>
        <v>13.898336683569136</v>
      </c>
      <c r="O1413" s="6"/>
      <c r="P1413" s="7">
        <f t="shared" si="304"/>
        <v>17.237464801757405</v>
      </c>
      <c r="Q1413" s="7"/>
      <c r="R1413" s="46">
        <f t="shared" si="305"/>
        <v>4.8770254494573992E-2</v>
      </c>
      <c r="S1413" s="22">
        <f t="shared" si="301"/>
        <v>1.0383636955621693</v>
      </c>
      <c r="T1413" s="22">
        <f t="shared" si="302"/>
        <v>15.528646538247564</v>
      </c>
      <c r="U1413" s="39">
        <f t="shared" si="306"/>
        <v>0.13823197341745086</v>
      </c>
      <c r="V1413" s="39">
        <f t="shared" si="307"/>
        <v>6.284914000079489E-2</v>
      </c>
      <c r="W1413" s="39">
        <f t="shared" si="308"/>
        <v>7.538283341665597E-2</v>
      </c>
      <c r="Z1413" s="37"/>
      <c r="AA1413" s="37"/>
    </row>
    <row r="1414" spans="1:27">
      <c r="A1414" s="1">
        <v>1988.02</v>
      </c>
      <c r="B1414" s="11">
        <v>258.10000000000002</v>
      </c>
      <c r="C1414" s="4">
        <v>8.9033300000000004</v>
      </c>
      <c r="D1414" s="11">
        <v>18.226700000000001</v>
      </c>
      <c r="E1414" s="11">
        <v>116</v>
      </c>
      <c r="F1414" s="4">
        <f t="shared" si="298"/>
        <v>1988.1249999998936</v>
      </c>
      <c r="G1414" s="22">
        <v>8.2100000000000009</v>
      </c>
      <c r="H1414" s="22">
        <f>G1414+100*variable_alloc_parm!B$8</f>
        <v>8.2100000000000009</v>
      </c>
      <c r="I1414" s="4">
        <f t="shared" si="295"/>
        <v>677.95750000000021</v>
      </c>
      <c r="J1414" s="4">
        <f t="shared" si="296"/>
        <v>23.38659181896552</v>
      </c>
      <c r="K1414" s="33">
        <f t="shared" si="299"/>
        <v>212359.07508737931</v>
      </c>
      <c r="L1414" s="4">
        <f t="shared" si="300"/>
        <v>47.876512844827602</v>
      </c>
      <c r="M1414" s="33">
        <f t="shared" si="297"/>
        <v>14996.532948063295</v>
      </c>
      <c r="N1414" s="15">
        <f t="shared" si="303"/>
        <v>14.298270962469529</v>
      </c>
      <c r="O1414" s="6"/>
      <c r="P1414" s="7">
        <f t="shared" si="304"/>
        <v>17.714126170441727</v>
      </c>
      <c r="Q1414" s="7"/>
      <c r="R1414" s="46">
        <f t="shared" si="305"/>
        <v>5.0954722160582014E-2</v>
      </c>
      <c r="S1414" s="22">
        <f t="shared" si="301"/>
        <v>0.99608508963190345</v>
      </c>
      <c r="T1414" s="22">
        <f t="shared" si="302"/>
        <v>16.082681816516534</v>
      </c>
      <c r="U1414" s="39">
        <f t="shared" si="306"/>
        <v>0.14165589311359028</v>
      </c>
      <c r="V1414" s="39">
        <f t="shared" si="307"/>
        <v>5.918023773368275E-2</v>
      </c>
      <c r="W1414" s="39">
        <f t="shared" si="308"/>
        <v>8.2475655379907531E-2</v>
      </c>
      <c r="Z1414" s="37"/>
      <c r="AA1414" s="37"/>
    </row>
    <row r="1415" spans="1:27">
      <c r="A1415" s="1">
        <v>1988.03</v>
      </c>
      <c r="B1415" s="11">
        <v>265.7</v>
      </c>
      <c r="C1415" s="4">
        <v>8.9499999999999993</v>
      </c>
      <c r="D1415" s="11">
        <v>18.59</v>
      </c>
      <c r="E1415" s="11">
        <v>116.5</v>
      </c>
      <c r="F1415" s="4">
        <f t="shared" si="298"/>
        <v>1988.2083333332268</v>
      </c>
      <c r="G1415" s="22">
        <v>8.3699999999999992</v>
      </c>
      <c r="H1415" s="22">
        <f>G1415+100*variable_alloc_parm!B$8</f>
        <v>8.3699999999999992</v>
      </c>
      <c r="I1415" s="4">
        <f t="shared" si="295"/>
        <v>694.92523605150222</v>
      </c>
      <c r="J1415" s="4">
        <f t="shared" si="296"/>
        <v>23.408283261802577</v>
      </c>
      <c r="K1415" s="33">
        <f t="shared" si="299"/>
        <v>218284.96205836011</v>
      </c>
      <c r="L1415" s="4">
        <f t="shared" si="300"/>
        <v>48.62122746781116</v>
      </c>
      <c r="M1415" s="33">
        <f t="shared" si="297"/>
        <v>15272.553423654175</v>
      </c>
      <c r="N1415" s="15">
        <f t="shared" si="303"/>
        <v>14.668946811103467</v>
      </c>
      <c r="O1415" s="6"/>
      <c r="P1415" s="7">
        <f t="shared" si="304"/>
        <v>18.152060554951035</v>
      </c>
      <c r="Q1415" s="7"/>
      <c r="R1415" s="46">
        <f t="shared" si="305"/>
        <v>4.7202997059628798E-2</v>
      </c>
      <c r="S1415" s="22">
        <f t="shared" si="301"/>
        <v>0.98379483607185603</v>
      </c>
      <c r="T1415" s="22">
        <f t="shared" si="302"/>
        <v>15.950965397530005</v>
      </c>
      <c r="U1415" s="39">
        <f t="shared" si="306"/>
        <v>0.14421543923692326</v>
      </c>
      <c r="V1415" s="39">
        <f t="shared" si="307"/>
        <v>5.9704656860496863E-2</v>
      </c>
      <c r="W1415" s="39">
        <f t="shared" si="308"/>
        <v>8.4510782376426397E-2</v>
      </c>
      <c r="Z1415" s="37"/>
      <c r="AA1415" s="37"/>
    </row>
    <row r="1416" spans="1:27">
      <c r="A1416" s="1">
        <v>1988.04</v>
      </c>
      <c r="B1416" s="11">
        <v>262.60000000000002</v>
      </c>
      <c r="C1416" s="4">
        <v>9.0433299999999992</v>
      </c>
      <c r="D1416" s="11">
        <v>19.616700000000002</v>
      </c>
      <c r="E1416" s="11">
        <v>117.1</v>
      </c>
      <c r="F1416" s="4">
        <f t="shared" si="298"/>
        <v>1988.2916666665601</v>
      </c>
      <c r="G1416" s="22">
        <v>8.7200000000000006</v>
      </c>
      <c r="H1416" s="22">
        <f>G1416+100*variable_alloc_parm!B$8</f>
        <v>8.7200000000000006</v>
      </c>
      <c r="I1416" s="4">
        <f t="shared" si="295"/>
        <v>683.29820666097373</v>
      </c>
      <c r="J1416" s="4">
        <f t="shared" si="296"/>
        <v>23.531192578992318</v>
      </c>
      <c r="K1416" s="33">
        <f t="shared" si="299"/>
        <v>215248.71666586708</v>
      </c>
      <c r="L1416" s="4">
        <f t="shared" si="300"/>
        <v>51.043625021349293</v>
      </c>
      <c r="M1416" s="33">
        <f t="shared" si="297"/>
        <v>16079.472582708739</v>
      </c>
      <c r="N1416" s="15">
        <f t="shared" si="303"/>
        <v>14.433316420838951</v>
      </c>
      <c r="O1416" s="6"/>
      <c r="P1416" s="7">
        <f t="shared" si="304"/>
        <v>17.840595093043479</v>
      </c>
      <c r="Q1416" s="7"/>
      <c r="R1416" s="46">
        <f t="shared" si="305"/>
        <v>4.4527058308336545E-2</v>
      </c>
      <c r="S1416" s="22">
        <f t="shared" si="301"/>
        <v>0.98314430327257019</v>
      </c>
      <c r="T1416" s="22">
        <f t="shared" si="302"/>
        <v>15.61207186810015</v>
      </c>
      <c r="U1416" s="39">
        <f t="shared" si="306"/>
        <v>0.14945155386379416</v>
      </c>
      <c r="V1416" s="39">
        <f t="shared" si="307"/>
        <v>6.2365595392906759E-2</v>
      </c>
      <c r="W1416" s="39">
        <f t="shared" si="308"/>
        <v>8.7085958470887403E-2</v>
      </c>
      <c r="Z1416" s="37"/>
      <c r="AA1416" s="37"/>
    </row>
    <row r="1417" spans="1:27">
      <c r="A1417" s="1">
        <v>1988.05</v>
      </c>
      <c r="B1417" s="11">
        <v>256.10000000000002</v>
      </c>
      <c r="C1417" s="4">
        <v>9.1366700000000005</v>
      </c>
      <c r="D1417" s="11">
        <v>20.6433</v>
      </c>
      <c r="E1417" s="11">
        <v>117.5</v>
      </c>
      <c r="F1417" s="4">
        <f t="shared" si="298"/>
        <v>1988.3749999998934</v>
      </c>
      <c r="G1417" s="22">
        <v>9.09</v>
      </c>
      <c r="H1417" s="22">
        <f>G1417+100*variable_alloc_parm!B$8</f>
        <v>9.09</v>
      </c>
      <c r="I1417" s="4">
        <f t="shared" si="295"/>
        <v>664.11634042553203</v>
      </c>
      <c r="J1417" s="4">
        <f t="shared" si="296"/>
        <v>23.693134885106389</v>
      </c>
      <c r="K1417" s="33">
        <f t="shared" si="299"/>
        <v>209828.12726408336</v>
      </c>
      <c r="L1417" s="4">
        <f t="shared" si="300"/>
        <v>53.532029872340431</v>
      </c>
      <c r="M1417" s="33">
        <f t="shared" si="297"/>
        <v>16913.490744047838</v>
      </c>
      <c r="N1417" s="15">
        <f t="shared" si="303"/>
        <v>14.031891348027777</v>
      </c>
      <c r="O1417" s="6"/>
      <c r="P1417" s="7">
        <f t="shared" si="304"/>
        <v>17.325317986212724</v>
      </c>
      <c r="Q1417" s="7"/>
      <c r="R1417" s="46">
        <f t="shared" si="305"/>
        <v>4.2178685061003043E-2</v>
      </c>
      <c r="S1417" s="22">
        <f t="shared" si="301"/>
        <v>1.0187384727016691</v>
      </c>
      <c r="T1417" s="22">
        <f t="shared" si="302"/>
        <v>15.296667878487494</v>
      </c>
      <c r="U1417" s="39">
        <f t="shared" si="306"/>
        <v>0.15191947926139204</v>
      </c>
      <c r="V1417" s="39">
        <f t="shared" si="307"/>
        <v>6.4758539388930059E-2</v>
      </c>
      <c r="W1417" s="39">
        <f t="shared" si="308"/>
        <v>8.7160939872461984E-2</v>
      </c>
      <c r="Z1417" s="37"/>
      <c r="AA1417" s="37"/>
    </row>
    <row r="1418" spans="1:27">
      <c r="A1418" s="1">
        <v>1988.06</v>
      </c>
      <c r="B1418" s="11">
        <v>270.7</v>
      </c>
      <c r="C1418" s="4">
        <v>9.23</v>
      </c>
      <c r="D1418" s="11">
        <v>21.67</v>
      </c>
      <c r="E1418" s="11">
        <v>118</v>
      </c>
      <c r="F1418" s="4">
        <f t="shared" si="298"/>
        <v>1988.4583333332266</v>
      </c>
      <c r="G1418" s="22">
        <v>8.92</v>
      </c>
      <c r="H1418" s="22">
        <f>G1418+100*variable_alloc_parm!B$8</f>
        <v>8.92</v>
      </c>
      <c r="I1418" s="4">
        <f t="shared" ref="I1418:I1481" si="309">B1418*$E$1839/E1418</f>
        <v>699.0024576271187</v>
      </c>
      <c r="J1418" s="4">
        <f t="shared" ref="J1418:J1481" si="310">C1418*$E$1839/E1418</f>
        <v>23.833737288135598</v>
      </c>
      <c r="K1418" s="33">
        <f t="shared" si="299"/>
        <v>221477.95005473029</v>
      </c>
      <c r="L1418" s="4">
        <f t="shared" si="300"/>
        <v>55.956347457627125</v>
      </c>
      <c r="M1418" s="33">
        <f t="shared" ref="M1418:M1481" si="311">L1418*(K1418/I1418)</f>
        <v>17729.690349782068</v>
      </c>
      <c r="N1418" s="15">
        <f t="shared" si="303"/>
        <v>14.766468647879627</v>
      </c>
      <c r="O1418" s="6"/>
      <c r="P1418" s="7">
        <f t="shared" si="304"/>
        <v>18.208235569514841</v>
      </c>
      <c r="Q1418" s="7"/>
      <c r="R1418" s="46">
        <f t="shared" si="305"/>
        <v>3.9638410850633007E-2</v>
      </c>
      <c r="S1418" s="22">
        <f t="shared" si="301"/>
        <v>0.99829434380981263</v>
      </c>
      <c r="T1418" s="22">
        <f t="shared" si="302"/>
        <v>15.517273122497594</v>
      </c>
      <c r="U1418" s="39">
        <f t="shared" si="306"/>
        <v>0.14570549563330748</v>
      </c>
      <c r="V1418" s="39">
        <f t="shared" si="307"/>
        <v>6.4809484650063309E-2</v>
      </c>
      <c r="W1418" s="39">
        <f t="shared" si="308"/>
        <v>8.0896010983244171E-2</v>
      </c>
      <c r="Z1418" s="37"/>
      <c r="AA1418" s="37"/>
    </row>
    <row r="1419" spans="1:27">
      <c r="A1419" s="1">
        <v>1988.07</v>
      </c>
      <c r="B1419" s="11">
        <v>269.10000000000002</v>
      </c>
      <c r="C1419" s="4">
        <v>9.3066700000000004</v>
      </c>
      <c r="D1419" s="11">
        <v>22.023299999999999</v>
      </c>
      <c r="E1419" s="11">
        <v>118.5</v>
      </c>
      <c r="F1419" s="4">
        <f t="shared" ref="F1419:F1482" si="312">F1418+1/12</f>
        <v>1988.5416666665599</v>
      </c>
      <c r="G1419" s="22">
        <v>9.06</v>
      </c>
      <c r="H1419" s="22">
        <f>G1419+100*variable_alloc_parm!B$8</f>
        <v>9.06</v>
      </c>
      <c r="I1419" s="4">
        <f t="shared" si="309"/>
        <v>691.9389873417723</v>
      </c>
      <c r="J1419" s="4">
        <f t="shared" si="310"/>
        <v>23.930315181434604</v>
      </c>
      <c r="K1419" s="33">
        <f t="shared" ref="K1419:K1482" si="313">K1418*((I1419+(J1419/12))/I1418)</f>
        <v>219871.75662254024</v>
      </c>
      <c r="L1419" s="4">
        <f t="shared" ref="L1419:L1482" si="314">D1419*$E$1839/E1419</f>
        <v>56.628687848101272</v>
      </c>
      <c r="M1419" s="33">
        <f t="shared" si="311"/>
        <v>17994.43202387659</v>
      </c>
      <c r="N1419" s="15">
        <f t="shared" si="303"/>
        <v>14.608315717522109</v>
      </c>
      <c r="O1419" s="6"/>
      <c r="P1419" s="7">
        <f t="shared" si="304"/>
        <v>17.98876320102843</v>
      </c>
      <c r="Q1419" s="7"/>
      <c r="R1419" s="46">
        <f t="shared" si="305"/>
        <v>3.8609675495086204E-2</v>
      </c>
      <c r="S1419" s="22">
        <f t="shared" ref="S1419:S1482" si="315">((H1419/H1420+H1419/1200+((1+H1420/1200)^(-119))*(1-H1419/H1420)))</f>
        <v>0.99460428504699416</v>
      </c>
      <c r="T1419" s="22">
        <f t="shared" ref="T1419:T1482" si="316">T1418*S1418*E1418/E1419</f>
        <v>15.425443938952597</v>
      </c>
      <c r="U1419" s="39">
        <f t="shared" si="306"/>
        <v>0.1514212597730793</v>
      </c>
      <c r="V1419" s="39">
        <f t="shared" si="307"/>
        <v>6.6122269687267643E-2</v>
      </c>
      <c r="W1419" s="39">
        <f t="shared" si="308"/>
        <v>8.5298990085811655E-2</v>
      </c>
      <c r="Z1419" s="37"/>
      <c r="AA1419" s="37"/>
    </row>
    <row r="1420" spans="1:27">
      <c r="A1420" s="1">
        <v>1988.08</v>
      </c>
      <c r="B1420" s="11">
        <v>263.7</v>
      </c>
      <c r="C1420" s="4">
        <v>9.3833300000000008</v>
      </c>
      <c r="D1420" s="11">
        <v>22.3767</v>
      </c>
      <c r="E1420" s="11">
        <v>119</v>
      </c>
      <c r="F1420" s="4">
        <f t="shared" si="312"/>
        <v>1988.6249999998931</v>
      </c>
      <c r="G1420" s="22">
        <v>9.26</v>
      </c>
      <c r="H1420" s="22">
        <f>G1420+100*variable_alloc_parm!B$8</f>
        <v>9.26</v>
      </c>
      <c r="I1420" s="4">
        <f t="shared" si="309"/>
        <v>675.20495798319337</v>
      </c>
      <c r="J1420" s="4">
        <f t="shared" si="310"/>
        <v>24.026055890756307</v>
      </c>
      <c r="K1420" s="33">
        <f t="shared" si="313"/>
        <v>215190.53535363908</v>
      </c>
      <c r="L1420" s="4">
        <f t="shared" si="314"/>
        <v>57.295634369747901</v>
      </c>
      <c r="M1420" s="33">
        <f t="shared" si="311"/>
        <v>18260.349080196338</v>
      </c>
      <c r="N1420" s="15">
        <f t="shared" si="303"/>
        <v>14.244946310675658</v>
      </c>
      <c r="O1420" s="6"/>
      <c r="P1420" s="7">
        <f t="shared" si="304"/>
        <v>17.518725933895698</v>
      </c>
      <c r="Q1420" s="7"/>
      <c r="R1420" s="46">
        <f t="shared" si="305"/>
        <v>3.8319223452196405E-2</v>
      </c>
      <c r="S1420" s="22">
        <f t="shared" si="315"/>
        <v>1.0260567691250402</v>
      </c>
      <c r="T1420" s="22">
        <f t="shared" si="316"/>
        <v>15.277749562113286</v>
      </c>
      <c r="U1420" s="39">
        <f t="shared" si="306"/>
        <v>0.14545422414527631</v>
      </c>
      <c r="V1420" s="39">
        <f t="shared" si="307"/>
        <v>6.8478382298141849E-2</v>
      </c>
      <c r="W1420" s="39">
        <f t="shared" si="308"/>
        <v>7.6975841847134463E-2</v>
      </c>
      <c r="Z1420" s="37"/>
      <c r="AA1420" s="37"/>
    </row>
    <row r="1421" spans="1:27">
      <c r="A1421" s="1">
        <v>1988.09</v>
      </c>
      <c r="B1421" s="11">
        <v>268</v>
      </c>
      <c r="C1421" s="4">
        <v>9.4600000000000009</v>
      </c>
      <c r="D1421" s="11">
        <v>22.73</v>
      </c>
      <c r="E1421" s="11">
        <v>119.8</v>
      </c>
      <c r="F1421" s="4">
        <f t="shared" si="312"/>
        <v>1988.7083333332264</v>
      </c>
      <c r="G1421" s="22">
        <v>8.98</v>
      </c>
      <c r="H1421" s="22">
        <f>G1421+100*variable_alloc_parm!B$8</f>
        <v>8.98</v>
      </c>
      <c r="I1421" s="4">
        <f t="shared" si="309"/>
        <v>681.63272120200338</v>
      </c>
      <c r="J1421" s="4">
        <f t="shared" si="310"/>
        <v>24.060617696160275</v>
      </c>
      <c r="K1421" s="33">
        <f t="shared" si="313"/>
        <v>217878.10730786534</v>
      </c>
      <c r="L1421" s="4">
        <f t="shared" si="314"/>
        <v>57.811611018363948</v>
      </c>
      <c r="M1421" s="33">
        <f t="shared" si="311"/>
        <v>18478.990220551415</v>
      </c>
      <c r="N1421" s="15">
        <f t="shared" si="303"/>
        <v>14.369428776140163</v>
      </c>
      <c r="O1421" s="6"/>
      <c r="P1421" s="7">
        <f t="shared" si="304"/>
        <v>17.648292003694426</v>
      </c>
      <c r="Q1421" s="7"/>
      <c r="R1421" s="46">
        <f t="shared" si="305"/>
        <v>4.0421236973085847E-2</v>
      </c>
      <c r="S1421" s="22">
        <f t="shared" si="315"/>
        <v>1.019363978978598</v>
      </c>
      <c r="T1421" s="22">
        <f t="shared" si="316"/>
        <v>15.57115829940911</v>
      </c>
      <c r="U1421" s="39">
        <f t="shared" si="306"/>
        <v>0.1381631772933567</v>
      </c>
      <c r="V1421" s="39">
        <f t="shared" si="307"/>
        <v>7.1142595418593579E-2</v>
      </c>
      <c r="W1421" s="39">
        <f t="shared" si="308"/>
        <v>6.7020581874763119E-2</v>
      </c>
      <c r="Z1421" s="37"/>
      <c r="AA1421" s="37"/>
    </row>
    <row r="1422" spans="1:27">
      <c r="A1422" s="1">
        <v>1988.1</v>
      </c>
      <c r="B1422" s="11">
        <v>277.39999999999998</v>
      </c>
      <c r="C1422" s="4">
        <v>9.5500000000000007</v>
      </c>
      <c r="D1422" s="11">
        <v>23.0733</v>
      </c>
      <c r="E1422" s="11">
        <v>120.2</v>
      </c>
      <c r="F1422" s="4">
        <f t="shared" si="312"/>
        <v>1988.7916666665596</v>
      </c>
      <c r="G1422" s="22">
        <v>8.8000000000000007</v>
      </c>
      <c r="H1422" s="22">
        <f>G1422+100*variable_alloc_parm!B$8</f>
        <v>8.8000000000000007</v>
      </c>
      <c r="I1422" s="4">
        <f t="shared" si="309"/>
        <v>703.19284525790351</v>
      </c>
      <c r="J1422" s="4">
        <f t="shared" si="310"/>
        <v>24.208693843594016</v>
      </c>
      <c r="K1422" s="33">
        <f t="shared" si="313"/>
        <v>225414.45969983493</v>
      </c>
      <c r="L1422" s="4">
        <f t="shared" si="314"/>
        <v>58.489471797004995</v>
      </c>
      <c r="M1422" s="33">
        <f t="shared" si="311"/>
        <v>18749.298676972609</v>
      </c>
      <c r="N1422" s="15">
        <f t="shared" si="303"/>
        <v>14.811450153277733</v>
      </c>
      <c r="O1422" s="6"/>
      <c r="P1422" s="7">
        <f t="shared" si="304"/>
        <v>18.165517397941191</v>
      </c>
      <c r="Q1422" s="7"/>
      <c r="R1422" s="46">
        <f t="shared" si="305"/>
        <v>3.954542721848528E-2</v>
      </c>
      <c r="S1422" s="22">
        <f t="shared" si="315"/>
        <v>0.99684437266514558</v>
      </c>
      <c r="T1422" s="22">
        <f t="shared" si="316"/>
        <v>15.819856989939071</v>
      </c>
      <c r="U1422" s="39">
        <f t="shared" si="306"/>
        <v>0.13547813605330106</v>
      </c>
      <c r="V1422" s="39">
        <f t="shared" si="307"/>
        <v>7.1969206543410325E-2</v>
      </c>
      <c r="W1422" s="39">
        <f t="shared" si="308"/>
        <v>6.3508929509890732E-2</v>
      </c>
      <c r="Z1422" s="37"/>
      <c r="AA1422" s="37"/>
    </row>
    <row r="1423" spans="1:27">
      <c r="A1423" s="1">
        <v>1988.11</v>
      </c>
      <c r="B1423" s="11">
        <v>271</v>
      </c>
      <c r="C1423" s="4">
        <v>9.64</v>
      </c>
      <c r="D1423" s="11">
        <v>23.416699999999999</v>
      </c>
      <c r="E1423" s="11">
        <v>120.3</v>
      </c>
      <c r="F1423" s="4">
        <f t="shared" si="312"/>
        <v>1988.8749999998929</v>
      </c>
      <c r="G1423" s="22">
        <v>8.9600000000000009</v>
      </c>
      <c r="H1423" s="22">
        <f>G1423+100*variable_alloc_parm!B$8</f>
        <v>8.9600000000000009</v>
      </c>
      <c r="I1423" s="4">
        <f t="shared" si="309"/>
        <v>686.3981712385704</v>
      </c>
      <c r="J1423" s="4">
        <f t="shared" si="310"/>
        <v>24.416525353283461</v>
      </c>
      <c r="K1423" s="33">
        <f t="shared" si="313"/>
        <v>220683.02758063047</v>
      </c>
      <c r="L1423" s="4">
        <f t="shared" si="314"/>
        <v>59.310627514546972</v>
      </c>
      <c r="M1423" s="33">
        <f t="shared" si="311"/>
        <v>19068.886538551102</v>
      </c>
      <c r="N1423" s="15">
        <f t="shared" si="303"/>
        <v>14.445530680872892</v>
      </c>
      <c r="O1423" s="6"/>
      <c r="P1423" s="7">
        <f t="shared" si="304"/>
        <v>17.692871543397231</v>
      </c>
      <c r="Q1423" s="7"/>
      <c r="R1423" s="46">
        <f t="shared" si="305"/>
        <v>3.9271002237617855E-2</v>
      </c>
      <c r="S1423" s="22">
        <f t="shared" si="315"/>
        <v>0.99769560940182367</v>
      </c>
      <c r="T1423" s="22">
        <f t="shared" si="316"/>
        <v>15.756826576042673</v>
      </c>
      <c r="U1423" s="39">
        <f t="shared" si="306"/>
        <v>0.14980021837972379</v>
      </c>
      <c r="V1423" s="39">
        <f t="shared" si="307"/>
        <v>7.0251831338317583E-2</v>
      </c>
      <c r="W1423" s="39">
        <f t="shared" si="308"/>
        <v>7.954838704140621E-2</v>
      </c>
      <c r="Z1423" s="37"/>
      <c r="AA1423" s="37"/>
    </row>
    <row r="1424" spans="1:27">
      <c r="A1424" s="1">
        <v>1988.12</v>
      </c>
      <c r="B1424" s="11">
        <v>276.5</v>
      </c>
      <c r="C1424" s="4">
        <v>9.75</v>
      </c>
      <c r="D1424" s="11">
        <v>23.75</v>
      </c>
      <c r="E1424" s="11">
        <v>120.5</v>
      </c>
      <c r="F1424" s="4">
        <f t="shared" si="312"/>
        <v>1988.9583333332262</v>
      </c>
      <c r="G1424" s="22">
        <v>9.11</v>
      </c>
      <c r="H1424" s="22">
        <f>G1424+100*variable_alloc_parm!B$8</f>
        <v>9.11</v>
      </c>
      <c r="I1424" s="4">
        <f t="shared" si="309"/>
        <v>699.16639004149397</v>
      </c>
      <c r="J1424" s="4">
        <f t="shared" si="310"/>
        <v>24.654149377593363</v>
      </c>
      <c r="K1424" s="33">
        <f t="shared" si="313"/>
        <v>225448.6655828334</v>
      </c>
      <c r="L1424" s="4">
        <f t="shared" si="314"/>
        <v>60.054979253112037</v>
      </c>
      <c r="M1424" s="33">
        <f t="shared" si="311"/>
        <v>19364.939629628545</v>
      </c>
      <c r="N1424" s="15">
        <f t="shared" si="303"/>
        <v>14.702086748572002</v>
      </c>
      <c r="O1424" s="6"/>
      <c r="P1424" s="7">
        <f t="shared" si="304"/>
        <v>17.981586492014188</v>
      </c>
      <c r="Q1424" s="7"/>
      <c r="R1424" s="46">
        <f t="shared" si="305"/>
        <v>3.6268450358792823E-2</v>
      </c>
      <c r="S1424" s="22">
        <f t="shared" si="315"/>
        <v>1.0088955782014826</v>
      </c>
      <c r="T1424" s="22">
        <f t="shared" si="316"/>
        <v>15.694424549134908</v>
      </c>
      <c r="U1424" s="39">
        <f t="shared" si="306"/>
        <v>0.15204074375042187</v>
      </c>
      <c r="V1424" s="39">
        <f t="shared" si="307"/>
        <v>7.2685803796633142E-2</v>
      </c>
      <c r="W1424" s="39">
        <f t="shared" si="308"/>
        <v>7.9354939953788728E-2</v>
      </c>
      <c r="Z1424" s="37"/>
      <c r="AA1424" s="37"/>
    </row>
    <row r="1425" spans="1:27">
      <c r="A1425" s="1">
        <v>1989.01</v>
      </c>
      <c r="B1425" s="11">
        <v>285.39999999999998</v>
      </c>
      <c r="C1425" s="4">
        <v>9.8133300000000006</v>
      </c>
      <c r="D1425" s="11">
        <v>24.16</v>
      </c>
      <c r="E1425" s="11">
        <v>121.1</v>
      </c>
      <c r="F1425" s="4">
        <f t="shared" si="312"/>
        <v>1989.0416666665594</v>
      </c>
      <c r="G1425" s="22">
        <v>9.09</v>
      </c>
      <c r="H1425" s="22">
        <f>G1425+100*variable_alloc_parm!B$8</f>
        <v>9.09</v>
      </c>
      <c r="I1425" s="4">
        <f t="shared" si="309"/>
        <v>718.09562345169286</v>
      </c>
      <c r="J1425" s="4">
        <f t="shared" si="310"/>
        <v>24.691343113129651</v>
      </c>
      <c r="K1425" s="33">
        <f t="shared" si="313"/>
        <v>232215.94779669927</v>
      </c>
      <c r="L1425" s="4">
        <f t="shared" si="314"/>
        <v>60.789033856317111</v>
      </c>
      <c r="M1425" s="33">
        <f t="shared" si="311"/>
        <v>19657.804130232151</v>
      </c>
      <c r="N1425" s="15">
        <f t="shared" si="303"/>
        <v>15.088072442713289</v>
      </c>
      <c r="O1425" s="6"/>
      <c r="P1425" s="7">
        <f t="shared" si="304"/>
        <v>18.425435496743237</v>
      </c>
      <c r="Q1425" s="7"/>
      <c r="R1425" s="46">
        <f t="shared" si="305"/>
        <v>3.4319933499708771E-2</v>
      </c>
      <c r="S1425" s="22">
        <f t="shared" si="315"/>
        <v>1.0023769837262066</v>
      </c>
      <c r="T1425" s="22">
        <f t="shared" si="316"/>
        <v>15.755584486950456</v>
      </c>
      <c r="U1425" s="39">
        <f t="shared" si="306"/>
        <v>0.15402822616148026</v>
      </c>
      <c r="V1425" s="39">
        <f t="shared" si="307"/>
        <v>7.182926250160282E-2</v>
      </c>
      <c r="W1425" s="39">
        <f t="shared" si="308"/>
        <v>8.2198963659877444E-2</v>
      </c>
      <c r="Z1425" s="37"/>
      <c r="AA1425" s="37"/>
    </row>
    <row r="1426" spans="1:27">
      <c r="A1426" s="1">
        <v>1989.02</v>
      </c>
      <c r="B1426" s="11">
        <v>294</v>
      </c>
      <c r="C1426" s="4">
        <v>9.8966700000000003</v>
      </c>
      <c r="D1426" s="11">
        <v>24.56</v>
      </c>
      <c r="E1426" s="11">
        <v>121.6</v>
      </c>
      <c r="F1426" s="4">
        <f t="shared" si="312"/>
        <v>1989.1249999998927</v>
      </c>
      <c r="G1426" s="22">
        <v>9.17</v>
      </c>
      <c r="H1426" s="22">
        <f>G1426+100*variable_alloc_parm!B$8</f>
        <v>9.17</v>
      </c>
      <c r="I1426" s="4">
        <f t="shared" si="309"/>
        <v>736.69243421052647</v>
      </c>
      <c r="J1426" s="4">
        <f t="shared" si="310"/>
        <v>24.798645962171058</v>
      </c>
      <c r="K1426" s="33">
        <f t="shared" si="313"/>
        <v>238898.01441290049</v>
      </c>
      <c r="L1426" s="4">
        <f t="shared" si="314"/>
        <v>61.54138157894738</v>
      </c>
      <c r="M1426" s="33">
        <f t="shared" si="311"/>
        <v>19956.922564560668</v>
      </c>
      <c r="N1426" s="15">
        <f t="shared" si="303"/>
        <v>15.467060462734754</v>
      </c>
      <c r="O1426" s="6"/>
      <c r="P1426" s="7">
        <f t="shared" si="304"/>
        <v>18.857435717731374</v>
      </c>
      <c r="Q1426" s="7"/>
      <c r="R1426" s="46">
        <f t="shared" si="305"/>
        <v>3.1099424417409927E-2</v>
      </c>
      <c r="S1426" s="22">
        <f t="shared" si="315"/>
        <v>0.99539500079332033</v>
      </c>
      <c r="T1426" s="22">
        <f t="shared" si="316"/>
        <v>15.728096787541919</v>
      </c>
      <c r="U1426" s="39">
        <f t="shared" si="306"/>
        <v>0.1505428762996861</v>
      </c>
      <c r="V1426" s="39">
        <f t="shared" si="307"/>
        <v>6.9949108517790792E-2</v>
      </c>
      <c r="W1426" s="39">
        <f t="shared" si="308"/>
        <v>8.0593767781895309E-2</v>
      </c>
      <c r="Z1426" s="37"/>
      <c r="AA1426" s="37"/>
    </row>
    <row r="1427" spans="1:27">
      <c r="A1427" s="1">
        <v>1989.03</v>
      </c>
      <c r="B1427" s="11">
        <v>292.7</v>
      </c>
      <c r="C1427" s="4">
        <v>10.01</v>
      </c>
      <c r="D1427" s="11">
        <v>24.96</v>
      </c>
      <c r="E1427" s="11">
        <v>122.3</v>
      </c>
      <c r="F1427" s="4">
        <f t="shared" si="312"/>
        <v>1989.2083333332259</v>
      </c>
      <c r="G1427" s="22">
        <v>9.36</v>
      </c>
      <c r="H1427" s="22">
        <f>G1427+100*variable_alloc_parm!B$8</f>
        <v>9.36</v>
      </c>
      <c r="I1427" s="4">
        <f t="shared" si="309"/>
        <v>729.23704006541311</v>
      </c>
      <c r="J1427" s="4">
        <f t="shared" si="310"/>
        <v>24.939059689288641</v>
      </c>
      <c r="K1427" s="33">
        <f t="shared" si="313"/>
        <v>237154.29096533748</v>
      </c>
      <c r="L1427" s="4">
        <f t="shared" si="314"/>
        <v>62.185707277187262</v>
      </c>
      <c r="M1427" s="33">
        <f t="shared" si="311"/>
        <v>20223.338238793382</v>
      </c>
      <c r="N1427" s="15">
        <f t="shared" si="303"/>
        <v>15.298969108882366</v>
      </c>
      <c r="O1427" s="6"/>
      <c r="P1427" s="7">
        <f t="shared" si="304"/>
        <v>18.622276927610915</v>
      </c>
      <c r="Q1427" s="7"/>
      <c r="R1427" s="46">
        <f t="shared" si="305"/>
        <v>2.9450727706516772E-2</v>
      </c>
      <c r="S1427" s="22">
        <f t="shared" si="315"/>
        <v>1.019490591915486</v>
      </c>
      <c r="T1427" s="22">
        <f t="shared" si="316"/>
        <v>15.566061651516151</v>
      </c>
      <c r="U1427" s="39">
        <f t="shared" si="306"/>
        <v>0.15435889228086785</v>
      </c>
      <c r="V1427" s="39">
        <f t="shared" si="307"/>
        <v>6.9267490958713207E-2</v>
      </c>
      <c r="W1427" s="39">
        <f t="shared" si="308"/>
        <v>8.5091401322154647E-2</v>
      </c>
      <c r="Z1427" s="37"/>
      <c r="AA1427" s="37"/>
    </row>
    <row r="1428" spans="1:27">
      <c r="A1428" s="1">
        <v>1989.04</v>
      </c>
      <c r="B1428" s="11">
        <v>302.3</v>
      </c>
      <c r="C1428" s="4">
        <v>10.0867</v>
      </c>
      <c r="D1428" s="11">
        <v>25.046700000000001</v>
      </c>
      <c r="E1428" s="11">
        <v>123.1</v>
      </c>
      <c r="F1428" s="4">
        <f t="shared" si="312"/>
        <v>1989.2916666665592</v>
      </c>
      <c r="G1428" s="22">
        <v>9.18</v>
      </c>
      <c r="H1428" s="22">
        <f>G1428+100*variable_alloc_parm!B$8</f>
        <v>9.18</v>
      </c>
      <c r="I1428" s="4">
        <f t="shared" si="309"/>
        <v>748.26003249390749</v>
      </c>
      <c r="J1428" s="4">
        <f t="shared" si="310"/>
        <v>24.966835824532907</v>
      </c>
      <c r="K1428" s="33">
        <f t="shared" si="313"/>
        <v>244017.35472524224</v>
      </c>
      <c r="L1428" s="4">
        <f t="shared" si="314"/>
        <v>61.996177822908223</v>
      </c>
      <c r="M1428" s="33">
        <f t="shared" si="311"/>
        <v>20217.762085996448</v>
      </c>
      <c r="N1428" s="15">
        <f t="shared" si="303"/>
        <v>15.686742656144585</v>
      </c>
      <c r="O1428" s="6"/>
      <c r="P1428" s="7">
        <f t="shared" si="304"/>
        <v>19.061417959765532</v>
      </c>
      <c r="Q1428" s="7"/>
      <c r="R1428" s="46">
        <f t="shared" si="305"/>
        <v>2.911932630234805E-2</v>
      </c>
      <c r="S1428" s="22">
        <f t="shared" si="315"/>
        <v>1.028717272293509</v>
      </c>
      <c r="T1428" s="22">
        <f t="shared" si="316"/>
        <v>15.766321297022916</v>
      </c>
      <c r="U1428" s="39">
        <f t="shared" si="306"/>
        <v>0.15503405201669507</v>
      </c>
      <c r="V1428" s="39">
        <f t="shared" si="307"/>
        <v>6.8002900034639602E-2</v>
      </c>
      <c r="W1428" s="39">
        <f t="shared" si="308"/>
        <v>8.7031151982055466E-2</v>
      </c>
      <c r="Z1428" s="37"/>
      <c r="AA1428" s="37"/>
    </row>
    <row r="1429" spans="1:27">
      <c r="A1429" s="1">
        <v>1989.05</v>
      </c>
      <c r="B1429" s="11">
        <v>313.89999999999998</v>
      </c>
      <c r="C1429" s="4">
        <v>10.193300000000001</v>
      </c>
      <c r="D1429" s="11">
        <v>25.133299999999998</v>
      </c>
      <c r="E1429" s="11">
        <v>123.8</v>
      </c>
      <c r="F1429" s="4">
        <f t="shared" si="312"/>
        <v>1989.3749999998925</v>
      </c>
      <c r="G1429" s="22">
        <v>8.86</v>
      </c>
      <c r="H1429" s="22">
        <f>G1429+100*variable_alloc_parm!B$8</f>
        <v>8.86</v>
      </c>
      <c r="I1429" s="4">
        <f t="shared" si="309"/>
        <v>772.57940226171252</v>
      </c>
      <c r="J1429" s="4">
        <f t="shared" si="310"/>
        <v>25.088033198707599</v>
      </c>
      <c r="K1429" s="33">
        <f t="shared" si="313"/>
        <v>252630.01292448654</v>
      </c>
      <c r="L1429" s="4">
        <f t="shared" si="314"/>
        <v>61.858776332794839</v>
      </c>
      <c r="M1429" s="33">
        <f t="shared" si="311"/>
        <v>20227.543497403625</v>
      </c>
      <c r="N1429" s="15">
        <f t="shared" si="303"/>
        <v>16.186353538544555</v>
      </c>
      <c r="O1429" s="6"/>
      <c r="P1429" s="7">
        <f t="shared" si="304"/>
        <v>19.633569215559827</v>
      </c>
      <c r="Q1429" s="7"/>
      <c r="R1429" s="46">
        <f t="shared" si="305"/>
        <v>2.9612224452634339E-2</v>
      </c>
      <c r="S1429" s="22">
        <f t="shared" si="315"/>
        <v>1.046527044792438</v>
      </c>
      <c r="T1429" s="22">
        <f t="shared" si="316"/>
        <v>16.127379761497444</v>
      </c>
      <c r="U1429" s="39">
        <f t="shared" si="306"/>
        <v>0.15092075456629961</v>
      </c>
      <c r="V1429" s="39">
        <f t="shared" si="307"/>
        <v>6.3099585755091114E-2</v>
      </c>
      <c r="W1429" s="39">
        <f t="shared" si="308"/>
        <v>8.7821168811208494E-2</v>
      </c>
      <c r="Z1429" s="37"/>
      <c r="AA1429" s="37"/>
    </row>
    <row r="1430" spans="1:27">
      <c r="A1430" s="1">
        <v>1989.06</v>
      </c>
      <c r="B1430" s="11">
        <v>323.7</v>
      </c>
      <c r="C1430" s="4">
        <v>10.37</v>
      </c>
      <c r="D1430" s="11">
        <v>25.22</v>
      </c>
      <c r="E1430" s="11">
        <v>124.1</v>
      </c>
      <c r="F1430" s="4">
        <f t="shared" si="312"/>
        <v>1989.4583333332257</v>
      </c>
      <c r="G1430" s="22">
        <v>8.2799999999999994</v>
      </c>
      <c r="H1430" s="22">
        <f>G1430+100*variable_alloc_parm!B$8</f>
        <v>8.2799999999999994</v>
      </c>
      <c r="I1430" s="4">
        <f t="shared" si="309"/>
        <v>794.77348912167622</v>
      </c>
      <c r="J1430" s="4">
        <f t="shared" si="310"/>
        <v>25.46123287671233</v>
      </c>
      <c r="K1430" s="33">
        <f t="shared" si="313"/>
        <v>260581.18928882692</v>
      </c>
      <c r="L1430" s="4">
        <f t="shared" si="314"/>
        <v>61.92211120064465</v>
      </c>
      <c r="M1430" s="33">
        <f t="shared" si="311"/>
        <v>20302.30952692065</v>
      </c>
      <c r="N1430" s="15">
        <f t="shared" si="303"/>
        <v>16.641904235808589</v>
      </c>
      <c r="O1430" s="6"/>
      <c r="P1430" s="7">
        <f t="shared" si="304"/>
        <v>20.149986195019601</v>
      </c>
      <c r="Q1430" s="7"/>
      <c r="R1430" s="46">
        <f t="shared" si="305"/>
        <v>3.2801698589948143E-2</v>
      </c>
      <c r="S1430" s="22">
        <f t="shared" si="315"/>
        <v>1.0246450227166057</v>
      </c>
      <c r="T1430" s="22">
        <f t="shared" si="316"/>
        <v>16.836938745827617</v>
      </c>
      <c r="U1430" s="39">
        <f t="shared" si="306"/>
        <v>0.14665589177332139</v>
      </c>
      <c r="V1430" s="39">
        <f t="shared" si="307"/>
        <v>5.6140869351618328E-2</v>
      </c>
      <c r="W1430" s="39">
        <f t="shared" si="308"/>
        <v>9.0515022421703062E-2</v>
      </c>
      <c r="Z1430" s="37"/>
      <c r="AA1430" s="37"/>
    </row>
    <row r="1431" spans="1:27">
      <c r="A1431" s="1">
        <v>1989.07</v>
      </c>
      <c r="B1431" s="11">
        <v>331.9</v>
      </c>
      <c r="C1431" s="4">
        <v>10.423299999999999</v>
      </c>
      <c r="D1431" s="11">
        <v>24.71</v>
      </c>
      <c r="E1431" s="11">
        <v>124.4</v>
      </c>
      <c r="F1431" s="4">
        <f t="shared" si="312"/>
        <v>1989.541666666559</v>
      </c>
      <c r="G1431" s="22">
        <v>8.02</v>
      </c>
      <c r="H1431" s="22">
        <f>G1431+100*variable_alloc_parm!B$8</f>
        <v>8.02</v>
      </c>
      <c r="I1431" s="4">
        <f t="shared" si="309"/>
        <v>812.94155948553055</v>
      </c>
      <c r="J1431" s="4">
        <f t="shared" si="310"/>
        <v>25.53038191318328</v>
      </c>
      <c r="K1431" s="33">
        <f t="shared" si="313"/>
        <v>267235.47787340899</v>
      </c>
      <c r="L1431" s="4">
        <f t="shared" si="314"/>
        <v>60.523609324758851</v>
      </c>
      <c r="M1431" s="33">
        <f t="shared" si="311"/>
        <v>19895.717560264951</v>
      </c>
      <c r="N1431" s="15">
        <f t="shared" si="303"/>
        <v>17.013407650499133</v>
      </c>
      <c r="O1431" s="6"/>
      <c r="P1431" s="7">
        <f t="shared" si="304"/>
        <v>20.562062434197983</v>
      </c>
      <c r="Q1431" s="7"/>
      <c r="R1431" s="46">
        <f t="shared" si="305"/>
        <v>3.3183324471873207E-2</v>
      </c>
      <c r="S1431" s="22">
        <f t="shared" si="315"/>
        <v>1.0005646566168747</v>
      </c>
      <c r="T1431" s="22">
        <f t="shared" si="316"/>
        <v>17.210281258253637</v>
      </c>
      <c r="U1431" s="39">
        <f t="shared" si="306"/>
        <v>0.14849376415557325</v>
      </c>
      <c r="V1431" s="39">
        <f t="shared" si="307"/>
        <v>5.4893130935193657E-2</v>
      </c>
      <c r="W1431" s="39">
        <f t="shared" si="308"/>
        <v>9.3600633220379592E-2</v>
      </c>
      <c r="Z1431" s="37"/>
      <c r="AA1431" s="37"/>
    </row>
    <row r="1432" spans="1:27">
      <c r="A1432" s="1">
        <v>1989.08</v>
      </c>
      <c r="B1432" s="11">
        <v>346.6</v>
      </c>
      <c r="C1432" s="4">
        <v>10.5467</v>
      </c>
      <c r="D1432" s="11">
        <v>24.2</v>
      </c>
      <c r="E1432" s="11">
        <v>124.6</v>
      </c>
      <c r="F1432" s="4">
        <f t="shared" si="312"/>
        <v>1989.6249999998922</v>
      </c>
      <c r="G1432" s="22">
        <v>8.11</v>
      </c>
      <c r="H1432" s="22">
        <f>G1432+100*variable_alloc_parm!B$8</f>
        <v>8.11</v>
      </c>
      <c r="I1432" s="4">
        <f t="shared" si="309"/>
        <v>847.58443017656521</v>
      </c>
      <c r="J1432" s="4">
        <f t="shared" si="310"/>
        <v>25.791167656500807</v>
      </c>
      <c r="K1432" s="33">
        <f t="shared" si="313"/>
        <v>279330.02953431086</v>
      </c>
      <c r="L1432" s="4">
        <f t="shared" si="314"/>
        <v>59.179293739967903</v>
      </c>
      <c r="M1432" s="33">
        <f t="shared" si="311"/>
        <v>19503.135356983039</v>
      </c>
      <c r="N1432" s="15">
        <f t="shared" si="303"/>
        <v>17.734251436577331</v>
      </c>
      <c r="O1432" s="6"/>
      <c r="P1432" s="7">
        <f t="shared" si="304"/>
        <v>21.393656539479547</v>
      </c>
      <c r="Q1432" s="7"/>
      <c r="R1432" s="46">
        <f t="shared" si="305"/>
        <v>2.9058877372121782E-2</v>
      </c>
      <c r="S1432" s="22">
        <f t="shared" si="315"/>
        <v>1.0013382399471198</v>
      </c>
      <c r="T1432" s="22">
        <f t="shared" si="316"/>
        <v>17.192358709358597</v>
      </c>
      <c r="U1432" s="39">
        <f t="shared" si="306"/>
        <v>0.13875801545657529</v>
      </c>
      <c r="V1432" s="39">
        <f t="shared" si="307"/>
        <v>5.4073698343590992E-2</v>
      </c>
      <c r="W1432" s="39">
        <f t="shared" si="308"/>
        <v>8.4684317112984298E-2</v>
      </c>
      <c r="Z1432" s="37"/>
      <c r="AA1432" s="37"/>
    </row>
    <row r="1433" spans="1:27">
      <c r="A1433" s="1">
        <v>1989.09</v>
      </c>
      <c r="B1433" s="11">
        <v>347.3</v>
      </c>
      <c r="C1433" s="4">
        <v>10.73</v>
      </c>
      <c r="D1433" s="11">
        <v>23.69</v>
      </c>
      <c r="E1433" s="11">
        <v>125</v>
      </c>
      <c r="F1433" s="4">
        <f t="shared" si="312"/>
        <v>1989.7083333332255</v>
      </c>
      <c r="G1433" s="22">
        <v>8.19</v>
      </c>
      <c r="H1433" s="22">
        <f>G1433+100*variable_alloc_parm!B$8</f>
        <v>8.19</v>
      </c>
      <c r="I1433" s="4">
        <f t="shared" si="309"/>
        <v>846.57848000000013</v>
      </c>
      <c r="J1433" s="4">
        <f t="shared" si="310"/>
        <v>26.155448000000003</v>
      </c>
      <c r="K1433" s="33">
        <f t="shared" si="313"/>
        <v>279716.82452604442</v>
      </c>
      <c r="L1433" s="4">
        <f t="shared" si="314"/>
        <v>57.746744000000014</v>
      </c>
      <c r="M1433" s="33">
        <f t="shared" si="311"/>
        <v>19080.021805418924</v>
      </c>
      <c r="N1433" s="15">
        <f t="shared" si="303"/>
        <v>17.714220678979085</v>
      </c>
      <c r="O1433" s="6"/>
      <c r="P1433" s="7">
        <f t="shared" si="304"/>
        <v>21.332067137506517</v>
      </c>
      <c r="Q1433" s="7"/>
      <c r="R1433" s="46">
        <f t="shared" si="305"/>
        <v>2.7524537130818802E-2</v>
      </c>
      <c r="S1433" s="22">
        <f t="shared" si="315"/>
        <v>1.0191153280183949</v>
      </c>
      <c r="T1433" s="22">
        <f t="shared" si="316"/>
        <v>17.160277038694854</v>
      </c>
      <c r="U1433" s="39">
        <f t="shared" si="306"/>
        <v>0.13737480809721969</v>
      </c>
      <c r="V1433" s="39">
        <f t="shared" si="307"/>
        <v>5.4444628685262897E-2</v>
      </c>
      <c r="W1433" s="39">
        <f t="shared" si="308"/>
        <v>8.2930179411956795E-2</v>
      </c>
      <c r="Z1433" s="37"/>
      <c r="AA1433" s="37"/>
    </row>
    <row r="1434" spans="1:27">
      <c r="A1434" s="1">
        <v>1989.1</v>
      </c>
      <c r="B1434" s="11">
        <v>347.4</v>
      </c>
      <c r="C1434" s="4">
        <v>10.7967</v>
      </c>
      <c r="D1434" s="11">
        <v>23.4267</v>
      </c>
      <c r="E1434" s="11">
        <v>125.6</v>
      </c>
      <c r="F1434" s="4">
        <f t="shared" si="312"/>
        <v>1989.7916666665587</v>
      </c>
      <c r="G1434" s="22">
        <v>8.01</v>
      </c>
      <c r="H1434" s="22">
        <f>G1434+100*variable_alloc_parm!B$8</f>
        <v>8.01</v>
      </c>
      <c r="I1434" s="4">
        <f t="shared" si="309"/>
        <v>842.77691082802562</v>
      </c>
      <c r="J1434" s="4">
        <f t="shared" si="310"/>
        <v>26.19231281847134</v>
      </c>
      <c r="K1434" s="33">
        <f t="shared" si="313"/>
        <v>279181.9338018127</v>
      </c>
      <c r="L1434" s="4">
        <f t="shared" si="314"/>
        <v>56.832129697452238</v>
      </c>
      <c r="M1434" s="33">
        <f t="shared" si="311"/>
        <v>18826.457710405659</v>
      </c>
      <c r="N1434" s="15">
        <f t="shared" si="303"/>
        <v>17.640853852797957</v>
      </c>
      <c r="O1434" s="6"/>
      <c r="P1434" s="7">
        <f t="shared" si="304"/>
        <v>21.208128697438635</v>
      </c>
      <c r="Q1434" s="7"/>
      <c r="R1434" s="46">
        <f t="shared" si="305"/>
        <v>2.9220080548534866E-2</v>
      </c>
      <c r="S1434" s="22">
        <f t="shared" si="315"/>
        <v>1.0162922597252051</v>
      </c>
      <c r="T1434" s="22">
        <f t="shared" si="316"/>
        <v>17.404758522269141</v>
      </c>
      <c r="U1434" s="39">
        <f t="shared" si="306"/>
        <v>0.13593394065898257</v>
      </c>
      <c r="V1434" s="39">
        <f t="shared" si="307"/>
        <v>5.179651449017264E-2</v>
      </c>
      <c r="W1434" s="39">
        <f t="shared" si="308"/>
        <v>8.4137426168809926E-2</v>
      </c>
      <c r="Z1434" s="37"/>
      <c r="AA1434" s="37"/>
    </row>
    <row r="1435" spans="1:27">
      <c r="A1435" s="1">
        <v>1989.11</v>
      </c>
      <c r="B1435" s="11">
        <v>340.2</v>
      </c>
      <c r="C1435" s="4">
        <v>10.923299999999999</v>
      </c>
      <c r="D1435" s="11">
        <v>23.1633</v>
      </c>
      <c r="E1435" s="11">
        <v>125.9</v>
      </c>
      <c r="F1435" s="4">
        <f t="shared" si="312"/>
        <v>1989.874999999892</v>
      </c>
      <c r="G1435" s="22">
        <v>7.87</v>
      </c>
      <c r="H1435" s="22">
        <f>G1435+100*variable_alloc_parm!B$8</f>
        <v>7.87</v>
      </c>
      <c r="I1435" s="4">
        <f t="shared" si="309"/>
        <v>823.34344718030195</v>
      </c>
      <c r="J1435" s="4">
        <f t="shared" si="310"/>
        <v>26.436294757744243</v>
      </c>
      <c r="K1435" s="33">
        <f t="shared" si="313"/>
        <v>273474.10383864882</v>
      </c>
      <c r="L1435" s="4">
        <f t="shared" si="314"/>
        <v>56.059233598093726</v>
      </c>
      <c r="M1435" s="33">
        <f t="shared" si="311"/>
        <v>18620.113784379111</v>
      </c>
      <c r="N1435" s="15">
        <f t="shared" si="303"/>
        <v>17.242369266947438</v>
      </c>
      <c r="O1435" s="6"/>
      <c r="P1435" s="7">
        <f t="shared" si="304"/>
        <v>20.697305291068098</v>
      </c>
      <c r="Q1435" s="7"/>
      <c r="R1435" s="46">
        <f t="shared" si="305"/>
        <v>3.1206213805868188E-2</v>
      </c>
      <c r="S1435" s="22">
        <f t="shared" si="315"/>
        <v>1.0086218574336216</v>
      </c>
      <c r="T1435" s="22">
        <f t="shared" si="316"/>
        <v>17.646172866498762</v>
      </c>
      <c r="U1435" s="39">
        <f t="shared" si="306"/>
        <v>0.14605583554374513</v>
      </c>
      <c r="V1435" s="39">
        <f t="shared" si="307"/>
        <v>5.1441238974060166E-2</v>
      </c>
      <c r="W1435" s="39">
        <f t="shared" si="308"/>
        <v>9.4614596569684961E-2</v>
      </c>
      <c r="Z1435" s="37"/>
      <c r="AA1435" s="37"/>
    </row>
    <row r="1436" spans="1:27">
      <c r="A1436" s="1">
        <v>1989.12</v>
      </c>
      <c r="B1436" s="11">
        <v>348.6</v>
      </c>
      <c r="C1436" s="4">
        <v>11.06</v>
      </c>
      <c r="D1436" s="11">
        <v>22.87</v>
      </c>
      <c r="E1436" s="11">
        <v>126.1</v>
      </c>
      <c r="F1436" s="4">
        <f t="shared" si="312"/>
        <v>1989.9583333332253</v>
      </c>
      <c r="G1436" s="22">
        <v>7.84</v>
      </c>
      <c r="H1436" s="22">
        <f>G1436+100*variable_alloc_parm!B$8</f>
        <v>7.84</v>
      </c>
      <c r="I1436" s="4">
        <f t="shared" si="309"/>
        <v>842.3348136399685</v>
      </c>
      <c r="J1436" s="4">
        <f t="shared" si="310"/>
        <v>26.724678826328319</v>
      </c>
      <c r="K1436" s="33">
        <f t="shared" si="313"/>
        <v>280521.81793957262</v>
      </c>
      <c r="L1436" s="4">
        <f t="shared" si="314"/>
        <v>55.261609833465521</v>
      </c>
      <c r="M1436" s="33">
        <f t="shared" si="311"/>
        <v>18403.711922771159</v>
      </c>
      <c r="N1436" s="15">
        <f t="shared" si="303"/>
        <v>17.650212904947335</v>
      </c>
      <c r="O1436" s="6"/>
      <c r="P1436" s="7">
        <f t="shared" si="304"/>
        <v>21.154881971751617</v>
      </c>
      <c r="Q1436" s="7"/>
      <c r="R1436" s="46">
        <f t="shared" si="305"/>
        <v>2.9230540597029078E-2</v>
      </c>
      <c r="S1436" s="22">
        <f t="shared" si="315"/>
        <v>0.9814869912507187</v>
      </c>
      <c r="T1436" s="22">
        <f t="shared" si="316"/>
        <v>17.770086762396726</v>
      </c>
      <c r="U1436" s="39">
        <f t="shared" si="306"/>
        <v>0.1463144713868969</v>
      </c>
      <c r="V1436" s="39">
        <f t="shared" si="307"/>
        <v>4.92899345246125E-2</v>
      </c>
      <c r="W1436" s="39">
        <f t="shared" si="308"/>
        <v>9.7024536862284405E-2</v>
      </c>
      <c r="Z1436" s="37"/>
      <c r="AA1436" s="37"/>
    </row>
    <row r="1437" spans="1:27">
      <c r="A1437" s="1">
        <v>1990.01</v>
      </c>
      <c r="B1437" s="11">
        <v>339.97</v>
      </c>
      <c r="C1437" s="4">
        <v>11.14</v>
      </c>
      <c r="D1437" s="11">
        <v>22.49</v>
      </c>
      <c r="E1437" s="11">
        <v>127.4</v>
      </c>
      <c r="F1437" s="4">
        <f t="shared" si="312"/>
        <v>1990.0416666665585</v>
      </c>
      <c r="G1437" s="22">
        <v>8.2100000000000009</v>
      </c>
      <c r="H1437" s="22">
        <f>G1437+100*variable_alloc_parm!B$8</f>
        <v>8.2100000000000009</v>
      </c>
      <c r="I1437" s="4">
        <f t="shared" si="309"/>
        <v>813.09936420722147</v>
      </c>
      <c r="J1437" s="4">
        <f t="shared" si="310"/>
        <v>26.643312401883833</v>
      </c>
      <c r="K1437" s="33">
        <f t="shared" si="313"/>
        <v>271524.98505175207</v>
      </c>
      <c r="L1437" s="4">
        <f t="shared" si="314"/>
        <v>53.788877551020413</v>
      </c>
      <c r="M1437" s="33">
        <f t="shared" si="311"/>
        <v>17962.164055104578</v>
      </c>
      <c r="N1437" s="15">
        <f t="shared" si="303"/>
        <v>17.048843606878279</v>
      </c>
      <c r="O1437" s="6"/>
      <c r="P1437" s="7">
        <f t="shared" si="304"/>
        <v>20.406154475024771</v>
      </c>
      <c r="Q1437" s="7"/>
      <c r="R1437" s="46">
        <f t="shared" si="305"/>
        <v>2.7110461834883456E-2</v>
      </c>
      <c r="S1437" s="22">
        <f t="shared" si="315"/>
        <v>0.98943705760592193</v>
      </c>
      <c r="T1437" s="22">
        <f t="shared" si="316"/>
        <v>17.263138490783998</v>
      </c>
      <c r="U1437" s="39">
        <f t="shared" si="306"/>
        <v>0.14957948186985726</v>
      </c>
      <c r="V1437" s="39">
        <f t="shared" si="307"/>
        <v>4.9650027587865075E-2</v>
      </c>
      <c r="W1437" s="39">
        <f t="shared" si="308"/>
        <v>9.992945428199218E-2</v>
      </c>
      <c r="Z1437" s="37"/>
      <c r="AA1437" s="37"/>
    </row>
    <row r="1438" spans="1:27">
      <c r="A1438" s="1">
        <v>1990.02</v>
      </c>
      <c r="B1438" s="11">
        <v>330.45</v>
      </c>
      <c r="C1438" s="4">
        <v>11.23</v>
      </c>
      <c r="D1438" s="11">
        <v>22.08</v>
      </c>
      <c r="E1438" s="11">
        <v>128</v>
      </c>
      <c r="F1438" s="4">
        <f t="shared" si="312"/>
        <v>1990.1249999998918</v>
      </c>
      <c r="G1438" s="22">
        <v>8.4700000000000006</v>
      </c>
      <c r="H1438" s="22">
        <f>G1438+100*variable_alloc_parm!B$8</f>
        <v>8.4700000000000006</v>
      </c>
      <c r="I1438" s="4">
        <f t="shared" si="309"/>
        <v>786.62589843750004</v>
      </c>
      <c r="J1438" s="4">
        <f t="shared" si="310"/>
        <v>26.732664062500007</v>
      </c>
      <c r="K1438" s="33">
        <f t="shared" si="313"/>
        <v>263428.40362145315</v>
      </c>
      <c r="L1438" s="4">
        <f t="shared" si="314"/>
        <v>52.560750000000006</v>
      </c>
      <c r="M1438" s="33">
        <f t="shared" si="311"/>
        <v>17601.752616013575</v>
      </c>
      <c r="N1438" s="15">
        <f t="shared" si="303"/>
        <v>16.508093516490298</v>
      </c>
      <c r="O1438" s="6"/>
      <c r="P1438" s="7">
        <f t="shared" si="304"/>
        <v>19.735353262096403</v>
      </c>
      <c r="Q1438" s="7"/>
      <c r="R1438" s="46">
        <f t="shared" si="305"/>
        <v>2.5450909551059976E-2</v>
      </c>
      <c r="S1438" s="22">
        <f t="shared" si="315"/>
        <v>0.99906659921708174</v>
      </c>
      <c r="T1438" s="22">
        <f t="shared" si="316"/>
        <v>17.000722755145958</v>
      </c>
      <c r="U1438" s="39">
        <f t="shared" si="306"/>
        <v>0.14949605587691828</v>
      </c>
      <c r="V1438" s="39">
        <f t="shared" si="307"/>
        <v>5.2281929357698598E-2</v>
      </c>
      <c r="W1438" s="39">
        <f t="shared" si="308"/>
        <v>9.7214126519219679E-2</v>
      </c>
      <c r="Z1438" s="37"/>
      <c r="AA1438" s="37"/>
    </row>
    <row r="1439" spans="1:27">
      <c r="A1439" s="1">
        <v>1990.03</v>
      </c>
      <c r="B1439" s="11">
        <v>338.46</v>
      </c>
      <c r="C1439" s="4">
        <v>11.32</v>
      </c>
      <c r="D1439" s="11">
        <v>21.67</v>
      </c>
      <c r="E1439" s="11">
        <v>128.69999999999999</v>
      </c>
      <c r="F1439" s="4">
        <f t="shared" si="312"/>
        <v>1990.208333333225</v>
      </c>
      <c r="G1439" s="22">
        <v>8.59</v>
      </c>
      <c r="H1439" s="22">
        <f>G1439+100*variable_alloc_parm!B$8</f>
        <v>8.59</v>
      </c>
      <c r="I1439" s="4">
        <f t="shared" si="309"/>
        <v>801.31128205128209</v>
      </c>
      <c r="J1439" s="4">
        <f t="shared" si="310"/>
        <v>26.800341880341886</v>
      </c>
      <c r="K1439" s="33">
        <f t="shared" si="313"/>
        <v>269094.22025759163</v>
      </c>
      <c r="L1439" s="4">
        <f t="shared" si="314"/>
        <v>51.304188034188044</v>
      </c>
      <c r="M1439" s="33">
        <f t="shared" si="311"/>
        <v>17228.835764882147</v>
      </c>
      <c r="N1439" s="15">
        <f t="shared" si="303"/>
        <v>16.833748233480954</v>
      </c>
      <c r="O1439" s="6"/>
      <c r="P1439" s="7">
        <f t="shared" si="304"/>
        <v>20.101015892206547</v>
      </c>
      <c r="Q1439" s="7"/>
      <c r="R1439" s="46">
        <f t="shared" si="305"/>
        <v>2.2067655369177056E-2</v>
      </c>
      <c r="S1439" s="22">
        <f t="shared" si="315"/>
        <v>0.99395199179252658</v>
      </c>
      <c r="T1439" s="22">
        <f t="shared" si="316"/>
        <v>16.892473552476027</v>
      </c>
      <c r="U1439" s="39">
        <f t="shared" si="306"/>
        <v>0.15054982110228909</v>
      </c>
      <c r="V1439" s="39">
        <f t="shared" si="307"/>
        <v>5.4650566873104767E-2</v>
      </c>
      <c r="W1439" s="39">
        <f t="shared" si="308"/>
        <v>9.5899254229184328E-2</v>
      </c>
      <c r="Z1439" s="37"/>
      <c r="AA1439" s="37"/>
    </row>
    <row r="1440" spans="1:27">
      <c r="A1440" s="1">
        <v>1990.04</v>
      </c>
      <c r="B1440" s="11">
        <v>338.18</v>
      </c>
      <c r="C1440" s="4">
        <v>11.4367</v>
      </c>
      <c r="D1440" s="11">
        <v>21.533300000000001</v>
      </c>
      <c r="E1440" s="11">
        <v>128.9</v>
      </c>
      <c r="F1440" s="4">
        <f t="shared" si="312"/>
        <v>1990.2916666665583</v>
      </c>
      <c r="G1440" s="22">
        <v>8.7899999999999991</v>
      </c>
      <c r="H1440" s="22">
        <f>G1440+100*variable_alloc_parm!B$8</f>
        <v>8.7899999999999991</v>
      </c>
      <c r="I1440" s="4">
        <f t="shared" si="309"/>
        <v>799.40609775019402</v>
      </c>
      <c r="J1440" s="4">
        <f t="shared" si="310"/>
        <v>27.034619782777348</v>
      </c>
      <c r="K1440" s="33">
        <f t="shared" si="313"/>
        <v>269210.98417403881</v>
      </c>
      <c r="L1440" s="4">
        <f t="shared" si="314"/>
        <v>50.901446935609009</v>
      </c>
      <c r="M1440" s="33">
        <f t="shared" si="311"/>
        <v>17141.761445132266</v>
      </c>
      <c r="N1440" s="15">
        <f t="shared" si="303"/>
        <v>16.813913898735773</v>
      </c>
      <c r="O1440" s="6"/>
      <c r="P1440" s="7">
        <f t="shared" si="304"/>
        <v>20.0557192609099</v>
      </c>
      <c r="Q1440" s="7"/>
      <c r="R1440" s="46">
        <f t="shared" si="305"/>
        <v>1.9129445488778138E-2</v>
      </c>
      <c r="S1440" s="22">
        <f t="shared" si="315"/>
        <v>1.0093084852269141</v>
      </c>
      <c r="T1440" s="22">
        <f t="shared" si="316"/>
        <v>16.764256053826799</v>
      </c>
      <c r="U1440" s="39">
        <f t="shared" si="306"/>
        <v>0.15206116521608415</v>
      </c>
      <c r="V1440" s="39">
        <f t="shared" si="307"/>
        <v>5.804009692346046E-2</v>
      </c>
      <c r="W1440" s="39">
        <f t="shared" si="308"/>
        <v>9.4021068292623688E-2</v>
      </c>
      <c r="Z1440" s="37"/>
      <c r="AA1440" s="37"/>
    </row>
    <row r="1441" spans="1:27">
      <c r="A1441" s="1">
        <v>1990.05</v>
      </c>
      <c r="B1441" s="11">
        <v>350.25</v>
      </c>
      <c r="C1441" s="4">
        <v>11.5533</v>
      </c>
      <c r="D1441" s="11">
        <v>21.396699999999999</v>
      </c>
      <c r="E1441" s="11">
        <v>129.19999999999999</v>
      </c>
      <c r="F1441" s="4">
        <f t="shared" si="312"/>
        <v>1990.3749999998915</v>
      </c>
      <c r="G1441" s="22">
        <v>8.76</v>
      </c>
      <c r="H1441" s="22">
        <f>G1441+100*variable_alloc_parm!B$8</f>
        <v>8.76</v>
      </c>
      <c r="I1441" s="4">
        <f t="shared" si="309"/>
        <v>826.01528637770923</v>
      </c>
      <c r="J1441" s="4">
        <f t="shared" si="310"/>
        <v>27.246830572755425</v>
      </c>
      <c r="K1441" s="33">
        <f t="shared" si="313"/>
        <v>278936.63932379277</v>
      </c>
      <c r="L1441" s="4">
        <f t="shared" si="314"/>
        <v>50.4611028637771</v>
      </c>
      <c r="M1441" s="33">
        <f t="shared" si="311"/>
        <v>17040.181557799846</v>
      </c>
      <c r="N1441" s="15">
        <f t="shared" si="303"/>
        <v>17.392413588645013</v>
      </c>
      <c r="O1441" s="6"/>
      <c r="P1441" s="7">
        <f t="shared" si="304"/>
        <v>20.723389021046025</v>
      </c>
      <c r="Q1441" s="7"/>
      <c r="R1441" s="46">
        <f t="shared" si="305"/>
        <v>1.6665497777807604E-2</v>
      </c>
      <c r="S1441" s="22">
        <f t="shared" si="315"/>
        <v>1.0260353940840221</v>
      </c>
      <c r="T1441" s="22">
        <f t="shared" si="316"/>
        <v>16.881017247691318</v>
      </c>
      <c r="U1441" s="39">
        <f t="shared" si="306"/>
        <v>0.14454486427415181</v>
      </c>
      <c r="V1441" s="39">
        <f t="shared" si="307"/>
        <v>5.4192601372310412E-2</v>
      </c>
      <c r="W1441" s="39">
        <f t="shared" si="308"/>
        <v>9.0352262901841396E-2</v>
      </c>
      <c r="Z1441" s="37"/>
      <c r="AA1441" s="37"/>
    </row>
    <row r="1442" spans="1:27">
      <c r="A1442" s="1">
        <v>1990.06</v>
      </c>
      <c r="B1442" s="11">
        <v>360.39</v>
      </c>
      <c r="C1442" s="4">
        <v>11.66</v>
      </c>
      <c r="D1442" s="11">
        <v>21.26</v>
      </c>
      <c r="E1442" s="11">
        <v>129.9</v>
      </c>
      <c r="F1442" s="4">
        <f t="shared" si="312"/>
        <v>1990.4583333332248</v>
      </c>
      <c r="G1442" s="22">
        <v>8.48</v>
      </c>
      <c r="H1442" s="22">
        <f>G1442+100*variable_alloc_parm!B$8</f>
        <v>8.48</v>
      </c>
      <c r="I1442" s="4">
        <f t="shared" si="309"/>
        <v>845.34898383371831</v>
      </c>
      <c r="J1442" s="4">
        <f t="shared" si="310"/>
        <v>27.350284834488072</v>
      </c>
      <c r="K1442" s="33">
        <f t="shared" si="313"/>
        <v>286235.08331733668</v>
      </c>
      <c r="L1442" s="4">
        <f t="shared" si="314"/>
        <v>49.868529638183226</v>
      </c>
      <c r="M1442" s="33">
        <f t="shared" si="311"/>
        <v>16885.479262261932</v>
      </c>
      <c r="N1442" s="15">
        <f t="shared" si="303"/>
        <v>17.817082821653017</v>
      </c>
      <c r="O1442" s="6"/>
      <c r="P1442" s="7">
        <f t="shared" si="304"/>
        <v>21.206758327830482</v>
      </c>
      <c r="Q1442" s="7"/>
      <c r="R1442" s="46">
        <f t="shared" si="305"/>
        <v>1.7515428083202993E-2</v>
      </c>
      <c r="S1442" s="22">
        <f t="shared" si="315"/>
        <v>1.0077360747074646</v>
      </c>
      <c r="T1442" s="22">
        <f t="shared" si="316"/>
        <v>17.227185042403523</v>
      </c>
      <c r="U1442" s="39">
        <f t="shared" si="306"/>
        <v>0.14455410232536181</v>
      </c>
      <c r="V1442" s="39">
        <f t="shared" si="307"/>
        <v>5.4680366240974498E-2</v>
      </c>
      <c r="W1442" s="39">
        <f t="shared" si="308"/>
        <v>8.9873736084387312E-2</v>
      </c>
      <c r="Z1442" s="37"/>
      <c r="AA1442" s="37"/>
    </row>
    <row r="1443" spans="1:27">
      <c r="A1443" s="1">
        <v>1990.07</v>
      </c>
      <c r="B1443" s="11">
        <v>360.03</v>
      </c>
      <c r="C1443" s="4">
        <v>11.726699999999999</v>
      </c>
      <c r="D1443" s="11">
        <v>21.42</v>
      </c>
      <c r="E1443" s="11">
        <v>130.4</v>
      </c>
      <c r="F1443" s="4">
        <f t="shared" si="312"/>
        <v>1990.5416666665581</v>
      </c>
      <c r="G1443" s="22">
        <v>8.4700000000000006</v>
      </c>
      <c r="H1443" s="22">
        <f>G1443+100*variable_alloc_parm!B$8</f>
        <v>8.4700000000000006</v>
      </c>
      <c r="I1443" s="4">
        <f t="shared" si="309"/>
        <v>841.26641871165646</v>
      </c>
      <c r="J1443" s="4">
        <f t="shared" si="310"/>
        <v>27.401269095092026</v>
      </c>
      <c r="K1443" s="33">
        <f t="shared" si="313"/>
        <v>285625.89941911964</v>
      </c>
      <c r="L1443" s="4">
        <f t="shared" si="314"/>
        <v>50.051180981595103</v>
      </c>
      <c r="M1443" s="33">
        <f t="shared" si="311"/>
        <v>16993.324905028869</v>
      </c>
      <c r="N1443" s="15">
        <f t="shared" si="303"/>
        <v>17.747171587070252</v>
      </c>
      <c r="O1443" s="6"/>
      <c r="P1443" s="7">
        <f t="shared" si="304"/>
        <v>21.102886533307021</v>
      </c>
      <c r="Q1443" s="7"/>
      <c r="R1443" s="46">
        <f t="shared" si="305"/>
        <v>1.8238518796174483E-2</v>
      </c>
      <c r="S1443" s="22">
        <f t="shared" si="315"/>
        <v>0.98853791127221025</v>
      </c>
      <c r="T1443" s="22">
        <f t="shared" si="316"/>
        <v>17.293889667887459</v>
      </c>
      <c r="U1443" s="39">
        <f t="shared" si="306"/>
        <v>0.14550148844307653</v>
      </c>
      <c r="V1443" s="39">
        <f t="shared" si="307"/>
        <v>5.4952985244988373E-2</v>
      </c>
      <c r="W1443" s="39">
        <f t="shared" si="308"/>
        <v>9.0548503198088159E-2</v>
      </c>
      <c r="Z1443" s="37"/>
      <c r="AA1443" s="37"/>
    </row>
    <row r="1444" spans="1:27">
      <c r="A1444" s="1">
        <v>1990.08</v>
      </c>
      <c r="B1444" s="11">
        <v>330.75</v>
      </c>
      <c r="C1444" s="4">
        <v>11.783300000000001</v>
      </c>
      <c r="D1444" s="11">
        <v>21.58</v>
      </c>
      <c r="E1444" s="11">
        <v>131.6</v>
      </c>
      <c r="F1444" s="4">
        <f t="shared" si="312"/>
        <v>1990.6249999998913</v>
      </c>
      <c r="G1444" s="22">
        <v>8.75</v>
      </c>
      <c r="H1444" s="22">
        <f>G1444+100*variable_alloc_parm!B$8</f>
        <v>8.75</v>
      </c>
      <c r="I1444" s="4">
        <f t="shared" si="309"/>
        <v>765.80186170212778</v>
      </c>
      <c r="J1444" s="4">
        <f t="shared" si="310"/>
        <v>27.282458282674781</v>
      </c>
      <c r="K1444" s="33">
        <f t="shared" si="313"/>
        <v>260776.16084084508</v>
      </c>
      <c r="L1444" s="4">
        <f t="shared" si="314"/>
        <v>49.965243161094229</v>
      </c>
      <c r="M1444" s="33">
        <f t="shared" si="311"/>
        <v>17014.511113969573</v>
      </c>
      <c r="N1444" s="15">
        <f t="shared" si="303"/>
        <v>16.168334756508983</v>
      </c>
      <c r="O1444" s="6"/>
      <c r="P1444" s="7">
        <f t="shared" si="304"/>
        <v>19.211937494842864</v>
      </c>
      <c r="Q1444" s="7"/>
      <c r="R1444" s="46">
        <f t="shared" si="305"/>
        <v>2.1142960868162926E-2</v>
      </c>
      <c r="S1444" s="22">
        <f t="shared" si="315"/>
        <v>0.99808648765267027</v>
      </c>
      <c r="T1444" s="22">
        <f t="shared" si="316"/>
        <v>16.939778042071008</v>
      </c>
      <c r="U1444" s="39">
        <f t="shared" si="306"/>
        <v>0.15705645456359396</v>
      </c>
      <c r="V1444" s="39">
        <f t="shared" si="307"/>
        <v>5.9397281524164791E-2</v>
      </c>
      <c r="W1444" s="39">
        <f t="shared" si="308"/>
        <v>9.765917303942917E-2</v>
      </c>
      <c r="Z1444" s="37"/>
      <c r="AA1444" s="37"/>
    </row>
    <row r="1445" spans="1:27">
      <c r="A1445" s="1">
        <v>1990.09</v>
      </c>
      <c r="B1445" s="11">
        <v>315.41000000000003</v>
      </c>
      <c r="C1445" s="4">
        <v>11.83</v>
      </c>
      <c r="D1445" s="11">
        <v>21.74</v>
      </c>
      <c r="E1445" s="11">
        <v>132.69999999999999</v>
      </c>
      <c r="F1445" s="4">
        <f t="shared" si="312"/>
        <v>1990.7083333332246</v>
      </c>
      <c r="G1445" s="22">
        <v>8.89</v>
      </c>
      <c r="H1445" s="22">
        <f>G1445+100*variable_alloc_parm!B$8</f>
        <v>8.89</v>
      </c>
      <c r="I1445" s="4">
        <f t="shared" si="309"/>
        <v>724.23079879427303</v>
      </c>
      <c r="J1445" s="4">
        <f t="shared" si="310"/>
        <v>27.163534287867378</v>
      </c>
      <c r="K1445" s="33">
        <f t="shared" si="313"/>
        <v>247390.92045739217</v>
      </c>
      <c r="L1445" s="4">
        <f t="shared" si="314"/>
        <v>49.918447626224577</v>
      </c>
      <c r="M1445" s="33">
        <f t="shared" si="311"/>
        <v>17051.706067479488</v>
      </c>
      <c r="N1445" s="15">
        <f t="shared" si="303"/>
        <v>15.301285443522632</v>
      </c>
      <c r="O1445" s="6"/>
      <c r="P1445" s="7">
        <f t="shared" si="304"/>
        <v>18.172367021965119</v>
      </c>
      <c r="Q1445" s="7"/>
      <c r="R1445" s="46">
        <f t="shared" si="305"/>
        <v>2.3243018638749557E-2</v>
      </c>
      <c r="S1445" s="22">
        <f t="shared" si="315"/>
        <v>1.0186672700984318</v>
      </c>
      <c r="T1445" s="22">
        <f t="shared" si="316"/>
        <v>16.767212098716239</v>
      </c>
      <c r="U1445" s="39">
        <f t="shared" si="306"/>
        <v>0.16130322271491093</v>
      </c>
      <c r="V1445" s="39">
        <f t="shared" si="307"/>
        <v>6.0683736154611978E-2</v>
      </c>
      <c r="W1445" s="39">
        <f t="shared" si="308"/>
        <v>0.10061948656029895</v>
      </c>
      <c r="Z1445" s="37"/>
      <c r="AA1445" s="37"/>
    </row>
    <row r="1446" spans="1:27">
      <c r="A1446" s="1">
        <v>1990.1</v>
      </c>
      <c r="B1446" s="11">
        <v>307.12</v>
      </c>
      <c r="C1446" s="4">
        <v>11.9267</v>
      </c>
      <c r="D1446" s="11">
        <v>21.6067</v>
      </c>
      <c r="E1446" s="11">
        <v>133.5</v>
      </c>
      <c r="F1446" s="4">
        <f t="shared" si="312"/>
        <v>1990.7916666665578</v>
      </c>
      <c r="G1446" s="22">
        <v>8.7200000000000006</v>
      </c>
      <c r="H1446" s="22">
        <f>G1446+100*variable_alloc_parm!B$8</f>
        <v>8.7200000000000006</v>
      </c>
      <c r="I1446" s="4">
        <f t="shared" si="309"/>
        <v>700.96976779026238</v>
      </c>
      <c r="J1446" s="4">
        <f t="shared" si="310"/>
        <v>27.221464344569291</v>
      </c>
      <c r="K1446" s="33">
        <f t="shared" si="313"/>
        <v>240220.03982171247</v>
      </c>
      <c r="L1446" s="4">
        <f t="shared" si="314"/>
        <v>49.31506734082398</v>
      </c>
      <c r="M1446" s="33">
        <f t="shared" si="311"/>
        <v>16900.111794789642</v>
      </c>
      <c r="N1446" s="15">
        <f t="shared" si="303"/>
        <v>14.818147965500813</v>
      </c>
      <c r="O1446" s="6"/>
      <c r="P1446" s="7">
        <f t="shared" si="304"/>
        <v>17.592164749355895</v>
      </c>
      <c r="Q1446" s="7"/>
      <c r="R1446" s="46">
        <f t="shared" si="305"/>
        <v>2.6710863834608703E-2</v>
      </c>
      <c r="S1446" s="22">
        <f t="shared" si="315"/>
        <v>1.0294330647551313</v>
      </c>
      <c r="T1446" s="22">
        <f t="shared" si="316"/>
        <v>16.977856856355363</v>
      </c>
      <c r="U1446" s="39">
        <f t="shared" si="306"/>
        <v>0.15830354482523679</v>
      </c>
      <c r="V1446" s="39">
        <f t="shared" si="307"/>
        <v>6.0165018410009319E-2</v>
      </c>
      <c r="W1446" s="39">
        <f t="shared" si="308"/>
        <v>9.8138526415227467E-2</v>
      </c>
      <c r="Z1446" s="37"/>
      <c r="AA1446" s="37"/>
    </row>
    <row r="1447" spans="1:27">
      <c r="A1447" s="1">
        <v>1990.11</v>
      </c>
      <c r="B1447" s="11">
        <v>315.29000000000002</v>
      </c>
      <c r="C1447" s="4">
        <v>12.013299999999999</v>
      </c>
      <c r="D1447" s="11">
        <v>21.473299999999998</v>
      </c>
      <c r="E1447" s="11">
        <v>133.80000000000001</v>
      </c>
      <c r="F1447" s="4">
        <f t="shared" si="312"/>
        <v>1990.8749999998911</v>
      </c>
      <c r="G1447" s="22">
        <v>8.39</v>
      </c>
      <c r="H1447" s="22">
        <f>G1447+100*variable_alloc_parm!B$8</f>
        <v>8.39</v>
      </c>
      <c r="I1447" s="4">
        <f t="shared" si="309"/>
        <v>718.00346038863995</v>
      </c>
      <c r="J1447" s="4">
        <f t="shared" si="310"/>
        <v>27.357642077727952</v>
      </c>
      <c r="K1447" s="33">
        <f t="shared" si="313"/>
        <v>246838.71157702978</v>
      </c>
      <c r="L1447" s="4">
        <f t="shared" si="314"/>
        <v>48.900706352765319</v>
      </c>
      <c r="M1447" s="33">
        <f t="shared" si="311"/>
        <v>16811.321974395101</v>
      </c>
      <c r="N1447" s="15">
        <f t="shared" si="303"/>
        <v>15.187607599503201</v>
      </c>
      <c r="O1447" s="6"/>
      <c r="P1447" s="7">
        <f t="shared" si="304"/>
        <v>18.023739754098461</v>
      </c>
      <c r="Q1447" s="7"/>
      <c r="R1447" s="46">
        <f t="shared" si="305"/>
        <v>2.7744027536762056E-2</v>
      </c>
      <c r="S1447" s="22">
        <f t="shared" si="315"/>
        <v>1.0280944193724111</v>
      </c>
      <c r="T1447" s="22">
        <f t="shared" si="316"/>
        <v>17.438379846170985</v>
      </c>
      <c r="U1447" s="39">
        <f t="shared" si="306"/>
        <v>0.1541975191319529</v>
      </c>
      <c r="V1447" s="39">
        <f t="shared" si="307"/>
        <v>5.7934289000677541E-2</v>
      </c>
      <c r="W1447" s="39">
        <f t="shared" si="308"/>
        <v>9.6263230131275357E-2</v>
      </c>
      <c r="Z1447" s="37"/>
      <c r="AA1447" s="37"/>
    </row>
    <row r="1448" spans="1:27">
      <c r="A1448" s="1">
        <v>1990.12</v>
      </c>
      <c r="B1448" s="11">
        <v>328.75</v>
      </c>
      <c r="C1448" s="4">
        <v>12.09</v>
      </c>
      <c r="D1448" s="11">
        <v>21.34</v>
      </c>
      <c r="E1448" s="11">
        <v>133.80000000000001</v>
      </c>
      <c r="F1448" s="4">
        <f t="shared" si="312"/>
        <v>1990.9583333332243</v>
      </c>
      <c r="G1448" s="22">
        <v>8.08</v>
      </c>
      <c r="H1448" s="22">
        <f>G1448+100*variable_alloc_parm!B$8</f>
        <v>8.08</v>
      </c>
      <c r="I1448" s="4">
        <f t="shared" si="309"/>
        <v>748.65564275037377</v>
      </c>
      <c r="J1448" s="4">
        <f t="shared" si="310"/>
        <v>27.532309417040359</v>
      </c>
      <c r="K1448" s="33">
        <f t="shared" si="313"/>
        <v>258165.23338152937</v>
      </c>
      <c r="L1448" s="4">
        <f t="shared" si="314"/>
        <v>48.597144992526161</v>
      </c>
      <c r="M1448" s="33">
        <f t="shared" si="311"/>
        <v>16758.162982089238</v>
      </c>
      <c r="N1448" s="15">
        <f t="shared" si="303"/>
        <v>15.846314974728777</v>
      </c>
      <c r="O1448" s="6"/>
      <c r="P1448" s="7">
        <f t="shared" si="304"/>
        <v>18.796495662019172</v>
      </c>
      <c r="Q1448" s="7"/>
      <c r="R1448" s="46">
        <f t="shared" si="305"/>
        <v>2.7133502870889809E-2</v>
      </c>
      <c r="S1448" s="22">
        <f t="shared" si="315"/>
        <v>1.006052893220839</v>
      </c>
      <c r="T1448" s="22">
        <f t="shared" si="316"/>
        <v>17.928301002744714</v>
      </c>
      <c r="U1448" s="39">
        <f t="shared" si="306"/>
        <v>0.1452233619885599</v>
      </c>
      <c r="V1448" s="39">
        <f t="shared" si="307"/>
        <v>5.9399968703881978E-2</v>
      </c>
      <c r="W1448" s="39">
        <f t="shared" si="308"/>
        <v>8.5823393284677918E-2</v>
      </c>
      <c r="Z1448" s="37"/>
      <c r="AA1448" s="37"/>
    </row>
    <row r="1449" spans="1:27">
      <c r="A1449" s="1">
        <v>1991.01</v>
      </c>
      <c r="B1449" s="11">
        <v>325.49</v>
      </c>
      <c r="C1449" s="4">
        <v>12.1067</v>
      </c>
      <c r="D1449" s="11">
        <v>21.183299999999999</v>
      </c>
      <c r="E1449" s="11">
        <v>134.6</v>
      </c>
      <c r="F1449" s="4">
        <f t="shared" si="312"/>
        <v>1991.0416666665576</v>
      </c>
      <c r="G1449" s="22">
        <v>8.09</v>
      </c>
      <c r="H1449" s="22">
        <f>G1449+100*variable_alloc_parm!B$8</f>
        <v>8.09</v>
      </c>
      <c r="I1449" s="4">
        <f t="shared" si="309"/>
        <v>736.82617384843991</v>
      </c>
      <c r="J1449" s="4">
        <f t="shared" si="310"/>
        <v>27.406474665676082</v>
      </c>
      <c r="K1449" s="33">
        <f t="shared" si="313"/>
        <v>254873.54507815733</v>
      </c>
      <c r="L1449" s="4">
        <f t="shared" si="314"/>
        <v>47.953577340267472</v>
      </c>
      <c r="M1449" s="33">
        <f t="shared" si="311"/>
        <v>16587.491988860274</v>
      </c>
      <c r="N1449" s="15">
        <f t="shared" si="303"/>
        <v>15.60619011880237</v>
      </c>
      <c r="O1449" s="6"/>
      <c r="P1449" s="7">
        <f t="shared" si="304"/>
        <v>18.503950717933993</v>
      </c>
      <c r="Q1449" s="7"/>
      <c r="R1449" s="46">
        <f t="shared" si="305"/>
        <v>2.7783293808916643E-2</v>
      </c>
      <c r="S1449" s="22">
        <f t="shared" si="315"/>
        <v>1.02324270106363</v>
      </c>
      <c r="T1449" s="22">
        <f t="shared" si="316"/>
        <v>17.929616603442895</v>
      </c>
      <c r="U1449" s="39">
        <f t="shared" si="306"/>
        <v>0.14649112480055959</v>
      </c>
      <c r="V1449" s="39">
        <f t="shared" si="307"/>
        <v>5.9838163099276143E-2</v>
      </c>
      <c r="W1449" s="39">
        <f t="shared" si="308"/>
        <v>8.6652961701283449E-2</v>
      </c>
      <c r="Z1449" s="37"/>
      <c r="AA1449" s="37"/>
    </row>
    <row r="1450" spans="1:27">
      <c r="A1450" s="1">
        <v>1991.02</v>
      </c>
      <c r="B1450" s="11">
        <v>362.26</v>
      </c>
      <c r="C1450" s="4">
        <v>12.113300000000001</v>
      </c>
      <c r="D1450" s="11">
        <v>21.026700000000002</v>
      </c>
      <c r="E1450" s="11">
        <v>134.80000000000001</v>
      </c>
      <c r="F1450" s="4">
        <f t="shared" si="312"/>
        <v>1991.1249999998909</v>
      </c>
      <c r="G1450" s="22">
        <v>7.85</v>
      </c>
      <c r="H1450" s="22">
        <f>G1450+100*variable_alloc_parm!B$8</f>
        <v>7.85</v>
      </c>
      <c r="I1450" s="4">
        <f t="shared" si="309"/>
        <v>818.84734421364988</v>
      </c>
      <c r="J1450" s="4">
        <f t="shared" si="310"/>
        <v>27.380730786350153</v>
      </c>
      <c r="K1450" s="33">
        <f t="shared" si="313"/>
        <v>284034.53204981337</v>
      </c>
      <c r="L1450" s="4">
        <f t="shared" si="314"/>
        <v>47.528453189910984</v>
      </c>
      <c r="M1450" s="33">
        <f t="shared" si="311"/>
        <v>16486.249917329573</v>
      </c>
      <c r="N1450" s="15">
        <f t="shared" si="303"/>
        <v>17.354664745205124</v>
      </c>
      <c r="O1450" s="6"/>
      <c r="P1450" s="7">
        <f t="shared" si="304"/>
        <v>20.56314129301618</v>
      </c>
      <c r="Q1450" s="7"/>
      <c r="R1450" s="46">
        <f t="shared" si="305"/>
        <v>2.2807981407616154E-2</v>
      </c>
      <c r="S1450" s="22">
        <f t="shared" si="315"/>
        <v>0.98886548948578612</v>
      </c>
      <c r="T1450" s="22">
        <f t="shared" si="316"/>
        <v>18.319129219490076</v>
      </c>
      <c r="U1450" s="39">
        <f t="shared" si="306"/>
        <v>0.13123983886399659</v>
      </c>
      <c r="V1450" s="39">
        <f t="shared" si="307"/>
        <v>5.8084604399085915E-2</v>
      </c>
      <c r="W1450" s="39">
        <f t="shared" si="308"/>
        <v>7.3155234464910679E-2</v>
      </c>
      <c r="Z1450" s="37"/>
      <c r="AA1450" s="37"/>
    </row>
    <row r="1451" spans="1:27">
      <c r="A1451" s="1">
        <v>1991.03</v>
      </c>
      <c r="B1451" s="11">
        <v>372.28</v>
      </c>
      <c r="C1451" s="4">
        <v>12.11</v>
      </c>
      <c r="D1451" s="11">
        <v>20.94</v>
      </c>
      <c r="E1451" s="11">
        <v>135</v>
      </c>
      <c r="F1451" s="4">
        <f t="shared" si="312"/>
        <v>1991.2083333332241</v>
      </c>
      <c r="G1451" s="22">
        <v>8.11</v>
      </c>
      <c r="H1451" s="22">
        <f>G1451+100*variable_alloc_parm!B$8</f>
        <v>8.11</v>
      </c>
      <c r="I1451" s="4">
        <f t="shared" si="309"/>
        <v>840.24974814814823</v>
      </c>
      <c r="J1451" s="4">
        <f t="shared" si="310"/>
        <v>27.332718518518522</v>
      </c>
      <c r="K1451" s="33">
        <f t="shared" si="313"/>
        <v>292248.4864903366</v>
      </c>
      <c r="L1451" s="4">
        <f t="shared" si="314"/>
        <v>47.262355555555565</v>
      </c>
      <c r="M1451" s="33">
        <f t="shared" si="311"/>
        <v>16438.388597581521</v>
      </c>
      <c r="N1451" s="15">
        <f t="shared" si="303"/>
        <v>17.818620083397388</v>
      </c>
      <c r="O1451" s="6"/>
      <c r="P1451" s="7">
        <f t="shared" si="304"/>
        <v>21.098075248981402</v>
      </c>
      <c r="Q1451" s="7"/>
      <c r="R1451" s="46">
        <f t="shared" si="305"/>
        <v>1.8152543511216597E-2</v>
      </c>
      <c r="S1451" s="22">
        <f t="shared" si="315"/>
        <v>1.0115317115191491</v>
      </c>
      <c r="T1451" s="22">
        <f t="shared" si="316"/>
        <v>18.088317416388001</v>
      </c>
      <c r="U1451" s="39">
        <f t="shared" si="306"/>
        <v>0.11707815588530535</v>
      </c>
      <c r="V1451" s="39">
        <f t="shared" si="307"/>
        <v>6.1361340287137134E-2</v>
      </c>
      <c r="W1451" s="39">
        <f t="shared" si="308"/>
        <v>5.5716815598168212E-2</v>
      </c>
      <c r="Z1451" s="37"/>
      <c r="AA1451" s="37"/>
    </row>
    <row r="1452" spans="1:27">
      <c r="A1452" s="1">
        <v>1991.04</v>
      </c>
      <c r="B1452" s="11">
        <v>379.68</v>
      </c>
      <c r="C1452" s="4">
        <v>12.13</v>
      </c>
      <c r="D1452" s="11">
        <v>20.363299999999999</v>
      </c>
      <c r="E1452" s="11">
        <v>135.19999999999999</v>
      </c>
      <c r="F1452" s="4">
        <f t="shared" si="312"/>
        <v>1991.2916666665574</v>
      </c>
      <c r="G1452" s="22">
        <v>8.0399999999999991</v>
      </c>
      <c r="H1452" s="22">
        <f>G1452+100*variable_alloc_parm!B$8</f>
        <v>8.0399999999999991</v>
      </c>
      <c r="I1452" s="4">
        <f t="shared" si="309"/>
        <v>855.68414201183452</v>
      </c>
      <c r="J1452" s="4">
        <f t="shared" si="310"/>
        <v>27.337359467455631</v>
      </c>
      <c r="K1452" s="33">
        <f t="shared" si="313"/>
        <v>298409.09935421083</v>
      </c>
      <c r="L1452" s="4">
        <f t="shared" si="314"/>
        <v>45.892733062130191</v>
      </c>
      <c r="M1452" s="33">
        <f t="shared" si="311"/>
        <v>16004.51436177729</v>
      </c>
      <c r="N1452" s="15">
        <f t="shared" si="303"/>
        <v>18.155345895198028</v>
      </c>
      <c r="O1452" s="6"/>
      <c r="P1452" s="7">
        <f t="shared" si="304"/>
        <v>21.481531873630122</v>
      </c>
      <c r="Q1452" s="7"/>
      <c r="R1452" s="46">
        <f t="shared" si="305"/>
        <v>1.7261417915378822E-2</v>
      </c>
      <c r="S1452" s="22">
        <f t="shared" si="315"/>
        <v>1.0046569160399428</v>
      </c>
      <c r="T1452" s="22">
        <f t="shared" si="316"/>
        <v>18.269840244708426</v>
      </c>
      <c r="U1452" s="39">
        <f t="shared" si="306"/>
        <v>0.11480660490880812</v>
      </c>
      <c r="V1452" s="39">
        <f t="shared" si="307"/>
        <v>5.8247130448033646E-2</v>
      </c>
      <c r="W1452" s="39">
        <f t="shared" si="308"/>
        <v>5.6559474460774473E-2</v>
      </c>
      <c r="Z1452" s="37"/>
      <c r="AA1452" s="37"/>
    </row>
    <row r="1453" spans="1:27">
      <c r="A1453" s="1">
        <v>1991.05</v>
      </c>
      <c r="B1453" s="11">
        <v>377.99</v>
      </c>
      <c r="C1453" s="4">
        <v>12.14</v>
      </c>
      <c r="D1453" s="11">
        <v>19.8567</v>
      </c>
      <c r="E1453" s="11">
        <v>135.6</v>
      </c>
      <c r="F1453" s="4">
        <f t="shared" si="312"/>
        <v>1991.3749999998906</v>
      </c>
      <c r="G1453" s="22">
        <v>8.07</v>
      </c>
      <c r="H1453" s="22">
        <f>G1453+100*variable_alloc_parm!B$8</f>
        <v>8.07</v>
      </c>
      <c r="I1453" s="4">
        <f t="shared" si="309"/>
        <v>849.36248525073756</v>
      </c>
      <c r="J1453" s="4">
        <f t="shared" si="310"/>
        <v>27.279188790560479</v>
      </c>
      <c r="K1453" s="33">
        <f t="shared" si="313"/>
        <v>296997.27382029011</v>
      </c>
      <c r="L1453" s="4">
        <f t="shared" si="314"/>
        <v>44.619000663716818</v>
      </c>
      <c r="M1453" s="33">
        <f t="shared" si="311"/>
        <v>15601.962398654341</v>
      </c>
      <c r="N1453" s="15">
        <f t="shared" si="303"/>
        <v>18.03543091100406</v>
      </c>
      <c r="O1453" s="6"/>
      <c r="P1453" s="7">
        <f t="shared" si="304"/>
        <v>21.325816065887039</v>
      </c>
      <c r="Q1453" s="7"/>
      <c r="R1453" s="46">
        <f t="shared" si="305"/>
        <v>1.6819875859940409E-2</v>
      </c>
      <c r="S1453" s="22">
        <f t="shared" si="315"/>
        <v>0.99255227688549663</v>
      </c>
      <c r="T1453" s="22">
        <f t="shared" si="316"/>
        <v>18.300777046004207</v>
      </c>
      <c r="U1453" s="39">
        <f t="shared" si="306"/>
        <v>0.12227332751167408</v>
      </c>
      <c r="V1453" s="39">
        <f t="shared" si="307"/>
        <v>5.6005569106184705E-2</v>
      </c>
      <c r="W1453" s="39">
        <f t="shared" si="308"/>
        <v>6.6267758405489374E-2</v>
      </c>
      <c r="Z1453" s="37"/>
      <c r="AA1453" s="37"/>
    </row>
    <row r="1454" spans="1:27">
      <c r="A1454" s="1">
        <v>1991.06</v>
      </c>
      <c r="B1454" s="11">
        <v>378.29</v>
      </c>
      <c r="C1454" s="4">
        <v>12.15</v>
      </c>
      <c r="D1454" s="11">
        <v>19.41</v>
      </c>
      <c r="E1454" s="11">
        <v>136</v>
      </c>
      <c r="F1454" s="4">
        <f t="shared" si="312"/>
        <v>1991.4583333332239</v>
      </c>
      <c r="G1454" s="22">
        <v>8.2799999999999994</v>
      </c>
      <c r="H1454" s="22">
        <f>G1454+100*variable_alloc_parm!B$8</f>
        <v>8.2799999999999994</v>
      </c>
      <c r="I1454" s="4">
        <f t="shared" si="309"/>
        <v>847.53649264705894</v>
      </c>
      <c r="J1454" s="4">
        <f t="shared" si="310"/>
        <v>27.221360294117652</v>
      </c>
      <c r="K1454" s="33">
        <f t="shared" si="313"/>
        <v>297151.98710238043</v>
      </c>
      <c r="L1454" s="4">
        <f t="shared" si="314"/>
        <v>43.486963235294127</v>
      </c>
      <c r="M1454" s="33">
        <f t="shared" si="311"/>
        <v>15246.821405951003</v>
      </c>
      <c r="N1454" s="15">
        <f t="shared" si="303"/>
        <v>18.015227044688338</v>
      </c>
      <c r="O1454" s="6"/>
      <c r="P1454" s="7">
        <f t="shared" si="304"/>
        <v>21.289084627258891</v>
      </c>
      <c r="Q1454" s="7"/>
      <c r="R1454" s="46">
        <f t="shared" si="305"/>
        <v>1.4164945242447324E-2</v>
      </c>
      <c r="S1454" s="22">
        <f t="shared" si="315"/>
        <v>1.0075751819767564</v>
      </c>
      <c r="T1454" s="22">
        <f t="shared" si="316"/>
        <v>18.111052990709467</v>
      </c>
      <c r="U1454" s="39">
        <f t="shared" si="306"/>
        <v>0.11931551815623909</v>
      </c>
      <c r="V1454" s="39">
        <f t="shared" si="307"/>
        <v>5.8291164082351576E-2</v>
      </c>
      <c r="W1454" s="39">
        <f t="shared" si="308"/>
        <v>6.102435407388751E-2</v>
      </c>
      <c r="Z1454" s="37"/>
      <c r="AA1454" s="37"/>
    </row>
    <row r="1455" spans="1:27">
      <c r="A1455" s="1">
        <v>1991.07</v>
      </c>
      <c r="B1455" s="11">
        <v>380.23</v>
      </c>
      <c r="C1455" s="4">
        <v>12.193300000000001</v>
      </c>
      <c r="D1455" s="11">
        <v>18.84</v>
      </c>
      <c r="E1455" s="11">
        <v>136.19999999999999</v>
      </c>
      <c r="F1455" s="4">
        <f t="shared" si="312"/>
        <v>1991.5416666665571</v>
      </c>
      <c r="G1455" s="22">
        <v>8.27</v>
      </c>
      <c r="H1455" s="22">
        <f>G1455+100*variable_alloc_parm!B$8</f>
        <v>8.27</v>
      </c>
      <c r="I1455" s="4">
        <f t="shared" si="309"/>
        <v>850.63201908957433</v>
      </c>
      <c r="J1455" s="4">
        <f t="shared" si="310"/>
        <v>27.27825631424377</v>
      </c>
      <c r="K1455" s="33">
        <f t="shared" si="313"/>
        <v>299034.29445598787</v>
      </c>
      <c r="L1455" s="4">
        <f t="shared" si="314"/>
        <v>42.147929515418511</v>
      </c>
      <c r="M1455" s="33">
        <f t="shared" si="311"/>
        <v>14816.83746035508</v>
      </c>
      <c r="N1455" s="15">
        <f t="shared" si="303"/>
        <v>18.103452345519756</v>
      </c>
      <c r="O1455" s="6"/>
      <c r="P1455" s="7">
        <f t="shared" si="304"/>
        <v>21.381252264915336</v>
      </c>
      <c r="Q1455" s="7"/>
      <c r="R1455" s="46">
        <f t="shared" si="305"/>
        <v>1.3004730493853887E-2</v>
      </c>
      <c r="S1455" s="22">
        <f t="shared" si="315"/>
        <v>1.0322756849824446</v>
      </c>
      <c r="T1455" s="22">
        <f t="shared" si="316"/>
        <v>18.221451261050287</v>
      </c>
      <c r="U1455" s="39">
        <f t="shared" si="306"/>
        <v>0.11591094263251822</v>
      </c>
      <c r="V1455" s="39">
        <f t="shared" si="307"/>
        <v>5.8735355995332084E-2</v>
      </c>
      <c r="W1455" s="39">
        <f t="shared" si="308"/>
        <v>5.7175586637186138E-2</v>
      </c>
      <c r="Z1455" s="37"/>
      <c r="AA1455" s="37"/>
    </row>
    <row r="1456" spans="1:27">
      <c r="A1456" s="1">
        <v>1991.08</v>
      </c>
      <c r="B1456" s="11">
        <v>389.4</v>
      </c>
      <c r="C1456" s="4">
        <v>12.236700000000001</v>
      </c>
      <c r="D1456" s="11">
        <v>18.329999999999998</v>
      </c>
      <c r="E1456" s="11">
        <v>136.6</v>
      </c>
      <c r="F1456" s="4">
        <f t="shared" si="312"/>
        <v>1991.6249999998904</v>
      </c>
      <c r="G1456" s="22">
        <v>7.9</v>
      </c>
      <c r="H1456" s="22">
        <f>G1456+100*variable_alloc_parm!B$8</f>
        <v>7.9</v>
      </c>
      <c r="I1456" s="4">
        <f t="shared" si="309"/>
        <v>868.59575402635437</v>
      </c>
      <c r="J1456" s="4">
        <f t="shared" si="310"/>
        <v>27.29518660322109</v>
      </c>
      <c r="K1456" s="33">
        <f t="shared" si="313"/>
        <v>306148.9524269164</v>
      </c>
      <c r="L1456" s="4">
        <f t="shared" si="314"/>
        <v>40.886903367496345</v>
      </c>
      <c r="M1456" s="33">
        <f t="shared" si="311"/>
        <v>14411.171797599842</v>
      </c>
      <c r="N1456" s="15">
        <f t="shared" si="303"/>
        <v>18.512258455337726</v>
      </c>
      <c r="O1456" s="6"/>
      <c r="P1456" s="7">
        <f t="shared" si="304"/>
        <v>21.85184912250191</v>
      </c>
      <c r="Q1456" s="7"/>
      <c r="R1456" s="46">
        <f t="shared" si="305"/>
        <v>1.4998050819334093E-2</v>
      </c>
      <c r="S1456" s="22">
        <f t="shared" si="315"/>
        <v>1.0239219311221082</v>
      </c>
      <c r="T1456" s="22">
        <f t="shared" si="316"/>
        <v>18.754481840053902</v>
      </c>
      <c r="U1456" s="39">
        <f t="shared" si="306"/>
        <v>0.11099140275102304</v>
      </c>
      <c r="V1456" s="39">
        <f t="shared" si="307"/>
        <v>5.834582142913658E-2</v>
      </c>
      <c r="W1456" s="39">
        <f t="shared" si="308"/>
        <v>5.2645581321886459E-2</v>
      </c>
      <c r="Z1456" s="37"/>
      <c r="AA1456" s="37"/>
    </row>
    <row r="1457" spans="1:27">
      <c r="A1457" s="1">
        <v>1991.09</v>
      </c>
      <c r="B1457" s="11">
        <v>387.2</v>
      </c>
      <c r="C1457" s="4">
        <v>12.28</v>
      </c>
      <c r="D1457" s="11">
        <v>17.82</v>
      </c>
      <c r="E1457" s="11">
        <v>137.19999999999999</v>
      </c>
      <c r="F1457" s="4">
        <f t="shared" si="312"/>
        <v>1991.7083333332237</v>
      </c>
      <c r="G1457" s="22">
        <v>7.65</v>
      </c>
      <c r="H1457" s="22">
        <f>G1457+100*variable_alloc_parm!B$8</f>
        <v>7.65</v>
      </c>
      <c r="I1457" s="4">
        <f t="shared" si="309"/>
        <v>859.91137026239085</v>
      </c>
      <c r="J1457" s="4">
        <f t="shared" si="310"/>
        <v>27.271982507288634</v>
      </c>
      <c r="K1457" s="33">
        <f t="shared" si="313"/>
        <v>303889.05084464716</v>
      </c>
      <c r="L1457" s="4">
        <f t="shared" si="314"/>
        <v>39.575466472303219</v>
      </c>
      <c r="M1457" s="33">
        <f t="shared" si="311"/>
        <v>13985.802908191148</v>
      </c>
      <c r="N1457" s="15">
        <f t="shared" si="303"/>
        <v>18.357282591774332</v>
      </c>
      <c r="O1457" s="6"/>
      <c r="P1457" s="7">
        <f t="shared" si="304"/>
        <v>21.65841297607264</v>
      </c>
      <c r="Q1457" s="7"/>
      <c r="R1457" s="46">
        <f t="shared" si="305"/>
        <v>1.7400877305726377E-2</v>
      </c>
      <c r="S1457" s="22">
        <f t="shared" si="315"/>
        <v>1.0147411661972181</v>
      </c>
      <c r="T1457" s="22">
        <f t="shared" si="316"/>
        <v>19.119146580954936</v>
      </c>
      <c r="U1457" s="39">
        <f t="shared" si="306"/>
        <v>9.8134093264453881E-2</v>
      </c>
      <c r="V1457" s="39">
        <f t="shared" si="307"/>
        <v>5.8249776345245863E-2</v>
      </c>
      <c r="W1457" s="39">
        <f t="shared" si="308"/>
        <v>3.9884316919208018E-2</v>
      </c>
      <c r="Z1457" s="37"/>
      <c r="AA1457" s="37"/>
    </row>
    <row r="1458" spans="1:27">
      <c r="A1458" s="1">
        <v>1991.1</v>
      </c>
      <c r="B1458" s="11">
        <v>386.88</v>
      </c>
      <c r="C1458" s="4">
        <v>12.253299999999999</v>
      </c>
      <c r="D1458" s="11">
        <v>17.203299999999999</v>
      </c>
      <c r="E1458" s="11">
        <v>137.4</v>
      </c>
      <c r="F1458" s="4">
        <f t="shared" si="312"/>
        <v>1991.7916666665569</v>
      </c>
      <c r="G1458" s="22">
        <v>7.53</v>
      </c>
      <c r="H1458" s="22">
        <f>G1458+100*variable_alloc_parm!B$8</f>
        <v>7.53</v>
      </c>
      <c r="I1458" s="4">
        <f t="shared" si="309"/>
        <v>857.95004366812236</v>
      </c>
      <c r="J1458" s="4">
        <f t="shared" si="310"/>
        <v>27.173075036390102</v>
      </c>
      <c r="K1458" s="33">
        <f t="shared" si="313"/>
        <v>303996.1638074884</v>
      </c>
      <c r="L1458" s="4">
        <f t="shared" si="314"/>
        <v>38.150258442503642</v>
      </c>
      <c r="M1458" s="33">
        <f t="shared" si="311"/>
        <v>13517.724371457209</v>
      </c>
      <c r="N1458" s="15">
        <f t="shared" si="303"/>
        <v>18.34918799200199</v>
      </c>
      <c r="O1458" s="6"/>
      <c r="P1458" s="7">
        <f t="shared" si="304"/>
        <v>21.639545015859099</v>
      </c>
      <c r="Q1458" s="7"/>
      <c r="R1458" s="46">
        <f t="shared" si="305"/>
        <v>1.8553506314309715E-2</v>
      </c>
      <c r="S1458" s="22">
        <f t="shared" si="315"/>
        <v>1.0139809192833882</v>
      </c>
      <c r="T1458" s="22">
        <f t="shared" si="316"/>
        <v>19.37274494527232</v>
      </c>
      <c r="U1458" s="39">
        <f t="shared" si="306"/>
        <v>0.10191402515917058</v>
      </c>
      <c r="V1458" s="39">
        <f t="shared" si="307"/>
        <v>5.8962949864526548E-2</v>
      </c>
      <c r="W1458" s="39">
        <f t="shared" si="308"/>
        <v>4.2951075294644037E-2</v>
      </c>
      <c r="Z1458" s="37"/>
      <c r="AA1458" s="37"/>
    </row>
    <row r="1459" spans="1:27">
      <c r="A1459" s="1">
        <v>1991.11</v>
      </c>
      <c r="B1459" s="11">
        <v>385.92</v>
      </c>
      <c r="C1459" s="4">
        <v>12.226699999999999</v>
      </c>
      <c r="D1459" s="11">
        <v>16.5867</v>
      </c>
      <c r="E1459" s="11">
        <v>137.80000000000001</v>
      </c>
      <c r="F1459" s="4">
        <f t="shared" si="312"/>
        <v>1991.8749999998902</v>
      </c>
      <c r="G1459" s="22">
        <v>7.42</v>
      </c>
      <c r="H1459" s="22">
        <f>G1459+100*variable_alloc_parm!B$8</f>
        <v>7.42</v>
      </c>
      <c r="I1459" s="4">
        <f t="shared" si="309"/>
        <v>853.33689404934694</v>
      </c>
      <c r="J1459" s="4">
        <f t="shared" si="310"/>
        <v>27.035380914368648</v>
      </c>
      <c r="K1459" s="33">
        <f t="shared" si="313"/>
        <v>303159.87722096808</v>
      </c>
      <c r="L1459" s="4">
        <f t="shared" si="314"/>
        <v>36.67610660377359</v>
      </c>
      <c r="M1459" s="33">
        <f t="shared" si="311"/>
        <v>13029.700288922657</v>
      </c>
      <c r="N1459" s="15">
        <f t="shared" si="303"/>
        <v>18.288868169301352</v>
      </c>
      <c r="O1459" s="6"/>
      <c r="P1459" s="7">
        <f t="shared" si="304"/>
        <v>21.560296784423311</v>
      </c>
      <c r="Q1459" s="7"/>
      <c r="R1459" s="46">
        <f t="shared" si="305"/>
        <v>1.9802084951974282E-2</v>
      </c>
      <c r="S1459" s="22">
        <f t="shared" si="315"/>
        <v>1.0296381101008161</v>
      </c>
      <c r="T1459" s="22">
        <f t="shared" si="316"/>
        <v>19.58657313727495</v>
      </c>
      <c r="U1459" s="39">
        <f t="shared" si="306"/>
        <v>0.10785172037249691</v>
      </c>
      <c r="V1459" s="39">
        <f t="shared" si="307"/>
        <v>5.7711108473060824E-2</v>
      </c>
      <c r="W1459" s="39">
        <f t="shared" si="308"/>
        <v>5.0140611899436083E-2</v>
      </c>
      <c r="Z1459" s="37"/>
      <c r="AA1459" s="37"/>
    </row>
    <row r="1460" spans="1:27">
      <c r="A1460" s="1">
        <v>1991.12</v>
      </c>
      <c r="B1460" s="11">
        <v>388.51</v>
      </c>
      <c r="C1460" s="4">
        <v>12.2</v>
      </c>
      <c r="D1460" s="11">
        <v>15.97</v>
      </c>
      <c r="E1460" s="11">
        <v>137.9</v>
      </c>
      <c r="F1460" s="4">
        <f t="shared" si="312"/>
        <v>1991.9583333332234</v>
      </c>
      <c r="G1460" s="22">
        <v>7.09</v>
      </c>
      <c r="H1460" s="22">
        <f>G1460+100*variable_alloc_parm!B$8</f>
        <v>7.09</v>
      </c>
      <c r="I1460" s="4">
        <f t="shared" si="309"/>
        <v>858.44087744742581</v>
      </c>
      <c r="J1460" s="4">
        <f t="shared" si="310"/>
        <v>26.956780275562</v>
      </c>
      <c r="K1460" s="33">
        <f t="shared" si="313"/>
        <v>305771.2032350229</v>
      </c>
      <c r="L1460" s="4">
        <f t="shared" si="314"/>
        <v>35.286867295141413</v>
      </c>
      <c r="M1460" s="33">
        <f t="shared" si="311"/>
        <v>12568.958625680976</v>
      </c>
      <c r="N1460" s="15">
        <f t="shared" si="303"/>
        <v>18.441652313512737</v>
      </c>
      <c r="O1460" s="6"/>
      <c r="P1460" s="7">
        <f t="shared" si="304"/>
        <v>21.732934673031163</v>
      </c>
      <c r="Q1460" s="7"/>
      <c r="R1460" s="46">
        <f t="shared" si="305"/>
        <v>2.2392289241092427E-2</v>
      </c>
      <c r="S1460" s="22">
        <f t="shared" si="315"/>
        <v>1.0101841162442249</v>
      </c>
      <c r="T1460" s="22">
        <f t="shared" si="316"/>
        <v>20.152457723361952</v>
      </c>
      <c r="U1460" s="39">
        <f t="shared" si="306"/>
        <v>0.1089524690551531</v>
      </c>
      <c r="V1460" s="39">
        <f t="shared" si="307"/>
        <v>5.1875057805703229E-2</v>
      </c>
      <c r="W1460" s="39">
        <f t="shared" si="308"/>
        <v>5.7077411249449872E-2</v>
      </c>
      <c r="Z1460" s="37"/>
      <c r="AA1460" s="37"/>
    </row>
    <row r="1461" spans="1:27">
      <c r="A1461" s="1">
        <v>1992.01</v>
      </c>
      <c r="B1461" s="11">
        <v>416.08</v>
      </c>
      <c r="C1461" s="4">
        <v>12.24</v>
      </c>
      <c r="D1461" s="11">
        <v>16.046700000000001</v>
      </c>
      <c r="E1461" s="11">
        <v>138.1</v>
      </c>
      <c r="F1461" s="4">
        <f t="shared" si="312"/>
        <v>1992.0416666665567</v>
      </c>
      <c r="G1461" s="22">
        <v>7.03</v>
      </c>
      <c r="H1461" s="22">
        <f>G1461+100*variable_alloc_parm!B$8</f>
        <v>7.03</v>
      </c>
      <c r="I1461" s="4">
        <f t="shared" si="309"/>
        <v>918.02734250543097</v>
      </c>
      <c r="J1461" s="4">
        <f t="shared" si="310"/>
        <v>27.005995655322238</v>
      </c>
      <c r="K1461" s="33">
        <f t="shared" si="313"/>
        <v>327797.13838818652</v>
      </c>
      <c r="L1461" s="4">
        <f t="shared" si="314"/>
        <v>35.404992686459096</v>
      </c>
      <c r="M1461" s="33">
        <f t="shared" si="311"/>
        <v>12641.949482247916</v>
      </c>
      <c r="N1461" s="15">
        <f t="shared" si="303"/>
        <v>19.773068211462647</v>
      </c>
      <c r="O1461" s="6"/>
      <c r="P1461" s="7">
        <f t="shared" si="304"/>
        <v>23.291329926002017</v>
      </c>
      <c r="Q1461" s="7"/>
      <c r="R1461" s="46">
        <f t="shared" si="305"/>
        <v>1.9160569763829335E-2</v>
      </c>
      <c r="S1461" s="22">
        <f t="shared" si="315"/>
        <v>0.98406550187061759</v>
      </c>
      <c r="T1461" s="22">
        <f t="shared" si="316"/>
        <v>20.328210157124552</v>
      </c>
      <c r="U1461" s="39">
        <f t="shared" si="306"/>
        <v>0.10068838924166124</v>
      </c>
      <c r="V1461" s="39">
        <f t="shared" si="307"/>
        <v>5.15763884232876E-2</v>
      </c>
      <c r="W1461" s="39">
        <f t="shared" si="308"/>
        <v>4.9112000818373636E-2</v>
      </c>
      <c r="Z1461" s="37"/>
      <c r="AA1461" s="37"/>
    </row>
    <row r="1462" spans="1:27">
      <c r="A1462" s="1">
        <v>1992.02</v>
      </c>
      <c r="B1462" s="11">
        <v>412.56</v>
      </c>
      <c r="C1462" s="4">
        <v>12.28</v>
      </c>
      <c r="D1462" s="11">
        <v>16.1233</v>
      </c>
      <c r="E1462" s="11">
        <v>138.6</v>
      </c>
      <c r="F1462" s="4">
        <f t="shared" si="312"/>
        <v>1992.12499999989</v>
      </c>
      <c r="G1462" s="22">
        <v>7.34</v>
      </c>
      <c r="H1462" s="22">
        <f>G1462+100*variable_alloc_parm!B$8</f>
        <v>7.34</v>
      </c>
      <c r="I1462" s="4">
        <f t="shared" si="309"/>
        <v>906.97714285714301</v>
      </c>
      <c r="J1462" s="4">
        <f t="shared" si="310"/>
        <v>26.996507936507939</v>
      </c>
      <c r="K1462" s="33">
        <f t="shared" si="313"/>
        <v>324654.77484508965</v>
      </c>
      <c r="L1462" s="4">
        <f t="shared" si="314"/>
        <v>35.445667460317466</v>
      </c>
      <c r="M1462" s="33">
        <f t="shared" si="311"/>
        <v>12687.866810305977</v>
      </c>
      <c r="N1462" s="15">
        <f t="shared" si="303"/>
        <v>19.582982970386748</v>
      </c>
      <c r="O1462" s="6"/>
      <c r="P1462" s="7">
        <f t="shared" si="304"/>
        <v>23.058298827241988</v>
      </c>
      <c r="Q1462" s="7"/>
      <c r="R1462" s="46">
        <f t="shared" si="305"/>
        <v>1.6596949753805747E-2</v>
      </c>
      <c r="S1462" s="22">
        <f t="shared" si="315"/>
        <v>0.99217913819458503</v>
      </c>
      <c r="T1462" s="22">
        <f t="shared" si="316"/>
        <v>19.932124780869682</v>
      </c>
      <c r="U1462" s="39">
        <f t="shared" si="306"/>
        <v>9.756520998755569E-2</v>
      </c>
      <c r="V1462" s="39">
        <f t="shared" si="307"/>
        <v>5.4737905223336547E-2</v>
      </c>
      <c r="W1462" s="39">
        <f t="shared" si="308"/>
        <v>4.2827304764219143E-2</v>
      </c>
      <c r="Z1462" s="37"/>
      <c r="AA1462" s="37"/>
    </row>
    <row r="1463" spans="1:27">
      <c r="A1463" s="1">
        <v>1992.03</v>
      </c>
      <c r="B1463" s="11">
        <v>407.36</v>
      </c>
      <c r="C1463" s="4">
        <v>12.32</v>
      </c>
      <c r="D1463" s="11">
        <v>16.190000000000001</v>
      </c>
      <c r="E1463" s="11">
        <v>139.30000000000001</v>
      </c>
      <c r="F1463" s="4">
        <f t="shared" si="312"/>
        <v>1992.2083333332232</v>
      </c>
      <c r="G1463" s="22">
        <v>7.54</v>
      </c>
      <c r="H1463" s="22">
        <f>G1463+100*variable_alloc_parm!B$8</f>
        <v>7.54</v>
      </c>
      <c r="I1463" s="4">
        <f t="shared" si="309"/>
        <v>891.04516870064617</v>
      </c>
      <c r="J1463" s="4">
        <f t="shared" si="310"/>
        <v>26.948341708542713</v>
      </c>
      <c r="K1463" s="33">
        <f t="shared" si="313"/>
        <v>319755.73646602046</v>
      </c>
      <c r="L1463" s="4">
        <f t="shared" si="314"/>
        <v>35.413445800430729</v>
      </c>
      <c r="M1463" s="33">
        <f t="shared" si="311"/>
        <v>12708.2810619228</v>
      </c>
      <c r="N1463" s="15">
        <f t="shared" si="303"/>
        <v>19.283561861298562</v>
      </c>
      <c r="O1463" s="6"/>
      <c r="P1463" s="7">
        <f t="shared" si="304"/>
        <v>22.698465263289918</v>
      </c>
      <c r="Q1463" s="7"/>
      <c r="R1463" s="46">
        <f t="shared" si="305"/>
        <v>1.6023313388900992E-2</v>
      </c>
      <c r="S1463" s="22">
        <f t="shared" si="315"/>
        <v>1.0104755563451913</v>
      </c>
      <c r="T1463" s="22">
        <f t="shared" si="316"/>
        <v>19.676860305121114</v>
      </c>
      <c r="U1463" s="39">
        <f t="shared" si="306"/>
        <v>0.10393468426540964</v>
      </c>
      <c r="V1463" s="39">
        <f t="shared" si="307"/>
        <v>5.28993096145427E-2</v>
      </c>
      <c r="W1463" s="39">
        <f t="shared" si="308"/>
        <v>5.1035374650866938E-2</v>
      </c>
      <c r="Z1463" s="37"/>
      <c r="AA1463" s="37"/>
    </row>
    <row r="1464" spans="1:27">
      <c r="A1464" s="1">
        <v>1992.04</v>
      </c>
      <c r="B1464" s="11">
        <v>407.41</v>
      </c>
      <c r="C1464" s="4">
        <v>12.32</v>
      </c>
      <c r="D1464" s="11">
        <v>16.4833</v>
      </c>
      <c r="E1464" s="11">
        <v>139.5</v>
      </c>
      <c r="F1464" s="4">
        <f t="shared" si="312"/>
        <v>1992.2916666665565</v>
      </c>
      <c r="G1464" s="22">
        <v>7.48</v>
      </c>
      <c r="H1464" s="22">
        <f>G1464+100*variable_alloc_parm!B$8</f>
        <v>7.48</v>
      </c>
      <c r="I1464" s="4">
        <f t="shared" si="309"/>
        <v>889.87689605734784</v>
      </c>
      <c r="J1464" s="4">
        <f t="shared" si="310"/>
        <v>26.909706093189968</v>
      </c>
      <c r="K1464" s="33">
        <f t="shared" si="313"/>
        <v>320141.21920034988</v>
      </c>
      <c r="L1464" s="4">
        <f t="shared" si="314"/>
        <v>36.003308315412191</v>
      </c>
      <c r="M1464" s="33">
        <f t="shared" si="311"/>
        <v>12952.514072912121</v>
      </c>
      <c r="N1464" s="15">
        <f t="shared" si="303"/>
        <v>19.30122950788105</v>
      </c>
      <c r="O1464" s="6"/>
      <c r="P1464" s="7">
        <f t="shared" si="304"/>
        <v>22.712689513614702</v>
      </c>
      <c r="Q1464" s="7"/>
      <c r="R1464" s="46">
        <f t="shared" si="305"/>
        <v>1.6285934688981187E-2</v>
      </c>
      <c r="S1464" s="22">
        <f t="shared" si="315"/>
        <v>1.0125464539191733</v>
      </c>
      <c r="T1464" s="22">
        <f t="shared" si="316"/>
        <v>19.854480290303808</v>
      </c>
      <c r="U1464" s="39">
        <f t="shared" si="306"/>
        <v>9.9247300865846988E-2</v>
      </c>
      <c r="V1464" s="39">
        <f t="shared" si="307"/>
        <v>5.2394119366989456E-2</v>
      </c>
      <c r="W1464" s="39">
        <f t="shared" si="308"/>
        <v>4.6853181498857532E-2</v>
      </c>
      <c r="Z1464" s="37"/>
      <c r="AA1464" s="37"/>
    </row>
    <row r="1465" spans="1:27">
      <c r="A1465" s="1">
        <v>1992.05</v>
      </c>
      <c r="B1465" s="11">
        <v>414.81</v>
      </c>
      <c r="C1465" s="4">
        <v>12.32</v>
      </c>
      <c r="D1465" s="11">
        <v>16.7667</v>
      </c>
      <c r="E1465" s="11">
        <v>139.69999999999999</v>
      </c>
      <c r="F1465" s="4">
        <f t="shared" si="312"/>
        <v>1992.3749999998897</v>
      </c>
      <c r="G1465" s="22">
        <v>7.39</v>
      </c>
      <c r="H1465" s="22">
        <f>G1465+100*variable_alloc_parm!B$8</f>
        <v>7.39</v>
      </c>
      <c r="I1465" s="4">
        <f t="shared" si="309"/>
        <v>904.74307086614192</v>
      </c>
      <c r="J1465" s="4">
        <f t="shared" si="310"/>
        <v>26.871181102362211</v>
      </c>
      <c r="K1465" s="33">
        <f t="shared" si="313"/>
        <v>326295.05509497452</v>
      </c>
      <c r="L1465" s="4">
        <f t="shared" si="314"/>
        <v>36.56988897637796</v>
      </c>
      <c r="M1465" s="33">
        <f t="shared" si="311"/>
        <v>13188.908898678696</v>
      </c>
      <c r="N1465" s="15">
        <f t="shared" si="303"/>
        <v>19.662279795641695</v>
      </c>
      <c r="O1465" s="6"/>
      <c r="P1465" s="7">
        <f t="shared" si="304"/>
        <v>23.130349591325842</v>
      </c>
      <c r="Q1465" s="7"/>
      <c r="R1465" s="46">
        <f t="shared" si="305"/>
        <v>1.5402822169063295E-2</v>
      </c>
      <c r="S1465" s="22">
        <f t="shared" si="315"/>
        <v>1.0153293568561221</v>
      </c>
      <c r="T1465" s="22">
        <f t="shared" si="316"/>
        <v>20.074802533454232</v>
      </c>
      <c r="U1465" s="39">
        <f t="shared" si="306"/>
        <v>9.4022837076815691E-2</v>
      </c>
      <c r="V1465" s="39">
        <f t="shared" si="307"/>
        <v>5.2093917979996407E-2</v>
      </c>
      <c r="W1465" s="39">
        <f t="shared" si="308"/>
        <v>4.1928919096819284E-2</v>
      </c>
      <c r="Z1465" s="37"/>
      <c r="AA1465" s="37"/>
    </row>
    <row r="1466" spans="1:27">
      <c r="A1466" s="1">
        <v>1992.06</v>
      </c>
      <c r="B1466" s="11">
        <v>408.27</v>
      </c>
      <c r="C1466" s="4">
        <v>12.32</v>
      </c>
      <c r="D1466" s="11">
        <v>17.05</v>
      </c>
      <c r="E1466" s="11">
        <v>140.19999999999999</v>
      </c>
      <c r="F1466" s="4">
        <f t="shared" si="312"/>
        <v>1992.458333333223</v>
      </c>
      <c r="G1466" s="22">
        <v>7.26</v>
      </c>
      <c r="H1466" s="22">
        <f>G1466+100*variable_alloc_parm!B$8</f>
        <v>7.26</v>
      </c>
      <c r="I1466" s="4">
        <f t="shared" si="309"/>
        <v>887.30291726105577</v>
      </c>
      <c r="J1466" s="4">
        <f t="shared" si="310"/>
        <v>26.775349500713272</v>
      </c>
      <c r="K1466" s="33">
        <f t="shared" si="313"/>
        <v>320809.98348050832</v>
      </c>
      <c r="L1466" s="4">
        <f t="shared" si="314"/>
        <v>37.055171184022832</v>
      </c>
      <c r="M1466" s="33">
        <f t="shared" si="311"/>
        <v>13397.531580431252</v>
      </c>
      <c r="N1466" s="15">
        <f t="shared" si="303"/>
        <v>19.315365967644599</v>
      </c>
      <c r="O1466" s="6"/>
      <c r="P1466" s="7">
        <f t="shared" si="304"/>
        <v>22.716805900471652</v>
      </c>
      <c r="Q1466" s="7"/>
      <c r="R1466" s="46">
        <f t="shared" si="305"/>
        <v>1.6695001272217132E-2</v>
      </c>
      <c r="S1466" s="22">
        <f t="shared" si="315"/>
        <v>1.0362324502452476</v>
      </c>
      <c r="T1466" s="22">
        <f t="shared" si="316"/>
        <v>20.309845416827471</v>
      </c>
      <c r="U1466" s="39">
        <f t="shared" si="306"/>
        <v>8.9151160617102709E-2</v>
      </c>
      <c r="V1466" s="39">
        <f t="shared" si="307"/>
        <v>5.3132868783135168E-2</v>
      </c>
      <c r="W1466" s="39">
        <f t="shared" si="308"/>
        <v>3.6018291833967542E-2</v>
      </c>
      <c r="Z1466" s="37"/>
      <c r="AA1466" s="37"/>
    </row>
    <row r="1467" spans="1:27">
      <c r="A1467" s="1">
        <v>1992.07</v>
      </c>
      <c r="B1467" s="11">
        <v>415.05</v>
      </c>
      <c r="C1467" s="4">
        <v>12.343299999999999</v>
      </c>
      <c r="D1467" s="11">
        <v>17.38</v>
      </c>
      <c r="E1467" s="11">
        <v>140.5</v>
      </c>
      <c r="F1467" s="4">
        <f t="shared" si="312"/>
        <v>1992.5416666665562</v>
      </c>
      <c r="G1467" s="22">
        <v>6.84</v>
      </c>
      <c r="H1467" s="22">
        <f>G1467+100*variable_alloc_parm!B$8</f>
        <v>6.84</v>
      </c>
      <c r="I1467" s="4">
        <f t="shared" si="309"/>
        <v>900.11199288256239</v>
      </c>
      <c r="J1467" s="4">
        <f t="shared" si="310"/>
        <v>26.768708256227761</v>
      </c>
      <c r="K1467" s="33">
        <f t="shared" si="313"/>
        <v>326247.71879704791</v>
      </c>
      <c r="L1467" s="4">
        <f t="shared" si="314"/>
        <v>37.691715302491104</v>
      </c>
      <c r="M1467" s="33">
        <f t="shared" si="311"/>
        <v>13661.451277418846</v>
      </c>
      <c r="N1467" s="15">
        <f t="shared" si="303"/>
        <v>19.620740694824413</v>
      </c>
      <c r="O1467" s="6"/>
      <c r="P1467" s="7">
        <f t="shared" si="304"/>
        <v>23.07054366253529</v>
      </c>
      <c r="Q1467" s="7"/>
      <c r="R1467" s="46">
        <f t="shared" si="305"/>
        <v>1.9777611352638613E-2</v>
      </c>
      <c r="S1467" s="22">
        <f t="shared" si="315"/>
        <v>1.0238658423844582</v>
      </c>
      <c r="T1467" s="22">
        <f t="shared" si="316"/>
        <v>21.000783398074475</v>
      </c>
      <c r="U1467" s="39">
        <f t="shared" si="306"/>
        <v>7.4895659986007779E-2</v>
      </c>
      <c r="V1467" s="39">
        <f t="shared" si="307"/>
        <v>5.2229038110436443E-2</v>
      </c>
      <c r="W1467" s="39">
        <f t="shared" si="308"/>
        <v>2.2666621875571336E-2</v>
      </c>
      <c r="Z1467" s="37"/>
      <c r="AA1467" s="37"/>
    </row>
    <row r="1468" spans="1:27">
      <c r="A1468" s="1">
        <v>1992.08</v>
      </c>
      <c r="B1468" s="11">
        <v>417.93</v>
      </c>
      <c r="C1468" s="4">
        <v>12.3667</v>
      </c>
      <c r="D1468" s="11">
        <v>17.71</v>
      </c>
      <c r="E1468" s="11">
        <v>140.9</v>
      </c>
      <c r="F1468" s="4">
        <f t="shared" si="312"/>
        <v>1992.6249999998895</v>
      </c>
      <c r="G1468" s="22">
        <v>6.59</v>
      </c>
      <c r="H1468" s="22">
        <f>G1468+100*variable_alloc_parm!B$8</f>
        <v>6.59</v>
      </c>
      <c r="I1468" s="4">
        <f t="shared" si="309"/>
        <v>903.78474804826135</v>
      </c>
      <c r="J1468" s="4">
        <f t="shared" si="310"/>
        <v>26.743317885024844</v>
      </c>
      <c r="K1468" s="33">
        <f t="shared" si="313"/>
        <v>328386.68248247937</v>
      </c>
      <c r="L1468" s="4">
        <f t="shared" si="314"/>
        <v>38.298346344925484</v>
      </c>
      <c r="M1468" s="33">
        <f t="shared" si="311"/>
        <v>13915.555587693416</v>
      </c>
      <c r="N1468" s="15">
        <f t="shared" si="303"/>
        <v>19.722137498351533</v>
      </c>
      <c r="O1468" s="6"/>
      <c r="P1468" s="7">
        <f t="shared" si="304"/>
        <v>23.184600663955536</v>
      </c>
      <c r="Q1468" s="7"/>
      <c r="R1468" s="46">
        <f t="shared" si="305"/>
        <v>2.2097910826092235E-2</v>
      </c>
      <c r="S1468" s="22">
        <f t="shared" si="315"/>
        <v>1.0179381983966895</v>
      </c>
      <c r="T1468" s="22">
        <f t="shared" si="316"/>
        <v>21.44094295412868</v>
      </c>
      <c r="U1468" s="39">
        <f t="shared" si="306"/>
        <v>7.5052117723350298E-2</v>
      </c>
      <c r="V1468" s="39">
        <f t="shared" si="307"/>
        <v>5.3354955817823901E-2</v>
      </c>
      <c r="W1468" s="39">
        <f t="shared" si="308"/>
        <v>2.1697161905526396E-2</v>
      </c>
      <c r="Z1468" s="37"/>
      <c r="AA1468" s="37"/>
    </row>
    <row r="1469" spans="1:27">
      <c r="A1469" s="1">
        <v>1992.09</v>
      </c>
      <c r="B1469" s="11">
        <v>418.48</v>
      </c>
      <c r="C1469" s="4">
        <v>12.4</v>
      </c>
      <c r="D1469" s="11">
        <v>18.04</v>
      </c>
      <c r="E1469" s="11">
        <v>141.30000000000001</v>
      </c>
      <c r="F1469" s="4">
        <f t="shared" si="312"/>
        <v>1992.7083333332228</v>
      </c>
      <c r="G1469" s="22">
        <v>6.42</v>
      </c>
      <c r="H1469" s="22">
        <f>G1469+100*variable_alloc_parm!B$8</f>
        <v>6.42</v>
      </c>
      <c r="I1469" s="4">
        <f t="shared" si="309"/>
        <v>902.41228591648985</v>
      </c>
      <c r="J1469" s="4">
        <f t="shared" si="310"/>
        <v>26.739419674451526</v>
      </c>
      <c r="K1469" s="33">
        <f t="shared" si="313"/>
        <v>328697.64239211305</v>
      </c>
      <c r="L1469" s="4">
        <f t="shared" si="314"/>
        <v>38.901542816702054</v>
      </c>
      <c r="M1469" s="33">
        <f t="shared" si="311"/>
        <v>14169.626908702252</v>
      </c>
      <c r="N1469" s="15">
        <f t="shared" si="303"/>
        <v>19.708766424745306</v>
      </c>
      <c r="O1469" s="6"/>
      <c r="P1469" s="7">
        <f t="shared" si="304"/>
        <v>23.164274166851882</v>
      </c>
      <c r="Q1469" s="7"/>
      <c r="R1469" s="46">
        <f t="shared" si="305"/>
        <v>2.3914247386812443E-2</v>
      </c>
      <c r="S1469" s="22">
        <f t="shared" si="315"/>
        <v>0.99299722717856842</v>
      </c>
      <c r="T1469" s="22">
        <f t="shared" si="316"/>
        <v>21.76376983248166</v>
      </c>
      <c r="U1469" s="39">
        <f t="shared" si="306"/>
        <v>6.9544877641060099E-2</v>
      </c>
      <c r="V1469" s="39">
        <f t="shared" si="307"/>
        <v>5.5295238713414685E-2</v>
      </c>
      <c r="W1469" s="39">
        <f t="shared" si="308"/>
        <v>1.4249638927645414E-2</v>
      </c>
      <c r="Z1469" s="37"/>
      <c r="AA1469" s="37"/>
    </row>
    <row r="1470" spans="1:27">
      <c r="A1470" s="1">
        <v>1992.1</v>
      </c>
      <c r="B1470" s="11">
        <v>412.5</v>
      </c>
      <c r="C1470" s="4">
        <v>12.386699999999999</v>
      </c>
      <c r="D1470" s="11">
        <v>18.39</v>
      </c>
      <c r="E1470" s="11">
        <v>141.80000000000001</v>
      </c>
      <c r="F1470" s="4">
        <f t="shared" si="312"/>
        <v>1992.791666666556</v>
      </c>
      <c r="G1470" s="22">
        <v>6.59</v>
      </c>
      <c r="H1470" s="22">
        <f>G1470+100*variable_alloc_parm!B$8</f>
        <v>6.59</v>
      </c>
      <c r="I1470" s="4">
        <f t="shared" si="309"/>
        <v>886.38046544428778</v>
      </c>
      <c r="J1470" s="4">
        <f t="shared" si="310"/>
        <v>26.616554936530324</v>
      </c>
      <c r="K1470" s="33">
        <f t="shared" si="313"/>
        <v>323666.06747677166</v>
      </c>
      <c r="L1470" s="4">
        <f t="shared" si="314"/>
        <v>39.516452750352613</v>
      </c>
      <c r="M1470" s="33">
        <f t="shared" si="311"/>
        <v>14429.62177187353</v>
      </c>
      <c r="N1470" s="15">
        <f t="shared" si="303"/>
        <v>19.370271076906977</v>
      </c>
      <c r="O1470" s="6"/>
      <c r="P1470" s="7">
        <f t="shared" si="304"/>
        <v>22.763052023573362</v>
      </c>
      <c r="Q1470" s="7"/>
      <c r="R1470" s="46">
        <f t="shared" si="305"/>
        <v>2.3149941896531717E-2</v>
      </c>
      <c r="S1470" s="22">
        <f t="shared" si="315"/>
        <v>0.98539668996090102</v>
      </c>
      <c r="T1470" s="22">
        <f t="shared" si="316"/>
        <v>21.535159418551128</v>
      </c>
      <c r="U1470" s="39">
        <f t="shared" si="306"/>
        <v>6.9546367268539244E-2</v>
      </c>
      <c r="V1470" s="39">
        <f t="shared" si="307"/>
        <v>5.5969470126490783E-2</v>
      </c>
      <c r="W1470" s="39">
        <f t="shared" si="308"/>
        <v>1.3576897142048461E-2</v>
      </c>
      <c r="Z1470" s="37"/>
      <c r="AA1470" s="37"/>
    </row>
    <row r="1471" spans="1:27">
      <c r="A1471" s="1">
        <v>1992.11</v>
      </c>
      <c r="B1471" s="11">
        <v>422.84</v>
      </c>
      <c r="C1471" s="4">
        <v>12.3833</v>
      </c>
      <c r="D1471" s="11">
        <v>18.739999999999998</v>
      </c>
      <c r="E1471" s="11">
        <v>142</v>
      </c>
      <c r="F1471" s="4">
        <f t="shared" si="312"/>
        <v>1992.8749999998893</v>
      </c>
      <c r="G1471" s="22">
        <v>6.87</v>
      </c>
      <c r="H1471" s="22">
        <f>G1471+100*variable_alloc_parm!B$8</f>
        <v>6.87</v>
      </c>
      <c r="I1471" s="4">
        <f t="shared" si="309"/>
        <v>907.31935211267614</v>
      </c>
      <c r="J1471" s="4">
        <f t="shared" si="310"/>
        <v>26.571771197183104</v>
      </c>
      <c r="K1471" s="33">
        <f t="shared" si="313"/>
        <v>332120.56956501043</v>
      </c>
      <c r="L1471" s="4">
        <f t="shared" si="314"/>
        <v>40.211816901408454</v>
      </c>
      <c r="M1471" s="33">
        <f t="shared" si="311"/>
        <v>14719.372513594493</v>
      </c>
      <c r="N1471" s="15">
        <f t="shared" si="303"/>
        <v>19.83365603880123</v>
      </c>
      <c r="O1471" s="6"/>
      <c r="P1471" s="7">
        <f t="shared" si="304"/>
        <v>23.303331550784883</v>
      </c>
      <c r="Q1471" s="7"/>
      <c r="R1471" s="46">
        <f t="shared" si="305"/>
        <v>1.9501570278503674E-2</v>
      </c>
      <c r="S1471" s="22">
        <f t="shared" si="315"/>
        <v>1.0129335817200111</v>
      </c>
      <c r="T1471" s="22">
        <f t="shared" si="316"/>
        <v>21.190786534441987</v>
      </c>
      <c r="U1471" s="39">
        <f t="shared" si="306"/>
        <v>7.3658714499208244E-2</v>
      </c>
      <c r="V1471" s="39">
        <f t="shared" si="307"/>
        <v>5.7069939844241357E-2</v>
      </c>
      <c r="W1471" s="39">
        <f t="shared" si="308"/>
        <v>1.6588774654966887E-2</v>
      </c>
      <c r="Z1471" s="37"/>
      <c r="AA1471" s="37"/>
    </row>
    <row r="1472" spans="1:27">
      <c r="A1472" s="1">
        <v>1992.12</v>
      </c>
      <c r="B1472" s="11">
        <v>435.64</v>
      </c>
      <c r="C1472" s="4">
        <v>12.39</v>
      </c>
      <c r="D1472" s="11">
        <v>19.09</v>
      </c>
      <c r="E1472" s="11">
        <v>141.9</v>
      </c>
      <c r="F1472" s="4">
        <f t="shared" si="312"/>
        <v>1992.9583333332225</v>
      </c>
      <c r="G1472" s="22">
        <v>6.77</v>
      </c>
      <c r="H1472" s="22">
        <f>G1472+100*variable_alloc_parm!B$8</f>
        <v>6.77</v>
      </c>
      <c r="I1472" s="4">
        <f t="shared" si="309"/>
        <v>935.44403100775196</v>
      </c>
      <c r="J1472" s="4">
        <f t="shared" si="310"/>
        <v>26.604883720930236</v>
      </c>
      <c r="K1472" s="33">
        <f t="shared" si="313"/>
        <v>343227.04504271119</v>
      </c>
      <c r="L1472" s="4">
        <f t="shared" si="314"/>
        <v>40.991705426356596</v>
      </c>
      <c r="M1472" s="33">
        <f t="shared" si="311"/>
        <v>15040.410177819662</v>
      </c>
      <c r="N1472" s="15">
        <f t="shared" si="303"/>
        <v>20.44860672124296</v>
      </c>
      <c r="O1472" s="6"/>
      <c r="P1472" s="7">
        <f t="shared" si="304"/>
        <v>24.020186324731124</v>
      </c>
      <c r="Q1472" s="7"/>
      <c r="R1472" s="46">
        <f t="shared" si="305"/>
        <v>1.9336711772753916E-2</v>
      </c>
      <c r="S1472" s="22">
        <f t="shared" si="315"/>
        <v>1.0179889555372019</v>
      </c>
      <c r="T1472" s="22">
        <f t="shared" si="316"/>
        <v>21.479986054539136</v>
      </c>
      <c r="U1472" s="39">
        <f t="shared" si="306"/>
        <v>6.9257000163746918E-2</v>
      </c>
      <c r="V1472" s="39">
        <f t="shared" si="307"/>
        <v>5.6398787313599597E-2</v>
      </c>
      <c r="W1472" s="39">
        <f t="shared" si="308"/>
        <v>1.2858212850147321E-2</v>
      </c>
      <c r="Z1472" s="37"/>
      <c r="AA1472" s="37"/>
    </row>
    <row r="1473" spans="1:27">
      <c r="A1473" s="1">
        <v>1993.01</v>
      </c>
      <c r="B1473" s="11">
        <v>435.23</v>
      </c>
      <c r="C1473" s="4">
        <v>12.4133</v>
      </c>
      <c r="D1473" s="11">
        <v>19.34</v>
      </c>
      <c r="E1473" s="11">
        <v>142.6</v>
      </c>
      <c r="F1473" s="4">
        <f t="shared" si="312"/>
        <v>1993.0416666665558</v>
      </c>
      <c r="G1473" s="22">
        <v>6.6</v>
      </c>
      <c r="H1473" s="22">
        <f>G1473+100*variable_alloc_parm!B$8</f>
        <v>6.6</v>
      </c>
      <c r="I1473" s="4">
        <f t="shared" si="309"/>
        <v>929.97602384291758</v>
      </c>
      <c r="J1473" s="4">
        <f t="shared" si="310"/>
        <v>26.524070897615715</v>
      </c>
      <c r="K1473" s="33">
        <f t="shared" si="313"/>
        <v>342031.76269763819</v>
      </c>
      <c r="L1473" s="4">
        <f t="shared" si="314"/>
        <v>41.324670406732125</v>
      </c>
      <c r="M1473" s="33">
        <f t="shared" si="311"/>
        <v>15198.617490918185</v>
      </c>
      <c r="N1473" s="15">
        <f t="shared" ref="N1473:N1536" si="317">I1473/AVERAGE(L1353:L1472)</f>
        <v>20.32341080299571</v>
      </c>
      <c r="O1473" s="6"/>
      <c r="P1473" s="7">
        <f t="shared" ref="P1473:P1536" si="318">K1473/AVERAGE(M1353:M1472)</f>
        <v>23.867950224169565</v>
      </c>
      <c r="Q1473" s="7"/>
      <c r="R1473" s="46">
        <f t="shared" ref="R1473:R1536" si="319">1/N1473-(H1473/100-(((E1473/E1353)^(1/10))-1))</f>
        <v>2.1636349599385971E-2</v>
      </c>
      <c r="S1473" s="22">
        <f t="shared" si="315"/>
        <v>1.0305714011765221</v>
      </c>
      <c r="T1473" s="22">
        <f t="shared" si="316"/>
        <v>21.759050055303792</v>
      </c>
      <c r="U1473" s="39">
        <f t="shared" si="306"/>
        <v>6.892055442254974E-2</v>
      </c>
      <c r="V1473" s="39">
        <f t="shared" si="307"/>
        <v>5.4752609652403361E-2</v>
      </c>
      <c r="W1473" s="39">
        <f t="shared" si="308"/>
        <v>1.4167944770146379E-2</v>
      </c>
      <c r="Z1473" s="37"/>
      <c r="AA1473" s="37"/>
    </row>
    <row r="1474" spans="1:27">
      <c r="A1474" s="1">
        <v>1993.02</v>
      </c>
      <c r="B1474" s="11">
        <v>441.7</v>
      </c>
      <c r="C1474" s="4">
        <v>12.4467</v>
      </c>
      <c r="D1474" s="11">
        <v>19.59</v>
      </c>
      <c r="E1474" s="11">
        <v>143.1</v>
      </c>
      <c r="F1474" s="4">
        <f t="shared" si="312"/>
        <v>1993.124999999889</v>
      </c>
      <c r="G1474" s="22">
        <v>6.26</v>
      </c>
      <c r="H1474" s="22">
        <f>G1474+100*variable_alloc_parm!B$8</f>
        <v>6.26</v>
      </c>
      <c r="I1474" s="4">
        <f t="shared" si="309"/>
        <v>940.50307477288629</v>
      </c>
      <c r="J1474" s="4">
        <f t="shared" si="310"/>
        <v>26.502512159329143</v>
      </c>
      <c r="K1474" s="33">
        <f t="shared" si="313"/>
        <v>346715.73026209127</v>
      </c>
      <c r="L1474" s="4">
        <f t="shared" si="314"/>
        <v>41.712599580712798</v>
      </c>
      <c r="M1474" s="33">
        <f t="shared" si="311"/>
        <v>15377.317536414688</v>
      </c>
      <c r="N1474" s="15">
        <f t="shared" si="317"/>
        <v>20.545336792900446</v>
      </c>
      <c r="O1474" s="6"/>
      <c r="P1474" s="7">
        <f t="shared" si="318"/>
        <v>24.122919609042594</v>
      </c>
      <c r="Q1474" s="7"/>
      <c r="R1474" s="46">
        <f t="shared" si="319"/>
        <v>2.4762232417321631E-2</v>
      </c>
      <c r="S1474" s="22">
        <f t="shared" si="315"/>
        <v>1.0261243281280923</v>
      </c>
      <c r="T1474" s="22">
        <f t="shared" si="316"/>
        <v>22.345903010180429</v>
      </c>
      <c r="U1474" s="39">
        <f t="shared" ref="U1474:U1537" si="320">(($K1594/$K1474)^(1/10)-1)</f>
        <v>5.9600835986601153E-2</v>
      </c>
      <c r="V1474" s="39">
        <f t="shared" ref="V1474:V1537" si="321">(($T1594/$T1474)^(1/10)-1)</f>
        <v>5.2780395368372313E-2</v>
      </c>
      <c r="W1474" s="39">
        <f t="shared" ref="W1474:W1537" si="322">U1474-V1474</f>
        <v>6.8204406182288402E-3</v>
      </c>
      <c r="Z1474" s="37"/>
      <c r="AA1474" s="37"/>
    </row>
    <row r="1475" spans="1:27">
      <c r="A1475" s="1">
        <v>1993.03</v>
      </c>
      <c r="B1475" s="11">
        <v>450.16</v>
      </c>
      <c r="C1475" s="4">
        <v>12.48</v>
      </c>
      <c r="D1475" s="11">
        <v>19.84</v>
      </c>
      <c r="E1475" s="11">
        <v>143.6</v>
      </c>
      <c r="F1475" s="4">
        <f t="shared" si="312"/>
        <v>1993.2083333332223</v>
      </c>
      <c r="G1475" s="22">
        <v>5.98</v>
      </c>
      <c r="H1475" s="22">
        <f>G1475+100*variable_alloc_parm!B$8</f>
        <v>5.98</v>
      </c>
      <c r="I1475" s="4">
        <f t="shared" si="309"/>
        <v>955.17933147632345</v>
      </c>
      <c r="J1475" s="4">
        <f t="shared" si="310"/>
        <v>26.480891364902515</v>
      </c>
      <c r="K1475" s="33">
        <f t="shared" si="313"/>
        <v>352939.63427306339</v>
      </c>
      <c r="L1475" s="4">
        <f t="shared" si="314"/>
        <v>42.097827298050142</v>
      </c>
      <c r="M1475" s="33">
        <f t="shared" si="311"/>
        <v>15555.185587296906</v>
      </c>
      <c r="N1475" s="15">
        <f t="shared" si="317"/>
        <v>20.855200148690916</v>
      </c>
      <c r="O1475" s="6"/>
      <c r="P1475" s="7">
        <f t="shared" si="318"/>
        <v>24.480250697934423</v>
      </c>
      <c r="Q1475" s="7"/>
      <c r="R1475" s="46">
        <f t="shared" si="319"/>
        <v>2.7201413706418549E-2</v>
      </c>
      <c r="S1475" s="22">
        <f t="shared" si="315"/>
        <v>1.0057303710261363</v>
      </c>
      <c r="T1475" s="22">
        <f t="shared" si="316"/>
        <v>22.849836012483646</v>
      </c>
      <c r="U1475" s="39">
        <f t="shared" si="320"/>
        <v>5.8458949850014097E-2</v>
      </c>
      <c r="V1475" s="39">
        <f t="shared" si="321"/>
        <v>5.0921333723028761E-2</v>
      </c>
      <c r="W1475" s="39">
        <f t="shared" si="322"/>
        <v>7.5376161269853359E-3</v>
      </c>
      <c r="Z1475" s="37"/>
      <c r="AA1475" s="37"/>
    </row>
    <row r="1476" spans="1:27">
      <c r="A1476" s="1">
        <v>1993.04</v>
      </c>
      <c r="B1476" s="11">
        <v>443.08</v>
      </c>
      <c r="C1476" s="4">
        <v>12.4933</v>
      </c>
      <c r="D1476" s="11">
        <v>19.670000000000002</v>
      </c>
      <c r="E1476" s="11">
        <v>144</v>
      </c>
      <c r="F1476" s="4">
        <f t="shared" si="312"/>
        <v>1993.2916666665556</v>
      </c>
      <c r="G1476" s="22">
        <v>5.97</v>
      </c>
      <c r="H1476" s="22">
        <f>G1476+100*variable_alloc_parm!B$8</f>
        <v>5.97</v>
      </c>
      <c r="I1476" s="4">
        <f t="shared" si="309"/>
        <v>937.54497222222244</v>
      </c>
      <c r="J1476" s="4">
        <f t="shared" si="310"/>
        <v>26.435475763888892</v>
      </c>
      <c r="K1476" s="33">
        <f t="shared" si="313"/>
        <v>347237.71681039949</v>
      </c>
      <c r="L1476" s="4">
        <f t="shared" si="314"/>
        <v>41.621173611111118</v>
      </c>
      <c r="M1476" s="33">
        <f t="shared" si="311"/>
        <v>15415.197909317862</v>
      </c>
      <c r="N1476" s="15">
        <f t="shared" si="317"/>
        <v>20.45736201664219</v>
      </c>
      <c r="O1476" s="6"/>
      <c r="P1476" s="7">
        <f t="shared" si="318"/>
        <v>24.007988301251135</v>
      </c>
      <c r="Q1476" s="7"/>
      <c r="R1476" s="46">
        <f t="shared" si="319"/>
        <v>2.778273053625141E-2</v>
      </c>
      <c r="S1476" s="22">
        <f t="shared" si="315"/>
        <v>0.99976214427287224</v>
      </c>
      <c r="T1476" s="22">
        <f t="shared" si="316"/>
        <v>22.916938567247321</v>
      </c>
      <c r="U1476" s="39">
        <f t="shared" si="320"/>
        <v>6.5890820412883855E-2</v>
      </c>
      <c r="V1476" s="39">
        <f t="shared" si="321"/>
        <v>4.9880332575390929E-2</v>
      </c>
      <c r="W1476" s="39">
        <f t="shared" si="322"/>
        <v>1.6010487837492926E-2</v>
      </c>
      <c r="Z1476" s="37"/>
      <c r="AA1476" s="37"/>
    </row>
    <row r="1477" spans="1:27">
      <c r="A1477" s="1">
        <v>1993.05</v>
      </c>
      <c r="B1477" s="11">
        <v>445.25</v>
      </c>
      <c r="C1477" s="4">
        <v>12.5067</v>
      </c>
      <c r="D1477" s="11">
        <v>19.5</v>
      </c>
      <c r="E1477" s="11">
        <v>144.19999999999999</v>
      </c>
      <c r="F1477" s="4">
        <f t="shared" si="312"/>
        <v>1993.3749999998888</v>
      </c>
      <c r="G1477" s="22">
        <v>6.04</v>
      </c>
      <c r="H1477" s="22">
        <f>G1477+100*variable_alloc_parm!B$8</f>
        <v>6.04</v>
      </c>
      <c r="I1477" s="4">
        <f t="shared" si="309"/>
        <v>940.82992371705984</v>
      </c>
      <c r="J1477" s="4">
        <f t="shared" si="310"/>
        <v>26.427125450762833</v>
      </c>
      <c r="K1477" s="33">
        <f t="shared" si="313"/>
        <v>349270.01073261292</v>
      </c>
      <c r="L1477" s="4">
        <f t="shared" si="314"/>
        <v>41.204230235783641</v>
      </c>
      <c r="M1477" s="33">
        <f t="shared" si="311"/>
        <v>15296.496820406403</v>
      </c>
      <c r="N1477" s="15">
        <f t="shared" si="317"/>
        <v>20.51760563376487</v>
      </c>
      <c r="O1477" s="6"/>
      <c r="P1477" s="7">
        <f t="shared" si="318"/>
        <v>24.073856030062402</v>
      </c>
      <c r="Q1477" s="7"/>
      <c r="R1477" s="46">
        <f t="shared" si="319"/>
        <v>2.6453373546910568E-2</v>
      </c>
      <c r="S1477" s="22">
        <f t="shared" si="315"/>
        <v>1.011012320562737</v>
      </c>
      <c r="T1477" s="22">
        <f t="shared" si="316"/>
        <v>22.879710266790326</v>
      </c>
      <c r="U1477" s="39">
        <f t="shared" si="320"/>
        <v>7.0971797155078731E-2</v>
      </c>
      <c r="V1477" s="39">
        <f t="shared" si="321"/>
        <v>5.3926187685223281E-2</v>
      </c>
      <c r="W1477" s="39">
        <f t="shared" si="322"/>
        <v>1.7045609469855449E-2</v>
      </c>
      <c r="Z1477" s="37"/>
      <c r="AA1477" s="37"/>
    </row>
    <row r="1478" spans="1:27">
      <c r="A1478" s="1">
        <v>1993.06</v>
      </c>
      <c r="B1478" s="11">
        <v>448.06</v>
      </c>
      <c r="C1478" s="4">
        <v>12.52</v>
      </c>
      <c r="D1478" s="11">
        <v>19.329999999999998</v>
      </c>
      <c r="E1478" s="11">
        <v>144.4</v>
      </c>
      <c r="F1478" s="4">
        <f t="shared" si="312"/>
        <v>1993.4583333332221</v>
      </c>
      <c r="G1478" s="22">
        <v>5.96</v>
      </c>
      <c r="H1478" s="22">
        <f>G1478+100*variable_alloc_parm!B$8</f>
        <v>5.96</v>
      </c>
      <c r="I1478" s="4">
        <f t="shared" si="309"/>
        <v>945.45624653739617</v>
      </c>
      <c r="J1478" s="4">
        <f t="shared" si="310"/>
        <v>26.41858725761773</v>
      </c>
      <c r="K1478" s="33">
        <f t="shared" si="313"/>
        <v>351804.76306376787</v>
      </c>
      <c r="L1478" s="4">
        <f t="shared" si="314"/>
        <v>40.788441828254847</v>
      </c>
      <c r="M1478" s="33">
        <f t="shared" si="311"/>
        <v>15177.400504447245</v>
      </c>
      <c r="N1478" s="15">
        <f t="shared" si="317"/>
        <v>20.608357012960195</v>
      </c>
      <c r="O1478" s="6"/>
      <c r="P1478" s="7">
        <f t="shared" si="318"/>
        <v>24.175761110239701</v>
      </c>
      <c r="Q1478" s="7"/>
      <c r="R1478" s="46">
        <f t="shared" si="319"/>
        <v>2.6869171617220376E-2</v>
      </c>
      <c r="S1478" s="22">
        <f t="shared" si="315"/>
        <v>1.0162531878887435</v>
      </c>
      <c r="T1478" s="22">
        <f t="shared" si="316"/>
        <v>23.099630647956758</v>
      </c>
      <c r="U1478" s="39">
        <f t="shared" si="320"/>
        <v>7.6033620472631291E-2</v>
      </c>
      <c r="V1478" s="39">
        <f t="shared" si="321"/>
        <v>5.5223289231552286E-2</v>
      </c>
      <c r="W1478" s="39">
        <f t="shared" si="322"/>
        <v>2.0810331241079005E-2</v>
      </c>
      <c r="Z1478" s="37"/>
      <c r="AA1478" s="37"/>
    </row>
    <row r="1479" spans="1:27">
      <c r="A1479" s="1">
        <v>1993.07</v>
      </c>
      <c r="B1479" s="11">
        <v>447.29</v>
      </c>
      <c r="C1479" s="4">
        <v>12.52</v>
      </c>
      <c r="D1479" s="11">
        <v>19.690000000000001</v>
      </c>
      <c r="E1479" s="11">
        <v>144.4</v>
      </c>
      <c r="F1479" s="4">
        <f t="shared" si="312"/>
        <v>1993.5416666665553</v>
      </c>
      <c r="G1479" s="22">
        <v>5.81</v>
      </c>
      <c r="H1479" s="22">
        <f>G1479+100*variable_alloc_parm!B$8</f>
        <v>5.81</v>
      </c>
      <c r="I1479" s="4">
        <f t="shared" si="309"/>
        <v>943.83146121883681</v>
      </c>
      <c r="J1479" s="4">
        <f t="shared" si="310"/>
        <v>26.41858725761773</v>
      </c>
      <c r="K1479" s="33">
        <f t="shared" si="313"/>
        <v>352019.37710780394</v>
      </c>
      <c r="L1479" s="4">
        <f t="shared" si="314"/>
        <v>41.548081717451531</v>
      </c>
      <c r="M1479" s="33">
        <f t="shared" si="311"/>
        <v>15496.124517097765</v>
      </c>
      <c r="N1479" s="15">
        <f t="shared" si="317"/>
        <v>20.564596413297142</v>
      </c>
      <c r="O1479" s="6"/>
      <c r="P1479" s="7">
        <f t="shared" si="318"/>
        <v>24.1204242506805</v>
      </c>
      <c r="Q1479" s="7"/>
      <c r="R1479" s="46">
        <f t="shared" si="319"/>
        <v>2.8056084282618188E-2</v>
      </c>
      <c r="S1479" s="22">
        <f t="shared" si="315"/>
        <v>1.0146808528422979</v>
      </c>
      <c r="T1479" s="22">
        <f t="shared" si="316"/>
        <v>23.475073285038576</v>
      </c>
      <c r="U1479" s="39">
        <f t="shared" si="320"/>
        <v>7.6491577847394243E-2</v>
      </c>
      <c r="V1479" s="39">
        <f t="shared" si="321"/>
        <v>4.7973867483517729E-2</v>
      </c>
      <c r="W1479" s="39">
        <f t="shared" si="322"/>
        <v>2.8517710363876514E-2</v>
      </c>
      <c r="Z1479" s="37"/>
      <c r="AA1479" s="37"/>
    </row>
    <row r="1480" spans="1:27">
      <c r="A1480" s="1">
        <v>1993.08</v>
      </c>
      <c r="B1480" s="11">
        <v>454.13</v>
      </c>
      <c r="C1480" s="4">
        <v>12.52</v>
      </c>
      <c r="D1480" s="11">
        <v>20.05</v>
      </c>
      <c r="E1480" s="11">
        <v>144.80000000000001</v>
      </c>
      <c r="F1480" s="4">
        <f t="shared" si="312"/>
        <v>1993.6249999998886</v>
      </c>
      <c r="G1480" s="22">
        <v>5.68</v>
      </c>
      <c r="H1480" s="22">
        <f>G1480+100*variable_alloc_parm!B$8</f>
        <v>5.68</v>
      </c>
      <c r="I1480" s="4">
        <f t="shared" si="309"/>
        <v>955.61747928176806</v>
      </c>
      <c r="J1480" s="4">
        <f t="shared" si="310"/>
        <v>26.345607734806631</v>
      </c>
      <c r="K1480" s="33">
        <f t="shared" si="313"/>
        <v>357234.03033211973</v>
      </c>
      <c r="L1480" s="4">
        <f t="shared" si="314"/>
        <v>42.19084944751382</v>
      </c>
      <c r="M1480" s="33">
        <f t="shared" si="311"/>
        <v>15772.008693896023</v>
      </c>
      <c r="N1480" s="15">
        <f t="shared" si="317"/>
        <v>20.812227546627387</v>
      </c>
      <c r="O1480" s="6"/>
      <c r="P1480" s="7">
        <f t="shared" si="318"/>
        <v>24.405153638797504</v>
      </c>
      <c r="Q1480" s="7"/>
      <c r="R1480" s="46">
        <f t="shared" si="319"/>
        <v>2.8753403914616525E-2</v>
      </c>
      <c r="S1480" s="22">
        <f t="shared" si="315"/>
        <v>1.0293065194781301</v>
      </c>
      <c r="T1480" s="22">
        <f t="shared" si="316"/>
        <v>23.753907084764691</v>
      </c>
      <c r="U1480" s="39">
        <f t="shared" si="320"/>
        <v>7.432388632524578E-2</v>
      </c>
      <c r="V1480" s="39">
        <f t="shared" si="321"/>
        <v>4.2692712610931327E-2</v>
      </c>
      <c r="W1480" s="39">
        <f t="shared" si="322"/>
        <v>3.1631173714314453E-2</v>
      </c>
      <c r="Z1480" s="37"/>
      <c r="AA1480" s="37"/>
    </row>
    <row r="1481" spans="1:27">
      <c r="A1481" s="1">
        <v>1993.09</v>
      </c>
      <c r="B1481" s="11">
        <v>459.24</v>
      </c>
      <c r="C1481" s="4">
        <v>12.52</v>
      </c>
      <c r="D1481" s="11">
        <v>20.41</v>
      </c>
      <c r="E1481" s="11">
        <v>145.1</v>
      </c>
      <c r="F1481" s="4">
        <f t="shared" si="312"/>
        <v>1993.7083333332218</v>
      </c>
      <c r="G1481" s="22">
        <v>5.36</v>
      </c>
      <c r="H1481" s="22">
        <f>G1481+100*variable_alloc_parm!B$8</f>
        <v>5.36</v>
      </c>
      <c r="I1481" s="4">
        <f t="shared" si="309"/>
        <v>964.37235010337713</v>
      </c>
      <c r="J1481" s="4">
        <f t="shared" si="310"/>
        <v>26.291137146795318</v>
      </c>
      <c r="K1481" s="33">
        <f t="shared" si="313"/>
        <v>361325.84734798927</v>
      </c>
      <c r="L1481" s="4">
        <f t="shared" si="314"/>
        <v>42.859593383873197</v>
      </c>
      <c r="M1481" s="33">
        <f t="shared" si="311"/>
        <v>16058.40202154094</v>
      </c>
      <c r="N1481" s="15">
        <f t="shared" si="317"/>
        <v>20.993501005229128</v>
      </c>
      <c r="O1481" s="6"/>
      <c r="P1481" s="7">
        <f t="shared" si="318"/>
        <v>24.610598936385475</v>
      </c>
      <c r="Q1481" s="7"/>
      <c r="R1481" s="46">
        <f t="shared" si="319"/>
        <v>3.1236860631154599E-2</v>
      </c>
      <c r="S1481" s="22">
        <f t="shared" si="315"/>
        <v>1.0067735459886391</v>
      </c>
      <c r="T1481" s="22">
        <f t="shared" si="316"/>
        <v>24.399499975201177</v>
      </c>
      <c r="U1481" s="39">
        <f t="shared" si="320"/>
        <v>7.6097963468300778E-2</v>
      </c>
      <c r="V1481" s="39">
        <f t="shared" si="321"/>
        <v>4.144377535130328E-2</v>
      </c>
      <c r="W1481" s="39">
        <f t="shared" si="322"/>
        <v>3.4654188116997497E-2</v>
      </c>
      <c r="Z1481" s="37"/>
      <c r="AA1481" s="37"/>
    </row>
    <row r="1482" spans="1:27">
      <c r="A1482" s="1">
        <v>1993.1</v>
      </c>
      <c r="B1482" s="11">
        <v>463.9</v>
      </c>
      <c r="C1482" s="4">
        <v>12.54</v>
      </c>
      <c r="D1482" s="11">
        <v>20.9</v>
      </c>
      <c r="E1482" s="11">
        <v>145.69999999999999</v>
      </c>
      <c r="F1482" s="4">
        <f t="shared" si="312"/>
        <v>1993.7916666665551</v>
      </c>
      <c r="G1482" s="22">
        <v>5.33</v>
      </c>
      <c r="H1482" s="22">
        <f>G1482+100*variable_alloc_parm!B$8</f>
        <v>5.33</v>
      </c>
      <c r="I1482" s="4">
        <f t="shared" ref="I1482:I1545" si="323">B1482*$E$1839/E1482</f>
        <v>970.1463967055596</v>
      </c>
      <c r="J1482" s="4">
        <f t="shared" ref="J1482:J1545" si="324">C1482*$E$1839/E1482</f>
        <v>26.224694577899797</v>
      </c>
      <c r="K1482" s="33">
        <f t="shared" si="313"/>
        <v>364308.04671666212</v>
      </c>
      <c r="L1482" s="4">
        <f t="shared" si="314"/>
        <v>43.707824296499666</v>
      </c>
      <c r="M1482" s="33">
        <f t="shared" ref="M1482:M1545" si="325">L1482*(K1482/I1482)</f>
        <v>16413.102341837115</v>
      </c>
      <c r="N1482" s="15">
        <f t="shared" si="317"/>
        <v>21.109178247475118</v>
      </c>
      <c r="O1482" s="6"/>
      <c r="P1482" s="7">
        <f t="shared" si="318"/>
        <v>24.737889343598038</v>
      </c>
      <c r="Q1482" s="7"/>
      <c r="R1482" s="46">
        <f t="shared" si="319"/>
        <v>3.1395305530902258E-2</v>
      </c>
      <c r="S1482" s="22">
        <f t="shared" si="315"/>
        <v>0.9749773690649266</v>
      </c>
      <c r="T1482" s="22">
        <f t="shared" si="316"/>
        <v>24.463612135323089</v>
      </c>
      <c r="U1482" s="39">
        <f t="shared" si="320"/>
        <v>7.7493239381001056E-2</v>
      </c>
      <c r="V1482" s="39">
        <f t="shared" si="321"/>
        <v>4.1485400178090881E-2</v>
      </c>
      <c r="W1482" s="39">
        <f t="shared" si="322"/>
        <v>3.6007839202910175E-2</v>
      </c>
      <c r="Z1482" s="37"/>
      <c r="AA1482" s="37"/>
    </row>
    <row r="1483" spans="1:27">
      <c r="A1483" s="1">
        <v>1993.11</v>
      </c>
      <c r="B1483" s="11">
        <v>462.89</v>
      </c>
      <c r="C1483" s="4">
        <v>12.56</v>
      </c>
      <c r="D1483" s="11">
        <v>21.39</v>
      </c>
      <c r="E1483" s="11">
        <v>145.80000000000001</v>
      </c>
      <c r="F1483" s="4">
        <f t="shared" ref="F1483:F1546" si="326">F1482+1/12</f>
        <v>1993.8749999998884</v>
      </c>
      <c r="G1483" s="22">
        <v>5.72</v>
      </c>
      <c r="H1483" s="22">
        <f>G1483+100*variable_alloc_parm!B$8</f>
        <v>5.72</v>
      </c>
      <c r="I1483" s="4">
        <f t="shared" si="323"/>
        <v>967.37025377229088</v>
      </c>
      <c r="J1483" s="4">
        <f t="shared" si="324"/>
        <v>26.248504801097397</v>
      </c>
      <c r="K1483" s="33">
        <f t="shared" ref="K1483:K1546" si="327">K1482*((I1483+(J1483/12))/I1482)</f>
        <v>364086.95353865274</v>
      </c>
      <c r="L1483" s="4">
        <f t="shared" ref="L1483:L1546" si="328">D1483*$E$1839/E1483</f>
        <v>44.701872427983545</v>
      </c>
      <c r="M1483" s="33">
        <f t="shared" si="325"/>
        <v>16824.342578564632</v>
      </c>
      <c r="N1483" s="15">
        <f t="shared" si="317"/>
        <v>21.037901189606373</v>
      </c>
      <c r="O1483" s="6"/>
      <c r="P1483" s="7">
        <f t="shared" si="318"/>
        <v>24.645407638434438</v>
      </c>
      <c r="Q1483" s="7"/>
      <c r="R1483" s="46">
        <f t="shared" si="319"/>
        <v>2.7521778620273898E-2</v>
      </c>
      <c r="S1483" s="22">
        <f t="shared" ref="S1483:S1546" si="329">((H1483/H1484+H1483/1200+((1+H1484/1200)^(-119))*(1-H1483/H1484)))</f>
        <v>1.0009977036045139</v>
      </c>
      <c r="T1483" s="22">
        <f t="shared" ref="T1483:T1546" si="330">T1482*S1482*E1482/E1483</f>
        <v>23.83510916583657</v>
      </c>
      <c r="U1483" s="39">
        <f t="shared" si="320"/>
        <v>7.9150376069160977E-2</v>
      </c>
      <c r="V1483" s="39">
        <f t="shared" si="321"/>
        <v>4.4771092884486663E-2</v>
      </c>
      <c r="W1483" s="39">
        <f t="shared" si="322"/>
        <v>3.4379283184674314E-2</v>
      </c>
      <c r="Z1483" s="37"/>
      <c r="AA1483" s="37"/>
    </row>
    <row r="1484" spans="1:27">
      <c r="A1484" s="1">
        <v>1993.12</v>
      </c>
      <c r="B1484" s="11">
        <v>465.95</v>
      </c>
      <c r="C1484" s="4">
        <v>12.58</v>
      </c>
      <c r="D1484" s="11">
        <v>21.89</v>
      </c>
      <c r="E1484" s="11">
        <v>145.80000000000001</v>
      </c>
      <c r="F1484" s="4">
        <f t="shared" si="326"/>
        <v>1993.9583333332216</v>
      </c>
      <c r="G1484" s="22">
        <v>5.77</v>
      </c>
      <c r="H1484" s="22">
        <f>G1484+100*variable_alloc_parm!B$8</f>
        <v>5.77</v>
      </c>
      <c r="I1484" s="4">
        <f t="shared" si="323"/>
        <v>973.76519204389581</v>
      </c>
      <c r="J1484" s="4">
        <f t="shared" si="324"/>
        <v>26.290301783264749</v>
      </c>
      <c r="K1484" s="33">
        <f t="shared" si="327"/>
        <v>367318.37043565768</v>
      </c>
      <c r="L1484" s="4">
        <f t="shared" si="328"/>
        <v>45.746796982167353</v>
      </c>
      <c r="M1484" s="33">
        <f t="shared" si="325"/>
        <v>17256.356108673775</v>
      </c>
      <c r="N1484" s="15">
        <f t="shared" si="317"/>
        <v>21.164732079814648</v>
      </c>
      <c r="O1484" s="6"/>
      <c r="P1484" s="7">
        <f t="shared" si="318"/>
        <v>24.783708947329508</v>
      </c>
      <c r="Q1484" s="7"/>
      <c r="R1484" s="46">
        <f t="shared" si="319"/>
        <v>2.6634499475645633E-2</v>
      </c>
      <c r="S1484" s="22">
        <f t="shared" si="329"/>
        <v>1.0063172790165771</v>
      </c>
      <c r="T1484" s="22">
        <f t="shared" si="330"/>
        <v>23.858889540165308</v>
      </c>
      <c r="U1484" s="39">
        <f t="shared" si="320"/>
        <v>8.1575467808095992E-2</v>
      </c>
      <c r="V1484" s="39">
        <f t="shared" si="321"/>
        <v>4.5405950157139996E-2</v>
      </c>
      <c r="W1484" s="39">
        <f t="shared" si="322"/>
        <v>3.6169517650955996E-2</v>
      </c>
      <c r="Z1484" s="37"/>
      <c r="AA1484" s="37"/>
    </row>
    <row r="1485" spans="1:27">
      <c r="A1485" s="1">
        <v>1994.01</v>
      </c>
      <c r="B1485" s="11">
        <v>472.99</v>
      </c>
      <c r="C1485" s="4">
        <v>12.6233</v>
      </c>
      <c r="D1485" s="11">
        <v>22.156700000000001</v>
      </c>
      <c r="E1485" s="11">
        <v>146.19999999999999</v>
      </c>
      <c r="F1485" s="4">
        <f t="shared" si="326"/>
        <v>1994.0416666665549</v>
      </c>
      <c r="G1485" s="22">
        <v>5.75</v>
      </c>
      <c r="H1485" s="22">
        <f>G1485+100*variable_alloc_parm!B$8</f>
        <v>5.75</v>
      </c>
      <c r="I1485" s="4">
        <f t="shared" si="323"/>
        <v>985.77327633378945</v>
      </c>
      <c r="J1485" s="4">
        <f t="shared" si="324"/>
        <v>26.308614979480172</v>
      </c>
      <c r="K1485" s="33">
        <f t="shared" si="327"/>
        <v>372674.99349830748</v>
      </c>
      <c r="L1485" s="4">
        <f t="shared" si="328"/>
        <v>46.177472571819436</v>
      </c>
      <c r="M1485" s="33">
        <f t="shared" si="325"/>
        <v>17457.553073942261</v>
      </c>
      <c r="N1485" s="15">
        <f t="shared" si="317"/>
        <v>21.411974913826537</v>
      </c>
      <c r="O1485" s="6"/>
      <c r="P1485" s="7">
        <f t="shared" si="318"/>
        <v>25.061136005191301</v>
      </c>
      <c r="Q1485" s="7"/>
      <c r="R1485" s="46">
        <f t="shared" si="319"/>
        <v>2.5960655912227626E-2</v>
      </c>
      <c r="S1485" s="22">
        <f t="shared" si="329"/>
        <v>0.98835683742500158</v>
      </c>
      <c r="T1485" s="22">
        <f t="shared" si="330"/>
        <v>23.943923027307019</v>
      </c>
      <c r="U1485" s="39">
        <f t="shared" si="320"/>
        <v>8.4698885504677968E-2</v>
      </c>
      <c r="V1485" s="39">
        <f t="shared" si="321"/>
        <v>4.5906114053420266E-2</v>
      </c>
      <c r="W1485" s="39">
        <f t="shared" si="322"/>
        <v>3.8792771451257702E-2</v>
      </c>
      <c r="Z1485" s="37"/>
      <c r="AA1485" s="37"/>
    </row>
    <row r="1486" spans="1:27">
      <c r="A1486" s="1">
        <v>1994.02</v>
      </c>
      <c r="B1486" s="11">
        <v>471.58</v>
      </c>
      <c r="C1486" s="4">
        <v>12.666700000000001</v>
      </c>
      <c r="D1486" s="11">
        <v>22.433299999999999</v>
      </c>
      <c r="E1486" s="11">
        <v>146.69999999999999</v>
      </c>
      <c r="F1486" s="4">
        <f t="shared" si="326"/>
        <v>1994.1249999998881</v>
      </c>
      <c r="G1486" s="22">
        <v>5.97</v>
      </c>
      <c r="H1486" s="22">
        <f>G1486+100*variable_alloc_parm!B$8</f>
        <v>5.97</v>
      </c>
      <c r="I1486" s="4">
        <f t="shared" si="323"/>
        <v>979.48483980913443</v>
      </c>
      <c r="J1486" s="4">
        <f t="shared" si="324"/>
        <v>26.309089911383786</v>
      </c>
      <c r="K1486" s="33">
        <f t="shared" si="327"/>
        <v>371126.48186963808</v>
      </c>
      <c r="L1486" s="4">
        <f t="shared" si="328"/>
        <v>46.59459107021133</v>
      </c>
      <c r="M1486" s="33">
        <f t="shared" si="325"/>
        <v>17654.675146796202</v>
      </c>
      <c r="N1486" s="15">
        <f t="shared" si="317"/>
        <v>21.263840187313022</v>
      </c>
      <c r="O1486" s="6"/>
      <c r="P1486" s="7">
        <f t="shared" si="318"/>
        <v>24.875326969291887</v>
      </c>
      <c r="Q1486" s="7"/>
      <c r="R1486" s="46">
        <f t="shared" si="319"/>
        <v>2.3932517058300316E-2</v>
      </c>
      <c r="S1486" s="22">
        <f t="shared" si="329"/>
        <v>0.96773502402725808</v>
      </c>
      <c r="T1486" s="22">
        <f t="shared" si="330"/>
        <v>23.584481756475945</v>
      </c>
      <c r="U1486" s="39">
        <f t="shared" si="320"/>
        <v>8.5740916893514596E-2</v>
      </c>
      <c r="V1486" s="39">
        <f t="shared" si="321"/>
        <v>4.7880387204005226E-2</v>
      </c>
      <c r="W1486" s="39">
        <f t="shared" si="322"/>
        <v>3.786052968950937E-2</v>
      </c>
      <c r="Z1486" s="37"/>
      <c r="AA1486" s="37"/>
    </row>
    <row r="1487" spans="1:27">
      <c r="A1487" s="1">
        <v>1994.03</v>
      </c>
      <c r="B1487" s="11">
        <v>463.81</v>
      </c>
      <c r="C1487" s="4">
        <v>12.71</v>
      </c>
      <c r="D1487" s="11">
        <v>22.71</v>
      </c>
      <c r="E1487" s="11">
        <v>147.19999999999999</v>
      </c>
      <c r="F1487" s="4">
        <f t="shared" si="326"/>
        <v>1994.2083333332214</v>
      </c>
      <c r="G1487" s="22">
        <v>6.48</v>
      </c>
      <c r="H1487" s="22">
        <f>G1487+100*variable_alloc_parm!B$8</f>
        <v>6.48</v>
      </c>
      <c r="I1487" s="4">
        <f t="shared" si="323"/>
        <v>960.07409646739166</v>
      </c>
      <c r="J1487" s="4">
        <f t="shared" si="324"/>
        <v>26.309354619565227</v>
      </c>
      <c r="K1487" s="33">
        <f t="shared" si="327"/>
        <v>364602.47478397895</v>
      </c>
      <c r="L1487" s="4">
        <f t="shared" si="328"/>
        <v>47.009082880434796</v>
      </c>
      <c r="M1487" s="33">
        <f t="shared" si="325"/>
        <v>17852.401203820878</v>
      </c>
      <c r="N1487" s="15">
        <f t="shared" si="317"/>
        <v>20.83337588946041</v>
      </c>
      <c r="O1487" s="6"/>
      <c r="P1487" s="7">
        <f t="shared" si="318"/>
        <v>24.359940418108931</v>
      </c>
      <c r="Q1487" s="7"/>
      <c r="R1487" s="46">
        <f t="shared" si="319"/>
        <v>1.9954678488364873E-2</v>
      </c>
      <c r="S1487" s="22">
        <f t="shared" si="329"/>
        <v>0.97038865435690924</v>
      </c>
      <c r="T1487" s="22">
        <f t="shared" si="330"/>
        <v>22.746003445159296</v>
      </c>
      <c r="U1487" s="39">
        <f t="shared" si="320"/>
        <v>8.5257985518339074E-2</v>
      </c>
      <c r="V1487" s="39">
        <f t="shared" si="321"/>
        <v>5.3500739833072242E-2</v>
      </c>
      <c r="W1487" s="39">
        <f t="shared" si="322"/>
        <v>3.1757245685266833E-2</v>
      </c>
      <c r="Z1487" s="37"/>
      <c r="AA1487" s="37"/>
    </row>
    <row r="1488" spans="1:27">
      <c r="A1488" s="1">
        <v>1994.04</v>
      </c>
      <c r="B1488" s="11">
        <v>447.23</v>
      </c>
      <c r="C1488" s="4">
        <v>12.753299999999999</v>
      </c>
      <c r="D1488" s="11">
        <v>23.54</v>
      </c>
      <c r="E1488" s="11">
        <v>147.4</v>
      </c>
      <c r="F1488" s="4">
        <f t="shared" si="326"/>
        <v>1994.2916666665546</v>
      </c>
      <c r="G1488" s="22">
        <v>6.97</v>
      </c>
      <c r="H1488" s="22">
        <f>G1488+100*variable_alloc_parm!B$8</f>
        <v>6.97</v>
      </c>
      <c r="I1488" s="4">
        <f t="shared" si="323"/>
        <v>924.49783582089572</v>
      </c>
      <c r="J1488" s="4">
        <f t="shared" si="324"/>
        <v>26.363164925373137</v>
      </c>
      <c r="K1488" s="33">
        <f t="shared" si="327"/>
        <v>351926.17567802942</v>
      </c>
      <c r="L1488" s="4">
        <f t="shared" si="328"/>
        <v>48.661044776119404</v>
      </c>
      <c r="M1488" s="33">
        <f t="shared" si="325"/>
        <v>18523.672775665342</v>
      </c>
      <c r="N1488" s="15">
        <f t="shared" si="317"/>
        <v>20.05525008506384</v>
      </c>
      <c r="O1488" s="6"/>
      <c r="P1488" s="7">
        <f t="shared" si="318"/>
        <v>23.440099239459393</v>
      </c>
      <c r="Q1488" s="7"/>
      <c r="R1488" s="46">
        <f t="shared" si="319"/>
        <v>1.6553849274837058E-2</v>
      </c>
      <c r="S1488" s="22">
        <f t="shared" si="329"/>
        <v>0.99094149793811337</v>
      </c>
      <c r="T1488" s="22">
        <f t="shared" si="330"/>
        <v>22.042514606387069</v>
      </c>
      <c r="U1488" s="39">
        <f t="shared" si="320"/>
        <v>8.9808068518690165E-2</v>
      </c>
      <c r="V1488" s="39">
        <f t="shared" si="321"/>
        <v>5.232368303426016E-2</v>
      </c>
      <c r="W1488" s="39">
        <f t="shared" si="322"/>
        <v>3.7484385484430005E-2</v>
      </c>
      <c r="Z1488" s="37"/>
      <c r="AA1488" s="37"/>
    </row>
    <row r="1489" spans="1:27">
      <c r="A1489" s="1">
        <v>1994.05</v>
      </c>
      <c r="B1489" s="11">
        <v>450.9</v>
      </c>
      <c r="C1489" s="4">
        <v>12.7967</v>
      </c>
      <c r="D1489" s="11">
        <v>24.37</v>
      </c>
      <c r="E1489" s="11">
        <v>147.5</v>
      </c>
      <c r="F1489" s="4">
        <f t="shared" si="326"/>
        <v>1994.3749999998879</v>
      </c>
      <c r="G1489" s="22">
        <v>7.18</v>
      </c>
      <c r="H1489" s="22">
        <f>G1489+100*variable_alloc_parm!B$8</f>
        <v>7.18</v>
      </c>
      <c r="I1489" s="4">
        <f t="shared" si="323"/>
        <v>931.45240677966103</v>
      </c>
      <c r="J1489" s="4">
        <f t="shared" si="324"/>
        <v>26.434945694915257</v>
      </c>
      <c r="K1489" s="33">
        <f t="shared" si="327"/>
        <v>355412.13084347389</v>
      </c>
      <c r="L1489" s="4">
        <f t="shared" si="328"/>
        <v>50.342637288135606</v>
      </c>
      <c r="M1489" s="33">
        <f t="shared" si="325"/>
        <v>19209.123150710715</v>
      </c>
      <c r="N1489" s="15">
        <f t="shared" si="317"/>
        <v>20.196492421281445</v>
      </c>
      <c r="O1489" s="6"/>
      <c r="P1489" s="7">
        <f t="shared" si="318"/>
        <v>23.593459579735008</v>
      </c>
      <c r="Q1489" s="7"/>
      <c r="R1489" s="46">
        <f t="shared" si="319"/>
        <v>1.3874324550450685E-2</v>
      </c>
      <c r="S1489" s="22">
        <f t="shared" si="329"/>
        <v>1.0116668390942878</v>
      </c>
      <c r="T1489" s="22">
        <f t="shared" si="330"/>
        <v>21.828033735635355</v>
      </c>
      <c r="U1489" s="39">
        <f t="shared" si="320"/>
        <v>8.5278123057876742E-2</v>
      </c>
      <c r="V1489" s="39">
        <f t="shared" si="321"/>
        <v>5.0008874729805752E-2</v>
      </c>
      <c r="W1489" s="39">
        <f t="shared" si="322"/>
        <v>3.526924832807099E-2</v>
      </c>
      <c r="Z1489" s="37"/>
      <c r="AA1489" s="37"/>
    </row>
    <row r="1490" spans="1:27">
      <c r="A1490" s="1">
        <v>1994.06</v>
      </c>
      <c r="B1490" s="11">
        <v>454.83</v>
      </c>
      <c r="C1490" s="4">
        <v>12.84</v>
      </c>
      <c r="D1490" s="11">
        <v>25.2</v>
      </c>
      <c r="E1490" s="11">
        <v>148</v>
      </c>
      <c r="F1490" s="4">
        <f t="shared" si="326"/>
        <v>1994.4583333332212</v>
      </c>
      <c r="G1490" s="22">
        <v>7.1</v>
      </c>
      <c r="H1490" s="22">
        <f>G1490+100*variable_alloc_parm!B$8</f>
        <v>7.1</v>
      </c>
      <c r="I1490" s="4">
        <f t="shared" si="323"/>
        <v>936.39662837837864</v>
      </c>
      <c r="J1490" s="4">
        <f t="shared" si="324"/>
        <v>26.434783783783786</v>
      </c>
      <c r="K1490" s="33">
        <f t="shared" si="327"/>
        <v>358139.24091160198</v>
      </c>
      <c r="L1490" s="4">
        <f t="shared" si="328"/>
        <v>51.881351351351356</v>
      </c>
      <c r="M1490" s="33">
        <f t="shared" si="325"/>
        <v>19842.817912126222</v>
      </c>
      <c r="N1490" s="15">
        <f t="shared" si="317"/>
        <v>20.29076369067031</v>
      </c>
      <c r="O1490" s="6"/>
      <c r="P1490" s="7">
        <f t="shared" si="318"/>
        <v>23.690087234431953</v>
      </c>
      <c r="Q1490" s="7"/>
      <c r="R1490" s="46">
        <f t="shared" si="319"/>
        <v>1.4494740216395303E-2</v>
      </c>
      <c r="S1490" s="22">
        <f t="shared" si="329"/>
        <v>0.99183211848935038</v>
      </c>
      <c r="T1490" s="22">
        <f t="shared" si="330"/>
        <v>22.008094183875812</v>
      </c>
      <c r="U1490" s="39">
        <f t="shared" si="320"/>
        <v>8.7165820727450605E-2</v>
      </c>
      <c r="V1490" s="39">
        <f t="shared" si="321"/>
        <v>4.9143494253137465E-2</v>
      </c>
      <c r="W1490" s="39">
        <f t="shared" si="322"/>
        <v>3.8022326474313139E-2</v>
      </c>
      <c r="Z1490" s="37"/>
      <c r="AA1490" s="37"/>
    </row>
    <row r="1491" spans="1:27">
      <c r="A1491" s="1">
        <v>1994.07</v>
      </c>
      <c r="B1491" s="11">
        <v>451.4</v>
      </c>
      <c r="C1491" s="4">
        <v>12.87</v>
      </c>
      <c r="D1491" s="11">
        <v>25.91</v>
      </c>
      <c r="E1491" s="11">
        <v>148.4</v>
      </c>
      <c r="F1491" s="4">
        <f t="shared" si="326"/>
        <v>1994.5416666665544</v>
      </c>
      <c r="G1491" s="22">
        <v>7.3</v>
      </c>
      <c r="H1491" s="22">
        <f>G1491+100*variable_alloc_parm!B$8</f>
        <v>7.3</v>
      </c>
      <c r="I1491" s="4">
        <f t="shared" si="323"/>
        <v>926.83005390835592</v>
      </c>
      <c r="J1491" s="4">
        <f t="shared" si="324"/>
        <v>26.425128032345015</v>
      </c>
      <c r="K1491" s="33">
        <f t="shared" si="327"/>
        <v>355322.58249534469</v>
      </c>
      <c r="L1491" s="4">
        <f t="shared" si="328"/>
        <v>53.199305929919142</v>
      </c>
      <c r="M1491" s="33">
        <f t="shared" si="325"/>
        <v>20395.232858782412</v>
      </c>
      <c r="N1491" s="15">
        <f t="shared" si="317"/>
        <v>20.067951816142145</v>
      </c>
      <c r="O1491" s="6"/>
      <c r="P1491" s="7">
        <f t="shared" si="318"/>
        <v>23.415889076109895</v>
      </c>
      <c r="Q1491" s="7"/>
      <c r="R1491" s="46">
        <f t="shared" si="319"/>
        <v>1.2922687944643289E-2</v>
      </c>
      <c r="S1491" s="22">
        <f t="shared" si="329"/>
        <v>1.0103198282151835</v>
      </c>
      <c r="T1491" s="22">
        <f t="shared" si="330"/>
        <v>21.769498196694009</v>
      </c>
      <c r="U1491" s="39">
        <f t="shared" si="320"/>
        <v>8.5737172821608088E-2</v>
      </c>
      <c r="V1491" s="39">
        <f t="shared" si="321"/>
        <v>5.2774661185686522E-2</v>
      </c>
      <c r="W1491" s="39">
        <f t="shared" si="322"/>
        <v>3.2962511635921565E-2</v>
      </c>
      <c r="Z1491" s="37"/>
      <c r="AA1491" s="37"/>
    </row>
    <row r="1492" spans="1:27">
      <c r="A1492" s="1">
        <v>1994.08</v>
      </c>
      <c r="B1492" s="11">
        <v>464.24</v>
      </c>
      <c r="C1492" s="4">
        <v>12.9</v>
      </c>
      <c r="D1492" s="11">
        <v>26.62</v>
      </c>
      <c r="E1492" s="11">
        <v>149</v>
      </c>
      <c r="F1492" s="4">
        <f t="shared" si="326"/>
        <v>1994.6249999998877</v>
      </c>
      <c r="G1492" s="22">
        <v>7.24</v>
      </c>
      <c r="H1492" s="22">
        <f>G1492+100*variable_alloc_parm!B$8</f>
        <v>7.24</v>
      </c>
      <c r="I1492" s="4">
        <f t="shared" si="323"/>
        <v>949.35522147651011</v>
      </c>
      <c r="J1492" s="4">
        <f t="shared" si="324"/>
        <v>26.380067114093965</v>
      </c>
      <c r="K1492" s="33">
        <f t="shared" si="327"/>
        <v>364800.93307198008</v>
      </c>
      <c r="L1492" s="4">
        <f t="shared" si="328"/>
        <v>54.437006711409403</v>
      </c>
      <c r="M1492" s="33">
        <f t="shared" si="325"/>
        <v>20918.061430243215</v>
      </c>
      <c r="N1492" s="15">
        <f t="shared" si="317"/>
        <v>20.535549404755631</v>
      </c>
      <c r="O1492" s="6"/>
      <c r="P1492" s="7">
        <f t="shared" si="318"/>
        <v>23.945020932611573</v>
      </c>
      <c r="Q1492" s="7"/>
      <c r="R1492" s="46">
        <f t="shared" si="319"/>
        <v>1.240874496644321E-2</v>
      </c>
      <c r="S1492" s="22">
        <f t="shared" si="329"/>
        <v>0.99064841438498441</v>
      </c>
      <c r="T1492" s="22">
        <f t="shared" si="330"/>
        <v>21.905588608568678</v>
      </c>
      <c r="U1492" s="39">
        <f t="shared" si="320"/>
        <v>8.1315070024978064E-2</v>
      </c>
      <c r="V1492" s="39">
        <f t="shared" si="321"/>
        <v>5.4303842134975744E-2</v>
      </c>
      <c r="W1492" s="39">
        <f t="shared" si="322"/>
        <v>2.7011227890002321E-2</v>
      </c>
      <c r="Z1492" s="37"/>
      <c r="AA1492" s="37"/>
    </row>
    <row r="1493" spans="1:27">
      <c r="A1493" s="1">
        <v>1994.09</v>
      </c>
      <c r="B1493" s="11">
        <v>466.96</v>
      </c>
      <c r="C1493" s="4">
        <v>12.92</v>
      </c>
      <c r="D1493" s="11">
        <v>27.33</v>
      </c>
      <c r="E1493" s="11">
        <v>149.4</v>
      </c>
      <c r="F1493" s="4">
        <f t="shared" si="326"/>
        <v>1994.7083333332209</v>
      </c>
      <c r="G1493" s="22">
        <v>7.46</v>
      </c>
      <c r="H1493" s="22">
        <f>G1493+100*variable_alloc_parm!B$8</f>
        <v>7.46</v>
      </c>
      <c r="I1493" s="4">
        <f t="shared" si="323"/>
        <v>952.36085676037499</v>
      </c>
      <c r="J1493" s="4">
        <f t="shared" si="324"/>
        <v>26.350227576974568</v>
      </c>
      <c r="K1493" s="33">
        <f t="shared" si="327"/>
        <v>366799.66598072747</v>
      </c>
      <c r="L1493" s="4">
        <f t="shared" si="328"/>
        <v>55.739297188755025</v>
      </c>
      <c r="M1493" s="33">
        <f t="shared" si="325"/>
        <v>21467.866350979271</v>
      </c>
      <c r="N1493" s="15">
        <f t="shared" si="317"/>
        <v>20.576450100818864</v>
      </c>
      <c r="O1493" s="6"/>
      <c r="P1493" s="7">
        <f t="shared" si="318"/>
        <v>23.97536910275344</v>
      </c>
      <c r="Q1493" s="7"/>
      <c r="R1493" s="46">
        <f t="shared" si="319"/>
        <v>9.895185318056457E-3</v>
      </c>
      <c r="S1493" s="22">
        <f t="shared" si="329"/>
        <v>0.98687330677053553</v>
      </c>
      <c r="T1493" s="22">
        <f t="shared" si="330"/>
        <v>21.642635586117823</v>
      </c>
      <c r="U1493" s="39">
        <f t="shared" si="320"/>
        <v>8.3467666640532734E-2</v>
      </c>
      <c r="V1493" s="39">
        <f t="shared" si="321"/>
        <v>5.7006347749036346E-2</v>
      </c>
      <c r="W1493" s="39">
        <f t="shared" si="322"/>
        <v>2.6461318891496388E-2</v>
      </c>
      <c r="Z1493" s="37"/>
      <c r="AA1493" s="37"/>
    </row>
    <row r="1494" spans="1:27">
      <c r="A1494" s="1">
        <v>1994.1</v>
      </c>
      <c r="B1494" s="11">
        <v>463.81</v>
      </c>
      <c r="C1494" s="4">
        <v>13.013299999999999</v>
      </c>
      <c r="D1494" s="11">
        <v>28.42</v>
      </c>
      <c r="E1494" s="11">
        <v>149.5</v>
      </c>
      <c r="F1494" s="4">
        <f t="shared" si="326"/>
        <v>1994.7916666665542</v>
      </c>
      <c r="G1494" s="22">
        <v>7.74</v>
      </c>
      <c r="H1494" s="22">
        <f>G1494+100*variable_alloc_parm!B$8</f>
        <v>7.74</v>
      </c>
      <c r="I1494" s="4">
        <f t="shared" si="323"/>
        <v>945.30372575250863</v>
      </c>
      <c r="J1494" s="4">
        <f t="shared" si="324"/>
        <v>26.522759264214049</v>
      </c>
      <c r="K1494" s="33">
        <f t="shared" si="327"/>
        <v>364932.89281318552</v>
      </c>
      <c r="L1494" s="4">
        <f t="shared" si="328"/>
        <v>57.923571906354532</v>
      </c>
      <c r="M1494" s="33">
        <f t="shared" si="325"/>
        <v>22361.296250082429</v>
      </c>
      <c r="N1494" s="15">
        <f t="shared" si="317"/>
        <v>20.395759282410257</v>
      </c>
      <c r="O1494" s="6"/>
      <c r="P1494" s="7">
        <f t="shared" si="318"/>
        <v>23.747831033857771</v>
      </c>
      <c r="Q1494" s="7"/>
      <c r="R1494" s="46">
        <f t="shared" si="319"/>
        <v>7.2995277900826938E-3</v>
      </c>
      <c r="S1494" s="22">
        <f t="shared" si="329"/>
        <v>0.99139596332361246</v>
      </c>
      <c r="T1494" s="22">
        <f t="shared" si="330"/>
        <v>21.344252699708385</v>
      </c>
      <c r="U1494" s="39">
        <f t="shared" si="320"/>
        <v>8.3563299276743219E-2</v>
      </c>
      <c r="V1494" s="39">
        <f t="shared" si="321"/>
        <v>5.8539710698669367E-2</v>
      </c>
      <c r="W1494" s="39">
        <f t="shared" si="322"/>
        <v>2.5023588578073852E-2</v>
      </c>
      <c r="Z1494" s="37"/>
      <c r="AA1494" s="37"/>
    </row>
    <row r="1495" spans="1:27">
      <c r="A1495" s="1">
        <v>1994.11</v>
      </c>
      <c r="B1495" s="11">
        <v>461.01</v>
      </c>
      <c r="C1495" s="4">
        <v>13.0967</v>
      </c>
      <c r="D1495" s="11">
        <v>29.51</v>
      </c>
      <c r="E1495" s="11">
        <v>149.69999999999999</v>
      </c>
      <c r="F1495" s="4">
        <f t="shared" si="326"/>
        <v>1994.8749999998875</v>
      </c>
      <c r="G1495" s="22">
        <v>7.96</v>
      </c>
      <c r="H1495" s="22">
        <f>G1495+100*variable_alloc_parm!B$8</f>
        <v>7.96</v>
      </c>
      <c r="I1495" s="4">
        <f t="shared" si="323"/>
        <v>938.34166332665359</v>
      </c>
      <c r="J1495" s="4">
        <f t="shared" si="324"/>
        <v>26.657077421509694</v>
      </c>
      <c r="K1495" s="33">
        <f t="shared" si="327"/>
        <v>363102.77708519058</v>
      </c>
      <c r="L1495" s="4">
        <f t="shared" si="328"/>
        <v>60.064776219104893</v>
      </c>
      <c r="M1495" s="33">
        <f t="shared" si="325"/>
        <v>23242.799400845914</v>
      </c>
      <c r="N1495" s="15">
        <f t="shared" si="317"/>
        <v>20.209473020394046</v>
      </c>
      <c r="O1495" s="6"/>
      <c r="P1495" s="7">
        <f t="shared" si="318"/>
        <v>23.51375433645179</v>
      </c>
      <c r="Q1495" s="7"/>
      <c r="R1495" s="46">
        <f t="shared" si="319"/>
        <v>5.68994097698413E-3</v>
      </c>
      <c r="S1495" s="22">
        <f t="shared" si="329"/>
        <v>1.0169643925831136</v>
      </c>
      <c r="T1495" s="22">
        <f t="shared" si="330"/>
        <v>21.132335283995836</v>
      </c>
      <c r="U1495" s="39">
        <f t="shared" si="320"/>
        <v>8.9119377079032391E-2</v>
      </c>
      <c r="V1495" s="39">
        <f t="shared" si="321"/>
        <v>5.9129573012722814E-2</v>
      </c>
      <c r="W1495" s="39">
        <f t="shared" si="322"/>
        <v>2.9989804066309578E-2</v>
      </c>
      <c r="Z1495" s="37"/>
      <c r="AA1495" s="37"/>
    </row>
    <row r="1496" spans="1:27">
      <c r="A1496" s="1">
        <v>1994.12</v>
      </c>
      <c r="B1496" s="11">
        <v>455.19</v>
      </c>
      <c r="C1496" s="4">
        <v>13.17</v>
      </c>
      <c r="D1496" s="11">
        <v>30.6</v>
      </c>
      <c r="E1496" s="11">
        <v>149.69999999999999</v>
      </c>
      <c r="F1496" s="4">
        <f t="shared" si="326"/>
        <v>1994.9583333332207</v>
      </c>
      <c r="G1496" s="22">
        <v>7.81</v>
      </c>
      <c r="H1496" s="22">
        <f>G1496+100*variable_alloc_parm!B$8</f>
        <v>7.81</v>
      </c>
      <c r="I1496" s="4">
        <f t="shared" si="323"/>
        <v>926.49561122244506</v>
      </c>
      <c r="J1496" s="4">
        <f t="shared" si="324"/>
        <v>26.806272545090188</v>
      </c>
      <c r="K1496" s="33">
        <f t="shared" si="327"/>
        <v>359383.22031899286</v>
      </c>
      <c r="L1496" s="4">
        <f t="shared" si="328"/>
        <v>62.283366733466949</v>
      </c>
      <c r="M1496" s="33">
        <f t="shared" si="325"/>
        <v>24159.420333841212</v>
      </c>
      <c r="N1496" s="15">
        <f t="shared" si="317"/>
        <v>19.911484108090328</v>
      </c>
      <c r="O1496" s="6"/>
      <c r="P1496" s="7">
        <f t="shared" si="318"/>
        <v>23.15011078522382</v>
      </c>
      <c r="Q1496" s="7"/>
      <c r="R1496" s="46">
        <f t="shared" si="319"/>
        <v>7.9304689773230935E-3</v>
      </c>
      <c r="S1496" s="22">
        <f t="shared" si="329"/>
        <v>1.0085772379629767</v>
      </c>
      <c r="T1496" s="22">
        <f t="shared" si="330"/>
        <v>21.490832515951524</v>
      </c>
      <c r="U1496" s="39">
        <f t="shared" si="320"/>
        <v>9.3581239201921518E-2</v>
      </c>
      <c r="V1496" s="39">
        <f t="shared" si="321"/>
        <v>5.7764808949848812E-2</v>
      </c>
      <c r="W1496" s="39">
        <f t="shared" si="322"/>
        <v>3.5816430252072706E-2</v>
      </c>
      <c r="Z1496" s="37"/>
      <c r="AA1496" s="37"/>
    </row>
    <row r="1497" spans="1:27">
      <c r="A1497" s="1">
        <v>1995.01</v>
      </c>
      <c r="B1497" s="11">
        <v>465.25</v>
      </c>
      <c r="C1497" s="4">
        <v>13.18</v>
      </c>
      <c r="D1497" s="11">
        <v>31.25</v>
      </c>
      <c r="E1497" s="11">
        <v>150.30000000000001</v>
      </c>
      <c r="F1497" s="4">
        <f t="shared" si="326"/>
        <v>1995.041666666554</v>
      </c>
      <c r="G1497" s="22">
        <v>7.78</v>
      </c>
      <c r="H1497" s="22">
        <f>G1497+100*variable_alloc_parm!B$8</f>
        <v>7.78</v>
      </c>
      <c r="I1497" s="4">
        <f t="shared" si="323"/>
        <v>943.1914504324684</v>
      </c>
      <c r="J1497" s="4">
        <f t="shared" si="324"/>
        <v>26.719534264803727</v>
      </c>
      <c r="K1497" s="33">
        <f t="shared" si="327"/>
        <v>366723.15487235721</v>
      </c>
      <c r="L1497" s="4">
        <f t="shared" si="328"/>
        <v>63.352461743180314</v>
      </c>
      <c r="M1497" s="33">
        <f t="shared" si="325"/>
        <v>24632.130230545219</v>
      </c>
      <c r="N1497" s="15">
        <f t="shared" si="317"/>
        <v>20.2191194224573</v>
      </c>
      <c r="O1497" s="6"/>
      <c r="P1497" s="7">
        <f t="shared" si="318"/>
        <v>23.488372636558665</v>
      </c>
      <c r="Q1497" s="7"/>
      <c r="R1497" s="46">
        <f t="shared" si="319"/>
        <v>7.6841322003245172E-3</v>
      </c>
      <c r="S1497" s="22">
        <f t="shared" si="329"/>
        <v>1.0281526145343234</v>
      </c>
      <c r="T1497" s="22">
        <f t="shared" si="330"/>
        <v>21.588636897667055</v>
      </c>
      <c r="U1497" s="39">
        <f t="shared" si="320"/>
        <v>8.9664153638160826E-2</v>
      </c>
      <c r="V1497" s="39">
        <f t="shared" si="321"/>
        <v>5.751990297624876E-2</v>
      </c>
      <c r="W1497" s="39">
        <f t="shared" si="322"/>
        <v>3.2144250661912066E-2</v>
      </c>
      <c r="Z1497" s="37"/>
      <c r="AA1497" s="37"/>
    </row>
    <row r="1498" spans="1:27">
      <c r="A1498" s="1">
        <v>1995.02</v>
      </c>
      <c r="B1498" s="11">
        <v>481.92</v>
      </c>
      <c r="C1498" s="4">
        <v>13.18</v>
      </c>
      <c r="D1498" s="11">
        <v>31.9</v>
      </c>
      <c r="E1498" s="11">
        <v>150.9</v>
      </c>
      <c r="F1498" s="4">
        <f t="shared" si="326"/>
        <v>1995.1249999998872</v>
      </c>
      <c r="G1498" s="22">
        <v>7.47</v>
      </c>
      <c r="H1498" s="22">
        <f>G1498+100*variable_alloc_parm!B$8</f>
        <v>7.47</v>
      </c>
      <c r="I1498" s="4">
        <f t="shared" si="323"/>
        <v>973.10155069582527</v>
      </c>
      <c r="J1498" s="4">
        <f t="shared" si="324"/>
        <v>26.613293571901924</v>
      </c>
      <c r="K1498" s="33">
        <f t="shared" si="327"/>
        <v>379214.82406006794</v>
      </c>
      <c r="L1498" s="4">
        <f t="shared" si="328"/>
        <v>64.413055003313445</v>
      </c>
      <c r="M1498" s="33">
        <f t="shared" si="325"/>
        <v>25101.578866857908</v>
      </c>
      <c r="N1498" s="15">
        <f t="shared" si="317"/>
        <v>20.802571764332679</v>
      </c>
      <c r="O1498" s="6"/>
      <c r="P1498" s="7">
        <f t="shared" si="318"/>
        <v>24.144282243906424</v>
      </c>
      <c r="Q1498" s="7"/>
      <c r="R1498" s="46">
        <f t="shared" si="319"/>
        <v>9.3198886486230911E-3</v>
      </c>
      <c r="S1498" s="22">
        <f t="shared" si="329"/>
        <v>1.0253227230664379</v>
      </c>
      <c r="T1498" s="22">
        <f t="shared" si="330"/>
        <v>22.108157353389348</v>
      </c>
      <c r="U1498" s="39">
        <f t="shared" si="320"/>
        <v>8.7208998858727238E-2</v>
      </c>
      <c r="V1498" s="39">
        <f t="shared" si="321"/>
        <v>5.5197207419650729E-2</v>
      </c>
      <c r="W1498" s="39">
        <f t="shared" si="322"/>
        <v>3.2011791439076509E-2</v>
      </c>
      <c r="Z1498" s="37"/>
      <c r="AA1498" s="37"/>
    </row>
    <row r="1499" spans="1:27">
      <c r="A1499" s="1">
        <v>1995.03</v>
      </c>
      <c r="B1499" s="11">
        <v>493.15</v>
      </c>
      <c r="C1499" s="4">
        <v>13.17</v>
      </c>
      <c r="D1499" s="11">
        <v>32.549999999999997</v>
      </c>
      <c r="E1499" s="11">
        <v>151.4</v>
      </c>
      <c r="F1499" s="4">
        <f t="shared" si="326"/>
        <v>1995.2083333332205</v>
      </c>
      <c r="G1499" s="22">
        <v>7.2</v>
      </c>
      <c r="H1499" s="22">
        <f>G1499+100*variable_alloc_parm!B$8</f>
        <v>7.2</v>
      </c>
      <c r="I1499" s="4">
        <f t="shared" si="323"/>
        <v>992.48880449141359</v>
      </c>
      <c r="J1499" s="4">
        <f t="shared" si="324"/>
        <v>26.505277410832235</v>
      </c>
      <c r="K1499" s="33">
        <f t="shared" si="327"/>
        <v>387630.73249266011</v>
      </c>
      <c r="L1499" s="4">
        <f t="shared" si="328"/>
        <v>65.508487450462354</v>
      </c>
      <c r="M1499" s="33">
        <f t="shared" si="325"/>
        <v>25585.279007677353</v>
      </c>
      <c r="N1499" s="15">
        <f t="shared" si="317"/>
        <v>21.152737302036989</v>
      </c>
      <c r="O1499" s="6"/>
      <c r="P1499" s="7">
        <f t="shared" si="318"/>
        <v>24.527320822094758</v>
      </c>
      <c r="Q1499" s="7"/>
      <c r="R1499" s="46">
        <f t="shared" si="319"/>
        <v>1.117661660186179E-2</v>
      </c>
      <c r="S1499" s="22">
        <f t="shared" si="329"/>
        <v>1.0159636566781896</v>
      </c>
      <c r="T1499" s="22">
        <f t="shared" si="330"/>
        <v>22.59313481785582</v>
      </c>
      <c r="U1499" s="39">
        <f t="shared" si="320"/>
        <v>8.3705001216803909E-2</v>
      </c>
      <c r="V1499" s="39">
        <f t="shared" si="321"/>
        <v>4.9657281417052834E-2</v>
      </c>
      <c r="W1499" s="39">
        <f t="shared" si="322"/>
        <v>3.4047719799751075E-2</v>
      </c>
      <c r="Z1499" s="37"/>
      <c r="AA1499" s="37"/>
    </row>
    <row r="1500" spans="1:27">
      <c r="A1500" s="1">
        <v>1995.04</v>
      </c>
      <c r="B1500" s="11">
        <v>507.91</v>
      </c>
      <c r="C1500" s="4">
        <v>13.2433</v>
      </c>
      <c r="D1500" s="11">
        <v>33.176699999999997</v>
      </c>
      <c r="E1500" s="11">
        <v>151.9</v>
      </c>
      <c r="F1500" s="4">
        <f t="shared" si="326"/>
        <v>1995.2916666665537</v>
      </c>
      <c r="G1500" s="22">
        <v>7.06</v>
      </c>
      <c r="H1500" s="22">
        <f>G1500+100*variable_alloc_parm!B$8</f>
        <v>7.06</v>
      </c>
      <c r="I1500" s="4">
        <f t="shared" si="323"/>
        <v>1018.8293416721529</v>
      </c>
      <c r="J1500" s="4">
        <f t="shared" si="324"/>
        <v>26.565065898617515</v>
      </c>
      <c r="K1500" s="33">
        <f t="shared" si="327"/>
        <v>398783.02089559252</v>
      </c>
      <c r="L1500" s="4">
        <f t="shared" si="328"/>
        <v>66.549970309414093</v>
      </c>
      <c r="M1500" s="33">
        <f t="shared" si="325"/>
        <v>26048.521685626987</v>
      </c>
      <c r="N1500" s="15">
        <f t="shared" si="317"/>
        <v>21.642739261879651</v>
      </c>
      <c r="O1500" s="6"/>
      <c r="P1500" s="7">
        <f t="shared" si="318"/>
        <v>25.070444808546682</v>
      </c>
      <c r="Q1500" s="7"/>
      <c r="R1500" s="46">
        <f t="shared" si="319"/>
        <v>1.1362181625356543E-2</v>
      </c>
      <c r="S1500" s="22">
        <f t="shared" si="329"/>
        <v>1.0370731500299206</v>
      </c>
      <c r="T1500" s="22">
        <f t="shared" si="330"/>
        <v>22.878248223945615</v>
      </c>
      <c r="U1500" s="39">
        <f t="shared" si="320"/>
        <v>7.7283159829842241E-2</v>
      </c>
      <c r="V1500" s="39">
        <f t="shared" si="321"/>
        <v>4.9368146274700875E-2</v>
      </c>
      <c r="W1500" s="39">
        <f t="shared" si="322"/>
        <v>2.7915013555141366E-2</v>
      </c>
      <c r="Z1500" s="37"/>
      <c r="AA1500" s="37"/>
    </row>
    <row r="1501" spans="1:27">
      <c r="A1501" s="1">
        <v>1995.05</v>
      </c>
      <c r="B1501" s="11">
        <v>523.80999999999995</v>
      </c>
      <c r="C1501" s="4">
        <v>13.306699999999999</v>
      </c>
      <c r="D1501" s="11">
        <v>33.8033</v>
      </c>
      <c r="E1501" s="11">
        <v>152.19999999999999</v>
      </c>
      <c r="F1501" s="4">
        <f t="shared" si="326"/>
        <v>1995.374999999887</v>
      </c>
      <c r="G1501" s="22">
        <v>6.63</v>
      </c>
      <c r="H1501" s="22">
        <f>G1501+100*variable_alloc_parm!B$8</f>
        <v>6.63</v>
      </c>
      <c r="I1501" s="4">
        <f t="shared" si="323"/>
        <v>1048.6524770039423</v>
      </c>
      <c r="J1501" s="4">
        <f t="shared" si="324"/>
        <v>26.639628712220766</v>
      </c>
      <c r="K1501" s="33">
        <f t="shared" si="327"/>
        <v>411325.10762721318</v>
      </c>
      <c r="L1501" s="4">
        <f t="shared" si="328"/>
        <v>67.673229369251004</v>
      </c>
      <c r="M1501" s="33">
        <f t="shared" si="325"/>
        <v>26544.254616473489</v>
      </c>
      <c r="N1501" s="15">
        <f t="shared" si="317"/>
        <v>22.195426698019951</v>
      </c>
      <c r="O1501" s="6"/>
      <c r="P1501" s="7">
        <f t="shared" si="318"/>
        <v>25.684217711127939</v>
      </c>
      <c r="Q1501" s="7"/>
      <c r="R1501" s="46">
        <f t="shared" si="319"/>
        <v>1.4329172732935457E-2</v>
      </c>
      <c r="S1501" s="22">
        <f t="shared" si="329"/>
        <v>1.0395819290594353</v>
      </c>
      <c r="T1501" s="22">
        <f t="shared" si="330"/>
        <v>23.679650033681522</v>
      </c>
      <c r="U1501" s="39">
        <f t="shared" si="320"/>
        <v>7.5490821436598354E-2</v>
      </c>
      <c r="V1501" s="39">
        <f t="shared" si="321"/>
        <v>4.792778951194876E-2</v>
      </c>
      <c r="W1501" s="39">
        <f t="shared" si="322"/>
        <v>2.7563031924649595E-2</v>
      </c>
      <c r="Z1501" s="37"/>
      <c r="AA1501" s="37"/>
    </row>
    <row r="1502" spans="1:27">
      <c r="A1502" s="1">
        <v>1995.06</v>
      </c>
      <c r="B1502" s="11">
        <v>539.35</v>
      </c>
      <c r="C1502" s="4">
        <v>13.36</v>
      </c>
      <c r="D1502" s="11">
        <v>34.43</v>
      </c>
      <c r="E1502" s="11">
        <v>152.5</v>
      </c>
      <c r="F1502" s="4">
        <f t="shared" si="326"/>
        <v>1995.4583333332203</v>
      </c>
      <c r="G1502" s="22">
        <v>6.17</v>
      </c>
      <c r="H1502" s="22">
        <f>G1502+100*variable_alloc_parm!B$8</f>
        <v>6.17</v>
      </c>
      <c r="I1502" s="4">
        <f t="shared" si="323"/>
        <v>1077.6389836065575</v>
      </c>
      <c r="J1502" s="4">
        <f t="shared" si="324"/>
        <v>26.693718032786887</v>
      </c>
      <c r="K1502" s="33">
        <f t="shared" si="327"/>
        <v>423567.35304834321</v>
      </c>
      <c r="L1502" s="4">
        <f t="shared" si="328"/>
        <v>68.792268852459031</v>
      </c>
      <c r="M1502" s="33">
        <f t="shared" si="325"/>
        <v>27038.887485778174</v>
      </c>
      <c r="N1502" s="15">
        <f t="shared" si="317"/>
        <v>22.71835675952061</v>
      </c>
      <c r="O1502" s="6"/>
      <c r="P1502" s="7">
        <f t="shared" si="318"/>
        <v>26.261521783971119</v>
      </c>
      <c r="Q1502" s="7"/>
      <c r="R1502" s="46">
        <f t="shared" si="319"/>
        <v>1.7806905868943394E-2</v>
      </c>
      <c r="S1502" s="22">
        <f t="shared" si="329"/>
        <v>0.99703757516656621</v>
      </c>
      <c r="T1502" s="22">
        <f t="shared" si="330"/>
        <v>24.568509501608332</v>
      </c>
      <c r="U1502" s="39">
        <f t="shared" si="320"/>
        <v>7.460346255810002E-2</v>
      </c>
      <c r="V1502" s="39">
        <f t="shared" si="321"/>
        <v>4.5564377019249314E-2</v>
      </c>
      <c r="W1502" s="39">
        <f t="shared" si="322"/>
        <v>2.9039085538850706E-2</v>
      </c>
      <c r="Z1502" s="37"/>
      <c r="AA1502" s="37"/>
    </row>
    <row r="1503" spans="1:27">
      <c r="A1503" s="1">
        <v>1995.07</v>
      </c>
      <c r="B1503" s="11">
        <v>557.37</v>
      </c>
      <c r="C1503" s="4">
        <v>13.44</v>
      </c>
      <c r="D1503" s="11">
        <v>34.68</v>
      </c>
      <c r="E1503" s="11">
        <v>152.5</v>
      </c>
      <c r="F1503" s="4">
        <f t="shared" si="326"/>
        <v>1995.5416666665535</v>
      </c>
      <c r="G1503" s="22">
        <v>6.28</v>
      </c>
      <c r="H1503" s="22">
        <f>G1503+100*variable_alloc_parm!B$8</f>
        <v>6.28</v>
      </c>
      <c r="I1503" s="4">
        <f t="shared" si="323"/>
        <v>1113.6435344262297</v>
      </c>
      <c r="J1503" s="4">
        <f t="shared" si="324"/>
        <v>26.853560655737709</v>
      </c>
      <c r="K1503" s="33">
        <f t="shared" si="327"/>
        <v>438598.55567621993</v>
      </c>
      <c r="L1503" s="4">
        <f t="shared" si="328"/>
        <v>69.29177704918034</v>
      </c>
      <c r="M1503" s="33">
        <f t="shared" si="325"/>
        <v>27289.94727174284</v>
      </c>
      <c r="N1503" s="15">
        <f t="shared" si="317"/>
        <v>23.37641269151213</v>
      </c>
      <c r="O1503" s="6"/>
      <c r="P1503" s="7">
        <f t="shared" si="318"/>
        <v>26.992759359536358</v>
      </c>
      <c r="Q1503" s="7"/>
      <c r="R1503" s="46">
        <f t="shared" si="319"/>
        <v>1.5275527417729681E-2</v>
      </c>
      <c r="S1503" s="22">
        <f t="shared" si="329"/>
        <v>0.98990604708569518</v>
      </c>
      <c r="T1503" s="22">
        <f t="shared" si="330"/>
        <v>24.495727138940314</v>
      </c>
      <c r="U1503" s="39">
        <f t="shared" si="320"/>
        <v>7.2289126458986441E-2</v>
      </c>
      <c r="V1503" s="39">
        <f t="shared" si="321"/>
        <v>4.4208894671601051E-2</v>
      </c>
      <c r="W1503" s="39">
        <f t="shared" si="322"/>
        <v>2.808023178738539E-2</v>
      </c>
      <c r="Z1503" s="37"/>
      <c r="AA1503" s="37"/>
    </row>
    <row r="1504" spans="1:27">
      <c r="A1504" s="1">
        <v>1995.08</v>
      </c>
      <c r="B1504" s="11">
        <v>559.11</v>
      </c>
      <c r="C1504" s="4">
        <v>13.51</v>
      </c>
      <c r="D1504" s="11">
        <v>34.93</v>
      </c>
      <c r="E1504" s="11">
        <v>152.9</v>
      </c>
      <c r="F1504" s="4">
        <f t="shared" si="326"/>
        <v>1995.6249999998868</v>
      </c>
      <c r="G1504" s="22">
        <v>6.49</v>
      </c>
      <c r="H1504" s="22">
        <f>G1504+100*variable_alloc_parm!B$8</f>
        <v>6.49</v>
      </c>
      <c r="I1504" s="4">
        <f t="shared" si="323"/>
        <v>1114.1976258992809</v>
      </c>
      <c r="J1504" s="4">
        <f t="shared" si="324"/>
        <v>26.922805755395686</v>
      </c>
      <c r="K1504" s="33">
        <f t="shared" si="327"/>
        <v>439700.38852648408</v>
      </c>
      <c r="L1504" s="4">
        <f t="shared" si="328"/>
        <v>69.608705035971241</v>
      </c>
      <c r="M1504" s="33">
        <f t="shared" si="325"/>
        <v>27469.969364221866</v>
      </c>
      <c r="N1504" s="15">
        <f t="shared" si="317"/>
        <v>23.284070256230539</v>
      </c>
      <c r="O1504" s="6"/>
      <c r="P1504" s="7">
        <f t="shared" si="318"/>
        <v>26.857726122313146</v>
      </c>
      <c r="Q1504" s="7"/>
      <c r="R1504" s="46">
        <f t="shared" si="319"/>
        <v>1.3424483051002772E-2</v>
      </c>
      <c r="S1504" s="22">
        <f t="shared" si="329"/>
        <v>1.0268502039316021</v>
      </c>
      <c r="T1504" s="22">
        <f t="shared" si="330"/>
        <v>24.185032272375565</v>
      </c>
      <c r="U1504" s="39">
        <f t="shared" si="320"/>
        <v>7.1806056237028626E-2</v>
      </c>
      <c r="V1504" s="39">
        <f t="shared" si="321"/>
        <v>4.4697445527743351E-2</v>
      </c>
      <c r="W1504" s="39">
        <f t="shared" si="322"/>
        <v>2.7108610709285275E-2</v>
      </c>
      <c r="Z1504" s="37"/>
      <c r="AA1504" s="37"/>
    </row>
    <row r="1505" spans="1:27">
      <c r="A1505" s="1">
        <v>1995.09</v>
      </c>
      <c r="B1505" s="11">
        <v>578.77</v>
      </c>
      <c r="C1505" s="4">
        <v>13.58</v>
      </c>
      <c r="D1505" s="11">
        <v>35.18</v>
      </c>
      <c r="E1505" s="11">
        <v>153.19999999999999</v>
      </c>
      <c r="F1505" s="4">
        <f t="shared" si="326"/>
        <v>1995.70833333322</v>
      </c>
      <c r="G1505" s="22">
        <v>6.2</v>
      </c>
      <c r="H1505" s="22">
        <f>G1505+100*variable_alloc_parm!B$8</f>
        <v>6.2</v>
      </c>
      <c r="I1505" s="4">
        <f t="shared" si="323"/>
        <v>1151.1176174934728</v>
      </c>
      <c r="J1505" s="4">
        <f t="shared" si="324"/>
        <v>27.009308093994786</v>
      </c>
      <c r="K1505" s="33">
        <f t="shared" si="327"/>
        <v>455158.50940788782</v>
      </c>
      <c r="L1505" s="4">
        <f t="shared" si="328"/>
        <v>69.969621409921686</v>
      </c>
      <c r="M1505" s="33">
        <f t="shared" si="325"/>
        <v>27666.38969015238</v>
      </c>
      <c r="N1505" s="15">
        <f t="shared" si="317"/>
        <v>23.946007075299867</v>
      </c>
      <c r="O1505" s="6"/>
      <c r="P1505" s="7">
        <f t="shared" si="318"/>
        <v>27.591422770766506</v>
      </c>
      <c r="Q1505" s="7"/>
      <c r="R1505" s="46">
        <f t="shared" si="319"/>
        <v>1.5053027578776024E-2</v>
      </c>
      <c r="S1505" s="22">
        <f t="shared" si="329"/>
        <v>1.0170817654715301</v>
      </c>
      <c r="T1505" s="22">
        <f t="shared" si="330"/>
        <v>24.785773978968862</v>
      </c>
      <c r="U1505" s="39">
        <f t="shared" si="320"/>
        <v>6.7111903472969248E-2</v>
      </c>
      <c r="V1505" s="39">
        <f t="shared" si="321"/>
        <v>4.1744359265578401E-2</v>
      </c>
      <c r="W1505" s="39">
        <f t="shared" si="322"/>
        <v>2.5367544207390846E-2</v>
      </c>
      <c r="Z1505" s="37"/>
      <c r="AA1505" s="37"/>
    </row>
    <row r="1506" spans="1:27">
      <c r="A1506" s="1">
        <v>1995.1</v>
      </c>
      <c r="B1506" s="11">
        <v>582.91999999999996</v>
      </c>
      <c r="C1506" s="4">
        <v>13.65</v>
      </c>
      <c r="D1506" s="11">
        <v>34.773299999999999</v>
      </c>
      <c r="E1506" s="11">
        <v>153.69999999999999</v>
      </c>
      <c r="F1506" s="4">
        <f t="shared" si="326"/>
        <v>1995.7916666665533</v>
      </c>
      <c r="G1506" s="22">
        <v>6.04</v>
      </c>
      <c r="H1506" s="22">
        <f>G1506+100*variable_alloc_parm!B$8</f>
        <v>6.04</v>
      </c>
      <c r="I1506" s="4">
        <f t="shared" si="323"/>
        <v>1155.6000260247238</v>
      </c>
      <c r="J1506" s="4">
        <f t="shared" si="324"/>
        <v>27.060214703968775</v>
      </c>
      <c r="K1506" s="33">
        <f t="shared" si="327"/>
        <v>457822.52646526584</v>
      </c>
      <c r="L1506" s="4">
        <f t="shared" si="328"/>
        <v>68.935748275862082</v>
      </c>
      <c r="M1506" s="33">
        <f t="shared" si="325"/>
        <v>27310.780312109087</v>
      </c>
      <c r="N1506" s="15">
        <f t="shared" si="317"/>
        <v>23.926762764083286</v>
      </c>
      <c r="O1506" s="6"/>
      <c r="P1506" s="7">
        <f t="shared" si="318"/>
        <v>27.54034727709173</v>
      </c>
      <c r="Q1506" s="7"/>
      <c r="R1506" s="46">
        <f t="shared" si="319"/>
        <v>1.6642280544388315E-2</v>
      </c>
      <c r="S1506" s="22">
        <f t="shared" si="329"/>
        <v>1.0132655333157623</v>
      </c>
      <c r="T1506" s="22">
        <f t="shared" si="330"/>
        <v>25.127151083857772</v>
      </c>
      <c r="U1506" s="39">
        <f t="shared" si="320"/>
        <v>6.3445096153219804E-2</v>
      </c>
      <c r="V1506" s="39">
        <f t="shared" si="321"/>
        <v>3.8297024880978858E-2</v>
      </c>
      <c r="W1506" s="39">
        <f t="shared" si="322"/>
        <v>2.5148071272240946E-2</v>
      </c>
      <c r="Z1506" s="37"/>
      <c r="AA1506" s="37"/>
    </row>
    <row r="1507" spans="1:27">
      <c r="A1507" s="1">
        <v>1995.11</v>
      </c>
      <c r="B1507" s="11">
        <v>595.53</v>
      </c>
      <c r="C1507" s="4">
        <v>13.72</v>
      </c>
      <c r="D1507" s="11">
        <v>34.366700000000002</v>
      </c>
      <c r="E1507" s="11">
        <v>153.6</v>
      </c>
      <c r="F1507" s="4">
        <f t="shared" si="326"/>
        <v>1995.8749999998865</v>
      </c>
      <c r="G1507" s="22">
        <v>5.93</v>
      </c>
      <c r="H1507" s="22">
        <f>G1507+100*variable_alloc_parm!B$8</f>
        <v>5.93</v>
      </c>
      <c r="I1507" s="4">
        <f t="shared" si="323"/>
        <v>1181.3671289062502</v>
      </c>
      <c r="J1507" s="4">
        <f t="shared" si="324"/>
        <v>27.216692708333337</v>
      </c>
      <c r="K1507" s="33">
        <f t="shared" si="327"/>
        <v>468929.42138565652</v>
      </c>
      <c r="L1507" s="4">
        <f t="shared" si="328"/>
        <v>68.174046158854182</v>
      </c>
      <c r="M1507" s="33">
        <f t="shared" si="325"/>
        <v>27060.864685128276</v>
      </c>
      <c r="N1507" s="15">
        <f t="shared" si="317"/>
        <v>24.347586881114822</v>
      </c>
      <c r="O1507" s="6"/>
      <c r="P1507" s="7">
        <f t="shared" si="318"/>
        <v>27.996651260629204</v>
      </c>
      <c r="Q1507" s="7"/>
      <c r="R1507" s="46">
        <f t="shared" si="319"/>
        <v>1.6667268345671421E-2</v>
      </c>
      <c r="S1507" s="22">
        <f t="shared" si="329"/>
        <v>1.0215700564770209</v>
      </c>
      <c r="T1507" s="22">
        <f t="shared" si="330"/>
        <v>25.477051974513593</v>
      </c>
      <c r="U1507" s="39">
        <f t="shared" si="320"/>
        <v>6.588973904291473E-2</v>
      </c>
      <c r="V1507" s="39">
        <f t="shared" si="321"/>
        <v>3.7422133948774805E-2</v>
      </c>
      <c r="W1507" s="39">
        <f t="shared" si="322"/>
        <v>2.8467605094139925E-2</v>
      </c>
      <c r="Z1507" s="37"/>
      <c r="AA1507" s="37"/>
    </row>
    <row r="1508" spans="1:27">
      <c r="A1508" s="1">
        <v>1995.12</v>
      </c>
      <c r="B1508" s="11">
        <v>614.57000000000005</v>
      </c>
      <c r="C1508" s="4">
        <v>13.79</v>
      </c>
      <c r="D1508" s="11">
        <v>33.96</v>
      </c>
      <c r="E1508" s="11">
        <v>153.5</v>
      </c>
      <c r="F1508" s="4">
        <f t="shared" si="326"/>
        <v>1995.9583333332198</v>
      </c>
      <c r="G1508" s="22">
        <v>5.71</v>
      </c>
      <c r="H1508" s="22">
        <f>G1508+100*variable_alloc_parm!B$8</f>
        <v>5.71</v>
      </c>
      <c r="I1508" s="4">
        <f t="shared" si="323"/>
        <v>1219.931459283388</v>
      </c>
      <c r="J1508" s="4">
        <f t="shared" si="324"/>
        <v>27.373374592833876</v>
      </c>
      <c r="K1508" s="33">
        <f t="shared" si="327"/>
        <v>485142.52769865806</v>
      </c>
      <c r="L1508" s="4">
        <f t="shared" si="328"/>
        <v>67.411153094462549</v>
      </c>
      <c r="M1508" s="33">
        <f t="shared" si="325"/>
        <v>26808.077583751932</v>
      </c>
      <c r="N1508" s="15">
        <f t="shared" si="317"/>
        <v>25.027380664939113</v>
      </c>
      <c r="O1508" s="6"/>
      <c r="P1508" s="7">
        <f t="shared" si="318"/>
        <v>28.749997901545353</v>
      </c>
      <c r="Q1508" s="7"/>
      <c r="R1508" s="46">
        <f t="shared" si="319"/>
        <v>1.7399894631425279E-2</v>
      </c>
      <c r="S1508" s="22">
        <f t="shared" si="329"/>
        <v>1.0093056553879096</v>
      </c>
      <c r="T1508" s="22">
        <f t="shared" si="330"/>
        <v>26.04354885992753</v>
      </c>
      <c r="U1508" s="39">
        <f t="shared" si="320"/>
        <v>6.4962553366826992E-2</v>
      </c>
      <c r="V1508" s="39">
        <f t="shared" si="321"/>
        <v>3.6530696378202165E-2</v>
      </c>
      <c r="W1508" s="39">
        <f t="shared" si="322"/>
        <v>2.8431856988624826E-2</v>
      </c>
      <c r="Z1508" s="37"/>
      <c r="AA1508" s="37"/>
    </row>
    <row r="1509" spans="1:27">
      <c r="A1509" s="1">
        <v>1996.01</v>
      </c>
      <c r="B1509" s="11">
        <v>614.41999999999996</v>
      </c>
      <c r="C1509" s="4">
        <v>13.8933</v>
      </c>
      <c r="D1509" s="11">
        <v>33.986699999999999</v>
      </c>
      <c r="E1509" s="11">
        <v>154.4</v>
      </c>
      <c r="F1509" s="4">
        <f t="shared" si="326"/>
        <v>1996.0416666665531</v>
      </c>
      <c r="G1509" s="22">
        <v>5.65</v>
      </c>
      <c r="H1509" s="22">
        <f>G1509+100*variable_alloc_parm!B$8</f>
        <v>5.65</v>
      </c>
      <c r="I1509" s="4">
        <f t="shared" si="323"/>
        <v>1212.5244430051814</v>
      </c>
      <c r="J1509" s="4">
        <f t="shared" si="324"/>
        <v>27.417671696891194</v>
      </c>
      <c r="K1509" s="33">
        <f t="shared" si="327"/>
        <v>483105.52632852603</v>
      </c>
      <c r="L1509" s="4">
        <f t="shared" si="328"/>
        <v>67.070903432642496</v>
      </c>
      <c r="M1509" s="33">
        <f t="shared" si="325"/>
        <v>26723.027557159137</v>
      </c>
      <c r="N1509" s="15">
        <f t="shared" si="317"/>
        <v>24.762465194644037</v>
      </c>
      <c r="O1509" s="6"/>
      <c r="P1509" s="7">
        <f t="shared" si="318"/>
        <v>28.419947350837212</v>
      </c>
      <c r="Q1509" s="7"/>
      <c r="R1509" s="46">
        <f t="shared" si="319"/>
        <v>1.8748642274762375E-2</v>
      </c>
      <c r="S1509" s="22">
        <f t="shared" si="329"/>
        <v>0.99266937736311789</v>
      </c>
      <c r="T1509" s="22">
        <f t="shared" si="330"/>
        <v>26.132680224299655</v>
      </c>
      <c r="U1509" s="39">
        <f t="shared" si="320"/>
        <v>6.6154687065707707E-2</v>
      </c>
      <c r="V1509" s="39">
        <f t="shared" si="321"/>
        <v>3.618809963758407E-2</v>
      </c>
      <c r="W1509" s="39">
        <f t="shared" si="322"/>
        <v>2.9966587428123637E-2</v>
      </c>
      <c r="Z1509" s="37"/>
      <c r="AA1509" s="37"/>
    </row>
    <row r="1510" spans="1:27">
      <c r="A1510" s="1">
        <v>1996.02</v>
      </c>
      <c r="B1510" s="11">
        <v>649.54</v>
      </c>
      <c r="C1510" s="4">
        <v>13.996700000000001</v>
      </c>
      <c r="D1510" s="11">
        <v>34.013300000000001</v>
      </c>
      <c r="E1510" s="11">
        <v>154.9</v>
      </c>
      <c r="F1510" s="4">
        <f t="shared" si="326"/>
        <v>1996.1249999998863</v>
      </c>
      <c r="G1510" s="22">
        <v>5.81</v>
      </c>
      <c r="H1510" s="22">
        <f>G1510+100*variable_alloc_parm!B$8</f>
        <v>5.81</v>
      </c>
      <c r="I1510" s="4">
        <f t="shared" si="323"/>
        <v>1277.6942414460943</v>
      </c>
      <c r="J1510" s="4">
        <f t="shared" si="324"/>
        <v>27.53256610716592</v>
      </c>
      <c r="K1510" s="33">
        <f t="shared" si="327"/>
        <v>509985.2464594518</v>
      </c>
      <c r="L1510" s="4">
        <f t="shared" si="328"/>
        <v>66.906730213040689</v>
      </c>
      <c r="M1510" s="33">
        <f t="shared" si="325"/>
        <v>26705.485702803944</v>
      </c>
      <c r="N1510" s="15">
        <f t="shared" si="317"/>
        <v>25.976065550593393</v>
      </c>
      <c r="O1510" s="6"/>
      <c r="P1510" s="7">
        <f t="shared" si="318"/>
        <v>29.784395328216377</v>
      </c>
      <c r="Q1510" s="7"/>
      <c r="R1510" s="46">
        <f t="shared" si="319"/>
        <v>1.5880340213838683E-2</v>
      </c>
      <c r="S1510" s="22">
        <f t="shared" si="329"/>
        <v>0.97093668736869509</v>
      </c>
      <c r="T1510" s="22">
        <f t="shared" si="330"/>
        <v>25.857376379947866</v>
      </c>
      <c r="U1510" s="39">
        <f t="shared" si="320"/>
        <v>6.0167400392254766E-2</v>
      </c>
      <c r="V1510" s="39">
        <f t="shared" si="321"/>
        <v>3.6217308702400697E-2</v>
      </c>
      <c r="W1510" s="39">
        <f t="shared" si="322"/>
        <v>2.3950091689854069E-2</v>
      </c>
      <c r="Z1510" s="37"/>
      <c r="AA1510" s="37"/>
    </row>
    <row r="1511" spans="1:27">
      <c r="A1511" s="1">
        <v>1996.03</v>
      </c>
      <c r="B1511" s="11">
        <v>647.07000000000005</v>
      </c>
      <c r="C1511" s="4">
        <v>14.1</v>
      </c>
      <c r="D1511" s="11">
        <v>34.04</v>
      </c>
      <c r="E1511" s="11">
        <v>155.69999999999999</v>
      </c>
      <c r="F1511" s="4">
        <f t="shared" si="326"/>
        <v>1996.2083333332196</v>
      </c>
      <c r="G1511" s="22">
        <v>6.27</v>
      </c>
      <c r="H1511" s="22">
        <f>G1511+100*variable_alloc_parm!B$8</f>
        <v>6.27</v>
      </c>
      <c r="I1511" s="4">
        <f t="shared" si="323"/>
        <v>1266.2956262042394</v>
      </c>
      <c r="J1511" s="4">
        <f t="shared" si="324"/>
        <v>27.593256262042395</v>
      </c>
      <c r="K1511" s="33">
        <f t="shared" si="327"/>
        <v>506353.35552138428</v>
      </c>
      <c r="L1511" s="4">
        <f t="shared" si="328"/>
        <v>66.615208734746318</v>
      </c>
      <c r="M1511" s="33">
        <f t="shared" si="325"/>
        <v>26637.408969582761</v>
      </c>
      <c r="N1511" s="15">
        <f t="shared" si="317"/>
        <v>25.629930395216117</v>
      </c>
      <c r="O1511" s="6"/>
      <c r="P1511" s="7">
        <f t="shared" si="318"/>
        <v>29.36097004938231</v>
      </c>
      <c r="Q1511" s="7"/>
      <c r="R1511" s="46">
        <f t="shared" si="319"/>
        <v>1.2808924489647405E-2</v>
      </c>
      <c r="S1511" s="22">
        <f t="shared" si="329"/>
        <v>0.9877236786783421</v>
      </c>
      <c r="T1511" s="22">
        <f t="shared" si="330"/>
        <v>24.976879218074121</v>
      </c>
      <c r="U1511" s="39">
        <f t="shared" si="320"/>
        <v>6.1906477646145541E-2</v>
      </c>
      <c r="V1511" s="39">
        <f t="shared" si="321"/>
        <v>3.8399782951773709E-2</v>
      </c>
      <c r="W1511" s="39">
        <f t="shared" si="322"/>
        <v>2.3506694694371832E-2</v>
      </c>
      <c r="Z1511" s="37"/>
      <c r="AA1511" s="37"/>
    </row>
    <row r="1512" spans="1:27">
      <c r="A1512" s="1">
        <v>1996.04</v>
      </c>
      <c r="B1512" s="11">
        <v>647.16999999999996</v>
      </c>
      <c r="C1512" s="4">
        <v>14.156700000000001</v>
      </c>
      <c r="D1512" s="11">
        <v>34.33</v>
      </c>
      <c r="E1512" s="11">
        <v>156.30000000000001</v>
      </c>
      <c r="F1512" s="4">
        <f t="shared" si="326"/>
        <v>1996.2916666665528</v>
      </c>
      <c r="G1512" s="22">
        <v>6.51</v>
      </c>
      <c r="H1512" s="22">
        <f>G1512+100*variable_alloc_parm!B$8</f>
        <v>6.51</v>
      </c>
      <c r="I1512" s="4">
        <f t="shared" si="323"/>
        <v>1261.6295521433142</v>
      </c>
      <c r="J1512" s="4">
        <f t="shared" si="324"/>
        <v>27.597866218809983</v>
      </c>
      <c r="K1512" s="33">
        <f t="shared" si="327"/>
        <v>505407.16290045163</v>
      </c>
      <c r="L1512" s="4">
        <f t="shared" si="328"/>
        <v>66.924830454254632</v>
      </c>
      <c r="M1512" s="33">
        <f t="shared" si="325"/>
        <v>26810.000312703774</v>
      </c>
      <c r="N1512" s="15">
        <f t="shared" si="317"/>
        <v>25.424203848381527</v>
      </c>
      <c r="O1512" s="6"/>
      <c r="P1512" s="7">
        <f t="shared" si="318"/>
        <v>29.1000292250428</v>
      </c>
      <c r="Q1512" s="7"/>
      <c r="R1512" s="46">
        <f t="shared" si="319"/>
        <v>1.131416555710011E-2</v>
      </c>
      <c r="S1512" s="22">
        <f t="shared" si="329"/>
        <v>0.98882322707635373</v>
      </c>
      <c r="T1512" s="22">
        <f t="shared" si="330"/>
        <v>24.575551549003521</v>
      </c>
      <c r="U1512" s="39">
        <f t="shared" si="320"/>
        <v>6.2051283649494859E-2</v>
      </c>
      <c r="V1512" s="39">
        <f t="shared" si="321"/>
        <v>3.7405899927943409E-2</v>
      </c>
      <c r="W1512" s="39">
        <f t="shared" si="322"/>
        <v>2.464538372155145E-2</v>
      </c>
      <c r="Z1512" s="37"/>
      <c r="AA1512" s="37"/>
    </row>
    <row r="1513" spans="1:27">
      <c r="A1513" s="1">
        <v>1996.05</v>
      </c>
      <c r="B1513" s="11">
        <v>661.23</v>
      </c>
      <c r="C1513" s="4">
        <v>14.2133</v>
      </c>
      <c r="D1513" s="11">
        <v>34.619999999999997</v>
      </c>
      <c r="E1513" s="11">
        <v>156.6</v>
      </c>
      <c r="F1513" s="4">
        <f t="shared" si="326"/>
        <v>1996.3749999998861</v>
      </c>
      <c r="G1513" s="22">
        <v>6.74</v>
      </c>
      <c r="H1513" s="22">
        <f>G1513+100*variable_alloc_parm!B$8</f>
        <v>6.74</v>
      </c>
      <c r="I1513" s="4">
        <f t="shared" si="323"/>
        <v>1286.569482758621</v>
      </c>
      <c r="J1513" s="4">
        <f t="shared" si="324"/>
        <v>27.655124584929766</v>
      </c>
      <c r="K1513" s="33">
        <f t="shared" si="327"/>
        <v>516321.28402512567</v>
      </c>
      <c r="L1513" s="4">
        <f t="shared" si="328"/>
        <v>67.360881226053635</v>
      </c>
      <c r="M1513" s="33">
        <f t="shared" si="325"/>
        <v>27033.018545664665</v>
      </c>
      <c r="N1513" s="15">
        <f t="shared" si="317"/>
        <v>25.814043827699031</v>
      </c>
      <c r="O1513" s="6"/>
      <c r="P1513" s="7">
        <f t="shared" si="318"/>
        <v>29.519946822343112</v>
      </c>
      <c r="Q1513" s="7"/>
      <c r="R1513" s="46">
        <f t="shared" si="319"/>
        <v>8.3329475039432138E-3</v>
      </c>
      <c r="S1513" s="22">
        <f t="shared" si="329"/>
        <v>0.99343767693066021</v>
      </c>
      <c r="T1513" s="22">
        <f t="shared" si="330"/>
        <v>24.254322787204366</v>
      </c>
      <c r="U1513" s="39">
        <f t="shared" si="320"/>
        <v>5.8425418169185894E-2</v>
      </c>
      <c r="V1513" s="39">
        <f t="shared" si="321"/>
        <v>3.7720411327503145E-2</v>
      </c>
      <c r="W1513" s="39">
        <f t="shared" si="322"/>
        <v>2.0705006841682749E-2</v>
      </c>
      <c r="Z1513" s="37"/>
      <c r="AA1513" s="37"/>
    </row>
    <row r="1514" spans="1:27">
      <c r="A1514" s="1">
        <v>1996.06</v>
      </c>
      <c r="B1514" s="11">
        <v>668.5</v>
      </c>
      <c r="C1514" s="4">
        <v>14.27</v>
      </c>
      <c r="D1514" s="11">
        <v>34.909999999999997</v>
      </c>
      <c r="E1514" s="11">
        <v>156.69999999999999</v>
      </c>
      <c r="F1514" s="4">
        <f t="shared" si="326"/>
        <v>1996.4583333332193</v>
      </c>
      <c r="G1514" s="22">
        <v>6.91</v>
      </c>
      <c r="H1514" s="22">
        <f>G1514+100*variable_alloc_parm!B$8</f>
        <v>6.91</v>
      </c>
      <c r="I1514" s="4">
        <f t="shared" si="323"/>
        <v>1299.8848117421828</v>
      </c>
      <c r="J1514" s="4">
        <f t="shared" si="324"/>
        <v>27.747728142948315</v>
      </c>
      <c r="K1514" s="33">
        <f t="shared" si="327"/>
        <v>522592.91030320089</v>
      </c>
      <c r="L1514" s="4">
        <f t="shared" si="328"/>
        <v>67.881793235481823</v>
      </c>
      <c r="M1514" s="33">
        <f t="shared" si="325"/>
        <v>27290.528793844042</v>
      </c>
      <c r="N1514" s="15">
        <f t="shared" si="317"/>
        <v>25.966673558333849</v>
      </c>
      <c r="O1514" s="6"/>
      <c r="P1514" s="7">
        <f t="shared" si="318"/>
        <v>29.668053217608321</v>
      </c>
      <c r="Q1514" s="7"/>
      <c r="R1514" s="46">
        <f t="shared" si="319"/>
        <v>5.9017874206194337E-3</v>
      </c>
      <c r="S1514" s="22">
        <f t="shared" si="329"/>
        <v>1.0086290442912997</v>
      </c>
      <c r="T1514" s="22">
        <f t="shared" si="330"/>
        <v>24.079781468727699</v>
      </c>
      <c r="U1514" s="39">
        <f t="shared" si="320"/>
        <v>5.4045948003139888E-2</v>
      </c>
      <c r="V1514" s="39">
        <f t="shared" si="321"/>
        <v>3.8706532113629066E-2</v>
      </c>
      <c r="W1514" s="39">
        <f t="shared" si="322"/>
        <v>1.5339415889510821E-2</v>
      </c>
      <c r="Z1514" s="37"/>
      <c r="AA1514" s="37"/>
    </row>
    <row r="1515" spans="1:27">
      <c r="A1515" s="1">
        <v>1996.07</v>
      </c>
      <c r="B1515" s="11">
        <v>644.07000000000005</v>
      </c>
      <c r="C1515" s="4">
        <v>14.4</v>
      </c>
      <c r="D1515" s="11">
        <v>35.273299999999999</v>
      </c>
      <c r="E1515" s="11">
        <v>157</v>
      </c>
      <c r="F1515" s="4">
        <f t="shared" si="326"/>
        <v>1996.5416666665526</v>
      </c>
      <c r="G1515" s="22">
        <v>6.87</v>
      </c>
      <c r="H1515" s="22">
        <f>G1515+100*variable_alloc_parm!B$8</f>
        <v>6.87</v>
      </c>
      <c r="I1515" s="4">
        <f t="shared" si="323"/>
        <v>1249.988082802548</v>
      </c>
      <c r="J1515" s="4">
        <f t="shared" si="324"/>
        <v>27.947006369426759</v>
      </c>
      <c r="K1515" s="33">
        <f t="shared" si="327"/>
        <v>503469.21491838829</v>
      </c>
      <c r="L1515" s="4">
        <f t="shared" si="328"/>
        <v>68.457162484076434</v>
      </c>
      <c r="M1515" s="33">
        <f t="shared" si="325"/>
        <v>27573.121956589785</v>
      </c>
      <c r="N1515" s="15">
        <f t="shared" si="317"/>
        <v>24.858411332348396</v>
      </c>
      <c r="O1515" s="6"/>
      <c r="P1515" s="7">
        <f t="shared" si="318"/>
        <v>28.379278236095754</v>
      </c>
      <c r="Q1515" s="7"/>
      <c r="R1515" s="46">
        <f t="shared" si="319"/>
        <v>8.216982433031636E-3</v>
      </c>
      <c r="S1515" s="22">
        <f t="shared" si="329"/>
        <v>1.0224005244474197</v>
      </c>
      <c r="T1515" s="22">
        <f t="shared" si="330"/>
        <v>24.24115760591009</v>
      </c>
      <c r="U1515" s="39">
        <f t="shared" si="320"/>
        <v>5.8431084138947487E-2</v>
      </c>
      <c r="V1515" s="39">
        <f t="shared" si="321"/>
        <v>3.8308181626259152E-2</v>
      </c>
      <c r="W1515" s="39">
        <f t="shared" si="322"/>
        <v>2.0122902512688334E-2</v>
      </c>
      <c r="Z1515" s="37"/>
      <c r="AA1515" s="37"/>
    </row>
    <row r="1516" spans="1:27">
      <c r="A1516" s="1">
        <v>1996.08</v>
      </c>
      <c r="B1516" s="11">
        <v>662.68</v>
      </c>
      <c r="C1516" s="4">
        <v>14.53</v>
      </c>
      <c r="D1516" s="11">
        <v>35.636699999999998</v>
      </c>
      <c r="E1516" s="11">
        <v>157.30000000000001</v>
      </c>
      <c r="F1516" s="4">
        <f t="shared" si="326"/>
        <v>1996.6249999998859</v>
      </c>
      <c r="G1516" s="22">
        <v>6.64</v>
      </c>
      <c r="H1516" s="22">
        <f>G1516+100*variable_alloc_parm!B$8</f>
        <v>6.64</v>
      </c>
      <c r="I1516" s="4">
        <f t="shared" si="323"/>
        <v>1283.6528671328672</v>
      </c>
      <c r="J1516" s="4">
        <f t="shared" si="324"/>
        <v>28.145524475524475</v>
      </c>
      <c r="K1516" s="33">
        <f t="shared" si="327"/>
        <v>517973.39290153392</v>
      </c>
      <c r="L1516" s="4">
        <f t="shared" si="328"/>
        <v>69.030530769230765</v>
      </c>
      <c r="M1516" s="33">
        <f t="shared" si="325"/>
        <v>27854.865713185991</v>
      </c>
      <c r="N1516" s="15">
        <f t="shared" si="317"/>
        <v>25.412529121454963</v>
      </c>
      <c r="O1516" s="6"/>
      <c r="P1516" s="7">
        <f t="shared" si="318"/>
        <v>28.988000554261902</v>
      </c>
      <c r="Q1516" s="7"/>
      <c r="R1516" s="46">
        <f t="shared" si="319"/>
        <v>9.6485459439073565E-3</v>
      </c>
      <c r="S1516" s="22">
        <f t="shared" si="329"/>
        <v>0.99187333063962624</v>
      </c>
      <c r="T1516" s="22">
        <f t="shared" si="330"/>
        <v>24.736904279534137</v>
      </c>
      <c r="U1516" s="39">
        <f t="shared" si="320"/>
        <v>5.7617269958821105E-2</v>
      </c>
      <c r="V1516" s="39">
        <f t="shared" si="321"/>
        <v>3.8132218214649516E-2</v>
      </c>
      <c r="W1516" s="39">
        <f t="shared" si="322"/>
        <v>1.9485051744171589E-2</v>
      </c>
      <c r="Z1516" s="37"/>
      <c r="AA1516" s="37"/>
    </row>
    <row r="1517" spans="1:27">
      <c r="A1517" s="1">
        <v>1996.09</v>
      </c>
      <c r="B1517" s="11">
        <v>674.88</v>
      </c>
      <c r="C1517" s="4">
        <v>14.66</v>
      </c>
      <c r="D1517" s="11">
        <v>36</v>
      </c>
      <c r="E1517" s="11">
        <v>157.80000000000001</v>
      </c>
      <c r="F1517" s="4">
        <f t="shared" si="326"/>
        <v>1996.7083333332191</v>
      </c>
      <c r="G1517" s="22">
        <v>6.83</v>
      </c>
      <c r="H1517" s="22">
        <f>G1517+100*variable_alloc_parm!B$8</f>
        <v>6.83</v>
      </c>
      <c r="I1517" s="4">
        <f t="shared" si="323"/>
        <v>1303.142813688213</v>
      </c>
      <c r="J1517" s="4">
        <f t="shared" si="324"/>
        <v>28.307363751584287</v>
      </c>
      <c r="K1517" s="33">
        <f t="shared" si="327"/>
        <v>526789.75268621766</v>
      </c>
      <c r="L1517" s="4">
        <f t="shared" si="328"/>
        <v>69.51330798479087</v>
      </c>
      <c r="M1517" s="33">
        <f t="shared" si="325"/>
        <v>28100.44911199596</v>
      </c>
      <c r="N1517" s="15">
        <f t="shared" si="317"/>
        <v>25.680115512876768</v>
      </c>
      <c r="O1517" s="6"/>
      <c r="P1517" s="7">
        <f t="shared" si="318"/>
        <v>29.268886878274596</v>
      </c>
      <c r="Q1517" s="7"/>
      <c r="R1517" s="46">
        <f t="shared" si="319"/>
        <v>7.1960872533973694E-3</v>
      </c>
      <c r="S1517" s="22">
        <f t="shared" si="329"/>
        <v>1.027548871340334</v>
      </c>
      <c r="T1517" s="22">
        <f t="shared" si="330"/>
        <v>24.458132051785139</v>
      </c>
      <c r="U1517" s="39">
        <f t="shared" si="320"/>
        <v>5.8998295684820956E-2</v>
      </c>
      <c r="V1517" s="39">
        <f t="shared" si="321"/>
        <v>4.1545970350526984E-2</v>
      </c>
      <c r="W1517" s="39">
        <f t="shared" si="322"/>
        <v>1.7452325334293972E-2</v>
      </c>
      <c r="Z1517" s="37"/>
      <c r="AA1517" s="37"/>
    </row>
    <row r="1518" spans="1:27">
      <c r="A1518" s="1">
        <v>1996.1</v>
      </c>
      <c r="B1518" s="11">
        <v>701.46</v>
      </c>
      <c r="C1518" s="4">
        <v>14.74</v>
      </c>
      <c r="D1518" s="11">
        <v>36.909999999999997</v>
      </c>
      <c r="E1518" s="11">
        <v>158.30000000000001</v>
      </c>
      <c r="F1518" s="4">
        <f t="shared" si="326"/>
        <v>1996.7916666665524</v>
      </c>
      <c r="G1518" s="22">
        <v>6.53</v>
      </c>
      <c r="H1518" s="22">
        <f>G1518+100*variable_alloc_parm!B$8</f>
        <v>6.53</v>
      </c>
      <c r="I1518" s="4">
        <f t="shared" si="323"/>
        <v>1350.1886418193305</v>
      </c>
      <c r="J1518" s="4">
        <f t="shared" si="324"/>
        <v>28.371939355653826</v>
      </c>
      <c r="K1518" s="33">
        <f t="shared" si="327"/>
        <v>546763.59116531839</v>
      </c>
      <c r="L1518" s="4">
        <f t="shared" si="328"/>
        <v>71.045337965887555</v>
      </c>
      <c r="M1518" s="33">
        <f t="shared" si="325"/>
        <v>28770.056952516039</v>
      </c>
      <c r="N1518" s="15">
        <f t="shared" si="317"/>
        <v>26.483467720897213</v>
      </c>
      <c r="O1518" s="6"/>
      <c r="P1518" s="7">
        <f t="shared" si="318"/>
        <v>30.15808199565625</v>
      </c>
      <c r="Q1518" s="7"/>
      <c r="R1518" s="46">
        <f t="shared" si="319"/>
        <v>9.2487861991769199E-3</v>
      </c>
      <c r="S1518" s="22">
        <f t="shared" si="329"/>
        <v>1.0298410366578001</v>
      </c>
      <c r="T1518" s="22">
        <f t="shared" si="330"/>
        <v>25.052545296386334</v>
      </c>
      <c r="U1518" s="39">
        <f t="shared" si="320"/>
        <v>5.9396314599529543E-2</v>
      </c>
      <c r="V1518" s="39">
        <f t="shared" si="321"/>
        <v>3.9939223342557728E-2</v>
      </c>
      <c r="W1518" s="39">
        <f t="shared" si="322"/>
        <v>1.9457091256971815E-2</v>
      </c>
      <c r="Z1518" s="37"/>
      <c r="AA1518" s="37"/>
    </row>
    <row r="1519" spans="1:27">
      <c r="A1519" s="1">
        <v>1996.11</v>
      </c>
      <c r="B1519" s="11">
        <v>735.67</v>
      </c>
      <c r="C1519" s="4">
        <v>14.82</v>
      </c>
      <c r="D1519" s="11">
        <v>37.82</v>
      </c>
      <c r="E1519" s="11">
        <v>158.6</v>
      </c>
      <c r="F1519" s="4">
        <f t="shared" si="326"/>
        <v>1996.8749999998856</v>
      </c>
      <c r="G1519" s="22">
        <v>6.2</v>
      </c>
      <c r="H1519" s="22">
        <f>G1519+100*variable_alloc_parm!B$8</f>
        <v>6.2</v>
      </c>
      <c r="I1519" s="4">
        <f t="shared" si="323"/>
        <v>1413.3584426229511</v>
      </c>
      <c r="J1519" s="4">
        <f t="shared" si="324"/>
        <v>28.471967213114759</v>
      </c>
      <c r="K1519" s="33">
        <f t="shared" si="327"/>
        <v>573305.24044605356</v>
      </c>
      <c r="L1519" s="4">
        <f t="shared" si="328"/>
        <v>72.659230769230788</v>
      </c>
      <c r="M1519" s="33">
        <f t="shared" si="325"/>
        <v>29473.003104203988</v>
      </c>
      <c r="N1519" s="15">
        <f t="shared" si="317"/>
        <v>27.585612049012806</v>
      </c>
      <c r="O1519" s="6"/>
      <c r="P1519" s="7">
        <f t="shared" si="318"/>
        <v>31.383404541507367</v>
      </c>
      <c r="Q1519" s="7"/>
      <c r="R1519" s="46">
        <f t="shared" si="319"/>
        <v>1.1142512391144291E-2</v>
      </c>
      <c r="S1519" s="22">
        <f t="shared" si="329"/>
        <v>0.99780588803794779</v>
      </c>
      <c r="T1519" s="22">
        <f t="shared" si="330"/>
        <v>25.751336937952779</v>
      </c>
      <c r="U1519" s="39">
        <f t="shared" si="320"/>
        <v>5.6637038066564172E-2</v>
      </c>
      <c r="V1519" s="39">
        <f t="shared" si="321"/>
        <v>3.8707979471459319E-2</v>
      </c>
      <c r="W1519" s="39">
        <f t="shared" si="322"/>
        <v>1.7929058595104852E-2</v>
      </c>
      <c r="Z1519" s="37"/>
      <c r="AA1519" s="37"/>
    </row>
    <row r="1520" spans="1:27">
      <c r="A1520" s="1">
        <v>1996.12</v>
      </c>
      <c r="B1520" s="11">
        <v>743.25</v>
      </c>
      <c r="C1520" s="4">
        <v>14.9</v>
      </c>
      <c r="D1520" s="11">
        <v>38.729999999999997</v>
      </c>
      <c r="E1520" s="11">
        <v>158.6</v>
      </c>
      <c r="F1520" s="4">
        <f t="shared" si="326"/>
        <v>1996.9583333332189</v>
      </c>
      <c r="G1520" s="22">
        <v>6.3</v>
      </c>
      <c r="H1520" s="22">
        <f>G1520+100*variable_alloc_parm!B$8</f>
        <v>6.3</v>
      </c>
      <c r="I1520" s="4">
        <f t="shared" si="323"/>
        <v>1427.9210277427492</v>
      </c>
      <c r="J1520" s="4">
        <f t="shared" si="324"/>
        <v>28.625662042875163</v>
      </c>
      <c r="K1520" s="33">
        <f t="shared" si="327"/>
        <v>580179.93661344959</v>
      </c>
      <c r="L1520" s="4">
        <f t="shared" si="328"/>
        <v>74.407509457755367</v>
      </c>
      <c r="M1520" s="33">
        <f t="shared" si="325"/>
        <v>30232.585193459676</v>
      </c>
      <c r="N1520" s="15">
        <f t="shared" si="317"/>
        <v>27.72394616389397</v>
      </c>
      <c r="O1520" s="6"/>
      <c r="P1520" s="7">
        <f t="shared" si="318"/>
        <v>31.510681258371889</v>
      </c>
      <c r="Q1520" s="7"/>
      <c r="R1520" s="46">
        <f t="shared" si="319"/>
        <v>9.8677573517688619E-3</v>
      </c>
      <c r="S1520" s="22">
        <f t="shared" si="329"/>
        <v>0.98489521843778038</v>
      </c>
      <c r="T1520" s="22">
        <f t="shared" si="330"/>
        <v>25.694835621538381</v>
      </c>
      <c r="U1520" s="39">
        <f t="shared" si="320"/>
        <v>5.746816547889666E-2</v>
      </c>
      <c r="V1520" s="39">
        <f t="shared" si="321"/>
        <v>3.9508489099098876E-2</v>
      </c>
      <c r="W1520" s="39">
        <f t="shared" si="322"/>
        <v>1.7959676379797784E-2</v>
      </c>
      <c r="Z1520" s="37"/>
      <c r="AA1520" s="37"/>
    </row>
    <row r="1521" spans="1:27">
      <c r="A1521" s="1">
        <v>1997.01</v>
      </c>
      <c r="B1521" s="11">
        <v>766.22</v>
      </c>
      <c r="C1521" s="4">
        <v>14.9533</v>
      </c>
      <c r="D1521" s="11">
        <v>39.2333</v>
      </c>
      <c r="E1521" s="11">
        <v>159.1</v>
      </c>
      <c r="F1521" s="4">
        <f t="shared" si="326"/>
        <v>1997.0416666665521</v>
      </c>
      <c r="G1521" s="22">
        <v>6.58</v>
      </c>
      <c r="H1521" s="22">
        <f>G1521+100*variable_alloc_parm!B$8</f>
        <v>6.58</v>
      </c>
      <c r="I1521" s="4">
        <f t="shared" si="323"/>
        <v>1467.4244751728477</v>
      </c>
      <c r="J1521" s="4">
        <f t="shared" si="324"/>
        <v>28.637778189817734</v>
      </c>
      <c r="K1521" s="33">
        <f t="shared" si="327"/>
        <v>597200.27306651173</v>
      </c>
      <c r="L1521" s="4">
        <f t="shared" si="328"/>
        <v>75.137564487743575</v>
      </c>
      <c r="M1521" s="33">
        <f t="shared" si="325"/>
        <v>30578.864390514962</v>
      </c>
      <c r="N1521" s="15">
        <f t="shared" si="317"/>
        <v>28.332870129950376</v>
      </c>
      <c r="O1521" s="6"/>
      <c r="P1521" s="7">
        <f t="shared" si="318"/>
        <v>32.170588658522412</v>
      </c>
      <c r="Q1521" s="7"/>
      <c r="R1521" s="46">
        <f t="shared" si="319"/>
        <v>5.9642245539042668E-3</v>
      </c>
      <c r="S1521" s="22">
        <f t="shared" si="329"/>
        <v>1.0171977161380608</v>
      </c>
      <c r="T1521" s="22">
        <f t="shared" si="330"/>
        <v>25.22718987877176</v>
      </c>
      <c r="U1521" s="39">
        <f t="shared" si="320"/>
        <v>5.4822960083678263E-2</v>
      </c>
      <c r="V1521" s="39">
        <f t="shared" si="321"/>
        <v>3.9847663434690705E-2</v>
      </c>
      <c r="W1521" s="39">
        <f t="shared" si="322"/>
        <v>1.4975296648987557E-2</v>
      </c>
      <c r="Z1521" s="37"/>
      <c r="AA1521" s="37"/>
    </row>
    <row r="1522" spans="1:27">
      <c r="A1522" s="1">
        <v>1997.02</v>
      </c>
      <c r="B1522" s="11">
        <v>798.39</v>
      </c>
      <c r="C1522" s="4">
        <v>15.0067</v>
      </c>
      <c r="D1522" s="11">
        <v>39.736699999999999</v>
      </c>
      <c r="E1522" s="11">
        <v>159.6</v>
      </c>
      <c r="F1522" s="4">
        <f t="shared" si="326"/>
        <v>1997.1249999998854</v>
      </c>
      <c r="G1522" s="22">
        <v>6.42</v>
      </c>
      <c r="H1522" s="22">
        <f>G1522+100*variable_alloc_parm!B$8</f>
        <v>6.42</v>
      </c>
      <c r="I1522" s="4">
        <f t="shared" si="323"/>
        <v>1524.2445676691732</v>
      </c>
      <c r="J1522" s="4">
        <f t="shared" si="324"/>
        <v>28.650009335839602</v>
      </c>
      <c r="K1522" s="33">
        <f t="shared" si="327"/>
        <v>621296.08955946297</v>
      </c>
      <c r="L1522" s="4">
        <f t="shared" si="328"/>
        <v>75.863236152882209</v>
      </c>
      <c r="M1522" s="33">
        <f t="shared" si="325"/>
        <v>30922.552038474314</v>
      </c>
      <c r="N1522" s="15">
        <f t="shared" si="317"/>
        <v>29.265634883575952</v>
      </c>
      <c r="O1522" s="6"/>
      <c r="P1522" s="7">
        <f t="shared" si="318"/>
        <v>33.194645513976035</v>
      </c>
      <c r="Q1522" s="7"/>
      <c r="R1522" s="46">
        <f t="shared" si="319"/>
        <v>6.3923569015587184E-3</v>
      </c>
      <c r="S1522" s="22">
        <f t="shared" si="329"/>
        <v>0.98581774150928392</v>
      </c>
      <c r="T1522" s="22">
        <f t="shared" si="330"/>
        <v>25.58064820016612</v>
      </c>
      <c r="U1522" s="39">
        <f t="shared" si="320"/>
        <v>5.1763652515825154E-2</v>
      </c>
      <c r="V1522" s="39">
        <f t="shared" si="321"/>
        <v>3.8585465380945649E-2</v>
      </c>
      <c r="W1522" s="39">
        <f t="shared" si="322"/>
        <v>1.3178187134879504E-2</v>
      </c>
      <c r="Z1522" s="37"/>
      <c r="AA1522" s="37"/>
    </row>
    <row r="1523" spans="1:27">
      <c r="A1523" s="1">
        <v>1997.03</v>
      </c>
      <c r="B1523" s="11">
        <v>792.16</v>
      </c>
      <c r="C1523" s="4">
        <v>15.06</v>
      </c>
      <c r="D1523" s="11">
        <v>40.24</v>
      </c>
      <c r="E1523" s="11">
        <v>160</v>
      </c>
      <c r="F1523" s="4">
        <f t="shared" si="326"/>
        <v>1997.2083333332187</v>
      </c>
      <c r="G1523" s="22">
        <v>6.69</v>
      </c>
      <c r="H1523" s="22">
        <f>G1523+100*variable_alloc_parm!B$8</f>
        <v>6.69</v>
      </c>
      <c r="I1523" s="4">
        <f t="shared" si="323"/>
        <v>1508.5697000000002</v>
      </c>
      <c r="J1523" s="4">
        <f t="shared" si="324"/>
        <v>28.679887500000007</v>
      </c>
      <c r="K1523" s="33">
        <f t="shared" si="327"/>
        <v>615881.05162336293</v>
      </c>
      <c r="L1523" s="4">
        <f t="shared" si="328"/>
        <v>76.632050000000021</v>
      </c>
      <c r="M1523" s="33">
        <f t="shared" si="325"/>
        <v>31285.413953398463</v>
      </c>
      <c r="N1523" s="15">
        <f t="shared" si="317"/>
        <v>28.802458591871662</v>
      </c>
      <c r="O1523" s="6"/>
      <c r="P1523" s="7">
        <f t="shared" si="318"/>
        <v>32.635485590380654</v>
      </c>
      <c r="Q1523" s="7"/>
      <c r="R1523" s="46">
        <f t="shared" si="319"/>
        <v>4.0379858495368931E-3</v>
      </c>
      <c r="S1523" s="22">
        <f t="shared" si="329"/>
        <v>0.99123411896438607</v>
      </c>
      <c r="T1523" s="22">
        <f t="shared" si="330"/>
        <v>25.154812192943712</v>
      </c>
      <c r="U1523" s="39">
        <f t="shared" si="320"/>
        <v>4.9100954367880201E-2</v>
      </c>
      <c r="V1523" s="39">
        <f t="shared" si="321"/>
        <v>4.1108448696112854E-2</v>
      </c>
      <c r="W1523" s="39">
        <f t="shared" si="322"/>
        <v>7.9925056717673471E-3</v>
      </c>
      <c r="Z1523" s="37"/>
      <c r="AA1523" s="37"/>
    </row>
    <row r="1524" spans="1:27">
      <c r="A1524" s="1">
        <v>1997.04</v>
      </c>
      <c r="B1524" s="11">
        <v>763.93</v>
      </c>
      <c r="C1524" s="4">
        <v>15.093299999999999</v>
      </c>
      <c r="D1524" s="11">
        <v>40.343299999999999</v>
      </c>
      <c r="E1524" s="11">
        <v>160.19999999999999</v>
      </c>
      <c r="F1524" s="4">
        <f t="shared" si="326"/>
        <v>1997.2916666665519</v>
      </c>
      <c r="G1524" s="22">
        <v>6.89</v>
      </c>
      <c r="H1524" s="22">
        <f>G1524+100*variable_alloc_parm!B$8</f>
        <v>6.89</v>
      </c>
      <c r="I1524" s="4">
        <f t="shared" si="323"/>
        <v>1452.9929525593011</v>
      </c>
      <c r="J1524" s="4">
        <f t="shared" si="324"/>
        <v>28.707418913857683</v>
      </c>
      <c r="K1524" s="33">
        <f t="shared" si="327"/>
        <v>594168.23138459923</v>
      </c>
      <c r="L1524" s="4">
        <f t="shared" si="328"/>
        <v>76.732855867665435</v>
      </c>
      <c r="M1524" s="33">
        <f t="shared" si="325"/>
        <v>31378.14617729151</v>
      </c>
      <c r="N1524" s="15">
        <f t="shared" si="317"/>
        <v>27.585160338136543</v>
      </c>
      <c r="O1524" s="6"/>
      <c r="P1524" s="7">
        <f t="shared" si="318"/>
        <v>31.2258514875058</v>
      </c>
      <c r="Q1524" s="7"/>
      <c r="R1524" s="46">
        <f t="shared" si="319"/>
        <v>3.1464929094217678E-3</v>
      </c>
      <c r="S1524" s="22">
        <f t="shared" si="329"/>
        <v>1.0187516359065731</v>
      </c>
      <c r="T1524" s="22">
        <f t="shared" si="330"/>
        <v>24.903179127877312</v>
      </c>
      <c r="U1524" s="39">
        <f t="shared" si="320"/>
        <v>5.6510735968787529E-2</v>
      </c>
      <c r="V1524" s="39">
        <f t="shared" si="321"/>
        <v>4.0802830040608917E-2</v>
      </c>
      <c r="W1524" s="39">
        <f t="shared" si="322"/>
        <v>1.5707905928178612E-2</v>
      </c>
      <c r="Z1524" s="37"/>
      <c r="AA1524" s="37"/>
    </row>
    <row r="1525" spans="1:27">
      <c r="A1525" s="1">
        <v>1997.05</v>
      </c>
      <c r="B1525" s="11">
        <v>833.09</v>
      </c>
      <c r="C1525" s="4">
        <v>15.1267</v>
      </c>
      <c r="D1525" s="11">
        <v>40.4467</v>
      </c>
      <c r="E1525" s="11">
        <v>160.1</v>
      </c>
      <c r="F1525" s="4">
        <f t="shared" si="326"/>
        <v>1997.3749999998852</v>
      </c>
      <c r="G1525" s="22">
        <v>6.71</v>
      </c>
      <c r="H1525" s="22">
        <f>G1525+100*variable_alloc_parm!B$8</f>
        <v>6.71</v>
      </c>
      <c r="I1525" s="4">
        <f t="shared" si="323"/>
        <v>1585.5248157401627</v>
      </c>
      <c r="J1525" s="4">
        <f t="shared" si="324"/>
        <v>28.788916239850099</v>
      </c>
      <c r="K1525" s="33">
        <f t="shared" si="327"/>
        <v>649345.15262215456</v>
      </c>
      <c r="L1525" s="4">
        <f t="shared" si="328"/>
        <v>76.977573329169289</v>
      </c>
      <c r="M1525" s="33">
        <f t="shared" si="325"/>
        <v>31525.847849046924</v>
      </c>
      <c r="N1525" s="15">
        <f t="shared" si="317"/>
        <v>29.928362224688783</v>
      </c>
      <c r="O1525" s="6"/>
      <c r="P1525" s="7">
        <f t="shared" si="318"/>
        <v>33.842453512139876</v>
      </c>
      <c r="Q1525" s="7"/>
      <c r="R1525" s="46">
        <f t="shared" si="319"/>
        <v>1.6766740896874202E-3</v>
      </c>
      <c r="S1525" s="22">
        <f t="shared" si="329"/>
        <v>1.0216488236880017</v>
      </c>
      <c r="T1525" s="22">
        <f t="shared" si="330"/>
        <v>25.386000918320235</v>
      </c>
      <c r="U1525" s="39">
        <f t="shared" si="320"/>
        <v>5.0030348621763254E-2</v>
      </c>
      <c r="V1525" s="39">
        <f t="shared" si="321"/>
        <v>3.8087360566939399E-2</v>
      </c>
      <c r="W1525" s="39">
        <f t="shared" si="322"/>
        <v>1.1942988054823855E-2</v>
      </c>
      <c r="Z1525" s="37"/>
      <c r="AA1525" s="37"/>
    </row>
    <row r="1526" spans="1:27">
      <c r="A1526" s="1">
        <v>1997.06</v>
      </c>
      <c r="B1526" s="11">
        <v>876.29</v>
      </c>
      <c r="C1526" s="4">
        <v>15.16</v>
      </c>
      <c r="D1526" s="11">
        <v>40.549999999999997</v>
      </c>
      <c r="E1526" s="11">
        <v>160.30000000000001</v>
      </c>
      <c r="F1526" s="4">
        <f t="shared" si="326"/>
        <v>1997.4583333332184</v>
      </c>
      <c r="G1526" s="22">
        <v>6.49</v>
      </c>
      <c r="H1526" s="22">
        <f>G1526+100*variable_alloc_parm!B$8</f>
        <v>6.49</v>
      </c>
      <c r="I1526" s="4">
        <f t="shared" si="323"/>
        <v>1665.6616531503432</v>
      </c>
      <c r="J1526" s="4">
        <f t="shared" si="324"/>
        <v>28.81629444791017</v>
      </c>
      <c r="K1526" s="33">
        <f t="shared" si="327"/>
        <v>683148.33027016523</v>
      </c>
      <c r="L1526" s="4">
        <f t="shared" si="328"/>
        <v>77.077885215221457</v>
      </c>
      <c r="M1526" s="33">
        <f t="shared" si="325"/>
        <v>31612.439708835198</v>
      </c>
      <c r="N1526" s="15">
        <f t="shared" si="317"/>
        <v>31.256560616381275</v>
      </c>
      <c r="O1526" s="6"/>
      <c r="P1526" s="7">
        <f t="shared" si="318"/>
        <v>35.30591085554618</v>
      </c>
      <c r="Q1526" s="7"/>
      <c r="R1526" s="46">
        <f t="shared" si="319"/>
        <v>2.2205915643268778E-3</v>
      </c>
      <c r="S1526" s="22">
        <f t="shared" si="329"/>
        <v>1.0253536053844921</v>
      </c>
      <c r="T1526" s="22">
        <f t="shared" si="330"/>
        <v>25.903219176623441</v>
      </c>
      <c r="U1526" s="39">
        <f t="shared" si="320"/>
        <v>4.4873943246061643E-2</v>
      </c>
      <c r="V1526" s="39">
        <f t="shared" si="321"/>
        <v>3.3362547263680487E-2</v>
      </c>
      <c r="W1526" s="39">
        <f t="shared" si="322"/>
        <v>1.1511395982381156E-2</v>
      </c>
      <c r="Z1526" s="37"/>
      <c r="AA1526" s="37"/>
    </row>
    <row r="1527" spans="1:27">
      <c r="A1527" s="1">
        <v>1997.07</v>
      </c>
      <c r="B1527" s="11">
        <v>925.29</v>
      </c>
      <c r="C1527" s="4">
        <v>15.216699999999999</v>
      </c>
      <c r="D1527" s="11">
        <v>40.58</v>
      </c>
      <c r="E1527" s="11">
        <v>160.5</v>
      </c>
      <c r="F1527" s="4">
        <f t="shared" si="326"/>
        <v>1997.5416666665517</v>
      </c>
      <c r="G1527" s="22">
        <v>6.22</v>
      </c>
      <c r="H1527" s="22">
        <f>G1527+100*variable_alloc_parm!B$8</f>
        <v>6.22</v>
      </c>
      <c r="I1527" s="4">
        <f t="shared" si="323"/>
        <v>1756.6097383177571</v>
      </c>
      <c r="J1527" s="4">
        <f t="shared" si="324"/>
        <v>28.888027975077886</v>
      </c>
      <c r="K1527" s="33">
        <f t="shared" si="327"/>
        <v>721436.77843274991</v>
      </c>
      <c r="L1527" s="4">
        <f t="shared" si="328"/>
        <v>77.038791277258568</v>
      </c>
      <c r="M1527" s="33">
        <f t="shared" si="325"/>
        <v>31639.706977056914</v>
      </c>
      <c r="N1527" s="15">
        <f t="shared" si="317"/>
        <v>32.766637689669935</v>
      </c>
      <c r="O1527" s="6"/>
      <c r="P1527" s="7">
        <f t="shared" si="318"/>
        <v>36.970389812777483</v>
      </c>
      <c r="Q1527" s="7"/>
      <c r="R1527" s="46">
        <f t="shared" si="319"/>
        <v>3.3019924737657282E-3</v>
      </c>
      <c r="S1527" s="22">
        <f t="shared" si="329"/>
        <v>0.99929471043035822</v>
      </c>
      <c r="T1527" s="22">
        <f t="shared" si="330"/>
        <v>26.526862651480588</v>
      </c>
      <c r="U1527" s="39">
        <f t="shared" si="320"/>
        <v>3.9815058756798694E-2</v>
      </c>
      <c r="V1527" s="39">
        <f t="shared" si="321"/>
        <v>3.2169479999760497E-2</v>
      </c>
      <c r="W1527" s="39">
        <f t="shared" si="322"/>
        <v>7.6455787570381961E-3</v>
      </c>
      <c r="Z1527" s="37"/>
      <c r="AA1527" s="37"/>
    </row>
    <row r="1528" spans="1:27">
      <c r="A1528" s="1">
        <v>1997.08</v>
      </c>
      <c r="B1528" s="11">
        <v>927.24</v>
      </c>
      <c r="C1528" s="4">
        <v>15.273300000000001</v>
      </c>
      <c r="D1528" s="11">
        <v>40.61</v>
      </c>
      <c r="E1528" s="11">
        <v>160.80000000000001</v>
      </c>
      <c r="F1528" s="4">
        <f t="shared" si="326"/>
        <v>1997.6249999998849</v>
      </c>
      <c r="G1528" s="22">
        <v>6.3</v>
      </c>
      <c r="H1528" s="22">
        <f>G1528+100*variable_alloc_parm!B$8</f>
        <v>6.3</v>
      </c>
      <c r="I1528" s="4">
        <f t="shared" si="323"/>
        <v>1757.027537313433</v>
      </c>
      <c r="J1528" s="4">
        <f t="shared" si="324"/>
        <v>28.941383768656721</v>
      </c>
      <c r="K1528" s="33">
        <f t="shared" si="327"/>
        <v>722598.88276326645</v>
      </c>
      <c r="L1528" s="4">
        <f t="shared" si="328"/>
        <v>76.951909203980108</v>
      </c>
      <c r="M1528" s="33">
        <f t="shared" si="325"/>
        <v>31647.405880911359</v>
      </c>
      <c r="N1528" s="15">
        <f t="shared" si="317"/>
        <v>32.586283486713178</v>
      </c>
      <c r="O1528" s="6"/>
      <c r="P1528" s="7">
        <f t="shared" si="318"/>
        <v>36.726043656284546</v>
      </c>
      <c r="Q1528" s="7"/>
      <c r="R1528" s="46">
        <f t="shared" si="319"/>
        <v>2.3199860163869747E-3</v>
      </c>
      <c r="S1528" s="22">
        <f t="shared" si="329"/>
        <v>1.0119013978832225</v>
      </c>
      <c r="T1528" s="22">
        <f t="shared" si="330"/>
        <v>26.458698021616399</v>
      </c>
      <c r="U1528" s="39">
        <f t="shared" si="320"/>
        <v>3.5386838015265321E-2</v>
      </c>
      <c r="V1528" s="39">
        <f t="shared" si="321"/>
        <v>3.5713621066946422E-2</v>
      </c>
      <c r="W1528" s="39">
        <f t="shared" si="322"/>
        <v>-3.26783051681101E-4</v>
      </c>
      <c r="Z1528" s="37"/>
      <c r="AA1528" s="37"/>
    </row>
    <row r="1529" spans="1:27">
      <c r="A1529" s="1">
        <v>1997.09</v>
      </c>
      <c r="B1529" s="11">
        <v>937.02</v>
      </c>
      <c r="C1529" s="4">
        <v>15.33</v>
      </c>
      <c r="D1529" s="11">
        <v>40.64</v>
      </c>
      <c r="E1529" s="11">
        <v>161.19999999999999</v>
      </c>
      <c r="F1529" s="4">
        <f t="shared" si="326"/>
        <v>1997.7083333332182</v>
      </c>
      <c r="G1529" s="22">
        <v>6.21</v>
      </c>
      <c r="H1529" s="22">
        <f>G1529+100*variable_alloc_parm!B$8</f>
        <v>6.21</v>
      </c>
      <c r="I1529" s="4">
        <f t="shared" si="323"/>
        <v>1771.1538089330029</v>
      </c>
      <c r="J1529" s="4">
        <f t="shared" si="324"/>
        <v>28.976743176178665</v>
      </c>
      <c r="K1529" s="33">
        <f t="shared" si="327"/>
        <v>729401.56970082549</v>
      </c>
      <c r="L1529" s="4">
        <f t="shared" si="328"/>
        <v>76.817667493796549</v>
      </c>
      <c r="M1529" s="33">
        <f t="shared" si="325"/>
        <v>31635.269036564372</v>
      </c>
      <c r="N1529" s="15">
        <f t="shared" si="317"/>
        <v>32.666581341708621</v>
      </c>
      <c r="O1529" s="6"/>
      <c r="P1529" s="7">
        <f t="shared" si="318"/>
        <v>36.775406598013177</v>
      </c>
      <c r="Q1529" s="7"/>
      <c r="R1529" s="46">
        <f t="shared" si="319"/>
        <v>2.8604217209560329E-3</v>
      </c>
      <c r="S1529" s="22">
        <f t="shared" si="329"/>
        <v>1.0185855021571386</v>
      </c>
      <c r="T1529" s="22">
        <f t="shared" si="330"/>
        <v>26.707157798327454</v>
      </c>
      <c r="U1529" s="39">
        <f t="shared" si="320"/>
        <v>3.7270565491730023E-2</v>
      </c>
      <c r="V1529" s="39">
        <f t="shared" si="321"/>
        <v>3.6090559327574212E-2</v>
      </c>
      <c r="W1529" s="39">
        <f t="shared" si="322"/>
        <v>1.1800061641558113E-3</v>
      </c>
      <c r="Z1529" s="37"/>
      <c r="AA1529" s="37"/>
    </row>
    <row r="1530" spans="1:27">
      <c r="A1530" s="1">
        <v>1997.1</v>
      </c>
      <c r="B1530" s="11">
        <v>951.16</v>
      </c>
      <c r="C1530" s="4">
        <v>15.386699999999999</v>
      </c>
      <c r="D1530" s="11">
        <v>40.333300000000001</v>
      </c>
      <c r="E1530" s="11">
        <v>161.6</v>
      </c>
      <c r="F1530" s="4">
        <f t="shared" si="326"/>
        <v>1997.7916666665515</v>
      </c>
      <c r="G1530" s="22">
        <v>6.03</v>
      </c>
      <c r="H1530" s="22">
        <f>G1530+100*variable_alloc_parm!B$8</f>
        <v>6.03</v>
      </c>
      <c r="I1530" s="4">
        <f t="shared" si="323"/>
        <v>1793.4310148514855</v>
      </c>
      <c r="J1530" s="4">
        <f t="shared" si="324"/>
        <v>29.011927537128717</v>
      </c>
      <c r="K1530" s="33">
        <f t="shared" si="327"/>
        <v>739571.4794691233</v>
      </c>
      <c r="L1530" s="4">
        <f t="shared" si="328"/>
        <v>76.04923582920793</v>
      </c>
      <c r="M1530" s="33">
        <f t="shared" si="325"/>
        <v>31361.031112401684</v>
      </c>
      <c r="N1530" s="15">
        <f t="shared" si="317"/>
        <v>32.901498179798118</v>
      </c>
      <c r="O1530" s="6"/>
      <c r="P1530" s="7">
        <f t="shared" si="318"/>
        <v>36.998076390873614</v>
      </c>
      <c r="Q1530" s="7"/>
      <c r="R1530" s="46">
        <f t="shared" si="319"/>
        <v>4.4287152217844829E-3</v>
      </c>
      <c r="S1530" s="22">
        <f t="shared" si="329"/>
        <v>1.0162760017275136</v>
      </c>
      <c r="T1530" s="22">
        <f t="shared" si="330"/>
        <v>27.136188282404262</v>
      </c>
      <c r="U1530" s="39">
        <f t="shared" si="320"/>
        <v>3.8672622302991844E-2</v>
      </c>
      <c r="V1530" s="39">
        <f t="shared" si="321"/>
        <v>3.4526324570650857E-2</v>
      </c>
      <c r="W1530" s="39">
        <f t="shared" si="322"/>
        <v>4.1462977323409866E-3</v>
      </c>
      <c r="Z1530" s="37"/>
      <c r="AA1530" s="37"/>
    </row>
    <row r="1531" spans="1:27">
      <c r="A1531" s="1">
        <v>1997.11</v>
      </c>
      <c r="B1531" s="11">
        <v>938.92</v>
      </c>
      <c r="C1531" s="4">
        <v>15.443300000000001</v>
      </c>
      <c r="D1531" s="11">
        <v>40.026699999999998</v>
      </c>
      <c r="E1531" s="11">
        <v>161.5</v>
      </c>
      <c r="F1531" s="4">
        <f t="shared" si="326"/>
        <v>1997.8749999998847</v>
      </c>
      <c r="G1531" s="22">
        <v>5.88</v>
      </c>
      <c r="H1531" s="22">
        <f>G1531+100*variable_alloc_parm!B$8</f>
        <v>5.88</v>
      </c>
      <c r="I1531" s="4">
        <f t="shared" si="323"/>
        <v>1771.4484458204338</v>
      </c>
      <c r="J1531" s="4">
        <f t="shared" si="324"/>
        <v>29.136678080495361</v>
      </c>
      <c r="K1531" s="33">
        <f t="shared" si="327"/>
        <v>731507.62887316151</v>
      </c>
      <c r="L1531" s="4">
        <f t="shared" si="328"/>
        <v>75.51786681114551</v>
      </c>
      <c r="M1531" s="33">
        <f t="shared" si="325"/>
        <v>31184.591241657825</v>
      </c>
      <c r="N1531" s="15">
        <f t="shared" si="317"/>
        <v>32.336600532812675</v>
      </c>
      <c r="O1531" s="6"/>
      <c r="P1531" s="7">
        <f t="shared" si="318"/>
        <v>36.32301787273601</v>
      </c>
      <c r="Q1531" s="7"/>
      <c r="R1531" s="46">
        <f t="shared" si="319"/>
        <v>6.3059891455734818E-3</v>
      </c>
      <c r="S1531" s="22">
        <f t="shared" si="329"/>
        <v>1.0101670432369692</v>
      </c>
      <c r="T1531" s="22">
        <f t="shared" si="330"/>
        <v>27.594933002169142</v>
      </c>
      <c r="U1531" s="39">
        <f t="shared" si="320"/>
        <v>3.4091709184776775E-2</v>
      </c>
      <c r="V1531" s="39">
        <f t="shared" si="321"/>
        <v>3.5701372442022317E-2</v>
      </c>
      <c r="W1531" s="39">
        <f t="shared" si="322"/>
        <v>-1.6096632572455416E-3</v>
      </c>
      <c r="Z1531" s="37"/>
      <c r="AA1531" s="37"/>
    </row>
    <row r="1532" spans="1:27">
      <c r="A1532" s="1">
        <v>1997.12</v>
      </c>
      <c r="B1532" s="11">
        <v>962.37</v>
      </c>
      <c r="C1532" s="4">
        <v>15.5</v>
      </c>
      <c r="D1532" s="11">
        <v>39.72</v>
      </c>
      <c r="E1532" s="11">
        <v>161.30000000000001</v>
      </c>
      <c r="F1532" s="4">
        <f t="shared" si="326"/>
        <v>1997.958333333218</v>
      </c>
      <c r="G1532" s="22">
        <v>5.81</v>
      </c>
      <c r="H1532" s="22">
        <f>G1532+100*variable_alloc_parm!B$8</f>
        <v>5.81</v>
      </c>
      <c r="I1532" s="4">
        <f t="shared" si="323"/>
        <v>1817.9425852448853</v>
      </c>
      <c r="J1532" s="4">
        <f t="shared" si="324"/>
        <v>29.279913205207688</v>
      </c>
      <c r="K1532" s="33">
        <f t="shared" si="327"/>
        <v>751714.64708747354</v>
      </c>
      <c r="L1532" s="4">
        <f t="shared" si="328"/>
        <v>75.032138871667698</v>
      </c>
      <c r="M1532" s="33">
        <f t="shared" si="325"/>
        <v>31025.599075526512</v>
      </c>
      <c r="N1532" s="15">
        <f t="shared" si="317"/>
        <v>33.030789042905418</v>
      </c>
      <c r="O1532" s="6"/>
      <c r="P1532" s="7">
        <f t="shared" si="318"/>
        <v>37.061292194911474</v>
      </c>
      <c r="Q1532" s="7"/>
      <c r="R1532" s="46">
        <f t="shared" si="319"/>
        <v>6.22791943366666E-3</v>
      </c>
      <c r="S1532" s="22">
        <f t="shared" si="329"/>
        <v>1.0254066973154938</v>
      </c>
      <c r="T1532" s="22">
        <f t="shared" si="330"/>
        <v>27.910055415241409</v>
      </c>
      <c r="U1532" s="39">
        <f t="shared" si="320"/>
        <v>3.2618370675246089E-2</v>
      </c>
      <c r="V1532" s="39">
        <f t="shared" si="321"/>
        <v>3.5371540550024783E-2</v>
      </c>
      <c r="W1532" s="39">
        <f t="shared" si="322"/>
        <v>-2.7531698747786937E-3</v>
      </c>
      <c r="Z1532" s="37"/>
      <c r="AA1532" s="37"/>
    </row>
    <row r="1533" spans="1:27">
      <c r="A1533" s="1">
        <v>1998.01</v>
      </c>
      <c r="B1533" s="11">
        <v>963.36</v>
      </c>
      <c r="C1533" s="4">
        <v>15.55</v>
      </c>
      <c r="D1533" s="11">
        <v>39.659999999999997</v>
      </c>
      <c r="E1533" s="11">
        <v>161.6</v>
      </c>
      <c r="F1533" s="4">
        <f t="shared" si="326"/>
        <v>1998.0416666665512</v>
      </c>
      <c r="G1533" s="22">
        <v>5.54</v>
      </c>
      <c r="H1533" s="22">
        <f>G1533+100*variable_alloc_parm!B$8</f>
        <v>5.54</v>
      </c>
      <c r="I1533" s="4">
        <f t="shared" si="323"/>
        <v>1816.4343564356441</v>
      </c>
      <c r="J1533" s="4">
        <f t="shared" si="324"/>
        <v>29.319832920792088</v>
      </c>
      <c r="K1533" s="33">
        <f t="shared" si="327"/>
        <v>752101.30467869714</v>
      </c>
      <c r="L1533" s="4">
        <f t="shared" si="328"/>
        <v>74.779715346534658</v>
      </c>
      <c r="M1533" s="33">
        <f t="shared" si="325"/>
        <v>30962.81529600266</v>
      </c>
      <c r="N1533" s="15">
        <f t="shared" si="317"/>
        <v>32.859968415052236</v>
      </c>
      <c r="O1533" s="6"/>
      <c r="P1533" s="7">
        <f t="shared" si="318"/>
        <v>36.828633533555887</v>
      </c>
      <c r="Q1533" s="7"/>
      <c r="R1533" s="46">
        <f t="shared" si="319"/>
        <v>9.0089785032593274E-3</v>
      </c>
      <c r="S1533" s="22">
        <f t="shared" si="329"/>
        <v>1.002334764529083</v>
      </c>
      <c r="T1533" s="22">
        <f t="shared" si="330"/>
        <v>28.566028120708065</v>
      </c>
      <c r="U1533" s="39">
        <f t="shared" si="320"/>
        <v>2.4993227029100673E-2</v>
      </c>
      <c r="V1533" s="39">
        <f t="shared" si="321"/>
        <v>3.583519172047267E-2</v>
      </c>
      <c r="W1533" s="39">
        <f t="shared" si="322"/>
        <v>-1.0841964691371997E-2</v>
      </c>
      <c r="Z1533" s="37"/>
      <c r="AA1533" s="37"/>
    </row>
    <row r="1534" spans="1:27">
      <c r="A1534" s="1">
        <v>1998.02</v>
      </c>
      <c r="B1534" s="11">
        <v>1023.74</v>
      </c>
      <c r="C1534" s="4">
        <v>15.6</v>
      </c>
      <c r="D1534" s="11">
        <v>39.6</v>
      </c>
      <c r="E1534" s="11">
        <v>161.9</v>
      </c>
      <c r="F1534" s="4">
        <f t="shared" si="326"/>
        <v>1998.1249999998845</v>
      </c>
      <c r="G1534" s="22">
        <v>5.57</v>
      </c>
      <c r="H1534" s="22">
        <f>G1534+100*variable_alloc_parm!B$8</f>
        <v>5.57</v>
      </c>
      <c r="I1534" s="4">
        <f t="shared" si="323"/>
        <v>1926.7052378011119</v>
      </c>
      <c r="J1534" s="4">
        <f t="shared" si="324"/>
        <v>29.359604694255715</v>
      </c>
      <c r="K1534" s="33">
        <f t="shared" si="327"/>
        <v>798772.40504572273</v>
      </c>
      <c r="L1534" s="4">
        <f t="shared" si="328"/>
        <v>74.528227300802982</v>
      </c>
      <c r="M1534" s="33">
        <f t="shared" si="325"/>
        <v>30897.871764130174</v>
      </c>
      <c r="N1534" s="15">
        <f t="shared" si="317"/>
        <v>34.709677782269985</v>
      </c>
      <c r="O1534" s="6"/>
      <c r="P1534" s="7">
        <f t="shared" si="318"/>
        <v>38.856044080604221</v>
      </c>
      <c r="Q1534" s="7"/>
      <c r="R1534" s="46">
        <f t="shared" si="319"/>
        <v>7.011243337318767E-3</v>
      </c>
      <c r="S1534" s="22">
        <f t="shared" si="329"/>
        <v>0.99857857059389832</v>
      </c>
      <c r="T1534" s="22">
        <f t="shared" si="330"/>
        <v>28.579666757850617</v>
      </c>
      <c r="U1534" s="39">
        <f t="shared" si="320"/>
        <v>1.694227331025111E-2</v>
      </c>
      <c r="V1534" s="39">
        <f t="shared" si="321"/>
        <v>3.5807699768704015E-2</v>
      </c>
      <c r="W1534" s="39">
        <f t="shared" si="322"/>
        <v>-1.8865426458452905E-2</v>
      </c>
      <c r="Z1534" s="37"/>
      <c r="AA1534" s="37"/>
    </row>
    <row r="1535" spans="1:27">
      <c r="A1535" s="1">
        <v>1998.03</v>
      </c>
      <c r="B1535" s="11">
        <v>1076.83</v>
      </c>
      <c r="C1535" s="4">
        <v>15.64</v>
      </c>
      <c r="D1535" s="11">
        <v>39.54</v>
      </c>
      <c r="E1535" s="11">
        <v>162.19999999999999</v>
      </c>
      <c r="F1535" s="4">
        <f t="shared" si="326"/>
        <v>1998.2083333332178</v>
      </c>
      <c r="G1535" s="22">
        <v>5.65</v>
      </c>
      <c r="H1535" s="22">
        <f>G1535+100*variable_alloc_parm!B$8</f>
        <v>5.65</v>
      </c>
      <c r="I1535" s="4">
        <f t="shared" si="323"/>
        <v>2022.873618988903</v>
      </c>
      <c r="J1535" s="4">
        <f t="shared" si="324"/>
        <v>29.380443896424175</v>
      </c>
      <c r="K1535" s="33">
        <f t="shared" si="327"/>
        <v>839656.88401944004</v>
      </c>
      <c r="L1535" s="4">
        <f t="shared" si="328"/>
        <v>74.277669543773129</v>
      </c>
      <c r="M1535" s="33">
        <f t="shared" si="325"/>
        <v>30831.266954049068</v>
      </c>
      <c r="N1535" s="15">
        <f t="shared" si="317"/>
        <v>36.29692773642509</v>
      </c>
      <c r="O1535" s="6"/>
      <c r="P1535" s="7">
        <f t="shared" si="318"/>
        <v>40.583259011780498</v>
      </c>
      <c r="Q1535" s="7"/>
      <c r="R1535" s="46">
        <f t="shared" si="319"/>
        <v>4.6981217356415333E-3</v>
      </c>
      <c r="S1535" s="22">
        <f t="shared" si="329"/>
        <v>1.0054665629566322</v>
      </c>
      <c r="T1535" s="22">
        <f t="shared" si="330"/>
        <v>28.486257866442703</v>
      </c>
      <c r="U1535" s="39">
        <f t="shared" si="320"/>
        <v>8.3194071987044982E-3</v>
      </c>
      <c r="V1535" s="39">
        <f t="shared" si="321"/>
        <v>3.7544313327913637E-2</v>
      </c>
      <c r="W1535" s="39">
        <f t="shared" si="322"/>
        <v>-2.9224906129209138E-2</v>
      </c>
      <c r="Z1535" s="37"/>
      <c r="AA1535" s="37"/>
    </row>
    <row r="1536" spans="1:27">
      <c r="A1536" s="1">
        <v>1998.04</v>
      </c>
      <c r="B1536" s="11">
        <v>1112.2</v>
      </c>
      <c r="C1536" s="4">
        <v>15.75</v>
      </c>
      <c r="D1536" s="11">
        <v>39.35</v>
      </c>
      <c r="E1536" s="11">
        <v>162.5</v>
      </c>
      <c r="F1536" s="4">
        <f>F1535+1/12</f>
        <v>1998.291666666551</v>
      </c>
      <c r="G1536" s="22">
        <v>5.64</v>
      </c>
      <c r="H1536" s="22">
        <f>G1536+100*variable_alloc_parm!B$8</f>
        <v>5.64</v>
      </c>
      <c r="I1536" s="4">
        <f t="shared" si="323"/>
        <v>2085.4605538461542</v>
      </c>
      <c r="J1536" s="4">
        <f t="shared" si="324"/>
        <v>29.532461538461543</v>
      </c>
      <c r="K1536" s="33">
        <f t="shared" si="327"/>
        <v>866657.07724749472</v>
      </c>
      <c r="L1536" s="4">
        <f t="shared" si="328"/>
        <v>73.784276923076931</v>
      </c>
      <c r="M1536" s="33">
        <f t="shared" si="325"/>
        <v>30662.611031908753</v>
      </c>
      <c r="N1536" s="15">
        <f t="shared" si="317"/>
        <v>37.27693404302876</v>
      </c>
      <c r="O1536" s="6"/>
      <c r="P1536" s="7">
        <f t="shared" si="318"/>
        <v>41.62739772814114</v>
      </c>
      <c r="Q1536" s="7"/>
      <c r="R1536" s="46">
        <f t="shared" si="319"/>
        <v>3.7338961830540793E-3</v>
      </c>
      <c r="S1536" s="22">
        <f t="shared" si="329"/>
        <v>1.0039421129909039</v>
      </c>
      <c r="T1536" s="22">
        <f t="shared" si="330"/>
        <v>28.589102287320525</v>
      </c>
      <c r="U1536" s="39">
        <f t="shared" si="320"/>
        <v>8.7101083986693695E-3</v>
      </c>
      <c r="V1536" s="39">
        <f t="shared" si="321"/>
        <v>3.5378628329629347E-2</v>
      </c>
      <c r="W1536" s="39">
        <f t="shared" si="322"/>
        <v>-2.6668519930959977E-2</v>
      </c>
      <c r="Z1536" s="37"/>
      <c r="AA1536" s="37"/>
    </row>
    <row r="1537" spans="1:27">
      <c r="A1537" s="1">
        <v>1998.05</v>
      </c>
      <c r="B1537" s="11">
        <v>1108.42</v>
      </c>
      <c r="C1537" s="4">
        <v>15.85</v>
      </c>
      <c r="D1537" s="11">
        <v>39.159999999999997</v>
      </c>
      <c r="E1537" s="11">
        <v>162.80000000000001</v>
      </c>
      <c r="F1537" s="4">
        <f t="shared" si="326"/>
        <v>1998.3749999998843</v>
      </c>
      <c r="G1537" s="22">
        <v>5.65</v>
      </c>
      <c r="H1537" s="22">
        <f>G1537+100*variable_alloc_parm!B$8</f>
        <v>5.65</v>
      </c>
      <c r="I1537" s="4">
        <f t="shared" si="323"/>
        <v>2074.5428378378383</v>
      </c>
      <c r="J1537" s="4">
        <f t="shared" si="324"/>
        <v>29.665202702702704</v>
      </c>
      <c r="K1537" s="33">
        <f t="shared" si="327"/>
        <v>863147.32364576415</v>
      </c>
      <c r="L1537" s="4">
        <f t="shared" si="328"/>
        <v>73.292702702702712</v>
      </c>
      <c r="M1537" s="33">
        <f t="shared" si="325"/>
        <v>30494.622249659984</v>
      </c>
      <c r="N1537" s="15">
        <f t="shared" ref="N1537:N1600" si="331">I1537/AVERAGE(L1417:L1536)</f>
        <v>36.956598518969002</v>
      </c>
      <c r="O1537" s="6"/>
      <c r="P1537" s="7">
        <f t="shared" ref="P1537:P1600" si="332">K1537/AVERAGE(M1417:M1536)</f>
        <v>41.218219323965236</v>
      </c>
      <c r="Q1537" s="7"/>
      <c r="R1537" s="46">
        <f t="shared" ref="R1537:R1600" si="333">1/N1537-(H1537/100-(((E1537/E1417)^(1/10))-1))</f>
        <v>3.7046597965648201E-3</v>
      </c>
      <c r="S1537" s="22">
        <f t="shared" si="329"/>
        <v>1.016154071685974</v>
      </c>
      <c r="T1537" s="22">
        <f t="shared" si="330"/>
        <v>28.648913457078731</v>
      </c>
      <c r="U1537" s="39">
        <f t="shared" si="320"/>
        <v>1.0828973340422543E-2</v>
      </c>
      <c r="V1537" s="39">
        <f t="shared" si="321"/>
        <v>3.2902816741121388E-2</v>
      </c>
      <c r="W1537" s="39">
        <f t="shared" si="322"/>
        <v>-2.2073843400698845E-2</v>
      </c>
      <c r="Z1537" s="37"/>
      <c r="AA1537" s="37"/>
    </row>
    <row r="1538" spans="1:27">
      <c r="A1538" s="1">
        <v>1998.06</v>
      </c>
      <c r="B1538" s="11">
        <v>1108.3900000000001</v>
      </c>
      <c r="C1538" s="4">
        <v>15.95</v>
      </c>
      <c r="D1538" s="11">
        <v>38.97</v>
      </c>
      <c r="E1538" s="11">
        <v>163</v>
      </c>
      <c r="F1538" s="4">
        <f t="shared" si="326"/>
        <v>1998.4583333332175</v>
      </c>
      <c r="G1538" s="22">
        <v>5.5</v>
      </c>
      <c r="H1538" s="22">
        <f>G1538+100*variable_alloc_parm!B$8</f>
        <v>5.5</v>
      </c>
      <c r="I1538" s="4">
        <f t="shared" si="323"/>
        <v>2071.9413067484666</v>
      </c>
      <c r="J1538" s="4">
        <f t="shared" si="324"/>
        <v>29.815736196319019</v>
      </c>
      <c r="K1538" s="33">
        <f t="shared" si="327"/>
        <v>863098.69115335797</v>
      </c>
      <c r="L1538" s="4">
        <f t="shared" si="328"/>
        <v>72.847601226993874</v>
      </c>
      <c r="M1538" s="33">
        <f t="shared" si="325"/>
        <v>30345.777203192341</v>
      </c>
      <c r="N1538" s="15">
        <f t="shared" si="331"/>
        <v>36.802293460092017</v>
      </c>
      <c r="O1538" s="6"/>
      <c r="P1538" s="7">
        <f t="shared" si="332"/>
        <v>40.99434126198048</v>
      </c>
      <c r="Q1538" s="7"/>
      <c r="R1538" s="46">
        <f t="shared" si="333"/>
        <v>5.0062995590904012E-3</v>
      </c>
      <c r="S1538" s="22">
        <f t="shared" si="329"/>
        <v>1.0076410700343126</v>
      </c>
      <c r="T1538" s="22">
        <f t="shared" si="330"/>
        <v>29.075990169146962</v>
      </c>
      <c r="U1538" s="39">
        <f t="shared" ref="U1538:U1601" si="334">(($K1658/$K1538)^(1/10)-1)</f>
        <v>5.4499970153114585E-3</v>
      </c>
      <c r="V1538" s="39">
        <f t="shared" ref="V1538:V1601" si="335">(($T1658/$T1538)^(1/10)-1)</f>
        <v>2.8820559133440282E-2</v>
      </c>
      <c r="W1538" s="39">
        <f t="shared" ref="W1538:W1601" si="336">U1538-V1538</f>
        <v>-2.3370562118128824E-2</v>
      </c>
      <c r="Z1538" s="37"/>
      <c r="AA1538" s="37"/>
    </row>
    <row r="1539" spans="1:27">
      <c r="A1539" s="1">
        <v>1998.07</v>
      </c>
      <c r="B1539" s="11">
        <v>1156.58</v>
      </c>
      <c r="C1539" s="4">
        <v>16.0167</v>
      </c>
      <c r="D1539" s="11">
        <v>38.676699999999997</v>
      </c>
      <c r="E1539" s="11">
        <v>163.19999999999999</v>
      </c>
      <c r="F1539" s="4">
        <f t="shared" si="326"/>
        <v>1998.5416666665508</v>
      </c>
      <c r="G1539" s="22">
        <v>5.46</v>
      </c>
      <c r="H1539" s="22">
        <f>G1539+100*variable_alloc_parm!B$8</f>
        <v>5.46</v>
      </c>
      <c r="I1539" s="4">
        <f t="shared" si="323"/>
        <v>2159.3745465686279</v>
      </c>
      <c r="J1539" s="4">
        <f t="shared" si="324"/>
        <v>29.903728492647065</v>
      </c>
      <c r="K1539" s="33">
        <f t="shared" si="327"/>
        <v>900558.40924937779</v>
      </c>
      <c r="L1539" s="4">
        <f t="shared" si="328"/>
        <v>72.210726041666675</v>
      </c>
      <c r="M1539" s="33">
        <f t="shared" si="325"/>
        <v>30115.190844572277</v>
      </c>
      <c r="N1539" s="15">
        <f t="shared" si="331"/>
        <v>38.259645085248557</v>
      </c>
      <c r="O1539" s="6"/>
      <c r="P1539" s="7">
        <f t="shared" si="332"/>
        <v>42.561024955704248</v>
      </c>
      <c r="Q1539" s="7"/>
      <c r="R1539" s="46">
        <f t="shared" si="333"/>
        <v>4.0612600659240862E-3</v>
      </c>
      <c r="S1539" s="22">
        <f t="shared" si="329"/>
        <v>1.0137733237817153</v>
      </c>
      <c r="T1539" s="22">
        <f t="shared" si="330"/>
        <v>29.262257236240583</v>
      </c>
      <c r="U1539" s="39">
        <f t="shared" si="334"/>
        <v>-5.592178187346919E-3</v>
      </c>
      <c r="V1539" s="39">
        <f t="shared" si="335"/>
        <v>2.8726945828110084E-2</v>
      </c>
      <c r="W1539" s="39">
        <f t="shared" si="336"/>
        <v>-3.4319124015457003E-2</v>
      </c>
      <c r="Z1539" s="37"/>
      <c r="AA1539" s="37"/>
    </row>
    <row r="1540" spans="1:27">
      <c r="A1540" s="1">
        <v>1998.08</v>
      </c>
      <c r="B1540" s="11">
        <v>1074.6199999999999</v>
      </c>
      <c r="C1540" s="4">
        <v>16.083300000000001</v>
      </c>
      <c r="D1540" s="11">
        <v>38.383299999999998</v>
      </c>
      <c r="E1540" s="11">
        <v>163.4</v>
      </c>
      <c r="F1540" s="4">
        <f t="shared" si="326"/>
        <v>1998.624999999884</v>
      </c>
      <c r="G1540" s="22">
        <v>5.34</v>
      </c>
      <c r="H1540" s="22">
        <f>G1540+100*variable_alloc_parm!B$8</f>
        <v>5.34</v>
      </c>
      <c r="I1540" s="4">
        <f t="shared" si="323"/>
        <v>2003.8966585067321</v>
      </c>
      <c r="J1540" s="4">
        <f t="shared" si="324"/>
        <v>29.991318910648719</v>
      </c>
      <c r="K1540" s="33">
        <f t="shared" si="327"/>
        <v>836759.29888756643</v>
      </c>
      <c r="L1540" s="4">
        <f t="shared" si="328"/>
        <v>71.575223439412497</v>
      </c>
      <c r="M1540" s="33">
        <f t="shared" si="325"/>
        <v>29887.386422168889</v>
      </c>
      <c r="N1540" s="15">
        <f t="shared" si="331"/>
        <v>35.423401024878316</v>
      </c>
      <c r="O1540" s="6"/>
      <c r="P1540" s="7">
        <f t="shared" si="332"/>
        <v>39.357953737660551</v>
      </c>
      <c r="Q1540" s="7"/>
      <c r="R1540" s="46">
        <f t="shared" si="333"/>
        <v>7.0457419884922441E-3</v>
      </c>
      <c r="S1540" s="22">
        <f t="shared" si="329"/>
        <v>1.0461845002815953</v>
      </c>
      <c r="T1540" s="22">
        <f t="shared" si="330"/>
        <v>29.628985748185016</v>
      </c>
      <c r="U1540" s="39">
        <f t="shared" si="334"/>
        <v>4.2377678677378849E-3</v>
      </c>
      <c r="V1540" s="39">
        <f t="shared" si="335"/>
        <v>2.9206508183019952E-2</v>
      </c>
      <c r="W1540" s="39">
        <f t="shared" si="336"/>
        <v>-2.4968740315282067E-2</v>
      </c>
      <c r="Z1540" s="37"/>
      <c r="AA1540" s="37"/>
    </row>
    <row r="1541" spans="1:27">
      <c r="A1541" s="1">
        <v>1998.09</v>
      </c>
      <c r="B1541" s="11">
        <v>1020.64</v>
      </c>
      <c r="C1541" s="4">
        <v>16.14</v>
      </c>
      <c r="D1541" s="11">
        <v>38.090000000000003</v>
      </c>
      <c r="E1541" s="11">
        <v>163.6</v>
      </c>
      <c r="F1541" s="4">
        <f t="shared" si="326"/>
        <v>1998.7083333332173</v>
      </c>
      <c r="G1541" s="22">
        <v>4.8099999999999996</v>
      </c>
      <c r="H1541" s="22">
        <f>G1541+100*variable_alloc_parm!B$8</f>
        <v>4.8099999999999996</v>
      </c>
      <c r="I1541" s="4">
        <f t="shared" si="323"/>
        <v>1900.9108068459661</v>
      </c>
      <c r="J1541" s="4">
        <f t="shared" si="324"/>
        <v>30.060256723716389</v>
      </c>
      <c r="K1541" s="33">
        <f t="shared" si="327"/>
        <v>794801.91115051019</v>
      </c>
      <c r="L1541" s="4">
        <f t="shared" si="328"/>
        <v>70.941460880195621</v>
      </c>
      <c r="M1541" s="33">
        <f t="shared" si="325"/>
        <v>29661.785542133308</v>
      </c>
      <c r="N1541" s="15">
        <f t="shared" si="331"/>
        <v>33.532356980834898</v>
      </c>
      <c r="O1541" s="6"/>
      <c r="P1541" s="7">
        <f t="shared" si="332"/>
        <v>37.214834941350446</v>
      </c>
      <c r="Q1541" s="7"/>
      <c r="R1541" s="46">
        <f t="shared" si="333"/>
        <v>1.3372572807667803E-2</v>
      </c>
      <c r="S1541" s="22">
        <f t="shared" si="329"/>
        <v>1.0263426633029713</v>
      </c>
      <c r="T1541" s="22">
        <f t="shared" si="330"/>
        <v>30.959491534330347</v>
      </c>
      <c r="U1541" s="39">
        <f t="shared" si="334"/>
        <v>4.5532489155912792E-3</v>
      </c>
      <c r="V1541" s="39">
        <f t="shared" si="335"/>
        <v>2.6851652004713733E-2</v>
      </c>
      <c r="W1541" s="39">
        <f t="shared" si="336"/>
        <v>-2.2298403089122454E-2</v>
      </c>
      <c r="Z1541" s="37"/>
      <c r="AA1541" s="37"/>
    </row>
    <row r="1542" spans="1:27">
      <c r="A1542" s="1">
        <v>1998.1</v>
      </c>
      <c r="B1542" s="11">
        <v>1032.47</v>
      </c>
      <c r="C1542" s="4">
        <v>16.166699999999999</v>
      </c>
      <c r="D1542" s="11">
        <v>37.963299999999997</v>
      </c>
      <c r="E1542" s="11">
        <v>164</v>
      </c>
      <c r="F1542" s="4">
        <f t="shared" si="326"/>
        <v>1998.7916666665506</v>
      </c>
      <c r="G1542" s="22">
        <v>4.53</v>
      </c>
      <c r="H1542" s="22">
        <f>G1542+100*variable_alloc_parm!B$8</f>
        <v>4.53</v>
      </c>
      <c r="I1542" s="4">
        <f t="shared" si="323"/>
        <v>1918.2537134146344</v>
      </c>
      <c r="J1542" s="4">
        <f t="shared" si="324"/>
        <v>30.036545670731712</v>
      </c>
      <c r="K1542" s="33">
        <f t="shared" si="327"/>
        <v>803099.82841951784</v>
      </c>
      <c r="L1542" s="4">
        <f t="shared" si="328"/>
        <v>70.533033597560987</v>
      </c>
      <c r="M1542" s="33">
        <f t="shared" si="325"/>
        <v>29529.496950263623</v>
      </c>
      <c r="N1542" s="15">
        <f t="shared" si="331"/>
        <v>33.773102879048139</v>
      </c>
      <c r="O1542" s="6"/>
      <c r="P1542" s="7">
        <f t="shared" si="332"/>
        <v>37.440000309890834</v>
      </c>
      <c r="Q1542" s="7"/>
      <c r="R1542" s="46">
        <f t="shared" si="333"/>
        <v>1.586804179512976E-2</v>
      </c>
      <c r="S1542" s="22">
        <f t="shared" si="329"/>
        <v>0.9801733688787897</v>
      </c>
      <c r="T1542" s="22">
        <f t="shared" si="330"/>
        <v>31.697546881226376</v>
      </c>
      <c r="U1542" s="39">
        <f t="shared" si="334"/>
        <v>-1.7876654765095146E-2</v>
      </c>
      <c r="V1542" s="39">
        <f t="shared" si="335"/>
        <v>2.4774110136735361E-2</v>
      </c>
      <c r="W1542" s="39">
        <f t="shared" si="336"/>
        <v>-4.2650764901830507E-2</v>
      </c>
      <c r="Z1542" s="37"/>
      <c r="AA1542" s="37"/>
    </row>
    <row r="1543" spans="1:27">
      <c r="A1543" s="1">
        <v>1998.11</v>
      </c>
      <c r="B1543" s="11">
        <v>1144.43</v>
      </c>
      <c r="C1543" s="4">
        <v>16.183299999999999</v>
      </c>
      <c r="D1543" s="11">
        <v>37.8367</v>
      </c>
      <c r="E1543" s="11">
        <v>164</v>
      </c>
      <c r="F1543" s="4">
        <f t="shared" si="326"/>
        <v>1998.8749999998838</v>
      </c>
      <c r="G1543" s="22">
        <v>4.83</v>
      </c>
      <c r="H1543" s="22">
        <f>G1543+100*variable_alloc_parm!B$8</f>
        <v>4.83</v>
      </c>
      <c r="I1543" s="4">
        <f t="shared" si="323"/>
        <v>2126.2672012195126</v>
      </c>
      <c r="J1543" s="4">
        <f t="shared" si="324"/>
        <v>30.067387256097561</v>
      </c>
      <c r="K1543" s="33">
        <f t="shared" si="327"/>
        <v>891236.16546655493</v>
      </c>
      <c r="L1543" s="4">
        <f t="shared" si="328"/>
        <v>70.297820060975624</v>
      </c>
      <c r="M1543" s="33">
        <f t="shared" si="325"/>
        <v>29465.703819288552</v>
      </c>
      <c r="N1543" s="15">
        <f t="shared" si="331"/>
        <v>37.36939188392094</v>
      </c>
      <c r="O1543" s="6"/>
      <c r="P1543" s="7">
        <f t="shared" si="332"/>
        <v>41.375577000544354</v>
      </c>
      <c r="Q1543" s="7"/>
      <c r="R1543" s="46">
        <f t="shared" si="333"/>
        <v>9.9327678693949539E-3</v>
      </c>
      <c r="S1543" s="22">
        <f t="shared" si="329"/>
        <v>1.0183036055450048</v>
      </c>
      <c r="T1543" s="22">
        <f t="shared" si="330"/>
        <v>31.069091311765035</v>
      </c>
      <c r="U1543" s="39">
        <f t="shared" si="334"/>
        <v>-3.4893972974395338E-2</v>
      </c>
      <c r="V1543" s="39">
        <f t="shared" si="335"/>
        <v>3.1517825110099373E-2</v>
      </c>
      <c r="W1543" s="39">
        <f t="shared" si="336"/>
        <v>-6.6411798084494711E-2</v>
      </c>
      <c r="Z1543" s="37"/>
      <c r="AA1543" s="37"/>
    </row>
    <row r="1544" spans="1:27">
      <c r="A1544" s="1">
        <v>1998.12</v>
      </c>
      <c r="B1544" s="11">
        <v>1190.05</v>
      </c>
      <c r="C1544" s="4">
        <v>16.2</v>
      </c>
      <c r="D1544" s="11">
        <v>37.71</v>
      </c>
      <c r="E1544" s="11">
        <v>163.9</v>
      </c>
      <c r="F1544" s="4">
        <f t="shared" si="326"/>
        <v>1998.9583333332171</v>
      </c>
      <c r="G1544" s="22">
        <v>4.6500000000000004</v>
      </c>
      <c r="H1544" s="22">
        <f>G1544+100*variable_alloc_parm!B$8</f>
        <v>4.6500000000000004</v>
      </c>
      <c r="I1544" s="4">
        <f t="shared" si="323"/>
        <v>2212.3748322147653</v>
      </c>
      <c r="J1544" s="4">
        <f t="shared" si="324"/>
        <v>30.116778523489934</v>
      </c>
      <c r="K1544" s="33">
        <f t="shared" si="327"/>
        <v>928380.60259920242</v>
      </c>
      <c r="L1544" s="4">
        <f t="shared" si="328"/>
        <v>70.105167785234912</v>
      </c>
      <c r="M1544" s="33">
        <f t="shared" si="325"/>
        <v>29418.287066943347</v>
      </c>
      <c r="N1544" s="15">
        <f t="shared" si="331"/>
        <v>38.820274780098146</v>
      </c>
      <c r="O1544" s="6"/>
      <c r="P1544" s="7">
        <f t="shared" si="332"/>
        <v>42.927339874933125</v>
      </c>
      <c r="Q1544" s="7"/>
      <c r="R1544" s="46">
        <f t="shared" si="333"/>
        <v>1.0498406616905272E-2</v>
      </c>
      <c r="S1544" s="22">
        <f t="shared" si="329"/>
        <v>0.99834006113103491</v>
      </c>
      <c r="T1544" s="22">
        <f t="shared" si="330"/>
        <v>31.657070795725929</v>
      </c>
      <c r="U1544" s="39">
        <f t="shared" si="334"/>
        <v>-3.8166768158641728E-2</v>
      </c>
      <c r="V1544" s="39">
        <f t="shared" si="335"/>
        <v>4.0594708274683811E-2</v>
      </c>
      <c r="W1544" s="39">
        <f t="shared" si="336"/>
        <v>-7.8761476433325539E-2</v>
      </c>
      <c r="Z1544" s="37"/>
      <c r="AA1544" s="37"/>
    </row>
    <row r="1545" spans="1:27">
      <c r="A1545" s="1">
        <v>1999.01</v>
      </c>
      <c r="B1545" s="11">
        <v>1248.77</v>
      </c>
      <c r="C1545" s="4">
        <v>16.283333330000001</v>
      </c>
      <c r="D1545" s="11">
        <v>37.933333330000004</v>
      </c>
      <c r="E1545" s="11">
        <v>164.3</v>
      </c>
      <c r="F1545" s="4">
        <f t="shared" si="326"/>
        <v>1999.0416666665503</v>
      </c>
      <c r="G1545" s="22">
        <v>4.72</v>
      </c>
      <c r="H1545" s="22">
        <f>G1545+100*variable_alloc_parm!B$8</f>
        <v>4.72</v>
      </c>
      <c r="I1545" s="4">
        <f t="shared" si="323"/>
        <v>2315.8869080949485</v>
      </c>
      <c r="J1545" s="4">
        <f t="shared" si="324"/>
        <v>30.198001616865497</v>
      </c>
      <c r="K1545" s="33">
        <f t="shared" si="327"/>
        <v>972873.45790569996</v>
      </c>
      <c r="L1545" s="4">
        <f t="shared" si="328"/>
        <v>70.348671123864889</v>
      </c>
      <c r="M1545" s="33">
        <f t="shared" si="325"/>
        <v>29552.546238816311</v>
      </c>
      <c r="N1545" s="15">
        <f t="shared" si="331"/>
        <v>40.576957677208107</v>
      </c>
      <c r="O1545" s="6"/>
      <c r="P1545" s="7">
        <f t="shared" si="332"/>
        <v>44.811053449635239</v>
      </c>
      <c r="Q1545" s="7"/>
      <c r="R1545" s="46">
        <f t="shared" si="333"/>
        <v>8.4223959044217415E-3</v>
      </c>
      <c r="S1545" s="22">
        <f t="shared" si="329"/>
        <v>0.98207602249948156</v>
      </c>
      <c r="T1545" s="22">
        <f t="shared" si="330"/>
        <v>31.527578543663534</v>
      </c>
      <c r="U1545" s="39">
        <f t="shared" si="334"/>
        <v>-4.4131510629577209E-2</v>
      </c>
      <c r="V1545" s="39">
        <f t="shared" si="335"/>
        <v>3.9864790661499283E-2</v>
      </c>
      <c r="W1545" s="39">
        <f t="shared" si="336"/>
        <v>-8.3996301291076492E-2</v>
      </c>
      <c r="Z1545" s="37"/>
      <c r="AA1545" s="37"/>
    </row>
    <row r="1546" spans="1:27">
      <c r="A1546" s="1">
        <v>1999.02</v>
      </c>
      <c r="B1546" s="11">
        <v>1246.58</v>
      </c>
      <c r="C1546" s="4">
        <v>16.366666670000001</v>
      </c>
      <c r="D1546" s="11">
        <v>38.15666667</v>
      </c>
      <c r="E1546" s="11">
        <v>164.5</v>
      </c>
      <c r="F1546" s="4">
        <f t="shared" si="326"/>
        <v>1999.1249999998836</v>
      </c>
      <c r="G1546" s="22">
        <v>5</v>
      </c>
      <c r="H1546" s="22">
        <f>G1546+100*variable_alloc_parm!B$8</f>
        <v>5</v>
      </c>
      <c r="I1546" s="4">
        <f t="shared" ref="I1546:I1609" si="337">B1546*$E$1839/E1546</f>
        <v>2309.014747720365</v>
      </c>
      <c r="J1546" s="4">
        <f t="shared" ref="J1546:J1609" si="338">C1546*$E$1839/E1546</f>
        <v>30.315643369902745</v>
      </c>
      <c r="K1546" s="33">
        <f t="shared" si="327"/>
        <v>971047.82096319692</v>
      </c>
      <c r="L1546" s="4">
        <f t="shared" si="328"/>
        <v>70.676816622182386</v>
      </c>
      <c r="M1546" s="33">
        <f t="shared" ref="M1546:M1609" si="339">L1546*(K1546/I1546)</f>
        <v>29722.880220380997</v>
      </c>
      <c r="N1546" s="15">
        <f t="shared" si="331"/>
        <v>40.400159229259948</v>
      </c>
      <c r="O1546" s="6"/>
      <c r="P1546" s="7">
        <f t="shared" si="332"/>
        <v>44.55773453537833</v>
      </c>
      <c r="Q1546" s="7"/>
      <c r="R1546" s="46">
        <f t="shared" si="333"/>
        <v>5.4309156548103081E-3</v>
      </c>
      <c r="S1546" s="22">
        <f t="shared" si="329"/>
        <v>0.98639993308584573</v>
      </c>
      <c r="T1546" s="22">
        <f t="shared" si="330"/>
        <v>30.924834583912087</v>
      </c>
      <c r="U1546" s="39">
        <f t="shared" si="334"/>
        <v>-5.103631771270889E-2</v>
      </c>
      <c r="V1546" s="39">
        <f t="shared" si="335"/>
        <v>3.8396062874973103E-2</v>
      </c>
      <c r="W1546" s="39">
        <f t="shared" si="336"/>
        <v>-8.9432380587681992E-2</v>
      </c>
      <c r="Z1546" s="37"/>
      <c r="AA1546" s="37"/>
    </row>
    <row r="1547" spans="1:27">
      <c r="A1547" s="1">
        <v>1999.03</v>
      </c>
      <c r="B1547" s="11">
        <v>1281.6600000000001</v>
      </c>
      <c r="C1547" s="4">
        <v>16.45</v>
      </c>
      <c r="D1547" s="11">
        <v>38.380000000000003</v>
      </c>
      <c r="E1547" s="11">
        <v>165</v>
      </c>
      <c r="F1547" s="4">
        <f t="shared" ref="F1547:F1610" si="340">F1546+1/12</f>
        <v>1999.2083333332168</v>
      </c>
      <c r="G1547" s="22">
        <v>5.23</v>
      </c>
      <c r="H1547" s="22">
        <f>G1547+100*variable_alloc_parm!B$8</f>
        <v>5.23</v>
      </c>
      <c r="I1547" s="4">
        <f t="shared" si="337"/>
        <v>2366.7988000000005</v>
      </c>
      <c r="J1547" s="4">
        <f t="shared" si="338"/>
        <v>30.37766666666667</v>
      </c>
      <c r="K1547" s="33">
        <f t="shared" ref="K1547:K1610" si="341">K1546*((I1547+(J1547/12))/I1546)</f>
        <v>996413.29716710839</v>
      </c>
      <c r="L1547" s="4">
        <f t="shared" ref="L1547:L1610" si="342">D1547*$E$1839/E1547</f>
        <v>70.875066666666683</v>
      </c>
      <c r="M1547" s="33">
        <f t="shared" si="339"/>
        <v>29838.133627696596</v>
      </c>
      <c r="N1547" s="15">
        <f t="shared" si="331"/>
        <v>41.356103632712994</v>
      </c>
      <c r="O1547" s="6"/>
      <c r="P1547" s="7">
        <f t="shared" si="332"/>
        <v>45.551555032015003</v>
      </c>
      <c r="Q1547" s="7"/>
      <c r="R1547" s="46">
        <f t="shared" si="333"/>
        <v>2.2799872986621512E-3</v>
      </c>
      <c r="S1547" s="22">
        <f t="shared" ref="S1547:S1610" si="343">((H1547/H1548+H1547/1200+((1+H1548/1200)^(-119))*(1-H1547/H1548)))</f>
        <v>1.0082294761276307</v>
      </c>
      <c r="T1547" s="22">
        <f t="shared" ref="T1547:T1610" si="344">T1546*S1546*E1546/E1547</f>
        <v>30.41181762861245</v>
      </c>
      <c r="U1547" s="39">
        <f t="shared" si="334"/>
        <v>-5.9238835834665715E-2</v>
      </c>
      <c r="V1547" s="39">
        <f t="shared" si="335"/>
        <v>4.0577916699655603E-2</v>
      </c>
      <c r="W1547" s="39">
        <f t="shared" si="336"/>
        <v>-9.9816752534321318E-2</v>
      </c>
      <c r="Z1547" s="37"/>
      <c r="AA1547" s="37"/>
    </row>
    <row r="1548" spans="1:27">
      <c r="A1548" s="1">
        <v>1999.04</v>
      </c>
      <c r="B1548" s="11">
        <v>1334.76</v>
      </c>
      <c r="C1548" s="4">
        <f>C1547*2/3+C1550/3</f>
        <v>16.45</v>
      </c>
      <c r="D1548" s="11">
        <v>39.26</v>
      </c>
      <c r="E1548" s="11">
        <v>166.2</v>
      </c>
      <c r="F1548" s="4">
        <f t="shared" si="340"/>
        <v>1999.2916666665501</v>
      </c>
      <c r="G1548" s="22">
        <v>5.18</v>
      </c>
      <c r="H1548" s="22">
        <f>G1548+100*variable_alloc_parm!B$8</f>
        <v>5.18</v>
      </c>
      <c r="I1548" s="4">
        <f t="shared" si="337"/>
        <v>2447.0600000000004</v>
      </c>
      <c r="J1548" s="4">
        <f t="shared" si="338"/>
        <v>30.158333333333339</v>
      </c>
      <c r="K1548" s="33">
        <f t="shared" si="341"/>
        <v>1031261.0025527118</v>
      </c>
      <c r="L1548" s="4">
        <f t="shared" si="342"/>
        <v>71.976666666666674</v>
      </c>
      <c r="M1548" s="33">
        <f t="shared" si="339"/>
        <v>30333.023884608065</v>
      </c>
      <c r="N1548" s="15">
        <f t="shared" si="331"/>
        <v>42.704509516892159</v>
      </c>
      <c r="O1548" s="6"/>
      <c r="P1548" s="7">
        <f t="shared" si="332"/>
        <v>46.972581259880656</v>
      </c>
      <c r="Q1548" s="7"/>
      <c r="R1548" s="46">
        <f t="shared" si="333"/>
        <v>2.0913431991284731E-3</v>
      </c>
      <c r="S1548" s="22">
        <f t="shared" si="343"/>
        <v>0.97689662580156367</v>
      </c>
      <c r="T1548" s="22">
        <f t="shared" si="344"/>
        <v>30.440704017476065</v>
      </c>
      <c r="U1548" s="39">
        <f t="shared" si="334"/>
        <v>-5.1751402296686067E-2</v>
      </c>
      <c r="V1548" s="39">
        <f t="shared" si="335"/>
        <v>3.9478127632609272E-2</v>
      </c>
      <c r="W1548" s="39">
        <f t="shared" si="336"/>
        <v>-9.1229529929295339E-2</v>
      </c>
      <c r="Z1548" s="37"/>
      <c r="AA1548" s="37"/>
    </row>
    <row r="1549" spans="1:27">
      <c r="A1549" s="1">
        <v>1999.05</v>
      </c>
      <c r="B1549" s="11">
        <v>1332.07</v>
      </c>
      <c r="C1549" s="4">
        <f>C1547/3+C1550*2/3</f>
        <v>16.45</v>
      </c>
      <c r="D1549" s="11">
        <v>40.14</v>
      </c>
      <c r="E1549" s="11">
        <v>166.2</v>
      </c>
      <c r="F1549" s="4">
        <f t="shared" si="340"/>
        <v>1999.3749999998834</v>
      </c>
      <c r="G1549" s="22">
        <v>5.54</v>
      </c>
      <c r="H1549" s="22">
        <f>G1549+100*variable_alloc_parm!B$8</f>
        <v>5.54</v>
      </c>
      <c r="I1549" s="4">
        <f t="shared" si="337"/>
        <v>2442.128333333334</v>
      </c>
      <c r="J1549" s="4">
        <f t="shared" si="338"/>
        <v>30.158333333333339</v>
      </c>
      <c r="K1549" s="33">
        <f t="shared" si="341"/>
        <v>1030241.7892565381</v>
      </c>
      <c r="L1549" s="4">
        <f t="shared" si="342"/>
        <v>73.590000000000018</v>
      </c>
      <c r="M1549" s="33">
        <f t="shared" si="339"/>
        <v>31044.844055310485</v>
      </c>
      <c r="N1549" s="15">
        <f t="shared" si="331"/>
        <v>42.556676709518044</v>
      </c>
      <c r="O1549" s="6"/>
      <c r="P1549" s="7">
        <f t="shared" si="332"/>
        <v>46.746674800852098</v>
      </c>
      <c r="Q1549" s="7"/>
      <c r="R1549" s="46">
        <f t="shared" si="333"/>
        <v>-2.0114592557857087E-3</v>
      </c>
      <c r="S1549" s="22">
        <f t="shared" si="343"/>
        <v>0.97763854915039472</v>
      </c>
      <c r="T1549" s="22">
        <f t="shared" si="344"/>
        <v>29.737421041696468</v>
      </c>
      <c r="U1549" s="39">
        <f t="shared" si="334"/>
        <v>-4.580368696818693E-2</v>
      </c>
      <c r="V1549" s="39">
        <f t="shared" si="335"/>
        <v>3.8657947073440502E-2</v>
      </c>
      <c r="W1549" s="39">
        <f t="shared" si="336"/>
        <v>-8.4461634041627431E-2</v>
      </c>
      <c r="Z1549" s="37"/>
      <c r="AA1549" s="37"/>
    </row>
    <row r="1550" spans="1:27">
      <c r="A1550" s="1">
        <v>1999.06</v>
      </c>
      <c r="B1550" s="11">
        <v>1322.55</v>
      </c>
      <c r="C1550" s="4">
        <v>16.45</v>
      </c>
      <c r="D1550" s="11">
        <v>41.02</v>
      </c>
      <c r="E1550" s="11">
        <v>166.2</v>
      </c>
      <c r="F1550" s="4">
        <f t="shared" si="340"/>
        <v>1999.4583333332166</v>
      </c>
      <c r="G1550" s="22">
        <v>5.9</v>
      </c>
      <c r="H1550" s="22">
        <f>G1550+100*variable_alloc_parm!B$8</f>
        <v>5.9</v>
      </c>
      <c r="I1550" s="4">
        <f t="shared" si="337"/>
        <v>2424.6750000000006</v>
      </c>
      <c r="J1550" s="4">
        <f t="shared" si="338"/>
        <v>30.158333333333339</v>
      </c>
      <c r="K1550" s="33">
        <f t="shared" si="341"/>
        <v>1023939.1084307433</v>
      </c>
      <c r="L1550" s="4">
        <f t="shared" si="342"/>
        <v>75.203333333333362</v>
      </c>
      <c r="M1550" s="33">
        <f t="shared" si="339"/>
        <v>31758.33218239696</v>
      </c>
      <c r="N1550" s="15">
        <f t="shared" si="331"/>
        <v>42.180675911746931</v>
      </c>
      <c r="O1550" s="6"/>
      <c r="P1550" s="7">
        <f t="shared" si="332"/>
        <v>46.271432553211696</v>
      </c>
      <c r="Q1550" s="7"/>
      <c r="R1550" s="46">
        <f t="shared" si="333"/>
        <v>-5.651233674096777E-3</v>
      </c>
      <c r="S1550" s="22">
        <f t="shared" si="343"/>
        <v>1.0132009123986316</v>
      </c>
      <c r="T1550" s="22">
        <f t="shared" si="344"/>
        <v>29.072449162678552</v>
      </c>
      <c r="U1550" s="39">
        <f t="shared" si="334"/>
        <v>-4.3336952718496247E-2</v>
      </c>
      <c r="V1550" s="39">
        <f t="shared" si="335"/>
        <v>3.6648666554767173E-2</v>
      </c>
      <c r="W1550" s="39">
        <f t="shared" si="336"/>
        <v>-7.998561927326342E-2</v>
      </c>
      <c r="Z1550" s="37"/>
      <c r="AA1550" s="37"/>
    </row>
    <row r="1551" spans="1:27">
      <c r="A1551" s="1">
        <v>1999.07</v>
      </c>
      <c r="B1551" s="11">
        <v>1380.99</v>
      </c>
      <c r="C1551" s="4">
        <f>C1550*2/3+C1553/3</f>
        <v>16.513333333333335</v>
      </c>
      <c r="D1551" s="11">
        <v>42</v>
      </c>
      <c r="E1551" s="11">
        <v>166.7</v>
      </c>
      <c r="F1551" s="4">
        <f t="shared" si="340"/>
        <v>1999.5416666665499</v>
      </c>
      <c r="G1551" s="22">
        <v>5.79</v>
      </c>
      <c r="H1551" s="22">
        <f>G1551+100*variable_alloc_parm!B$8</f>
        <v>5.79</v>
      </c>
      <c r="I1551" s="4">
        <f t="shared" si="337"/>
        <v>2524.2210737852433</v>
      </c>
      <c r="J1551" s="4">
        <f t="shared" si="338"/>
        <v>30.18363927214558</v>
      </c>
      <c r="K1551" s="33">
        <f t="shared" si="341"/>
        <v>1067039.579805217</v>
      </c>
      <c r="L1551" s="4">
        <f t="shared" si="342"/>
        <v>76.769046190761856</v>
      </c>
      <c r="M1551" s="33">
        <f t="shared" si="339"/>
        <v>32451.836980585747</v>
      </c>
      <c r="N1551" s="15">
        <f t="shared" si="331"/>
        <v>43.828035992805411</v>
      </c>
      <c r="O1551" s="6"/>
      <c r="P1551" s="7">
        <f t="shared" si="332"/>
        <v>48.011997893801663</v>
      </c>
      <c r="Q1551" s="7"/>
      <c r="R1551" s="46">
        <f t="shared" si="333"/>
        <v>-5.3816357714892779E-3</v>
      </c>
      <c r="S1551" s="22">
        <f t="shared" si="343"/>
        <v>0.99360431801886107</v>
      </c>
      <c r="T1551" s="22">
        <f t="shared" si="344"/>
        <v>29.367880991442046</v>
      </c>
      <c r="U1551" s="39">
        <f t="shared" si="334"/>
        <v>-4.5916336862991014E-2</v>
      </c>
      <c r="V1551" s="39">
        <f t="shared" si="335"/>
        <v>3.7456967290067089E-2</v>
      </c>
      <c r="W1551" s="39">
        <f t="shared" si="336"/>
        <v>-8.3373304153058103E-2</v>
      </c>
      <c r="Z1551" s="37"/>
      <c r="AA1551" s="37"/>
    </row>
    <row r="1552" spans="1:27">
      <c r="A1552" s="1">
        <v>1999.08</v>
      </c>
      <c r="B1552" s="11">
        <v>1327.49</v>
      </c>
      <c r="C1552" s="4">
        <f>C1550/3+C1553*2/3</f>
        <v>16.576666666666668</v>
      </c>
      <c r="D1552" s="11">
        <v>42.98</v>
      </c>
      <c r="E1552" s="11">
        <v>167.1</v>
      </c>
      <c r="F1552" s="4">
        <f t="shared" si="340"/>
        <v>1999.6249999998831</v>
      </c>
      <c r="G1552" s="22">
        <v>5.94</v>
      </c>
      <c r="H1552" s="22">
        <f>G1552+100*variable_alloc_parm!B$8</f>
        <v>5.94</v>
      </c>
      <c r="I1552" s="4">
        <f t="shared" si="337"/>
        <v>2420.6235966487138</v>
      </c>
      <c r="J1552" s="4">
        <f t="shared" si="338"/>
        <v>30.226872132455622</v>
      </c>
      <c r="K1552" s="33">
        <f t="shared" si="341"/>
        <v>1024311.6122824197</v>
      </c>
      <c r="L1552" s="4">
        <f t="shared" si="342"/>
        <v>78.372268102932381</v>
      </c>
      <c r="M1552" s="33">
        <f t="shared" si="339"/>
        <v>33164.026166598916</v>
      </c>
      <c r="N1552" s="15">
        <f t="shared" si="331"/>
        <v>41.930712159940448</v>
      </c>
      <c r="O1552" s="6"/>
      <c r="P1552" s="7">
        <f t="shared" si="332"/>
        <v>45.873455189594409</v>
      </c>
      <c r="Q1552" s="7"/>
      <c r="R1552" s="46">
        <f t="shared" si="333"/>
        <v>-5.7678415593804613E-3</v>
      </c>
      <c r="S1552" s="22">
        <f t="shared" si="343"/>
        <v>1.0064474367630161</v>
      </c>
      <c r="T1552" s="22">
        <f t="shared" si="344"/>
        <v>29.110202847430358</v>
      </c>
      <c r="U1552" s="39">
        <f t="shared" si="334"/>
        <v>-3.4720920127680688E-2</v>
      </c>
      <c r="V1552" s="39">
        <f t="shared" si="335"/>
        <v>3.8187504413065954E-2</v>
      </c>
      <c r="W1552" s="39">
        <f t="shared" si="336"/>
        <v>-7.2908424540746641E-2</v>
      </c>
      <c r="Z1552" s="37"/>
      <c r="AA1552" s="37"/>
    </row>
    <row r="1553" spans="1:27">
      <c r="A1553" s="1">
        <v>1999.09</v>
      </c>
      <c r="B1553" s="11">
        <v>1318.17</v>
      </c>
      <c r="C1553" s="4">
        <v>16.64</v>
      </c>
      <c r="D1553" s="11">
        <v>43.96</v>
      </c>
      <c r="E1553" s="11">
        <v>167.9</v>
      </c>
      <c r="F1553" s="4">
        <f t="shared" si="340"/>
        <v>1999.7083333332164</v>
      </c>
      <c r="G1553" s="22">
        <v>5.92</v>
      </c>
      <c r="H1553" s="22">
        <f>G1553+100*variable_alloc_parm!B$8</f>
        <v>5.92</v>
      </c>
      <c r="I1553" s="4">
        <f t="shared" si="337"/>
        <v>2392.1762894580111</v>
      </c>
      <c r="J1553" s="4">
        <f t="shared" si="338"/>
        <v>30.197784395473498</v>
      </c>
      <c r="K1553" s="33">
        <f t="shared" si="341"/>
        <v>1013338.7186190189</v>
      </c>
      <c r="L1553" s="4">
        <f t="shared" si="342"/>
        <v>79.777319833234088</v>
      </c>
      <c r="M1553" s="33">
        <f t="shared" si="339"/>
        <v>33794.100966106096</v>
      </c>
      <c r="N1553" s="15">
        <f t="shared" si="331"/>
        <v>41.32345133471501</v>
      </c>
      <c r="O1553" s="6"/>
      <c r="P1553" s="7">
        <f t="shared" si="332"/>
        <v>45.151839247065297</v>
      </c>
      <c r="Q1553" s="7"/>
      <c r="R1553" s="46">
        <f t="shared" si="333"/>
        <v>-5.0555837075532684E-3</v>
      </c>
      <c r="S1553" s="22">
        <f t="shared" si="343"/>
        <v>0.990828492437972</v>
      </c>
      <c r="T1553" s="22">
        <f t="shared" si="344"/>
        <v>29.158292188753521</v>
      </c>
      <c r="U1553" s="39">
        <f t="shared" si="334"/>
        <v>-3.0274958780496797E-2</v>
      </c>
      <c r="V1553" s="39">
        <f t="shared" si="335"/>
        <v>3.990330227619121E-2</v>
      </c>
      <c r="W1553" s="39">
        <f t="shared" si="336"/>
        <v>-7.0178261056688007E-2</v>
      </c>
      <c r="Z1553" s="37"/>
      <c r="AA1553" s="37"/>
    </row>
    <row r="1554" spans="1:27">
      <c r="A1554" s="1">
        <v>1999.1</v>
      </c>
      <c r="B1554" s="11">
        <v>1300.01</v>
      </c>
      <c r="C1554" s="4">
        <f>C1553*2/3+C1556/3</f>
        <v>16.656666666666666</v>
      </c>
      <c r="D1554" s="11">
        <f>(2*D1553+D1556)/3</f>
        <v>45.363333333333337</v>
      </c>
      <c r="E1554" s="11">
        <v>168.2</v>
      </c>
      <c r="F1554" s="4">
        <f t="shared" si="340"/>
        <v>1999.7916666665496</v>
      </c>
      <c r="G1554" s="22">
        <v>6.11</v>
      </c>
      <c r="H1554" s="22">
        <f>G1554+100*variable_alloc_parm!B$8</f>
        <v>6.11</v>
      </c>
      <c r="I1554" s="4">
        <f t="shared" si="337"/>
        <v>2355.0121700356726</v>
      </c>
      <c r="J1554" s="4">
        <f t="shared" si="338"/>
        <v>30.174116131589386</v>
      </c>
      <c r="K1554" s="33">
        <f t="shared" si="341"/>
        <v>998660.95791464171</v>
      </c>
      <c r="L1554" s="4">
        <f t="shared" si="342"/>
        <v>82.177215616329789</v>
      </c>
      <c r="M1554" s="33">
        <f t="shared" si="339"/>
        <v>34847.878032375025</v>
      </c>
      <c r="N1554" s="15">
        <f t="shared" si="331"/>
        <v>40.552854399539868</v>
      </c>
      <c r="O1554" s="6"/>
      <c r="P1554" s="7">
        <f t="shared" si="332"/>
        <v>44.256041105624888</v>
      </c>
      <c r="Q1554" s="7"/>
      <c r="R1554" s="46">
        <f t="shared" si="333"/>
        <v>-6.8050214315522016E-3</v>
      </c>
      <c r="S1554" s="22">
        <f t="shared" si="343"/>
        <v>1.0110518898476173</v>
      </c>
      <c r="T1554" s="22">
        <f t="shared" si="344"/>
        <v>28.839337202700428</v>
      </c>
      <c r="U1554" s="39">
        <f t="shared" si="334"/>
        <v>-2.6647623354783989E-2</v>
      </c>
      <c r="V1554" s="39">
        <f t="shared" si="335"/>
        <v>4.1329379205632177E-2</v>
      </c>
      <c r="W1554" s="39">
        <f t="shared" si="336"/>
        <v>-6.7977002560416167E-2</v>
      </c>
      <c r="Z1554" s="37"/>
      <c r="AA1554" s="37"/>
    </row>
    <row r="1555" spans="1:27">
      <c r="A1555" s="1">
        <v>1999.11</v>
      </c>
      <c r="B1555" s="11">
        <v>1391</v>
      </c>
      <c r="C1555" s="4">
        <f>C1553/3+C1556*2/3</f>
        <v>16.673333333333332</v>
      </c>
      <c r="D1555" s="11">
        <f>(D1553+2*D1556)/3</f>
        <v>46.766666666666673</v>
      </c>
      <c r="E1555" s="11">
        <v>168.3</v>
      </c>
      <c r="F1555" s="4">
        <f t="shared" si="340"/>
        <v>1999.8749999998829</v>
      </c>
      <c r="G1555" s="22">
        <v>6.03</v>
      </c>
      <c r="H1555" s="22">
        <f>G1555+100*variable_alloc_parm!B$8</f>
        <v>6.03</v>
      </c>
      <c r="I1555" s="4">
        <f t="shared" si="337"/>
        <v>2518.3464052287586</v>
      </c>
      <c r="J1555" s="4">
        <f t="shared" si="338"/>
        <v>30.186361655773421</v>
      </c>
      <c r="K1555" s="33">
        <f t="shared" si="341"/>
        <v>1068990.8218630448</v>
      </c>
      <c r="L1555" s="4">
        <f t="shared" si="342"/>
        <v>84.669063180827905</v>
      </c>
      <c r="M1555" s="33">
        <f t="shared" si="339"/>
        <v>35940.42950093103</v>
      </c>
      <c r="N1555" s="15">
        <f t="shared" si="331"/>
        <v>43.208290714613923</v>
      </c>
      <c r="O1555" s="6"/>
      <c r="P1555" s="7">
        <f t="shared" si="332"/>
        <v>47.094097588396934</v>
      </c>
      <c r="Q1555" s="7"/>
      <c r="R1555" s="46">
        <f t="shared" si="333"/>
        <v>-7.704917120284472E-3</v>
      </c>
      <c r="S1555" s="22">
        <f t="shared" si="343"/>
        <v>0.98660661022704421</v>
      </c>
      <c r="T1555" s="22">
        <f t="shared" si="344"/>
        <v>29.140741326446619</v>
      </c>
      <c r="U1555" s="39">
        <f t="shared" si="334"/>
        <v>-3.131563936853643E-2</v>
      </c>
      <c r="V1555" s="39">
        <f t="shared" si="335"/>
        <v>4.0379893697501723E-2</v>
      </c>
      <c r="W1555" s="39">
        <f t="shared" si="336"/>
        <v>-7.1695533066038153E-2</v>
      </c>
      <c r="Z1555" s="37"/>
      <c r="AA1555" s="37"/>
    </row>
    <row r="1556" spans="1:27">
      <c r="A1556" s="1">
        <v>1999.12</v>
      </c>
      <c r="B1556" s="11">
        <v>1428.68</v>
      </c>
      <c r="C1556" s="4">
        <v>16.690000000000001</v>
      </c>
      <c r="D1556" s="11">
        <v>48.17</v>
      </c>
      <c r="E1556" s="11">
        <v>168.3</v>
      </c>
      <c r="F1556" s="4">
        <f t="shared" si="340"/>
        <v>1999.9583333332162</v>
      </c>
      <c r="G1556" s="22">
        <v>6.28</v>
      </c>
      <c r="H1556" s="22">
        <f>G1556+100*variable_alloc_parm!B$8</f>
        <v>6.28</v>
      </c>
      <c r="I1556" s="4">
        <f t="shared" si="337"/>
        <v>2586.5644444444447</v>
      </c>
      <c r="J1556" s="4">
        <f t="shared" si="338"/>
        <v>30.216535947712423</v>
      </c>
      <c r="K1556" s="33">
        <f t="shared" si="341"/>
        <v>1099016.9629384396</v>
      </c>
      <c r="L1556" s="4">
        <f t="shared" si="342"/>
        <v>87.209738562091516</v>
      </c>
      <c r="M1556" s="33">
        <f t="shared" si="339"/>
        <v>37054.936798124589</v>
      </c>
      <c r="N1556" s="15">
        <f t="shared" si="331"/>
        <v>44.197939761040558</v>
      </c>
      <c r="O1556" s="6"/>
      <c r="P1556" s="7">
        <f t="shared" si="332"/>
        <v>48.1109686829952</v>
      </c>
      <c r="Q1556" s="7"/>
      <c r="R1556" s="46">
        <f t="shared" si="333"/>
        <v>-1.0886526695300772E-2</v>
      </c>
      <c r="S1556" s="22">
        <f t="shared" si="343"/>
        <v>0.97770689842364</v>
      </c>
      <c r="T1556" s="22">
        <f t="shared" si="344"/>
        <v>28.750448019588639</v>
      </c>
      <c r="U1556" s="39">
        <f t="shared" si="334"/>
        <v>-3.1699264549284401E-2</v>
      </c>
      <c r="V1556" s="39">
        <f t="shared" si="335"/>
        <v>4.0604818376882568E-2</v>
      </c>
      <c r="W1556" s="39">
        <f t="shared" si="336"/>
        <v>-7.2304082926166968E-2</v>
      </c>
      <c r="Z1556" s="37"/>
      <c r="AA1556" s="37"/>
    </row>
    <row r="1557" spans="1:27">
      <c r="A1557" s="1">
        <v>2000.01</v>
      </c>
      <c r="B1557" s="11">
        <v>1425.59</v>
      </c>
      <c r="C1557" s="4">
        <f>C1556*2/3+C1559/3</f>
        <v>16.713333333333335</v>
      </c>
      <c r="D1557" s="11">
        <f>(2*D1556+D1559)/3</f>
        <v>49.096666666666671</v>
      </c>
      <c r="E1557" s="11">
        <v>168.8</v>
      </c>
      <c r="F1557" s="4">
        <f t="shared" si="340"/>
        <v>2000.0416666665494</v>
      </c>
      <c r="G1557" s="22">
        <v>6.66</v>
      </c>
      <c r="H1557" s="22">
        <f>G1557+100*variable_alloc_parm!B$8</f>
        <v>6.66</v>
      </c>
      <c r="I1557" s="4">
        <f t="shared" si="337"/>
        <v>2573.3250770142181</v>
      </c>
      <c r="J1557" s="4">
        <f t="shared" si="338"/>
        <v>30.169150868878358</v>
      </c>
      <c r="K1557" s="33">
        <f t="shared" si="341"/>
        <v>1094459.8542366445</v>
      </c>
      <c r="L1557" s="4">
        <f t="shared" si="342"/>
        <v>88.624137045813598</v>
      </c>
      <c r="M1557" s="33">
        <f t="shared" si="339"/>
        <v>37692.696107229378</v>
      </c>
      <c r="N1557" s="15">
        <f t="shared" si="331"/>
        <v>43.772578146937995</v>
      </c>
      <c r="O1557" s="6"/>
      <c r="P1557" s="7">
        <f t="shared" si="332"/>
        <v>47.587687272921549</v>
      </c>
      <c r="Q1557" s="7"/>
      <c r="R1557" s="46">
        <f t="shared" si="333"/>
        <v>-1.5216742165251384E-2</v>
      </c>
      <c r="S1557" s="22">
        <f t="shared" si="343"/>
        <v>1.0157545650431981</v>
      </c>
      <c r="T1557" s="22">
        <f t="shared" si="344"/>
        <v>28.026248590901467</v>
      </c>
      <c r="U1557" s="39">
        <f t="shared" si="334"/>
        <v>-3.0322393887708299E-2</v>
      </c>
      <c r="V1557" s="39">
        <f t="shared" si="335"/>
        <v>4.200688755726012E-2</v>
      </c>
      <c r="W1557" s="39">
        <f t="shared" si="336"/>
        <v>-7.2329281444968418E-2</v>
      </c>
      <c r="Z1557" s="37"/>
      <c r="AA1557" s="37"/>
    </row>
    <row r="1558" spans="1:27">
      <c r="A1558" s="1">
        <v>2000.02</v>
      </c>
      <c r="B1558" s="11">
        <v>1388.87</v>
      </c>
      <c r="C1558" s="4">
        <f>C1556/3+C1559*2/3</f>
        <v>16.736666666666668</v>
      </c>
      <c r="D1558" s="11">
        <f>(D1556+2*D1559)/3</f>
        <v>50.023333333333333</v>
      </c>
      <c r="E1558" s="11">
        <v>169.8</v>
      </c>
      <c r="F1558" s="4">
        <f t="shared" si="340"/>
        <v>2000.1249999998827</v>
      </c>
      <c r="G1558" s="22">
        <v>6.52</v>
      </c>
      <c r="H1558" s="22">
        <f>G1558+100*variable_alloc_parm!B$8</f>
        <v>6.52</v>
      </c>
      <c r="I1558" s="4">
        <f t="shared" si="337"/>
        <v>2492.2773203769138</v>
      </c>
      <c r="J1558" s="4">
        <f t="shared" si="338"/>
        <v>30.033347074990189</v>
      </c>
      <c r="K1558" s="33">
        <f t="shared" si="341"/>
        <v>1061053.9213336578</v>
      </c>
      <c r="L1558" s="4">
        <f t="shared" si="342"/>
        <v>89.765074597565771</v>
      </c>
      <c r="M1558" s="33">
        <f t="shared" si="339"/>
        <v>38216.28661538806</v>
      </c>
      <c r="N1558" s="15">
        <f t="shared" si="331"/>
        <v>42.185635887917307</v>
      </c>
      <c r="O1558" s="6"/>
      <c r="P1558" s="7">
        <f t="shared" si="332"/>
        <v>45.807695321871776</v>
      </c>
      <c r="Q1558" s="7"/>
      <c r="R1558" s="46">
        <f t="shared" si="333"/>
        <v>-1.2833071579527879E-2</v>
      </c>
      <c r="S1558" s="22">
        <f t="shared" si="343"/>
        <v>1.0246055812918504</v>
      </c>
      <c r="T1558" s="22">
        <f t="shared" si="344"/>
        <v>28.300135118343523</v>
      </c>
      <c r="U1558" s="39">
        <f t="shared" si="334"/>
        <v>-3.0194094269185845E-2</v>
      </c>
      <c r="V1558" s="39">
        <f t="shared" si="335"/>
        <v>4.1635084203392791E-2</v>
      </c>
      <c r="W1558" s="39">
        <f t="shared" si="336"/>
        <v>-7.1829178472578636E-2</v>
      </c>
      <c r="Z1558" s="37"/>
      <c r="AA1558" s="37"/>
    </row>
    <row r="1559" spans="1:27">
      <c r="A1559" s="1">
        <v>2000.03</v>
      </c>
      <c r="B1559" s="11">
        <v>1442.21</v>
      </c>
      <c r="C1559" s="16">
        <v>16.760000000000002</v>
      </c>
      <c r="D1559" s="11">
        <v>50.95</v>
      </c>
      <c r="E1559" s="11">
        <v>171.2</v>
      </c>
      <c r="F1559" s="4">
        <f t="shared" si="340"/>
        <v>2000.2083333332159</v>
      </c>
      <c r="G1559" s="22">
        <v>6.26</v>
      </c>
      <c r="H1559" s="22">
        <f>G1559+100*variable_alloc_parm!B$8</f>
        <v>6.26</v>
      </c>
      <c r="I1559" s="4">
        <f t="shared" si="337"/>
        <v>2566.8305315420566</v>
      </c>
      <c r="J1559" s="4">
        <f t="shared" si="338"/>
        <v>29.829275700934588</v>
      </c>
      <c r="K1559" s="33">
        <f t="shared" si="341"/>
        <v>1093852.2441965325</v>
      </c>
      <c r="L1559" s="4">
        <f t="shared" si="342"/>
        <v>90.680286214953298</v>
      </c>
      <c r="M1559" s="33">
        <f t="shared" si="339"/>
        <v>38643.312584029605</v>
      </c>
      <c r="N1559" s="15">
        <f t="shared" si="331"/>
        <v>43.220748439965874</v>
      </c>
      <c r="O1559" s="6"/>
      <c r="P1559" s="7">
        <f t="shared" si="332"/>
        <v>46.876009335888149</v>
      </c>
      <c r="Q1559" s="7"/>
      <c r="R1559" s="46">
        <f t="shared" si="333"/>
        <v>-1.0517110844577907E-2</v>
      </c>
      <c r="S1559" s="22">
        <f t="shared" si="343"/>
        <v>1.025368573243759</v>
      </c>
      <c r="T1559" s="22">
        <f t="shared" si="344"/>
        <v>28.759355675396574</v>
      </c>
      <c r="U1559" s="39">
        <f t="shared" si="334"/>
        <v>-2.7943646299565028E-2</v>
      </c>
      <c r="V1559" s="39">
        <f t="shared" si="335"/>
        <v>3.9509100222647753E-2</v>
      </c>
      <c r="W1559" s="39">
        <f t="shared" si="336"/>
        <v>-6.7452746522212781E-2</v>
      </c>
      <c r="Z1559" s="37"/>
      <c r="AA1559" s="37"/>
    </row>
    <row r="1560" spans="1:27">
      <c r="A1560" s="1">
        <v>2000.04</v>
      </c>
      <c r="B1560" s="11">
        <v>1461.36</v>
      </c>
      <c r="C1560" s="4">
        <f>C1559*2/3+C1562/3</f>
        <v>16.740000000000002</v>
      </c>
      <c r="D1560" s="11">
        <f>(2*D1559+D1562)/3</f>
        <v>51.273333333333333</v>
      </c>
      <c r="E1560" s="11">
        <v>171.3</v>
      </c>
      <c r="F1560" s="4">
        <f t="shared" si="340"/>
        <v>2000.2916666665492</v>
      </c>
      <c r="G1560" s="22">
        <v>5.99</v>
      </c>
      <c r="H1560" s="22">
        <f>G1560+100*variable_alloc_parm!B$8</f>
        <v>5.99</v>
      </c>
      <c r="I1560" s="4">
        <f t="shared" si="337"/>
        <v>2599.3951663747812</v>
      </c>
      <c r="J1560" s="4">
        <f t="shared" si="338"/>
        <v>29.776287215411568</v>
      </c>
      <c r="K1560" s="33">
        <f t="shared" si="341"/>
        <v>1108787.0584113174</v>
      </c>
      <c r="L1560" s="4">
        <f t="shared" si="342"/>
        <v>91.202479081533383</v>
      </c>
      <c r="M1560" s="33">
        <f t="shared" si="339"/>
        <v>38902.945503920746</v>
      </c>
      <c r="N1560" s="15">
        <f t="shared" si="331"/>
        <v>43.528574288507734</v>
      </c>
      <c r="O1560" s="6"/>
      <c r="P1560" s="7">
        <f t="shared" si="332"/>
        <v>47.155406855244706</v>
      </c>
      <c r="Q1560" s="7"/>
      <c r="R1560" s="46">
        <f t="shared" si="333"/>
        <v>-8.0804165599423008E-3</v>
      </c>
      <c r="S1560" s="22">
        <f t="shared" si="343"/>
        <v>0.97207430184040122</v>
      </c>
      <c r="T1560" s="22">
        <f t="shared" si="344"/>
        <v>29.471724703823998</v>
      </c>
      <c r="U1560" s="39">
        <f t="shared" si="334"/>
        <v>-2.5532618944741459E-2</v>
      </c>
      <c r="V1560" s="39">
        <f t="shared" si="335"/>
        <v>3.6084676941174454E-2</v>
      </c>
      <c r="W1560" s="39">
        <f t="shared" si="336"/>
        <v>-6.1617295885915913E-2</v>
      </c>
      <c r="Z1560" s="37"/>
      <c r="AA1560" s="37"/>
    </row>
    <row r="1561" spans="1:27">
      <c r="A1561" s="1">
        <v>2000.05</v>
      </c>
      <c r="B1561" s="11">
        <v>1418.48</v>
      </c>
      <c r="C1561" s="4">
        <f>C1559/3+C1562*2/3</f>
        <v>16.72</v>
      </c>
      <c r="D1561" s="11">
        <f>(D1559+2*D1562)/3</f>
        <v>51.596666666666671</v>
      </c>
      <c r="E1561" s="11">
        <v>171.5</v>
      </c>
      <c r="F1561" s="4">
        <f t="shared" si="340"/>
        <v>2000.3749999998824</v>
      </c>
      <c r="G1561" s="22">
        <v>6.44</v>
      </c>
      <c r="H1561" s="22">
        <f>G1561+100*variable_alloc_parm!B$8</f>
        <v>6.44</v>
      </c>
      <c r="I1561" s="4">
        <f t="shared" si="337"/>
        <v>2520.1799183673475</v>
      </c>
      <c r="J1561" s="4">
        <f t="shared" si="338"/>
        <v>29.706029154518955</v>
      </c>
      <c r="K1561" s="33">
        <f t="shared" si="341"/>
        <v>1076053.275620912</v>
      </c>
      <c r="L1561" s="4">
        <f t="shared" si="342"/>
        <v>91.670579203109838</v>
      </c>
      <c r="M1561" s="33">
        <f t="shared" si="339"/>
        <v>39141.02573020909</v>
      </c>
      <c r="N1561" s="15">
        <f t="shared" si="331"/>
        <v>41.966050503324318</v>
      </c>
      <c r="O1561" s="6"/>
      <c r="P1561" s="7">
        <f t="shared" si="332"/>
        <v>45.413038105009917</v>
      </c>
      <c r="Q1561" s="7"/>
      <c r="R1561" s="46">
        <f t="shared" si="333"/>
        <v>-1.1844161384851969E-2</v>
      </c>
      <c r="S1561" s="22">
        <f t="shared" si="343"/>
        <v>1.0306182214763959</v>
      </c>
      <c r="T1561" s="22">
        <f t="shared" si="344"/>
        <v>28.615296645571608</v>
      </c>
      <c r="U1561" s="39">
        <f t="shared" si="334"/>
        <v>-2.8590545078801766E-2</v>
      </c>
      <c r="V1561" s="39">
        <f t="shared" si="335"/>
        <v>4.3079974604339544E-2</v>
      </c>
      <c r="W1561" s="39">
        <f t="shared" si="336"/>
        <v>-7.1670519683141309E-2</v>
      </c>
      <c r="Z1561" s="37"/>
      <c r="AA1561" s="37"/>
    </row>
    <row r="1562" spans="1:27">
      <c r="A1562" s="1">
        <v>2000.06</v>
      </c>
      <c r="B1562" s="11">
        <v>1461.96</v>
      </c>
      <c r="C1562" s="4">
        <v>16.7</v>
      </c>
      <c r="D1562" s="11">
        <v>51.92</v>
      </c>
      <c r="E1562" s="11">
        <v>172.4</v>
      </c>
      <c r="F1562" s="4">
        <f t="shared" si="340"/>
        <v>2000.4583333332157</v>
      </c>
      <c r="G1562" s="22">
        <v>6.1</v>
      </c>
      <c r="H1562" s="22">
        <f>G1562+100*variable_alloc_parm!B$8</f>
        <v>6.1</v>
      </c>
      <c r="I1562" s="4">
        <f t="shared" si="337"/>
        <v>2583.870139211137</v>
      </c>
      <c r="J1562" s="4">
        <f t="shared" si="338"/>
        <v>29.515603248259865</v>
      </c>
      <c r="K1562" s="33">
        <f t="shared" si="341"/>
        <v>1104297.5954179394</v>
      </c>
      <c r="L1562" s="4">
        <f t="shared" si="342"/>
        <v>91.763480278422293</v>
      </c>
      <c r="M1562" s="33">
        <f t="shared" si="339"/>
        <v>39217.988969670456</v>
      </c>
      <c r="N1562" s="15">
        <f t="shared" si="331"/>
        <v>42.781971567071452</v>
      </c>
      <c r="O1562" s="6"/>
      <c r="P1562" s="7">
        <f t="shared" si="332"/>
        <v>46.24558748583614</v>
      </c>
      <c r="Q1562" s="7"/>
      <c r="R1562" s="46">
        <f t="shared" si="333"/>
        <v>-8.9160247760850971E-3</v>
      </c>
      <c r="S1562" s="22">
        <f t="shared" si="343"/>
        <v>1.008805131658411</v>
      </c>
      <c r="T1562" s="22">
        <f t="shared" si="344"/>
        <v>29.337488470435968</v>
      </c>
      <c r="U1562" s="39">
        <f t="shared" si="334"/>
        <v>-3.4498868432314422E-2</v>
      </c>
      <c r="V1562" s="39">
        <f t="shared" si="335"/>
        <v>4.280322546387505E-2</v>
      </c>
      <c r="W1562" s="39">
        <f t="shared" si="336"/>
        <v>-7.7302093896189472E-2</v>
      </c>
      <c r="Z1562" s="37"/>
      <c r="AA1562" s="37"/>
    </row>
    <row r="1563" spans="1:27">
      <c r="A1563" s="1">
        <v>2000.07</v>
      </c>
      <c r="B1563" s="11">
        <v>1473</v>
      </c>
      <c r="C1563" s="4">
        <f>C1562*2/3+C1565/3</f>
        <v>16.583333333333332</v>
      </c>
      <c r="D1563" s="11">
        <f>(2*D1562+D1565)/3</f>
        <v>52.513333333333343</v>
      </c>
      <c r="E1563" s="11">
        <v>172.8</v>
      </c>
      <c r="F1563" s="4">
        <f t="shared" si="340"/>
        <v>2000.541666666549</v>
      </c>
      <c r="G1563" s="22">
        <v>6.05</v>
      </c>
      <c r="H1563" s="22">
        <f>G1563+100*variable_alloc_parm!B$8</f>
        <v>6.05</v>
      </c>
      <c r="I1563" s="4">
        <f t="shared" si="337"/>
        <v>2597.3559027777783</v>
      </c>
      <c r="J1563" s="4">
        <f t="shared" si="338"/>
        <v>29.241560570987652</v>
      </c>
      <c r="K1563" s="33">
        <f t="shared" si="341"/>
        <v>1111102.5987980443</v>
      </c>
      <c r="L1563" s="4">
        <f t="shared" si="342"/>
        <v>92.59729552469139</v>
      </c>
      <c r="M1563" s="33">
        <f t="shared" si="339"/>
        <v>39611.473956696973</v>
      </c>
      <c r="N1563" s="15">
        <f t="shared" si="331"/>
        <v>42.758093618269591</v>
      </c>
      <c r="O1563" s="6"/>
      <c r="P1563" s="7">
        <f t="shared" si="332"/>
        <v>46.170728131840356</v>
      </c>
      <c r="Q1563" s="7"/>
      <c r="R1563" s="46">
        <f t="shared" si="333"/>
        <v>-8.5597583707810489E-3</v>
      </c>
      <c r="S1563" s="22">
        <f t="shared" si="343"/>
        <v>1.0215803230975278</v>
      </c>
      <c r="T1563" s="22">
        <f t="shared" si="344"/>
        <v>29.52730010200327</v>
      </c>
      <c r="U1563" s="39">
        <f t="shared" si="334"/>
        <v>-3.5265021397115293E-2</v>
      </c>
      <c r="V1563" s="39">
        <f t="shared" si="335"/>
        <v>4.4065954567946708E-2</v>
      </c>
      <c r="W1563" s="39">
        <f t="shared" si="336"/>
        <v>-7.9330975965062001E-2</v>
      </c>
      <c r="Z1563" s="37"/>
      <c r="AA1563" s="37"/>
    </row>
    <row r="1564" spans="1:27">
      <c r="A1564" s="1">
        <v>2000.08</v>
      </c>
      <c r="B1564" s="11">
        <v>1485.46</v>
      </c>
      <c r="C1564" s="4">
        <f>C1562/3+C1565*2/3</f>
        <v>16.466666666666669</v>
      </c>
      <c r="D1564" s="11">
        <f>(D1562+2*D1565)/3</f>
        <v>53.106666666666662</v>
      </c>
      <c r="E1564" s="11">
        <v>172.8</v>
      </c>
      <c r="F1564" s="4">
        <f t="shared" si="340"/>
        <v>2000.6249999998822</v>
      </c>
      <c r="G1564" s="22">
        <v>5.83</v>
      </c>
      <c r="H1564" s="22">
        <f>G1564+100*variable_alloc_parm!B$8</f>
        <v>5.83</v>
      </c>
      <c r="I1564" s="4">
        <f t="shared" si="337"/>
        <v>2619.3267476851856</v>
      </c>
      <c r="J1564" s="4">
        <f t="shared" si="338"/>
        <v>29.035841049382721</v>
      </c>
      <c r="K1564" s="33">
        <f t="shared" si="341"/>
        <v>1121536.419611529</v>
      </c>
      <c r="L1564" s="4">
        <f t="shared" si="342"/>
        <v>93.643526234567901</v>
      </c>
      <c r="M1564" s="33">
        <f t="shared" si="339"/>
        <v>40096.038123433987</v>
      </c>
      <c r="N1564" s="15">
        <f t="shared" si="331"/>
        <v>42.869565494419504</v>
      </c>
      <c r="O1564" s="6"/>
      <c r="P1564" s="7">
        <f t="shared" si="332"/>
        <v>46.242113523646928</v>
      </c>
      <c r="Q1564" s="7"/>
      <c r="R1564" s="46">
        <f t="shared" si="333"/>
        <v>-7.3623325775988638E-3</v>
      </c>
      <c r="S1564" s="22">
        <f t="shared" si="343"/>
        <v>1.0071166550043771</v>
      </c>
      <c r="T1564" s="22">
        <f t="shared" si="344"/>
        <v>30.164508778402165</v>
      </c>
      <c r="U1564" s="39">
        <f t="shared" si="334"/>
        <v>-3.5469471616875969E-2</v>
      </c>
      <c r="V1564" s="39">
        <f t="shared" si="335"/>
        <v>4.472352262242163E-2</v>
      </c>
      <c r="W1564" s="39">
        <f t="shared" si="336"/>
        <v>-8.0192994239297599E-2</v>
      </c>
      <c r="Z1564" s="37"/>
      <c r="AA1564" s="37"/>
    </row>
    <row r="1565" spans="1:27">
      <c r="A1565" s="1">
        <v>2000.09</v>
      </c>
      <c r="B1565" s="11">
        <v>1468.05</v>
      </c>
      <c r="C1565" s="4">
        <v>16.350000000000001</v>
      </c>
      <c r="D1565" s="11">
        <v>53.7</v>
      </c>
      <c r="E1565" s="11">
        <v>173.7</v>
      </c>
      <c r="F1565" s="4">
        <f t="shared" si="340"/>
        <v>2000.7083333332155</v>
      </c>
      <c r="G1565" s="22">
        <v>5.8</v>
      </c>
      <c r="H1565" s="22">
        <f>G1565+100*variable_alloc_parm!B$8</f>
        <v>5.8</v>
      </c>
      <c r="I1565" s="4">
        <f t="shared" si="337"/>
        <v>2575.2149395509505</v>
      </c>
      <c r="J1565" s="4">
        <f t="shared" si="338"/>
        <v>28.680742659758213</v>
      </c>
      <c r="K1565" s="33">
        <f t="shared" si="341"/>
        <v>1103672.1123249545</v>
      </c>
      <c r="L1565" s="4">
        <f t="shared" si="342"/>
        <v>94.199136442141651</v>
      </c>
      <c r="M1565" s="33">
        <f t="shared" si="339"/>
        <v>40371.371841456392</v>
      </c>
      <c r="N1565" s="15">
        <f t="shared" si="331"/>
        <v>41.898007924884752</v>
      </c>
      <c r="O1565" s="6"/>
      <c r="P1565" s="7">
        <f t="shared" si="332"/>
        <v>45.14750150162299</v>
      </c>
      <c r="Q1565" s="7"/>
      <c r="R1565" s="46">
        <f t="shared" si="333"/>
        <v>-6.8429212984665831E-3</v>
      </c>
      <c r="S1565" s="22">
        <f t="shared" si="343"/>
        <v>1.0093622130195519</v>
      </c>
      <c r="T1565" s="22">
        <f t="shared" si="344"/>
        <v>30.221774107279153</v>
      </c>
      <c r="U1565" s="39">
        <f t="shared" si="334"/>
        <v>-3.0766711712898798E-2</v>
      </c>
      <c r="V1565" s="39">
        <f t="shared" si="335"/>
        <v>4.5152595927564709E-2</v>
      </c>
      <c r="W1565" s="39">
        <f t="shared" si="336"/>
        <v>-7.5919307640463507E-2</v>
      </c>
      <c r="Z1565" s="37"/>
      <c r="AA1565" s="37"/>
    </row>
    <row r="1566" spans="1:27">
      <c r="A1566" s="1">
        <v>2000.1</v>
      </c>
      <c r="B1566" s="11">
        <v>1390.14</v>
      </c>
      <c r="C1566" s="4">
        <f>C1565*2/3+C1568/3</f>
        <v>16.323333333333334</v>
      </c>
      <c r="D1566" s="11">
        <f>(2*D1565+D1568)/3</f>
        <v>52.466666666666669</v>
      </c>
      <c r="E1566" s="11">
        <v>174</v>
      </c>
      <c r="F1566" s="4">
        <f t="shared" si="340"/>
        <v>2000.7916666665487</v>
      </c>
      <c r="G1566" s="22">
        <v>5.74</v>
      </c>
      <c r="H1566" s="22">
        <f>G1566+100*variable_alloc_parm!B$8</f>
        <v>5.74</v>
      </c>
      <c r="I1566" s="4">
        <f t="shared" si="337"/>
        <v>2434.342862068966</v>
      </c>
      <c r="J1566" s="4">
        <f t="shared" si="338"/>
        <v>28.584595785440619</v>
      </c>
      <c r="K1566" s="33">
        <f t="shared" si="341"/>
        <v>1044318.7825476506</v>
      </c>
      <c r="L1566" s="4">
        <f t="shared" si="342"/>
        <v>91.876973180076646</v>
      </c>
      <c r="M1566" s="33">
        <f t="shared" si="339"/>
        <v>39414.681584348873</v>
      </c>
      <c r="N1566" s="15">
        <f t="shared" si="331"/>
        <v>39.369699044201376</v>
      </c>
      <c r="O1566" s="6"/>
      <c r="P1566" s="7">
        <f t="shared" si="332"/>
        <v>42.382640229890015</v>
      </c>
      <c r="Q1566" s="7"/>
      <c r="R1566" s="46">
        <f t="shared" si="333"/>
        <v>-5.1502496321646739E-3</v>
      </c>
      <c r="S1566" s="22">
        <f t="shared" si="343"/>
        <v>1.0062943229539354</v>
      </c>
      <c r="T1566" s="22">
        <f t="shared" si="344"/>
        <v>30.452122454999756</v>
      </c>
      <c r="U1566" s="39">
        <f t="shared" si="334"/>
        <v>-2.1143194194269466E-2</v>
      </c>
      <c r="V1566" s="39">
        <f t="shared" si="335"/>
        <v>4.5459424163707851E-2</v>
      </c>
      <c r="W1566" s="39">
        <f t="shared" si="336"/>
        <v>-6.6602618357977317E-2</v>
      </c>
      <c r="Z1566" s="37"/>
      <c r="AA1566" s="37"/>
    </row>
    <row r="1567" spans="1:27">
      <c r="A1567" s="1">
        <v>2000.11</v>
      </c>
      <c r="B1567" s="11">
        <v>1378.04</v>
      </c>
      <c r="C1567" s="4">
        <f>C1565/3+C1568*2/3</f>
        <v>16.296666666666667</v>
      </c>
      <c r="D1567" s="11">
        <f>(D1565+2*D1568)/3</f>
        <v>51.233333333333327</v>
      </c>
      <c r="E1567" s="11">
        <v>174.1</v>
      </c>
      <c r="F1567" s="4">
        <f t="shared" si="340"/>
        <v>2000.874999999882</v>
      </c>
      <c r="G1567" s="22">
        <v>5.72</v>
      </c>
      <c r="H1567" s="22">
        <f>G1567+100*variable_alloc_parm!B$8</f>
        <v>5.72</v>
      </c>
      <c r="I1567" s="4">
        <f t="shared" si="337"/>
        <v>2411.7678805284322</v>
      </c>
      <c r="J1567" s="4">
        <f t="shared" si="338"/>
        <v>28.521506796860049</v>
      </c>
      <c r="K1567" s="33">
        <f t="shared" si="341"/>
        <v>1035653.8780282813</v>
      </c>
      <c r="L1567" s="4">
        <f t="shared" si="342"/>
        <v>89.665690216350768</v>
      </c>
      <c r="M1567" s="33">
        <f t="shared" si="339"/>
        <v>38503.962403836085</v>
      </c>
      <c r="N1567" s="15">
        <f t="shared" si="331"/>
        <v>38.782142456784776</v>
      </c>
      <c r="O1567" s="6"/>
      <c r="P1567" s="7">
        <f t="shared" si="332"/>
        <v>41.713360280388031</v>
      </c>
      <c r="Q1567" s="7"/>
      <c r="R1567" s="46">
        <f t="shared" si="333"/>
        <v>-4.7369133566431999E-3</v>
      </c>
      <c r="S1567" s="22">
        <f t="shared" si="343"/>
        <v>1.0418281855632676</v>
      </c>
      <c r="T1567" s="22">
        <f t="shared" si="344"/>
        <v>30.626196685901153</v>
      </c>
      <c r="U1567" s="39">
        <f t="shared" si="334"/>
        <v>-1.7954377618989881E-2</v>
      </c>
      <c r="V1567" s="39">
        <f t="shared" si="335"/>
        <v>4.3035104829429294E-2</v>
      </c>
      <c r="W1567" s="39">
        <f t="shared" si="336"/>
        <v>-6.0989482448419174E-2</v>
      </c>
      <c r="Z1567" s="37"/>
      <c r="AA1567" s="37"/>
    </row>
    <row r="1568" spans="1:27">
      <c r="A1568" s="1">
        <v>2000.12</v>
      </c>
      <c r="B1568" s="11">
        <v>1330.93</v>
      </c>
      <c r="C1568" s="16">
        <v>16.27</v>
      </c>
      <c r="D1568" s="11">
        <v>50</v>
      </c>
      <c r="E1568" s="11">
        <v>174</v>
      </c>
      <c r="F1568" s="4">
        <f t="shared" si="340"/>
        <v>2000.9583333332153</v>
      </c>
      <c r="G1568" s="22">
        <v>5.24</v>
      </c>
      <c r="H1568" s="22">
        <f>G1568+100*variable_alloc_parm!B$8</f>
        <v>5.24</v>
      </c>
      <c r="I1568" s="4">
        <f t="shared" si="337"/>
        <v>2330.6573045977016</v>
      </c>
      <c r="J1568" s="4">
        <f t="shared" si="338"/>
        <v>28.491201149425294</v>
      </c>
      <c r="K1568" s="33">
        <f t="shared" si="341"/>
        <v>1001843.1765133848</v>
      </c>
      <c r="L1568" s="4">
        <f t="shared" si="342"/>
        <v>87.55747126436782</v>
      </c>
      <c r="M1568" s="33">
        <f t="shared" si="339"/>
        <v>37636.959739181802</v>
      </c>
      <c r="N1568" s="15">
        <f t="shared" si="331"/>
        <v>37.274238004497207</v>
      </c>
      <c r="O1568" s="6"/>
      <c r="P1568" s="7">
        <f t="shared" si="332"/>
        <v>40.059879473596062</v>
      </c>
      <c r="Q1568" s="7"/>
      <c r="R1568" s="46">
        <f t="shared" si="333"/>
        <v>1.0472183525711276E-3</v>
      </c>
      <c r="S1568" s="22">
        <f t="shared" si="343"/>
        <v>1.010566145799292</v>
      </c>
      <c r="T1568" s="22">
        <f t="shared" si="344"/>
        <v>31.925572415311777</v>
      </c>
      <c r="U1568" s="39">
        <f t="shared" si="334"/>
        <v>-1.125891000713608E-2</v>
      </c>
      <c r="V1568" s="39">
        <f t="shared" si="335"/>
        <v>3.4031954457221625E-2</v>
      </c>
      <c r="W1568" s="39">
        <f t="shared" si="336"/>
        <v>-4.5290864464357705E-2</v>
      </c>
      <c r="Z1568" s="37"/>
      <c r="AA1568" s="37"/>
    </row>
    <row r="1569" spans="1:27">
      <c r="A1569" s="1">
        <v>2001.01</v>
      </c>
      <c r="B1569" s="11">
        <v>1335.63</v>
      </c>
      <c r="C1569" s="4">
        <f>C1568*2/3+C1571/3</f>
        <v>16.169999999999998</v>
      </c>
      <c r="D1569" s="11">
        <f>(2*D1568+D1571)/3</f>
        <v>48.48</v>
      </c>
      <c r="E1569" s="11">
        <v>175.1</v>
      </c>
      <c r="F1569" s="4">
        <f t="shared" si="340"/>
        <v>2001.0416666665485</v>
      </c>
      <c r="G1569" s="22">
        <v>5.16</v>
      </c>
      <c r="H1569" s="22">
        <f>G1569+100*variable_alloc_parm!B$8</f>
        <v>5.16</v>
      </c>
      <c r="I1569" s="4">
        <f t="shared" si="337"/>
        <v>2324.1945231296409</v>
      </c>
      <c r="J1569" s="4">
        <f t="shared" si="338"/>
        <v>28.13820102798401</v>
      </c>
      <c r="K1569" s="33">
        <f t="shared" si="341"/>
        <v>1000073.0658031295</v>
      </c>
      <c r="L1569" s="4">
        <f t="shared" si="342"/>
        <v>84.362398629354672</v>
      </c>
      <c r="M1569" s="33">
        <f t="shared" si="339"/>
        <v>36300.12969919492</v>
      </c>
      <c r="N1569" s="15">
        <f t="shared" si="331"/>
        <v>36.97886799702983</v>
      </c>
      <c r="O1569" s="6"/>
      <c r="P1569" s="7">
        <f t="shared" si="332"/>
        <v>39.712809789447149</v>
      </c>
      <c r="Q1569" s="7"/>
      <c r="R1569" s="46">
        <f t="shared" si="333"/>
        <v>2.0964838742171636E-3</v>
      </c>
      <c r="S1569" s="22">
        <f t="shared" si="343"/>
        <v>1.0089623559485503</v>
      </c>
      <c r="T1569" s="22">
        <f t="shared" si="344"/>
        <v>32.060223096875731</v>
      </c>
      <c r="U1569" s="39">
        <f t="shared" si="334"/>
        <v>-8.1823413419264135E-3</v>
      </c>
      <c r="V1569" s="39">
        <f t="shared" si="335"/>
        <v>3.2518510247690147E-2</v>
      </c>
      <c r="W1569" s="39">
        <f t="shared" si="336"/>
        <v>-4.070085158961656E-2</v>
      </c>
      <c r="Z1569" s="37"/>
      <c r="AA1569" s="37"/>
    </row>
    <row r="1570" spans="1:27">
      <c r="A1570" s="1">
        <v>2001.02</v>
      </c>
      <c r="B1570" s="11">
        <v>1305.75</v>
      </c>
      <c r="C1570" s="4">
        <f>C1568/3+C1571*2/3</f>
        <v>16.07</v>
      </c>
      <c r="D1570" s="11">
        <f>(D1568+2*D1571)/3</f>
        <v>46.96</v>
      </c>
      <c r="E1570" s="11">
        <v>175.8</v>
      </c>
      <c r="F1570" s="4">
        <f t="shared" si="340"/>
        <v>2001.1249999998818</v>
      </c>
      <c r="G1570" s="22">
        <v>5.0999999999999996</v>
      </c>
      <c r="H1570" s="22">
        <f>G1570+100*variable_alloc_parm!B$8</f>
        <v>5.0999999999999996</v>
      </c>
      <c r="I1570" s="4">
        <f t="shared" si="337"/>
        <v>2263.1514505119458</v>
      </c>
      <c r="J1570" s="4">
        <f t="shared" si="338"/>
        <v>27.85283845278726</v>
      </c>
      <c r="K1570" s="33">
        <f t="shared" si="341"/>
        <v>974805.69135039044</v>
      </c>
      <c r="L1570" s="4">
        <f t="shared" si="342"/>
        <v>81.391990898748588</v>
      </c>
      <c r="M1570" s="33">
        <f t="shared" si="339"/>
        <v>35057.917109564871</v>
      </c>
      <c r="N1570" s="15">
        <f t="shared" si="331"/>
        <v>35.834662651431294</v>
      </c>
      <c r="O1570" s="6"/>
      <c r="P1570" s="7">
        <f t="shared" si="332"/>
        <v>38.458570743648067</v>
      </c>
      <c r="Q1570" s="7"/>
      <c r="R1570" s="46">
        <f t="shared" si="333"/>
        <v>3.817158867903292E-3</v>
      </c>
      <c r="S1570" s="22">
        <f t="shared" si="343"/>
        <v>1.0207257495686799</v>
      </c>
      <c r="T1570" s="22">
        <f t="shared" si="344"/>
        <v>32.21875680166827</v>
      </c>
      <c r="U1570" s="39">
        <f t="shared" si="334"/>
        <v>-3.040562320055451E-3</v>
      </c>
      <c r="V1570" s="39">
        <f t="shared" si="335"/>
        <v>3.0151305495649705E-2</v>
      </c>
      <c r="W1570" s="39">
        <f t="shared" si="336"/>
        <v>-3.3191867815705156E-2</v>
      </c>
      <c r="Z1570" s="37"/>
      <c r="AA1570" s="37"/>
    </row>
    <row r="1571" spans="1:27">
      <c r="A1571" s="1">
        <v>2001.03</v>
      </c>
      <c r="B1571" s="11">
        <v>1185.8499999999999</v>
      </c>
      <c r="C1571" s="4">
        <v>15.97</v>
      </c>
      <c r="D1571" s="11">
        <v>45.44</v>
      </c>
      <c r="E1571" s="11">
        <v>176.2</v>
      </c>
      <c r="F1571" s="4">
        <f t="shared" si="340"/>
        <v>2001.208333333215</v>
      </c>
      <c r="G1571" s="22">
        <v>4.8899999999999997</v>
      </c>
      <c r="H1571" s="22">
        <f>G1571+100*variable_alloc_parm!B$8</f>
        <v>4.8899999999999997</v>
      </c>
      <c r="I1571" s="4">
        <f t="shared" si="337"/>
        <v>2050.672502837685</v>
      </c>
      <c r="J1571" s="4">
        <f t="shared" si="338"/>
        <v>27.616679909194104</v>
      </c>
      <c r="K1571" s="33">
        <f t="shared" si="341"/>
        <v>884276.05429228512</v>
      </c>
      <c r="L1571" s="4">
        <f t="shared" si="342"/>
        <v>78.578706015891044</v>
      </c>
      <c r="M1571" s="33">
        <f t="shared" si="339"/>
        <v>33884.137038446206</v>
      </c>
      <c r="N1571" s="15">
        <f t="shared" si="331"/>
        <v>32.325837236178764</v>
      </c>
      <c r="O1571" s="6"/>
      <c r="P1571" s="7">
        <f t="shared" si="332"/>
        <v>34.675224630315938</v>
      </c>
      <c r="Q1571" s="7"/>
      <c r="R1571" s="46">
        <f t="shared" si="333"/>
        <v>9.0273687409000332E-3</v>
      </c>
      <c r="S1571" s="22">
        <f t="shared" si="343"/>
        <v>0.98468394676896842</v>
      </c>
      <c r="T1571" s="22">
        <f t="shared" si="344"/>
        <v>32.811857445494709</v>
      </c>
      <c r="U1571" s="39">
        <f t="shared" si="334"/>
        <v>4.6247634573561847E-3</v>
      </c>
      <c r="V1571" s="39">
        <f t="shared" si="335"/>
        <v>2.9037043477599056E-2</v>
      </c>
      <c r="W1571" s="39">
        <f t="shared" si="336"/>
        <v>-2.4412280020242871E-2</v>
      </c>
      <c r="Z1571" s="37"/>
      <c r="AA1571" s="37"/>
    </row>
    <row r="1572" spans="1:27">
      <c r="A1572" s="1">
        <v>2001.04</v>
      </c>
      <c r="B1572" s="11">
        <v>1189.8399999999999</v>
      </c>
      <c r="C1572" s="4">
        <f>C1571*2/3+C1574/3</f>
        <v>15.876666666666665</v>
      </c>
      <c r="D1572" s="11">
        <f>(2*D1571+D1574)/3</f>
        <v>42.556666666666665</v>
      </c>
      <c r="E1572" s="11">
        <v>176.9</v>
      </c>
      <c r="F1572" s="4">
        <f t="shared" si="340"/>
        <v>2001.2916666665483</v>
      </c>
      <c r="G1572" s="22">
        <v>5.14</v>
      </c>
      <c r="H1572" s="22">
        <f>G1572+100*variable_alloc_parm!B$8</f>
        <v>5.14</v>
      </c>
      <c r="I1572" s="4">
        <f t="shared" si="337"/>
        <v>2049.4304578858114</v>
      </c>
      <c r="J1572" s="4">
        <f t="shared" si="338"/>
        <v>27.346638402110418</v>
      </c>
      <c r="K1572" s="33">
        <f t="shared" si="341"/>
        <v>884723.15356409282</v>
      </c>
      <c r="L1572" s="4">
        <f t="shared" si="342"/>
        <v>73.301392500471081</v>
      </c>
      <c r="M1572" s="33">
        <f t="shared" si="339"/>
        <v>31643.639765438416</v>
      </c>
      <c r="N1572" s="15">
        <f t="shared" si="331"/>
        <v>32.173901168360693</v>
      </c>
      <c r="O1572" s="6"/>
      <c r="P1572" s="7">
        <f t="shared" si="332"/>
        <v>34.496099624617528</v>
      </c>
      <c r="Q1572" s="7"/>
      <c r="R1572" s="46">
        <f t="shared" si="333"/>
        <v>6.9286425381250294E-3</v>
      </c>
      <c r="S1572" s="22">
        <f t="shared" si="343"/>
        <v>0.98511167417526413</v>
      </c>
      <c r="T1572" s="22">
        <f t="shared" si="344"/>
        <v>32.18146012968986</v>
      </c>
      <c r="U1572" s="39">
        <f t="shared" si="334"/>
        <v>6.1390162450449814E-3</v>
      </c>
      <c r="V1572" s="39">
        <f t="shared" si="335"/>
        <v>3.0234437620741295E-2</v>
      </c>
      <c r="W1572" s="39">
        <f t="shared" si="336"/>
        <v>-2.4095421375696313E-2</v>
      </c>
      <c r="Z1572" s="37"/>
      <c r="AA1572" s="37"/>
    </row>
    <row r="1573" spans="1:27">
      <c r="A1573" s="1">
        <v>2001.05</v>
      </c>
      <c r="B1573" s="11">
        <v>1270.3699999999999</v>
      </c>
      <c r="C1573" s="4">
        <f>C1571/3+C1574*2/3</f>
        <v>15.783333333333331</v>
      </c>
      <c r="D1573" s="11">
        <f>(D1571+2*D1574)/3</f>
        <v>39.673333333333332</v>
      </c>
      <c r="E1573" s="11">
        <v>177.7</v>
      </c>
      <c r="F1573" s="4">
        <f t="shared" si="340"/>
        <v>2001.3749999998815</v>
      </c>
      <c r="G1573" s="22">
        <v>5.39</v>
      </c>
      <c r="H1573" s="22">
        <f>G1573+100*variable_alloc_parm!B$8</f>
        <v>5.39</v>
      </c>
      <c r="I1573" s="4">
        <f t="shared" si="337"/>
        <v>2178.2877827799662</v>
      </c>
      <c r="J1573" s="4">
        <f t="shared" si="338"/>
        <v>27.063487150628401</v>
      </c>
      <c r="K1573" s="33">
        <f t="shared" si="341"/>
        <v>941323.44766143372</v>
      </c>
      <c r="L1573" s="4">
        <f t="shared" si="342"/>
        <v>68.027375726880521</v>
      </c>
      <c r="M1573" s="33">
        <f t="shared" si="339"/>
        <v>29397.292846615255</v>
      </c>
      <c r="N1573" s="15">
        <f t="shared" si="331"/>
        <v>34.074643217140036</v>
      </c>
      <c r="O1573" s="6"/>
      <c r="P1573" s="7">
        <f t="shared" si="332"/>
        <v>36.517428561211958</v>
      </c>
      <c r="Q1573" s="7"/>
      <c r="R1573" s="46">
        <f t="shared" si="333"/>
        <v>2.8549355130883386E-3</v>
      </c>
      <c r="S1573" s="22">
        <f t="shared" si="343"/>
        <v>1.0129694813165779</v>
      </c>
      <c r="T1573" s="22">
        <f t="shared" si="344"/>
        <v>31.559609130183045</v>
      </c>
      <c r="U1573" s="39">
        <f t="shared" si="334"/>
        <v>1.0869349603415124E-4</v>
      </c>
      <c r="V1573" s="39">
        <f t="shared" si="335"/>
        <v>3.456839659122668E-2</v>
      </c>
      <c r="W1573" s="39">
        <f t="shared" si="336"/>
        <v>-3.4459703095192529E-2</v>
      </c>
      <c r="Z1573" s="37"/>
      <c r="AA1573" s="37"/>
    </row>
    <row r="1574" spans="1:27">
      <c r="A1574" s="1">
        <v>2001.06</v>
      </c>
      <c r="B1574" s="11">
        <v>1238.71</v>
      </c>
      <c r="C1574" s="4">
        <v>15.69</v>
      </c>
      <c r="D1574" s="11">
        <v>36.79</v>
      </c>
      <c r="E1574" s="11">
        <v>178</v>
      </c>
      <c r="F1574" s="4">
        <f t="shared" si="340"/>
        <v>2001.4583333332148</v>
      </c>
      <c r="G1574" s="22">
        <v>5.28</v>
      </c>
      <c r="H1574" s="22">
        <f>G1574+100*variable_alloc_parm!B$8</f>
        <v>5.28</v>
      </c>
      <c r="I1574" s="4">
        <f t="shared" si="337"/>
        <v>2120.4209943820229</v>
      </c>
      <c r="J1574" s="4">
        <f t="shared" si="338"/>
        <v>26.858106741573035</v>
      </c>
      <c r="K1574" s="33">
        <f t="shared" si="341"/>
        <v>917284.14576684416</v>
      </c>
      <c r="L1574" s="4">
        <f t="shared" si="342"/>
        <v>62.977039325842711</v>
      </c>
      <c r="M1574" s="33">
        <f t="shared" si="339"/>
        <v>27243.570910674975</v>
      </c>
      <c r="N1574" s="15">
        <f t="shared" si="331"/>
        <v>33.068534411112772</v>
      </c>
      <c r="O1574" s="6"/>
      <c r="P1574" s="7">
        <f t="shared" si="332"/>
        <v>35.426859322674495</v>
      </c>
      <c r="Q1574" s="7"/>
      <c r="R1574" s="46">
        <f t="shared" si="333"/>
        <v>4.7185158539475337E-3</v>
      </c>
      <c r="S1574" s="22">
        <f t="shared" si="343"/>
        <v>1.00748845990805</v>
      </c>
      <c r="T1574" s="22">
        <f t="shared" si="344"/>
        <v>31.915040687406314</v>
      </c>
      <c r="U1574" s="39">
        <f t="shared" si="334"/>
        <v>-9.2617412017781398E-4</v>
      </c>
      <c r="V1574" s="39">
        <f t="shared" si="335"/>
        <v>3.5285994928146991E-2</v>
      </c>
      <c r="W1574" s="39">
        <f t="shared" si="336"/>
        <v>-3.6212169048324805E-2</v>
      </c>
      <c r="Z1574" s="37"/>
      <c r="AA1574" s="37"/>
    </row>
    <row r="1575" spans="1:27">
      <c r="A1575" s="1">
        <v>2001.07</v>
      </c>
      <c r="B1575" s="11">
        <v>1204.45</v>
      </c>
      <c r="C1575" s="4">
        <f>C1574*2/3+C1577/3</f>
        <v>15.706666666666667</v>
      </c>
      <c r="D1575" s="11">
        <f>(2*D1574+D1577)/3</f>
        <v>33.963333333333331</v>
      </c>
      <c r="E1575" s="11">
        <v>177.5</v>
      </c>
      <c r="F1575" s="4">
        <f t="shared" si="340"/>
        <v>2001.5416666665481</v>
      </c>
      <c r="G1575" s="22">
        <v>5.24</v>
      </c>
      <c r="H1575" s="22">
        <f>G1575+100*variable_alloc_parm!B$8</f>
        <v>5.24</v>
      </c>
      <c r="I1575" s="4">
        <f t="shared" si="337"/>
        <v>2067.5826197183105</v>
      </c>
      <c r="J1575" s="4">
        <f t="shared" si="338"/>
        <v>26.962373708920193</v>
      </c>
      <c r="K1575" s="33">
        <f t="shared" si="341"/>
        <v>895398.49648833822</v>
      </c>
      <c r="L1575" s="4">
        <f t="shared" si="342"/>
        <v>58.302127699530523</v>
      </c>
      <c r="M1575" s="33">
        <f t="shared" si="339"/>
        <v>25248.634316409083</v>
      </c>
      <c r="N1575" s="15">
        <f t="shared" si="331"/>
        <v>32.16303868744437</v>
      </c>
      <c r="O1575" s="6"/>
      <c r="P1575" s="7">
        <f t="shared" si="332"/>
        <v>34.448593957650353</v>
      </c>
      <c r="Q1575" s="7"/>
      <c r="R1575" s="46">
        <f t="shared" si="333"/>
        <v>5.5300455517572032E-3</v>
      </c>
      <c r="S1575" s="22">
        <f t="shared" si="343"/>
        <v>1.0254723068263334</v>
      </c>
      <c r="T1575" s="22">
        <f t="shared" si="344"/>
        <v>32.244609937071992</v>
      </c>
      <c r="U1575" s="39">
        <f t="shared" si="334"/>
        <v>4.4659785179836931E-3</v>
      </c>
      <c r="V1575" s="39">
        <f t="shared" si="335"/>
        <v>3.4389590017319671E-2</v>
      </c>
      <c r="W1575" s="39">
        <f t="shared" si="336"/>
        <v>-2.9923611499335978E-2</v>
      </c>
      <c r="Z1575" s="37"/>
      <c r="AA1575" s="37"/>
    </row>
    <row r="1576" spans="1:27">
      <c r="A1576" s="1">
        <v>2001.08</v>
      </c>
      <c r="B1576" s="11">
        <v>1178.5</v>
      </c>
      <c r="C1576" s="4">
        <f>C1574/3+C1577*2/3</f>
        <v>15.723333333333333</v>
      </c>
      <c r="D1576" s="11">
        <f>(D1574+2*D1577)/3</f>
        <v>31.136666666666667</v>
      </c>
      <c r="E1576" s="11">
        <v>177.5</v>
      </c>
      <c r="F1576" s="4">
        <f t="shared" si="340"/>
        <v>2001.6249999998813</v>
      </c>
      <c r="G1576" s="22">
        <v>4.97</v>
      </c>
      <c r="H1576" s="22">
        <f>G1576+100*variable_alloc_parm!B$8</f>
        <v>4.97</v>
      </c>
      <c r="I1576" s="4">
        <f t="shared" si="337"/>
        <v>2023.0363380281694</v>
      </c>
      <c r="J1576" s="4">
        <f t="shared" si="338"/>
        <v>26.99098403755869</v>
      </c>
      <c r="K1576" s="33">
        <f t="shared" si="341"/>
        <v>877081.11491860251</v>
      </c>
      <c r="L1576" s="4">
        <f t="shared" si="342"/>
        <v>53.44981596244132</v>
      </c>
      <c r="M1576" s="33">
        <f t="shared" si="339"/>
        <v>23173.001539965113</v>
      </c>
      <c r="N1576" s="15">
        <f t="shared" si="331"/>
        <v>31.404318760780161</v>
      </c>
      <c r="O1576" s="6"/>
      <c r="P1576" s="7">
        <f t="shared" si="332"/>
        <v>33.63139016318307</v>
      </c>
      <c r="Q1576" s="7"/>
      <c r="R1576" s="46">
        <f t="shared" si="333"/>
        <v>8.6801283126884329E-3</v>
      </c>
      <c r="S1576" s="22">
        <f t="shared" si="343"/>
        <v>1.0231098784795749</v>
      </c>
      <c r="T1576" s="22">
        <f t="shared" si="344"/>
        <v>33.065954534884526</v>
      </c>
      <c r="U1576" s="39">
        <f t="shared" si="334"/>
        <v>-4.721467214606867E-3</v>
      </c>
      <c r="V1576" s="39">
        <f t="shared" si="335"/>
        <v>3.7976183851412326E-2</v>
      </c>
      <c r="W1576" s="39">
        <f t="shared" si="336"/>
        <v>-4.2697651066019193E-2</v>
      </c>
      <c r="Z1576" s="37"/>
      <c r="AA1576" s="37"/>
    </row>
    <row r="1577" spans="1:27">
      <c r="A1577" s="1">
        <v>2001.09</v>
      </c>
      <c r="B1577" s="11">
        <v>1044.6400000000001</v>
      </c>
      <c r="C1577" s="4">
        <v>15.74</v>
      </c>
      <c r="D1577" s="11">
        <v>28.31</v>
      </c>
      <c r="E1577" s="11">
        <v>178.3</v>
      </c>
      <c r="F1577" s="4">
        <f t="shared" si="340"/>
        <v>2001.7083333332146</v>
      </c>
      <c r="G1577" s="22">
        <v>4.7300000000000004</v>
      </c>
      <c r="H1577" s="22">
        <f>G1577+100*variable_alloc_parm!B$8</f>
        <v>4.7300000000000004</v>
      </c>
      <c r="I1577" s="4">
        <f t="shared" si="337"/>
        <v>1785.203634324173</v>
      </c>
      <c r="J1577" s="4">
        <f t="shared" si="338"/>
        <v>26.898362310712287</v>
      </c>
      <c r="K1577" s="33">
        <f t="shared" si="341"/>
        <v>774941.29407396284</v>
      </c>
      <c r="L1577" s="4">
        <f t="shared" si="342"/>
        <v>48.379455973079082</v>
      </c>
      <c r="M1577" s="33">
        <f t="shared" si="339"/>
        <v>21001.098976904854</v>
      </c>
      <c r="N1577" s="15">
        <f t="shared" si="331"/>
        <v>27.667392586862505</v>
      </c>
      <c r="O1577" s="6"/>
      <c r="P1577" s="7">
        <f t="shared" si="332"/>
        <v>29.631910124299583</v>
      </c>
      <c r="Q1577" s="7"/>
      <c r="R1577" s="46">
        <f t="shared" si="333"/>
        <v>1.5392721950809526E-2</v>
      </c>
      <c r="S1577" s="22">
        <f t="shared" si="343"/>
        <v>1.0166806203414818</v>
      </c>
      <c r="T1577" s="22">
        <f t="shared" si="344"/>
        <v>33.678315136648578</v>
      </c>
      <c r="U1577" s="39">
        <f t="shared" si="334"/>
        <v>6.7289873996549954E-3</v>
      </c>
      <c r="V1577" s="39">
        <f t="shared" si="335"/>
        <v>3.9053959337747912E-2</v>
      </c>
      <c r="W1577" s="39">
        <f t="shared" si="336"/>
        <v>-3.2324971938092917E-2</v>
      </c>
      <c r="Z1577" s="37"/>
      <c r="AA1577" s="37"/>
    </row>
    <row r="1578" spans="1:27">
      <c r="A1578" s="1">
        <v>2001.1</v>
      </c>
      <c r="B1578" s="11">
        <v>1076.5899999999999</v>
      </c>
      <c r="C1578" s="4">
        <f>C1577*2/3+C1580/3</f>
        <v>15.740000000000002</v>
      </c>
      <c r="D1578" s="11">
        <f>(2*D1577+D1580)/3</f>
        <v>27.103333333333335</v>
      </c>
      <c r="E1578" s="11">
        <v>177.7</v>
      </c>
      <c r="F1578" s="4">
        <f t="shared" si="340"/>
        <v>2001.7916666665478</v>
      </c>
      <c r="G1578" s="22">
        <v>4.57</v>
      </c>
      <c r="H1578" s="22">
        <f>G1578+100*variable_alloc_parm!B$8</f>
        <v>4.57</v>
      </c>
      <c r="I1578" s="4">
        <f t="shared" si="337"/>
        <v>1846.0156049521668</v>
      </c>
      <c r="J1578" s="4">
        <f t="shared" si="338"/>
        <v>26.989184018007887</v>
      </c>
      <c r="K1578" s="33">
        <f t="shared" si="341"/>
        <v>802315.55306966277</v>
      </c>
      <c r="L1578" s="4">
        <f t="shared" si="342"/>
        <v>46.4737516413431</v>
      </c>
      <c r="M1578" s="33">
        <f t="shared" si="339"/>
        <v>20198.428253434235</v>
      </c>
      <c r="N1578" s="15">
        <f t="shared" si="331"/>
        <v>28.577373113360114</v>
      </c>
      <c r="O1578" s="6"/>
      <c r="P1578" s="7">
        <f t="shared" si="332"/>
        <v>30.610210495719613</v>
      </c>
      <c r="Q1578" s="7"/>
      <c r="R1578" s="46">
        <f t="shared" si="333"/>
        <v>1.5346369150707008E-2</v>
      </c>
      <c r="S1578" s="22">
        <f t="shared" si="343"/>
        <v>0.99746228642444223</v>
      </c>
      <c r="T1578" s="22">
        <f t="shared" si="344"/>
        <v>34.35570120979331</v>
      </c>
      <c r="U1578" s="39">
        <f t="shared" si="334"/>
        <v>6.4392071284102848E-3</v>
      </c>
      <c r="V1578" s="39">
        <f t="shared" si="335"/>
        <v>3.5790086566631629E-2</v>
      </c>
      <c r="W1578" s="39">
        <f t="shared" si="336"/>
        <v>-2.9350879438221344E-2</v>
      </c>
      <c r="Z1578" s="37"/>
      <c r="AA1578" s="37"/>
    </row>
    <row r="1579" spans="1:27">
      <c r="A1579" s="1">
        <v>2001.11</v>
      </c>
      <c r="B1579" s="11">
        <v>1129.68</v>
      </c>
      <c r="C1579" s="4">
        <f>C1577/3+C1580*2/3</f>
        <v>15.740000000000002</v>
      </c>
      <c r="D1579" s="11">
        <f>(D1577+2*D1580)/3</f>
        <v>25.896666666666665</v>
      </c>
      <c r="E1579" s="11">
        <v>177.4</v>
      </c>
      <c r="F1579" s="4">
        <f t="shared" si="340"/>
        <v>2001.8749999998811</v>
      </c>
      <c r="G1579" s="22">
        <v>4.6500000000000004</v>
      </c>
      <c r="H1579" s="22">
        <f>G1579+100*variable_alloc_parm!B$8</f>
        <v>4.6500000000000004</v>
      </c>
      <c r="I1579" s="4">
        <f t="shared" si="337"/>
        <v>1940.3241037204061</v>
      </c>
      <c r="J1579" s="4">
        <f t="shared" si="338"/>
        <v>27.034825253664042</v>
      </c>
      <c r="K1579" s="33">
        <f t="shared" si="341"/>
        <v>844283.08223818149</v>
      </c>
      <c r="L1579" s="4">
        <f t="shared" si="342"/>
        <v>44.479787673806847</v>
      </c>
      <c r="M1579" s="33">
        <f t="shared" si="339"/>
        <v>19354.257447266576</v>
      </c>
      <c r="N1579" s="15">
        <f t="shared" si="331"/>
        <v>30.005103811056827</v>
      </c>
      <c r="O1579" s="6"/>
      <c r="P1579" s="7">
        <f t="shared" si="332"/>
        <v>32.14309653485234</v>
      </c>
      <c r="Q1579" s="7"/>
      <c r="R1579" s="46">
        <f t="shared" si="333"/>
        <v>1.2409781134990847E-2</v>
      </c>
      <c r="S1579" s="22">
        <f t="shared" si="343"/>
        <v>0.96966877558180731</v>
      </c>
      <c r="T1579" s="22">
        <f t="shared" si="344"/>
        <v>34.326467548102443</v>
      </c>
      <c r="U1579" s="39">
        <f t="shared" si="334"/>
        <v>3.1638813101839691E-3</v>
      </c>
      <c r="V1579" s="39">
        <f t="shared" si="335"/>
        <v>3.7444765406320579E-2</v>
      </c>
      <c r="W1579" s="39">
        <f t="shared" si="336"/>
        <v>-3.428088409613661E-2</v>
      </c>
      <c r="Z1579" s="37"/>
      <c r="AA1579" s="37"/>
    </row>
    <row r="1580" spans="1:27">
      <c r="A1580" s="1">
        <v>2001.12</v>
      </c>
      <c r="B1580" s="11">
        <v>1144.93</v>
      </c>
      <c r="C1580" s="4">
        <v>15.74</v>
      </c>
      <c r="D1580" s="11">
        <v>24.69</v>
      </c>
      <c r="E1580" s="11">
        <v>176.7</v>
      </c>
      <c r="F1580" s="4">
        <f t="shared" si="340"/>
        <v>2001.9583333332143</v>
      </c>
      <c r="G1580" s="22">
        <v>5.09</v>
      </c>
      <c r="H1580" s="22">
        <f>G1580+100*variable_alloc_parm!B$8</f>
        <v>5.09</v>
      </c>
      <c r="I1580" s="4">
        <f t="shared" si="337"/>
        <v>1974.3077023203175</v>
      </c>
      <c r="J1580" s="4">
        <f t="shared" si="338"/>
        <v>27.141924165251847</v>
      </c>
      <c r="K1580" s="33">
        <f t="shared" si="341"/>
        <v>860054.36477571167</v>
      </c>
      <c r="L1580" s="4">
        <f t="shared" si="342"/>
        <v>42.575229202037363</v>
      </c>
      <c r="M1580" s="33">
        <f t="shared" si="339"/>
        <v>18546.760296535438</v>
      </c>
      <c r="N1580" s="15">
        <f t="shared" si="331"/>
        <v>30.499953255020465</v>
      </c>
      <c r="O1580" s="6"/>
      <c r="P1580" s="7">
        <f t="shared" si="332"/>
        <v>32.677962674930079</v>
      </c>
      <c r="Q1580" s="7"/>
      <c r="R1580" s="46">
        <f t="shared" si="333"/>
        <v>6.9892836391996088E-3</v>
      </c>
      <c r="S1580" s="22">
        <f t="shared" si="343"/>
        <v>1.008137626359966</v>
      </c>
      <c r="T1580" s="22">
        <f t="shared" si="344"/>
        <v>33.417164043949072</v>
      </c>
      <c r="U1580" s="39">
        <f t="shared" si="334"/>
        <v>3.1054556620515594E-3</v>
      </c>
      <c r="V1580" s="39">
        <f t="shared" si="335"/>
        <v>4.0944894595170922E-2</v>
      </c>
      <c r="W1580" s="39">
        <f t="shared" si="336"/>
        <v>-3.7839438933119363E-2</v>
      </c>
      <c r="Z1580" s="37"/>
      <c r="AA1580" s="37"/>
    </row>
    <row r="1581" spans="1:27">
      <c r="A1581" s="1">
        <v>2002.01</v>
      </c>
      <c r="B1581" s="11">
        <v>1140.21</v>
      </c>
      <c r="C1581" s="4">
        <f>C1580*2/3+C1583/3</f>
        <v>15.736666666666668</v>
      </c>
      <c r="D1581" s="11">
        <f>(2*D1580+D1583)/3</f>
        <v>24.693333333333332</v>
      </c>
      <c r="E1581" s="11">
        <v>177.1</v>
      </c>
      <c r="F1581" s="4">
        <f t="shared" si="340"/>
        <v>2002.0416666665476</v>
      </c>
      <c r="G1581" s="22">
        <v>5.04</v>
      </c>
      <c r="H1581" s="22">
        <f>G1581+100*variable_alloc_parm!B$8</f>
        <v>5.04</v>
      </c>
      <c r="I1581" s="4">
        <f t="shared" si="337"/>
        <v>1961.7277639751558</v>
      </c>
      <c r="J1581" s="4">
        <f t="shared" si="338"/>
        <v>27.074886128364398</v>
      </c>
      <c r="K1581" s="33">
        <f t="shared" si="341"/>
        <v>855557.12183190824</v>
      </c>
      <c r="L1581" s="4">
        <f t="shared" si="342"/>
        <v>42.48480331262941</v>
      </c>
      <c r="M1581" s="33">
        <f t="shared" si="339"/>
        <v>18528.654541797201</v>
      </c>
      <c r="N1581" s="15">
        <f t="shared" si="331"/>
        <v>30.277204433096003</v>
      </c>
      <c r="O1581" s="6"/>
      <c r="P1581" s="7">
        <f t="shared" si="332"/>
        <v>32.445677897691262</v>
      </c>
      <c r="Q1581" s="7"/>
      <c r="R1581" s="46">
        <f t="shared" si="333"/>
        <v>7.813726902738842E-3</v>
      </c>
      <c r="S1581" s="22">
        <f t="shared" si="343"/>
        <v>1.0143899309217241</v>
      </c>
      <c r="T1581" s="22">
        <f t="shared" si="344"/>
        <v>33.61300986765773</v>
      </c>
      <c r="U1581" s="39">
        <f t="shared" si="334"/>
        <v>7.8905068108026111E-3</v>
      </c>
      <c r="V1581" s="39">
        <f t="shared" si="335"/>
        <v>4.0145010048437957E-2</v>
      </c>
      <c r="W1581" s="39">
        <f t="shared" si="336"/>
        <v>-3.2254503237635346E-2</v>
      </c>
      <c r="Z1581" s="37"/>
      <c r="AA1581" s="37"/>
    </row>
    <row r="1582" spans="1:27">
      <c r="A1582" s="1">
        <v>2002.02</v>
      </c>
      <c r="B1582" s="11">
        <v>1100.67</v>
      </c>
      <c r="C1582" s="4">
        <f>C1580/3+C1583*2/3</f>
        <v>15.733333333333334</v>
      </c>
      <c r="D1582" s="11">
        <f>(D1580+2*D1583)/3</f>
        <v>24.696666666666669</v>
      </c>
      <c r="E1582" s="11">
        <v>177.8</v>
      </c>
      <c r="F1582" s="4">
        <f t="shared" si="340"/>
        <v>2002.1249999998809</v>
      </c>
      <c r="G1582" s="22">
        <v>4.91</v>
      </c>
      <c r="H1582" s="22">
        <f>G1582+100*variable_alloc_parm!B$8</f>
        <v>4.91</v>
      </c>
      <c r="I1582" s="4">
        <f t="shared" si="337"/>
        <v>1886.2438076490444</v>
      </c>
      <c r="J1582" s="4">
        <f t="shared" si="338"/>
        <v>26.962579677540312</v>
      </c>
      <c r="K1582" s="33">
        <f t="shared" si="341"/>
        <v>823616.65487178077</v>
      </c>
      <c r="L1582" s="4">
        <f t="shared" si="342"/>
        <v>42.323252718410203</v>
      </c>
      <c r="M1582" s="33">
        <f t="shared" si="339"/>
        <v>18480.185692790215</v>
      </c>
      <c r="N1582" s="15">
        <f t="shared" si="331"/>
        <v>29.085704152008436</v>
      </c>
      <c r="O1582" s="6"/>
      <c r="P1582" s="7">
        <f t="shared" si="332"/>
        <v>31.176385637974683</v>
      </c>
      <c r="Q1582" s="7"/>
      <c r="R1582" s="46">
        <f t="shared" si="333"/>
        <v>1.0500638782444588E-2</v>
      </c>
      <c r="S1582" s="22">
        <f t="shared" si="343"/>
        <v>0.97557538102605568</v>
      </c>
      <c r="T1582" s="22">
        <f t="shared" si="344"/>
        <v>33.962459786237453</v>
      </c>
      <c r="U1582" s="39">
        <f t="shared" si="334"/>
        <v>1.5422889034006459E-2</v>
      </c>
      <c r="V1582" s="39">
        <f t="shared" si="335"/>
        <v>3.8783770458147959E-2</v>
      </c>
      <c r="W1582" s="39">
        <f t="shared" si="336"/>
        <v>-2.33608814241415E-2</v>
      </c>
      <c r="Z1582" s="37"/>
      <c r="AA1582" s="37"/>
    </row>
    <row r="1583" spans="1:27">
      <c r="A1583" s="1">
        <v>2002.03</v>
      </c>
      <c r="B1583" s="11">
        <v>1153.79</v>
      </c>
      <c r="C1583" s="4">
        <v>15.73</v>
      </c>
      <c r="D1583" s="11">
        <v>24.7</v>
      </c>
      <c r="E1583" s="11">
        <v>178.8</v>
      </c>
      <c r="F1583" s="4">
        <f t="shared" si="340"/>
        <v>2002.2083333332141</v>
      </c>
      <c r="G1583" s="22">
        <v>5.28</v>
      </c>
      <c r="H1583" s="22">
        <f>G1583+100*variable_alloc_parm!B$8</f>
        <v>5.28</v>
      </c>
      <c r="I1583" s="4">
        <f t="shared" si="337"/>
        <v>1966.2181935123042</v>
      </c>
      <c r="J1583" s="4">
        <f t="shared" si="338"/>
        <v>26.806101789709174</v>
      </c>
      <c r="K1583" s="33">
        <f t="shared" si="341"/>
        <v>859512.36740342935</v>
      </c>
      <c r="L1583" s="4">
        <f t="shared" si="342"/>
        <v>42.092225950783003</v>
      </c>
      <c r="M1583" s="33">
        <f t="shared" si="339"/>
        <v>18400.190220806828</v>
      </c>
      <c r="N1583" s="15">
        <f t="shared" si="331"/>
        <v>30.292130640918689</v>
      </c>
      <c r="O1583" s="6"/>
      <c r="P1583" s="7">
        <f t="shared" si="332"/>
        <v>32.475809252847981</v>
      </c>
      <c r="Q1583" s="7"/>
      <c r="R1583" s="46">
        <f t="shared" si="333"/>
        <v>5.4898769415986232E-3</v>
      </c>
      <c r="S1583" s="22">
        <f t="shared" si="343"/>
        <v>1.0098121952753996</v>
      </c>
      <c r="T1583" s="22">
        <f t="shared" si="344"/>
        <v>32.947632377824029</v>
      </c>
      <c r="U1583" s="39">
        <f t="shared" si="334"/>
        <v>1.3213994035881971E-2</v>
      </c>
      <c r="V1583" s="39">
        <f t="shared" si="335"/>
        <v>3.9453964822458554E-2</v>
      </c>
      <c r="W1583" s="39">
        <f t="shared" si="336"/>
        <v>-2.6239970786576583E-2</v>
      </c>
      <c r="Z1583" s="37"/>
      <c r="AA1583" s="37"/>
    </row>
    <row r="1584" spans="1:27">
      <c r="A1584" s="1">
        <v>2002.04</v>
      </c>
      <c r="B1584" s="11">
        <v>1111.93</v>
      </c>
      <c r="C1584" s="4">
        <f>C1583*2/3+C1586/3</f>
        <v>15.833333333333332</v>
      </c>
      <c r="D1584" s="11">
        <f>(2*D1583+D1586)/3</f>
        <v>25.38</v>
      </c>
      <c r="E1584" s="11">
        <v>179.8</v>
      </c>
      <c r="F1584" s="4">
        <f t="shared" si="340"/>
        <v>2002.2916666665474</v>
      </c>
      <c r="G1584" s="22">
        <v>5.21</v>
      </c>
      <c r="H1584" s="22">
        <f>G1584+100*variable_alloc_parm!B$8</f>
        <v>5.21</v>
      </c>
      <c r="I1584" s="4">
        <f t="shared" si="337"/>
        <v>1884.3441101223584</v>
      </c>
      <c r="J1584" s="4">
        <f t="shared" si="338"/>
        <v>26.832128290693362</v>
      </c>
      <c r="K1584" s="33">
        <f t="shared" si="341"/>
        <v>824699.39057976508</v>
      </c>
      <c r="L1584" s="4">
        <f t="shared" si="342"/>
        <v>43.010489432703004</v>
      </c>
      <c r="M1584" s="33">
        <f t="shared" si="339"/>
        <v>18823.910257763022</v>
      </c>
      <c r="N1584" s="15">
        <f t="shared" si="331"/>
        <v>29.005883253118689</v>
      </c>
      <c r="O1584" s="6"/>
      <c r="P1584" s="7">
        <f t="shared" si="332"/>
        <v>31.104690399704136</v>
      </c>
      <c r="Q1584" s="7"/>
      <c r="R1584" s="46">
        <f t="shared" si="333"/>
        <v>8.0785808107927126E-3</v>
      </c>
      <c r="S1584" s="22">
        <f t="shared" si="343"/>
        <v>1.0082163411245575</v>
      </c>
      <c r="T1584" s="22">
        <f t="shared" si="344"/>
        <v>33.085876926180333</v>
      </c>
      <c r="U1584" s="39">
        <f t="shared" si="334"/>
        <v>1.7068177540057627E-2</v>
      </c>
      <c r="V1584" s="39">
        <f t="shared" si="335"/>
        <v>4.000361897021687E-2</v>
      </c>
      <c r="W1584" s="39">
        <f t="shared" si="336"/>
        <v>-2.2935441430159242E-2</v>
      </c>
      <c r="Z1584" s="37"/>
      <c r="AA1584" s="37"/>
    </row>
    <row r="1585" spans="1:27">
      <c r="A1585" s="1">
        <v>2002.05</v>
      </c>
      <c r="B1585" s="11">
        <v>1079.25</v>
      </c>
      <c r="C1585" s="4">
        <f>C1583/3+C1586*2/3</f>
        <v>15.936666666666667</v>
      </c>
      <c r="D1585" s="11">
        <f>(D1583+2*D1586)/3</f>
        <v>26.06</v>
      </c>
      <c r="E1585" s="11">
        <v>179.8</v>
      </c>
      <c r="F1585" s="4">
        <f t="shared" si="340"/>
        <v>2002.3749999998806</v>
      </c>
      <c r="G1585" s="22">
        <v>5.16</v>
      </c>
      <c r="H1585" s="22">
        <f>G1585+100*variable_alloc_parm!B$8</f>
        <v>5.16</v>
      </c>
      <c r="I1585" s="4">
        <f t="shared" si="337"/>
        <v>1828.9625973303671</v>
      </c>
      <c r="J1585" s="4">
        <f t="shared" si="338"/>
        <v>27.007243233222102</v>
      </c>
      <c r="K1585" s="33">
        <f t="shared" si="341"/>
        <v>801446.19165822864</v>
      </c>
      <c r="L1585" s="4">
        <f t="shared" si="342"/>
        <v>44.162858731924359</v>
      </c>
      <c r="M1585" s="33">
        <f t="shared" si="339"/>
        <v>19352.038688546156</v>
      </c>
      <c r="N1585" s="15">
        <f t="shared" si="331"/>
        <v>28.128107508688348</v>
      </c>
      <c r="O1585" s="6"/>
      <c r="P1585" s="7">
        <f t="shared" si="332"/>
        <v>30.171984137541507</v>
      </c>
      <c r="Q1585" s="7"/>
      <c r="R1585" s="46">
        <f t="shared" si="333"/>
        <v>9.5075054739182513E-3</v>
      </c>
      <c r="S1585" s="22">
        <f t="shared" si="343"/>
        <v>1.0223118312731163</v>
      </c>
      <c r="T1585" s="22">
        <f t="shared" si="344"/>
        <v>33.357721777410958</v>
      </c>
      <c r="U1585" s="39">
        <f t="shared" si="334"/>
        <v>1.6905259625435543E-2</v>
      </c>
      <c r="V1585" s="39">
        <f t="shared" si="335"/>
        <v>4.1783162308777655E-2</v>
      </c>
      <c r="W1585" s="39">
        <f t="shared" si="336"/>
        <v>-2.4877902683342112E-2</v>
      </c>
      <c r="Z1585" s="37"/>
      <c r="AA1585" s="37"/>
    </row>
    <row r="1586" spans="1:27">
      <c r="A1586" s="1">
        <v>2002.06</v>
      </c>
      <c r="B1586" s="11">
        <v>1014.02</v>
      </c>
      <c r="C1586" s="4">
        <v>16.04</v>
      </c>
      <c r="D1586" s="11">
        <v>26.74</v>
      </c>
      <c r="E1586" s="11">
        <v>179.9</v>
      </c>
      <c r="F1586" s="4">
        <f t="shared" si="340"/>
        <v>2002.4583333332139</v>
      </c>
      <c r="G1586" s="22">
        <v>4.93</v>
      </c>
      <c r="H1586" s="22">
        <f>G1586+100*variable_alloc_parm!B$8</f>
        <v>4.93</v>
      </c>
      <c r="I1586" s="4">
        <f t="shared" si="337"/>
        <v>1717.4646692607005</v>
      </c>
      <c r="J1586" s="4">
        <f t="shared" si="338"/>
        <v>27.167248471372989</v>
      </c>
      <c r="K1586" s="33">
        <f t="shared" si="341"/>
        <v>753580.16860692762</v>
      </c>
      <c r="L1586" s="4">
        <f t="shared" si="342"/>
        <v>45.290038910505842</v>
      </c>
      <c r="M1586" s="33">
        <f t="shared" si="339"/>
        <v>19872.126495088109</v>
      </c>
      <c r="N1586" s="15">
        <f t="shared" si="331"/>
        <v>26.387672541183356</v>
      </c>
      <c r="O1586" s="6"/>
      <c r="P1586" s="7">
        <f t="shared" si="332"/>
        <v>28.315227417431338</v>
      </c>
      <c r="Q1586" s="7"/>
      <c r="R1586" s="46">
        <f t="shared" si="333"/>
        <v>1.3843029904263143E-2</v>
      </c>
      <c r="S1586" s="22">
        <f t="shared" si="343"/>
        <v>1.0263194975144518</v>
      </c>
      <c r="T1586" s="22">
        <f t="shared" si="344"/>
        <v>34.083037554186035</v>
      </c>
      <c r="U1586" s="39">
        <f t="shared" si="334"/>
        <v>2.2153703784095979E-2</v>
      </c>
      <c r="V1586" s="39">
        <f t="shared" si="335"/>
        <v>4.1551593814674881E-2</v>
      </c>
      <c r="W1586" s="39">
        <f t="shared" si="336"/>
        <v>-1.9397890030578901E-2</v>
      </c>
      <c r="Z1586" s="37"/>
      <c r="AA1586" s="37"/>
    </row>
    <row r="1587" spans="1:27">
      <c r="A1587" s="1">
        <v>2002.07</v>
      </c>
      <c r="B1587" s="11">
        <v>903.59</v>
      </c>
      <c r="C1587" s="4">
        <f>C1586*2/3+C1589/3</f>
        <v>15.96</v>
      </c>
      <c r="D1587" s="11">
        <f>(2*D1586+D1589)/3</f>
        <v>27.84</v>
      </c>
      <c r="E1587" s="11">
        <v>180.1</v>
      </c>
      <c r="F1587" s="4">
        <f t="shared" si="340"/>
        <v>2002.5416666665471</v>
      </c>
      <c r="G1587" s="22">
        <v>4.6500000000000004</v>
      </c>
      <c r="H1587" s="22">
        <f>G1587+100*variable_alloc_parm!B$8</f>
        <v>4.6500000000000004</v>
      </c>
      <c r="I1587" s="4">
        <f t="shared" si="337"/>
        <v>1528.7277790116607</v>
      </c>
      <c r="J1587" s="4">
        <f t="shared" si="338"/>
        <v>27.001732370905057</v>
      </c>
      <c r="K1587" s="33">
        <f t="shared" si="341"/>
        <v>671754.48920746904</v>
      </c>
      <c r="L1587" s="4">
        <f t="shared" si="342"/>
        <v>47.100766240977244</v>
      </c>
      <c r="M1587" s="33">
        <f t="shared" si="339"/>
        <v>20697.047310766982</v>
      </c>
      <c r="N1587" s="15">
        <f t="shared" si="331"/>
        <v>23.463120467431448</v>
      </c>
      <c r="O1587" s="6"/>
      <c r="P1587" s="7">
        <f t="shared" si="332"/>
        <v>25.189619576345265</v>
      </c>
      <c r="Q1587" s="7"/>
      <c r="R1587" s="46">
        <f t="shared" si="333"/>
        <v>2.1261397043573493E-2</v>
      </c>
      <c r="S1587" s="22">
        <f t="shared" si="343"/>
        <v>1.0353744093209243</v>
      </c>
      <c r="T1587" s="22">
        <f t="shared" si="344"/>
        <v>34.941240794838841</v>
      </c>
      <c r="U1587" s="39">
        <f t="shared" si="334"/>
        <v>3.7123546768372595E-2</v>
      </c>
      <c r="V1587" s="39">
        <f t="shared" si="335"/>
        <v>4.0130129867655073E-2</v>
      </c>
      <c r="W1587" s="39">
        <f t="shared" si="336"/>
        <v>-3.0065830992824782E-3</v>
      </c>
      <c r="Z1587" s="37"/>
      <c r="AA1587" s="37"/>
    </row>
    <row r="1588" spans="1:27">
      <c r="A1588" s="1">
        <v>2002.08</v>
      </c>
      <c r="B1588" s="11">
        <v>912.55</v>
      </c>
      <c r="C1588" s="4">
        <f>C1586/3+C1589*2/3</f>
        <v>15.879999999999999</v>
      </c>
      <c r="D1588" s="11">
        <f>(D1586+2*D1589)/3</f>
        <v>28.939999999999998</v>
      </c>
      <c r="E1588" s="11">
        <v>180.7</v>
      </c>
      <c r="F1588" s="4">
        <f t="shared" si="340"/>
        <v>2002.6249999998804</v>
      </c>
      <c r="G1588" s="22">
        <v>4.26</v>
      </c>
      <c r="H1588" s="22">
        <f>G1588+100*variable_alloc_parm!B$8</f>
        <v>4.26</v>
      </c>
      <c r="I1588" s="4">
        <f t="shared" si="337"/>
        <v>1538.7602933038188</v>
      </c>
      <c r="J1588" s="4">
        <f t="shared" si="338"/>
        <v>26.777177642501389</v>
      </c>
      <c r="K1588" s="33">
        <f t="shared" si="341"/>
        <v>677143.51970352826</v>
      </c>
      <c r="L1588" s="4">
        <f t="shared" si="342"/>
        <v>48.799214167127836</v>
      </c>
      <c r="M1588" s="33">
        <f t="shared" si="339"/>
        <v>21474.476423450884</v>
      </c>
      <c r="N1588" s="15">
        <f t="shared" si="331"/>
        <v>23.58871352884238</v>
      </c>
      <c r="O1588" s="6"/>
      <c r="P1588" s="7">
        <f t="shared" si="332"/>
        <v>25.335997073986562</v>
      </c>
      <c r="Q1588" s="7"/>
      <c r="R1588" s="46">
        <f t="shared" si="333"/>
        <v>2.498399264549684E-2</v>
      </c>
      <c r="S1588" s="22">
        <f t="shared" si="343"/>
        <v>1.0356261870042687</v>
      </c>
      <c r="T1588" s="22">
        <f t="shared" si="344"/>
        <v>36.057142808280304</v>
      </c>
      <c r="U1588" s="39">
        <f t="shared" si="334"/>
        <v>3.9179176192103871E-2</v>
      </c>
      <c r="V1588" s="39">
        <f t="shared" si="335"/>
        <v>3.4995989194479771E-2</v>
      </c>
      <c r="W1588" s="39">
        <f t="shared" si="336"/>
        <v>4.1831869976240998E-3</v>
      </c>
      <c r="Z1588" s="37"/>
      <c r="AA1588" s="37"/>
    </row>
    <row r="1589" spans="1:27">
      <c r="A1589" s="1">
        <v>2002.09</v>
      </c>
      <c r="B1589" s="11">
        <v>867.81</v>
      </c>
      <c r="C1589" s="4">
        <v>15.8</v>
      </c>
      <c r="D1589" s="11">
        <v>30.04</v>
      </c>
      <c r="E1589" s="11">
        <v>181</v>
      </c>
      <c r="F1589" s="4">
        <f t="shared" si="340"/>
        <v>2002.7083333332137</v>
      </c>
      <c r="G1589" s="22">
        <v>3.87</v>
      </c>
      <c r="H1589" s="22">
        <f>G1589+100*variable_alloc_parm!B$8</f>
        <v>3.87</v>
      </c>
      <c r="I1589" s="4">
        <f t="shared" si="337"/>
        <v>1460.8934088397789</v>
      </c>
      <c r="J1589" s="4">
        <f t="shared" si="338"/>
        <v>26.598121546961334</v>
      </c>
      <c r="K1589" s="33">
        <f t="shared" si="341"/>
        <v>643852.97993128654</v>
      </c>
      <c r="L1589" s="4">
        <f t="shared" si="342"/>
        <v>50.570099447513826</v>
      </c>
      <c r="M1589" s="33">
        <f t="shared" si="339"/>
        <v>22287.532428913997</v>
      </c>
      <c r="N1589" s="15">
        <f t="shared" si="331"/>
        <v>22.365036801224331</v>
      </c>
      <c r="O1589" s="6"/>
      <c r="P1589" s="7">
        <f t="shared" si="332"/>
        <v>24.033754017347924</v>
      </c>
      <c r="Q1589" s="7"/>
      <c r="R1589" s="46">
        <f t="shared" si="333"/>
        <v>3.1082925210663762E-2</v>
      </c>
      <c r="S1589" s="22">
        <f t="shared" si="343"/>
        <v>0.99748650991017018</v>
      </c>
      <c r="T1589" s="22">
        <f t="shared" si="344"/>
        <v>37.279828965027377</v>
      </c>
      <c r="U1589" s="39">
        <f t="shared" si="334"/>
        <v>4.7080767227533959E-2</v>
      </c>
      <c r="V1589" s="39">
        <f t="shared" si="335"/>
        <v>3.0859464967863071E-2</v>
      </c>
      <c r="W1589" s="39">
        <f t="shared" si="336"/>
        <v>1.6221302259670889E-2</v>
      </c>
      <c r="Z1589" s="37"/>
      <c r="AA1589" s="37"/>
    </row>
    <row r="1590" spans="1:27">
      <c r="A1590" s="1">
        <v>2002.1</v>
      </c>
      <c r="B1590" s="11">
        <v>854.63</v>
      </c>
      <c r="C1590" s="4">
        <f>C1589*2/3+C1592/3</f>
        <v>15.89</v>
      </c>
      <c r="D1590" s="11">
        <f>(2*D1589+D1592)/3</f>
        <v>29.223333333333333</v>
      </c>
      <c r="E1590" s="11">
        <v>181.3</v>
      </c>
      <c r="F1590" s="4">
        <f t="shared" si="340"/>
        <v>2002.7916666665469</v>
      </c>
      <c r="G1590" s="22">
        <v>3.94</v>
      </c>
      <c r="H1590" s="22">
        <f>G1590+100*variable_alloc_parm!B$8</f>
        <v>3.94</v>
      </c>
      <c r="I1590" s="4">
        <f t="shared" si="337"/>
        <v>1436.3252123552124</v>
      </c>
      <c r="J1590" s="4">
        <f t="shared" si="338"/>
        <v>26.7053667953668</v>
      </c>
      <c r="K1590" s="33">
        <f t="shared" si="341"/>
        <v>634005.96056733641</v>
      </c>
      <c r="L1590" s="4">
        <f t="shared" si="342"/>
        <v>49.113897775326343</v>
      </c>
      <c r="M1590" s="33">
        <f t="shared" si="339"/>
        <v>21679.285212290066</v>
      </c>
      <c r="N1590" s="15">
        <f t="shared" si="331"/>
        <v>21.956233863659079</v>
      </c>
      <c r="O1590" s="6"/>
      <c r="P1590" s="7">
        <f t="shared" si="332"/>
        <v>23.606572751994396</v>
      </c>
      <c r="Q1590" s="7"/>
      <c r="R1590" s="46">
        <f t="shared" si="333"/>
        <v>3.1023120090339099E-2</v>
      </c>
      <c r="S1590" s="22">
        <f t="shared" si="343"/>
        <v>0.99431179749023912</v>
      </c>
      <c r="T1590" s="22">
        <f t="shared" si="344"/>
        <v>37.124594008116681</v>
      </c>
      <c r="U1590" s="39">
        <f t="shared" si="334"/>
        <v>4.8511989709715708E-2</v>
      </c>
      <c r="V1590" s="39">
        <f t="shared" si="335"/>
        <v>3.1196084467564056E-2</v>
      </c>
      <c r="W1590" s="39">
        <f t="shared" si="336"/>
        <v>1.7315905242151652E-2</v>
      </c>
      <c r="Z1590" s="37"/>
      <c r="AA1590" s="37"/>
    </row>
    <row r="1591" spans="1:27">
      <c r="A1591" s="1">
        <v>2002.11</v>
      </c>
      <c r="B1591" s="11">
        <v>909.93</v>
      </c>
      <c r="C1591" s="4">
        <f>C1589/3+C1592*2/3</f>
        <v>15.98</v>
      </c>
      <c r="D1591" s="11">
        <f>(D1589+2*D1592)/3</f>
        <v>28.406666666666666</v>
      </c>
      <c r="E1591" s="11">
        <v>181.3</v>
      </c>
      <c r="F1591" s="4">
        <f t="shared" si="340"/>
        <v>2002.8749999998802</v>
      </c>
      <c r="G1591" s="22">
        <v>4.05</v>
      </c>
      <c r="H1591" s="22">
        <f>G1591+100*variable_alloc_parm!B$8</f>
        <v>4.05</v>
      </c>
      <c r="I1591" s="4">
        <f t="shared" si="337"/>
        <v>1529.2645945945947</v>
      </c>
      <c r="J1591" s="4">
        <f t="shared" si="338"/>
        <v>26.856624379481524</v>
      </c>
      <c r="K1591" s="33">
        <f t="shared" si="341"/>
        <v>676018.07601323607</v>
      </c>
      <c r="L1591" s="4">
        <f t="shared" si="342"/>
        <v>47.741375252803827</v>
      </c>
      <c r="M1591" s="33">
        <f t="shared" si="339"/>
        <v>21104.282907420711</v>
      </c>
      <c r="N1591" s="15">
        <f t="shared" si="331"/>
        <v>23.348396502725127</v>
      </c>
      <c r="O1591" s="6"/>
      <c r="P1591" s="7">
        <f t="shared" si="332"/>
        <v>25.114358041300338</v>
      </c>
      <c r="Q1591" s="7"/>
      <c r="R1591" s="46">
        <f t="shared" si="333"/>
        <v>2.7063021565630278E-2</v>
      </c>
      <c r="S1591" s="22">
        <f t="shared" si="343"/>
        <v>1.0050077075830828</v>
      </c>
      <c r="T1591" s="22">
        <f t="shared" si="344"/>
        <v>36.913421799305858</v>
      </c>
      <c r="U1591" s="39">
        <f t="shared" si="334"/>
        <v>3.9308477859257396E-2</v>
      </c>
      <c r="V1591" s="39">
        <f t="shared" si="335"/>
        <v>3.3363706824877992E-2</v>
      </c>
      <c r="W1591" s="39">
        <f t="shared" si="336"/>
        <v>5.9447710343794036E-3</v>
      </c>
      <c r="Z1591" s="37"/>
      <c r="AA1591" s="37"/>
    </row>
    <row r="1592" spans="1:27">
      <c r="A1592" s="1">
        <v>2002.12</v>
      </c>
      <c r="B1592" s="11">
        <v>899.18</v>
      </c>
      <c r="C1592" s="4">
        <v>16.07</v>
      </c>
      <c r="D1592" s="11">
        <v>27.59</v>
      </c>
      <c r="E1592" s="11">
        <v>180.9</v>
      </c>
      <c r="F1592" s="4">
        <f t="shared" si="340"/>
        <v>2002.9583333332134</v>
      </c>
      <c r="G1592" s="22">
        <v>4.03</v>
      </c>
      <c r="H1592" s="22">
        <f>G1592+100*variable_alloc_parm!B$8</f>
        <v>4.03</v>
      </c>
      <c r="I1592" s="4">
        <f t="shared" si="337"/>
        <v>1514.5392260917633</v>
      </c>
      <c r="J1592" s="4">
        <f t="shared" si="338"/>
        <v>27.067600884466557</v>
      </c>
      <c r="K1592" s="33">
        <f t="shared" si="341"/>
        <v>670505.77529192949</v>
      </c>
      <c r="L1592" s="4">
        <f t="shared" si="342"/>
        <v>46.471381978993925</v>
      </c>
      <c r="M1592" s="33">
        <f t="shared" si="339"/>
        <v>20573.471763500453</v>
      </c>
      <c r="N1592" s="15">
        <f t="shared" si="331"/>
        <v>23.101442537685635</v>
      </c>
      <c r="O1592" s="6"/>
      <c r="P1592" s="7">
        <f t="shared" si="332"/>
        <v>24.860432504266154</v>
      </c>
      <c r="Q1592" s="7"/>
      <c r="R1592" s="46">
        <f t="shared" si="333"/>
        <v>2.7566733863023954E-2</v>
      </c>
      <c r="S1592" s="22">
        <f t="shared" si="343"/>
        <v>1.0017271449982252</v>
      </c>
      <c r="T1592" s="22">
        <f t="shared" si="344"/>
        <v>37.180303876894627</v>
      </c>
      <c r="U1592" s="39">
        <f t="shared" si="334"/>
        <v>4.2685327215542301E-2</v>
      </c>
      <c r="V1592" s="39">
        <f t="shared" si="335"/>
        <v>3.2380151210893438E-2</v>
      </c>
      <c r="W1592" s="39">
        <f t="shared" si="336"/>
        <v>1.0305176004648864E-2</v>
      </c>
      <c r="Z1592" s="37"/>
      <c r="AA1592" s="37"/>
    </row>
    <row r="1593" spans="1:27">
      <c r="A1593" s="1">
        <v>2003.01</v>
      </c>
      <c r="B1593" s="11">
        <v>895.84</v>
      </c>
      <c r="C1593" s="4">
        <f>C1592*2/3+C1595/3</f>
        <v>16.119999999999997</v>
      </c>
      <c r="D1593" s="11">
        <f>(2*D1592+D1595)/3</f>
        <v>28.5</v>
      </c>
      <c r="E1593" s="11">
        <v>181.7</v>
      </c>
      <c r="F1593" s="4">
        <f t="shared" si="340"/>
        <v>2003.0416666665467</v>
      </c>
      <c r="G1593" s="22">
        <v>4.05</v>
      </c>
      <c r="H1593" s="22">
        <f>G1593+100*variable_alloc_parm!B$8</f>
        <v>4.05</v>
      </c>
      <c r="I1593" s="4">
        <f t="shared" si="337"/>
        <v>1502.2699394606498</v>
      </c>
      <c r="J1593" s="4">
        <f t="shared" si="338"/>
        <v>27.032272977435337</v>
      </c>
      <c r="K1593" s="33">
        <f t="shared" si="341"/>
        <v>666071.3003264633</v>
      </c>
      <c r="L1593" s="4">
        <f t="shared" si="342"/>
        <v>47.792790313703918</v>
      </c>
      <c r="M1593" s="33">
        <f t="shared" si="339"/>
        <v>21190.203673986653</v>
      </c>
      <c r="N1593" s="15">
        <f t="shared" si="331"/>
        <v>22.89834857661322</v>
      </c>
      <c r="O1593" s="6"/>
      <c r="P1593" s="7">
        <f t="shared" si="332"/>
        <v>24.653867027835656</v>
      </c>
      <c r="Q1593" s="7"/>
      <c r="R1593" s="46">
        <f t="shared" si="333"/>
        <v>2.7698583136729481E-2</v>
      </c>
      <c r="S1593" s="22">
        <f t="shared" si="343"/>
        <v>1.0156947309972999</v>
      </c>
      <c r="T1593" s="22">
        <f t="shared" si="344"/>
        <v>37.08053717768712</v>
      </c>
      <c r="U1593" s="39">
        <f t="shared" si="334"/>
        <v>4.7440395385840217E-2</v>
      </c>
      <c r="V1593" s="39">
        <f t="shared" si="335"/>
        <v>3.0718331825776879E-2</v>
      </c>
      <c r="W1593" s="39">
        <f t="shared" si="336"/>
        <v>1.6722063560063338E-2</v>
      </c>
      <c r="Z1593" s="37"/>
      <c r="AA1593" s="37"/>
    </row>
    <row r="1594" spans="1:27">
      <c r="A1594" s="1">
        <v>2003.02</v>
      </c>
      <c r="B1594" s="11">
        <v>837.03</v>
      </c>
      <c r="C1594" s="4">
        <f>C1592/3+C1595*2/3</f>
        <v>16.169999999999998</v>
      </c>
      <c r="D1594" s="11">
        <f>(D1592+2*D1595)/3</f>
        <v>29.41</v>
      </c>
      <c r="E1594" s="11">
        <v>183.1</v>
      </c>
      <c r="F1594" s="4">
        <f t="shared" si="340"/>
        <v>2003.1249999998799</v>
      </c>
      <c r="G1594" s="22">
        <v>3.9</v>
      </c>
      <c r="H1594" s="22">
        <f>G1594+100*variable_alloc_parm!B$8</f>
        <v>3.9</v>
      </c>
      <c r="I1594" s="4">
        <f t="shared" si="337"/>
        <v>1392.9166630256693</v>
      </c>
      <c r="J1594" s="4">
        <f t="shared" si="338"/>
        <v>26.908787547788094</v>
      </c>
      <c r="K1594" s="33">
        <f t="shared" si="341"/>
        <v>618580.84633858665</v>
      </c>
      <c r="L1594" s="4">
        <f t="shared" si="342"/>
        <v>48.941709448388863</v>
      </c>
      <c r="M1594" s="33">
        <f t="shared" si="339"/>
        <v>21734.540805966131</v>
      </c>
      <c r="N1594" s="15">
        <f t="shared" si="331"/>
        <v>21.214102123415284</v>
      </c>
      <c r="O1594" s="6"/>
      <c r="P1594" s="7">
        <f t="shared" si="332"/>
        <v>22.853826114365582</v>
      </c>
      <c r="Q1594" s="7"/>
      <c r="R1594" s="46">
        <f t="shared" si="333"/>
        <v>3.3093626579452119E-2</v>
      </c>
      <c r="S1594" s="22">
        <f t="shared" si="343"/>
        <v>1.0106729743502778</v>
      </c>
      <c r="T1594" s="22">
        <f t="shared" si="344"/>
        <v>37.374535132192285</v>
      </c>
      <c r="U1594" s="39">
        <f t="shared" si="334"/>
        <v>5.6792613215519205E-2</v>
      </c>
      <c r="V1594" s="39">
        <f t="shared" si="335"/>
        <v>2.8579602659118741E-2</v>
      </c>
      <c r="W1594" s="39">
        <f t="shared" si="336"/>
        <v>2.8213010556400464E-2</v>
      </c>
      <c r="Z1594" s="37"/>
      <c r="AA1594" s="37"/>
    </row>
    <row r="1595" spans="1:27">
      <c r="A1595" s="1">
        <v>2003.03</v>
      </c>
      <c r="B1595" s="11">
        <v>846.63</v>
      </c>
      <c r="C1595" s="4">
        <v>16.22</v>
      </c>
      <c r="D1595" s="11">
        <v>30.32</v>
      </c>
      <c r="E1595" s="11">
        <v>184.2</v>
      </c>
      <c r="F1595" s="4">
        <f t="shared" si="340"/>
        <v>2003.2083333332132</v>
      </c>
      <c r="G1595" s="22">
        <v>3.81</v>
      </c>
      <c r="H1595" s="22">
        <f>G1595+100*variable_alloc_parm!B$8</f>
        <v>3.81</v>
      </c>
      <c r="I1595" s="4">
        <f t="shared" si="337"/>
        <v>1400.4786156351795</v>
      </c>
      <c r="J1595" s="4">
        <f t="shared" si="338"/>
        <v>26.830803474484259</v>
      </c>
      <c r="K1595" s="33">
        <f t="shared" si="341"/>
        <v>622931.97824724694</v>
      </c>
      <c r="L1595" s="4">
        <f t="shared" si="342"/>
        <v>50.154744842562437</v>
      </c>
      <c r="M1595" s="33">
        <f t="shared" si="339"/>
        <v>22308.797916984426</v>
      </c>
      <c r="N1595" s="15">
        <f t="shared" si="331"/>
        <v>21.30971902699099</v>
      </c>
      <c r="O1595" s="6"/>
      <c r="P1595" s="7">
        <f t="shared" si="332"/>
        <v>22.969623651201289</v>
      </c>
      <c r="Q1595" s="7"/>
      <c r="R1595" s="46">
        <f t="shared" si="333"/>
        <v>3.4038561227224658E-2</v>
      </c>
      <c r="S1595" s="22">
        <f t="shared" si="343"/>
        <v>0.99088969647979586</v>
      </c>
      <c r="T1595" s="22">
        <f t="shared" si="344"/>
        <v>37.54785834246389</v>
      </c>
      <c r="U1595" s="39">
        <f t="shared" si="334"/>
        <v>5.8617724612823441E-2</v>
      </c>
      <c r="V1595" s="39">
        <f t="shared" si="335"/>
        <v>2.8189574612293988E-2</v>
      </c>
      <c r="W1595" s="39">
        <f t="shared" si="336"/>
        <v>3.0428150000529453E-2</v>
      </c>
      <c r="Z1595" s="37"/>
      <c r="AA1595" s="37"/>
    </row>
    <row r="1596" spans="1:27">
      <c r="A1596" s="1">
        <v>2003.04</v>
      </c>
      <c r="B1596" s="11">
        <v>890.03</v>
      </c>
      <c r="C1596" s="4">
        <f>C1595*2/3+C1598/3</f>
        <v>16.203333333333333</v>
      </c>
      <c r="D1596" s="11">
        <f>(2*D1595+D1598)/3</f>
        <v>31.73</v>
      </c>
      <c r="E1596" s="11">
        <v>183.8</v>
      </c>
      <c r="F1596" s="4">
        <f t="shared" si="340"/>
        <v>2003.2916666665465</v>
      </c>
      <c r="G1596" s="22">
        <v>3.96</v>
      </c>
      <c r="H1596" s="22">
        <f>G1596+100*variable_alloc_parm!B$8</f>
        <v>3.96</v>
      </c>
      <c r="I1596" s="4">
        <f t="shared" si="337"/>
        <v>1475.4741077257888</v>
      </c>
      <c r="J1596" s="4">
        <f t="shared" si="338"/>
        <v>26.861565107000366</v>
      </c>
      <c r="K1596" s="33">
        <f t="shared" si="341"/>
        <v>657285.59162490279</v>
      </c>
      <c r="L1596" s="4">
        <f t="shared" si="342"/>
        <v>52.601365614798695</v>
      </c>
      <c r="M1596" s="33">
        <f t="shared" si="339"/>
        <v>23432.549264921592</v>
      </c>
      <c r="N1596" s="15">
        <f t="shared" si="331"/>
        <v>22.427939577730893</v>
      </c>
      <c r="O1596" s="6"/>
      <c r="P1596" s="7">
        <f t="shared" si="332"/>
        <v>24.186166302446409</v>
      </c>
      <c r="Q1596" s="7"/>
      <c r="R1596" s="46">
        <f t="shared" si="333"/>
        <v>2.9690936600992937E-2</v>
      </c>
      <c r="S1596" s="22">
        <f t="shared" si="343"/>
        <v>1.0358298898509803</v>
      </c>
      <c r="T1596" s="22">
        <f t="shared" si="344"/>
        <v>37.286756110851371</v>
      </c>
      <c r="U1596" s="39">
        <f t="shared" si="334"/>
        <v>5.4582850447928655E-2</v>
      </c>
      <c r="V1596" s="39">
        <f t="shared" si="335"/>
        <v>3.1035894362941185E-2</v>
      </c>
      <c r="W1596" s="39">
        <f t="shared" si="336"/>
        <v>2.3546956084987469E-2</v>
      </c>
      <c r="Z1596" s="37"/>
      <c r="AA1596" s="37"/>
    </row>
    <row r="1597" spans="1:27">
      <c r="A1597" s="1">
        <v>2003.05</v>
      </c>
      <c r="B1597" s="11">
        <v>935.96</v>
      </c>
      <c r="C1597" s="4">
        <f>C1595/3+C1598*2/3</f>
        <v>16.186666666666667</v>
      </c>
      <c r="D1597" s="11">
        <f>(D1595+2*D1598)/3</f>
        <v>33.139999999999993</v>
      </c>
      <c r="E1597" s="11">
        <v>183.5</v>
      </c>
      <c r="F1597" s="4">
        <f t="shared" si="340"/>
        <v>2003.3749999998797</v>
      </c>
      <c r="G1597" s="22">
        <v>3.57</v>
      </c>
      <c r="H1597" s="22">
        <f>G1597+100*variable_alloc_parm!B$8</f>
        <v>3.57</v>
      </c>
      <c r="I1597" s="4">
        <f t="shared" si="337"/>
        <v>1554.1526539509539</v>
      </c>
      <c r="J1597" s="4">
        <f t="shared" si="338"/>
        <v>26.877805631244328</v>
      </c>
      <c r="K1597" s="33">
        <f t="shared" si="341"/>
        <v>693332.63172993006</v>
      </c>
      <c r="L1597" s="4">
        <f t="shared" si="342"/>
        <v>55.028653950953675</v>
      </c>
      <c r="M1597" s="33">
        <f t="shared" si="339"/>
        <v>24549.172417122398</v>
      </c>
      <c r="N1597" s="15">
        <f t="shared" si="331"/>
        <v>23.591080453481485</v>
      </c>
      <c r="O1597" s="6"/>
      <c r="P1597" s="7">
        <f t="shared" si="332"/>
        <v>25.450023010176366</v>
      </c>
      <c r="Q1597" s="7"/>
      <c r="R1597" s="46">
        <f t="shared" si="333"/>
        <v>3.1083031209145136E-2</v>
      </c>
      <c r="S1597" s="22">
        <f t="shared" si="343"/>
        <v>1.0232207089359318</v>
      </c>
      <c r="T1597" s="22">
        <f t="shared" si="344"/>
        <v>38.685879913582632</v>
      </c>
      <c r="U1597" s="39">
        <f t="shared" si="334"/>
        <v>5.3484219096966212E-2</v>
      </c>
      <c r="V1597" s="39">
        <f t="shared" si="335"/>
        <v>2.5629169711678612E-2</v>
      </c>
      <c r="W1597" s="39">
        <f t="shared" si="336"/>
        <v>2.78550493852876E-2</v>
      </c>
      <c r="Z1597" s="37"/>
      <c r="AA1597" s="37"/>
    </row>
    <row r="1598" spans="1:27">
      <c r="A1598" s="1">
        <v>2003.06</v>
      </c>
      <c r="B1598" s="11">
        <v>988</v>
      </c>
      <c r="C1598" s="4">
        <v>16.170000000000002</v>
      </c>
      <c r="D1598" s="11">
        <v>34.549999999999997</v>
      </c>
      <c r="E1598" s="11">
        <v>183.7</v>
      </c>
      <c r="F1598" s="4">
        <f t="shared" si="340"/>
        <v>2003.458333333213</v>
      </c>
      <c r="G1598" s="22">
        <v>3.33</v>
      </c>
      <c r="H1598" s="22">
        <f>G1598+100*variable_alloc_parm!B$8</f>
        <v>3.33</v>
      </c>
      <c r="I1598" s="4">
        <f t="shared" si="337"/>
        <v>1638.7784431137727</v>
      </c>
      <c r="J1598" s="4">
        <f t="shared" si="338"/>
        <v>26.820898203592826</v>
      </c>
      <c r="K1598" s="33">
        <f t="shared" si="341"/>
        <v>732082.66782673902</v>
      </c>
      <c r="L1598" s="4">
        <f t="shared" si="342"/>
        <v>57.307485029940125</v>
      </c>
      <c r="M1598" s="33">
        <f t="shared" si="339"/>
        <v>25600.664143131409</v>
      </c>
      <c r="N1598" s="15">
        <f t="shared" si="331"/>
        <v>24.832223259531055</v>
      </c>
      <c r="O1598" s="6"/>
      <c r="P1598" s="7">
        <f t="shared" si="332"/>
        <v>26.796570516909881</v>
      </c>
      <c r="Q1598" s="7"/>
      <c r="R1598" s="46">
        <f t="shared" si="333"/>
        <v>3.1333994639806302E-2</v>
      </c>
      <c r="S1598" s="22">
        <f t="shared" si="343"/>
        <v>0.94958828459829892</v>
      </c>
      <c r="T1598" s="22">
        <f t="shared" si="344"/>
        <v>39.541096907599318</v>
      </c>
      <c r="U1598" s="39">
        <f t="shared" si="334"/>
        <v>4.6344699938422274E-2</v>
      </c>
      <c r="V1598" s="39">
        <f t="shared" si="335"/>
        <v>1.9908768324140791E-2</v>
      </c>
      <c r="W1598" s="39">
        <f t="shared" si="336"/>
        <v>2.6435931614281483E-2</v>
      </c>
      <c r="Z1598" s="37"/>
      <c r="AA1598" s="37"/>
    </row>
    <row r="1599" spans="1:27">
      <c r="A1599" s="1">
        <v>2003.07</v>
      </c>
      <c r="B1599" s="11">
        <v>992.54</v>
      </c>
      <c r="C1599" s="4">
        <f>C1598*2/3+C1601/3</f>
        <v>16.310000000000002</v>
      </c>
      <c r="D1599" s="11">
        <f>(2*D1598+D1601)/3</f>
        <v>35.893333333333331</v>
      </c>
      <c r="E1599" s="11">
        <v>183.9</v>
      </c>
      <c r="F1599" s="4">
        <f t="shared" si="340"/>
        <v>2003.5416666665462</v>
      </c>
      <c r="G1599" s="22">
        <v>3.98</v>
      </c>
      <c r="H1599" s="22">
        <f>G1599+100*variable_alloc_parm!B$8</f>
        <v>3.98</v>
      </c>
      <c r="I1599" s="4">
        <f t="shared" si="337"/>
        <v>1644.5184230560087</v>
      </c>
      <c r="J1599" s="4">
        <f t="shared" si="338"/>
        <v>27.023692224034807</v>
      </c>
      <c r="K1599" s="33">
        <f t="shared" si="341"/>
        <v>735652.87052586593</v>
      </c>
      <c r="L1599" s="4">
        <f t="shared" si="342"/>
        <v>59.470900851912269</v>
      </c>
      <c r="M1599" s="33">
        <f t="shared" si="339"/>
        <v>26603.495777911634</v>
      </c>
      <c r="N1599" s="15">
        <f t="shared" si="331"/>
        <v>24.867329101268776</v>
      </c>
      <c r="O1599" s="6"/>
      <c r="P1599" s="7">
        <f t="shared" si="332"/>
        <v>26.841910907521086</v>
      </c>
      <c r="Q1599" s="7"/>
      <c r="R1599" s="46">
        <f t="shared" si="333"/>
        <v>2.488861521116164E-2</v>
      </c>
      <c r="S1599" s="22">
        <f t="shared" si="343"/>
        <v>0.96568817971770871</v>
      </c>
      <c r="T1599" s="22">
        <f t="shared" si="344"/>
        <v>37.506927405499859</v>
      </c>
      <c r="U1599" s="39">
        <f t="shared" si="334"/>
        <v>4.9151232024463143E-2</v>
      </c>
      <c r="V1599" s="39">
        <f t="shared" si="335"/>
        <v>2.2932504535952747E-2</v>
      </c>
      <c r="W1599" s="39">
        <f t="shared" si="336"/>
        <v>2.6218727488510396E-2</v>
      </c>
      <c r="Z1599" s="37"/>
      <c r="AA1599" s="37"/>
    </row>
    <row r="1600" spans="1:27">
      <c r="A1600" s="1">
        <v>2003.08</v>
      </c>
      <c r="B1600" s="11">
        <v>989.53</v>
      </c>
      <c r="C1600" s="4">
        <f>C1598/3+C1601*2/3</f>
        <v>16.450000000000003</v>
      </c>
      <c r="D1600" s="11">
        <f>(D1598+2*D1601)/3</f>
        <v>37.236666666666665</v>
      </c>
      <c r="E1600" s="11">
        <v>184.6</v>
      </c>
      <c r="F1600" s="4">
        <f t="shared" si="340"/>
        <v>2003.6249999998795</v>
      </c>
      <c r="G1600" s="22">
        <v>4.45</v>
      </c>
      <c r="H1600" s="22">
        <f>G1600+100*variable_alloc_parm!B$8</f>
        <v>4.45</v>
      </c>
      <c r="I1600" s="4">
        <f t="shared" si="337"/>
        <v>1633.3141440953414</v>
      </c>
      <c r="J1600" s="4">
        <f t="shared" si="338"/>
        <v>27.152302275189609</v>
      </c>
      <c r="K1600" s="33">
        <f t="shared" si="341"/>
        <v>731652.97357841406</v>
      </c>
      <c r="L1600" s="4">
        <f t="shared" si="342"/>
        <v>61.462688696280253</v>
      </c>
      <c r="M1600" s="33">
        <f t="shared" si="339"/>
        <v>27532.584047795299</v>
      </c>
      <c r="N1600" s="15">
        <f t="shared" si="331"/>
        <v>24.642251409932165</v>
      </c>
      <c r="O1600" s="6"/>
      <c r="P1600" s="7">
        <f t="shared" si="332"/>
        <v>26.606108883763625</v>
      </c>
      <c r="Q1600" s="7"/>
      <c r="R1600" s="46">
        <f t="shared" si="333"/>
        <v>2.0661744197436174E-2</v>
      </c>
      <c r="S1600" s="22">
        <f t="shared" si="343"/>
        <v>1.0182397843694471</v>
      </c>
      <c r="T1600" s="22">
        <f t="shared" si="344"/>
        <v>36.082650854337139</v>
      </c>
      <c r="U1600" s="39">
        <f t="shared" si="334"/>
        <v>4.9863920737950096E-2</v>
      </c>
      <c r="V1600" s="39">
        <f t="shared" si="335"/>
        <v>2.5566053596593363E-2</v>
      </c>
      <c r="W1600" s="39">
        <f t="shared" si="336"/>
        <v>2.4297867141356733E-2</v>
      </c>
      <c r="Z1600" s="37"/>
      <c r="AA1600" s="37"/>
    </row>
    <row r="1601" spans="1:27">
      <c r="A1601" s="1">
        <v>2003.09</v>
      </c>
      <c r="B1601" s="11">
        <v>1019.44</v>
      </c>
      <c r="C1601" s="4">
        <v>16.59</v>
      </c>
      <c r="D1601" s="11">
        <v>38.58</v>
      </c>
      <c r="E1601" s="11">
        <v>185.2</v>
      </c>
      <c r="F1601" s="4">
        <f t="shared" si="340"/>
        <v>2003.7083333332127</v>
      </c>
      <c r="G1601" s="22">
        <v>4.2699999999999996</v>
      </c>
      <c r="H1601" s="22">
        <f>G1601+100*variable_alloc_parm!B$8</f>
        <v>4.2699999999999996</v>
      </c>
      <c r="I1601" s="4">
        <f t="shared" si="337"/>
        <v>1677.2320086393095</v>
      </c>
      <c r="J1601" s="4">
        <f t="shared" si="338"/>
        <v>27.294670626349898</v>
      </c>
      <c r="K1601" s="33">
        <f t="shared" si="341"/>
        <v>752345.14837296063</v>
      </c>
      <c r="L1601" s="4">
        <f t="shared" si="342"/>
        <v>63.47368250539958</v>
      </c>
      <c r="M1601" s="33">
        <f t="shared" si="339"/>
        <v>28471.980522864331</v>
      </c>
      <c r="N1601" s="15">
        <f t="shared" ref="N1601:N1664" si="345">I1601/AVERAGE(L1481:L1600)</f>
        <v>25.243686752606258</v>
      </c>
      <c r="O1601" s="6"/>
      <c r="P1601" s="7">
        <f t="shared" ref="P1601:P1664" si="346">K1601/AVERAGE(M1481:M1600)</f>
        <v>27.261410549557141</v>
      </c>
      <c r="Q1601" s="7"/>
      <c r="R1601" s="46">
        <f t="shared" ref="R1601:R1664" si="347">1/N1601-(H1601/100-(((E1601/E1481)^(1/10))-1))</f>
        <v>2.1615329750958152E-2</v>
      </c>
      <c r="S1601" s="22">
        <f t="shared" si="343"/>
        <v>1.0019452235199675</v>
      </c>
      <c r="T1601" s="22">
        <f t="shared" si="344"/>
        <v>36.621759986223132</v>
      </c>
      <c r="U1601" s="39">
        <f t="shared" si="334"/>
        <v>4.8061961055922531E-2</v>
      </c>
      <c r="V1601" s="39">
        <f t="shared" si="335"/>
        <v>2.3540634193147669E-2</v>
      </c>
      <c r="W1601" s="39">
        <f t="shared" si="336"/>
        <v>2.4521326862774862E-2</v>
      </c>
      <c r="Z1601" s="37"/>
      <c r="AA1601" s="37"/>
    </row>
    <row r="1602" spans="1:27">
      <c r="A1602" s="1">
        <v>2003.1</v>
      </c>
      <c r="B1602" s="11">
        <v>1038.73</v>
      </c>
      <c r="C1602" s="4">
        <f>C1601*2/3+C1604/3</f>
        <v>16.856666666666669</v>
      </c>
      <c r="D1602" s="11">
        <f>(2*D1601+D1604)/3</f>
        <v>41.966666666666669</v>
      </c>
      <c r="E1602" s="11">
        <v>185</v>
      </c>
      <c r="F1602" s="4">
        <f t="shared" si="340"/>
        <v>2003.791666666546</v>
      </c>
      <c r="G1602" s="22">
        <v>4.29</v>
      </c>
      <c r="H1602" s="22">
        <f>G1602+100*variable_alloc_parm!B$8</f>
        <v>4.29</v>
      </c>
      <c r="I1602" s="4">
        <f t="shared" si="337"/>
        <v>1710.8163837837842</v>
      </c>
      <c r="J1602" s="4">
        <f t="shared" si="338"/>
        <v>27.763385585585596</v>
      </c>
      <c r="K1602" s="33">
        <f t="shared" si="341"/>
        <v>768447.67857308313</v>
      </c>
      <c r="L1602" s="4">
        <f t="shared" si="342"/>
        <v>69.120234234234246</v>
      </c>
      <c r="M1602" s="33">
        <f t="shared" si="339"/>
        <v>31046.74706367428</v>
      </c>
      <c r="N1602" s="15">
        <f t="shared" si="345"/>
        <v>25.682756070579689</v>
      </c>
      <c r="O1602" s="6"/>
      <c r="P1602" s="7">
        <f t="shared" si="346"/>
        <v>27.740905417972638</v>
      </c>
      <c r="Q1602" s="7"/>
      <c r="R1602" s="46">
        <f t="shared" si="347"/>
        <v>2.0204667534416569E-2</v>
      </c>
      <c r="S1602" s="22">
        <f t="shared" si="343"/>
        <v>1.0027688186955976</v>
      </c>
      <c r="T1602" s="22">
        <f t="shared" si="344"/>
        <v>36.732665600491032</v>
      </c>
      <c r="U1602" s="39">
        <f t="shared" ref="U1602:U1665" si="348">(($K1722/$K1602)^(1/10)-1)</f>
        <v>4.8309882762154199E-2</v>
      </c>
      <c r="V1602" s="39">
        <f t="shared" ref="V1602:V1665" si="349">(($T1722/$T1602)^(1/10)-1)</f>
        <v>2.5415094467890587E-2</v>
      </c>
      <c r="W1602" s="39">
        <f t="shared" ref="W1602:W1665" si="350">U1602-V1602</f>
        <v>2.2894788294263613E-2</v>
      </c>
      <c r="Z1602" s="37"/>
      <c r="AA1602" s="37"/>
    </row>
    <row r="1603" spans="1:27">
      <c r="A1603" s="1">
        <v>2003.11</v>
      </c>
      <c r="B1603" s="11">
        <v>1049.9000000000001</v>
      </c>
      <c r="C1603" s="4">
        <f>C1601/3+C1604*2/3</f>
        <v>17.123333333333335</v>
      </c>
      <c r="D1603" s="11">
        <f>(D1601+2*D1604)/3</f>
        <v>45.353333333333332</v>
      </c>
      <c r="E1603" s="11">
        <v>184.5</v>
      </c>
      <c r="F1603" s="4">
        <f t="shared" si="340"/>
        <v>2003.8749999998793</v>
      </c>
      <c r="G1603" s="22">
        <v>4.3</v>
      </c>
      <c r="H1603" s="22">
        <f>G1603+100*variable_alloc_parm!B$8</f>
        <v>4.3</v>
      </c>
      <c r="I1603" s="4">
        <f t="shared" si="337"/>
        <v>1733.8998915989164</v>
      </c>
      <c r="J1603" s="4">
        <f t="shared" si="338"/>
        <v>28.279022583559176</v>
      </c>
      <c r="K1603" s="33">
        <f t="shared" si="341"/>
        <v>779874.60937478568</v>
      </c>
      <c r="L1603" s="4">
        <f t="shared" si="342"/>
        <v>74.900599819331532</v>
      </c>
      <c r="M1603" s="33">
        <f t="shared" si="339"/>
        <v>33688.840001121796</v>
      </c>
      <c r="N1603" s="15">
        <f t="shared" si="345"/>
        <v>25.94679821842012</v>
      </c>
      <c r="O1603" s="6"/>
      <c r="P1603" s="7">
        <f t="shared" si="346"/>
        <v>28.030020810957996</v>
      </c>
      <c r="Q1603" s="7"/>
      <c r="R1603" s="46">
        <f t="shared" si="347"/>
        <v>1.9361050279535413E-2</v>
      </c>
      <c r="S1603" s="22">
        <f t="shared" si="343"/>
        <v>1.0060052418393521</v>
      </c>
      <c r="T1603" s="22">
        <f t="shared" si="344"/>
        <v>36.934193837250888</v>
      </c>
      <c r="U1603" s="39">
        <f t="shared" si="348"/>
        <v>5.0951445981842758E-2</v>
      </c>
      <c r="V1603" s="39">
        <f t="shared" si="349"/>
        <v>2.4395523633293781E-2</v>
      </c>
      <c r="W1603" s="39">
        <f t="shared" si="350"/>
        <v>2.6555922348548977E-2</v>
      </c>
      <c r="Z1603" s="37"/>
      <c r="AA1603" s="37"/>
    </row>
    <row r="1604" spans="1:27">
      <c r="A1604" s="1">
        <v>2003.12</v>
      </c>
      <c r="B1604" s="11">
        <v>1080.6400000000001</v>
      </c>
      <c r="C1604" s="4">
        <v>17.39</v>
      </c>
      <c r="D1604" s="11">
        <v>48.74</v>
      </c>
      <c r="E1604" s="11">
        <v>184.3</v>
      </c>
      <c r="F1604" s="4">
        <f t="shared" si="340"/>
        <v>2003.9583333332125</v>
      </c>
      <c r="G1604" s="22">
        <v>4.2699999999999996</v>
      </c>
      <c r="H1604" s="22">
        <f>G1604+100*variable_alloc_parm!B$8</f>
        <v>4.2699999999999996</v>
      </c>
      <c r="I1604" s="4">
        <f t="shared" si="337"/>
        <v>1786.6034074877921</v>
      </c>
      <c r="J1604" s="4">
        <f t="shared" si="338"/>
        <v>28.750586001085193</v>
      </c>
      <c r="K1604" s="33">
        <f t="shared" si="341"/>
        <v>804657.25210036826</v>
      </c>
      <c r="L1604" s="4">
        <f t="shared" si="342"/>
        <v>80.580998372219213</v>
      </c>
      <c r="M1604" s="33">
        <f t="shared" si="339"/>
        <v>36292.377172205306</v>
      </c>
      <c r="N1604" s="15">
        <f t="shared" si="345"/>
        <v>26.635170511081537</v>
      </c>
      <c r="O1604" s="6"/>
      <c r="P1604" s="7">
        <f t="shared" si="346"/>
        <v>28.775402120617279</v>
      </c>
      <c r="Q1604" s="7"/>
      <c r="R1604" s="46">
        <f t="shared" si="347"/>
        <v>1.8553955987951551E-2</v>
      </c>
      <c r="S1604" s="22">
        <f t="shared" si="343"/>
        <v>1.0133000624235571</v>
      </c>
      <c r="T1604" s="22">
        <f t="shared" si="344"/>
        <v>37.196313810768032</v>
      </c>
      <c r="U1604" s="39">
        <f t="shared" si="348"/>
        <v>4.9262203353877876E-2</v>
      </c>
      <c r="V1604" s="39">
        <f t="shared" si="349"/>
        <v>2.2317682409381812E-2</v>
      </c>
      <c r="W1604" s="39">
        <f t="shared" si="350"/>
        <v>2.6944520944496064E-2</v>
      </c>
      <c r="Z1604" s="37"/>
      <c r="AA1604" s="37"/>
    </row>
    <row r="1605" spans="1:27">
      <c r="A1605" s="1">
        <v>2004.01</v>
      </c>
      <c r="B1605" s="11">
        <v>1132.52</v>
      </c>
      <c r="C1605" s="4">
        <f>C1604*2/3+C1607/3</f>
        <v>17.600000000000001</v>
      </c>
      <c r="D1605" s="11">
        <f>(2*D1604+D1607)/3</f>
        <v>49.826666666666675</v>
      </c>
      <c r="E1605" s="11">
        <v>185.2</v>
      </c>
      <c r="F1605" s="4">
        <f t="shared" si="340"/>
        <v>2004.0416666665458</v>
      </c>
      <c r="G1605" s="22">
        <v>4.1500000000000004</v>
      </c>
      <c r="H1605" s="22">
        <f>G1605+100*variable_alloc_parm!B$8</f>
        <v>4.1500000000000004</v>
      </c>
      <c r="I1605" s="4">
        <f t="shared" si="337"/>
        <v>1863.2766954643632</v>
      </c>
      <c r="J1605" s="4">
        <f t="shared" si="338"/>
        <v>28.956371490280784</v>
      </c>
      <c r="K1605" s="33">
        <f t="shared" si="341"/>
        <v>840276.44985043001</v>
      </c>
      <c r="L1605" s="4">
        <f t="shared" si="342"/>
        <v>81.977242620590388</v>
      </c>
      <c r="M1605" s="33">
        <f t="shared" si="339"/>
        <v>36969.037698713873</v>
      </c>
      <c r="N1605" s="15">
        <f t="shared" si="345"/>
        <v>27.65854035573658</v>
      </c>
      <c r="O1605" s="6"/>
      <c r="P1605" s="7">
        <f t="shared" si="346"/>
        <v>29.87967811442498</v>
      </c>
      <c r="Q1605" s="7"/>
      <c r="R1605" s="46">
        <f t="shared" si="347"/>
        <v>1.8583060527543396E-2</v>
      </c>
      <c r="S1605" s="22">
        <f t="shared" si="343"/>
        <v>1.0091595293478566</v>
      </c>
      <c r="T1605" s="22">
        <f t="shared" si="344"/>
        <v>37.507863367739567</v>
      </c>
      <c r="U1605" s="39">
        <f t="shared" si="348"/>
        <v>4.534764793574686E-2</v>
      </c>
      <c r="V1605" s="39">
        <f t="shared" si="349"/>
        <v>2.1683578182034369E-2</v>
      </c>
      <c r="W1605" s="39">
        <f t="shared" si="350"/>
        <v>2.3664069753712491E-2</v>
      </c>
      <c r="Z1605" s="37"/>
      <c r="AA1605" s="37"/>
    </row>
    <row r="1606" spans="1:27">
      <c r="A1606" s="1">
        <v>2004.02</v>
      </c>
      <c r="B1606" s="11">
        <v>1143.3599999999999</v>
      </c>
      <c r="C1606" s="4">
        <f>C1604/3+C1607*2/3</f>
        <v>17.810000000000002</v>
      </c>
      <c r="D1606" s="11">
        <f>(D1604+2*D1607)/3</f>
        <v>50.913333333333334</v>
      </c>
      <c r="E1606" s="11">
        <v>186.2</v>
      </c>
      <c r="F1606" s="4">
        <f t="shared" si="340"/>
        <v>2004.124999999879</v>
      </c>
      <c r="G1606" s="22">
        <v>4.08</v>
      </c>
      <c r="H1606" s="22">
        <f>G1606+100*variable_alloc_parm!B$8</f>
        <v>4.08</v>
      </c>
      <c r="I1606" s="4">
        <f t="shared" si="337"/>
        <v>1871.0085499462946</v>
      </c>
      <c r="J1606" s="4">
        <f t="shared" si="338"/>
        <v>29.144505907626218</v>
      </c>
      <c r="K1606" s="33">
        <f t="shared" si="341"/>
        <v>844858.52941238962</v>
      </c>
      <c r="L1606" s="4">
        <f t="shared" si="342"/>
        <v>83.315213032581482</v>
      </c>
      <c r="M1606" s="33">
        <f t="shared" si="339"/>
        <v>37621.190112897777</v>
      </c>
      <c r="N1606" s="15">
        <f t="shared" si="345"/>
        <v>27.650862036740225</v>
      </c>
      <c r="O1606" s="6"/>
      <c r="P1606" s="7">
        <f t="shared" si="346"/>
        <v>29.869912101543242</v>
      </c>
      <c r="Q1606" s="7"/>
      <c r="R1606" s="46">
        <f t="shared" si="347"/>
        <v>1.9494926722588679E-2</v>
      </c>
      <c r="S1606" s="22">
        <f t="shared" si="343"/>
        <v>1.0240001099502261</v>
      </c>
      <c r="T1606" s="22">
        <f t="shared" si="344"/>
        <v>37.648134081683594</v>
      </c>
      <c r="U1606" s="39">
        <f t="shared" si="348"/>
        <v>4.4259838515704253E-2</v>
      </c>
      <c r="V1606" s="39">
        <f t="shared" si="349"/>
        <v>2.2488257235787845E-2</v>
      </c>
      <c r="W1606" s="39">
        <f t="shared" si="350"/>
        <v>2.1771581279916408E-2</v>
      </c>
      <c r="Z1606" s="37"/>
      <c r="AA1606" s="37"/>
    </row>
    <row r="1607" spans="1:27">
      <c r="A1607" s="1">
        <v>2004.03</v>
      </c>
      <c r="B1607" s="11">
        <v>1123.98</v>
      </c>
      <c r="C1607" s="4">
        <v>18.02</v>
      </c>
      <c r="D1607" s="11">
        <v>52</v>
      </c>
      <c r="E1607" s="11">
        <v>187.4</v>
      </c>
      <c r="F1607" s="4">
        <f t="shared" si="340"/>
        <v>2004.2083333332123</v>
      </c>
      <c r="G1607" s="22">
        <v>3.83</v>
      </c>
      <c r="H1607" s="22">
        <f>G1607+100*variable_alloc_parm!B$8</f>
        <v>3.83</v>
      </c>
      <c r="I1607" s="4">
        <f t="shared" si="337"/>
        <v>1827.5171077908221</v>
      </c>
      <c r="J1607" s="4">
        <f t="shared" si="338"/>
        <v>29.299327641408752</v>
      </c>
      <c r="K1607" s="33">
        <f t="shared" si="341"/>
        <v>826322.37665643299</v>
      </c>
      <c r="L1607" s="4">
        <f t="shared" si="342"/>
        <v>84.54855923159019</v>
      </c>
      <c r="M1607" s="33">
        <f t="shared" si="339"/>
        <v>38229.117587621229</v>
      </c>
      <c r="N1607" s="15">
        <f t="shared" si="345"/>
        <v>26.886530384035872</v>
      </c>
      <c r="O1607" s="6"/>
      <c r="P1607" s="7">
        <f t="shared" si="346"/>
        <v>29.043714557354289</v>
      </c>
      <c r="Q1607" s="7"/>
      <c r="R1607" s="46">
        <f t="shared" si="347"/>
        <v>2.3332519821487499E-2</v>
      </c>
      <c r="S1607" s="22">
        <f t="shared" si="343"/>
        <v>0.96136718753835781</v>
      </c>
      <c r="T1607" s="22">
        <f t="shared" si="344"/>
        <v>38.304830941055897</v>
      </c>
      <c r="U1607" s="39">
        <f t="shared" si="348"/>
        <v>4.8722280256294548E-2</v>
      </c>
      <c r="V1607" s="39">
        <f t="shared" si="349"/>
        <v>2.0208304528105625E-2</v>
      </c>
      <c r="W1607" s="39">
        <f t="shared" si="350"/>
        <v>2.8513975728188923E-2</v>
      </c>
      <c r="Z1607" s="37"/>
      <c r="AA1607" s="37"/>
    </row>
    <row r="1608" spans="1:27">
      <c r="A1608" s="1">
        <v>2004.04</v>
      </c>
      <c r="B1608" s="11">
        <v>1133.3599999999999</v>
      </c>
      <c r="C1608" s="4">
        <f>C1607*2/3+C1610/3</f>
        <v>18.213333333333335</v>
      </c>
      <c r="D1608" s="11">
        <f>(2*D1607+D1610)/3</f>
        <v>53.383333333333333</v>
      </c>
      <c r="E1608" s="11">
        <v>188</v>
      </c>
      <c r="F1608" s="4">
        <f t="shared" si="340"/>
        <v>2004.2916666665456</v>
      </c>
      <c r="G1608" s="22">
        <v>4.3499999999999996</v>
      </c>
      <c r="H1608" s="22">
        <f>G1608+100*variable_alloc_parm!B$8</f>
        <v>4.3499999999999996</v>
      </c>
      <c r="I1608" s="4">
        <f t="shared" si="337"/>
        <v>1836.8871914893618</v>
      </c>
      <c r="J1608" s="4">
        <f t="shared" si="338"/>
        <v>29.519163120567381</v>
      </c>
      <c r="K1608" s="33">
        <f t="shared" si="341"/>
        <v>831671.3855431159</v>
      </c>
      <c r="L1608" s="4">
        <f t="shared" si="342"/>
        <v>86.5207535460993</v>
      </c>
      <c r="M1608" s="33">
        <f t="shared" si="339"/>
        <v>39173.246627941109</v>
      </c>
      <c r="N1608" s="15">
        <f t="shared" si="345"/>
        <v>26.900577508444893</v>
      </c>
      <c r="O1608" s="6"/>
      <c r="P1608" s="7">
        <f t="shared" si="346"/>
        <v>29.05829181775696</v>
      </c>
      <c r="Q1608" s="7"/>
      <c r="R1608" s="46">
        <f t="shared" si="347"/>
        <v>1.8301491150888104E-2</v>
      </c>
      <c r="S1608" s="22">
        <f t="shared" si="343"/>
        <v>0.97436889454975573</v>
      </c>
      <c r="T1608" s="22">
        <f t="shared" si="344"/>
        <v>36.707480970964106</v>
      </c>
      <c r="U1608" s="39">
        <f t="shared" si="348"/>
        <v>4.7913877518050763E-2</v>
      </c>
      <c r="V1608" s="39">
        <f t="shared" si="349"/>
        <v>2.4546717452787581E-2</v>
      </c>
      <c r="W1608" s="39">
        <f t="shared" si="350"/>
        <v>2.3367160065263182E-2</v>
      </c>
      <c r="Z1608" s="37"/>
      <c r="AA1608" s="37"/>
    </row>
    <row r="1609" spans="1:27">
      <c r="A1609" s="1">
        <v>2004.05</v>
      </c>
      <c r="B1609" s="11">
        <v>1102.78</v>
      </c>
      <c r="C1609" s="4">
        <f>C1607/3+C1610*2/3</f>
        <v>18.406666666666666</v>
      </c>
      <c r="D1609" s="11">
        <f>(D1607+2*D1610)/3</f>
        <v>54.766666666666673</v>
      </c>
      <c r="E1609" s="11">
        <v>189.1</v>
      </c>
      <c r="F1609" s="4">
        <f t="shared" si="340"/>
        <v>2004.3749999998788</v>
      </c>
      <c r="G1609" s="22">
        <v>4.72</v>
      </c>
      <c r="H1609" s="22">
        <f>G1609+100*variable_alloc_parm!B$8</f>
        <v>4.72</v>
      </c>
      <c r="I1609" s="4">
        <f t="shared" si="337"/>
        <v>1776.9279005817032</v>
      </c>
      <c r="J1609" s="4">
        <f t="shared" si="338"/>
        <v>29.658970562312714</v>
      </c>
      <c r="K1609" s="33">
        <f t="shared" si="341"/>
        <v>805643.17669514741</v>
      </c>
      <c r="L1609" s="4">
        <f t="shared" si="342"/>
        <v>88.24644808743173</v>
      </c>
      <c r="M1609" s="33">
        <f t="shared" si="339"/>
        <v>40010.148271040081</v>
      </c>
      <c r="N1609" s="15">
        <f t="shared" si="345"/>
        <v>25.902814292943766</v>
      </c>
      <c r="O1609" s="6"/>
      <c r="P1609" s="7">
        <f t="shared" si="346"/>
        <v>27.98064484323735</v>
      </c>
      <c r="Q1609" s="7"/>
      <c r="R1609" s="46">
        <f t="shared" si="347"/>
        <v>1.6561827151167767E-2</v>
      </c>
      <c r="S1609" s="22">
        <f t="shared" si="343"/>
        <v>1.003142991174462</v>
      </c>
      <c r="T1609" s="22">
        <f t="shared" si="344"/>
        <v>35.558572179864008</v>
      </c>
      <c r="U1609" s="39">
        <f t="shared" si="348"/>
        <v>5.2485493028402663E-2</v>
      </c>
      <c r="V1609" s="39">
        <f t="shared" si="349"/>
        <v>2.9021302805778193E-2</v>
      </c>
      <c r="W1609" s="39">
        <f t="shared" si="350"/>
        <v>2.346419022262447E-2</v>
      </c>
      <c r="Z1609" s="37"/>
      <c r="AA1609" s="37"/>
    </row>
    <row r="1610" spans="1:27">
      <c r="A1610" s="1">
        <v>2004.06</v>
      </c>
      <c r="B1610" s="11">
        <v>1132.76</v>
      </c>
      <c r="C1610" s="4">
        <v>18.600000000000001</v>
      </c>
      <c r="D1610" s="11">
        <v>56.15</v>
      </c>
      <c r="E1610" s="11">
        <v>189.7</v>
      </c>
      <c r="F1610" s="4">
        <f t="shared" si="340"/>
        <v>2004.4583333332121</v>
      </c>
      <c r="G1610" s="22">
        <v>4.7300000000000004</v>
      </c>
      <c r="H1610" s="22">
        <f>G1610+100*variable_alloc_parm!B$8</f>
        <v>4.7300000000000004</v>
      </c>
      <c r="I1610" s="4">
        <f t="shared" ref="I1610:I1673" si="351">B1610*$E$1839/E1610</f>
        <v>1819.4621613073277</v>
      </c>
      <c r="J1610" s="4">
        <f t="shared" ref="J1610:J1673" si="352">C1610*$E$1839/E1610</f>
        <v>29.875698471270432</v>
      </c>
      <c r="K1610" s="33">
        <f t="shared" si="341"/>
        <v>826056.61025991326</v>
      </c>
      <c r="L1610" s="4">
        <f t="shared" si="342"/>
        <v>90.189272535582518</v>
      </c>
      <c r="M1610" s="33">
        <f t="shared" ref="M1610:M1673" si="353">L1610*(K1610/I1610)</f>
        <v>40946.960226432901</v>
      </c>
      <c r="N1610" s="15">
        <f t="shared" si="345"/>
        <v>26.401285366474912</v>
      </c>
      <c r="O1610" s="6"/>
      <c r="P1610" s="7">
        <f t="shared" si="346"/>
        <v>28.517933395288185</v>
      </c>
      <c r="Q1610" s="7"/>
      <c r="R1610" s="46">
        <f t="shared" si="347"/>
        <v>1.571076387671845E-2</v>
      </c>
      <c r="S1610" s="22">
        <f t="shared" si="343"/>
        <v>1.0223131387990259</v>
      </c>
      <c r="T1610" s="22">
        <f t="shared" si="344"/>
        <v>35.557511164384714</v>
      </c>
      <c r="U1610" s="39">
        <f t="shared" si="348"/>
        <v>5.2969389762604679E-2</v>
      </c>
      <c r="V1610" s="39">
        <f t="shared" si="349"/>
        <v>2.8692954784053093E-2</v>
      </c>
      <c r="W1610" s="39">
        <f t="shared" si="350"/>
        <v>2.4276434978551586E-2</v>
      </c>
      <c r="Z1610" s="37"/>
      <c r="AA1610" s="37"/>
    </row>
    <row r="1611" spans="1:27">
      <c r="A1611" s="1">
        <v>2004.07</v>
      </c>
      <c r="B1611" s="11">
        <v>1105.8499999999999</v>
      </c>
      <c r="C1611" s="4">
        <f>C1610*2/3+C1613/3</f>
        <v>18.786666666666669</v>
      </c>
      <c r="D1611" s="11">
        <f>(2*D1610+D1613)/3</f>
        <v>56.69</v>
      </c>
      <c r="E1611" s="11">
        <v>189.4</v>
      </c>
      <c r="F1611" s="4">
        <f t="shared" ref="F1611:F1674" si="354">F1610+1/12</f>
        <v>2004.5416666665453</v>
      </c>
      <c r="G1611" s="22">
        <v>4.5</v>
      </c>
      <c r="H1611" s="22">
        <f>G1611+100*variable_alloc_parm!B$8</f>
        <v>4.5</v>
      </c>
      <c r="I1611" s="4">
        <f t="shared" si="351"/>
        <v>1779.0522439281942</v>
      </c>
      <c r="J1611" s="4">
        <f t="shared" si="352"/>
        <v>30.223322773671249</v>
      </c>
      <c r="K1611" s="33">
        <f t="shared" ref="K1611:K1674" si="355">K1610*((I1611+(J1611/12))/I1610)</f>
        <v>808853.52387173614</v>
      </c>
      <c r="L1611" s="4">
        <f t="shared" ref="L1611:L1674" si="356">D1611*$E$1839/E1611</f>
        <v>91.200860612460417</v>
      </c>
      <c r="M1611" s="33">
        <f t="shared" si="353"/>
        <v>41464.851714327197</v>
      </c>
      <c r="N1611" s="15">
        <f t="shared" si="345"/>
        <v>25.695888646268553</v>
      </c>
      <c r="O1611" s="6"/>
      <c r="P1611" s="7">
        <f t="shared" si="346"/>
        <v>27.755514536330768</v>
      </c>
      <c r="Q1611" s="7"/>
      <c r="R1611" s="46">
        <f t="shared" si="347"/>
        <v>1.8611708650646742E-2</v>
      </c>
      <c r="S1611" s="22">
        <f t="shared" ref="S1611:S1674" si="357">((H1611/H1612+H1611/1200+((1+H1612/1200)^(-119))*(1-H1611/H1612)))</f>
        <v>1.0215024325059134</v>
      </c>
      <c r="T1611" s="22">
        <f t="shared" ref="T1611:T1674" si="358">T1610*S1610*E1610/E1611</f>
        <v>36.408488846628138</v>
      </c>
      <c r="U1611" s="39">
        <f t="shared" si="348"/>
        <v>5.6798486103663004E-2</v>
      </c>
      <c r="V1611" s="39">
        <f t="shared" si="349"/>
        <v>2.7062114127473391E-2</v>
      </c>
      <c r="W1611" s="39">
        <f t="shared" si="350"/>
        <v>2.9736371976189613E-2</v>
      </c>
      <c r="Z1611" s="37"/>
      <c r="AA1611" s="37"/>
    </row>
    <row r="1612" spans="1:27">
      <c r="A1612" s="1">
        <v>2004.08</v>
      </c>
      <c r="B1612" s="11">
        <v>1088.94</v>
      </c>
      <c r="C1612" s="4">
        <f>C1610/3+C1613*2/3</f>
        <v>18.973333333333333</v>
      </c>
      <c r="D1612" s="11">
        <f>(D1610+2*D1613)/3</f>
        <v>57.23</v>
      </c>
      <c r="E1612" s="11">
        <v>189.5</v>
      </c>
      <c r="F1612" s="4">
        <f t="shared" si="354"/>
        <v>2004.6249999998786</v>
      </c>
      <c r="G1612" s="22">
        <v>4.28</v>
      </c>
      <c r="H1612" s="22">
        <f>G1612+100*variable_alloc_parm!B$8</f>
        <v>4.28</v>
      </c>
      <c r="I1612" s="4">
        <f t="shared" si="351"/>
        <v>1750.9235778364118</v>
      </c>
      <c r="J1612" s="4">
        <f t="shared" si="352"/>
        <v>30.50751802990326</v>
      </c>
      <c r="K1612" s="33">
        <f t="shared" si="355"/>
        <v>797220.57269101974</v>
      </c>
      <c r="L1612" s="4">
        <f t="shared" si="356"/>
        <v>92.021007915567296</v>
      </c>
      <c r="M1612" s="33">
        <f t="shared" si="353"/>
        <v>41898.48235449801</v>
      </c>
      <c r="N1612" s="15">
        <f t="shared" si="345"/>
        <v>25.174462226477775</v>
      </c>
      <c r="O1612" s="6"/>
      <c r="P1612" s="7">
        <f t="shared" si="346"/>
        <v>27.192500070259669</v>
      </c>
      <c r="Q1612" s="7"/>
      <c r="R1612" s="46">
        <f t="shared" si="347"/>
        <v>2.1258461039960007E-2</v>
      </c>
      <c r="S1612" s="22">
        <f t="shared" si="357"/>
        <v>1.0157551489126513</v>
      </c>
      <c r="T1612" s="22">
        <f t="shared" si="358"/>
        <v>37.171733873243511</v>
      </c>
      <c r="U1612" s="39">
        <f t="shared" si="348"/>
        <v>5.8056338623077242E-2</v>
      </c>
      <c r="V1612" s="39">
        <f t="shared" si="349"/>
        <v>2.6398072139799389E-2</v>
      </c>
      <c r="W1612" s="39">
        <f t="shared" si="350"/>
        <v>3.1658266483277853E-2</v>
      </c>
      <c r="Z1612" s="37"/>
      <c r="AA1612" s="37"/>
    </row>
    <row r="1613" spans="1:27">
      <c r="A1613" s="1">
        <v>2004.09</v>
      </c>
      <c r="B1613" s="11">
        <v>1117.6600000000001</v>
      </c>
      <c r="C1613" s="4">
        <v>19.16</v>
      </c>
      <c r="D1613" s="11">
        <v>57.77</v>
      </c>
      <c r="E1613" s="11">
        <v>189.9</v>
      </c>
      <c r="F1613" s="4">
        <f t="shared" si="354"/>
        <v>2004.7083333332118</v>
      </c>
      <c r="G1613" s="22">
        <v>4.13</v>
      </c>
      <c r="H1613" s="22">
        <f>G1613+100*variable_alloc_parm!B$8</f>
        <v>4.13</v>
      </c>
      <c r="I1613" s="4">
        <f t="shared" si="351"/>
        <v>1793.317546076883</v>
      </c>
      <c r="J1613" s="4">
        <f t="shared" si="352"/>
        <v>30.742769878883625</v>
      </c>
      <c r="K1613" s="33">
        <f t="shared" si="355"/>
        <v>817689.62198423862</v>
      </c>
      <c r="L1613" s="4">
        <f t="shared" si="356"/>
        <v>92.693622959452355</v>
      </c>
      <c r="M1613" s="33">
        <f t="shared" si="353"/>
        <v>42265.026449930621</v>
      </c>
      <c r="N1613" s="15">
        <f t="shared" si="345"/>
        <v>25.668406776357699</v>
      </c>
      <c r="O1613" s="6"/>
      <c r="P1613" s="7">
        <f t="shared" si="346"/>
        <v>27.725340561354152</v>
      </c>
      <c r="Q1613" s="7"/>
      <c r="R1613" s="46">
        <f t="shared" si="347"/>
        <v>2.1935435271590691E-2</v>
      </c>
      <c r="S1613" s="22">
        <f t="shared" si="357"/>
        <v>1.005882764876544</v>
      </c>
      <c r="T1613" s="22">
        <f t="shared" si="358"/>
        <v>37.677848996082801</v>
      </c>
      <c r="U1613" s="39">
        <f t="shared" si="348"/>
        <v>5.7161161741678734E-2</v>
      </c>
      <c r="V1613" s="39">
        <f t="shared" si="349"/>
        <v>2.4149939721528568E-2</v>
      </c>
      <c r="W1613" s="39">
        <f t="shared" si="350"/>
        <v>3.3011222020150166E-2</v>
      </c>
      <c r="Z1613" s="37"/>
      <c r="AA1613" s="37"/>
    </row>
    <row r="1614" spans="1:27">
      <c r="A1614" s="1">
        <v>2004.1</v>
      </c>
      <c r="B1614" s="11">
        <v>1117.21</v>
      </c>
      <c r="C1614" s="4">
        <f>C1613*2/3+C1616/3</f>
        <v>19.253333333333334</v>
      </c>
      <c r="D1614" s="11">
        <f>(2*D1613+D1616)/3</f>
        <v>58.03</v>
      </c>
      <c r="E1614" s="11">
        <v>190.9</v>
      </c>
      <c r="F1614" s="4">
        <f t="shared" si="354"/>
        <v>2004.7916666665451</v>
      </c>
      <c r="G1614" s="22">
        <v>4.0999999999999996</v>
      </c>
      <c r="H1614" s="22">
        <f>G1614+100*variable_alloc_parm!B$8</f>
        <v>4.0999999999999996</v>
      </c>
      <c r="I1614" s="4">
        <f t="shared" si="351"/>
        <v>1783.2052750130961</v>
      </c>
      <c r="J1614" s="4">
        <f t="shared" si="352"/>
        <v>30.730700192072643</v>
      </c>
      <c r="K1614" s="33">
        <f t="shared" si="355"/>
        <v>814246.45902343967</v>
      </c>
      <c r="L1614" s="4">
        <f t="shared" si="356"/>
        <v>92.623053954950237</v>
      </c>
      <c r="M1614" s="33">
        <f t="shared" si="353"/>
        <v>42293.500789583159</v>
      </c>
      <c r="N1614" s="15">
        <f t="shared" si="345"/>
        <v>25.411655665489334</v>
      </c>
      <c r="O1614" s="6"/>
      <c r="P1614" s="7">
        <f t="shared" si="346"/>
        <v>27.447302225242776</v>
      </c>
      <c r="Q1614" s="7"/>
      <c r="R1614" s="46">
        <f t="shared" si="347"/>
        <v>2.3098591273938769E-2</v>
      </c>
      <c r="S1614" s="22">
        <f t="shared" si="357"/>
        <v>0.99612392858819443</v>
      </c>
      <c r="T1614" s="22">
        <f t="shared" si="358"/>
        <v>37.700968284107141</v>
      </c>
      <c r="U1614" s="39">
        <f t="shared" si="348"/>
        <v>5.5041188283035503E-2</v>
      </c>
      <c r="V1614" s="39">
        <f t="shared" si="349"/>
        <v>2.6625031104431818E-2</v>
      </c>
      <c r="W1614" s="39">
        <f t="shared" si="350"/>
        <v>2.8416157178603685E-2</v>
      </c>
      <c r="Z1614" s="37"/>
      <c r="AA1614" s="37"/>
    </row>
    <row r="1615" spans="1:27">
      <c r="A1615" s="1">
        <v>2004.11</v>
      </c>
      <c r="B1615" s="11">
        <v>1168.94</v>
      </c>
      <c r="C1615" s="4">
        <f>C1613/3+C1616*2/3</f>
        <v>19.346666666666668</v>
      </c>
      <c r="D1615" s="11">
        <f>(D1613+2*D1616)/3</f>
        <v>58.29</v>
      </c>
      <c r="E1615" s="11">
        <v>191</v>
      </c>
      <c r="F1615" s="4">
        <f t="shared" si="354"/>
        <v>2004.8749999998784</v>
      </c>
      <c r="G1615" s="22">
        <v>4.1900000000000004</v>
      </c>
      <c r="H1615" s="22">
        <f>G1615+100*variable_alloc_parm!B$8</f>
        <v>4.1900000000000004</v>
      </c>
      <c r="I1615" s="4">
        <f t="shared" si="351"/>
        <v>1864.7959057591629</v>
      </c>
      <c r="J1615" s="4">
        <f t="shared" si="352"/>
        <v>30.863504363001752</v>
      </c>
      <c r="K1615" s="33">
        <f t="shared" si="355"/>
        <v>852676.74598840484</v>
      </c>
      <c r="L1615" s="4">
        <f t="shared" si="356"/>
        <v>92.989335078534054</v>
      </c>
      <c r="M1615" s="33">
        <f t="shared" si="353"/>
        <v>42519.314527404415</v>
      </c>
      <c r="N1615" s="15">
        <f t="shared" si="345"/>
        <v>26.46531081481805</v>
      </c>
      <c r="O1615" s="6"/>
      <c r="P1615" s="7">
        <f t="shared" si="346"/>
        <v>28.582705258099502</v>
      </c>
      <c r="Q1615" s="7"/>
      <c r="R1615" s="46">
        <f t="shared" si="347"/>
        <v>2.0548552436493513E-2</v>
      </c>
      <c r="S1615" s="22">
        <f t="shared" si="357"/>
        <v>1.0002564602904038</v>
      </c>
      <c r="T1615" s="22">
        <f t="shared" si="358"/>
        <v>37.535174420608257</v>
      </c>
      <c r="U1615" s="39">
        <f t="shared" si="348"/>
        <v>5.660356170077252E-2</v>
      </c>
      <c r="V1615" s="39">
        <f t="shared" si="349"/>
        <v>2.7558012304415236E-2</v>
      </c>
      <c r="W1615" s="39">
        <f t="shared" si="350"/>
        <v>2.9045549396357284E-2</v>
      </c>
      <c r="Z1615" s="37"/>
      <c r="AA1615" s="37"/>
    </row>
    <row r="1616" spans="1:27">
      <c r="A1616" s="1">
        <v>2004.12</v>
      </c>
      <c r="B1616" s="11">
        <v>1199.21</v>
      </c>
      <c r="C1616" s="4">
        <v>19.440000000000001</v>
      </c>
      <c r="D1616" s="11">
        <v>58.55</v>
      </c>
      <c r="E1616" s="11">
        <v>190.3</v>
      </c>
      <c r="F1616" s="4">
        <f t="shared" si="354"/>
        <v>2004.9583333332116</v>
      </c>
      <c r="G1616" s="22">
        <v>4.2300000000000004</v>
      </c>
      <c r="H1616" s="22">
        <f>G1616+100*variable_alloc_parm!B$8</f>
        <v>4.2300000000000004</v>
      </c>
      <c r="I1616" s="4">
        <f t="shared" si="351"/>
        <v>1920.1223699421969</v>
      </c>
      <c r="J1616" s="4">
        <f t="shared" si="352"/>
        <v>31.126473988439312</v>
      </c>
      <c r="K1616" s="33">
        <f t="shared" si="355"/>
        <v>879160.78337840573</v>
      </c>
      <c r="L1616" s="4">
        <f t="shared" si="356"/>
        <v>93.747687861271672</v>
      </c>
      <c r="M1616" s="33">
        <f t="shared" si="353"/>
        <v>42923.978174636337</v>
      </c>
      <c r="N1616" s="15">
        <f t="shared" si="345"/>
        <v>27.144808694741243</v>
      </c>
      <c r="O1616" s="6"/>
      <c r="P1616" s="7">
        <f t="shared" si="346"/>
        <v>29.312639184857169</v>
      </c>
      <c r="Q1616" s="7"/>
      <c r="R1616" s="46">
        <f t="shared" si="347"/>
        <v>1.8826546160026006E-2</v>
      </c>
      <c r="S1616" s="22">
        <f t="shared" si="357"/>
        <v>1.0043341768892575</v>
      </c>
      <c r="T1616" s="22">
        <f t="shared" si="358"/>
        <v>37.682905591944504</v>
      </c>
      <c r="U1616" s="39">
        <f t="shared" si="348"/>
        <v>5.464333817142597E-2</v>
      </c>
      <c r="V1616" s="39">
        <f t="shared" si="349"/>
        <v>2.902830085357011E-2</v>
      </c>
      <c r="W1616" s="39">
        <f t="shared" si="350"/>
        <v>2.561503731785586E-2</v>
      </c>
      <c r="Z1616" s="37"/>
      <c r="AA1616" s="37"/>
    </row>
    <row r="1617" spans="1:27">
      <c r="A1617" s="1">
        <v>2005.01</v>
      </c>
      <c r="B1617" s="11">
        <v>1181.4100000000001</v>
      </c>
      <c r="C1617" s="4">
        <f>C1616*2/3+C1619/3</f>
        <v>19.703333333333333</v>
      </c>
      <c r="D1617" s="11">
        <f>(2*D1616+D1619)/3</f>
        <v>59.106666666666662</v>
      </c>
      <c r="E1617" s="11">
        <v>190.7</v>
      </c>
      <c r="F1617" s="4">
        <f t="shared" si="354"/>
        <v>2005.0416666665449</v>
      </c>
      <c r="G1617" s="22">
        <v>4.22</v>
      </c>
      <c r="H1617" s="22">
        <f>G1617+100*variable_alloc_parm!B$8</f>
        <v>4.22</v>
      </c>
      <c r="I1617" s="4">
        <f t="shared" si="351"/>
        <v>1887.6540482433147</v>
      </c>
      <c r="J1617" s="4">
        <f t="shared" si="352"/>
        <v>31.481938472295059</v>
      </c>
      <c r="K1617" s="33">
        <f t="shared" si="355"/>
        <v>865495.82027863374</v>
      </c>
      <c r="L1617" s="4">
        <f t="shared" si="356"/>
        <v>94.440489424925715</v>
      </c>
      <c r="M1617" s="33">
        <f t="shared" si="353"/>
        <v>43301.286556404993</v>
      </c>
      <c r="N1617" s="15">
        <f t="shared" si="345"/>
        <v>26.587250697970383</v>
      </c>
      <c r="O1617" s="6"/>
      <c r="P1617" s="7">
        <f t="shared" si="346"/>
        <v>28.707356524065609</v>
      </c>
      <c r="Q1617" s="7"/>
      <c r="R1617" s="46">
        <f t="shared" si="347"/>
        <v>1.9504478510848446E-2</v>
      </c>
      <c r="S1617" s="22">
        <f t="shared" si="357"/>
        <v>1.0075719517031356</v>
      </c>
      <c r="T1617" s="22">
        <f t="shared" si="358"/>
        <v>37.766846163516355</v>
      </c>
      <c r="U1617" s="39">
        <f t="shared" si="348"/>
        <v>5.5618116303462362E-2</v>
      </c>
      <c r="V1617" s="39">
        <f t="shared" si="349"/>
        <v>3.2499554491798088E-2</v>
      </c>
      <c r="W1617" s="39">
        <f t="shared" si="350"/>
        <v>2.3118561811664273E-2</v>
      </c>
      <c r="Z1617" s="37"/>
      <c r="AA1617" s="37"/>
    </row>
    <row r="1618" spans="1:27">
      <c r="A1618" s="1">
        <v>2005.02</v>
      </c>
      <c r="B1618" s="11">
        <v>1199.6300000000001</v>
      </c>
      <c r="C1618" s="4">
        <f>C1616/3+C1619*2/3</f>
        <v>19.966666666666669</v>
      </c>
      <c r="D1618" s="11">
        <f>(D1616+2*D1619)/3</f>
        <v>59.663333333333334</v>
      </c>
      <c r="E1618" s="11">
        <v>191.8</v>
      </c>
      <c r="F1618" s="4">
        <f t="shared" si="354"/>
        <v>2005.1249999998781</v>
      </c>
      <c r="G1618" s="22">
        <v>4.17</v>
      </c>
      <c r="H1618" s="22">
        <f>G1618+100*variable_alloc_parm!B$8</f>
        <v>4.17</v>
      </c>
      <c r="I1618" s="4">
        <f t="shared" si="351"/>
        <v>1905.7729979144947</v>
      </c>
      <c r="J1618" s="4">
        <f t="shared" si="352"/>
        <v>31.719725408411549</v>
      </c>
      <c r="K1618" s="33">
        <f t="shared" si="355"/>
        <v>875015.38736866729</v>
      </c>
      <c r="L1618" s="4">
        <f t="shared" si="356"/>
        <v>94.783199513382002</v>
      </c>
      <c r="M1618" s="33">
        <f t="shared" si="353"/>
        <v>43518.697205282107</v>
      </c>
      <c r="N1618" s="15">
        <f t="shared" si="345"/>
        <v>26.744863128101187</v>
      </c>
      <c r="O1618" s="6"/>
      <c r="P1618" s="7">
        <f t="shared" si="346"/>
        <v>28.874110081209476</v>
      </c>
      <c r="Q1618" s="7"/>
      <c r="R1618" s="46">
        <f t="shared" si="347"/>
        <v>1.9963856578660864E-2</v>
      </c>
      <c r="S1618" s="22">
        <f t="shared" si="357"/>
        <v>0.97711593128835439</v>
      </c>
      <c r="T1618" s="22">
        <f t="shared" si="358"/>
        <v>37.834576648445463</v>
      </c>
      <c r="U1618" s="39">
        <f t="shared" si="348"/>
        <v>5.6951922024699675E-2</v>
      </c>
      <c r="V1618" s="39">
        <f t="shared" si="349"/>
        <v>3.1098001625380567E-2</v>
      </c>
      <c r="W1618" s="39">
        <f t="shared" si="350"/>
        <v>2.5853920399319108E-2</v>
      </c>
      <c r="Z1618" s="37"/>
      <c r="AA1618" s="37"/>
    </row>
    <row r="1619" spans="1:27">
      <c r="A1619" s="1">
        <v>2005.03</v>
      </c>
      <c r="B1619" s="11">
        <v>1194.9000000000001</v>
      </c>
      <c r="C1619" s="4">
        <v>20.23</v>
      </c>
      <c r="D1619" s="11">
        <v>60.22</v>
      </c>
      <c r="E1619" s="11">
        <v>193.3</v>
      </c>
      <c r="F1619" s="4">
        <f t="shared" si="354"/>
        <v>2005.2083333332114</v>
      </c>
      <c r="G1619" s="22">
        <v>4.5</v>
      </c>
      <c r="H1619" s="22">
        <f>G1619+100*variable_alloc_parm!B$8</f>
        <v>4.5</v>
      </c>
      <c r="I1619" s="4">
        <f t="shared" si="351"/>
        <v>1883.5283497154685</v>
      </c>
      <c r="J1619" s="4">
        <f t="shared" si="352"/>
        <v>31.888675633729957</v>
      </c>
      <c r="K1619" s="33">
        <f t="shared" si="355"/>
        <v>866022.10608194221</v>
      </c>
      <c r="L1619" s="4">
        <f t="shared" si="356"/>
        <v>94.925162959130901</v>
      </c>
      <c r="M1619" s="33">
        <f t="shared" si="353"/>
        <v>43645.368841120231</v>
      </c>
      <c r="N1619" s="15">
        <f t="shared" si="345"/>
        <v>26.339142131057937</v>
      </c>
      <c r="O1619" s="6"/>
      <c r="P1619" s="7">
        <f t="shared" si="346"/>
        <v>28.4333465499335</v>
      </c>
      <c r="Q1619" s="7"/>
      <c r="R1619" s="46">
        <f t="shared" si="347"/>
        <v>1.7699015247125006E-2</v>
      </c>
      <c r="S1619" s="22">
        <f t="shared" si="357"/>
        <v>1.0166250288760423</v>
      </c>
      <c r="T1619" s="22">
        <f t="shared" si="358"/>
        <v>36.681891490201565</v>
      </c>
      <c r="U1619" s="39">
        <f t="shared" si="348"/>
        <v>5.7477220687164543E-2</v>
      </c>
      <c r="V1619" s="39">
        <f t="shared" si="349"/>
        <v>3.3293118542925937E-2</v>
      </c>
      <c r="W1619" s="39">
        <f t="shared" si="350"/>
        <v>2.4184102144238606E-2</v>
      </c>
      <c r="Z1619" s="37"/>
      <c r="AA1619" s="37"/>
    </row>
    <row r="1620" spans="1:27">
      <c r="A1620" s="1">
        <v>2005.04</v>
      </c>
      <c r="B1620" s="11">
        <v>1164.43</v>
      </c>
      <c r="C1620" s="4">
        <f>C1619*2/3+C1622/3</f>
        <v>20.463333333333331</v>
      </c>
      <c r="D1620" s="11">
        <f>(2*D1619+D1622)/3</f>
        <v>61.233333333333327</v>
      </c>
      <c r="E1620" s="11">
        <v>194.6</v>
      </c>
      <c r="F1620" s="4">
        <f t="shared" si="354"/>
        <v>2005.2916666665446</v>
      </c>
      <c r="G1620" s="22">
        <v>4.34</v>
      </c>
      <c r="H1620" s="22">
        <f>G1620+100*variable_alloc_parm!B$8</f>
        <v>4.34</v>
      </c>
      <c r="I1620" s="4">
        <f t="shared" si="351"/>
        <v>1823.2364902363827</v>
      </c>
      <c r="J1620" s="4">
        <f t="shared" si="352"/>
        <v>32.040995203836928</v>
      </c>
      <c r="K1620" s="33">
        <f t="shared" si="355"/>
        <v>839528.35445479141</v>
      </c>
      <c r="L1620" s="4">
        <f t="shared" si="356"/>
        <v>95.877680712572811</v>
      </c>
      <c r="M1620" s="33">
        <f t="shared" si="353"/>
        <v>44147.883145500426</v>
      </c>
      <c r="N1620" s="15">
        <f t="shared" si="345"/>
        <v>25.408922569114466</v>
      </c>
      <c r="O1620" s="6"/>
      <c r="P1620" s="7">
        <f t="shared" si="346"/>
        <v>27.427971644284607</v>
      </c>
      <c r="Q1620" s="7"/>
      <c r="R1620" s="46">
        <f t="shared" si="347"/>
        <v>2.1038014357879525E-2</v>
      </c>
      <c r="S1620" s="22">
        <f t="shared" si="357"/>
        <v>1.0198604266323901</v>
      </c>
      <c r="T1620" s="22">
        <f t="shared" si="358"/>
        <v>37.04260644820792</v>
      </c>
      <c r="U1620" s="39">
        <f t="shared" si="348"/>
        <v>6.148177576265268E-2</v>
      </c>
      <c r="V1620" s="39">
        <f t="shared" si="349"/>
        <v>3.3173380546325903E-2</v>
      </c>
      <c r="W1620" s="39">
        <f t="shared" si="350"/>
        <v>2.8308395216326776E-2</v>
      </c>
      <c r="Z1620" s="37"/>
      <c r="AA1620" s="37"/>
    </row>
    <row r="1621" spans="1:27">
      <c r="A1621" s="1">
        <v>2005.05</v>
      </c>
      <c r="B1621" s="11">
        <v>1178.28</v>
      </c>
      <c r="C1621" s="4">
        <f>C1619/3+C1622*2/3</f>
        <v>20.696666666666665</v>
      </c>
      <c r="D1621" s="11">
        <f>(D1619+2*D1622)/3</f>
        <v>62.24666666666667</v>
      </c>
      <c r="E1621" s="11">
        <v>194.4</v>
      </c>
      <c r="F1621" s="4">
        <f t="shared" si="354"/>
        <v>2005.3749999998779</v>
      </c>
      <c r="G1621" s="22">
        <v>4.1399999999999997</v>
      </c>
      <c r="H1621" s="22">
        <f>G1621+100*variable_alloc_parm!B$8</f>
        <v>4.1399999999999997</v>
      </c>
      <c r="I1621" s="4">
        <f t="shared" si="351"/>
        <v>1846.8205555555555</v>
      </c>
      <c r="J1621" s="4">
        <f t="shared" si="352"/>
        <v>32.439682784636489</v>
      </c>
      <c r="K1621" s="33">
        <f t="shared" si="355"/>
        <v>851632.65055637225</v>
      </c>
      <c r="L1621" s="4">
        <f t="shared" si="356"/>
        <v>97.564605624142686</v>
      </c>
      <c r="M1621" s="33">
        <f t="shared" si="353"/>
        <v>44990.404421387393</v>
      </c>
      <c r="N1621" s="15">
        <f t="shared" si="345"/>
        <v>25.650230187182977</v>
      </c>
      <c r="O1621" s="6"/>
      <c r="P1621" s="7">
        <f t="shared" si="346"/>
        <v>27.686995391999094</v>
      </c>
      <c r="Q1621" s="7"/>
      <c r="R1621" s="46">
        <f t="shared" si="347"/>
        <v>2.2360152666665613E-2</v>
      </c>
      <c r="S1621" s="22">
        <f t="shared" si="357"/>
        <v>1.0148949310235778</v>
      </c>
      <c r="T1621" s="22">
        <f t="shared" si="358"/>
        <v>37.817154967713208</v>
      </c>
      <c r="U1621" s="39">
        <f t="shared" si="348"/>
        <v>6.0458400466879558E-2</v>
      </c>
      <c r="V1621" s="39">
        <f t="shared" si="349"/>
        <v>2.8273076400222363E-2</v>
      </c>
      <c r="W1621" s="39">
        <f t="shared" si="350"/>
        <v>3.2185324066657195E-2</v>
      </c>
      <c r="Z1621" s="37"/>
      <c r="AA1621" s="37"/>
    </row>
    <row r="1622" spans="1:27">
      <c r="A1622" s="1">
        <v>2005.06</v>
      </c>
      <c r="B1622" s="11">
        <v>1202.25</v>
      </c>
      <c r="C1622" s="4">
        <v>20.93</v>
      </c>
      <c r="D1622" s="11">
        <v>63.26</v>
      </c>
      <c r="E1622" s="11">
        <v>194.5</v>
      </c>
      <c r="F1622" s="4">
        <f t="shared" si="354"/>
        <v>2005.4583333332112</v>
      </c>
      <c r="G1622" s="22">
        <v>4</v>
      </c>
      <c r="H1622" s="22">
        <f>G1622+100*variable_alloc_parm!B$8</f>
        <v>4</v>
      </c>
      <c r="I1622" s="4">
        <f t="shared" si="351"/>
        <v>1883.4219794344476</v>
      </c>
      <c r="J1622" s="4">
        <f t="shared" si="352"/>
        <v>32.788539845758358</v>
      </c>
      <c r="K1622" s="33">
        <f t="shared" si="355"/>
        <v>869770.82327853714</v>
      </c>
      <c r="L1622" s="4">
        <f t="shared" si="356"/>
        <v>99.10191259640105</v>
      </c>
      <c r="M1622" s="33">
        <f t="shared" si="353"/>
        <v>45765.608052069256</v>
      </c>
      <c r="N1622" s="15">
        <f t="shared" si="345"/>
        <v>26.068394871884006</v>
      </c>
      <c r="O1622" s="6"/>
      <c r="P1622" s="7">
        <f t="shared" si="346"/>
        <v>28.136067840768231</v>
      </c>
      <c r="Q1622" s="7"/>
      <c r="R1622" s="46">
        <f t="shared" si="347"/>
        <v>2.2985694371145303E-2</v>
      </c>
      <c r="S1622" s="22">
        <f t="shared" si="357"/>
        <v>0.98874108437880004</v>
      </c>
      <c r="T1622" s="22">
        <f t="shared" si="358"/>
        <v>38.360706009003827</v>
      </c>
      <c r="U1622" s="39">
        <f t="shared" si="348"/>
        <v>5.739561952077854E-2</v>
      </c>
      <c r="V1622" s="39">
        <f t="shared" si="349"/>
        <v>2.5178020891750252E-2</v>
      </c>
      <c r="W1622" s="39">
        <f t="shared" si="350"/>
        <v>3.2217598629028288E-2</v>
      </c>
      <c r="Z1622" s="37"/>
      <c r="AA1622" s="37"/>
    </row>
    <row r="1623" spans="1:27">
      <c r="A1623" s="1">
        <v>2005.07</v>
      </c>
      <c r="B1623" s="11">
        <v>1222.24</v>
      </c>
      <c r="C1623" s="4">
        <f>C1622*2/3+C1625/3</f>
        <v>21.11</v>
      </c>
      <c r="D1623" s="11">
        <f>(2*D1622+D1625)/3</f>
        <v>64.33</v>
      </c>
      <c r="E1623" s="11">
        <v>195.4</v>
      </c>
      <c r="F1623" s="4">
        <f t="shared" si="354"/>
        <v>2005.5416666665444</v>
      </c>
      <c r="G1623" s="22">
        <v>4.18</v>
      </c>
      <c r="H1623" s="22">
        <f>G1623+100*variable_alloc_parm!B$8</f>
        <v>4.18</v>
      </c>
      <c r="I1623" s="4">
        <f t="shared" si="351"/>
        <v>1905.9187717502562</v>
      </c>
      <c r="J1623" s="4">
        <f t="shared" si="352"/>
        <v>32.918203684749237</v>
      </c>
      <c r="K1623" s="33">
        <f t="shared" si="355"/>
        <v>881426.73199504812</v>
      </c>
      <c r="L1623" s="4">
        <f t="shared" si="356"/>
        <v>100.31397645854658</v>
      </c>
      <c r="M1623" s="33">
        <f t="shared" si="353"/>
        <v>46392.01930000772</v>
      </c>
      <c r="N1623" s="15">
        <f t="shared" si="345"/>
        <v>26.287871091254754</v>
      </c>
      <c r="O1623" s="6"/>
      <c r="P1623" s="7">
        <f t="shared" si="346"/>
        <v>28.369905062639248</v>
      </c>
      <c r="Q1623" s="7"/>
      <c r="R1623" s="46">
        <f t="shared" si="347"/>
        <v>2.1338558472624537E-2</v>
      </c>
      <c r="S1623" s="22">
        <f t="shared" si="357"/>
        <v>0.9970219160367334</v>
      </c>
      <c r="T1623" s="22">
        <f t="shared" si="358"/>
        <v>37.754108383126542</v>
      </c>
      <c r="U1623" s="39">
        <f t="shared" si="348"/>
        <v>5.5898816439845289E-2</v>
      </c>
      <c r="V1623" s="39">
        <f t="shared" si="349"/>
        <v>2.7370579299674125E-2</v>
      </c>
      <c r="W1623" s="39">
        <f t="shared" si="350"/>
        <v>2.8528237140171164E-2</v>
      </c>
      <c r="Z1623" s="37"/>
      <c r="AA1623" s="37"/>
    </row>
    <row r="1624" spans="1:27">
      <c r="A1624" s="1">
        <v>2005.08</v>
      </c>
      <c r="B1624" s="11">
        <v>1224.27</v>
      </c>
      <c r="C1624" s="4">
        <f>C1622/3+C1625*2/3</f>
        <v>21.29</v>
      </c>
      <c r="D1624" s="11">
        <f>(D1622+2*D1625)/3</f>
        <v>65.399999999999991</v>
      </c>
      <c r="E1624" s="11">
        <v>196.4</v>
      </c>
      <c r="F1624" s="4">
        <f t="shared" si="354"/>
        <v>2005.6249999998777</v>
      </c>
      <c r="G1624" s="22">
        <v>4.26</v>
      </c>
      <c r="H1624" s="22">
        <f>G1624+100*variable_alloc_parm!B$8</f>
        <v>4.26</v>
      </c>
      <c r="I1624" s="4">
        <f t="shared" si="351"/>
        <v>1899.3638951120167</v>
      </c>
      <c r="J1624" s="4">
        <f t="shared" si="352"/>
        <v>33.029852342158861</v>
      </c>
      <c r="K1624" s="33">
        <f t="shared" si="355"/>
        <v>879668.24820784188</v>
      </c>
      <c r="L1624" s="4">
        <f t="shared" si="356"/>
        <v>101.46323828920571</v>
      </c>
      <c r="M1624" s="33">
        <f t="shared" si="353"/>
        <v>46991.516113923273</v>
      </c>
      <c r="N1624" s="15">
        <f t="shared" si="345"/>
        <v>26.104381410936167</v>
      </c>
      <c r="O1624" s="6"/>
      <c r="P1624" s="7">
        <f t="shared" si="346"/>
        <v>28.168980742317412</v>
      </c>
      <c r="Q1624" s="7"/>
      <c r="R1624" s="46">
        <f t="shared" si="347"/>
        <v>2.1060729884604674E-2</v>
      </c>
      <c r="S1624" s="22">
        <f t="shared" si="357"/>
        <v>1.0084095692450887</v>
      </c>
      <c r="T1624" s="22">
        <f t="shared" si="358"/>
        <v>37.450015263136507</v>
      </c>
      <c r="U1624" s="39">
        <f t="shared" si="348"/>
        <v>5.3671331073348982E-2</v>
      </c>
      <c r="V1624" s="39">
        <f t="shared" si="349"/>
        <v>2.9910745051840548E-2</v>
      </c>
      <c r="W1624" s="39">
        <f t="shared" si="350"/>
        <v>2.3760586021508434E-2</v>
      </c>
      <c r="Z1624" s="37"/>
      <c r="AA1624" s="37"/>
    </row>
    <row r="1625" spans="1:27">
      <c r="A1625" s="1">
        <v>2005.09</v>
      </c>
      <c r="B1625" s="11">
        <v>1225.92</v>
      </c>
      <c r="C1625" s="4">
        <v>21.47</v>
      </c>
      <c r="D1625" s="11">
        <v>66.47</v>
      </c>
      <c r="E1625" s="11">
        <v>198.8</v>
      </c>
      <c r="F1625" s="4">
        <f t="shared" si="354"/>
        <v>2005.7083333332109</v>
      </c>
      <c r="G1625" s="22">
        <v>4.2</v>
      </c>
      <c r="H1625" s="22">
        <f>G1625+100*variable_alloc_parm!B$8</f>
        <v>4.2</v>
      </c>
      <c r="I1625" s="4">
        <f t="shared" si="351"/>
        <v>1878.9628973843062</v>
      </c>
      <c r="J1625" s="4">
        <f t="shared" si="352"/>
        <v>32.906986921529175</v>
      </c>
      <c r="K1625" s="33">
        <f t="shared" si="355"/>
        <v>871489.80453105003</v>
      </c>
      <c r="L1625" s="4">
        <f t="shared" si="356"/>
        <v>101.87831488933602</v>
      </c>
      <c r="M1625" s="33">
        <f t="shared" si="353"/>
        <v>47252.616245088495</v>
      </c>
      <c r="N1625" s="15">
        <f t="shared" si="345"/>
        <v>25.730122990164478</v>
      </c>
      <c r="O1625" s="6"/>
      <c r="P1625" s="7">
        <f t="shared" si="346"/>
        <v>27.762463408465557</v>
      </c>
      <c r="Q1625" s="7"/>
      <c r="R1625" s="46">
        <f t="shared" si="347"/>
        <v>2.3262867961467384E-2</v>
      </c>
      <c r="S1625" s="22">
        <f t="shared" si="357"/>
        <v>0.98269385516983099</v>
      </c>
      <c r="T1625" s="22">
        <f t="shared" si="358"/>
        <v>37.309038824996478</v>
      </c>
      <c r="U1625" s="39">
        <f t="shared" si="348"/>
        <v>4.9968023993407051E-2</v>
      </c>
      <c r="V1625" s="39">
        <f t="shared" si="349"/>
        <v>3.0645968380443867E-2</v>
      </c>
      <c r="W1625" s="39">
        <f t="shared" si="350"/>
        <v>1.9322055612963185E-2</v>
      </c>
      <c r="Z1625" s="37"/>
      <c r="AA1625" s="37"/>
    </row>
    <row r="1626" spans="1:27">
      <c r="A1626" s="1">
        <v>2005.1</v>
      </c>
      <c r="B1626" s="11">
        <v>1191.96</v>
      </c>
      <c r="C1626" s="4">
        <f>C1625*2/3+C1628/3</f>
        <v>21.72</v>
      </c>
      <c r="D1626" s="11">
        <f>(2*D1625+D1628)/3</f>
        <v>67.589999999999989</v>
      </c>
      <c r="E1626" s="11">
        <v>199.2</v>
      </c>
      <c r="F1626" s="4">
        <f t="shared" si="354"/>
        <v>2005.7916666665442</v>
      </c>
      <c r="G1626" s="22">
        <v>4.46</v>
      </c>
      <c r="H1626" s="22">
        <f>G1626+100*variable_alloc_parm!B$8</f>
        <v>4.46</v>
      </c>
      <c r="I1626" s="4">
        <f t="shared" si="351"/>
        <v>1823.2440361445788</v>
      </c>
      <c r="J1626" s="4">
        <f t="shared" si="352"/>
        <v>33.223313253012051</v>
      </c>
      <c r="K1626" s="33">
        <f t="shared" si="355"/>
        <v>846930.72214735136</v>
      </c>
      <c r="L1626" s="4">
        <f t="shared" si="356"/>
        <v>103.38691265060241</v>
      </c>
      <c r="M1626" s="33">
        <f t="shared" si="353"/>
        <v>48025.141372142913</v>
      </c>
      <c r="N1626" s="15">
        <f t="shared" si="345"/>
        <v>24.876538723647965</v>
      </c>
      <c r="O1626" s="6"/>
      <c r="P1626" s="7">
        <f t="shared" si="346"/>
        <v>26.840542701863448</v>
      </c>
      <c r="Q1626" s="7"/>
      <c r="R1626" s="46">
        <f t="shared" si="347"/>
        <v>2.1868312584124645E-2</v>
      </c>
      <c r="S1626" s="22">
        <f t="shared" si="357"/>
        <v>0.99733837244767443</v>
      </c>
      <c r="T1626" s="22">
        <f t="shared" si="358"/>
        <v>36.589741984380517</v>
      </c>
      <c r="U1626" s="39">
        <f t="shared" si="348"/>
        <v>5.7482359500422575E-2</v>
      </c>
      <c r="V1626" s="39">
        <f t="shared" si="349"/>
        <v>3.3807301290092795E-2</v>
      </c>
      <c r="W1626" s="39">
        <f t="shared" si="350"/>
        <v>2.367505821032978E-2</v>
      </c>
      <c r="Z1626" s="37"/>
      <c r="AA1626" s="37"/>
    </row>
    <row r="1627" spans="1:27">
      <c r="A1627" s="1">
        <v>2005.11</v>
      </c>
      <c r="B1627" s="11">
        <v>1237.3699999999999</v>
      </c>
      <c r="C1627" s="4">
        <f>C1625/3+C1628*2/3</f>
        <v>21.97</v>
      </c>
      <c r="D1627" s="11">
        <f>(D1625+2*D1628)/3</f>
        <v>68.709999999999994</v>
      </c>
      <c r="E1627" s="11">
        <v>197.6</v>
      </c>
      <c r="F1627" s="4">
        <f t="shared" si="354"/>
        <v>2005.8749999998774</v>
      </c>
      <c r="G1627" s="22">
        <v>4.54</v>
      </c>
      <c r="H1627" s="22">
        <f>G1627+100*variable_alloc_parm!B$8</f>
        <v>4.54</v>
      </c>
      <c r="I1627" s="4">
        <f t="shared" si="351"/>
        <v>1908.0295495951418</v>
      </c>
      <c r="J1627" s="4">
        <f t="shared" si="352"/>
        <v>33.877828947368428</v>
      </c>
      <c r="K1627" s="33">
        <f t="shared" si="355"/>
        <v>887626.5748004521</v>
      </c>
      <c r="L1627" s="4">
        <f t="shared" si="356"/>
        <v>105.95109817813767</v>
      </c>
      <c r="M1627" s="33">
        <f t="shared" si="353"/>
        <v>49289.074371076618</v>
      </c>
      <c r="N1627" s="15">
        <f t="shared" si="345"/>
        <v>25.931783309069029</v>
      </c>
      <c r="O1627" s="6"/>
      <c r="P1627" s="7">
        <f t="shared" si="346"/>
        <v>27.977205472367206</v>
      </c>
      <c r="Q1627" s="7"/>
      <c r="R1627" s="46">
        <f t="shared" si="347"/>
        <v>1.8671943606583932E-2</v>
      </c>
      <c r="S1627" s="22">
        <f t="shared" si="357"/>
        <v>1.0093824010189034</v>
      </c>
      <c r="T1627" s="22">
        <f t="shared" si="358"/>
        <v>36.787838364480244</v>
      </c>
      <c r="U1627" s="39">
        <f t="shared" si="348"/>
        <v>5.5801809035166627E-2</v>
      </c>
      <c r="V1627" s="39">
        <f t="shared" si="349"/>
        <v>3.1892122594934902E-2</v>
      </c>
      <c r="W1627" s="39">
        <f t="shared" si="350"/>
        <v>2.3909686440231726E-2</v>
      </c>
      <c r="Z1627" s="37"/>
      <c r="AA1627" s="37"/>
    </row>
    <row r="1628" spans="1:27">
      <c r="A1628" s="1">
        <v>2005.12</v>
      </c>
      <c r="B1628" s="11">
        <v>1262.07</v>
      </c>
      <c r="C1628" s="4">
        <v>22.22</v>
      </c>
      <c r="D1628" s="11">
        <v>69.83</v>
      </c>
      <c r="E1628" s="11">
        <v>196.8</v>
      </c>
      <c r="F1628" s="4">
        <f t="shared" si="354"/>
        <v>2005.9583333332107</v>
      </c>
      <c r="G1628" s="22">
        <v>4.47</v>
      </c>
      <c r="H1628" s="22">
        <f>G1628+100*variable_alloc_parm!B$8</f>
        <v>4.47</v>
      </c>
      <c r="I1628" s="4">
        <f t="shared" si="351"/>
        <v>1954.0280945121954</v>
      </c>
      <c r="J1628" s="4">
        <f t="shared" si="352"/>
        <v>34.402611788617889</v>
      </c>
      <c r="K1628" s="33">
        <f t="shared" si="355"/>
        <v>910359.0600417013</v>
      </c>
      <c r="L1628" s="4">
        <f t="shared" si="356"/>
        <v>108.11585873983739</v>
      </c>
      <c r="M1628" s="33">
        <f t="shared" si="353"/>
        <v>50369.926519695415</v>
      </c>
      <c r="N1628" s="15">
        <f t="shared" si="345"/>
        <v>26.443803114292422</v>
      </c>
      <c r="O1628" s="6"/>
      <c r="P1628" s="7">
        <f t="shared" si="346"/>
        <v>28.527159043907641</v>
      </c>
      <c r="Q1628" s="7"/>
      <c r="R1628" s="46">
        <f t="shared" si="347"/>
        <v>1.8276088055812559E-2</v>
      </c>
      <c r="S1628" s="22">
        <f t="shared" si="357"/>
        <v>1.0077335841687871</v>
      </c>
      <c r="T1628" s="22">
        <f t="shared" si="358"/>
        <v>37.283943757352425</v>
      </c>
      <c r="U1628" s="39">
        <f t="shared" si="348"/>
        <v>5.2329286893485483E-2</v>
      </c>
      <c r="V1628" s="39">
        <f t="shared" si="349"/>
        <v>3.124029164453046E-2</v>
      </c>
      <c r="W1628" s="39">
        <f t="shared" si="350"/>
        <v>2.1088995248955023E-2</v>
      </c>
      <c r="Z1628" s="37"/>
      <c r="AA1628" s="37"/>
    </row>
    <row r="1629" spans="1:27">
      <c r="A1629" s="1">
        <v>2006.01</v>
      </c>
      <c r="B1629" s="11">
        <v>1278.73</v>
      </c>
      <c r="C1629" s="4">
        <f>C1628*2/3+C1631/3</f>
        <v>22.406666666666666</v>
      </c>
      <c r="D1629" s="11">
        <f>(2*D1628+D1631)/3</f>
        <v>70.776666666666657</v>
      </c>
      <c r="E1629" s="11">
        <v>198.3</v>
      </c>
      <c r="F1629" s="4">
        <f t="shared" si="354"/>
        <v>2006.041666666544</v>
      </c>
      <c r="G1629" s="22">
        <v>4.42</v>
      </c>
      <c r="H1629" s="22">
        <f>G1629+100*variable_alloc_parm!B$8</f>
        <v>4.42</v>
      </c>
      <c r="I1629" s="4">
        <f t="shared" si="351"/>
        <v>1964.8463489662131</v>
      </c>
      <c r="J1629" s="4">
        <f t="shared" si="352"/>
        <v>34.429204908387966</v>
      </c>
      <c r="K1629" s="33">
        <f t="shared" si="355"/>
        <v>916735.84016199643</v>
      </c>
      <c r="L1629" s="4">
        <f t="shared" si="356"/>
        <v>108.75264918473694</v>
      </c>
      <c r="M1629" s="33">
        <f t="shared" si="353"/>
        <v>50740.584001730022</v>
      </c>
      <c r="N1629" s="15">
        <f t="shared" si="345"/>
        <v>26.468702626685733</v>
      </c>
      <c r="O1629" s="6"/>
      <c r="P1629" s="7">
        <f t="shared" si="346"/>
        <v>28.551311891344483</v>
      </c>
      <c r="Q1629" s="7"/>
      <c r="R1629" s="46">
        <f t="shared" si="347"/>
        <v>1.8919623016402376E-2</v>
      </c>
      <c r="S1629" s="22">
        <f t="shared" si="357"/>
        <v>0.99174056426319435</v>
      </c>
      <c r="T1629" s="22">
        <f t="shared" si="358"/>
        <v>37.288074390470527</v>
      </c>
      <c r="U1629" s="39">
        <f t="shared" si="348"/>
        <v>4.4469015754845742E-2</v>
      </c>
      <c r="V1629" s="39">
        <f t="shared" si="349"/>
        <v>3.2624382721495815E-2</v>
      </c>
      <c r="W1629" s="39">
        <f t="shared" si="350"/>
        <v>1.1844633033349927E-2</v>
      </c>
      <c r="Z1629" s="37"/>
      <c r="AA1629" s="37"/>
    </row>
    <row r="1630" spans="1:27">
      <c r="A1630" s="1">
        <v>2006.02</v>
      </c>
      <c r="B1630" s="11">
        <v>1276.6500000000001</v>
      </c>
      <c r="C1630" s="4">
        <f>C1628/3+C1631*2/3</f>
        <v>22.593333333333334</v>
      </c>
      <c r="D1630" s="11">
        <f>(D1628+2*D1631)/3</f>
        <v>71.723333333333343</v>
      </c>
      <c r="E1630" s="11">
        <v>198.7</v>
      </c>
      <c r="F1630" s="4">
        <f t="shared" si="354"/>
        <v>2006.1249999998772</v>
      </c>
      <c r="G1630" s="22">
        <v>4.57</v>
      </c>
      <c r="H1630" s="22">
        <f>G1630+100*variable_alloc_parm!B$8</f>
        <v>4.57</v>
      </c>
      <c r="I1630" s="4">
        <f t="shared" si="351"/>
        <v>1957.7013336688478</v>
      </c>
      <c r="J1630" s="4">
        <f t="shared" si="352"/>
        <v>34.646143264552933</v>
      </c>
      <c r="K1630" s="33">
        <f t="shared" si="355"/>
        <v>914749.26675937185</v>
      </c>
      <c r="L1630" s="4">
        <f t="shared" si="356"/>
        <v>109.98540345579605</v>
      </c>
      <c r="M1630" s="33">
        <f t="shared" si="353"/>
        <v>51391.428015669677</v>
      </c>
      <c r="N1630" s="15">
        <f t="shared" si="345"/>
        <v>26.249624763583306</v>
      </c>
      <c r="O1630" s="6"/>
      <c r="P1630" s="7">
        <f t="shared" si="346"/>
        <v>28.312953220671439</v>
      </c>
      <c r="Q1630" s="7"/>
      <c r="R1630" s="46">
        <f t="shared" si="347"/>
        <v>1.7610058371500759E-2</v>
      </c>
      <c r="S1630" s="22">
        <f t="shared" si="357"/>
        <v>0.99194775004269375</v>
      </c>
      <c r="T1630" s="22">
        <f t="shared" si="358"/>
        <v>36.905651857911145</v>
      </c>
      <c r="U1630" s="39">
        <f t="shared" si="348"/>
        <v>4.4034553541299593E-2</v>
      </c>
      <c r="V1630" s="39">
        <f t="shared" si="349"/>
        <v>3.6654461497916957E-2</v>
      </c>
      <c r="W1630" s="39">
        <f t="shared" si="350"/>
        <v>7.3800920433826356E-3</v>
      </c>
      <c r="Z1630" s="37"/>
      <c r="AA1630" s="37"/>
    </row>
    <row r="1631" spans="1:27">
      <c r="A1631" s="1">
        <v>2006.03</v>
      </c>
      <c r="B1631" s="11">
        <v>1293.74</v>
      </c>
      <c r="C1631" s="4">
        <v>22.78</v>
      </c>
      <c r="D1631" s="11">
        <v>72.67</v>
      </c>
      <c r="E1631" s="11">
        <v>199.8</v>
      </c>
      <c r="F1631" s="4">
        <f t="shared" si="354"/>
        <v>2006.2083333332105</v>
      </c>
      <c r="G1631" s="22">
        <v>4.72</v>
      </c>
      <c r="H1631" s="22">
        <f>G1631+100*variable_alloc_parm!B$8</f>
        <v>4.72</v>
      </c>
      <c r="I1631" s="4">
        <f t="shared" si="351"/>
        <v>1972.985875875876</v>
      </c>
      <c r="J1631" s="4">
        <f t="shared" si="352"/>
        <v>34.740070070070075</v>
      </c>
      <c r="K1631" s="33">
        <f t="shared" si="355"/>
        <v>923243.78426277149</v>
      </c>
      <c r="L1631" s="4">
        <f t="shared" si="356"/>
        <v>110.82356856856858</v>
      </c>
      <c r="M1631" s="33">
        <f t="shared" si="353"/>
        <v>51859.048806078194</v>
      </c>
      <c r="N1631" s="15">
        <f t="shared" si="345"/>
        <v>26.327837778667696</v>
      </c>
      <c r="O1631" s="6"/>
      <c r="P1631" s="7">
        <f t="shared" si="346"/>
        <v>28.395073733976634</v>
      </c>
      <c r="Q1631" s="7"/>
      <c r="R1631" s="46">
        <f t="shared" si="347"/>
        <v>1.603475651848129E-2</v>
      </c>
      <c r="S1631" s="22">
        <f t="shared" si="357"/>
        <v>0.98284699774077244</v>
      </c>
      <c r="T1631" s="22">
        <f t="shared" si="358"/>
        <v>36.406930145351232</v>
      </c>
      <c r="U1631" s="39">
        <f t="shared" si="348"/>
        <v>4.9073877031978519E-2</v>
      </c>
      <c r="V1631" s="39">
        <f t="shared" si="349"/>
        <v>3.6739079420016418E-2</v>
      </c>
      <c r="W1631" s="39">
        <f t="shared" si="350"/>
        <v>1.2334797611962101E-2</v>
      </c>
      <c r="Z1631" s="37"/>
      <c r="AA1631" s="37"/>
    </row>
    <row r="1632" spans="1:27">
      <c r="A1632" s="1">
        <v>2006.04</v>
      </c>
      <c r="B1632" s="11">
        <v>1302.17</v>
      </c>
      <c r="C1632" s="4">
        <f>C1631*2/3+C1634/3</f>
        <v>23</v>
      </c>
      <c r="D1632" s="11">
        <f>(2*D1631+D1634)/3</f>
        <v>73.276666666666657</v>
      </c>
      <c r="E1632" s="11">
        <v>201.5</v>
      </c>
      <c r="F1632" s="4">
        <f t="shared" si="354"/>
        <v>2006.2916666665437</v>
      </c>
      <c r="G1632" s="22">
        <v>4.99</v>
      </c>
      <c r="H1632" s="22">
        <f>G1632+100*variable_alloc_parm!B$8</f>
        <v>4.99</v>
      </c>
      <c r="I1632" s="4">
        <f t="shared" si="351"/>
        <v>1969.0878362282883</v>
      </c>
      <c r="J1632" s="4">
        <f t="shared" si="352"/>
        <v>34.779652605459063</v>
      </c>
      <c r="K1632" s="33">
        <f t="shared" si="355"/>
        <v>922775.9657246375</v>
      </c>
      <c r="L1632" s="4">
        <f t="shared" si="356"/>
        <v>110.80595698924732</v>
      </c>
      <c r="M1632" s="33">
        <f t="shared" si="353"/>
        <v>51927.126910016108</v>
      </c>
      <c r="N1632" s="15">
        <f t="shared" si="345"/>
        <v>26.147280943874538</v>
      </c>
      <c r="O1632" s="6"/>
      <c r="P1632" s="7">
        <f t="shared" si="346"/>
        <v>28.198403856607367</v>
      </c>
      <c r="Q1632" s="7"/>
      <c r="R1632" s="46">
        <f t="shared" si="347"/>
        <v>1.407146870183023E-2</v>
      </c>
      <c r="S1632" s="22">
        <f t="shared" si="357"/>
        <v>0.9948378771081009</v>
      </c>
      <c r="T1632" s="22">
        <f t="shared" si="358"/>
        <v>35.480555382954016</v>
      </c>
      <c r="U1632" s="39">
        <f t="shared" si="348"/>
        <v>5.1563544330343936E-2</v>
      </c>
      <c r="V1632" s="39">
        <f t="shared" si="349"/>
        <v>3.9837100654124269E-2</v>
      </c>
      <c r="W1632" s="39">
        <f t="shared" si="350"/>
        <v>1.1726443676219667E-2</v>
      </c>
      <c r="Z1632" s="37"/>
      <c r="AA1632" s="37"/>
    </row>
    <row r="1633" spans="1:27">
      <c r="A1633" s="1">
        <v>2006.05</v>
      </c>
      <c r="B1633" s="11">
        <v>1290.01</v>
      </c>
      <c r="C1633" s="4">
        <f>C1631/3+C1634*2/3</f>
        <v>23.22</v>
      </c>
      <c r="D1633" s="11">
        <f>(D1631+2*D1634)/3</f>
        <v>73.883333333333326</v>
      </c>
      <c r="E1633" s="11">
        <v>202.5</v>
      </c>
      <c r="F1633" s="4">
        <f t="shared" si="354"/>
        <v>2006.374999999877</v>
      </c>
      <c r="G1633" s="26">
        <v>5.1100000000000003</v>
      </c>
      <c r="H1633" s="22">
        <f>G1633+100*variable_alloc_parm!B$8</f>
        <v>5.1100000000000003</v>
      </c>
      <c r="I1633" s="4">
        <f t="shared" si="351"/>
        <v>1941.0668987654326</v>
      </c>
      <c r="J1633" s="4">
        <f t="shared" si="352"/>
        <v>34.938933333333338</v>
      </c>
      <c r="K1633" s="33">
        <f t="shared" si="355"/>
        <v>911008.93674511416</v>
      </c>
      <c r="L1633" s="4">
        <f t="shared" si="356"/>
        <v>111.17161316872428</v>
      </c>
      <c r="M1633" s="33">
        <f t="shared" si="353"/>
        <v>52176.631920050881</v>
      </c>
      <c r="N1633" s="15">
        <f t="shared" si="345"/>
        <v>25.650640708757351</v>
      </c>
      <c r="O1633" s="6"/>
      <c r="P1633" s="7">
        <f t="shared" si="346"/>
        <v>27.661895284857199</v>
      </c>
      <c r="Q1633" s="7"/>
      <c r="R1633" s="46">
        <f t="shared" si="347"/>
        <v>1.3923101060018102E-2</v>
      </c>
      <c r="S1633" s="22">
        <f t="shared" si="357"/>
        <v>1.0042583333333333</v>
      </c>
      <c r="T1633" s="22">
        <f t="shared" si="358"/>
        <v>35.123092245691687</v>
      </c>
      <c r="U1633" s="39">
        <f t="shared" si="348"/>
        <v>5.2168960402368292E-2</v>
      </c>
      <c r="V1633" s="39">
        <f t="shared" si="349"/>
        <v>4.0627215816082529E-2</v>
      </c>
      <c r="W1633" s="39">
        <f t="shared" si="350"/>
        <v>1.1541744586285763E-2</v>
      </c>
      <c r="Z1633" s="37"/>
      <c r="AA1633" s="37"/>
    </row>
    <row r="1634" spans="1:27">
      <c r="A1634" s="1">
        <v>2006.06</v>
      </c>
      <c r="B1634" s="11">
        <v>1253.17</v>
      </c>
      <c r="C1634" s="4">
        <v>23.44</v>
      </c>
      <c r="D1634" s="11">
        <v>74.489999999999995</v>
      </c>
      <c r="E1634" s="11">
        <v>202.9</v>
      </c>
      <c r="F1634" s="4">
        <f t="shared" si="354"/>
        <v>2006.4583333332102</v>
      </c>
      <c r="G1634" s="26">
        <v>5.1100000000000003</v>
      </c>
      <c r="H1634" s="22">
        <f>G1634+100*variable_alloc_parm!B$8</f>
        <v>5.1100000000000003</v>
      </c>
      <c r="I1634" s="4">
        <f t="shared" si="351"/>
        <v>1881.9167028092661</v>
      </c>
      <c r="J1634" s="4">
        <f t="shared" si="352"/>
        <v>35.200433711187785</v>
      </c>
      <c r="K1634" s="33">
        <f t="shared" si="355"/>
        <v>884624.46161367162</v>
      </c>
      <c r="L1634" s="4">
        <f t="shared" si="356"/>
        <v>111.86349433218335</v>
      </c>
      <c r="M1634" s="33">
        <f t="shared" si="353"/>
        <v>52583.189946776889</v>
      </c>
      <c r="N1634" s="15">
        <f t="shared" si="345"/>
        <v>24.74958224164639</v>
      </c>
      <c r="O1634" s="6"/>
      <c r="P1634" s="7">
        <f t="shared" si="346"/>
        <v>26.690943997751582</v>
      </c>
      <c r="Q1634" s="7"/>
      <c r="R1634" s="46">
        <f t="shared" si="347"/>
        <v>1.5479427109228151E-2</v>
      </c>
      <c r="S1634" s="22">
        <f t="shared" si="357"/>
        <v>1.0058131617159785</v>
      </c>
      <c r="T1634" s="22">
        <f t="shared" si="358"/>
        <v>35.20312105093484</v>
      </c>
      <c r="U1634" s="39">
        <f t="shared" si="348"/>
        <v>5.6040329891980933E-2</v>
      </c>
      <c r="V1634" s="39">
        <f t="shared" si="349"/>
        <v>4.1809899439735343E-2</v>
      </c>
      <c r="W1634" s="39">
        <f t="shared" si="350"/>
        <v>1.423043045224559E-2</v>
      </c>
      <c r="Z1634" s="37"/>
      <c r="AA1634" s="37"/>
    </row>
    <row r="1635" spans="1:27">
      <c r="A1635" s="1">
        <v>2006.07</v>
      </c>
      <c r="B1635" s="11">
        <v>1260.24</v>
      </c>
      <c r="C1635" s="4">
        <f>C1634*2/3+C1637/3</f>
        <v>23.66</v>
      </c>
      <c r="D1635" s="11">
        <f>(2*D1634+D1637)/3</f>
        <v>75.849999999999994</v>
      </c>
      <c r="E1635" s="11">
        <v>203.5</v>
      </c>
      <c r="F1635" s="4">
        <f t="shared" si="354"/>
        <v>2006.5416666665435</v>
      </c>
      <c r="G1635" s="26">
        <v>5.09</v>
      </c>
      <c r="H1635" s="22">
        <f>G1635+100*variable_alloc_parm!B$8</f>
        <v>5.09</v>
      </c>
      <c r="I1635" s="4">
        <f t="shared" si="351"/>
        <v>1886.9539459459463</v>
      </c>
      <c r="J1635" s="4">
        <f t="shared" si="352"/>
        <v>35.426054054054063</v>
      </c>
      <c r="K1635" s="33">
        <f t="shared" si="355"/>
        <v>888380.0111128292</v>
      </c>
      <c r="L1635" s="4">
        <f t="shared" si="356"/>
        <v>113.57000000000001</v>
      </c>
      <c r="M1635" s="33">
        <f t="shared" si="353"/>
        <v>53468.881993039489</v>
      </c>
      <c r="N1635" s="15">
        <f t="shared" si="345"/>
        <v>24.696786766853322</v>
      </c>
      <c r="O1635" s="6"/>
      <c r="P1635" s="7">
        <f t="shared" si="346"/>
        <v>26.63487402222697</v>
      </c>
      <c r="Q1635" s="7"/>
      <c r="R1635" s="46">
        <f t="shared" si="347"/>
        <v>1.5872540365558491E-2</v>
      </c>
      <c r="S1635" s="22">
        <f t="shared" si="357"/>
        <v>1.020724969466718</v>
      </c>
      <c r="T1635" s="22">
        <f t="shared" si="358"/>
        <v>35.303366135199511</v>
      </c>
      <c r="U1635" s="39">
        <f t="shared" si="348"/>
        <v>5.9195500626261666E-2</v>
      </c>
      <c r="V1635" s="39">
        <f t="shared" si="349"/>
        <v>4.3158297370433418E-2</v>
      </c>
      <c r="W1635" s="39">
        <f t="shared" si="350"/>
        <v>1.6037203255828247E-2</v>
      </c>
      <c r="Z1635" s="37"/>
      <c r="AA1635" s="37"/>
    </row>
    <row r="1636" spans="1:27">
      <c r="A1636" s="1">
        <v>2006.08</v>
      </c>
      <c r="B1636" s="11">
        <v>1287.1500000000001</v>
      </c>
      <c r="C1636" s="4">
        <f>C1634/3+C1637*2/3</f>
        <v>23.88</v>
      </c>
      <c r="D1636" s="11">
        <f>(D1634+2*D1637)/3</f>
        <v>77.209999999999994</v>
      </c>
      <c r="E1636" s="11">
        <v>203.9</v>
      </c>
      <c r="F1636" s="4">
        <f t="shared" si="354"/>
        <v>2006.6249999998768</v>
      </c>
      <c r="G1636" s="26">
        <v>4.88</v>
      </c>
      <c r="H1636" s="22">
        <f>G1636+100*variable_alloc_parm!B$8</f>
        <v>4.88</v>
      </c>
      <c r="I1636" s="4">
        <f t="shared" si="351"/>
        <v>1923.4654487493874</v>
      </c>
      <c r="J1636" s="4">
        <f t="shared" si="352"/>
        <v>35.68531633153507</v>
      </c>
      <c r="K1636" s="33">
        <f t="shared" si="355"/>
        <v>906969.72434787068</v>
      </c>
      <c r="L1636" s="4">
        <f t="shared" si="356"/>
        <v>115.37953408533596</v>
      </c>
      <c r="M1636" s="33">
        <f t="shared" si="353"/>
        <v>54404.795413820524</v>
      </c>
      <c r="N1636" s="15">
        <f t="shared" si="345"/>
        <v>25.051393562010976</v>
      </c>
      <c r="O1636" s="6"/>
      <c r="P1636" s="7">
        <f t="shared" si="346"/>
        <v>27.017418909973305</v>
      </c>
      <c r="Q1636" s="7"/>
      <c r="R1636" s="46">
        <f t="shared" si="347"/>
        <v>1.7404992388477397E-2</v>
      </c>
      <c r="S1636" s="22">
        <f t="shared" si="357"/>
        <v>1.0167179555100156</v>
      </c>
      <c r="T1636" s="22">
        <f t="shared" si="358"/>
        <v>35.964335751379402</v>
      </c>
      <c r="U1636" s="39">
        <f t="shared" si="348"/>
        <v>5.816868740755532E-2</v>
      </c>
      <c r="V1636" s="39">
        <f t="shared" si="349"/>
        <v>4.0685207513848187E-2</v>
      </c>
      <c r="W1636" s="39">
        <f t="shared" si="350"/>
        <v>1.7483479893707132E-2</v>
      </c>
      <c r="Z1636" s="37"/>
      <c r="AA1636" s="37"/>
    </row>
    <row r="1637" spans="1:27">
      <c r="A1637" s="1">
        <v>2006.09</v>
      </c>
      <c r="B1637" s="11">
        <v>1317.74</v>
      </c>
      <c r="C1637" s="4">
        <v>24.1</v>
      </c>
      <c r="D1637" s="11">
        <v>78.569999999999993</v>
      </c>
      <c r="E1637" s="11">
        <v>202.9</v>
      </c>
      <c r="F1637" s="4">
        <f t="shared" si="354"/>
        <v>2006.70833333321</v>
      </c>
      <c r="G1637" s="26">
        <v>4.72</v>
      </c>
      <c r="H1637" s="22">
        <f>G1637+100*variable_alloc_parm!B$8</f>
        <v>4.72</v>
      </c>
      <c r="I1637" s="4">
        <f t="shared" si="351"/>
        <v>1978.883085263677</v>
      </c>
      <c r="J1637" s="4">
        <f t="shared" si="352"/>
        <v>36.191572203055699</v>
      </c>
      <c r="K1637" s="33">
        <f t="shared" si="355"/>
        <v>934522.86126708472</v>
      </c>
      <c r="L1637" s="4">
        <f t="shared" si="356"/>
        <v>117.99053228191228</v>
      </c>
      <c r="M1637" s="33">
        <f t="shared" si="353"/>
        <v>55720.750079495832</v>
      </c>
      <c r="N1637" s="15">
        <f t="shared" si="345"/>
        <v>25.644156440797396</v>
      </c>
      <c r="O1637" s="6"/>
      <c r="P1637" s="7">
        <f t="shared" si="346"/>
        <v>27.655917575274081</v>
      </c>
      <c r="Q1637" s="7"/>
      <c r="R1637" s="46">
        <f t="shared" si="347"/>
        <v>1.7252358568579686E-2</v>
      </c>
      <c r="S1637" s="22">
        <f t="shared" si="357"/>
        <v>1.003142991174462</v>
      </c>
      <c r="T1637" s="22">
        <f t="shared" si="358"/>
        <v>36.745800731186186</v>
      </c>
      <c r="U1637" s="39">
        <f t="shared" si="348"/>
        <v>5.429051574434407E-2</v>
      </c>
      <c r="V1637" s="39">
        <f t="shared" si="349"/>
        <v>3.766992760079213E-2</v>
      </c>
      <c r="W1637" s="39">
        <f t="shared" si="350"/>
        <v>1.662058814355194E-2</v>
      </c>
      <c r="Z1637" s="37"/>
      <c r="AA1637" s="37"/>
    </row>
    <row r="1638" spans="1:27">
      <c r="A1638" s="1">
        <v>2006.1</v>
      </c>
      <c r="B1638" s="11">
        <v>1363.38</v>
      </c>
      <c r="C1638" s="4">
        <f>C1637*2/3+C1640/3</f>
        <v>24.36</v>
      </c>
      <c r="D1638" s="11">
        <f>D1637*2/3+D1640/3</f>
        <v>79.55</v>
      </c>
      <c r="E1638" s="11">
        <v>201.8</v>
      </c>
      <c r="F1638" s="4">
        <f t="shared" si="354"/>
        <v>2006.7916666665433</v>
      </c>
      <c r="G1638" s="26">
        <v>4.7300000000000004</v>
      </c>
      <c r="H1638" s="22">
        <f>G1638+100*variable_alloc_parm!B$8</f>
        <v>4.7300000000000004</v>
      </c>
      <c r="I1638" s="4">
        <f t="shared" si="351"/>
        <v>2058.5821902874136</v>
      </c>
      <c r="J1638" s="4">
        <f t="shared" si="352"/>
        <v>36.781427155599609</v>
      </c>
      <c r="K1638" s="33">
        <f t="shared" si="355"/>
        <v>973608.07047192624</v>
      </c>
      <c r="L1638" s="4">
        <f t="shared" si="356"/>
        <v>120.11340436075322</v>
      </c>
      <c r="M1638" s="33">
        <f t="shared" si="353"/>
        <v>56807.72932421021</v>
      </c>
      <c r="N1638" s="15">
        <f t="shared" si="345"/>
        <v>26.538040282101726</v>
      </c>
      <c r="O1638" s="6"/>
      <c r="P1638" s="7">
        <f t="shared" si="346"/>
        <v>28.617660202008313</v>
      </c>
      <c r="Q1638" s="7"/>
      <c r="R1638" s="46">
        <f t="shared" si="347"/>
        <v>1.4957394479780728E-2</v>
      </c>
      <c r="S1638" s="22">
        <f t="shared" si="357"/>
        <v>1.0142777659341806</v>
      </c>
      <c r="T1638" s="22">
        <f t="shared" si="358"/>
        <v>37.06222120835708</v>
      </c>
      <c r="U1638" s="39">
        <f t="shared" si="348"/>
        <v>4.9317312443853512E-2</v>
      </c>
      <c r="V1638" s="39">
        <f t="shared" si="349"/>
        <v>3.5561620213159228E-2</v>
      </c>
      <c r="W1638" s="39">
        <f t="shared" si="350"/>
        <v>1.3755692230694283E-2</v>
      </c>
      <c r="Z1638" s="37"/>
      <c r="AA1638" s="37"/>
    </row>
    <row r="1639" spans="1:27">
      <c r="A1639" s="1">
        <v>2006.11</v>
      </c>
      <c r="B1639" s="11">
        <v>1388.64</v>
      </c>
      <c r="C1639" s="4">
        <f>C1637/3+C1640*2/3</f>
        <v>24.619999999999997</v>
      </c>
      <c r="D1639" s="11">
        <f>D1637/3+D1640*2/3</f>
        <v>80.53</v>
      </c>
      <c r="E1639" s="11">
        <v>201.5</v>
      </c>
      <c r="F1639" s="4">
        <f t="shared" si="354"/>
        <v>2006.8749999998765</v>
      </c>
      <c r="G1639" s="26">
        <v>4.5999999999999996</v>
      </c>
      <c r="H1639" s="22">
        <f>G1639+100*variable_alloc_parm!B$8</f>
        <v>4.5999999999999996</v>
      </c>
      <c r="I1639" s="4">
        <f t="shared" si="351"/>
        <v>2099.8442084367248</v>
      </c>
      <c r="J1639" s="4">
        <f t="shared" si="352"/>
        <v>37.229349875930524</v>
      </c>
      <c r="K1639" s="33">
        <f t="shared" si="355"/>
        <v>994590.27869727137</v>
      </c>
      <c r="L1639" s="4">
        <f t="shared" si="356"/>
        <v>121.77414888337472</v>
      </c>
      <c r="M1639" s="33">
        <f t="shared" si="353"/>
        <v>57678.27164959332</v>
      </c>
      <c r="N1639" s="15">
        <f t="shared" si="345"/>
        <v>26.928020270856489</v>
      </c>
      <c r="O1639" s="6"/>
      <c r="P1639" s="7">
        <f t="shared" si="346"/>
        <v>29.034995488566953</v>
      </c>
      <c r="Q1639" s="7"/>
      <c r="R1639" s="46">
        <f t="shared" si="347"/>
        <v>1.5365317992929867E-2</v>
      </c>
      <c r="S1639" s="22">
        <f t="shared" si="357"/>
        <v>1.0070195403693385</v>
      </c>
      <c r="T1639" s="22">
        <f t="shared" si="358"/>
        <v>37.647354253221607</v>
      </c>
      <c r="U1639" s="39">
        <f t="shared" si="348"/>
        <v>4.849740791736834E-2</v>
      </c>
      <c r="V1639" s="39">
        <f t="shared" si="349"/>
        <v>3.0694994606734971E-2</v>
      </c>
      <c r="W1639" s="39">
        <f t="shared" si="350"/>
        <v>1.7802413310633369E-2</v>
      </c>
      <c r="Z1639" s="37"/>
      <c r="AA1639" s="37"/>
    </row>
    <row r="1640" spans="1:27">
      <c r="A1640" s="1">
        <v>2006.12</v>
      </c>
      <c r="B1640" s="11">
        <v>1416.42</v>
      </c>
      <c r="C1640" s="4">
        <v>24.88</v>
      </c>
      <c r="D1640" s="11">
        <v>81.510000000000005</v>
      </c>
      <c r="E1640" s="11">
        <v>201.8</v>
      </c>
      <c r="F1640" s="4">
        <f t="shared" si="354"/>
        <v>2006.9583333332098</v>
      </c>
      <c r="G1640" s="26">
        <v>4.5599999999999996</v>
      </c>
      <c r="H1640" s="22">
        <f>G1640+100*variable_alloc_parm!B$8</f>
        <v>4.5599999999999996</v>
      </c>
      <c r="I1640" s="4">
        <f t="shared" si="351"/>
        <v>2138.6678592666012</v>
      </c>
      <c r="J1640" s="4">
        <f t="shared" si="352"/>
        <v>37.566580773042617</v>
      </c>
      <c r="K1640" s="33">
        <f t="shared" si="355"/>
        <v>1014461.8665677801</v>
      </c>
      <c r="L1640" s="4">
        <f t="shared" si="356"/>
        <v>123.07282953419229</v>
      </c>
      <c r="M1640" s="33">
        <f t="shared" si="353"/>
        <v>58378.720114047916</v>
      </c>
      <c r="N1640" s="15">
        <f t="shared" si="345"/>
        <v>27.282689787571691</v>
      </c>
      <c r="O1640" s="6"/>
      <c r="P1640" s="7">
        <f t="shared" si="346"/>
        <v>29.413282471660683</v>
      </c>
      <c r="Q1640" s="7"/>
      <c r="R1640" s="46">
        <f t="shared" si="347"/>
        <v>1.5434945553057959E-2</v>
      </c>
      <c r="S1640" s="22">
        <f t="shared" si="357"/>
        <v>0.98801493244040206</v>
      </c>
      <c r="T1640" s="22">
        <f t="shared" si="358"/>
        <v>37.855261185849741</v>
      </c>
      <c r="U1640" s="39">
        <f t="shared" si="348"/>
        <v>5.0449354769950938E-2</v>
      </c>
      <c r="V1640" s="39">
        <f t="shared" si="349"/>
        <v>2.7072773311626941E-2</v>
      </c>
      <c r="W1640" s="39">
        <f t="shared" si="350"/>
        <v>2.3376581458323997E-2</v>
      </c>
      <c r="Z1640" s="37"/>
      <c r="AA1640" s="37"/>
    </row>
    <row r="1641" spans="1:27">
      <c r="A1641" s="1">
        <v>2007.01</v>
      </c>
      <c r="B1641" s="11">
        <v>1424.16</v>
      </c>
      <c r="C1641" s="4">
        <f>C1640*2/3+C1643/3</f>
        <v>25.083333333333332</v>
      </c>
      <c r="D1641" s="11">
        <f>D1640*2/3+D1643/3</f>
        <v>82.056666666666672</v>
      </c>
      <c r="E1641" s="11">
        <v>202.416</v>
      </c>
      <c r="F1641" s="4">
        <f t="shared" si="354"/>
        <v>2007.0416666665431</v>
      </c>
      <c r="G1641" s="26">
        <v>4.76</v>
      </c>
      <c r="H1641" s="22">
        <f>G1641+100*variable_alloc_parm!B$8</f>
        <v>4.76</v>
      </c>
      <c r="I1641" s="4">
        <f t="shared" si="351"/>
        <v>2143.8105288119523</v>
      </c>
      <c r="J1641" s="4">
        <f t="shared" si="352"/>
        <v>37.758337614944807</v>
      </c>
      <c r="K1641" s="33">
        <f t="shared" si="355"/>
        <v>1018393.7884481673</v>
      </c>
      <c r="L1641" s="4">
        <f t="shared" si="356"/>
        <v>123.5211956235344</v>
      </c>
      <c r="M1641" s="33">
        <f t="shared" si="353"/>
        <v>58677.395541298101</v>
      </c>
      <c r="N1641" s="15">
        <f t="shared" si="345"/>
        <v>27.20753665680714</v>
      </c>
      <c r="O1641" s="6"/>
      <c r="P1641" s="7">
        <f t="shared" si="346"/>
        <v>29.327838512792745</v>
      </c>
      <c r="Q1641" s="7"/>
      <c r="R1641" s="46">
        <f t="shared" si="347"/>
        <v>1.35259718821528E-2</v>
      </c>
      <c r="S1641" s="22">
        <f t="shared" si="357"/>
        <v>1.007129488877504</v>
      </c>
      <c r="T1641" s="22">
        <f t="shared" si="358"/>
        <v>37.287741475929344</v>
      </c>
      <c r="U1641" s="39">
        <f t="shared" si="348"/>
        <v>5.093299693814024E-2</v>
      </c>
      <c r="V1641" s="39">
        <f t="shared" si="349"/>
        <v>2.8781727149737479E-2</v>
      </c>
      <c r="W1641" s="39">
        <f t="shared" si="350"/>
        <v>2.2151269788402761E-2</v>
      </c>
      <c r="Z1641" s="37"/>
      <c r="AA1641" s="37"/>
    </row>
    <row r="1642" spans="1:27">
      <c r="A1642" s="1">
        <v>2007.02</v>
      </c>
      <c r="B1642" s="11">
        <v>1444.8</v>
      </c>
      <c r="C1642" s="4">
        <f>C1640/3+C1643*2/3</f>
        <v>25.286666666666665</v>
      </c>
      <c r="D1642" s="11">
        <f>D1640/3+D1643*2/3</f>
        <v>82.603333333333339</v>
      </c>
      <c r="E1642" s="11">
        <v>203.499</v>
      </c>
      <c r="F1642" s="4">
        <f t="shared" si="354"/>
        <v>2007.1249999998763</v>
      </c>
      <c r="G1642" s="26">
        <v>4.72</v>
      </c>
      <c r="H1642" s="22">
        <f>G1642+100*variable_alloc_parm!B$8</f>
        <v>4.72</v>
      </c>
      <c r="I1642" s="4">
        <f t="shared" si="351"/>
        <v>2163.3057656302981</v>
      </c>
      <c r="J1642" s="4">
        <f t="shared" si="352"/>
        <v>37.86184371094371</v>
      </c>
      <c r="K1642" s="33">
        <f t="shared" si="355"/>
        <v>1029153.6091698773</v>
      </c>
      <c r="L1642" s="4">
        <f t="shared" si="356"/>
        <v>123.6823555234506</v>
      </c>
      <c r="M1642" s="33">
        <f t="shared" si="353"/>
        <v>58839.644677091943</v>
      </c>
      <c r="N1642" s="15">
        <f t="shared" si="345"/>
        <v>27.315181413516616</v>
      </c>
      <c r="O1642" s="6"/>
      <c r="P1642" s="7">
        <f t="shared" si="346"/>
        <v>29.439186629440346</v>
      </c>
      <c r="Q1642" s="7"/>
      <c r="R1642" s="46">
        <f t="shared" si="347"/>
        <v>1.4006346214000466E-2</v>
      </c>
      <c r="S1642" s="22">
        <f t="shared" si="357"/>
        <v>1.0166781614773537</v>
      </c>
      <c r="T1642" s="22">
        <f t="shared" si="358"/>
        <v>37.35372784037164</v>
      </c>
      <c r="U1642" s="39">
        <f t="shared" si="348"/>
        <v>5.2173303801448689E-2</v>
      </c>
      <c r="V1642" s="39">
        <f t="shared" si="349"/>
        <v>2.8575207773221756E-2</v>
      </c>
      <c r="W1642" s="39">
        <f t="shared" si="350"/>
        <v>2.3598096028226934E-2</v>
      </c>
      <c r="Z1642" s="37"/>
      <c r="AA1642" s="37"/>
    </row>
    <row r="1643" spans="1:27">
      <c r="A1643" s="1">
        <v>2007.03</v>
      </c>
      <c r="B1643" s="11">
        <v>1406.95</v>
      </c>
      <c r="C1643" s="4">
        <v>25.49</v>
      </c>
      <c r="D1643" s="11">
        <v>83.15</v>
      </c>
      <c r="E1643" s="11">
        <v>205.352</v>
      </c>
      <c r="F1643" s="4">
        <f t="shared" si="354"/>
        <v>2007.2083333332096</v>
      </c>
      <c r="G1643" s="26">
        <v>4.5599999999999996</v>
      </c>
      <c r="H1643" s="22">
        <f>G1643+100*variable_alloc_parm!B$8</f>
        <v>4.5599999999999996</v>
      </c>
      <c r="I1643" s="4">
        <f t="shared" si="351"/>
        <v>2087.6235196151006</v>
      </c>
      <c r="J1643" s="4">
        <f t="shared" si="352"/>
        <v>37.821900931084187</v>
      </c>
      <c r="K1643" s="33">
        <f t="shared" si="355"/>
        <v>994648.57263344456</v>
      </c>
      <c r="L1643" s="4">
        <f t="shared" si="356"/>
        <v>123.37744458296001</v>
      </c>
      <c r="M1643" s="33">
        <f t="shared" si="353"/>
        <v>58783.203962095955</v>
      </c>
      <c r="N1643" s="15">
        <f t="shared" si="345"/>
        <v>26.2276055546509</v>
      </c>
      <c r="O1643" s="6"/>
      <c r="P1643" s="7">
        <f t="shared" si="346"/>
        <v>28.264070221688108</v>
      </c>
      <c r="Q1643" s="7"/>
      <c r="R1643" s="46">
        <f t="shared" si="347"/>
        <v>1.7796929020727568E-2</v>
      </c>
      <c r="S1643" s="22">
        <f t="shared" si="357"/>
        <v>0.99350663721547228</v>
      </c>
      <c r="T1643" s="22">
        <f t="shared" si="358"/>
        <v>37.634035266290617</v>
      </c>
      <c r="U1643" s="39">
        <f t="shared" si="348"/>
        <v>5.7514955366564369E-2</v>
      </c>
      <c r="V1643" s="39">
        <f t="shared" si="349"/>
        <v>2.7388173170267205E-2</v>
      </c>
      <c r="W1643" s="39">
        <f t="shared" si="350"/>
        <v>3.0126782196297164E-2</v>
      </c>
      <c r="Z1643" s="37"/>
      <c r="AA1643" s="37"/>
    </row>
    <row r="1644" spans="1:27">
      <c r="A1644" s="1">
        <v>2007.04</v>
      </c>
      <c r="B1644" s="11">
        <v>1463.64</v>
      </c>
      <c r="C1644" s="4">
        <f>C1643*2/3+C1646/3</f>
        <v>25.716666666666669</v>
      </c>
      <c r="D1644" s="11">
        <f>D1643*2/3+D1646/3</f>
        <v>83.740000000000009</v>
      </c>
      <c r="E1644" s="11">
        <v>206.68600000000001</v>
      </c>
      <c r="F1644" s="4">
        <f t="shared" si="354"/>
        <v>2007.2916666665428</v>
      </c>
      <c r="G1644" s="26">
        <v>4.6900000000000004</v>
      </c>
      <c r="H1644" s="22">
        <f>G1644+100*variable_alloc_parm!B$8</f>
        <v>4.6900000000000004</v>
      </c>
      <c r="I1644" s="4">
        <f t="shared" si="351"/>
        <v>2157.7228646352442</v>
      </c>
      <c r="J1644" s="4">
        <f t="shared" si="352"/>
        <v>37.911945334146168</v>
      </c>
      <c r="K1644" s="33">
        <f t="shared" si="355"/>
        <v>1029552.6799313081</v>
      </c>
      <c r="L1644" s="4">
        <f t="shared" si="356"/>
        <v>123.4509255585768</v>
      </c>
      <c r="M1644" s="33">
        <f t="shared" si="353"/>
        <v>58904.335367609347</v>
      </c>
      <c r="N1644" s="15">
        <f t="shared" si="345"/>
        <v>26.976268314189085</v>
      </c>
      <c r="O1644" s="6"/>
      <c r="P1644" s="7">
        <f t="shared" si="346"/>
        <v>29.066642443029878</v>
      </c>
      <c r="Q1644" s="7"/>
      <c r="R1644" s="46">
        <f t="shared" si="347"/>
        <v>1.5974721669373609E-2</v>
      </c>
      <c r="S1644" s="22">
        <f t="shared" si="357"/>
        <v>0.99917063690325691</v>
      </c>
      <c r="T1644" s="22">
        <f t="shared" si="358"/>
        <v>37.148342148132507</v>
      </c>
      <c r="U1644" s="39">
        <f t="shared" si="348"/>
        <v>5.3400499961718362E-2</v>
      </c>
      <c r="V1644" s="39">
        <f t="shared" si="349"/>
        <v>3.025673094563075E-2</v>
      </c>
      <c r="W1644" s="39">
        <f t="shared" si="350"/>
        <v>2.3143769016087612E-2</v>
      </c>
      <c r="Z1644" s="37"/>
      <c r="AA1644" s="37"/>
    </row>
    <row r="1645" spans="1:27">
      <c r="A1645" s="1">
        <v>2007.05</v>
      </c>
      <c r="B1645" s="11">
        <v>1511.14</v>
      </c>
      <c r="C1645" s="4">
        <f>C1643/3+C1646*2/3</f>
        <v>25.943333333333335</v>
      </c>
      <c r="D1645" s="11">
        <f>D1643/3+D1646*2/3</f>
        <v>84.330000000000013</v>
      </c>
      <c r="E1645" s="11">
        <v>207.94900000000001</v>
      </c>
      <c r="F1645" s="4">
        <f t="shared" si="354"/>
        <v>2007.3749999998761</v>
      </c>
      <c r="G1645" s="26">
        <v>4.75</v>
      </c>
      <c r="H1645" s="22">
        <f>G1645+100*variable_alloc_parm!B$8</f>
        <v>4.75</v>
      </c>
      <c r="I1645" s="4">
        <f t="shared" si="351"/>
        <v>2214.2177072262916</v>
      </c>
      <c r="J1645" s="4">
        <f t="shared" si="352"/>
        <v>38.013809475720819</v>
      </c>
      <c r="K1645" s="33">
        <f t="shared" si="355"/>
        <v>1058020.585866008</v>
      </c>
      <c r="L1645" s="4">
        <f t="shared" si="356"/>
        <v>123.56563869025581</v>
      </c>
      <c r="M1645" s="33">
        <f t="shared" si="353"/>
        <v>59043.421526847575</v>
      </c>
      <c r="N1645" s="15">
        <f t="shared" si="345"/>
        <v>27.548490451851265</v>
      </c>
      <c r="O1645" s="6"/>
      <c r="P1645" s="7">
        <f t="shared" si="346"/>
        <v>29.678159305539165</v>
      </c>
      <c r="Q1645" s="7"/>
      <c r="R1645" s="46">
        <f t="shared" si="347"/>
        <v>1.5293949247564116E-2</v>
      </c>
      <c r="S1645" s="22">
        <f t="shared" si="357"/>
        <v>0.97676125696679006</v>
      </c>
      <c r="T1645" s="22">
        <f t="shared" si="358"/>
        <v>36.892095467328467</v>
      </c>
      <c r="U1645" s="39">
        <f t="shared" si="348"/>
        <v>5.2206843600240971E-2</v>
      </c>
      <c r="V1645" s="39">
        <f t="shared" si="349"/>
        <v>3.107944176870836E-2</v>
      </c>
      <c r="W1645" s="39">
        <f t="shared" si="350"/>
        <v>2.1127401831532611E-2</v>
      </c>
      <c r="Z1645" s="37"/>
      <c r="AA1645" s="37"/>
    </row>
    <row r="1646" spans="1:27">
      <c r="A1646" s="1">
        <v>2007.06</v>
      </c>
      <c r="B1646" s="11">
        <v>1514.19</v>
      </c>
      <c r="C1646" s="4">
        <v>26.17</v>
      </c>
      <c r="D1646" s="11">
        <v>84.92</v>
      </c>
      <c r="E1646" s="11">
        <v>208.352</v>
      </c>
      <c r="F1646" s="4">
        <f t="shared" si="354"/>
        <v>2007.4583333332093</v>
      </c>
      <c r="G1646" s="26">
        <v>5.0999999999999996</v>
      </c>
      <c r="H1646" s="22">
        <f>G1646+100*variable_alloc_parm!B$8</f>
        <v>5.0999999999999996</v>
      </c>
      <c r="I1646" s="4">
        <f t="shared" si="351"/>
        <v>2214.3953165796347</v>
      </c>
      <c r="J1646" s="4">
        <f t="shared" si="352"/>
        <v>38.271766049761951</v>
      </c>
      <c r="K1646" s="33">
        <f t="shared" si="355"/>
        <v>1059629.4042018449</v>
      </c>
      <c r="L1646" s="4">
        <f t="shared" si="356"/>
        <v>124.18946782368302</v>
      </c>
      <c r="M1646" s="33">
        <f t="shared" si="353"/>
        <v>59426.973500565109</v>
      </c>
      <c r="N1646" s="15">
        <f t="shared" si="345"/>
        <v>27.418262740410608</v>
      </c>
      <c r="O1646" s="6"/>
      <c r="P1646" s="7">
        <f t="shared" si="346"/>
        <v>29.533318152944663</v>
      </c>
      <c r="Q1646" s="7"/>
      <c r="R1646" s="46">
        <f t="shared" si="347"/>
        <v>1.2036950871557851E-2</v>
      </c>
      <c r="S1646" s="22">
        <f t="shared" si="357"/>
        <v>1.0120561824406615</v>
      </c>
      <c r="T1646" s="22">
        <f t="shared" si="358"/>
        <v>35.965070127674252</v>
      </c>
      <c r="U1646" s="39">
        <f t="shared" si="348"/>
        <v>5.3806547068823596E-2</v>
      </c>
      <c r="V1646" s="39">
        <f t="shared" si="349"/>
        <v>3.4817484239501928E-2</v>
      </c>
      <c r="W1646" s="39">
        <f t="shared" si="350"/>
        <v>1.8989062829321668E-2</v>
      </c>
      <c r="Z1646" s="37"/>
      <c r="AA1646" s="37"/>
    </row>
    <row r="1647" spans="1:27">
      <c r="A1647" s="1">
        <v>2007.07</v>
      </c>
      <c r="B1647" s="23">
        <v>1520.71</v>
      </c>
      <c r="C1647" s="4">
        <f>C1646*2/3+C1649/3</f>
        <v>26.440000000000005</v>
      </c>
      <c r="D1647" s="11">
        <f>D1646*2/3+D1649/3</f>
        <v>82.813333333333333</v>
      </c>
      <c r="E1647" s="11">
        <v>208.29900000000001</v>
      </c>
      <c r="F1647" s="4">
        <f t="shared" si="354"/>
        <v>2007.5416666665426</v>
      </c>
      <c r="G1647" s="26">
        <v>5</v>
      </c>
      <c r="H1647" s="22">
        <f>G1647+100*variable_alloc_parm!B$8</f>
        <v>5</v>
      </c>
      <c r="I1647" s="4">
        <f t="shared" si="351"/>
        <v>2224.4962145761624</v>
      </c>
      <c r="J1647" s="4">
        <f t="shared" si="352"/>
        <v>38.676460280654261</v>
      </c>
      <c r="K1647" s="33">
        <f t="shared" si="355"/>
        <v>1066005.1559178592</v>
      </c>
      <c r="L1647" s="4">
        <f t="shared" si="356"/>
        <v>121.13943257848895</v>
      </c>
      <c r="M1647" s="33">
        <f t="shared" si="353"/>
        <v>58051.463008777246</v>
      </c>
      <c r="N1647" s="15">
        <f t="shared" si="345"/>
        <v>27.410088167204325</v>
      </c>
      <c r="O1647" s="6"/>
      <c r="P1647" s="7">
        <f t="shared" si="346"/>
        <v>29.520310708990621</v>
      </c>
      <c r="Q1647" s="7"/>
      <c r="R1647" s="46">
        <f t="shared" si="347"/>
        <v>1.2893722157572625E-2</v>
      </c>
      <c r="S1647" s="22">
        <f t="shared" si="357"/>
        <v>1.0303200256980465</v>
      </c>
      <c r="T1647" s="22">
        <f t="shared" si="358"/>
        <v>36.407932922943466</v>
      </c>
      <c r="U1647" s="39">
        <f t="shared" si="348"/>
        <v>5.4284274856436721E-2</v>
      </c>
      <c r="V1647" s="39">
        <f t="shared" si="349"/>
        <v>3.2618065999610479E-2</v>
      </c>
      <c r="W1647" s="39">
        <f t="shared" si="350"/>
        <v>2.1666208856826241E-2</v>
      </c>
      <c r="Z1647" s="37"/>
      <c r="AA1647" s="37"/>
    </row>
    <row r="1648" spans="1:27">
      <c r="A1648" s="1">
        <v>2007.08</v>
      </c>
      <c r="B1648" s="11">
        <v>1454.62</v>
      </c>
      <c r="C1648" s="4">
        <f>C1646/3+C1649*2/3</f>
        <v>26.71</v>
      </c>
      <c r="D1648" s="11">
        <f>D1646/3+D1649*2/3</f>
        <v>80.706666666666663</v>
      </c>
      <c r="E1648" s="11">
        <v>207.917</v>
      </c>
      <c r="F1648" s="4">
        <f t="shared" si="354"/>
        <v>2007.6249999998759</v>
      </c>
      <c r="G1648" s="26">
        <v>4.67</v>
      </c>
      <c r="H1648" s="22">
        <f>G1648+100*variable_alloc_parm!B$8</f>
        <v>4.67</v>
      </c>
      <c r="I1648" s="4">
        <f t="shared" si="351"/>
        <v>2131.7290745826463</v>
      </c>
      <c r="J1648" s="4">
        <f t="shared" si="352"/>
        <v>39.143201373625061</v>
      </c>
      <c r="K1648" s="33">
        <f t="shared" si="355"/>
        <v>1023113.1918704385</v>
      </c>
      <c r="L1648" s="4">
        <f t="shared" si="356"/>
        <v>118.27470256560713</v>
      </c>
      <c r="M1648" s="33">
        <f t="shared" si="353"/>
        <v>56765.378819593338</v>
      </c>
      <c r="N1648" s="15">
        <f t="shared" si="345"/>
        <v>26.148607189312326</v>
      </c>
      <c r="O1648" s="6"/>
      <c r="P1648" s="7">
        <f t="shared" si="346"/>
        <v>28.160884339006916</v>
      </c>
      <c r="Q1648" s="7"/>
      <c r="R1648" s="46">
        <f t="shared" si="347"/>
        <v>1.7573749248513792E-2</v>
      </c>
      <c r="S1648" s="22">
        <f t="shared" si="357"/>
        <v>1.0158620078148781</v>
      </c>
      <c r="T1648" s="22">
        <f t="shared" si="358"/>
        <v>37.580741790845678</v>
      </c>
      <c r="U1648" s="39">
        <f t="shared" si="348"/>
        <v>5.8569534818487146E-2</v>
      </c>
      <c r="V1648" s="39">
        <f t="shared" si="349"/>
        <v>3.0241430147207815E-2</v>
      </c>
      <c r="W1648" s="39">
        <f t="shared" si="350"/>
        <v>2.8328104671279331E-2</v>
      </c>
      <c r="Z1648" s="37"/>
      <c r="AA1648" s="37"/>
    </row>
    <row r="1649" spans="1:27">
      <c r="A1649" s="1">
        <v>2007.09</v>
      </c>
      <c r="B1649" s="11">
        <v>1497.12</v>
      </c>
      <c r="C1649" s="4">
        <v>26.98</v>
      </c>
      <c r="D1649" s="11">
        <v>78.599999999999994</v>
      </c>
      <c r="E1649" s="11">
        <v>208.49</v>
      </c>
      <c r="F1649" s="4">
        <f t="shared" si="354"/>
        <v>2007.7083333332091</v>
      </c>
      <c r="G1649" s="26">
        <v>4.5199999999999996</v>
      </c>
      <c r="H1649" s="22">
        <f>G1649+100*variable_alloc_parm!B$8</f>
        <v>4.5199999999999996</v>
      </c>
      <c r="I1649" s="4">
        <f t="shared" si="351"/>
        <v>2187.9824643867814</v>
      </c>
      <c r="J1649" s="4">
        <f t="shared" si="352"/>
        <v>39.430217276607991</v>
      </c>
      <c r="K1649" s="33">
        <f t="shared" si="355"/>
        <v>1051688.7664483048</v>
      </c>
      <c r="L1649" s="4">
        <f t="shared" si="356"/>
        <v>114.87083313348363</v>
      </c>
      <c r="M1649" s="33">
        <f t="shared" si="353"/>
        <v>55214.503208050621</v>
      </c>
      <c r="N1649" s="15">
        <f t="shared" si="345"/>
        <v>26.72574304769692</v>
      </c>
      <c r="O1649" s="6"/>
      <c r="P1649" s="7">
        <f t="shared" si="346"/>
        <v>28.781596977212047</v>
      </c>
      <c r="Q1649" s="7"/>
      <c r="R1649" s="46">
        <f t="shared" si="347"/>
        <v>1.8275363450433908E-2</v>
      </c>
      <c r="S1649" s="22">
        <f t="shared" si="357"/>
        <v>1.0029690120248937</v>
      </c>
      <c r="T1649" s="22">
        <f t="shared" si="358"/>
        <v>38.071925110472762</v>
      </c>
      <c r="U1649" s="39">
        <f t="shared" si="348"/>
        <v>5.6832789146238794E-2</v>
      </c>
      <c r="V1649" s="39">
        <f t="shared" si="349"/>
        <v>2.8641865372378561E-2</v>
      </c>
      <c r="W1649" s="39">
        <f t="shared" si="350"/>
        <v>2.8190923773860233E-2</v>
      </c>
      <c r="Z1649" s="37"/>
      <c r="AA1649" s="37"/>
    </row>
    <row r="1650" spans="1:27">
      <c r="A1650" s="1">
        <v>2007.1</v>
      </c>
      <c r="B1650" s="11">
        <v>1539.66</v>
      </c>
      <c r="C1650" s="4">
        <f>C1649*2/3+C1652/3</f>
        <v>27.230000000000004</v>
      </c>
      <c r="D1650" s="11">
        <f>D1649*2/3+D1652/3</f>
        <v>74.460000000000008</v>
      </c>
      <c r="E1650" s="11">
        <v>208.93600000000001</v>
      </c>
      <c r="F1650" s="4">
        <f t="shared" si="354"/>
        <v>2007.7916666665424</v>
      </c>
      <c r="G1650" s="26">
        <v>4.53</v>
      </c>
      <c r="H1650" s="22">
        <f>G1650+100*variable_alloc_parm!B$8</f>
        <v>4.53</v>
      </c>
      <c r="I1650" s="4">
        <f t="shared" si="351"/>
        <v>2245.3497817513503</v>
      </c>
      <c r="J1650" s="4">
        <f t="shared" si="352"/>
        <v>39.710633878316813</v>
      </c>
      <c r="K1650" s="33">
        <f t="shared" si="355"/>
        <v>1080853.9143576019</v>
      </c>
      <c r="L1650" s="4">
        <f t="shared" si="356"/>
        <v>108.58809396178737</v>
      </c>
      <c r="M1650" s="33">
        <f t="shared" si="353"/>
        <v>52271.52907984038</v>
      </c>
      <c r="N1650" s="15">
        <f t="shared" si="345"/>
        <v>27.320648130462029</v>
      </c>
      <c r="O1650" s="6"/>
      <c r="P1650" s="7">
        <f t="shared" si="346"/>
        <v>29.421547626363019</v>
      </c>
      <c r="Q1650" s="7"/>
      <c r="R1650" s="46">
        <f t="shared" si="347"/>
        <v>1.7325578710255828E-2</v>
      </c>
      <c r="S1650" s="22">
        <f t="shared" si="357"/>
        <v>1.0346238087857089</v>
      </c>
      <c r="T1650" s="22">
        <f t="shared" si="358"/>
        <v>38.103450542963607</v>
      </c>
      <c r="U1650" s="39">
        <f t="shared" si="348"/>
        <v>5.6861010367949216E-2</v>
      </c>
      <c r="V1650" s="39">
        <f t="shared" si="349"/>
        <v>2.7349383691839924E-2</v>
      </c>
      <c r="W1650" s="39">
        <f t="shared" si="350"/>
        <v>2.9511626676109293E-2</v>
      </c>
      <c r="Z1650" s="37"/>
      <c r="AA1650" s="37"/>
    </row>
    <row r="1651" spans="1:27">
      <c r="A1651" s="1">
        <v>2007.11</v>
      </c>
      <c r="B1651" s="11">
        <v>1463.39</v>
      </c>
      <c r="C1651" s="4">
        <f>C1649/3+C1652*2/3</f>
        <v>27.480000000000004</v>
      </c>
      <c r="D1651" s="11">
        <f>D1649/3+D1652*2/3</f>
        <v>70.320000000000007</v>
      </c>
      <c r="E1651" s="11">
        <v>210.17699999999999</v>
      </c>
      <c r="F1651" s="4">
        <f t="shared" si="354"/>
        <v>2007.8749999998756</v>
      </c>
      <c r="G1651" s="26">
        <v>4.1500000000000004</v>
      </c>
      <c r="H1651" s="22">
        <f>G1651+100*variable_alloc_parm!B$8</f>
        <v>4.1500000000000004</v>
      </c>
      <c r="I1651" s="4">
        <f t="shared" si="351"/>
        <v>2121.5210655780606</v>
      </c>
      <c r="J1651" s="4">
        <f t="shared" si="352"/>
        <v>39.838593185743456</v>
      </c>
      <c r="K1651" s="33">
        <f t="shared" si="355"/>
        <v>1022844.0464242838</v>
      </c>
      <c r="L1651" s="4">
        <f t="shared" si="356"/>
        <v>101.94504631810334</v>
      </c>
      <c r="M1651" s="33">
        <f t="shared" si="353"/>
        <v>49150.529486026033</v>
      </c>
      <c r="N1651" s="15">
        <f t="shared" si="345"/>
        <v>25.72905357949838</v>
      </c>
      <c r="O1651" s="6"/>
      <c r="P1651" s="7">
        <f t="shared" si="346"/>
        <v>27.711039143379494</v>
      </c>
      <c r="Q1651" s="7"/>
      <c r="R1651" s="46">
        <f t="shared" si="347"/>
        <v>2.4061140157559044E-2</v>
      </c>
      <c r="S1651" s="22">
        <f t="shared" si="357"/>
        <v>1.007526830349796</v>
      </c>
      <c r="T1651" s="22">
        <f t="shared" si="358"/>
        <v>39.18996371967102</v>
      </c>
      <c r="U1651" s="39">
        <f t="shared" si="348"/>
        <v>6.4382786384730384E-2</v>
      </c>
      <c r="V1651" s="39">
        <f t="shared" si="349"/>
        <v>2.4754117422086885E-2</v>
      </c>
      <c r="W1651" s="39">
        <f t="shared" si="350"/>
        <v>3.9628668962643498E-2</v>
      </c>
      <c r="Z1651" s="37"/>
      <c r="AA1651" s="37"/>
    </row>
    <row r="1652" spans="1:27">
      <c r="A1652" s="1">
        <v>2007.12</v>
      </c>
      <c r="B1652" s="11">
        <v>1479.22</v>
      </c>
      <c r="C1652" s="4">
        <v>27.73</v>
      </c>
      <c r="D1652" s="11">
        <v>66.180000000000007</v>
      </c>
      <c r="E1652" s="11">
        <v>210.036</v>
      </c>
      <c r="F1652" s="4">
        <f t="shared" si="354"/>
        <v>2007.9583333332089</v>
      </c>
      <c r="G1652" s="26">
        <v>4.0999999999999996</v>
      </c>
      <c r="H1652" s="22">
        <f>G1652+100*variable_alloc_parm!B$8</f>
        <v>4.0999999999999996</v>
      </c>
      <c r="I1652" s="4">
        <f t="shared" si="351"/>
        <v>2145.9099106819785</v>
      </c>
      <c r="J1652" s="4">
        <f t="shared" si="352"/>
        <v>40.228013292959311</v>
      </c>
      <c r="K1652" s="33">
        <f t="shared" si="355"/>
        <v>1036218.8371811489</v>
      </c>
      <c r="L1652" s="4">
        <f t="shared" si="356"/>
        <v>96.007570130834736</v>
      </c>
      <c r="M1652" s="33">
        <f t="shared" si="353"/>
        <v>46360.218658920545</v>
      </c>
      <c r="N1652" s="15">
        <f t="shared" si="345"/>
        <v>25.955510105240229</v>
      </c>
      <c r="O1652" s="6"/>
      <c r="P1652" s="7">
        <f t="shared" si="346"/>
        <v>27.959981545763831</v>
      </c>
      <c r="Q1652" s="7"/>
      <c r="R1652" s="46">
        <f t="shared" si="347"/>
        <v>2.4280362312110386E-2</v>
      </c>
      <c r="S1652" s="22">
        <f t="shared" si="357"/>
        <v>1.0332059347690226</v>
      </c>
      <c r="T1652" s="22">
        <f t="shared" si="358"/>
        <v>39.511446700794252</v>
      </c>
      <c r="U1652" s="39">
        <f t="shared" si="348"/>
        <v>6.6090525626558039E-2</v>
      </c>
      <c r="V1652" s="39">
        <f t="shared" si="349"/>
        <v>2.3726298391638645E-2</v>
      </c>
      <c r="W1652" s="39">
        <f t="shared" si="350"/>
        <v>4.2364227234919394E-2</v>
      </c>
      <c r="Z1652" s="37"/>
      <c r="AA1652" s="37"/>
    </row>
    <row r="1653" spans="1:27">
      <c r="A1653" s="1">
        <v>2008.01</v>
      </c>
      <c r="B1653" s="11">
        <v>1378.76</v>
      </c>
      <c r="C1653" s="4">
        <f>C1652*2/3+C1655/3</f>
        <v>27.92</v>
      </c>
      <c r="D1653" s="11">
        <f>D1652*2/3+D1655/3</f>
        <v>64.25</v>
      </c>
      <c r="E1653" s="11">
        <v>211.08</v>
      </c>
      <c r="F1653" s="4">
        <f t="shared" si="354"/>
        <v>2008.0416666665421</v>
      </c>
      <c r="G1653" s="22">
        <v>3.74</v>
      </c>
      <c r="H1653" s="22">
        <f>G1653+100*variable_alloc_parm!B$8</f>
        <v>3.74</v>
      </c>
      <c r="I1653" s="4">
        <f t="shared" si="351"/>
        <v>1990.2793822247493</v>
      </c>
      <c r="J1653" s="4">
        <f t="shared" si="352"/>
        <v>40.303316278188369</v>
      </c>
      <c r="K1653" s="33">
        <f t="shared" si="355"/>
        <v>962689.64109745517</v>
      </c>
      <c r="L1653" s="4">
        <f t="shared" si="356"/>
        <v>92.746707409512979</v>
      </c>
      <c r="M1653" s="33">
        <f t="shared" si="353"/>
        <v>44861.186457767479</v>
      </c>
      <c r="N1653" s="15">
        <f t="shared" si="345"/>
        <v>24.022317760836827</v>
      </c>
      <c r="O1653" s="6"/>
      <c r="P1653" s="7">
        <f t="shared" si="346"/>
        <v>25.886705943137223</v>
      </c>
      <c r="Q1653" s="7"/>
      <c r="R1653" s="46">
        <f t="shared" si="347"/>
        <v>3.1299207454085536E-2</v>
      </c>
      <c r="S1653" s="22">
        <f t="shared" si="357"/>
        <v>1.0031166666666667</v>
      </c>
      <c r="T1653" s="22">
        <f t="shared" si="358"/>
        <v>40.621548708280386</v>
      </c>
      <c r="U1653" s="39">
        <f t="shared" si="348"/>
        <v>7.8491894040190857E-2</v>
      </c>
      <c r="V1653" s="39">
        <f t="shared" si="349"/>
        <v>1.8929027834309498E-2</v>
      </c>
      <c r="W1653" s="39">
        <f t="shared" si="350"/>
        <v>5.956286620588136E-2</v>
      </c>
      <c r="Z1653" s="37"/>
      <c r="AA1653" s="37"/>
    </row>
    <row r="1654" spans="1:27">
      <c r="A1654" s="1">
        <v>2008.02</v>
      </c>
      <c r="B1654" s="11">
        <v>1354.87</v>
      </c>
      <c r="C1654" s="4">
        <f>C1652/3+C1655*2/3</f>
        <v>28.11</v>
      </c>
      <c r="D1654" s="11">
        <f>D1652/3+D1655*2/3</f>
        <v>62.32</v>
      </c>
      <c r="E1654" s="11">
        <v>211.69300000000001</v>
      </c>
      <c r="F1654" s="4">
        <f t="shared" si="354"/>
        <v>2008.1249999998754</v>
      </c>
      <c r="G1654" s="26">
        <v>3.74</v>
      </c>
      <c r="H1654" s="22">
        <f>G1654+100*variable_alloc_parm!B$8</f>
        <v>3.74</v>
      </c>
      <c r="I1654" s="4">
        <f t="shared" si="351"/>
        <v>1950.1300893274695</v>
      </c>
      <c r="J1654" s="4">
        <f t="shared" si="352"/>
        <v>40.460086068032489</v>
      </c>
      <c r="K1654" s="33">
        <f t="shared" si="355"/>
        <v>944900.4637548977</v>
      </c>
      <c r="L1654" s="4">
        <f t="shared" si="356"/>
        <v>89.700197928131786</v>
      </c>
      <c r="M1654" s="33">
        <f t="shared" si="353"/>
        <v>43462.617742813134</v>
      </c>
      <c r="N1654" s="15">
        <f t="shared" si="345"/>
        <v>23.495263401811787</v>
      </c>
      <c r="O1654" s="6"/>
      <c r="P1654" s="7">
        <f t="shared" si="346"/>
        <v>25.329469431905373</v>
      </c>
      <c r="Q1654" s="7"/>
      <c r="R1654" s="46">
        <f t="shared" si="347"/>
        <v>3.2340374978085361E-2</v>
      </c>
      <c r="S1654" s="22">
        <f t="shared" si="357"/>
        <v>1.0223551030241986</v>
      </c>
      <c r="T1654" s="22">
        <f t="shared" si="358"/>
        <v>40.630157998168791</v>
      </c>
      <c r="U1654" s="39">
        <f t="shared" si="348"/>
        <v>7.6858818213123792E-2</v>
      </c>
      <c r="V1654" s="39">
        <f t="shared" si="349"/>
        <v>1.6183304288415634E-2</v>
      </c>
      <c r="W1654" s="39">
        <f t="shared" si="350"/>
        <v>6.0675513924708158E-2</v>
      </c>
      <c r="Z1654" s="37"/>
      <c r="AA1654" s="37"/>
    </row>
    <row r="1655" spans="1:27">
      <c r="A1655" s="1">
        <v>2008.03</v>
      </c>
      <c r="B1655" s="11">
        <v>1316.94</v>
      </c>
      <c r="C1655" s="4">
        <v>28.3</v>
      </c>
      <c r="D1655" s="11">
        <v>60.39</v>
      </c>
      <c r="E1655" s="11">
        <v>213.52799999999999</v>
      </c>
      <c r="F1655" s="4">
        <f t="shared" si="354"/>
        <v>2008.2083333332087</v>
      </c>
      <c r="G1655" s="26">
        <v>3.51</v>
      </c>
      <c r="H1655" s="22">
        <f>G1655+100*variable_alloc_parm!B$8</f>
        <v>3.51</v>
      </c>
      <c r="I1655" s="4">
        <f t="shared" si="351"/>
        <v>1879.2458974935375</v>
      </c>
      <c r="J1655" s="4">
        <f t="shared" si="352"/>
        <v>40.383509422651841</v>
      </c>
      <c r="K1655" s="33">
        <f t="shared" si="355"/>
        <v>912185.39531537844</v>
      </c>
      <c r="L1655" s="4">
        <f t="shared" si="356"/>
        <v>86.175269753849634</v>
      </c>
      <c r="M1655" s="33">
        <f t="shared" si="353"/>
        <v>41829.450106379714</v>
      </c>
      <c r="N1655" s="15">
        <f t="shared" si="345"/>
        <v>22.606810842249338</v>
      </c>
      <c r="O1655" s="6"/>
      <c r="P1655" s="7">
        <f t="shared" si="346"/>
        <v>24.384051798830345</v>
      </c>
      <c r="Q1655" s="7"/>
      <c r="R1655" s="46">
        <f t="shared" si="347"/>
        <v>3.700968168657174E-2</v>
      </c>
      <c r="S1655" s="22">
        <f t="shared" si="357"/>
        <v>0.98881826703656417</v>
      </c>
      <c r="T1655" s="22">
        <f t="shared" si="358"/>
        <v>41.181479532704643</v>
      </c>
      <c r="U1655" s="39">
        <f t="shared" si="348"/>
        <v>8.0486857466501638E-2</v>
      </c>
      <c r="V1655" s="39">
        <f t="shared" si="349"/>
        <v>1.5001668304679638E-2</v>
      </c>
      <c r="W1655" s="39">
        <f t="shared" si="350"/>
        <v>6.5485189161821999E-2</v>
      </c>
      <c r="Z1655" s="37"/>
      <c r="AA1655" s="37"/>
    </row>
    <row r="1656" spans="1:27">
      <c r="A1656" s="1">
        <v>2008.04</v>
      </c>
      <c r="B1656" s="11">
        <v>1370.47</v>
      </c>
      <c r="C1656" s="4">
        <f>C1655*2/3+C1658/3</f>
        <v>28.436666666666667</v>
      </c>
      <c r="D1656" s="11">
        <f>D1655*2/3+D1658/3</f>
        <v>57.383333333333326</v>
      </c>
      <c r="E1656" s="11">
        <v>214.82300000000001</v>
      </c>
      <c r="F1656" s="4">
        <f t="shared" si="354"/>
        <v>2008.2916666665419</v>
      </c>
      <c r="G1656" s="26">
        <v>3.68</v>
      </c>
      <c r="H1656" s="22">
        <f>G1656+100*variable_alloc_parm!B$8</f>
        <v>3.68</v>
      </c>
      <c r="I1656" s="4">
        <f t="shared" si="351"/>
        <v>1943.8431127020854</v>
      </c>
      <c r="J1656" s="4">
        <f t="shared" si="352"/>
        <v>40.33391365604863</v>
      </c>
      <c r="K1656" s="33">
        <f t="shared" si="355"/>
        <v>945172.37001360313</v>
      </c>
      <c r="L1656" s="4">
        <f t="shared" si="356"/>
        <v>81.391199576705787</v>
      </c>
      <c r="M1656" s="33">
        <f t="shared" si="353"/>
        <v>39575.577112922758</v>
      </c>
      <c r="N1656" s="15">
        <f t="shared" si="345"/>
        <v>23.356040643201606</v>
      </c>
      <c r="O1656" s="6"/>
      <c r="P1656" s="7">
        <f t="shared" si="346"/>
        <v>25.204092441252222</v>
      </c>
      <c r="Q1656" s="7"/>
      <c r="R1656" s="46">
        <f t="shared" si="347"/>
        <v>3.4322355344470312E-2</v>
      </c>
      <c r="S1656" s="22">
        <f t="shared" si="357"/>
        <v>0.98662501786302048</v>
      </c>
      <c r="T1656" s="22">
        <f t="shared" si="358"/>
        <v>40.475524141405373</v>
      </c>
      <c r="U1656" s="39">
        <f t="shared" si="348"/>
        <v>7.4425037507496405E-2</v>
      </c>
      <c r="V1656" s="39">
        <f t="shared" si="349"/>
        <v>1.633261635775618E-2</v>
      </c>
      <c r="W1656" s="39">
        <f t="shared" si="350"/>
        <v>5.8092421149740225E-2</v>
      </c>
      <c r="Z1656" s="37"/>
      <c r="AA1656" s="37"/>
    </row>
    <row r="1657" spans="1:27">
      <c r="A1657" s="1">
        <v>2008.05</v>
      </c>
      <c r="B1657" s="11">
        <v>1403.22</v>
      </c>
      <c r="C1657" s="4">
        <f>C1655/3+C1658*2/3</f>
        <v>28.573333333333334</v>
      </c>
      <c r="D1657" s="11">
        <f>D1655/3+D1658*2/3</f>
        <v>54.376666666666665</v>
      </c>
      <c r="E1657" s="11">
        <v>216.63200000000001</v>
      </c>
      <c r="F1657" s="4">
        <f t="shared" si="354"/>
        <v>2008.3749999998752</v>
      </c>
      <c r="G1657" s="26">
        <v>3.88</v>
      </c>
      <c r="H1657" s="22">
        <f>G1657+100*variable_alloc_parm!B$8</f>
        <v>3.88</v>
      </c>
      <c r="I1657" s="4">
        <f t="shared" si="351"/>
        <v>1973.674867978877</v>
      </c>
      <c r="J1657" s="4">
        <f t="shared" si="352"/>
        <v>40.189328754139133</v>
      </c>
      <c r="K1657" s="33">
        <f t="shared" si="355"/>
        <v>961306.20178086252</v>
      </c>
      <c r="L1657" s="4">
        <f t="shared" si="356"/>
        <v>76.482561825276676</v>
      </c>
      <c r="M1657" s="33">
        <f t="shared" si="353"/>
        <v>37251.911246160525</v>
      </c>
      <c r="N1657" s="15">
        <f t="shared" si="345"/>
        <v>23.696432116623175</v>
      </c>
      <c r="O1657" s="6"/>
      <c r="P1657" s="7">
        <f t="shared" si="346"/>
        <v>25.58364787805181</v>
      </c>
      <c r="Q1657" s="7"/>
      <c r="R1657" s="46">
        <f t="shared" si="347"/>
        <v>3.2380178781063015E-2</v>
      </c>
      <c r="S1657" s="22">
        <f t="shared" si="357"/>
        <v>0.9853319464608985</v>
      </c>
      <c r="T1657" s="22">
        <f t="shared" si="358"/>
        <v>39.600691816464042</v>
      </c>
      <c r="U1657" s="39">
        <f t="shared" si="348"/>
        <v>7.4248898963235055E-2</v>
      </c>
      <c r="V1657" s="39">
        <f t="shared" si="349"/>
        <v>1.7448841256749503E-2</v>
      </c>
      <c r="W1657" s="39">
        <f t="shared" si="350"/>
        <v>5.6800057706485552E-2</v>
      </c>
      <c r="Z1657" s="37"/>
      <c r="AA1657" s="37"/>
    </row>
    <row r="1658" spans="1:27">
      <c r="A1658" s="1">
        <v>2008.06</v>
      </c>
      <c r="B1658" s="11">
        <v>1341.25</v>
      </c>
      <c r="C1658" s="4">
        <v>28.71</v>
      </c>
      <c r="D1658" s="11">
        <v>51.37</v>
      </c>
      <c r="E1658" s="11">
        <v>218.815</v>
      </c>
      <c r="F1658" s="4">
        <f t="shared" si="354"/>
        <v>2008.4583333332084</v>
      </c>
      <c r="G1658" s="26">
        <v>4.0999999999999996</v>
      </c>
      <c r="H1658" s="22">
        <f>G1658+100*variable_alloc_parm!B$8</f>
        <v>4.0999999999999996</v>
      </c>
      <c r="I1658" s="4">
        <f t="shared" si="351"/>
        <v>1867.6913145808105</v>
      </c>
      <c r="J1658" s="4">
        <f t="shared" si="352"/>
        <v>39.978689760756815</v>
      </c>
      <c r="K1658" s="33">
        <f t="shared" si="355"/>
        <v>911308.09829271666</v>
      </c>
      <c r="L1658" s="4">
        <f t="shared" si="356"/>
        <v>71.532751411009315</v>
      </c>
      <c r="M1658" s="33">
        <f t="shared" si="353"/>
        <v>34903.185095468303</v>
      </c>
      <c r="N1658" s="15">
        <f t="shared" si="345"/>
        <v>22.416812802281932</v>
      </c>
      <c r="O1658" s="6"/>
      <c r="P1658" s="7">
        <f t="shared" si="346"/>
        <v>24.216735515654371</v>
      </c>
      <c r="Q1658" s="7"/>
      <c r="R1658" s="46">
        <f t="shared" si="347"/>
        <v>3.3494886255305924E-2</v>
      </c>
      <c r="S1658" s="22">
        <f t="shared" si="357"/>
        <v>1.0107706962630596</v>
      </c>
      <c r="T1658" s="22">
        <f t="shared" si="358"/>
        <v>38.630546846548732</v>
      </c>
      <c r="U1658" s="39">
        <f t="shared" si="348"/>
        <v>8.2091352218717439E-2</v>
      </c>
      <c r="V1658" s="39">
        <f t="shared" si="349"/>
        <v>2.064221025532742E-2</v>
      </c>
      <c r="W1658" s="39">
        <f t="shared" si="350"/>
        <v>6.1449141963390019E-2</v>
      </c>
      <c r="Z1658" s="37"/>
      <c r="AA1658" s="37"/>
    </row>
    <row r="1659" spans="1:27">
      <c r="A1659" s="1">
        <v>2008.07</v>
      </c>
      <c r="B1659" s="11">
        <v>1257.33</v>
      </c>
      <c r="C1659" s="4">
        <f>C1658*2/3+C1661/3</f>
        <v>28.756666666666668</v>
      </c>
      <c r="D1659" s="11">
        <f>D1658*2/3+D1661/3</f>
        <v>49.563333333333333</v>
      </c>
      <c r="E1659" s="11">
        <v>219.964</v>
      </c>
      <c r="F1659" s="4">
        <f t="shared" si="354"/>
        <v>2008.5416666665417</v>
      </c>
      <c r="G1659" s="26">
        <v>4.01</v>
      </c>
      <c r="H1659" s="22">
        <f>G1659+100*variable_alloc_parm!B$8</f>
        <v>4.01</v>
      </c>
      <c r="I1659" s="4">
        <f t="shared" si="351"/>
        <v>1741.6870533360006</v>
      </c>
      <c r="J1659" s="4">
        <f t="shared" si="352"/>
        <v>39.834501706339829</v>
      </c>
      <c r="K1659" s="33">
        <f t="shared" si="355"/>
        <v>851446.18348596338</v>
      </c>
      <c r="L1659" s="4">
        <f t="shared" si="356"/>
        <v>68.656451358707187</v>
      </c>
      <c r="M1659" s="33">
        <f t="shared" si="353"/>
        <v>33563.591903087727</v>
      </c>
      <c r="N1659" s="15">
        <f t="shared" si="345"/>
        <v>20.907206462661577</v>
      </c>
      <c r="O1659" s="6"/>
      <c r="P1659" s="7">
        <f t="shared" si="346"/>
        <v>22.603177385642248</v>
      </c>
      <c r="Q1659" s="7"/>
      <c r="R1659" s="46">
        <f t="shared" si="347"/>
        <v>3.8029082463546783E-2</v>
      </c>
      <c r="S1659" s="22">
        <f t="shared" si="357"/>
        <v>1.0132020522151037</v>
      </c>
      <c r="T1659" s="22">
        <f t="shared" si="358"/>
        <v>38.842661485403084</v>
      </c>
      <c r="U1659" s="39">
        <f t="shared" si="348"/>
        <v>9.1172768943963201E-2</v>
      </c>
      <c r="V1659" s="39">
        <f t="shared" si="349"/>
        <v>2.0498899592648057E-2</v>
      </c>
      <c r="W1659" s="39">
        <f t="shared" si="350"/>
        <v>7.0673869351315144E-2</v>
      </c>
      <c r="Z1659" s="37"/>
      <c r="AA1659" s="37"/>
    </row>
    <row r="1660" spans="1:27">
      <c r="A1660" s="1">
        <v>2008.08</v>
      </c>
      <c r="B1660" s="11">
        <v>1281.47</v>
      </c>
      <c r="C1660" s="4">
        <f>C1658/3+C1661*2/3</f>
        <v>28.803333333333335</v>
      </c>
      <c r="D1660" s="11">
        <f>D1658/3+D1661*2/3</f>
        <v>47.756666666666668</v>
      </c>
      <c r="E1660" s="11">
        <v>219.08600000000001</v>
      </c>
      <c r="F1660" s="4">
        <f t="shared" si="354"/>
        <v>2008.6249999998749</v>
      </c>
      <c r="G1660" s="26">
        <v>3.89</v>
      </c>
      <c r="H1660" s="22">
        <f>G1660+100*variable_alloc_parm!B$8</f>
        <v>3.89</v>
      </c>
      <c r="I1660" s="4">
        <f t="shared" si="351"/>
        <v>1782.24034853893</v>
      </c>
      <c r="J1660" s="4">
        <f t="shared" si="352"/>
        <v>40.059043784936819</v>
      </c>
      <c r="K1660" s="33">
        <f t="shared" si="355"/>
        <v>872903.13333551609</v>
      </c>
      <c r="L1660" s="4">
        <f t="shared" si="356"/>
        <v>66.418923771182705</v>
      </c>
      <c r="M1660" s="33">
        <f t="shared" si="353"/>
        <v>32530.565655842998</v>
      </c>
      <c r="N1660" s="15">
        <f t="shared" si="345"/>
        <v>21.401617360047929</v>
      </c>
      <c r="O1660" s="6"/>
      <c r="P1660" s="7">
        <f t="shared" si="346"/>
        <v>23.155126607759264</v>
      </c>
      <c r="Q1660" s="7"/>
      <c r="R1660" s="46">
        <f t="shared" si="347"/>
        <v>3.7586008022024393E-2</v>
      </c>
      <c r="S1660" s="22">
        <f t="shared" si="357"/>
        <v>1.0198300499840234</v>
      </c>
      <c r="T1660" s="22">
        <f t="shared" si="358"/>
        <v>39.513183663016513</v>
      </c>
      <c r="U1660" s="39">
        <f t="shared" si="348"/>
        <v>9.103986829691868E-2</v>
      </c>
      <c r="V1660" s="39">
        <f t="shared" si="349"/>
        <v>1.8942279635364212E-2</v>
      </c>
      <c r="W1660" s="39">
        <f t="shared" si="350"/>
        <v>7.2097588661554468E-2</v>
      </c>
      <c r="Z1660" s="37"/>
      <c r="AA1660" s="37"/>
    </row>
    <row r="1661" spans="1:27">
      <c r="A1661" s="1">
        <v>2008.09</v>
      </c>
      <c r="B1661" s="11">
        <v>1216.95</v>
      </c>
      <c r="C1661" s="4">
        <v>28.85</v>
      </c>
      <c r="D1661" s="11">
        <f>45.95</f>
        <v>45.95</v>
      </c>
      <c r="E1661" s="11">
        <v>218.78299999999999</v>
      </c>
      <c r="F1661" s="4">
        <f t="shared" si="354"/>
        <v>2008.7083333332082</v>
      </c>
      <c r="G1661" s="26">
        <v>3.69</v>
      </c>
      <c r="H1661" s="22">
        <f>G1661+100*variable_alloc_parm!B$8</f>
        <v>3.69</v>
      </c>
      <c r="I1661" s="4">
        <f t="shared" si="351"/>
        <v>1694.8513595663287</v>
      </c>
      <c r="J1661" s="4">
        <f t="shared" si="352"/>
        <v>40.179515775905813</v>
      </c>
      <c r="K1661" s="33">
        <f t="shared" si="355"/>
        <v>831741.80124098586</v>
      </c>
      <c r="L1661" s="4">
        <f t="shared" si="356"/>
        <v>63.994757362317934</v>
      </c>
      <c r="M1661" s="33">
        <f t="shared" si="353"/>
        <v>31405.181615533344</v>
      </c>
      <c r="N1661" s="15">
        <f t="shared" si="345"/>
        <v>20.362733946097514</v>
      </c>
      <c r="O1661" s="6"/>
      <c r="P1661" s="7">
        <f t="shared" si="346"/>
        <v>22.050373871028619</v>
      </c>
      <c r="Q1661" s="7"/>
      <c r="R1661" s="46">
        <f t="shared" si="347"/>
        <v>4.1701440614025406E-2</v>
      </c>
      <c r="S1661" s="22">
        <f t="shared" si="357"/>
        <v>0.99317770086629609</v>
      </c>
      <c r="T1661" s="22">
        <f t="shared" si="358"/>
        <v>40.352540381592689</v>
      </c>
      <c r="U1661" s="39">
        <f t="shared" si="348"/>
        <v>9.8024277924335435E-2</v>
      </c>
      <c r="V1661" s="39">
        <f t="shared" si="349"/>
        <v>1.5968976270918533E-2</v>
      </c>
      <c r="W1661" s="39">
        <f t="shared" si="350"/>
        <v>8.2055301653416901E-2</v>
      </c>
      <c r="Z1661" s="37"/>
      <c r="AA1661" s="37"/>
    </row>
    <row r="1662" spans="1:27">
      <c r="A1662" s="1">
        <v>2008.1</v>
      </c>
      <c r="B1662" s="11">
        <v>968.8</v>
      </c>
      <c r="C1662" s="4">
        <f>C1661*2/3+C1664/3</f>
        <v>28.696666666666665</v>
      </c>
      <c r="D1662" s="11">
        <f>D1661*2/3+D1664/3</f>
        <v>35.593333333333334</v>
      </c>
      <c r="E1662" s="11">
        <v>216.57300000000001</v>
      </c>
      <c r="F1662" s="4">
        <f t="shared" si="354"/>
        <v>2008.7916666665415</v>
      </c>
      <c r="G1662" s="22">
        <v>3.81</v>
      </c>
      <c r="H1662" s="22">
        <f>G1662+100*variable_alloc_parm!B$8</f>
        <v>3.81</v>
      </c>
      <c r="I1662" s="4">
        <f t="shared" si="351"/>
        <v>1363.0201363974274</v>
      </c>
      <c r="J1662" s="4">
        <f t="shared" si="352"/>
        <v>40.373796979925174</v>
      </c>
      <c r="K1662" s="33">
        <f t="shared" si="355"/>
        <v>670548.00893236615</v>
      </c>
      <c r="L1662" s="4">
        <f t="shared" si="356"/>
        <v>50.076827059082476</v>
      </c>
      <c r="M1662" s="33">
        <f t="shared" si="353"/>
        <v>24635.671756743071</v>
      </c>
      <c r="N1662" s="15">
        <f t="shared" si="345"/>
        <v>16.387356548789835</v>
      </c>
      <c r="O1662" s="6"/>
      <c r="P1662" s="7">
        <f t="shared" si="346"/>
        <v>17.770107910955762</v>
      </c>
      <c r="Q1662" s="7"/>
      <c r="R1662" s="46">
        <f t="shared" si="347"/>
        <v>5.1118977736672802E-2</v>
      </c>
      <c r="S1662" s="22">
        <f t="shared" si="357"/>
        <v>1.0265737057388291</v>
      </c>
      <c r="T1662" s="22">
        <f t="shared" si="358"/>
        <v>40.486207960340771</v>
      </c>
      <c r="U1662" s="39">
        <f t="shared" si="348"/>
        <v>0.11734462068573026</v>
      </c>
      <c r="V1662" s="39">
        <f t="shared" si="349"/>
        <v>1.4406924360982343E-2</v>
      </c>
      <c r="W1662" s="39">
        <f t="shared" si="350"/>
        <v>0.10293769632474792</v>
      </c>
      <c r="Z1662" s="37"/>
      <c r="AA1662" s="37"/>
    </row>
    <row r="1663" spans="1:27">
      <c r="A1663" s="1">
        <v>2008.11</v>
      </c>
      <c r="B1663" s="11">
        <v>883.04</v>
      </c>
      <c r="C1663" s="4">
        <f>C1661/3+C1664*2/3</f>
        <v>28.543333333333333</v>
      </c>
      <c r="D1663" s="11">
        <f>D1661/3+D1664*2/3</f>
        <v>25.236666666666668</v>
      </c>
      <c r="E1663" s="11">
        <v>212.42500000000001</v>
      </c>
      <c r="F1663" s="4">
        <f t="shared" si="354"/>
        <v>2008.8749999998747</v>
      </c>
      <c r="G1663" s="22">
        <v>3.53</v>
      </c>
      <c r="H1663" s="22">
        <f>G1663+100*variable_alloc_parm!B$8</f>
        <v>3.53</v>
      </c>
      <c r="I1663" s="4">
        <f t="shared" si="351"/>
        <v>1266.6225161821819</v>
      </c>
      <c r="J1663" s="4">
        <f t="shared" si="352"/>
        <v>40.942232160370324</v>
      </c>
      <c r="K1663" s="33">
        <f t="shared" si="355"/>
        <v>624802.96114122658</v>
      </c>
      <c r="L1663" s="4">
        <f t="shared" si="356"/>
        <v>36.19918716409714</v>
      </c>
      <c r="M1663" s="33">
        <f t="shared" si="353"/>
        <v>17856.432395664324</v>
      </c>
      <c r="N1663" s="15">
        <f t="shared" si="345"/>
        <v>15.259659405704577</v>
      </c>
      <c r="O1663" s="6"/>
      <c r="P1663" s="7">
        <f t="shared" si="346"/>
        <v>16.575738507639599</v>
      </c>
      <c r="Q1663" s="7"/>
      <c r="R1663" s="46">
        <f t="shared" si="347"/>
        <v>5.6442109765604806E-2</v>
      </c>
      <c r="S1663" s="22">
        <f t="shared" si="357"/>
        <v>1.1007174876584529</v>
      </c>
      <c r="T1663" s="22">
        <f t="shared" si="358"/>
        <v>42.373654710520576</v>
      </c>
      <c r="U1663" s="39">
        <f t="shared" si="348"/>
        <v>0.1232877349303918</v>
      </c>
      <c r="V1663" s="39">
        <f t="shared" si="349"/>
        <v>1.0656217325840434E-2</v>
      </c>
      <c r="W1663" s="39">
        <f t="shared" si="350"/>
        <v>0.11263151760455137</v>
      </c>
      <c r="Z1663" s="37"/>
      <c r="AA1663" s="37"/>
    </row>
    <row r="1664" spans="1:27">
      <c r="A1664" s="1">
        <v>2008.12</v>
      </c>
      <c r="B1664" s="11">
        <v>877.56</v>
      </c>
      <c r="C1664" s="4">
        <v>28.39</v>
      </c>
      <c r="D1664" s="11">
        <v>14.88</v>
      </c>
      <c r="E1664" s="11">
        <v>210.22800000000001</v>
      </c>
      <c r="F1664" s="4">
        <f t="shared" si="354"/>
        <v>2008.958333333208</v>
      </c>
      <c r="G1664" s="22">
        <v>2.42</v>
      </c>
      <c r="H1664" s="22">
        <f>G1664+100*variable_alloc_parm!B$8</f>
        <v>2.42</v>
      </c>
      <c r="I1664" s="4">
        <f t="shared" si="351"/>
        <v>1271.9168331525773</v>
      </c>
      <c r="J1664" s="4">
        <f t="shared" si="352"/>
        <v>41.147863272256792</v>
      </c>
      <c r="K1664" s="33">
        <f t="shared" si="355"/>
        <v>629106.01677576022</v>
      </c>
      <c r="L1664" s="4">
        <f t="shared" si="356"/>
        <v>21.566756093384328</v>
      </c>
      <c r="M1664" s="33">
        <f t="shared" si="353"/>
        <v>10667.188032297863</v>
      </c>
      <c r="N1664" s="15">
        <f t="shared" si="345"/>
        <v>15.376080747423767</v>
      </c>
      <c r="O1664" s="6"/>
      <c r="P1664" s="7">
        <f t="shared" si="346"/>
        <v>16.73284267021203</v>
      </c>
      <c r="Q1664" s="7"/>
      <c r="R1664" s="46">
        <f t="shared" si="347"/>
        <v>6.6042129114535081E-2</v>
      </c>
      <c r="S1664" s="22">
        <f t="shared" si="357"/>
        <v>0.99325011039598909</v>
      </c>
      <c r="T1664" s="22">
        <f t="shared" si="358"/>
        <v>47.128851670167116</v>
      </c>
      <c r="U1664" s="39">
        <f t="shared" si="348"/>
        <v>0.11646979702600313</v>
      </c>
      <c r="V1664" s="39">
        <f t="shared" si="349"/>
        <v>3.0158747949355913E-3</v>
      </c>
      <c r="W1664" s="39">
        <f t="shared" si="350"/>
        <v>0.11345392223106754</v>
      </c>
      <c r="Z1664" s="37"/>
      <c r="AA1664" s="37"/>
    </row>
    <row r="1665" spans="1:27">
      <c r="A1665" s="1">
        <v>2009.01</v>
      </c>
      <c r="B1665" s="11">
        <v>865.58</v>
      </c>
      <c r="C1665" s="4">
        <f>C1664*2/3+C1667/3</f>
        <v>28.013333333333335</v>
      </c>
      <c r="D1665" s="11">
        <f>D1664*2/3+D1667/3</f>
        <v>12.206666666666667</v>
      </c>
      <c r="E1665" s="11">
        <v>211.143</v>
      </c>
      <c r="F1665" s="4">
        <f t="shared" si="354"/>
        <v>2009.0416666665412</v>
      </c>
      <c r="G1665" s="22">
        <v>2.52</v>
      </c>
      <c r="H1665" s="22">
        <f>G1665+100*variable_alloc_parm!B$8</f>
        <v>2.52</v>
      </c>
      <c r="I1665" s="4">
        <f t="shared" si="351"/>
        <v>1249.1165987032487</v>
      </c>
      <c r="J1665" s="4">
        <f t="shared" si="352"/>
        <v>40.425979865146694</v>
      </c>
      <c r="K1665" s="33">
        <f t="shared" si="355"/>
        <v>619495.00126483548</v>
      </c>
      <c r="L1665" s="4">
        <f t="shared" si="356"/>
        <v>17.615413882218846</v>
      </c>
      <c r="M1665" s="33">
        <f t="shared" si="353"/>
        <v>8736.3028051781366</v>
      </c>
      <c r="N1665" s="15">
        <f t="shared" ref="N1665:N1728" si="359">I1665/AVERAGE(L1545:L1664)</f>
        <v>15.174651936879666</v>
      </c>
      <c r="O1665" s="6"/>
      <c r="P1665" s="7">
        <f t="shared" ref="P1665:P1728" si="360">K1665/AVERAGE(M1545:M1664)</f>
        <v>16.545978292697004</v>
      </c>
      <c r="Q1665" s="7"/>
      <c r="R1665" s="46">
        <f t="shared" ref="R1665:R1728" si="361">1/N1665-(H1665/100-(((E1665/E1545)^(1/10))-1))</f>
        <v>6.6100784914300645E-2</v>
      </c>
      <c r="S1665" s="22">
        <f t="shared" si="357"/>
        <v>0.97192494277408814</v>
      </c>
      <c r="T1665" s="22">
        <f t="shared" si="358"/>
        <v>46.607880176717003</v>
      </c>
      <c r="U1665" s="39">
        <f t="shared" si="348"/>
        <v>0.11990380141313706</v>
      </c>
      <c r="V1665" s="39">
        <f t="shared" si="349"/>
        <v>5.216205961303011E-3</v>
      </c>
      <c r="W1665" s="39">
        <f t="shared" si="350"/>
        <v>0.11468759545183405</v>
      </c>
      <c r="Z1665" s="37"/>
      <c r="AA1665" s="37"/>
    </row>
    <row r="1666" spans="1:27">
      <c r="A1666" s="1">
        <v>2009.02</v>
      </c>
      <c r="B1666" s="11">
        <v>805.23</v>
      </c>
      <c r="C1666" s="4">
        <f>C1664/3+C1667*2/3</f>
        <v>27.63666666666667</v>
      </c>
      <c r="D1666" s="11">
        <f>D1664/3+D1667*2/3</f>
        <v>9.5333333333333332</v>
      </c>
      <c r="E1666" s="11">
        <v>212.19300000000001</v>
      </c>
      <c r="F1666" s="4">
        <f t="shared" si="354"/>
        <v>2009.1249999998745</v>
      </c>
      <c r="G1666" s="22">
        <v>2.87</v>
      </c>
      <c r="H1666" s="22">
        <f>G1666+100*variable_alloc_parm!B$8</f>
        <v>2.87</v>
      </c>
      <c r="I1666" s="4">
        <f t="shared" si="351"/>
        <v>1156.2755651694449</v>
      </c>
      <c r="J1666" s="4">
        <f t="shared" si="352"/>
        <v>39.685061869775794</v>
      </c>
      <c r="K1666" s="33">
        <f t="shared" si="355"/>
        <v>575090.95487215614</v>
      </c>
      <c r="L1666" s="4">
        <f t="shared" si="356"/>
        <v>13.689455668503046</v>
      </c>
      <c r="M1666" s="33">
        <f t="shared" si="353"/>
        <v>6808.6556260710877</v>
      </c>
      <c r="N1666" s="15">
        <f t="shared" si="359"/>
        <v>14.122181801918895</v>
      </c>
      <c r="O1666" s="6"/>
      <c r="P1666" s="7">
        <f t="shared" si="360"/>
        <v>15.431495098996702</v>
      </c>
      <c r="Q1666" s="7"/>
      <c r="R1666" s="46">
        <f t="shared" si="361"/>
        <v>6.78959919812928E-2</v>
      </c>
      <c r="S1666" s="22">
        <f t="shared" si="357"/>
        <v>1.0067126526027683</v>
      </c>
      <c r="T1666" s="22">
        <f t="shared" si="358"/>
        <v>45.075205296060268</v>
      </c>
      <c r="U1666" s="39">
        <f t="shared" ref="U1666:U1685" si="362">(($K1786/$K1666)^(1/10)-1)</f>
        <v>0.13419728561579247</v>
      </c>
      <c r="V1666" s="39">
        <f t="shared" ref="V1666:V1716" si="363">(($T1786/$T1666)^(1/10)-1)</f>
        <v>8.647385664905638E-3</v>
      </c>
      <c r="W1666" s="39">
        <f t="shared" ref="W1666:W1687" si="364">U1666-V1666</f>
        <v>0.12554989995088683</v>
      </c>
      <c r="Z1666" s="37"/>
      <c r="AA1666" s="37"/>
    </row>
    <row r="1667" spans="1:27">
      <c r="A1667" s="1">
        <v>2009.03</v>
      </c>
      <c r="B1667" s="11">
        <v>757.13</v>
      </c>
      <c r="C1667" s="4">
        <v>27.26</v>
      </c>
      <c r="D1667" s="11">
        <v>6.86</v>
      </c>
      <c r="E1667" s="11">
        <v>212.709</v>
      </c>
      <c r="F1667" s="4">
        <f>F1666+1/12</f>
        <v>2009.2083333332077</v>
      </c>
      <c r="G1667" s="22">
        <v>2.82</v>
      </c>
      <c r="H1667" s="22">
        <f>G1667+100*variable_alloc_parm!B$8</f>
        <v>2.82</v>
      </c>
      <c r="I1667" s="4">
        <f t="shared" si="351"/>
        <v>1084.5686407251221</v>
      </c>
      <c r="J1667" s="4">
        <f t="shared" si="352"/>
        <v>39.049226878035256</v>
      </c>
      <c r="K1667" s="33">
        <f t="shared" si="355"/>
        <v>541044.91941909085</v>
      </c>
      <c r="L1667" s="4">
        <f t="shared" si="356"/>
        <v>9.8267680258005079</v>
      </c>
      <c r="M1667" s="33">
        <f t="shared" si="353"/>
        <v>4902.1543819620983</v>
      </c>
      <c r="N1667" s="15">
        <f t="shared" si="359"/>
        <v>13.323667656863925</v>
      </c>
      <c r="O1667" s="6"/>
      <c r="P1667" s="7">
        <f t="shared" si="360"/>
        <v>14.592703772466319</v>
      </c>
      <c r="Q1667" s="7"/>
      <c r="R1667" s="46">
        <f t="shared" si="361"/>
        <v>7.2577640954996636E-2</v>
      </c>
      <c r="S1667" s="22">
        <f t="shared" si="357"/>
        <v>0.99289340879634969</v>
      </c>
      <c r="T1667" s="22">
        <f t="shared" si="358"/>
        <v>45.267699831066764</v>
      </c>
      <c r="U1667" s="39">
        <f t="shared" si="362"/>
        <v>0.14270204314620294</v>
      </c>
      <c r="V1667" s="39">
        <f t="shared" si="363"/>
        <v>8.8387323571454957E-3</v>
      </c>
      <c r="W1667" s="39">
        <f t="shared" si="364"/>
        <v>0.13386331078905744</v>
      </c>
      <c r="Z1667" s="37"/>
      <c r="AA1667" s="37"/>
    </row>
    <row r="1668" spans="1:27">
      <c r="A1668" s="1">
        <v>2009.04</v>
      </c>
      <c r="B1668" s="11">
        <v>848.15</v>
      </c>
      <c r="C1668" s="4">
        <f>C1667*2/3+C1670/3</f>
        <v>26.703333333333333</v>
      </c>
      <c r="D1668" s="11">
        <f>D1667*2/3+D1670/3</f>
        <v>7.0766666666666662</v>
      </c>
      <c r="E1668" s="11">
        <v>213.24</v>
      </c>
      <c r="F1668" s="4">
        <f t="shared" si="354"/>
        <v>2009.291666666541</v>
      </c>
      <c r="G1668" s="22">
        <v>2.93</v>
      </c>
      <c r="H1668" s="22">
        <f>G1668+100*variable_alloc_parm!B$8</f>
        <v>2.93</v>
      </c>
      <c r="I1668" s="4">
        <f t="shared" si="351"/>
        <v>1211.9269602326019</v>
      </c>
      <c r="J1668" s="4">
        <f t="shared" si="352"/>
        <v>38.156563809166514</v>
      </c>
      <c r="K1668" s="33">
        <f t="shared" si="355"/>
        <v>606164.7624416668</v>
      </c>
      <c r="L1668" s="4">
        <f t="shared" si="356"/>
        <v>10.111894266241482</v>
      </c>
      <c r="M1668" s="33">
        <f t="shared" si="353"/>
        <v>5057.6265623755962</v>
      </c>
      <c r="N1668" s="15">
        <f t="shared" si="359"/>
        <v>14.981866453039244</v>
      </c>
      <c r="O1668" s="6"/>
      <c r="P1668" s="7">
        <f t="shared" si="360"/>
        <v>16.441219972398429</v>
      </c>
      <c r="Q1668" s="7"/>
      <c r="R1668" s="46">
        <f t="shared" si="361"/>
        <v>6.2683163948465404E-2</v>
      </c>
      <c r="S1668" s="22">
        <f t="shared" si="357"/>
        <v>0.9720157544991832</v>
      </c>
      <c r="T1668" s="22">
        <f t="shared" si="358"/>
        <v>44.834078422500028</v>
      </c>
      <c r="U1668" s="39">
        <f t="shared" si="362"/>
        <v>0.13332895853557436</v>
      </c>
      <c r="V1668" s="39">
        <f t="shared" si="363"/>
        <v>9.8455428084029961E-3</v>
      </c>
      <c r="W1668" s="39">
        <f t="shared" si="364"/>
        <v>0.12348341572717136</v>
      </c>
      <c r="Z1668" s="37"/>
      <c r="AA1668" s="37"/>
    </row>
    <row r="1669" spans="1:27">
      <c r="A1669" s="1">
        <v>2009.05</v>
      </c>
      <c r="B1669" s="11">
        <v>902.41</v>
      </c>
      <c r="C1669" s="4">
        <f>C1667/3+C1670*2/3</f>
        <v>26.146666666666668</v>
      </c>
      <c r="D1669" s="11">
        <f>D1667/3+D1670*2/3</f>
        <v>7.293333333333333</v>
      </c>
      <c r="E1669" s="11">
        <v>213.85599999999999</v>
      </c>
      <c r="F1669" s="4">
        <f t="shared" si="354"/>
        <v>2009.3749999998743</v>
      </c>
      <c r="G1669" s="22">
        <v>3.29</v>
      </c>
      <c r="H1669" s="22">
        <f>G1669+100*variable_alloc_parm!B$8</f>
        <v>3.29</v>
      </c>
      <c r="I1669" s="4">
        <f t="shared" si="351"/>
        <v>1285.7452070552149</v>
      </c>
      <c r="J1669" s="4">
        <f t="shared" si="352"/>
        <v>37.253522619582036</v>
      </c>
      <c r="K1669" s="33">
        <f t="shared" si="355"/>
        <v>644638.89163413469</v>
      </c>
      <c r="L1669" s="4">
        <f t="shared" si="356"/>
        <v>10.391472143249041</v>
      </c>
      <c r="M1669" s="33">
        <f t="shared" si="353"/>
        <v>5210.0113211492435</v>
      </c>
      <c r="N1669" s="15">
        <f t="shared" si="359"/>
        <v>15.996355755263149</v>
      </c>
      <c r="O1669" s="6"/>
      <c r="P1669" s="7">
        <f t="shared" si="360"/>
        <v>17.585230774696495</v>
      </c>
      <c r="Q1669" s="7"/>
      <c r="R1669" s="46">
        <f t="shared" si="361"/>
        <v>5.5145826881175128E-2</v>
      </c>
      <c r="S1669" s="22">
        <f t="shared" si="357"/>
        <v>0.96712671402633488</v>
      </c>
      <c r="T1669" s="22">
        <f t="shared" si="358"/>
        <v>43.453902503117028</v>
      </c>
      <c r="U1669" s="39">
        <f t="shared" si="362"/>
        <v>0.12440077540897709</v>
      </c>
      <c r="V1669" s="39">
        <f t="shared" si="363"/>
        <v>1.4158755547390545E-2</v>
      </c>
      <c r="W1669" s="39">
        <f t="shared" si="364"/>
        <v>0.11024201986158655</v>
      </c>
      <c r="Z1669" s="37"/>
      <c r="AA1669" s="37"/>
    </row>
    <row r="1670" spans="1:27">
      <c r="A1670" s="1">
        <v>2009.06</v>
      </c>
      <c r="B1670" s="11">
        <v>926.12</v>
      </c>
      <c r="C1670" s="4">
        <v>25.59</v>
      </c>
      <c r="D1670" s="11">
        <v>7.51</v>
      </c>
      <c r="E1670" s="11">
        <v>215.69300000000001</v>
      </c>
      <c r="F1670" s="4">
        <f t="shared" si="354"/>
        <v>2009.4583333332075</v>
      </c>
      <c r="G1670" s="22">
        <v>3.72</v>
      </c>
      <c r="H1670" s="22">
        <f>G1670+100*variable_alloc_parm!B$8</f>
        <v>3.72</v>
      </c>
      <c r="I1670" s="4">
        <f t="shared" si="351"/>
        <v>1308.2889291724814</v>
      </c>
      <c r="J1670" s="4">
        <f t="shared" si="352"/>
        <v>36.149865781457905</v>
      </c>
      <c r="K1670" s="33">
        <f t="shared" si="355"/>
        <v>657452.10485820333</v>
      </c>
      <c r="L1670" s="4">
        <f t="shared" si="356"/>
        <v>10.609046190650602</v>
      </c>
      <c r="M1670" s="33">
        <f t="shared" si="353"/>
        <v>5331.3450821546958</v>
      </c>
      <c r="N1670" s="15">
        <f t="shared" si="359"/>
        <v>16.384182816215336</v>
      </c>
      <c r="O1670" s="6"/>
      <c r="P1670" s="7">
        <f t="shared" si="360"/>
        <v>18.040717081299714</v>
      </c>
      <c r="Q1670" s="7"/>
      <c r="R1670" s="46">
        <f t="shared" si="361"/>
        <v>5.0243597361463228E-2</v>
      </c>
      <c r="S1670" s="22">
        <f t="shared" si="357"/>
        <v>1.0164518630076158</v>
      </c>
      <c r="T1670" s="22">
        <f t="shared" si="358"/>
        <v>41.667510513244387</v>
      </c>
      <c r="U1670" s="39">
        <f t="shared" si="362"/>
        <v>0.12373531710759544</v>
      </c>
      <c r="V1670" s="39">
        <f t="shared" si="363"/>
        <v>2.1664392570096558E-2</v>
      </c>
      <c r="W1670" s="39">
        <f t="shared" si="364"/>
        <v>0.10207092453749889</v>
      </c>
      <c r="Z1670" s="37"/>
      <c r="AA1670" s="37"/>
    </row>
    <row r="1671" spans="1:27">
      <c r="A1671" s="1">
        <v>2009.07</v>
      </c>
      <c r="B1671" s="11">
        <v>935.82</v>
      </c>
      <c r="C1671" s="4">
        <f>C1670*2/3+C1673/3</f>
        <v>25.026666666666664</v>
      </c>
      <c r="D1671" s="11">
        <f>D1670*2/3+D1673/3</f>
        <v>9.1866666666666674</v>
      </c>
      <c r="E1671" s="11">
        <v>215.351</v>
      </c>
      <c r="F1671" s="4">
        <f t="shared" si="354"/>
        <v>2009.5416666665408</v>
      </c>
      <c r="G1671" s="22">
        <v>3.56</v>
      </c>
      <c r="H1671" s="22">
        <f>G1671+100*variable_alloc_parm!B$8</f>
        <v>3.56</v>
      </c>
      <c r="I1671" s="4">
        <f t="shared" si="351"/>
        <v>1324.0911535121734</v>
      </c>
      <c r="J1671" s="4">
        <f t="shared" si="352"/>
        <v>35.410215570549163</v>
      </c>
      <c r="K1671" s="33">
        <f t="shared" si="355"/>
        <v>666876.05454954994</v>
      </c>
      <c r="L1671" s="4">
        <f t="shared" si="356"/>
        <v>12.998209125257528</v>
      </c>
      <c r="M1671" s="33">
        <f t="shared" si="353"/>
        <v>6546.5239267471652</v>
      </c>
      <c r="N1671" s="15">
        <f t="shared" si="359"/>
        <v>16.694620816995609</v>
      </c>
      <c r="O1671" s="6"/>
      <c r="P1671" s="7">
        <f t="shared" si="360"/>
        <v>18.410569541960587</v>
      </c>
      <c r="Q1671" s="7"/>
      <c r="R1671" s="46">
        <f t="shared" si="361"/>
        <v>5.0237564816960879E-2</v>
      </c>
      <c r="S1671" s="22">
        <f t="shared" si="357"/>
        <v>1.0004667153457725</v>
      </c>
      <c r="T1671" s="22">
        <f t="shared" si="358"/>
        <v>42.420279728848818</v>
      </c>
      <c r="U1671" s="39">
        <f t="shared" si="362"/>
        <v>0.12617285794027744</v>
      </c>
      <c r="V1671" s="39">
        <f t="shared" si="363"/>
        <v>2.3778419341503154E-2</v>
      </c>
      <c r="W1671" s="39">
        <f t="shared" si="364"/>
        <v>0.10239443859877428</v>
      </c>
      <c r="Z1671" s="37"/>
      <c r="AA1671" s="37"/>
    </row>
    <row r="1672" spans="1:27">
      <c r="A1672" s="1">
        <v>2009.08</v>
      </c>
      <c r="B1672" s="11">
        <v>1009.73</v>
      </c>
      <c r="C1672" s="4">
        <f>C1670/3+C1673*2/3</f>
        <v>24.463333333333331</v>
      </c>
      <c r="D1672" s="11">
        <f>D1670/3+D1673*2/3</f>
        <v>10.863333333333333</v>
      </c>
      <c r="E1672" s="11">
        <v>215.834</v>
      </c>
      <c r="F1672" s="4">
        <f t="shared" si="354"/>
        <v>2009.624999999874</v>
      </c>
      <c r="G1672" s="22">
        <v>3.59</v>
      </c>
      <c r="H1672" s="22">
        <f>G1672+100*variable_alloc_parm!B$8</f>
        <v>3.59</v>
      </c>
      <c r="I1672" s="4">
        <f t="shared" si="351"/>
        <v>1425.4692541490219</v>
      </c>
      <c r="J1672" s="4">
        <f t="shared" si="352"/>
        <v>34.535697187035716</v>
      </c>
      <c r="K1672" s="33">
        <f t="shared" si="355"/>
        <v>719384.43363113923</v>
      </c>
      <c r="L1672" s="4">
        <f t="shared" si="356"/>
        <v>15.336127147097617</v>
      </c>
      <c r="M1672" s="33">
        <f t="shared" si="353"/>
        <v>7739.6065258497583</v>
      </c>
      <c r="N1672" s="15">
        <f t="shared" si="359"/>
        <v>18.094069801576072</v>
      </c>
      <c r="O1672" s="6"/>
      <c r="P1672" s="7">
        <f t="shared" si="360"/>
        <v>19.979249781377376</v>
      </c>
      <c r="Q1672" s="7"/>
      <c r="R1672" s="46">
        <f t="shared" si="361"/>
        <v>4.5288721336082305E-2</v>
      </c>
      <c r="S1672" s="22">
        <f t="shared" si="357"/>
        <v>1.0189667410869547</v>
      </c>
      <c r="T1672" s="22">
        <f t="shared" si="358"/>
        <v>42.345104205505407</v>
      </c>
      <c r="U1672" s="39">
        <f t="shared" si="362"/>
        <v>0.1141228756118684</v>
      </c>
      <c r="V1672" s="39">
        <f t="shared" si="363"/>
        <v>2.4104218349018547E-2</v>
      </c>
      <c r="W1672" s="39">
        <f t="shared" si="364"/>
        <v>9.0018657262849855E-2</v>
      </c>
      <c r="Z1672" s="37"/>
      <c r="AA1672" s="37"/>
    </row>
    <row r="1673" spans="1:27">
      <c r="A1673" s="1">
        <v>2009.09</v>
      </c>
      <c r="B1673" s="11">
        <v>1044.55</v>
      </c>
      <c r="C1673" s="4">
        <v>23.9</v>
      </c>
      <c r="D1673" s="11">
        <v>12.54</v>
      </c>
      <c r="E1673" s="11">
        <v>215.96899999999999</v>
      </c>
      <c r="F1673" s="4">
        <f t="shared" si="354"/>
        <v>2009.7083333332073</v>
      </c>
      <c r="G1673" s="22">
        <v>3.4</v>
      </c>
      <c r="H1673" s="22">
        <f>G1673+100*variable_alloc_parm!B$8</f>
        <v>3.4</v>
      </c>
      <c r="I1673" s="4">
        <f t="shared" si="351"/>
        <v>1473.7040269668332</v>
      </c>
      <c r="J1673" s="4">
        <f t="shared" si="352"/>
        <v>33.719330089040561</v>
      </c>
      <c r="K1673" s="33">
        <f t="shared" si="355"/>
        <v>745144.91546278691</v>
      </c>
      <c r="L1673" s="4">
        <f t="shared" si="356"/>
        <v>17.692066917011239</v>
      </c>
      <c r="M1673" s="33">
        <f t="shared" si="353"/>
        <v>8945.5911539929621</v>
      </c>
      <c r="N1673" s="15">
        <f t="shared" si="359"/>
        <v>18.831902264840068</v>
      </c>
      <c r="O1673" s="6"/>
      <c r="P1673" s="7">
        <f t="shared" si="360"/>
        <v>20.81718057648996</v>
      </c>
      <c r="Q1673" s="7"/>
      <c r="R1673" s="46">
        <f t="shared" si="361"/>
        <v>4.4597619535910057E-2</v>
      </c>
      <c r="S1673" s="22">
        <f t="shared" si="357"/>
        <v>1.0036745227795021</v>
      </c>
      <c r="T1673" s="22">
        <f t="shared" si="358"/>
        <v>43.121281304336676</v>
      </c>
      <c r="U1673" s="39">
        <f t="shared" si="362"/>
        <v>0.11350254571629592</v>
      </c>
      <c r="V1673" s="39">
        <f t="shared" si="363"/>
        <v>2.1650823143270381E-2</v>
      </c>
      <c r="W1673" s="39">
        <f t="shared" si="364"/>
        <v>9.185172257302554E-2</v>
      </c>
      <c r="Z1673" s="37"/>
      <c r="AA1673" s="37"/>
    </row>
    <row r="1674" spans="1:27">
      <c r="A1674" s="1">
        <v>2009.1</v>
      </c>
      <c r="B1674" s="11">
        <v>1067.6600000000001</v>
      </c>
      <c r="C1674" s="4">
        <f>C1673*2/3+C1676/3</f>
        <v>23.403333333333332</v>
      </c>
      <c r="D1674" s="11">
        <f>D1673*2/3+D1676/3</f>
        <v>25.349999999999998</v>
      </c>
      <c r="E1674" s="11">
        <v>216.17699999999999</v>
      </c>
      <c r="F1674" s="4">
        <f t="shared" si="354"/>
        <v>2009.7916666665406</v>
      </c>
      <c r="G1674" s="22">
        <v>3.39</v>
      </c>
      <c r="H1674" s="22">
        <f>G1674+100*variable_alloc_parm!B$8</f>
        <v>3.39</v>
      </c>
      <c r="I1674" s="4">
        <f t="shared" ref="I1674:I1737" si="365">B1674*$E$1839/E1674</f>
        <v>1504.8594531333126</v>
      </c>
      <c r="J1674" s="4">
        <f t="shared" ref="J1674:J1737" si="366">C1674*$E$1839/E1674</f>
        <v>32.986837946065805</v>
      </c>
      <c r="K1674" s="33">
        <f t="shared" si="355"/>
        <v>762287.86828718684</v>
      </c>
      <c r="L1674" s="4">
        <f t="shared" si="356"/>
        <v>35.730651271874443</v>
      </c>
      <c r="M1674" s="33">
        <f t="shared" ref="M1674:M1737" si="367">L1674*(K1674/I1674)</f>
        <v>18099.39256044076</v>
      </c>
      <c r="N1674" s="15">
        <f t="shared" si="359"/>
        <v>19.358008443486831</v>
      </c>
      <c r="O1674" s="6"/>
      <c r="P1674" s="7">
        <f t="shared" si="360"/>
        <v>21.420018718305087</v>
      </c>
      <c r="Q1674" s="7"/>
      <c r="R1674" s="46">
        <f t="shared" si="361"/>
        <v>4.3170097780186559E-2</v>
      </c>
      <c r="S1674" s="22">
        <f t="shared" si="357"/>
        <v>1.0019842066094584</v>
      </c>
      <c r="T1674" s="22">
        <f t="shared" si="358"/>
        <v>43.238088780194055</v>
      </c>
      <c r="U1674" s="39">
        <f t="shared" si="362"/>
        <v>0.11073097359151762</v>
      </c>
      <c r="V1674" s="39">
        <f t="shared" si="363"/>
        <v>2.1192844126104893E-2</v>
      </c>
      <c r="W1674" s="39">
        <f t="shared" si="364"/>
        <v>8.953812946541273E-2</v>
      </c>
      <c r="Z1674" s="37"/>
      <c r="AA1674" s="37"/>
    </row>
    <row r="1675" spans="1:27">
      <c r="A1675" s="1">
        <v>2009.11</v>
      </c>
      <c r="B1675" s="11">
        <v>1088.07</v>
      </c>
      <c r="C1675" s="4">
        <f>C1673/3+C1676*2/3</f>
        <v>22.906666666666666</v>
      </c>
      <c r="D1675" s="11">
        <f>D1673/3+D1676*2/3</f>
        <v>38.159999999999997</v>
      </c>
      <c r="E1675" s="11">
        <v>216.33</v>
      </c>
      <c r="F1675" s="4">
        <f t="shared" ref="F1675:F1738" si="368">F1674+1/12</f>
        <v>2009.8749999998738</v>
      </c>
      <c r="G1675" s="22">
        <v>3.4</v>
      </c>
      <c r="H1675" s="22">
        <f>G1675+100*variable_alloc_parm!B$8</f>
        <v>3.4</v>
      </c>
      <c r="I1675" s="4">
        <f t="shared" si="365"/>
        <v>1532.5425461101095</v>
      </c>
      <c r="J1675" s="4">
        <f t="shared" si="366"/>
        <v>32.263954760473972</v>
      </c>
      <c r="K1675" s="33">
        <f t="shared" ref="K1675:K1738" si="369">K1674*((I1675+(J1675/12))/I1674)</f>
        <v>777672.70771039405</v>
      </c>
      <c r="L1675" s="4">
        <f t="shared" ref="L1675:L1738" si="370">D1675*$E$1839/E1675</f>
        <v>53.748218000277355</v>
      </c>
      <c r="M1675" s="33">
        <f t="shared" si="367"/>
        <v>27273.971827390367</v>
      </c>
      <c r="N1675" s="15">
        <f t="shared" si="359"/>
        <v>19.812761079966048</v>
      </c>
      <c r="O1675" s="6"/>
      <c r="P1675" s="7">
        <f t="shared" si="360"/>
        <v>21.938367056892957</v>
      </c>
      <c r="Q1675" s="7"/>
      <c r="R1675" s="46">
        <f t="shared" si="361"/>
        <v>4.189601470940188E-2</v>
      </c>
      <c r="S1675" s="22">
        <f t="shared" ref="S1675:S1738" si="371">((H1675/H1676+H1675/1200+((1+H1676/1200)^(-119))*(1-H1675/H1676)))</f>
        <v>0.98700030830100394</v>
      </c>
      <c r="T1675" s="22">
        <f t="shared" ref="T1675:T1738" si="372">T1674*S1674*E1674/E1675</f>
        <v>43.29324114446721</v>
      </c>
      <c r="U1675" s="39">
        <f t="shared" si="362"/>
        <v>0.11339393605862647</v>
      </c>
      <c r="V1675" s="39">
        <f t="shared" si="363"/>
        <v>2.0333961691598956E-2</v>
      </c>
      <c r="W1675" s="39">
        <f t="shared" si="364"/>
        <v>9.3059974367027509E-2</v>
      </c>
      <c r="Z1675" s="37"/>
      <c r="AA1675" s="37"/>
    </row>
    <row r="1676" spans="1:27">
      <c r="A1676" s="1">
        <v>2009.12</v>
      </c>
      <c r="B1676" s="11">
        <v>1110.3800000000001</v>
      </c>
      <c r="C1676" s="4">
        <v>22.41</v>
      </c>
      <c r="D1676" s="11">
        <v>50.97</v>
      </c>
      <c r="E1676" s="11">
        <v>215.94900000000001</v>
      </c>
      <c r="F1676" s="4">
        <f t="shared" si="368"/>
        <v>2009.9583333332071</v>
      </c>
      <c r="G1676" s="22">
        <v>3.59</v>
      </c>
      <c r="H1676" s="22">
        <f>G1676+100*variable_alloc_parm!B$8</f>
        <v>3.59</v>
      </c>
      <c r="I1676" s="4">
        <f t="shared" si="365"/>
        <v>1566.7254120185787</v>
      </c>
      <c r="J1676" s="4">
        <f t="shared" si="366"/>
        <v>31.620090854785161</v>
      </c>
      <c r="K1676" s="33">
        <f t="shared" si="369"/>
        <v>796355.5530472314</v>
      </c>
      <c r="L1676" s="4">
        <f t="shared" si="370"/>
        <v>71.917716683105738</v>
      </c>
      <c r="M1676" s="33">
        <f t="shared" si="367"/>
        <v>36555.271653683769</v>
      </c>
      <c r="N1676" s="15">
        <f t="shared" si="359"/>
        <v>20.322376500216532</v>
      </c>
      <c r="O1676" s="6"/>
      <c r="P1676" s="7">
        <f t="shared" si="360"/>
        <v>22.511278992034367</v>
      </c>
      <c r="Q1676" s="7"/>
      <c r="R1676" s="46">
        <f t="shared" si="361"/>
        <v>3.8549596504991034E-2</v>
      </c>
      <c r="S1676" s="22">
        <f t="shared" si="371"/>
        <v>0.99140152775318757</v>
      </c>
      <c r="T1676" s="22">
        <f t="shared" si="372"/>
        <v>42.805831909740633</v>
      </c>
      <c r="U1676" s="39">
        <f t="shared" si="362"/>
        <v>0.11356901199859681</v>
      </c>
      <c r="V1676" s="39">
        <f t="shared" si="363"/>
        <v>2.1274266242021111E-2</v>
      </c>
      <c r="W1676" s="39">
        <f t="shared" si="364"/>
        <v>9.2294745756575702E-2</v>
      </c>
      <c r="Z1676" s="37"/>
      <c r="AA1676" s="37"/>
    </row>
    <row r="1677" spans="1:27">
      <c r="A1677" s="1">
        <v>2010.01</v>
      </c>
      <c r="B1677" s="11">
        <v>1123.58</v>
      </c>
      <c r="C1677" s="4">
        <f>C1676*2/3+C1679/3</f>
        <v>22.24</v>
      </c>
      <c r="D1677" s="11">
        <f>D1676*2/3+D1679/3</f>
        <v>54.289999999999992</v>
      </c>
      <c r="E1677" s="11">
        <v>216.68700000000001</v>
      </c>
      <c r="F1677" s="4">
        <f t="shared" si="368"/>
        <v>2010.0416666665403</v>
      </c>
      <c r="G1677" s="22">
        <v>3.73</v>
      </c>
      <c r="H1677" s="22">
        <f>G1677+100*variable_alloc_parm!B$8</f>
        <v>3.73</v>
      </c>
      <c r="I1677" s="4">
        <f t="shared" si="365"/>
        <v>1579.950924605537</v>
      </c>
      <c r="J1677" s="4">
        <f t="shared" si="366"/>
        <v>31.273348193477226</v>
      </c>
      <c r="K1677" s="33">
        <f t="shared" si="369"/>
        <v>804402.65711228328</v>
      </c>
      <c r="L1677" s="4">
        <f t="shared" si="370"/>
        <v>76.341280279850665</v>
      </c>
      <c r="M1677" s="33">
        <f t="shared" si="367"/>
        <v>38867.744401489756</v>
      </c>
      <c r="N1677" s="15">
        <f t="shared" si="359"/>
        <v>20.527859801454401</v>
      </c>
      <c r="O1677" s="6"/>
      <c r="P1677" s="7">
        <f t="shared" si="360"/>
        <v>22.741430277197445</v>
      </c>
      <c r="Q1677" s="7"/>
      <c r="R1677" s="46">
        <f t="shared" si="361"/>
        <v>3.6702678750251308E-2</v>
      </c>
      <c r="S1677" s="22">
        <f t="shared" si="371"/>
        <v>1.0064260099968045</v>
      </c>
      <c r="T1677" s="22">
        <f t="shared" si="372"/>
        <v>42.293231152403486</v>
      </c>
      <c r="U1677" s="39">
        <f t="shared" si="362"/>
        <v>0.11568692952420068</v>
      </c>
      <c r="V1677" s="39">
        <f t="shared" si="363"/>
        <v>2.3192198999803626E-2</v>
      </c>
      <c r="W1677" s="39">
        <f t="shared" si="364"/>
        <v>9.2494730524397051E-2</v>
      </c>
      <c r="Z1677" s="37"/>
      <c r="AA1677" s="37"/>
    </row>
    <row r="1678" spans="1:27">
      <c r="A1678" s="1">
        <v>2010.02</v>
      </c>
      <c r="B1678" s="11">
        <v>1089.1600000000001</v>
      </c>
      <c r="C1678" s="4">
        <f>C1676/3+C1679*2/3</f>
        <v>22.07</v>
      </c>
      <c r="D1678" s="11">
        <f>D1676/3+D1679*2/3</f>
        <v>57.61</v>
      </c>
      <c r="E1678" s="11">
        <v>216.74100000000001</v>
      </c>
      <c r="F1678" s="4">
        <f t="shared" si="368"/>
        <v>2010.1249999998736</v>
      </c>
      <c r="G1678" s="22">
        <v>3.69</v>
      </c>
      <c r="H1678" s="22">
        <f>G1678+100*variable_alloc_parm!B$8</f>
        <v>3.69</v>
      </c>
      <c r="I1678" s="4">
        <f t="shared" si="365"/>
        <v>1531.1687774809568</v>
      </c>
      <c r="J1678" s="4">
        <f t="shared" si="366"/>
        <v>31.026566270341103</v>
      </c>
      <c r="K1678" s="33">
        <f t="shared" si="369"/>
        <v>780882.51660737814</v>
      </c>
      <c r="L1678" s="4">
        <f t="shared" si="370"/>
        <v>80.989600490908515</v>
      </c>
      <c r="M1678" s="33">
        <f t="shared" si="367"/>
        <v>41303.979012955904</v>
      </c>
      <c r="N1678" s="15">
        <f t="shared" si="359"/>
        <v>19.920539306600432</v>
      </c>
      <c r="O1678" s="6"/>
      <c r="P1678" s="7">
        <f t="shared" si="360"/>
        <v>22.070377804640177</v>
      </c>
      <c r="Q1678" s="7"/>
      <c r="R1678" s="46">
        <f t="shared" si="361"/>
        <v>3.8007944073646091E-2</v>
      </c>
      <c r="S1678" s="22">
        <f t="shared" si="371"/>
        <v>0.99976353173900601</v>
      </c>
      <c r="T1678" s="22">
        <f t="shared" si="372"/>
        <v>42.554403007216735</v>
      </c>
      <c r="U1678" s="39">
        <f t="shared" si="362"/>
        <v>0.11883422247401354</v>
      </c>
      <c r="V1678" s="39">
        <f t="shared" si="363"/>
        <v>2.4851064787257959E-2</v>
      </c>
      <c r="W1678" s="39">
        <f t="shared" si="364"/>
        <v>9.3983157686755581E-2</v>
      </c>
      <c r="Z1678" s="37"/>
      <c r="AA1678" s="37"/>
    </row>
    <row r="1679" spans="1:27">
      <c r="A1679" s="1">
        <v>2010.03</v>
      </c>
      <c r="B1679" s="11">
        <v>1152.05</v>
      </c>
      <c r="C1679" s="4">
        <v>21.9</v>
      </c>
      <c r="D1679" s="11">
        <v>60.93</v>
      </c>
      <c r="E1679" s="11">
        <v>217.631</v>
      </c>
      <c r="F1679" s="4">
        <f t="shared" si="368"/>
        <v>2010.2083333332068</v>
      </c>
      <c r="G1679" s="22">
        <v>3.73</v>
      </c>
      <c r="H1679" s="22">
        <f>G1679+100*variable_alloc_parm!B$8</f>
        <v>3.73</v>
      </c>
      <c r="I1679" s="4">
        <f t="shared" si="365"/>
        <v>1612.9578736485155</v>
      </c>
      <c r="J1679" s="4">
        <f t="shared" si="366"/>
        <v>30.661670442170465</v>
      </c>
      <c r="K1679" s="33">
        <f t="shared" si="369"/>
        <v>823897.3297008404</v>
      </c>
      <c r="L1679" s="4">
        <f t="shared" si="370"/>
        <v>85.306647490477019</v>
      </c>
      <c r="M1679" s="33">
        <f t="shared" si="367"/>
        <v>43574.553447048485</v>
      </c>
      <c r="N1679" s="15">
        <f t="shared" si="359"/>
        <v>21.004601209715354</v>
      </c>
      <c r="O1679" s="6"/>
      <c r="P1679" s="7">
        <f t="shared" si="360"/>
        <v>23.269199472972964</v>
      </c>
      <c r="Q1679" s="7"/>
      <c r="R1679" s="46">
        <f t="shared" si="361"/>
        <v>3.4595708150527101E-2</v>
      </c>
      <c r="S1679" s="22">
        <f t="shared" si="371"/>
        <v>0.9932295149287379</v>
      </c>
      <c r="T1679" s="22">
        <f t="shared" si="372"/>
        <v>42.370355548114091</v>
      </c>
      <c r="U1679" s="39">
        <f t="shared" si="362"/>
        <v>8.9995831852772934E-2</v>
      </c>
      <c r="V1679" s="39">
        <f t="shared" si="363"/>
        <v>3.1617360277725215E-2</v>
      </c>
      <c r="W1679" s="39">
        <f t="shared" si="364"/>
        <v>5.8378471575047719E-2</v>
      </c>
      <c r="Z1679" s="37"/>
      <c r="AA1679" s="37"/>
    </row>
    <row r="1680" spans="1:27">
      <c r="A1680" s="1">
        <v>2010.04</v>
      </c>
      <c r="B1680" s="11">
        <v>1197.32</v>
      </c>
      <c r="C1680" s="4">
        <f>C1679*2/3+C1682/3</f>
        <v>21.946666666666665</v>
      </c>
      <c r="D1680" s="11">
        <f>D1679*2/3+D1682/3</f>
        <v>62.986666666666665</v>
      </c>
      <c r="E1680" s="11">
        <v>218.00899999999999</v>
      </c>
      <c r="F1680" s="4">
        <f t="shared" si="368"/>
        <v>2010.2916666665401</v>
      </c>
      <c r="G1680" s="22">
        <v>3.85</v>
      </c>
      <c r="H1680" s="22">
        <f>G1680+100*variable_alloc_parm!B$8</f>
        <v>3.85</v>
      </c>
      <c r="I1680" s="4">
        <f t="shared" si="365"/>
        <v>1673.4327665371616</v>
      </c>
      <c r="J1680" s="4">
        <f t="shared" si="366"/>
        <v>30.673730595220078</v>
      </c>
      <c r="K1680" s="33">
        <f t="shared" si="369"/>
        <v>856093.52279889409</v>
      </c>
      <c r="L1680" s="4">
        <f t="shared" si="370"/>
        <v>88.033234101956054</v>
      </c>
      <c r="M1680" s="33">
        <f t="shared" si="367"/>
        <v>45035.978147885566</v>
      </c>
      <c r="N1680" s="15">
        <f t="shared" si="359"/>
        <v>21.804845599625146</v>
      </c>
      <c r="O1680" s="6"/>
      <c r="P1680" s="7">
        <f t="shared" si="360"/>
        <v>24.150482266532833</v>
      </c>
      <c r="Q1680" s="7"/>
      <c r="R1680" s="46">
        <f t="shared" si="361"/>
        <v>3.1766404576117555E-2</v>
      </c>
      <c r="S1680" s="22">
        <f t="shared" si="371"/>
        <v>1.039328421597483</v>
      </c>
      <c r="T1680" s="22">
        <f t="shared" si="372"/>
        <v>42.010520249699262</v>
      </c>
      <c r="U1680" s="39">
        <f t="shared" si="362"/>
        <v>9.1157985758824056E-2</v>
      </c>
      <c r="V1680" s="39">
        <f t="shared" si="363"/>
        <v>3.5327636286682118E-2</v>
      </c>
      <c r="W1680" s="39">
        <f t="shared" si="364"/>
        <v>5.5830349472141938E-2</v>
      </c>
      <c r="Z1680" s="37"/>
      <c r="AA1680" s="37"/>
    </row>
    <row r="1681" spans="1:27">
      <c r="A1681" s="1">
        <v>2010.05</v>
      </c>
      <c r="B1681" s="11">
        <v>1125.06</v>
      </c>
      <c r="C1681" s="4">
        <f>C1679/3+C1682*2/3</f>
        <v>21.993333333333332</v>
      </c>
      <c r="D1681" s="11">
        <f>D1679/3+D1682*2/3</f>
        <v>65.043333333333322</v>
      </c>
      <c r="E1681" s="11">
        <v>218.178</v>
      </c>
      <c r="F1681" s="4">
        <f t="shared" si="368"/>
        <v>2010.3749999998734</v>
      </c>
      <c r="G1681" s="22">
        <v>3.42</v>
      </c>
      <c r="H1681" s="22">
        <f>G1681+100*variable_alloc_parm!B$8</f>
        <v>3.42</v>
      </c>
      <c r="I1681" s="4">
        <f t="shared" si="365"/>
        <v>1571.2206638616176</v>
      </c>
      <c r="J1681" s="4">
        <f t="shared" si="366"/>
        <v>30.715143903907212</v>
      </c>
      <c r="K1681" s="33">
        <f t="shared" si="369"/>
        <v>805113.36525738297</v>
      </c>
      <c r="L1681" s="4">
        <f t="shared" si="370"/>
        <v>90.837314791897739</v>
      </c>
      <c r="M1681" s="33">
        <f t="shared" si="367"/>
        <v>46546.190414340308</v>
      </c>
      <c r="N1681" s="15">
        <f t="shared" si="359"/>
        <v>20.480068638423393</v>
      </c>
      <c r="O1681" s="6"/>
      <c r="P1681" s="7">
        <f t="shared" si="360"/>
        <v>22.679628014583436</v>
      </c>
      <c r="Q1681" s="7"/>
      <c r="R1681" s="46">
        <f t="shared" si="361"/>
        <v>3.8992847915187701E-2</v>
      </c>
      <c r="S1681" s="22">
        <f t="shared" si="371"/>
        <v>1.0215228025568179</v>
      </c>
      <c r="T1681" s="22">
        <f t="shared" si="372"/>
        <v>43.628906688575761</v>
      </c>
      <c r="U1681" s="39">
        <f t="shared" si="362"/>
        <v>0.10417436781651523</v>
      </c>
      <c r="V1681" s="39">
        <f t="shared" si="363"/>
        <v>3.1377276679924737E-2</v>
      </c>
      <c r="W1681" s="39">
        <f t="shared" si="364"/>
        <v>7.2797091136590497E-2</v>
      </c>
      <c r="Z1681" s="37"/>
      <c r="AA1681" s="37"/>
    </row>
    <row r="1682" spans="1:27">
      <c r="A1682" s="1">
        <v>2010.06</v>
      </c>
      <c r="B1682" s="11">
        <v>1083.3599999999999</v>
      </c>
      <c r="C1682" s="4">
        <v>22.04</v>
      </c>
      <c r="D1682" s="11">
        <v>67.099999999999994</v>
      </c>
      <c r="E1682" s="11">
        <v>217.965</v>
      </c>
      <c r="F1682" s="4">
        <f t="shared" si="368"/>
        <v>2010.4583333332066</v>
      </c>
      <c r="G1682" s="22">
        <v>3.2</v>
      </c>
      <c r="H1682" s="22">
        <f>G1682+100*variable_alloc_parm!B$8</f>
        <v>3.2</v>
      </c>
      <c r="I1682" s="4">
        <f t="shared" si="365"/>
        <v>1514.4623769871309</v>
      </c>
      <c r="J1682" s="4">
        <f t="shared" si="366"/>
        <v>30.81039616452183</v>
      </c>
      <c r="K1682" s="33">
        <f t="shared" si="369"/>
        <v>777345.33673651644</v>
      </c>
      <c r="L1682" s="4">
        <f t="shared" si="370"/>
        <v>93.801160736815561</v>
      </c>
      <c r="M1682" s="33">
        <f t="shared" si="367"/>
        <v>48146.389099671636</v>
      </c>
      <c r="N1682" s="15">
        <f t="shared" si="359"/>
        <v>19.742039853739445</v>
      </c>
      <c r="O1682" s="6"/>
      <c r="P1682" s="7">
        <f t="shared" si="360"/>
        <v>21.859418086479792</v>
      </c>
      <c r="Q1682" s="7"/>
      <c r="R1682" s="46">
        <f t="shared" si="361"/>
        <v>4.2382194886901647E-2</v>
      </c>
      <c r="S1682" s="22">
        <f t="shared" si="371"/>
        <v>1.0189388850860499</v>
      </c>
      <c r="T1682" s="22">
        <f t="shared" si="372"/>
        <v>44.611475748375675</v>
      </c>
      <c r="U1682" s="39">
        <f t="shared" si="362"/>
        <v>0.11445705377866222</v>
      </c>
      <c r="V1682" s="39">
        <f t="shared" si="363"/>
        <v>2.7987409428008148E-2</v>
      </c>
      <c r="W1682" s="39">
        <f t="shared" si="364"/>
        <v>8.6469644350654074E-2</v>
      </c>
      <c r="Z1682" s="37"/>
      <c r="AA1682" s="37"/>
    </row>
    <row r="1683" spans="1:27">
      <c r="A1683" s="1">
        <v>2010.07</v>
      </c>
      <c r="B1683" s="11">
        <v>1079.8</v>
      </c>
      <c r="C1683" s="4">
        <f>C1682*2/3+C1685/3</f>
        <v>22.143333333333334</v>
      </c>
      <c r="D1683" s="11">
        <f>D1682*2/3+D1685/3</f>
        <v>68.686666666666667</v>
      </c>
      <c r="E1683" s="11">
        <v>218.011</v>
      </c>
      <c r="F1683" s="4">
        <f t="shared" si="368"/>
        <v>2010.5416666665399</v>
      </c>
      <c r="G1683" s="22">
        <v>3.01</v>
      </c>
      <c r="H1683" s="22">
        <f>G1683+100*variable_alloc_parm!B$8</f>
        <v>3.01</v>
      </c>
      <c r="I1683" s="4">
        <f t="shared" si="365"/>
        <v>1509.1672438546682</v>
      </c>
      <c r="J1683" s="4">
        <f t="shared" si="366"/>
        <v>30.948317592537386</v>
      </c>
      <c r="K1683" s="33">
        <f t="shared" si="369"/>
        <v>775951.20976228325</v>
      </c>
      <c r="L1683" s="4">
        <f t="shared" si="370"/>
        <v>95.998951123261392</v>
      </c>
      <c r="M1683" s="33">
        <f t="shared" si="367"/>
        <v>49358.679472623357</v>
      </c>
      <c r="N1683" s="15">
        <f t="shared" si="359"/>
        <v>19.6686604707177</v>
      </c>
      <c r="O1683" s="6"/>
      <c r="P1683" s="7">
        <f t="shared" si="360"/>
        <v>21.774656015068228</v>
      </c>
      <c r="Q1683" s="7"/>
      <c r="R1683" s="46">
        <f t="shared" si="361"/>
        <v>4.4255547690110766E-2</v>
      </c>
      <c r="S1683" s="22">
        <f t="shared" si="371"/>
        <v>1.0294520196577643</v>
      </c>
      <c r="T1683" s="22">
        <f t="shared" si="372"/>
        <v>45.446776134510152</v>
      </c>
      <c r="U1683" s="39">
        <f t="shared" si="362"/>
        <v>0.11790785238337098</v>
      </c>
      <c r="V1683" s="39">
        <f t="shared" si="363"/>
        <v>2.6706010440047612E-2</v>
      </c>
      <c r="W1683" s="39">
        <f t="shared" si="364"/>
        <v>9.120184194332337E-2</v>
      </c>
      <c r="Z1683" s="37"/>
      <c r="AA1683" s="37"/>
    </row>
    <row r="1684" spans="1:27">
      <c r="A1684" s="1">
        <v>2010.08</v>
      </c>
      <c r="B1684" s="11">
        <v>1087.28</v>
      </c>
      <c r="C1684" s="4">
        <f>C1682/3+C1685*2/3</f>
        <v>22.246666666666666</v>
      </c>
      <c r="D1684" s="11">
        <f>D1682/3+D1685*2/3</f>
        <v>70.273333333333326</v>
      </c>
      <c r="E1684" s="11">
        <v>218.31200000000001</v>
      </c>
      <c r="F1684" s="4">
        <f t="shared" si="368"/>
        <v>2010.6249999998731</v>
      </c>
      <c r="G1684" s="22">
        <v>2.7</v>
      </c>
      <c r="H1684" s="22">
        <f>G1684+100*variable_alloc_parm!B$8</f>
        <v>2.7</v>
      </c>
      <c r="I1684" s="4">
        <f t="shared" si="365"/>
        <v>1517.5263659349921</v>
      </c>
      <c r="J1684" s="4">
        <f t="shared" si="366"/>
        <v>31.049870521699834</v>
      </c>
      <c r="K1684" s="33">
        <f t="shared" si="369"/>
        <v>781579.50331836322</v>
      </c>
      <c r="L1684" s="4">
        <f t="shared" si="370"/>
        <v>98.081116322816271</v>
      </c>
      <c r="M1684" s="33">
        <f t="shared" si="367"/>
        <v>50515.227874321652</v>
      </c>
      <c r="N1684" s="15">
        <f t="shared" si="359"/>
        <v>19.77029917435857</v>
      </c>
      <c r="O1684" s="6"/>
      <c r="P1684" s="7">
        <f t="shared" si="360"/>
        <v>21.882717641224712</v>
      </c>
      <c r="Q1684" s="7"/>
      <c r="R1684" s="46">
        <f t="shared" si="361"/>
        <v>4.7235393545863265E-2</v>
      </c>
      <c r="S1684" s="22">
        <f t="shared" si="371"/>
        <v>1.006606134301999</v>
      </c>
      <c r="T1684" s="22">
        <f t="shared" si="372"/>
        <v>46.720769780709809</v>
      </c>
      <c r="U1684" s="39">
        <f t="shared" si="362"/>
        <v>0.12316107219014527</v>
      </c>
      <c r="V1684" s="39">
        <f t="shared" si="363"/>
        <v>2.330691784663852E-2</v>
      </c>
      <c r="W1684" s="39">
        <f t="shared" si="364"/>
        <v>9.9854154343506751E-2</v>
      </c>
      <c r="Z1684" s="37"/>
      <c r="AA1684" s="37"/>
    </row>
    <row r="1685" spans="1:27">
      <c r="A1685" s="1">
        <v>2010.09</v>
      </c>
      <c r="B1685" s="11">
        <v>1122.08</v>
      </c>
      <c r="C1685" s="4">
        <v>22.35</v>
      </c>
      <c r="D1685" s="11">
        <v>71.86</v>
      </c>
      <c r="E1685" s="11">
        <v>218.43899999999999</v>
      </c>
      <c r="F1685" s="4">
        <f t="shared" si="368"/>
        <v>2010.7083333332064</v>
      </c>
      <c r="G1685" s="22">
        <v>2.65</v>
      </c>
      <c r="H1685" s="22">
        <f>G1685+100*variable_alloc_parm!B$8</f>
        <v>2.65</v>
      </c>
      <c r="I1685" s="4">
        <f t="shared" si="365"/>
        <v>1565.1865097349832</v>
      </c>
      <c r="J1685" s="4">
        <f t="shared" si="366"/>
        <v>31.175957589990809</v>
      </c>
      <c r="K1685" s="33">
        <f t="shared" si="369"/>
        <v>807464.21490455372</v>
      </c>
      <c r="L1685" s="4">
        <f t="shared" si="370"/>
        <v>100.2373294146192</v>
      </c>
      <c r="M1685" s="33">
        <f t="shared" si="367"/>
        <v>51711.445247256197</v>
      </c>
      <c r="N1685" s="15">
        <f t="shared" si="359"/>
        <v>20.381395233204021</v>
      </c>
      <c r="O1685" s="6"/>
      <c r="P1685" s="7">
        <f t="shared" si="360"/>
        <v>22.552614727121682</v>
      </c>
      <c r="Q1685" s="7"/>
      <c r="R1685" s="46">
        <f t="shared" si="361"/>
        <v>4.5746695534279888E-2</v>
      </c>
      <c r="S1685" s="22">
        <f t="shared" si="371"/>
        <v>1.0118423248854442</v>
      </c>
      <c r="T1685" s="22">
        <f t="shared" si="372"/>
        <v>47.002070653156359</v>
      </c>
      <c r="U1685" s="39">
        <f t="shared" si="362"/>
        <v>0.11864716983627432</v>
      </c>
      <c r="V1685" s="39">
        <f t="shared" si="363"/>
        <v>2.2311539911794798E-2</v>
      </c>
      <c r="W1685" s="39">
        <f t="shared" si="364"/>
        <v>9.6335629924479527E-2</v>
      </c>
      <c r="Z1685" s="37"/>
      <c r="AA1685" s="37"/>
    </row>
    <row r="1686" spans="1:27">
      <c r="A1686" s="1">
        <v>2010.1</v>
      </c>
      <c r="B1686" s="11">
        <v>1171.58</v>
      </c>
      <c r="C1686" s="4">
        <f>C1685*2/3+C1688/3</f>
        <v>22.476666666666667</v>
      </c>
      <c r="D1686" s="11">
        <f>D1685*2/3+D1688/3</f>
        <v>73.69</v>
      </c>
      <c r="E1686" s="11">
        <v>218.71100000000001</v>
      </c>
      <c r="F1686" s="4">
        <f t="shared" si="368"/>
        <v>2010.7916666665396</v>
      </c>
      <c r="G1686" s="22">
        <v>2.54</v>
      </c>
      <c r="H1686" s="22">
        <f>G1686+100*variable_alloc_parm!B$8</f>
        <v>2.54</v>
      </c>
      <c r="I1686" s="4">
        <f t="shared" si="365"/>
        <v>1632.2015170704722</v>
      </c>
      <c r="J1686" s="4">
        <f t="shared" si="366"/>
        <v>31.313652872207317</v>
      </c>
      <c r="K1686" s="33">
        <f t="shared" si="369"/>
        <v>843382.79358276713</v>
      </c>
      <c r="L1686" s="4">
        <f t="shared" si="370"/>
        <v>102.66215691026059</v>
      </c>
      <c r="M1686" s="33">
        <f t="shared" si="367"/>
        <v>53047.062991101004</v>
      </c>
      <c r="N1686" s="15">
        <f t="shared" si="359"/>
        <v>21.240127651759412</v>
      </c>
      <c r="O1686" s="6"/>
      <c r="P1686" s="7">
        <f t="shared" si="360"/>
        <v>23.493816810047186</v>
      </c>
      <c r="Q1686" s="7"/>
      <c r="R1686" s="46">
        <f t="shared" si="361"/>
        <v>4.4813802887339098E-2</v>
      </c>
      <c r="S1686" s="22">
        <f t="shared" si="371"/>
        <v>0.98304994184036232</v>
      </c>
      <c r="T1686" s="22">
        <f t="shared" si="372"/>
        <v>47.499538072109083</v>
      </c>
      <c r="U1686" s="39">
        <f t="shared" ref="U1686:U1691" si="373">(K1806/K1686)^(1/10)-1</f>
        <v>0.11564998089743628</v>
      </c>
      <c r="V1686" s="39">
        <f t="shared" si="363"/>
        <v>2.01756368609185E-2</v>
      </c>
      <c r="W1686" s="39">
        <f t="shared" si="364"/>
        <v>9.5474344036517778E-2</v>
      </c>
      <c r="Z1686" s="37"/>
      <c r="AA1686" s="37"/>
    </row>
    <row r="1687" spans="1:27">
      <c r="A1687" s="1">
        <v>2010.11</v>
      </c>
      <c r="B1687" s="11">
        <v>1198.8900000000001</v>
      </c>
      <c r="C1687" s="4">
        <f>C1685/3+C1688*2/3</f>
        <v>22.603333333333335</v>
      </c>
      <c r="D1687" s="11">
        <f>D1685/3+D1688*2/3</f>
        <v>75.52</v>
      </c>
      <c r="E1687" s="11">
        <v>218.803</v>
      </c>
      <c r="F1687" s="4">
        <f t="shared" si="368"/>
        <v>2010.8749999998729</v>
      </c>
      <c r="G1687" s="22">
        <v>2.76</v>
      </c>
      <c r="H1687" s="22">
        <f>G1687+100*variable_alloc_parm!B$8</f>
        <v>2.76</v>
      </c>
      <c r="I1687" s="4">
        <f t="shared" si="365"/>
        <v>1669.5465007335372</v>
      </c>
      <c r="J1687" s="4">
        <f t="shared" si="366"/>
        <v>31.476879506527187</v>
      </c>
      <c r="K1687" s="33">
        <f t="shared" si="369"/>
        <v>864034.8829090388</v>
      </c>
      <c r="L1687" s="4">
        <f t="shared" si="370"/>
        <v>105.16740629698863</v>
      </c>
      <c r="M1687" s="33">
        <f t="shared" si="367"/>
        <v>54426.940217443298</v>
      </c>
      <c r="N1687" s="15">
        <f t="shared" si="359"/>
        <v>21.700723827760605</v>
      </c>
      <c r="O1687" s="6"/>
      <c r="P1687" s="7">
        <f t="shared" si="360"/>
        <v>23.993185849903504</v>
      </c>
      <c r="Q1687" s="7"/>
      <c r="R1687" s="46">
        <f t="shared" si="361"/>
        <v>4.1598763705560954E-2</v>
      </c>
      <c r="S1687" s="22">
        <f t="shared" si="371"/>
        <v>0.95750629597564929</v>
      </c>
      <c r="T1687" s="22">
        <f t="shared" si="372"/>
        <v>46.674784558024029</v>
      </c>
      <c r="U1687" s="39">
        <f t="shared" si="373"/>
        <v>0.11734634061825444</v>
      </c>
      <c r="V1687" s="39">
        <f t="shared" si="363"/>
        <v>2.1315070488141297E-2</v>
      </c>
      <c r="W1687" s="39">
        <f t="shared" si="364"/>
        <v>9.6031270130113144E-2</v>
      </c>
      <c r="Z1687" s="37"/>
      <c r="AA1687" s="37"/>
    </row>
    <row r="1688" spans="1:27">
      <c r="A1688" s="1">
        <v>2010.12</v>
      </c>
      <c r="B1688" s="11">
        <v>1241.53</v>
      </c>
      <c r="C1688" s="4">
        <v>22.73</v>
      </c>
      <c r="D1688" s="11">
        <v>77.349999999999994</v>
      </c>
      <c r="E1688" s="11">
        <v>219.179</v>
      </c>
      <c r="F1688" s="4">
        <f t="shared" si="368"/>
        <v>2010.9583333332062</v>
      </c>
      <c r="G1688" s="22">
        <v>3.29</v>
      </c>
      <c r="H1688" s="22">
        <f>G1688+100*variable_alloc_parm!B$8</f>
        <v>3.29</v>
      </c>
      <c r="I1688" s="4">
        <f t="shared" si="365"/>
        <v>1725.9600189799207</v>
      </c>
      <c r="J1688" s="4">
        <f t="shared" si="366"/>
        <v>31.598971616806359</v>
      </c>
      <c r="K1688" s="33">
        <f t="shared" si="369"/>
        <v>894593.1605142646</v>
      </c>
      <c r="L1688" s="4">
        <f t="shared" si="370"/>
        <v>107.5310362762856</v>
      </c>
      <c r="M1688" s="33">
        <f t="shared" si="367"/>
        <v>55735.085713416811</v>
      </c>
      <c r="N1688" s="15">
        <f t="shared" si="359"/>
        <v>22.396379773044206</v>
      </c>
      <c r="O1688" s="6"/>
      <c r="P1688" s="7">
        <f t="shared" si="360"/>
        <v>24.75055377797062</v>
      </c>
      <c r="Q1688" s="7"/>
      <c r="R1688" s="46">
        <f t="shared" si="361"/>
        <v>3.5101900448263779E-2</v>
      </c>
      <c r="S1688" s="22">
        <f t="shared" si="371"/>
        <v>0.99432977220497754</v>
      </c>
      <c r="T1688" s="22">
        <f t="shared" si="372"/>
        <v>44.614732301828184</v>
      </c>
      <c r="U1688" s="39">
        <f t="shared" si="373"/>
        <v>0.11801886562262776</v>
      </c>
      <c r="V1688" s="39">
        <f t="shared" si="363"/>
        <v>2.5329539767073417E-2</v>
      </c>
      <c r="W1688" s="39">
        <f t="shared" ref="W1688:W1693" si="374">U1688-V1688</f>
        <v>9.2689325855554339E-2</v>
      </c>
      <c r="Z1688" s="37"/>
      <c r="AA1688" s="37"/>
    </row>
    <row r="1689" spans="1:27">
      <c r="A1689" s="1">
        <v>2011.01</v>
      </c>
      <c r="B1689" s="11">
        <v>1282.6199999999999</v>
      </c>
      <c r="C1689" s="4">
        <f>C1688*2/3+C1691/3</f>
        <v>22.963333333333335</v>
      </c>
      <c r="D1689" s="11">
        <f>D1688*2/3+D1691/3</f>
        <v>78.67</v>
      </c>
      <c r="E1689" s="11">
        <v>220.22300000000001</v>
      </c>
      <c r="F1689" s="4">
        <f t="shared" si="368"/>
        <v>2011.0416666665394</v>
      </c>
      <c r="G1689" s="22">
        <v>3.39</v>
      </c>
      <c r="H1689" s="22">
        <f>G1689+100*variable_alloc_parm!B$8</f>
        <v>3.39</v>
      </c>
      <c r="I1689" s="4">
        <f t="shared" si="365"/>
        <v>1774.6298706311329</v>
      </c>
      <c r="J1689" s="4">
        <f t="shared" si="366"/>
        <v>31.772011400565191</v>
      </c>
      <c r="K1689" s="33">
        <f t="shared" si="369"/>
        <v>921191.86572574358</v>
      </c>
      <c r="L1689" s="4">
        <f t="shared" si="370"/>
        <v>108.8476180962025</v>
      </c>
      <c r="M1689" s="33">
        <f t="shared" si="367"/>
        <v>56501.663841702335</v>
      </c>
      <c r="N1689" s="15">
        <f t="shared" si="359"/>
        <v>22.978299430554973</v>
      </c>
      <c r="O1689" s="6"/>
      <c r="P1689" s="7">
        <f t="shared" si="360"/>
        <v>25.380551443716623</v>
      </c>
      <c r="Q1689" s="7"/>
      <c r="R1689" s="46">
        <f t="shared" si="361"/>
        <v>3.2812539448880615E-2</v>
      </c>
      <c r="S1689" s="22">
        <f t="shared" si="371"/>
        <v>0.98698454237292954</v>
      </c>
      <c r="T1689" s="22">
        <f t="shared" si="372"/>
        <v>44.151453078433043</v>
      </c>
      <c r="U1689" s="39">
        <f t="shared" si="373"/>
        <v>0.11735056505854025</v>
      </c>
      <c r="V1689" s="39">
        <f t="shared" si="363"/>
        <v>2.4589398477465663E-2</v>
      </c>
      <c r="W1689" s="39">
        <f t="shared" si="374"/>
        <v>9.2761166581074583E-2</v>
      </c>
      <c r="Z1689" s="37"/>
      <c r="AA1689" s="37"/>
    </row>
    <row r="1690" spans="1:27">
      <c r="A1690" s="1">
        <v>2011.02</v>
      </c>
      <c r="B1690" s="11">
        <v>1321.12</v>
      </c>
      <c r="C1690" s="4">
        <f>C1688/3+C1691*2/3</f>
        <v>23.196666666666665</v>
      </c>
      <c r="D1690" s="11">
        <f>D1688/3+D1691*2/3</f>
        <v>79.990000000000009</v>
      </c>
      <c r="E1690" s="11">
        <v>221.309</v>
      </c>
      <c r="F1690" s="4">
        <f t="shared" si="368"/>
        <v>2011.1249999998727</v>
      </c>
      <c r="G1690" s="22">
        <v>3.58</v>
      </c>
      <c r="H1690" s="22">
        <f>G1690+100*variable_alloc_parm!B$8</f>
        <v>3.58</v>
      </c>
      <c r="I1690" s="4">
        <f t="shared" si="365"/>
        <v>1818.9285749788758</v>
      </c>
      <c r="J1690" s="4">
        <f t="shared" si="366"/>
        <v>31.937356064748084</v>
      </c>
      <c r="K1690" s="33">
        <f t="shared" si="369"/>
        <v>945568.39039803948</v>
      </c>
      <c r="L1690" s="4">
        <f t="shared" si="370"/>
        <v>110.13087131567178</v>
      </c>
      <c r="M1690" s="33">
        <f t="shared" si="367"/>
        <v>57251.434803756812</v>
      </c>
      <c r="N1690" s="15">
        <f t="shared" si="359"/>
        <v>23.489828703298521</v>
      </c>
      <c r="O1690" s="6"/>
      <c r="P1690" s="7">
        <f t="shared" si="360"/>
        <v>25.93189152357246</v>
      </c>
      <c r="Q1690" s="7"/>
      <c r="R1690" s="46">
        <f t="shared" si="361"/>
        <v>3.0059945553653107E-2</v>
      </c>
      <c r="S1690" s="22">
        <f t="shared" si="371"/>
        <v>1.0172700924103824</v>
      </c>
      <c r="T1690" s="22">
        <f t="shared" si="372"/>
        <v>43.362963112026527</v>
      </c>
      <c r="U1690" s="39">
        <f t="shared" si="373"/>
        <v>0.11657182162075608</v>
      </c>
      <c r="V1690" s="39">
        <f t="shared" si="363"/>
        <v>2.4237185033735509E-2</v>
      </c>
      <c r="W1690" s="39">
        <f t="shared" si="374"/>
        <v>9.2334636587020569E-2</v>
      </c>
      <c r="Z1690" s="37"/>
      <c r="AA1690" s="37"/>
    </row>
    <row r="1691" spans="1:27">
      <c r="A1691" s="1">
        <v>2011.03</v>
      </c>
      <c r="B1691" s="11">
        <v>1304.49</v>
      </c>
      <c r="C1691" s="4">
        <v>23.43</v>
      </c>
      <c r="D1691" s="11">
        <v>81.31</v>
      </c>
      <c r="E1691" s="11">
        <v>223.46700000000001</v>
      </c>
      <c r="F1691" s="4">
        <f t="shared" si="368"/>
        <v>2011.2083333332059</v>
      </c>
      <c r="G1691" s="22">
        <v>3.41</v>
      </c>
      <c r="H1691" s="22">
        <f>G1691+100*variable_alloc_parm!B$8</f>
        <v>3.41</v>
      </c>
      <c r="I1691" s="4">
        <f t="shared" si="365"/>
        <v>1778.6881418732969</v>
      </c>
      <c r="J1691" s="4">
        <f t="shared" si="366"/>
        <v>31.947092859348363</v>
      </c>
      <c r="K1691" s="33">
        <f t="shared" si="369"/>
        <v>926033.40959398809</v>
      </c>
      <c r="L1691" s="4">
        <f t="shared" si="370"/>
        <v>110.86718396899767</v>
      </c>
      <c r="M1691" s="33">
        <f t="shared" si="367"/>
        <v>57720.470478184703</v>
      </c>
      <c r="N1691" s="15">
        <f t="shared" si="359"/>
        <v>22.899336430143634</v>
      </c>
      <c r="O1691" s="6"/>
      <c r="P1691" s="7">
        <f t="shared" si="360"/>
        <v>25.267990036105857</v>
      </c>
      <c r="Q1691" s="7"/>
      <c r="R1691" s="46">
        <f t="shared" si="361"/>
        <v>3.3618415146610431E-2</v>
      </c>
      <c r="S1691" s="22">
        <f t="shared" si="371"/>
        <v>0.99864955434184033</v>
      </c>
      <c r="T1691" s="22">
        <f t="shared" si="372"/>
        <v>43.685861509861702</v>
      </c>
      <c r="U1691" s="39">
        <f t="shared" si="373"/>
        <v>0.11903020592699298</v>
      </c>
      <c r="V1691" s="39">
        <f t="shared" si="363"/>
        <v>1.953879574426054E-2</v>
      </c>
      <c r="W1691" s="39">
        <f t="shared" si="374"/>
        <v>9.9491410182732443E-2</v>
      </c>
      <c r="Z1691" s="37"/>
      <c r="AA1691" s="37"/>
    </row>
    <row r="1692" spans="1:27">
      <c r="A1692" s="1">
        <v>2011.04</v>
      </c>
      <c r="B1692" s="11">
        <v>1331.51</v>
      </c>
      <c r="C1692" s="4">
        <f>C1691*2/3+C1694/3</f>
        <v>23.733333333333334</v>
      </c>
      <c r="D1692" s="11">
        <f>D1691*2/3+D1694/3</f>
        <v>82.163333333333341</v>
      </c>
      <c r="E1692" s="11">
        <v>224.90600000000001</v>
      </c>
      <c r="F1692" s="4">
        <f t="shared" si="368"/>
        <v>2011.2916666665392</v>
      </c>
      <c r="G1692" s="22">
        <v>3.46</v>
      </c>
      <c r="H1692" s="22">
        <f>G1692+100*variable_alloc_parm!B$8</f>
        <v>3.46</v>
      </c>
      <c r="I1692" s="4">
        <f t="shared" si="365"/>
        <v>1803.914066321041</v>
      </c>
      <c r="J1692" s="4">
        <f t="shared" si="366"/>
        <v>32.153640483876231</v>
      </c>
      <c r="K1692" s="33">
        <f t="shared" si="369"/>
        <v>940561.7167184928</v>
      </c>
      <c r="L1692" s="4">
        <f t="shared" si="370"/>
        <v>111.31391633245299</v>
      </c>
      <c r="M1692" s="33">
        <f t="shared" si="367"/>
        <v>58039.132902729805</v>
      </c>
      <c r="N1692" s="15">
        <f t="shared" si="359"/>
        <v>23.143929447285942</v>
      </c>
      <c r="O1692" s="6"/>
      <c r="P1692" s="7">
        <f t="shared" si="360"/>
        <v>25.526061033561664</v>
      </c>
      <c r="Q1692" s="7"/>
      <c r="R1692" s="46">
        <f t="shared" si="361"/>
        <v>3.2908223969483306E-2</v>
      </c>
      <c r="S1692" s="22">
        <f t="shared" si="371"/>
        <v>1.0275324139969944</v>
      </c>
      <c r="T1692" s="22">
        <f t="shared" si="372"/>
        <v>43.347731465568302</v>
      </c>
      <c r="U1692" s="39">
        <f t="shared" ref="U1692:U1697" si="375">(K1812/K1692)^(1/10)-1</f>
        <v>0.12292232877039755</v>
      </c>
      <c r="V1692" s="39">
        <f t="shared" si="363"/>
        <v>1.9353414887507636E-2</v>
      </c>
      <c r="W1692" s="39">
        <f t="shared" si="374"/>
        <v>0.10356891388288991</v>
      </c>
      <c r="Z1692" s="37"/>
      <c r="AA1692" s="37"/>
    </row>
    <row r="1693" spans="1:27">
      <c r="A1693" s="1">
        <v>2011.05</v>
      </c>
      <c r="B1693" s="11">
        <v>1338.31</v>
      </c>
      <c r="C1693" s="4">
        <f>C1691/3+C1694*2/3</f>
        <v>24.036666666666665</v>
      </c>
      <c r="D1693" s="11">
        <f>D1691/3+D1694*2/3</f>
        <v>83.016666666666666</v>
      </c>
      <c r="E1693" s="11">
        <v>225.964</v>
      </c>
      <c r="F1693" s="4">
        <f t="shared" si="368"/>
        <v>2011.3749999998724</v>
      </c>
      <c r="G1693" s="22">
        <v>3.17</v>
      </c>
      <c r="H1693" s="22">
        <f>G1693+100*variable_alloc_parm!B$8</f>
        <v>3.17</v>
      </c>
      <c r="I1693" s="4">
        <f t="shared" si="365"/>
        <v>1804.6372740790571</v>
      </c>
      <c r="J1693" s="4">
        <f t="shared" si="366"/>
        <v>32.412120219740018</v>
      </c>
      <c r="K1693" s="33">
        <f t="shared" si="369"/>
        <v>942347.10561824741</v>
      </c>
      <c r="L1693" s="4">
        <f t="shared" si="370"/>
        <v>111.94339953856958</v>
      </c>
      <c r="M1693" s="33">
        <f t="shared" si="367"/>
        <v>58454.704479087937</v>
      </c>
      <c r="N1693" s="15">
        <f t="shared" si="359"/>
        <v>23.059491506095338</v>
      </c>
      <c r="O1693" s="6"/>
      <c r="P1693" s="7">
        <f t="shared" si="360"/>
        <v>25.422751410495913</v>
      </c>
      <c r="Q1693" s="7"/>
      <c r="R1693" s="46">
        <f t="shared" si="361"/>
        <v>3.5984982522714579E-2</v>
      </c>
      <c r="S1693" s="22">
        <f t="shared" si="371"/>
        <v>1.0172079264743594</v>
      </c>
      <c r="T1693" s="22">
        <f t="shared" si="372"/>
        <v>44.33265005467247</v>
      </c>
      <c r="U1693" s="39">
        <f t="shared" si="375"/>
        <v>0.12266336224044827</v>
      </c>
      <c r="V1693" s="39">
        <f t="shared" si="363"/>
        <v>1.6578487443136503E-2</v>
      </c>
      <c r="W1693" s="39">
        <f t="shared" si="374"/>
        <v>0.10608487479731177</v>
      </c>
      <c r="Z1693" s="37"/>
      <c r="AA1693" s="37"/>
    </row>
    <row r="1694" spans="1:27">
      <c r="A1694" s="1">
        <v>2011.06</v>
      </c>
      <c r="B1694" s="11">
        <v>1287.29</v>
      </c>
      <c r="C1694" s="4">
        <v>24.34</v>
      </c>
      <c r="D1694" s="11">
        <v>83.87</v>
      </c>
      <c r="E1694" s="11">
        <v>225.72200000000001</v>
      </c>
      <c r="F1694" s="4">
        <f t="shared" si="368"/>
        <v>2011.4583333332057</v>
      </c>
      <c r="G1694" s="22">
        <v>3</v>
      </c>
      <c r="H1694" s="22">
        <f>G1694+100*variable_alloc_parm!B$8</f>
        <v>3</v>
      </c>
      <c r="I1694" s="4">
        <f t="shared" si="365"/>
        <v>1737.7006361807889</v>
      </c>
      <c r="J1694" s="4">
        <f t="shared" si="366"/>
        <v>32.856336555586076</v>
      </c>
      <c r="K1694" s="33">
        <f t="shared" si="369"/>
        <v>908823.81811461807</v>
      </c>
      <c r="L1694" s="4">
        <f t="shared" si="370"/>
        <v>113.21532238771589</v>
      </c>
      <c r="M1694" s="33">
        <f t="shared" si="367"/>
        <v>59212.029632229744</v>
      </c>
      <c r="N1694" s="15">
        <f t="shared" si="359"/>
        <v>22.10083128661099</v>
      </c>
      <c r="O1694" s="6"/>
      <c r="P1694" s="7">
        <f t="shared" si="360"/>
        <v>24.359226657703807</v>
      </c>
      <c r="Q1694" s="7"/>
      <c r="R1694" s="46">
        <f t="shared" si="361"/>
        <v>3.928355398486965E-2</v>
      </c>
      <c r="S1694" s="22">
        <f t="shared" si="371"/>
        <v>1.0024999999999999</v>
      </c>
      <c r="T1694" s="22">
        <f t="shared" si="372"/>
        <v>45.143870635489286</v>
      </c>
      <c r="U1694" s="39">
        <f t="shared" si="375"/>
        <v>0.12771753734754632</v>
      </c>
      <c r="V1694" s="39">
        <f t="shared" si="363"/>
        <v>1.4863335423374924E-2</v>
      </c>
      <c r="W1694" s="39">
        <f t="shared" ref="W1694:W1699" si="376">U1694-V1694</f>
        <v>0.11285420192417139</v>
      </c>
      <c r="Z1694" s="37"/>
      <c r="AA1694" s="37"/>
    </row>
    <row r="1695" spans="1:27">
      <c r="A1695" s="1">
        <v>2011.07</v>
      </c>
      <c r="B1695" s="11">
        <v>1325.19</v>
      </c>
      <c r="C1695" s="4">
        <f>C1694*2/3+C1697/3</f>
        <v>24.619999999999997</v>
      </c>
      <c r="D1695" s="11">
        <f>D1694*2/3+D1697/3</f>
        <v>84.906666666666666</v>
      </c>
      <c r="E1695" s="11">
        <v>225.922</v>
      </c>
      <c r="F1695" s="4">
        <f t="shared" si="368"/>
        <v>2011.541666666539</v>
      </c>
      <c r="G1695" s="22">
        <v>3</v>
      </c>
      <c r="H1695" s="22">
        <f>G1695+100*variable_alloc_parm!B$8</f>
        <v>3</v>
      </c>
      <c r="I1695" s="4">
        <f t="shared" si="365"/>
        <v>1787.2778790910143</v>
      </c>
      <c r="J1695" s="4">
        <f t="shared" si="366"/>
        <v>33.204884871769906</v>
      </c>
      <c r="K1695" s="33">
        <f t="shared" si="369"/>
        <v>936200.08806787687</v>
      </c>
      <c r="L1695" s="4">
        <f t="shared" si="370"/>
        <v>114.51324498425713</v>
      </c>
      <c r="M1695" s="33">
        <f t="shared" si="367"/>
        <v>59983.571269692045</v>
      </c>
      <c r="N1695" s="15">
        <f t="shared" si="359"/>
        <v>22.610981701156625</v>
      </c>
      <c r="O1695" s="6"/>
      <c r="P1695" s="7">
        <f t="shared" si="360"/>
        <v>24.915089078411942</v>
      </c>
      <c r="Q1695" s="7"/>
      <c r="R1695" s="46">
        <f t="shared" si="361"/>
        <v>3.8641504124610912E-2</v>
      </c>
      <c r="S1695" s="22">
        <f t="shared" si="371"/>
        <v>1.0645164336237931</v>
      </c>
      <c r="T1695" s="22">
        <f t="shared" si="372"/>
        <v>45.216666280852998</v>
      </c>
      <c r="U1695" s="39">
        <f t="shared" si="375"/>
        <v>0.12723865357579878</v>
      </c>
      <c r="V1695" s="39">
        <f t="shared" si="363"/>
        <v>1.6208166046813854E-2</v>
      </c>
      <c r="W1695" s="39">
        <f t="shared" si="376"/>
        <v>0.11103048752898492</v>
      </c>
      <c r="Z1695" s="37"/>
      <c r="AA1695" s="37"/>
    </row>
    <row r="1696" spans="1:27">
      <c r="A1696" s="1">
        <v>2011.08</v>
      </c>
      <c r="B1696" s="11">
        <v>1185.31</v>
      </c>
      <c r="C1696" s="4">
        <f>C1694/3+C1697*2/3</f>
        <v>24.9</v>
      </c>
      <c r="D1696" s="11">
        <f>D1694/3+D1697*2/3</f>
        <v>85.943333333333342</v>
      </c>
      <c r="E1696" s="11">
        <v>226.54499999999999</v>
      </c>
      <c r="F1696" s="4">
        <f t="shared" si="368"/>
        <v>2011.6249999998722</v>
      </c>
      <c r="G1696" s="22">
        <v>2.2999999999999998</v>
      </c>
      <c r="H1696" s="22">
        <f>G1696+100*variable_alloc_parm!B$8</f>
        <v>2.2999999999999998</v>
      </c>
      <c r="I1696" s="4">
        <f t="shared" si="365"/>
        <v>1594.226122845351</v>
      </c>
      <c r="J1696" s="4">
        <f t="shared" si="366"/>
        <v>33.49016751638748</v>
      </c>
      <c r="K1696" s="33">
        <f t="shared" si="369"/>
        <v>836538.87600838556</v>
      </c>
      <c r="L1696" s="4">
        <f t="shared" si="370"/>
        <v>115.59263575301453</v>
      </c>
      <c r="M1696" s="33">
        <f t="shared" si="367"/>
        <v>60654.967449089861</v>
      </c>
      <c r="N1696" s="15">
        <f t="shared" si="359"/>
        <v>20.049852721660493</v>
      </c>
      <c r="O1696" s="6"/>
      <c r="P1696" s="7">
        <f t="shared" si="360"/>
        <v>22.092618712120782</v>
      </c>
      <c r="Q1696" s="7"/>
      <c r="R1696" s="46">
        <f t="shared" si="361"/>
        <v>5.1573026527262561E-2</v>
      </c>
      <c r="S1696" s="22">
        <f t="shared" si="371"/>
        <v>1.0307073647848104</v>
      </c>
      <c r="T1696" s="22">
        <f t="shared" si="372"/>
        <v>48.001515882157548</v>
      </c>
      <c r="U1696" s="39">
        <f t="shared" si="375"/>
        <v>0.1422302518538705</v>
      </c>
      <c r="V1696" s="39">
        <f t="shared" si="363"/>
        <v>1.0430351899859192E-2</v>
      </c>
      <c r="W1696" s="39">
        <f t="shared" si="376"/>
        <v>0.13179989995401131</v>
      </c>
      <c r="Z1696" s="37"/>
      <c r="AA1696" s="37"/>
    </row>
    <row r="1697" spans="1:27">
      <c r="A1697" s="1">
        <v>2011.09</v>
      </c>
      <c r="B1697" s="11">
        <v>1173.8800000000001</v>
      </c>
      <c r="C1697" s="4">
        <v>25.18</v>
      </c>
      <c r="D1697" s="11">
        <v>86.98</v>
      </c>
      <c r="E1697" s="11">
        <v>226.88900000000001</v>
      </c>
      <c r="F1697" s="4">
        <f t="shared" si="368"/>
        <v>2011.7083333332055</v>
      </c>
      <c r="G1697" s="22">
        <v>1.98</v>
      </c>
      <c r="H1697" s="22">
        <f>G1697+100*variable_alloc_parm!B$8</f>
        <v>1.98</v>
      </c>
      <c r="I1697" s="4">
        <f t="shared" si="365"/>
        <v>1576.4591319984665</v>
      </c>
      <c r="J1697" s="4">
        <f t="shared" si="366"/>
        <v>33.815416348963595</v>
      </c>
      <c r="K1697" s="33">
        <f t="shared" si="369"/>
        <v>828694.66086942854</v>
      </c>
      <c r="L1697" s="4">
        <f t="shared" si="370"/>
        <v>116.8095676740609</v>
      </c>
      <c r="M1697" s="33">
        <f t="shared" si="367"/>
        <v>61403.091970578673</v>
      </c>
      <c r="N1697" s="15">
        <f t="shared" si="359"/>
        <v>19.69811456887771</v>
      </c>
      <c r="O1697" s="6"/>
      <c r="P1697" s="7">
        <f t="shared" si="360"/>
        <v>21.706400031075066</v>
      </c>
      <c r="Q1697" s="7"/>
      <c r="R1697" s="46">
        <f t="shared" si="361"/>
        <v>5.5358354551440614E-2</v>
      </c>
      <c r="S1697" s="22">
        <f t="shared" si="371"/>
        <v>0.98647982816789093</v>
      </c>
      <c r="T1697" s="22">
        <f t="shared" si="372"/>
        <v>49.400503148048266</v>
      </c>
      <c r="U1697" s="39">
        <f t="shared" si="375"/>
        <v>0.14290119686247271</v>
      </c>
      <c r="V1697" s="39">
        <f t="shared" si="363"/>
        <v>6.5234102391205084E-3</v>
      </c>
      <c r="W1697" s="39">
        <f t="shared" si="376"/>
        <v>0.1363777866233522</v>
      </c>
      <c r="Z1697" s="37"/>
      <c r="AA1697" s="37"/>
    </row>
    <row r="1698" spans="1:27">
      <c r="A1698" s="1">
        <v>2011.1</v>
      </c>
      <c r="B1698" s="11">
        <v>1207.22</v>
      </c>
      <c r="C1698" s="4">
        <f>C1697*2/3+C1700/3</f>
        <v>25.596666666666664</v>
      </c>
      <c r="D1698" s="11">
        <f>D1697*2/3+D1700/3</f>
        <v>86.97</v>
      </c>
      <c r="E1698" s="11">
        <v>226.42099999999999</v>
      </c>
      <c r="F1698" s="4">
        <f t="shared" si="368"/>
        <v>2011.7916666665387</v>
      </c>
      <c r="G1698" s="22">
        <v>2.15</v>
      </c>
      <c r="H1698" s="22">
        <f>G1698+100*variable_alloc_parm!B$8</f>
        <v>2.15</v>
      </c>
      <c r="I1698" s="4">
        <f t="shared" si="365"/>
        <v>1624.5840006006513</v>
      </c>
      <c r="J1698" s="4">
        <f t="shared" si="366"/>
        <v>34.446029004965681</v>
      </c>
      <c r="K1698" s="33">
        <f t="shared" si="369"/>
        <v>855501.31309082068</v>
      </c>
      <c r="L1698" s="4">
        <f t="shared" si="370"/>
        <v>117.03754952058335</v>
      </c>
      <c r="M1698" s="33">
        <f t="shared" si="367"/>
        <v>61631.640628475892</v>
      </c>
      <c r="N1698" s="15">
        <f t="shared" si="359"/>
        <v>20.155824786688747</v>
      </c>
      <c r="O1698" s="6"/>
      <c r="P1698" s="7">
        <f t="shared" si="360"/>
        <v>22.212668163493934</v>
      </c>
      <c r="Q1698" s="7"/>
      <c r="R1698" s="46">
        <f t="shared" si="361"/>
        <v>5.2639316240052053E-2</v>
      </c>
      <c r="S1698" s="22">
        <f t="shared" si="371"/>
        <v>1.0143693635798472</v>
      </c>
      <c r="T1698" s="22">
        <f t="shared" si="372"/>
        <v>48.833327513485166</v>
      </c>
      <c r="U1698" s="39">
        <f t="shared" ref="U1698:U1703" si="377">(K1818/K1698)^(1/10)-1</f>
        <v>0.13884072918840951</v>
      </c>
      <c r="V1698" s="39">
        <f t="shared" si="363"/>
        <v>5.0132943302627631E-3</v>
      </c>
      <c r="W1698" s="39">
        <f t="shared" si="376"/>
        <v>0.13382743485814674</v>
      </c>
      <c r="Z1698" s="37"/>
      <c r="AA1698" s="37"/>
    </row>
    <row r="1699" spans="1:27">
      <c r="A1699" s="1">
        <v>2011.11</v>
      </c>
      <c r="B1699" s="11">
        <v>1226.42</v>
      </c>
      <c r="C1699" s="4">
        <f>C1697/3+C1700*2/3</f>
        <v>26.013333333333335</v>
      </c>
      <c r="D1699" s="11">
        <f>D1697/3+D1700*2/3</f>
        <v>86.960000000000008</v>
      </c>
      <c r="E1699" s="11">
        <v>226.23</v>
      </c>
      <c r="F1699" s="4">
        <f t="shared" si="368"/>
        <v>2011.874999999872</v>
      </c>
      <c r="G1699" s="22">
        <v>2.0099999999999998</v>
      </c>
      <c r="H1699" s="22">
        <f>G1699+100*variable_alloc_parm!B$8</f>
        <v>2.0099999999999998</v>
      </c>
      <c r="I1699" s="4">
        <f t="shared" si="365"/>
        <v>1651.8152941696508</v>
      </c>
      <c r="J1699" s="4">
        <f t="shared" si="366"/>
        <v>35.036302288231752</v>
      </c>
      <c r="K1699" s="33">
        <f t="shared" si="369"/>
        <v>871378.73624264891</v>
      </c>
      <c r="L1699" s="4">
        <f t="shared" si="370"/>
        <v>117.12289263139287</v>
      </c>
      <c r="M1699" s="33">
        <f t="shared" si="367"/>
        <v>61785.599471356261</v>
      </c>
      <c r="N1699" s="15">
        <f t="shared" si="359"/>
        <v>20.345246797645817</v>
      </c>
      <c r="O1699" s="6"/>
      <c r="P1699" s="7">
        <f t="shared" si="360"/>
        <v>22.423888769998189</v>
      </c>
      <c r="Q1699" s="7"/>
      <c r="R1699" s="46">
        <f t="shared" si="361"/>
        <v>5.3664048821724597E-2</v>
      </c>
      <c r="S1699" s="22">
        <f t="shared" si="371"/>
        <v>1.0043741279485761</v>
      </c>
      <c r="T1699" s="22">
        <f t="shared" si="372"/>
        <v>49.576852466966351</v>
      </c>
      <c r="U1699" s="39">
        <f t="shared" si="377"/>
        <v>0.14147135410418943</v>
      </c>
      <c r="V1699" s="39">
        <f t="shared" si="363"/>
        <v>3.3198404340519794E-3</v>
      </c>
      <c r="W1699" s="39">
        <f t="shared" si="376"/>
        <v>0.13815151367013745</v>
      </c>
      <c r="Z1699" s="37"/>
      <c r="AA1699" s="37"/>
    </row>
    <row r="1700" spans="1:27">
      <c r="A1700" s="1">
        <v>2011.12</v>
      </c>
      <c r="B1700" s="11">
        <v>1243.32</v>
      </c>
      <c r="C1700" s="4">
        <v>26.43</v>
      </c>
      <c r="D1700" s="11">
        <v>86.95</v>
      </c>
      <c r="E1700" s="11">
        <v>225.672</v>
      </c>
      <c r="F1700" s="4">
        <f t="shared" si="368"/>
        <v>2011.9583333332052</v>
      </c>
      <c r="G1700" s="22">
        <v>1.98</v>
      </c>
      <c r="H1700" s="22">
        <f>G1700+100*variable_alloc_parm!B$8</f>
        <v>1.98</v>
      </c>
      <c r="I1700" s="4">
        <f t="shared" si="365"/>
        <v>1678.7178028288847</v>
      </c>
      <c r="J1700" s="4">
        <f t="shared" si="366"/>
        <v>35.685512602360959</v>
      </c>
      <c r="K1700" s="33">
        <f t="shared" si="369"/>
        <v>887139.32026714494</v>
      </c>
      <c r="L1700" s="4">
        <f t="shared" si="370"/>
        <v>117.39899057038537</v>
      </c>
      <c r="M1700" s="33">
        <f t="shared" si="367"/>
        <v>62040.957997320285</v>
      </c>
      <c r="N1700" s="15">
        <f t="shared" si="359"/>
        <v>20.523575499431697</v>
      </c>
      <c r="O1700" s="6"/>
      <c r="P1700" s="7">
        <f t="shared" si="360"/>
        <v>22.623608815264809</v>
      </c>
      <c r="Q1700" s="7"/>
      <c r="R1700" s="46">
        <f t="shared" si="361"/>
        <v>5.3689049554547064E-2</v>
      </c>
      <c r="S1700" s="22">
        <f t="shared" si="371"/>
        <v>1.0025501440208808</v>
      </c>
      <c r="T1700" s="22">
        <f t="shared" si="372"/>
        <v>49.916828638275653</v>
      </c>
      <c r="U1700" s="39">
        <f t="shared" si="377"/>
        <v>0.13938028915548339</v>
      </c>
      <c r="V1700" s="39">
        <f t="shared" si="363"/>
        <v>3.2849756444806033E-3</v>
      </c>
      <c r="W1700" s="39">
        <f t="shared" ref="W1700:W1705" si="378">U1700-V1700</f>
        <v>0.13609531351100279</v>
      </c>
      <c r="Z1700" s="37"/>
      <c r="AA1700" s="37"/>
    </row>
    <row r="1701" spans="1:27">
      <c r="A1701" s="1">
        <v>2012.01</v>
      </c>
      <c r="B1701" s="11">
        <v>1300.58</v>
      </c>
      <c r="C1701" s="4">
        <f>C1700*2/3+C1703/3</f>
        <v>26.736666666666668</v>
      </c>
      <c r="D1701" s="11">
        <f>D1700*2/3+D1703/3</f>
        <v>87.48</v>
      </c>
      <c r="E1701" s="11">
        <v>226.66499999999999</v>
      </c>
      <c r="F1701" s="4">
        <f t="shared" si="368"/>
        <v>2012.0416666665385</v>
      </c>
      <c r="G1701" s="22">
        <v>1.97</v>
      </c>
      <c r="H1701" s="22">
        <f>G1701+100*variable_alloc_parm!B$8</f>
        <v>1.97</v>
      </c>
      <c r="I1701" s="4">
        <f t="shared" si="365"/>
        <v>1748.3366465929898</v>
      </c>
      <c r="J1701" s="4">
        <f t="shared" si="366"/>
        <v>35.941421628100215</v>
      </c>
      <c r="K1701" s="33">
        <f t="shared" si="369"/>
        <v>925513.07253737969</v>
      </c>
      <c r="L1701" s="4">
        <f t="shared" si="370"/>
        <v>117.59714115544971</v>
      </c>
      <c r="M1701" s="33">
        <f t="shared" si="367"/>
        <v>62252.136420343224</v>
      </c>
      <c r="N1701" s="15">
        <f t="shared" si="359"/>
        <v>21.213008091803445</v>
      </c>
      <c r="O1701" s="6"/>
      <c r="P1701" s="7">
        <f t="shared" si="360"/>
        <v>23.38604601373142</v>
      </c>
      <c r="Q1701" s="7"/>
      <c r="R1701" s="46">
        <f t="shared" si="361"/>
        <v>5.2423716122966452E-2</v>
      </c>
      <c r="S1701" s="22">
        <f t="shared" si="371"/>
        <v>1.0016416666666668</v>
      </c>
      <c r="T1701" s="22">
        <f t="shared" si="372"/>
        <v>49.824884709754606</v>
      </c>
      <c r="U1701" s="39">
        <f t="shared" si="377"/>
        <v>0.13126854152476009</v>
      </c>
      <c r="V1701" s="39">
        <f t="shared" si="363"/>
        <v>7.9281946645526347E-5</v>
      </c>
      <c r="W1701" s="39">
        <f t="shared" si="378"/>
        <v>0.13118925957811456</v>
      </c>
      <c r="Z1701" s="37"/>
      <c r="AA1701" s="37"/>
    </row>
    <row r="1702" spans="1:27">
      <c r="A1702" s="1">
        <v>2012.02</v>
      </c>
      <c r="B1702" s="11">
        <v>1352.49</v>
      </c>
      <c r="C1702" s="4">
        <f>C1700/3+C1703*2/3</f>
        <v>27.043333333333337</v>
      </c>
      <c r="D1702" s="11">
        <f>D1700/3+D1703*2/3</f>
        <v>88.01</v>
      </c>
      <c r="E1702" s="11">
        <v>227.66300000000001</v>
      </c>
      <c r="F1702" s="4">
        <f t="shared" si="368"/>
        <v>2012.1249999998718</v>
      </c>
      <c r="G1702" s="22">
        <v>1.97</v>
      </c>
      <c r="H1702" s="22">
        <f>G1702+100*variable_alloc_parm!B$8</f>
        <v>1.97</v>
      </c>
      <c r="I1702" s="4">
        <f t="shared" si="365"/>
        <v>1810.1479072137327</v>
      </c>
      <c r="J1702" s="4">
        <f t="shared" si="366"/>
        <v>36.194303275748233</v>
      </c>
      <c r="K1702" s="33">
        <f t="shared" si="369"/>
        <v>959830.63656079397</v>
      </c>
      <c r="L1702" s="4">
        <f t="shared" si="370"/>
        <v>117.79097613577966</v>
      </c>
      <c r="M1702" s="33">
        <f t="shared" si="367"/>
        <v>62458.646144308274</v>
      </c>
      <c r="N1702" s="15">
        <f t="shared" si="359"/>
        <v>21.797435963717529</v>
      </c>
      <c r="O1702" s="6"/>
      <c r="P1702" s="7">
        <f t="shared" si="360"/>
        <v>24.031932260644215</v>
      </c>
      <c r="Q1702" s="7"/>
      <c r="R1702" s="46">
        <f t="shared" si="361"/>
        <v>5.1205760095649283E-2</v>
      </c>
      <c r="S1702" s="22">
        <f t="shared" si="371"/>
        <v>0.98381158299933291</v>
      </c>
      <c r="T1702" s="22">
        <f t="shared" si="372"/>
        <v>49.687906026101899</v>
      </c>
      <c r="U1702" s="39">
        <f t="shared" si="377"/>
        <v>0.12282176668922729</v>
      </c>
      <c r="V1702" s="39">
        <f t="shared" si="363"/>
        <v>-1.9490135365755057E-3</v>
      </c>
      <c r="W1702" s="39">
        <f t="shared" si="378"/>
        <v>0.12477078022580279</v>
      </c>
      <c r="Z1702" s="37"/>
      <c r="AA1702" s="37"/>
    </row>
    <row r="1703" spans="1:27">
      <c r="A1703" s="1">
        <v>2012.03</v>
      </c>
      <c r="B1703" s="11">
        <v>1389.24</v>
      </c>
      <c r="C1703" s="4">
        <v>27.35</v>
      </c>
      <c r="D1703" s="11">
        <v>88.54</v>
      </c>
      <c r="E1703" s="11">
        <v>229.392</v>
      </c>
      <c r="F1703" s="4">
        <f t="shared" si="368"/>
        <v>2012.208333333205</v>
      </c>
      <c r="G1703" s="22">
        <v>2.17</v>
      </c>
      <c r="H1703" s="22">
        <f>G1703+100*variable_alloc_parm!B$8</f>
        <v>2.17</v>
      </c>
      <c r="I1703" s="4">
        <f t="shared" si="365"/>
        <v>1845.3190521029508</v>
      </c>
      <c r="J1703" s="4">
        <f t="shared" si="366"/>
        <v>36.328838843551658</v>
      </c>
      <c r="K1703" s="33">
        <f t="shared" si="369"/>
        <v>980085.41055883991</v>
      </c>
      <c r="L1703" s="4">
        <f t="shared" si="370"/>
        <v>117.60714410267144</v>
      </c>
      <c r="M1703" s="33">
        <f t="shared" si="367"/>
        <v>62463.478053381477</v>
      </c>
      <c r="N1703" s="15">
        <f t="shared" si="359"/>
        <v>22.053943972904705</v>
      </c>
      <c r="O1703" s="6"/>
      <c r="P1703" s="7">
        <f t="shared" si="360"/>
        <v>24.315942005487813</v>
      </c>
      <c r="Q1703" s="7"/>
      <c r="R1703" s="46">
        <f t="shared" si="361"/>
        <v>4.8872819302674703E-2</v>
      </c>
      <c r="S1703" s="22">
        <f t="shared" si="371"/>
        <v>1.0125684261707941</v>
      </c>
      <c r="T1703" s="22">
        <f t="shared" si="372"/>
        <v>48.515086812518632</v>
      </c>
      <c r="U1703" s="39">
        <f t="shared" si="377"/>
        <v>0.11799260850579563</v>
      </c>
      <c r="V1703" s="39">
        <f t="shared" si="363"/>
        <v>-2.5243235935009656E-3</v>
      </c>
      <c r="W1703" s="39">
        <f t="shared" si="378"/>
        <v>0.12051693209929659</v>
      </c>
      <c r="Z1703" s="37"/>
      <c r="AA1703" s="37"/>
    </row>
    <row r="1704" spans="1:27">
      <c r="A1704" s="1">
        <v>2012.04</v>
      </c>
      <c r="B1704" s="11">
        <v>1386.43</v>
      </c>
      <c r="C1704" s="4">
        <f>C1703*2/3+C1706/3</f>
        <v>27.673333333333332</v>
      </c>
      <c r="D1704" s="11">
        <f>D1703*2/3+D1706/3</f>
        <v>88.333333333333343</v>
      </c>
      <c r="E1704" s="11">
        <v>230.08500000000001</v>
      </c>
      <c r="F1704" s="4">
        <f t="shared" si="368"/>
        <v>2012.2916666665383</v>
      </c>
      <c r="G1704" s="22">
        <v>2.0499999999999998</v>
      </c>
      <c r="H1704" s="22">
        <f>G1704+100*variable_alloc_parm!B$8</f>
        <v>2.0499999999999998</v>
      </c>
      <c r="I1704" s="4">
        <f t="shared" si="365"/>
        <v>1836.0398157202776</v>
      </c>
      <c r="J1704" s="4">
        <f t="shared" si="366"/>
        <v>36.647607043773675</v>
      </c>
      <c r="K1704" s="33">
        <f t="shared" si="369"/>
        <v>976779.04711821594</v>
      </c>
      <c r="L1704" s="4">
        <f t="shared" si="370"/>
        <v>116.97923231269607</v>
      </c>
      <c r="M1704" s="33">
        <f t="shared" si="367"/>
        <v>62233.325275786789</v>
      </c>
      <c r="N1704" s="15">
        <f t="shared" si="359"/>
        <v>21.779246906824895</v>
      </c>
      <c r="O1704" s="6"/>
      <c r="P1704" s="7">
        <f t="shared" si="360"/>
        <v>24.015130965765504</v>
      </c>
      <c r="Q1704" s="7"/>
      <c r="R1704" s="46">
        <f t="shared" si="361"/>
        <v>5.0382220122844448E-2</v>
      </c>
      <c r="S1704" s="22">
        <f t="shared" si="371"/>
        <v>1.0243977858120352</v>
      </c>
      <c r="T1704" s="22">
        <f t="shared" si="372"/>
        <v>48.976884486240564</v>
      </c>
      <c r="U1704" s="39">
        <f t="shared" ref="U1704:U1709" si="379">(K1824/K1704)^(1/10)-1</f>
        <v>0.11788165486930291</v>
      </c>
      <c r="V1704" s="39">
        <f t="shared" si="363"/>
        <v>-9.3262172199778393E-3</v>
      </c>
      <c r="W1704" s="39">
        <f t="shared" si="378"/>
        <v>0.12720787208928075</v>
      </c>
      <c r="Z1704" s="37"/>
      <c r="AA1704" s="37"/>
    </row>
    <row r="1705" spans="1:27">
      <c r="A1705" s="1">
        <v>2012.05</v>
      </c>
      <c r="B1705" s="11">
        <v>1341.27</v>
      </c>
      <c r="C1705" s="4">
        <f>C1703/3+C1706*2/3</f>
        <v>27.996666666666666</v>
      </c>
      <c r="D1705" s="11">
        <f>D1703/3+D1706*2/3</f>
        <v>88.126666666666665</v>
      </c>
      <c r="E1705" s="11">
        <v>229.815</v>
      </c>
      <c r="F1705" s="4">
        <f t="shared" si="368"/>
        <v>2012.3749999998715</v>
      </c>
      <c r="G1705" s="22">
        <v>1.8</v>
      </c>
      <c r="H1705" s="22">
        <f>G1705+100*variable_alloc_parm!B$8</f>
        <v>1.8</v>
      </c>
      <c r="I1705" s="4">
        <f t="shared" si="365"/>
        <v>1778.3215586449974</v>
      </c>
      <c r="J1705" s="4">
        <f t="shared" si="366"/>
        <v>37.11935397312331</v>
      </c>
      <c r="K1705" s="33">
        <f t="shared" si="369"/>
        <v>947718.38454969088</v>
      </c>
      <c r="L1705" s="4">
        <f t="shared" si="370"/>
        <v>116.8426574998731</v>
      </c>
      <c r="M1705" s="33">
        <f t="shared" si="367"/>
        <v>62268.791644547644</v>
      </c>
      <c r="N1705" s="15">
        <f t="shared" si="359"/>
        <v>20.941467419743475</v>
      </c>
      <c r="O1705" s="6"/>
      <c r="P1705" s="7">
        <f t="shared" si="360"/>
        <v>23.095237989596875</v>
      </c>
      <c r="Q1705" s="7"/>
      <c r="R1705" s="46">
        <f t="shared" si="361"/>
        <v>5.459875443949011E-2</v>
      </c>
      <c r="S1705" s="22">
        <f t="shared" si="371"/>
        <v>1.0179797396872907</v>
      </c>
      <c r="T1705" s="22">
        <f t="shared" si="372"/>
        <v>50.230756780313044</v>
      </c>
      <c r="U1705" s="39">
        <f t="shared" si="379"/>
        <v>0.11088943740564572</v>
      </c>
      <c r="V1705" s="39">
        <f t="shared" si="363"/>
        <v>-1.3963687404937475E-2</v>
      </c>
      <c r="W1705" s="39">
        <f t="shared" si="378"/>
        <v>0.12485312481058319</v>
      </c>
      <c r="Z1705" s="37"/>
      <c r="AA1705" s="37"/>
    </row>
    <row r="1706" spans="1:27">
      <c r="A1706" s="1">
        <v>2012.06</v>
      </c>
      <c r="B1706" s="11">
        <v>1323.48</v>
      </c>
      <c r="C1706" s="4">
        <v>28.32</v>
      </c>
      <c r="D1706" s="11">
        <v>87.92</v>
      </c>
      <c r="E1706" s="11">
        <v>229.47800000000001</v>
      </c>
      <c r="F1706" s="4">
        <f t="shared" si="368"/>
        <v>2012.4583333332048</v>
      </c>
      <c r="G1706" s="22">
        <v>1.62</v>
      </c>
      <c r="H1706" s="22">
        <f>G1706+100*variable_alloc_parm!B$8</f>
        <v>1.62</v>
      </c>
      <c r="I1706" s="4">
        <f t="shared" si="365"/>
        <v>1757.3116202860408</v>
      </c>
      <c r="J1706" s="4">
        <f t="shared" si="366"/>
        <v>37.603186362091357</v>
      </c>
      <c r="K1706" s="33">
        <f t="shared" si="369"/>
        <v>938191.57231152756</v>
      </c>
      <c r="L1706" s="4">
        <f t="shared" si="370"/>
        <v>116.73983562694465</v>
      </c>
      <c r="M1706" s="33">
        <f t="shared" si="367"/>
        <v>62324.933537061013</v>
      </c>
      <c r="N1706" s="15">
        <f t="shared" si="359"/>
        <v>20.547504086856087</v>
      </c>
      <c r="O1706" s="6"/>
      <c r="P1706" s="7">
        <f t="shared" si="360"/>
        <v>22.665536337915754</v>
      </c>
      <c r="Q1706" s="7"/>
      <c r="R1706" s="46">
        <f t="shared" si="361"/>
        <v>5.7106964442697764E-2</v>
      </c>
      <c r="S1706" s="22">
        <f t="shared" si="371"/>
        <v>1.009626024902085</v>
      </c>
      <c r="T1706" s="22">
        <f t="shared" si="372"/>
        <v>51.208985408177099</v>
      </c>
      <c r="U1706" s="39">
        <f t="shared" si="379"/>
        <v>0.1066982746530154</v>
      </c>
      <c r="V1706" s="39">
        <f t="shared" si="363"/>
        <v>-1.8990050147513204E-2</v>
      </c>
      <c r="W1706" s="39">
        <f t="shared" ref="W1706:W1711" si="380">U1706-V1706</f>
        <v>0.12568832480052861</v>
      </c>
      <c r="Z1706" s="37"/>
      <c r="AA1706" s="37"/>
    </row>
    <row r="1707" spans="1:27">
      <c r="A1707" s="1">
        <v>2012.07</v>
      </c>
      <c r="B1707" s="11">
        <v>1359.78</v>
      </c>
      <c r="C1707" s="4">
        <f>C1706*2/3+C1709/3</f>
        <v>28.743333333333332</v>
      </c>
      <c r="D1707" s="11">
        <f>D1706*2/3+D1709/3</f>
        <v>87.446666666666673</v>
      </c>
      <c r="E1707" s="11">
        <v>229.10400000000001</v>
      </c>
      <c r="F1707" s="4">
        <f t="shared" si="368"/>
        <v>2012.541666666538</v>
      </c>
      <c r="G1707" s="22">
        <v>1.53</v>
      </c>
      <c r="H1707" s="22">
        <f>G1707+100*variable_alloc_parm!B$8</f>
        <v>1.53</v>
      </c>
      <c r="I1707" s="4">
        <f t="shared" si="365"/>
        <v>1808.4580190655774</v>
      </c>
      <c r="J1707" s="4">
        <f t="shared" si="366"/>
        <v>38.227589508112764</v>
      </c>
      <c r="K1707" s="33">
        <f t="shared" si="369"/>
        <v>967198.29668877448</v>
      </c>
      <c r="L1707" s="4">
        <f t="shared" si="370"/>
        <v>116.30089100728638</v>
      </c>
      <c r="M1707" s="33">
        <f t="shared" si="367"/>
        <v>62199.964002346736</v>
      </c>
      <c r="N1707" s="15">
        <f t="shared" si="359"/>
        <v>20.99934129338056</v>
      </c>
      <c r="O1707" s="6"/>
      <c r="P1707" s="7">
        <f t="shared" si="360"/>
        <v>23.168289603671163</v>
      </c>
      <c r="Q1707" s="7"/>
      <c r="R1707" s="46">
        <f t="shared" si="361"/>
        <v>5.6678853537401992E-2</v>
      </c>
      <c r="S1707" s="22">
        <f t="shared" si="371"/>
        <v>0.98758185677390697</v>
      </c>
      <c r="T1707" s="22">
        <f t="shared" si="372"/>
        <v>51.786324997243128</v>
      </c>
      <c r="U1707" s="39">
        <f t="shared" si="379"/>
        <v>0.10385926245499943</v>
      </c>
      <c r="V1707" s="39">
        <f t="shared" si="363"/>
        <v>-1.7820101163145141E-2</v>
      </c>
      <c r="W1707" s="39">
        <f t="shared" si="380"/>
        <v>0.12167936361814458</v>
      </c>
      <c r="Z1707" s="37"/>
      <c r="AA1707" s="37"/>
    </row>
    <row r="1708" spans="1:27">
      <c r="A1708" s="1">
        <v>2012.08</v>
      </c>
      <c r="B1708" s="11">
        <v>1403.45</v>
      </c>
      <c r="C1708" s="4">
        <f>C1706/3+C1709*2/3</f>
        <v>29.166666666666664</v>
      </c>
      <c r="D1708" s="11">
        <f>D1706/3+D1709*2/3</f>
        <v>86.973333333333329</v>
      </c>
      <c r="E1708" s="11">
        <v>230.37899999999999</v>
      </c>
      <c r="F1708" s="4">
        <f t="shared" si="368"/>
        <v>2012.6249999998713</v>
      </c>
      <c r="G1708" s="22">
        <v>1.68</v>
      </c>
      <c r="H1708" s="22">
        <f>G1708+100*variable_alloc_parm!B$8</f>
        <v>1.68</v>
      </c>
      <c r="I1708" s="4">
        <f t="shared" si="365"/>
        <v>1856.2074451230369</v>
      </c>
      <c r="J1708" s="4">
        <f t="shared" si="366"/>
        <v>38.575926335878421</v>
      </c>
      <c r="K1708" s="33">
        <f t="shared" si="369"/>
        <v>994454.87506553717</v>
      </c>
      <c r="L1708" s="4">
        <f t="shared" si="370"/>
        <v>115.03120799494168</v>
      </c>
      <c r="M1708" s="33">
        <f t="shared" si="367"/>
        <v>61627.457575284701</v>
      </c>
      <c r="N1708" s="15">
        <f t="shared" si="359"/>
        <v>21.410428453442929</v>
      </c>
      <c r="O1708" s="6"/>
      <c r="P1708" s="7">
        <f t="shared" si="360"/>
        <v>23.625464836831128</v>
      </c>
      <c r="Q1708" s="7"/>
      <c r="R1708" s="46">
        <f t="shared" si="361"/>
        <v>5.4492344264520598E-2</v>
      </c>
      <c r="S1708" s="22">
        <f t="shared" si="371"/>
        <v>0.99775557799757064</v>
      </c>
      <c r="T1708" s="22">
        <f t="shared" si="372"/>
        <v>50.860189993820796</v>
      </c>
      <c r="U1708" s="39">
        <f t="shared" si="379"/>
        <v>0.10773537236902442</v>
      </c>
      <c r="V1708" s="39">
        <f t="shared" si="363"/>
        <v>-1.5773679081037995E-2</v>
      </c>
      <c r="W1708" s="39">
        <f t="shared" si="380"/>
        <v>0.12350905145006241</v>
      </c>
      <c r="Z1708" s="37"/>
      <c r="AA1708" s="37"/>
    </row>
    <row r="1709" spans="1:27">
      <c r="A1709" s="1">
        <v>2012.09</v>
      </c>
      <c r="B1709" s="11">
        <v>1443.42</v>
      </c>
      <c r="C1709" s="4">
        <v>29.59</v>
      </c>
      <c r="D1709" s="11">
        <v>86.5</v>
      </c>
      <c r="E1709" s="11">
        <v>231.40700000000001</v>
      </c>
      <c r="F1709" s="4">
        <f t="shared" si="368"/>
        <v>2012.7083333332046</v>
      </c>
      <c r="G1709" s="22">
        <v>1.72</v>
      </c>
      <c r="H1709" s="22">
        <f>G1709+100*variable_alloc_parm!B$8</f>
        <v>1.72</v>
      </c>
      <c r="I1709" s="4">
        <f t="shared" si="365"/>
        <v>1900.5910538574894</v>
      </c>
      <c r="J1709" s="4">
        <f t="shared" si="366"/>
        <v>38.9619717640348</v>
      </c>
      <c r="K1709" s="33">
        <f t="shared" si="369"/>
        <v>1019972.6710965445</v>
      </c>
      <c r="L1709" s="4">
        <f t="shared" si="370"/>
        <v>113.8969434805343</v>
      </c>
      <c r="M1709" s="33">
        <f t="shared" si="367"/>
        <v>61124.022148682358</v>
      </c>
      <c r="N1709" s="15">
        <f t="shared" si="359"/>
        <v>21.78369030172767</v>
      </c>
      <c r="O1709" s="6"/>
      <c r="P1709" s="7">
        <f t="shared" si="360"/>
        <v>24.040589108752904</v>
      </c>
      <c r="Q1709" s="7"/>
      <c r="R1709" s="46">
        <f t="shared" si="361"/>
        <v>5.3578290187035311E-2</v>
      </c>
      <c r="S1709" s="22">
        <f t="shared" si="371"/>
        <v>0.99870399172195323</v>
      </c>
      <c r="T1709" s="22">
        <f t="shared" si="372"/>
        <v>50.520604602725506</v>
      </c>
      <c r="U1709" s="39">
        <f t="shared" si="379"/>
        <v>9.638058344793432E-2</v>
      </c>
      <c r="V1709" s="39">
        <f t="shared" si="363"/>
        <v>-2.0303581951340743E-2</v>
      </c>
      <c r="W1709" s="39">
        <f t="shared" si="380"/>
        <v>0.11668416539927506</v>
      </c>
      <c r="Z1709" s="37"/>
      <c r="AA1709" s="37"/>
    </row>
    <row r="1710" spans="1:27">
      <c r="A1710" s="1">
        <v>2012.1</v>
      </c>
      <c r="B1710" s="13">
        <v>1437.82</v>
      </c>
      <c r="C1710" s="4">
        <f>C1709*2/3+C1712/3</f>
        <v>30.143333333333331</v>
      </c>
      <c r="D1710" s="11">
        <f>D1709*2/3+D1712/3</f>
        <v>86.50333333333333</v>
      </c>
      <c r="E1710" s="11">
        <v>231.31700000000001</v>
      </c>
      <c r="F1710" s="5">
        <f t="shared" si="368"/>
        <v>2012.7916666665378</v>
      </c>
      <c r="G1710" s="22">
        <v>1.75</v>
      </c>
      <c r="H1710" s="22">
        <f>G1710+100*variable_alloc_parm!B$8</f>
        <v>1.75</v>
      </c>
      <c r="I1710" s="4">
        <f t="shared" si="365"/>
        <v>1893.9539852237408</v>
      </c>
      <c r="J1710" s="4">
        <f t="shared" si="366"/>
        <v>39.706003738016086</v>
      </c>
      <c r="K1710" s="33">
        <f t="shared" si="369"/>
        <v>1018186.5379224513</v>
      </c>
      <c r="L1710" s="4">
        <f t="shared" si="370"/>
        <v>113.94564890028259</v>
      </c>
      <c r="M1710" s="33">
        <f t="shared" si="367"/>
        <v>61256.992867965695</v>
      </c>
      <c r="N1710" s="15">
        <f t="shared" si="359"/>
        <v>21.57710965452878</v>
      </c>
      <c r="O1710" s="6"/>
      <c r="P1710" s="7">
        <f t="shared" si="360"/>
        <v>23.816813659366225</v>
      </c>
      <c r="Q1710" s="7"/>
      <c r="R1710" s="46">
        <f t="shared" si="361"/>
        <v>5.3508222372874691E-2</v>
      </c>
      <c r="S1710" s="22">
        <f t="shared" si="371"/>
        <v>1.0106004066436509</v>
      </c>
      <c r="T1710" s="22">
        <f t="shared" si="372"/>
        <v>50.47476038422527</v>
      </c>
      <c r="U1710" s="39">
        <f t="shared" ref="U1710:U1715" si="381">(K1830/K1710)^(1/10)-1</f>
        <v>9.2693827456812317E-2</v>
      </c>
      <c r="V1710" s="39">
        <f t="shared" si="363"/>
        <v>-2.4064601069763936E-2</v>
      </c>
      <c r="W1710" s="39">
        <f t="shared" si="380"/>
        <v>0.11675842852657625</v>
      </c>
      <c r="Z1710" s="37"/>
      <c r="AA1710" s="37"/>
    </row>
    <row r="1711" spans="1:27">
      <c r="A1711" s="1">
        <v>2012.11</v>
      </c>
      <c r="B1711" s="13">
        <v>1394.51</v>
      </c>
      <c r="C1711" s="4">
        <f>C1709/3+C1712*2/3</f>
        <v>30.696666666666665</v>
      </c>
      <c r="D1711" s="11">
        <f>D1709/3+D1712*2/3</f>
        <v>86.506666666666675</v>
      </c>
      <c r="E1711" s="11">
        <v>230.221</v>
      </c>
      <c r="F1711" s="5">
        <f t="shared" si="368"/>
        <v>2012.8749999998711</v>
      </c>
      <c r="G1711" s="22">
        <v>1.65</v>
      </c>
      <c r="H1711" s="22">
        <f>G1711+100*variable_alloc_parm!B$8</f>
        <v>1.65</v>
      </c>
      <c r="I1711" s="4">
        <f t="shared" si="365"/>
        <v>1845.6491675390171</v>
      </c>
      <c r="J1711" s="4">
        <f t="shared" si="366"/>
        <v>40.627372539139934</v>
      </c>
      <c r="K1711" s="33">
        <f t="shared" si="369"/>
        <v>994038.04832995543</v>
      </c>
      <c r="L1711" s="4">
        <f t="shared" si="370"/>
        <v>114.49251516296663</v>
      </c>
      <c r="M1711" s="33">
        <f t="shared" si="367"/>
        <v>61663.894917113081</v>
      </c>
      <c r="N1711" s="15">
        <f t="shared" si="359"/>
        <v>20.898162059573693</v>
      </c>
      <c r="O1711" s="6"/>
      <c r="P1711" s="7">
        <f t="shared" si="360"/>
        <v>23.0739353423916</v>
      </c>
      <c r="Q1711" s="7"/>
      <c r="R1711" s="46">
        <f t="shared" si="361"/>
        <v>5.5527377657510563E-2</v>
      </c>
      <c r="S1711" s="22">
        <f t="shared" si="371"/>
        <v>0.99499726149574863</v>
      </c>
      <c r="T1711" s="22">
        <f t="shared" si="372"/>
        <v>51.252652882237626</v>
      </c>
      <c r="U1711" s="39">
        <f t="shared" si="381"/>
        <v>0.10108790636910037</v>
      </c>
      <c r="V1711" s="39">
        <f t="shared" si="363"/>
        <v>-2.4418648856516456E-2</v>
      </c>
      <c r="W1711" s="39">
        <f t="shared" si="380"/>
        <v>0.12550655522561682</v>
      </c>
      <c r="Z1711" s="37"/>
      <c r="AA1711" s="37"/>
    </row>
    <row r="1712" spans="1:27">
      <c r="A1712" s="1">
        <v>2012.12</v>
      </c>
      <c r="B1712" s="11">
        <v>1422.29</v>
      </c>
      <c r="C1712" s="4">
        <v>31.25</v>
      </c>
      <c r="D1712" s="11">
        <v>86.51</v>
      </c>
      <c r="E1712" s="11">
        <v>229.601</v>
      </c>
      <c r="F1712" s="5">
        <f t="shared" si="368"/>
        <v>2012.9583333332043</v>
      </c>
      <c r="G1712" s="22">
        <v>1.72</v>
      </c>
      <c r="H1712" s="22">
        <f>G1712+100*variable_alloc_parm!B$8</f>
        <v>1.72</v>
      </c>
      <c r="I1712" s="4">
        <f t="shared" si="365"/>
        <v>1887.4994577549751</v>
      </c>
      <c r="J1712" s="4">
        <f t="shared" si="366"/>
        <v>41.471400385886831</v>
      </c>
      <c r="K1712" s="33">
        <f t="shared" si="369"/>
        <v>1018439.2874308056</v>
      </c>
      <c r="L1712" s="4">
        <f t="shared" si="370"/>
        <v>114.80610711625823</v>
      </c>
      <c r="M1712" s="33">
        <f t="shared" si="367"/>
        <v>61946.004510781211</v>
      </c>
      <c r="N1712" s="15">
        <f t="shared" si="359"/>
        <v>21.238261139845605</v>
      </c>
      <c r="O1712" s="6"/>
      <c r="P1712" s="7">
        <f t="shared" si="360"/>
        <v>23.456313867189611</v>
      </c>
      <c r="Q1712" s="7"/>
      <c r="R1712" s="46">
        <f t="shared" si="361"/>
        <v>5.4011137971734811E-2</v>
      </c>
      <c r="S1712" s="22">
        <f t="shared" si="371"/>
        <v>0.98428092591792593</v>
      </c>
      <c r="T1712" s="22">
        <f t="shared" si="372"/>
        <v>51.133956304185233</v>
      </c>
      <c r="U1712" s="39">
        <f t="shared" si="381"/>
        <v>9.8771828705218834E-2</v>
      </c>
      <c r="V1712" s="39">
        <f t="shared" si="363"/>
        <v>-2.1411373169075598E-2</v>
      </c>
      <c r="W1712" s="39">
        <f t="shared" ref="W1712:W1717" si="382">U1712-V1712</f>
        <v>0.12018320187429443</v>
      </c>
      <c r="Z1712" s="37"/>
      <c r="AA1712" s="37"/>
    </row>
    <row r="1713" spans="1:27">
      <c r="A1713" s="1">
        <v>2013.01</v>
      </c>
      <c r="B1713" s="11">
        <v>1480.4</v>
      </c>
      <c r="C1713" s="4">
        <f>C1712*2/3+C1715/3</f>
        <v>31.536666666666665</v>
      </c>
      <c r="D1713" s="11">
        <f>D1712*2/3+D1715/3</f>
        <v>86.906666666666666</v>
      </c>
      <c r="E1713" s="11">
        <v>230.28</v>
      </c>
      <c r="F1713" s="5">
        <f t="shared" si="368"/>
        <v>2013.0416666665376</v>
      </c>
      <c r="G1713" s="22">
        <v>1.91</v>
      </c>
      <c r="H1713" s="22">
        <f>G1713+100*variable_alloc_parm!B$8</f>
        <v>1.91</v>
      </c>
      <c r="I1713" s="4">
        <f t="shared" si="365"/>
        <v>1958.8235191940253</v>
      </c>
      <c r="J1713" s="4">
        <f t="shared" si="366"/>
        <v>41.728427711192175</v>
      </c>
      <c r="K1713" s="33">
        <f t="shared" si="369"/>
        <v>1058799.9429942518</v>
      </c>
      <c r="L1713" s="4">
        <f t="shared" si="370"/>
        <v>114.99244977129293</v>
      </c>
      <c r="M1713" s="33">
        <f t="shared" si="367"/>
        <v>62156.696644479263</v>
      </c>
      <c r="N1713" s="15">
        <f t="shared" si="359"/>
        <v>21.900475413821805</v>
      </c>
      <c r="O1713" s="6"/>
      <c r="P1713" s="7">
        <f t="shared" si="360"/>
        <v>24.193771416596853</v>
      </c>
      <c r="Q1713" s="7"/>
      <c r="R1713" s="46">
        <f t="shared" si="361"/>
        <v>5.053793823643514E-2</v>
      </c>
      <c r="S1713" s="22">
        <f t="shared" si="371"/>
        <v>0.99529370145332274</v>
      </c>
      <c r="T1713" s="22">
        <f t="shared" si="372"/>
        <v>50.18177508306858</v>
      </c>
      <c r="U1713" s="39">
        <f t="shared" si="381"/>
        <v>9.5135580101541883E-2</v>
      </c>
      <c r="V1713" s="39">
        <f t="shared" si="363"/>
        <v>-1.9323204210377476E-2</v>
      </c>
      <c r="W1713" s="39">
        <f t="shared" si="382"/>
        <v>0.11445878431191936</v>
      </c>
      <c r="Z1713" s="37"/>
      <c r="AA1713" s="37"/>
    </row>
    <row r="1714" spans="1:27">
      <c r="A1714" s="1">
        <v>2013.02</v>
      </c>
      <c r="B1714" s="11">
        <v>1512.31</v>
      </c>
      <c r="C1714" s="4">
        <f>C1712/3+C1715*2/3</f>
        <v>31.823333333333331</v>
      </c>
      <c r="D1714" s="11">
        <f>D1712/3+D1715*2/3</f>
        <v>87.303333333333342</v>
      </c>
      <c r="E1714" s="11">
        <v>232.166</v>
      </c>
      <c r="F1714" s="5">
        <f t="shared" si="368"/>
        <v>2013.1249999998709</v>
      </c>
      <c r="G1714" s="22">
        <v>1.98</v>
      </c>
      <c r="H1714" s="22">
        <f>G1714+100*variable_alloc_parm!B$8</f>
        <v>1.98</v>
      </c>
      <c r="I1714" s="4">
        <f t="shared" si="365"/>
        <v>1984.7904387378001</v>
      </c>
      <c r="J1714" s="4">
        <f t="shared" si="366"/>
        <v>41.765674847594688</v>
      </c>
      <c r="K1714" s="33">
        <f t="shared" si="369"/>
        <v>1074717.0979290805</v>
      </c>
      <c r="L1714" s="4">
        <f t="shared" si="370"/>
        <v>114.57890331343381</v>
      </c>
      <c r="M1714" s="33">
        <f t="shared" si="367"/>
        <v>62041.767256405874</v>
      </c>
      <c r="N1714" s="15">
        <f t="shared" si="359"/>
        <v>22.052724336861939</v>
      </c>
      <c r="O1714" s="6"/>
      <c r="P1714" s="7">
        <f t="shared" si="360"/>
        <v>24.367396962422955</v>
      </c>
      <c r="Q1714" s="7"/>
      <c r="R1714" s="46">
        <f t="shared" si="361"/>
        <v>4.9571974966961675E-2</v>
      </c>
      <c r="S1714" s="22">
        <f t="shared" si="371"/>
        <v>1.0034511580252754</v>
      </c>
      <c r="T1714" s="22">
        <f t="shared" si="372"/>
        <v>49.539871656185113</v>
      </c>
      <c r="U1714" s="39">
        <f t="shared" si="381"/>
        <v>9.6286685089266522E-2</v>
      </c>
      <c r="V1714" s="39">
        <f t="shared" si="363"/>
        <v>-2.0113744427384672E-2</v>
      </c>
      <c r="W1714" s="39">
        <f t="shared" si="382"/>
        <v>0.11640042951665119</v>
      </c>
      <c r="Z1714" s="37"/>
      <c r="AA1714" s="37"/>
    </row>
    <row r="1715" spans="1:27">
      <c r="A1715" s="1">
        <v>2013.03</v>
      </c>
      <c r="B1715" s="11">
        <v>1550.83</v>
      </c>
      <c r="C1715" s="4">
        <v>32.11</v>
      </c>
      <c r="D1715" s="11">
        <v>87.7</v>
      </c>
      <c r="E1715" s="11">
        <v>232.773</v>
      </c>
      <c r="F1715" s="5">
        <f t="shared" si="368"/>
        <v>2013.2083333332041</v>
      </c>
      <c r="G1715" s="22">
        <v>1.96</v>
      </c>
      <c r="H1715" s="22">
        <f>G1715+100*variable_alloc_parm!B$8</f>
        <v>1.96</v>
      </c>
      <c r="I1715" s="4">
        <f t="shared" si="365"/>
        <v>2030.0374227251446</v>
      </c>
      <c r="J1715" s="4">
        <f t="shared" si="366"/>
        <v>42.032009726213957</v>
      </c>
      <c r="K1715" s="33">
        <f t="shared" si="369"/>
        <v>1101113.8816521675</v>
      </c>
      <c r="L1715" s="4">
        <f t="shared" si="370"/>
        <v>114.79935387695311</v>
      </c>
      <c r="M1715" s="33">
        <f t="shared" si="367"/>
        <v>62268.390101361918</v>
      </c>
      <c r="N1715" s="15">
        <f t="shared" si="359"/>
        <v>22.419207114602575</v>
      </c>
      <c r="O1715" s="6"/>
      <c r="P1715" s="7">
        <f t="shared" si="360"/>
        <v>24.777200805369674</v>
      </c>
      <c r="Q1715" s="7"/>
      <c r="R1715" s="46">
        <f t="shared" si="361"/>
        <v>4.8684797595349022E-2</v>
      </c>
      <c r="S1715" s="22">
        <f t="shared" si="371"/>
        <v>1.019820122666715</v>
      </c>
      <c r="T1715" s="22">
        <f t="shared" si="372"/>
        <v>49.581211079830545</v>
      </c>
      <c r="U1715" s="39">
        <f t="shared" si="381"/>
        <v>9.0467538915607326E-2</v>
      </c>
      <c r="V1715" s="39">
        <f t="shared" si="363"/>
        <v>-1.9433599980491545E-2</v>
      </c>
      <c r="W1715" s="39">
        <f t="shared" si="382"/>
        <v>0.10990113889609887</v>
      </c>
      <c r="Z1715" s="37"/>
      <c r="AA1715" s="37"/>
    </row>
    <row r="1716" spans="1:27">
      <c r="A1716" s="1">
        <v>2013.04</v>
      </c>
      <c r="B1716" s="11">
        <v>1570.7</v>
      </c>
      <c r="C1716" s="4">
        <f>C1715*2/3+C1718/3</f>
        <v>32.49666666666667</v>
      </c>
      <c r="D1716" s="11">
        <f>D1715*2/3+D1718/3</f>
        <v>88.783333333333331</v>
      </c>
      <c r="E1716" s="11">
        <v>232.53100000000001</v>
      </c>
      <c r="F1716" s="5">
        <f t="shared" si="368"/>
        <v>2013.2916666665374</v>
      </c>
      <c r="G1716" s="22">
        <v>1.76</v>
      </c>
      <c r="H1716" s="22">
        <f>G1716+100*variable_alloc_parm!B$8</f>
        <v>1.76</v>
      </c>
      <c r="I1716" s="4">
        <f t="shared" si="365"/>
        <v>2058.187037427268</v>
      </c>
      <c r="J1716" s="4">
        <f t="shared" si="366"/>
        <v>42.582427002564543</v>
      </c>
      <c r="K1716" s="33">
        <f t="shared" si="369"/>
        <v>1118307.2953850995</v>
      </c>
      <c r="L1716" s="4">
        <f t="shared" si="370"/>
        <v>116.33838785652954</v>
      </c>
      <c r="M1716" s="33">
        <f t="shared" si="367"/>
        <v>63211.975154564047</v>
      </c>
      <c r="N1716" s="15">
        <f t="shared" si="359"/>
        <v>22.595655396105592</v>
      </c>
      <c r="O1716" s="6"/>
      <c r="P1716" s="7">
        <f t="shared" si="360"/>
        <v>24.976932098870407</v>
      </c>
      <c r="Q1716" s="7"/>
      <c r="R1716" s="46">
        <f t="shared" si="361"/>
        <v>5.0452547188244726E-2</v>
      </c>
      <c r="S1716" s="22">
        <f t="shared" si="371"/>
        <v>0.98613460955449705</v>
      </c>
      <c r="T1716" s="22">
        <f t="shared" si="372"/>
        <v>50.616539718281743</v>
      </c>
      <c r="U1716" s="39">
        <f>(K1836/K1716)^(1/10)-1</f>
        <v>9.2293683142894878E-2</v>
      </c>
      <c r="V1716" s="39">
        <f t="shared" si="363"/>
        <v>-2.0082681848827222E-2</v>
      </c>
      <c r="W1716" s="39">
        <f t="shared" si="382"/>
        <v>0.1123763649917221</v>
      </c>
      <c r="Z1716" s="37"/>
      <c r="AA1716" s="37"/>
    </row>
    <row r="1717" spans="1:27">
      <c r="A1717" s="1">
        <v>2013.05</v>
      </c>
      <c r="B1717" s="11">
        <v>1639.84</v>
      </c>
      <c r="C1717" s="4">
        <f>C1715/3+C1718*2/3</f>
        <v>32.88333333333334</v>
      </c>
      <c r="D1717" s="11">
        <f>D1715/3+D1718*2/3</f>
        <v>89.866666666666674</v>
      </c>
      <c r="E1717" s="11">
        <v>232.94499999999999</v>
      </c>
      <c r="F1717" s="5">
        <f t="shared" si="368"/>
        <v>2013.3749999998706</v>
      </c>
      <c r="G1717" s="22">
        <v>1.93</v>
      </c>
      <c r="H1717" s="22">
        <f>G1717+100*variable_alloc_parm!B$8</f>
        <v>1.93</v>
      </c>
      <c r="I1717" s="4">
        <f t="shared" si="365"/>
        <v>2144.9666144368844</v>
      </c>
      <c r="J1717" s="4">
        <f t="shared" si="366"/>
        <v>43.01252083825225</v>
      </c>
      <c r="K1717" s="33">
        <f t="shared" si="369"/>
        <v>1167406.1706945396</v>
      </c>
      <c r="L1717" s="4">
        <f t="shared" si="370"/>
        <v>117.54866313221294</v>
      </c>
      <c r="M1717" s="33">
        <f t="shared" si="367"/>
        <v>63976.303301795284</v>
      </c>
      <c r="N1717" s="15">
        <f t="shared" si="359"/>
        <v>23.411841781842401</v>
      </c>
      <c r="O1717" s="6"/>
      <c r="P1717" s="7">
        <f t="shared" si="360"/>
        <v>25.881910504712469</v>
      </c>
      <c r="Q1717" s="7"/>
      <c r="R1717" s="46">
        <f t="shared" si="361"/>
        <v>4.755909548888481E-2</v>
      </c>
      <c r="S1717" s="22">
        <f t="shared" si="371"/>
        <v>0.96882821841789979</v>
      </c>
      <c r="T1717" s="22">
        <f t="shared" si="372"/>
        <v>49.826011014749959</v>
      </c>
      <c r="U1717" s="39">
        <f>(K1837/K1717)^(1/10)-1</f>
        <v>8.798688423783263E-2</v>
      </c>
      <c r="V1717" s="39">
        <f>(($T1837/$T1717)^(1/10)-1)</f>
        <v>-1.9404900566528327E-2</v>
      </c>
      <c r="W1717" s="39">
        <f t="shared" si="382"/>
        <v>0.10739178480436096</v>
      </c>
      <c r="Z1717" s="37"/>
      <c r="AA1717" s="37"/>
    </row>
    <row r="1718" spans="1:27">
      <c r="A1718" s="1">
        <v>2013.06</v>
      </c>
      <c r="B1718" s="11">
        <v>1618.77</v>
      </c>
      <c r="C1718" s="4">
        <v>33.270000000000003</v>
      </c>
      <c r="D1718" s="11">
        <v>90.95</v>
      </c>
      <c r="E1718" s="11">
        <v>233.50399999999999</v>
      </c>
      <c r="F1718" s="5">
        <f t="shared" si="368"/>
        <v>2013.4583333332039</v>
      </c>
      <c r="G1718" s="22">
        <v>2.2999999999999998</v>
      </c>
      <c r="H1718" s="22">
        <f>G1718+100*variable_alloc_parm!B$8</f>
        <v>2.2999999999999998</v>
      </c>
      <c r="I1718" s="4">
        <f t="shared" si="365"/>
        <v>2112.3373432575036</v>
      </c>
      <c r="J1718" s="4">
        <f t="shared" si="366"/>
        <v>43.414112820337138</v>
      </c>
      <c r="K1718" s="33">
        <f t="shared" si="369"/>
        <v>1151616.5913329553</v>
      </c>
      <c r="L1718" s="4">
        <f t="shared" si="370"/>
        <v>118.68090054131837</v>
      </c>
      <c r="M1718" s="33">
        <f t="shared" si="367"/>
        <v>64703.156706469897</v>
      </c>
      <c r="N1718" s="15">
        <f t="shared" si="359"/>
        <v>22.925333173915327</v>
      </c>
      <c r="O1718" s="6"/>
      <c r="P1718" s="7">
        <f t="shared" si="360"/>
        <v>25.347211669351626</v>
      </c>
      <c r="Q1718" s="7"/>
      <c r="R1718" s="46">
        <f t="shared" si="361"/>
        <v>4.489945265677716E-2</v>
      </c>
      <c r="S1718" s="22">
        <f t="shared" si="371"/>
        <v>0.97744062666193965</v>
      </c>
      <c r="T1718" s="22">
        <f t="shared" si="372"/>
        <v>48.157282063143434</v>
      </c>
      <c r="U1718" s="39">
        <f>(K1838/K1718)^(1/10)-1</f>
        <v>9.4456519141319584E-2</v>
      </c>
      <c r="V1718" s="39">
        <f>(($T1838/$T1718)^(1/10)-1)</f>
        <v>-1.7360650307853276E-2</v>
      </c>
      <c r="W1718" s="39">
        <f>U1718-V1718</f>
        <v>0.11181716944917286</v>
      </c>
      <c r="Z1718" s="37"/>
      <c r="AA1718" s="37"/>
    </row>
    <row r="1719" spans="1:27">
      <c r="A1719" s="1">
        <v>2013.07</v>
      </c>
      <c r="B1719" s="11">
        <v>1668.68</v>
      </c>
      <c r="C1719" s="4">
        <f>C1718*2/3+C1721/3</f>
        <v>33.646666666666668</v>
      </c>
      <c r="D1719" s="11">
        <f>D1718*2/3+D1721/3</f>
        <v>92.09</v>
      </c>
      <c r="E1719" s="11">
        <v>233.596</v>
      </c>
      <c r="F1719" s="5">
        <f t="shared" si="368"/>
        <v>2013.5416666665371</v>
      </c>
      <c r="G1719" s="22">
        <v>2.58</v>
      </c>
      <c r="H1719" s="22">
        <f>G1719+100*variable_alloc_parm!B$8</f>
        <v>2.58</v>
      </c>
      <c r="I1719" s="4">
        <f t="shared" si="365"/>
        <v>2176.6074590318331</v>
      </c>
      <c r="J1719" s="4">
        <f t="shared" si="366"/>
        <v>43.888334275130291</v>
      </c>
      <c r="K1719" s="33">
        <f t="shared" si="369"/>
        <v>1188649.6957888971</v>
      </c>
      <c r="L1719" s="4">
        <f t="shared" si="370"/>
        <v>120.12116217743456</v>
      </c>
      <c r="M1719" s="33">
        <f t="shared" si="367"/>
        <v>65598.407414962436</v>
      </c>
      <c r="N1719" s="15">
        <f t="shared" si="359"/>
        <v>23.492460177159636</v>
      </c>
      <c r="O1719" s="6"/>
      <c r="P1719" s="7">
        <f t="shared" si="360"/>
        <v>25.976012306614152</v>
      </c>
      <c r="Q1719" s="7"/>
      <c r="R1719" s="46">
        <f t="shared" si="361"/>
        <v>4.097532873190432E-2</v>
      </c>
      <c r="S1719" s="22">
        <f t="shared" si="371"/>
        <v>0.98827007178827742</v>
      </c>
      <c r="T1719" s="22">
        <f t="shared" si="372"/>
        <v>47.052345450094542</v>
      </c>
      <c r="U1719" s="39">
        <f>(K1839/K1719)^(1/10)-1</f>
        <v>9.3665470458024869E-2</v>
      </c>
      <c r="V1719" s="39">
        <f>(($T1839/$T1719)^(1/10)-1)</f>
        <v>-1.5318641806930766E-2</v>
      </c>
      <c r="W1719" s="39">
        <f>U1719-V1719</f>
        <v>0.10898411226495563</v>
      </c>
      <c r="Z1719" s="37"/>
      <c r="AA1719" s="37"/>
    </row>
    <row r="1720" spans="1:27">
      <c r="A1720" s="1">
        <v>2013.08</v>
      </c>
      <c r="B1720" s="11">
        <v>1670.09</v>
      </c>
      <c r="C1720" s="4">
        <f>C1718/3+C1721*2/3</f>
        <v>34.023333333333333</v>
      </c>
      <c r="D1720" s="11">
        <f>D1718/3+D1721*2/3</f>
        <v>93.23</v>
      </c>
      <c r="E1720" s="11">
        <v>233.87700000000001</v>
      </c>
      <c r="F1720" s="5">
        <f t="shared" si="368"/>
        <v>2013.6249999998704</v>
      </c>
      <c r="G1720" s="22">
        <v>2.74</v>
      </c>
      <c r="H1720" s="22">
        <f>G1720+100*variable_alloc_parm!B$8</f>
        <v>2.74</v>
      </c>
      <c r="I1720" s="4">
        <f t="shared" si="365"/>
        <v>2175.8292735070145</v>
      </c>
      <c r="J1720" s="4">
        <f t="shared" si="366"/>
        <v>44.326332502412242</v>
      </c>
      <c r="K1720" s="33">
        <f t="shared" si="369"/>
        <v>1190241.952032428</v>
      </c>
      <c r="L1720" s="4">
        <f t="shared" si="370"/>
        <v>121.46205484079239</v>
      </c>
      <c r="M1720" s="33">
        <f t="shared" si="367"/>
        <v>66443.279816047798</v>
      </c>
      <c r="N1720" s="15">
        <f t="shared" si="359"/>
        <v>23.356649094916087</v>
      </c>
      <c r="O1720" s="6"/>
      <c r="P1720" s="7">
        <f t="shared" si="360"/>
        <v>25.827397250944149</v>
      </c>
      <c r="Q1720" s="7"/>
      <c r="R1720" s="46">
        <f t="shared" si="361"/>
        <v>3.9356890135809078E-2</v>
      </c>
      <c r="S1720" s="22">
        <f t="shared" si="371"/>
        <v>0.99623107360015073</v>
      </c>
      <c r="T1720" s="22">
        <f t="shared" si="372"/>
        <v>46.444555194675061</v>
      </c>
      <c r="U1720" s="39"/>
      <c r="V1720" s="39"/>
      <c r="Z1720" s="37"/>
      <c r="AA1720" s="37"/>
    </row>
    <row r="1721" spans="1:27">
      <c r="A1721" s="1">
        <v>2013.09</v>
      </c>
      <c r="B1721" s="11">
        <v>1687.17</v>
      </c>
      <c r="C1721" s="4">
        <v>34.4</v>
      </c>
      <c r="D1721" s="11">
        <v>94.37</v>
      </c>
      <c r="E1721" s="11">
        <v>234.149</v>
      </c>
      <c r="F1721" s="5">
        <f t="shared" si="368"/>
        <v>2013.7083333332037</v>
      </c>
      <c r="G1721" s="22">
        <v>2.81</v>
      </c>
      <c r="H1721" s="22">
        <f>G1721+100*variable_alloc_parm!B$8</f>
        <v>2.81</v>
      </c>
      <c r="I1721" s="4">
        <f t="shared" si="365"/>
        <v>2195.5280569210208</v>
      </c>
      <c r="J1721" s="4">
        <f t="shared" si="366"/>
        <v>44.765000064061773</v>
      </c>
      <c r="K1721" s="33">
        <f t="shared" si="369"/>
        <v>1203058.4065146241</v>
      </c>
      <c r="L1721" s="4">
        <f t="shared" si="370"/>
        <v>122.80444930364855</v>
      </c>
      <c r="M1721" s="33">
        <f t="shared" si="367"/>
        <v>67291.749985351256</v>
      </c>
      <c r="N1721" s="15">
        <f t="shared" si="359"/>
        <v>23.44228716796059</v>
      </c>
      <c r="O1721" s="6"/>
      <c r="P1721" s="7">
        <f t="shared" si="360"/>
        <v>25.923107076121397</v>
      </c>
      <c r="Q1721" s="7"/>
      <c r="R1721" s="46">
        <f t="shared" si="361"/>
        <v>3.8287251690726422E-2</v>
      </c>
      <c r="S1721" s="22">
        <f t="shared" si="371"/>
        <v>1.0189187020214248</v>
      </c>
      <c r="T1721" s="22">
        <f t="shared" si="372"/>
        <v>46.215759948362788</v>
      </c>
      <c r="U1721" s="39"/>
      <c r="V1721" s="39"/>
      <c r="Z1721" s="37"/>
      <c r="AA1721" s="37"/>
    </row>
    <row r="1722" spans="1:27">
      <c r="A1722" s="1">
        <v>2013.1</v>
      </c>
      <c r="B1722" s="11">
        <v>1720.03</v>
      </c>
      <c r="C1722" s="4">
        <f>C1721*2/3+C1724/3</f>
        <v>34.596666666666664</v>
      </c>
      <c r="D1722" s="11">
        <f>D1721*2/3+D1724/3</f>
        <v>96.313333333333333</v>
      </c>
      <c r="E1722" s="11">
        <v>233.54599999999999</v>
      </c>
      <c r="F1722" s="5">
        <f t="shared" si="368"/>
        <v>2013.7916666665369</v>
      </c>
      <c r="G1722" s="22">
        <v>2.62</v>
      </c>
      <c r="H1722" s="22">
        <f>G1722+100*variable_alloc_parm!B$8</f>
        <v>2.62</v>
      </c>
      <c r="I1722" s="4">
        <f t="shared" si="365"/>
        <v>2244.0681535971503</v>
      </c>
      <c r="J1722" s="4">
        <f t="shared" si="366"/>
        <v>45.137164983914666</v>
      </c>
      <c r="K1722" s="33">
        <f t="shared" si="369"/>
        <v>1231717.4763190742</v>
      </c>
      <c r="L1722" s="4">
        <f t="shared" si="370"/>
        <v>125.65692697227385</v>
      </c>
      <c r="M1722" s="33">
        <f t="shared" si="367"/>
        <v>68970.201606490067</v>
      </c>
      <c r="N1722" s="15">
        <f t="shared" si="359"/>
        <v>23.834737887631423</v>
      </c>
      <c r="O1722" s="6"/>
      <c r="P1722" s="7">
        <f t="shared" si="360"/>
        <v>26.356918954589538</v>
      </c>
      <c r="Q1722" s="7"/>
      <c r="R1722" s="46">
        <f t="shared" si="361"/>
        <v>3.9331513230855583E-2</v>
      </c>
      <c r="S1722" s="22">
        <f t="shared" si="371"/>
        <v>0.99350010533486743</v>
      </c>
      <c r="T1722" s="22">
        <f t="shared" si="372"/>
        <v>47.211685603120436</v>
      </c>
      <c r="U1722" s="39"/>
      <c r="V1722" s="39"/>
      <c r="Z1722" s="37"/>
      <c r="AA1722" s="37"/>
    </row>
    <row r="1723" spans="1:27">
      <c r="A1723" s="1">
        <v>2013.11</v>
      </c>
      <c r="B1723" s="11">
        <v>1783.54</v>
      </c>
      <c r="C1723" s="4">
        <f>C1721/3+C1724*2/3</f>
        <v>34.793333333333337</v>
      </c>
      <c r="D1723" s="11">
        <f>D1721/3+D1724*2/3</f>
        <v>98.256666666666661</v>
      </c>
      <c r="E1723" s="11">
        <v>233.06899999999999</v>
      </c>
      <c r="F1723" s="5">
        <f t="shared" si="368"/>
        <v>2013.8749999998702</v>
      </c>
      <c r="G1723" s="22">
        <v>2.72</v>
      </c>
      <c r="H1723" s="22">
        <f>G1723+100*variable_alloc_parm!B$8</f>
        <v>2.72</v>
      </c>
      <c r="I1723" s="4">
        <f t="shared" si="365"/>
        <v>2331.6899201524016</v>
      </c>
      <c r="J1723" s="4">
        <f t="shared" si="366"/>
        <v>45.486652736600192</v>
      </c>
      <c r="K1723" s="33">
        <f t="shared" si="369"/>
        <v>1281891.6000792994</v>
      </c>
      <c r="L1723" s="4">
        <f t="shared" si="370"/>
        <v>128.4546908140222</v>
      </c>
      <c r="M1723" s="33">
        <f t="shared" si="367"/>
        <v>70620.449023734662</v>
      </c>
      <c r="N1723" s="15">
        <f t="shared" si="359"/>
        <v>24.642077092412048</v>
      </c>
      <c r="O1723" s="6"/>
      <c r="P1723" s="7">
        <f t="shared" si="360"/>
        <v>27.246316008132851</v>
      </c>
      <c r="Q1723" s="7"/>
      <c r="R1723" s="46">
        <f t="shared" si="361"/>
        <v>3.7024686012149408E-2</v>
      </c>
      <c r="S1723" s="22">
        <f t="shared" si="371"/>
        <v>0.98677017693488689</v>
      </c>
      <c r="T1723" s="22">
        <f t="shared" si="372"/>
        <v>47.000810211486936</v>
      </c>
      <c r="U1723" s="39"/>
      <c r="V1723" s="39"/>
      <c r="Z1723" s="37"/>
      <c r="AA1723" s="37"/>
    </row>
    <row r="1724" spans="1:27">
      <c r="A1724" s="1">
        <v>2013.12</v>
      </c>
      <c r="B1724" s="11">
        <v>1807.78</v>
      </c>
      <c r="C1724" s="4">
        <v>34.99</v>
      </c>
      <c r="D1724" s="11">
        <v>100.2</v>
      </c>
      <c r="E1724" s="11">
        <v>233.04900000000001</v>
      </c>
      <c r="F1724" s="5">
        <f t="shared" si="368"/>
        <v>2013.9583333332034</v>
      </c>
      <c r="G1724" s="22">
        <v>2.9</v>
      </c>
      <c r="H1724" s="22">
        <f>G1724+100*variable_alloc_parm!B$8</f>
        <v>2.9</v>
      </c>
      <c r="I1724" s="4">
        <f t="shared" si="365"/>
        <v>2363.5826199640424</v>
      </c>
      <c r="J1724" s="4">
        <f t="shared" si="366"/>
        <v>45.747688254401439</v>
      </c>
      <c r="K1724" s="33">
        <f t="shared" si="369"/>
        <v>1301521.1178687396</v>
      </c>
      <c r="L1724" s="4">
        <f t="shared" si="370"/>
        <v>131.00652652446485</v>
      </c>
      <c r="M1724" s="33">
        <f t="shared" si="367"/>
        <v>72139.539108988771</v>
      </c>
      <c r="N1724" s="15">
        <f t="shared" si="359"/>
        <v>24.86186929646194</v>
      </c>
      <c r="O1724" s="6"/>
      <c r="P1724" s="7">
        <f t="shared" si="360"/>
        <v>27.48375359866268</v>
      </c>
      <c r="Q1724" s="7"/>
      <c r="R1724" s="46">
        <f t="shared" si="361"/>
        <v>3.4968173305041074E-2</v>
      </c>
      <c r="S1724" s="22">
        <f t="shared" si="371"/>
        <v>1.0058668846418555</v>
      </c>
      <c r="T1724" s="22">
        <f t="shared" si="372"/>
        <v>46.382978001290546</v>
      </c>
      <c r="U1724" s="39"/>
      <c r="V1724" s="39"/>
      <c r="Z1724" s="37"/>
      <c r="AA1724" s="37"/>
    </row>
    <row r="1725" spans="1:27">
      <c r="A1725" s="1">
        <v>2014.01</v>
      </c>
      <c r="B1725" s="11">
        <v>1822.36</v>
      </c>
      <c r="C1725" s="4">
        <f>C1724*2/3+C1727/3</f>
        <v>35.403333333333336</v>
      </c>
      <c r="D1725" s="11">
        <f>D1724*2/3+D1727/3</f>
        <v>100.41666666666666</v>
      </c>
      <c r="E1725" s="11">
        <v>233.916</v>
      </c>
      <c r="F1725" s="5">
        <f t="shared" si="368"/>
        <v>2014.0416666665367</v>
      </c>
      <c r="G1725" s="22">
        <v>2.86</v>
      </c>
      <c r="H1725" s="22">
        <f>G1725+100*variable_alloc_parm!B$8</f>
        <v>2.86</v>
      </c>
      <c r="I1725" s="4">
        <f t="shared" si="365"/>
        <v>2373.8140700080376</v>
      </c>
      <c r="J1725" s="4">
        <f t="shared" si="366"/>
        <v>46.116536135478846</v>
      </c>
      <c r="K1725" s="33">
        <f t="shared" si="369"/>
        <v>1309271.3238269435</v>
      </c>
      <c r="L1725" s="4">
        <f t="shared" si="370"/>
        <v>130.80318718400338</v>
      </c>
      <c r="M1725" s="33">
        <f t="shared" si="367"/>
        <v>72144.176837153776</v>
      </c>
      <c r="N1725" s="15">
        <f t="shared" si="359"/>
        <v>24.859609093632709</v>
      </c>
      <c r="O1725" s="6"/>
      <c r="P1725" s="7">
        <f t="shared" si="360"/>
        <v>27.474102609349284</v>
      </c>
      <c r="Q1725" s="7"/>
      <c r="R1725" s="46">
        <f t="shared" si="361"/>
        <v>3.5253275788467715E-2</v>
      </c>
      <c r="S1725" s="22">
        <f t="shared" si="371"/>
        <v>1.0154143860838949</v>
      </c>
      <c r="T1725" s="22">
        <f t="shared" si="372"/>
        <v>46.482176374067258</v>
      </c>
      <c r="U1725" s="39"/>
      <c r="V1725" s="39"/>
      <c r="Z1725" s="37"/>
      <c r="AA1725" s="37"/>
    </row>
    <row r="1726" spans="1:27">
      <c r="A1726" s="1">
        <v>2014.02</v>
      </c>
      <c r="B1726" s="11">
        <v>1817.04</v>
      </c>
      <c r="C1726" s="4">
        <f>C1724/3+C1727*2/3</f>
        <v>35.816666666666663</v>
      </c>
      <c r="D1726" s="11">
        <f>D1724/3+D1727*2/3</f>
        <v>100.63333333333333</v>
      </c>
      <c r="E1726" s="11">
        <v>234.78100000000001</v>
      </c>
      <c r="F1726" s="5">
        <f t="shared" si="368"/>
        <v>2014.1249999998699</v>
      </c>
      <c r="G1726" s="22">
        <v>2.71</v>
      </c>
      <c r="H1726" s="22">
        <f>G1726+100*variable_alloc_parm!B$8</f>
        <v>2.71</v>
      </c>
      <c r="I1726" s="4">
        <f t="shared" si="365"/>
        <v>2358.1639400121821</v>
      </c>
      <c r="J1726" s="4">
        <f t="shared" si="366"/>
        <v>46.48305584069125</v>
      </c>
      <c r="K1726" s="33">
        <f t="shared" si="369"/>
        <v>1302776.0009871281</v>
      </c>
      <c r="L1726" s="4">
        <f t="shared" si="370"/>
        <v>130.60246215267279</v>
      </c>
      <c r="M1726" s="33">
        <f t="shared" si="367"/>
        <v>72151.791686481665</v>
      </c>
      <c r="N1726" s="15">
        <f t="shared" si="359"/>
        <v>24.590930877894134</v>
      </c>
      <c r="O1726" s="6"/>
      <c r="P1726" s="7">
        <f t="shared" si="360"/>
        <v>27.170675136889407</v>
      </c>
      <c r="Q1726" s="7"/>
      <c r="R1726" s="46">
        <f t="shared" si="361"/>
        <v>3.7019397023219047E-2</v>
      </c>
      <c r="S1726" s="22">
        <f t="shared" si="371"/>
        <v>1.0013900105334868</v>
      </c>
      <c r="T1726" s="22">
        <f t="shared" si="372"/>
        <v>47.024777256091646</v>
      </c>
      <c r="U1726" s="39"/>
      <c r="V1726" s="39"/>
      <c r="Z1726" s="37"/>
      <c r="AA1726" s="37"/>
    </row>
    <row r="1727" spans="1:27">
      <c r="A1727" s="1">
        <v>2014.03</v>
      </c>
      <c r="B1727" s="11">
        <v>1863.52</v>
      </c>
      <c r="C1727" s="4">
        <v>36.229999999999997</v>
      </c>
      <c r="D1727" s="11">
        <v>100.85</v>
      </c>
      <c r="E1727" s="11">
        <v>236.29300000000001</v>
      </c>
      <c r="F1727" s="5">
        <f t="shared" si="368"/>
        <v>2014.2083333332032</v>
      </c>
      <c r="G1727" s="22">
        <v>2.72</v>
      </c>
      <c r="H1727" s="22">
        <f>G1727+100*variable_alloc_parm!B$8</f>
        <v>2.72</v>
      </c>
      <c r="I1727" s="4">
        <f t="shared" si="365"/>
        <v>2403.0104319637067</v>
      </c>
      <c r="J1727" s="4">
        <f t="shared" si="366"/>
        <v>46.718612062143187</v>
      </c>
      <c r="K1727" s="33">
        <f t="shared" si="369"/>
        <v>1329702.4257852612</v>
      </c>
      <c r="L1727" s="4">
        <f t="shared" si="370"/>
        <v>130.04615033031027</v>
      </c>
      <c r="M1727" s="33">
        <f t="shared" si="367"/>
        <v>71960.85346035652</v>
      </c>
      <c r="N1727" s="15">
        <f t="shared" si="359"/>
        <v>24.956039153965389</v>
      </c>
      <c r="O1727" s="6"/>
      <c r="P1727" s="7">
        <f t="shared" si="360"/>
        <v>27.566812365082846</v>
      </c>
      <c r="Q1727" s="7"/>
      <c r="R1727" s="46">
        <f t="shared" si="361"/>
        <v>3.6323988184061066E-2</v>
      </c>
      <c r="S1727" s="22">
        <f t="shared" si="371"/>
        <v>1.0031354035167042</v>
      </c>
      <c r="T1727" s="22">
        <f t="shared" si="372"/>
        <v>46.788820125589524</v>
      </c>
      <c r="U1727" s="39"/>
      <c r="V1727" s="39"/>
      <c r="Z1727" s="37"/>
      <c r="AA1727" s="37"/>
    </row>
    <row r="1728" spans="1:27">
      <c r="A1728" s="1">
        <v>2014.04</v>
      </c>
      <c r="B1728" s="11">
        <v>1864.26</v>
      </c>
      <c r="C1728" s="4">
        <f>C1727*2/3+C1730/3</f>
        <v>36.61333333333333</v>
      </c>
      <c r="D1728" s="11">
        <f>D1727*2/3+D1730/3</f>
        <v>101.60666666666667</v>
      </c>
      <c r="E1728" s="11">
        <v>237.072</v>
      </c>
      <c r="F1728" s="5">
        <f t="shared" si="368"/>
        <v>2014.2916666665365</v>
      </c>
      <c r="G1728" s="22">
        <v>2.71</v>
      </c>
      <c r="H1728" s="22">
        <f>G1728+100*variable_alloc_parm!B$8</f>
        <v>2.71</v>
      </c>
      <c r="I1728" s="4">
        <f t="shared" si="365"/>
        <v>2396.065423162584</v>
      </c>
      <c r="J1728" s="4">
        <f t="shared" si="366"/>
        <v>47.057782727047758</v>
      </c>
      <c r="K1728" s="33">
        <f t="shared" si="369"/>
        <v>1328029.3614450253</v>
      </c>
      <c r="L1728" s="4">
        <f t="shared" si="370"/>
        <v>130.59134496411781</v>
      </c>
      <c r="M1728" s="33">
        <f t="shared" si="367"/>
        <v>72380.80345654086</v>
      </c>
      <c r="N1728" s="15">
        <f t="shared" si="359"/>
        <v>24.786315396962632</v>
      </c>
      <c r="O1728" s="6"/>
      <c r="P1728" s="7">
        <f t="shared" si="360"/>
        <v>27.372610571113661</v>
      </c>
      <c r="Q1728" s="7"/>
      <c r="R1728" s="46">
        <f t="shared" si="361"/>
        <v>3.6708065945364902E-2</v>
      </c>
      <c r="S1728" s="22">
        <f t="shared" si="371"/>
        <v>1.0153830378430897</v>
      </c>
      <c r="T1728" s="22">
        <f t="shared" si="372"/>
        <v>46.781295512448587</v>
      </c>
      <c r="U1728" s="39"/>
      <c r="V1728" s="39"/>
      <c r="Z1728" s="37"/>
      <c r="AA1728" s="37"/>
    </row>
    <row r="1729" spans="1:27">
      <c r="A1729" s="1">
        <v>2014.05</v>
      </c>
      <c r="B1729" s="11">
        <v>1889.77</v>
      </c>
      <c r="C1729" s="4">
        <f>C1727/3+C1730*2/3</f>
        <v>36.99666666666667</v>
      </c>
      <c r="D1729" s="11">
        <f>D1727/3+D1730*2/3</f>
        <v>102.36333333333334</v>
      </c>
      <c r="E1729" s="11">
        <v>237.9</v>
      </c>
      <c r="F1729" s="5">
        <f t="shared" si="368"/>
        <v>2014.3749999998697</v>
      </c>
      <c r="G1729" s="22">
        <v>2.56</v>
      </c>
      <c r="H1729" s="22">
        <f>G1729+100*variable_alloc_parm!B$8</f>
        <v>2.56</v>
      </c>
      <c r="I1729" s="4">
        <f t="shared" si="365"/>
        <v>2420.398986969315</v>
      </c>
      <c r="J1729" s="4">
        <f t="shared" si="366"/>
        <v>47.384969875297749</v>
      </c>
      <c r="K1729" s="33">
        <f t="shared" si="369"/>
        <v>1343704.9517056164</v>
      </c>
      <c r="L1729" s="4">
        <f t="shared" si="370"/>
        <v>131.10595908645092</v>
      </c>
      <c r="M1729" s="33">
        <f t="shared" si="367"/>
        <v>72784.581125265307</v>
      </c>
      <c r="N1729" s="15">
        <f t="shared" ref="N1729:N1792" si="383">I1729/AVERAGE(L1609:L1728)</f>
        <v>24.943274109902582</v>
      </c>
      <c r="O1729" s="6"/>
      <c r="P1729" s="7">
        <f t="shared" ref="P1729:P1792" si="384">K1729/AVERAGE(M1609:M1728)</f>
        <v>27.538632386895745</v>
      </c>
      <c r="Q1729" s="7"/>
      <c r="R1729" s="46">
        <f t="shared" ref="R1729:R1792" si="385">1/N1729-(H1729/100-(((E1729/E1609)^(1/10))-1))</f>
        <v>3.7713962344599714E-2</v>
      </c>
      <c r="S1729" s="22">
        <f t="shared" si="371"/>
        <v>0.99864009586182401</v>
      </c>
      <c r="T1729" s="22">
        <f t="shared" si="372"/>
        <v>47.335609137407339</v>
      </c>
      <c r="U1729" s="39"/>
      <c r="V1729" s="39"/>
      <c r="Z1729" s="37"/>
      <c r="AA1729" s="37"/>
    </row>
    <row r="1730" spans="1:27">
      <c r="A1730" s="1">
        <v>2014.06</v>
      </c>
      <c r="B1730" s="11">
        <v>1947.09</v>
      </c>
      <c r="C1730" s="4">
        <v>37.380000000000003</v>
      </c>
      <c r="D1730" s="11">
        <v>103.12</v>
      </c>
      <c r="E1730" s="11">
        <v>238.34299999999999</v>
      </c>
      <c r="F1730" s="5">
        <f t="shared" si="368"/>
        <v>2014.458333333203</v>
      </c>
      <c r="G1730" s="22">
        <v>2.6</v>
      </c>
      <c r="H1730" s="22">
        <f>G1730+100*variable_alloc_parm!B$8</f>
        <v>2.6</v>
      </c>
      <c r="I1730" s="4">
        <f t="shared" si="365"/>
        <v>2489.1787172268541</v>
      </c>
      <c r="J1730" s="4">
        <f t="shared" si="366"/>
        <v>47.78695409556817</v>
      </c>
      <c r="K1730" s="33">
        <f t="shared" si="369"/>
        <v>1384099.3778122878</v>
      </c>
      <c r="L1730" s="4">
        <f t="shared" si="370"/>
        <v>131.82960691104839</v>
      </c>
      <c r="M1730" s="33">
        <f t="shared" si="367"/>
        <v>73303.405512843849</v>
      </c>
      <c r="N1730" s="15">
        <f t="shared" si="383"/>
        <v>25.558007623511294</v>
      </c>
      <c r="O1730" s="6"/>
      <c r="P1730" s="7">
        <f t="shared" si="384"/>
        <v>28.20860107272215</v>
      </c>
      <c r="Q1730" s="7"/>
      <c r="R1730" s="46">
        <f t="shared" si="385"/>
        <v>3.6215896801316864E-2</v>
      </c>
      <c r="S1730" s="22">
        <f t="shared" si="371"/>
        <v>1.0074215711496362</v>
      </c>
      <c r="T1730" s="22">
        <f t="shared" si="372"/>
        <v>47.183375811246862</v>
      </c>
      <c r="U1730" s="39"/>
      <c r="V1730" s="39"/>
      <c r="Z1730" s="37"/>
      <c r="AA1730" s="37"/>
    </row>
    <row r="1731" spans="1:27">
      <c r="A1731" s="1">
        <v>2014.07</v>
      </c>
      <c r="B1731" s="11">
        <v>1973.1</v>
      </c>
      <c r="C1731" s="4">
        <f>C1730*2/3+C1733/3</f>
        <v>37.75</v>
      </c>
      <c r="D1731" s="11">
        <f>D1730*2/3+D1733/3</f>
        <v>104.06666666666666</v>
      </c>
      <c r="E1731" s="11">
        <v>238.25</v>
      </c>
      <c r="F1731" s="5">
        <f t="shared" si="368"/>
        <v>2014.5416666665362</v>
      </c>
      <c r="G1731" s="22">
        <v>2.54</v>
      </c>
      <c r="H1731" s="22">
        <f>G1731+100*variable_alloc_parm!B$8</f>
        <v>2.54</v>
      </c>
      <c r="I1731" s="4">
        <f t="shared" si="365"/>
        <v>2523.4147743966423</v>
      </c>
      <c r="J1731" s="4">
        <f t="shared" si="366"/>
        <v>48.278803777544603</v>
      </c>
      <c r="K1731" s="33">
        <f t="shared" si="369"/>
        <v>1405373.3266252575</v>
      </c>
      <c r="L1731" s="4">
        <f t="shared" si="370"/>
        <v>133.09176635187131</v>
      </c>
      <c r="M1731" s="33">
        <f t="shared" si="367"/>
        <v>74123.216017502986</v>
      </c>
      <c r="N1731" s="15">
        <f t="shared" si="383"/>
        <v>25.81754597615873</v>
      </c>
      <c r="O1731" s="6"/>
      <c r="P1731" s="7">
        <f t="shared" si="384"/>
        <v>28.485636237139357</v>
      </c>
      <c r="Q1731" s="7"/>
      <c r="R1731" s="46">
        <f t="shared" si="385"/>
        <v>3.6544567621686577E-2</v>
      </c>
      <c r="S1731" s="22">
        <f t="shared" si="371"/>
        <v>1.0126870256928058</v>
      </c>
      <c r="T1731" s="22">
        <f t="shared" si="372"/>
        <v>47.55210513631738</v>
      </c>
      <c r="U1731" s="39"/>
      <c r="V1731" s="39"/>
      <c r="Z1731" s="37"/>
      <c r="AA1731" s="37"/>
    </row>
    <row r="1732" spans="1:27">
      <c r="A1732" s="1">
        <v>2014.08</v>
      </c>
      <c r="B1732" s="11">
        <v>1961.53</v>
      </c>
      <c r="C1732" s="4">
        <f>C1730/3+C1733*2/3</f>
        <v>38.120000000000005</v>
      </c>
      <c r="D1732" s="11">
        <f>D1730/3+D1733*2/3</f>
        <v>105.01333333333334</v>
      </c>
      <c r="E1732" s="11">
        <v>237.852</v>
      </c>
      <c r="F1732" s="5">
        <f t="shared" si="368"/>
        <v>2014.6249999998695</v>
      </c>
      <c r="G1732" s="22">
        <v>2.42</v>
      </c>
      <c r="H1732" s="22">
        <f>G1732+100*variable_alloc_parm!B$8</f>
        <v>2.42</v>
      </c>
      <c r="I1732" s="4">
        <f t="shared" si="365"/>
        <v>2512.815494509191</v>
      </c>
      <c r="J1732" s="4">
        <f t="shared" si="366"/>
        <v>48.833577182449602</v>
      </c>
      <c r="K1732" s="33">
        <f t="shared" si="369"/>
        <v>1401736.656152487</v>
      </c>
      <c r="L1732" s="4">
        <f t="shared" si="370"/>
        <v>134.52719618362121</v>
      </c>
      <c r="M1732" s="33">
        <f t="shared" si="367"/>
        <v>75043.990516634047</v>
      </c>
      <c r="N1732" s="15">
        <f t="shared" si="383"/>
        <v>25.617606421799394</v>
      </c>
      <c r="O1732" s="6"/>
      <c r="P1732" s="7">
        <f t="shared" si="384"/>
        <v>28.256055533515116</v>
      </c>
      <c r="Q1732" s="7"/>
      <c r="R1732" s="46">
        <f t="shared" si="385"/>
        <v>3.78218159142647E-2</v>
      </c>
      <c r="S1732" s="22">
        <f t="shared" si="371"/>
        <v>0.99237806645546012</v>
      </c>
      <c r="T1732" s="22">
        <f t="shared" si="372"/>
        <v>48.235978801818128</v>
      </c>
      <c r="U1732" s="39"/>
      <c r="V1732" s="39"/>
      <c r="Z1732" s="37"/>
      <c r="AA1732" s="37"/>
    </row>
    <row r="1733" spans="1:27">
      <c r="A1733" s="1">
        <v>2014.09</v>
      </c>
      <c r="B1733" s="11">
        <v>1993.23</v>
      </c>
      <c r="C1733" s="4">
        <v>38.49</v>
      </c>
      <c r="D1733" s="11">
        <v>105.96</v>
      </c>
      <c r="E1733" s="11">
        <v>238.03100000000001</v>
      </c>
      <c r="F1733" s="5">
        <f t="shared" si="368"/>
        <v>2014.7083333332027</v>
      </c>
      <c r="G1733" s="22">
        <v>2.5299999999999998</v>
      </c>
      <c r="H1733" s="22">
        <f>G1733+100*variable_alloc_parm!B$8</f>
        <v>2.5299999999999998</v>
      </c>
      <c r="I1733" s="4">
        <f t="shared" si="365"/>
        <v>2551.5045561292441</v>
      </c>
      <c r="J1733" s="4">
        <f t="shared" si="366"/>
        <v>49.27048577706266</v>
      </c>
      <c r="K1733" s="33">
        <f t="shared" si="369"/>
        <v>1425609.1727887976</v>
      </c>
      <c r="L1733" s="4">
        <f t="shared" si="370"/>
        <v>135.6378454907134</v>
      </c>
      <c r="M1733" s="33">
        <f t="shared" si="367"/>
        <v>75785.307239355709</v>
      </c>
      <c r="N1733" s="15">
        <f t="shared" si="383"/>
        <v>25.918436892606188</v>
      </c>
      <c r="O1733" s="6"/>
      <c r="P1733" s="7">
        <f t="shared" si="384"/>
        <v>28.57815587885413</v>
      </c>
      <c r="Q1733" s="7"/>
      <c r="R1733" s="46">
        <f t="shared" si="385"/>
        <v>3.6129997383744922E-2</v>
      </c>
      <c r="S1733" s="22">
        <f t="shared" si="371"/>
        <v>1.0224851615240083</v>
      </c>
      <c r="T1733" s="22">
        <f t="shared" si="372"/>
        <v>47.832330256389731</v>
      </c>
      <c r="U1733" s="39"/>
      <c r="V1733" s="39"/>
      <c r="Z1733" s="37"/>
      <c r="AA1733" s="37"/>
    </row>
    <row r="1734" spans="1:27">
      <c r="A1734" s="1">
        <v>2014.1</v>
      </c>
      <c r="B1734" s="11">
        <v>1937.27</v>
      </c>
      <c r="C1734" s="4">
        <f>C1733*2/3+C1736/3</f>
        <v>38.806666666666665</v>
      </c>
      <c r="D1734" s="11">
        <f>D1733*2/3+D1736/3</f>
        <v>104.74333333333334</v>
      </c>
      <c r="E1734" s="11">
        <v>237.43299999999999</v>
      </c>
      <c r="F1734" s="5">
        <f t="shared" si="368"/>
        <v>2014.791666666536</v>
      </c>
      <c r="G1734" s="22">
        <v>2.2999999999999998</v>
      </c>
      <c r="H1734" s="22">
        <f>G1734+100*variable_alloc_parm!B$8</f>
        <v>2.2999999999999998</v>
      </c>
      <c r="I1734" s="4">
        <f t="shared" si="365"/>
        <v>2486.1167950537629</v>
      </c>
      <c r="J1734" s="4">
        <f t="shared" si="366"/>
        <v>49.800959990116517</v>
      </c>
      <c r="K1734" s="33">
        <f t="shared" si="369"/>
        <v>1391393.6744652772</v>
      </c>
      <c r="L1734" s="4">
        <f t="shared" si="370"/>
        <v>134.41810391422706</v>
      </c>
      <c r="M1734" s="33">
        <f t="shared" si="367"/>
        <v>75229.168594159841</v>
      </c>
      <c r="N1734" s="15">
        <f t="shared" si="383"/>
        <v>25.162748283083246</v>
      </c>
      <c r="O1734" s="6"/>
      <c r="P1734" s="7">
        <f t="shared" si="384"/>
        <v>27.736945618288235</v>
      </c>
      <c r="Q1734" s="7"/>
      <c r="R1734" s="46">
        <f t="shared" si="385"/>
        <v>3.8794517149685938E-2</v>
      </c>
      <c r="S1734" s="22">
        <f t="shared" si="371"/>
        <v>0.99926264515940255</v>
      </c>
      <c r="T1734" s="22">
        <f t="shared" si="372"/>
        <v>49.031027490766135</v>
      </c>
      <c r="U1734" s="39"/>
      <c r="V1734" s="39"/>
      <c r="Z1734" s="37"/>
      <c r="AA1734" s="37"/>
    </row>
    <row r="1735" spans="1:27">
      <c r="A1735" s="1">
        <v>2014.11</v>
      </c>
      <c r="B1735" s="11">
        <v>2044.57</v>
      </c>
      <c r="C1735" s="4">
        <f>C1733/3+C1736*2/3</f>
        <v>39.123333333333335</v>
      </c>
      <c r="D1735" s="11">
        <f>D1733/3+D1736*2/3</f>
        <v>103.52666666666667</v>
      </c>
      <c r="E1735" s="11">
        <v>236.15100000000001</v>
      </c>
      <c r="F1735" s="5">
        <f t="shared" si="368"/>
        <v>2014.8749999998693</v>
      </c>
      <c r="G1735" s="22">
        <v>2.33</v>
      </c>
      <c r="H1735" s="22">
        <f>G1735+100*variable_alloc_parm!B$8</f>
        <v>2.33</v>
      </c>
      <c r="I1735" s="4">
        <f t="shared" si="365"/>
        <v>2638.0598811777213</v>
      </c>
      <c r="J1735" s="4">
        <f t="shared" si="366"/>
        <v>50.479903395144078</v>
      </c>
      <c r="K1735" s="33">
        <f t="shared" si="369"/>
        <v>1478785.2915981368</v>
      </c>
      <c r="L1735" s="4">
        <f t="shared" si="370"/>
        <v>133.57798753057719</v>
      </c>
      <c r="M1735" s="33">
        <f t="shared" si="367"/>
        <v>74878.195393089874</v>
      </c>
      <c r="N1735" s="15">
        <f t="shared" si="383"/>
        <v>26.606817147143417</v>
      </c>
      <c r="O1735" s="6"/>
      <c r="P1735" s="7">
        <f t="shared" si="384"/>
        <v>29.318654523381447</v>
      </c>
      <c r="Q1735" s="7"/>
      <c r="R1735" s="46">
        <f t="shared" si="385"/>
        <v>3.5730893913858898E-2</v>
      </c>
      <c r="S1735" s="22">
        <f t="shared" si="371"/>
        <v>1.0126191447923387</v>
      </c>
      <c r="T1735" s="22">
        <f t="shared" si="372"/>
        <v>49.260854165077269</v>
      </c>
      <c r="U1735" s="39"/>
      <c r="V1735" s="39"/>
      <c r="Z1735" s="37"/>
      <c r="AA1735" s="37"/>
    </row>
    <row r="1736" spans="1:27">
      <c r="A1736" s="1">
        <v>2014.12</v>
      </c>
      <c r="B1736" s="11">
        <v>2054.27</v>
      </c>
      <c r="C1736" s="4">
        <v>39.44</v>
      </c>
      <c r="D1736" s="11">
        <v>102.31</v>
      </c>
      <c r="E1736" s="11">
        <v>234.81200000000001</v>
      </c>
      <c r="F1736" s="5">
        <f t="shared" si="368"/>
        <v>2014.9583333332025</v>
      </c>
      <c r="G1736" s="22">
        <v>2.21</v>
      </c>
      <c r="H1736" s="22">
        <f>G1736+100*variable_alloc_parm!B$8</f>
        <v>2.21</v>
      </c>
      <c r="I1736" s="4">
        <f t="shared" si="365"/>
        <v>2665.6902926596599</v>
      </c>
      <c r="J1736" s="4">
        <f t="shared" si="366"/>
        <v>51.17867911350357</v>
      </c>
      <c r="K1736" s="33">
        <f t="shared" si="369"/>
        <v>1496664.4545882798</v>
      </c>
      <c r="L1736" s="4">
        <f t="shared" si="370"/>
        <v>132.76091937379692</v>
      </c>
      <c r="M1736" s="33">
        <f t="shared" si="367"/>
        <v>74539.247688437696</v>
      </c>
      <c r="N1736" s="15">
        <f t="shared" si="383"/>
        <v>26.794085482572552</v>
      </c>
      <c r="O1736" s="6"/>
      <c r="P1736" s="7">
        <f t="shared" si="384"/>
        <v>29.515332882231373</v>
      </c>
      <c r="Q1736" s="7"/>
      <c r="R1736" s="46">
        <f t="shared" si="385"/>
        <v>3.6462452421064537E-2</v>
      </c>
      <c r="S1736" s="22">
        <f t="shared" si="371"/>
        <v>1.0316759538025049</v>
      </c>
      <c r="T1736" s="22">
        <f t="shared" si="372"/>
        <v>50.166935603599093</v>
      </c>
      <c r="U1736" s="39"/>
      <c r="V1736" s="39"/>
      <c r="Z1736" s="37"/>
      <c r="AA1736" s="37"/>
    </row>
    <row r="1737" spans="1:27">
      <c r="A1737" s="1">
        <v>2015.01</v>
      </c>
      <c r="B1737" s="11">
        <v>2028.18</v>
      </c>
      <c r="C1737" s="4">
        <f>C1736*2/3+C1739/3</f>
        <v>39.896666666666668</v>
      </c>
      <c r="D1737" s="11">
        <f>D1736*2/3+D1739/3</f>
        <v>101.28999999999999</v>
      </c>
      <c r="E1737" s="11">
        <v>233.70699999999999</v>
      </c>
      <c r="F1737" s="5">
        <f t="shared" si="368"/>
        <v>2015.0416666665358</v>
      </c>
      <c r="G1737" s="22">
        <v>1.88</v>
      </c>
      <c r="H1737" s="22">
        <f>G1737+100*variable_alloc_parm!B$8</f>
        <v>1.88</v>
      </c>
      <c r="I1737" s="4">
        <f t="shared" si="365"/>
        <v>2644.2787165125569</v>
      </c>
      <c r="J1737" s="4">
        <f t="shared" si="366"/>
        <v>52.016047158764337</v>
      </c>
      <c r="K1737" s="33">
        <f t="shared" si="369"/>
        <v>1487076.5449941938</v>
      </c>
      <c r="L1737" s="4">
        <f t="shared" si="370"/>
        <v>132.05878728493371</v>
      </c>
      <c r="M1737" s="33">
        <f t="shared" si="367"/>
        <v>74266.575571429494</v>
      </c>
      <c r="N1737" s="15">
        <f t="shared" si="383"/>
        <v>26.492295420383119</v>
      </c>
      <c r="O1737" s="6"/>
      <c r="P1737" s="7">
        <f t="shared" si="384"/>
        <v>29.17467116535153</v>
      </c>
      <c r="Q1737" s="7"/>
      <c r="R1737" s="46">
        <f t="shared" si="385"/>
        <v>3.9491690665337344E-2</v>
      </c>
      <c r="S1737" s="22">
        <f t="shared" si="371"/>
        <v>0.99256957350474684</v>
      </c>
      <c r="T1737" s="22">
        <f t="shared" si="372"/>
        <v>52.000730981532968</v>
      </c>
      <c r="U1737" s="39"/>
      <c r="V1737" s="39"/>
      <c r="Z1737" s="37"/>
      <c r="AA1737" s="37"/>
    </row>
    <row r="1738" spans="1:27">
      <c r="A1738" s="1">
        <v>2015.02</v>
      </c>
      <c r="B1738" s="11">
        <v>2082.1999999999998</v>
      </c>
      <c r="C1738" s="4">
        <f>C1736/3+C1739*2/3</f>
        <v>40.353333333333332</v>
      </c>
      <c r="D1738" s="11">
        <f>D1736/3+D1739*2/3</f>
        <v>100.27000000000001</v>
      </c>
      <c r="E1738" s="11">
        <v>234.72200000000001</v>
      </c>
      <c r="F1738" s="5">
        <f t="shared" si="368"/>
        <v>2015.124999999869</v>
      </c>
      <c r="G1738" s="22">
        <v>1.98</v>
      </c>
      <c r="H1738" s="22">
        <f>G1738+100*variable_alloc_parm!B$8</f>
        <v>1.98</v>
      </c>
      <c r="I1738" s="4">
        <f t="shared" ref="I1738:I1801" si="386">B1738*$E$1839/E1738</f>
        <v>2702.9692146454104</v>
      </c>
      <c r="J1738" s="4">
        <f t="shared" ref="J1738:J1801" si="387">C1738*$E$1839/E1738</f>
        <v>52.383929357566259</v>
      </c>
      <c r="K1738" s="33">
        <f t="shared" si="369"/>
        <v>1522537.5721010172</v>
      </c>
      <c r="L1738" s="4">
        <f t="shared" si="370"/>
        <v>130.16363613125316</v>
      </c>
      <c r="M1738" s="33">
        <f t="shared" ref="M1738:M1796" si="388">L1738*(K1738/I1738)</f>
        <v>73319.009871563263</v>
      </c>
      <c r="N1738" s="15">
        <f t="shared" si="383"/>
        <v>26.995513699383242</v>
      </c>
      <c r="O1738" s="6"/>
      <c r="P1738" s="7">
        <f t="shared" si="384"/>
        <v>29.719916695619272</v>
      </c>
      <c r="Q1738" s="7"/>
      <c r="R1738" s="46">
        <f t="shared" si="385"/>
        <v>3.7643355355397097E-2</v>
      </c>
      <c r="S1738" s="22">
        <f t="shared" si="371"/>
        <v>0.99626735737370631</v>
      </c>
      <c r="T1738" s="22">
        <f t="shared" si="372"/>
        <v>51.391149302171641</v>
      </c>
      <c r="U1738" s="39"/>
      <c r="V1738" s="39"/>
      <c r="Z1738" s="37"/>
      <c r="AA1738" s="37"/>
    </row>
    <row r="1739" spans="1:27">
      <c r="A1739" s="1">
        <v>2015.03</v>
      </c>
      <c r="B1739" s="11">
        <v>2079.9899999999998</v>
      </c>
      <c r="C1739" s="4">
        <v>40.81</v>
      </c>
      <c r="D1739" s="11">
        <v>99.25</v>
      </c>
      <c r="E1739" s="11">
        <v>236.119</v>
      </c>
      <c r="F1739" s="5">
        <f t="shared" ref="F1739:F1797" si="389">F1738+1/12</f>
        <v>2015.2083333332023</v>
      </c>
      <c r="G1739" s="22">
        <v>2.04</v>
      </c>
      <c r="H1739" s="22">
        <f>G1739+100*variable_alloc_parm!B$8</f>
        <v>2.04</v>
      </c>
      <c r="I1739" s="4">
        <f t="shared" si="386"/>
        <v>2684.1251784058036</v>
      </c>
      <c r="J1739" s="4">
        <f t="shared" si="387"/>
        <v>52.66330536720892</v>
      </c>
      <c r="K1739" s="33">
        <f t="shared" ref="K1739:K1799" si="390">K1738*((I1739+(J1739/12))/I1738)</f>
        <v>1514395.070400344</v>
      </c>
      <c r="L1739" s="4">
        <f t="shared" ref="L1739:L1802" si="391">D1739*$E$1839/E1739</f>
        <v>128.07726188913219</v>
      </c>
      <c r="M1739" s="33">
        <f t="shared" si="388"/>
        <v>72261.746805145303</v>
      </c>
      <c r="N1739" s="15">
        <f t="shared" si="383"/>
        <v>26.72860545292847</v>
      </c>
      <c r="O1739" s="6"/>
      <c r="P1739" s="7">
        <f t="shared" si="384"/>
        <v>29.418369171807658</v>
      </c>
      <c r="Q1739" s="7"/>
      <c r="R1739" s="46">
        <f t="shared" si="385"/>
        <v>3.7223880316747796E-2</v>
      </c>
      <c r="S1739" s="22">
        <f t="shared" ref="S1739:S1802" si="392">((H1739/H1740+H1739/1200+((1+H1740/1200)^(-119))*(1-H1739/H1740)))</f>
        <v>1.0107144985822074</v>
      </c>
      <c r="T1739" s="22">
        <f t="shared" ref="T1739:T1802" si="393">T1738*S1738*E1738/E1739</f>
        <v>50.896403284317735</v>
      </c>
      <c r="U1739" s="39"/>
      <c r="V1739" s="39"/>
      <c r="Z1739" s="37"/>
      <c r="AA1739" s="37"/>
    </row>
    <row r="1740" spans="1:27">
      <c r="A1740" s="1">
        <v>2015.04</v>
      </c>
      <c r="B1740" s="11">
        <v>2094.86</v>
      </c>
      <c r="C1740" s="4">
        <f>C1739*2/3+C1742/3</f>
        <v>41.120000000000005</v>
      </c>
      <c r="D1740" s="11">
        <f>D1739*2/3+D1742/3</f>
        <v>97.803333333333342</v>
      </c>
      <c r="E1740" s="11">
        <v>236.59899999999999</v>
      </c>
      <c r="F1740" s="5">
        <f t="shared" si="389"/>
        <v>2015.2916666665355</v>
      </c>
      <c r="G1740" s="22">
        <v>1.94</v>
      </c>
      <c r="H1740" s="22">
        <f>G1740+100*variable_alloc_parm!B$8</f>
        <v>1.94</v>
      </c>
      <c r="I1740" s="4">
        <f t="shared" si="386"/>
        <v>2697.8298386721845</v>
      </c>
      <c r="J1740" s="4">
        <f t="shared" si="387"/>
        <v>52.955692965735288</v>
      </c>
      <c r="K1740" s="33">
        <f t="shared" si="390"/>
        <v>1524617.1184880168</v>
      </c>
      <c r="L1740" s="4">
        <f t="shared" si="391"/>
        <v>125.95436019030797</v>
      </c>
      <c r="M1740" s="33">
        <f t="shared" si="388"/>
        <v>71180.239369308532</v>
      </c>
      <c r="N1740" s="15">
        <f t="shared" si="383"/>
        <v>26.791371680192324</v>
      </c>
      <c r="O1740" s="6"/>
      <c r="P1740" s="7">
        <f t="shared" si="384"/>
        <v>29.480373846198756</v>
      </c>
      <c r="Q1740" s="7"/>
      <c r="R1740" s="46">
        <f t="shared" si="385"/>
        <v>3.765970126494355E-2</v>
      </c>
      <c r="S1740" s="22">
        <f t="shared" si="392"/>
        <v>0.97847099852944608</v>
      </c>
      <c r="T1740" s="22">
        <f t="shared" si="393"/>
        <v>51.337370357985399</v>
      </c>
      <c r="U1740" s="39"/>
      <c r="V1740" s="39"/>
      <c r="Z1740" s="37"/>
      <c r="AA1740" s="37"/>
    </row>
    <row r="1741" spans="1:27">
      <c r="A1741" s="1">
        <v>2015.05</v>
      </c>
      <c r="B1741" s="11">
        <v>2111.94</v>
      </c>
      <c r="C1741" s="4">
        <f>C1739/3+C1742*2/3</f>
        <v>41.43</v>
      </c>
      <c r="D1741" s="11">
        <f>D1739/3+D1742*2/3</f>
        <v>96.356666666666669</v>
      </c>
      <c r="E1741" s="11">
        <v>237.80500000000001</v>
      </c>
      <c r="F1741" s="5">
        <f t="shared" si="389"/>
        <v>2015.3749999998688</v>
      </c>
      <c r="G1741" s="22">
        <v>2.2000000000000002</v>
      </c>
      <c r="H1741" s="22">
        <f>G1741+100*variable_alloc_parm!B$8</f>
        <v>2.2000000000000002</v>
      </c>
      <c r="I1741" s="4">
        <f t="shared" si="386"/>
        <v>2706.0327495216675</v>
      </c>
      <c r="J1741" s="4">
        <f t="shared" si="387"/>
        <v>53.084338008031793</v>
      </c>
      <c r="K1741" s="33">
        <f t="shared" si="390"/>
        <v>1531752.7572512515</v>
      </c>
      <c r="L1741" s="4">
        <f t="shared" si="391"/>
        <v>123.46198075453979</v>
      </c>
      <c r="M1741" s="33">
        <f t="shared" si="388"/>
        <v>69885.787402201953</v>
      </c>
      <c r="N1741" s="15">
        <f t="shared" si="383"/>
        <v>26.806111379650826</v>
      </c>
      <c r="O1741" s="6"/>
      <c r="P1741" s="7">
        <f t="shared" si="384"/>
        <v>29.48989618635326</v>
      </c>
      <c r="Q1741" s="7"/>
      <c r="R1741" s="46">
        <f t="shared" si="385"/>
        <v>3.566268687821994E-2</v>
      </c>
      <c r="S1741" s="22">
        <f t="shared" si="392"/>
        <v>0.98769891518516217</v>
      </c>
      <c r="T1741" s="22">
        <f t="shared" si="393"/>
        <v>49.977381725373014</v>
      </c>
      <c r="U1741" s="39"/>
      <c r="V1741" s="39"/>
      <c r="Z1741" s="37"/>
      <c r="AA1741" s="37"/>
    </row>
    <row r="1742" spans="1:27">
      <c r="A1742" s="1">
        <v>2015.06</v>
      </c>
      <c r="B1742" s="11">
        <v>2099.29</v>
      </c>
      <c r="C1742" s="4">
        <v>41.74</v>
      </c>
      <c r="D1742" s="11">
        <v>94.91</v>
      </c>
      <c r="E1742" s="11">
        <v>238.63800000000001</v>
      </c>
      <c r="F1742" s="5">
        <f t="shared" si="389"/>
        <v>2015.4583333332021</v>
      </c>
      <c r="G1742" s="22">
        <v>2.36</v>
      </c>
      <c r="H1742" s="22">
        <f>G1742+100*variable_alloc_parm!B$8</f>
        <v>2.36</v>
      </c>
      <c r="I1742" s="4">
        <f t="shared" si="386"/>
        <v>2680.4350648262225</v>
      </c>
      <c r="J1742" s="4">
        <f t="shared" si="387"/>
        <v>53.294856644792539</v>
      </c>
      <c r="K1742" s="33">
        <f t="shared" si="390"/>
        <v>1519777.1278052258</v>
      </c>
      <c r="L1742" s="4">
        <f t="shared" si="391"/>
        <v>121.18387264392094</v>
      </c>
      <c r="M1742" s="33">
        <f t="shared" si="388"/>
        <v>68709.919639494299</v>
      </c>
      <c r="N1742" s="15">
        <f t="shared" si="383"/>
        <v>26.495895292784841</v>
      </c>
      <c r="O1742" s="6"/>
      <c r="P1742" s="7">
        <f t="shared" si="384"/>
        <v>29.142936079173246</v>
      </c>
      <c r="Q1742" s="7"/>
      <c r="R1742" s="46">
        <f t="shared" si="385"/>
        <v>3.4803820835284605E-2</v>
      </c>
      <c r="S1742" s="22">
        <f t="shared" si="392"/>
        <v>1.0055070611790184</v>
      </c>
      <c r="T1742" s="22">
        <f t="shared" si="393"/>
        <v>49.19029849313543</v>
      </c>
      <c r="U1742" s="39"/>
      <c r="V1742" s="39"/>
      <c r="Z1742" s="37"/>
      <c r="AA1742" s="37"/>
    </row>
    <row r="1743" spans="1:27">
      <c r="A1743" s="1">
        <v>2015.07</v>
      </c>
      <c r="B1743" s="11">
        <v>2094.14</v>
      </c>
      <c r="C1743" s="4">
        <f>C1742*2/3+C1745/3</f>
        <v>41.99666666666667</v>
      </c>
      <c r="D1743" s="11">
        <f>D1742*2/3+D1745/3</f>
        <v>93.493333333333339</v>
      </c>
      <c r="E1743" s="11">
        <v>238.654</v>
      </c>
      <c r="F1743" s="5">
        <f t="shared" si="389"/>
        <v>2015.5416666665353</v>
      </c>
      <c r="G1743" s="22">
        <v>2.3199999999999998</v>
      </c>
      <c r="H1743" s="22">
        <f>G1743+100*variable_alloc_parm!B$8</f>
        <v>2.3199999999999998</v>
      </c>
      <c r="I1743" s="4">
        <f t="shared" si="386"/>
        <v>2673.6801310684091</v>
      </c>
      <c r="J1743" s="4">
        <f t="shared" si="387"/>
        <v>53.618981174978579</v>
      </c>
      <c r="K1743" s="33">
        <f t="shared" si="390"/>
        <v>1518480.6024376072</v>
      </c>
      <c r="L1743" s="4">
        <f t="shared" si="391"/>
        <v>119.36702785902048</v>
      </c>
      <c r="M1743" s="33">
        <f t="shared" si="388"/>
        <v>67792.894994556249</v>
      </c>
      <c r="N1743" s="15">
        <f t="shared" si="383"/>
        <v>26.381136336399695</v>
      </c>
      <c r="O1743" s="6"/>
      <c r="P1743" s="7">
        <f t="shared" si="384"/>
        <v>29.011703864238914</v>
      </c>
      <c r="Q1743" s="7"/>
      <c r="R1743" s="46">
        <f t="shared" si="385"/>
        <v>3.4903750808582511E-2</v>
      </c>
      <c r="S1743" s="22">
        <f t="shared" si="392"/>
        <v>1.0153058960838337</v>
      </c>
      <c r="T1743" s="22">
        <f t="shared" si="393"/>
        <v>49.45787646622945</v>
      </c>
      <c r="U1743" s="39"/>
      <c r="V1743" s="39"/>
      <c r="Z1743" s="37"/>
      <c r="AA1743" s="37"/>
    </row>
    <row r="1744" spans="1:27">
      <c r="A1744" s="1">
        <v>2015.08</v>
      </c>
      <c r="B1744" s="11">
        <v>2039.87</v>
      </c>
      <c r="C1744" s="4">
        <f>C1742/3+C1745*2/3</f>
        <v>42.25333333333333</v>
      </c>
      <c r="D1744" s="11">
        <f>D1742/3+D1745*2/3</f>
        <v>92.076666666666668</v>
      </c>
      <c r="E1744" s="11">
        <v>238.316</v>
      </c>
      <c r="F1744" s="5">
        <f t="shared" si="389"/>
        <v>2015.6249999998686</v>
      </c>
      <c r="G1744" s="22">
        <v>2.17</v>
      </c>
      <c r="H1744" s="22">
        <f>G1744+100*variable_alloc_parm!B$8</f>
        <v>2.17</v>
      </c>
      <c r="I1744" s="4">
        <f t="shared" si="386"/>
        <v>2608.0850173718932</v>
      </c>
      <c r="J1744" s="4">
        <f t="shared" si="387"/>
        <v>54.023190497770464</v>
      </c>
      <c r="K1744" s="33">
        <f t="shared" si="390"/>
        <v>1483783.5534349442</v>
      </c>
      <c r="L1744" s="4">
        <f t="shared" si="391"/>
        <v>117.72503874407651</v>
      </c>
      <c r="M1744" s="33">
        <f t="shared" si="388"/>
        <v>66975.760050940284</v>
      </c>
      <c r="N1744" s="15">
        <f t="shared" si="383"/>
        <v>25.693658417057705</v>
      </c>
      <c r="O1744" s="6"/>
      <c r="P1744" s="7">
        <f t="shared" si="384"/>
        <v>28.252525181771919</v>
      </c>
      <c r="Q1744" s="7"/>
      <c r="R1744" s="46">
        <f t="shared" si="385"/>
        <v>3.6752837833655225E-2</v>
      </c>
      <c r="S1744" s="22">
        <f t="shared" si="392"/>
        <v>1.0018083333333334</v>
      </c>
      <c r="T1744" s="22">
        <f t="shared" si="393"/>
        <v>50.286092584231355</v>
      </c>
      <c r="U1744" s="39"/>
      <c r="V1744" s="39"/>
      <c r="Z1744" s="37"/>
      <c r="AA1744" s="37"/>
    </row>
    <row r="1745" spans="1:27">
      <c r="A1745" s="1">
        <v>2015.09</v>
      </c>
      <c r="B1745" s="11">
        <v>1944.41</v>
      </c>
      <c r="C1745" s="4">
        <v>42.51</v>
      </c>
      <c r="D1745" s="11">
        <v>90.66</v>
      </c>
      <c r="E1745" s="11">
        <v>237.94499999999999</v>
      </c>
      <c r="F1745" s="5">
        <f t="shared" si="389"/>
        <v>2015.7083333332018</v>
      </c>
      <c r="G1745" s="22">
        <v>2.17</v>
      </c>
      <c r="H1745" s="22">
        <f>G1745+100*variable_alloc_parm!B$8</f>
        <v>2.17</v>
      </c>
      <c r="I1745" s="4">
        <f t="shared" si="386"/>
        <v>2489.9103868541051</v>
      </c>
      <c r="J1745" s="4">
        <f t="shared" si="387"/>
        <v>54.436096576940052</v>
      </c>
      <c r="K1745" s="33">
        <f t="shared" si="390"/>
        <v>1419132.8141615177</v>
      </c>
      <c r="L1745" s="4">
        <f t="shared" si="391"/>
        <v>116.09448401941627</v>
      </c>
      <c r="M1745" s="33">
        <f t="shared" si="388"/>
        <v>66168.442320232469</v>
      </c>
      <c r="N1745" s="15">
        <f t="shared" si="383"/>
        <v>24.496752170486431</v>
      </c>
      <c r="O1745" s="6"/>
      <c r="P1745" s="7">
        <f t="shared" si="384"/>
        <v>26.936105268538252</v>
      </c>
      <c r="Q1745" s="7"/>
      <c r="R1745" s="46">
        <f t="shared" si="385"/>
        <v>3.7258269041931802E-2</v>
      </c>
      <c r="S1745" s="22">
        <f t="shared" si="392"/>
        <v>1.0107664318974605</v>
      </c>
      <c r="T1745" s="22">
        <f t="shared" si="393"/>
        <v>50.45557364769126</v>
      </c>
      <c r="U1745" s="39"/>
      <c r="V1745" s="39"/>
      <c r="Z1745" s="37"/>
      <c r="AA1745" s="37"/>
    </row>
    <row r="1746" spans="1:27">
      <c r="A1746" s="1">
        <v>2015.1</v>
      </c>
      <c r="B1746" s="11">
        <v>2024.81</v>
      </c>
      <c r="C1746" s="4">
        <f>C1745*2/3+C1748/3</f>
        <v>42.803333333333335</v>
      </c>
      <c r="D1746" s="11">
        <f>D1745*2/3+D1748/3</f>
        <v>89.283333333333331</v>
      </c>
      <c r="E1746" s="11">
        <v>237.83799999999999</v>
      </c>
      <c r="F1746" s="5">
        <f t="shared" si="389"/>
        <v>2015.7916666665351</v>
      </c>
      <c r="G1746" s="22">
        <v>2.0699999999999998</v>
      </c>
      <c r="H1746" s="22">
        <f>G1746+100*variable_alloc_parm!B$8</f>
        <v>2.0699999999999998</v>
      </c>
      <c r="I1746" s="4">
        <f t="shared" si="386"/>
        <v>2594.0329425911759</v>
      </c>
      <c r="J1746" s="4">
        <f t="shared" si="387"/>
        <v>54.836383028223707</v>
      </c>
      <c r="K1746" s="33">
        <f t="shared" si="390"/>
        <v>1481082.3307260473</v>
      </c>
      <c r="L1746" s="4">
        <f t="shared" si="391"/>
        <v>114.3830324282355</v>
      </c>
      <c r="M1746" s="33">
        <f t="shared" si="388"/>
        <v>65307.8399594648</v>
      </c>
      <c r="N1746" s="15">
        <f t="shared" si="383"/>
        <v>25.49144104606675</v>
      </c>
      <c r="O1746" s="6"/>
      <c r="P1746" s="7">
        <f t="shared" si="384"/>
        <v>28.028090261451556</v>
      </c>
      <c r="Q1746" s="7"/>
      <c r="R1746" s="46">
        <f t="shared" si="385"/>
        <v>3.6414970181741099E-2</v>
      </c>
      <c r="S1746" s="22">
        <f t="shared" si="392"/>
        <v>0.98485958803942653</v>
      </c>
      <c r="T1746" s="22">
        <f t="shared" si="393"/>
        <v>51.02174379432018</v>
      </c>
      <c r="U1746" s="39"/>
      <c r="V1746" s="39"/>
      <c r="Z1746" s="37"/>
      <c r="AA1746" s="37"/>
    </row>
    <row r="1747" spans="1:27">
      <c r="A1747" s="1">
        <v>2015.11</v>
      </c>
      <c r="B1747" s="11">
        <v>2080.62</v>
      </c>
      <c r="C1747" s="4">
        <f>C1745/3+C1748*2/3</f>
        <v>43.096666666666664</v>
      </c>
      <c r="D1747" s="11">
        <f>D1745/3+D1748*2/3</f>
        <v>87.906666666666666</v>
      </c>
      <c r="E1747" s="11">
        <v>237.33600000000001</v>
      </c>
      <c r="F1747" s="5">
        <f t="shared" si="389"/>
        <v>2015.8749999998684</v>
      </c>
      <c r="G1747" s="22">
        <v>2.2599999999999998</v>
      </c>
      <c r="H1747" s="22">
        <f>G1747+100*variable_alloc_parm!B$8</f>
        <v>2.2599999999999998</v>
      </c>
      <c r="I1747" s="4">
        <f t="shared" si="386"/>
        <v>2671.1704671857624</v>
      </c>
      <c r="J1747" s="4">
        <f t="shared" si="387"/>
        <v>55.328961191447291</v>
      </c>
      <c r="K1747" s="33">
        <f t="shared" si="390"/>
        <v>1527757.1120256833</v>
      </c>
      <c r="L1747" s="4">
        <f t="shared" si="391"/>
        <v>112.85755778024966</v>
      </c>
      <c r="M1747" s="33">
        <f t="shared" si="388"/>
        <v>64548.084318362336</v>
      </c>
      <c r="N1747" s="15">
        <f t="shared" si="383"/>
        <v>26.225851890971931</v>
      </c>
      <c r="O1747" s="6"/>
      <c r="P1747" s="7">
        <f t="shared" si="384"/>
        <v>28.832783137035239</v>
      </c>
      <c r="Q1747" s="7"/>
      <c r="R1747" s="46">
        <f t="shared" si="385"/>
        <v>3.4022422553502671E-2</v>
      </c>
      <c r="S1747" s="22">
        <f t="shared" si="392"/>
        <v>1.0036603474335184</v>
      </c>
      <c r="T1747" s="22">
        <f t="shared" si="393"/>
        <v>50.355538020405099</v>
      </c>
      <c r="U1747" s="39"/>
      <c r="V1747" s="39"/>
      <c r="Z1747" s="37"/>
      <c r="AA1747" s="37"/>
    </row>
    <row r="1748" spans="1:27">
      <c r="A1748" s="1">
        <v>2015.12</v>
      </c>
      <c r="B1748" s="11">
        <v>2054.08</v>
      </c>
      <c r="C1748" s="4">
        <v>43.39</v>
      </c>
      <c r="D1748" s="11">
        <v>86.53</v>
      </c>
      <c r="E1748" s="11">
        <v>236.52500000000001</v>
      </c>
      <c r="F1748" s="5">
        <f t="shared" si="389"/>
        <v>2015.9583333332016</v>
      </c>
      <c r="G1748" s="22">
        <v>2.2400000000000002</v>
      </c>
      <c r="H1748" s="22">
        <f>G1748+100*variable_alloc_parm!B$8</f>
        <v>2.2400000000000002</v>
      </c>
      <c r="I1748" s="4">
        <f t="shared" si="386"/>
        <v>2646.1396300602478</v>
      </c>
      <c r="J1748" s="4">
        <f t="shared" si="387"/>
        <v>55.896556389388024</v>
      </c>
      <c r="K1748" s="33">
        <f t="shared" si="390"/>
        <v>1516105.0380164254</v>
      </c>
      <c r="L1748" s="4">
        <f t="shared" si="391"/>
        <v>111.47105379980975</v>
      </c>
      <c r="M1748" s="33">
        <f t="shared" si="388"/>
        <v>63867.312343998914</v>
      </c>
      <c r="N1748" s="15">
        <f t="shared" si="383"/>
        <v>25.96542403712418</v>
      </c>
      <c r="O1748" s="6"/>
      <c r="P1748" s="7">
        <f t="shared" si="384"/>
        <v>28.544376783609167</v>
      </c>
      <c r="Q1748" s="7"/>
      <c r="R1748" s="46">
        <f t="shared" si="385"/>
        <v>3.4669421198152701E-2</v>
      </c>
      <c r="S1748" s="22">
        <f t="shared" si="392"/>
        <v>1.0152908634069941</v>
      </c>
      <c r="T1748" s="22">
        <f t="shared" si="393"/>
        <v>50.713148503829032</v>
      </c>
      <c r="U1748" s="39"/>
      <c r="V1748" s="39"/>
      <c r="Z1748" s="37"/>
      <c r="AA1748" s="37"/>
    </row>
    <row r="1749" spans="1:27">
      <c r="A1749" s="1">
        <v>2016.01</v>
      </c>
      <c r="B1749" s="11">
        <v>1918.6</v>
      </c>
      <c r="C1749" s="4">
        <f>C1748*2/3+C1751/3</f>
        <v>43.553333333333335</v>
      </c>
      <c r="D1749" s="11">
        <f>D1748*2/3+D1751/3</f>
        <v>86.5</v>
      </c>
      <c r="E1749" s="11">
        <v>236.916</v>
      </c>
      <c r="F1749" s="5">
        <f t="shared" si="389"/>
        <v>2016.0416666665349</v>
      </c>
      <c r="G1749" s="22">
        <v>2.09</v>
      </c>
      <c r="H1749" s="22">
        <f>G1749+100*variable_alloc_parm!B$8</f>
        <v>2.09</v>
      </c>
      <c r="I1749" s="4">
        <f t="shared" si="386"/>
        <v>2467.5303483091056</v>
      </c>
      <c r="J1749" s="4">
        <f t="shared" si="387"/>
        <v>56.014370775577291</v>
      </c>
      <c r="K1749" s="33">
        <f t="shared" si="390"/>
        <v>1416445.3464318397</v>
      </c>
      <c r="L1749" s="4">
        <f t="shared" si="391"/>
        <v>111.2485015786186</v>
      </c>
      <c r="M1749" s="33">
        <f t="shared" si="388"/>
        <v>63860.378643987358</v>
      </c>
      <c r="N1749" s="15">
        <f t="shared" si="383"/>
        <v>24.206167203878476</v>
      </c>
      <c r="O1749" s="6"/>
      <c r="P1749" s="7">
        <f t="shared" si="384"/>
        <v>26.61168496082329</v>
      </c>
      <c r="Q1749" s="7"/>
      <c r="R1749" s="46">
        <f t="shared" si="385"/>
        <v>3.8363476058954779E-2</v>
      </c>
      <c r="S1749" s="22">
        <f t="shared" si="392"/>
        <v>1.0299038708817461</v>
      </c>
      <c r="T1749" s="22">
        <f t="shared" si="393"/>
        <v>51.403620891290167</v>
      </c>
      <c r="U1749" s="39"/>
      <c r="V1749" s="39"/>
      <c r="Z1749" s="37"/>
      <c r="AA1749" s="37"/>
    </row>
    <row r="1750" spans="1:27">
      <c r="A1750" s="1">
        <v>2016.02</v>
      </c>
      <c r="B1750" s="11">
        <v>1904.42</v>
      </c>
      <c r="C1750" s="4">
        <f>C1748/3+C1751*2/3</f>
        <v>43.716666666666669</v>
      </c>
      <c r="D1750" s="11">
        <f>D1748/3+D1751*2/3</f>
        <v>86.47</v>
      </c>
      <c r="E1750" s="11">
        <v>237.11099999999999</v>
      </c>
      <c r="F1750" s="5">
        <f t="shared" si="389"/>
        <v>2016.1249999998681</v>
      </c>
      <c r="G1750" s="22">
        <v>1.78</v>
      </c>
      <c r="H1750" s="22">
        <f>G1750+100*variable_alloc_parm!B$8</f>
        <v>1.78</v>
      </c>
      <c r="I1750" s="4">
        <f t="shared" si="386"/>
        <v>2447.2790127830431</v>
      </c>
      <c r="J1750" s="4">
        <f t="shared" si="387"/>
        <v>56.178196428395715</v>
      </c>
      <c r="K1750" s="33">
        <f t="shared" si="390"/>
        <v>1407507.7469794673</v>
      </c>
      <c r="L1750" s="4">
        <f t="shared" si="391"/>
        <v>111.11845928700062</v>
      </c>
      <c r="M1750" s="33">
        <f t="shared" si="388"/>
        <v>63907.748753591404</v>
      </c>
      <c r="N1750" s="15">
        <f t="shared" si="383"/>
        <v>24.002606777289753</v>
      </c>
      <c r="O1750" s="6"/>
      <c r="P1750" s="7">
        <f t="shared" si="384"/>
        <v>26.389562040454287</v>
      </c>
      <c r="Q1750" s="7"/>
      <c r="R1750" s="46">
        <f t="shared" si="385"/>
        <v>4.169246065319604E-2</v>
      </c>
      <c r="S1750" s="22">
        <f t="shared" si="392"/>
        <v>0.99154338121189667</v>
      </c>
      <c r="T1750" s="22">
        <f t="shared" si="393"/>
        <v>52.89724964840763</v>
      </c>
      <c r="U1750" s="39"/>
      <c r="V1750" s="39"/>
      <c r="Z1750" s="37"/>
      <c r="AA1750" s="37"/>
    </row>
    <row r="1751" spans="1:27">
      <c r="A1751" s="1">
        <v>2016.03</v>
      </c>
      <c r="B1751" s="11">
        <v>2021.95</v>
      </c>
      <c r="C1751" s="4">
        <v>43.88</v>
      </c>
      <c r="D1751" s="11">
        <v>86.44</v>
      </c>
      <c r="E1751" s="11">
        <v>238.13200000000001</v>
      </c>
      <c r="F1751" s="5">
        <f t="shared" si="389"/>
        <v>2016.2083333332014</v>
      </c>
      <c r="G1751" s="22">
        <v>1.89</v>
      </c>
      <c r="H1751" s="22">
        <f>G1751+100*variable_alloc_parm!B$8</f>
        <v>1.89</v>
      </c>
      <c r="I1751" s="4">
        <f t="shared" si="386"/>
        <v>2587.1708338232584</v>
      </c>
      <c r="J1751" s="4">
        <f t="shared" si="387"/>
        <v>56.146322207851121</v>
      </c>
      <c r="K1751" s="33">
        <f t="shared" si="390"/>
        <v>1490654.9291137033</v>
      </c>
      <c r="L1751" s="4">
        <f t="shared" si="391"/>
        <v>110.60364839668756</v>
      </c>
      <c r="M1751" s="33">
        <f t="shared" si="388"/>
        <v>63726.705444045845</v>
      </c>
      <c r="N1751" s="15">
        <f t="shared" si="383"/>
        <v>25.372298620187912</v>
      </c>
      <c r="O1751" s="6"/>
      <c r="P1751" s="7">
        <f t="shared" si="384"/>
        <v>27.893951322288938</v>
      </c>
      <c r="Q1751" s="7"/>
      <c r="R1751" s="46">
        <f t="shared" si="385"/>
        <v>3.8218811175538901E-2</v>
      </c>
      <c r="S1751" s="22">
        <f t="shared" si="392"/>
        <v>1.0088321078779696</v>
      </c>
      <c r="T1751" s="22">
        <f t="shared" si="393"/>
        <v>52.225036757425741</v>
      </c>
      <c r="U1751" s="39"/>
      <c r="V1751" s="39"/>
      <c r="Z1751" s="37"/>
      <c r="AA1751" s="37"/>
    </row>
    <row r="1752" spans="1:27">
      <c r="A1752" s="1">
        <v>2016.04</v>
      </c>
      <c r="B1752" s="11">
        <v>2075.54</v>
      </c>
      <c r="C1752" s="4">
        <f>C1751*2/3+C1754/3</f>
        <v>44.073333333333338</v>
      </c>
      <c r="D1752" s="11">
        <f>D1751*2/3+D1754/3</f>
        <v>86.6</v>
      </c>
      <c r="E1752" s="11">
        <v>239.261</v>
      </c>
      <c r="F1752" s="5">
        <f t="shared" si="389"/>
        <v>2016.2916666665346</v>
      </c>
      <c r="G1752" s="22">
        <v>1.81</v>
      </c>
      <c r="H1752" s="22">
        <f>G1752+100*variable_alloc_parm!B$8</f>
        <v>1.81</v>
      </c>
      <c r="I1752" s="4">
        <f t="shared" si="386"/>
        <v>2643.2098754080275</v>
      </c>
      <c r="J1752" s="4">
        <f t="shared" si="387"/>
        <v>56.127595666099658</v>
      </c>
      <c r="K1752" s="33">
        <f t="shared" si="390"/>
        <v>1525637.973966979</v>
      </c>
      <c r="L1752" s="4">
        <f t="shared" si="391"/>
        <v>110.28550411475335</v>
      </c>
      <c r="M1752" s="33">
        <f t="shared" si="388"/>
        <v>63655.843079651742</v>
      </c>
      <c r="N1752" s="15">
        <f t="shared" si="383"/>
        <v>25.922337543673876</v>
      </c>
      <c r="O1752" s="6"/>
      <c r="P1752" s="7">
        <f t="shared" si="384"/>
        <v>28.495838319794835</v>
      </c>
      <c r="Q1752" s="7"/>
      <c r="R1752" s="46">
        <f t="shared" si="385"/>
        <v>3.7801695835920898E-2</v>
      </c>
      <c r="S1752" s="22">
        <f t="shared" si="392"/>
        <v>1.0015083333333332</v>
      </c>
      <c r="T1752" s="22">
        <f t="shared" si="393"/>
        <v>52.437683294830734</v>
      </c>
      <c r="U1752" s="39"/>
      <c r="V1752" s="39"/>
      <c r="Z1752" s="37"/>
      <c r="AA1752" s="37"/>
    </row>
    <row r="1753" spans="1:27">
      <c r="A1753" s="1">
        <v>2016.05</v>
      </c>
      <c r="B1753" s="11">
        <v>2065.5500000000002</v>
      </c>
      <c r="C1753" s="4">
        <f>C1751/3+C1754*2/3</f>
        <v>44.266666666666666</v>
      </c>
      <c r="D1753" s="11">
        <f>D1751/3+D1754*2/3</f>
        <v>86.759999999999991</v>
      </c>
      <c r="E1753" s="11">
        <v>240.22900000000001</v>
      </c>
      <c r="F1753" s="5">
        <f t="shared" si="389"/>
        <v>2016.3749999998679</v>
      </c>
      <c r="G1753" s="22">
        <v>1.81</v>
      </c>
      <c r="H1753" s="22">
        <f>G1753+100*variable_alloc_parm!B$8</f>
        <v>1.81</v>
      </c>
      <c r="I1753" s="4">
        <f t="shared" si="386"/>
        <v>2619.8880443243743</v>
      </c>
      <c r="J1753" s="4">
        <f t="shared" si="387"/>
        <v>56.146648961338286</v>
      </c>
      <c r="K1753" s="33">
        <f t="shared" si="390"/>
        <v>1514877.4274532797</v>
      </c>
      <c r="L1753" s="4">
        <f t="shared" si="391"/>
        <v>110.04404963597234</v>
      </c>
      <c r="M1753" s="33">
        <f t="shared" si="388"/>
        <v>63629.912423251211</v>
      </c>
      <c r="N1753" s="15">
        <f t="shared" si="383"/>
        <v>25.694709923449963</v>
      </c>
      <c r="O1753" s="6"/>
      <c r="P1753" s="7">
        <f t="shared" si="384"/>
        <v>28.243292837964649</v>
      </c>
      <c r="Q1753" s="7"/>
      <c r="R1753" s="46">
        <f t="shared" si="385"/>
        <v>3.8050579748610758E-2</v>
      </c>
      <c r="S1753" s="22">
        <f t="shared" si="392"/>
        <v>1.0170574109450992</v>
      </c>
      <c r="T1753" s="22">
        <f t="shared" si="393"/>
        <v>52.305161050733084</v>
      </c>
      <c r="U1753" s="39"/>
      <c r="V1753" s="39"/>
      <c r="Z1753" s="37"/>
      <c r="AA1753" s="37"/>
    </row>
    <row r="1754" spans="1:27">
      <c r="A1754" s="1">
        <v>2016.06</v>
      </c>
      <c r="B1754" s="11">
        <v>2083.89</v>
      </c>
      <c r="C1754" s="4">
        <v>44.46</v>
      </c>
      <c r="D1754" s="11">
        <v>86.92</v>
      </c>
      <c r="E1754" s="11">
        <v>241.018</v>
      </c>
      <c r="F1754" s="5">
        <f t="shared" si="389"/>
        <v>2016.4583333332012</v>
      </c>
      <c r="G1754" s="22">
        <v>1.64</v>
      </c>
      <c r="H1754" s="22">
        <f>G1754+100*variable_alloc_parm!B$8</f>
        <v>1.64</v>
      </c>
      <c r="I1754" s="4">
        <f t="shared" si="386"/>
        <v>2634.4973528948049</v>
      </c>
      <c r="J1754" s="4">
        <f t="shared" si="387"/>
        <v>56.207262528109943</v>
      </c>
      <c r="K1754" s="33">
        <f t="shared" si="390"/>
        <v>1526033.2112354375</v>
      </c>
      <c r="L1754" s="4">
        <f t="shared" si="391"/>
        <v>109.88608319710563</v>
      </c>
      <c r="M1754" s="33">
        <f t="shared" si="388"/>
        <v>63651.539534516822</v>
      </c>
      <c r="N1754" s="15">
        <f t="shared" si="383"/>
        <v>25.840372927670508</v>
      </c>
      <c r="O1754" s="6"/>
      <c r="P1754" s="7">
        <f t="shared" si="384"/>
        <v>28.400742884581781</v>
      </c>
      <c r="Q1754" s="7"/>
      <c r="R1754" s="46">
        <f t="shared" si="385"/>
        <v>3.9664015774759073E-2</v>
      </c>
      <c r="S1754" s="22">
        <f t="shared" si="392"/>
        <v>1.0142593049193578</v>
      </c>
      <c r="T1754" s="22">
        <f t="shared" si="393"/>
        <v>53.023204059830036</v>
      </c>
      <c r="U1754" s="39"/>
      <c r="V1754" s="39"/>
      <c r="Z1754" s="37"/>
      <c r="AA1754" s="37"/>
    </row>
    <row r="1755" spans="1:27">
      <c r="A1755" s="1">
        <v>2016.07</v>
      </c>
      <c r="B1755" s="11">
        <v>2148.9</v>
      </c>
      <c r="C1755" s="4">
        <f>C1754*2/3+C1757/3</f>
        <v>44.65</v>
      </c>
      <c r="D1755" s="11">
        <f>D1754*2/3+D1757/3</f>
        <v>87.643333333333331</v>
      </c>
      <c r="E1755" s="11">
        <v>240.62799999999999</v>
      </c>
      <c r="F1755" s="5">
        <f t="shared" si="389"/>
        <v>2016.5416666665344</v>
      </c>
      <c r="G1755" s="22">
        <v>1.5</v>
      </c>
      <c r="H1755" s="22">
        <f>G1755+100*variable_alloc_parm!B$8</f>
        <v>1.5</v>
      </c>
      <c r="I1755" s="4">
        <f t="shared" si="386"/>
        <v>2721.0874461824897</v>
      </c>
      <c r="J1755" s="4">
        <f t="shared" si="387"/>
        <v>56.538952241634398</v>
      </c>
      <c r="K1755" s="33">
        <f t="shared" si="390"/>
        <v>1578919.726584808</v>
      </c>
      <c r="L1755" s="4">
        <f t="shared" si="391"/>
        <v>110.98011730416523</v>
      </c>
      <c r="M1755" s="33">
        <f t="shared" si="388"/>
        <v>64396.569362766</v>
      </c>
      <c r="N1755" s="15">
        <f t="shared" si="383"/>
        <v>26.694003256096295</v>
      </c>
      <c r="O1755" s="6"/>
      <c r="P1755" s="7">
        <f t="shared" si="384"/>
        <v>29.33464911597547</v>
      </c>
      <c r="Q1755" s="7"/>
      <c r="R1755" s="46">
        <f t="shared" si="385"/>
        <v>3.9361427411852355E-2</v>
      </c>
      <c r="S1755" s="22">
        <f t="shared" si="392"/>
        <v>0.99574070049945806</v>
      </c>
      <c r="T1755" s="22">
        <f t="shared" si="393"/>
        <v>53.866441344053619</v>
      </c>
      <c r="U1755" s="39"/>
      <c r="V1755" s="39"/>
      <c r="Z1755" s="37"/>
      <c r="AA1755" s="37"/>
    </row>
    <row r="1756" spans="1:27">
      <c r="A1756" s="1">
        <v>2016.08</v>
      </c>
      <c r="B1756" s="11">
        <v>2170.9499999999998</v>
      </c>
      <c r="C1756" s="4">
        <f>C1754/3+C1757*2/3</f>
        <v>44.84</v>
      </c>
      <c r="D1756" s="11">
        <f>D1754/3+D1757*2/3</f>
        <v>88.366666666666674</v>
      </c>
      <c r="E1756" s="11">
        <v>240.84899999999999</v>
      </c>
      <c r="F1756" s="5">
        <f t="shared" si="389"/>
        <v>2016.6249999998677</v>
      </c>
      <c r="G1756" s="22">
        <v>1.56</v>
      </c>
      <c r="H1756" s="22">
        <f>G1756+100*variable_alloc_parm!B$8</f>
        <v>1.56</v>
      </c>
      <c r="I1756" s="4">
        <f t="shared" si="386"/>
        <v>2746.4862424174489</v>
      </c>
      <c r="J1756" s="4">
        <f t="shared" si="387"/>
        <v>56.727443335866056</v>
      </c>
      <c r="K1756" s="33">
        <f t="shared" si="390"/>
        <v>1596400.4830683093</v>
      </c>
      <c r="L1756" s="4">
        <f t="shared" si="391"/>
        <v>111.79337814702716</v>
      </c>
      <c r="M1756" s="33">
        <f t="shared" si="388"/>
        <v>64980.119004953107</v>
      </c>
      <c r="N1756" s="15">
        <f t="shared" si="383"/>
        <v>26.948872433723864</v>
      </c>
      <c r="O1756" s="6"/>
      <c r="P1756" s="7">
        <f t="shared" si="384"/>
        <v>29.609327744137758</v>
      </c>
      <c r="Q1756" s="7"/>
      <c r="R1756" s="46">
        <f t="shared" si="385"/>
        <v>3.8300806050264369E-2</v>
      </c>
      <c r="S1756" s="22">
        <f t="shared" si="392"/>
        <v>0.99489432651798682</v>
      </c>
      <c r="T1756" s="22">
        <f t="shared" si="393"/>
        <v>53.587791396307523</v>
      </c>
      <c r="U1756" s="39"/>
      <c r="V1756" s="39"/>
      <c r="Z1756" s="37"/>
      <c r="AA1756" s="37"/>
    </row>
    <row r="1757" spans="1:27">
      <c r="A1757" s="1">
        <v>2016.09</v>
      </c>
      <c r="B1757" s="11">
        <v>2157.69</v>
      </c>
      <c r="C1757" s="4">
        <v>45.03</v>
      </c>
      <c r="D1757" s="11">
        <v>89.09</v>
      </c>
      <c r="E1757" s="11">
        <v>241.428</v>
      </c>
      <c r="F1757" s="5">
        <f t="shared" si="389"/>
        <v>2016.7083333332009</v>
      </c>
      <c r="G1757" s="22">
        <v>1.63</v>
      </c>
      <c r="H1757" s="22">
        <f>G1757+100*variable_alloc_parm!B$8</f>
        <v>1.63</v>
      </c>
      <c r="I1757" s="4">
        <f t="shared" si="386"/>
        <v>2723.1644341170045</v>
      </c>
      <c r="J1757" s="4">
        <f t="shared" si="387"/>
        <v>56.831191908146543</v>
      </c>
      <c r="K1757" s="33">
        <f t="shared" si="390"/>
        <v>1585597.406615935</v>
      </c>
      <c r="L1757" s="4">
        <f t="shared" si="391"/>
        <v>112.43817204301078</v>
      </c>
      <c r="M1757" s="33">
        <f t="shared" si="388"/>
        <v>65468.567289746752</v>
      </c>
      <c r="N1757" s="15">
        <f t="shared" si="383"/>
        <v>26.727873346478532</v>
      </c>
      <c r="O1757" s="6"/>
      <c r="P1757" s="7">
        <f t="shared" si="384"/>
        <v>29.360965010602918</v>
      </c>
      <c r="Q1757" s="7"/>
      <c r="R1757" s="46">
        <f t="shared" si="385"/>
        <v>3.8651942503325029E-2</v>
      </c>
      <c r="S1757" s="22">
        <f t="shared" si="392"/>
        <v>0.98953692026663531</v>
      </c>
      <c r="T1757" s="22">
        <f t="shared" si="393"/>
        <v>53.186329913648542</v>
      </c>
      <c r="U1757" s="39"/>
      <c r="V1757" s="39"/>
      <c r="Z1757" s="37"/>
      <c r="AA1757" s="37"/>
    </row>
    <row r="1758" spans="1:27">
      <c r="A1758" s="1">
        <v>2016.1</v>
      </c>
      <c r="B1758" s="11">
        <v>2143.02</v>
      </c>
      <c r="C1758" s="4">
        <f>C1757*2/3+C1760/3</f>
        <v>45.25333333333333</v>
      </c>
      <c r="D1758" s="11">
        <f>D1757*2/3+D1760/3</f>
        <v>90.91</v>
      </c>
      <c r="E1758" s="11">
        <v>241.72900000000001</v>
      </c>
      <c r="F1758" s="5">
        <f t="shared" si="389"/>
        <v>2016.7916666665342</v>
      </c>
      <c r="G1758" s="22">
        <v>1.76</v>
      </c>
      <c r="H1758" s="22">
        <f>G1758+100*variable_alloc_parm!B$8</f>
        <v>1.76</v>
      </c>
      <c r="I1758" s="4">
        <f t="shared" si="386"/>
        <v>2701.2819893351648</v>
      </c>
      <c r="J1758" s="4">
        <f t="shared" si="387"/>
        <v>57.041938148367251</v>
      </c>
      <c r="K1758" s="33">
        <f t="shared" si="390"/>
        <v>1575623.855898052</v>
      </c>
      <c r="L1758" s="4">
        <f t="shared" si="391"/>
        <v>114.59227895701385</v>
      </c>
      <c r="M1758" s="33">
        <f t="shared" si="388"/>
        <v>66840.237020509332</v>
      </c>
      <c r="N1758" s="15">
        <f t="shared" si="383"/>
        <v>26.525143085070592</v>
      </c>
      <c r="O1758" s="6"/>
      <c r="P1758" s="7">
        <f t="shared" si="384"/>
        <v>29.132461051587651</v>
      </c>
      <c r="Q1758" s="7"/>
      <c r="R1758" s="46">
        <f t="shared" si="385"/>
        <v>3.8318053948397809E-2</v>
      </c>
      <c r="S1758" s="22">
        <f t="shared" si="392"/>
        <v>0.96754053622219582</v>
      </c>
      <c r="T1758" s="22">
        <f t="shared" si="393"/>
        <v>52.564302636886822</v>
      </c>
      <c r="U1758" s="39"/>
      <c r="V1758" s="39"/>
      <c r="Z1758" s="37"/>
      <c r="AA1758" s="37"/>
    </row>
    <row r="1759" spans="1:27">
      <c r="A1759" s="1">
        <v>2016.11</v>
      </c>
      <c r="B1759" s="11">
        <v>2164.9899999999998</v>
      </c>
      <c r="C1759" s="4">
        <f>C1757/3+C1760*2/3</f>
        <v>45.476666666666667</v>
      </c>
      <c r="D1759" s="11">
        <f>D1757/3+D1760*2/3</f>
        <v>92.73</v>
      </c>
      <c r="E1759" s="11">
        <v>241.35300000000001</v>
      </c>
      <c r="F1759" s="5">
        <f t="shared" si="389"/>
        <v>2016.8749999998674</v>
      </c>
      <c r="G1759" s="22">
        <v>2.14</v>
      </c>
      <c r="H1759" s="22">
        <f>G1759+100*variable_alloc_parm!B$8</f>
        <v>2.14</v>
      </c>
      <c r="I1759" s="4">
        <f t="shared" si="386"/>
        <v>2733.2266555625988</v>
      </c>
      <c r="J1759" s="4">
        <f t="shared" si="387"/>
        <v>57.412753656815262</v>
      </c>
      <c r="K1759" s="33">
        <f t="shared" si="390"/>
        <v>1597047.4566536678</v>
      </c>
      <c r="L1759" s="4">
        <f t="shared" si="391"/>
        <v>117.06848889386087</v>
      </c>
      <c r="M1759" s="33">
        <f t="shared" si="388"/>
        <v>68404.108404886239</v>
      </c>
      <c r="N1759" s="15">
        <f t="shared" si="383"/>
        <v>26.850953531056255</v>
      </c>
      <c r="O1759" s="6"/>
      <c r="P1759" s="7">
        <f t="shared" si="384"/>
        <v>29.482997451792798</v>
      </c>
      <c r="Q1759" s="7"/>
      <c r="R1759" s="46">
        <f t="shared" si="385"/>
        <v>3.4053579702832945E-2</v>
      </c>
      <c r="S1759" s="22">
        <f t="shared" si="392"/>
        <v>0.97105630787266772</v>
      </c>
      <c r="T1759" s="22">
        <f t="shared" si="393"/>
        <v>50.937324574501631</v>
      </c>
      <c r="U1759" s="39"/>
      <c r="V1759" s="39"/>
      <c r="Z1759" s="37"/>
      <c r="AA1759" s="37"/>
    </row>
    <row r="1760" spans="1:27">
      <c r="A1760" s="1">
        <v>2016.12</v>
      </c>
      <c r="B1760" s="11">
        <v>2246.63</v>
      </c>
      <c r="C1760" s="4">
        <v>45.7</v>
      </c>
      <c r="D1760" s="11">
        <v>94.55</v>
      </c>
      <c r="E1760" s="11">
        <v>241.43199999999999</v>
      </c>
      <c r="F1760" s="5">
        <f t="shared" si="389"/>
        <v>2016.9583333332007</v>
      </c>
      <c r="G1760" s="22">
        <v>2.4900000000000002</v>
      </c>
      <c r="H1760" s="22">
        <f>G1760+100*variable_alloc_parm!B$8</f>
        <v>2.4900000000000002</v>
      </c>
      <c r="I1760" s="4">
        <f t="shared" si="386"/>
        <v>2835.3663184664838</v>
      </c>
      <c r="J1760" s="4">
        <f t="shared" si="387"/>
        <v>57.675825905430941</v>
      </c>
      <c r="K1760" s="33">
        <f t="shared" si="390"/>
        <v>1659536.8984906867</v>
      </c>
      <c r="L1760" s="4">
        <f t="shared" si="391"/>
        <v>119.32711902316181</v>
      </c>
      <c r="M1760" s="33">
        <f t="shared" si="388"/>
        <v>69842.036184104378</v>
      </c>
      <c r="N1760" s="15">
        <f t="shared" si="383"/>
        <v>27.865098223923528</v>
      </c>
      <c r="O1760" s="6"/>
      <c r="P1760" s="7">
        <f t="shared" si="384"/>
        <v>30.586141859448865</v>
      </c>
      <c r="Q1760" s="7"/>
      <c r="R1760" s="46">
        <f t="shared" si="385"/>
        <v>2.9079989463697945E-2</v>
      </c>
      <c r="S1760" s="22">
        <f t="shared" si="392"/>
        <v>1.007357647465936</v>
      </c>
      <c r="T1760" s="22">
        <f t="shared" si="393"/>
        <v>49.4468253305144</v>
      </c>
      <c r="U1760" s="39"/>
      <c r="V1760" s="39"/>
      <c r="Z1760" s="37"/>
      <c r="AA1760" s="37"/>
    </row>
    <row r="1761" spans="1:27">
      <c r="A1761" s="1">
        <v>2017.01</v>
      </c>
      <c r="B1761" s="11">
        <v>2275.12</v>
      </c>
      <c r="C1761" s="4">
        <f>C1760*2/3+C1763/3</f>
        <v>45.926666666666669</v>
      </c>
      <c r="D1761" s="11">
        <f>D1760*2/3+D1763/3</f>
        <v>96.463333333333338</v>
      </c>
      <c r="E1761" s="11">
        <v>242.839</v>
      </c>
      <c r="F1761" s="5">
        <f t="shared" si="389"/>
        <v>2017.041666666534</v>
      </c>
      <c r="G1761" s="22">
        <v>2.4300000000000002</v>
      </c>
      <c r="H1761" s="22">
        <f>G1761+100*variable_alloc_parm!B$8</f>
        <v>2.4300000000000002</v>
      </c>
      <c r="I1761" s="4">
        <f t="shared" si="386"/>
        <v>2854.6858782979671</v>
      </c>
      <c r="J1761" s="4">
        <f t="shared" si="387"/>
        <v>57.62606226072969</v>
      </c>
      <c r="K1761" s="33">
        <f t="shared" si="390"/>
        <v>1673655.3224589035</v>
      </c>
      <c r="L1761" s="4">
        <f t="shared" si="391"/>
        <v>121.03647958798493</v>
      </c>
      <c r="M1761" s="33">
        <f t="shared" si="388"/>
        <v>70961.694880033014</v>
      </c>
      <c r="N1761" s="15">
        <f t="shared" si="383"/>
        <v>28.063573742124454</v>
      </c>
      <c r="O1761" s="6"/>
      <c r="P1761" s="7">
        <f t="shared" si="384"/>
        <v>30.792138471115784</v>
      </c>
      <c r="Q1761" s="7"/>
      <c r="R1761" s="46">
        <f t="shared" si="385"/>
        <v>2.970751383138065E-2</v>
      </c>
      <c r="S1761" s="22">
        <f t="shared" si="392"/>
        <v>1.0029058632521781</v>
      </c>
      <c r="T1761" s="22">
        <f t="shared" si="393"/>
        <v>49.522036685233282</v>
      </c>
      <c r="U1761" s="39"/>
      <c r="V1761" s="39"/>
      <c r="Z1761" s="37"/>
      <c r="AA1761" s="37"/>
    </row>
    <row r="1762" spans="1:27">
      <c r="A1762" s="1">
        <v>2017.02</v>
      </c>
      <c r="B1762" s="11">
        <v>2329.91</v>
      </c>
      <c r="C1762" s="4">
        <f>C1760/3+C1763*2/3</f>
        <v>46.153333333333336</v>
      </c>
      <c r="D1762" s="11">
        <f>D1760/3+D1763*2/3</f>
        <v>98.376666666666665</v>
      </c>
      <c r="E1762" s="11">
        <v>243.60300000000001</v>
      </c>
      <c r="F1762" s="5">
        <f t="shared" si="389"/>
        <v>2017.1249999998672</v>
      </c>
      <c r="G1762" s="22">
        <v>2.42</v>
      </c>
      <c r="H1762" s="22">
        <f>G1762+100*variable_alloc_parm!B$8</f>
        <v>2.42</v>
      </c>
      <c r="I1762" s="4">
        <f t="shared" si="386"/>
        <v>2914.2645082367626</v>
      </c>
      <c r="J1762" s="4">
        <f t="shared" si="387"/>
        <v>57.728848440563823</v>
      </c>
      <c r="K1762" s="33">
        <f t="shared" si="390"/>
        <v>1711405.7482151897</v>
      </c>
      <c r="L1762" s="4">
        <f t="shared" si="391"/>
        <v>123.05008695842554</v>
      </c>
      <c r="M1762" s="33">
        <f t="shared" si="388"/>
        <v>72261.328902654161</v>
      </c>
      <c r="N1762" s="15">
        <f t="shared" si="383"/>
        <v>28.655106525184124</v>
      </c>
      <c r="O1762" s="6"/>
      <c r="P1762" s="7">
        <f t="shared" si="384"/>
        <v>31.427485362109685</v>
      </c>
      <c r="Q1762" s="7"/>
      <c r="R1762" s="46">
        <f t="shared" si="385"/>
        <v>2.8848426114245408E-2</v>
      </c>
      <c r="S1762" s="22">
        <f t="shared" si="392"/>
        <v>0.99674665450456046</v>
      </c>
      <c r="T1762" s="22">
        <f t="shared" si="393"/>
        <v>49.510176125895683</v>
      </c>
      <c r="U1762" s="39"/>
      <c r="V1762" s="39"/>
      <c r="Z1762" s="37"/>
      <c r="AA1762" s="37"/>
    </row>
    <row r="1763" spans="1:27">
      <c r="A1763" s="1">
        <v>2017.03</v>
      </c>
      <c r="B1763" s="11">
        <v>2366.8200000000002</v>
      </c>
      <c r="C1763" s="4">
        <v>46.38</v>
      </c>
      <c r="D1763" s="11">
        <v>100.29</v>
      </c>
      <c r="E1763" s="11">
        <v>243.80099999999999</v>
      </c>
      <c r="F1763" s="5">
        <f t="shared" si="389"/>
        <v>2017.2083333332005</v>
      </c>
      <c r="G1763" s="22">
        <v>2.48</v>
      </c>
      <c r="H1763" s="22">
        <f>G1763+100*variable_alloc_parm!B$8</f>
        <v>2.48</v>
      </c>
      <c r="I1763" s="4">
        <f t="shared" si="386"/>
        <v>2958.0274650227034</v>
      </c>
      <c r="J1763" s="4">
        <f t="shared" si="387"/>
        <v>57.965250347619588</v>
      </c>
      <c r="K1763" s="33">
        <f t="shared" si="390"/>
        <v>1739942.2843191614</v>
      </c>
      <c r="L1763" s="4">
        <f t="shared" si="391"/>
        <v>125.34141779566124</v>
      </c>
      <c r="M1763" s="33">
        <f t="shared" si="388"/>
        <v>73727.115578864774</v>
      </c>
      <c r="N1763" s="15">
        <f t="shared" si="383"/>
        <v>29.086921742464632</v>
      </c>
      <c r="O1763" s="6"/>
      <c r="P1763" s="7">
        <f t="shared" si="384"/>
        <v>31.886026295005653</v>
      </c>
      <c r="Q1763" s="7"/>
      <c r="R1763" s="46">
        <f t="shared" si="385"/>
        <v>2.6890511033075336E-2</v>
      </c>
      <c r="S1763" s="22">
        <f t="shared" si="392"/>
        <v>1.0180137495984991</v>
      </c>
      <c r="T1763" s="22">
        <f t="shared" si="393"/>
        <v>49.309024147523175</v>
      </c>
      <c r="U1763" s="39"/>
      <c r="V1763" s="39"/>
      <c r="Z1763" s="37"/>
      <c r="AA1763" s="37"/>
    </row>
    <row r="1764" spans="1:27">
      <c r="A1764" s="1">
        <v>2017.04</v>
      </c>
      <c r="B1764" s="11">
        <v>2359.31</v>
      </c>
      <c r="C1764" s="4">
        <f>C1763*2/3+C1766/3</f>
        <v>46.660000000000004</v>
      </c>
      <c r="D1764" s="11">
        <f>D1763*2/3+D1766/3</f>
        <v>101.53333333333333</v>
      </c>
      <c r="E1764" s="11">
        <v>244.524</v>
      </c>
      <c r="F1764" s="5">
        <f t="shared" si="389"/>
        <v>2017.2916666665337</v>
      </c>
      <c r="G1764" s="22">
        <v>2.2999999999999998</v>
      </c>
      <c r="H1764" s="22">
        <f>G1764+100*variable_alloc_parm!B$8</f>
        <v>2.2999999999999998</v>
      </c>
      <c r="I1764" s="4">
        <f t="shared" si="386"/>
        <v>2939.9231036626265</v>
      </c>
      <c r="J1764" s="4">
        <f t="shared" si="387"/>
        <v>58.142767172138534</v>
      </c>
      <c r="K1764" s="33">
        <f t="shared" si="390"/>
        <v>1732143.1267590618</v>
      </c>
      <c r="L1764" s="4">
        <f t="shared" si="391"/>
        <v>126.52012345073152</v>
      </c>
      <c r="M1764" s="33">
        <f t="shared" si="388"/>
        <v>74543.093307055911</v>
      </c>
      <c r="N1764" s="15">
        <f t="shared" si="383"/>
        <v>28.904245956275155</v>
      </c>
      <c r="O1764" s="6"/>
      <c r="P1764" s="7">
        <f t="shared" si="384"/>
        <v>31.670821333081484</v>
      </c>
      <c r="Q1764" s="7"/>
      <c r="R1764" s="46">
        <f t="shared" si="385"/>
        <v>2.8550370848229603E-2</v>
      </c>
      <c r="S1764" s="22">
        <f t="shared" si="392"/>
        <v>1.0019166666666666</v>
      </c>
      <c r="T1764" s="22">
        <f t="shared" si="393"/>
        <v>50.048843047509614</v>
      </c>
      <c r="U1764" s="39"/>
      <c r="V1764" s="39"/>
      <c r="Z1764" s="37"/>
      <c r="AA1764" s="37"/>
    </row>
    <row r="1765" spans="1:27">
      <c r="A1765" s="1">
        <v>2017.05</v>
      </c>
      <c r="B1765" s="11">
        <v>2395.35</v>
      </c>
      <c r="C1765" s="4">
        <f>C1763/3+C1766*2/3</f>
        <v>46.94</v>
      </c>
      <c r="D1765" s="11">
        <f>D1763/3+D1766*2/3</f>
        <v>102.77666666666667</v>
      </c>
      <c r="E1765" s="11">
        <v>244.733</v>
      </c>
      <c r="F1765" s="5">
        <f t="shared" si="389"/>
        <v>2017.374999999867</v>
      </c>
      <c r="G1765" s="22">
        <v>2.2999999999999998</v>
      </c>
      <c r="H1765" s="22">
        <f>G1765+100*variable_alloc_parm!B$8</f>
        <v>2.2999999999999998</v>
      </c>
      <c r="I1765" s="4">
        <f t="shared" si="386"/>
        <v>2982.2833250930612</v>
      </c>
      <c r="J1765" s="4">
        <f t="shared" si="387"/>
        <v>58.441722203380834</v>
      </c>
      <c r="K1765" s="33">
        <f t="shared" si="390"/>
        <v>1759970.3008494352</v>
      </c>
      <c r="L1765" s="4">
        <f t="shared" si="391"/>
        <v>127.96006396086078</v>
      </c>
      <c r="M1765" s="33">
        <f t="shared" si="388"/>
        <v>75514.593255113228</v>
      </c>
      <c r="N1765" s="15">
        <f t="shared" si="383"/>
        <v>29.313344980271435</v>
      </c>
      <c r="O1765" s="6"/>
      <c r="P1765" s="7">
        <f t="shared" si="384"/>
        <v>32.103121568918986</v>
      </c>
      <c r="Q1765" s="7"/>
      <c r="R1765" s="46">
        <f t="shared" si="385"/>
        <v>2.7535015841958346E-2</v>
      </c>
      <c r="S1765" s="22">
        <f t="shared" si="392"/>
        <v>1.0117137776044203</v>
      </c>
      <c r="T1765" s="22">
        <f t="shared" si="393"/>
        <v>50.101946769210365</v>
      </c>
      <c r="U1765" s="39"/>
      <c r="V1765" s="39"/>
      <c r="Z1765" s="37"/>
      <c r="AA1765" s="37"/>
    </row>
    <row r="1766" spans="1:27">
      <c r="A1766" s="1">
        <v>2017.06</v>
      </c>
      <c r="B1766" s="11">
        <v>2433.9899999999998</v>
      </c>
      <c r="C1766" s="4">
        <v>47.22</v>
      </c>
      <c r="D1766" s="11">
        <v>104.02</v>
      </c>
      <c r="E1766" s="11">
        <v>244.95500000000001</v>
      </c>
      <c r="F1766" s="5">
        <f t="shared" si="389"/>
        <v>2017.4583333332002</v>
      </c>
      <c r="G1766" s="22">
        <v>2.19</v>
      </c>
      <c r="H1766" s="22">
        <f>G1766+100*variable_alloc_parm!B$8</f>
        <v>2.19</v>
      </c>
      <c r="I1766" s="4">
        <f t="shared" si="386"/>
        <v>3027.6448857953501</v>
      </c>
      <c r="J1766" s="4">
        <f t="shared" si="387"/>
        <v>58.737049662182848</v>
      </c>
      <c r="K1766" s="33">
        <f t="shared" si="390"/>
        <v>1789628.6571852448</v>
      </c>
      <c r="L1766" s="4">
        <f t="shared" si="391"/>
        <v>129.3906799208018</v>
      </c>
      <c r="M1766" s="33">
        <f t="shared" si="388"/>
        <v>76482.308029371197</v>
      </c>
      <c r="N1766" s="15">
        <f t="shared" si="383"/>
        <v>29.748503240632754</v>
      </c>
      <c r="O1766" s="6"/>
      <c r="P1766" s="7">
        <f t="shared" si="384"/>
        <v>32.562583794402144</v>
      </c>
      <c r="Q1766" s="7"/>
      <c r="R1766" s="46">
        <f t="shared" si="385"/>
        <v>2.8031372275517271E-2</v>
      </c>
      <c r="S1766" s="22">
        <f t="shared" si="392"/>
        <v>0.9903187178348567</v>
      </c>
      <c r="T1766" s="22">
        <f t="shared" si="393"/>
        <v>50.642891106865946</v>
      </c>
      <c r="U1766" s="39"/>
      <c r="V1766" s="39"/>
      <c r="Z1766" s="37"/>
      <c r="AA1766" s="37"/>
    </row>
    <row r="1767" spans="1:27">
      <c r="A1767" s="1">
        <v>2017.07</v>
      </c>
      <c r="B1767" s="11">
        <v>2454.1</v>
      </c>
      <c r="C1767" s="4">
        <f>C1766*2/3+C1769/3</f>
        <v>47.536666666666669</v>
      </c>
      <c r="D1767" s="11">
        <f>D1766*2/3+D1769/3</f>
        <v>105.03999999999999</v>
      </c>
      <c r="E1767" s="11">
        <v>244.786</v>
      </c>
      <c r="F1767" s="5">
        <f t="shared" si="389"/>
        <v>2017.5416666665335</v>
      </c>
      <c r="G1767" s="22">
        <v>2.3199999999999998</v>
      </c>
      <c r="H1767" s="22">
        <f>G1767+100*variable_alloc_parm!B$8</f>
        <v>2.3199999999999998</v>
      </c>
      <c r="I1767" s="4">
        <f t="shared" si="386"/>
        <v>3054.7673069538296</v>
      </c>
      <c r="J1767" s="4">
        <f t="shared" si="387"/>
        <v>59.171775891322767</v>
      </c>
      <c r="K1767" s="33">
        <f t="shared" si="390"/>
        <v>1808575.2938639924</v>
      </c>
      <c r="L1767" s="4">
        <f t="shared" si="391"/>
        <v>130.74966705612249</v>
      </c>
      <c r="M1767" s="33">
        <f t="shared" si="388"/>
        <v>77410.353639816531</v>
      </c>
      <c r="N1767" s="15">
        <f t="shared" si="383"/>
        <v>30.002220744018562</v>
      </c>
      <c r="O1767" s="6"/>
      <c r="P1767" s="7">
        <f t="shared" si="384"/>
        <v>32.822440838488497</v>
      </c>
      <c r="Q1767" s="7"/>
      <c r="R1767" s="46">
        <f t="shared" si="385"/>
        <v>2.6402816566006154E-2</v>
      </c>
      <c r="S1767" s="22">
        <f t="shared" si="392"/>
        <v>1.0117210216151993</v>
      </c>
      <c r="T1767" s="22">
        <f t="shared" si="393"/>
        <v>50.187228293382596</v>
      </c>
      <c r="U1767" s="39"/>
      <c r="V1767" s="39"/>
      <c r="Z1767" s="37"/>
      <c r="AA1767" s="37"/>
    </row>
    <row r="1768" spans="1:27">
      <c r="A1768" s="1">
        <v>2017.08</v>
      </c>
      <c r="B1768" s="11">
        <v>2456.2199999999998</v>
      </c>
      <c r="C1768" s="4">
        <f>C1766/3+C1769*2/3</f>
        <v>47.853333333333339</v>
      </c>
      <c r="D1768" s="11">
        <f>D1766/3+D1769*2/3</f>
        <v>106.06</v>
      </c>
      <c r="E1768" s="11">
        <v>245.51900000000001</v>
      </c>
      <c r="F1768" s="5">
        <f t="shared" si="389"/>
        <v>2017.6249999998668</v>
      </c>
      <c r="G1768" s="22">
        <v>2.21</v>
      </c>
      <c r="H1768" s="22">
        <f>G1768+100*variable_alloc_parm!B$8</f>
        <v>2.21</v>
      </c>
      <c r="I1768" s="4">
        <f t="shared" si="386"/>
        <v>3048.2782758157209</v>
      </c>
      <c r="J1768" s="4">
        <f t="shared" si="387"/>
        <v>59.388115244305617</v>
      </c>
      <c r="K1768" s="33">
        <f t="shared" si="390"/>
        <v>1807663.5239583687</v>
      </c>
      <c r="L1768" s="4">
        <f t="shared" si="391"/>
        <v>131.6251776848228</v>
      </c>
      <c r="M1768" s="33">
        <f t="shared" si="388"/>
        <v>78055.220359342668</v>
      </c>
      <c r="N1768" s="15">
        <f t="shared" si="383"/>
        <v>29.914959397497483</v>
      </c>
      <c r="O1768" s="6"/>
      <c r="P1768" s="7">
        <f t="shared" si="384"/>
        <v>32.710126862242035</v>
      </c>
      <c r="Q1768" s="7"/>
      <c r="R1768" s="46">
        <f t="shared" si="385"/>
        <v>2.8090568896086642E-2</v>
      </c>
      <c r="S1768" s="22">
        <f t="shared" si="392"/>
        <v>1.0027318846719444</v>
      </c>
      <c r="T1768" s="22">
        <f t="shared" si="393"/>
        <v>50.62388307804467</v>
      </c>
      <c r="U1768" s="39"/>
      <c r="V1768" s="39"/>
      <c r="Z1768" s="37"/>
      <c r="AA1768" s="37"/>
    </row>
    <row r="1769" spans="1:27">
      <c r="A1769" s="1">
        <v>2017.09</v>
      </c>
      <c r="B1769" s="11">
        <v>2492.84</v>
      </c>
      <c r="C1769" s="4">
        <v>48.17</v>
      </c>
      <c r="D1769" s="11">
        <v>107.08</v>
      </c>
      <c r="E1769" s="11">
        <v>246.81899999999999</v>
      </c>
      <c r="F1769" s="5">
        <f t="shared" si="389"/>
        <v>2017.7083333332</v>
      </c>
      <c r="G1769" s="22">
        <v>2.2000000000000002</v>
      </c>
      <c r="H1769" s="22">
        <f>G1769+100*variable_alloc_parm!B$8</f>
        <v>2.2000000000000002</v>
      </c>
      <c r="I1769" s="4">
        <f t="shared" si="386"/>
        <v>3077.4306191986848</v>
      </c>
      <c r="J1769" s="4">
        <f t="shared" si="387"/>
        <v>59.466244494953806</v>
      </c>
      <c r="K1769" s="33">
        <f t="shared" si="390"/>
        <v>1827889.873266374</v>
      </c>
      <c r="L1769" s="4">
        <f t="shared" si="391"/>
        <v>132.19110360223488</v>
      </c>
      <c r="M1769" s="33">
        <f t="shared" si="388"/>
        <v>78517.051888353584</v>
      </c>
      <c r="N1769" s="15">
        <f t="shared" si="383"/>
        <v>30.1681144106789</v>
      </c>
      <c r="O1769" s="6"/>
      <c r="P1769" s="7">
        <f t="shared" si="384"/>
        <v>32.970280770701343</v>
      </c>
      <c r="Q1769" s="7"/>
      <c r="R1769" s="46">
        <f t="shared" si="385"/>
        <v>2.8167211336622037E-2</v>
      </c>
      <c r="S1769" s="22">
        <f t="shared" si="392"/>
        <v>0.98769891518516217</v>
      </c>
      <c r="T1769" s="22">
        <f t="shared" si="393"/>
        <v>50.494816387392703</v>
      </c>
      <c r="U1769" s="39"/>
      <c r="V1769" s="39"/>
      <c r="Z1769" s="37"/>
      <c r="AA1769" s="37"/>
    </row>
    <row r="1770" spans="1:27">
      <c r="A1770" s="1">
        <v>2017.1</v>
      </c>
      <c r="B1770" s="11">
        <v>2557</v>
      </c>
      <c r="C1770" s="4">
        <f>C1769*2/3+C1772/3</f>
        <v>48.423333333333332</v>
      </c>
      <c r="D1770" s="11">
        <f>D1769*2/3+D1772/3</f>
        <v>108.01333333333334</v>
      </c>
      <c r="E1770" s="11">
        <v>246.66300000000001</v>
      </c>
      <c r="F1770" s="5">
        <f t="shared" si="389"/>
        <v>2017.7916666665333</v>
      </c>
      <c r="G1770" s="22">
        <v>2.36</v>
      </c>
      <c r="H1770" s="22">
        <f>G1770+100*variable_alloc_parm!B$8</f>
        <v>2.36</v>
      </c>
      <c r="I1770" s="4">
        <f t="shared" si="386"/>
        <v>3158.6330337342856</v>
      </c>
      <c r="J1770" s="4">
        <f t="shared" si="387"/>
        <v>59.816793222601966</v>
      </c>
      <c r="K1770" s="33">
        <f t="shared" si="390"/>
        <v>1879082.1285133814</v>
      </c>
      <c r="L1770" s="4">
        <f t="shared" si="391"/>
        <v>133.42764284333958</v>
      </c>
      <c r="M1770" s="33">
        <f t="shared" si="388"/>
        <v>79376.583616670061</v>
      </c>
      <c r="N1770" s="15">
        <f t="shared" si="383"/>
        <v>30.920393290333838</v>
      </c>
      <c r="O1770" s="6"/>
      <c r="P1770" s="7">
        <f t="shared" si="384"/>
        <v>33.775350452959323</v>
      </c>
      <c r="Q1770" s="7"/>
      <c r="R1770" s="46">
        <f t="shared" si="385"/>
        <v>2.5479157179329279E-2</v>
      </c>
      <c r="S1770" s="22">
        <f t="shared" si="392"/>
        <v>1.0028504917557177</v>
      </c>
      <c r="T1770" s="22">
        <f t="shared" si="393"/>
        <v>49.905217566999767</v>
      </c>
      <c r="U1770" s="39"/>
      <c r="V1770" s="39"/>
      <c r="Z1770" s="37"/>
      <c r="AA1770" s="37"/>
    </row>
    <row r="1771" spans="1:27">
      <c r="A1771" s="1">
        <v>2017.11</v>
      </c>
      <c r="B1771" s="11">
        <v>2593.61</v>
      </c>
      <c r="C1771" s="4">
        <f>C1769/3+C1772*2/3</f>
        <v>48.676666666666662</v>
      </c>
      <c r="D1771" s="11">
        <f>D1769/3+D1772*2/3</f>
        <v>108.94666666666666</v>
      </c>
      <c r="E1771" s="11">
        <v>246.66900000000001</v>
      </c>
      <c r="F1771" s="5">
        <f t="shared" si="389"/>
        <v>2017.8749999998665</v>
      </c>
      <c r="G1771" s="22">
        <v>2.35</v>
      </c>
      <c r="H1771" s="22">
        <f>G1771+100*variable_alloc_parm!B$8</f>
        <v>2.35</v>
      </c>
      <c r="I1771" s="4">
        <f t="shared" si="386"/>
        <v>3203.7790196579226</v>
      </c>
      <c r="J1771" s="4">
        <f t="shared" si="387"/>
        <v>60.128270408252895</v>
      </c>
      <c r="K1771" s="33">
        <f t="shared" si="390"/>
        <v>1908920.5145636739</v>
      </c>
      <c r="L1771" s="4">
        <f t="shared" si="391"/>
        <v>134.57730534981425</v>
      </c>
      <c r="M1771" s="33">
        <f t="shared" si="388"/>
        <v>80185.736094991284</v>
      </c>
      <c r="N1771" s="15">
        <f t="shared" si="383"/>
        <v>31.298913333880272</v>
      </c>
      <c r="O1771" s="6"/>
      <c r="P1771" s="7">
        <f t="shared" si="384"/>
        <v>34.172935972227101</v>
      </c>
      <c r="Q1771" s="7"/>
      <c r="R1771" s="46">
        <f t="shared" si="385"/>
        <v>2.4588565855586074E-2</v>
      </c>
      <c r="S1771" s="22">
        <f t="shared" si="392"/>
        <v>0.99754979283024348</v>
      </c>
      <c r="T1771" s="22">
        <f t="shared" si="393"/>
        <v>50.04625461881735</v>
      </c>
      <c r="U1771" s="39"/>
      <c r="V1771" s="39"/>
      <c r="Z1771" s="37"/>
      <c r="AA1771" s="37"/>
    </row>
    <row r="1772" spans="1:27">
      <c r="A1772" s="1">
        <v>2017.12</v>
      </c>
      <c r="B1772" s="11">
        <v>2664.34</v>
      </c>
      <c r="C1772" s="4">
        <v>48.93</v>
      </c>
      <c r="D1772" s="11">
        <v>109.88</v>
      </c>
      <c r="E1772" s="11">
        <v>246.524</v>
      </c>
      <c r="F1772" s="5">
        <f t="shared" si="389"/>
        <v>2017.9583333331998</v>
      </c>
      <c r="G1772" s="22">
        <v>2.4</v>
      </c>
      <c r="H1772" s="22">
        <f>G1772+100*variable_alloc_parm!B$8</f>
        <v>2.4</v>
      </c>
      <c r="I1772" s="4">
        <f t="shared" si="386"/>
        <v>3293.0846408463281</v>
      </c>
      <c r="J1772" s="4">
        <f t="shared" si="387"/>
        <v>60.476752770521337</v>
      </c>
      <c r="K1772" s="33">
        <f t="shared" si="390"/>
        <v>1965134.6835441703</v>
      </c>
      <c r="L1772" s="4">
        <f t="shared" si="391"/>
        <v>135.81004689198619</v>
      </c>
      <c r="M1772" s="33">
        <f t="shared" si="388"/>
        <v>81044.085600123639</v>
      </c>
      <c r="N1772" s="15">
        <f t="shared" si="383"/>
        <v>32.086132007705991</v>
      </c>
      <c r="O1772" s="6"/>
      <c r="P1772" s="7">
        <f t="shared" si="384"/>
        <v>35.017141106605777</v>
      </c>
      <c r="Q1772" s="7"/>
      <c r="R1772" s="46">
        <f t="shared" si="385"/>
        <v>2.3313129772496815E-2</v>
      </c>
      <c r="S1772" s="22">
        <f t="shared" si="392"/>
        <v>0.98626540285410402</v>
      </c>
      <c r="T1772" s="22">
        <f t="shared" si="393"/>
        <v>49.952994909684698</v>
      </c>
      <c r="U1772" s="39"/>
      <c r="V1772" s="39"/>
      <c r="Z1772" s="37"/>
      <c r="AA1772" s="37"/>
    </row>
    <row r="1773" spans="1:27">
      <c r="A1773" s="1">
        <v>2018.01</v>
      </c>
      <c r="B1773" s="11">
        <v>2789.8</v>
      </c>
      <c r="C1773" s="4">
        <f>C1772*2/3+C1775/3</f>
        <v>49.286666666666662</v>
      </c>
      <c r="D1773" s="11">
        <f>D1772*2/3+D1775/3</f>
        <v>111.73333333333332</v>
      </c>
      <c r="E1773" s="11">
        <v>247.86699999999999</v>
      </c>
      <c r="F1773" s="5">
        <f t="shared" si="389"/>
        <v>2018.041666666533</v>
      </c>
      <c r="G1773" s="22">
        <v>2.58</v>
      </c>
      <c r="H1773" s="22">
        <f>G1773+100*variable_alloc_parm!B$8</f>
        <v>2.58</v>
      </c>
      <c r="I1773" s="4">
        <f t="shared" si="386"/>
        <v>3429.4684649428937</v>
      </c>
      <c r="J1773" s="4">
        <f t="shared" si="387"/>
        <v>60.587522071648642</v>
      </c>
      <c r="K1773" s="33">
        <f t="shared" si="390"/>
        <v>2049534.114494175</v>
      </c>
      <c r="L1773" s="4">
        <f t="shared" si="391"/>
        <v>137.3524780090398</v>
      </c>
      <c r="M1773" s="33">
        <f t="shared" si="388"/>
        <v>82085.195495309963</v>
      </c>
      <c r="N1773" s="15">
        <f t="shared" si="383"/>
        <v>33.30734382803066</v>
      </c>
      <c r="O1773" s="6"/>
      <c r="P1773" s="7">
        <f t="shared" si="384"/>
        <v>36.333940411695849</v>
      </c>
      <c r="Q1773" s="7"/>
      <c r="R1773" s="46">
        <f t="shared" si="385"/>
        <v>2.0418663333554899E-2</v>
      </c>
      <c r="S1773" s="22">
        <f t="shared" si="392"/>
        <v>0.97799847417367836</v>
      </c>
      <c r="T1773" s="22">
        <f t="shared" si="393"/>
        <v>48.999971277655213</v>
      </c>
      <c r="U1773" s="39"/>
      <c r="V1773" s="39"/>
      <c r="Z1773" s="37"/>
      <c r="AA1773" s="37"/>
    </row>
    <row r="1774" spans="1:27">
      <c r="A1774" s="1">
        <v>2018.02</v>
      </c>
      <c r="B1774" s="11">
        <v>2705.16</v>
      </c>
      <c r="C1774" s="4">
        <f>C1772/3+C1775*2/3</f>
        <v>49.643333333333331</v>
      </c>
      <c r="D1774" s="11">
        <f>D1772/3+D1775*2/3</f>
        <v>113.58666666666666</v>
      </c>
      <c r="E1774" s="11">
        <v>248.99100000000001</v>
      </c>
      <c r="F1774" s="5">
        <f t="shared" si="389"/>
        <v>2018.1249999998663</v>
      </c>
      <c r="G1774" s="22">
        <v>2.86</v>
      </c>
      <c r="H1774" s="22">
        <f>G1774+100*variable_alloc_parm!B$8</f>
        <v>2.86</v>
      </c>
      <c r="I1774" s="4">
        <f t="shared" si="386"/>
        <v>3310.4098220417609</v>
      </c>
      <c r="J1774" s="4">
        <f t="shared" si="387"/>
        <v>60.750483618551144</v>
      </c>
      <c r="K1774" s="33">
        <f t="shared" si="390"/>
        <v>1981407.2593894957</v>
      </c>
      <c r="L1774" s="4">
        <f t="shared" si="391"/>
        <v>139.00043508935397</v>
      </c>
      <c r="M1774" s="33">
        <f t="shared" si="388"/>
        <v>83197.092187962335</v>
      </c>
      <c r="N1774" s="15">
        <f t="shared" si="383"/>
        <v>32.03538233925029</v>
      </c>
      <c r="O1774" s="6"/>
      <c r="P1774" s="7">
        <f t="shared" si="384"/>
        <v>34.934084784156298</v>
      </c>
      <c r="Q1774" s="7"/>
      <c r="R1774" s="46">
        <f t="shared" si="385"/>
        <v>1.8975837596655443E-2</v>
      </c>
      <c r="S1774" s="22">
        <f t="shared" si="392"/>
        <v>1.0041100839387809</v>
      </c>
      <c r="T1774" s="22">
        <f t="shared" si="393"/>
        <v>47.705567186833449</v>
      </c>
      <c r="U1774" s="39"/>
      <c r="V1774" s="39"/>
      <c r="Z1774" s="37"/>
      <c r="AA1774" s="37"/>
    </row>
    <row r="1775" spans="1:27">
      <c r="A1775" s="1">
        <v>2018.03</v>
      </c>
      <c r="B1775" s="11">
        <v>2702.77</v>
      </c>
      <c r="C1775" s="4">
        <v>50</v>
      </c>
      <c r="D1775" s="11">
        <v>115.44</v>
      </c>
      <c r="E1775" s="11">
        <v>249.554</v>
      </c>
      <c r="F1775" s="5">
        <f t="shared" si="389"/>
        <v>2018.2083333331996</v>
      </c>
      <c r="G1775" s="22">
        <v>2.84</v>
      </c>
      <c r="H1775" s="22">
        <f>G1775+100*variable_alloc_parm!B$8</f>
        <v>2.84</v>
      </c>
      <c r="I1775" s="4">
        <f t="shared" si="386"/>
        <v>3300.0233175985963</v>
      </c>
      <c r="J1775" s="4">
        <f t="shared" si="387"/>
        <v>61.048911257683713</v>
      </c>
      <c r="K1775" s="33">
        <f t="shared" si="390"/>
        <v>1978235.5476662298</v>
      </c>
      <c r="L1775" s="4">
        <f t="shared" si="391"/>
        <v>140.94972631174016</v>
      </c>
      <c r="M1775" s="33">
        <f t="shared" si="388"/>
        <v>84493.875402860605</v>
      </c>
      <c r="N1775" s="15">
        <f t="shared" si="383"/>
        <v>31.808409057643122</v>
      </c>
      <c r="O1775" s="6"/>
      <c r="P1775" s="7">
        <f t="shared" si="384"/>
        <v>34.675728647302464</v>
      </c>
      <c r="Q1775" s="7"/>
      <c r="R1775" s="46">
        <f t="shared" si="385"/>
        <v>1.8751132383798625E-2</v>
      </c>
      <c r="S1775" s="22">
        <f t="shared" si="392"/>
        <v>0.99978023319015985</v>
      </c>
      <c r="T1775" s="22">
        <f t="shared" si="393"/>
        <v>47.793573784582307</v>
      </c>
      <c r="U1775" s="39"/>
      <c r="V1775" s="39"/>
      <c r="Z1775" s="37"/>
      <c r="AA1775" s="37"/>
    </row>
    <row r="1776" spans="1:27">
      <c r="A1776" s="1">
        <v>2018.04</v>
      </c>
      <c r="B1776" s="11">
        <v>2653.63</v>
      </c>
      <c r="C1776" s="4">
        <f>C1775*2/3+C1778/3</f>
        <v>50.33</v>
      </c>
      <c r="D1776" s="11">
        <f>D1775*2/3+D1778/3</f>
        <v>117.78666666666666</v>
      </c>
      <c r="E1776" s="11">
        <v>250.54599999999999</v>
      </c>
      <c r="F1776" s="5">
        <f t="shared" si="389"/>
        <v>2018.2916666665328</v>
      </c>
      <c r="G1776" s="22">
        <v>2.87</v>
      </c>
      <c r="H1776" s="22">
        <f>G1776+100*variable_alloc_parm!B$8</f>
        <v>2.87</v>
      </c>
      <c r="I1776" s="4">
        <f t="shared" si="386"/>
        <v>3227.1960478315364</v>
      </c>
      <c r="J1776" s="4">
        <f t="shared" si="387"/>
        <v>61.208524582312236</v>
      </c>
      <c r="K1776" s="33">
        <f t="shared" si="390"/>
        <v>1937636.111116058</v>
      </c>
      <c r="L1776" s="4">
        <f t="shared" si="391"/>
        <v>143.24554107163291</v>
      </c>
      <c r="M1776" s="33">
        <f t="shared" si="388"/>
        <v>86005.848117983071</v>
      </c>
      <c r="N1776" s="15">
        <f t="shared" si="383"/>
        <v>30.970179293325216</v>
      </c>
      <c r="O1776" s="6"/>
      <c r="P1776" s="7">
        <f t="shared" si="384"/>
        <v>33.753721250693452</v>
      </c>
      <c r="Q1776" s="7"/>
      <c r="R1776" s="46">
        <f t="shared" si="385"/>
        <v>1.9090860063881391E-2</v>
      </c>
      <c r="S1776" s="22">
        <f t="shared" si="392"/>
        <v>0.993298828410901</v>
      </c>
      <c r="T1776" s="22">
        <f t="shared" si="393"/>
        <v>47.593880311248526</v>
      </c>
      <c r="U1776" s="39"/>
      <c r="V1776" s="39"/>
      <c r="Z1776" s="37"/>
      <c r="AA1776" s="37"/>
    </row>
    <row r="1777" spans="1:27">
      <c r="A1777" s="1">
        <v>2018.05</v>
      </c>
      <c r="B1777" s="11">
        <v>2701.49</v>
      </c>
      <c r="C1777" s="4">
        <f>C1775/3+C1778*2/3</f>
        <v>50.66</v>
      </c>
      <c r="D1777" s="11">
        <f>D1775/3+D1778*2/3</f>
        <v>120.13333333333333</v>
      </c>
      <c r="E1777" s="11">
        <v>251.58799999999999</v>
      </c>
      <c r="F1777" s="5">
        <f t="shared" si="389"/>
        <v>2018.3749999998661</v>
      </c>
      <c r="G1777" s="22">
        <v>2.976</v>
      </c>
      <c r="H1777" s="22">
        <f>G1777+100*variable_alloc_parm!B$8</f>
        <v>2.976</v>
      </c>
      <c r="I1777" s="4">
        <f t="shared" si="386"/>
        <v>3271.7935791850168</v>
      </c>
      <c r="J1777" s="4">
        <f t="shared" si="387"/>
        <v>61.354683053245786</v>
      </c>
      <c r="K1777" s="33">
        <f t="shared" si="390"/>
        <v>1967482.673450263</v>
      </c>
      <c r="L1777" s="4">
        <f t="shared" si="391"/>
        <v>145.4943267034464</v>
      </c>
      <c r="M1777" s="33">
        <f t="shared" si="388"/>
        <v>87492.551087421496</v>
      </c>
      <c r="N1777" s="15">
        <f t="shared" si="383"/>
        <v>31.243615074864607</v>
      </c>
      <c r="O1777" s="6"/>
      <c r="P1777" s="7">
        <f t="shared" si="384"/>
        <v>34.044187061418874</v>
      </c>
      <c r="Q1777" s="7"/>
      <c r="R1777" s="46">
        <f t="shared" si="385"/>
        <v>1.7318266255325291E-2</v>
      </c>
      <c r="S1777" s="22">
        <f t="shared" si="392"/>
        <v>1.0081593472990933</v>
      </c>
      <c r="T1777" s="22">
        <f t="shared" si="393"/>
        <v>47.079147290191592</v>
      </c>
      <c r="U1777" s="39"/>
      <c r="V1777" s="39"/>
      <c r="Z1777" s="37"/>
      <c r="AA1777" s="37"/>
    </row>
    <row r="1778" spans="1:27">
      <c r="A1778" s="1">
        <v>2018.06</v>
      </c>
      <c r="B1778" s="11">
        <v>2754.35</v>
      </c>
      <c r="C1778" s="4">
        <v>50.99</v>
      </c>
      <c r="D1778" s="11">
        <v>122.48</v>
      </c>
      <c r="E1778" s="11">
        <v>251.989</v>
      </c>
      <c r="F1778" s="5">
        <f t="shared" si="389"/>
        <v>2018.4583333331993</v>
      </c>
      <c r="G1778" s="22">
        <v>2.91</v>
      </c>
      <c r="H1778" s="22">
        <f>G1778+100*variable_alloc_parm!B$8</f>
        <v>2.91</v>
      </c>
      <c r="I1778" s="4">
        <f t="shared" si="386"/>
        <v>3330.5042878855825</v>
      </c>
      <c r="J1778" s="4">
        <f t="shared" si="387"/>
        <v>61.656076257296952</v>
      </c>
      <c r="K1778" s="33">
        <f t="shared" si="390"/>
        <v>2005877.8953837741</v>
      </c>
      <c r="L1778" s="4">
        <f t="shared" si="391"/>
        <v>148.10033771315418</v>
      </c>
      <c r="M1778" s="33">
        <f t="shared" si="388"/>
        <v>89197.060877014432</v>
      </c>
      <c r="N1778" s="15">
        <f t="shared" si="383"/>
        <v>31.630556496454599</v>
      </c>
      <c r="O1778" s="6"/>
      <c r="P1778" s="7">
        <f t="shared" si="384"/>
        <v>34.458919633674263</v>
      </c>
      <c r="Q1778" s="7"/>
      <c r="R1778" s="46">
        <f t="shared" si="385"/>
        <v>1.6730979295013715E-2</v>
      </c>
      <c r="S1778" s="22">
        <f t="shared" si="392"/>
        <v>1.0041476505871525</v>
      </c>
      <c r="T1778" s="22">
        <f t="shared" si="393"/>
        <v>47.387752216668503</v>
      </c>
      <c r="U1778" s="39"/>
      <c r="V1778" s="39"/>
      <c r="Z1778" s="37"/>
      <c r="AA1778" s="37"/>
    </row>
    <row r="1779" spans="1:27">
      <c r="A1779" s="1">
        <v>2018.07</v>
      </c>
      <c r="B1779" s="11">
        <v>2793.64</v>
      </c>
      <c r="C1779" s="4">
        <f>C1778*2/3+C1781/3</f>
        <v>51.44</v>
      </c>
      <c r="D1779" s="11">
        <f>D1778*2/3+D1781/3</f>
        <v>125.11666666666667</v>
      </c>
      <c r="E1779" s="11">
        <v>252.006</v>
      </c>
      <c r="F1779" s="5">
        <f t="shared" si="389"/>
        <v>2018.5416666665326</v>
      </c>
      <c r="G1779" s="22">
        <v>2.89</v>
      </c>
      <c r="H1779" s="22">
        <f>G1779+100*variable_alloc_parm!B$8</f>
        <v>2.89</v>
      </c>
      <c r="I1779" s="4">
        <f t="shared" si="386"/>
        <v>3377.785084482116</v>
      </c>
      <c r="J1779" s="4">
        <f t="shared" si="387"/>
        <v>62.196011206082403</v>
      </c>
      <c r="K1779" s="33">
        <f t="shared" si="390"/>
        <v>2037475.5042374402</v>
      </c>
      <c r="L1779" s="4">
        <f t="shared" si="391"/>
        <v>151.27833596554581</v>
      </c>
      <c r="M1779" s="33">
        <f t="shared" si="388"/>
        <v>91250.892564959839</v>
      </c>
      <c r="N1779" s="15">
        <f t="shared" si="383"/>
        <v>31.886366962158984</v>
      </c>
      <c r="O1779" s="6"/>
      <c r="P1779" s="7">
        <f t="shared" si="384"/>
        <v>34.731777571325303</v>
      </c>
      <c r="Q1779" s="7"/>
      <c r="R1779" s="46">
        <f t="shared" si="385"/>
        <v>1.6153150850947935E-2</v>
      </c>
      <c r="S1779" s="22">
        <f t="shared" si="392"/>
        <v>1.0024083333333333</v>
      </c>
      <c r="T1779" s="22">
        <f t="shared" si="393"/>
        <v>47.581090079413954</v>
      </c>
      <c r="U1779" s="39"/>
      <c r="V1779" s="39"/>
      <c r="Z1779" s="37"/>
      <c r="AA1779" s="37"/>
    </row>
    <row r="1780" spans="1:27">
      <c r="A1780" s="1">
        <v>2018.08</v>
      </c>
      <c r="B1780" s="11">
        <v>2857.82</v>
      </c>
      <c r="C1780" s="4">
        <f>C1778/3+C1781*2/3</f>
        <v>51.89</v>
      </c>
      <c r="D1780" s="11">
        <f>D1778/3+D1781*2/3</f>
        <v>127.75333333333333</v>
      </c>
      <c r="E1780" s="11">
        <v>252.14599999999999</v>
      </c>
      <c r="F1780" s="5">
        <f>F1779+1/12</f>
        <v>2018.6249999998658</v>
      </c>
      <c r="G1780" s="22">
        <v>2.89</v>
      </c>
      <c r="H1780" s="22">
        <f>G1780+100*variable_alloc_parm!B$8</f>
        <v>2.89</v>
      </c>
      <c r="I1780" s="4">
        <f t="shared" si="386"/>
        <v>3453.4664599081493</v>
      </c>
      <c r="J1780" s="4">
        <f t="shared" si="387"/>
        <v>62.705269962640699</v>
      </c>
      <c r="K1780" s="33">
        <f t="shared" si="390"/>
        <v>2086278.3879997849</v>
      </c>
      <c r="L1780" s="4">
        <f t="shared" si="391"/>
        <v>154.38055994014053</v>
      </c>
      <c r="M1780" s="33">
        <f t="shared" si="388"/>
        <v>93263.053071315138</v>
      </c>
      <c r="N1780" s="15">
        <f t="shared" si="383"/>
        <v>32.390276880301116</v>
      </c>
      <c r="O1780" s="6"/>
      <c r="P1780" s="7">
        <f t="shared" si="384"/>
        <v>35.274629408295588</v>
      </c>
      <c r="Q1780" s="7"/>
      <c r="R1780" s="46">
        <f t="shared" si="385"/>
        <v>1.6127083652587602E-2</v>
      </c>
      <c r="S1780" s="22">
        <f t="shared" si="392"/>
        <v>0.99298310639894383</v>
      </c>
      <c r="T1780" s="22">
        <f t="shared" si="393"/>
        <v>47.669198946914648</v>
      </c>
      <c r="U1780" s="39"/>
      <c r="V1780" s="39"/>
      <c r="Z1780" s="37"/>
      <c r="AA1780" s="37"/>
    </row>
    <row r="1781" spans="1:27">
      <c r="A1781" s="1">
        <v>2018.09</v>
      </c>
      <c r="B1781" s="11">
        <v>2901.5</v>
      </c>
      <c r="C1781" s="4">
        <v>52.34</v>
      </c>
      <c r="D1781" s="11">
        <v>130.38999999999999</v>
      </c>
      <c r="E1781" s="11">
        <v>252.43899999999999</v>
      </c>
      <c r="F1781" s="5">
        <f t="shared" si="389"/>
        <v>2018.7083333331991</v>
      </c>
      <c r="G1781" s="22">
        <v>3</v>
      </c>
      <c r="H1781" s="22">
        <f>G1781+100*variable_alloc_parm!B$8</f>
        <v>3</v>
      </c>
      <c r="I1781" s="4">
        <f t="shared" si="386"/>
        <v>3502.1809229160322</v>
      </c>
      <c r="J1781" s="4">
        <f t="shared" si="387"/>
        <v>63.175650355135318</v>
      </c>
      <c r="K1781" s="33">
        <f t="shared" si="390"/>
        <v>2118887.7769028991</v>
      </c>
      <c r="L1781" s="4">
        <f t="shared" si="391"/>
        <v>157.38389472308162</v>
      </c>
      <c r="M1781" s="33">
        <f t="shared" si="388"/>
        <v>95220.326462301906</v>
      </c>
      <c r="N1781" s="15">
        <f t="shared" si="383"/>
        <v>32.622891120500192</v>
      </c>
      <c r="O1781" s="6"/>
      <c r="P1781" s="7">
        <f t="shared" si="384"/>
        <v>35.522018512241374</v>
      </c>
      <c r="Q1781" s="7"/>
      <c r="R1781" s="46">
        <f t="shared" si="385"/>
        <v>1.5065111583944912E-2</v>
      </c>
      <c r="S1781" s="22">
        <f t="shared" si="392"/>
        <v>0.98973841038753507</v>
      </c>
      <c r="T1781" s="22">
        <f t="shared" si="393"/>
        <v>47.27976896800547</v>
      </c>
      <c r="U1781" s="39"/>
      <c r="V1781" s="39"/>
      <c r="Z1781" s="37"/>
      <c r="AA1781" s="37"/>
    </row>
    <row r="1782" spans="1:27">
      <c r="A1782" s="1">
        <v>2018.1</v>
      </c>
      <c r="B1782" s="11">
        <v>2785.46</v>
      </c>
      <c r="C1782" s="4">
        <f>C1781*2/3+C1784/3</f>
        <v>52.81</v>
      </c>
      <c r="D1782" s="11">
        <f>D1781*2/3+D1784/3</f>
        <v>131.05666666666667</v>
      </c>
      <c r="E1782" s="11">
        <v>252.88499999999999</v>
      </c>
      <c r="F1782" s="5">
        <f t="shared" si="389"/>
        <v>2018.7916666665324</v>
      </c>
      <c r="G1782" s="22">
        <v>3.15</v>
      </c>
      <c r="H1782" s="22">
        <f>G1782+100*variable_alloc_parm!B$8</f>
        <v>3.15</v>
      </c>
      <c r="I1782" s="4">
        <f t="shared" si="386"/>
        <v>3356.1882357593377</v>
      </c>
      <c r="J1782" s="4">
        <f t="shared" si="387"/>
        <v>63.630531664590642</v>
      </c>
      <c r="K1782" s="33">
        <f t="shared" si="390"/>
        <v>2033767.495975164</v>
      </c>
      <c r="L1782" s="4">
        <f t="shared" si="391"/>
        <v>157.90958867996653</v>
      </c>
      <c r="M1782" s="33">
        <f t="shared" si="388"/>
        <v>95689.325568314889</v>
      </c>
      <c r="N1782" s="15">
        <f t="shared" si="383"/>
        <v>31.037961078006497</v>
      </c>
      <c r="O1782" s="6"/>
      <c r="P1782" s="7">
        <f t="shared" si="384"/>
        <v>33.79374384993605</v>
      </c>
      <c r="Q1782" s="7"/>
      <c r="R1782" s="46">
        <f t="shared" si="385"/>
        <v>1.6340087128316708E-2</v>
      </c>
      <c r="S1782" s="22">
        <f t="shared" si="392"/>
        <v>1.0051809433745449</v>
      </c>
      <c r="T1782" s="22">
        <f t="shared" si="393"/>
        <v>46.712074196252551</v>
      </c>
      <c r="U1782" s="39"/>
      <c r="V1782" s="39"/>
      <c r="Z1782" s="37"/>
      <c r="AA1782" s="37"/>
    </row>
    <row r="1783" spans="1:27">
      <c r="A1783" s="1">
        <v>2018.11</v>
      </c>
      <c r="B1783" s="11">
        <v>2723.23</v>
      </c>
      <c r="C1783" s="4">
        <f>C1781/3+C1784*2/3</f>
        <v>53.28</v>
      </c>
      <c r="D1783" s="11">
        <f>D1781/3+D1784*2/3</f>
        <v>131.72333333333333</v>
      </c>
      <c r="E1783" s="11">
        <v>252.03800000000001</v>
      </c>
      <c r="F1783" s="5">
        <f t="shared" si="389"/>
        <v>2018.8749999998656</v>
      </c>
      <c r="G1783" s="22">
        <v>3.12</v>
      </c>
      <c r="H1783" s="22">
        <f>G1783+100*variable_alloc_parm!B$8</f>
        <v>3.12</v>
      </c>
      <c r="I1783" s="4">
        <f t="shared" si="386"/>
        <v>3292.2344289353196</v>
      </c>
      <c r="J1783" s="4">
        <f t="shared" si="387"/>
        <v>64.412572707290181</v>
      </c>
      <c r="K1783" s="33">
        <f t="shared" si="390"/>
        <v>1998265.7654004723</v>
      </c>
      <c r="L1783" s="4">
        <f t="shared" si="391"/>
        <v>159.24622345307719</v>
      </c>
      <c r="M1783" s="33">
        <f t="shared" si="388"/>
        <v>96656.627425680112</v>
      </c>
      <c r="N1783" s="15">
        <f t="shared" si="383"/>
        <v>30.195583406705239</v>
      </c>
      <c r="O1783" s="6"/>
      <c r="P1783" s="7">
        <f t="shared" si="384"/>
        <v>32.880333947031964</v>
      </c>
      <c r="Q1783" s="7"/>
      <c r="R1783" s="46">
        <f t="shared" si="385"/>
        <v>1.9163540746558339E-2</v>
      </c>
      <c r="S1783" s="22">
        <f t="shared" si="392"/>
        <v>1.0276497972023233</v>
      </c>
      <c r="T1783" s="22">
        <f t="shared" si="393"/>
        <v>47.111880916102173</v>
      </c>
      <c r="U1783" s="39"/>
      <c r="V1783" s="39"/>
      <c r="Z1783" s="37"/>
      <c r="AA1783" s="37"/>
    </row>
    <row r="1784" spans="1:27">
      <c r="A1784" s="1">
        <v>2018.12</v>
      </c>
      <c r="B1784" s="11">
        <v>2567.31</v>
      </c>
      <c r="C1784" s="4">
        <v>53.75</v>
      </c>
      <c r="D1784" s="11">
        <v>132.38999999999999</v>
      </c>
      <c r="E1784" s="11">
        <v>251.233</v>
      </c>
      <c r="F1784" s="5">
        <f t="shared" si="389"/>
        <v>2018.9583333331989</v>
      </c>
      <c r="G1784" s="22">
        <v>2.83</v>
      </c>
      <c r="H1784" s="22">
        <f>G1784+100*variable_alloc_parm!B$8</f>
        <v>2.83</v>
      </c>
      <c r="I1784" s="4">
        <f t="shared" si="386"/>
        <v>3113.6807545187139</v>
      </c>
      <c r="J1784" s="4">
        <f t="shared" si="387"/>
        <v>65.18898791161989</v>
      </c>
      <c r="K1784" s="33">
        <f t="shared" si="390"/>
        <v>1893187.4995281261</v>
      </c>
      <c r="L1784" s="4">
        <f t="shared" si="391"/>
        <v>160.56502529524386</v>
      </c>
      <c r="M1784" s="33">
        <f t="shared" si="388"/>
        <v>97627.124524318686</v>
      </c>
      <c r="N1784" s="15">
        <f t="shared" si="383"/>
        <v>28.291857012072867</v>
      </c>
      <c r="O1784" s="6"/>
      <c r="P1784" s="7">
        <f t="shared" si="384"/>
        <v>30.818335095022288</v>
      </c>
      <c r="Q1784" s="7"/>
      <c r="R1784" s="46">
        <f t="shared" si="385"/>
        <v>2.5024375553964886E-2</v>
      </c>
      <c r="S1784" s="22">
        <f t="shared" si="392"/>
        <v>1.0127831755337824</v>
      </c>
      <c r="T1784" s="22">
        <f t="shared" si="393"/>
        <v>48.569644507754305</v>
      </c>
      <c r="U1784" s="39"/>
      <c r="V1784" s="39"/>
      <c r="Z1784" s="37"/>
      <c r="AA1784" s="37"/>
    </row>
    <row r="1785" spans="1:27">
      <c r="A1785" s="1">
        <v>2019.01</v>
      </c>
      <c r="B1785" s="11">
        <v>2607.39</v>
      </c>
      <c r="C1785" s="4">
        <f>C1784*2/3+C1787/3</f>
        <v>54.146666666666668</v>
      </c>
      <c r="D1785" s="11">
        <f>D1784*2/3+D1787/3</f>
        <v>133.05666666666664</v>
      </c>
      <c r="E1785" s="11">
        <v>251.71199999999999</v>
      </c>
      <c r="F1785" s="5">
        <f t="shared" si="389"/>
        <v>2019.0416666665321</v>
      </c>
      <c r="G1785" s="22">
        <v>2.71</v>
      </c>
      <c r="H1785" s="22">
        <f>G1785+100*variable_alloc_parm!B$8</f>
        <v>2.71</v>
      </c>
      <c r="I1785" s="4">
        <f t="shared" si="386"/>
        <v>3156.2727760297489</v>
      </c>
      <c r="J1785" s="4">
        <f t="shared" si="387"/>
        <v>65.545104458004928</v>
      </c>
      <c r="K1785" s="33">
        <f t="shared" si="390"/>
        <v>1922405.474730056</v>
      </c>
      <c r="L1785" s="4">
        <f t="shared" si="391"/>
        <v>161.06648206415798</v>
      </c>
      <c r="M1785" s="33">
        <f t="shared" si="388"/>
        <v>98101.497838578856</v>
      </c>
      <c r="N1785" s="15">
        <f t="shared" si="383"/>
        <v>28.38016446354758</v>
      </c>
      <c r="O1785" s="6"/>
      <c r="P1785" s="7">
        <f t="shared" si="384"/>
        <v>30.929105694293305</v>
      </c>
      <c r="Q1785" s="7"/>
      <c r="R1785" s="46">
        <f t="shared" si="385"/>
        <v>2.5866221302712586E-2</v>
      </c>
      <c r="S1785" s="22">
        <f t="shared" si="392"/>
        <v>1.0048682752251044</v>
      </c>
      <c r="T1785" s="22">
        <f t="shared" si="393"/>
        <v>49.096910792719015</v>
      </c>
      <c r="U1785" s="39"/>
      <c r="V1785" s="39"/>
      <c r="Z1785" s="37"/>
      <c r="AA1785" s="37"/>
    </row>
    <row r="1786" spans="1:27">
      <c r="A1786" s="1">
        <v>2019.02</v>
      </c>
      <c r="B1786" s="11">
        <v>2754.86</v>
      </c>
      <c r="C1786" s="4">
        <f>C1784/3+C1787*2/3</f>
        <v>54.543333333333337</v>
      </c>
      <c r="D1786" s="11">
        <f>D1784/3+D1787*2/3</f>
        <v>133.7233333333333</v>
      </c>
      <c r="E1786" s="11">
        <v>252.77600000000001</v>
      </c>
      <c r="F1786" s="5">
        <f t="shared" si="389"/>
        <v>2019.1249999998654</v>
      </c>
      <c r="G1786" s="22">
        <v>2.68</v>
      </c>
      <c r="H1786" s="22">
        <f>G1786+100*variable_alloc_parm!B$8</f>
        <v>2.68</v>
      </c>
      <c r="I1786" s="4">
        <f t="shared" si="386"/>
        <v>3320.749762635694</v>
      </c>
      <c r="J1786" s="4">
        <f t="shared" si="387"/>
        <v>65.747356025361071</v>
      </c>
      <c r="K1786" s="33">
        <f t="shared" si="390"/>
        <v>2025921.3110135</v>
      </c>
      <c r="L1786" s="4">
        <f t="shared" si="391"/>
        <v>161.19212135118312</v>
      </c>
      <c r="M1786" s="33">
        <f t="shared" si="388"/>
        <v>98340.006671758936</v>
      </c>
      <c r="N1786" s="15">
        <f t="shared" si="383"/>
        <v>29.541548965131213</v>
      </c>
      <c r="O1786" s="6"/>
      <c r="P1786" s="7">
        <f t="shared" si="384"/>
        <v>32.208640010689486</v>
      </c>
      <c r="Q1786" s="7"/>
      <c r="R1786" s="46">
        <f t="shared" si="385"/>
        <v>2.4705412201290359E-2</v>
      </c>
      <c r="S1786" s="22">
        <f t="shared" si="392"/>
        <v>1.0118535170500875</v>
      </c>
      <c r="T1786" s="22">
        <f t="shared" si="393"/>
        <v>49.128260300190959</v>
      </c>
      <c r="U1786" s="39"/>
      <c r="V1786" s="39"/>
      <c r="Z1786" s="37"/>
      <c r="AA1786" s="37"/>
    </row>
    <row r="1787" spans="1:27">
      <c r="A1787" s="1">
        <v>2019.03</v>
      </c>
      <c r="B1787" s="11">
        <v>2803.98</v>
      </c>
      <c r="C1787" s="19">
        <v>54.94</v>
      </c>
      <c r="D1787" s="11">
        <v>134.38999999999999</v>
      </c>
      <c r="E1787" s="11">
        <v>254.202</v>
      </c>
      <c r="F1787" s="5">
        <f t="shared" si="389"/>
        <v>2019.2083333331987</v>
      </c>
      <c r="G1787" s="22">
        <v>2.57</v>
      </c>
      <c r="H1787" s="22">
        <f>G1787+100*variable_alloc_parm!B$8</f>
        <v>2.57</v>
      </c>
      <c r="I1787" s="4">
        <f t="shared" si="386"/>
        <v>3360.9991502820599</v>
      </c>
      <c r="J1787" s="4">
        <f t="shared" si="387"/>
        <v>65.853998001589289</v>
      </c>
      <c r="K1787" s="33">
        <f t="shared" si="390"/>
        <v>2053824.6512153151</v>
      </c>
      <c r="L1787" s="4">
        <f t="shared" si="391"/>
        <v>161.08698200643585</v>
      </c>
      <c r="M1787" s="33">
        <f t="shared" si="388"/>
        <v>98436.327961264396</v>
      </c>
      <c r="N1787" s="15">
        <f t="shared" si="383"/>
        <v>29.576196014784824</v>
      </c>
      <c r="O1787" s="6"/>
      <c r="P1787" s="7">
        <f t="shared" si="384"/>
        <v>32.26103863164942</v>
      </c>
      <c r="Q1787" s="7"/>
      <c r="R1787" s="46">
        <f t="shared" si="385"/>
        <v>2.6091124483199845E-2</v>
      </c>
      <c r="S1787" s="22">
        <f t="shared" si="392"/>
        <v>1.0056466121980145</v>
      </c>
      <c r="T1787" s="22">
        <f t="shared" si="393"/>
        <v>49.431740807206211</v>
      </c>
      <c r="U1787" s="39"/>
      <c r="V1787" s="39"/>
      <c r="Z1787" s="37"/>
      <c r="AA1787" s="37"/>
    </row>
    <row r="1788" spans="1:27">
      <c r="A1788" s="1">
        <v>2019.04</v>
      </c>
      <c r="B1788" s="11">
        <v>2903.8</v>
      </c>
      <c r="C1788" s="4">
        <f>C1787*2/3+C1790/3</f>
        <v>55.319091580592705</v>
      </c>
      <c r="D1788" s="11">
        <f>D1787*2/3+D1790/3</f>
        <v>134.68333333333334</v>
      </c>
      <c r="E1788" s="11">
        <v>255.548</v>
      </c>
      <c r="F1788" s="5">
        <f t="shared" si="389"/>
        <v>2019.2916666665319</v>
      </c>
      <c r="G1788" s="22">
        <v>2.5299999999999998</v>
      </c>
      <c r="H1788" s="22">
        <f>G1788+100*variable_alloc_parm!B$8</f>
        <v>2.5299999999999998</v>
      </c>
      <c r="I1788" s="4">
        <f t="shared" si="386"/>
        <v>3462.3157293346071</v>
      </c>
      <c r="J1788" s="4">
        <f t="shared" si="387"/>
        <v>65.959143505746866</v>
      </c>
      <c r="K1788" s="33">
        <f t="shared" si="390"/>
        <v>2119095.5783219999</v>
      </c>
      <c r="L1788" s="4">
        <f t="shared" si="391"/>
        <v>160.588271740208</v>
      </c>
      <c r="M1788" s="33">
        <f t="shared" si="388"/>
        <v>98287.366946874667</v>
      </c>
      <c r="N1788" s="15">
        <f t="shared" si="383"/>
        <v>30.133517171387521</v>
      </c>
      <c r="O1788" s="6"/>
      <c r="P1788" s="7">
        <f t="shared" si="384"/>
        <v>32.883690363719687</v>
      </c>
      <c r="Q1788" s="7"/>
      <c r="R1788" s="46">
        <f t="shared" si="385"/>
        <v>2.6149618052130178E-2</v>
      </c>
      <c r="S1788" s="22">
        <f t="shared" si="392"/>
        <v>1.0135705386413667</v>
      </c>
      <c r="T1788" s="22">
        <f t="shared" si="393"/>
        <v>49.449029984294569</v>
      </c>
      <c r="U1788" s="39"/>
      <c r="V1788" s="39"/>
      <c r="Z1788" s="37"/>
      <c r="AA1788" s="37"/>
    </row>
    <row r="1789" spans="1:27">
      <c r="A1789" s="1">
        <v>2019.05</v>
      </c>
      <c r="B1789" s="11">
        <v>2854.71</v>
      </c>
      <c r="C1789" s="4">
        <f>C1787/3+C1790*2/3</f>
        <v>55.698183161185412</v>
      </c>
      <c r="D1789" s="11">
        <f>D1787/3+D1790*2/3</f>
        <v>134.97666666666666</v>
      </c>
      <c r="E1789" s="11">
        <v>256.09199999999998</v>
      </c>
      <c r="F1789" s="5">
        <f t="shared" si="389"/>
        <v>2019.3749999998652</v>
      </c>
      <c r="G1789" s="22">
        <v>2.4</v>
      </c>
      <c r="H1789" s="22">
        <f>G1789+100*variable_alloc_parm!B$8</f>
        <v>2.4</v>
      </c>
      <c r="I1789" s="4">
        <f t="shared" si="386"/>
        <v>3396.5533363010172</v>
      </c>
      <c r="J1789" s="4">
        <f t="shared" si="387"/>
        <v>66.270076414777492</v>
      </c>
      <c r="K1789" s="33">
        <f t="shared" si="390"/>
        <v>2082226.0125598912</v>
      </c>
      <c r="L1789" s="4">
        <f t="shared" si="391"/>
        <v>160.59615424665097</v>
      </c>
      <c r="M1789" s="33">
        <f t="shared" si="388"/>
        <v>98452.006130906098</v>
      </c>
      <c r="N1789" s="15">
        <f t="shared" si="383"/>
        <v>29.242030936939852</v>
      </c>
      <c r="O1789" s="6"/>
      <c r="P1789" s="7">
        <f t="shared" si="384"/>
        <v>31.926648340129908</v>
      </c>
      <c r="Q1789" s="7"/>
      <c r="R1789" s="46">
        <f t="shared" si="385"/>
        <v>2.8384138933322749E-2</v>
      </c>
      <c r="S1789" s="22">
        <f t="shared" si="392"/>
        <v>1.0324722275649159</v>
      </c>
      <c r="T1789" s="22">
        <f t="shared" si="393"/>
        <v>50.013613048112227</v>
      </c>
      <c r="U1789" s="39"/>
      <c r="V1789" s="39"/>
      <c r="Z1789" s="37"/>
      <c r="AA1789" s="37"/>
    </row>
    <row r="1790" spans="1:27">
      <c r="A1790" s="1">
        <v>2019.06</v>
      </c>
      <c r="B1790" s="11">
        <v>2890.17</v>
      </c>
      <c r="C1790" s="19">
        <v>56.077274741778119</v>
      </c>
      <c r="D1790" s="11">
        <v>135.27000000000001</v>
      </c>
      <c r="E1790" s="11">
        <v>256.14299999999997</v>
      </c>
      <c r="F1790" s="5">
        <f t="shared" si="389"/>
        <v>2019.4583333331984</v>
      </c>
      <c r="G1790" s="22">
        <v>2.06</v>
      </c>
      <c r="H1790" s="22">
        <f>G1790+100*variable_alloc_parm!B$8</f>
        <v>2.06</v>
      </c>
      <c r="I1790" s="4">
        <f t="shared" si="386"/>
        <v>3438.0592052095908</v>
      </c>
      <c r="J1790" s="4">
        <f t="shared" si="387"/>
        <v>66.707837472895207</v>
      </c>
      <c r="K1790" s="33">
        <f t="shared" si="390"/>
        <v>2111078.6924428353</v>
      </c>
      <c r="L1790" s="4">
        <f t="shared" si="391"/>
        <v>160.91311884377092</v>
      </c>
      <c r="M1790" s="33">
        <f t="shared" si="388"/>
        <v>98805.819286319616</v>
      </c>
      <c r="N1790" s="15">
        <f t="shared" si="383"/>
        <v>29.283796275306265</v>
      </c>
      <c r="O1790" s="6"/>
      <c r="P1790" s="7">
        <f t="shared" si="384"/>
        <v>31.987942034596209</v>
      </c>
      <c r="Q1790" s="7"/>
      <c r="R1790" s="46">
        <f t="shared" si="385"/>
        <v>3.0885119389954169E-2</v>
      </c>
      <c r="S1790" s="22">
        <f t="shared" si="392"/>
        <v>1.0410658037704619</v>
      </c>
      <c r="T1790" s="22">
        <f t="shared" si="393"/>
        <v>51.62738502413935</v>
      </c>
      <c r="U1790" s="39"/>
      <c r="V1790" s="39"/>
      <c r="Z1790" s="37"/>
      <c r="AA1790" s="37"/>
    </row>
    <row r="1791" spans="1:27">
      <c r="A1791" s="1">
        <v>2019.07</v>
      </c>
      <c r="B1791" s="11">
        <v>2996.1136363636365</v>
      </c>
      <c r="C1791" s="4">
        <f>C1790*2/3+C1793/3</f>
        <v>56.458183161185417</v>
      </c>
      <c r="D1791" s="11">
        <f>D1790*2/3+D1793/3</f>
        <v>134.48000000000002</v>
      </c>
      <c r="E1791" s="11">
        <v>256.57100000000003</v>
      </c>
      <c r="F1791" s="5">
        <f t="shared" si="389"/>
        <v>2019.5416666665317</v>
      </c>
      <c r="G1791" s="22">
        <v>1.63</v>
      </c>
      <c r="H1791" s="22">
        <f>G1791+100*variable_alloc_parm!B$8</f>
        <v>1.63</v>
      </c>
      <c r="I1791" s="4">
        <f t="shared" si="386"/>
        <v>3558.1411188326042</v>
      </c>
      <c r="J1791" s="4">
        <f t="shared" si="387"/>
        <v>67.048919828091229</v>
      </c>
      <c r="K1791" s="33">
        <f>K1790*((I1791+(J1791/12))/I1790)</f>
        <v>2188243.6903468869</v>
      </c>
      <c r="L1791" s="4">
        <f t="shared" si="391"/>
        <v>159.70649839615547</v>
      </c>
      <c r="M1791" s="33">
        <f t="shared" si="388"/>
        <v>98218.908624243311</v>
      </c>
      <c r="N1791" s="15">
        <f t="shared" si="383"/>
        <v>29.986685335042523</v>
      </c>
      <c r="O1791" s="6"/>
      <c r="P1791" s="7">
        <f>K1791/AVERAGE(M1671:M1790)</f>
        <v>32.770388154606181</v>
      </c>
      <c r="Q1791" s="7"/>
      <c r="R1791" s="46">
        <f t="shared" si="385"/>
        <v>3.4716014055352379E-2</v>
      </c>
      <c r="S1791" s="22">
        <f t="shared" si="392"/>
        <v>1.0013583333333334</v>
      </c>
      <c r="T1791" s="22">
        <f t="shared" si="393"/>
        <v>53.657845958539426</v>
      </c>
      <c r="U1791" s="39"/>
      <c r="V1791" s="39"/>
      <c r="Z1791" s="37"/>
      <c r="AA1791" s="37"/>
    </row>
    <row r="1792" spans="1:27">
      <c r="A1792" s="1">
        <v>2019.08</v>
      </c>
      <c r="B1792" s="24">
        <v>2897.4981818181818</v>
      </c>
      <c r="C1792" s="4">
        <f>C1790/3+C1793*2/3</f>
        <v>56.839091580592708</v>
      </c>
      <c r="D1792" s="11">
        <f>D1790/3+D1793*2/3</f>
        <v>133.69</v>
      </c>
      <c r="E1792" s="11">
        <v>256.55799999999999</v>
      </c>
      <c r="F1792" s="5">
        <f t="shared" si="389"/>
        <v>2019.6249999998649</v>
      </c>
      <c r="G1792" s="22">
        <v>1.63</v>
      </c>
      <c r="H1792" s="22">
        <f>G1792+100*variable_alloc_parm!B$8</f>
        <v>1.63</v>
      </c>
      <c r="I1792" s="4">
        <f t="shared" si="386"/>
        <v>3441.2011942718609</v>
      </c>
      <c r="J1792" s="4">
        <f t="shared" si="387"/>
        <v>67.504701488967797</v>
      </c>
      <c r="K1792" s="33">
        <f t="shared" si="390"/>
        <v>2119785.6624489455</v>
      </c>
      <c r="L1792" s="4">
        <f t="shared" si="391"/>
        <v>158.77635076668827</v>
      </c>
      <c r="M1792" s="33">
        <f t="shared" si="388"/>
        <v>97806.496304673972</v>
      </c>
      <c r="N1792" s="15">
        <f t="shared" si="383"/>
        <v>28.705397371833072</v>
      </c>
      <c r="O1792" s="6"/>
      <c r="P1792" s="7">
        <f t="shared" si="384"/>
        <v>31.38611285417003</v>
      </c>
      <c r="Q1792" s="7"/>
      <c r="R1792" s="46">
        <f t="shared" si="385"/>
        <v>3.5971412380679191E-2</v>
      </c>
      <c r="S1792" s="22">
        <f t="shared" si="392"/>
        <v>0.99497440143010019</v>
      </c>
      <c r="T1792" s="22">
        <f t="shared" si="393"/>
        <v>53.733453778621382</v>
      </c>
      <c r="U1792" s="39"/>
      <c r="V1792" s="39"/>
      <c r="Z1792" s="37"/>
      <c r="AA1792" s="37"/>
    </row>
    <row r="1793" spans="1:27">
      <c r="A1793" s="1">
        <v>2019.09</v>
      </c>
      <c r="B1793" s="24">
        <v>2982.1559999999999</v>
      </c>
      <c r="C1793" s="4">
        <v>57.22</v>
      </c>
      <c r="D1793" s="11">
        <v>132.9</v>
      </c>
      <c r="E1793" s="11">
        <v>256.75900000000001</v>
      </c>
      <c r="F1793" s="5">
        <f t="shared" si="389"/>
        <v>2019.7083333331982</v>
      </c>
      <c r="G1793" s="22">
        <v>1.7</v>
      </c>
      <c r="H1793" s="22">
        <f>G1793+100*variable_alloc_parm!B$8</f>
        <v>1.7</v>
      </c>
      <c r="I1793" s="4">
        <f t="shared" si="386"/>
        <v>3538.9720835491648</v>
      </c>
      <c r="J1793" s="4">
        <f t="shared" si="387"/>
        <v>67.903886523938795</v>
      </c>
      <c r="K1793" s="33">
        <f t="shared" si="390"/>
        <v>2183498.4352106876</v>
      </c>
      <c r="L1793" s="4">
        <f t="shared" si="391"/>
        <v>157.71454944130488</v>
      </c>
      <c r="M1793" s="33">
        <f t="shared" si="388"/>
        <v>97307.767279612599</v>
      </c>
      <c r="N1793" s="15">
        <f t="shared" ref="N1793:N1801" si="394">I1793/AVERAGE(L1673:L1792)</f>
        <v>29.229520233035277</v>
      </c>
      <c r="O1793" s="6"/>
      <c r="P1793" s="7">
        <f t="shared" ref="P1793:P1800" si="395">K1793/AVERAGE(M1673:M1792)</f>
        <v>31.974134120476858</v>
      </c>
      <c r="Q1793" s="7"/>
      <c r="R1793" s="46">
        <f t="shared" ref="R1793:R1806" si="396">1/N1793-(H1793/100-(((E1793/E1673)^(1/10))-1))</f>
        <v>3.4662807416811853E-2</v>
      </c>
      <c r="S1793" s="22">
        <f t="shared" si="392"/>
        <v>1.0005051189267946</v>
      </c>
      <c r="T1793" s="22">
        <f t="shared" si="393"/>
        <v>53.421557966589454</v>
      </c>
      <c r="U1793" s="39"/>
      <c r="V1793" s="39"/>
      <c r="Z1793" s="37"/>
      <c r="AA1793" s="37"/>
    </row>
    <row r="1794" spans="1:27">
      <c r="A1794" s="1">
        <v>2019.1</v>
      </c>
      <c r="B1794" s="24">
        <v>2977.68</v>
      </c>
      <c r="C1794" s="4">
        <f>C1793*2/3+C1796/3</f>
        <v>57.56</v>
      </c>
      <c r="D1794" s="11">
        <f>D1793*2/3+D1796/3</f>
        <v>135.09</v>
      </c>
      <c r="E1794" s="11">
        <v>257.346</v>
      </c>
      <c r="F1794" s="5">
        <f t="shared" si="389"/>
        <v>2019.7916666665315</v>
      </c>
      <c r="G1794" s="22">
        <v>1.71</v>
      </c>
      <c r="H1794" s="22">
        <f>G1794+100*variable_alloc_parm!B$8</f>
        <v>1.71</v>
      </c>
      <c r="I1794" s="4">
        <f t="shared" si="386"/>
        <v>3525.6001492154537</v>
      </c>
      <c r="J1794" s="4">
        <f t="shared" si="387"/>
        <v>68.151562487856822</v>
      </c>
      <c r="K1794" s="33">
        <f t="shared" si="390"/>
        <v>2178752.1808013837</v>
      </c>
      <c r="L1794" s="4">
        <f t="shared" si="391"/>
        <v>159.94778624886342</v>
      </c>
      <c r="M1794" s="33">
        <f t="shared" si="388"/>
        <v>98844.614634365978</v>
      </c>
      <c r="N1794" s="15">
        <f t="shared" si="394"/>
        <v>28.84112288195341</v>
      </c>
      <c r="O1794" s="6"/>
      <c r="P1794" s="7">
        <f t="shared" si="395"/>
        <v>31.56428123057065</v>
      </c>
      <c r="Q1794" s="7"/>
      <c r="R1794" s="46">
        <f t="shared" si="396"/>
        <v>3.5157941464796741E-2</v>
      </c>
      <c r="S1794" s="22">
        <f t="shared" si="392"/>
        <v>0.99235361515253806</v>
      </c>
      <c r="T1794" s="22">
        <f t="shared" si="393"/>
        <v>53.326627374930382</v>
      </c>
      <c r="U1794" s="39"/>
      <c r="V1794" s="39"/>
      <c r="Z1794" s="37"/>
      <c r="AA1794" s="37"/>
    </row>
    <row r="1795" spans="1:27">
      <c r="A1795" s="1">
        <v>2019.11</v>
      </c>
      <c r="B1795" s="24">
        <v>3104.9044999999996</v>
      </c>
      <c r="C1795" s="4">
        <f>C1793/3+C1796*2/3</f>
        <v>57.900000000000006</v>
      </c>
      <c r="D1795" s="11">
        <f>D1793/3+D1796*2/3</f>
        <v>137.28</v>
      </c>
      <c r="E1795" s="11">
        <v>257.20800000000003</v>
      </c>
      <c r="F1795" s="5">
        <f t="shared" si="389"/>
        <v>2019.8749999998647</v>
      </c>
      <c r="G1795" s="22">
        <v>1.81</v>
      </c>
      <c r="H1795" s="22">
        <f>G1795+100*variable_alloc_parm!B$8</f>
        <v>1.81</v>
      </c>
      <c r="I1795" s="4">
        <f t="shared" si="386"/>
        <v>3678.2075252324967</v>
      </c>
      <c r="J1795" s="4">
        <f t="shared" si="387"/>
        <v>68.590906970234215</v>
      </c>
      <c r="K1795" s="33">
        <f t="shared" si="390"/>
        <v>2276592.8852818152</v>
      </c>
      <c r="L1795" s="4">
        <f t="shared" si="391"/>
        <v>162.62797424652422</v>
      </c>
      <c r="M1795" s="33">
        <f t="shared" si="388"/>
        <v>100657.09631052664</v>
      </c>
      <c r="N1795" s="15">
        <f t="shared" si="394"/>
        <v>29.836867659083435</v>
      </c>
      <c r="O1795" s="6"/>
      <c r="P1795" s="7">
        <f t="shared" si="395"/>
        <v>32.663322842581977</v>
      </c>
      <c r="Q1795" s="7"/>
      <c r="R1795" s="46">
        <f t="shared" si="396"/>
        <v>3.2874241630862971E-2</v>
      </c>
      <c r="S1795" s="22">
        <f t="shared" si="392"/>
        <v>0.99698360950010423</v>
      </c>
      <c r="T1795" s="22">
        <f t="shared" si="393"/>
        <v>52.947264060961942</v>
      </c>
      <c r="U1795" s="39"/>
      <c r="V1795" s="39"/>
      <c r="Z1795" s="37"/>
      <c r="AA1795" s="37"/>
    </row>
    <row r="1796" spans="1:27">
      <c r="A1796" s="1">
        <v>2019.12</v>
      </c>
      <c r="B1796" s="24">
        <v>3176.7495238095235</v>
      </c>
      <c r="C1796" s="4">
        <v>58.24</v>
      </c>
      <c r="D1796" s="11">
        <v>139.47</v>
      </c>
      <c r="E1796" s="11">
        <v>256.97399999999999</v>
      </c>
      <c r="F1796" s="5">
        <f t="shared" si="389"/>
        <v>2019.958333333198</v>
      </c>
      <c r="G1796" s="22">
        <v>1.86</v>
      </c>
      <c r="H1796" s="22">
        <f>G1796+100*variable_alloc_parm!B$8</f>
        <v>1.86</v>
      </c>
      <c r="I1796" s="4">
        <f t="shared" si="386"/>
        <v>3766.7451956414347</v>
      </c>
      <c r="J1796" s="4">
        <f t="shared" si="387"/>
        <v>69.056511553698058</v>
      </c>
      <c r="K1796" s="33">
        <f t="shared" si="390"/>
        <v>2334954.2907490903</v>
      </c>
      <c r="L1796" s="4">
        <f t="shared" si="391"/>
        <v>165.37279646968179</v>
      </c>
      <c r="M1796" s="33">
        <f t="shared" si="388"/>
        <v>102512.35499997884</v>
      </c>
      <c r="N1796" s="15">
        <f t="shared" si="394"/>
        <v>30.331822322243294</v>
      </c>
      <c r="O1796" s="6"/>
      <c r="P1796" s="7">
        <f t="shared" si="395"/>
        <v>33.209287577306554</v>
      </c>
      <c r="Q1796" s="7"/>
      <c r="R1796" s="46">
        <f t="shared" si="396"/>
        <v>3.1914083264958287E-2</v>
      </c>
      <c r="S1796" s="22">
        <f t="shared" si="392"/>
        <v>1.0106433946666906</v>
      </c>
      <c r="T1796" s="22">
        <f t="shared" si="393"/>
        <v>52.835622676000852</v>
      </c>
      <c r="U1796" s="39"/>
      <c r="V1796" s="39"/>
      <c r="Z1796" s="37"/>
      <c r="AA1796" s="37"/>
    </row>
    <row r="1797" spans="1:27">
      <c r="A1797" s="1">
        <v>2020.01</v>
      </c>
      <c r="B1797" s="24">
        <v>3278.2028571428577</v>
      </c>
      <c r="C1797" s="4">
        <f>C1796*2/3+C1799/3</f>
        <v>58.686867862126704</v>
      </c>
      <c r="D1797" s="11">
        <f>D1796*2/3+D1799/3</f>
        <v>131.75666666666666</v>
      </c>
      <c r="E1797" s="11">
        <v>257.971</v>
      </c>
      <c r="F1797" s="5">
        <f t="shared" si="389"/>
        <v>2020.0416666665312</v>
      </c>
      <c r="G1797" s="22">
        <v>1.76</v>
      </c>
      <c r="H1797" s="22">
        <f>G1797+100*variable_alloc_parm!B$8</f>
        <v>1.76</v>
      </c>
      <c r="I1797" s="4">
        <f t="shared" si="386"/>
        <v>3872.0182135644277</v>
      </c>
      <c r="J1797" s="4">
        <f t="shared" si="387"/>
        <v>69.317437377030799</v>
      </c>
      <c r="K1797" s="33">
        <f t="shared" si="390"/>
        <v>2403792.3526347298</v>
      </c>
      <c r="L1797" s="4">
        <f t="shared" si="391"/>
        <v>155.62313722601897</v>
      </c>
      <c r="M1797" s="33">
        <f t="shared" ref="M1797:M1802" si="397">L1797*(K1797/I1797)</f>
        <v>96612.589746203957</v>
      </c>
      <c r="N1797" s="15">
        <f t="shared" si="394"/>
        <v>30.985220300230701</v>
      </c>
      <c r="O1797" s="6"/>
      <c r="P1797" s="7">
        <f t="shared" si="395"/>
        <v>33.923158399287807</v>
      </c>
      <c r="Q1797" s="7"/>
      <c r="R1797" s="46">
        <f t="shared" si="396"/>
        <v>3.2265730188327416E-2</v>
      </c>
      <c r="S1797" s="22">
        <f t="shared" si="392"/>
        <v>1.0254101377073785</v>
      </c>
      <c r="T1797" s="22">
        <f t="shared" si="393"/>
        <v>53.191601882673268</v>
      </c>
      <c r="U1797" s="39"/>
      <c r="V1797" s="39"/>
      <c r="Z1797" s="37"/>
      <c r="AA1797" s="37"/>
    </row>
    <row r="1798" spans="1:27">
      <c r="A1798" s="1">
        <v>2020.02</v>
      </c>
      <c r="B1798" s="24">
        <v>3277.3142105263164</v>
      </c>
      <c r="C1798" s="4">
        <f>C1796/3+C1799*2/3</f>
        <v>59.133735724253413</v>
      </c>
      <c r="D1798" s="11">
        <f>D1796/3+D1799*2/3</f>
        <v>124.04333333333332</v>
      </c>
      <c r="E1798" s="11">
        <v>258.678</v>
      </c>
      <c r="F1798" s="5">
        <f t="shared" ref="F1798:F1812" si="398">F1797+1/12</f>
        <v>2020.1249999998645</v>
      </c>
      <c r="G1798" s="22">
        <v>1.5</v>
      </c>
      <c r="H1798" s="22">
        <f>G1798+100*variable_alloc_parm!B$8</f>
        <v>1.5</v>
      </c>
      <c r="I1798" s="4">
        <f t="shared" si="386"/>
        <v>3860.3887456504563</v>
      </c>
      <c r="J1798" s="4">
        <f t="shared" si="387"/>
        <v>69.654355125600233</v>
      </c>
      <c r="K1798" s="33">
        <f t="shared" si="390"/>
        <v>2400176.165567338</v>
      </c>
      <c r="L1798" s="4">
        <f t="shared" si="391"/>
        <v>146.11216905444866</v>
      </c>
      <c r="M1798" s="33">
        <f t="shared" si="397"/>
        <v>90844.463801466933</v>
      </c>
      <c r="N1798" s="15">
        <f t="shared" si="394"/>
        <v>30.729689264735747</v>
      </c>
      <c r="O1798" s="6"/>
      <c r="P1798" s="7">
        <f t="shared" si="395"/>
        <v>33.643652731592439</v>
      </c>
      <c r="Q1798" s="7"/>
      <c r="R1798" s="46">
        <f t="shared" si="396"/>
        <v>3.5387275516498735E-2</v>
      </c>
      <c r="S1798" s="22">
        <f t="shared" si="392"/>
        <v>1.0610850801002183</v>
      </c>
      <c r="T1798" s="22">
        <f t="shared" si="393"/>
        <v>54.394134260785947</v>
      </c>
      <c r="U1798" s="39"/>
      <c r="V1798" s="39"/>
      <c r="Z1798" s="37"/>
      <c r="AA1798" s="37"/>
    </row>
    <row r="1799" spans="1:27">
      <c r="A1799" s="1">
        <v>2020.03</v>
      </c>
      <c r="B1799" s="24">
        <v>2652.3936363636367</v>
      </c>
      <c r="C1799" s="4">
        <v>59.580603586380121</v>
      </c>
      <c r="D1799" s="11">
        <v>116.33</v>
      </c>
      <c r="E1799" s="11">
        <v>258.11500000000001</v>
      </c>
      <c r="F1799" s="5">
        <f t="shared" si="398"/>
        <v>2020.2083333331977</v>
      </c>
      <c r="G1799" s="22">
        <v>0.87</v>
      </c>
      <c r="H1799" s="22">
        <f>G1799+100*variable_alloc_parm!B$8</f>
        <v>0.87</v>
      </c>
      <c r="I1799" s="4">
        <f t="shared" si="386"/>
        <v>3131.1017995854568</v>
      </c>
      <c r="J1799" s="4">
        <f t="shared" si="387"/>
        <v>70.333804361505628</v>
      </c>
      <c r="K1799" s="33">
        <f t="shared" si="390"/>
        <v>1950390.025672544</v>
      </c>
      <c r="L1799" s="4">
        <f t="shared" si="391"/>
        <v>137.32542083954829</v>
      </c>
      <c r="M1799" s="33">
        <f t="shared" si="397"/>
        <v>85541.176308033158</v>
      </c>
      <c r="N1799" s="15">
        <f t="shared" si="394"/>
        <v>24.817168629099424</v>
      </c>
      <c r="O1799" s="6"/>
      <c r="P1799" s="7">
        <f t="shared" si="395"/>
        <v>27.181633677916498</v>
      </c>
      <c r="Q1799" s="7"/>
      <c r="R1799" s="46">
        <f t="shared" si="396"/>
        <v>4.8801470894720596E-2</v>
      </c>
      <c r="S1799" s="22">
        <f t="shared" si="392"/>
        <v>1.0208777676284946</v>
      </c>
      <c r="T1799" s="22">
        <f t="shared" si="393"/>
        <v>57.842696104706377</v>
      </c>
      <c r="U1799" s="39"/>
      <c r="V1799" s="39"/>
      <c r="Z1799" s="37"/>
      <c r="AA1799" s="37"/>
    </row>
    <row r="1800" spans="1:27">
      <c r="A1800" s="1">
        <v>2020.04</v>
      </c>
      <c r="B1800" s="24">
        <v>2761.9752380952382</v>
      </c>
      <c r="C1800" s="4">
        <f>C1799*2/3+C1802/3</f>
        <v>59.613735724253416</v>
      </c>
      <c r="D1800" s="11">
        <f>D1799*2/3+D1802/3</f>
        <v>110.63</v>
      </c>
      <c r="E1800" s="11">
        <v>256.38900000000001</v>
      </c>
      <c r="F1800" s="5">
        <f t="shared" si="398"/>
        <v>2020.291666666531</v>
      </c>
      <c r="G1800" s="22">
        <v>0.66</v>
      </c>
      <c r="H1800" s="22">
        <f>G1800+100*variable_alloc_parm!B$8</f>
        <v>0.66</v>
      </c>
      <c r="I1800" s="4">
        <f t="shared" si="386"/>
        <v>3282.4101464868586</v>
      </c>
      <c r="J1800" s="4">
        <f t="shared" si="387"/>
        <v>70.846663761627909</v>
      </c>
      <c r="K1800" s="33">
        <f t="shared" ref="K1800:K1805" si="399">K1799*((I1800+(J1800/12))/I1799)</f>
        <v>2048318.868537856</v>
      </c>
      <c r="L1800" s="4">
        <f t="shared" si="391"/>
        <v>131.47584724773685</v>
      </c>
      <c r="M1800" s="33">
        <f t="shared" si="397"/>
        <v>82044.731357772296</v>
      </c>
      <c r="N1800" s="15">
        <f t="shared" si="394"/>
        <v>25.927358825280173</v>
      </c>
      <c r="O1800" s="6"/>
      <c r="P1800" s="7">
        <f t="shared" si="395"/>
        <v>28.4079625075492</v>
      </c>
      <c r="Q1800" s="7"/>
      <c r="R1800" s="46">
        <f t="shared" si="396"/>
        <v>4.8317436544444869E-2</v>
      </c>
      <c r="S1800" s="22">
        <f t="shared" si="392"/>
        <v>0.99959081861874433</v>
      </c>
      <c r="T1800" s="22">
        <f t="shared" si="393"/>
        <v>59.447846768444819</v>
      </c>
      <c r="U1800" s="39"/>
      <c r="V1800" s="39"/>
      <c r="Z1800" s="37"/>
      <c r="AA1800" s="37"/>
    </row>
    <row r="1801" spans="1:27">
      <c r="A1801" s="1">
        <v>2020.05</v>
      </c>
      <c r="B1801" s="24">
        <v>2919.6149999999998</v>
      </c>
      <c r="C1801" s="4">
        <f>C1799/3+C1802*2/3</f>
        <v>59.646867862126712</v>
      </c>
      <c r="D1801" s="11">
        <f>D1799/3+D1802*2/3</f>
        <v>104.93</v>
      </c>
      <c r="E1801" s="11">
        <v>256.39400000000001</v>
      </c>
      <c r="F1801" s="5">
        <f t="shared" si="398"/>
        <v>2020.3749999998643</v>
      </c>
      <c r="G1801" s="22">
        <v>0.67</v>
      </c>
      <c r="H1801" s="22">
        <f>G1801+100*variable_alloc_parm!B$8</f>
        <v>0.67</v>
      </c>
      <c r="I1801" s="4">
        <f t="shared" si="386"/>
        <v>3469.6860710469045</v>
      </c>
      <c r="J1801" s="4">
        <f t="shared" si="387"/>
        <v>70.884656573827826</v>
      </c>
      <c r="K1801" s="33">
        <f t="shared" si="399"/>
        <v>2168870.6350353779</v>
      </c>
      <c r="L1801" s="4">
        <f t="shared" si="391"/>
        <v>124.69937284023808</v>
      </c>
      <c r="M1801" s="33">
        <f t="shared" si="397"/>
        <v>77948.495172912255</v>
      </c>
      <c r="N1801" s="15">
        <f t="shared" si="394"/>
        <v>27.328480997698463</v>
      </c>
      <c r="O1801" s="6"/>
      <c r="P1801" s="7">
        <f t="shared" ref="P1801:P1806" si="400">K1801/AVERAGE(M1681:M1800)</f>
        <v>29.951773296263532</v>
      </c>
      <c r="Q1801" s="7"/>
      <c r="R1801" s="46">
        <f t="shared" si="396"/>
        <v>4.6163229869854258E-2</v>
      </c>
      <c r="S1801" s="22">
        <f t="shared" si="392"/>
        <v>0.99482027711052812</v>
      </c>
      <c r="T1801" s="22">
        <f t="shared" si="393"/>
        <v>59.42236298424605</v>
      </c>
      <c r="U1801" s="39"/>
      <c r="V1801" s="39"/>
      <c r="Z1801" s="37"/>
      <c r="AA1801" s="37"/>
    </row>
    <row r="1802" spans="1:27">
      <c r="A1802" s="1">
        <v>2020.06</v>
      </c>
      <c r="B1802" s="24">
        <v>3104.6609090909087</v>
      </c>
      <c r="C1802" s="4">
        <v>59.68</v>
      </c>
      <c r="D1802" s="11">
        <v>99.23</v>
      </c>
      <c r="E1802" s="11">
        <v>257.79700000000003</v>
      </c>
      <c r="F1802" s="5">
        <f t="shared" si="398"/>
        <v>2020.4583333331975</v>
      </c>
      <c r="G1802" s="22">
        <v>0.73</v>
      </c>
      <c r="H1802" s="22">
        <f>G1802+100*variable_alloc_parm!B$8</f>
        <v>0.73</v>
      </c>
      <c r="I1802" s="4">
        <f t="shared" ref="I1802:I1839" si="401">B1802*$E$1839/E1802</f>
        <v>3669.5158554987061</v>
      </c>
      <c r="J1802" s="4">
        <f t="shared" ref="J1802:J1835" si="402">C1802*$E$1839/E1802</f>
        <v>70.538043499342507</v>
      </c>
      <c r="K1802" s="33">
        <f t="shared" si="399"/>
        <v>2297456.8913422944</v>
      </c>
      <c r="L1802" s="4">
        <f t="shared" si="391"/>
        <v>117.28368057037127</v>
      </c>
      <c r="M1802" s="33">
        <f t="shared" si="397"/>
        <v>73430.449895621889</v>
      </c>
      <c r="N1802" s="15">
        <f t="shared" ref="N1802:N1807" si="403">I1802/AVERAGE(L1682:L1801)</f>
        <v>28.838315955122852</v>
      </c>
      <c r="O1802" s="6"/>
      <c r="P1802" s="7">
        <f t="shared" si="400"/>
        <v>31.613284503327332</v>
      </c>
      <c r="Q1802" s="7"/>
      <c r="R1802" s="46">
        <f t="shared" si="396"/>
        <v>4.4301523235910641E-2</v>
      </c>
      <c r="S1802" s="22">
        <f t="shared" si="392"/>
        <v>1.0111854455272233</v>
      </c>
      <c r="T1802" s="22">
        <f t="shared" si="393"/>
        <v>58.792854352515221</v>
      </c>
      <c r="U1802" s="39"/>
      <c r="V1802" s="39"/>
      <c r="Z1802" s="37"/>
      <c r="AA1802" s="37"/>
    </row>
    <row r="1803" spans="1:27">
      <c r="A1803" s="1">
        <v>2020.07</v>
      </c>
      <c r="B1803" s="24">
        <v>3207.6190909090906</v>
      </c>
      <c r="C1803" s="4">
        <f>C1802*2/3+C1805/3</f>
        <v>59.403333333333336</v>
      </c>
      <c r="D1803" s="11">
        <f>D1802*2/3+D1805/3</f>
        <v>98.893333333333345</v>
      </c>
      <c r="E1803" s="11">
        <v>259.101</v>
      </c>
      <c r="F1803" s="5">
        <f t="shared" si="398"/>
        <v>2020.5416666665308</v>
      </c>
      <c r="G1803" s="22">
        <v>0.62</v>
      </c>
      <c r="H1803" s="22">
        <f>G1803+100*variable_alloc_parm!B$8</f>
        <v>0.62</v>
      </c>
      <c r="I1803" s="4">
        <f t="shared" si="401"/>
        <v>3772.1256845786006</v>
      </c>
      <c r="J1803" s="4">
        <f t="shared" si="402"/>
        <v>69.857683554546952</v>
      </c>
      <c r="K1803" s="33">
        <f t="shared" si="399"/>
        <v>2365344.932559974</v>
      </c>
      <c r="L1803" s="4">
        <f t="shared" ref="L1803:L1835" si="404">D1803*$E$1839/E1803</f>
        <v>116.29750045992363</v>
      </c>
      <c r="M1803" s="33">
        <f t="shared" ref="M1803:M1808" si="405">L1803*(K1803/I1803)</f>
        <v>72925.381173507296</v>
      </c>
      <c r="N1803" s="15">
        <f t="shared" si="403"/>
        <v>29.599194927667007</v>
      </c>
      <c r="O1803" s="6"/>
      <c r="P1803" s="7">
        <f t="shared" si="400"/>
        <v>32.453341337253256</v>
      </c>
      <c r="Q1803" s="7"/>
      <c r="R1803" s="46">
        <f t="shared" si="396"/>
        <v>4.5001885969564961E-2</v>
      </c>
      <c r="S1803" s="22">
        <f t="shared" ref="S1803:S1808" si="406">((H1803/H1804+H1803/1200+((1+H1804/1200)^(-119))*(1-H1803/H1804)))</f>
        <v>0.99763627625134665</v>
      </c>
      <c r="T1803" s="22">
        <f t="shared" ref="T1803:T1808" si="407">T1802*S1802*E1802/E1803</f>
        <v>59.151277059463752</v>
      </c>
      <c r="U1803" s="39"/>
      <c r="V1803" s="39"/>
      <c r="Z1803" s="37"/>
      <c r="AA1803" s="37"/>
    </row>
    <row r="1804" spans="1:27">
      <c r="A1804" s="1">
        <v>2020.08</v>
      </c>
      <c r="B1804" s="24">
        <v>3391.71</v>
      </c>
      <c r="C1804" s="4">
        <f>C1802/3+C1805*2/3</f>
        <v>59.126666666666665</v>
      </c>
      <c r="D1804" s="11">
        <f>D1802/3+D1805*2/3</f>
        <v>98.556666666666672</v>
      </c>
      <c r="E1804" s="11">
        <v>259.91800000000001</v>
      </c>
      <c r="F1804" s="5">
        <f t="shared" si="398"/>
        <v>2020.624999999864</v>
      </c>
      <c r="G1804" s="22">
        <v>0.65</v>
      </c>
      <c r="H1804" s="22">
        <f>G1804+100*variable_alloc_parm!B$8</f>
        <v>0.65</v>
      </c>
      <c r="I1804" s="4">
        <f t="shared" si="401"/>
        <v>3976.0772128132721</v>
      </c>
      <c r="J1804" s="4">
        <f t="shared" si="402"/>
        <v>69.313765623517156</v>
      </c>
      <c r="K1804" s="33">
        <f t="shared" si="399"/>
        <v>2496856.5352040804</v>
      </c>
      <c r="L1804" s="4">
        <f t="shared" si="404"/>
        <v>115.53727072897352</v>
      </c>
      <c r="M1804" s="33">
        <f t="shared" si="405"/>
        <v>72553.920368957508</v>
      </c>
      <c r="N1804" s="15">
        <f t="shared" si="403"/>
        <v>31.158208965355232</v>
      </c>
      <c r="O1804" s="6"/>
      <c r="P1804" s="7">
        <f t="shared" si="400"/>
        <v>34.165665199989711</v>
      </c>
      <c r="Q1804" s="7"/>
      <c r="R1804" s="46">
        <f t="shared" si="396"/>
        <v>4.3191404179545534E-2</v>
      </c>
      <c r="S1804" s="22">
        <f t="shared" si="406"/>
        <v>0.99766554423298126</v>
      </c>
      <c r="T1804" s="22">
        <f t="shared" si="407"/>
        <v>58.825969116208604</v>
      </c>
      <c r="U1804" s="39"/>
      <c r="V1804" s="39"/>
      <c r="Z1804" s="37"/>
      <c r="AA1804" s="37"/>
    </row>
    <row r="1805" spans="1:27">
      <c r="A1805" s="1">
        <v>2020.09</v>
      </c>
      <c r="B1805" s="24">
        <v>3365.5166666666664</v>
      </c>
      <c r="C1805" s="4">
        <f>58.85</f>
        <v>58.85</v>
      </c>
      <c r="D1805" s="11">
        <v>98.22</v>
      </c>
      <c r="E1805" s="11">
        <v>260.27999999999997</v>
      </c>
      <c r="F1805" s="5">
        <f t="shared" si="398"/>
        <v>2020.7083333331973</v>
      </c>
      <c r="G1805" s="22">
        <v>0.68</v>
      </c>
      <c r="H1805" s="22">
        <f>G1805+100*variable_alloc_parm!B$8</f>
        <v>0.68</v>
      </c>
      <c r="I1805" s="4">
        <f t="shared" si="401"/>
        <v>3939.8836957635376</v>
      </c>
      <c r="J1805" s="4">
        <f t="shared" si="402"/>
        <v>68.893480098355639</v>
      </c>
      <c r="K1805" s="33">
        <f t="shared" si="399"/>
        <v>2477733.3506748895</v>
      </c>
      <c r="L1805" s="4">
        <f t="shared" si="404"/>
        <v>114.98245735361921</v>
      </c>
      <c r="M1805" s="33">
        <f t="shared" si="405"/>
        <v>72310.730805063416</v>
      </c>
      <c r="N1805" s="15">
        <f>I1805/AVERAGE(L1685:L1804)</f>
        <v>30.839426043811255</v>
      </c>
      <c r="O1805" s="6"/>
      <c r="P1805" s="7">
        <f t="shared" si="400"/>
        <v>33.81900485029859</v>
      </c>
      <c r="Q1805" s="7"/>
      <c r="R1805" s="46">
        <f t="shared" si="396"/>
        <v>4.3305608427917058E-2</v>
      </c>
      <c r="S1805" s="22">
        <f t="shared" si="406"/>
        <v>0.99007799751736891</v>
      </c>
      <c r="T1805" s="22">
        <f t="shared" si="407"/>
        <v>58.607017748531568</v>
      </c>
      <c r="U1805" s="39"/>
      <c r="V1805" s="39"/>
      <c r="Z1805" s="37"/>
      <c r="AA1805" s="37"/>
    </row>
    <row r="1806" spans="1:27">
      <c r="A1806" s="1">
        <v>2020.1</v>
      </c>
      <c r="B1806" s="24">
        <v>3418.701363636364</v>
      </c>
      <c r="C1806" s="4">
        <f>C1805*2/3+C1808/3</f>
        <v>58.659615378670054</v>
      </c>
      <c r="D1806" s="11">
        <f>D1805*2/3+D1808/3</f>
        <v>96.856666666666669</v>
      </c>
      <c r="E1806" s="11">
        <v>260.38799999999998</v>
      </c>
      <c r="F1806" s="5">
        <f t="shared" si="398"/>
        <v>2020.7916666665305</v>
      </c>
      <c r="G1806" s="22">
        <v>0.79</v>
      </c>
      <c r="H1806" s="22">
        <f>G1806+100*variable_alloc_parm!B$8</f>
        <v>0.79</v>
      </c>
      <c r="I1806" s="4">
        <f t="shared" si="401"/>
        <v>4000.4850665161234</v>
      </c>
      <c r="J1806" s="4">
        <f t="shared" si="402"/>
        <v>68.642121779347619</v>
      </c>
      <c r="K1806" s="33">
        <f t="shared" ref="K1806:K1811" si="408">K1805*((I1806+(J1806/12))/I1805)</f>
        <v>2519441.9702600669</v>
      </c>
      <c r="L1806" s="4">
        <f t="shared" si="404"/>
        <v>113.33942552396171</v>
      </c>
      <c r="M1806" s="33">
        <f t="shared" si="405"/>
        <v>71379.370451921495</v>
      </c>
      <c r="N1806" s="15">
        <f t="shared" si="403"/>
        <v>31.283694032592855</v>
      </c>
      <c r="O1806" s="6"/>
      <c r="P1806" s="7">
        <f t="shared" si="400"/>
        <v>34.307908575345309</v>
      </c>
      <c r="Q1806" s="7"/>
      <c r="R1806" s="46">
        <f t="shared" si="396"/>
        <v>4.1660697490221693E-2</v>
      </c>
      <c r="S1806" s="22">
        <f t="shared" si="406"/>
        <v>0.99306022792378179</v>
      </c>
      <c r="T1806" s="22">
        <f t="shared" si="407"/>
        <v>58.001451780491003</v>
      </c>
      <c r="U1806" s="39"/>
      <c r="V1806" s="39"/>
      <c r="Z1806" s="37"/>
      <c r="AA1806" s="37"/>
    </row>
    <row r="1807" spans="1:27">
      <c r="A1807" s="1">
        <v>2020.11</v>
      </c>
      <c r="B1807" s="24">
        <v>3548.9925000000012</v>
      </c>
      <c r="C1807" s="4">
        <f>C1805/3+C1808*2/3</f>
        <v>58.469230757340114</v>
      </c>
      <c r="D1807" s="11">
        <f>D1805/3+D1808*2/3</f>
        <v>95.493333333333339</v>
      </c>
      <c r="E1807" s="11">
        <v>260.22899999999998</v>
      </c>
      <c r="F1807" s="5">
        <f t="shared" si="398"/>
        <v>2020.8749999998638</v>
      </c>
      <c r="G1807" s="22">
        <v>0.87</v>
      </c>
      <c r="H1807" s="22">
        <f>G1807+100*variable_alloc_parm!B$8</f>
        <v>0.87</v>
      </c>
      <c r="I1807" s="4">
        <f t="shared" si="401"/>
        <v>4155.4861862052294</v>
      </c>
      <c r="J1807" s="4">
        <f t="shared" si="402"/>
        <v>68.461142346785081</v>
      </c>
      <c r="K1807" s="33">
        <f t="shared" si="408"/>
        <v>2620652.1925031105</v>
      </c>
      <c r="L1807" s="4">
        <f t="shared" si="404"/>
        <v>111.81236013921075</v>
      </c>
      <c r="M1807" s="33">
        <f t="shared" si="405"/>
        <v>70514.325789482595</v>
      </c>
      <c r="N1807" s="15">
        <f t="shared" si="403"/>
        <v>32.473204096612569</v>
      </c>
      <c r="O1807" s="6"/>
      <c r="P1807" s="7">
        <f t="shared" ref="P1807:P1812" si="409">K1807/AVERAGE(M1687:M1806)</f>
        <v>35.612031301968479</v>
      </c>
      <c r="Q1807" s="7"/>
      <c r="R1807" s="46">
        <f t="shared" ref="R1807:R1813" si="410">1/N1807-(H1807/100-(((E1807/E1687)^(1/10))-1))</f>
        <v>3.9584837150407753E-2</v>
      </c>
      <c r="S1807" s="22">
        <f t="shared" si="406"/>
        <v>0.99504322719134342</v>
      </c>
      <c r="T1807" s="22">
        <f t="shared" si="407"/>
        <v>57.634127892212327</v>
      </c>
      <c r="U1807" s="39"/>
      <c r="V1807" s="39"/>
      <c r="Z1807" s="37"/>
      <c r="AA1807" s="37"/>
    </row>
    <row r="1808" spans="1:27">
      <c r="A1808" s="1">
        <v>2020.12</v>
      </c>
      <c r="B1808" s="24">
        <v>3695.3099999999995</v>
      </c>
      <c r="C1808" s="4">
        <v>58.278846136010173</v>
      </c>
      <c r="D1808" s="11">
        <v>94.13</v>
      </c>
      <c r="E1808" s="11">
        <v>260.47399999999999</v>
      </c>
      <c r="F1808" s="5">
        <f t="shared" si="398"/>
        <v>2020.9583333331971</v>
      </c>
      <c r="G1808" s="22">
        <v>0.93</v>
      </c>
      <c r="H1808" s="22">
        <f>G1808+100*variable_alloc_parm!B$8</f>
        <v>0.93</v>
      </c>
      <c r="I1808" s="4">
        <f t="shared" si="401"/>
        <v>4322.7383807980832</v>
      </c>
      <c r="J1808" s="4">
        <f t="shared" si="402"/>
        <v>68.174038167503483</v>
      </c>
      <c r="K1808" s="33">
        <f t="shared" si="408"/>
        <v>2729712.403599821</v>
      </c>
      <c r="L1808" s="4">
        <f t="shared" si="404"/>
        <v>110.11237589932202</v>
      </c>
      <c r="M1808" s="33">
        <f t="shared" si="405"/>
        <v>69533.497474055272</v>
      </c>
      <c r="N1808" s="15">
        <f t="shared" ref="N1808:N1813" si="411">I1808/AVERAGE(L1688:L1807)</f>
        <v>33.765591418117097</v>
      </c>
      <c r="O1808" s="6"/>
      <c r="P1808" s="7">
        <f t="shared" si="409"/>
        <v>37.026596400604184</v>
      </c>
      <c r="Q1808" s="7"/>
      <c r="R1808" s="46">
        <f t="shared" si="410"/>
        <v>3.772721745925204E-2</v>
      </c>
      <c r="S1808" s="22">
        <f t="shared" si="406"/>
        <v>0.98667487501523965</v>
      </c>
      <c r="T1808" s="22">
        <f t="shared" si="407"/>
        <v>57.29450706953979</v>
      </c>
      <c r="U1808" s="39"/>
      <c r="V1808" s="39"/>
      <c r="Z1808" s="37"/>
      <c r="AA1808" s="37"/>
    </row>
    <row r="1809" spans="1:27">
      <c r="A1809" s="1">
        <v>2021.01</v>
      </c>
      <c r="B1809" s="24">
        <v>3793.7484210526318</v>
      </c>
      <c r="C1809" s="4">
        <f>C1808*2/3+C1811/3</f>
        <v>58.063693112307661</v>
      </c>
      <c r="D1809" s="11">
        <f>D1808*2/3+D1811/3</f>
        <v>105.48666666666665</v>
      </c>
      <c r="E1809" s="11">
        <v>261.58199999999999</v>
      </c>
      <c r="F1809" s="5">
        <f>F1808+1/12</f>
        <v>2021.0416666665303</v>
      </c>
      <c r="G1809" s="22">
        <v>1.08</v>
      </c>
      <c r="H1809" s="22">
        <f>G1809+100*variable_alloc_parm!B$8</f>
        <v>1.08</v>
      </c>
      <c r="I1809" s="4">
        <f t="shared" si="401"/>
        <v>4419.092842377293</v>
      </c>
      <c r="J1809" s="4">
        <f t="shared" si="402"/>
        <v>67.6346510513726</v>
      </c>
      <c r="K1809" s="33">
        <f t="shared" si="408"/>
        <v>2794117.233720697</v>
      </c>
      <c r="L1809" s="4">
        <f t="shared" si="404"/>
        <v>122.87461420638016</v>
      </c>
      <c r="M1809" s="33">
        <f t="shared" ref="M1809:M1814" si="412">L1809*(K1809/I1809)</f>
        <v>77691.528416980087</v>
      </c>
      <c r="N1809" s="15">
        <f t="shared" si="411"/>
        <v>34.512432294106908</v>
      </c>
      <c r="O1809" s="6"/>
      <c r="P1809" s="7">
        <f t="shared" si="409"/>
        <v>37.841180467856589</v>
      </c>
      <c r="Q1809" s="7"/>
      <c r="R1809" s="46">
        <f t="shared" si="410"/>
        <v>3.5534737619675016E-2</v>
      </c>
      <c r="S1809" s="22">
        <f t="shared" ref="S1809:S1820" si="413">((H1809/H1810+H1809/1200+((1+H1810/1200)^(-119))*(1-H1809/H1810)))</f>
        <v>0.98412841193197109</v>
      </c>
      <c r="T1809" s="22">
        <f t="shared" ref="T1809:T1815" si="414">T1808*S1808*E1808/E1809</f>
        <v>56.29159833046144</v>
      </c>
      <c r="U1809" s="39"/>
      <c r="V1809" s="39"/>
      <c r="Z1809" s="37"/>
      <c r="AA1809" s="37"/>
    </row>
    <row r="1810" spans="1:27">
      <c r="A1810" s="1">
        <v>2021.02</v>
      </c>
      <c r="B1810" s="24">
        <v>3883.4321052631576</v>
      </c>
      <c r="C1810" s="4">
        <f>C1808/3+C1811*2/3</f>
        <v>57.848540088605162</v>
      </c>
      <c r="D1810" s="11">
        <f>D1808/3+D1811*2/3</f>
        <v>116.84333333333332</v>
      </c>
      <c r="E1810" s="11">
        <v>263.01400000000001</v>
      </c>
      <c r="F1810" s="5">
        <f t="shared" si="398"/>
        <v>2021.1249999998636</v>
      </c>
      <c r="G1810" s="22">
        <v>1.26</v>
      </c>
      <c r="H1810" s="22">
        <f>G1810+100*variable_alloc_parm!B$8</f>
        <v>1.26</v>
      </c>
      <c r="I1810" s="4">
        <f t="shared" si="401"/>
        <v>4498.9307127137117</v>
      </c>
      <c r="J1810" s="4">
        <f t="shared" si="402"/>
        <v>67.017155607678646</v>
      </c>
      <c r="K1810" s="33">
        <f t="shared" si="408"/>
        <v>2848128.5116859139</v>
      </c>
      <c r="L1810" s="4">
        <f t="shared" si="404"/>
        <v>135.36223800507452</v>
      </c>
      <c r="M1810" s="33">
        <f t="shared" si="412"/>
        <v>85693.484538089251</v>
      </c>
      <c r="N1810" s="15">
        <f t="shared" si="411"/>
        <v>35.103907171969823</v>
      </c>
      <c r="O1810" s="6"/>
      <c r="P1810" s="7">
        <f t="shared" si="409"/>
        <v>38.480638192752018</v>
      </c>
      <c r="Q1810" s="7"/>
      <c r="R1810" s="46">
        <f t="shared" si="410"/>
        <v>3.3301489166802978E-2</v>
      </c>
      <c r="S1810" s="22">
        <f t="shared" si="413"/>
        <v>0.96899048053213055</v>
      </c>
      <c r="T1810" s="22">
        <f t="shared" si="414"/>
        <v>55.096541710126829</v>
      </c>
      <c r="U1810" s="39"/>
      <c r="V1810" s="39"/>
      <c r="Z1810" s="37"/>
      <c r="AA1810" s="37"/>
    </row>
    <row r="1811" spans="1:27">
      <c r="A1811" s="1">
        <v>2021.03</v>
      </c>
      <c r="B1811" s="24">
        <v>3910.5082608695648</v>
      </c>
      <c r="C1811" s="4">
        <v>57.633387064902649</v>
      </c>
      <c r="D1811" s="11">
        <v>128.19999999999999</v>
      </c>
      <c r="E1811" s="11">
        <v>264.87700000000001</v>
      </c>
      <c r="F1811" s="5">
        <f t="shared" si="398"/>
        <v>2021.2083333331968</v>
      </c>
      <c r="G1811" s="22">
        <v>1.61</v>
      </c>
      <c r="H1811" s="22">
        <f>G1811+100*variable_alloc_parm!B$8</f>
        <v>1.61</v>
      </c>
      <c r="I1811" s="4">
        <f t="shared" si="401"/>
        <v>4498.4346209257747</v>
      </c>
      <c r="J1811" s="4">
        <f t="shared" si="402"/>
        <v>66.298293316051755</v>
      </c>
      <c r="K1811" s="33">
        <f t="shared" si="408"/>
        <v>2851312.0618903404</v>
      </c>
      <c r="L1811" s="4">
        <f t="shared" si="404"/>
        <v>147.47426163842084</v>
      </c>
      <c r="M1811" s="33">
        <f t="shared" si="412"/>
        <v>93475.88138148014</v>
      </c>
      <c r="N1811" s="15">
        <f t="shared" si="411"/>
        <v>35.04254511219208</v>
      </c>
      <c r="O1811" s="6"/>
      <c r="P1811" s="7">
        <f t="shared" si="409"/>
        <v>38.400680076306408</v>
      </c>
      <c r="Q1811" s="7"/>
      <c r="R1811" s="46">
        <f t="shared" si="410"/>
        <v>2.9582246986088724E-2</v>
      </c>
      <c r="S1811" s="22">
        <f t="shared" si="413"/>
        <v>0.99859771179400214</v>
      </c>
      <c r="T1811" s="22">
        <f t="shared" si="414"/>
        <v>53.012522252729312</v>
      </c>
      <c r="U1811" s="39"/>
      <c r="V1811" s="39"/>
      <c r="Z1811" s="37"/>
      <c r="AA1811" s="37"/>
    </row>
    <row r="1812" spans="1:27">
      <c r="A1812" s="1">
        <v>2021.04</v>
      </c>
      <c r="B1812" s="24">
        <v>4141.1761904761906</v>
      </c>
      <c r="C1812" s="4">
        <f>C1811*2/3+C1814/3</f>
        <v>57.710605421407152</v>
      </c>
      <c r="D1812" s="11">
        <f>D1811*2/3+D1814/3</f>
        <v>138.38666666666666</v>
      </c>
      <c r="E1812" s="11">
        <v>267.05399999999997</v>
      </c>
      <c r="F1812" s="5">
        <f t="shared" si="398"/>
        <v>2021.2916666665301</v>
      </c>
      <c r="G1812" s="22">
        <v>1.64</v>
      </c>
      <c r="H1812" s="22">
        <f>G1812+100*variable_alloc_parm!B$8</f>
        <v>1.64</v>
      </c>
      <c r="I1812" s="4">
        <f t="shared" si="401"/>
        <v>4724.9484570090526</v>
      </c>
      <c r="J1812" s="4">
        <f t="shared" si="402"/>
        <v>65.84593929281256</v>
      </c>
      <c r="K1812" s="33">
        <f t="shared" ref="K1812:K1817" si="415">K1811*((I1812+(J1812/12))/I1811)</f>
        <v>2998364.8255361174</v>
      </c>
      <c r="L1812" s="4">
        <f t="shared" si="404"/>
        <v>157.89472291496605</v>
      </c>
      <c r="M1812" s="33">
        <f t="shared" si="412"/>
        <v>100197.06831377583</v>
      </c>
      <c r="N1812" s="15">
        <f t="shared" si="411"/>
        <v>36.719814109133004</v>
      </c>
      <c r="O1812" s="6"/>
      <c r="P1812" s="7">
        <f t="shared" si="409"/>
        <v>40.219749436274697</v>
      </c>
      <c r="Q1812" s="7"/>
      <c r="R1812" s="46">
        <f t="shared" si="410"/>
        <v>2.8158458253758532E-2</v>
      </c>
      <c r="S1812" s="22">
        <f t="shared" si="413"/>
        <v>1.0031977488541435</v>
      </c>
      <c r="T1812" s="22">
        <f t="shared" si="414"/>
        <v>52.506636145538643</v>
      </c>
      <c r="U1812" s="39"/>
      <c r="V1812" s="39"/>
      <c r="Z1812" s="37"/>
      <c r="AA1812" s="37"/>
    </row>
    <row r="1813" spans="1:27">
      <c r="A1813" s="1">
        <v>2021.05</v>
      </c>
      <c r="B1813" s="24">
        <v>4167.8495000000012</v>
      </c>
      <c r="C1813" s="4">
        <f>C1811/3+C1814*2/3</f>
        <v>57.787823777911655</v>
      </c>
      <c r="D1813" s="11">
        <f>D1811/3+D1814*2/3</f>
        <v>148.57333333333332</v>
      </c>
      <c r="E1813" s="11">
        <v>269.19499999999999</v>
      </c>
      <c r="F1813" s="5">
        <f t="shared" ref="F1813:F1818" si="416">F1812+1/12</f>
        <v>2021.3749999998633</v>
      </c>
      <c r="G1813" s="22">
        <v>1.62</v>
      </c>
      <c r="H1813" s="22">
        <f>G1813+100*variable_alloc_parm!B$8</f>
        <v>1.62</v>
      </c>
      <c r="I1813" s="4">
        <f t="shared" si="401"/>
        <v>4717.5606629023596</v>
      </c>
      <c r="J1813" s="4">
        <f t="shared" si="402"/>
        <v>65.409646929288002</v>
      </c>
      <c r="K1813" s="33">
        <f t="shared" si="415"/>
        <v>2997135.6474141343</v>
      </c>
      <c r="L1813" s="4">
        <f t="shared" si="404"/>
        <v>168.16915123485455</v>
      </c>
      <c r="M1813" s="33">
        <f t="shared" si="412"/>
        <v>106840.3342271538</v>
      </c>
      <c r="N1813" s="15">
        <f t="shared" si="411"/>
        <v>36.552133989799074</v>
      </c>
      <c r="O1813" s="6"/>
      <c r="P1813" s="7">
        <f t="shared" ref="P1813:P1818" si="417">K1813/AVERAGE(M1693:M1812)</f>
        <v>40.014691437684391</v>
      </c>
      <c r="Q1813" s="7"/>
      <c r="R1813" s="46">
        <f t="shared" si="410"/>
        <v>2.8818345425616614E-2</v>
      </c>
      <c r="S1813" s="22">
        <f t="shared" si="413"/>
        <v>1.0105500616202074</v>
      </c>
      <c r="T1813" s="22">
        <f t="shared" si="414"/>
        <v>52.25560053668012</v>
      </c>
      <c r="U1813" s="39"/>
      <c r="V1813" s="39"/>
      <c r="Z1813" s="37"/>
      <c r="AA1813" s="37"/>
    </row>
    <row r="1814" spans="1:27">
      <c r="A1814" s="1">
        <v>2021.06</v>
      </c>
      <c r="B1814" s="24">
        <v>4238.4895454545458</v>
      </c>
      <c r="C1814" s="4">
        <v>57.86504213441615</v>
      </c>
      <c r="D1814" s="11">
        <v>158.76</v>
      </c>
      <c r="E1814" s="11">
        <v>271.69600000000003</v>
      </c>
      <c r="F1814" s="5">
        <f t="shared" si="416"/>
        <v>2021.4583333331966</v>
      </c>
      <c r="G1814" s="22">
        <v>1.52</v>
      </c>
      <c r="H1814" s="22">
        <f>G1814+100*variable_alloc_parm!B$8</f>
        <v>1.52</v>
      </c>
      <c r="I1814" s="4">
        <f t="shared" si="401"/>
        <v>4753.3558259967031</v>
      </c>
      <c r="J1814" s="4">
        <f t="shared" si="402"/>
        <v>64.894140283098025</v>
      </c>
      <c r="K1814" s="33">
        <f t="shared" si="415"/>
        <v>3023312.5242441576</v>
      </c>
      <c r="L1814" s="4">
        <f t="shared" si="404"/>
        <v>178.04521229609563</v>
      </c>
      <c r="M1814" s="33">
        <f t="shared" si="412"/>
        <v>113243.43051966358</v>
      </c>
      <c r="N1814" s="15">
        <f t="shared" ref="N1814:N1820" si="418">I1814/AVERAGE(L1694:L1813)</f>
        <v>36.696258013088368</v>
      </c>
      <c r="O1814" s="6"/>
      <c r="P1814" s="7">
        <f t="shared" si="417"/>
        <v>40.148049521730414</v>
      </c>
      <c r="Q1814" s="7"/>
      <c r="R1814" s="46">
        <f t="shared" ref="R1814:R1820" si="419">1/N1814-(H1814/100-(((E1814/E1694)^(1/10))-1))</f>
        <v>3.0761593765331399E-2</v>
      </c>
      <c r="S1814" s="22">
        <f t="shared" si="413"/>
        <v>1.019847179067535</v>
      </c>
      <c r="T1814" s="22">
        <f t="shared" si="414"/>
        <v>52.320805376807286</v>
      </c>
      <c r="U1814" s="39"/>
      <c r="V1814" s="39"/>
      <c r="Z1814" s="37"/>
      <c r="AA1814" s="37"/>
    </row>
    <row r="1815" spans="1:27">
      <c r="A1815" s="1">
        <v>2021.07</v>
      </c>
      <c r="B1815" s="24">
        <v>4363.7128571428575</v>
      </c>
      <c r="C1815" s="4">
        <f>C1814*2/3+C1817/3</f>
        <v>58.328189005792169</v>
      </c>
      <c r="D1815" s="11">
        <f>D1814*2/3+D1817/3</f>
        <v>164.31666666666666</v>
      </c>
      <c r="E1815" s="11">
        <v>273.00299999999999</v>
      </c>
      <c r="F1815" s="5">
        <f t="shared" si="416"/>
        <v>2021.5416666665299</v>
      </c>
      <c r="G1815" s="22">
        <v>1.32</v>
      </c>
      <c r="H1815" s="22">
        <f>G1815+100*variable_alloc_parm!B$8</f>
        <v>1.32</v>
      </c>
      <c r="I1815" s="4">
        <f t="shared" si="401"/>
        <v>4870.3615255928653</v>
      </c>
      <c r="J1815" s="4">
        <f t="shared" si="402"/>
        <v>65.100380545506383</v>
      </c>
      <c r="K1815" s="33">
        <f t="shared" si="415"/>
        <v>3101183.0596861588</v>
      </c>
      <c r="L1815" s="4">
        <f t="shared" si="404"/>
        <v>183.39464523588876</v>
      </c>
      <c r="M1815" s="33">
        <f t="shared" ref="M1815:M1820" si="420">L1815*(K1815/I1815)</f>
        <v>116775.80073965019</v>
      </c>
      <c r="N1815" s="15">
        <f t="shared" si="418"/>
        <v>37.443383184615392</v>
      </c>
      <c r="O1815" s="6"/>
      <c r="P1815" s="7">
        <f t="shared" si="417"/>
        <v>40.937356042115056</v>
      </c>
      <c r="Q1815" s="7"/>
      <c r="R1815" s="46">
        <f t="shared" si="419"/>
        <v>3.261658108639498E-2</v>
      </c>
      <c r="S1815" s="22">
        <f t="shared" si="413"/>
        <v>1.0048233757041396</v>
      </c>
      <c r="T1815" s="22">
        <f t="shared" si="414"/>
        <v>53.103768840735192</v>
      </c>
      <c r="U1815" s="39"/>
      <c r="V1815" s="39"/>
      <c r="Z1815" s="37"/>
      <c r="AA1815" s="37"/>
    </row>
    <row r="1816" spans="1:27">
      <c r="A1816" s="1">
        <v>2021.08</v>
      </c>
      <c r="B1816" s="24">
        <v>4454.2063636363628</v>
      </c>
      <c r="C1816" s="4">
        <f>C1814/3+C1817*2/3</f>
        <v>58.791335877168187</v>
      </c>
      <c r="D1816" s="11">
        <f>D1814/3+D1817*2/3</f>
        <v>169.87333333333333</v>
      </c>
      <c r="E1816" s="11">
        <f>273.567</f>
        <v>273.56700000000001</v>
      </c>
      <c r="F1816" s="5">
        <f t="shared" si="416"/>
        <v>2021.6249999998631</v>
      </c>
      <c r="G1816" s="22">
        <v>1.28</v>
      </c>
      <c r="H1816" s="22">
        <f>G1816+100*variable_alloc_parm!B$8</f>
        <v>1.28</v>
      </c>
      <c r="I1816" s="4">
        <f t="shared" si="401"/>
        <v>4961.1125574356556</v>
      </c>
      <c r="J1816" s="4">
        <f t="shared" si="402"/>
        <v>65.482021010476956</v>
      </c>
      <c r="K1816" s="33">
        <f t="shared" si="415"/>
        <v>3162443.0309541486</v>
      </c>
      <c r="L1816" s="4">
        <f t="shared" si="404"/>
        <v>189.20558644378406</v>
      </c>
      <c r="M1816" s="33">
        <f t="shared" si="420"/>
        <v>120608.40816238589</v>
      </c>
      <c r="N1816" s="15">
        <f t="shared" si="418"/>
        <v>37.973500614070481</v>
      </c>
      <c r="O1816" s="6"/>
      <c r="P1816" s="7">
        <f t="shared" si="417"/>
        <v>41.486836718719609</v>
      </c>
      <c r="Q1816" s="7"/>
      <c r="R1816" s="46">
        <f t="shared" si="419"/>
        <v>3.2573428847369489E-2</v>
      </c>
      <c r="S1816" s="22">
        <f t="shared" si="413"/>
        <v>0.99272583098797629</v>
      </c>
      <c r="T1816" s="22">
        <f t="shared" ref="T1816:T1821" si="421">T1815*S1815*E1815/E1816</f>
        <v>53.249898698327804</v>
      </c>
      <c r="U1816" s="39"/>
      <c r="V1816" s="39"/>
      <c r="Z1816" s="37"/>
      <c r="AA1816" s="37"/>
    </row>
    <row r="1817" spans="1:27">
      <c r="A1817" s="1">
        <v>2021.09</v>
      </c>
      <c r="B1817" s="24">
        <v>4445.5433333333331</v>
      </c>
      <c r="C1817" s="4">
        <v>59.254482748544206</v>
      </c>
      <c r="D1817" s="11">
        <v>175.43</v>
      </c>
      <c r="E1817" s="11">
        <v>274.31</v>
      </c>
      <c r="F1817" s="5">
        <f t="shared" si="416"/>
        <v>2021.7083333331964</v>
      </c>
      <c r="G1817" s="22">
        <v>1.37</v>
      </c>
      <c r="H1817" s="22">
        <f>G1817+100*variable_alloc_parm!B$8</f>
        <v>1.37</v>
      </c>
      <c r="I1817" s="4">
        <f t="shared" si="401"/>
        <v>4938.0520348024747</v>
      </c>
      <c r="J1817" s="4">
        <f t="shared" si="402"/>
        <v>65.819113023518725</v>
      </c>
      <c r="K1817" s="33">
        <f t="shared" si="415"/>
        <v>3151239.5313007445</v>
      </c>
      <c r="L1817" s="4">
        <f t="shared" si="404"/>
        <v>194.86537494076049</v>
      </c>
      <c r="M1817" s="33">
        <f t="shared" si="420"/>
        <v>124354.19239555037</v>
      </c>
      <c r="N1817" s="15">
        <f t="shared" si="418"/>
        <v>37.620346686651196</v>
      </c>
      <c r="O1817" s="6"/>
      <c r="P1817" s="7">
        <f t="shared" si="417"/>
        <v>41.070676530740464</v>
      </c>
      <c r="Q1817" s="7"/>
      <c r="R1817" s="46">
        <f t="shared" si="419"/>
        <v>3.2042416075777444E-2</v>
      </c>
      <c r="S1817" s="22">
        <f t="shared" si="413"/>
        <v>0.9818778716640022</v>
      </c>
      <c r="T1817" s="22">
        <f t="shared" si="421"/>
        <v>52.719365674443196</v>
      </c>
      <c r="U1817" s="39"/>
      <c r="V1817" s="39"/>
      <c r="Z1817" s="37"/>
      <c r="AA1817" s="37"/>
    </row>
    <row r="1818" spans="1:27">
      <c r="A1818" s="1">
        <v>2021.1</v>
      </c>
      <c r="B1818" s="24">
        <v>4460.7071428571426</v>
      </c>
      <c r="C1818" s="4">
        <f>C1817*2/3+C1820/3</f>
        <v>59.635360926493661</v>
      </c>
      <c r="D1818" s="11">
        <f>D1817*2/3+D1820/3</f>
        <v>182.91</v>
      </c>
      <c r="E1818" s="11">
        <v>276.589</v>
      </c>
      <c r="F1818" s="5">
        <f t="shared" si="416"/>
        <v>2021.7916666665296</v>
      </c>
      <c r="G1818" s="22">
        <v>1.58</v>
      </c>
      <c r="H1818" s="22">
        <f>G1818+100*variable_alloc_parm!B$8</f>
        <v>1.58</v>
      </c>
      <c r="I1818" s="4">
        <f t="shared" si="401"/>
        <v>4914.0691293889913</v>
      </c>
      <c r="J1818" s="4">
        <f t="shared" si="402"/>
        <v>65.696374310990763</v>
      </c>
      <c r="K1818" s="33">
        <f t="shared" ref="K1818:K1823" si="422">K1817*((I1818+(J1818/12))/I1817)</f>
        <v>3139428.437596716</v>
      </c>
      <c r="L1818" s="4">
        <f t="shared" si="404"/>
        <v>201.49997649942699</v>
      </c>
      <c r="M1818" s="33">
        <f t="shared" si="420"/>
        <v>128731.35068737363</v>
      </c>
      <c r="N1818" s="15">
        <f t="shared" si="418"/>
        <v>37.253025000325316</v>
      </c>
      <c r="O1818" s="6"/>
      <c r="P1818" s="7">
        <f t="shared" si="417"/>
        <v>40.638887886402173</v>
      </c>
      <c r="Q1818" s="7"/>
      <c r="R1818" s="46">
        <f t="shared" si="419"/>
        <v>3.1258728814100648E-2</v>
      </c>
      <c r="S1818" s="22">
        <f t="shared" si="413"/>
        <v>1.0031530998335139</v>
      </c>
      <c r="T1818" s="22">
        <f t="shared" si="421"/>
        <v>51.337460852973216</v>
      </c>
      <c r="U1818" s="39"/>
      <c r="V1818" s="39"/>
      <c r="Z1818" s="37"/>
      <c r="AA1818" s="37"/>
    </row>
    <row r="1819" spans="1:27">
      <c r="A1819" s="1">
        <v>2021.11</v>
      </c>
      <c r="B1819" s="24">
        <v>4667.3866666666672</v>
      </c>
      <c r="C1819" s="4">
        <f>C1817/3+C1820*2/3</f>
        <v>60.016239104443123</v>
      </c>
      <c r="D1819" s="11">
        <f>D1817/3+D1820*2/3</f>
        <v>190.39</v>
      </c>
      <c r="E1819" s="11">
        <v>277.94799999999998</v>
      </c>
      <c r="F1819" s="5">
        <f t="shared" ref="F1819:F1824" si="423">F1818+1/12</f>
        <v>2021.8749999998629</v>
      </c>
      <c r="G1819" s="22">
        <v>1.56</v>
      </c>
      <c r="H1819" s="22">
        <f>G1819+100*variable_alloc_parm!B$8</f>
        <v>1.56</v>
      </c>
      <c r="I1819" s="4">
        <f t="shared" si="401"/>
        <v>5116.6143211440049</v>
      </c>
      <c r="J1819" s="4">
        <f t="shared" si="402"/>
        <v>65.792695234805876</v>
      </c>
      <c r="K1819" s="33">
        <f t="shared" si="422"/>
        <v>3272330.2627912736</v>
      </c>
      <c r="L1819" s="4">
        <f t="shared" si="404"/>
        <v>208.71469843280042</v>
      </c>
      <c r="M1819" s="33">
        <f t="shared" si="420"/>
        <v>133483.46799340183</v>
      </c>
      <c r="N1819" s="15">
        <f t="shared" si="418"/>
        <v>38.582627497719209</v>
      </c>
      <c r="O1819" s="6"/>
      <c r="P1819" s="7">
        <f t="shared" ref="P1819:P1824" si="424">K1819/AVERAGE(M1699:M1818)</f>
        <v>42.054857617858929</v>
      </c>
      <c r="Q1819" s="7"/>
      <c r="R1819" s="46">
        <f t="shared" si="419"/>
        <v>3.1119985899904272E-2</v>
      </c>
      <c r="S1819" s="22">
        <f t="shared" si="413"/>
        <v>1.0096002483721682</v>
      </c>
      <c r="T1819" s="22">
        <f t="shared" si="421"/>
        <v>51.247531959183569</v>
      </c>
      <c r="U1819" s="39"/>
      <c r="V1819" s="39"/>
      <c r="Z1819" s="37"/>
      <c r="AA1819" s="37"/>
    </row>
    <row r="1820" spans="1:27">
      <c r="A1820" s="1">
        <v>2021.12</v>
      </c>
      <c r="B1820" s="24">
        <v>4674.7727272727261</v>
      </c>
      <c r="C1820" s="4">
        <v>60.397117282392585</v>
      </c>
      <c r="D1820" s="11">
        <v>197.87</v>
      </c>
      <c r="E1820" s="11">
        <v>278.80200000000002</v>
      </c>
      <c r="F1820" s="5">
        <f t="shared" si="423"/>
        <v>2021.9583333331962</v>
      </c>
      <c r="G1820" s="22">
        <v>1.47</v>
      </c>
      <c r="H1820" s="22">
        <f>G1820+100*variable_alloc_parm!B$8</f>
        <v>1.47</v>
      </c>
      <c r="I1820" s="4">
        <f t="shared" si="401"/>
        <v>5109.0137445212004</v>
      </c>
      <c r="J1820" s="4">
        <f t="shared" si="402"/>
        <v>66.007423318143424</v>
      </c>
      <c r="K1820" s="33">
        <f t="shared" si="422"/>
        <v>3270987.2348190458</v>
      </c>
      <c r="L1820" s="4">
        <f t="shared" si="404"/>
        <v>216.25020265277868</v>
      </c>
      <c r="M1820" s="33">
        <f t="shared" si="420"/>
        <v>138451.70276999546</v>
      </c>
      <c r="N1820" s="15">
        <f t="shared" si="418"/>
        <v>38.304849873467447</v>
      </c>
      <c r="O1820" s="6"/>
      <c r="P1820" s="7">
        <f t="shared" si="424"/>
        <v>41.71726581955464</v>
      </c>
      <c r="Q1820" s="7"/>
      <c r="R1820" s="46">
        <f t="shared" si="419"/>
        <v>3.2773352076795367E-2</v>
      </c>
      <c r="S1820" s="22">
        <f t="shared" si="413"/>
        <v>0.97485415546659682</v>
      </c>
      <c r="T1820" s="22">
        <f t="shared" si="421"/>
        <v>51.581037371920011</v>
      </c>
      <c r="U1820" s="39"/>
      <c r="V1820" s="39"/>
      <c r="Z1820" s="37"/>
      <c r="AA1820" s="37"/>
    </row>
    <row r="1821" spans="1:27">
      <c r="A1821" s="1">
        <v>2022.01</v>
      </c>
      <c r="B1821" s="24">
        <v>4573.8154999999997</v>
      </c>
      <c r="C1821" s="4">
        <f>C1820*2/3+C1823/3</f>
        <v>60.921402962953294</v>
      </c>
      <c r="D1821" s="11">
        <f>D1820*2/3+D1823/3</f>
        <v>197.88333333333333</v>
      </c>
      <c r="E1821" s="11">
        <v>281.14800000000002</v>
      </c>
      <c r="F1821" s="5">
        <f t="shared" si="423"/>
        <v>2022.0416666665294</v>
      </c>
      <c r="G1821" s="22">
        <v>1.76</v>
      </c>
      <c r="H1821" s="22">
        <f>G1821+100*variable_alloc_parm!B$8</f>
        <v>1.76</v>
      </c>
      <c r="I1821" s="4">
        <f t="shared" si="401"/>
        <v>4956.9677993441173</v>
      </c>
      <c r="J1821" s="4">
        <f t="shared" si="402"/>
        <v>66.02483916944766</v>
      </c>
      <c r="K1821" s="33">
        <f t="shared" si="422"/>
        <v>3177164.2057098392</v>
      </c>
      <c r="L1821" s="4">
        <f t="shared" si="404"/>
        <v>214.46018348580344</v>
      </c>
      <c r="M1821" s="33">
        <f t="shared" ref="M1821:M1829" si="425">L1821*(K1821/I1821)</f>
        <v>137458.06833992657</v>
      </c>
      <c r="N1821" s="15">
        <f t="shared" ref="N1821:N1826" si="426">I1821/AVERAGE(L1701:L1820)</f>
        <v>36.936758070297451</v>
      </c>
      <c r="O1821" s="6"/>
      <c r="P1821" s="7">
        <f t="shared" si="424"/>
        <v>40.194254833176501</v>
      </c>
      <c r="Q1821" s="7"/>
      <c r="R1821" s="46">
        <f t="shared" ref="R1821:R1826" si="427">1/N1821-(H1821/100-(((E1821/E1701)^(1/10))-1))</f>
        <v>3.124778631386585E-2</v>
      </c>
      <c r="S1821" s="22">
        <f t="shared" ref="S1821:S1827" si="428">((H1821/H1822+H1821/1200+((1+H1822/1200)^(-119))*(1-H1821/H1822)))</f>
        <v>0.98613460955449705</v>
      </c>
      <c r="T1821" s="22">
        <f t="shared" si="421"/>
        <v>49.864400944375319</v>
      </c>
      <c r="U1821" s="39"/>
      <c r="V1821" s="39"/>
      <c r="Z1821" s="37"/>
      <c r="AA1821" s="37"/>
    </row>
    <row r="1822" spans="1:27">
      <c r="A1822" s="1">
        <v>2022.02</v>
      </c>
      <c r="B1822" s="24">
        <v>4435.9805263157887</v>
      </c>
      <c r="C1822" s="4">
        <f>C1820/3+C1823*2/3</f>
        <v>61.445688643514018</v>
      </c>
      <c r="D1822" s="11">
        <f>D1820/3+D1823*2/3</f>
        <v>197.89666666666665</v>
      </c>
      <c r="E1822" s="11">
        <v>283.71600000000001</v>
      </c>
      <c r="F1822" s="5">
        <f t="shared" si="423"/>
        <v>2022.1249999998627</v>
      </c>
      <c r="G1822" s="22">
        <v>1.93</v>
      </c>
      <c r="H1822" s="22">
        <f>G1822+100*variable_alloc_parm!B$8</f>
        <v>1.93</v>
      </c>
      <c r="I1822" s="4">
        <f t="shared" si="401"/>
        <v>4764.0713472924372</v>
      </c>
      <c r="J1822" s="4">
        <f t="shared" si="402"/>
        <v>65.990290747362593</v>
      </c>
      <c r="K1822" s="33">
        <f t="shared" si="422"/>
        <v>3057052.0939321727</v>
      </c>
      <c r="L1822" s="4">
        <f t="shared" si="404"/>
        <v>212.53335847584674</v>
      </c>
      <c r="M1822" s="33">
        <f t="shared" si="425"/>
        <v>136380.31448212516</v>
      </c>
      <c r="N1822" s="15">
        <f t="shared" si="426"/>
        <v>35.287149225694876</v>
      </c>
      <c r="O1822" s="6"/>
      <c r="P1822" s="7">
        <f t="shared" si="424"/>
        <v>38.37049500911219</v>
      </c>
      <c r="Q1822" s="7"/>
      <c r="R1822" s="46">
        <f t="shared" si="427"/>
        <v>3.129367892287957E-2</v>
      </c>
      <c r="S1822" s="22">
        <f t="shared" si="428"/>
        <v>0.98374387238665295</v>
      </c>
      <c r="T1822" s="22">
        <f t="shared" ref="T1822:T1827" si="429">T1821*S1821*E1821/E1822</f>
        <v>48.72793163914745</v>
      </c>
      <c r="U1822" s="39"/>
      <c r="V1822" s="39"/>
      <c r="Z1822" s="37"/>
      <c r="AA1822" s="37"/>
    </row>
    <row r="1823" spans="1:27">
      <c r="A1823" s="1">
        <v>2022.03</v>
      </c>
      <c r="B1823" s="24">
        <v>4391.2652173913057</v>
      </c>
      <c r="C1823" s="4">
        <v>61.969974324074734</v>
      </c>
      <c r="D1823" s="11">
        <v>197.91</v>
      </c>
      <c r="E1823" s="11">
        <v>287.50400000000002</v>
      </c>
      <c r="F1823" s="5">
        <f t="shared" si="423"/>
        <v>2022.2083333331959</v>
      </c>
      <c r="G1823" s="22">
        <v>2.13</v>
      </c>
      <c r="H1823" s="22">
        <f>G1823+100*variable_alloc_parm!B$8</f>
        <v>2.13</v>
      </c>
      <c r="I1823" s="4">
        <f t="shared" si="401"/>
        <v>4653.9126820466181</v>
      </c>
      <c r="J1823" s="4">
        <f t="shared" si="402"/>
        <v>65.676481636935748</v>
      </c>
      <c r="K1823" s="33">
        <f t="shared" si="422"/>
        <v>2989876.4817056269</v>
      </c>
      <c r="L1823" s="4">
        <f t="shared" si="404"/>
        <v>209.7472626467806</v>
      </c>
      <c r="M1823" s="33">
        <f t="shared" si="425"/>
        <v>134750.7893968391</v>
      </c>
      <c r="N1823" s="15">
        <f t="shared" si="426"/>
        <v>34.270798693291731</v>
      </c>
      <c r="O1823" s="6"/>
      <c r="P1823" s="7">
        <f t="shared" si="424"/>
        <v>37.239411741602176</v>
      </c>
      <c r="Q1823" s="7"/>
      <c r="R1823" s="46">
        <f t="shared" si="427"/>
        <v>3.0716673054595876E-2</v>
      </c>
      <c r="S1823" s="22">
        <f t="shared" si="428"/>
        <v>0.94801589886303184</v>
      </c>
      <c r="T1823" s="22">
        <f t="shared" si="429"/>
        <v>47.304227468898212</v>
      </c>
      <c r="U1823" s="39"/>
      <c r="V1823" s="39"/>
      <c r="Z1823" s="37"/>
      <c r="AA1823" s="37"/>
    </row>
    <row r="1824" spans="1:27">
      <c r="A1824" s="1">
        <v>2022.04</v>
      </c>
      <c r="B1824" s="24">
        <v>4391.2959999999994</v>
      </c>
      <c r="C1824" s="4">
        <f>C1823*2/3+C1826/3</f>
        <v>62.653316216049816</v>
      </c>
      <c r="D1824" s="11">
        <f>D1823*2/3+D1826/3</f>
        <v>196.02666666666664</v>
      </c>
      <c r="E1824" s="11">
        <v>289.10899999999998</v>
      </c>
      <c r="F1824" s="5">
        <f t="shared" si="423"/>
        <v>2022.2916666665292</v>
      </c>
      <c r="G1824" s="22">
        <v>2.75</v>
      </c>
      <c r="H1824" s="22">
        <f>G1824+100*variable_alloc_parm!B$8</f>
        <v>2.75</v>
      </c>
      <c r="I1824" s="4">
        <f t="shared" si="401"/>
        <v>4628.1087451445646</v>
      </c>
      <c r="J1824" s="4">
        <f t="shared" si="402"/>
        <v>66.03206905018655</v>
      </c>
      <c r="K1824" s="33">
        <f t="shared" ref="K1824:K1830" si="430">K1823*((I1824+(J1824/12))/I1823)</f>
        <v>2976834.0639878656</v>
      </c>
      <c r="L1824" s="4">
        <f t="shared" si="404"/>
        <v>206.59794518099864</v>
      </c>
      <c r="M1824" s="33">
        <f t="shared" si="425"/>
        <v>132885.3392673434</v>
      </c>
      <c r="N1824" s="15">
        <f t="shared" si="426"/>
        <v>33.889164755913846</v>
      </c>
      <c r="O1824" s="6"/>
      <c r="P1824" s="7">
        <f t="shared" si="424"/>
        <v>36.800852348372842</v>
      </c>
      <c r="Q1824" s="7"/>
      <c r="R1824" s="46">
        <f t="shared" si="427"/>
        <v>2.5106179878196189E-2</v>
      </c>
      <c r="S1824" s="22">
        <f t="shared" si="428"/>
        <v>0.98937792522351686</v>
      </c>
      <c r="T1824" s="22">
        <f t="shared" si="429"/>
        <v>44.596200053523745</v>
      </c>
      <c r="U1824" s="39"/>
      <c r="V1824" s="39"/>
      <c r="Z1824" s="37"/>
      <c r="AA1824" s="37"/>
    </row>
    <row r="1825" spans="1:27">
      <c r="A1825" s="1">
        <v>2022.05</v>
      </c>
      <c r="B1825" s="24">
        <v>4040.3599999999997</v>
      </c>
      <c r="C1825" s="4">
        <f>C1823/3+C1826*2/3</f>
        <v>63.336658108024906</v>
      </c>
      <c r="D1825" s="11">
        <f>D1823/3+D1826*2/3</f>
        <v>194.14333333333332</v>
      </c>
      <c r="E1825" s="11">
        <v>292.29599999999999</v>
      </c>
      <c r="F1825" s="5">
        <f t="shared" ref="F1825:F1830" si="431">F1824+1/12</f>
        <v>2022.3749999998624</v>
      </c>
      <c r="G1825" s="22">
        <v>2.9</v>
      </c>
      <c r="H1825" s="22">
        <f>G1825+100*variable_alloc_parm!B$8</f>
        <v>2.9</v>
      </c>
      <c r="I1825" s="4">
        <f t="shared" si="401"/>
        <v>4211.8184716862361</v>
      </c>
      <c r="J1825" s="4">
        <f t="shared" si="402"/>
        <v>66.024440038574568</v>
      </c>
      <c r="K1825" s="33">
        <f t="shared" si="430"/>
        <v>2712612.0061893584</v>
      </c>
      <c r="L1825" s="4">
        <f t="shared" si="404"/>
        <v>202.38208414301488</v>
      </c>
      <c r="M1825" s="33">
        <f t="shared" si="425"/>
        <v>130343.7161346075</v>
      </c>
      <c r="N1825" s="15">
        <f t="shared" si="426"/>
        <v>30.673155079545133</v>
      </c>
      <c r="O1825" s="6"/>
      <c r="P1825" s="7">
        <f t="shared" ref="P1825:P1830" si="432">K1825/AVERAGE(M1705:M1824)</f>
        <v>33.292110895037787</v>
      </c>
      <c r="Q1825" s="7"/>
      <c r="R1825" s="46">
        <f t="shared" si="427"/>
        <v>2.7942547874479161E-2</v>
      </c>
      <c r="S1825" s="22">
        <f t="shared" si="428"/>
        <v>0.98198846172615695</v>
      </c>
      <c r="T1825" s="22">
        <f t="shared" si="429"/>
        <v>43.641413710395256</v>
      </c>
      <c r="U1825" s="39"/>
      <c r="V1825" s="39"/>
      <c r="Z1825" s="37"/>
      <c r="AA1825" s="37"/>
    </row>
    <row r="1826" spans="1:27">
      <c r="A1826" s="1">
        <v>2022.06</v>
      </c>
      <c r="B1826" s="24">
        <v>3898.9466666666676</v>
      </c>
      <c r="C1826" s="4">
        <v>64.02</v>
      </c>
      <c r="D1826" s="11">
        <v>192.26</v>
      </c>
      <c r="E1826" s="11">
        <v>296.31099999999998</v>
      </c>
      <c r="F1826" s="5">
        <f t="shared" si="431"/>
        <v>2022.4583333331957</v>
      </c>
      <c r="G1826" s="22">
        <v>3.14</v>
      </c>
      <c r="H1826" s="22">
        <f>G1826+100*variable_alloc_parm!B$8</f>
        <v>3.14</v>
      </c>
      <c r="I1826" s="4">
        <f t="shared" si="401"/>
        <v>4009.3315784204224</v>
      </c>
      <c r="J1826" s="4">
        <f t="shared" si="402"/>
        <v>65.832500312172016</v>
      </c>
      <c r="K1826" s="33">
        <f t="shared" si="430"/>
        <v>2585734.0605230862</v>
      </c>
      <c r="L1826" s="4">
        <f t="shared" si="404"/>
        <v>197.70316323052472</v>
      </c>
      <c r="M1826" s="33">
        <f t="shared" si="425"/>
        <v>127504.49620824987</v>
      </c>
      <c r="N1826" s="15">
        <f t="shared" si="426"/>
        <v>29.047721395103835</v>
      </c>
      <c r="O1826" s="6"/>
      <c r="P1826" s="7">
        <f t="shared" si="432"/>
        <v>31.515503555204621</v>
      </c>
      <c r="Q1826" s="7"/>
      <c r="R1826" s="46">
        <f t="shared" si="427"/>
        <v>2.8915813659970382E-2</v>
      </c>
      <c r="S1826" s="22">
        <f t="shared" si="428"/>
        <v>1.0232786529757065</v>
      </c>
      <c r="T1826" s="22">
        <f t="shared" si="429"/>
        <v>42.274676557157136</v>
      </c>
      <c r="U1826" s="39"/>
      <c r="V1826" s="39"/>
      <c r="Z1826" s="37"/>
      <c r="AA1826" s="37"/>
    </row>
    <row r="1827" spans="1:27">
      <c r="A1827" s="1">
        <v>2022.07</v>
      </c>
      <c r="B1827" s="24">
        <v>3911.729499999999</v>
      </c>
      <c r="C1827" s="4">
        <f>C1826*2/3+C1829/3</f>
        <v>64.452768447835695</v>
      </c>
      <c r="D1827" s="11">
        <f>D1826*2/3+D1829/3</f>
        <v>190.58333333333331</v>
      </c>
      <c r="E1827" s="11">
        <v>296.27600000000001</v>
      </c>
      <c r="F1827" s="5">
        <f t="shared" si="431"/>
        <v>2022.541666666529</v>
      </c>
      <c r="G1827" s="22">
        <v>2.9</v>
      </c>
      <c r="H1827" s="22">
        <f>G1827+100*variable_alloc_parm!B$8</f>
        <v>2.9</v>
      </c>
      <c r="I1827" s="4">
        <f t="shared" si="401"/>
        <v>4022.9515001215082</v>
      </c>
      <c r="J1827" s="4">
        <f t="shared" si="402"/>
        <v>66.28535063945624</v>
      </c>
      <c r="K1827" s="33">
        <f t="shared" si="430"/>
        <v>2598080.3877219716</v>
      </c>
      <c r="L1827" s="4">
        <f t="shared" si="404"/>
        <v>196.00217927428028</v>
      </c>
      <c r="M1827" s="33">
        <f t="shared" si="425"/>
        <v>126581.04824477572</v>
      </c>
      <c r="N1827" s="15">
        <f t="shared" ref="N1827:N1832" si="433">I1827/AVERAGE(L1707:L1826)</f>
        <v>29.004618317208934</v>
      </c>
      <c r="O1827" s="6"/>
      <c r="P1827" s="7">
        <f t="shared" si="432"/>
        <v>31.457727149066937</v>
      </c>
      <c r="Q1827" s="7"/>
      <c r="R1827" s="46">
        <f t="shared" ref="R1827:R1832" si="434">1/N1827-(H1827/100-(((E1827/E1707)^(1/10))-1))</f>
        <v>3.1522201242460787E-2</v>
      </c>
      <c r="S1827" s="22">
        <f t="shared" si="428"/>
        <v>1.0024166666666667</v>
      </c>
      <c r="T1827" s="22">
        <f t="shared" si="429"/>
        <v>43.263884375134964</v>
      </c>
      <c r="U1827" s="39"/>
      <c r="V1827" s="39"/>
      <c r="Z1827" s="37"/>
      <c r="AA1827" s="37"/>
    </row>
    <row r="1828" spans="1:27">
      <c r="A1828" s="1">
        <v>2022.08</v>
      </c>
      <c r="B1828" s="24">
        <v>4158.5630434782615</v>
      </c>
      <c r="C1828" s="4">
        <f>C1826/3+C1829*2/3</f>
        <v>64.885536895671393</v>
      </c>
      <c r="D1828" s="11">
        <f>D1826/3+D1829*2/3</f>
        <v>188.90666666666664</v>
      </c>
      <c r="E1828" s="11">
        <v>296.17099999999999</v>
      </c>
      <c r="F1828" s="5">
        <f t="shared" si="431"/>
        <v>2022.6249999998622</v>
      </c>
      <c r="G1828" s="22">
        <v>2.9</v>
      </c>
      <c r="H1828" s="22">
        <f>G1828+100*variable_alloc_parm!B$8</f>
        <v>2.9</v>
      </c>
      <c r="I1828" s="4">
        <f t="shared" si="401"/>
        <v>4278.3194821499283</v>
      </c>
      <c r="J1828" s="4">
        <f t="shared" si="402"/>
        <v>66.754081568117996</v>
      </c>
      <c r="K1828" s="33">
        <f t="shared" si="430"/>
        <v>2766593.2946221028</v>
      </c>
      <c r="L1828" s="4">
        <f t="shared" si="404"/>
        <v>194.346716367684</v>
      </c>
      <c r="M1828" s="33">
        <f t="shared" si="425"/>
        <v>125675.12187389654</v>
      </c>
      <c r="N1828" s="15">
        <f t="shared" si="433"/>
        <v>30.698763365175282</v>
      </c>
      <c r="O1828" s="6"/>
      <c r="P1828" s="7">
        <f t="shared" si="432"/>
        <v>33.281890402234438</v>
      </c>
      <c r="Q1828" s="7"/>
      <c r="R1828" s="46">
        <f t="shared" si="434"/>
        <v>2.9013917428899819E-2</v>
      </c>
      <c r="S1828" s="22">
        <f t="shared" ref="S1828:S1835" si="435">((H1828/H1829+H1828/1200+((1+H1829/1200)^(-119))*(1-H1828/H1829)))</f>
        <v>0.9505808982687256</v>
      </c>
      <c r="T1828" s="22">
        <f t="shared" ref="T1828:T1833" si="436">T1827*S1827*E1827/E1828</f>
        <v>43.383813954645731</v>
      </c>
      <c r="U1828" s="39"/>
      <c r="V1828" s="39"/>
      <c r="Z1828" s="37"/>
      <c r="AA1828" s="37"/>
    </row>
    <row r="1829" spans="1:27">
      <c r="A1829" s="1">
        <v>2022.09</v>
      </c>
      <c r="B1829" s="24">
        <v>3850.5204761904752</v>
      </c>
      <c r="C1829" s="4">
        <v>65.318305343507092</v>
      </c>
      <c r="D1829" s="11">
        <v>187.23</v>
      </c>
      <c r="E1829" s="11">
        <v>296.80799999999999</v>
      </c>
      <c r="F1829" s="5">
        <f t="shared" si="431"/>
        <v>2022.7083333331955</v>
      </c>
      <c r="G1829" s="22">
        <v>3.52</v>
      </c>
      <c r="H1829" s="22">
        <f>G1829+100*variable_alloc_parm!B$8</f>
        <v>3.52</v>
      </c>
      <c r="I1829" s="4">
        <f t="shared" si="401"/>
        <v>3952.9041976470917</v>
      </c>
      <c r="J1829" s="4">
        <f t="shared" si="402"/>
        <v>67.055091635557716</v>
      </c>
      <c r="K1829" s="33">
        <f t="shared" si="430"/>
        <v>2559775.5864408021</v>
      </c>
      <c r="L1829" s="4">
        <f t="shared" si="404"/>
        <v>192.2083670251476</v>
      </c>
      <c r="M1829" s="33">
        <f t="shared" si="425"/>
        <v>124468.05204980378</v>
      </c>
      <c r="N1829" s="15">
        <f t="shared" si="433"/>
        <v>28.229884655821969</v>
      </c>
      <c r="O1829" s="6"/>
      <c r="P1829" s="7">
        <f t="shared" si="432"/>
        <v>30.597432345703769</v>
      </c>
      <c r="Q1829" s="7"/>
      <c r="R1829" s="46">
        <f t="shared" si="434"/>
        <v>2.542655400299916E-2</v>
      </c>
      <c r="S1829" s="22">
        <f t="shared" si="435"/>
        <v>0.96529350397212954</v>
      </c>
      <c r="T1829" s="22">
        <f t="shared" si="436"/>
        <v>41.15131722355639</v>
      </c>
      <c r="U1829" s="39"/>
      <c r="V1829" s="39"/>
      <c r="Z1829" s="37"/>
      <c r="AA1829" s="37"/>
    </row>
    <row r="1830" spans="1:27">
      <c r="A1830" s="1">
        <v>2022.1</v>
      </c>
      <c r="B1830" s="24">
        <v>3726.0509523809519</v>
      </c>
      <c r="C1830" s="4">
        <f>C1829*2/3+C1832/3</f>
        <v>65.852203562338062</v>
      </c>
      <c r="D1830" s="11">
        <f>D1829*2/3+D1832/3</f>
        <v>182.40333333333334</v>
      </c>
      <c r="E1830" s="11">
        <v>298.012</v>
      </c>
      <c r="F1830" s="5">
        <f t="shared" si="431"/>
        <v>2022.7916666665287</v>
      </c>
      <c r="G1830" s="22">
        <v>3.98</v>
      </c>
      <c r="H1830" s="22">
        <f>G1830+100*variable_alloc_parm!B$8</f>
        <v>3.98</v>
      </c>
      <c r="I1830" s="4">
        <f t="shared" si="401"/>
        <v>3809.6711715987149</v>
      </c>
      <c r="J1830" s="4">
        <f t="shared" si="402"/>
        <v>67.330061962083448</v>
      </c>
      <c r="K1830" s="33">
        <f t="shared" si="430"/>
        <v>2470655.8157019382</v>
      </c>
      <c r="L1830" s="4">
        <f t="shared" si="404"/>
        <v>186.49683793493776</v>
      </c>
      <c r="M1830" s="33">
        <f t="shared" ref="M1830:M1835" si="437">L1830*(K1830/I1830)</f>
        <v>120947.31447927447</v>
      </c>
      <c r="N1830" s="15">
        <f t="shared" si="433"/>
        <v>27.080766925400699</v>
      </c>
      <c r="O1830" s="6"/>
      <c r="P1830" s="7">
        <f t="shared" si="432"/>
        <v>29.346998336096629</v>
      </c>
      <c r="Q1830" s="7"/>
      <c r="R1830" s="46">
        <f t="shared" si="434"/>
        <v>2.2784690077350296E-2</v>
      </c>
      <c r="S1830" s="22">
        <f t="shared" si="435"/>
        <v>1.0107119558279947</v>
      </c>
      <c r="T1830" s="22">
        <f t="shared" si="436"/>
        <v>39.562613673629379</v>
      </c>
      <c r="U1830" s="39"/>
      <c r="V1830" s="39"/>
      <c r="Z1830" s="37"/>
      <c r="AA1830" s="37"/>
    </row>
    <row r="1831" spans="1:27">
      <c r="A1831" s="1">
        <v>2022.11</v>
      </c>
      <c r="B1831" s="24">
        <v>3917.488571428571</v>
      </c>
      <c r="C1831" s="4">
        <f>C1829/3+C1832*2/3</f>
        <v>66.386101781169032</v>
      </c>
      <c r="D1831" s="11">
        <f>D1829/3+D1832*2/3</f>
        <v>177.57666666666665</v>
      </c>
      <c r="E1831" s="11">
        <v>297.71100000000001</v>
      </c>
      <c r="F1831" s="5">
        <f t="shared" ref="F1831:F1836" si="438">F1830+1/12</f>
        <v>2022.874999999862</v>
      </c>
      <c r="G1831" s="22">
        <v>3.89</v>
      </c>
      <c r="H1831" s="22">
        <f>G1831+100*variable_alloc_parm!B$8</f>
        <v>3.89</v>
      </c>
      <c r="I1831" s="4">
        <f t="shared" si="401"/>
        <v>4009.4546983963833</v>
      </c>
      <c r="J1831" s="4">
        <f t="shared" si="402"/>
        <v>67.94456776109115</v>
      </c>
      <c r="K1831" s="33">
        <f t="shared" ref="K1831:K1836" si="439">K1830*((I1831+(J1831/12))/I1830)</f>
        <v>2603891.8036979283</v>
      </c>
      <c r="L1831" s="4">
        <f t="shared" si="404"/>
        <v>181.74541865545223</v>
      </c>
      <c r="M1831" s="33">
        <f t="shared" si="437"/>
        <v>118032.36140462174</v>
      </c>
      <c r="N1831" s="15">
        <f t="shared" si="433"/>
        <v>28.378949016273317</v>
      </c>
      <c r="O1831" s="6"/>
      <c r="P1831" s="7">
        <f t="shared" ref="P1831:P1836" si="440">K1831/AVERAGE(M1711:M1830)</f>
        <v>30.747932135302154</v>
      </c>
      <c r="Q1831" s="7"/>
      <c r="R1831" s="46">
        <f>1/N1831-(H1831/100-(((E1831/E1711)^(1/10))-1))</f>
        <v>2.2379046474016215E-2</v>
      </c>
      <c r="S1831" s="22">
        <f t="shared" si="435"/>
        <v>1.025709583392977</v>
      </c>
      <c r="T1831" s="22">
        <f t="shared" si="436"/>
        <v>40.026834805279734</v>
      </c>
      <c r="U1831" s="39"/>
      <c r="V1831" s="39"/>
      <c r="Z1831" s="37"/>
      <c r="AA1831" s="37"/>
    </row>
    <row r="1832" spans="1:27">
      <c r="A1832" s="1">
        <v>2022.12</v>
      </c>
      <c r="B1832" s="24">
        <v>3912.3809523809532</v>
      </c>
      <c r="C1832" s="4">
        <v>66.92</v>
      </c>
      <c r="D1832" s="11">
        <v>172.75</v>
      </c>
      <c r="E1832" s="11">
        <v>296.79700000000003</v>
      </c>
      <c r="F1832" s="5">
        <f t="shared" si="438"/>
        <v>2022.9583333331952</v>
      </c>
      <c r="G1832" s="22">
        <v>3.62</v>
      </c>
      <c r="H1832" s="22">
        <f>G1832+100*variable_alloc_parm!B$8</f>
        <v>3.62</v>
      </c>
      <c r="I1832" s="4">
        <f t="shared" si="401"/>
        <v>4016.5583755579623</v>
      </c>
      <c r="J1832" s="4">
        <f t="shared" si="402"/>
        <v>68.701920841517946</v>
      </c>
      <c r="K1832" s="33">
        <f t="shared" si="439"/>
        <v>2612223.3366946653</v>
      </c>
      <c r="L1832" s="4">
        <f t="shared" si="404"/>
        <v>177.34992267442058</v>
      </c>
      <c r="M1832" s="33">
        <f t="shared" si="437"/>
        <v>115341.93293201156</v>
      </c>
      <c r="N1832" s="15">
        <f t="shared" si="433"/>
        <v>28.31690128452729</v>
      </c>
      <c r="O1832" s="6"/>
      <c r="P1832" s="7">
        <f t="shared" si="440"/>
        <v>30.676157998177377</v>
      </c>
      <c r="Q1832" s="7"/>
      <c r="R1832" s="46">
        <f t="shared" si="434"/>
        <v>2.5117462709333217E-2</v>
      </c>
      <c r="S1832" s="22">
        <f t="shared" si="435"/>
        <v>1.010537679225576</v>
      </c>
      <c r="T1832" s="22">
        <f t="shared" si="436"/>
        <v>41.182341608123906</v>
      </c>
      <c r="U1832" s="39"/>
      <c r="V1832" s="39"/>
      <c r="Z1832" s="37"/>
      <c r="AA1832" s="37"/>
    </row>
    <row r="1833" spans="1:27">
      <c r="A1833" s="1">
        <v>2023.01</v>
      </c>
      <c r="B1833" s="24">
        <v>3960.6565000000001</v>
      </c>
      <c r="C1833" s="4">
        <f>C1832*2/3+C1835/3</f>
        <v>67.349999999999994</v>
      </c>
      <c r="D1833" s="11">
        <f>D1832*2/3+D1835/3</f>
        <v>173.55666666666667</v>
      </c>
      <c r="E1833" s="11">
        <v>299.17</v>
      </c>
      <c r="F1833" s="5">
        <f t="shared" si="438"/>
        <v>2023.0416666665285</v>
      </c>
      <c r="G1833" s="22">
        <v>3.53</v>
      </c>
      <c r="H1833" s="22">
        <f>G1833+100*variable_alloc_parm!B$8</f>
        <v>3.53</v>
      </c>
      <c r="I1833" s="4">
        <f t="shared" si="401"/>
        <v>4033.8671509509645</v>
      </c>
      <c r="J1833" s="4">
        <f t="shared" si="402"/>
        <v>68.594929304408865</v>
      </c>
      <c r="K1833" s="33">
        <f t="shared" si="439"/>
        <v>2627197.9711071034</v>
      </c>
      <c r="L1833" s="4">
        <f t="shared" si="404"/>
        <v>176.76477030896595</v>
      </c>
      <c r="M1833" s="33">
        <f t="shared" si="437"/>
        <v>115124.2786489509</v>
      </c>
      <c r="N1833" s="15">
        <f t="shared" ref="N1833:N1838" si="441">I1833/AVERAGE(L1713:L1832)</f>
        <v>28.334813423755694</v>
      </c>
      <c r="O1833" s="6"/>
      <c r="P1833" s="7">
        <f t="shared" si="440"/>
        <v>30.691634492755611</v>
      </c>
      <c r="Q1833" s="7"/>
      <c r="R1833" s="46">
        <f t="shared" ref="R1833:R1838" si="442">1/N1833-(H1833/100-(((E1833/E1713)^(1/10))-1))</f>
        <v>2.6509359149697258E-2</v>
      </c>
      <c r="S1833" s="22">
        <f t="shared" si="435"/>
        <v>0.98474563111309221</v>
      </c>
      <c r="T1833" s="22">
        <f t="shared" si="436"/>
        <v>41.286209646277321</v>
      </c>
      <c r="U1833" s="39"/>
      <c r="V1833" s="39"/>
      <c r="Z1833" s="37"/>
      <c r="AA1833" s="37"/>
    </row>
    <row r="1834" spans="1:27">
      <c r="A1834" s="1">
        <v>2023.02</v>
      </c>
      <c r="B1834" s="24">
        <v>4079.6847368421049</v>
      </c>
      <c r="C1834" s="4">
        <f>C1832/3+C1835*2/3</f>
        <v>67.78</v>
      </c>
      <c r="D1834" s="11">
        <f>D1832/3+D1835*2/3</f>
        <v>174.36333333333332</v>
      </c>
      <c r="E1834" s="11">
        <v>300.83999999999997</v>
      </c>
      <c r="F1834" s="5">
        <f t="shared" si="438"/>
        <v>2023.1249999998618</v>
      </c>
      <c r="G1834" s="22">
        <v>3.75</v>
      </c>
      <c r="H1834" s="22">
        <f>G1834+100*variable_alloc_parm!B$8</f>
        <v>3.75</v>
      </c>
      <c r="I1834" s="4">
        <f t="shared" si="401"/>
        <v>4132.0301134017736</v>
      </c>
      <c r="J1834" s="4">
        <f t="shared" si="402"/>
        <v>68.649667597393972</v>
      </c>
      <c r="K1834" s="33">
        <f t="shared" si="439"/>
        <v>2694855.9317012471</v>
      </c>
      <c r="L1834" s="4">
        <f t="shared" si="404"/>
        <v>176.60054403226525</v>
      </c>
      <c r="M1834" s="33">
        <f t="shared" si="437"/>
        <v>115176.56226256606</v>
      </c>
      <c r="N1834" s="15">
        <f t="shared" si="441"/>
        <v>28.919762943866644</v>
      </c>
      <c r="O1834" s="6"/>
      <c r="P1834" s="7">
        <f t="shared" si="440"/>
        <v>31.320528304023135</v>
      </c>
      <c r="Q1834" s="7"/>
      <c r="R1834" s="46">
        <f t="shared" si="442"/>
        <v>2.3329672948302606E-2</v>
      </c>
      <c r="S1834" s="22">
        <f t="shared" si="435"/>
        <v>1.0106002730113013</v>
      </c>
      <c r="T1834" s="22">
        <f t="shared" ref="T1834:T1839" si="443">T1833*S1833*E1833/E1834</f>
        <v>40.430725795175164</v>
      </c>
      <c r="U1834" s="39"/>
      <c r="V1834" s="39"/>
      <c r="Z1834" s="37"/>
      <c r="AA1834" s="37"/>
    </row>
    <row r="1835" spans="1:27">
      <c r="A1835" s="1">
        <v>2023.03</v>
      </c>
      <c r="B1835" s="24">
        <v>3968.5591304347827</v>
      </c>
      <c r="C1835" s="4">
        <v>68.209999999999994</v>
      </c>
      <c r="D1835" s="11">
        <v>175.17</v>
      </c>
      <c r="E1835" s="11">
        <f>1.5*E1834-0.5*E1833</f>
        <v>301.67499999999995</v>
      </c>
      <c r="F1835" s="5">
        <f t="shared" si="438"/>
        <v>2023.208333333195</v>
      </c>
      <c r="G1835" s="22">
        <v>3.66</v>
      </c>
      <c r="H1835" s="22">
        <f>G1835+100*variable_alloc_parm!B$8</f>
        <v>3.66</v>
      </c>
      <c r="I1835" s="4">
        <f t="shared" si="401"/>
        <v>4008.3532511592898</v>
      </c>
      <c r="J1835" s="4">
        <f t="shared" si="402"/>
        <v>68.89396536007294</v>
      </c>
      <c r="K1835" s="33">
        <f t="shared" si="439"/>
        <v>2617939.8135127262</v>
      </c>
      <c r="L1835" s="4">
        <f t="shared" si="404"/>
        <v>176.92649042844124</v>
      </c>
      <c r="M1835" s="33">
        <f t="shared" si="437"/>
        <v>115554.41208275083</v>
      </c>
      <c r="N1835" s="15">
        <f t="shared" si="441"/>
        <v>27.953041469070065</v>
      </c>
      <c r="O1835" s="6"/>
      <c r="P1835" s="7">
        <f t="shared" si="440"/>
        <v>30.270801868180364</v>
      </c>
      <c r="Q1835" s="7"/>
      <c r="R1835" s="46">
        <f t="shared" si="442"/>
        <v>2.5442009128978288E-2</v>
      </c>
      <c r="S1835" s="22">
        <f t="shared" si="435"/>
        <v>1.0198184492993052</v>
      </c>
      <c r="T1835" s="22">
        <f t="shared" si="443"/>
        <v>40.746208907324473</v>
      </c>
      <c r="U1835" s="39"/>
      <c r="V1835" s="39"/>
      <c r="Z1835" s="37"/>
      <c r="AA1835" s="37"/>
    </row>
    <row r="1836" spans="1:27">
      <c r="A1836" s="1">
        <v>2023.04</v>
      </c>
      <c r="B1836" s="24">
        <v>4121.4673684210529</v>
      </c>
      <c r="C1836" s="4"/>
      <c r="D1836" s="11"/>
      <c r="E1836" s="11">
        <v>303.363</v>
      </c>
      <c r="F1836" s="5">
        <f t="shared" si="438"/>
        <v>2023.2916666665283</v>
      </c>
      <c r="G1836" s="22">
        <v>3.46</v>
      </c>
      <c r="H1836" s="22">
        <f>G1836+100*variable_alloc_parm!B$8</f>
        <v>3.46</v>
      </c>
      <c r="I1836" s="4">
        <f t="shared" si="401"/>
        <v>4139.6317519206204</v>
      </c>
      <c r="J1836" s="4"/>
      <c r="K1836" s="33">
        <f t="shared" si="439"/>
        <v>2703680.563458343</v>
      </c>
      <c r="L1836" s="4"/>
      <c r="M1836" s="33"/>
      <c r="N1836" s="15">
        <f t="shared" si="441"/>
        <v>28.764684077100377</v>
      </c>
      <c r="O1836" s="6"/>
      <c r="P1836" s="7">
        <f t="shared" si="440"/>
        <v>31.102512697918577</v>
      </c>
      <c r="Q1836" s="7"/>
      <c r="R1836" s="46">
        <f t="shared" si="442"/>
        <v>2.7112194384912941E-2</v>
      </c>
      <c r="S1836" s="22">
        <f>((H1836/H1837+H1836/1200+((1+H1837/1200)^(-119))*(1-H1836/H1837)))</f>
        <v>0.99370823619587745</v>
      </c>
      <c r="T1836" s="22">
        <f t="shared" si="443"/>
        <v>41.322518507230491</v>
      </c>
      <c r="U1836" s="39"/>
      <c r="V1836" s="39"/>
      <c r="Z1836" s="37"/>
      <c r="AA1836" s="37"/>
    </row>
    <row r="1837" spans="1:27">
      <c r="A1837" s="1">
        <v>2023.05</v>
      </c>
      <c r="B1837" s="24">
        <v>4146.1731818181825</v>
      </c>
      <c r="C1837" s="4"/>
      <c r="D1837" s="11"/>
      <c r="E1837" s="11">
        <v>304.12700000000001</v>
      </c>
      <c r="F1837" s="5">
        <f>F1836+1/12</f>
        <v>2023.3749999998615</v>
      </c>
      <c r="G1837" s="22">
        <v>3.57</v>
      </c>
      <c r="H1837" s="22">
        <f>G1837+100*variable_alloc_parm!B$8</f>
        <v>3.57</v>
      </c>
      <c r="I1837" s="4">
        <f t="shared" si="401"/>
        <v>4153.984909264881</v>
      </c>
      <c r="J1837" s="4"/>
      <c r="K1837" s="33">
        <f>K1836*((I1837+(J1837/12))/I1836)</f>
        <v>2713054.912400838</v>
      </c>
      <c r="L1837" s="4"/>
      <c r="M1837" s="33"/>
      <c r="N1837" s="15">
        <f t="shared" si="441"/>
        <v>28.818016714331748</v>
      </c>
      <c r="O1837" s="6"/>
      <c r="P1837" s="7">
        <f>K1837/AVERAGE(M1717:M1836)</f>
        <v>31.138962605009109</v>
      </c>
      <c r="Q1837" s="7"/>
      <c r="R1837" s="46">
        <f t="shared" si="442"/>
        <v>2.6023487858116874E-2</v>
      </c>
      <c r="S1837" s="22">
        <f>((H1837/H1838+H1837/1200+((1+H1838/1200)^(-119))*(1-H1837/H1838)))</f>
        <v>0.98808733454707542</v>
      </c>
      <c r="T1837" s="22">
        <f t="shared" si="443"/>
        <v>40.959373460871703</v>
      </c>
      <c r="U1837" s="39"/>
      <c r="V1837" s="39"/>
      <c r="Z1837" s="37"/>
      <c r="AA1837" s="37"/>
    </row>
    <row r="1838" spans="1:27">
      <c r="A1838" s="1">
        <v>2023.06</v>
      </c>
      <c r="B1838" s="24">
        <v>4345.3728571428574</v>
      </c>
      <c r="C1838" s="4"/>
      <c r="D1838" s="11"/>
      <c r="E1838" s="11">
        <f>1.5*E1837-0.5*E1836</f>
        <v>304.50900000000001</v>
      </c>
      <c r="F1838" s="5">
        <f>F1837+1/12</f>
        <v>2023.4583333331948</v>
      </c>
      <c r="G1838" s="22">
        <v>3.75</v>
      </c>
      <c r="H1838" s="22">
        <f>G1838+100*variable_alloc_parm!B$8</f>
        <v>3.75</v>
      </c>
      <c r="I1838" s="4">
        <f t="shared" si="401"/>
        <v>4348.0984456007172</v>
      </c>
      <c r="J1838" s="4"/>
      <c r="K1838" s="33">
        <f>K1837*((I1838+(J1838/12))/I1837)</f>
        <v>2839834.5456500682</v>
      </c>
      <c r="L1838" s="4"/>
      <c r="M1838" s="33"/>
      <c r="N1838" s="15">
        <f t="shared" si="441"/>
        <v>30.117573508386638</v>
      </c>
      <c r="O1838" s="6"/>
      <c r="P1838" s="7">
        <f>K1838/AVERAGE(M1718:M1837)</f>
        <v>32.520838875074048</v>
      </c>
      <c r="Q1838" s="7"/>
      <c r="R1838" s="46">
        <f t="shared" si="442"/>
        <v>2.2608944784410612E-2</v>
      </c>
      <c r="S1838" s="22">
        <f>((H1838/H1839+H1838/1200+((1+H1839/1200)^(-119))*(1-H1838/H1839)))</f>
        <v>0.99817635043314812</v>
      </c>
      <c r="T1838" s="22">
        <f t="shared" si="443"/>
        <v>40.420667597794221</v>
      </c>
      <c r="U1838" s="39"/>
      <c r="V1838" s="39"/>
      <c r="Z1838" s="37"/>
      <c r="AA1838" s="37"/>
    </row>
    <row r="1839" spans="1:27">
      <c r="A1839" s="1">
        <v>2023.07</v>
      </c>
      <c r="B1839" s="24">
        <v>4455.59</v>
      </c>
      <c r="C1839" s="4"/>
      <c r="D1839" s="11"/>
      <c r="E1839" s="11">
        <f>1.5*E1838-0.5*E1837</f>
        <v>304.70000000000005</v>
      </c>
      <c r="F1839" s="5">
        <f>F1838+1/12</f>
        <v>2023.541666666528</v>
      </c>
      <c r="G1839" s="22">
        <v>3.81</v>
      </c>
      <c r="H1839" s="22">
        <f>G1839+100*variable_alloc_parm!B$8</f>
        <v>3.81</v>
      </c>
      <c r="I1839" s="4">
        <f t="shared" si="401"/>
        <v>4455.59</v>
      </c>
      <c r="J1839" s="4"/>
      <c r="K1839" s="33">
        <f>K1838*((I1839+(J1839/12))/I1838)</f>
        <v>2910039.5406307038</v>
      </c>
      <c r="L1839" s="4"/>
      <c r="M1839" s="33"/>
      <c r="N1839" s="15">
        <f>I1839/AVERAGE(L1719:L1838)</f>
        <v>30.815258805052601</v>
      </c>
      <c r="O1839" s="6"/>
      <c r="P1839" s="7">
        <f>K1839/AVERAGE(M1719:M1838)</f>
        <v>33.251184105276309</v>
      </c>
      <c r="Q1839" s="7"/>
      <c r="R1839" s="46">
        <f>1/N1839-(H1839/100-(((E1839/E1719)^(1/10))-1))</f>
        <v>2.1281133986164831E-2</v>
      </c>
      <c r="T1839" s="22">
        <f t="shared" si="443"/>
        <v>40.321663134667681</v>
      </c>
      <c r="U1839" s="39"/>
      <c r="V1839" s="39"/>
      <c r="Z1839" s="37"/>
      <c r="AA1839" s="37"/>
    </row>
    <row r="1840" spans="1:27" s="32" customFormat="1" ht="38.5" customHeight="1">
      <c r="A1840" s="27"/>
      <c r="B1840" s="28" t="s">
        <v>47</v>
      </c>
      <c r="C1840" s="29"/>
      <c r="D1840" s="28" t="s">
        <v>46</v>
      </c>
      <c r="E1840" s="28" t="s">
        <v>48</v>
      </c>
      <c r="F1840" s="29"/>
      <c r="G1840" s="28" t="s">
        <v>49</v>
      </c>
      <c r="H1840" s="28" t="s">
        <v>49</v>
      </c>
      <c r="I1840" s="29"/>
      <c r="J1840" s="29"/>
      <c r="K1840" s="35"/>
      <c r="L1840" s="29"/>
      <c r="M1840" s="35"/>
      <c r="N1840" s="30"/>
      <c r="O1840" s="31"/>
      <c r="P1840" s="17"/>
      <c r="Q1840" s="17"/>
      <c r="R1840" s="47"/>
      <c r="S1840" s="29"/>
      <c r="T1840" s="29"/>
      <c r="U1840" s="27"/>
      <c r="V1840" s="27"/>
      <c r="W1840" s="39"/>
      <c r="X1840" s="39"/>
      <c r="Y1840" s="44"/>
    </row>
    <row r="1841" spans="1:22">
      <c r="A1841" s="1"/>
      <c r="B1841" s="11"/>
      <c r="C1841" s="4"/>
      <c r="D1841" s="11"/>
      <c r="E1841" s="11"/>
      <c r="F1841" s="4"/>
      <c r="G1841" s="22"/>
      <c r="H1841" s="22"/>
      <c r="I1841" s="4"/>
      <c r="J1841" s="4"/>
      <c r="K1841" s="33"/>
      <c r="L1841" s="4"/>
      <c r="M1841" s="33"/>
      <c r="N1841" s="6"/>
      <c r="O1841" s="6"/>
    </row>
    <row r="1842" spans="1:22">
      <c r="A1842" s="1"/>
      <c r="B1842" s="11"/>
      <c r="C1842" s="4"/>
      <c r="D1842" s="11"/>
      <c r="E1842" s="11"/>
      <c r="F1842" s="4"/>
      <c r="G1842" s="22"/>
      <c r="H1842" s="22"/>
      <c r="I1842" s="4"/>
      <c r="J1842" s="4"/>
      <c r="K1842" s="33"/>
      <c r="L1842" s="4"/>
      <c r="M1842" s="33"/>
      <c r="N1842" s="6"/>
      <c r="O1842" s="6"/>
      <c r="R1842" s="48"/>
      <c r="U1842" s="42"/>
      <c r="V1842" s="42"/>
    </row>
    <row r="1843" spans="1:22">
      <c r="A1843" s="1"/>
      <c r="B1843" s="11"/>
      <c r="C1843" s="4"/>
      <c r="D1843" s="11"/>
      <c r="E1843" s="11"/>
      <c r="F1843" s="4"/>
      <c r="G1843" s="22"/>
      <c r="H1843" s="22"/>
      <c r="I1843" s="4"/>
      <c r="J1843" s="4"/>
      <c r="K1843" s="33"/>
      <c r="L1843" s="4"/>
      <c r="M1843" s="33"/>
      <c r="N1843" s="6"/>
      <c r="O1843" s="6"/>
    </row>
    <row r="1844" spans="1:22">
      <c r="A1844" s="1"/>
      <c r="B1844" s="11"/>
      <c r="C1844" s="4"/>
      <c r="D1844" s="11"/>
      <c r="E1844" s="11"/>
      <c r="F1844" s="4"/>
      <c r="G1844" s="22"/>
      <c r="H1844" s="22"/>
      <c r="I1844" s="4"/>
      <c r="J1844" s="4"/>
      <c r="K1844" s="33"/>
      <c r="L1844" s="4"/>
      <c r="M1844" s="33"/>
      <c r="N1844" s="6"/>
      <c r="O1844" s="6"/>
    </row>
    <row r="1845" spans="1:22">
      <c r="A1845" s="1"/>
      <c r="B1845" s="11"/>
      <c r="C1845" s="4"/>
      <c r="D1845" s="11"/>
      <c r="E1845" s="11"/>
      <c r="F1845" s="4"/>
      <c r="G1845" s="22"/>
      <c r="H1845" s="22"/>
      <c r="I1845" s="4"/>
      <c r="J1845" s="4"/>
      <c r="K1845" s="33"/>
      <c r="L1845" s="4"/>
      <c r="M1845" s="33"/>
      <c r="N1845" s="6"/>
      <c r="O1845" s="6"/>
    </row>
    <row r="1846" spans="1:22">
      <c r="A1846" s="1"/>
      <c r="B1846" s="11"/>
      <c r="C1846" s="4"/>
      <c r="D1846" s="11"/>
      <c r="E1846" s="11"/>
      <c r="F1846" s="4"/>
      <c r="G1846" s="22"/>
      <c r="H1846" s="22"/>
      <c r="I1846" s="4"/>
      <c r="J1846" s="4"/>
      <c r="K1846" s="33"/>
      <c r="L1846" s="4"/>
      <c r="M1846" s="33"/>
      <c r="N1846" s="6"/>
      <c r="O1846" s="6"/>
    </row>
    <row r="1847" spans="1:22">
      <c r="A1847" s="1"/>
      <c r="B1847" s="11"/>
      <c r="C1847" s="4"/>
      <c r="D1847" s="11"/>
      <c r="E1847" s="11"/>
      <c r="F1847" s="4"/>
      <c r="G1847" s="22"/>
      <c r="H1847" s="22"/>
      <c r="I1847" s="4"/>
      <c r="J1847" s="4"/>
      <c r="K1847" s="33"/>
      <c r="L1847" s="4"/>
      <c r="M1847" s="33"/>
      <c r="N1847" s="6"/>
      <c r="O1847" s="6"/>
    </row>
    <row r="1848" spans="1:22">
      <c r="A1848" s="1"/>
      <c r="B1848" s="11"/>
      <c r="C1848" s="4"/>
      <c r="D1848" s="11"/>
      <c r="E1848" s="11"/>
      <c r="F1848" s="4"/>
      <c r="G1848" s="22"/>
      <c r="H1848" s="22"/>
      <c r="I1848" s="4"/>
      <c r="J1848" s="4"/>
      <c r="K1848" s="33"/>
      <c r="L1848" s="4"/>
      <c r="M1848" s="33"/>
      <c r="N1848" s="6"/>
      <c r="O1848" s="6"/>
    </row>
    <row r="1849" spans="1:22">
      <c r="A1849" s="1"/>
      <c r="B1849" s="11"/>
      <c r="C1849" s="4"/>
      <c r="D1849" s="11"/>
      <c r="E1849" s="11"/>
      <c r="F1849" s="4"/>
      <c r="G1849" s="22"/>
      <c r="H1849" s="22"/>
      <c r="I1849" s="4"/>
      <c r="J1849" s="4"/>
      <c r="K1849" s="33"/>
      <c r="L1849" s="4"/>
      <c r="M1849" s="33"/>
      <c r="N1849" s="6"/>
      <c r="O1849" s="6"/>
    </row>
    <row r="1850" spans="1:22">
      <c r="A1850" s="1"/>
      <c r="B1850" s="11"/>
      <c r="C1850" s="4"/>
      <c r="D1850" s="11"/>
      <c r="E1850" s="11"/>
      <c r="F1850" s="4"/>
      <c r="G1850" s="22"/>
      <c r="H1850" s="22"/>
      <c r="I1850" s="4"/>
      <c r="J1850" s="4"/>
      <c r="K1850" s="33"/>
      <c r="L1850" s="4"/>
      <c r="M1850" s="33"/>
      <c r="N1850" s="6"/>
      <c r="O1850" s="6"/>
    </row>
    <row r="1851" spans="1:22">
      <c r="A1851" s="1"/>
      <c r="B1851" s="11"/>
      <c r="C1851" s="4"/>
      <c r="D1851" s="11"/>
      <c r="E1851" s="11"/>
      <c r="F1851" s="4"/>
      <c r="G1851" s="22"/>
      <c r="H1851" s="22"/>
      <c r="I1851" s="4"/>
      <c r="J1851" s="4"/>
      <c r="K1851" s="33"/>
      <c r="L1851" s="4"/>
      <c r="M1851" s="33"/>
      <c r="N1851" s="6"/>
      <c r="O1851" s="6"/>
    </row>
    <row r="1852" spans="1:22">
      <c r="A1852" s="1"/>
      <c r="B1852" s="11"/>
      <c r="C1852" s="4"/>
      <c r="D1852" s="11"/>
      <c r="E1852" s="11"/>
      <c r="F1852" s="4"/>
      <c r="G1852" s="22"/>
      <c r="H1852" s="22"/>
      <c r="I1852" s="4"/>
      <c r="J1852" s="4"/>
      <c r="K1852" s="33"/>
      <c r="L1852" s="4"/>
      <c r="M1852" s="33"/>
      <c r="N1852" s="6"/>
      <c r="O1852" s="6"/>
    </row>
    <row r="1853" spans="1:22">
      <c r="A1853" s="1"/>
      <c r="B1853" s="11"/>
      <c r="C1853" s="4"/>
      <c r="D1853" s="11"/>
      <c r="E1853" s="11"/>
      <c r="F1853" s="4"/>
      <c r="G1853" s="22"/>
      <c r="H1853" s="22"/>
      <c r="I1853" s="4"/>
      <c r="J1853" s="4"/>
      <c r="K1853" s="33"/>
      <c r="L1853" s="4"/>
      <c r="M1853" s="33"/>
      <c r="N1853" s="6"/>
      <c r="O1853" s="6"/>
    </row>
    <row r="1854" spans="1:22">
      <c r="A1854" s="1"/>
      <c r="B1854" s="11"/>
      <c r="C1854" s="4"/>
      <c r="D1854" s="11"/>
      <c r="E1854" s="11"/>
      <c r="F1854" s="4"/>
      <c r="G1854" s="22"/>
      <c r="H1854" s="22"/>
      <c r="I1854" s="4"/>
      <c r="J1854" s="4"/>
      <c r="K1854" s="33"/>
      <c r="L1854" s="4"/>
      <c r="M1854" s="33"/>
      <c r="N1854" s="6"/>
      <c r="O1854" s="6"/>
    </row>
    <row r="1855" spans="1:22">
      <c r="A1855" s="1"/>
      <c r="B1855" s="11"/>
      <c r="C1855" s="4"/>
      <c r="D1855" s="11"/>
      <c r="E1855" s="11"/>
      <c r="F1855" s="4"/>
      <c r="G1855" s="22"/>
      <c r="H1855" s="22"/>
      <c r="I1855" s="4"/>
      <c r="J1855" s="4"/>
      <c r="K1855" s="33"/>
      <c r="L1855" s="4"/>
      <c r="M1855" s="33"/>
      <c r="N1855" s="6"/>
      <c r="O1855" s="6"/>
    </row>
    <row r="1856" spans="1:22">
      <c r="A1856" s="1"/>
      <c r="B1856" s="11"/>
      <c r="C1856" s="4"/>
      <c r="D1856" s="11"/>
      <c r="E1856" s="11"/>
      <c r="F1856" s="4"/>
      <c r="G1856" s="22"/>
      <c r="H1856" s="22"/>
      <c r="I1856" s="4"/>
      <c r="J1856" s="4"/>
      <c r="K1856" s="33"/>
      <c r="L1856" s="4"/>
      <c r="M1856" s="33"/>
      <c r="N1856" s="6"/>
      <c r="O1856" s="6"/>
    </row>
    <row r="1857" spans="1:15">
      <c r="A1857" s="1"/>
      <c r="B1857" s="11"/>
      <c r="C1857" s="4"/>
      <c r="D1857" s="11"/>
      <c r="E1857" s="11"/>
      <c r="F1857" s="4"/>
      <c r="G1857" s="22"/>
      <c r="H1857" s="22"/>
      <c r="I1857" s="4"/>
      <c r="J1857" s="4"/>
      <c r="K1857" s="33"/>
      <c r="L1857" s="4"/>
      <c r="M1857" s="33"/>
      <c r="N1857" s="6"/>
      <c r="O1857" s="6"/>
    </row>
    <row r="1858" spans="1:15">
      <c r="A1858" s="1"/>
      <c r="B1858" s="11"/>
      <c r="C1858" s="4"/>
      <c r="D1858" s="11"/>
      <c r="E1858" s="11"/>
      <c r="F1858" s="4"/>
      <c r="G1858" s="22"/>
      <c r="H1858" s="22"/>
      <c r="I1858" s="4"/>
      <c r="J1858" s="4"/>
      <c r="K1858" s="33"/>
      <c r="L1858" s="4"/>
      <c r="M1858" s="33"/>
      <c r="N1858" s="6"/>
      <c r="O1858" s="6"/>
    </row>
    <row r="1859" spans="1:15">
      <c r="A1859" s="1"/>
      <c r="B1859" s="11"/>
      <c r="C1859" s="4"/>
      <c r="D1859" s="11"/>
      <c r="E1859" s="11"/>
      <c r="F1859" s="4"/>
      <c r="G1859" s="22"/>
      <c r="H1859" s="22"/>
      <c r="I1859" s="4"/>
      <c r="J1859" s="4"/>
      <c r="K1859" s="33"/>
      <c r="L1859" s="4"/>
      <c r="M1859" s="33"/>
      <c r="N1859" s="6"/>
      <c r="O1859" s="6"/>
    </row>
    <row r="1860" spans="1:15">
      <c r="A1860" s="1"/>
      <c r="B1860" s="11"/>
      <c r="C1860" s="4"/>
      <c r="D1860" s="11"/>
      <c r="E1860" s="11"/>
      <c r="F1860" s="4"/>
      <c r="G1860" s="22"/>
      <c r="H1860" s="22"/>
      <c r="I1860" s="4"/>
      <c r="J1860" s="4"/>
      <c r="K1860" s="33"/>
      <c r="L1860" s="4"/>
      <c r="M1860" s="33"/>
      <c r="N1860" s="6"/>
      <c r="O1860" s="6"/>
    </row>
    <row r="1861" spans="1:15">
      <c r="A1861" s="1"/>
      <c r="B1861" s="11"/>
      <c r="C1861" s="4"/>
      <c r="D1861" s="11"/>
      <c r="E1861" s="11"/>
      <c r="F1861" s="4"/>
      <c r="G1861" s="22"/>
      <c r="H1861" s="22"/>
      <c r="I1861" s="4"/>
      <c r="J1861" s="4"/>
      <c r="K1861" s="33"/>
      <c r="L1861" s="4"/>
      <c r="M1861" s="33"/>
      <c r="N1861" s="6"/>
      <c r="O1861" s="6"/>
    </row>
    <row r="1862" spans="1:15">
      <c r="A1862" s="1"/>
      <c r="B1862" s="11"/>
      <c r="C1862" s="4"/>
      <c r="D1862" s="11"/>
      <c r="E1862" s="11"/>
      <c r="F1862" s="4"/>
      <c r="G1862" s="22"/>
      <c r="H1862" s="22"/>
      <c r="I1862" s="4"/>
      <c r="J1862" s="4"/>
      <c r="K1862" s="33"/>
      <c r="L1862" s="4"/>
      <c r="M1862" s="33"/>
      <c r="N1862" s="6"/>
      <c r="O1862" s="6"/>
    </row>
    <row r="1863" spans="1:15">
      <c r="A1863" s="1"/>
      <c r="B1863" s="11"/>
      <c r="C1863" s="4"/>
      <c r="D1863" s="11"/>
      <c r="E1863" s="11"/>
      <c r="F1863" s="4"/>
      <c r="G1863" s="22"/>
      <c r="H1863" s="22"/>
      <c r="I1863" s="4"/>
      <c r="J1863" s="4"/>
      <c r="K1863" s="33"/>
      <c r="L1863" s="4"/>
      <c r="M1863" s="33"/>
      <c r="N1863" s="6"/>
      <c r="O1863" s="6"/>
    </row>
    <row r="1864" spans="1:15">
      <c r="A1864" s="1"/>
      <c r="B1864" s="11"/>
      <c r="C1864" s="4"/>
      <c r="D1864" s="11"/>
      <c r="E1864" s="11"/>
      <c r="F1864" s="4"/>
      <c r="G1864" s="22"/>
      <c r="H1864" s="22"/>
      <c r="I1864" s="4"/>
      <c r="J1864" s="4"/>
      <c r="K1864" s="33"/>
      <c r="L1864" s="4"/>
      <c r="M1864" s="33"/>
      <c r="N1864" s="6"/>
      <c r="O1864" s="6"/>
    </row>
    <row r="1865" spans="1:15">
      <c r="A1865" s="1"/>
      <c r="B1865" s="11"/>
      <c r="C1865" s="4"/>
      <c r="D1865" s="11"/>
      <c r="E1865" s="11"/>
      <c r="F1865" s="4"/>
      <c r="G1865" s="22"/>
      <c r="H1865" s="22"/>
      <c r="I1865" s="4"/>
      <c r="J1865" s="4"/>
      <c r="K1865" s="33"/>
      <c r="L1865" s="4"/>
      <c r="M1865" s="33"/>
      <c r="N1865" s="6"/>
      <c r="O1865" s="6"/>
    </row>
    <row r="1866" spans="1:15">
      <c r="A1866" s="1"/>
      <c r="B1866" s="11"/>
      <c r="C1866" s="4"/>
      <c r="D1866" s="11"/>
      <c r="E1866" s="11"/>
      <c r="F1866" s="4"/>
      <c r="G1866" s="22"/>
      <c r="H1866" s="22"/>
      <c r="I1866" s="4"/>
      <c r="J1866" s="4"/>
      <c r="K1866" s="33"/>
      <c r="L1866" s="4"/>
      <c r="M1866" s="33"/>
      <c r="N1866" s="6"/>
      <c r="O1866" s="6"/>
    </row>
    <row r="1867" spans="1:15">
      <c r="A1867" s="1"/>
      <c r="B1867" s="11"/>
      <c r="C1867" s="4"/>
      <c r="D1867" s="11"/>
      <c r="E1867" s="11"/>
      <c r="F1867" s="4"/>
      <c r="G1867" s="22"/>
      <c r="H1867" s="22"/>
      <c r="I1867" s="4"/>
      <c r="J1867" s="4"/>
      <c r="K1867" s="33"/>
      <c r="L1867" s="4"/>
      <c r="M1867" s="33"/>
      <c r="N1867" s="6"/>
      <c r="O1867" s="6"/>
    </row>
    <row r="1868" spans="1:15">
      <c r="A1868" s="1"/>
      <c r="B1868" s="11"/>
      <c r="C1868" s="4"/>
      <c r="D1868" s="11"/>
      <c r="E1868" s="11"/>
      <c r="F1868" s="4"/>
      <c r="G1868" s="22"/>
      <c r="H1868" s="22"/>
      <c r="I1868" s="4"/>
      <c r="J1868" s="4"/>
      <c r="K1868" s="33"/>
      <c r="L1868" s="4"/>
      <c r="M1868" s="33"/>
      <c r="N1868" s="6"/>
      <c r="O1868" s="6"/>
    </row>
    <row r="1869" spans="1:15">
      <c r="A1869" s="1"/>
      <c r="B1869" s="11"/>
      <c r="C1869" s="4"/>
      <c r="D1869" s="11"/>
      <c r="E1869" s="11"/>
      <c r="F1869" s="4"/>
      <c r="G1869" s="22"/>
      <c r="H1869" s="22"/>
      <c r="I1869" s="4"/>
      <c r="J1869" s="4"/>
      <c r="K1869" s="33"/>
      <c r="L1869" s="4"/>
      <c r="M1869" s="33"/>
      <c r="N1869" s="6"/>
      <c r="O1869" s="6"/>
    </row>
    <row r="1870" spans="1:15">
      <c r="A1870" s="1"/>
      <c r="B1870" s="11"/>
      <c r="C1870" s="4"/>
      <c r="D1870" s="11"/>
      <c r="E1870" s="11"/>
      <c r="F1870" s="4"/>
      <c r="G1870" s="22"/>
      <c r="H1870" s="22"/>
      <c r="I1870" s="4"/>
      <c r="J1870" s="4"/>
      <c r="K1870" s="33"/>
      <c r="L1870" s="4"/>
      <c r="M1870" s="33"/>
      <c r="N1870" s="6"/>
      <c r="O1870" s="6"/>
    </row>
    <row r="1871" spans="1:15">
      <c r="A1871" s="1"/>
      <c r="B1871" s="11"/>
      <c r="C1871" s="4"/>
      <c r="D1871" s="11"/>
      <c r="E1871" s="11"/>
      <c r="F1871" s="4"/>
      <c r="G1871" s="22"/>
      <c r="H1871" s="22"/>
      <c r="I1871" s="4"/>
      <c r="J1871" s="4"/>
      <c r="K1871" s="33"/>
      <c r="L1871" s="4"/>
      <c r="M1871" s="33"/>
      <c r="N1871" s="6"/>
      <c r="O1871" s="6"/>
    </row>
    <row r="1872" spans="1:15">
      <c r="A1872" s="1"/>
      <c r="B1872" s="11"/>
      <c r="C1872" s="4"/>
      <c r="D1872" s="11"/>
      <c r="E1872" s="11"/>
      <c r="F1872" s="4"/>
      <c r="G1872" s="22"/>
      <c r="H1872" s="22"/>
      <c r="I1872" s="4"/>
      <c r="J1872" s="4"/>
      <c r="K1872" s="33"/>
      <c r="L1872" s="4"/>
      <c r="M1872" s="33"/>
      <c r="N1872" s="6"/>
      <c r="O1872" s="6"/>
    </row>
    <row r="1873" spans="1:15">
      <c r="A1873" s="1"/>
      <c r="B1873" s="11"/>
      <c r="C1873" s="4"/>
      <c r="D1873" s="11"/>
      <c r="E1873" s="11"/>
      <c r="F1873" s="4"/>
      <c r="G1873" s="22"/>
      <c r="H1873" s="22"/>
      <c r="I1873" s="4"/>
      <c r="J1873" s="4"/>
      <c r="K1873" s="33"/>
      <c r="L1873" s="4"/>
      <c r="M1873" s="33"/>
      <c r="N1873" s="6"/>
      <c r="O1873" s="6"/>
    </row>
    <row r="1874" spans="1:15">
      <c r="A1874" s="1"/>
      <c r="B1874" s="11"/>
      <c r="C1874" s="4"/>
      <c r="D1874" s="11"/>
      <c r="E1874" s="11"/>
      <c r="F1874" s="4"/>
      <c r="G1874" s="22"/>
      <c r="H1874" s="22"/>
      <c r="I1874" s="4"/>
      <c r="J1874" s="4"/>
      <c r="K1874" s="33"/>
      <c r="L1874" s="4"/>
      <c r="M1874" s="33"/>
      <c r="N1874" s="6"/>
      <c r="O1874" s="6"/>
    </row>
    <row r="1875" spans="1:15">
      <c r="A1875" s="1"/>
      <c r="B1875" s="11"/>
      <c r="C1875" s="4"/>
      <c r="D1875" s="11"/>
      <c r="E1875" s="11"/>
      <c r="F1875" s="4"/>
      <c r="G1875" s="22"/>
      <c r="H1875" s="22"/>
      <c r="I1875" s="4"/>
      <c r="J1875" s="4"/>
      <c r="K1875" s="33"/>
      <c r="L1875" s="4"/>
      <c r="M1875" s="33"/>
      <c r="N1875" s="6"/>
      <c r="O1875" s="6"/>
    </row>
    <row r="1876" spans="1:15">
      <c r="A1876" s="1"/>
      <c r="B1876" s="11"/>
      <c r="C1876" s="4"/>
      <c r="D1876" s="11"/>
      <c r="E1876" s="11"/>
      <c r="F1876" s="4"/>
      <c r="G1876" s="22"/>
      <c r="H1876" s="22"/>
      <c r="I1876" s="4"/>
      <c r="J1876" s="4"/>
      <c r="K1876" s="33"/>
      <c r="L1876" s="4"/>
      <c r="M1876" s="33"/>
      <c r="N1876" s="6"/>
      <c r="O1876" s="6"/>
    </row>
    <row r="1877" spans="1:15">
      <c r="A1877" s="1"/>
      <c r="B1877" s="11"/>
      <c r="C1877" s="4"/>
      <c r="D1877" s="11"/>
      <c r="E1877" s="11"/>
      <c r="F1877" s="4"/>
      <c r="G1877" s="22"/>
      <c r="H1877" s="22"/>
      <c r="I1877" s="4"/>
      <c r="J1877" s="4"/>
      <c r="K1877" s="33"/>
      <c r="L1877" s="4"/>
      <c r="M1877" s="33"/>
      <c r="N1877" s="6"/>
      <c r="O1877" s="6"/>
    </row>
    <row r="1878" spans="1:15">
      <c r="A1878" s="1"/>
      <c r="B1878" s="11"/>
      <c r="C1878" s="4"/>
      <c r="D1878" s="11"/>
      <c r="E1878" s="11"/>
      <c r="F1878" s="4"/>
      <c r="G1878" s="22"/>
      <c r="H1878" s="22"/>
      <c r="I1878" s="4"/>
      <c r="J1878" s="4"/>
      <c r="K1878" s="33"/>
      <c r="L1878" s="4"/>
      <c r="M1878" s="33"/>
      <c r="N1878" s="6"/>
      <c r="O1878" s="6"/>
    </row>
    <row r="1879" spans="1:15">
      <c r="A1879" s="1"/>
      <c r="B1879" s="11"/>
      <c r="C1879" s="4"/>
      <c r="D1879" s="11"/>
      <c r="E1879" s="11"/>
      <c r="F1879" s="4"/>
      <c r="G1879" s="22"/>
      <c r="H1879" s="22"/>
      <c r="I1879" s="4"/>
      <c r="J1879" s="4"/>
      <c r="K1879" s="33"/>
      <c r="L1879" s="4"/>
      <c r="M1879" s="33"/>
      <c r="N1879" s="6"/>
      <c r="O1879" s="6"/>
    </row>
    <row r="1880" spans="1:15">
      <c r="A1880" s="1"/>
      <c r="B1880" s="11"/>
      <c r="C1880" s="4"/>
      <c r="D1880" s="11"/>
      <c r="E1880" s="11"/>
      <c r="F1880" s="4"/>
      <c r="G1880" s="22"/>
      <c r="H1880" s="22"/>
      <c r="I1880" s="4"/>
      <c r="J1880" s="4"/>
      <c r="K1880" s="33"/>
      <c r="L1880" s="4"/>
      <c r="M1880" s="33"/>
      <c r="N1880" s="6"/>
      <c r="O1880" s="6"/>
    </row>
    <row r="1881" spans="1:15">
      <c r="A1881" s="1"/>
      <c r="B1881" s="11"/>
      <c r="C1881" s="4"/>
      <c r="D1881" s="11"/>
      <c r="E1881" s="11"/>
      <c r="F1881" s="4"/>
      <c r="G1881" s="22"/>
      <c r="H1881" s="22"/>
      <c r="I1881" s="4"/>
      <c r="J1881" s="4"/>
      <c r="K1881" s="33"/>
      <c r="L1881" s="4"/>
      <c r="M1881" s="33"/>
      <c r="N1881" s="6"/>
      <c r="O1881" s="6"/>
    </row>
    <row r="1882" spans="1:15">
      <c r="A1882" s="1"/>
      <c r="B1882" s="11"/>
      <c r="C1882" s="4"/>
      <c r="D1882" s="11"/>
      <c r="E1882" s="11"/>
      <c r="F1882" s="4"/>
      <c r="G1882" s="22"/>
      <c r="H1882" s="22"/>
      <c r="I1882" s="4"/>
      <c r="J1882" s="4"/>
      <c r="K1882" s="33"/>
      <c r="L1882" s="4"/>
      <c r="M1882" s="33"/>
      <c r="N1882" s="6"/>
      <c r="O1882" s="6"/>
    </row>
    <row r="1883" spans="1:15">
      <c r="A1883" s="1"/>
      <c r="B1883" s="11"/>
      <c r="C1883" s="4"/>
      <c r="D1883" s="11"/>
      <c r="E1883" s="11"/>
      <c r="F1883" s="4"/>
      <c r="G1883" s="22"/>
      <c r="H1883" s="22"/>
      <c r="I1883" s="4"/>
      <c r="J1883" s="4"/>
      <c r="K1883" s="33"/>
      <c r="L1883" s="4"/>
      <c r="M1883" s="33"/>
      <c r="N1883" s="6"/>
      <c r="O1883" s="6"/>
    </row>
    <row r="1884" spans="1:15">
      <c r="A1884" s="1"/>
      <c r="B1884" s="11"/>
      <c r="C1884" s="4"/>
      <c r="D1884" s="11"/>
      <c r="E1884" s="11"/>
      <c r="F1884" s="4"/>
      <c r="G1884" s="22"/>
      <c r="H1884" s="22"/>
      <c r="I1884" s="4"/>
      <c r="J1884" s="4"/>
      <c r="K1884" s="33"/>
      <c r="L1884" s="4"/>
      <c r="M1884" s="33"/>
      <c r="N1884" s="6"/>
      <c r="O1884" s="6"/>
    </row>
    <row r="1885" spans="1:15">
      <c r="A1885" s="1"/>
      <c r="B1885" s="11"/>
      <c r="C1885" s="4"/>
      <c r="D1885" s="11"/>
      <c r="E1885" s="11"/>
      <c r="F1885" s="4"/>
      <c r="G1885" s="22"/>
      <c r="H1885" s="22"/>
      <c r="I1885" s="4"/>
      <c r="J1885" s="4"/>
      <c r="K1885" s="33"/>
      <c r="L1885" s="4"/>
      <c r="M1885" s="33"/>
      <c r="N1885" s="6"/>
      <c r="O1885" s="6"/>
    </row>
    <row r="1886" spans="1:15">
      <c r="A1886" s="1"/>
      <c r="B1886" s="11"/>
      <c r="C1886" s="4"/>
      <c r="D1886" s="11"/>
      <c r="E1886" s="11"/>
      <c r="F1886" s="4"/>
      <c r="G1886" s="22"/>
      <c r="H1886" s="22"/>
      <c r="I1886" s="4"/>
      <c r="J1886" s="4"/>
      <c r="K1886" s="33"/>
      <c r="L1886" s="4"/>
      <c r="M1886" s="33"/>
      <c r="N1886" s="6"/>
      <c r="O1886" s="6"/>
    </row>
    <row r="1887" spans="1:15">
      <c r="A1887" s="1"/>
      <c r="B1887" s="11"/>
      <c r="C1887" s="4"/>
      <c r="D1887" s="11"/>
      <c r="E1887" s="11"/>
      <c r="F1887" s="4"/>
      <c r="G1887" s="22"/>
      <c r="H1887" s="22"/>
      <c r="I1887" s="4"/>
      <c r="J1887" s="4"/>
      <c r="K1887" s="33"/>
      <c r="L1887" s="4"/>
      <c r="M1887" s="33"/>
      <c r="N1887" s="6"/>
      <c r="O1887" s="6"/>
    </row>
    <row r="1888" spans="1:15">
      <c r="A1888" s="1"/>
      <c r="B1888" s="11"/>
      <c r="C1888" s="4"/>
      <c r="D1888" s="11"/>
      <c r="E1888" s="11"/>
      <c r="F1888" s="4"/>
      <c r="G1888" s="22"/>
      <c r="H1888" s="22"/>
      <c r="I1888" s="4"/>
      <c r="J1888" s="4"/>
      <c r="K1888" s="33"/>
      <c r="L1888" s="4"/>
      <c r="M1888" s="33"/>
      <c r="N1888" s="6"/>
      <c r="O1888" s="6"/>
    </row>
    <row r="1889" spans="1:15">
      <c r="A1889" s="1"/>
      <c r="B1889" s="11"/>
      <c r="C1889" s="4"/>
      <c r="D1889" s="11"/>
      <c r="E1889" s="11"/>
      <c r="F1889" s="4"/>
      <c r="G1889" s="22"/>
      <c r="H1889" s="22"/>
      <c r="I1889" s="4"/>
      <c r="J1889" s="4"/>
      <c r="K1889" s="33"/>
      <c r="L1889" s="4"/>
      <c r="M1889" s="33"/>
      <c r="N1889" s="6"/>
      <c r="O1889" s="6"/>
    </row>
    <row r="1890" spans="1:15">
      <c r="A1890" s="1"/>
      <c r="B1890" s="11"/>
      <c r="C1890" s="4"/>
      <c r="D1890" s="11"/>
      <c r="E1890" s="11"/>
      <c r="F1890" s="4"/>
      <c r="G1890" s="22"/>
      <c r="H1890" s="22"/>
      <c r="I1890" s="4"/>
      <c r="J1890" s="4"/>
      <c r="K1890" s="33"/>
      <c r="L1890" s="4"/>
      <c r="M1890" s="33"/>
      <c r="N1890" s="6"/>
      <c r="O1890" s="6"/>
    </row>
    <row r="1891" spans="1:15">
      <c r="A1891" s="1"/>
      <c r="B1891" s="11"/>
      <c r="C1891" s="4"/>
      <c r="D1891" s="11"/>
      <c r="E1891" s="11"/>
      <c r="F1891" s="4"/>
      <c r="G1891" s="22"/>
      <c r="H1891" s="22"/>
      <c r="I1891" s="4"/>
      <c r="J1891" s="4"/>
      <c r="K1891" s="33"/>
      <c r="L1891" s="4"/>
      <c r="M1891" s="33"/>
      <c r="N1891" s="6"/>
      <c r="O1891" s="6"/>
    </row>
    <row r="1892" spans="1:15">
      <c r="A1892" s="1"/>
      <c r="B1892" s="11"/>
      <c r="C1892" s="4"/>
      <c r="D1892" s="11"/>
      <c r="E1892" s="11"/>
      <c r="F1892" s="4"/>
      <c r="G1892" s="22"/>
      <c r="H1892" s="22"/>
      <c r="I1892" s="4"/>
      <c r="J1892" s="4"/>
      <c r="K1892" s="33"/>
      <c r="L1892" s="4"/>
      <c r="M1892" s="33"/>
      <c r="N1892" s="6"/>
      <c r="O1892" s="6"/>
    </row>
    <row r="1893" spans="1:15">
      <c r="A1893" s="1"/>
      <c r="B1893" s="11"/>
      <c r="C1893" s="4"/>
      <c r="D1893" s="11"/>
      <c r="E1893" s="11"/>
      <c r="F1893" s="4"/>
      <c r="G1893" s="22"/>
      <c r="H1893" s="22"/>
      <c r="I1893" s="4"/>
      <c r="J1893" s="4"/>
      <c r="K1893" s="33"/>
      <c r="L1893" s="4"/>
      <c r="M1893" s="33"/>
      <c r="N1893" s="6"/>
      <c r="O1893" s="6"/>
    </row>
    <row r="1894" spans="1:15">
      <c r="A1894" s="1"/>
      <c r="B1894" s="11"/>
      <c r="C1894" s="4"/>
      <c r="D1894" s="11"/>
      <c r="E1894" s="11"/>
      <c r="F1894" s="4"/>
      <c r="G1894" s="22"/>
      <c r="H1894" s="22"/>
      <c r="I1894" s="4"/>
      <c r="J1894" s="4"/>
      <c r="K1894" s="33"/>
      <c r="L1894" s="4"/>
      <c r="M1894" s="33"/>
      <c r="N1894" s="6"/>
      <c r="O1894" s="6"/>
    </row>
    <row r="1895" spans="1:15">
      <c r="A1895" s="1"/>
      <c r="B1895" s="11"/>
      <c r="C1895" s="4"/>
      <c r="D1895" s="11"/>
      <c r="E1895" s="11"/>
      <c r="F1895" s="4"/>
      <c r="G1895" s="22"/>
      <c r="H1895" s="22"/>
      <c r="I1895" s="4"/>
      <c r="J1895" s="4"/>
      <c r="K1895" s="33"/>
      <c r="L1895" s="4"/>
      <c r="M1895" s="33"/>
      <c r="N1895" s="6"/>
      <c r="O1895" s="6"/>
    </row>
    <row r="1896" spans="1:15">
      <c r="A1896" s="1"/>
      <c r="B1896" s="11"/>
      <c r="C1896" s="4"/>
      <c r="D1896" s="11"/>
      <c r="E1896" s="11"/>
      <c r="F1896" s="4"/>
      <c r="G1896" s="22"/>
      <c r="H1896" s="22"/>
      <c r="I1896" s="4"/>
      <c r="J1896" s="4"/>
      <c r="K1896" s="33"/>
      <c r="L1896" s="4"/>
      <c r="M1896" s="33"/>
      <c r="N1896" s="6"/>
      <c r="O1896" s="6"/>
    </row>
    <row r="1897" spans="1:15">
      <c r="A1897" s="1"/>
      <c r="B1897" s="11"/>
      <c r="C1897" s="4"/>
      <c r="D1897" s="11"/>
      <c r="E1897" s="11"/>
      <c r="F1897" s="4"/>
      <c r="G1897" s="22"/>
      <c r="H1897" s="22"/>
      <c r="I1897" s="4"/>
      <c r="J1897" s="4"/>
      <c r="K1897" s="33"/>
      <c r="L1897" s="4"/>
      <c r="M1897" s="33"/>
      <c r="N1897" s="6"/>
      <c r="O1897" s="6"/>
    </row>
    <row r="1898" spans="1:15">
      <c r="A1898" s="1"/>
      <c r="B1898" s="11"/>
      <c r="C1898" s="4"/>
      <c r="D1898" s="11"/>
      <c r="E1898" s="11"/>
      <c r="F1898" s="4"/>
      <c r="G1898" s="22"/>
      <c r="H1898" s="22"/>
      <c r="I1898" s="4"/>
      <c r="J1898" s="4"/>
      <c r="K1898" s="33"/>
      <c r="L1898" s="4"/>
      <c r="M1898" s="33"/>
      <c r="N1898" s="6"/>
      <c r="O1898" s="6"/>
    </row>
    <row r="1899" spans="1:15">
      <c r="A1899" s="1"/>
      <c r="B1899" s="11"/>
      <c r="C1899" s="4"/>
      <c r="D1899" s="11"/>
      <c r="E1899" s="11"/>
      <c r="F1899" s="4"/>
      <c r="G1899" s="22"/>
      <c r="H1899" s="22"/>
      <c r="I1899" s="4"/>
      <c r="J1899" s="4"/>
      <c r="K1899" s="33"/>
      <c r="L1899" s="4"/>
      <c r="M1899" s="33"/>
      <c r="N1899" s="6"/>
      <c r="O1899" s="6"/>
    </row>
    <row r="1900" spans="1:15">
      <c r="A1900" s="1"/>
      <c r="B1900" s="11"/>
      <c r="C1900" s="4"/>
      <c r="D1900" s="11"/>
      <c r="E1900" s="11"/>
      <c r="F1900" s="4"/>
      <c r="G1900" s="22"/>
      <c r="H1900" s="22"/>
      <c r="I1900" s="4"/>
      <c r="J1900" s="4"/>
      <c r="K1900" s="33"/>
      <c r="L1900" s="4"/>
      <c r="M1900" s="33"/>
      <c r="N1900" s="6"/>
      <c r="O1900" s="6"/>
    </row>
    <row r="1901" spans="1:15">
      <c r="A1901" s="1"/>
      <c r="B1901" s="11"/>
      <c r="C1901" s="4"/>
      <c r="D1901" s="11"/>
      <c r="E1901" s="11"/>
      <c r="F1901" s="4"/>
      <c r="G1901" s="22"/>
      <c r="H1901" s="22"/>
      <c r="I1901" s="4"/>
      <c r="J1901" s="4"/>
      <c r="K1901" s="33"/>
      <c r="L1901" s="4"/>
      <c r="M1901" s="33"/>
      <c r="N1901" s="6"/>
      <c r="O1901" s="6"/>
    </row>
    <row r="1902" spans="1:15">
      <c r="A1902" s="1"/>
      <c r="B1902" s="11"/>
      <c r="C1902" s="4"/>
      <c r="D1902" s="11"/>
      <c r="E1902" s="11"/>
      <c r="F1902" s="4"/>
      <c r="G1902" s="22"/>
      <c r="H1902" s="22"/>
      <c r="I1902" s="4"/>
      <c r="J1902" s="4"/>
      <c r="K1902" s="33"/>
      <c r="L1902" s="4"/>
      <c r="M1902" s="33"/>
      <c r="N1902" s="6"/>
      <c r="O1902" s="6"/>
    </row>
    <row r="1903" spans="1:15">
      <c r="A1903" s="1"/>
      <c r="B1903" s="11"/>
      <c r="C1903" s="4"/>
      <c r="D1903" s="11"/>
      <c r="E1903" s="11"/>
      <c r="F1903" s="4"/>
      <c r="G1903" s="22"/>
      <c r="H1903" s="22"/>
      <c r="I1903" s="4"/>
      <c r="J1903" s="4"/>
      <c r="K1903" s="33"/>
      <c r="L1903" s="4"/>
      <c r="M1903" s="33"/>
      <c r="N1903" s="6"/>
      <c r="O1903" s="6"/>
    </row>
    <row r="1904" spans="1:15">
      <c r="A1904" s="1"/>
      <c r="B1904" s="11"/>
      <c r="C1904" s="4"/>
      <c r="D1904" s="11"/>
      <c r="E1904" s="11"/>
      <c r="F1904" s="4"/>
      <c r="G1904" s="22"/>
      <c r="H1904" s="22"/>
      <c r="I1904" s="4"/>
      <c r="J1904" s="4"/>
      <c r="K1904" s="33"/>
      <c r="L1904" s="4"/>
      <c r="M1904" s="33"/>
      <c r="N1904" s="6"/>
      <c r="O1904" s="6"/>
    </row>
    <row r="1905" spans="1:15">
      <c r="A1905" s="1"/>
      <c r="B1905" s="11"/>
      <c r="C1905" s="4"/>
      <c r="D1905" s="11"/>
      <c r="E1905" s="11"/>
      <c r="F1905" s="4"/>
      <c r="G1905" s="22"/>
      <c r="H1905" s="22"/>
      <c r="I1905" s="4"/>
      <c r="J1905" s="4"/>
      <c r="K1905" s="33"/>
      <c r="L1905" s="4"/>
      <c r="M1905" s="33"/>
      <c r="N1905" s="6"/>
      <c r="O1905" s="6"/>
    </row>
    <row r="1906" spans="1:15">
      <c r="A1906" s="1"/>
      <c r="B1906" s="11"/>
      <c r="C1906" s="4"/>
      <c r="D1906" s="11"/>
      <c r="E1906" s="11"/>
      <c r="F1906" s="4"/>
      <c r="G1906" s="22"/>
      <c r="H1906" s="22"/>
      <c r="I1906" s="4"/>
      <c r="J1906" s="4"/>
      <c r="K1906" s="33"/>
      <c r="L1906" s="4"/>
      <c r="M1906" s="33"/>
      <c r="N1906" s="6"/>
      <c r="O1906" s="6"/>
    </row>
    <row r="1907" spans="1:15">
      <c r="A1907" s="1"/>
      <c r="B1907" s="11"/>
      <c r="C1907" s="4"/>
      <c r="D1907" s="11"/>
      <c r="E1907" s="11"/>
      <c r="F1907" s="4"/>
      <c r="G1907" s="22"/>
      <c r="H1907" s="22"/>
      <c r="I1907" s="4"/>
      <c r="J1907" s="4"/>
      <c r="K1907" s="33"/>
      <c r="L1907" s="4"/>
      <c r="M1907" s="33"/>
      <c r="N1907" s="6"/>
      <c r="O1907" s="6"/>
    </row>
    <row r="1908" spans="1:15">
      <c r="A1908" s="1"/>
      <c r="B1908" s="11"/>
      <c r="C1908" s="4"/>
      <c r="D1908" s="11"/>
      <c r="E1908" s="11"/>
      <c r="F1908" s="4"/>
      <c r="G1908" s="22"/>
      <c r="H1908" s="22"/>
      <c r="I1908" s="4"/>
      <c r="J1908" s="4"/>
      <c r="K1908" s="33"/>
      <c r="L1908" s="4"/>
      <c r="M1908" s="33"/>
      <c r="N1908" s="6"/>
      <c r="O1908" s="6"/>
    </row>
    <row r="1909" spans="1:15">
      <c r="A1909" s="1"/>
      <c r="B1909" s="11"/>
      <c r="C1909" s="4"/>
      <c r="D1909" s="11"/>
      <c r="E1909" s="11"/>
      <c r="F1909" s="4"/>
      <c r="G1909" s="22"/>
      <c r="H1909" s="22"/>
      <c r="I1909" s="4"/>
      <c r="J1909" s="4"/>
      <c r="K1909" s="33"/>
      <c r="L1909" s="4"/>
      <c r="M1909" s="33"/>
      <c r="N1909" s="6"/>
      <c r="O1909" s="6"/>
    </row>
    <row r="1910" spans="1:15">
      <c r="A1910" s="1"/>
      <c r="B1910" s="11"/>
      <c r="C1910" s="4"/>
      <c r="D1910" s="11"/>
      <c r="E1910" s="11"/>
      <c r="F1910" s="4"/>
      <c r="G1910" s="22"/>
      <c r="H1910" s="22"/>
      <c r="I1910" s="4"/>
      <c r="J1910" s="4"/>
      <c r="K1910" s="33"/>
      <c r="L1910" s="4"/>
      <c r="M1910" s="33"/>
      <c r="N1910" s="6"/>
      <c r="O1910" s="6"/>
    </row>
    <row r="1911" spans="1:15">
      <c r="A1911" s="1"/>
      <c r="B1911" s="11"/>
      <c r="C1911" s="4"/>
      <c r="D1911" s="11"/>
      <c r="E1911" s="11"/>
      <c r="F1911" s="4"/>
      <c r="G1911" s="22"/>
      <c r="H1911" s="22"/>
      <c r="I1911" s="4"/>
      <c r="J1911" s="4"/>
      <c r="K1911" s="33"/>
      <c r="L1911" s="4"/>
      <c r="M1911" s="33"/>
      <c r="N1911" s="6"/>
      <c r="O1911" s="6"/>
    </row>
    <row r="1912" spans="1:15">
      <c r="A1912" s="1"/>
      <c r="B1912" s="11"/>
      <c r="C1912" s="4"/>
      <c r="D1912" s="11"/>
      <c r="E1912" s="11"/>
      <c r="F1912" s="4"/>
      <c r="G1912" s="22"/>
      <c r="H1912" s="22"/>
      <c r="I1912" s="4"/>
      <c r="J1912" s="4"/>
      <c r="K1912" s="33"/>
      <c r="L1912" s="4"/>
      <c r="M1912" s="33"/>
      <c r="N1912" s="6"/>
      <c r="O1912" s="6"/>
    </row>
    <row r="1913" spans="1:15">
      <c r="A1913" s="1"/>
      <c r="B1913" s="11"/>
      <c r="C1913" s="4"/>
      <c r="D1913" s="11"/>
      <c r="E1913" s="11"/>
      <c r="F1913" s="4"/>
      <c r="G1913" s="22"/>
      <c r="H1913" s="22"/>
      <c r="I1913" s="4"/>
      <c r="J1913" s="4"/>
      <c r="K1913" s="33"/>
      <c r="L1913" s="4"/>
      <c r="M1913" s="33"/>
      <c r="N1913" s="6"/>
      <c r="O1913" s="6"/>
    </row>
    <row r="1914" spans="1:15">
      <c r="A1914" s="1"/>
      <c r="B1914" s="11"/>
      <c r="C1914" s="4"/>
      <c r="D1914" s="11"/>
      <c r="E1914" s="11"/>
      <c r="F1914" s="4"/>
      <c r="G1914" s="22"/>
      <c r="H1914" s="22"/>
      <c r="I1914" s="4"/>
      <c r="J1914" s="4"/>
      <c r="K1914" s="33"/>
      <c r="L1914" s="4"/>
      <c r="M1914" s="33"/>
      <c r="N1914" s="6"/>
      <c r="O1914" s="6"/>
    </row>
    <row r="1915" spans="1:15">
      <c r="A1915" s="1"/>
      <c r="B1915" s="11"/>
      <c r="C1915" s="4"/>
      <c r="D1915" s="11"/>
      <c r="E1915" s="11"/>
      <c r="F1915" s="4"/>
      <c r="G1915" s="22"/>
      <c r="H1915" s="22"/>
      <c r="I1915" s="4"/>
      <c r="J1915" s="4"/>
      <c r="K1915" s="33"/>
      <c r="L1915" s="4"/>
      <c r="M1915" s="33"/>
      <c r="N1915" s="6"/>
      <c r="O1915" s="6"/>
    </row>
    <row r="1916" spans="1:15">
      <c r="A1916" s="1"/>
      <c r="B1916" s="11"/>
      <c r="C1916" s="4"/>
      <c r="D1916" s="11"/>
      <c r="E1916" s="11"/>
      <c r="F1916" s="4"/>
      <c r="G1916" s="22"/>
      <c r="H1916" s="22"/>
      <c r="I1916" s="4"/>
      <c r="J1916" s="4"/>
      <c r="K1916" s="33"/>
      <c r="L1916" s="4"/>
      <c r="M1916" s="33"/>
      <c r="N1916" s="6"/>
      <c r="O1916" s="6"/>
    </row>
    <row r="1917" spans="1:15">
      <c r="A1917" s="1"/>
      <c r="B1917" s="11"/>
      <c r="C1917" s="4"/>
      <c r="D1917" s="11"/>
      <c r="E1917" s="11"/>
      <c r="F1917" s="4"/>
      <c r="G1917" s="22"/>
      <c r="H1917" s="22"/>
      <c r="I1917" s="4"/>
      <c r="J1917" s="4"/>
      <c r="K1917" s="33"/>
      <c r="L1917" s="4"/>
      <c r="M1917" s="33"/>
      <c r="N1917" s="6"/>
      <c r="O1917" s="6"/>
    </row>
    <row r="1918" spans="1:15">
      <c r="A1918" s="1"/>
      <c r="B1918" s="11"/>
      <c r="C1918" s="4"/>
      <c r="D1918" s="11"/>
      <c r="E1918" s="11"/>
      <c r="F1918" s="4"/>
      <c r="G1918" s="22"/>
      <c r="H1918" s="22"/>
      <c r="I1918" s="4"/>
      <c r="J1918" s="4"/>
      <c r="K1918" s="33"/>
      <c r="L1918" s="4"/>
      <c r="M1918" s="33"/>
      <c r="N1918" s="6"/>
      <c r="O1918" s="6"/>
    </row>
    <row r="1919" spans="1:15">
      <c r="A1919" s="1"/>
      <c r="B1919" s="11"/>
      <c r="C1919" s="4"/>
      <c r="D1919" s="11"/>
      <c r="E1919" s="11"/>
      <c r="F1919" s="4"/>
      <c r="G1919" s="22"/>
      <c r="H1919" s="22"/>
      <c r="I1919" s="4"/>
      <c r="J1919" s="4"/>
      <c r="K1919" s="33"/>
      <c r="L1919" s="4"/>
      <c r="M1919" s="33"/>
      <c r="N1919" s="6"/>
      <c r="O1919" s="6"/>
    </row>
    <row r="1920" spans="1:15">
      <c r="A1920" s="1"/>
      <c r="B1920" s="11"/>
      <c r="C1920" s="4"/>
      <c r="D1920" s="11"/>
      <c r="E1920" s="11"/>
      <c r="F1920" s="4"/>
      <c r="G1920" s="22"/>
      <c r="H1920" s="22"/>
      <c r="I1920" s="4"/>
      <c r="J1920" s="4"/>
      <c r="K1920" s="33"/>
      <c r="L1920" s="4"/>
      <c r="M1920" s="33"/>
      <c r="N1920" s="6"/>
      <c r="O1920" s="6"/>
    </row>
    <row r="1921" spans="1:15">
      <c r="A1921" s="1"/>
      <c r="B1921" s="11"/>
      <c r="C1921" s="4"/>
      <c r="D1921" s="11"/>
      <c r="E1921" s="11"/>
      <c r="F1921" s="4"/>
      <c r="G1921" s="22"/>
      <c r="H1921" s="22"/>
      <c r="I1921" s="4"/>
      <c r="J1921" s="4"/>
      <c r="K1921" s="33"/>
      <c r="L1921" s="4"/>
      <c r="M1921" s="33"/>
      <c r="N1921" s="6"/>
      <c r="O1921" s="6"/>
    </row>
    <row r="1922" spans="1:15">
      <c r="A1922" s="1"/>
      <c r="B1922" s="11"/>
      <c r="C1922" s="4"/>
      <c r="D1922" s="11"/>
      <c r="E1922" s="11"/>
      <c r="F1922" s="4"/>
      <c r="G1922" s="22"/>
      <c r="H1922" s="22"/>
      <c r="I1922" s="4"/>
      <c r="J1922" s="4"/>
      <c r="K1922" s="33"/>
      <c r="L1922" s="4"/>
      <c r="M1922" s="33"/>
      <c r="N1922" s="6"/>
      <c r="O1922" s="6"/>
    </row>
    <row r="1923" spans="1:15">
      <c r="A1923" s="1"/>
      <c r="B1923" s="11"/>
      <c r="C1923" s="4"/>
      <c r="D1923" s="11"/>
      <c r="E1923" s="11"/>
      <c r="F1923" s="4"/>
      <c r="G1923" s="22"/>
      <c r="H1923" s="22"/>
      <c r="I1923" s="4"/>
      <c r="J1923" s="4"/>
      <c r="K1923" s="33"/>
      <c r="L1923" s="4"/>
      <c r="M1923" s="33"/>
      <c r="N1923" s="6"/>
      <c r="O1923" s="6"/>
    </row>
    <row r="1924" spans="1:15">
      <c r="A1924" s="1"/>
      <c r="B1924" s="11"/>
      <c r="C1924" s="4"/>
      <c r="D1924" s="11"/>
      <c r="E1924" s="11"/>
      <c r="F1924" s="4"/>
      <c r="G1924" s="22"/>
      <c r="H1924" s="22"/>
      <c r="I1924" s="4"/>
      <c r="J1924" s="4"/>
      <c r="K1924" s="33"/>
      <c r="L1924" s="4"/>
      <c r="M1924" s="33"/>
      <c r="N1924" s="6"/>
      <c r="O1924" s="6"/>
    </row>
    <row r="1925" spans="1:15">
      <c r="A1925" s="1"/>
      <c r="B1925" s="11"/>
      <c r="C1925" s="4"/>
      <c r="D1925" s="11"/>
      <c r="E1925" s="11"/>
      <c r="F1925" s="4"/>
      <c r="G1925" s="22"/>
      <c r="H1925" s="22"/>
      <c r="I1925" s="4"/>
      <c r="J1925" s="4"/>
      <c r="K1925" s="33"/>
      <c r="L1925" s="4"/>
      <c r="M1925" s="33"/>
      <c r="N1925" s="6"/>
      <c r="O1925" s="6"/>
    </row>
    <row r="1926" spans="1:15">
      <c r="A1926" s="1"/>
      <c r="B1926" s="11"/>
      <c r="C1926" s="4"/>
      <c r="D1926" s="11"/>
      <c r="E1926" s="11"/>
      <c r="F1926" s="4"/>
      <c r="G1926" s="22"/>
      <c r="H1926" s="22"/>
      <c r="I1926" s="4"/>
      <c r="J1926" s="4"/>
      <c r="K1926" s="33"/>
      <c r="L1926" s="4"/>
      <c r="M1926" s="33"/>
      <c r="N1926" s="6"/>
      <c r="O1926" s="6"/>
    </row>
    <row r="1927" spans="1:15">
      <c r="A1927" s="1"/>
      <c r="B1927" s="11"/>
      <c r="C1927" s="4"/>
      <c r="D1927" s="11"/>
      <c r="E1927" s="11"/>
      <c r="F1927" s="4"/>
      <c r="G1927" s="22"/>
      <c r="H1927" s="22"/>
      <c r="I1927" s="4"/>
      <c r="J1927" s="4"/>
      <c r="K1927" s="33"/>
      <c r="L1927" s="4"/>
      <c r="M1927" s="33"/>
      <c r="N1927" s="6"/>
      <c r="O1927" s="6"/>
    </row>
    <row r="1928" spans="1:15">
      <c r="A1928" s="1"/>
      <c r="B1928" s="11"/>
      <c r="C1928" s="4"/>
      <c r="D1928" s="11"/>
      <c r="E1928" s="11"/>
      <c r="F1928" s="4"/>
      <c r="G1928" s="22"/>
      <c r="H1928" s="22"/>
      <c r="I1928" s="4"/>
      <c r="J1928" s="4"/>
      <c r="K1928" s="33"/>
      <c r="L1928" s="4"/>
      <c r="M1928" s="33"/>
      <c r="N1928" s="6"/>
      <c r="O1928" s="6"/>
    </row>
    <row r="1929" spans="1:15">
      <c r="A1929" s="1"/>
      <c r="B1929" s="11"/>
      <c r="C1929" s="4"/>
      <c r="D1929" s="11"/>
      <c r="E1929" s="11"/>
      <c r="F1929" s="4"/>
      <c r="G1929" s="22"/>
      <c r="H1929" s="22"/>
      <c r="I1929" s="4"/>
      <c r="J1929" s="4"/>
      <c r="K1929" s="33"/>
      <c r="L1929" s="4"/>
      <c r="M1929" s="33"/>
      <c r="N1929" s="6"/>
      <c r="O1929" s="6"/>
    </row>
    <row r="1930" spans="1:15">
      <c r="A1930" s="1"/>
      <c r="B1930" s="11"/>
      <c r="C1930" s="4"/>
      <c r="D1930" s="11"/>
      <c r="E1930" s="11"/>
      <c r="F1930" s="4"/>
      <c r="G1930" s="22"/>
      <c r="H1930" s="22"/>
      <c r="I1930" s="4"/>
      <c r="J1930" s="4"/>
      <c r="K1930" s="33"/>
      <c r="L1930" s="4"/>
      <c r="M1930" s="33"/>
      <c r="N1930" s="6"/>
      <c r="O1930" s="6"/>
    </row>
    <row r="1931" spans="1:15">
      <c r="A1931" s="1"/>
      <c r="B1931" s="11"/>
      <c r="C1931" s="4"/>
      <c r="D1931" s="11"/>
      <c r="E1931" s="11"/>
      <c r="F1931" s="4"/>
      <c r="G1931" s="22"/>
      <c r="H1931" s="22"/>
      <c r="I1931" s="4"/>
      <c r="J1931" s="4"/>
      <c r="K1931" s="33"/>
      <c r="L1931" s="4"/>
      <c r="M1931" s="33"/>
      <c r="N1931" s="6"/>
      <c r="O1931" s="6"/>
    </row>
    <row r="1932" spans="1:15">
      <c r="A1932" s="1"/>
      <c r="B1932" s="11"/>
      <c r="C1932" s="4"/>
      <c r="D1932" s="11"/>
      <c r="E1932" s="11"/>
      <c r="F1932" s="4"/>
      <c r="G1932" s="22"/>
      <c r="H1932" s="22"/>
      <c r="I1932" s="4"/>
      <c r="J1932" s="4"/>
      <c r="K1932" s="33"/>
      <c r="L1932" s="4"/>
      <c r="M1932" s="33"/>
      <c r="N1932" s="6"/>
      <c r="O1932" s="6"/>
    </row>
    <row r="1933" spans="1:15">
      <c r="A1933" s="1"/>
      <c r="B1933" s="11"/>
      <c r="C1933" s="4"/>
      <c r="D1933" s="11"/>
      <c r="E1933" s="11"/>
      <c r="F1933" s="4"/>
      <c r="G1933" s="22"/>
      <c r="H1933" s="22"/>
      <c r="I1933" s="4"/>
      <c r="J1933" s="4"/>
      <c r="K1933" s="33"/>
      <c r="L1933" s="4"/>
      <c r="M1933" s="33"/>
      <c r="N1933" s="6"/>
      <c r="O1933" s="6"/>
    </row>
    <row r="1934" spans="1:15">
      <c r="A1934" s="1"/>
      <c r="B1934" s="11"/>
      <c r="C1934" s="4"/>
      <c r="D1934" s="11"/>
      <c r="E1934" s="11"/>
      <c r="F1934" s="4"/>
      <c r="G1934" s="22"/>
      <c r="H1934" s="22"/>
      <c r="I1934" s="4"/>
      <c r="J1934" s="4"/>
      <c r="K1934" s="33"/>
      <c r="L1934" s="4"/>
      <c r="M1934" s="33"/>
      <c r="N1934" s="6"/>
      <c r="O1934" s="6"/>
    </row>
    <row r="1935" spans="1:15">
      <c r="A1935" s="1"/>
      <c r="B1935" s="11"/>
      <c r="C1935" s="4"/>
      <c r="D1935" s="11"/>
      <c r="E1935" s="11"/>
      <c r="F1935" s="4"/>
      <c r="G1935" s="22"/>
      <c r="H1935" s="22"/>
      <c r="I1935" s="4"/>
      <c r="J1935" s="4"/>
      <c r="K1935" s="33"/>
      <c r="L1935" s="4"/>
      <c r="M1935" s="33"/>
      <c r="N1935" s="6"/>
      <c r="O1935" s="6"/>
    </row>
    <row r="1936" spans="1:15">
      <c r="A1936" s="1"/>
      <c r="B1936" s="11"/>
      <c r="C1936" s="4"/>
      <c r="D1936" s="11"/>
      <c r="E1936" s="11"/>
      <c r="F1936" s="4"/>
      <c r="G1936" s="22"/>
      <c r="H1936" s="22"/>
      <c r="I1936" s="4"/>
      <c r="J1936" s="4"/>
      <c r="K1936" s="33"/>
      <c r="L1936" s="4"/>
      <c r="M1936" s="33"/>
      <c r="N1936" s="6"/>
      <c r="O1936" s="6"/>
    </row>
    <row r="1937" spans="1:15">
      <c r="A1937" s="1"/>
      <c r="B1937" s="11"/>
      <c r="C1937" s="4"/>
      <c r="D1937" s="11"/>
      <c r="E1937" s="11"/>
      <c r="F1937" s="4"/>
      <c r="G1937" s="22"/>
      <c r="H1937" s="22"/>
      <c r="I1937" s="4"/>
      <c r="J1937" s="4"/>
      <c r="K1937" s="33"/>
      <c r="L1937" s="4"/>
      <c r="M1937" s="33"/>
      <c r="N1937" s="6"/>
      <c r="O1937" s="6"/>
    </row>
    <row r="1938" spans="1:15">
      <c r="A1938" s="1"/>
      <c r="B1938" s="11"/>
      <c r="C1938" s="4"/>
      <c r="D1938" s="11"/>
      <c r="E1938" s="11"/>
      <c r="F1938" s="4"/>
      <c r="G1938" s="22"/>
      <c r="H1938" s="22"/>
      <c r="I1938" s="4"/>
      <c r="J1938" s="4"/>
      <c r="K1938" s="33"/>
      <c r="L1938" s="4"/>
      <c r="M1938" s="33"/>
      <c r="N1938" s="6"/>
      <c r="O1938" s="6"/>
    </row>
    <row r="1939" spans="1:15">
      <c r="A1939" s="1"/>
      <c r="B1939" s="11"/>
      <c r="C1939" s="4"/>
      <c r="D1939" s="11"/>
      <c r="E1939" s="11"/>
      <c r="F1939" s="4"/>
      <c r="G1939" s="22"/>
      <c r="H1939" s="22"/>
      <c r="I1939" s="4"/>
      <c r="J1939" s="4"/>
      <c r="K1939" s="33"/>
      <c r="L1939" s="4"/>
      <c r="M1939" s="33"/>
      <c r="N1939" s="6"/>
      <c r="O1939" s="6"/>
    </row>
    <row r="1940" spans="1:15">
      <c r="A1940" s="1"/>
      <c r="B1940" s="11"/>
      <c r="C1940" s="4"/>
      <c r="D1940" s="11"/>
      <c r="E1940" s="11"/>
      <c r="F1940" s="4"/>
      <c r="G1940" s="22"/>
      <c r="H1940" s="22"/>
      <c r="I1940" s="4"/>
      <c r="J1940" s="4"/>
      <c r="K1940" s="33"/>
      <c r="L1940" s="4"/>
      <c r="M1940" s="33"/>
      <c r="N1940" s="6"/>
      <c r="O1940" s="6"/>
    </row>
    <row r="1941" spans="1:15">
      <c r="A1941" s="1"/>
      <c r="B1941" s="11"/>
      <c r="C1941" s="4"/>
      <c r="D1941" s="11"/>
      <c r="E1941" s="11"/>
      <c r="F1941" s="4"/>
      <c r="G1941" s="22"/>
      <c r="H1941" s="22"/>
      <c r="I1941" s="4"/>
      <c r="J1941" s="4"/>
      <c r="K1941" s="33"/>
      <c r="L1941" s="4"/>
      <c r="M1941" s="33"/>
      <c r="N1941" s="6"/>
      <c r="O1941" s="6"/>
    </row>
    <row r="1942" spans="1:15">
      <c r="A1942" s="1"/>
      <c r="B1942" s="11"/>
      <c r="C1942" s="4"/>
      <c r="D1942" s="11"/>
      <c r="E1942" s="11"/>
      <c r="F1942" s="4"/>
      <c r="G1942" s="22"/>
      <c r="H1942" s="22"/>
      <c r="I1942" s="4"/>
      <c r="J1942" s="4"/>
      <c r="K1942" s="33"/>
      <c r="L1942" s="4"/>
      <c r="M1942" s="33"/>
      <c r="N1942" s="6"/>
      <c r="O1942" s="6"/>
    </row>
    <row r="1943" spans="1:15">
      <c r="A1943" s="1"/>
      <c r="B1943" s="11"/>
      <c r="C1943" s="4"/>
      <c r="D1943" s="11"/>
      <c r="E1943" s="11"/>
      <c r="F1943" s="4"/>
      <c r="G1943" s="22"/>
      <c r="H1943" s="22"/>
      <c r="I1943" s="4"/>
      <c r="J1943" s="4"/>
      <c r="K1943" s="33"/>
      <c r="L1943" s="4"/>
      <c r="M1943" s="33"/>
      <c r="N1943" s="6"/>
      <c r="O1943" s="6"/>
    </row>
    <row r="1944" spans="1:15">
      <c r="A1944" s="1"/>
      <c r="B1944" s="11"/>
      <c r="C1944" s="4"/>
      <c r="D1944" s="11"/>
      <c r="E1944" s="11"/>
      <c r="F1944" s="4"/>
      <c r="G1944" s="22"/>
      <c r="H1944" s="22"/>
      <c r="I1944" s="4"/>
      <c r="J1944" s="4"/>
      <c r="K1944" s="33"/>
      <c r="L1944" s="4"/>
      <c r="M1944" s="33"/>
      <c r="N1944" s="6"/>
      <c r="O1944" s="6"/>
    </row>
    <row r="1945" spans="1:15">
      <c r="A1945" s="1"/>
      <c r="B1945" s="11"/>
      <c r="C1945" s="4"/>
      <c r="D1945" s="11"/>
      <c r="E1945" s="11"/>
      <c r="F1945" s="4"/>
      <c r="G1945" s="22"/>
      <c r="H1945" s="22"/>
      <c r="I1945" s="4"/>
      <c r="J1945" s="4"/>
      <c r="K1945" s="33"/>
      <c r="L1945" s="4"/>
      <c r="M1945" s="33"/>
      <c r="N1945" s="6"/>
      <c r="O1945" s="6"/>
    </row>
    <row r="1946" spans="1:15">
      <c r="A1946" s="1"/>
      <c r="B1946" s="11"/>
      <c r="C1946" s="4"/>
      <c r="D1946" s="11"/>
      <c r="E1946" s="11"/>
      <c r="F1946" s="4"/>
      <c r="G1946" s="22"/>
      <c r="H1946" s="22"/>
      <c r="I1946" s="4"/>
      <c r="J1946" s="4"/>
      <c r="K1946" s="33"/>
      <c r="L1946" s="4"/>
      <c r="M1946" s="33"/>
      <c r="N1946" s="6"/>
      <c r="O1946" s="6"/>
    </row>
    <row r="1947" spans="1:15">
      <c r="A1947" s="1"/>
      <c r="B1947" s="11"/>
      <c r="C1947" s="4"/>
      <c r="D1947" s="11"/>
      <c r="E1947" s="11"/>
      <c r="F1947" s="4"/>
      <c r="G1947" s="22"/>
      <c r="H1947" s="22"/>
      <c r="I1947" s="4"/>
      <c r="J1947" s="4"/>
      <c r="K1947" s="33"/>
      <c r="L1947" s="4"/>
      <c r="M1947" s="33"/>
      <c r="N1947" s="6"/>
      <c r="O1947" s="6"/>
    </row>
    <row r="1948" spans="1:15">
      <c r="A1948" s="1"/>
      <c r="B1948" s="11"/>
      <c r="C1948" s="4"/>
      <c r="D1948" s="11"/>
      <c r="E1948" s="11"/>
      <c r="F1948" s="4"/>
      <c r="G1948" s="22"/>
      <c r="H1948" s="22"/>
      <c r="I1948" s="4"/>
      <c r="J1948" s="4"/>
      <c r="K1948" s="33"/>
      <c r="L1948" s="4"/>
      <c r="M1948" s="33"/>
      <c r="N1948" s="6"/>
      <c r="O1948" s="6"/>
    </row>
    <row r="1949" spans="1:15">
      <c r="A1949" s="1"/>
      <c r="B1949" s="11"/>
      <c r="C1949" s="4"/>
      <c r="D1949" s="11"/>
      <c r="E1949" s="11"/>
      <c r="F1949" s="4"/>
      <c r="G1949" s="22"/>
      <c r="H1949" s="22"/>
      <c r="I1949" s="4"/>
      <c r="J1949" s="4"/>
      <c r="K1949" s="33"/>
      <c r="L1949" s="4"/>
      <c r="M1949" s="33"/>
      <c r="N1949" s="6"/>
      <c r="O1949" s="6"/>
    </row>
    <row r="1950" spans="1:15">
      <c r="A1950" s="1"/>
      <c r="B1950" s="11"/>
      <c r="C1950" s="4"/>
      <c r="D1950" s="11"/>
      <c r="E1950" s="11"/>
      <c r="F1950" s="4"/>
      <c r="G1950" s="22"/>
      <c r="H1950" s="22"/>
      <c r="I1950" s="4"/>
      <c r="J1950" s="4"/>
      <c r="K1950" s="33"/>
      <c r="L1950" s="4"/>
      <c r="M1950" s="33"/>
      <c r="N1950" s="6"/>
      <c r="O1950" s="6"/>
    </row>
    <row r="1951" spans="1:15">
      <c r="A1951" s="1"/>
      <c r="B1951" s="11"/>
      <c r="C1951" s="4"/>
      <c r="D1951" s="11"/>
      <c r="E1951" s="11"/>
      <c r="F1951" s="4"/>
      <c r="G1951" s="22"/>
      <c r="H1951" s="22"/>
      <c r="I1951" s="4"/>
      <c r="J1951" s="4"/>
      <c r="K1951" s="33"/>
      <c r="L1951" s="4"/>
      <c r="M1951" s="33"/>
      <c r="N1951" s="6"/>
      <c r="O1951" s="6"/>
    </row>
    <row r="1952" spans="1:15">
      <c r="A1952" s="1"/>
      <c r="B1952" s="11"/>
      <c r="C1952" s="4"/>
      <c r="D1952" s="11"/>
      <c r="E1952" s="11"/>
      <c r="F1952" s="4"/>
      <c r="G1952" s="22"/>
      <c r="H1952" s="22"/>
      <c r="I1952" s="4"/>
      <c r="J1952" s="4"/>
      <c r="K1952" s="33"/>
      <c r="L1952" s="4"/>
      <c r="M1952" s="33"/>
      <c r="N1952" s="6"/>
      <c r="O1952" s="6"/>
    </row>
    <row r="1953" spans="1:15">
      <c r="A1953" s="1"/>
      <c r="B1953" s="11"/>
      <c r="C1953" s="4"/>
      <c r="D1953" s="11"/>
      <c r="E1953" s="11"/>
      <c r="F1953" s="4"/>
      <c r="G1953" s="22"/>
      <c r="H1953" s="22"/>
      <c r="I1953" s="4"/>
      <c r="J1953" s="4"/>
      <c r="K1953" s="33"/>
      <c r="L1953" s="4"/>
      <c r="M1953" s="33"/>
      <c r="N1953" s="6"/>
      <c r="O1953" s="6"/>
    </row>
    <row r="1954" spans="1:15">
      <c r="A1954" s="1"/>
      <c r="B1954" s="11"/>
      <c r="C1954" s="4"/>
      <c r="D1954" s="11"/>
      <c r="E1954" s="11"/>
      <c r="F1954" s="4"/>
      <c r="G1954" s="22"/>
      <c r="H1954" s="22"/>
      <c r="I1954" s="4"/>
      <c r="J1954" s="4"/>
      <c r="K1954" s="33"/>
      <c r="L1954" s="4"/>
      <c r="M1954" s="33"/>
      <c r="N1954" s="6"/>
      <c r="O1954" s="6"/>
    </row>
    <row r="1955" spans="1:15">
      <c r="A1955" s="1"/>
      <c r="B1955" s="11"/>
      <c r="C1955" s="4"/>
      <c r="D1955" s="11"/>
      <c r="E1955" s="11"/>
      <c r="F1955" s="4"/>
      <c r="G1955" s="22"/>
      <c r="H1955" s="22"/>
      <c r="I1955" s="4"/>
      <c r="J1955" s="4"/>
      <c r="K1955" s="33"/>
      <c r="L1955" s="4"/>
      <c r="M1955" s="33"/>
      <c r="N1955" s="6"/>
      <c r="O1955" s="6"/>
    </row>
    <row r="1956" spans="1:15">
      <c r="A1956" s="1"/>
      <c r="B1956" s="11"/>
      <c r="C1956" s="4"/>
      <c r="D1956" s="11"/>
      <c r="E1956" s="11"/>
      <c r="F1956" s="4"/>
      <c r="G1956" s="22"/>
      <c r="H1956" s="22"/>
      <c r="I1956" s="4"/>
      <c r="J1956" s="4"/>
      <c r="K1956" s="33"/>
      <c r="L1956" s="4"/>
      <c r="M1956" s="33"/>
      <c r="N1956" s="6"/>
      <c r="O1956" s="6"/>
    </row>
    <row r="1957" spans="1:15">
      <c r="A1957" s="1"/>
      <c r="B1957" s="11"/>
      <c r="C1957" s="4"/>
      <c r="D1957" s="11"/>
      <c r="E1957" s="11"/>
      <c r="F1957" s="4"/>
      <c r="G1957" s="22"/>
      <c r="H1957" s="22"/>
      <c r="I1957" s="4"/>
      <c r="J1957" s="4"/>
      <c r="K1957" s="33"/>
      <c r="L1957" s="4"/>
      <c r="M1957" s="33"/>
      <c r="N1957" s="6"/>
      <c r="O1957" s="6"/>
    </row>
    <row r="1958" spans="1:15">
      <c r="A1958" s="1"/>
      <c r="B1958" s="11"/>
      <c r="C1958" s="4"/>
      <c r="D1958" s="11"/>
      <c r="E1958" s="11"/>
      <c r="F1958" s="4"/>
      <c r="G1958" s="22"/>
      <c r="H1958" s="22"/>
      <c r="I1958" s="4"/>
      <c r="J1958" s="4"/>
      <c r="K1958" s="33"/>
      <c r="L1958" s="4"/>
      <c r="M1958" s="33"/>
      <c r="N1958" s="6"/>
      <c r="O1958" s="6"/>
    </row>
    <row r="1959" spans="1:15">
      <c r="A1959" s="1"/>
      <c r="B1959" s="11"/>
      <c r="C1959" s="4"/>
      <c r="D1959" s="11"/>
      <c r="E1959" s="11"/>
      <c r="F1959" s="4"/>
      <c r="G1959" s="22"/>
      <c r="H1959" s="22"/>
      <c r="I1959" s="4"/>
      <c r="J1959" s="4"/>
      <c r="K1959" s="33"/>
      <c r="L1959" s="4"/>
      <c r="M1959" s="33"/>
      <c r="N1959" s="6"/>
      <c r="O1959" s="6"/>
    </row>
    <row r="1960" spans="1:15">
      <c r="A1960" s="1"/>
      <c r="B1960" s="11"/>
      <c r="C1960" s="4"/>
      <c r="D1960" s="11"/>
      <c r="E1960" s="11"/>
      <c r="F1960" s="4"/>
      <c r="G1960" s="22"/>
      <c r="H1960" s="22"/>
      <c r="I1960" s="4"/>
      <c r="J1960" s="4"/>
      <c r="K1960" s="33"/>
      <c r="L1960" s="4"/>
      <c r="M1960" s="33"/>
      <c r="N1960" s="6"/>
      <c r="O1960" s="6"/>
    </row>
    <row r="1961" spans="1:15">
      <c r="A1961" s="1"/>
      <c r="B1961" s="11"/>
      <c r="C1961" s="4"/>
      <c r="D1961" s="11"/>
      <c r="E1961" s="11"/>
      <c r="F1961" s="4"/>
      <c r="G1961" s="22"/>
      <c r="H1961" s="22"/>
      <c r="I1961" s="4"/>
      <c r="J1961" s="4"/>
      <c r="K1961" s="33"/>
      <c r="L1961" s="4"/>
      <c r="M1961" s="33"/>
      <c r="N1961" s="6"/>
      <c r="O1961" s="6"/>
    </row>
    <row r="1962" spans="1:15">
      <c r="A1962" s="1"/>
      <c r="B1962" s="11"/>
      <c r="C1962" s="4"/>
      <c r="D1962" s="11"/>
      <c r="E1962" s="11"/>
      <c r="F1962" s="4"/>
      <c r="G1962" s="22"/>
      <c r="H1962" s="22"/>
      <c r="I1962" s="4"/>
      <c r="J1962" s="4"/>
      <c r="K1962" s="33"/>
      <c r="L1962" s="4"/>
      <c r="M1962" s="33"/>
      <c r="N1962" s="6"/>
      <c r="O1962" s="6"/>
    </row>
    <row r="1963" spans="1:15">
      <c r="A1963" s="1"/>
      <c r="B1963" s="11"/>
      <c r="C1963" s="4"/>
      <c r="D1963" s="11"/>
      <c r="E1963" s="11"/>
      <c r="F1963" s="4"/>
      <c r="G1963" s="22"/>
      <c r="H1963" s="22"/>
      <c r="I1963" s="4"/>
      <c r="J1963" s="4"/>
      <c r="K1963" s="33"/>
      <c r="L1963" s="4"/>
      <c r="M1963" s="33"/>
      <c r="N1963" s="6"/>
      <c r="O1963" s="6"/>
    </row>
    <row r="1964" spans="1:15">
      <c r="A1964" s="1"/>
      <c r="B1964" s="11"/>
      <c r="C1964" s="4"/>
      <c r="D1964" s="11"/>
      <c r="E1964" s="11"/>
      <c r="F1964" s="4"/>
      <c r="G1964" s="22"/>
      <c r="H1964" s="22"/>
      <c r="I1964" s="4"/>
      <c r="J1964" s="4"/>
      <c r="K1964" s="33"/>
      <c r="L1964" s="4"/>
      <c r="M1964" s="33"/>
      <c r="N1964" s="6"/>
      <c r="O1964" s="6"/>
    </row>
    <row r="1965" spans="1:15">
      <c r="A1965" s="1"/>
      <c r="B1965" s="11"/>
      <c r="C1965" s="4"/>
      <c r="D1965" s="11"/>
      <c r="E1965" s="11"/>
      <c r="F1965" s="4"/>
      <c r="G1965" s="22"/>
      <c r="H1965" s="22"/>
      <c r="I1965" s="4"/>
      <c r="J1965" s="4"/>
      <c r="K1965" s="33"/>
      <c r="L1965" s="4"/>
      <c r="M1965" s="33"/>
      <c r="N1965" s="6"/>
      <c r="O1965" s="6"/>
    </row>
    <row r="1966" spans="1:15">
      <c r="A1966" s="1"/>
      <c r="B1966" s="11"/>
      <c r="C1966" s="4"/>
      <c r="D1966" s="11"/>
      <c r="E1966" s="11"/>
      <c r="F1966" s="4"/>
      <c r="G1966" s="22"/>
      <c r="H1966" s="22"/>
      <c r="I1966" s="4"/>
      <c r="J1966" s="4"/>
      <c r="K1966" s="33"/>
      <c r="L1966" s="4"/>
      <c r="M1966" s="33"/>
      <c r="N1966" s="6"/>
      <c r="O1966" s="6"/>
    </row>
    <row r="1967" spans="1:15">
      <c r="A1967" s="1"/>
      <c r="B1967" s="11"/>
      <c r="C1967" s="4"/>
      <c r="D1967" s="11"/>
      <c r="E1967" s="11"/>
      <c r="F1967" s="4"/>
      <c r="G1967" s="22"/>
      <c r="H1967" s="22"/>
      <c r="I1967" s="4"/>
      <c r="J1967" s="4"/>
      <c r="K1967" s="33"/>
      <c r="L1967" s="4"/>
      <c r="M1967" s="33"/>
      <c r="N1967" s="6"/>
      <c r="O1967" s="6"/>
    </row>
    <row r="1968" spans="1:15">
      <c r="A1968" s="1"/>
      <c r="B1968" s="11"/>
      <c r="C1968" s="4"/>
      <c r="D1968" s="11"/>
      <c r="E1968" s="11"/>
      <c r="F1968" s="4"/>
      <c r="G1968" s="22"/>
      <c r="H1968" s="22"/>
      <c r="I1968" s="4"/>
      <c r="J1968" s="4"/>
      <c r="K1968" s="33"/>
      <c r="L1968" s="4"/>
      <c r="M1968" s="33"/>
      <c r="N1968" s="6"/>
      <c r="O1968" s="6"/>
    </row>
    <row r="1969" spans="1:15">
      <c r="A1969" s="1"/>
      <c r="B1969" s="11"/>
      <c r="C1969" s="4"/>
      <c r="D1969" s="11"/>
      <c r="E1969" s="11"/>
      <c r="F1969" s="4"/>
      <c r="G1969" s="22"/>
      <c r="H1969" s="22"/>
      <c r="I1969" s="4"/>
      <c r="J1969" s="4"/>
      <c r="K1969" s="33"/>
      <c r="L1969" s="4"/>
      <c r="M1969" s="33"/>
      <c r="N1969" s="6"/>
      <c r="O1969" s="6"/>
    </row>
    <row r="1970" spans="1:15">
      <c r="A1970" s="1"/>
      <c r="B1970" s="11"/>
      <c r="C1970" s="4"/>
      <c r="D1970" s="11"/>
      <c r="E1970" s="11"/>
      <c r="F1970" s="4"/>
      <c r="G1970" s="22"/>
      <c r="H1970" s="22"/>
      <c r="I1970" s="4"/>
      <c r="J1970" s="4"/>
      <c r="K1970" s="33"/>
      <c r="L1970" s="4"/>
      <c r="M1970" s="33"/>
      <c r="N1970" s="6"/>
      <c r="O1970" s="6"/>
    </row>
    <row r="1971" spans="1:15">
      <c r="A1971" s="1"/>
      <c r="B1971" s="11"/>
      <c r="C1971" s="4"/>
      <c r="D1971" s="11"/>
      <c r="E1971" s="11"/>
      <c r="F1971" s="4"/>
      <c r="G1971" s="22"/>
      <c r="H1971" s="22"/>
      <c r="I1971" s="4"/>
      <c r="J1971" s="4"/>
      <c r="K1971" s="33"/>
      <c r="L1971" s="4"/>
      <c r="M1971" s="33"/>
      <c r="N1971" s="6"/>
      <c r="O1971" s="6"/>
    </row>
    <row r="1972" spans="1:15">
      <c r="A1972" s="1"/>
      <c r="B1972" s="11"/>
      <c r="C1972" s="4"/>
      <c r="D1972" s="11"/>
      <c r="E1972" s="11"/>
      <c r="F1972" s="4"/>
      <c r="G1972" s="22"/>
      <c r="H1972" s="22"/>
      <c r="I1972" s="4"/>
      <c r="J1972" s="4"/>
      <c r="K1972" s="33"/>
      <c r="L1972" s="4"/>
      <c r="M1972" s="33"/>
      <c r="N1972" s="6"/>
      <c r="O1972" s="6"/>
    </row>
    <row r="1973" spans="1:15">
      <c r="A1973" s="1"/>
      <c r="B1973" s="11"/>
      <c r="C1973" s="4"/>
      <c r="D1973" s="11"/>
      <c r="E1973" s="11"/>
      <c r="F1973" s="4"/>
      <c r="G1973" s="22"/>
      <c r="H1973" s="22"/>
      <c r="I1973" s="4"/>
      <c r="J1973" s="4"/>
      <c r="K1973" s="33"/>
      <c r="L1973" s="4"/>
      <c r="M1973" s="33"/>
      <c r="N1973" s="6"/>
      <c r="O1973" s="6"/>
    </row>
    <row r="1974" spans="1:15">
      <c r="A1974" s="1"/>
      <c r="B1974" s="11"/>
      <c r="C1974" s="4"/>
      <c r="D1974" s="11"/>
      <c r="E1974" s="11"/>
      <c r="F1974" s="4"/>
      <c r="G1974" s="22"/>
      <c r="H1974" s="22"/>
      <c r="I1974" s="4"/>
      <c r="J1974" s="4"/>
      <c r="K1974" s="33"/>
      <c r="L1974" s="4"/>
      <c r="M1974" s="33"/>
      <c r="N1974" s="6"/>
      <c r="O1974" s="6"/>
    </row>
    <row r="1975" spans="1:15">
      <c r="A1975" s="1"/>
      <c r="B1975" s="11"/>
      <c r="C1975" s="4"/>
      <c r="D1975" s="11"/>
      <c r="E1975" s="11"/>
      <c r="F1975" s="4"/>
      <c r="G1975" s="22"/>
      <c r="H1975" s="22"/>
      <c r="I1975" s="4"/>
      <c r="J1975" s="4"/>
      <c r="K1975" s="33"/>
      <c r="L1975" s="4"/>
      <c r="M1975" s="33"/>
      <c r="N1975" s="6"/>
      <c r="O1975" s="6"/>
    </row>
    <row r="1976" spans="1:15">
      <c r="A1976" s="1"/>
      <c r="B1976" s="11"/>
      <c r="C1976" s="4"/>
      <c r="D1976" s="11"/>
      <c r="E1976" s="11"/>
      <c r="F1976" s="4"/>
      <c r="G1976" s="22"/>
      <c r="H1976" s="22"/>
      <c r="I1976" s="4"/>
      <c r="J1976" s="4"/>
      <c r="K1976" s="33"/>
      <c r="L1976" s="4"/>
      <c r="M1976" s="33"/>
      <c r="N1976" s="6"/>
      <c r="O1976" s="6"/>
    </row>
    <row r="1977" spans="1:15">
      <c r="A1977" s="1"/>
      <c r="B1977" s="11"/>
      <c r="C1977" s="4"/>
      <c r="D1977" s="11"/>
      <c r="E1977" s="11"/>
      <c r="F1977" s="4"/>
      <c r="G1977" s="22"/>
      <c r="H1977" s="22"/>
      <c r="I1977" s="4"/>
      <c r="J1977" s="4"/>
      <c r="K1977" s="33"/>
      <c r="L1977" s="4"/>
      <c r="M1977" s="33"/>
      <c r="N1977" s="6"/>
      <c r="O1977" s="6"/>
    </row>
    <row r="1978" spans="1:15">
      <c r="A1978" s="1"/>
      <c r="B1978" s="11"/>
      <c r="C1978" s="4"/>
      <c r="D1978" s="11"/>
      <c r="E1978" s="11"/>
      <c r="F1978" s="4"/>
      <c r="G1978" s="22"/>
      <c r="H1978" s="22"/>
      <c r="I1978" s="4"/>
      <c r="J1978" s="4"/>
      <c r="K1978" s="33"/>
      <c r="L1978" s="4"/>
      <c r="M1978" s="33"/>
      <c r="N1978" s="6"/>
      <c r="O1978" s="6"/>
    </row>
    <row r="1979" spans="1:15">
      <c r="A1979" s="1"/>
      <c r="B1979" s="11"/>
      <c r="C1979" s="4"/>
      <c r="D1979" s="11"/>
      <c r="E1979" s="11"/>
      <c r="F1979" s="4"/>
      <c r="G1979" s="22"/>
      <c r="H1979" s="22"/>
      <c r="I1979" s="4"/>
      <c r="J1979" s="4"/>
      <c r="K1979" s="33"/>
      <c r="L1979" s="4"/>
      <c r="M1979" s="33"/>
      <c r="N1979" s="6"/>
      <c r="O1979" s="6"/>
    </row>
    <row r="1980" spans="1:15">
      <c r="A1980" s="1"/>
      <c r="B1980" s="11"/>
      <c r="C1980" s="4"/>
      <c r="D1980" s="11"/>
      <c r="E1980" s="11"/>
      <c r="F1980" s="4"/>
      <c r="G1980" s="22"/>
      <c r="H1980" s="22"/>
      <c r="I1980" s="4"/>
      <c r="J1980" s="4"/>
      <c r="K1980" s="33"/>
      <c r="L1980" s="4"/>
      <c r="M1980" s="33"/>
      <c r="N1980" s="6"/>
      <c r="O1980" s="6"/>
    </row>
    <row r="1981" spans="1:15">
      <c r="A1981" s="1"/>
      <c r="B1981" s="11"/>
      <c r="C1981" s="4"/>
      <c r="D1981" s="11"/>
      <c r="E1981" s="11"/>
      <c r="F1981" s="4"/>
      <c r="G1981" s="22"/>
      <c r="H1981" s="22"/>
      <c r="I1981" s="4"/>
      <c r="J1981" s="4"/>
      <c r="K1981" s="33"/>
      <c r="L1981" s="4"/>
      <c r="M1981" s="33"/>
      <c r="N1981" s="6"/>
      <c r="O1981" s="6"/>
    </row>
    <row r="1982" spans="1:15">
      <c r="A1982" s="1"/>
      <c r="B1982" s="11"/>
      <c r="C1982" s="4"/>
      <c r="D1982" s="11"/>
      <c r="E1982" s="11"/>
      <c r="F1982" s="4"/>
      <c r="G1982" s="22"/>
      <c r="H1982" s="22"/>
      <c r="I1982" s="4"/>
      <c r="J1982" s="4"/>
      <c r="K1982" s="33"/>
      <c r="L1982" s="4"/>
      <c r="M1982" s="33"/>
      <c r="N1982" s="6"/>
      <c r="O1982" s="6"/>
    </row>
    <row r="1983" spans="1:15">
      <c r="A1983" s="1"/>
      <c r="B1983" s="11"/>
      <c r="C1983" s="4"/>
      <c r="D1983" s="11"/>
      <c r="E1983" s="11"/>
      <c r="F1983" s="4"/>
      <c r="G1983" s="22"/>
      <c r="H1983" s="22"/>
      <c r="I1983" s="4"/>
      <c r="J1983" s="4"/>
      <c r="K1983" s="33"/>
      <c r="L1983" s="4"/>
      <c r="M1983" s="33"/>
      <c r="N1983" s="6"/>
      <c r="O1983" s="6"/>
    </row>
    <row r="1984" spans="1:15">
      <c r="A1984" s="1"/>
      <c r="B1984" s="11"/>
      <c r="C1984" s="4"/>
      <c r="D1984" s="11"/>
      <c r="E1984" s="11"/>
      <c r="F1984" s="4"/>
      <c r="G1984" s="22"/>
      <c r="H1984" s="22"/>
      <c r="I1984" s="4"/>
      <c r="J1984" s="4"/>
      <c r="K1984" s="33"/>
      <c r="L1984" s="4"/>
      <c r="M1984" s="33"/>
      <c r="N1984" s="6"/>
      <c r="O1984" s="6"/>
    </row>
    <row r="1985" spans="1:15">
      <c r="A1985" s="1"/>
      <c r="B1985" s="11"/>
      <c r="C1985" s="4"/>
      <c r="D1985" s="11"/>
      <c r="E1985" s="11"/>
      <c r="F1985" s="4"/>
      <c r="G1985" s="22"/>
      <c r="H1985" s="22"/>
      <c r="I1985" s="4"/>
      <c r="J1985" s="4"/>
      <c r="K1985" s="33"/>
      <c r="L1985" s="4"/>
      <c r="M1985" s="33"/>
      <c r="N1985" s="6"/>
      <c r="O1985" s="6"/>
    </row>
    <row r="1986" spans="1:15">
      <c r="A1986" s="1"/>
      <c r="B1986" s="11"/>
      <c r="C1986" s="4"/>
      <c r="D1986" s="11"/>
      <c r="E1986" s="11"/>
      <c r="F1986" s="4"/>
      <c r="G1986" s="22"/>
      <c r="H1986" s="22"/>
      <c r="I1986" s="4"/>
      <c r="J1986" s="4"/>
      <c r="K1986" s="33"/>
      <c r="L1986" s="4"/>
      <c r="M1986" s="33"/>
      <c r="N1986" s="6"/>
      <c r="O1986" s="6"/>
    </row>
    <row r="1987" spans="1:15">
      <c r="A1987" s="1"/>
      <c r="B1987" s="11"/>
      <c r="C1987" s="4"/>
      <c r="D1987" s="11"/>
      <c r="E1987" s="11"/>
      <c r="F1987" s="4"/>
      <c r="G1987" s="22"/>
      <c r="H1987" s="22"/>
      <c r="I1987" s="4"/>
      <c r="J1987" s="4"/>
      <c r="K1987" s="33"/>
      <c r="L1987" s="4"/>
      <c r="M1987" s="33"/>
      <c r="N1987" s="6"/>
      <c r="O1987" s="6"/>
    </row>
    <row r="1988" spans="1:15">
      <c r="A1988" s="1"/>
      <c r="B1988" s="11"/>
      <c r="C1988" s="4"/>
      <c r="D1988" s="11"/>
      <c r="E1988" s="11"/>
      <c r="F1988" s="4"/>
      <c r="G1988" s="22"/>
      <c r="H1988" s="22"/>
      <c r="I1988" s="4"/>
      <c r="J1988" s="4"/>
      <c r="K1988" s="33"/>
      <c r="L1988" s="4"/>
      <c r="M1988" s="33"/>
      <c r="N1988" s="6"/>
      <c r="O1988" s="6"/>
    </row>
    <row r="1989" spans="1:15">
      <c r="A1989" s="1"/>
      <c r="B1989" s="11"/>
      <c r="C1989" s="4"/>
      <c r="D1989" s="11"/>
      <c r="E1989" s="11"/>
      <c r="F1989" s="4"/>
      <c r="G1989" s="22"/>
      <c r="H1989" s="22"/>
      <c r="I1989" s="4"/>
      <c r="J1989" s="4"/>
      <c r="K1989" s="33"/>
      <c r="L1989" s="4"/>
      <c r="M1989" s="33"/>
      <c r="N1989" s="6"/>
      <c r="O1989" s="6"/>
    </row>
    <row r="1990" spans="1:15">
      <c r="A1990" s="1"/>
      <c r="B1990" s="11"/>
      <c r="C1990" s="4"/>
      <c r="D1990" s="11"/>
      <c r="E1990" s="11"/>
      <c r="F1990" s="4"/>
      <c r="G1990" s="22"/>
      <c r="H1990" s="22"/>
      <c r="I1990" s="4"/>
      <c r="J1990" s="4"/>
      <c r="K1990" s="33"/>
      <c r="L1990" s="4"/>
      <c r="M1990" s="33"/>
      <c r="N1990" s="6"/>
      <c r="O1990" s="6"/>
    </row>
    <row r="1991" spans="1:15">
      <c r="A1991" s="1"/>
      <c r="B1991" s="11"/>
      <c r="C1991" s="4"/>
      <c r="D1991" s="11"/>
      <c r="E1991" s="11"/>
      <c r="F1991" s="4"/>
      <c r="G1991" s="22"/>
      <c r="H1991" s="22"/>
      <c r="I1991" s="4"/>
      <c r="J1991" s="4"/>
      <c r="K1991" s="33"/>
      <c r="L1991" s="4"/>
      <c r="M1991" s="33"/>
      <c r="N1991" s="6"/>
      <c r="O1991" s="6"/>
    </row>
    <row r="1992" spans="1:15">
      <c r="A1992" s="1"/>
      <c r="B1992" s="11"/>
      <c r="C1992" s="4"/>
      <c r="D1992" s="11"/>
      <c r="E1992" s="11"/>
      <c r="F1992" s="4"/>
      <c r="G1992" s="22"/>
      <c r="H1992" s="22"/>
      <c r="I1992" s="4"/>
      <c r="J1992" s="4"/>
      <c r="K1992" s="33"/>
      <c r="L1992" s="4"/>
      <c r="M1992" s="33"/>
      <c r="N1992" s="6"/>
      <c r="O1992" s="6"/>
    </row>
    <row r="1993" spans="1:15">
      <c r="A1993" s="1"/>
      <c r="B1993" s="11"/>
      <c r="C1993" s="4"/>
      <c r="D1993" s="11"/>
      <c r="E1993" s="11"/>
      <c r="F1993" s="4"/>
      <c r="G1993" s="22"/>
      <c r="H1993" s="22"/>
      <c r="I1993" s="4"/>
      <c r="J1993" s="4"/>
      <c r="K1993" s="33"/>
      <c r="L1993" s="4"/>
      <c r="M1993" s="33"/>
      <c r="N1993" s="6"/>
      <c r="O1993" s="6"/>
    </row>
    <row r="1994" spans="1:15">
      <c r="A1994" s="1"/>
      <c r="B1994" s="11"/>
      <c r="C1994" s="4"/>
      <c r="D1994" s="11"/>
      <c r="E1994" s="11"/>
      <c r="F1994" s="4"/>
      <c r="G1994" s="22"/>
      <c r="H1994" s="22"/>
      <c r="I1994" s="4"/>
      <c r="J1994" s="4"/>
      <c r="K1994" s="33"/>
      <c r="L1994" s="4"/>
      <c r="M1994" s="33"/>
      <c r="N1994" s="6"/>
      <c r="O1994" s="6"/>
    </row>
    <row r="1995" spans="1:15">
      <c r="A1995" s="1"/>
      <c r="B1995" s="11"/>
      <c r="C1995" s="4"/>
      <c r="D1995" s="11"/>
      <c r="E1995" s="11"/>
      <c r="F1995" s="4"/>
      <c r="G1995" s="22"/>
      <c r="H1995" s="22"/>
      <c r="I1995" s="4"/>
      <c r="J1995" s="4"/>
      <c r="K1995" s="33"/>
      <c r="L1995" s="4"/>
      <c r="M1995" s="33"/>
      <c r="N1995" s="6"/>
      <c r="O1995" s="6"/>
    </row>
    <row r="1996" spans="1:15">
      <c r="A1996" s="1"/>
      <c r="B1996" s="11"/>
      <c r="C1996" s="4"/>
      <c r="D1996" s="11"/>
      <c r="E1996" s="11"/>
      <c r="F1996" s="4"/>
      <c r="G1996" s="22"/>
      <c r="H1996" s="22"/>
      <c r="I1996" s="4"/>
      <c r="J1996" s="4"/>
      <c r="K1996" s="33"/>
      <c r="L1996" s="4"/>
      <c r="M1996" s="33"/>
      <c r="N1996" s="6"/>
      <c r="O1996" s="6"/>
    </row>
    <row r="1997" spans="1:15">
      <c r="A1997" s="1"/>
      <c r="B1997" s="11"/>
      <c r="C1997" s="4"/>
      <c r="D1997" s="11"/>
      <c r="E1997" s="11"/>
      <c r="F1997" s="4"/>
      <c r="G1997" s="22"/>
      <c r="H1997" s="22"/>
      <c r="I1997" s="4"/>
      <c r="J1997" s="4"/>
      <c r="K1997" s="33"/>
      <c r="L1997" s="4"/>
      <c r="M1997" s="33"/>
      <c r="N1997" s="6"/>
      <c r="O1997" s="6"/>
    </row>
    <row r="1998" spans="1:15">
      <c r="A1998" s="1"/>
      <c r="B1998" s="11"/>
      <c r="C1998" s="4"/>
      <c r="D1998" s="11"/>
      <c r="E1998" s="11"/>
      <c r="F1998" s="4"/>
      <c r="G1998" s="22"/>
      <c r="H1998" s="22"/>
      <c r="I1998" s="4"/>
      <c r="J1998" s="4"/>
      <c r="K1998" s="33"/>
      <c r="L1998" s="4"/>
      <c r="M1998" s="33"/>
      <c r="N1998" s="6"/>
      <c r="O1998" s="6"/>
    </row>
    <row r="1999" spans="1:15">
      <c r="A1999" s="1"/>
      <c r="B1999" s="11"/>
      <c r="C1999" s="4"/>
      <c r="D1999" s="11"/>
      <c r="E1999" s="11"/>
      <c r="F1999" s="4"/>
      <c r="G1999" s="22"/>
      <c r="H1999" s="22"/>
      <c r="I1999" s="4"/>
      <c r="J1999" s="4"/>
      <c r="K1999" s="33"/>
      <c r="L1999" s="4"/>
      <c r="M1999" s="33"/>
      <c r="N1999" s="6"/>
      <c r="O1999" s="6"/>
    </row>
    <row r="2000" spans="1:15">
      <c r="A2000" s="1"/>
      <c r="B2000" s="11"/>
      <c r="C2000" s="4"/>
      <c r="D2000" s="11"/>
      <c r="E2000" s="11"/>
      <c r="F2000" s="4"/>
      <c r="G2000" s="22"/>
      <c r="H2000" s="22"/>
      <c r="I2000" s="4"/>
      <c r="J2000" s="4"/>
      <c r="K2000" s="33"/>
      <c r="L2000" s="4"/>
      <c r="M2000" s="33"/>
      <c r="N2000" s="6"/>
      <c r="O2000" s="6"/>
    </row>
    <row r="2001" spans="1:15">
      <c r="A2001" s="1"/>
      <c r="B2001" s="11"/>
      <c r="C2001" s="4"/>
      <c r="D2001" s="11"/>
      <c r="E2001" s="11"/>
      <c r="F2001" s="4"/>
      <c r="G2001" s="22"/>
      <c r="H2001" s="22"/>
      <c r="I2001" s="4"/>
      <c r="J2001" s="4"/>
      <c r="K2001" s="33"/>
      <c r="L2001" s="4"/>
      <c r="M2001" s="33"/>
      <c r="N2001" s="6"/>
      <c r="O2001" s="6"/>
    </row>
    <row r="2002" spans="1:15">
      <c r="A2002" s="1"/>
      <c r="B2002" s="11"/>
      <c r="C2002" s="4"/>
      <c r="D2002" s="11"/>
      <c r="E2002" s="11"/>
      <c r="F2002" s="4"/>
      <c r="G2002" s="22"/>
      <c r="H2002" s="22"/>
      <c r="I2002" s="4"/>
      <c r="J2002" s="4"/>
      <c r="K2002" s="33"/>
      <c r="L2002" s="4"/>
      <c r="M2002" s="33"/>
      <c r="N2002" s="6"/>
      <c r="O2002" s="6"/>
    </row>
    <row r="2003" spans="1:15">
      <c r="A2003" s="1"/>
      <c r="B2003" s="11"/>
      <c r="C2003" s="4"/>
      <c r="D2003" s="11"/>
      <c r="E2003" s="11"/>
      <c r="F2003" s="4"/>
      <c r="G2003" s="22"/>
      <c r="H2003" s="22"/>
      <c r="I2003" s="4"/>
      <c r="J2003" s="4"/>
      <c r="K2003" s="33"/>
      <c r="L2003" s="4"/>
      <c r="M2003" s="33"/>
      <c r="N2003" s="6"/>
      <c r="O2003" s="6"/>
    </row>
    <row r="2004" spans="1:15">
      <c r="A2004" s="1"/>
      <c r="B2004" s="11"/>
      <c r="C2004" s="4"/>
      <c r="D2004" s="11"/>
      <c r="E2004" s="11"/>
      <c r="F2004" s="4"/>
      <c r="G2004" s="22"/>
      <c r="H2004" s="22"/>
      <c r="I2004" s="4"/>
      <c r="J2004" s="4"/>
      <c r="K2004" s="33"/>
      <c r="L2004" s="4"/>
      <c r="M2004" s="33"/>
      <c r="N2004" s="6"/>
      <c r="O2004" s="6"/>
    </row>
    <row r="2005" spans="1:15">
      <c r="A2005" s="1"/>
      <c r="B2005" s="11"/>
      <c r="C2005" s="4"/>
      <c r="D2005" s="11"/>
      <c r="E2005" s="11"/>
      <c r="F2005" s="4"/>
      <c r="G2005" s="22"/>
      <c r="H2005" s="22"/>
      <c r="I2005" s="4"/>
      <c r="J2005" s="4"/>
      <c r="K2005" s="33"/>
      <c r="L2005" s="4"/>
      <c r="M2005" s="33"/>
      <c r="N2005" s="6"/>
      <c r="O2005" s="6"/>
    </row>
    <row r="2006" spans="1:15">
      <c r="A2006" s="1"/>
      <c r="B2006" s="11"/>
      <c r="C2006" s="4"/>
      <c r="D2006" s="11"/>
      <c r="E2006" s="11"/>
      <c r="F2006" s="4"/>
      <c r="G2006" s="22"/>
      <c r="H2006" s="22"/>
      <c r="I2006" s="4"/>
      <c r="J2006" s="4"/>
      <c r="K2006" s="33"/>
      <c r="L2006" s="4"/>
      <c r="M2006" s="33"/>
      <c r="N2006" s="6"/>
      <c r="O2006" s="6"/>
    </row>
    <row r="2007" spans="1:15">
      <c r="A2007" s="1"/>
      <c r="B2007" s="11"/>
      <c r="C2007" s="4"/>
      <c r="D2007" s="11"/>
      <c r="E2007" s="11"/>
      <c r="F2007" s="4"/>
      <c r="G2007" s="22"/>
      <c r="H2007" s="22"/>
      <c r="I2007" s="4"/>
      <c r="J2007" s="4"/>
      <c r="K2007" s="33"/>
      <c r="L2007" s="4"/>
      <c r="M2007" s="33"/>
      <c r="N2007" s="6"/>
      <c r="O2007" s="6"/>
    </row>
    <row r="2008" spans="1:15">
      <c r="A2008" s="1"/>
      <c r="B2008" s="11"/>
      <c r="C2008" s="4"/>
      <c r="D2008" s="11"/>
      <c r="E2008" s="11"/>
      <c r="F2008" s="4"/>
      <c r="G2008" s="22"/>
      <c r="H2008" s="22"/>
      <c r="I2008" s="4"/>
      <c r="J2008" s="4"/>
      <c r="K2008" s="33"/>
      <c r="L2008" s="4"/>
      <c r="M2008" s="33"/>
      <c r="N2008" s="6"/>
      <c r="O2008" s="6"/>
    </row>
    <row r="2009" spans="1:15">
      <c r="A2009" s="1"/>
      <c r="B2009" s="11"/>
      <c r="C2009" s="4"/>
      <c r="D2009" s="11"/>
      <c r="E2009" s="11"/>
      <c r="F2009" s="4"/>
      <c r="G2009" s="22"/>
      <c r="H2009" s="22"/>
      <c r="I2009" s="4"/>
      <c r="J2009" s="4"/>
      <c r="K2009" s="33"/>
      <c r="L2009" s="4"/>
      <c r="M2009" s="33"/>
      <c r="N2009" s="6"/>
      <c r="O2009" s="6"/>
    </row>
    <row r="2010" spans="1:15">
      <c r="A2010" s="1"/>
      <c r="B2010" s="11"/>
      <c r="C2010" s="4"/>
      <c r="D2010" s="11"/>
      <c r="E2010" s="11"/>
      <c r="F2010" s="4"/>
      <c r="G2010" s="22"/>
      <c r="H2010" s="22"/>
      <c r="I2010" s="4"/>
      <c r="J2010" s="4"/>
      <c r="K2010" s="33"/>
      <c r="L2010" s="4"/>
      <c r="M2010" s="33"/>
      <c r="N2010" s="6"/>
      <c r="O2010" s="6"/>
    </row>
    <row r="2011" spans="1:15">
      <c r="A2011" s="1"/>
      <c r="B2011" s="11"/>
      <c r="C2011" s="4"/>
      <c r="D2011" s="11"/>
      <c r="E2011" s="11"/>
      <c r="F2011" s="4"/>
      <c r="G2011" s="22"/>
      <c r="H2011" s="22"/>
      <c r="I2011" s="4"/>
      <c r="J2011" s="4"/>
      <c r="K2011" s="33"/>
      <c r="L2011" s="4"/>
      <c r="M2011" s="33"/>
      <c r="N2011" s="6"/>
      <c r="O2011" s="6"/>
    </row>
    <row r="2012" spans="1:15">
      <c r="A2012" s="1"/>
      <c r="B2012" s="11"/>
      <c r="C2012" s="4"/>
      <c r="D2012" s="11"/>
      <c r="E2012" s="11"/>
      <c r="F2012" s="4"/>
      <c r="G2012" s="22"/>
      <c r="H2012" s="22"/>
      <c r="I2012" s="4"/>
      <c r="J2012" s="4"/>
      <c r="K2012" s="33"/>
      <c r="L2012" s="4"/>
      <c r="M2012" s="33"/>
      <c r="N2012" s="6"/>
      <c r="O2012" s="6"/>
    </row>
    <row r="2013" spans="1:15">
      <c r="A2013" s="1"/>
      <c r="B2013" s="11"/>
      <c r="C2013" s="4"/>
      <c r="D2013" s="11"/>
      <c r="E2013" s="11"/>
      <c r="F2013" s="4"/>
      <c r="G2013" s="22"/>
      <c r="H2013" s="22"/>
      <c r="I2013" s="4"/>
      <c r="J2013" s="4"/>
      <c r="K2013" s="33"/>
      <c r="L2013" s="4"/>
      <c r="M2013" s="33"/>
      <c r="N2013" s="6"/>
      <c r="O2013" s="6"/>
    </row>
    <row r="2014" spans="1:15">
      <c r="A2014" s="1"/>
      <c r="B2014" s="11"/>
      <c r="C2014" s="4"/>
      <c r="D2014" s="11"/>
      <c r="E2014" s="11"/>
      <c r="F2014" s="4"/>
      <c r="G2014" s="22"/>
      <c r="H2014" s="22"/>
      <c r="I2014" s="4"/>
      <c r="J2014" s="4"/>
      <c r="K2014" s="33"/>
      <c r="L2014" s="4"/>
      <c r="M2014" s="33"/>
      <c r="N2014" s="6"/>
      <c r="O2014" s="6"/>
    </row>
    <row r="2015" spans="1:15">
      <c r="A2015" s="1"/>
      <c r="B2015" s="11"/>
      <c r="C2015" s="4"/>
      <c r="D2015" s="11"/>
      <c r="E2015" s="11"/>
      <c r="F2015" s="4"/>
      <c r="G2015" s="22"/>
      <c r="H2015" s="22"/>
      <c r="I2015" s="4"/>
      <c r="J2015" s="4"/>
      <c r="K2015" s="33"/>
      <c r="L2015" s="4"/>
      <c r="M2015" s="33"/>
      <c r="N2015" s="6"/>
      <c r="O2015" s="6"/>
    </row>
    <row r="2016" spans="1:15">
      <c r="A2016" s="1"/>
      <c r="B2016" s="11"/>
      <c r="C2016" s="4"/>
      <c r="D2016" s="11"/>
      <c r="E2016" s="11"/>
      <c r="F2016" s="4"/>
      <c r="G2016" s="22"/>
      <c r="H2016" s="22"/>
      <c r="I2016" s="4"/>
      <c r="J2016" s="4"/>
      <c r="K2016" s="33"/>
      <c r="L2016" s="4"/>
      <c r="M2016" s="33"/>
      <c r="N2016" s="6"/>
      <c r="O2016" s="6"/>
    </row>
    <row r="2017" spans="1:15">
      <c r="A2017" s="1"/>
      <c r="B2017" s="11"/>
      <c r="C2017" s="4"/>
      <c r="D2017" s="11"/>
      <c r="E2017" s="11"/>
      <c r="F2017" s="4"/>
      <c r="G2017" s="22"/>
      <c r="H2017" s="22"/>
      <c r="I2017" s="4"/>
      <c r="J2017" s="4"/>
      <c r="K2017" s="33"/>
      <c r="L2017" s="4"/>
      <c r="M2017" s="33"/>
      <c r="N2017" s="6"/>
      <c r="O2017" s="6"/>
    </row>
    <row r="2018" spans="1:15">
      <c r="A2018" s="1"/>
      <c r="B2018" s="11"/>
      <c r="C2018" s="4"/>
      <c r="D2018" s="11"/>
      <c r="E2018" s="11"/>
      <c r="F2018" s="4"/>
      <c r="G2018" s="22"/>
      <c r="H2018" s="22"/>
      <c r="I2018" s="4"/>
      <c r="J2018" s="4"/>
      <c r="K2018" s="33"/>
      <c r="L2018" s="4"/>
      <c r="M2018" s="33"/>
      <c r="N2018" s="6"/>
      <c r="O2018" s="6"/>
    </row>
    <row r="2019" spans="1:15">
      <c r="A2019" s="1"/>
      <c r="B2019" s="11"/>
      <c r="C2019" s="4"/>
      <c r="D2019" s="11"/>
      <c r="E2019" s="11"/>
      <c r="F2019" s="4"/>
      <c r="G2019" s="22"/>
      <c r="H2019" s="22"/>
      <c r="I2019" s="4"/>
      <c r="J2019" s="4"/>
      <c r="K2019" s="33"/>
      <c r="L2019" s="4"/>
      <c r="M2019" s="33"/>
      <c r="N2019" s="6"/>
      <c r="O2019" s="6"/>
    </row>
    <row r="2020" spans="1:15">
      <c r="A2020" s="1"/>
      <c r="B2020" s="11"/>
      <c r="C2020" s="4"/>
      <c r="D2020" s="11"/>
      <c r="E2020" s="11"/>
      <c r="F2020" s="4"/>
      <c r="G2020" s="22"/>
      <c r="H2020" s="22"/>
      <c r="I2020" s="4"/>
      <c r="J2020" s="4"/>
      <c r="K2020" s="33"/>
      <c r="L2020" s="4"/>
      <c r="M2020" s="33"/>
      <c r="N2020" s="6"/>
      <c r="O2020" s="6"/>
    </row>
    <row r="2021" spans="1:15">
      <c r="A2021" s="1"/>
      <c r="B2021" s="11"/>
      <c r="C2021" s="4"/>
      <c r="D2021" s="11"/>
      <c r="E2021" s="11"/>
      <c r="F2021" s="4"/>
      <c r="G2021" s="22"/>
      <c r="H2021" s="22"/>
      <c r="I2021" s="4"/>
      <c r="J2021" s="4"/>
      <c r="K2021" s="33"/>
      <c r="L2021" s="4"/>
      <c r="M2021" s="33"/>
      <c r="N2021" s="6"/>
      <c r="O2021" s="6"/>
    </row>
    <row r="2022" spans="1:15">
      <c r="A2022" s="1"/>
      <c r="B2022" s="11"/>
      <c r="C2022" s="4"/>
      <c r="D2022" s="11"/>
      <c r="E2022" s="11"/>
      <c r="F2022" s="4"/>
      <c r="G2022" s="22"/>
      <c r="H2022" s="22"/>
      <c r="I2022" s="4"/>
      <c r="J2022" s="4"/>
      <c r="K2022" s="33"/>
      <c r="L2022" s="4"/>
      <c r="M2022" s="33"/>
      <c r="N2022" s="6"/>
      <c r="O2022" s="6"/>
    </row>
    <row r="2023" spans="1:15">
      <c r="A2023" s="1"/>
      <c r="B2023" s="11"/>
      <c r="C2023" s="4"/>
      <c r="D2023" s="11"/>
      <c r="E2023" s="11"/>
      <c r="F2023" s="4"/>
      <c r="G2023" s="22"/>
      <c r="H2023" s="22"/>
      <c r="I2023" s="4"/>
      <c r="J2023" s="4"/>
      <c r="K2023" s="33"/>
      <c r="L2023" s="4"/>
      <c r="M2023" s="33"/>
      <c r="N2023" s="6"/>
      <c r="O2023" s="6"/>
    </row>
    <row r="2024" spans="1:15">
      <c r="A2024" s="1"/>
      <c r="B2024" s="11"/>
      <c r="C2024" s="4"/>
      <c r="D2024" s="11"/>
      <c r="E2024" s="11"/>
      <c r="F2024" s="4"/>
      <c r="G2024" s="22"/>
      <c r="H2024" s="22"/>
      <c r="I2024" s="4"/>
      <c r="J2024" s="4"/>
      <c r="K2024" s="33"/>
      <c r="L2024" s="4"/>
      <c r="M2024" s="33"/>
      <c r="N2024" s="6"/>
      <c r="O2024" s="6"/>
    </row>
    <row r="2025" spans="1:15">
      <c r="A2025" s="1"/>
      <c r="B2025" s="11"/>
      <c r="C2025" s="4"/>
      <c r="D2025" s="11"/>
      <c r="E2025" s="11"/>
      <c r="F2025" s="4"/>
      <c r="G2025" s="22"/>
      <c r="H2025" s="22"/>
      <c r="I2025" s="4"/>
      <c r="J2025" s="4"/>
      <c r="K2025" s="33"/>
      <c r="L2025" s="4"/>
      <c r="M2025" s="33"/>
      <c r="N2025" s="6"/>
      <c r="O2025" s="6"/>
    </row>
    <row r="2026" spans="1:15">
      <c r="A2026" s="1"/>
      <c r="B2026" s="11"/>
      <c r="C2026" s="4"/>
      <c r="D2026" s="11"/>
      <c r="E2026" s="11"/>
      <c r="F2026" s="4"/>
      <c r="G2026" s="22"/>
      <c r="H2026" s="22"/>
      <c r="I2026" s="4"/>
      <c r="J2026" s="4"/>
      <c r="K2026" s="33"/>
      <c r="L2026" s="4"/>
      <c r="M2026" s="33"/>
      <c r="N2026" s="6"/>
      <c r="O2026" s="6"/>
    </row>
    <row r="2027" spans="1:15">
      <c r="A2027" s="1"/>
      <c r="B2027" s="11"/>
      <c r="C2027" s="4"/>
      <c r="D2027" s="11"/>
      <c r="E2027" s="11"/>
      <c r="F2027" s="4"/>
      <c r="G2027" s="22"/>
      <c r="H2027" s="22"/>
      <c r="I2027" s="4"/>
      <c r="J2027" s="4"/>
      <c r="K2027" s="33"/>
      <c r="L2027" s="4"/>
      <c r="M2027" s="33"/>
      <c r="N2027" s="6"/>
      <c r="O2027" s="6"/>
    </row>
    <row r="2028" spans="1:15">
      <c r="A2028" s="1"/>
      <c r="B2028" s="11"/>
      <c r="C2028" s="4"/>
      <c r="D2028" s="11"/>
      <c r="E2028" s="11"/>
      <c r="F2028" s="4"/>
      <c r="G2028" s="22"/>
      <c r="H2028" s="22"/>
      <c r="I2028" s="4"/>
      <c r="J2028" s="4"/>
      <c r="K2028" s="33"/>
      <c r="L2028" s="4"/>
      <c r="M2028" s="33"/>
      <c r="N2028" s="6"/>
      <c r="O2028" s="6"/>
    </row>
    <row r="2029" spans="1:15">
      <c r="A2029" s="1"/>
      <c r="B2029" s="11"/>
      <c r="C2029" s="4"/>
      <c r="D2029" s="11"/>
      <c r="E2029" s="11"/>
      <c r="F2029" s="4"/>
      <c r="G2029" s="22"/>
      <c r="H2029" s="22"/>
      <c r="I2029" s="4"/>
      <c r="J2029" s="4"/>
      <c r="K2029" s="33"/>
      <c r="L2029" s="4"/>
      <c r="M2029" s="33"/>
      <c r="N2029" s="6"/>
      <c r="O2029" s="6"/>
    </row>
    <row r="2030" spans="1:15">
      <c r="A2030" s="1"/>
      <c r="B2030" s="11"/>
      <c r="C2030" s="4"/>
      <c r="D2030" s="11"/>
      <c r="E2030" s="11"/>
      <c r="F2030" s="4"/>
      <c r="G2030" s="22"/>
      <c r="H2030" s="22"/>
      <c r="I2030" s="4"/>
      <c r="J2030" s="4"/>
      <c r="K2030" s="33"/>
      <c r="L2030" s="4"/>
      <c r="M2030" s="33"/>
      <c r="N2030" s="6"/>
      <c r="O2030" s="6"/>
    </row>
    <row r="2031" spans="1:15">
      <c r="A2031" s="1"/>
      <c r="B2031" s="11"/>
      <c r="C2031" s="4"/>
      <c r="D2031" s="11"/>
      <c r="E2031" s="11"/>
      <c r="F2031" s="4"/>
      <c r="G2031" s="22"/>
      <c r="H2031" s="22"/>
      <c r="I2031" s="4"/>
      <c r="J2031" s="4"/>
      <c r="K2031" s="33"/>
      <c r="L2031" s="4"/>
      <c r="M2031" s="33"/>
      <c r="N2031" s="6"/>
      <c r="O2031" s="6"/>
    </row>
    <row r="2032" spans="1:15">
      <c r="A2032" s="1"/>
      <c r="B2032" s="11"/>
      <c r="C2032" s="4"/>
      <c r="D2032" s="11"/>
      <c r="E2032" s="11"/>
      <c r="F2032" s="4"/>
      <c r="G2032" s="22"/>
      <c r="H2032" s="22"/>
      <c r="I2032" s="4"/>
      <c r="J2032" s="4"/>
      <c r="K2032" s="33"/>
      <c r="L2032" s="4"/>
      <c r="M2032" s="33"/>
      <c r="N2032" s="6"/>
      <c r="O2032" s="6"/>
    </row>
    <row r="2033" spans="1:15">
      <c r="A2033" s="1"/>
      <c r="B2033" s="11"/>
      <c r="C2033" s="4"/>
      <c r="D2033" s="11"/>
      <c r="E2033" s="11"/>
      <c r="F2033" s="4"/>
      <c r="G2033" s="22"/>
      <c r="H2033" s="22"/>
      <c r="I2033" s="4"/>
      <c r="J2033" s="4"/>
      <c r="K2033" s="33"/>
      <c r="L2033" s="4"/>
      <c r="M2033" s="33"/>
      <c r="N2033" s="6"/>
      <c r="O2033" s="6"/>
    </row>
    <row r="2034" spans="1:15">
      <c r="A2034" s="1"/>
      <c r="B2034" s="11"/>
      <c r="C2034" s="4"/>
      <c r="D2034" s="11"/>
      <c r="E2034" s="11"/>
      <c r="F2034" s="4"/>
      <c r="G2034" s="22"/>
      <c r="H2034" s="22"/>
      <c r="I2034" s="4"/>
      <c r="J2034" s="4"/>
      <c r="K2034" s="33"/>
      <c r="L2034" s="4"/>
      <c r="M2034" s="33"/>
      <c r="N2034" s="6"/>
      <c r="O2034" s="6"/>
    </row>
    <row r="2035" spans="1:15">
      <c r="A2035" s="1"/>
      <c r="B2035" s="11"/>
      <c r="C2035" s="4"/>
      <c r="D2035" s="11"/>
      <c r="E2035" s="11"/>
      <c r="F2035" s="4"/>
      <c r="G2035" s="22"/>
      <c r="H2035" s="22"/>
      <c r="I2035" s="4"/>
      <c r="J2035" s="4"/>
      <c r="K2035" s="33"/>
      <c r="L2035" s="4"/>
      <c r="M2035" s="33"/>
      <c r="N2035" s="6"/>
      <c r="O2035" s="6"/>
    </row>
    <row r="2036" spans="1:15">
      <c r="A2036" s="1"/>
      <c r="B2036" s="11"/>
      <c r="C2036" s="4"/>
      <c r="D2036" s="11"/>
      <c r="E2036" s="11"/>
      <c r="F2036" s="4"/>
      <c r="G2036" s="22"/>
      <c r="H2036" s="22"/>
      <c r="I2036" s="4"/>
      <c r="J2036" s="4"/>
      <c r="K2036" s="33"/>
      <c r="L2036" s="4"/>
      <c r="M2036" s="33"/>
      <c r="N2036" s="6"/>
      <c r="O2036" s="6"/>
    </row>
    <row r="2037" spans="1:15">
      <c r="A2037" s="1"/>
      <c r="B2037" s="11"/>
      <c r="C2037" s="4"/>
      <c r="D2037" s="11"/>
      <c r="E2037" s="11"/>
      <c r="F2037" s="4"/>
      <c r="G2037" s="22"/>
      <c r="H2037" s="22"/>
      <c r="I2037" s="4"/>
      <c r="J2037" s="4"/>
      <c r="K2037" s="33"/>
      <c r="L2037" s="4"/>
      <c r="M2037" s="33"/>
      <c r="N2037" s="6"/>
      <c r="O2037" s="6"/>
    </row>
    <row r="2038" spans="1:15">
      <c r="A2038" s="1"/>
      <c r="B2038" s="11"/>
      <c r="C2038" s="4"/>
      <c r="D2038" s="11"/>
      <c r="E2038" s="11"/>
      <c r="F2038" s="4"/>
      <c r="G2038" s="22"/>
      <c r="H2038" s="22"/>
      <c r="I2038" s="4"/>
      <c r="J2038" s="4"/>
      <c r="K2038" s="33"/>
      <c r="L2038" s="4"/>
      <c r="M2038" s="33"/>
      <c r="N2038" s="6"/>
      <c r="O2038" s="6"/>
    </row>
    <row r="2039" spans="1:15">
      <c r="A2039" s="1"/>
      <c r="B2039" s="11"/>
      <c r="C2039" s="4"/>
      <c r="D2039" s="11"/>
      <c r="E2039" s="11"/>
      <c r="F2039" s="4"/>
      <c r="G2039" s="22"/>
      <c r="H2039" s="22"/>
      <c r="I2039" s="4"/>
      <c r="J2039" s="4"/>
      <c r="K2039" s="33"/>
      <c r="L2039" s="4"/>
      <c r="M2039" s="33"/>
      <c r="N2039" s="6"/>
      <c r="O2039" s="6"/>
    </row>
    <row r="2040" spans="1:15">
      <c r="A2040" s="1"/>
      <c r="B2040" s="11"/>
      <c r="C2040" s="4"/>
      <c r="D2040" s="11"/>
      <c r="E2040" s="11"/>
      <c r="F2040" s="4"/>
      <c r="G2040" s="22"/>
      <c r="H2040" s="22"/>
      <c r="I2040" s="4"/>
      <c r="J2040" s="4"/>
      <c r="K2040" s="33"/>
      <c r="L2040" s="4"/>
      <c r="M2040" s="33"/>
      <c r="N2040" s="6"/>
      <c r="O2040" s="6"/>
    </row>
    <row r="2041" spans="1:15">
      <c r="A2041" s="1"/>
      <c r="B2041" s="11"/>
      <c r="C2041" s="4"/>
      <c r="D2041" s="11"/>
      <c r="E2041" s="11"/>
      <c r="F2041" s="4"/>
      <c r="G2041" s="22"/>
      <c r="H2041" s="22"/>
      <c r="I2041" s="4"/>
      <c r="J2041" s="4"/>
      <c r="K2041" s="33"/>
      <c r="L2041" s="4"/>
      <c r="M2041" s="33"/>
      <c r="N2041" s="6"/>
      <c r="O2041" s="6"/>
    </row>
    <row r="2042" spans="1:15">
      <c r="A2042" s="1"/>
      <c r="B2042" s="11"/>
      <c r="C2042" s="4"/>
      <c r="D2042" s="11"/>
      <c r="E2042" s="11"/>
      <c r="F2042" s="4"/>
      <c r="G2042" s="22"/>
      <c r="H2042" s="22"/>
      <c r="I2042" s="4"/>
      <c r="J2042" s="4"/>
      <c r="K2042" s="33"/>
      <c r="L2042" s="4"/>
      <c r="M2042" s="33"/>
      <c r="N2042" s="6"/>
      <c r="O2042" s="6"/>
    </row>
    <row r="2043" spans="1:15">
      <c r="A2043" s="1"/>
      <c r="B2043" s="11"/>
      <c r="C2043" s="4"/>
      <c r="D2043" s="11"/>
      <c r="E2043" s="11"/>
      <c r="F2043" s="4"/>
      <c r="G2043" s="22"/>
      <c r="H2043" s="22"/>
      <c r="I2043" s="4"/>
      <c r="J2043" s="4"/>
      <c r="K2043" s="33"/>
      <c r="L2043" s="4"/>
      <c r="M2043" s="33"/>
      <c r="N2043" s="6"/>
      <c r="O2043" s="6"/>
    </row>
    <row r="2044" spans="1:15">
      <c r="A2044" s="1"/>
      <c r="B2044" s="11"/>
      <c r="C2044" s="4"/>
      <c r="D2044" s="11"/>
      <c r="E2044" s="11"/>
      <c r="F2044" s="4"/>
      <c r="G2044" s="22"/>
      <c r="H2044" s="22"/>
      <c r="I2044" s="4"/>
      <c r="J2044" s="4"/>
      <c r="K2044" s="33"/>
      <c r="L2044" s="4"/>
      <c r="M2044" s="33"/>
      <c r="N2044" s="6"/>
      <c r="O2044" s="6"/>
    </row>
    <row r="2045" spans="1:15">
      <c r="A2045" s="1"/>
      <c r="B2045" s="11"/>
      <c r="C2045" s="4"/>
      <c r="D2045" s="11"/>
      <c r="E2045" s="11"/>
      <c r="F2045" s="4"/>
      <c r="G2045" s="22"/>
      <c r="H2045" s="22"/>
      <c r="I2045" s="4"/>
      <c r="J2045" s="4"/>
      <c r="K2045" s="33"/>
      <c r="L2045" s="4"/>
      <c r="M2045" s="33"/>
      <c r="N2045" s="6"/>
      <c r="O2045" s="6"/>
    </row>
    <row r="2046" spans="1:15">
      <c r="A2046" s="1"/>
      <c r="B2046" s="11"/>
      <c r="C2046" s="4"/>
      <c r="D2046" s="11"/>
      <c r="E2046" s="11"/>
      <c r="F2046" s="4"/>
      <c r="G2046" s="22"/>
      <c r="H2046" s="22"/>
      <c r="I2046" s="4"/>
      <c r="J2046" s="4"/>
      <c r="K2046" s="33"/>
      <c r="L2046" s="4"/>
      <c r="M2046" s="33"/>
      <c r="N2046" s="6"/>
      <c r="O2046" s="6"/>
    </row>
    <row r="2047" spans="1:15">
      <c r="A2047" s="1"/>
      <c r="B2047" s="11"/>
      <c r="C2047" s="4"/>
      <c r="D2047" s="11"/>
      <c r="E2047" s="11"/>
      <c r="F2047" s="4"/>
      <c r="G2047" s="22"/>
      <c r="H2047" s="22"/>
      <c r="I2047" s="4"/>
      <c r="J2047" s="4"/>
      <c r="K2047" s="33"/>
      <c r="L2047" s="4"/>
      <c r="M2047" s="33"/>
      <c r="N2047" s="6"/>
      <c r="O2047" s="6"/>
    </row>
    <row r="2048" spans="1:15">
      <c r="A2048" s="1"/>
      <c r="B2048" s="11"/>
      <c r="C2048" s="4"/>
      <c r="D2048" s="11"/>
      <c r="E2048" s="11"/>
      <c r="F2048" s="4"/>
      <c r="G2048" s="22"/>
      <c r="H2048" s="22"/>
      <c r="I2048" s="4"/>
      <c r="J2048" s="4"/>
      <c r="K2048" s="33"/>
      <c r="L2048" s="4"/>
      <c r="M2048" s="33"/>
      <c r="N2048" s="6"/>
      <c r="O2048" s="6"/>
    </row>
    <row r="2049" spans="1:15">
      <c r="A2049" s="1"/>
      <c r="B2049" s="11"/>
      <c r="C2049" s="4"/>
      <c r="D2049" s="11"/>
      <c r="E2049" s="11"/>
      <c r="F2049" s="4"/>
      <c r="G2049" s="22"/>
      <c r="H2049" s="22"/>
      <c r="I2049" s="4"/>
      <c r="J2049" s="4"/>
      <c r="K2049" s="33"/>
      <c r="L2049" s="4"/>
      <c r="M2049" s="33"/>
      <c r="N2049" s="6"/>
      <c r="O2049" s="6"/>
    </row>
    <row r="2050" spans="1:15">
      <c r="A2050" s="1"/>
      <c r="B2050" s="11"/>
      <c r="C2050" s="4"/>
      <c r="D2050" s="11"/>
      <c r="E2050" s="11"/>
      <c r="F2050" s="4"/>
      <c r="G2050" s="22"/>
      <c r="H2050" s="22"/>
      <c r="I2050" s="4"/>
      <c r="J2050" s="4"/>
      <c r="K2050" s="33"/>
      <c r="L2050" s="4"/>
      <c r="M2050" s="33"/>
      <c r="N2050" s="6"/>
      <c r="O2050" s="6"/>
    </row>
    <row r="2051" spans="1:15">
      <c r="A2051" s="1"/>
      <c r="B2051" s="11"/>
      <c r="C2051" s="4"/>
      <c r="D2051" s="11"/>
      <c r="E2051" s="11"/>
      <c r="F2051" s="4"/>
      <c r="G2051" s="22"/>
      <c r="H2051" s="22"/>
      <c r="I2051" s="4"/>
      <c r="J2051" s="4"/>
      <c r="K2051" s="33"/>
      <c r="L2051" s="4"/>
      <c r="M2051" s="33"/>
      <c r="N2051" s="6"/>
      <c r="O2051" s="6"/>
    </row>
    <row r="2052" spans="1:15">
      <c r="A2052" s="1"/>
      <c r="B2052" s="11"/>
      <c r="C2052" s="4"/>
      <c r="D2052" s="11"/>
      <c r="E2052" s="11"/>
      <c r="F2052" s="4"/>
      <c r="G2052" s="22"/>
      <c r="H2052" s="22"/>
      <c r="I2052" s="4"/>
      <c r="J2052" s="4"/>
      <c r="K2052" s="33"/>
      <c r="L2052" s="4"/>
      <c r="M2052" s="33"/>
      <c r="N2052" s="6"/>
      <c r="O2052" s="6"/>
    </row>
    <row r="2053" spans="1:15">
      <c r="A2053" s="1"/>
      <c r="B2053" s="11"/>
      <c r="C2053" s="4"/>
      <c r="D2053" s="11"/>
      <c r="E2053" s="11"/>
      <c r="F2053" s="4"/>
      <c r="G2053" s="22"/>
      <c r="H2053" s="22"/>
      <c r="I2053" s="4"/>
      <c r="J2053" s="4"/>
      <c r="K2053" s="33"/>
      <c r="L2053" s="4"/>
      <c r="M2053" s="33"/>
      <c r="N2053" s="6"/>
      <c r="O2053" s="6"/>
    </row>
    <row r="2054" spans="1:15">
      <c r="A2054" s="1"/>
      <c r="B2054" s="11"/>
      <c r="C2054" s="4"/>
      <c r="D2054" s="11"/>
      <c r="E2054" s="11"/>
      <c r="F2054" s="4"/>
      <c r="G2054" s="22"/>
      <c r="H2054" s="22"/>
      <c r="I2054" s="4"/>
      <c r="J2054" s="4"/>
      <c r="K2054" s="33"/>
      <c r="L2054" s="4"/>
      <c r="M2054" s="33"/>
      <c r="N2054" s="6"/>
      <c r="O2054" s="6"/>
    </row>
    <row r="2055" spans="1:15">
      <c r="A2055" s="1"/>
      <c r="B2055" s="11"/>
      <c r="C2055" s="4"/>
      <c r="D2055" s="11"/>
      <c r="E2055" s="11"/>
      <c r="F2055" s="4"/>
      <c r="G2055" s="22"/>
      <c r="H2055" s="22"/>
      <c r="I2055" s="4"/>
      <c r="J2055" s="4"/>
      <c r="K2055" s="33"/>
      <c r="L2055" s="4"/>
      <c r="M2055" s="33"/>
      <c r="N2055" s="6"/>
      <c r="O2055" s="6"/>
    </row>
    <row r="2056" spans="1:15">
      <c r="A2056" s="1"/>
      <c r="B2056" s="11"/>
      <c r="C2056" s="4"/>
      <c r="D2056" s="11"/>
      <c r="E2056" s="11"/>
      <c r="F2056" s="4"/>
      <c r="G2056" s="22"/>
      <c r="H2056" s="22"/>
      <c r="I2056" s="4"/>
      <c r="J2056" s="4"/>
      <c r="K2056" s="33"/>
      <c r="L2056" s="4"/>
      <c r="M2056" s="33"/>
      <c r="N2056" s="6"/>
      <c r="O2056" s="6"/>
    </row>
    <row r="2057" spans="1:15">
      <c r="A2057" s="1"/>
      <c r="B2057" s="11"/>
      <c r="C2057" s="4"/>
      <c r="D2057" s="11"/>
      <c r="E2057" s="11"/>
      <c r="F2057" s="4"/>
      <c r="G2057" s="22"/>
      <c r="H2057" s="22"/>
      <c r="I2057" s="4"/>
      <c r="J2057" s="4"/>
      <c r="K2057" s="33"/>
      <c r="L2057" s="4"/>
      <c r="M2057" s="33"/>
      <c r="N2057" s="6"/>
      <c r="O2057" s="6"/>
    </row>
    <row r="2058" spans="1:15">
      <c r="A2058" s="1"/>
      <c r="B2058" s="11"/>
      <c r="C2058" s="4"/>
      <c r="D2058" s="11"/>
      <c r="E2058" s="11"/>
      <c r="F2058" s="4"/>
      <c r="G2058" s="22"/>
      <c r="H2058" s="22"/>
      <c r="I2058" s="4"/>
      <c r="J2058" s="4"/>
      <c r="K2058" s="33"/>
      <c r="L2058" s="4"/>
      <c r="M2058" s="33"/>
      <c r="N2058" s="6"/>
      <c r="O2058" s="6"/>
    </row>
    <row r="2059" spans="1:15">
      <c r="A2059" s="1"/>
      <c r="B2059" s="11"/>
      <c r="C2059" s="4"/>
      <c r="D2059" s="11"/>
      <c r="E2059" s="11"/>
      <c r="F2059" s="4"/>
      <c r="G2059" s="22"/>
      <c r="H2059" s="22"/>
      <c r="I2059" s="4"/>
      <c r="J2059" s="4"/>
      <c r="K2059" s="33"/>
      <c r="L2059" s="4"/>
      <c r="M2059" s="33"/>
      <c r="N2059" s="6"/>
      <c r="O2059" s="6"/>
    </row>
    <row r="2060" spans="1:15">
      <c r="A2060" s="1"/>
      <c r="B2060" s="11"/>
      <c r="C2060" s="4"/>
      <c r="D2060" s="11"/>
      <c r="E2060" s="11"/>
      <c r="F2060" s="4"/>
      <c r="G2060" s="22"/>
      <c r="H2060" s="22"/>
      <c r="I2060" s="4"/>
      <c r="J2060" s="4"/>
      <c r="K2060" s="33"/>
      <c r="L2060" s="4"/>
      <c r="M2060" s="33"/>
      <c r="N2060" s="6"/>
      <c r="O2060" s="6"/>
    </row>
    <row r="2061" spans="1:15">
      <c r="A2061" s="1"/>
      <c r="B2061" s="11"/>
      <c r="C2061" s="4"/>
      <c r="D2061" s="11"/>
      <c r="E2061" s="11"/>
      <c r="F2061" s="4"/>
      <c r="G2061" s="22"/>
      <c r="H2061" s="22"/>
      <c r="I2061" s="4"/>
      <c r="J2061" s="4"/>
      <c r="K2061" s="33"/>
      <c r="L2061" s="4"/>
      <c r="M2061" s="33"/>
      <c r="N2061" s="6"/>
      <c r="O2061" s="6"/>
    </row>
    <row r="2062" spans="1:15">
      <c r="A2062" s="1"/>
      <c r="B2062" s="11"/>
      <c r="C2062" s="4"/>
      <c r="D2062" s="11"/>
      <c r="E2062" s="11"/>
      <c r="F2062" s="4"/>
      <c r="G2062" s="22"/>
      <c r="H2062" s="22"/>
      <c r="I2062" s="4"/>
      <c r="J2062" s="4"/>
      <c r="K2062" s="33"/>
      <c r="L2062" s="4"/>
      <c r="M2062" s="33"/>
      <c r="N2062" s="6"/>
      <c r="O2062" s="6"/>
    </row>
    <row r="2063" spans="1:15">
      <c r="A2063" s="1"/>
      <c r="B2063" s="11"/>
      <c r="C2063" s="4"/>
      <c r="D2063" s="11"/>
      <c r="E2063" s="11"/>
      <c r="F2063" s="4"/>
      <c r="G2063" s="22"/>
      <c r="H2063" s="22"/>
      <c r="I2063" s="4"/>
      <c r="J2063" s="4"/>
      <c r="K2063" s="33"/>
      <c r="L2063" s="4"/>
      <c r="M2063" s="33"/>
      <c r="N2063" s="6"/>
      <c r="O2063" s="6"/>
    </row>
    <row r="2064" spans="1:15">
      <c r="A2064" s="1"/>
      <c r="B2064" s="11"/>
      <c r="C2064" s="4"/>
      <c r="D2064" s="11"/>
      <c r="E2064" s="11"/>
      <c r="F2064" s="4"/>
      <c r="G2064" s="22"/>
      <c r="H2064" s="22"/>
      <c r="I2064" s="4"/>
      <c r="J2064" s="4"/>
      <c r="K2064" s="33"/>
      <c r="L2064" s="4"/>
      <c r="M2064" s="33"/>
      <c r="N2064" s="6"/>
      <c r="O2064" s="6"/>
    </row>
    <row r="2065" spans="1:15">
      <c r="A2065" s="1"/>
      <c r="B2065" s="11"/>
      <c r="C2065" s="4"/>
      <c r="D2065" s="11"/>
      <c r="E2065" s="11"/>
      <c r="F2065" s="4"/>
      <c r="G2065" s="22"/>
      <c r="H2065" s="22"/>
      <c r="I2065" s="4"/>
      <c r="J2065" s="4"/>
      <c r="K2065" s="33"/>
      <c r="L2065" s="4"/>
      <c r="M2065" s="33"/>
      <c r="N2065" s="6"/>
      <c r="O2065" s="6"/>
    </row>
    <row r="2066" spans="1:15">
      <c r="A2066" s="1"/>
      <c r="B2066" s="11"/>
      <c r="C2066" s="4"/>
      <c r="D2066" s="11"/>
      <c r="E2066" s="11"/>
      <c r="F2066" s="4"/>
      <c r="G2066" s="22"/>
      <c r="H2066" s="22"/>
      <c r="I2066" s="4"/>
      <c r="J2066" s="4"/>
      <c r="K2066" s="33"/>
      <c r="L2066" s="4"/>
      <c r="M2066" s="33"/>
      <c r="N2066" s="6"/>
      <c r="O2066" s="6"/>
    </row>
    <row r="2067" spans="1:15">
      <c r="A2067" s="1"/>
      <c r="B2067" s="11"/>
      <c r="C2067" s="4"/>
      <c r="D2067" s="11"/>
      <c r="E2067" s="11"/>
      <c r="F2067" s="4"/>
      <c r="G2067" s="22"/>
      <c r="H2067" s="22"/>
      <c r="I2067" s="4"/>
      <c r="J2067" s="4"/>
      <c r="K2067" s="33"/>
      <c r="L2067" s="4"/>
      <c r="M2067" s="33"/>
      <c r="N2067" s="6"/>
      <c r="O2067" s="6"/>
    </row>
    <row r="2068" spans="1:15">
      <c r="A2068" s="1"/>
      <c r="B2068" s="11"/>
      <c r="C2068" s="4"/>
      <c r="D2068" s="11"/>
      <c r="E2068" s="11"/>
      <c r="F2068" s="4"/>
      <c r="G2068" s="22"/>
      <c r="H2068" s="22"/>
      <c r="I2068" s="4"/>
      <c r="J2068" s="4"/>
      <c r="K2068" s="33"/>
      <c r="L2068" s="4"/>
      <c r="M2068" s="33"/>
      <c r="N2068" s="6"/>
      <c r="O2068" s="6"/>
    </row>
    <row r="2069" spans="1:15">
      <c r="A2069" s="1"/>
      <c r="B2069" s="11"/>
      <c r="C2069" s="4"/>
      <c r="D2069" s="11"/>
      <c r="E2069" s="11"/>
      <c r="F2069" s="4"/>
      <c r="G2069" s="22"/>
      <c r="H2069" s="22"/>
      <c r="I2069" s="4"/>
      <c r="J2069" s="4"/>
      <c r="K2069" s="33"/>
      <c r="L2069" s="4"/>
      <c r="M2069" s="33"/>
      <c r="N2069" s="6"/>
      <c r="O2069" s="6"/>
    </row>
    <row r="2070" spans="1:15">
      <c r="A2070" s="1"/>
      <c r="B2070" s="11"/>
      <c r="C2070" s="4"/>
      <c r="D2070" s="11"/>
      <c r="E2070" s="11"/>
      <c r="F2070" s="4"/>
      <c r="G2070" s="22"/>
      <c r="H2070" s="22"/>
      <c r="I2070" s="4"/>
      <c r="J2070" s="4"/>
      <c r="K2070" s="33"/>
      <c r="L2070" s="4"/>
      <c r="M2070" s="33"/>
      <c r="N2070" s="6"/>
      <c r="O2070" s="6"/>
    </row>
    <row r="2071" spans="1:15">
      <c r="A2071" s="1"/>
      <c r="B2071" s="11"/>
      <c r="C2071" s="4"/>
      <c r="D2071" s="11"/>
      <c r="E2071" s="11"/>
      <c r="F2071" s="4"/>
      <c r="G2071" s="22"/>
      <c r="H2071" s="22"/>
      <c r="I2071" s="4"/>
      <c r="J2071" s="4"/>
      <c r="K2071" s="33"/>
      <c r="L2071" s="4"/>
      <c r="M2071" s="33"/>
      <c r="N2071" s="6"/>
      <c r="O2071" s="6"/>
    </row>
    <row r="2072" spans="1:15">
      <c r="A2072" s="1"/>
      <c r="B2072" s="11"/>
      <c r="C2072" s="4"/>
      <c r="D2072" s="11"/>
      <c r="E2072" s="11"/>
      <c r="F2072" s="4"/>
      <c r="G2072" s="22"/>
      <c r="H2072" s="22"/>
      <c r="I2072" s="4"/>
      <c r="J2072" s="4"/>
      <c r="K2072" s="33"/>
      <c r="L2072" s="4"/>
      <c r="M2072" s="33"/>
      <c r="N2072" s="6"/>
      <c r="O2072" s="6"/>
    </row>
    <row r="2073" spans="1:15">
      <c r="A2073" s="1"/>
      <c r="B2073" s="11"/>
      <c r="C2073" s="4"/>
      <c r="D2073" s="11"/>
      <c r="E2073" s="11"/>
      <c r="F2073" s="4"/>
      <c r="G2073" s="22"/>
      <c r="H2073" s="22"/>
      <c r="I2073" s="4"/>
      <c r="J2073" s="4"/>
      <c r="K2073" s="33"/>
      <c r="L2073" s="4"/>
      <c r="M2073" s="33"/>
      <c r="N2073" s="6"/>
      <c r="O2073" s="6"/>
    </row>
    <row r="2074" spans="1:15">
      <c r="A2074" s="1"/>
      <c r="B2074" s="11"/>
      <c r="C2074" s="4"/>
      <c r="D2074" s="11"/>
      <c r="E2074" s="11"/>
      <c r="F2074" s="4"/>
      <c r="G2074" s="22"/>
      <c r="H2074" s="22"/>
      <c r="I2074" s="4"/>
      <c r="J2074" s="4"/>
      <c r="K2074" s="33"/>
      <c r="L2074" s="4"/>
      <c r="M2074" s="33"/>
      <c r="N2074" s="6"/>
      <c r="O2074" s="6"/>
    </row>
    <row r="2075" spans="1:15">
      <c r="A2075" s="1"/>
      <c r="B2075" s="11"/>
      <c r="C2075" s="4"/>
      <c r="D2075" s="11"/>
      <c r="E2075" s="11"/>
      <c r="F2075" s="4"/>
      <c r="G2075" s="22"/>
      <c r="H2075" s="22"/>
      <c r="I2075" s="4"/>
      <c r="J2075" s="4"/>
      <c r="K2075" s="33"/>
      <c r="L2075" s="4"/>
      <c r="M2075" s="33"/>
      <c r="N2075" s="6"/>
      <c r="O2075" s="6"/>
    </row>
    <row r="2076" spans="1:15">
      <c r="A2076" s="1"/>
      <c r="B2076" s="11"/>
      <c r="C2076" s="4"/>
      <c r="D2076" s="11"/>
      <c r="E2076" s="11"/>
      <c r="F2076" s="4"/>
      <c r="G2076" s="22"/>
      <c r="H2076" s="22"/>
      <c r="I2076" s="4"/>
      <c r="J2076" s="4"/>
      <c r="K2076" s="33"/>
      <c r="L2076" s="4"/>
      <c r="M2076" s="33"/>
      <c r="N2076" s="6"/>
      <c r="O2076" s="6"/>
    </row>
    <row r="2077" spans="1:15">
      <c r="A2077" s="1"/>
      <c r="B2077" s="11"/>
      <c r="C2077" s="4"/>
      <c r="D2077" s="11"/>
      <c r="E2077" s="11"/>
      <c r="F2077" s="4"/>
      <c r="G2077" s="22"/>
      <c r="H2077" s="22"/>
      <c r="I2077" s="4"/>
      <c r="J2077" s="4"/>
      <c r="K2077" s="33"/>
      <c r="L2077" s="4"/>
      <c r="M2077" s="33"/>
      <c r="N2077" s="6"/>
      <c r="O2077" s="6"/>
    </row>
    <row r="2078" spans="1:15">
      <c r="A2078" s="1"/>
      <c r="B2078" s="11"/>
      <c r="C2078" s="4"/>
      <c r="D2078" s="11"/>
      <c r="E2078" s="11"/>
      <c r="F2078" s="4"/>
      <c r="G2078" s="22"/>
      <c r="H2078" s="22"/>
      <c r="I2078" s="4"/>
      <c r="J2078" s="4"/>
      <c r="K2078" s="33"/>
      <c r="L2078" s="4"/>
      <c r="M2078" s="33"/>
      <c r="N2078" s="6"/>
      <c r="O2078" s="6"/>
    </row>
    <row r="2079" spans="1:15">
      <c r="A2079" s="1"/>
      <c r="B2079" s="11"/>
      <c r="C2079" s="4"/>
      <c r="D2079" s="11"/>
      <c r="E2079" s="11"/>
      <c r="F2079" s="4"/>
      <c r="G2079" s="22"/>
      <c r="H2079" s="22"/>
      <c r="I2079" s="4"/>
      <c r="J2079" s="4"/>
      <c r="K2079" s="33"/>
      <c r="L2079" s="4"/>
      <c r="M2079" s="33"/>
      <c r="N2079" s="6"/>
      <c r="O2079" s="6"/>
    </row>
    <row r="2080" spans="1:15">
      <c r="A2080" s="1"/>
      <c r="B2080" s="11"/>
      <c r="C2080" s="4"/>
      <c r="D2080" s="11"/>
      <c r="E2080" s="11"/>
      <c r="F2080" s="4"/>
      <c r="G2080" s="22"/>
      <c r="H2080" s="22"/>
      <c r="I2080" s="4"/>
      <c r="J2080" s="4"/>
      <c r="K2080" s="33"/>
      <c r="L2080" s="4"/>
      <c r="M2080" s="33"/>
      <c r="N2080" s="6"/>
      <c r="O2080" s="6"/>
    </row>
    <row r="2081" spans="1:15">
      <c r="A2081" s="1"/>
      <c r="B2081" s="11"/>
      <c r="C2081" s="4"/>
      <c r="D2081" s="11"/>
      <c r="E2081" s="11"/>
      <c r="F2081" s="4"/>
      <c r="G2081" s="22"/>
      <c r="H2081" s="22"/>
      <c r="I2081" s="4"/>
      <c r="J2081" s="4"/>
      <c r="K2081" s="33"/>
      <c r="L2081" s="4"/>
      <c r="M2081" s="33"/>
      <c r="N2081" s="6"/>
      <c r="O2081" s="6"/>
    </row>
    <row r="2082" spans="1:15">
      <c r="A2082" s="1"/>
      <c r="B2082" s="11"/>
      <c r="C2082" s="4"/>
      <c r="D2082" s="11"/>
      <c r="E2082" s="11"/>
      <c r="F2082" s="4"/>
      <c r="G2082" s="22"/>
      <c r="H2082" s="22"/>
      <c r="I2082" s="4"/>
      <c r="J2082" s="4"/>
      <c r="K2082" s="33"/>
      <c r="L2082" s="4"/>
      <c r="M2082" s="33"/>
      <c r="N2082" s="6"/>
      <c r="O2082" s="6"/>
    </row>
    <row r="2083" spans="1:15">
      <c r="A2083" s="1"/>
      <c r="B2083" s="11"/>
      <c r="C2083" s="4"/>
      <c r="D2083" s="11"/>
      <c r="E2083" s="11"/>
      <c r="F2083" s="4"/>
      <c r="G2083" s="22"/>
      <c r="H2083" s="22"/>
      <c r="I2083" s="4"/>
      <c r="J2083" s="4"/>
      <c r="K2083" s="33"/>
      <c r="L2083" s="4"/>
      <c r="M2083" s="33"/>
      <c r="N2083" s="6"/>
      <c r="O2083" s="6"/>
    </row>
    <row r="2084" spans="1:15">
      <c r="A2084" s="1"/>
      <c r="B2084" s="11"/>
      <c r="C2084" s="4"/>
      <c r="D2084" s="11"/>
      <c r="E2084" s="11"/>
      <c r="F2084" s="4"/>
      <c r="G2084" s="22"/>
      <c r="H2084" s="22"/>
      <c r="I2084" s="4"/>
      <c r="J2084" s="4"/>
      <c r="K2084" s="33"/>
      <c r="L2084" s="4"/>
      <c r="M2084" s="33"/>
      <c r="N2084" s="6"/>
      <c r="O2084" s="6"/>
    </row>
    <row r="2085" spans="1:15">
      <c r="A2085" s="1"/>
      <c r="B2085" s="11"/>
      <c r="C2085" s="4"/>
      <c r="D2085" s="11"/>
      <c r="E2085" s="11"/>
      <c r="F2085" s="4"/>
      <c r="G2085" s="22"/>
      <c r="H2085" s="22"/>
      <c r="I2085" s="4"/>
      <c r="J2085" s="4"/>
      <c r="K2085" s="33"/>
      <c r="L2085" s="4"/>
      <c r="M2085" s="33"/>
      <c r="N2085" s="6"/>
      <c r="O2085" s="6"/>
    </row>
    <row r="2086" spans="1:15">
      <c r="A2086" s="1"/>
      <c r="B2086" s="11"/>
      <c r="C2086" s="4"/>
      <c r="D2086" s="11"/>
      <c r="E2086" s="11"/>
      <c r="F2086" s="4"/>
      <c r="G2086" s="22"/>
      <c r="H2086" s="22"/>
      <c r="I2086" s="4"/>
      <c r="J2086" s="4"/>
      <c r="K2086" s="33"/>
      <c r="L2086" s="4"/>
      <c r="M2086" s="33"/>
      <c r="N2086" s="6"/>
      <c r="O2086" s="6"/>
    </row>
    <row r="2087" spans="1:15">
      <c r="A2087" s="1"/>
      <c r="B2087" s="11"/>
      <c r="C2087" s="4"/>
      <c r="D2087" s="11"/>
      <c r="E2087" s="11"/>
      <c r="F2087" s="4"/>
      <c r="G2087" s="22"/>
      <c r="H2087" s="22"/>
      <c r="I2087" s="4"/>
      <c r="J2087" s="4"/>
      <c r="K2087" s="33"/>
      <c r="L2087" s="4"/>
      <c r="M2087" s="33"/>
      <c r="N2087" s="6"/>
      <c r="O2087" s="6"/>
    </row>
    <row r="2088" spans="1:15">
      <c r="A2088" s="1"/>
      <c r="B2088" s="11"/>
      <c r="C2088" s="4"/>
      <c r="D2088" s="11"/>
      <c r="E2088" s="11"/>
      <c r="F2088" s="4"/>
      <c r="G2088" s="22"/>
      <c r="H2088" s="22"/>
      <c r="I2088" s="4"/>
      <c r="J2088" s="4"/>
      <c r="K2088" s="33"/>
      <c r="L2088" s="4"/>
      <c r="M2088" s="33"/>
      <c r="N2088" s="6"/>
      <c r="O2088" s="6"/>
    </row>
    <row r="2089" spans="1:15">
      <c r="A2089" s="1"/>
      <c r="B2089" s="11"/>
      <c r="C2089" s="4"/>
      <c r="D2089" s="11"/>
      <c r="E2089" s="11"/>
      <c r="F2089" s="4"/>
      <c r="G2089" s="22"/>
      <c r="H2089" s="22"/>
      <c r="I2089" s="4"/>
      <c r="J2089" s="4"/>
      <c r="K2089" s="33"/>
      <c r="L2089" s="4"/>
      <c r="M2089" s="33"/>
      <c r="N2089" s="6"/>
      <c r="O2089" s="6"/>
    </row>
    <row r="2090" spans="1:15">
      <c r="A2090" s="1"/>
      <c r="B2090" s="11"/>
      <c r="C2090" s="4"/>
      <c r="D2090" s="11"/>
      <c r="E2090" s="11"/>
      <c r="F2090" s="4"/>
      <c r="G2090" s="22"/>
      <c r="H2090" s="22"/>
      <c r="I2090" s="4"/>
      <c r="J2090" s="4"/>
      <c r="K2090" s="33"/>
      <c r="L2090" s="4"/>
      <c r="M2090" s="33"/>
      <c r="N2090" s="6"/>
      <c r="O2090" s="6"/>
    </row>
    <row r="2091" spans="1:15">
      <c r="A2091" s="1"/>
      <c r="B2091" s="11"/>
      <c r="C2091" s="4"/>
      <c r="D2091" s="11"/>
      <c r="E2091" s="11"/>
      <c r="F2091" s="4"/>
      <c r="G2091" s="22"/>
      <c r="H2091" s="22"/>
      <c r="I2091" s="4"/>
      <c r="J2091" s="4"/>
      <c r="K2091" s="33"/>
      <c r="L2091" s="4"/>
      <c r="M2091" s="33"/>
      <c r="N2091" s="6"/>
      <c r="O2091" s="6"/>
    </row>
    <row r="2092" spans="1:15">
      <c r="A2092" s="1"/>
      <c r="B2092" s="11"/>
      <c r="C2092" s="4"/>
      <c r="D2092" s="11"/>
      <c r="E2092" s="11"/>
      <c r="F2092" s="4"/>
      <c r="G2092" s="22"/>
      <c r="H2092" s="22"/>
      <c r="I2092" s="4"/>
      <c r="J2092" s="4"/>
      <c r="K2092" s="33"/>
      <c r="L2092" s="4"/>
      <c r="M2092" s="33"/>
      <c r="N2092" s="6"/>
      <c r="O2092" s="6"/>
    </row>
    <row r="2093" spans="1:15">
      <c r="A2093" s="1"/>
      <c r="B2093" s="11"/>
      <c r="C2093" s="4"/>
      <c r="D2093" s="11"/>
      <c r="E2093" s="11"/>
      <c r="F2093" s="4"/>
      <c r="G2093" s="22"/>
      <c r="H2093" s="22"/>
      <c r="I2093" s="4"/>
      <c r="J2093" s="4"/>
      <c r="K2093" s="33"/>
      <c r="L2093" s="4"/>
      <c r="M2093" s="33"/>
      <c r="N2093" s="6"/>
      <c r="O2093" s="6"/>
    </row>
    <row r="2094" spans="1:15">
      <c r="A2094" s="1"/>
      <c r="B2094" s="11"/>
      <c r="C2094" s="4"/>
      <c r="D2094" s="11"/>
      <c r="E2094" s="11"/>
      <c r="F2094" s="4"/>
      <c r="G2094" s="22"/>
      <c r="H2094" s="22"/>
      <c r="I2094" s="4"/>
      <c r="J2094" s="4"/>
      <c r="K2094" s="33"/>
      <c r="L2094" s="4"/>
      <c r="M2094" s="33"/>
      <c r="N2094" s="6"/>
      <c r="O2094" s="6"/>
    </row>
    <row r="2095" spans="1:15">
      <c r="A2095" s="1"/>
      <c r="B2095" s="11"/>
      <c r="C2095" s="4"/>
      <c r="D2095" s="11"/>
      <c r="E2095" s="11"/>
      <c r="F2095" s="4"/>
      <c r="G2095" s="22"/>
      <c r="H2095" s="22"/>
      <c r="I2095" s="4"/>
      <c r="J2095" s="4"/>
      <c r="K2095" s="33"/>
      <c r="L2095" s="4"/>
      <c r="M2095" s="33"/>
      <c r="N2095" s="6"/>
      <c r="O2095" s="6"/>
    </row>
    <row r="2096" spans="1:15">
      <c r="A2096" s="1"/>
      <c r="B2096" s="11"/>
      <c r="C2096" s="4"/>
      <c r="D2096" s="11"/>
      <c r="E2096" s="11"/>
      <c r="F2096" s="4"/>
      <c r="G2096" s="22"/>
      <c r="H2096" s="22"/>
      <c r="I2096" s="4"/>
      <c r="J2096" s="4"/>
      <c r="K2096" s="33"/>
      <c r="L2096" s="4"/>
      <c r="M2096" s="33"/>
      <c r="N2096" s="6"/>
      <c r="O2096" s="6"/>
    </row>
    <row r="2097" spans="1:15">
      <c r="A2097" s="1"/>
      <c r="B2097" s="11"/>
      <c r="C2097" s="4"/>
      <c r="D2097" s="11"/>
      <c r="E2097" s="11"/>
      <c r="F2097" s="4"/>
      <c r="G2097" s="22"/>
      <c r="H2097" s="22"/>
      <c r="I2097" s="4"/>
      <c r="J2097" s="4"/>
      <c r="K2097" s="33"/>
      <c r="L2097" s="4"/>
      <c r="M2097" s="33"/>
      <c r="N2097" s="6"/>
      <c r="O2097" s="6"/>
    </row>
    <row r="2098" spans="1:15">
      <c r="A2098" s="1"/>
      <c r="B2098" s="11"/>
      <c r="C2098" s="4"/>
      <c r="D2098" s="11"/>
      <c r="E2098" s="11"/>
      <c r="F2098" s="4"/>
      <c r="G2098" s="22"/>
      <c r="H2098" s="22"/>
      <c r="I2098" s="4"/>
      <c r="J2098" s="4"/>
      <c r="K2098" s="33"/>
      <c r="L2098" s="4"/>
      <c r="M2098" s="33"/>
      <c r="N2098" s="6"/>
      <c r="O2098" s="6"/>
    </row>
    <row r="2099" spans="1:15">
      <c r="A2099" s="1"/>
      <c r="B2099" s="11"/>
      <c r="C2099" s="4"/>
      <c r="D2099" s="11"/>
      <c r="E2099" s="11"/>
      <c r="F2099" s="4"/>
      <c r="G2099" s="22"/>
      <c r="H2099" s="22"/>
      <c r="I2099" s="4"/>
      <c r="J2099" s="4"/>
      <c r="K2099" s="33"/>
      <c r="L2099" s="4"/>
      <c r="M2099" s="33"/>
      <c r="N2099" s="6"/>
      <c r="O2099" s="6"/>
    </row>
    <row r="2100" spans="1:15">
      <c r="A2100" s="1"/>
      <c r="B2100" s="11"/>
      <c r="C2100" s="4"/>
      <c r="D2100" s="11"/>
      <c r="E2100" s="11"/>
      <c r="F2100" s="4"/>
      <c r="G2100" s="22"/>
      <c r="H2100" s="22"/>
      <c r="I2100" s="4"/>
      <c r="J2100" s="4"/>
      <c r="K2100" s="33"/>
      <c r="L2100" s="4"/>
      <c r="M2100" s="33"/>
      <c r="N2100" s="6"/>
      <c r="O2100" s="6"/>
    </row>
    <row r="2101" spans="1:15">
      <c r="A2101" s="1"/>
      <c r="B2101" s="11"/>
      <c r="C2101" s="4"/>
      <c r="D2101" s="11"/>
      <c r="E2101" s="11"/>
      <c r="F2101" s="4"/>
      <c r="G2101" s="22"/>
      <c r="H2101" s="22"/>
      <c r="I2101" s="4"/>
      <c r="J2101" s="4"/>
      <c r="K2101" s="33"/>
      <c r="L2101" s="4"/>
      <c r="M2101" s="33"/>
      <c r="N2101" s="6"/>
      <c r="O2101" s="6"/>
    </row>
    <row r="2102" spans="1:15">
      <c r="A2102" s="1"/>
      <c r="B2102" s="11"/>
      <c r="C2102" s="4"/>
      <c r="D2102" s="11"/>
      <c r="E2102" s="11"/>
      <c r="F2102" s="4"/>
      <c r="G2102" s="22"/>
      <c r="H2102" s="22"/>
      <c r="I2102" s="4"/>
      <c r="J2102" s="4"/>
      <c r="K2102" s="33"/>
      <c r="L2102" s="4"/>
      <c r="M2102" s="33"/>
      <c r="N2102" s="6"/>
      <c r="O2102" s="6"/>
    </row>
    <row r="2103" spans="1:15">
      <c r="A2103" s="1"/>
      <c r="B2103" s="11"/>
      <c r="C2103" s="4"/>
      <c r="D2103" s="11"/>
      <c r="E2103" s="11"/>
      <c r="F2103" s="4"/>
      <c r="G2103" s="22"/>
      <c r="H2103" s="22"/>
      <c r="I2103" s="4"/>
      <c r="J2103" s="4"/>
      <c r="K2103" s="33"/>
      <c r="L2103" s="4"/>
      <c r="M2103" s="33"/>
      <c r="N2103" s="6"/>
      <c r="O2103" s="6"/>
    </row>
    <row r="2104" spans="1:15">
      <c r="A2104" s="1"/>
      <c r="B2104" s="11"/>
      <c r="C2104" s="4"/>
      <c r="D2104" s="11"/>
      <c r="E2104" s="11"/>
      <c r="F2104" s="4"/>
      <c r="G2104" s="22"/>
      <c r="H2104" s="22"/>
      <c r="I2104" s="4"/>
      <c r="J2104" s="4"/>
      <c r="K2104" s="33"/>
      <c r="L2104" s="4"/>
      <c r="M2104" s="33"/>
      <c r="N2104" s="6"/>
      <c r="O2104" s="6"/>
    </row>
    <row r="2105" spans="1:15">
      <c r="A2105" s="1"/>
      <c r="B2105" s="11"/>
      <c r="C2105" s="4"/>
      <c r="D2105" s="11"/>
      <c r="E2105" s="11"/>
      <c r="F2105" s="4"/>
      <c r="G2105" s="22"/>
      <c r="H2105" s="22"/>
      <c r="I2105" s="4"/>
      <c r="J2105" s="4"/>
      <c r="K2105" s="33"/>
      <c r="L2105" s="4"/>
      <c r="M2105" s="33"/>
      <c r="N2105" s="6"/>
      <c r="O2105" s="6"/>
    </row>
    <row r="2106" spans="1:15">
      <c r="A2106" s="1"/>
      <c r="B2106" s="11"/>
      <c r="C2106" s="4"/>
      <c r="D2106" s="11"/>
      <c r="E2106" s="11"/>
      <c r="F2106" s="4"/>
      <c r="G2106" s="22"/>
      <c r="H2106" s="22"/>
      <c r="I2106" s="4"/>
      <c r="J2106" s="4"/>
      <c r="K2106" s="33"/>
      <c r="L2106" s="4"/>
      <c r="M2106" s="33"/>
      <c r="N2106" s="6"/>
      <c r="O2106" s="6"/>
    </row>
    <row r="2107" spans="1:15">
      <c r="A2107" s="1"/>
      <c r="B2107" s="11"/>
      <c r="C2107" s="4"/>
      <c r="D2107" s="11"/>
      <c r="E2107" s="11"/>
      <c r="F2107" s="4"/>
      <c r="G2107" s="22"/>
      <c r="H2107" s="22"/>
      <c r="I2107" s="4"/>
      <c r="J2107" s="4"/>
      <c r="K2107" s="33"/>
      <c r="L2107" s="4"/>
      <c r="M2107" s="33"/>
      <c r="N2107" s="6"/>
      <c r="O2107" s="6"/>
    </row>
    <row r="2108" spans="1:15">
      <c r="A2108" s="1"/>
      <c r="B2108" s="11"/>
      <c r="C2108" s="4"/>
      <c r="D2108" s="11"/>
      <c r="E2108" s="11"/>
      <c r="F2108" s="4"/>
      <c r="G2108" s="22"/>
      <c r="H2108" s="22"/>
      <c r="I2108" s="4"/>
      <c r="J2108" s="4"/>
      <c r="K2108" s="33"/>
      <c r="L2108" s="4"/>
      <c r="M2108" s="33"/>
      <c r="N2108" s="6"/>
      <c r="O2108" s="6"/>
    </row>
    <row r="2109" spans="1:15">
      <c r="A2109" s="1"/>
      <c r="B2109" s="11"/>
      <c r="C2109" s="4"/>
      <c r="D2109" s="11"/>
      <c r="E2109" s="11"/>
      <c r="F2109" s="4"/>
      <c r="G2109" s="22"/>
      <c r="H2109" s="22"/>
      <c r="I2109" s="4"/>
      <c r="J2109" s="4"/>
      <c r="K2109" s="33"/>
      <c r="L2109" s="4"/>
      <c r="M2109" s="33"/>
      <c r="N2109" s="6"/>
      <c r="O2109" s="6"/>
    </row>
    <row r="2110" spans="1:15">
      <c r="A2110" s="1"/>
      <c r="B2110" s="11"/>
      <c r="C2110" s="4"/>
      <c r="D2110" s="11"/>
      <c r="E2110" s="11"/>
      <c r="F2110" s="4"/>
      <c r="G2110" s="22"/>
      <c r="H2110" s="22"/>
      <c r="I2110" s="4"/>
      <c r="J2110" s="4"/>
      <c r="K2110" s="33"/>
      <c r="L2110" s="4"/>
      <c r="M2110" s="33"/>
      <c r="N2110" s="6"/>
      <c r="O2110" s="6"/>
    </row>
    <row r="2111" spans="1:15">
      <c r="A2111" s="1"/>
      <c r="B2111" s="11"/>
      <c r="C2111" s="4"/>
      <c r="D2111" s="11"/>
      <c r="E2111" s="11"/>
      <c r="F2111" s="4"/>
      <c r="G2111" s="22"/>
      <c r="H2111" s="22"/>
      <c r="I2111" s="4"/>
      <c r="J2111" s="4"/>
      <c r="K2111" s="33"/>
      <c r="L2111" s="4"/>
      <c r="M2111" s="33"/>
      <c r="N2111" s="6"/>
      <c r="O2111" s="6"/>
    </row>
    <row r="2112" spans="1:15">
      <c r="A2112" s="1"/>
      <c r="B2112" s="11"/>
      <c r="C2112" s="4"/>
      <c r="D2112" s="11"/>
      <c r="E2112" s="11"/>
      <c r="F2112" s="4"/>
      <c r="G2112" s="22"/>
      <c r="H2112" s="22"/>
      <c r="I2112" s="4"/>
      <c r="J2112" s="4"/>
      <c r="K2112" s="33"/>
      <c r="L2112" s="4"/>
      <c r="M2112" s="33"/>
      <c r="N2112" s="6"/>
      <c r="O2112" s="6"/>
    </row>
    <row r="2113" spans="1:15">
      <c r="A2113" s="1"/>
      <c r="B2113" s="11"/>
      <c r="C2113" s="4"/>
      <c r="D2113" s="11"/>
      <c r="E2113" s="11"/>
      <c r="F2113" s="4"/>
      <c r="G2113" s="22"/>
      <c r="H2113" s="22"/>
      <c r="I2113" s="4"/>
      <c r="J2113" s="4"/>
      <c r="K2113" s="33"/>
      <c r="L2113" s="4"/>
      <c r="M2113" s="33"/>
      <c r="N2113" s="6"/>
      <c r="O2113" s="6"/>
    </row>
    <row r="2114" spans="1:15">
      <c r="A2114" s="1"/>
      <c r="B2114" s="11"/>
      <c r="C2114" s="4"/>
      <c r="D2114" s="11"/>
      <c r="E2114" s="11"/>
      <c r="F2114" s="4"/>
      <c r="G2114" s="22"/>
      <c r="H2114" s="22"/>
      <c r="I2114" s="4"/>
      <c r="J2114" s="4"/>
      <c r="K2114" s="33"/>
      <c r="L2114" s="4"/>
      <c r="M2114" s="33"/>
      <c r="N2114" s="6"/>
      <c r="O2114" s="6"/>
    </row>
    <row r="2115" spans="1:15">
      <c r="A2115" s="1"/>
      <c r="B2115" s="11"/>
      <c r="C2115" s="4"/>
      <c r="D2115" s="11"/>
      <c r="E2115" s="11"/>
      <c r="F2115" s="4"/>
      <c r="G2115" s="22"/>
      <c r="H2115" s="22"/>
      <c r="I2115" s="4"/>
      <c r="J2115" s="4"/>
      <c r="K2115" s="33"/>
      <c r="L2115" s="4"/>
      <c r="M2115" s="33"/>
      <c r="N2115" s="6"/>
      <c r="O2115" s="6"/>
    </row>
    <row r="2116" spans="1:15">
      <c r="A2116" s="1"/>
      <c r="B2116" s="11"/>
      <c r="C2116" s="4"/>
      <c r="D2116" s="11"/>
      <c r="E2116" s="11"/>
      <c r="F2116" s="4"/>
      <c r="G2116" s="22"/>
      <c r="H2116" s="22"/>
      <c r="I2116" s="4"/>
      <c r="J2116" s="4"/>
      <c r="K2116" s="33"/>
      <c r="L2116" s="4"/>
      <c r="M2116" s="33"/>
      <c r="N2116" s="6"/>
      <c r="O2116" s="6"/>
    </row>
    <row r="2117" spans="1:15">
      <c r="A2117" s="1"/>
      <c r="B2117" s="11"/>
      <c r="C2117" s="4"/>
      <c r="D2117" s="11"/>
      <c r="E2117" s="11"/>
      <c r="F2117" s="4"/>
      <c r="G2117" s="22"/>
      <c r="H2117" s="22"/>
      <c r="I2117" s="4"/>
      <c r="J2117" s="4"/>
      <c r="K2117" s="33"/>
      <c r="L2117" s="4"/>
      <c r="M2117" s="33"/>
      <c r="N2117" s="6"/>
      <c r="O2117" s="6"/>
    </row>
    <row r="2118" spans="1:15">
      <c r="A2118" s="1"/>
      <c r="B2118" s="11"/>
      <c r="C2118" s="4"/>
      <c r="D2118" s="11"/>
      <c r="E2118" s="11"/>
      <c r="F2118" s="4"/>
      <c r="G2118" s="22"/>
      <c r="H2118" s="22"/>
      <c r="I2118" s="4"/>
      <c r="J2118" s="4"/>
      <c r="K2118" s="33"/>
      <c r="L2118" s="4"/>
      <c r="M2118" s="33"/>
      <c r="N2118" s="6"/>
      <c r="O2118" s="6"/>
    </row>
    <row r="2119" spans="1:15">
      <c r="A2119" s="1"/>
      <c r="B2119" s="11"/>
      <c r="C2119" s="4"/>
      <c r="D2119" s="11"/>
      <c r="E2119" s="11"/>
      <c r="F2119" s="4"/>
      <c r="G2119" s="22"/>
      <c r="H2119" s="22"/>
      <c r="I2119" s="4"/>
      <c r="J2119" s="4"/>
      <c r="K2119" s="33"/>
      <c r="L2119" s="4"/>
      <c r="M2119" s="33"/>
      <c r="N2119" s="6"/>
      <c r="O2119" s="6"/>
    </row>
    <row r="2120" spans="1:15">
      <c r="A2120" s="1"/>
      <c r="B2120" s="11"/>
      <c r="C2120" s="4"/>
      <c r="D2120" s="11"/>
      <c r="E2120" s="11"/>
      <c r="F2120" s="4"/>
      <c r="G2120" s="22"/>
      <c r="H2120" s="22"/>
      <c r="I2120" s="4"/>
      <c r="J2120" s="4"/>
      <c r="K2120" s="33"/>
      <c r="L2120" s="4"/>
      <c r="M2120" s="33"/>
      <c r="N2120" s="6"/>
      <c r="O2120" s="6"/>
    </row>
    <row r="2121" spans="1:15">
      <c r="A2121" s="1"/>
      <c r="B2121" s="11"/>
      <c r="C2121" s="4"/>
      <c r="D2121" s="11"/>
      <c r="E2121" s="11"/>
      <c r="F2121" s="4"/>
      <c r="G2121" s="22"/>
      <c r="H2121" s="22"/>
      <c r="I2121" s="4"/>
      <c r="J2121" s="4"/>
      <c r="K2121" s="33"/>
      <c r="L2121" s="4"/>
      <c r="M2121" s="33"/>
      <c r="N2121" s="6"/>
      <c r="O2121" s="6"/>
    </row>
    <row r="2122" spans="1:15">
      <c r="A2122" s="1"/>
      <c r="B2122" s="11"/>
      <c r="C2122" s="4"/>
      <c r="D2122" s="11"/>
      <c r="E2122" s="11"/>
      <c r="F2122" s="4"/>
      <c r="G2122" s="22"/>
      <c r="H2122" s="22"/>
      <c r="I2122" s="4"/>
      <c r="J2122" s="4"/>
      <c r="K2122" s="33"/>
      <c r="L2122" s="4"/>
      <c r="M2122" s="33"/>
      <c r="N2122" s="6"/>
      <c r="O2122" s="6"/>
    </row>
    <row r="2123" spans="1:15">
      <c r="A2123" s="1"/>
      <c r="B2123" s="11"/>
      <c r="C2123" s="4"/>
      <c r="D2123" s="11"/>
      <c r="E2123" s="11"/>
      <c r="F2123" s="4"/>
      <c r="G2123" s="22"/>
      <c r="H2123" s="22"/>
      <c r="I2123" s="4"/>
      <c r="J2123" s="4"/>
      <c r="K2123" s="33"/>
      <c r="L2123" s="4"/>
      <c r="M2123" s="33"/>
      <c r="N2123" s="6"/>
      <c r="O2123" s="6"/>
    </row>
    <row r="2124" spans="1:15">
      <c r="A2124" s="1"/>
      <c r="B2124" s="11"/>
      <c r="C2124" s="4"/>
      <c r="D2124" s="11"/>
      <c r="E2124" s="11"/>
      <c r="F2124" s="4"/>
      <c r="G2124" s="22"/>
      <c r="H2124" s="22"/>
      <c r="I2124" s="4"/>
      <c r="J2124" s="4"/>
      <c r="K2124" s="33"/>
      <c r="L2124" s="4"/>
      <c r="M2124" s="33"/>
      <c r="N2124" s="6"/>
      <c r="O2124" s="6"/>
    </row>
    <row r="2125" spans="1:15">
      <c r="A2125" s="1"/>
      <c r="B2125" s="11"/>
      <c r="C2125" s="4"/>
      <c r="D2125" s="11"/>
      <c r="E2125" s="11"/>
      <c r="F2125" s="4"/>
      <c r="G2125" s="22"/>
      <c r="H2125" s="22"/>
      <c r="I2125" s="4"/>
      <c r="J2125" s="4"/>
      <c r="K2125" s="33"/>
      <c r="L2125" s="4"/>
      <c r="M2125" s="33"/>
      <c r="N2125" s="6"/>
      <c r="O2125" s="6"/>
    </row>
    <row r="2126" spans="1:15">
      <c r="A2126" s="1"/>
      <c r="B2126" s="11"/>
      <c r="C2126" s="4"/>
      <c r="D2126" s="11"/>
      <c r="E2126" s="11"/>
      <c r="F2126" s="4"/>
      <c r="G2126" s="22"/>
      <c r="H2126" s="22"/>
      <c r="I2126" s="4"/>
      <c r="J2126" s="4"/>
      <c r="K2126" s="33"/>
      <c r="L2126" s="4"/>
      <c r="M2126" s="33"/>
      <c r="N2126" s="6"/>
      <c r="O2126" s="6"/>
    </row>
    <row r="2127" spans="1:15">
      <c r="A2127" s="1"/>
      <c r="B2127" s="11"/>
      <c r="C2127" s="4"/>
      <c r="D2127" s="11"/>
      <c r="E2127" s="11"/>
      <c r="F2127" s="4"/>
      <c r="G2127" s="22"/>
      <c r="H2127" s="22"/>
      <c r="I2127" s="4"/>
      <c r="J2127" s="4"/>
      <c r="K2127" s="33"/>
      <c r="L2127" s="4"/>
      <c r="M2127" s="33"/>
      <c r="N2127" s="6"/>
      <c r="O2127" s="6"/>
    </row>
    <row r="2128" spans="1:15">
      <c r="A2128" s="1"/>
      <c r="B2128" s="11"/>
      <c r="C2128" s="4"/>
      <c r="D2128" s="11"/>
      <c r="E2128" s="11"/>
      <c r="F2128" s="4"/>
      <c r="G2128" s="22"/>
      <c r="H2128" s="22"/>
      <c r="I2128" s="4"/>
      <c r="J2128" s="4"/>
      <c r="K2128" s="33"/>
      <c r="L2128" s="4"/>
      <c r="M2128" s="33"/>
      <c r="N2128" s="6"/>
      <c r="O2128" s="6"/>
    </row>
    <row r="2129" spans="1:15">
      <c r="A2129" s="1"/>
      <c r="B2129" s="11"/>
      <c r="C2129" s="4"/>
      <c r="D2129" s="11"/>
      <c r="E2129" s="11"/>
      <c r="F2129" s="4"/>
      <c r="G2129" s="22"/>
      <c r="H2129" s="22"/>
      <c r="I2129" s="4"/>
      <c r="J2129" s="4"/>
      <c r="K2129" s="33"/>
      <c r="L2129" s="4"/>
      <c r="M2129" s="33"/>
      <c r="N2129" s="6"/>
      <c r="O2129" s="6"/>
    </row>
    <row r="2130" spans="1:15">
      <c r="A2130" s="1"/>
      <c r="B2130" s="11"/>
      <c r="C2130" s="4"/>
      <c r="D2130" s="11"/>
      <c r="E2130" s="11"/>
      <c r="F2130" s="4"/>
      <c r="G2130" s="22"/>
      <c r="H2130" s="22"/>
      <c r="I2130" s="4"/>
      <c r="J2130" s="4"/>
      <c r="K2130" s="33"/>
      <c r="L2130" s="4"/>
      <c r="M2130" s="33"/>
      <c r="N2130" s="6"/>
      <c r="O2130" s="6"/>
    </row>
    <row r="2131" spans="1:15">
      <c r="A2131" s="1"/>
      <c r="B2131" s="11"/>
      <c r="C2131" s="4"/>
      <c r="D2131" s="11"/>
      <c r="E2131" s="11"/>
      <c r="F2131" s="4"/>
      <c r="G2131" s="22"/>
      <c r="H2131" s="22"/>
      <c r="I2131" s="4"/>
      <c r="J2131" s="4"/>
      <c r="K2131" s="33"/>
      <c r="L2131" s="4"/>
      <c r="M2131" s="33"/>
      <c r="N2131" s="6"/>
      <c r="O2131" s="6"/>
    </row>
    <row r="2132" spans="1:15">
      <c r="A2132" s="1"/>
      <c r="B2132" s="11"/>
      <c r="C2132" s="4"/>
      <c r="D2132" s="11"/>
      <c r="E2132" s="11"/>
      <c r="F2132" s="4"/>
      <c r="G2132" s="22"/>
      <c r="H2132" s="22"/>
      <c r="I2132" s="4"/>
      <c r="J2132" s="4"/>
      <c r="K2132" s="33"/>
      <c r="L2132" s="4"/>
      <c r="M2132" s="33"/>
      <c r="N2132" s="6"/>
      <c r="O2132" s="6"/>
    </row>
    <row r="2133" spans="1:15">
      <c r="A2133" s="1"/>
      <c r="B2133" s="11"/>
      <c r="C2133" s="4"/>
      <c r="D2133" s="11"/>
      <c r="E2133" s="11"/>
      <c r="F2133" s="4"/>
      <c r="G2133" s="22"/>
      <c r="H2133" s="22"/>
      <c r="I2133" s="4"/>
      <c r="J2133" s="4"/>
      <c r="K2133" s="33"/>
      <c r="L2133" s="4"/>
      <c r="M2133" s="33"/>
      <c r="N2133" s="6"/>
      <c r="O2133" s="6"/>
    </row>
    <row r="2134" spans="1:15">
      <c r="A2134" s="1"/>
      <c r="B2134" s="11"/>
      <c r="C2134" s="4"/>
      <c r="D2134" s="11"/>
      <c r="E2134" s="11"/>
      <c r="F2134" s="4"/>
      <c r="G2134" s="22"/>
      <c r="H2134" s="22"/>
      <c r="I2134" s="4"/>
      <c r="J2134" s="4"/>
      <c r="K2134" s="33"/>
      <c r="L2134" s="4"/>
      <c r="M2134" s="33"/>
      <c r="N2134" s="6"/>
      <c r="O2134" s="6"/>
    </row>
    <row r="2135" spans="1:15">
      <c r="A2135" s="1"/>
      <c r="B2135" s="11"/>
      <c r="C2135" s="4"/>
      <c r="D2135" s="11"/>
      <c r="E2135" s="11"/>
      <c r="F2135" s="4"/>
      <c r="G2135" s="22"/>
      <c r="H2135" s="22"/>
      <c r="I2135" s="4"/>
      <c r="J2135" s="4"/>
      <c r="K2135" s="33"/>
      <c r="L2135" s="4"/>
      <c r="M2135" s="33"/>
      <c r="N2135" s="6"/>
      <c r="O2135" s="6"/>
    </row>
    <row r="2136" spans="1:15">
      <c r="A2136" s="1"/>
      <c r="B2136" s="11"/>
      <c r="C2136" s="4"/>
      <c r="D2136" s="11"/>
      <c r="E2136" s="11"/>
      <c r="F2136" s="4"/>
      <c r="G2136" s="22"/>
      <c r="H2136" s="22"/>
      <c r="I2136" s="4"/>
      <c r="J2136" s="4"/>
      <c r="K2136" s="33"/>
      <c r="L2136" s="4"/>
      <c r="M2136" s="33"/>
      <c r="N2136" s="6"/>
      <c r="O2136" s="6"/>
    </row>
    <row r="2137" spans="1:15">
      <c r="A2137" s="1"/>
      <c r="B2137" s="11"/>
      <c r="C2137" s="4"/>
      <c r="D2137" s="11"/>
      <c r="E2137" s="11"/>
      <c r="F2137" s="4"/>
      <c r="G2137" s="22"/>
      <c r="H2137" s="22"/>
      <c r="I2137" s="4"/>
      <c r="J2137" s="4"/>
      <c r="K2137" s="33"/>
      <c r="L2137" s="4"/>
      <c r="M2137" s="33"/>
      <c r="N2137" s="6"/>
      <c r="O2137" s="6"/>
    </row>
    <row r="2138" spans="1:15">
      <c r="A2138" s="1"/>
      <c r="B2138" s="11"/>
      <c r="C2138" s="4"/>
      <c r="D2138" s="11"/>
      <c r="E2138" s="11"/>
      <c r="F2138" s="4"/>
      <c r="G2138" s="22"/>
      <c r="H2138" s="22"/>
      <c r="I2138" s="4"/>
      <c r="J2138" s="4"/>
      <c r="K2138" s="33"/>
      <c r="L2138" s="4"/>
      <c r="M2138" s="33"/>
      <c r="N2138" s="6"/>
      <c r="O2138" s="6"/>
    </row>
    <row r="2139" spans="1:15">
      <c r="A2139" s="1"/>
      <c r="B2139" s="11"/>
      <c r="C2139" s="4"/>
      <c r="D2139" s="11"/>
      <c r="E2139" s="11"/>
      <c r="F2139" s="4"/>
      <c r="G2139" s="22"/>
      <c r="H2139" s="22"/>
      <c r="I2139" s="4"/>
      <c r="J2139" s="4"/>
      <c r="K2139" s="33"/>
      <c r="L2139" s="4"/>
      <c r="M2139" s="33"/>
      <c r="N2139" s="6"/>
      <c r="O2139" s="6"/>
    </row>
    <row r="2140" spans="1:15">
      <c r="A2140" s="1"/>
      <c r="B2140" s="11"/>
      <c r="C2140" s="4"/>
      <c r="D2140" s="11"/>
      <c r="E2140" s="11"/>
      <c r="F2140" s="4"/>
      <c r="G2140" s="22"/>
      <c r="H2140" s="22"/>
      <c r="I2140" s="4"/>
      <c r="J2140" s="4"/>
      <c r="K2140" s="33"/>
      <c r="L2140" s="4"/>
      <c r="M2140" s="33"/>
      <c r="N2140" s="6"/>
      <c r="O2140" s="6"/>
    </row>
    <row r="2141" spans="1:15">
      <c r="A2141" s="1"/>
      <c r="B2141" s="11"/>
      <c r="C2141" s="4"/>
      <c r="D2141" s="11"/>
      <c r="E2141" s="11"/>
      <c r="F2141" s="4"/>
      <c r="G2141" s="22"/>
      <c r="H2141" s="22"/>
      <c r="I2141" s="4"/>
      <c r="J2141" s="4"/>
      <c r="K2141" s="33"/>
      <c r="L2141" s="4"/>
      <c r="M2141" s="33"/>
      <c r="N2141" s="6"/>
      <c r="O2141" s="6"/>
    </row>
    <row r="2142" spans="1:15">
      <c r="A2142" s="1"/>
      <c r="B2142" s="11"/>
      <c r="C2142" s="4"/>
      <c r="D2142" s="11"/>
      <c r="E2142" s="11"/>
      <c r="F2142" s="4"/>
      <c r="G2142" s="22"/>
      <c r="H2142" s="22"/>
      <c r="I2142" s="4"/>
      <c r="J2142" s="4"/>
      <c r="K2142" s="33"/>
      <c r="L2142" s="4"/>
      <c r="M2142" s="33"/>
      <c r="N2142" s="6"/>
      <c r="O2142" s="6"/>
    </row>
    <row r="2143" spans="1:15">
      <c r="A2143" s="1"/>
      <c r="B2143" s="11"/>
      <c r="C2143" s="4"/>
      <c r="D2143" s="11"/>
      <c r="E2143" s="11"/>
      <c r="F2143" s="4"/>
      <c r="G2143" s="22"/>
      <c r="H2143" s="22"/>
      <c r="I2143" s="4"/>
      <c r="J2143" s="4"/>
      <c r="K2143" s="33"/>
      <c r="L2143" s="4"/>
      <c r="M2143" s="33"/>
      <c r="N2143" s="6"/>
      <c r="O2143" s="6"/>
    </row>
    <row r="2144" spans="1:15">
      <c r="A2144" s="1"/>
      <c r="B2144" s="11"/>
      <c r="C2144" s="4"/>
      <c r="D2144" s="11"/>
      <c r="E2144" s="11"/>
      <c r="F2144" s="4"/>
      <c r="G2144" s="22"/>
      <c r="H2144" s="22"/>
      <c r="I2144" s="4"/>
      <c r="J2144" s="4"/>
      <c r="K2144" s="33"/>
      <c r="L2144" s="4"/>
      <c r="M2144" s="33"/>
      <c r="N2144" s="6"/>
      <c r="O2144" s="6"/>
    </row>
    <row r="2145" spans="1:15">
      <c r="A2145" s="1"/>
      <c r="B2145" s="11"/>
      <c r="C2145" s="4"/>
      <c r="D2145" s="11"/>
      <c r="E2145" s="11"/>
      <c r="F2145" s="4"/>
      <c r="G2145" s="22"/>
      <c r="H2145" s="22"/>
      <c r="I2145" s="4"/>
      <c r="J2145" s="4"/>
      <c r="K2145" s="33"/>
      <c r="L2145" s="4"/>
      <c r="M2145" s="33"/>
      <c r="N2145" s="6"/>
      <c r="O2145" s="6"/>
    </row>
    <row r="2146" spans="1:15">
      <c r="A2146" s="1"/>
      <c r="B2146" s="11"/>
      <c r="C2146" s="4"/>
      <c r="D2146" s="11"/>
      <c r="E2146" s="11"/>
      <c r="F2146" s="4"/>
      <c r="G2146" s="22"/>
      <c r="H2146" s="22"/>
      <c r="I2146" s="4"/>
      <c r="J2146" s="4"/>
      <c r="K2146" s="33"/>
      <c r="L2146" s="4"/>
      <c r="M2146" s="33"/>
      <c r="N2146" s="6"/>
      <c r="O2146" s="6"/>
    </row>
    <row r="2147" spans="1:15">
      <c r="A2147" s="1"/>
      <c r="B2147" s="11"/>
      <c r="C2147" s="4"/>
      <c r="D2147" s="11"/>
      <c r="E2147" s="11"/>
      <c r="F2147" s="4"/>
      <c r="G2147" s="22"/>
      <c r="H2147" s="22"/>
      <c r="I2147" s="4"/>
      <c r="J2147" s="4"/>
      <c r="K2147" s="33"/>
      <c r="L2147" s="4"/>
      <c r="M2147" s="33"/>
      <c r="N2147" s="6"/>
      <c r="O2147" s="6"/>
    </row>
    <row r="2148" spans="1:15">
      <c r="A2148" s="1"/>
      <c r="B2148" s="11"/>
      <c r="C2148" s="4"/>
      <c r="D2148" s="11"/>
      <c r="E2148" s="11"/>
      <c r="F2148" s="4"/>
      <c r="G2148" s="22"/>
      <c r="H2148" s="22"/>
      <c r="I2148" s="4"/>
      <c r="J2148" s="4"/>
      <c r="K2148" s="33"/>
      <c r="L2148" s="4"/>
      <c r="M2148" s="33"/>
      <c r="N2148" s="6"/>
      <c r="O2148" s="6"/>
    </row>
    <row r="2149" spans="1:15">
      <c r="A2149" s="1"/>
      <c r="B2149" s="11"/>
      <c r="C2149" s="4"/>
      <c r="D2149" s="11"/>
      <c r="E2149" s="11"/>
      <c r="F2149" s="4"/>
      <c r="G2149" s="22"/>
      <c r="H2149" s="22"/>
      <c r="I2149" s="4"/>
      <c r="J2149" s="4"/>
      <c r="K2149" s="33"/>
      <c r="L2149" s="4"/>
      <c r="M2149" s="33"/>
      <c r="N2149" s="6"/>
      <c r="O2149" s="6"/>
    </row>
    <row r="2150" spans="1:15">
      <c r="A2150" s="1"/>
      <c r="B2150" s="11"/>
      <c r="C2150" s="4"/>
      <c r="D2150" s="11"/>
      <c r="E2150" s="11"/>
      <c r="F2150" s="4"/>
      <c r="G2150" s="22"/>
      <c r="H2150" s="22"/>
      <c r="I2150" s="4"/>
      <c r="J2150" s="4"/>
      <c r="K2150" s="33"/>
      <c r="L2150" s="4"/>
      <c r="M2150" s="33"/>
      <c r="N2150" s="6"/>
      <c r="O2150" s="6"/>
    </row>
    <row r="2151" spans="1:15">
      <c r="A2151" s="1"/>
      <c r="B2151" s="11"/>
      <c r="C2151" s="4"/>
      <c r="D2151" s="11"/>
      <c r="E2151" s="11"/>
      <c r="F2151" s="4"/>
      <c r="G2151" s="22"/>
      <c r="H2151" s="22"/>
      <c r="I2151" s="4"/>
      <c r="J2151" s="4"/>
      <c r="K2151" s="33"/>
      <c r="L2151" s="4"/>
      <c r="M2151" s="33"/>
      <c r="N2151" s="6"/>
      <c r="O2151" s="6"/>
    </row>
    <row r="2152" spans="1:15">
      <c r="A2152" s="1"/>
      <c r="B2152" s="11"/>
      <c r="C2152" s="4"/>
      <c r="D2152" s="11"/>
      <c r="E2152" s="11"/>
      <c r="F2152" s="4"/>
      <c r="G2152" s="22"/>
      <c r="H2152" s="22"/>
      <c r="I2152" s="4"/>
      <c r="J2152" s="4"/>
      <c r="K2152" s="33"/>
      <c r="L2152" s="4"/>
      <c r="M2152" s="33"/>
      <c r="N2152" s="6"/>
      <c r="O2152" s="6"/>
    </row>
    <row r="2153" spans="1:15">
      <c r="A2153" s="1"/>
      <c r="B2153" s="11"/>
      <c r="C2153" s="4"/>
      <c r="D2153" s="11"/>
      <c r="E2153" s="11"/>
      <c r="F2153" s="4"/>
      <c r="G2153" s="22"/>
      <c r="H2153" s="22"/>
      <c r="I2153" s="4"/>
      <c r="J2153" s="4"/>
      <c r="K2153" s="33"/>
      <c r="L2153" s="4"/>
      <c r="M2153" s="33"/>
      <c r="N2153" s="6"/>
      <c r="O2153" s="6"/>
    </row>
    <row r="2154" spans="1:15">
      <c r="A2154" s="1"/>
      <c r="B2154" s="11"/>
      <c r="C2154" s="4"/>
      <c r="D2154" s="11"/>
      <c r="E2154" s="11"/>
      <c r="F2154" s="4"/>
      <c r="G2154" s="22"/>
      <c r="H2154" s="22"/>
      <c r="I2154" s="4"/>
      <c r="J2154" s="4"/>
      <c r="K2154" s="33"/>
      <c r="L2154" s="4"/>
      <c r="M2154" s="33"/>
      <c r="N2154" s="6"/>
      <c r="O2154" s="6"/>
    </row>
    <row r="2155" spans="1:15">
      <c r="A2155" s="1"/>
      <c r="B2155" s="11"/>
      <c r="C2155" s="4"/>
      <c r="D2155" s="11"/>
      <c r="E2155" s="11"/>
      <c r="F2155" s="4"/>
      <c r="G2155" s="22"/>
      <c r="H2155" s="22"/>
      <c r="I2155" s="4"/>
      <c r="J2155" s="4"/>
      <c r="K2155" s="33"/>
      <c r="L2155" s="4"/>
      <c r="M2155" s="33"/>
      <c r="N2155" s="6"/>
      <c r="O2155" s="6"/>
    </row>
    <row r="2156" spans="1:15">
      <c r="A2156" s="1"/>
      <c r="B2156" s="11"/>
      <c r="C2156" s="4"/>
      <c r="D2156" s="11"/>
      <c r="E2156" s="11"/>
      <c r="F2156" s="4"/>
      <c r="G2156" s="22"/>
      <c r="H2156" s="22"/>
      <c r="I2156" s="4"/>
      <c r="J2156" s="4"/>
      <c r="K2156" s="33"/>
      <c r="L2156" s="4"/>
      <c r="M2156" s="33"/>
      <c r="N2156" s="6"/>
      <c r="O2156" s="6"/>
    </row>
    <row r="2157" spans="1:15">
      <c r="A2157" s="1"/>
      <c r="B2157" s="11"/>
      <c r="C2157" s="4"/>
      <c r="D2157" s="11"/>
      <c r="E2157" s="11"/>
      <c r="F2157" s="4"/>
      <c r="G2157" s="22"/>
      <c r="H2157" s="22"/>
      <c r="I2157" s="4"/>
      <c r="J2157" s="4"/>
      <c r="K2157" s="33"/>
      <c r="L2157" s="4"/>
      <c r="M2157" s="33"/>
      <c r="N2157" s="6"/>
      <c r="O2157" s="6"/>
    </row>
    <row r="2158" spans="1:15">
      <c r="A2158" s="1"/>
      <c r="B2158" s="11"/>
      <c r="C2158" s="4"/>
      <c r="D2158" s="11"/>
      <c r="E2158" s="11"/>
      <c r="F2158" s="4"/>
      <c r="G2158" s="22"/>
      <c r="H2158" s="22"/>
      <c r="I2158" s="4"/>
      <c r="J2158" s="4"/>
      <c r="K2158" s="33"/>
      <c r="L2158" s="4"/>
      <c r="M2158" s="33"/>
      <c r="N2158" s="6"/>
      <c r="O2158" s="6"/>
    </row>
    <row r="2159" spans="1:15">
      <c r="A2159" s="1"/>
      <c r="B2159" s="11"/>
      <c r="C2159" s="4"/>
      <c r="D2159" s="11"/>
      <c r="E2159" s="11"/>
      <c r="F2159" s="4"/>
      <c r="G2159" s="22"/>
      <c r="H2159" s="22"/>
      <c r="I2159" s="4"/>
      <c r="J2159" s="4"/>
      <c r="K2159" s="33"/>
      <c r="L2159" s="4"/>
      <c r="M2159" s="33"/>
      <c r="N2159" s="6"/>
      <c r="O2159" s="6"/>
    </row>
    <row r="2160" spans="1:15">
      <c r="A2160" s="1"/>
      <c r="B2160" s="11"/>
      <c r="C2160" s="4"/>
      <c r="D2160" s="11"/>
      <c r="E2160" s="11"/>
      <c r="F2160" s="4"/>
      <c r="G2160" s="22"/>
      <c r="H2160" s="22"/>
      <c r="I2160" s="4"/>
      <c r="J2160" s="4"/>
      <c r="K2160" s="33"/>
      <c r="L2160" s="4"/>
      <c r="M2160" s="33"/>
      <c r="N2160" s="6"/>
      <c r="O2160" s="6"/>
    </row>
    <row r="2161" spans="1:15">
      <c r="A2161" s="1"/>
      <c r="B2161" s="11"/>
      <c r="C2161" s="4"/>
      <c r="D2161" s="11"/>
      <c r="E2161" s="11"/>
      <c r="F2161" s="4"/>
      <c r="G2161" s="22"/>
      <c r="H2161" s="22"/>
      <c r="I2161" s="4"/>
      <c r="J2161" s="4"/>
      <c r="K2161" s="33"/>
      <c r="L2161" s="4"/>
      <c r="M2161" s="33"/>
      <c r="N2161" s="6"/>
      <c r="O2161" s="6"/>
    </row>
    <row r="2162" spans="1:15">
      <c r="A2162" s="1"/>
      <c r="B2162" s="11"/>
      <c r="C2162" s="4"/>
      <c r="D2162" s="11"/>
      <c r="E2162" s="11"/>
      <c r="F2162" s="4"/>
      <c r="G2162" s="22"/>
      <c r="H2162" s="22"/>
      <c r="I2162" s="4"/>
      <c r="J2162" s="4"/>
      <c r="K2162" s="33"/>
      <c r="L2162" s="4"/>
      <c r="M2162" s="33"/>
      <c r="N2162" s="6"/>
      <c r="O2162" s="6"/>
    </row>
    <row r="2163" spans="1:15">
      <c r="A2163" s="1"/>
      <c r="B2163" s="11"/>
      <c r="C2163" s="4"/>
      <c r="D2163" s="11"/>
      <c r="E2163" s="11"/>
      <c r="F2163" s="4"/>
      <c r="G2163" s="22"/>
      <c r="H2163" s="22"/>
      <c r="I2163" s="4"/>
      <c r="J2163" s="4"/>
      <c r="K2163" s="33"/>
      <c r="L2163" s="4"/>
      <c r="M2163" s="33"/>
      <c r="N2163" s="6"/>
      <c r="O2163" s="6"/>
    </row>
    <row r="2164" spans="1:15">
      <c r="A2164" s="1"/>
      <c r="B2164" s="11"/>
      <c r="C2164" s="4"/>
      <c r="D2164" s="11"/>
      <c r="E2164" s="11"/>
      <c r="F2164" s="4"/>
      <c r="G2164" s="22"/>
      <c r="H2164" s="22"/>
      <c r="I2164" s="4"/>
      <c r="J2164" s="4"/>
      <c r="K2164" s="33"/>
      <c r="L2164" s="4"/>
      <c r="M2164" s="33"/>
      <c r="N2164" s="6"/>
      <c r="O2164" s="6"/>
    </row>
    <row r="2165" spans="1:15">
      <c r="A2165" s="1"/>
      <c r="B2165" s="11"/>
      <c r="C2165" s="4"/>
      <c r="D2165" s="11"/>
      <c r="E2165" s="11"/>
      <c r="F2165" s="4"/>
      <c r="G2165" s="22"/>
      <c r="H2165" s="22"/>
      <c r="I2165" s="4"/>
      <c r="J2165" s="4"/>
      <c r="K2165" s="33"/>
      <c r="L2165" s="4"/>
      <c r="M2165" s="33"/>
      <c r="N2165" s="6"/>
      <c r="O2165" s="6"/>
    </row>
    <row r="2166" spans="1:15">
      <c r="A2166" s="1"/>
      <c r="B2166" s="11"/>
      <c r="C2166" s="4"/>
      <c r="D2166" s="11"/>
      <c r="E2166" s="11"/>
      <c r="F2166" s="4"/>
      <c r="G2166" s="22"/>
      <c r="H2166" s="22"/>
      <c r="I2166" s="4"/>
      <c r="J2166" s="4"/>
      <c r="K2166" s="33"/>
      <c r="L2166" s="4"/>
      <c r="M2166" s="33"/>
      <c r="N2166" s="6"/>
      <c r="O2166" s="6"/>
    </row>
    <row r="2167" spans="1:15">
      <c r="A2167" s="1"/>
      <c r="B2167" s="11"/>
      <c r="C2167" s="4"/>
      <c r="D2167" s="11"/>
      <c r="E2167" s="11"/>
      <c r="F2167" s="4"/>
      <c r="G2167" s="22"/>
      <c r="H2167" s="22"/>
      <c r="I2167" s="4"/>
      <c r="J2167" s="4"/>
      <c r="K2167" s="33"/>
      <c r="L2167" s="4"/>
      <c r="M2167" s="33"/>
      <c r="N2167" s="6"/>
      <c r="O2167" s="6"/>
    </row>
    <row r="2168" spans="1:15">
      <c r="A2168" s="1"/>
      <c r="B2168" s="11"/>
      <c r="C2168" s="4"/>
      <c r="D2168" s="11"/>
      <c r="E2168" s="11"/>
      <c r="F2168" s="4"/>
      <c r="G2168" s="22"/>
      <c r="H2168" s="22"/>
      <c r="I2168" s="4"/>
      <c r="J2168" s="4"/>
      <c r="K2168" s="33"/>
      <c r="L2168" s="4"/>
      <c r="M2168" s="33"/>
      <c r="N2168" s="6"/>
      <c r="O2168" s="6"/>
    </row>
    <row r="2169" spans="1:15">
      <c r="A2169" s="1"/>
      <c r="B2169" s="11"/>
      <c r="C2169" s="4"/>
      <c r="D2169" s="11"/>
      <c r="E2169" s="11"/>
      <c r="F2169" s="4"/>
      <c r="G2169" s="22"/>
      <c r="H2169" s="22"/>
      <c r="I2169" s="4"/>
      <c r="J2169" s="4"/>
      <c r="K2169" s="33"/>
      <c r="L2169" s="4"/>
      <c r="M2169" s="33"/>
      <c r="N2169" s="6"/>
      <c r="O2169" s="6"/>
    </row>
    <row r="2170" spans="1:15">
      <c r="A2170" s="1"/>
      <c r="B2170" s="11"/>
      <c r="C2170" s="4"/>
      <c r="D2170" s="11"/>
      <c r="E2170" s="11"/>
      <c r="F2170" s="4"/>
      <c r="G2170" s="22"/>
      <c r="H2170" s="22"/>
      <c r="I2170" s="4"/>
      <c r="J2170" s="4"/>
      <c r="K2170" s="33"/>
      <c r="L2170" s="4"/>
      <c r="M2170" s="33"/>
      <c r="N2170" s="6"/>
      <c r="O2170" s="6"/>
    </row>
    <row r="2171" spans="1:15">
      <c r="A2171" s="1"/>
      <c r="B2171" s="11"/>
      <c r="C2171" s="4"/>
      <c r="D2171" s="11"/>
      <c r="E2171" s="11"/>
      <c r="F2171" s="4"/>
      <c r="G2171" s="22"/>
      <c r="H2171" s="22"/>
      <c r="I2171" s="4"/>
      <c r="J2171" s="4"/>
      <c r="K2171" s="33"/>
      <c r="L2171" s="4"/>
      <c r="M2171" s="33"/>
      <c r="N2171" s="6"/>
      <c r="O2171" s="6"/>
    </row>
    <row r="2172" spans="1:15">
      <c r="A2172" s="1"/>
      <c r="B2172" s="11"/>
      <c r="C2172" s="4"/>
      <c r="D2172" s="11"/>
      <c r="E2172" s="11"/>
      <c r="F2172" s="4"/>
      <c r="G2172" s="22"/>
      <c r="H2172" s="22"/>
      <c r="I2172" s="4"/>
      <c r="J2172" s="4"/>
      <c r="K2172" s="33"/>
      <c r="L2172" s="4"/>
      <c r="M2172" s="33"/>
      <c r="N2172" s="6"/>
      <c r="O2172" s="6"/>
    </row>
    <row r="2173" spans="1:15">
      <c r="A2173" s="1"/>
      <c r="B2173" s="11"/>
      <c r="C2173" s="4"/>
      <c r="D2173" s="11"/>
      <c r="E2173" s="11"/>
      <c r="F2173" s="4"/>
      <c r="G2173" s="22"/>
      <c r="H2173" s="22"/>
      <c r="I2173" s="4"/>
      <c r="J2173" s="4"/>
      <c r="K2173" s="33"/>
      <c r="L2173" s="4"/>
      <c r="M2173" s="33"/>
      <c r="N2173" s="6"/>
      <c r="O2173" s="6"/>
    </row>
    <row r="2174" spans="1:15">
      <c r="A2174" s="1"/>
      <c r="B2174" s="11"/>
      <c r="C2174" s="4"/>
      <c r="D2174" s="11"/>
      <c r="E2174" s="11"/>
      <c r="F2174" s="4"/>
      <c r="G2174" s="22"/>
      <c r="H2174" s="22"/>
      <c r="I2174" s="4"/>
      <c r="J2174" s="4"/>
      <c r="K2174" s="33"/>
      <c r="L2174" s="4"/>
      <c r="M2174" s="33"/>
      <c r="N2174" s="6"/>
      <c r="O2174" s="6"/>
    </row>
    <row r="2175" spans="1:15">
      <c r="A2175" s="1"/>
      <c r="B2175" s="11"/>
      <c r="C2175" s="4"/>
      <c r="D2175" s="11"/>
      <c r="E2175" s="11"/>
      <c r="F2175" s="4"/>
      <c r="G2175" s="22"/>
      <c r="H2175" s="22"/>
      <c r="I2175" s="4"/>
      <c r="J2175" s="4"/>
      <c r="K2175" s="33"/>
      <c r="L2175" s="4"/>
      <c r="M2175" s="33"/>
      <c r="N2175" s="6"/>
      <c r="O2175" s="6"/>
    </row>
    <row r="2176" spans="1:15">
      <c r="A2176" s="1"/>
      <c r="B2176" s="11"/>
      <c r="C2176" s="4"/>
      <c r="D2176" s="11"/>
      <c r="E2176" s="11"/>
      <c r="F2176" s="4"/>
      <c r="G2176" s="22"/>
      <c r="H2176" s="22"/>
      <c r="I2176" s="4"/>
      <c r="J2176" s="4"/>
      <c r="K2176" s="33"/>
      <c r="L2176" s="4"/>
      <c r="M2176" s="33"/>
      <c r="N2176" s="6"/>
      <c r="O2176" s="6"/>
    </row>
    <row r="2177" spans="1:15">
      <c r="A2177" s="1"/>
      <c r="B2177" s="11"/>
      <c r="C2177" s="4"/>
      <c r="D2177" s="11"/>
      <c r="E2177" s="11"/>
      <c r="F2177" s="4"/>
      <c r="G2177" s="22"/>
      <c r="H2177" s="22"/>
      <c r="I2177" s="4"/>
      <c r="J2177" s="4"/>
      <c r="K2177" s="33"/>
      <c r="L2177" s="4"/>
      <c r="M2177" s="33"/>
      <c r="N2177" s="6"/>
      <c r="O2177" s="6"/>
    </row>
    <row r="2178" spans="1:15">
      <c r="A2178" s="1"/>
      <c r="B2178" s="11"/>
      <c r="C2178" s="4"/>
      <c r="D2178" s="11"/>
      <c r="E2178" s="11"/>
      <c r="F2178" s="4"/>
      <c r="G2178" s="22"/>
      <c r="H2178" s="22"/>
      <c r="I2178" s="4"/>
      <c r="J2178" s="4"/>
      <c r="K2178" s="33"/>
      <c r="L2178" s="4"/>
      <c r="M2178" s="33"/>
      <c r="N2178" s="6"/>
      <c r="O2178" s="6"/>
    </row>
    <row r="2179" spans="1:15">
      <c r="A2179" s="1"/>
      <c r="B2179" s="11"/>
      <c r="C2179" s="4"/>
      <c r="D2179" s="11"/>
      <c r="E2179" s="11"/>
      <c r="F2179" s="4"/>
      <c r="G2179" s="22"/>
      <c r="H2179" s="22"/>
      <c r="I2179" s="4"/>
      <c r="J2179" s="4"/>
      <c r="K2179" s="33"/>
      <c r="L2179" s="4"/>
      <c r="M2179" s="33"/>
      <c r="N2179" s="6"/>
      <c r="O2179" s="6"/>
    </row>
    <row r="2180" spans="1:15">
      <c r="A2180" s="1"/>
      <c r="B2180" s="11"/>
      <c r="C2180" s="4"/>
      <c r="D2180" s="11"/>
      <c r="E2180" s="11"/>
      <c r="F2180" s="4"/>
      <c r="G2180" s="22"/>
      <c r="H2180" s="22"/>
      <c r="I2180" s="4"/>
      <c r="J2180" s="4"/>
      <c r="K2180" s="33"/>
      <c r="L2180" s="4"/>
      <c r="M2180" s="33"/>
      <c r="N2180" s="6"/>
      <c r="O2180" s="6"/>
    </row>
    <row r="2181" spans="1:15">
      <c r="A2181" s="1"/>
      <c r="B2181" s="11"/>
      <c r="C2181" s="4"/>
      <c r="D2181" s="11"/>
      <c r="E2181" s="11"/>
      <c r="F2181" s="4"/>
      <c r="G2181" s="22"/>
      <c r="H2181" s="22"/>
      <c r="I2181" s="4"/>
      <c r="J2181" s="4"/>
      <c r="K2181" s="33"/>
      <c r="L2181" s="4"/>
      <c r="M2181" s="33"/>
      <c r="N2181" s="6"/>
      <c r="O2181" s="6"/>
    </row>
    <row r="2182" spans="1:15">
      <c r="A2182" s="1"/>
      <c r="B2182" s="11"/>
      <c r="C2182" s="4"/>
      <c r="D2182" s="11"/>
      <c r="E2182" s="11"/>
      <c r="F2182" s="4"/>
      <c r="G2182" s="22"/>
      <c r="H2182" s="22"/>
      <c r="I2182" s="4"/>
      <c r="J2182" s="4"/>
      <c r="K2182" s="33"/>
      <c r="L2182" s="4"/>
      <c r="M2182" s="33"/>
      <c r="N2182" s="6"/>
      <c r="O2182" s="6"/>
    </row>
    <row r="2183" spans="1:15">
      <c r="A2183" s="1"/>
      <c r="B2183" s="11"/>
      <c r="C2183" s="4"/>
      <c r="D2183" s="11"/>
      <c r="E2183" s="11"/>
      <c r="F2183" s="4"/>
      <c r="G2183" s="22"/>
      <c r="H2183" s="22"/>
      <c r="I2183" s="4"/>
      <c r="J2183" s="4"/>
      <c r="K2183" s="33"/>
      <c r="L2183" s="4"/>
      <c r="M2183" s="33"/>
      <c r="N2183" s="6"/>
      <c r="O2183" s="6"/>
    </row>
    <row r="2184" spans="1:15">
      <c r="A2184" s="1"/>
      <c r="B2184" s="11"/>
      <c r="C2184" s="4"/>
      <c r="D2184" s="11"/>
      <c r="E2184" s="11"/>
      <c r="F2184" s="4"/>
      <c r="G2184" s="22"/>
      <c r="H2184" s="22"/>
      <c r="I2184" s="4"/>
      <c r="J2184" s="4"/>
      <c r="K2184" s="33"/>
      <c r="L2184" s="4"/>
      <c r="M2184" s="33"/>
      <c r="N2184" s="6"/>
      <c r="O2184" s="6"/>
    </row>
    <row r="2185" spans="1:15">
      <c r="A2185" s="1"/>
      <c r="B2185" s="11"/>
      <c r="C2185" s="4"/>
      <c r="D2185" s="11"/>
      <c r="E2185" s="11"/>
      <c r="F2185" s="4"/>
      <c r="G2185" s="22"/>
      <c r="H2185" s="22"/>
      <c r="I2185" s="4"/>
      <c r="J2185" s="4"/>
      <c r="K2185" s="33"/>
      <c r="L2185" s="4"/>
      <c r="M2185" s="33"/>
      <c r="N2185" s="6"/>
      <c r="O2185" s="6"/>
    </row>
    <row r="2186" spans="1:15">
      <c r="A2186" s="1"/>
      <c r="B2186" s="11"/>
      <c r="C2186" s="4"/>
      <c r="D2186" s="11"/>
      <c r="E2186" s="11"/>
      <c r="F2186" s="4"/>
      <c r="G2186" s="22"/>
      <c r="H2186" s="22"/>
      <c r="I2186" s="4"/>
      <c r="J2186" s="4"/>
      <c r="K2186" s="33"/>
      <c r="L2186" s="4"/>
      <c r="M2186" s="33"/>
      <c r="N2186" s="6"/>
      <c r="O2186" s="6"/>
    </row>
    <row r="2187" spans="1:15">
      <c r="A2187" s="1"/>
      <c r="B2187" s="11"/>
      <c r="C2187" s="4"/>
      <c r="D2187" s="11"/>
      <c r="E2187" s="11"/>
      <c r="F2187" s="4"/>
      <c r="G2187" s="22"/>
      <c r="H2187" s="22"/>
      <c r="I2187" s="4"/>
      <c r="J2187" s="4"/>
      <c r="K2187" s="33"/>
      <c r="L2187" s="4"/>
      <c r="M2187" s="33"/>
      <c r="N2187" s="6"/>
      <c r="O2187" s="6"/>
    </row>
    <row r="2188" spans="1:15">
      <c r="A2188" s="1"/>
      <c r="B2188" s="11"/>
      <c r="C2188" s="4"/>
      <c r="D2188" s="11"/>
      <c r="E2188" s="11"/>
      <c r="F2188" s="4"/>
      <c r="G2188" s="22"/>
      <c r="H2188" s="22"/>
      <c r="I2188" s="4"/>
      <c r="J2188" s="4"/>
      <c r="K2188" s="33"/>
      <c r="L2188" s="4"/>
      <c r="M2188" s="33"/>
      <c r="N2188" s="6"/>
      <c r="O2188" s="6"/>
    </row>
    <row r="2189" spans="1:15">
      <c r="A2189" s="1"/>
      <c r="B2189" s="11"/>
      <c r="C2189" s="4"/>
      <c r="D2189" s="11"/>
      <c r="E2189" s="11"/>
      <c r="F2189" s="4"/>
      <c r="G2189" s="22"/>
      <c r="H2189" s="22"/>
      <c r="I2189" s="4"/>
      <c r="J2189" s="4"/>
      <c r="K2189" s="33"/>
      <c r="L2189" s="4"/>
      <c r="M2189" s="33"/>
      <c r="N2189" s="6"/>
      <c r="O2189" s="6"/>
    </row>
    <row r="2190" spans="1:15">
      <c r="A2190" s="1"/>
      <c r="B2190" s="11"/>
      <c r="C2190" s="4"/>
      <c r="D2190" s="11"/>
      <c r="E2190" s="11"/>
      <c r="F2190" s="4"/>
      <c r="G2190" s="22"/>
      <c r="H2190" s="22"/>
      <c r="I2190" s="4"/>
      <c r="J2190" s="4"/>
      <c r="K2190" s="33"/>
      <c r="L2190" s="4"/>
      <c r="M2190" s="33"/>
      <c r="N2190" s="6"/>
      <c r="O2190" s="6"/>
    </row>
    <row r="2191" spans="1:15">
      <c r="A2191" s="1"/>
      <c r="B2191" s="11"/>
      <c r="C2191" s="4"/>
      <c r="D2191" s="11"/>
      <c r="E2191" s="11"/>
      <c r="F2191" s="4"/>
      <c r="G2191" s="22"/>
      <c r="H2191" s="22"/>
      <c r="I2191" s="4"/>
      <c r="J2191" s="4"/>
      <c r="K2191" s="33"/>
      <c r="L2191" s="4"/>
      <c r="M2191" s="33"/>
      <c r="N2191" s="6"/>
      <c r="O2191" s="6"/>
    </row>
    <row r="2192" spans="1:15">
      <c r="A2192" s="1"/>
      <c r="B2192" s="11"/>
      <c r="C2192" s="4"/>
      <c r="D2192" s="11"/>
      <c r="E2192" s="11"/>
      <c r="F2192" s="4"/>
      <c r="G2192" s="22"/>
      <c r="H2192" s="22"/>
      <c r="I2192" s="4"/>
      <c r="J2192" s="4"/>
      <c r="K2192" s="33"/>
      <c r="L2192" s="4"/>
      <c r="M2192" s="33"/>
      <c r="N2192" s="6"/>
      <c r="O2192" s="6"/>
    </row>
    <row r="2193" spans="1:15">
      <c r="A2193" s="1"/>
      <c r="B2193" s="11"/>
      <c r="C2193" s="4"/>
      <c r="D2193" s="11"/>
      <c r="E2193" s="11"/>
      <c r="F2193" s="4"/>
      <c r="G2193" s="22"/>
      <c r="H2193" s="22"/>
      <c r="I2193" s="4"/>
      <c r="J2193" s="4"/>
      <c r="K2193" s="33"/>
      <c r="L2193" s="4"/>
      <c r="M2193" s="33"/>
      <c r="N2193" s="6"/>
      <c r="O2193" s="6"/>
    </row>
    <row r="2194" spans="1:15">
      <c r="A2194" s="1"/>
      <c r="B2194" s="11"/>
      <c r="C2194" s="4"/>
      <c r="D2194" s="11"/>
      <c r="E2194" s="11"/>
      <c r="F2194" s="4"/>
      <c r="G2194" s="22"/>
      <c r="H2194" s="22"/>
      <c r="I2194" s="4"/>
      <c r="J2194" s="4"/>
      <c r="K2194" s="33"/>
      <c r="L2194" s="4"/>
      <c r="M2194" s="33"/>
      <c r="N2194" s="6"/>
      <c r="O2194" s="6"/>
    </row>
    <row r="2195" spans="1:15">
      <c r="A2195" s="1"/>
      <c r="B2195" s="11"/>
      <c r="C2195" s="4"/>
      <c r="D2195" s="11"/>
      <c r="E2195" s="11"/>
      <c r="F2195" s="4"/>
      <c r="G2195" s="22"/>
      <c r="H2195" s="22"/>
      <c r="I2195" s="4"/>
      <c r="J2195" s="4"/>
      <c r="K2195" s="33"/>
      <c r="L2195" s="4"/>
      <c r="M2195" s="33"/>
      <c r="N2195" s="6"/>
      <c r="O2195" s="6"/>
    </row>
    <row r="2196" spans="1:15">
      <c r="A2196" s="1"/>
      <c r="B2196" s="11"/>
      <c r="C2196" s="4"/>
      <c r="D2196" s="11"/>
      <c r="E2196" s="11"/>
      <c r="F2196" s="4"/>
      <c r="G2196" s="22"/>
      <c r="H2196" s="22"/>
      <c r="I2196" s="4"/>
      <c r="J2196" s="4"/>
      <c r="K2196" s="33"/>
      <c r="L2196" s="4"/>
      <c r="M2196" s="33"/>
      <c r="N2196" s="6"/>
      <c r="O2196" s="6"/>
    </row>
    <row r="2197" spans="1:15">
      <c r="A2197" s="1"/>
      <c r="B2197" s="11"/>
      <c r="C2197" s="4"/>
      <c r="D2197" s="11"/>
      <c r="E2197" s="11"/>
      <c r="F2197" s="4"/>
      <c r="G2197" s="22"/>
      <c r="H2197" s="22"/>
      <c r="I2197" s="4"/>
      <c r="J2197" s="4"/>
      <c r="K2197" s="33"/>
      <c r="L2197" s="4"/>
      <c r="M2197" s="33"/>
      <c r="N2197" s="6"/>
      <c r="O2197" s="6"/>
    </row>
    <row r="2198" spans="1:15">
      <c r="A2198" s="1"/>
      <c r="B2198" s="11"/>
      <c r="C2198" s="4"/>
      <c r="D2198" s="11"/>
      <c r="E2198" s="11"/>
      <c r="F2198" s="4"/>
      <c r="G2198" s="22"/>
      <c r="H2198" s="22"/>
      <c r="I2198" s="4"/>
      <c r="J2198" s="4"/>
      <c r="K2198" s="33"/>
      <c r="L2198" s="4"/>
      <c r="M2198" s="33"/>
      <c r="N2198" s="6"/>
      <c r="O2198" s="6"/>
    </row>
    <row r="2199" spans="1:15">
      <c r="A2199" s="1"/>
      <c r="B2199" s="11"/>
      <c r="C2199" s="4"/>
      <c r="D2199" s="11"/>
      <c r="E2199" s="11"/>
      <c r="F2199" s="4"/>
      <c r="G2199" s="22"/>
      <c r="H2199" s="22"/>
      <c r="I2199" s="4"/>
      <c r="J2199" s="4"/>
      <c r="K2199" s="33"/>
      <c r="L2199" s="4"/>
      <c r="M2199" s="33"/>
      <c r="N2199" s="6"/>
      <c r="O2199" s="6"/>
    </row>
    <row r="2200" spans="1:15">
      <c r="A2200" s="1"/>
      <c r="B2200" s="11"/>
      <c r="C2200" s="4"/>
      <c r="D2200" s="11"/>
      <c r="E2200" s="11"/>
      <c r="F2200" s="4"/>
      <c r="G2200" s="22"/>
      <c r="H2200" s="22"/>
      <c r="I2200" s="4"/>
      <c r="J2200" s="4"/>
      <c r="K2200" s="33"/>
      <c r="L2200" s="4"/>
      <c r="M2200" s="33"/>
      <c r="N2200" s="6"/>
      <c r="O2200" s="6"/>
    </row>
    <row r="2201" spans="1:15">
      <c r="A2201" s="1"/>
      <c r="B2201" s="11"/>
      <c r="C2201" s="4"/>
      <c r="D2201" s="11"/>
      <c r="E2201" s="11"/>
      <c r="F2201" s="4"/>
      <c r="G2201" s="22"/>
      <c r="H2201" s="22"/>
      <c r="I2201" s="4"/>
      <c r="J2201" s="4"/>
      <c r="K2201" s="33"/>
      <c r="L2201" s="4"/>
      <c r="M2201" s="33"/>
      <c r="N2201" s="6"/>
      <c r="O2201" s="6"/>
    </row>
    <row r="2202" spans="1:15">
      <c r="A2202" s="1"/>
      <c r="B2202" s="11"/>
      <c r="C2202" s="4"/>
      <c r="D2202" s="11"/>
      <c r="E2202" s="11"/>
      <c r="F2202" s="4"/>
      <c r="G2202" s="22"/>
      <c r="H2202" s="22"/>
      <c r="I2202" s="4"/>
      <c r="J2202" s="4"/>
      <c r="K2202" s="33"/>
      <c r="L2202" s="4"/>
      <c r="M2202" s="33"/>
      <c r="N2202" s="6"/>
      <c r="O2202" s="6"/>
    </row>
    <row r="2203" spans="1:15">
      <c r="A2203" s="1"/>
      <c r="B2203" s="11"/>
      <c r="C2203" s="4"/>
      <c r="D2203" s="11"/>
      <c r="E2203" s="11"/>
      <c r="F2203" s="4"/>
      <c r="G2203" s="22"/>
      <c r="H2203" s="22"/>
      <c r="I2203" s="4"/>
      <c r="J2203" s="4"/>
      <c r="K2203" s="33"/>
      <c r="L2203" s="4"/>
      <c r="M2203" s="33"/>
      <c r="N2203" s="6"/>
      <c r="O2203" s="6"/>
    </row>
    <row r="2204" spans="1:15">
      <c r="A2204" s="1"/>
      <c r="B2204" s="11"/>
      <c r="C2204" s="4"/>
      <c r="D2204" s="11"/>
      <c r="E2204" s="11"/>
      <c r="F2204" s="4"/>
      <c r="G2204" s="22"/>
      <c r="H2204" s="22"/>
      <c r="I2204" s="4"/>
      <c r="J2204" s="4"/>
      <c r="K2204" s="33"/>
      <c r="L2204" s="4"/>
      <c r="M2204" s="33"/>
      <c r="N2204" s="6"/>
      <c r="O2204" s="6"/>
    </row>
    <row r="2205" spans="1:15">
      <c r="A2205" s="1"/>
      <c r="B2205" s="11"/>
      <c r="C2205" s="4"/>
      <c r="D2205" s="11"/>
      <c r="E2205" s="11"/>
      <c r="F2205" s="4"/>
      <c r="G2205" s="22"/>
      <c r="H2205" s="22"/>
      <c r="I2205" s="4"/>
      <c r="J2205" s="4"/>
      <c r="K2205" s="33"/>
      <c r="L2205" s="4"/>
      <c r="M2205" s="33"/>
      <c r="N2205" s="6"/>
      <c r="O2205" s="6"/>
    </row>
    <row r="2206" spans="1:15">
      <c r="A2206" s="1"/>
      <c r="B2206" s="11"/>
      <c r="C2206" s="4"/>
      <c r="D2206" s="11"/>
      <c r="E2206" s="11"/>
      <c r="F2206" s="4"/>
      <c r="G2206" s="22"/>
      <c r="H2206" s="22"/>
      <c r="I2206" s="4"/>
      <c r="J2206" s="4"/>
      <c r="K2206" s="33"/>
      <c r="L2206" s="4"/>
      <c r="M2206" s="33"/>
      <c r="N2206" s="6"/>
      <c r="O2206" s="6"/>
    </row>
    <row r="2207" spans="1:15">
      <c r="A2207" s="1"/>
      <c r="B2207" s="11"/>
      <c r="C2207" s="4"/>
      <c r="D2207" s="11"/>
      <c r="E2207" s="11"/>
      <c r="F2207" s="4"/>
      <c r="G2207" s="22"/>
      <c r="H2207" s="22"/>
      <c r="I2207" s="4"/>
      <c r="J2207" s="4"/>
      <c r="K2207" s="33"/>
      <c r="L2207" s="4"/>
      <c r="M2207" s="33"/>
      <c r="N2207" s="6"/>
      <c r="O2207" s="6"/>
    </row>
    <row r="2208" spans="1:15">
      <c r="A2208" s="1"/>
      <c r="B2208" s="11"/>
      <c r="C2208" s="4"/>
      <c r="D2208" s="11"/>
      <c r="E2208" s="11"/>
      <c r="F2208" s="4"/>
      <c r="G2208" s="22"/>
      <c r="H2208" s="22"/>
      <c r="I2208" s="4"/>
      <c r="J2208" s="4"/>
      <c r="K2208" s="33"/>
      <c r="L2208" s="4"/>
      <c r="M2208" s="33"/>
      <c r="N2208" s="6"/>
      <c r="O2208" s="6"/>
    </row>
    <row r="2209" spans="1:15">
      <c r="A2209" s="1"/>
      <c r="B2209" s="11"/>
      <c r="C2209" s="4"/>
      <c r="D2209" s="11"/>
      <c r="E2209" s="11"/>
      <c r="F2209" s="4"/>
      <c r="G2209" s="22"/>
      <c r="H2209" s="22"/>
      <c r="I2209" s="4"/>
      <c r="J2209" s="4"/>
      <c r="K2209" s="33"/>
      <c r="L2209" s="4"/>
      <c r="M2209" s="33"/>
      <c r="N2209" s="6"/>
      <c r="O2209" s="6"/>
    </row>
    <row r="2210" spans="1:15">
      <c r="A2210" s="1"/>
      <c r="B2210" s="11"/>
      <c r="C2210" s="4"/>
      <c r="D2210" s="11"/>
      <c r="E2210" s="11"/>
      <c r="F2210" s="4"/>
      <c r="G2210" s="22"/>
      <c r="H2210" s="22"/>
      <c r="I2210" s="4"/>
      <c r="J2210" s="4"/>
      <c r="K2210" s="33"/>
      <c r="L2210" s="4"/>
      <c r="M2210" s="33"/>
      <c r="N2210" s="6"/>
      <c r="O2210" s="6"/>
    </row>
    <row r="2211" spans="1:15">
      <c r="A2211" s="1"/>
      <c r="B2211" s="11"/>
      <c r="C2211" s="4"/>
      <c r="D2211" s="11"/>
      <c r="E2211" s="11"/>
      <c r="F2211" s="4"/>
      <c r="G2211" s="22"/>
      <c r="H2211" s="22"/>
      <c r="I2211" s="4"/>
      <c r="J2211" s="4"/>
      <c r="K2211" s="33"/>
      <c r="L2211" s="4"/>
      <c r="M2211" s="33"/>
      <c r="N2211" s="6"/>
      <c r="O2211" s="6"/>
    </row>
    <row r="2212" spans="1:15">
      <c r="A2212" s="1"/>
      <c r="B2212" s="11"/>
      <c r="C2212" s="4"/>
      <c r="D2212" s="11"/>
      <c r="E2212" s="11"/>
      <c r="F2212" s="4"/>
      <c r="G2212" s="22"/>
      <c r="H2212" s="22"/>
      <c r="I2212" s="4"/>
      <c r="J2212" s="4"/>
      <c r="K2212" s="33"/>
      <c r="L2212" s="4"/>
      <c r="M2212" s="33"/>
      <c r="N2212" s="6"/>
      <c r="O2212" s="6"/>
    </row>
    <row r="2213" spans="1:15">
      <c r="A2213" s="1"/>
      <c r="B2213" s="11"/>
      <c r="C2213" s="4"/>
      <c r="D2213" s="11"/>
      <c r="E2213" s="11"/>
      <c r="F2213" s="4"/>
      <c r="G2213" s="22"/>
      <c r="H2213" s="22"/>
      <c r="I2213" s="4"/>
      <c r="J2213" s="4"/>
      <c r="K2213" s="33"/>
      <c r="L2213" s="4"/>
      <c r="M2213" s="33"/>
      <c r="N2213" s="6"/>
      <c r="O2213" s="6"/>
    </row>
    <row r="2214" spans="1:15">
      <c r="A2214" s="1"/>
      <c r="B2214" s="11"/>
      <c r="C2214" s="4"/>
      <c r="D2214" s="11"/>
      <c r="E2214" s="11"/>
      <c r="F2214" s="4"/>
      <c r="G2214" s="22"/>
      <c r="H2214" s="22"/>
      <c r="I2214" s="4"/>
      <c r="J2214" s="4"/>
      <c r="K2214" s="33"/>
      <c r="L2214" s="4"/>
      <c r="M2214" s="33"/>
      <c r="N2214" s="6"/>
      <c r="O2214" s="6"/>
    </row>
    <row r="2215" spans="1:15">
      <c r="A2215" s="1"/>
      <c r="B2215" s="11"/>
      <c r="C2215" s="4"/>
      <c r="D2215" s="11"/>
      <c r="E2215" s="11"/>
      <c r="F2215" s="4"/>
      <c r="G2215" s="22"/>
      <c r="H2215" s="22"/>
      <c r="I2215" s="4"/>
      <c r="J2215" s="4"/>
      <c r="K2215" s="33"/>
      <c r="L2215" s="4"/>
      <c r="M2215" s="33"/>
      <c r="N2215" s="6"/>
      <c r="O2215" s="6"/>
    </row>
    <row r="2216" spans="1:15">
      <c r="A2216" s="1"/>
      <c r="B2216" s="11"/>
      <c r="C2216" s="4"/>
      <c r="D2216" s="11"/>
      <c r="E2216" s="11"/>
      <c r="F2216" s="4"/>
      <c r="G2216" s="22"/>
      <c r="H2216" s="22"/>
      <c r="I2216" s="4"/>
      <c r="J2216" s="4"/>
      <c r="K2216" s="33"/>
      <c r="L2216" s="4"/>
      <c r="M2216" s="33"/>
      <c r="N2216" s="6"/>
      <c r="O2216" s="6"/>
    </row>
    <row r="2217" spans="1:15">
      <c r="A2217" s="1"/>
      <c r="B2217" s="11"/>
      <c r="C2217" s="4"/>
      <c r="D2217" s="11"/>
      <c r="E2217" s="11"/>
      <c r="F2217" s="4"/>
      <c r="G2217" s="22"/>
      <c r="H2217" s="22"/>
      <c r="I2217" s="4"/>
      <c r="J2217" s="4"/>
      <c r="K2217" s="33"/>
      <c r="L2217" s="4"/>
      <c r="M2217" s="33"/>
      <c r="N2217" s="6"/>
      <c r="O2217" s="6"/>
    </row>
    <row r="2218" spans="1:15">
      <c r="A2218" s="1"/>
      <c r="B2218" s="11"/>
      <c r="C2218" s="4"/>
      <c r="D2218" s="11"/>
      <c r="E2218" s="11"/>
      <c r="F2218" s="4"/>
      <c r="G2218" s="22"/>
      <c r="H2218" s="22"/>
      <c r="I2218" s="4"/>
      <c r="J2218" s="4"/>
      <c r="K2218" s="33"/>
      <c r="L2218" s="4"/>
      <c r="M2218" s="33"/>
      <c r="N2218" s="6"/>
      <c r="O2218" s="6"/>
    </row>
    <row r="2219" spans="1:15">
      <c r="A2219" s="1"/>
      <c r="B2219" s="11"/>
      <c r="C2219" s="4"/>
      <c r="D2219" s="11"/>
      <c r="E2219" s="11"/>
      <c r="F2219" s="4"/>
      <c r="G2219" s="22"/>
      <c r="H2219" s="22"/>
      <c r="I2219" s="4"/>
      <c r="J2219" s="4"/>
      <c r="K2219" s="33"/>
      <c r="L2219" s="4"/>
      <c r="M2219" s="33"/>
      <c r="N2219" s="6"/>
      <c r="O2219" s="6"/>
    </row>
    <row r="2220" spans="1:15">
      <c r="A2220" s="1"/>
      <c r="B2220" s="11"/>
      <c r="C2220" s="4"/>
      <c r="D2220" s="11"/>
      <c r="E2220" s="11"/>
      <c r="F2220" s="4"/>
      <c r="G2220" s="22"/>
      <c r="H2220" s="22"/>
      <c r="I2220" s="4"/>
      <c r="J2220" s="4"/>
      <c r="K2220" s="33"/>
      <c r="L2220" s="4"/>
      <c r="M2220" s="33"/>
      <c r="N2220" s="6"/>
      <c r="O2220" s="6"/>
    </row>
    <row r="2221" spans="1:15">
      <c r="A2221" s="1"/>
      <c r="B2221" s="11"/>
      <c r="C2221" s="4"/>
      <c r="D2221" s="11"/>
      <c r="E2221" s="11"/>
      <c r="F2221" s="4"/>
      <c r="G2221" s="22"/>
      <c r="H2221" s="22"/>
      <c r="I2221" s="4"/>
      <c r="J2221" s="4"/>
      <c r="K2221" s="33"/>
      <c r="L2221" s="4"/>
      <c r="M2221" s="33"/>
      <c r="N2221" s="6"/>
      <c r="O2221" s="6"/>
    </row>
    <row r="2222" spans="1:15">
      <c r="I2222" s="4"/>
      <c r="J2222" s="4"/>
      <c r="K2222" s="33"/>
      <c r="L2222" s="4"/>
      <c r="M2222" s="33"/>
    </row>
    <row r="2223" spans="1:15">
      <c r="I2223" s="4"/>
      <c r="J2223" s="4"/>
      <c r="K2223" s="33"/>
      <c r="L2223" s="4"/>
      <c r="M2223" s="33"/>
    </row>
    <row r="2224" spans="1:15">
      <c r="I2224" s="4"/>
      <c r="J2224" s="4"/>
      <c r="K2224" s="33"/>
      <c r="L2224" s="4"/>
      <c r="M2224" s="33"/>
    </row>
    <row r="2225" spans="9:13">
      <c r="I2225" s="4"/>
      <c r="J2225" s="4"/>
      <c r="K2225" s="33"/>
      <c r="L2225" s="4"/>
      <c r="M2225" s="33"/>
    </row>
    <row r="2226" spans="9:13">
      <c r="I2226" s="4"/>
      <c r="J2226" s="4"/>
      <c r="K2226" s="33"/>
      <c r="L2226" s="4"/>
      <c r="M2226" s="33"/>
    </row>
    <row r="2227" spans="9:13">
      <c r="I2227" s="4"/>
      <c r="J2227" s="4"/>
      <c r="K2227" s="33"/>
      <c r="L2227" s="4"/>
      <c r="M2227" s="33"/>
    </row>
    <row r="2228" spans="9:13">
      <c r="I2228" s="4"/>
      <c r="J2228" s="4"/>
      <c r="K2228" s="33"/>
      <c r="L2228" s="4"/>
      <c r="M2228" s="33"/>
    </row>
    <row r="2229" spans="9:13">
      <c r="I2229" s="4"/>
      <c r="J2229" s="4"/>
      <c r="K2229" s="33"/>
      <c r="L2229" s="4"/>
      <c r="M2229" s="33"/>
    </row>
    <row r="2230" spans="9:13">
      <c r="I2230" s="4"/>
      <c r="J2230" s="4"/>
      <c r="K2230" s="33"/>
      <c r="L2230" s="4"/>
      <c r="M2230" s="33"/>
    </row>
    <row r="2231" spans="9:13">
      <c r="I2231" s="4"/>
      <c r="J2231" s="4"/>
      <c r="K2231" s="33"/>
      <c r="L2231" s="4"/>
      <c r="M2231" s="33"/>
    </row>
    <row r="2232" spans="9:13">
      <c r="I2232" s="4"/>
      <c r="J2232" s="4"/>
      <c r="K2232" s="33"/>
      <c r="L2232" s="4"/>
      <c r="M2232" s="33"/>
    </row>
    <row r="2233" spans="9:13">
      <c r="I2233" s="4"/>
      <c r="J2233" s="4"/>
      <c r="K2233" s="33"/>
      <c r="L2233" s="4"/>
      <c r="M2233" s="33"/>
    </row>
    <row r="2234" spans="9:13">
      <c r="I2234" s="4"/>
      <c r="J2234" s="4"/>
      <c r="K2234" s="33"/>
      <c r="L2234" s="4"/>
      <c r="M2234" s="33"/>
    </row>
    <row r="2235" spans="9:13">
      <c r="I2235" s="4"/>
      <c r="J2235" s="4"/>
      <c r="K2235" s="33"/>
      <c r="L2235" s="4"/>
      <c r="M2235" s="33"/>
    </row>
    <row r="2236" spans="9:13">
      <c r="I2236" s="4"/>
      <c r="J2236" s="4"/>
      <c r="K2236" s="33"/>
      <c r="L2236" s="4"/>
      <c r="M2236" s="33"/>
    </row>
    <row r="2237" spans="9:13">
      <c r="I2237" s="4"/>
      <c r="J2237" s="4"/>
      <c r="K2237" s="33"/>
      <c r="L2237" s="4"/>
      <c r="M2237" s="33"/>
    </row>
    <row r="2238" spans="9:13">
      <c r="I2238" s="4"/>
      <c r="J2238" s="4"/>
      <c r="K2238" s="33"/>
      <c r="L2238" s="4"/>
      <c r="M2238" s="33"/>
    </row>
    <row r="2239" spans="9:13">
      <c r="I2239" s="4"/>
      <c r="J2239" s="4"/>
      <c r="K2239" s="33"/>
      <c r="L2239" s="4"/>
      <c r="M2239" s="33"/>
    </row>
    <row r="2240" spans="9:13">
      <c r="I2240" s="4"/>
      <c r="J2240" s="4"/>
      <c r="K2240" s="33"/>
      <c r="L2240" s="4"/>
      <c r="M2240" s="33"/>
    </row>
    <row r="2241" spans="9:13">
      <c r="I2241" s="4"/>
      <c r="J2241" s="4"/>
      <c r="K2241" s="33"/>
      <c r="L2241" s="4"/>
      <c r="M2241" s="33"/>
    </row>
    <row r="2242" spans="9:13">
      <c r="I2242" s="4"/>
      <c r="J2242" s="4"/>
      <c r="K2242" s="33"/>
      <c r="L2242" s="4"/>
      <c r="M2242" s="33"/>
    </row>
    <row r="2243" spans="9:13">
      <c r="I2243" s="4"/>
      <c r="J2243" s="4"/>
      <c r="K2243" s="33"/>
      <c r="L2243" s="4"/>
      <c r="M2243" s="33"/>
    </row>
    <row r="2244" spans="9:13">
      <c r="I2244" s="4"/>
      <c r="J2244" s="4"/>
      <c r="K2244" s="33"/>
      <c r="L2244" s="4"/>
      <c r="M2244" s="33"/>
    </row>
    <row r="2245" spans="9:13">
      <c r="I2245" s="4"/>
      <c r="J2245" s="4"/>
      <c r="K2245" s="33"/>
      <c r="L2245" s="4"/>
      <c r="M2245" s="33"/>
    </row>
    <row r="2246" spans="9:13">
      <c r="I2246" s="4"/>
      <c r="J2246" s="4"/>
      <c r="K2246" s="33"/>
      <c r="L2246" s="4"/>
      <c r="M2246" s="33"/>
    </row>
    <row r="2247" spans="9:13">
      <c r="I2247" s="4"/>
      <c r="J2247" s="4"/>
      <c r="K2247" s="33"/>
      <c r="L2247" s="4"/>
      <c r="M2247" s="33"/>
    </row>
    <row r="2248" spans="9:13">
      <c r="I2248" s="4"/>
      <c r="J2248" s="4"/>
      <c r="K2248" s="33"/>
      <c r="L2248" s="4"/>
      <c r="M2248" s="33"/>
    </row>
    <row r="2249" spans="9:13">
      <c r="I2249" s="4"/>
      <c r="J2249" s="4"/>
      <c r="K2249" s="33"/>
      <c r="L2249" s="4"/>
      <c r="M2249" s="33"/>
    </row>
    <row r="2250" spans="9:13">
      <c r="I2250" s="4"/>
      <c r="J2250" s="4"/>
      <c r="K2250" s="33"/>
      <c r="L2250" s="4"/>
      <c r="M2250" s="33"/>
    </row>
    <row r="2251" spans="9:13">
      <c r="I2251" s="4"/>
      <c r="J2251" s="4"/>
      <c r="K2251" s="33"/>
      <c r="L2251" s="4"/>
      <c r="M2251" s="33"/>
    </row>
    <row r="2252" spans="9:13">
      <c r="I2252" s="4"/>
      <c r="J2252" s="4"/>
      <c r="K2252" s="33"/>
      <c r="L2252" s="4"/>
      <c r="M2252" s="33"/>
    </row>
    <row r="2253" spans="9:13">
      <c r="I2253" s="4"/>
      <c r="J2253" s="4"/>
      <c r="K2253" s="33"/>
      <c r="L2253" s="4"/>
      <c r="M2253" s="33"/>
    </row>
    <row r="2254" spans="9:13">
      <c r="I2254" s="4"/>
      <c r="J2254" s="4"/>
      <c r="K2254" s="33"/>
      <c r="L2254" s="4"/>
      <c r="M2254" s="33"/>
    </row>
    <row r="2255" spans="9:13">
      <c r="I2255" s="4"/>
      <c r="J2255" s="4"/>
      <c r="K2255" s="33"/>
      <c r="L2255" s="4"/>
      <c r="M2255" s="33"/>
    </row>
    <row r="2256" spans="9:13">
      <c r="I2256" s="4"/>
      <c r="J2256" s="4"/>
      <c r="K2256" s="33"/>
      <c r="L2256" s="4"/>
      <c r="M2256" s="33"/>
    </row>
    <row r="2257" spans="9:13">
      <c r="I2257" s="4"/>
      <c r="J2257" s="4"/>
      <c r="K2257" s="33"/>
      <c r="L2257" s="4"/>
      <c r="M2257" s="33"/>
    </row>
    <row r="2258" spans="9:13">
      <c r="I2258" s="4"/>
      <c r="J2258" s="4"/>
      <c r="K2258" s="33"/>
      <c r="L2258" s="4"/>
      <c r="M2258" s="33"/>
    </row>
    <row r="2259" spans="9:13">
      <c r="I2259" s="4"/>
      <c r="J2259" s="4"/>
      <c r="K2259" s="33"/>
      <c r="L2259" s="4"/>
      <c r="M2259" s="33"/>
    </row>
    <row r="2260" spans="9:13">
      <c r="I2260" s="4"/>
      <c r="J2260" s="4"/>
      <c r="K2260" s="33"/>
      <c r="L2260" s="4"/>
      <c r="M2260" s="33"/>
    </row>
    <row r="2261" spans="9:13">
      <c r="I2261" s="4"/>
      <c r="J2261" s="4"/>
      <c r="K2261" s="33"/>
      <c r="L2261" s="4"/>
      <c r="M2261" s="33"/>
    </row>
    <row r="2262" spans="9:13">
      <c r="I2262" s="4"/>
      <c r="J2262" s="4"/>
      <c r="K2262" s="33"/>
      <c r="L2262" s="4"/>
      <c r="M2262" s="33"/>
    </row>
    <row r="2263" spans="9:13">
      <c r="I2263" s="4"/>
      <c r="J2263" s="4"/>
      <c r="K2263" s="33"/>
      <c r="L2263" s="4"/>
      <c r="M2263" s="33"/>
    </row>
    <row r="2264" spans="9:13">
      <c r="I2264" s="4"/>
      <c r="J2264" s="4"/>
      <c r="K2264" s="33"/>
      <c r="L2264" s="4"/>
      <c r="M2264" s="33"/>
    </row>
    <row r="2265" spans="9:13">
      <c r="I2265" s="4"/>
      <c r="J2265" s="4"/>
      <c r="K2265" s="33"/>
      <c r="L2265" s="4"/>
      <c r="M2265" s="33"/>
    </row>
    <row r="2266" spans="9:13">
      <c r="I2266" s="4"/>
      <c r="J2266" s="4"/>
      <c r="K2266" s="33"/>
      <c r="L2266" s="4"/>
      <c r="M2266" s="33"/>
    </row>
    <row r="2267" spans="9:13">
      <c r="I2267" s="4"/>
      <c r="J2267" s="4"/>
      <c r="K2267" s="33"/>
      <c r="L2267" s="4"/>
      <c r="M2267" s="33"/>
    </row>
    <row r="2268" spans="9:13">
      <c r="I2268" s="4"/>
      <c r="J2268" s="4"/>
      <c r="K2268" s="33"/>
      <c r="L2268" s="4"/>
      <c r="M2268" s="33"/>
    </row>
    <row r="2269" spans="9:13">
      <c r="I2269" s="4"/>
      <c r="J2269" s="4"/>
      <c r="K2269" s="33"/>
      <c r="L2269" s="4"/>
      <c r="M2269" s="33"/>
    </row>
    <row r="2270" spans="9:13">
      <c r="I2270" s="4"/>
      <c r="J2270" s="4"/>
      <c r="K2270" s="33"/>
      <c r="L2270" s="4"/>
      <c r="M2270" s="33"/>
    </row>
    <row r="2271" spans="9:13">
      <c r="I2271" s="4"/>
      <c r="J2271" s="4"/>
      <c r="K2271" s="33"/>
      <c r="L2271" s="4"/>
      <c r="M2271" s="33"/>
    </row>
    <row r="2272" spans="9:13">
      <c r="I2272" s="4"/>
      <c r="J2272" s="4"/>
      <c r="K2272" s="33"/>
      <c r="L2272" s="4"/>
      <c r="M2272" s="33"/>
    </row>
    <row r="2273" spans="9:13">
      <c r="I2273" s="4"/>
      <c r="J2273" s="4"/>
      <c r="K2273" s="33"/>
      <c r="L2273" s="4"/>
      <c r="M2273" s="33"/>
    </row>
    <row r="2274" spans="9:13">
      <c r="I2274" s="4"/>
      <c r="J2274" s="4"/>
      <c r="K2274" s="33"/>
      <c r="L2274" s="4"/>
      <c r="M2274" s="33"/>
    </row>
    <row r="2275" spans="9:13">
      <c r="I2275" s="4"/>
      <c r="J2275" s="4"/>
      <c r="K2275" s="33"/>
      <c r="L2275" s="4"/>
      <c r="M2275" s="33"/>
    </row>
    <row r="2276" spans="9:13">
      <c r="I2276" s="4"/>
      <c r="J2276" s="4"/>
      <c r="K2276" s="33"/>
      <c r="L2276" s="4"/>
      <c r="M2276" s="33"/>
    </row>
    <row r="2277" spans="9:13">
      <c r="I2277" s="4"/>
      <c r="J2277" s="4"/>
      <c r="K2277" s="33"/>
      <c r="L2277" s="4"/>
      <c r="M2277" s="33"/>
    </row>
    <row r="2278" spans="9:13">
      <c r="I2278" s="4"/>
      <c r="J2278" s="4"/>
      <c r="K2278" s="33"/>
      <c r="L2278" s="4"/>
      <c r="M2278" s="33"/>
    </row>
    <row r="2279" spans="9:13">
      <c r="I2279" s="4"/>
      <c r="J2279" s="4"/>
      <c r="K2279" s="33"/>
      <c r="L2279" s="4"/>
      <c r="M2279" s="33"/>
    </row>
    <row r="2280" spans="9:13">
      <c r="I2280" s="4"/>
      <c r="J2280" s="4"/>
      <c r="K2280" s="33"/>
      <c r="L2280" s="4"/>
      <c r="M2280" s="33"/>
    </row>
    <row r="2281" spans="9:13">
      <c r="I2281" s="4"/>
      <c r="J2281" s="4"/>
      <c r="K2281" s="33"/>
      <c r="L2281" s="4"/>
      <c r="M2281" s="33"/>
    </row>
    <row r="2282" spans="9:13">
      <c r="I2282" s="4"/>
      <c r="J2282" s="4"/>
      <c r="K2282" s="33"/>
      <c r="L2282" s="4"/>
      <c r="M2282" s="33"/>
    </row>
    <row r="2283" spans="9:13">
      <c r="I2283" s="4"/>
      <c r="J2283" s="4"/>
      <c r="K2283" s="33"/>
      <c r="L2283" s="4"/>
      <c r="M2283" s="33"/>
    </row>
    <row r="2284" spans="9:13">
      <c r="I2284" s="4"/>
      <c r="J2284" s="4"/>
      <c r="K2284" s="33"/>
      <c r="L2284" s="4"/>
      <c r="M2284" s="33"/>
    </row>
    <row r="2285" spans="9:13">
      <c r="I2285" s="4"/>
      <c r="J2285" s="4"/>
      <c r="K2285" s="33"/>
      <c r="L2285" s="4"/>
      <c r="M2285" s="33"/>
    </row>
    <row r="2286" spans="9:13">
      <c r="I2286" s="4"/>
      <c r="J2286" s="4"/>
      <c r="K2286" s="33"/>
      <c r="L2286" s="4"/>
      <c r="M2286" s="33"/>
    </row>
    <row r="2287" spans="9:13">
      <c r="I2287" s="4"/>
      <c r="J2287" s="4"/>
      <c r="K2287" s="33"/>
      <c r="L2287" s="4"/>
      <c r="M2287" s="33"/>
    </row>
    <row r="2288" spans="9:13">
      <c r="I2288" s="4"/>
      <c r="J2288" s="4"/>
      <c r="K2288" s="33"/>
      <c r="L2288" s="4"/>
      <c r="M2288" s="33"/>
    </row>
    <row r="2289" spans="9:13">
      <c r="I2289" s="4"/>
      <c r="J2289" s="4"/>
      <c r="K2289" s="33"/>
      <c r="L2289" s="4"/>
      <c r="M2289" s="33"/>
    </row>
    <row r="2290" spans="9:13">
      <c r="I2290" s="4"/>
      <c r="J2290" s="4"/>
      <c r="K2290" s="33"/>
      <c r="L2290" s="4"/>
      <c r="M2290" s="33"/>
    </row>
    <row r="2291" spans="9:13">
      <c r="I2291" s="4"/>
      <c r="J2291" s="4"/>
      <c r="K2291" s="33"/>
      <c r="L2291" s="4"/>
      <c r="M2291" s="33"/>
    </row>
    <row r="2292" spans="9:13">
      <c r="I2292" s="4"/>
      <c r="J2292" s="4"/>
      <c r="K2292" s="33"/>
      <c r="L2292" s="4"/>
      <c r="M2292" s="33"/>
    </row>
    <row r="2293" spans="9:13">
      <c r="I2293" s="4"/>
      <c r="J2293" s="4"/>
      <c r="K2293" s="33"/>
      <c r="L2293" s="4"/>
      <c r="M2293" s="33"/>
    </row>
    <row r="2294" spans="9:13">
      <c r="I2294" s="4"/>
      <c r="J2294" s="4"/>
      <c r="K2294" s="33"/>
      <c r="L2294" s="4"/>
      <c r="M2294" s="33"/>
    </row>
    <row r="2295" spans="9:13">
      <c r="I2295" s="4"/>
      <c r="J2295" s="4"/>
      <c r="K2295" s="33"/>
      <c r="L2295" s="4"/>
      <c r="M2295" s="33"/>
    </row>
    <row r="2296" spans="9:13">
      <c r="I2296" s="4"/>
      <c r="J2296" s="4"/>
      <c r="K2296" s="33"/>
      <c r="L2296" s="4"/>
      <c r="M2296" s="33"/>
    </row>
    <row r="2297" spans="9:13">
      <c r="I2297" s="4"/>
      <c r="J2297" s="4"/>
      <c r="K2297" s="33"/>
      <c r="L2297" s="4"/>
      <c r="M2297" s="33"/>
    </row>
    <row r="2298" spans="9:13">
      <c r="I2298" s="4"/>
      <c r="J2298" s="4"/>
      <c r="K2298" s="33"/>
      <c r="L2298" s="4"/>
      <c r="M2298" s="33"/>
    </row>
    <row r="2299" spans="9:13">
      <c r="I2299" s="4"/>
      <c r="J2299" s="4"/>
      <c r="K2299" s="33"/>
      <c r="L2299" s="4"/>
      <c r="M2299" s="33"/>
    </row>
    <row r="2300" spans="9:13">
      <c r="I2300" s="4"/>
      <c r="J2300" s="4"/>
      <c r="K2300" s="33"/>
      <c r="L2300" s="4"/>
      <c r="M2300" s="33"/>
    </row>
    <row r="2301" spans="9:13">
      <c r="I2301" s="4"/>
      <c r="J2301" s="4"/>
      <c r="K2301" s="33"/>
      <c r="L2301" s="4"/>
      <c r="M2301" s="33"/>
    </row>
    <row r="2302" spans="9:13">
      <c r="I2302" s="4"/>
      <c r="J2302" s="4"/>
      <c r="K2302" s="33"/>
      <c r="L2302" s="4"/>
      <c r="M2302" s="33"/>
    </row>
    <row r="2303" spans="9:13">
      <c r="I2303" s="4"/>
      <c r="J2303" s="4"/>
      <c r="K2303" s="33"/>
      <c r="L2303" s="4"/>
      <c r="M2303" s="33"/>
    </row>
    <row r="2304" spans="9:13">
      <c r="I2304" s="4"/>
      <c r="J2304" s="4"/>
      <c r="K2304" s="33"/>
      <c r="L2304" s="4"/>
      <c r="M2304" s="33"/>
    </row>
    <row r="2305" spans="9:13">
      <c r="I2305" s="4"/>
      <c r="J2305" s="4"/>
      <c r="K2305" s="33"/>
      <c r="L2305" s="4"/>
      <c r="M2305" s="33"/>
    </row>
    <row r="2306" spans="9:13">
      <c r="I2306" s="4"/>
      <c r="J2306" s="4"/>
      <c r="K2306" s="33"/>
      <c r="L2306" s="4"/>
      <c r="M2306" s="33"/>
    </row>
    <row r="2307" spans="9:13">
      <c r="I2307" s="4"/>
      <c r="J2307" s="4"/>
      <c r="K2307" s="33"/>
      <c r="L2307" s="4"/>
      <c r="M2307" s="33"/>
    </row>
    <row r="2308" spans="9:13">
      <c r="I2308" s="4"/>
      <c r="J2308" s="4"/>
      <c r="K2308" s="33"/>
      <c r="L2308" s="4"/>
      <c r="M2308" s="33"/>
    </row>
    <row r="2309" spans="9:13">
      <c r="I2309" s="4"/>
      <c r="J2309" s="4"/>
      <c r="K2309" s="33"/>
      <c r="L2309" s="4"/>
      <c r="M2309" s="33"/>
    </row>
    <row r="2310" spans="9:13">
      <c r="I2310" s="4"/>
      <c r="J2310" s="4"/>
      <c r="K2310" s="33"/>
      <c r="L2310" s="4"/>
      <c r="M2310" s="33"/>
    </row>
    <row r="2311" spans="9:13">
      <c r="I2311" s="4"/>
      <c r="J2311" s="4"/>
      <c r="K2311" s="33"/>
      <c r="L2311" s="4"/>
      <c r="M2311" s="33"/>
    </row>
    <row r="2312" spans="9:13">
      <c r="I2312" s="4"/>
      <c r="J2312" s="4"/>
      <c r="K2312" s="33"/>
      <c r="L2312" s="4"/>
      <c r="M2312" s="33"/>
    </row>
    <row r="2313" spans="9:13">
      <c r="I2313" s="4"/>
      <c r="J2313" s="4"/>
      <c r="K2313" s="33"/>
      <c r="L2313" s="4"/>
      <c r="M2313" s="33"/>
    </row>
    <row r="2314" spans="9:13">
      <c r="I2314" s="4"/>
      <c r="J2314" s="4"/>
      <c r="K2314" s="33"/>
      <c r="L2314" s="4"/>
      <c r="M2314" s="33"/>
    </row>
    <row r="2315" spans="9:13">
      <c r="I2315" s="4"/>
      <c r="J2315" s="4"/>
      <c r="K2315" s="33"/>
      <c r="L2315" s="4"/>
      <c r="M2315" s="33"/>
    </row>
    <row r="2316" spans="9:13">
      <c r="I2316" s="4"/>
      <c r="J2316" s="4"/>
      <c r="K2316" s="33"/>
      <c r="L2316" s="4"/>
      <c r="M2316" s="33"/>
    </row>
    <row r="2317" spans="9:13">
      <c r="I2317" s="4"/>
      <c r="J2317" s="4"/>
      <c r="K2317" s="33"/>
      <c r="L2317" s="4"/>
      <c r="M2317" s="33"/>
    </row>
    <row r="2318" spans="9:13">
      <c r="I2318" s="4"/>
      <c r="J2318" s="4"/>
      <c r="K2318" s="33"/>
      <c r="L2318" s="4"/>
      <c r="M2318" s="33"/>
    </row>
    <row r="2319" spans="9:13">
      <c r="I2319" s="4"/>
      <c r="J2319" s="4"/>
      <c r="K2319" s="33"/>
      <c r="L2319" s="4"/>
      <c r="M2319" s="33"/>
    </row>
    <row r="2320" spans="9:13">
      <c r="I2320" s="4"/>
      <c r="J2320" s="4"/>
      <c r="K2320" s="33"/>
      <c r="L2320" s="4"/>
      <c r="M2320" s="33"/>
    </row>
    <row r="2321" spans="9:13">
      <c r="I2321" s="4"/>
      <c r="J2321" s="4"/>
      <c r="K2321" s="33"/>
      <c r="L2321" s="4"/>
      <c r="M2321" s="33"/>
    </row>
    <row r="2322" spans="9:13">
      <c r="I2322" s="4"/>
      <c r="J2322" s="4"/>
      <c r="K2322" s="33"/>
      <c r="L2322" s="4"/>
      <c r="M2322" s="33"/>
    </row>
    <row r="2323" spans="9:13">
      <c r="I2323" s="4"/>
      <c r="J2323" s="4"/>
      <c r="K2323" s="33"/>
      <c r="L2323" s="4"/>
      <c r="M2323" s="33"/>
    </row>
    <row r="2324" spans="9:13">
      <c r="I2324" s="4"/>
      <c r="J2324" s="4"/>
      <c r="K2324" s="33"/>
      <c r="L2324" s="4"/>
      <c r="M2324" s="33"/>
    </row>
    <row r="2325" spans="9:13">
      <c r="I2325" s="4"/>
      <c r="J2325" s="4"/>
      <c r="K2325" s="33"/>
      <c r="L2325" s="4"/>
      <c r="M2325" s="33"/>
    </row>
    <row r="2326" spans="9:13">
      <c r="I2326" s="4"/>
      <c r="J2326" s="4"/>
      <c r="K2326" s="33"/>
      <c r="L2326" s="4"/>
      <c r="M2326" s="33"/>
    </row>
    <row r="2327" spans="9:13">
      <c r="I2327" s="4"/>
      <c r="J2327" s="4"/>
      <c r="K2327" s="33"/>
      <c r="L2327" s="4"/>
      <c r="M2327" s="33"/>
    </row>
    <row r="2328" spans="9:13">
      <c r="I2328" s="4"/>
      <c r="J2328" s="4"/>
      <c r="K2328" s="33"/>
      <c r="L2328" s="4"/>
      <c r="M2328" s="33"/>
    </row>
    <row r="2329" spans="9:13">
      <c r="I2329" s="4"/>
      <c r="J2329" s="4"/>
      <c r="K2329" s="33"/>
      <c r="L2329" s="4"/>
      <c r="M2329" s="33"/>
    </row>
    <row r="2330" spans="9:13">
      <c r="I2330" s="4"/>
      <c r="J2330" s="4"/>
      <c r="K2330" s="33"/>
      <c r="L2330" s="4"/>
      <c r="M2330" s="33"/>
    </row>
    <row r="2331" spans="9:13">
      <c r="I2331" s="4"/>
      <c r="J2331" s="4"/>
      <c r="K2331" s="33"/>
      <c r="L2331" s="4"/>
      <c r="M2331" s="33"/>
    </row>
    <row r="2332" spans="9:13">
      <c r="I2332" s="4"/>
      <c r="J2332" s="4"/>
      <c r="K2332" s="33"/>
      <c r="L2332" s="4"/>
      <c r="M2332" s="33"/>
    </row>
    <row r="2333" spans="9:13">
      <c r="I2333" s="4"/>
      <c r="J2333" s="4"/>
      <c r="K2333" s="33"/>
      <c r="L2333" s="4"/>
      <c r="M2333" s="33"/>
    </row>
    <row r="2334" spans="9:13">
      <c r="I2334" s="4"/>
      <c r="J2334" s="4"/>
      <c r="K2334" s="33"/>
      <c r="L2334" s="4"/>
      <c r="M2334" s="33"/>
    </row>
    <row r="2335" spans="9:13">
      <c r="I2335" s="4"/>
      <c r="J2335" s="4"/>
      <c r="K2335" s="33"/>
      <c r="L2335" s="4"/>
      <c r="M2335" s="33"/>
    </row>
    <row r="2336" spans="9:13">
      <c r="I2336" s="4"/>
      <c r="J2336" s="4"/>
      <c r="K2336" s="33"/>
      <c r="L2336" s="4"/>
      <c r="M2336" s="33"/>
    </row>
    <row r="2337" spans="9:13">
      <c r="I2337" s="4"/>
      <c r="J2337" s="4"/>
      <c r="K2337" s="33"/>
      <c r="L2337" s="4"/>
      <c r="M2337" s="33"/>
    </row>
    <row r="2338" spans="9:13">
      <c r="I2338" s="4"/>
      <c r="J2338" s="4"/>
      <c r="K2338" s="33"/>
      <c r="L2338" s="4"/>
      <c r="M2338" s="33"/>
    </row>
    <row r="2339" spans="9:13">
      <c r="I2339" s="4"/>
      <c r="J2339" s="4"/>
      <c r="K2339" s="33"/>
      <c r="L2339" s="4"/>
      <c r="M2339" s="33"/>
    </row>
    <row r="2340" spans="9:13">
      <c r="I2340" s="4"/>
      <c r="J2340" s="4"/>
      <c r="K2340" s="33"/>
      <c r="L2340" s="4"/>
      <c r="M2340" s="33"/>
    </row>
    <row r="2341" spans="9:13">
      <c r="I2341" s="4"/>
      <c r="J2341" s="4"/>
      <c r="K2341" s="33"/>
      <c r="L2341" s="4"/>
      <c r="M2341" s="33"/>
    </row>
    <row r="2342" spans="9:13">
      <c r="I2342" s="4"/>
      <c r="J2342" s="4"/>
      <c r="K2342" s="33"/>
      <c r="L2342" s="4"/>
      <c r="M2342" s="33"/>
    </row>
    <row r="2343" spans="9:13">
      <c r="I2343" s="4"/>
      <c r="J2343" s="4"/>
      <c r="K2343" s="33"/>
      <c r="L2343" s="4"/>
      <c r="M2343" s="33"/>
    </row>
    <row r="2344" spans="9:13">
      <c r="I2344" s="4"/>
      <c r="J2344" s="4"/>
      <c r="K2344" s="33"/>
      <c r="L2344" s="4"/>
      <c r="M2344" s="33"/>
    </row>
    <row r="2345" spans="9:13">
      <c r="I2345" s="4"/>
      <c r="J2345" s="4"/>
      <c r="K2345" s="33"/>
      <c r="L2345" s="4"/>
      <c r="M2345" s="33"/>
    </row>
    <row r="2346" spans="9:13">
      <c r="I2346" s="4"/>
      <c r="J2346" s="4"/>
      <c r="K2346" s="33"/>
      <c r="L2346" s="4"/>
      <c r="M2346" s="33"/>
    </row>
    <row r="2347" spans="9:13">
      <c r="I2347" s="4"/>
      <c r="J2347" s="4"/>
      <c r="K2347" s="33"/>
      <c r="L2347" s="4"/>
      <c r="M2347" s="33"/>
    </row>
    <row r="2348" spans="9:13">
      <c r="I2348" s="4"/>
      <c r="J2348" s="4"/>
      <c r="K2348" s="33"/>
      <c r="L2348" s="4"/>
      <c r="M2348" s="33"/>
    </row>
    <row r="2349" spans="9:13">
      <c r="I2349" s="4"/>
      <c r="J2349" s="4"/>
      <c r="K2349" s="33"/>
      <c r="L2349" s="4"/>
      <c r="M2349" s="33"/>
    </row>
    <row r="2350" spans="9:13">
      <c r="I2350" s="4"/>
      <c r="J2350" s="4"/>
      <c r="K2350" s="33"/>
      <c r="L2350" s="4"/>
      <c r="M2350" s="33"/>
    </row>
    <row r="2351" spans="9:13">
      <c r="I2351" s="4"/>
      <c r="J2351" s="4"/>
      <c r="K2351" s="33"/>
      <c r="L2351" s="4"/>
      <c r="M2351" s="33"/>
    </row>
    <row r="2352" spans="9:13">
      <c r="I2352" s="4"/>
      <c r="J2352" s="4"/>
      <c r="K2352" s="33"/>
      <c r="L2352" s="4"/>
      <c r="M2352" s="33"/>
    </row>
    <row r="2353" spans="9:13">
      <c r="I2353" s="4"/>
      <c r="J2353" s="4"/>
      <c r="K2353" s="33"/>
      <c r="L2353" s="4"/>
      <c r="M2353" s="33"/>
    </row>
    <row r="2354" spans="9:13">
      <c r="I2354" s="4"/>
      <c r="J2354" s="4"/>
      <c r="K2354" s="33"/>
      <c r="L2354" s="4"/>
      <c r="M2354" s="33"/>
    </row>
    <row r="2355" spans="9:13">
      <c r="I2355" s="4"/>
      <c r="J2355" s="4"/>
      <c r="K2355" s="33"/>
      <c r="L2355" s="4"/>
      <c r="M2355" s="33"/>
    </row>
    <row r="2356" spans="9:13">
      <c r="I2356" s="4"/>
      <c r="J2356" s="4"/>
      <c r="K2356" s="33"/>
      <c r="L2356" s="4"/>
      <c r="M2356" s="33"/>
    </row>
    <row r="2357" spans="9:13">
      <c r="I2357" s="4"/>
      <c r="J2357" s="4"/>
      <c r="K2357" s="33"/>
      <c r="L2357" s="4"/>
      <c r="M2357" s="33"/>
    </row>
    <row r="2358" spans="9:13">
      <c r="I2358" s="4"/>
      <c r="J2358" s="4"/>
      <c r="K2358" s="33"/>
      <c r="L2358" s="4"/>
      <c r="M2358" s="33"/>
    </row>
    <row r="2359" spans="9:13">
      <c r="I2359" s="4"/>
      <c r="J2359" s="4"/>
      <c r="K2359" s="33"/>
      <c r="L2359" s="4"/>
      <c r="M2359" s="33"/>
    </row>
    <row r="2360" spans="9:13">
      <c r="I2360" s="4"/>
      <c r="J2360" s="4"/>
      <c r="K2360" s="33"/>
      <c r="L2360" s="4"/>
      <c r="M2360" s="33"/>
    </row>
    <row r="2361" spans="9:13">
      <c r="I2361" s="4"/>
      <c r="J2361" s="4"/>
      <c r="K2361" s="33"/>
      <c r="L2361" s="4"/>
      <c r="M2361" s="33"/>
    </row>
    <row r="2362" spans="9:13">
      <c r="I2362" s="4"/>
      <c r="J2362" s="4"/>
      <c r="K2362" s="33"/>
      <c r="L2362" s="4"/>
      <c r="M2362" s="33"/>
    </row>
    <row r="2363" spans="9:13">
      <c r="I2363" s="4"/>
      <c r="J2363" s="4"/>
      <c r="K2363" s="33"/>
      <c r="L2363" s="4"/>
      <c r="M2363" s="33"/>
    </row>
    <row r="2364" spans="9:13">
      <c r="I2364" s="4"/>
      <c r="J2364" s="4"/>
      <c r="K2364" s="33"/>
      <c r="L2364" s="4"/>
      <c r="M2364" s="33"/>
    </row>
    <row r="2365" spans="9:13">
      <c r="I2365" s="4"/>
      <c r="J2365" s="4"/>
      <c r="K2365" s="33"/>
      <c r="L2365" s="4"/>
      <c r="M2365" s="33"/>
    </row>
    <row r="2366" spans="9:13">
      <c r="I2366" s="4"/>
      <c r="J2366" s="4"/>
      <c r="K2366" s="33"/>
      <c r="L2366" s="4"/>
      <c r="M2366" s="33"/>
    </row>
    <row r="2367" spans="9:13">
      <c r="I2367" s="4"/>
      <c r="J2367" s="4"/>
      <c r="K2367" s="33"/>
      <c r="L2367" s="4"/>
      <c r="M2367" s="33"/>
    </row>
    <row r="2368" spans="9:13">
      <c r="I2368" s="4"/>
      <c r="J2368" s="4"/>
      <c r="K2368" s="33"/>
      <c r="L2368" s="4"/>
      <c r="M2368" s="33"/>
    </row>
    <row r="2369" spans="9:13">
      <c r="I2369" s="4"/>
      <c r="J2369" s="4"/>
      <c r="K2369" s="33"/>
      <c r="L2369" s="4"/>
      <c r="M2369" s="33"/>
    </row>
    <row r="2370" spans="9:13">
      <c r="I2370" s="4"/>
      <c r="J2370" s="4"/>
      <c r="K2370" s="33"/>
      <c r="L2370" s="4"/>
      <c r="M2370" s="33"/>
    </row>
    <row r="2371" spans="9:13">
      <c r="I2371" s="4"/>
      <c r="J2371" s="4"/>
      <c r="K2371" s="33"/>
      <c r="L2371" s="4"/>
      <c r="M2371" s="33"/>
    </row>
    <row r="2372" spans="9:13">
      <c r="I2372" s="4"/>
      <c r="J2372" s="4"/>
      <c r="K2372" s="33"/>
      <c r="L2372" s="4"/>
      <c r="M2372" s="33"/>
    </row>
    <row r="2373" spans="9:13">
      <c r="I2373" s="4"/>
      <c r="J2373" s="4"/>
      <c r="K2373" s="33"/>
      <c r="L2373" s="4"/>
      <c r="M2373" s="33"/>
    </row>
    <row r="2374" spans="9:13">
      <c r="I2374" s="4"/>
      <c r="J2374" s="4"/>
      <c r="K2374" s="33"/>
      <c r="L2374" s="4"/>
      <c r="M2374" s="33"/>
    </row>
    <row r="2375" spans="9:13">
      <c r="I2375" s="4"/>
      <c r="J2375" s="4"/>
      <c r="K2375" s="33"/>
      <c r="L2375" s="4"/>
      <c r="M2375" s="33"/>
    </row>
    <row r="2376" spans="9:13">
      <c r="I2376" s="4"/>
      <c r="J2376" s="4"/>
      <c r="K2376" s="33"/>
      <c r="L2376" s="4"/>
      <c r="M2376" s="33"/>
    </row>
    <row r="2377" spans="9:13">
      <c r="I2377" s="4"/>
      <c r="J2377" s="4"/>
      <c r="K2377" s="33"/>
      <c r="L2377" s="4"/>
      <c r="M2377" s="33"/>
    </row>
    <row r="2378" spans="9:13">
      <c r="I2378" s="4"/>
      <c r="J2378" s="4"/>
      <c r="K2378" s="33"/>
      <c r="L2378" s="4"/>
      <c r="M2378" s="33"/>
    </row>
    <row r="2379" spans="9:13">
      <c r="I2379" s="4"/>
      <c r="J2379" s="4"/>
      <c r="K2379" s="33"/>
      <c r="L2379" s="4"/>
      <c r="M2379" s="33"/>
    </row>
    <row r="2380" spans="9:13">
      <c r="I2380" s="4"/>
      <c r="J2380" s="4"/>
      <c r="K2380" s="33"/>
      <c r="L2380" s="4"/>
      <c r="M2380" s="33"/>
    </row>
    <row r="2381" spans="9:13">
      <c r="I2381" s="4"/>
      <c r="J2381" s="4"/>
      <c r="K2381" s="33"/>
      <c r="L2381" s="4"/>
      <c r="M2381" s="33"/>
    </row>
    <row r="2382" spans="9:13">
      <c r="I2382" s="4"/>
      <c r="J2382" s="4"/>
      <c r="K2382" s="33"/>
      <c r="L2382" s="4"/>
      <c r="M2382" s="33"/>
    </row>
    <row r="2383" spans="9:13">
      <c r="I2383" s="4"/>
      <c r="J2383" s="4"/>
      <c r="K2383" s="33"/>
      <c r="L2383" s="4"/>
      <c r="M2383" s="33"/>
    </row>
    <row r="2384" spans="9:13">
      <c r="I2384" s="4"/>
      <c r="J2384" s="4"/>
      <c r="K2384" s="33"/>
      <c r="L2384" s="4"/>
      <c r="M2384" s="33"/>
    </row>
    <row r="2385" spans="9:13">
      <c r="I2385" s="4"/>
      <c r="J2385" s="4"/>
      <c r="K2385" s="33"/>
      <c r="L2385" s="4"/>
      <c r="M2385" s="33"/>
    </row>
    <row r="2386" spans="9:13">
      <c r="I2386" s="4"/>
      <c r="J2386" s="4"/>
      <c r="K2386" s="33"/>
      <c r="L2386" s="4"/>
      <c r="M2386" s="33"/>
    </row>
    <row r="2387" spans="9:13">
      <c r="I2387" s="4"/>
      <c r="J2387" s="4"/>
      <c r="K2387" s="33"/>
      <c r="L2387" s="4"/>
      <c r="M2387" s="33"/>
    </row>
    <row r="2388" spans="9:13">
      <c r="I2388" s="4"/>
      <c r="J2388" s="4"/>
      <c r="K2388" s="33"/>
      <c r="L2388" s="4"/>
      <c r="M2388" s="33"/>
    </row>
    <row r="2389" spans="9:13">
      <c r="I2389" s="4"/>
      <c r="J2389" s="4"/>
      <c r="K2389" s="33"/>
      <c r="L2389" s="4"/>
      <c r="M2389" s="33"/>
    </row>
    <row r="2390" spans="9:13">
      <c r="I2390" s="4"/>
      <c r="J2390" s="4"/>
      <c r="K2390" s="33"/>
      <c r="L2390" s="4"/>
      <c r="M2390" s="33"/>
    </row>
    <row r="2391" spans="9:13">
      <c r="I2391" s="4"/>
      <c r="J2391" s="4"/>
      <c r="K2391" s="33"/>
      <c r="L2391" s="4"/>
      <c r="M2391" s="33"/>
    </row>
    <row r="2392" spans="9:13">
      <c r="I2392" s="4"/>
      <c r="J2392" s="4"/>
      <c r="K2392" s="33"/>
      <c r="L2392" s="4"/>
      <c r="M2392" s="33"/>
    </row>
    <row r="2393" spans="9:13">
      <c r="I2393" s="4"/>
      <c r="J2393" s="4"/>
      <c r="K2393" s="33"/>
      <c r="L2393" s="4"/>
      <c r="M2393" s="33"/>
    </row>
    <row r="2394" spans="9:13">
      <c r="I2394" s="4"/>
      <c r="J2394" s="4"/>
      <c r="K2394" s="33"/>
      <c r="L2394" s="4"/>
      <c r="M2394" s="33"/>
    </row>
    <row r="2395" spans="9:13">
      <c r="I2395" s="4"/>
      <c r="J2395" s="4"/>
      <c r="K2395" s="33"/>
      <c r="L2395" s="4"/>
      <c r="M2395" s="33"/>
    </row>
    <row r="2396" spans="9:13">
      <c r="I2396" s="4"/>
      <c r="J2396" s="4"/>
      <c r="K2396" s="33"/>
      <c r="L2396" s="4"/>
      <c r="M2396" s="33"/>
    </row>
    <row r="2397" spans="9:13">
      <c r="I2397" s="4"/>
      <c r="J2397" s="4"/>
      <c r="K2397" s="33"/>
      <c r="L2397" s="4"/>
      <c r="M2397" s="33"/>
    </row>
    <row r="2398" spans="9:13">
      <c r="I2398" s="4"/>
      <c r="J2398" s="4"/>
      <c r="K2398" s="33"/>
      <c r="L2398" s="4"/>
      <c r="M2398" s="33"/>
    </row>
    <row r="2399" spans="9:13">
      <c r="I2399" s="4"/>
      <c r="J2399" s="4"/>
      <c r="K2399" s="33"/>
      <c r="L2399" s="4"/>
      <c r="M2399" s="33"/>
    </row>
    <row r="2400" spans="9:13">
      <c r="I2400" s="4"/>
      <c r="J2400" s="4"/>
      <c r="K2400" s="33"/>
      <c r="L2400" s="4"/>
      <c r="M2400" s="33"/>
    </row>
    <row r="2401" spans="9:13">
      <c r="I2401" s="4"/>
      <c r="J2401" s="4"/>
      <c r="K2401" s="33"/>
      <c r="L2401" s="4"/>
      <c r="M2401" s="33"/>
    </row>
    <row r="2402" spans="9:13">
      <c r="I2402" s="4"/>
      <c r="J2402" s="4"/>
      <c r="K2402" s="33"/>
      <c r="L2402" s="4"/>
      <c r="M2402" s="33"/>
    </row>
    <row r="2403" spans="9:13">
      <c r="I2403" s="4"/>
      <c r="J2403" s="4"/>
      <c r="K2403" s="33"/>
      <c r="L2403" s="4"/>
      <c r="M2403" s="33"/>
    </row>
    <row r="2404" spans="9:13">
      <c r="I2404" s="4"/>
      <c r="J2404" s="4"/>
      <c r="K2404" s="33"/>
      <c r="L2404" s="4"/>
      <c r="M2404" s="33"/>
    </row>
    <row r="2405" spans="9:13">
      <c r="I2405" s="4"/>
      <c r="J2405" s="4"/>
      <c r="K2405" s="33"/>
      <c r="L2405" s="4"/>
      <c r="M2405" s="33"/>
    </row>
    <row r="2406" spans="9:13">
      <c r="I2406" s="4"/>
      <c r="J2406" s="4"/>
      <c r="K2406" s="33"/>
      <c r="L2406" s="4"/>
      <c r="M2406" s="33"/>
    </row>
    <row r="2407" spans="9:13">
      <c r="I2407" s="4"/>
      <c r="J2407" s="4"/>
      <c r="K2407" s="33"/>
      <c r="L2407" s="4"/>
      <c r="M2407" s="33"/>
    </row>
    <row r="2408" spans="9:13">
      <c r="I2408" s="4"/>
      <c r="J2408" s="4"/>
      <c r="K2408" s="33"/>
      <c r="L2408" s="4"/>
      <c r="M2408" s="33"/>
    </row>
    <row r="2409" spans="9:13">
      <c r="I2409" s="4"/>
      <c r="J2409" s="4"/>
      <c r="K2409" s="33"/>
      <c r="L2409" s="4"/>
      <c r="M2409" s="33"/>
    </row>
    <row r="2410" spans="9:13">
      <c r="I2410" s="4"/>
      <c r="J2410" s="4"/>
      <c r="K2410" s="33"/>
      <c r="L2410" s="4"/>
      <c r="M2410" s="33"/>
    </row>
    <row r="2411" spans="9:13">
      <c r="I2411" s="4"/>
      <c r="J2411" s="4"/>
      <c r="K2411" s="33"/>
      <c r="L2411" s="4"/>
      <c r="M2411" s="33"/>
    </row>
    <row r="2412" spans="9:13">
      <c r="I2412" s="4"/>
      <c r="J2412" s="4"/>
      <c r="K2412" s="33"/>
      <c r="L2412" s="4"/>
      <c r="M2412" s="33"/>
    </row>
    <row r="2413" spans="9:13">
      <c r="I2413" s="4"/>
      <c r="J2413" s="4"/>
      <c r="K2413" s="33"/>
      <c r="L2413" s="4"/>
      <c r="M2413" s="33"/>
    </row>
    <row r="2414" spans="9:13">
      <c r="I2414" s="4"/>
      <c r="J2414" s="4"/>
      <c r="K2414" s="33"/>
      <c r="L2414" s="4"/>
      <c r="M2414" s="33"/>
    </row>
    <row r="2415" spans="9:13">
      <c r="I2415" s="4"/>
      <c r="J2415" s="4"/>
      <c r="K2415" s="33"/>
      <c r="L2415" s="4"/>
      <c r="M2415" s="33"/>
    </row>
    <row r="2416" spans="9:13">
      <c r="I2416" s="4"/>
      <c r="J2416" s="4"/>
      <c r="K2416" s="33"/>
      <c r="L2416" s="4"/>
      <c r="M2416" s="33"/>
    </row>
    <row r="2417" spans="9:13">
      <c r="I2417" s="4"/>
      <c r="J2417" s="4"/>
      <c r="K2417" s="33"/>
      <c r="L2417" s="4"/>
      <c r="M2417" s="33"/>
    </row>
    <row r="2418" spans="9:13">
      <c r="I2418" s="4"/>
      <c r="J2418" s="4"/>
      <c r="K2418" s="33"/>
      <c r="L2418" s="4"/>
      <c r="M2418" s="33"/>
    </row>
    <row r="2419" spans="9:13">
      <c r="I2419" s="4"/>
      <c r="J2419" s="4"/>
      <c r="K2419" s="33"/>
      <c r="L2419" s="4"/>
      <c r="M2419" s="33"/>
    </row>
    <row r="2420" spans="9:13">
      <c r="I2420" s="4"/>
      <c r="J2420" s="4"/>
      <c r="K2420" s="33"/>
      <c r="L2420" s="4"/>
      <c r="M2420" s="33"/>
    </row>
    <row r="2421" spans="9:13">
      <c r="I2421" s="4"/>
      <c r="J2421" s="4"/>
      <c r="K2421" s="33"/>
      <c r="L2421" s="4"/>
      <c r="M2421" s="33"/>
    </row>
    <row r="2422" spans="9:13">
      <c r="I2422" s="4"/>
      <c r="J2422" s="4"/>
      <c r="K2422" s="33"/>
      <c r="L2422" s="4"/>
      <c r="M2422" s="33"/>
    </row>
    <row r="2423" spans="9:13">
      <c r="I2423" s="4"/>
      <c r="J2423" s="4"/>
      <c r="K2423" s="33"/>
      <c r="L2423" s="4"/>
      <c r="M2423" s="33"/>
    </row>
    <row r="2424" spans="9:13">
      <c r="I2424" s="4"/>
      <c r="J2424" s="4"/>
      <c r="K2424" s="33"/>
      <c r="L2424" s="4"/>
      <c r="M2424" s="33"/>
    </row>
    <row r="2425" spans="9:13">
      <c r="I2425" s="4"/>
      <c r="J2425" s="4"/>
      <c r="K2425" s="33"/>
      <c r="L2425" s="4"/>
      <c r="M2425" s="33"/>
    </row>
    <row r="2426" spans="9:13">
      <c r="I2426" s="4"/>
      <c r="J2426" s="4"/>
      <c r="K2426" s="33"/>
      <c r="L2426" s="4"/>
      <c r="M2426" s="33"/>
    </row>
    <row r="2427" spans="9:13">
      <c r="I2427" s="4"/>
      <c r="J2427" s="4"/>
      <c r="K2427" s="33"/>
      <c r="L2427" s="4"/>
      <c r="M2427" s="33"/>
    </row>
    <row r="2428" spans="9:13">
      <c r="I2428" s="4"/>
      <c r="J2428" s="4"/>
      <c r="K2428" s="33"/>
      <c r="L2428" s="4"/>
      <c r="M2428" s="33"/>
    </row>
    <row r="2429" spans="9:13">
      <c r="I2429" s="4"/>
      <c r="J2429" s="4"/>
      <c r="K2429" s="33"/>
      <c r="L2429" s="4"/>
      <c r="M2429" s="33"/>
    </row>
    <row r="2430" spans="9:13">
      <c r="I2430" s="4"/>
      <c r="J2430" s="4"/>
      <c r="K2430" s="33"/>
      <c r="L2430" s="4"/>
      <c r="M2430" s="33"/>
    </row>
    <row r="2431" spans="9:13">
      <c r="I2431" s="4"/>
      <c r="J2431" s="4"/>
      <c r="K2431" s="33"/>
      <c r="L2431" s="4"/>
      <c r="M2431" s="33"/>
    </row>
    <row r="2432" spans="9:13">
      <c r="I2432" s="4"/>
      <c r="J2432" s="4"/>
      <c r="K2432" s="33"/>
      <c r="L2432" s="4"/>
      <c r="M2432" s="33"/>
    </row>
    <row r="2433" spans="9:13">
      <c r="I2433" s="4"/>
      <c r="J2433" s="4"/>
      <c r="K2433" s="33"/>
      <c r="L2433" s="4"/>
      <c r="M2433" s="33"/>
    </row>
    <row r="2434" spans="9:13">
      <c r="I2434" s="4"/>
      <c r="J2434" s="4"/>
      <c r="K2434" s="33"/>
      <c r="L2434" s="4"/>
      <c r="M2434" s="33"/>
    </row>
    <row r="2435" spans="9:13">
      <c r="I2435" s="4"/>
      <c r="J2435" s="4"/>
      <c r="K2435" s="33"/>
      <c r="L2435" s="4"/>
      <c r="M2435" s="33"/>
    </row>
    <row r="2436" spans="9:13">
      <c r="I2436" s="4"/>
      <c r="J2436" s="4"/>
      <c r="K2436" s="33"/>
      <c r="L2436" s="4"/>
      <c r="M2436" s="33"/>
    </row>
    <row r="2437" spans="9:13">
      <c r="I2437" s="4"/>
      <c r="J2437" s="4"/>
      <c r="K2437" s="33"/>
      <c r="L2437" s="4"/>
      <c r="M2437" s="33"/>
    </row>
    <row r="2438" spans="9:13">
      <c r="I2438" s="4"/>
      <c r="J2438" s="4"/>
      <c r="K2438" s="33"/>
      <c r="L2438" s="4"/>
      <c r="M2438" s="33"/>
    </row>
    <row r="2439" spans="9:13">
      <c r="I2439" s="4"/>
      <c r="J2439" s="4"/>
      <c r="K2439" s="33"/>
      <c r="L2439" s="4"/>
      <c r="M2439" s="33"/>
    </row>
    <row r="2440" spans="9:13">
      <c r="I2440" s="4"/>
      <c r="J2440" s="4"/>
      <c r="K2440" s="33"/>
      <c r="L2440" s="4"/>
      <c r="M2440" s="33"/>
    </row>
    <row r="2441" spans="9:13">
      <c r="I2441" s="4"/>
      <c r="J2441" s="4"/>
      <c r="K2441" s="33"/>
      <c r="L2441" s="4"/>
      <c r="M2441" s="33"/>
    </row>
    <row r="2442" spans="9:13">
      <c r="I2442" s="4"/>
      <c r="J2442" s="4"/>
      <c r="K2442" s="33"/>
      <c r="L2442" s="4"/>
      <c r="M2442" s="33"/>
    </row>
    <row r="2443" spans="9:13">
      <c r="I2443" s="4"/>
      <c r="J2443" s="4"/>
      <c r="K2443" s="33"/>
      <c r="L2443" s="4"/>
      <c r="M2443" s="33"/>
    </row>
    <row r="2444" spans="9:13">
      <c r="I2444" s="4"/>
      <c r="J2444" s="4"/>
      <c r="K2444" s="33"/>
      <c r="L2444" s="4"/>
      <c r="M2444" s="33"/>
    </row>
    <row r="2445" spans="9:13">
      <c r="I2445" s="4"/>
      <c r="J2445" s="4"/>
      <c r="K2445" s="33"/>
      <c r="L2445" s="4"/>
      <c r="M2445" s="33"/>
    </row>
    <row r="2446" spans="9:13">
      <c r="I2446" s="4"/>
      <c r="J2446" s="4"/>
      <c r="K2446" s="33"/>
      <c r="L2446" s="4"/>
      <c r="M2446" s="33"/>
    </row>
    <row r="2447" spans="9:13">
      <c r="I2447" s="4"/>
      <c r="J2447" s="4"/>
      <c r="K2447" s="33"/>
      <c r="L2447" s="4"/>
      <c r="M2447" s="33"/>
    </row>
    <row r="2448" spans="9:13">
      <c r="I2448" s="4"/>
      <c r="J2448" s="4"/>
      <c r="K2448" s="33"/>
      <c r="L2448" s="4"/>
      <c r="M2448" s="33"/>
    </row>
    <row r="2449" spans="9:13">
      <c r="I2449" s="4"/>
      <c r="J2449" s="4"/>
      <c r="K2449" s="33"/>
      <c r="L2449" s="4"/>
      <c r="M2449" s="33"/>
    </row>
    <row r="2450" spans="9:13">
      <c r="I2450" s="4"/>
      <c r="J2450" s="4"/>
      <c r="K2450" s="33"/>
      <c r="L2450" s="4"/>
      <c r="M2450" s="33"/>
    </row>
    <row r="2451" spans="9:13">
      <c r="I2451" s="4"/>
      <c r="J2451" s="4"/>
      <c r="K2451" s="33"/>
      <c r="L2451" s="4"/>
      <c r="M2451" s="33"/>
    </row>
    <row r="2452" spans="9:13">
      <c r="I2452" s="4"/>
      <c r="J2452" s="4"/>
      <c r="K2452" s="33"/>
      <c r="L2452" s="4"/>
      <c r="M2452" s="33"/>
    </row>
    <row r="2453" spans="9:13">
      <c r="I2453" s="4"/>
      <c r="J2453" s="4"/>
      <c r="K2453" s="33"/>
      <c r="L2453" s="4"/>
      <c r="M2453" s="33"/>
    </row>
    <row r="2454" spans="9:13">
      <c r="I2454" s="4"/>
      <c r="J2454" s="4"/>
      <c r="K2454" s="33"/>
      <c r="L2454" s="4"/>
      <c r="M2454" s="33"/>
    </row>
    <row r="2455" spans="9:13">
      <c r="I2455" s="4"/>
      <c r="J2455" s="4"/>
      <c r="K2455" s="33"/>
      <c r="L2455" s="4"/>
      <c r="M2455" s="33"/>
    </row>
    <row r="2456" spans="9:13">
      <c r="I2456" s="4"/>
      <c r="J2456" s="4"/>
      <c r="K2456" s="33"/>
      <c r="L2456" s="4"/>
      <c r="M2456" s="33"/>
    </row>
    <row r="2457" spans="9:13">
      <c r="I2457" s="4"/>
      <c r="J2457" s="4"/>
      <c r="K2457" s="33"/>
      <c r="L2457" s="4"/>
      <c r="M2457" s="33"/>
    </row>
    <row r="2458" spans="9:13">
      <c r="I2458" s="4"/>
      <c r="J2458" s="4"/>
      <c r="K2458" s="33"/>
      <c r="L2458" s="4"/>
      <c r="M2458" s="33"/>
    </row>
    <row r="2459" spans="9:13">
      <c r="I2459" s="4"/>
      <c r="J2459" s="4"/>
      <c r="K2459" s="33"/>
      <c r="L2459" s="4"/>
      <c r="M2459" s="33"/>
    </row>
    <row r="2460" spans="9:13">
      <c r="I2460" s="4"/>
      <c r="J2460" s="4"/>
      <c r="K2460" s="33"/>
      <c r="L2460" s="4"/>
      <c r="M2460" s="33"/>
    </row>
    <row r="2461" spans="9:13">
      <c r="I2461" s="4"/>
      <c r="J2461" s="4"/>
      <c r="K2461" s="33"/>
      <c r="L2461" s="4"/>
      <c r="M2461" s="33"/>
    </row>
    <row r="2462" spans="9:13">
      <c r="I2462" s="4"/>
      <c r="J2462" s="4"/>
      <c r="K2462" s="33"/>
      <c r="L2462" s="4"/>
      <c r="M2462" s="33"/>
    </row>
    <row r="2463" spans="9:13">
      <c r="I2463" s="4"/>
      <c r="J2463" s="4"/>
      <c r="K2463" s="33"/>
      <c r="L2463" s="4"/>
      <c r="M2463" s="33"/>
    </row>
    <row r="2464" spans="9:13">
      <c r="I2464" s="4"/>
      <c r="J2464" s="4"/>
      <c r="K2464" s="33"/>
      <c r="L2464" s="4"/>
      <c r="M2464" s="33"/>
    </row>
    <row r="2465" spans="9:13">
      <c r="I2465" s="4"/>
      <c r="J2465" s="4"/>
      <c r="K2465" s="33"/>
      <c r="L2465" s="4"/>
      <c r="M2465" s="33"/>
    </row>
  </sheetData>
  <phoneticPr fontId="0"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1942E-9484-D744-8DAB-505D61E7A7BA}">
  <dimension ref="A1:B3"/>
  <sheetViews>
    <sheetView tabSelected="1" workbookViewId="0">
      <selection activeCell="B4" sqref="B4"/>
    </sheetView>
  </sheetViews>
  <sheetFormatPr baseColWidth="10" defaultRowHeight="13"/>
  <cols>
    <col min="1" max="1" width="60.6640625" bestFit="1" customWidth="1"/>
  </cols>
  <sheetData>
    <row r="1" spans="1:2">
      <c r="A1" s="51" t="s">
        <v>149</v>
      </c>
      <c r="B1">
        <f>CORREL(Data!R489:R1719,Data!W489:W1719)</f>
        <v>0.55890584524252596</v>
      </c>
    </row>
    <row r="2" spans="1:2">
      <c r="A2" s="51" t="s">
        <v>151</v>
      </c>
      <c r="B2" cm="1">
        <f t="array" ref="B2">CORREL(1/(Data!N489:N1719),Data!U489:U1719)</f>
        <v>0.55441808017712746</v>
      </c>
    </row>
    <row r="3" spans="1:2">
      <c r="A3" s="51" t="s">
        <v>150</v>
      </c>
      <c r="B3">
        <f>CORREL(Data!G489:G1719,Data!V489:V1719)</f>
        <v>0.59672383772323345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6</vt:i4>
      </vt:variant>
      <vt:variant>
        <vt:lpstr>Charts</vt:lpstr>
      </vt:variant>
      <vt:variant>
        <vt:i4>5</vt:i4>
      </vt:variant>
      <vt:variant>
        <vt:lpstr>Named Ranges</vt:lpstr>
      </vt:variant>
      <vt:variant>
        <vt:i4>2</vt:i4>
      </vt:variant>
    </vt:vector>
  </HeadingPairs>
  <TitlesOfParts>
    <vt:vector size="13" baseType="lpstr">
      <vt:lpstr>VAR intro</vt:lpstr>
      <vt:lpstr>variable_alloc_parm</vt:lpstr>
      <vt:lpstr>variable_alloc</vt:lpstr>
      <vt:lpstr>Disclaimer</vt:lpstr>
      <vt:lpstr>Data</vt:lpstr>
      <vt:lpstr>Sheet1</vt:lpstr>
      <vt:lpstr>VAR value</vt:lpstr>
      <vt:lpstr>VAR 20-year returns</vt:lpstr>
      <vt:lpstr>Index Plot</vt:lpstr>
      <vt:lpstr>PE (CAPE) Plot</vt:lpstr>
      <vt:lpstr>Excess CAPE Yield (ECY)</vt:lpstr>
      <vt:lpstr>Print_Area</vt:lpstr>
      <vt:lpstr>Print_Area_MI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RShiller</dc:creator>
  <cp:lastModifiedBy>Art Eschenlauer</cp:lastModifiedBy>
  <cp:lastPrinted>2001-01-03T03:07:37Z</cp:lastPrinted>
  <dcterms:created xsi:type="dcterms:W3CDTF">2000-07-15T18:21:09Z</dcterms:created>
  <dcterms:modified xsi:type="dcterms:W3CDTF">2023-11-02T19:26:14Z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0e244be3-aefb-42f5-ad8e-583ef560d873</vt:lpwstr>
  </property>
</Properties>
</file>